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166925"/>
  <mc:AlternateContent xmlns:mc="http://schemas.openxmlformats.org/markup-compatibility/2006">
    <mc:Choice Requires="x15">
      <x15ac:absPath xmlns:x15ac="http://schemas.microsoft.com/office/spreadsheetml/2010/11/ac" url="https://iconectados.sharepoint.com/sites/DivulgaodeResultado/Documentos Compartilhados/2T26/DOCUMENTOS/03.2 e 4 Gerenciamento de riscos/"/>
    </mc:Choice>
  </mc:AlternateContent>
  <xr:revisionPtr revIDLastSave="0" documentId="8_{8C808197-DF00-4CCB-9B3D-828867126997}" xr6:coauthVersionLast="47" xr6:coauthVersionMax="47" xr10:uidLastSave="{00000000-0000-0000-0000-000000000000}"/>
  <bookViews>
    <workbookView xWindow="-120" yWindow="-16320" windowWidth="29040" windowHeight="15720" tabRatio="880" xr2:uid="{E095A79B-43C2-484A-BC23-E5F6B83D5603}"/>
  </bookViews>
  <sheets>
    <sheet name="Contents" sheetId="1" r:id="rId1"/>
    <sheet name="KM1_previous version" sheetId="150" r:id="rId2"/>
    <sheet name="KM1" sheetId="2" r:id="rId3"/>
    <sheet name="OV1" sheetId="3" r:id="rId4"/>
    <sheet name="OR1" sheetId="153" r:id="rId5"/>
    <sheet name="OR2" sheetId="154" r:id="rId6"/>
    <sheet name="OR3" sheetId="155" r:id="rId7"/>
    <sheet name="OV1_previous version" sheetId="132" r:id="rId8"/>
    <sheet name="LI1" sheetId="99" r:id="rId9"/>
    <sheet name="LI1_previous version" sheetId="149" r:id="rId10"/>
    <sheet name="Ll2" sheetId="100" r:id="rId11"/>
    <sheet name="PV1" sheetId="112" r:id="rId12"/>
    <sheet name="CCA" sheetId="157" r:id="rId13"/>
    <sheet name="CCA 1T26" sheetId="156" r:id="rId14"/>
    <sheet name="CC1" sheetId="14" r:id="rId15"/>
    <sheet name="CCyB1" sheetId="16" r:id="rId16"/>
    <sheet name="CC2" sheetId="15" r:id="rId17"/>
    <sheet name="GSIB1" sheetId="115" r:id="rId18"/>
    <sheet name="CC2_previous version" sheetId="148" r:id="rId19"/>
    <sheet name="CC2_previous version 2020" sheetId="116" r:id="rId20"/>
    <sheet name="LR1" sheetId="4" r:id="rId21"/>
    <sheet name="LR2" sheetId="5" r:id="rId22"/>
    <sheet name="LIQ1" sheetId="6" r:id="rId23"/>
    <sheet name="LIQ2" sheetId="7" r:id="rId24"/>
    <sheet name="NSFR" sheetId="119" r:id="rId25"/>
    <sheet name="ENC" sheetId="158" r:id="rId26"/>
    <sheet name="CR1" sheetId="17" r:id="rId27"/>
    <sheet name="CR2" sheetId="18" r:id="rId28"/>
    <sheet name="CR2_previous version" sheetId="133" r:id="rId29"/>
    <sheet name="CRB Ind" sheetId="102" r:id="rId30"/>
    <sheet name="CRB Ind Defaulted" sheetId="123" r:id="rId31"/>
    <sheet name="CRB Mat" sheetId="103" r:id="rId32"/>
    <sheet name="CRB Due" sheetId="104" r:id="rId33"/>
    <sheet name="CRB Geo" sheetId="105" r:id="rId34"/>
    <sheet name="CRB Geo Defaulted" sheetId="124" r:id="rId35"/>
    <sheet name="CRB LD" sheetId="117" r:id="rId36"/>
    <sheet name="CRB RE" sheetId="118" r:id="rId37"/>
    <sheet name="CR3" sheetId="19" r:id="rId38"/>
    <sheet name="CR4" sheetId="20" r:id="rId39"/>
    <sheet name="CR4_previous version" sheetId="134" r:id="rId40"/>
    <sheet name="CR5" sheetId="21" r:id="rId41"/>
    <sheet name="CR5_previous version" sheetId="135" r:id="rId42"/>
    <sheet name="CR6" sheetId="139" r:id="rId43"/>
    <sheet name="CR7" sheetId="140" r:id="rId44"/>
    <sheet name="CR8" sheetId="141" r:id="rId45"/>
    <sheet name="CR9" sheetId="142" r:id="rId46"/>
    <sheet name="CMS1" sheetId="145" r:id="rId47"/>
    <sheet name="CMS2" sheetId="146" r:id="rId48"/>
    <sheet name="CCR1" sheetId="91" r:id="rId49"/>
    <sheet name="CCR3" sheetId="92" r:id="rId50"/>
    <sheet name="CCR3_previous version" sheetId="136" r:id="rId51"/>
    <sheet name="CCR5" sheetId="93" r:id="rId52"/>
    <sheet name="CCR6" sheetId="94" r:id="rId53"/>
    <sheet name="CCR8" sheetId="95" r:id="rId54"/>
    <sheet name="CCR8_previous version" sheetId="137" r:id="rId55"/>
    <sheet name="SEC1" sheetId="120" r:id="rId56"/>
    <sheet name="SEC4" sheetId="121" r:id="rId57"/>
    <sheet name="MR1" sheetId="8" r:id="rId58"/>
    <sheet name="MR2" sheetId="9" r:id="rId59"/>
    <sheet name="MR3" sheetId="10" r:id="rId60"/>
    <sheet name="MR4" sheetId="13" r:id="rId61"/>
    <sheet name="Derivatives" sheetId="11" r:id="rId62"/>
    <sheet name="IRRBB1" sheetId="129" r:id="rId63"/>
    <sheet name="IRRBB1_previous version" sheetId="106" r:id="rId64"/>
    <sheet name="REM1" sheetId="113" r:id="rId65"/>
    <sheet name="REM3" sheetId="114" r:id="rId66"/>
    <sheet name="Menu" sheetId="22" r:id="rId67"/>
    <sheet name="Tier I and Tier II" sheetId="23" r:id="rId68"/>
    <sheet name="Prud adjust" sheetId="24" r:id="rId69"/>
    <sheet name="Subordinated Debt 1 and 2" sheetId="25" r:id="rId70"/>
    <sheet name="RWA" sheetId="26" r:id="rId71"/>
    <sheet name="RWACPAD" sheetId="27" r:id="rId72"/>
    <sheet name="RWAMPAD" sheetId="28" r:id="rId73"/>
    <sheet name="RWAOPAD" sheetId="29" r:id="rId74"/>
    <sheet name="ACPTotal" sheetId="30" r:id="rId75"/>
    <sheet name="Countercyclical ACP" sheetId="31" r:id="rId76"/>
    <sheet name="Capital Adequacy " sheetId="32" r:id="rId77"/>
    <sheet name="IRRBB" sheetId="33" r:id="rId78"/>
    <sheet name="RA - Appendix I and II" sheetId="34" r:id="rId79"/>
    <sheet name="Assets" sheetId="35" r:id="rId80"/>
    <sheet name="Liabilities" sheetId="36" r:id="rId81"/>
    <sheet name="Major Institutions" sheetId="37" r:id="rId82"/>
    <sheet name="Invest. other entities" sheetId="38" r:id="rId83"/>
    <sheet name="Credit Concentration Brazil" sheetId="39" r:id="rId84"/>
    <sheet name="Cred. Conc. Average Brazil" sheetId="40" r:id="rId85"/>
    <sheet name="Cred. concentration Countries" sheetId="41" r:id="rId86"/>
    <sheet name="Cred. Conc. Average Countries" sheetId="42" r:id="rId87"/>
    <sheet name="Individuals" sheetId="43" r:id="rId88"/>
    <sheet name="Companies" sheetId="44" r:id="rId89"/>
    <sheet name="Remaining maturities" sheetId="45" r:id="rId90"/>
    <sheet name="Largest Debtors" sheetId="46" r:id="rId91"/>
    <sheet name="Overdue Amounts" sheetId="47" r:id="rId92"/>
    <sheet name="Allowance for Loan Losses" sheetId="48" r:id="rId93"/>
    <sheet name="Mitigation" sheetId="49" r:id="rId94"/>
    <sheet name="Counterparty Derivative" sheetId="50" r:id="rId95"/>
    <sheet name="Counterparty Customers" sheetId="51" r:id="rId96"/>
    <sheet name="Counterparty Repurchase" sheetId="52" r:id="rId97"/>
    <sheet name="Counterparty Other" sheetId="53" r:id="rId98"/>
    <sheet name="Counterparty_Total Exposure" sheetId="54" r:id="rId99"/>
    <sheet name="Sale or Transfer " sheetId="55" r:id="rId100"/>
    <sheet name="Sale or Transfer - flow" sheetId="56" r:id="rId101"/>
    <sheet name="Acquisitions" sheetId="57" r:id="rId102"/>
    <sheet name="Securization" sheetId="58" r:id="rId103"/>
    <sheet name="Securization (2)" sheetId="59" r:id="rId104"/>
    <sheet name="Credit Deriv" sheetId="60" r:id="rId105"/>
    <sheet name="Sensitivity" sheetId="61" r:id="rId106"/>
    <sheet name="Trading Position" sheetId="62" r:id="rId107"/>
    <sheet name="Trading+Banking Position" sheetId="63" r:id="rId108"/>
    <sheet name="Var" sheetId="64" r:id="rId109"/>
    <sheet name="VaR_Stress" sheetId="65" r:id="rId110"/>
    <sheet name="LCR" sheetId="66" r:id="rId111"/>
    <sheet name="NSFR - old" sheetId="67" r:id="rId112"/>
    <sheet name="Prud adjust_previous version" sheetId="68" r:id="rId113"/>
    <sheet name="RWACPAD_previous version" sheetId="69" r:id="rId114"/>
    <sheet name="RWAMPAD_previous version" sheetId="70" r:id="rId115"/>
    <sheet name="Composition PR_previous vers" sheetId="71" r:id="rId116"/>
    <sheet name="Basel Fixed Asset_previous vers" sheetId="72" r:id="rId117"/>
    <sheet name="Assets (until dec19)" sheetId="73" r:id="rId118"/>
    <sheet name="Assets (until dec18)" sheetId="74" r:id="rId119"/>
    <sheet name="Liabilities (until dec19)" sheetId="75" r:id="rId120"/>
    <sheet name="FPR,Country, Region" sheetId="76" r:id="rId121"/>
    <sheet name="Cred bus sect" sheetId="77" r:id="rId122"/>
    <sheet name="Overdue amounts (historical)" sheetId="78" r:id="rId123"/>
    <sheet name="Allowance for Loan Losses_Previ" sheetId="79" r:id="rId124"/>
    <sheet name="Mitigation (until dec18)" sheetId="80" r:id="rId125"/>
    <sheet name="Counterparty Deriv_PreviousVers" sheetId="81" r:id="rId126"/>
    <sheet name="Counterparty Customers_Previous" sheetId="82" r:id="rId127"/>
    <sheet name="Counterparty_Nocional" sheetId="83" r:id="rId128"/>
    <sheet name="CounterParty_ExposurePrevious" sheetId="84" r:id="rId129"/>
    <sheet name="Counterparty_previous version" sheetId="85" r:id="rId130"/>
    <sheet name="SaleTransfer_Previous" sheetId="86" r:id="rId131"/>
    <sheet name="Trading_Bankingprevious version" sheetId="87" r:id="rId132"/>
    <sheet name="Var_previous version" sheetId="88" r:id="rId133"/>
    <sheet name="VaR_Trading_previous version" sheetId="89" r:id="rId134"/>
    <sheet name="Funding" sheetId="90" r:id="rId135"/>
  </sheets>
  <definedNames>
    <definedName name="_xlnm._FilterDatabase" localSheetId="12" hidden="1">CCA!$A$6:$AM$832</definedName>
    <definedName name="_xlnm._FilterDatabase" localSheetId="13" hidden="1">'CCA 1T26'!$A$7:$AN$827</definedName>
    <definedName name="_Order1" hidden="1">255</definedName>
    <definedName name="_Order2" hidden="1">255</definedName>
    <definedName name="AAA_DOCTOPS" hidden="1">"AAA_SET"</definedName>
    <definedName name="ac" localSheetId="8" hidden="1">{"assumptions and inputs",#N/A,FALSE,"valuation";"intermediate calculations",#N/A,FALSE,"valuation";"dollar conversion",#N/A,FALSE,"valuation";"analysis at various prices",#N/A,FALSE,"valuation"}</definedName>
    <definedName name="ac" localSheetId="9" hidden="1">{"assumptions and inputs",#N/A,FALSE,"valuation";"intermediate calculations",#N/A,FALSE,"valuation";"dollar conversion",#N/A,FALSE,"valuation";"analysis at various prices",#N/A,FALSE,"valuation"}</definedName>
    <definedName name="ac" localSheetId="10" hidden="1">{"assumptions and inputs",#N/A,FALSE,"valuation";"intermediate calculations",#N/A,FALSE,"valuation";"dollar conversion",#N/A,FALSE,"valuation";"analysis at various prices",#N/A,FALSE,"valuation"}</definedName>
    <definedName name="ac" localSheetId="7" hidden="1">{"assumptions and inputs",#N/A,FALSE,"valuation";"intermediate calculations",#N/A,FALSE,"valuation";"dollar conversion",#N/A,FALSE,"valuation";"analysis at various prices",#N/A,FALSE,"valuation"}</definedName>
    <definedName name="ac" localSheetId="11" hidden="1">{"assumptions and inputs",#N/A,FALSE,"valuation";"intermediate calculations",#N/A,FALSE,"valuation";"dollar conversion",#N/A,FALSE,"valuation";"analysis at various prices",#N/A,FALSE,"valuation"}</definedName>
    <definedName name="ac" localSheetId="55" hidden="1">{"assumptions and inputs",#N/A,FALSE,"valuation";"intermediate calculations",#N/A,FALSE,"valuation";"dollar conversion",#N/A,FALSE,"valuation";"analysis at various prices",#N/A,FALSE,"valuation"}</definedName>
    <definedName name="ac" localSheetId="56" hidden="1">{"assumptions and inputs",#N/A,FALSE,"valuation";"intermediate calculations",#N/A,FALSE,"valuation";"dollar conversion",#N/A,FALSE,"valuation";"analysis at various prices",#N/A,FALSE,"valuation"}</definedName>
    <definedName name="ac" hidden="1">{"assumptions and inputs",#N/A,FALSE,"valuation";"intermediate calculations",#N/A,FALSE,"valuation";"dollar conversion",#N/A,FALSE,"valuation";"analysis at various prices",#N/A,FALSE,"valuation"}</definedName>
    <definedName name="ac_1" localSheetId="8" hidden="1">{"assumptions and inputs",#N/A,FALSE,"valuation";"intermediate calculations",#N/A,FALSE,"valuation";"dollar conversion",#N/A,FALSE,"valuation";"analysis at various prices",#N/A,FALSE,"valuation"}</definedName>
    <definedName name="ac_1" localSheetId="9" hidden="1">{"assumptions and inputs",#N/A,FALSE,"valuation";"intermediate calculations",#N/A,FALSE,"valuation";"dollar conversion",#N/A,FALSE,"valuation";"analysis at various prices",#N/A,FALSE,"valuation"}</definedName>
    <definedName name="ac_1" localSheetId="10" hidden="1">{"assumptions and inputs",#N/A,FALSE,"valuation";"intermediate calculations",#N/A,FALSE,"valuation";"dollar conversion",#N/A,FALSE,"valuation";"analysis at various prices",#N/A,FALSE,"valuation"}</definedName>
    <definedName name="ac_1" localSheetId="7" hidden="1">{"assumptions and inputs",#N/A,FALSE,"valuation";"intermediate calculations",#N/A,FALSE,"valuation";"dollar conversion",#N/A,FALSE,"valuation";"analysis at various prices",#N/A,FALSE,"valuation"}</definedName>
    <definedName name="ac_1" localSheetId="11" hidden="1">{"assumptions and inputs",#N/A,FALSE,"valuation";"intermediate calculations",#N/A,FALSE,"valuation";"dollar conversion",#N/A,FALSE,"valuation";"analysis at various prices",#N/A,FALSE,"valuation"}</definedName>
    <definedName name="ac_1" localSheetId="55" hidden="1">{"assumptions and inputs",#N/A,FALSE,"valuation";"intermediate calculations",#N/A,FALSE,"valuation";"dollar conversion",#N/A,FALSE,"valuation";"analysis at various prices",#N/A,FALSE,"valuation"}</definedName>
    <definedName name="ac_1" localSheetId="56" hidden="1">{"assumptions and inputs",#N/A,FALSE,"valuation";"intermediate calculations",#N/A,FALSE,"valuation";"dollar conversion",#N/A,FALSE,"valuation";"analysis at various prices",#N/A,FALSE,"valuation"}</definedName>
    <definedName name="ac_1" hidden="1">{"assumptions and inputs",#N/A,FALSE,"valuation";"intermediate calculations",#N/A,FALSE,"valuation";"dollar conversion",#N/A,FALSE,"valuation";"analysis at various prices",#N/A,FALSE,"valuation"}</definedName>
    <definedName name="ad" localSheetId="8" hidden="1">{"assumptions and inputs",#N/A,FALSE,"valuation";"intermediate calculations",#N/A,FALSE,"valuation";"dollar conversion",#N/A,FALSE,"valuation";"analysis at various prices",#N/A,FALSE,"valuation"}</definedName>
    <definedName name="ad" localSheetId="9" hidden="1">{"assumptions and inputs",#N/A,FALSE,"valuation";"intermediate calculations",#N/A,FALSE,"valuation";"dollar conversion",#N/A,FALSE,"valuation";"analysis at various prices",#N/A,FALSE,"valuation"}</definedName>
    <definedName name="ad" localSheetId="10" hidden="1">{"assumptions and inputs",#N/A,FALSE,"valuation";"intermediate calculations",#N/A,FALSE,"valuation";"dollar conversion",#N/A,FALSE,"valuation";"analysis at various prices",#N/A,FALSE,"valuation"}</definedName>
    <definedName name="ad" localSheetId="7" hidden="1">{"assumptions and inputs",#N/A,FALSE,"valuation";"intermediate calculations",#N/A,FALSE,"valuation";"dollar conversion",#N/A,FALSE,"valuation";"analysis at various prices",#N/A,FALSE,"valuation"}</definedName>
    <definedName name="ad" localSheetId="11" hidden="1">{"assumptions and inputs",#N/A,FALSE,"valuation";"intermediate calculations",#N/A,FALSE,"valuation";"dollar conversion",#N/A,FALSE,"valuation";"analysis at various prices",#N/A,FALSE,"valuation"}</definedName>
    <definedName name="ad" localSheetId="55" hidden="1">{"assumptions and inputs",#N/A,FALSE,"valuation";"intermediate calculations",#N/A,FALSE,"valuation";"dollar conversion",#N/A,FALSE,"valuation";"analysis at various prices",#N/A,FALSE,"valuation"}</definedName>
    <definedName name="ad" localSheetId="56" hidden="1">{"assumptions and inputs",#N/A,FALSE,"valuation";"intermediate calculations",#N/A,FALSE,"valuation";"dollar conversion",#N/A,FALSE,"valuation";"analysis at various prices",#N/A,FALSE,"valuation"}</definedName>
    <definedName name="ad" hidden="1">{"assumptions and inputs",#N/A,FALSE,"valuation";"intermediate calculations",#N/A,FALSE,"valuation";"dollar conversion",#N/A,FALSE,"valuation";"analysis at various prices",#N/A,FALSE,"valuation"}</definedName>
    <definedName name="ad_1" localSheetId="8" hidden="1">{"assumptions and inputs",#N/A,FALSE,"valuation";"intermediate calculations",#N/A,FALSE,"valuation";"dollar conversion",#N/A,FALSE,"valuation";"analysis at various prices",#N/A,FALSE,"valuation"}</definedName>
    <definedName name="ad_1" localSheetId="9" hidden="1">{"assumptions and inputs",#N/A,FALSE,"valuation";"intermediate calculations",#N/A,FALSE,"valuation";"dollar conversion",#N/A,FALSE,"valuation";"analysis at various prices",#N/A,FALSE,"valuation"}</definedName>
    <definedName name="ad_1" localSheetId="10" hidden="1">{"assumptions and inputs",#N/A,FALSE,"valuation";"intermediate calculations",#N/A,FALSE,"valuation";"dollar conversion",#N/A,FALSE,"valuation";"analysis at various prices",#N/A,FALSE,"valuation"}</definedName>
    <definedName name="ad_1" localSheetId="7" hidden="1">{"assumptions and inputs",#N/A,FALSE,"valuation";"intermediate calculations",#N/A,FALSE,"valuation";"dollar conversion",#N/A,FALSE,"valuation";"analysis at various prices",#N/A,FALSE,"valuation"}</definedName>
    <definedName name="ad_1" localSheetId="11" hidden="1">{"assumptions and inputs",#N/A,FALSE,"valuation";"intermediate calculations",#N/A,FALSE,"valuation";"dollar conversion",#N/A,FALSE,"valuation";"analysis at various prices",#N/A,FALSE,"valuation"}</definedName>
    <definedName name="ad_1" localSheetId="55" hidden="1">{"assumptions and inputs",#N/A,FALSE,"valuation";"intermediate calculations",#N/A,FALSE,"valuation";"dollar conversion",#N/A,FALSE,"valuation";"analysis at various prices",#N/A,FALSE,"valuation"}</definedName>
    <definedName name="ad_1" localSheetId="56" hidden="1">{"assumptions and inputs",#N/A,FALSE,"valuation";"intermediate calculations",#N/A,FALSE,"valuation";"dollar conversion",#N/A,FALSE,"valuation";"analysis at various prices",#N/A,FALSE,"valuation"}</definedName>
    <definedName name="ad_1" hidden="1">{"assumptions and inputs",#N/A,FALSE,"valuation";"intermediate calculations",#N/A,FALSE,"valuation";"dollar conversion",#N/A,FALSE,"valuation";"analysis at various prices",#N/A,FALSE,"valuation"}</definedName>
    <definedName name="consol" localSheetId="8" hidden="1">{"assumptions and inputs",#N/A,FALSE,"valuation";"intermediate calculations",#N/A,FALSE,"valuation";"dollar conversion",#N/A,FALSE,"valuation";"analysis at various prices",#N/A,FALSE,"valuation"}</definedName>
    <definedName name="consol" localSheetId="9" hidden="1">{"assumptions and inputs",#N/A,FALSE,"valuation";"intermediate calculations",#N/A,FALSE,"valuation";"dollar conversion",#N/A,FALSE,"valuation";"analysis at various prices",#N/A,FALSE,"valuation"}</definedName>
    <definedName name="consol" localSheetId="10" hidden="1">{"assumptions and inputs",#N/A,FALSE,"valuation";"intermediate calculations",#N/A,FALSE,"valuation";"dollar conversion",#N/A,FALSE,"valuation";"analysis at various prices",#N/A,FALSE,"valuation"}</definedName>
    <definedName name="consol" localSheetId="7" hidden="1">{"assumptions and inputs",#N/A,FALSE,"valuation";"intermediate calculations",#N/A,FALSE,"valuation";"dollar conversion",#N/A,FALSE,"valuation";"analysis at various prices",#N/A,FALSE,"valuation"}</definedName>
    <definedName name="consol" localSheetId="11" hidden="1">{"assumptions and inputs",#N/A,FALSE,"valuation";"intermediate calculations",#N/A,FALSE,"valuation";"dollar conversion",#N/A,FALSE,"valuation";"analysis at various prices",#N/A,FALSE,"valuation"}</definedName>
    <definedName name="consol" localSheetId="55" hidden="1">{"assumptions and inputs",#N/A,FALSE,"valuation";"intermediate calculations",#N/A,FALSE,"valuation";"dollar conversion",#N/A,FALSE,"valuation";"analysis at various prices",#N/A,FALSE,"valuation"}</definedName>
    <definedName name="consol" localSheetId="56" hidden="1">{"assumptions and inputs",#N/A,FALSE,"valuation";"intermediate calculations",#N/A,FALSE,"valuation";"dollar conversion",#N/A,FALSE,"valuation";"analysis at various prices",#N/A,FALSE,"valuation"}</definedName>
    <definedName name="consol" hidden="1">{"assumptions and inputs",#N/A,FALSE,"valuation";"intermediate calculations",#N/A,FALSE,"valuation";"dollar conversion",#N/A,FALSE,"valuation";"analysis at various prices",#N/A,FALSE,"valuation"}</definedName>
    <definedName name="consol_1" localSheetId="8" hidden="1">{"assumptions and inputs",#N/A,FALSE,"valuation";"intermediate calculations",#N/A,FALSE,"valuation";"dollar conversion",#N/A,FALSE,"valuation";"analysis at various prices",#N/A,FALSE,"valuation"}</definedName>
    <definedName name="consol_1" localSheetId="9" hidden="1">{"assumptions and inputs",#N/A,FALSE,"valuation";"intermediate calculations",#N/A,FALSE,"valuation";"dollar conversion",#N/A,FALSE,"valuation";"analysis at various prices",#N/A,FALSE,"valuation"}</definedName>
    <definedName name="consol_1" localSheetId="10" hidden="1">{"assumptions and inputs",#N/A,FALSE,"valuation";"intermediate calculations",#N/A,FALSE,"valuation";"dollar conversion",#N/A,FALSE,"valuation";"analysis at various prices",#N/A,FALSE,"valuation"}</definedName>
    <definedName name="consol_1" localSheetId="7" hidden="1">{"assumptions and inputs",#N/A,FALSE,"valuation";"intermediate calculations",#N/A,FALSE,"valuation";"dollar conversion",#N/A,FALSE,"valuation";"analysis at various prices",#N/A,FALSE,"valuation"}</definedName>
    <definedName name="consol_1" localSheetId="11" hidden="1">{"assumptions and inputs",#N/A,FALSE,"valuation";"intermediate calculations",#N/A,FALSE,"valuation";"dollar conversion",#N/A,FALSE,"valuation";"analysis at various prices",#N/A,FALSE,"valuation"}</definedName>
    <definedName name="consol_1" localSheetId="55" hidden="1">{"assumptions and inputs",#N/A,FALSE,"valuation";"intermediate calculations",#N/A,FALSE,"valuation";"dollar conversion",#N/A,FALSE,"valuation";"analysis at various prices",#N/A,FALSE,"valuation"}</definedName>
    <definedName name="consol_1" localSheetId="56" hidden="1">{"assumptions and inputs",#N/A,FALSE,"valuation";"intermediate calculations",#N/A,FALSE,"valuation";"dollar conversion",#N/A,FALSE,"valuation";"analysis at various prices",#N/A,FALSE,"valuation"}</definedName>
    <definedName name="consol_1" hidden="1">{"assumptions and inputs",#N/A,FALSE,"valuation";"intermediate calculations",#N/A,FALSE,"valuation";"dollar conversion",#N/A,FALSE,"valuation";"analysis at various prices",#N/A,FALSE,"valuation"}</definedName>
    <definedName name="contador1">5</definedName>
    <definedName name="contador2">5</definedName>
    <definedName name="gc.teste" localSheetId="8" hidden="1">{#N/A,#N/A,FALSE,"AI-TOTAL"}</definedName>
    <definedName name="gc.teste" localSheetId="9" hidden="1">{#N/A,#N/A,FALSE,"AI-TOTAL"}</definedName>
    <definedName name="gc.teste" localSheetId="10" hidden="1">{#N/A,#N/A,FALSE,"AI-TOTAL"}</definedName>
    <definedName name="gc.teste" localSheetId="7" hidden="1">{#N/A,#N/A,FALSE,"AI-TOTAL"}</definedName>
    <definedName name="gc.teste" localSheetId="11" hidden="1">{#N/A,#N/A,FALSE,"AI-TOTAL"}</definedName>
    <definedName name="gc.teste" localSheetId="55" hidden="1">{#N/A,#N/A,FALSE,"AI-TOTAL"}</definedName>
    <definedName name="gc.teste" localSheetId="56" hidden="1">{#N/A,#N/A,FALSE,"AI-TOTAL"}</definedName>
    <definedName name="gc.teste" hidden="1">{#N/A,#N/A,FALSE,"AI-TOTAL"}</definedName>
    <definedName name="gc.teste_1" localSheetId="8" hidden="1">{#N/A,#N/A,FALSE,"AI-TOTAL"}</definedName>
    <definedName name="gc.teste_1" localSheetId="9" hidden="1">{#N/A,#N/A,FALSE,"AI-TOTAL"}</definedName>
    <definedName name="gc.teste_1" localSheetId="10" hidden="1">{#N/A,#N/A,FALSE,"AI-TOTAL"}</definedName>
    <definedName name="gc.teste_1" localSheetId="7" hidden="1">{#N/A,#N/A,FALSE,"AI-TOTAL"}</definedName>
    <definedName name="gc.teste_1" localSheetId="11" hidden="1">{#N/A,#N/A,FALSE,"AI-TOTAL"}</definedName>
    <definedName name="gc.teste_1" localSheetId="55" hidden="1">{#N/A,#N/A,FALSE,"AI-TOTAL"}</definedName>
    <definedName name="gc.teste_1" localSheetId="56" hidden="1">{#N/A,#N/A,FALSE,"AI-TOTAL"}</definedName>
    <definedName name="gc.teste_1" hidden="1">{#N/A,#N/A,FALSE,"AI-TOTAL"}</definedName>
    <definedName name="HTML_CodePage" hidden="1">1252</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10" hidden="1">{"'ec X reg'!$C$27:$F$31","'ec X reg'!$C$27:$F$31","'cobert reg(-)ant'!$B$8:$D$20","'ec X reg'!$C$27:$F$31"}</definedName>
    <definedName name="HTML_Control" localSheetId="66" hidden="1">{"'ec X reg'!$C$27:$F$31","'ec X reg'!$C$27:$F$31","'cobert reg(-)ant'!$B$8:$D$20","'ec X reg'!$C$27:$F$31"}</definedName>
    <definedName name="HTML_Control" localSheetId="7" hidden="1">{"'ec X reg'!$C$27:$F$31","'ec X reg'!$C$27:$F$31","'cobert reg(-)ant'!$B$8:$D$20","'ec X reg'!$C$27:$F$31"}</definedName>
    <definedName name="HTML_Control" localSheetId="11" hidden="1">{"'ec X reg'!$C$27:$F$31","'ec X reg'!$C$27:$F$31","'cobert reg(-)ant'!$B$8:$D$20","'ec X reg'!$C$27:$F$31"}</definedName>
    <definedName name="HTML_Control" localSheetId="55" hidden="1">{"'ec X reg'!$C$27:$F$31","'ec X reg'!$C$27:$F$31","'cobert reg(-)ant'!$B$8:$D$20","'ec X reg'!$C$27:$F$31"}</definedName>
    <definedName name="HTML_Control" localSheetId="56"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imcount" hidden="1">1</definedName>
    <definedName name="LLL" localSheetId="8" hidden="1">{#N/A,#N/A,FALSE,"AI-TOTAL"}</definedName>
    <definedName name="LLL" localSheetId="9" hidden="1">{#N/A,#N/A,FALSE,"AI-TOTAL"}</definedName>
    <definedName name="LLL" localSheetId="10" hidden="1">{#N/A,#N/A,FALSE,"AI-TOTAL"}</definedName>
    <definedName name="LLL" localSheetId="7" hidden="1">{#N/A,#N/A,FALSE,"AI-TOTAL"}</definedName>
    <definedName name="LLL" localSheetId="11" hidden="1">{#N/A,#N/A,FALSE,"AI-TOTAL"}</definedName>
    <definedName name="LLL" localSheetId="55" hidden="1">{#N/A,#N/A,FALSE,"AI-TOTAL"}</definedName>
    <definedName name="LLL" localSheetId="56" hidden="1">{#N/A,#N/A,FALSE,"AI-TOTAL"}</definedName>
    <definedName name="LLL" hidden="1">{#N/A,#N/A,FALSE,"AI-TOTAL"}</definedName>
    <definedName name="LLL_1" localSheetId="8" hidden="1">{#N/A,#N/A,FALSE,"AI-TOTAL"}</definedName>
    <definedName name="LLL_1" localSheetId="9" hidden="1">{#N/A,#N/A,FALSE,"AI-TOTAL"}</definedName>
    <definedName name="LLL_1" localSheetId="10" hidden="1">{#N/A,#N/A,FALSE,"AI-TOTAL"}</definedName>
    <definedName name="LLL_1" localSheetId="7" hidden="1">{#N/A,#N/A,FALSE,"AI-TOTAL"}</definedName>
    <definedName name="LLL_1" localSheetId="11" hidden="1">{#N/A,#N/A,FALSE,"AI-TOTAL"}</definedName>
    <definedName name="LLL_1" localSheetId="55" hidden="1">{#N/A,#N/A,FALSE,"AI-TOTAL"}</definedName>
    <definedName name="LLL_1" localSheetId="56" hidden="1">{#N/A,#N/A,FALSE,"AI-TOTAL"}</definedName>
    <definedName name="LLL_1" hidden="1">{#N/A,#N/A,FALSE,"AI-TOTAL"}</definedName>
    <definedName name="pç" localSheetId="8" hidden="1">{"assumptions and inputs",#N/A,FALSE,"valuation";"intermediate calculations",#N/A,FALSE,"valuation";"dollar conversion",#N/A,FALSE,"valuation";"analysis at various prices",#N/A,FALSE,"valuation"}</definedName>
    <definedName name="pç" localSheetId="9" hidden="1">{"assumptions and inputs",#N/A,FALSE,"valuation";"intermediate calculations",#N/A,FALSE,"valuation";"dollar conversion",#N/A,FALSE,"valuation";"analysis at various prices",#N/A,FALSE,"valuation"}</definedName>
    <definedName name="pç" localSheetId="10" hidden="1">{"assumptions and inputs",#N/A,FALSE,"valuation";"intermediate calculations",#N/A,FALSE,"valuation";"dollar conversion",#N/A,FALSE,"valuation";"analysis at various prices",#N/A,FALSE,"valuation"}</definedName>
    <definedName name="pç" localSheetId="7" hidden="1">{"assumptions and inputs",#N/A,FALSE,"valuation";"intermediate calculations",#N/A,FALSE,"valuation";"dollar conversion",#N/A,FALSE,"valuation";"analysis at various prices",#N/A,FALSE,"valuation"}</definedName>
    <definedName name="pç" localSheetId="11" hidden="1">{"assumptions and inputs",#N/A,FALSE,"valuation";"intermediate calculations",#N/A,FALSE,"valuation";"dollar conversion",#N/A,FALSE,"valuation";"analysis at various prices",#N/A,FALSE,"valuation"}</definedName>
    <definedName name="pç" localSheetId="55" hidden="1">{"assumptions and inputs",#N/A,FALSE,"valuation";"intermediate calculations",#N/A,FALSE,"valuation";"dollar conversion",#N/A,FALSE,"valuation";"analysis at various prices",#N/A,FALSE,"valuation"}</definedName>
    <definedName name="pç" localSheetId="56" hidden="1">{"assumptions and inputs",#N/A,FALSE,"valuation";"intermediate calculations",#N/A,FALSE,"valuation";"dollar conversion",#N/A,FALSE,"valuation";"analysis at various prices",#N/A,FALSE,"valuation"}</definedName>
    <definedName name="pç" hidden="1">{"assumptions and inputs",#N/A,FALSE,"valuation";"intermediate calculations",#N/A,FALSE,"valuation";"dollar conversion",#N/A,FALSE,"valuation";"analysis at various prices",#N/A,FALSE,"valuation"}</definedName>
    <definedName name="pç_1" localSheetId="8" hidden="1">{"assumptions and inputs",#N/A,FALSE,"valuation";"intermediate calculations",#N/A,FALSE,"valuation";"dollar conversion",#N/A,FALSE,"valuation";"analysis at various prices",#N/A,FALSE,"valuation"}</definedName>
    <definedName name="pç_1" localSheetId="9" hidden="1">{"assumptions and inputs",#N/A,FALSE,"valuation";"intermediate calculations",#N/A,FALSE,"valuation";"dollar conversion",#N/A,FALSE,"valuation";"analysis at various prices",#N/A,FALSE,"valuation"}</definedName>
    <definedName name="pç_1" localSheetId="10" hidden="1">{"assumptions and inputs",#N/A,FALSE,"valuation";"intermediate calculations",#N/A,FALSE,"valuation";"dollar conversion",#N/A,FALSE,"valuation";"analysis at various prices",#N/A,FALSE,"valuation"}</definedName>
    <definedName name="pç_1" localSheetId="7" hidden="1">{"assumptions and inputs",#N/A,FALSE,"valuation";"intermediate calculations",#N/A,FALSE,"valuation";"dollar conversion",#N/A,FALSE,"valuation";"analysis at various prices",#N/A,FALSE,"valuation"}</definedName>
    <definedName name="pç_1" localSheetId="11" hidden="1">{"assumptions and inputs",#N/A,FALSE,"valuation";"intermediate calculations",#N/A,FALSE,"valuation";"dollar conversion",#N/A,FALSE,"valuation";"analysis at various prices",#N/A,FALSE,"valuation"}</definedName>
    <definedName name="pç_1" localSheetId="55" hidden="1">{"assumptions and inputs",#N/A,FALSE,"valuation";"intermediate calculations",#N/A,FALSE,"valuation";"dollar conversion",#N/A,FALSE,"valuation";"analysis at various prices",#N/A,FALSE,"valuation"}</definedName>
    <definedName name="pç_1" localSheetId="56" hidden="1">{"assumptions and inputs",#N/A,FALSE,"valuation";"intermediate calculations",#N/A,FALSE,"valuation";"dollar conversion",#N/A,FALSE,"valuation";"analysis at various prices",#N/A,FALSE,"valuation"}</definedName>
    <definedName name="pç_1" hidden="1">{"assumptions and inputs",#N/A,FALSE,"valuation";"intermediate calculations",#N/A,FALSE,"valuation";"dollar conversion",#N/A,FALSE,"valuation";"analysis at various prices",#N/A,FALSE,"valuation"}</definedName>
    <definedName name="Play">656277505</definedName>
    <definedName name="Proj_Dibens"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Proj_Dibens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n.output" localSheetId="8" hidden="1">{"assumptions and inputs",#N/A,FALSE,"valuation";"intermediate calculations",#N/A,FALSE,"valuation";"dollar conversion",#N/A,FALSE,"valuation";"analysis at various prices",#N/A,FALSE,"valuation"}</definedName>
    <definedName name="rn.output" localSheetId="9" hidden="1">{"assumptions and inputs",#N/A,FALSE,"valuation";"intermediate calculations",#N/A,FALSE,"valuation";"dollar conversion",#N/A,FALSE,"valuation";"analysis at various prices",#N/A,FALSE,"valuation"}</definedName>
    <definedName name="rn.output" localSheetId="10" hidden="1">{"assumptions and inputs",#N/A,FALSE,"valuation";"intermediate calculations",#N/A,FALSE,"valuation";"dollar conversion",#N/A,FALSE,"valuation";"analysis at various prices",#N/A,FALSE,"valuation"}</definedName>
    <definedName name="rn.output" localSheetId="7" hidden="1">{"assumptions and inputs",#N/A,FALSE,"valuation";"intermediate calculations",#N/A,FALSE,"valuation";"dollar conversion",#N/A,FALSE,"valuation";"analysis at various prices",#N/A,FALSE,"valuation"}</definedName>
    <definedName name="rn.output" localSheetId="11" hidden="1">{"assumptions and inputs",#N/A,FALSE,"valuation";"intermediate calculations",#N/A,FALSE,"valuation";"dollar conversion",#N/A,FALSE,"valuation";"analysis at various prices",#N/A,FALSE,"valuation"}</definedName>
    <definedName name="rn.output" localSheetId="55" hidden="1">{"assumptions and inputs",#N/A,FALSE,"valuation";"intermediate calculations",#N/A,FALSE,"valuation";"dollar conversion",#N/A,FALSE,"valuation";"analysis at various prices",#N/A,FALSE,"valuation"}</definedName>
    <definedName name="rn.output" localSheetId="56" hidden="1">{"assumptions and inputs",#N/A,FALSE,"valuation";"intermediate calculations",#N/A,FALSE,"valuation";"dollar conversion",#N/A,FALSE,"valuation";"analysis at various prices",#N/A,FALSE,"valuation"}</definedName>
    <definedName name="rn.output" hidden="1">{"assumptions and inputs",#N/A,FALSE,"valuation";"intermediate calculations",#N/A,FALSE,"valuation";"dollar conversion",#N/A,FALSE,"valuation";"analysis at various prices",#N/A,FALSE,"valuation"}</definedName>
    <definedName name="rn.output_1" localSheetId="8" hidden="1">{"assumptions and inputs",#N/A,FALSE,"valuation";"intermediate calculations",#N/A,FALSE,"valuation";"dollar conversion",#N/A,FALSE,"valuation";"analysis at various prices",#N/A,FALSE,"valuation"}</definedName>
    <definedName name="rn.output_1" localSheetId="9" hidden="1">{"assumptions and inputs",#N/A,FALSE,"valuation";"intermediate calculations",#N/A,FALSE,"valuation";"dollar conversion",#N/A,FALSE,"valuation";"analysis at various prices",#N/A,FALSE,"valuation"}</definedName>
    <definedName name="rn.output_1" localSheetId="10" hidden="1">{"assumptions and inputs",#N/A,FALSE,"valuation";"intermediate calculations",#N/A,FALSE,"valuation";"dollar conversion",#N/A,FALSE,"valuation";"analysis at various prices",#N/A,FALSE,"valuation"}</definedName>
    <definedName name="rn.output_1" localSheetId="7" hidden="1">{"assumptions and inputs",#N/A,FALSE,"valuation";"intermediate calculations",#N/A,FALSE,"valuation";"dollar conversion",#N/A,FALSE,"valuation";"analysis at various prices",#N/A,FALSE,"valuation"}</definedName>
    <definedName name="rn.output_1" localSheetId="11" hidden="1">{"assumptions and inputs",#N/A,FALSE,"valuation";"intermediate calculations",#N/A,FALSE,"valuation";"dollar conversion",#N/A,FALSE,"valuation";"analysis at various prices",#N/A,FALSE,"valuation"}</definedName>
    <definedName name="rn.output_1" localSheetId="55" hidden="1">{"assumptions and inputs",#N/A,FALSE,"valuation";"intermediate calculations",#N/A,FALSE,"valuation";"dollar conversion",#N/A,FALSE,"valuation";"analysis at various prices",#N/A,FALSE,"valuation"}</definedName>
    <definedName name="rn.output_1" localSheetId="56" hidden="1">{"assumptions and inputs",#N/A,FALSE,"valuation";"intermediate calculations",#N/A,FALSE,"valuation";"dollar conversion",#N/A,FALSE,"valuation";"analysis at various prices",#N/A,FALSE,"valuation"}</definedName>
    <definedName name="rn.output_1" hidden="1">{"assumptions and inputs",#N/A,FALSE,"valuation";"intermediate calculations",#N/A,FALSE,"valuation";"dollar conversion",#N/A,FALSE,"valuation";"analysis at various prices",#N/A,FALSE,"valuation"}</definedName>
    <definedName name="sd" localSheetId="8" hidden="1">{#N/A,#N/A,FALSE,"MIAMI"}</definedName>
    <definedName name="sd" localSheetId="9" hidden="1">{#N/A,#N/A,FALSE,"MIAMI"}</definedName>
    <definedName name="sd" localSheetId="10" hidden="1">{#N/A,#N/A,FALSE,"MIAMI"}</definedName>
    <definedName name="sd" localSheetId="7" hidden="1">{#N/A,#N/A,FALSE,"MIAMI"}</definedName>
    <definedName name="sd" localSheetId="11" hidden="1">{#N/A,#N/A,FALSE,"MIAMI"}</definedName>
    <definedName name="sd" localSheetId="55" hidden="1">{#N/A,#N/A,FALSE,"MIAMI"}</definedName>
    <definedName name="sd" localSheetId="56" hidden="1">{#N/A,#N/A,FALSE,"MIAMI"}</definedName>
    <definedName name="sd" hidden="1">{#N/A,#N/A,FALSE,"MIAMI"}</definedName>
    <definedName name="sd_1" localSheetId="8" hidden="1">{#N/A,#N/A,FALSE,"MIAMI"}</definedName>
    <definedName name="sd_1" localSheetId="9" hidden="1">{#N/A,#N/A,FALSE,"MIAMI"}</definedName>
    <definedName name="sd_1" localSheetId="10" hidden="1">{#N/A,#N/A,FALSE,"MIAMI"}</definedName>
    <definedName name="sd_1" localSheetId="7" hidden="1">{#N/A,#N/A,FALSE,"MIAMI"}</definedName>
    <definedName name="sd_1" localSheetId="11" hidden="1">{#N/A,#N/A,FALSE,"MIAMI"}</definedName>
    <definedName name="sd_1" localSheetId="55" hidden="1">{#N/A,#N/A,FALSE,"MIAMI"}</definedName>
    <definedName name="sd_1" localSheetId="56" hidden="1">{#N/A,#N/A,FALSE,"MIAMI"}</definedName>
    <definedName name="sd_1" hidden="1">{#N/A,#N/A,FALSE,"MIAMI"}</definedName>
    <definedName name="valor_índice">16</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55" hidden="1">{"Bradesco 1",#N/A,TRUE,"Bradesco acc_dil";"Bradesco2",#N/A,TRUE,"Bradesco acc_dil";"Bradesco3",#N/A,TRUE,"Bradesco's RWA analysis";"Unibanco1",#N/A,TRUE,"Unibanco acc_dil ";"Unibanco2",#N/A,TRUE,"Unibanco acc_dil ";"Unibanco3",#N/A,TRUE,"Unibanco's RWA analysis"}</definedName>
    <definedName name="vf" localSheetId="56"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f_1" localSheetId="8" hidden="1">{"Bradesco 1",#N/A,TRUE,"Bradesco acc_dil";"Bradesco2",#N/A,TRUE,"Bradesco acc_dil";"Bradesco3",#N/A,TRUE,"Bradesco's RWA analysis";"Unibanco1",#N/A,TRUE,"Unibanco acc_dil ";"Unibanco2",#N/A,TRUE,"Unibanco acc_dil ";"Unibanco3",#N/A,TRUE,"Unibanco's RWA analysis"}</definedName>
    <definedName name="vf_1" localSheetId="9" hidden="1">{"Bradesco 1",#N/A,TRUE,"Bradesco acc_dil";"Bradesco2",#N/A,TRUE,"Bradesco acc_dil";"Bradesco3",#N/A,TRUE,"Bradesco's RWA analysis";"Unibanco1",#N/A,TRUE,"Unibanco acc_dil ";"Unibanco2",#N/A,TRUE,"Unibanco acc_dil ";"Unibanco3",#N/A,TRUE,"Unibanco's RWA analysis"}</definedName>
    <definedName name="vf_1" localSheetId="10" hidden="1">{"Bradesco 1",#N/A,TRUE,"Bradesco acc_dil";"Bradesco2",#N/A,TRUE,"Bradesco acc_dil";"Bradesco3",#N/A,TRUE,"Bradesco's RWA analysis";"Unibanco1",#N/A,TRUE,"Unibanco acc_dil ";"Unibanco2",#N/A,TRUE,"Unibanco acc_dil ";"Unibanco3",#N/A,TRUE,"Unibanco's RWA analysis"}</definedName>
    <definedName name="vf_1" localSheetId="7" hidden="1">{"Bradesco 1",#N/A,TRUE,"Bradesco acc_dil";"Bradesco2",#N/A,TRUE,"Bradesco acc_dil";"Bradesco3",#N/A,TRUE,"Bradesco's RWA analysis";"Unibanco1",#N/A,TRUE,"Unibanco acc_dil ";"Unibanco2",#N/A,TRUE,"Unibanco acc_dil ";"Unibanco3",#N/A,TRUE,"Unibanco's RWA analysis"}</definedName>
    <definedName name="vf_1" localSheetId="11" hidden="1">{"Bradesco 1",#N/A,TRUE,"Bradesco acc_dil";"Bradesco2",#N/A,TRUE,"Bradesco acc_dil";"Bradesco3",#N/A,TRUE,"Bradesco's RWA analysis";"Unibanco1",#N/A,TRUE,"Unibanco acc_dil ";"Unibanco2",#N/A,TRUE,"Unibanco acc_dil ";"Unibanco3",#N/A,TRUE,"Unibanco's RWA analysis"}</definedName>
    <definedName name="vf_1" localSheetId="55" hidden="1">{"Bradesco 1",#N/A,TRUE,"Bradesco acc_dil";"Bradesco2",#N/A,TRUE,"Bradesco acc_dil";"Bradesco3",#N/A,TRUE,"Bradesco's RWA analysis";"Unibanco1",#N/A,TRUE,"Unibanco acc_dil ";"Unibanco2",#N/A,TRUE,"Unibanco acc_dil ";"Unibanco3",#N/A,TRUE,"Unibanco's RWA analysis"}</definedName>
    <definedName name="vf_1" localSheetId="56" hidden="1">{"Bradesco 1",#N/A,TRUE,"Bradesco acc_dil";"Bradesco2",#N/A,TRUE,"Bradesco acc_dil";"Bradesco3",#N/A,TRUE,"Bradesco's RWA analysis";"Unibanco1",#N/A,TRUE,"Unibanco acc_dil ";"Unibanco2",#N/A,TRUE,"Unibanco acc_dil ";"Unibanco3",#N/A,TRUE,"Unibanco's RWA analysis"}</definedName>
    <definedName name="vf_1" hidden="1">{"Bradesco 1",#N/A,TRUE,"Bradesco acc_dil";"Bradesco2",#N/A,TRUE,"Bradesco acc_dil";"Bradesco3",#N/A,TRUE,"Bradesco's RWA analysis";"Unibanco1",#N/A,TRUE,"Unibanco acc_dil ";"Unibanco2",#N/A,TRUE,"Unibanco acc_dil ";"Unibanco3",#N/A,TRUE,"Unibanco's RWA analysis"}</definedName>
    <definedName name="Vitor" localSheetId="8" hidden="1">{"assumptions and inputs",#N/A,FALSE,"valuation";"intermediate calculations",#N/A,FALSE,"valuation";"dollar conversion",#N/A,FALSE,"valuation";"analysis at various prices",#N/A,FALSE,"valuation"}</definedName>
    <definedName name="Vitor" localSheetId="9" hidden="1">{"assumptions and inputs",#N/A,FALSE,"valuation";"intermediate calculations",#N/A,FALSE,"valuation";"dollar conversion",#N/A,FALSE,"valuation";"analysis at various prices",#N/A,FALSE,"valuation"}</definedName>
    <definedName name="Vitor" localSheetId="10" hidden="1">{"assumptions and inputs",#N/A,FALSE,"valuation";"intermediate calculations",#N/A,FALSE,"valuation";"dollar conversion",#N/A,FALSE,"valuation";"analysis at various prices",#N/A,FALSE,"valuation"}</definedName>
    <definedName name="Vitor" localSheetId="7" hidden="1">{"assumptions and inputs",#N/A,FALSE,"valuation";"intermediate calculations",#N/A,FALSE,"valuation";"dollar conversion",#N/A,FALSE,"valuation";"analysis at various prices",#N/A,FALSE,"valuation"}</definedName>
    <definedName name="Vitor" localSheetId="11" hidden="1">{"assumptions and inputs",#N/A,FALSE,"valuation";"intermediate calculations",#N/A,FALSE,"valuation";"dollar conversion",#N/A,FALSE,"valuation";"analysis at various prices",#N/A,FALSE,"valuation"}</definedName>
    <definedName name="Vitor" localSheetId="55" hidden="1">{"assumptions and inputs",#N/A,FALSE,"valuation";"intermediate calculations",#N/A,FALSE,"valuation";"dollar conversion",#N/A,FALSE,"valuation";"analysis at various prices",#N/A,FALSE,"valuation"}</definedName>
    <definedName name="Vitor" localSheetId="56" hidden="1">{"assumptions and inputs",#N/A,FALSE,"valuation";"intermediate calculations",#N/A,FALSE,"valuation";"dollar conversion",#N/A,FALSE,"valuation";"analysis at various prices",#N/A,FALSE,"valuation"}</definedName>
    <definedName name="Vitor" hidden="1">{"assumptions and inputs",#N/A,FALSE,"valuation";"intermediate calculations",#N/A,FALSE,"valuation";"dollar conversion",#N/A,FALSE,"valuation";"analysis at various prices",#N/A,FALSE,"valuation"}</definedName>
    <definedName name="Vitor_1" localSheetId="8" hidden="1">{"assumptions and inputs",#N/A,FALSE,"valuation";"intermediate calculations",#N/A,FALSE,"valuation";"dollar conversion",#N/A,FALSE,"valuation";"analysis at various prices",#N/A,FALSE,"valuation"}</definedName>
    <definedName name="Vitor_1" localSheetId="9" hidden="1">{"assumptions and inputs",#N/A,FALSE,"valuation";"intermediate calculations",#N/A,FALSE,"valuation";"dollar conversion",#N/A,FALSE,"valuation";"analysis at various prices",#N/A,FALSE,"valuation"}</definedName>
    <definedName name="Vitor_1" localSheetId="10" hidden="1">{"assumptions and inputs",#N/A,FALSE,"valuation";"intermediate calculations",#N/A,FALSE,"valuation";"dollar conversion",#N/A,FALSE,"valuation";"analysis at various prices",#N/A,FALSE,"valuation"}</definedName>
    <definedName name="Vitor_1" localSheetId="7" hidden="1">{"assumptions and inputs",#N/A,FALSE,"valuation";"intermediate calculations",#N/A,FALSE,"valuation";"dollar conversion",#N/A,FALSE,"valuation";"analysis at various prices",#N/A,FALSE,"valuation"}</definedName>
    <definedName name="Vitor_1" localSheetId="11" hidden="1">{"assumptions and inputs",#N/A,FALSE,"valuation";"intermediate calculations",#N/A,FALSE,"valuation";"dollar conversion",#N/A,FALSE,"valuation";"analysis at various prices",#N/A,FALSE,"valuation"}</definedName>
    <definedName name="Vitor_1" localSheetId="55" hidden="1">{"assumptions and inputs",#N/A,FALSE,"valuation";"intermediate calculations",#N/A,FALSE,"valuation";"dollar conversion",#N/A,FALSE,"valuation";"analysis at various prices",#N/A,FALSE,"valuation"}</definedName>
    <definedName name="Vitor_1" localSheetId="56" hidden="1">{"assumptions and inputs",#N/A,FALSE,"valuation";"intermediate calculations",#N/A,FALSE,"valuation";"dollar conversion",#N/A,FALSE,"valuation";"analysis at various prices",#N/A,FALSE,"valuation"}</definedName>
    <definedName name="Vitor_1" hidden="1">{"assumptions and inputs",#N/A,FALSE,"valuation";"intermediate calculations",#N/A,FALSE,"valuation";"dollar conversion",#N/A,FALSE,"valuation";"analysis at various prices",#N/A,FALSE,"valuation"}</definedName>
    <definedName name="vitor2" localSheetId="8" hidden="1">{"assumptions and inputs",#N/A,FALSE,"valuation";"intermediate calculations",#N/A,FALSE,"valuation";"dollar conversion",#N/A,FALSE,"valuation";"analysis at various prices",#N/A,FALSE,"valuation"}</definedName>
    <definedName name="vitor2" localSheetId="9" hidden="1">{"assumptions and inputs",#N/A,FALSE,"valuation";"intermediate calculations",#N/A,FALSE,"valuation";"dollar conversion",#N/A,FALSE,"valuation";"analysis at various prices",#N/A,FALSE,"valuation"}</definedName>
    <definedName name="vitor2" localSheetId="10" hidden="1">{"assumptions and inputs",#N/A,FALSE,"valuation";"intermediate calculations",#N/A,FALSE,"valuation";"dollar conversion",#N/A,FALSE,"valuation";"analysis at various prices",#N/A,FALSE,"valuation"}</definedName>
    <definedName name="vitor2" localSheetId="7" hidden="1">{"assumptions and inputs",#N/A,FALSE,"valuation";"intermediate calculations",#N/A,FALSE,"valuation";"dollar conversion",#N/A,FALSE,"valuation";"analysis at various prices",#N/A,FALSE,"valuation"}</definedName>
    <definedName name="vitor2" localSheetId="11" hidden="1">{"assumptions and inputs",#N/A,FALSE,"valuation";"intermediate calculations",#N/A,FALSE,"valuation";"dollar conversion",#N/A,FALSE,"valuation";"analysis at various prices",#N/A,FALSE,"valuation"}</definedName>
    <definedName name="vitor2" localSheetId="55" hidden="1">{"assumptions and inputs",#N/A,FALSE,"valuation";"intermediate calculations",#N/A,FALSE,"valuation";"dollar conversion",#N/A,FALSE,"valuation";"analysis at various prices",#N/A,FALSE,"valuation"}</definedName>
    <definedName name="vitor2" localSheetId="56" hidden="1">{"assumptions and inputs",#N/A,FALSE,"valuation";"intermediate calculations",#N/A,FALSE,"valuation";"dollar conversion",#N/A,FALSE,"valuation";"analysis at various prices",#N/A,FALSE,"valuation"}</definedName>
    <definedName name="vitor2" hidden="1">{"assumptions and inputs",#N/A,FALSE,"valuation";"intermediate calculations",#N/A,FALSE,"valuation";"dollar conversion",#N/A,FALSE,"valuation";"analysis at various prices",#N/A,FALSE,"valuation"}</definedName>
    <definedName name="vitor2_1" localSheetId="8" hidden="1">{"assumptions and inputs",#N/A,FALSE,"valuation";"intermediate calculations",#N/A,FALSE,"valuation";"dollar conversion",#N/A,FALSE,"valuation";"analysis at various prices",#N/A,FALSE,"valuation"}</definedName>
    <definedName name="vitor2_1" localSheetId="9" hidden="1">{"assumptions and inputs",#N/A,FALSE,"valuation";"intermediate calculations",#N/A,FALSE,"valuation";"dollar conversion",#N/A,FALSE,"valuation";"analysis at various prices",#N/A,FALSE,"valuation"}</definedName>
    <definedName name="vitor2_1" localSheetId="10" hidden="1">{"assumptions and inputs",#N/A,FALSE,"valuation";"intermediate calculations",#N/A,FALSE,"valuation";"dollar conversion",#N/A,FALSE,"valuation";"analysis at various prices",#N/A,FALSE,"valuation"}</definedName>
    <definedName name="vitor2_1" localSheetId="7" hidden="1">{"assumptions and inputs",#N/A,FALSE,"valuation";"intermediate calculations",#N/A,FALSE,"valuation";"dollar conversion",#N/A,FALSE,"valuation";"analysis at various prices",#N/A,FALSE,"valuation"}</definedName>
    <definedName name="vitor2_1" localSheetId="11" hidden="1">{"assumptions and inputs",#N/A,FALSE,"valuation";"intermediate calculations",#N/A,FALSE,"valuation";"dollar conversion",#N/A,FALSE,"valuation";"analysis at various prices",#N/A,FALSE,"valuation"}</definedName>
    <definedName name="vitor2_1" localSheetId="55" hidden="1">{"assumptions and inputs",#N/A,FALSE,"valuation";"intermediate calculations",#N/A,FALSE,"valuation";"dollar conversion",#N/A,FALSE,"valuation";"analysis at various prices",#N/A,FALSE,"valuation"}</definedName>
    <definedName name="vitor2_1" localSheetId="56" hidden="1">{"assumptions and inputs",#N/A,FALSE,"valuation";"intermediate calculations",#N/A,FALSE,"valuation";"dollar conversion",#N/A,FALSE,"valuation";"analysis at various prices",#N/A,FALSE,"valuation"}</definedName>
    <definedName name="vitor2_1" hidden="1">{"assumptions and inputs",#N/A,FALSE,"valuation";"intermediate calculations",#N/A,FALSE,"valuation";"dollar conversion",#N/A,FALSE,"valuation";"analysis at various prices",#N/A,FALSE,"valuation"}</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 localSheetId="8" hidden="1">{"assumptions and inputs",#N/A,FALSE,"valuation";"intermediate calculations",#N/A,FALSE,"valuation";"dollar conversion",#N/A,FALSE,"valuation";"analysis at various prices",#N/A,FALSE,"valuation"}</definedName>
    <definedName name="wrn" localSheetId="9" hidden="1">{"assumptions and inputs",#N/A,FALSE,"valuation";"intermediate calculations",#N/A,FALSE,"valuation";"dollar conversion",#N/A,FALSE,"valuation";"analysis at various prices",#N/A,FALSE,"valuation"}</definedName>
    <definedName name="wrn" localSheetId="10" hidden="1">{"assumptions and inputs",#N/A,FALSE,"valuation";"intermediate calculations",#N/A,FALSE,"valuation";"dollar conversion",#N/A,FALSE,"valuation";"analysis at various prices",#N/A,FALSE,"valuation"}</definedName>
    <definedName name="wrn" localSheetId="7" hidden="1">{"assumptions and inputs",#N/A,FALSE,"valuation";"intermediate calculations",#N/A,FALSE,"valuation";"dollar conversion",#N/A,FALSE,"valuation";"analysis at various prices",#N/A,FALSE,"valuation"}</definedName>
    <definedName name="wrn" localSheetId="11" hidden="1">{"assumptions and inputs",#N/A,FALSE,"valuation";"intermediate calculations",#N/A,FALSE,"valuation";"dollar conversion",#N/A,FALSE,"valuation";"analysis at various prices",#N/A,FALSE,"valuation"}</definedName>
    <definedName name="wrn" localSheetId="55" hidden="1">{"assumptions and inputs",#N/A,FALSE,"valuation";"intermediate calculations",#N/A,FALSE,"valuation";"dollar conversion",#N/A,FALSE,"valuation";"analysis at various prices",#N/A,FALSE,"valuation"}</definedName>
    <definedName name="wrn" localSheetId="56" hidden="1">{"assumptions and inputs",#N/A,FALSE,"valuation";"intermediate calculations",#N/A,FALSE,"valuation";"dollar conversion",#N/A,FALSE,"valuation";"analysis at various prices",#N/A,FALSE,"valuation"}</definedName>
    <definedName name="wrn" hidden="1">{"assumptions and inputs",#N/A,FALSE,"valuation";"intermediate calculations",#N/A,FALSE,"valuation";"dollar conversion",#N/A,FALSE,"valuation";"analysis at various prices",#N/A,FALSE,"valuation"}</definedName>
    <definedName name="wrn.aitotal." localSheetId="8" hidden="1">{#N/A,#N/A,FALSE,"AI-TOTAL"}</definedName>
    <definedName name="wrn.aitotal." localSheetId="9" hidden="1">{#N/A,#N/A,FALSE,"AI-TOTAL"}</definedName>
    <definedName name="wrn.aitotal." localSheetId="10" hidden="1">{#N/A,#N/A,FALSE,"AI-TOTAL"}</definedName>
    <definedName name="wrn.aitotal." localSheetId="7" hidden="1">{#N/A,#N/A,FALSE,"AI-TOTAL"}</definedName>
    <definedName name="wrn.aitotal." localSheetId="11" hidden="1">{#N/A,#N/A,FALSE,"AI-TOTAL"}</definedName>
    <definedName name="wrn.aitotal." localSheetId="55" hidden="1">{#N/A,#N/A,FALSE,"AI-TOTAL"}</definedName>
    <definedName name="wrn.aitotal." localSheetId="56" hidden="1">{#N/A,#N/A,FALSE,"AI-TOTAL"}</definedName>
    <definedName name="wrn.aitotal." hidden="1">{#N/A,#N/A,FALSE,"AI-TOTAL"}</definedName>
    <definedName name="wrn.aitotal._1" localSheetId="8" hidden="1">{#N/A,#N/A,FALSE,"AI-TOTAL"}</definedName>
    <definedName name="wrn.aitotal._1" localSheetId="9" hidden="1">{#N/A,#N/A,FALSE,"AI-TOTAL"}</definedName>
    <definedName name="wrn.aitotal._1" localSheetId="10" hidden="1">{#N/A,#N/A,FALSE,"AI-TOTAL"}</definedName>
    <definedName name="wrn.aitotal._1" localSheetId="7" hidden="1">{#N/A,#N/A,FALSE,"AI-TOTAL"}</definedName>
    <definedName name="wrn.aitotal._1" localSheetId="11" hidden="1">{#N/A,#N/A,FALSE,"AI-TOTAL"}</definedName>
    <definedName name="wrn.aitotal._1" localSheetId="55" hidden="1">{#N/A,#N/A,FALSE,"AI-TOTAL"}</definedName>
    <definedName name="wrn.aitotal._1" localSheetId="56" hidden="1">{#N/A,#N/A,FALSE,"AI-TOTAL"}</definedName>
    <definedName name="wrn.aitotal._1" hidden="1">{#N/A,#N/A,FALSE,"AI-TOTAL"}</definedName>
    <definedName name="wrn.asset." localSheetId="8" hidden="1">{#N/A,#N/A,FALSE,"NY-GC-IB"}</definedName>
    <definedName name="wrn.asset." localSheetId="9" hidden="1">{#N/A,#N/A,FALSE,"NY-GC-IB"}</definedName>
    <definedName name="wrn.asset." localSheetId="10" hidden="1">{#N/A,#N/A,FALSE,"NY-GC-IB"}</definedName>
    <definedName name="wrn.asset." localSheetId="7" hidden="1">{#N/A,#N/A,FALSE,"NY-GC-IB"}</definedName>
    <definedName name="wrn.asset." localSheetId="11" hidden="1">{#N/A,#N/A,FALSE,"NY-GC-IB"}</definedName>
    <definedName name="wrn.asset." localSheetId="55" hidden="1">{#N/A,#N/A,FALSE,"NY-GC-IB"}</definedName>
    <definedName name="wrn.asset." localSheetId="56" hidden="1">{#N/A,#N/A,FALSE,"NY-GC-IB"}</definedName>
    <definedName name="wrn.asset." hidden="1">{#N/A,#N/A,FALSE,"NY-GC-IB"}</definedName>
    <definedName name="wrn.asset._1" localSheetId="8" hidden="1">{#N/A,#N/A,FALSE,"NY-GC-IB"}</definedName>
    <definedName name="wrn.asset._1" localSheetId="9" hidden="1">{#N/A,#N/A,FALSE,"NY-GC-IB"}</definedName>
    <definedName name="wrn.asset._1" localSheetId="10" hidden="1">{#N/A,#N/A,FALSE,"NY-GC-IB"}</definedName>
    <definedName name="wrn.asset._1" localSheetId="7" hidden="1">{#N/A,#N/A,FALSE,"NY-GC-IB"}</definedName>
    <definedName name="wrn.asset._1" localSheetId="11" hidden="1">{#N/A,#N/A,FALSE,"NY-GC-IB"}</definedName>
    <definedName name="wrn.asset._1" localSheetId="55" hidden="1">{#N/A,#N/A,FALSE,"NY-GC-IB"}</definedName>
    <definedName name="wrn.asset._1" localSheetId="56" hidden="1">{#N/A,#N/A,FALSE,"NY-GC-IB"}</definedName>
    <definedName name="wrn.asset._1" hidden="1">{#N/A,#N/A,FALSE,"NY-GC-IB"}</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55" hidden="1">{"Bradesco 1",#N/A,TRUE,"Bradesco acc_dil";"Bradesco2",#N/A,TRUE,"Bradesco acc_dil";"Bradesco3",#N/A,TRUE,"Bradesco's RWA analysis";"Unibanco1",#N/A,TRUE,"Unibanco acc_dil ";"Unibanco2",#N/A,TRUE,"Unibanco acc_dil ";"Unibanco3",#N/A,TRUE,"Unibanco's RWA analysis"}</definedName>
    <definedName name="wrn.Buyers._.analysis." localSheetId="56"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Buyers._.analysis._1" localSheetId="8" hidden="1">{"Bradesco 1",#N/A,TRUE,"Bradesco acc_dil";"Bradesco2",#N/A,TRUE,"Bradesco acc_dil";"Bradesco3",#N/A,TRUE,"Bradesco's RWA analysis";"Unibanco1",#N/A,TRUE,"Unibanco acc_dil ";"Unibanco2",#N/A,TRUE,"Unibanco acc_dil ";"Unibanco3",#N/A,TRUE,"Unibanco's RWA analysis"}</definedName>
    <definedName name="wrn.Buyers._.analysis._1" localSheetId="9" hidden="1">{"Bradesco 1",#N/A,TRUE,"Bradesco acc_dil";"Bradesco2",#N/A,TRUE,"Bradesco acc_dil";"Bradesco3",#N/A,TRUE,"Bradesco's RWA analysis";"Unibanco1",#N/A,TRUE,"Unibanco acc_dil ";"Unibanco2",#N/A,TRUE,"Unibanco acc_dil ";"Unibanco3",#N/A,TRUE,"Unibanco's RWA analysis"}</definedName>
    <definedName name="wrn.Buyers._.analysis._1" localSheetId="10" hidden="1">{"Bradesco 1",#N/A,TRUE,"Bradesco acc_dil";"Bradesco2",#N/A,TRUE,"Bradesco acc_dil";"Bradesco3",#N/A,TRUE,"Bradesco's RWA analysis";"Unibanco1",#N/A,TRUE,"Unibanco acc_dil ";"Unibanco2",#N/A,TRUE,"Unibanco acc_dil ";"Unibanco3",#N/A,TRUE,"Unibanco's RWA analysis"}</definedName>
    <definedName name="wrn.Buyers._.analysis._1" localSheetId="7" hidden="1">{"Bradesco 1",#N/A,TRUE,"Bradesco acc_dil";"Bradesco2",#N/A,TRUE,"Bradesco acc_dil";"Bradesco3",#N/A,TRUE,"Bradesco's RWA analysis";"Unibanco1",#N/A,TRUE,"Unibanco acc_dil ";"Unibanco2",#N/A,TRUE,"Unibanco acc_dil ";"Unibanco3",#N/A,TRUE,"Unibanco's RWA analysis"}</definedName>
    <definedName name="wrn.Buyers._.analysis._1" localSheetId="11" hidden="1">{"Bradesco 1",#N/A,TRUE,"Bradesco acc_dil";"Bradesco2",#N/A,TRUE,"Bradesco acc_dil";"Bradesco3",#N/A,TRUE,"Bradesco's RWA analysis";"Unibanco1",#N/A,TRUE,"Unibanco acc_dil ";"Unibanco2",#N/A,TRUE,"Unibanco acc_dil ";"Unibanco3",#N/A,TRUE,"Unibanco's RWA analysis"}</definedName>
    <definedName name="wrn.Buyers._.analysis._1" localSheetId="55" hidden="1">{"Bradesco 1",#N/A,TRUE,"Bradesco acc_dil";"Bradesco2",#N/A,TRUE,"Bradesco acc_dil";"Bradesco3",#N/A,TRUE,"Bradesco's RWA analysis";"Unibanco1",#N/A,TRUE,"Unibanco acc_dil ";"Unibanco2",#N/A,TRUE,"Unibanco acc_dil ";"Unibanco3",#N/A,TRUE,"Unibanco's RWA analysis"}</definedName>
    <definedName name="wrn.Buyers._.analysis._1" localSheetId="56" hidden="1">{"Bradesco 1",#N/A,TRUE,"Bradesco acc_dil";"Bradesco2",#N/A,TRUE,"Bradesco acc_dil";"Bradesco3",#N/A,TRUE,"Bradesco's RWA analysis";"Unibanco1",#N/A,TRUE,"Unibanco acc_dil ";"Unibanco2",#N/A,TRUE,"Unibanco acc_dil ";"Unibanco3",#N/A,TRUE,"Unibanco's RWA analysis"}</definedName>
    <definedName name="wrn.Buyers._.analysis._1" hidden="1">{"Bradesco 1",#N/A,TRUE,"Bradesco acc_dil";"Bradesco2",#N/A,TRUE,"Bradesco acc_dil";"Bradesco3",#N/A,TRUE,"Bradesco's RWA analysis";"Unibanco1",#N/A,TRUE,"Unibanco acc_dil ";"Unibanco2",#N/A,TRUE,"Unibanco acc_dil ";"Unibanco3",#N/A,TRUE,"Unibanco's RWA analysis"}</definedName>
    <definedName name="wrn.ib." localSheetId="8" hidden="1">{#N/A,#N/A,FALSE,"NY-GC-IB"}</definedName>
    <definedName name="wrn.ib." localSheetId="9" hidden="1">{#N/A,#N/A,FALSE,"NY-GC-IB"}</definedName>
    <definedName name="wrn.ib." localSheetId="10" hidden="1">{#N/A,#N/A,FALSE,"NY-GC-IB"}</definedName>
    <definedName name="wrn.ib." localSheetId="7" hidden="1">{#N/A,#N/A,FALSE,"NY-GC-IB"}</definedName>
    <definedName name="wrn.ib." localSheetId="11" hidden="1">{#N/A,#N/A,FALSE,"NY-GC-IB"}</definedName>
    <definedName name="wrn.ib." localSheetId="55" hidden="1">{#N/A,#N/A,FALSE,"NY-GC-IB"}</definedName>
    <definedName name="wrn.ib." localSheetId="56" hidden="1">{#N/A,#N/A,FALSE,"NY-GC-IB"}</definedName>
    <definedName name="wrn.ib." hidden="1">{#N/A,#N/A,FALSE,"NY-GC-IB"}</definedName>
    <definedName name="wrn.ib._1" localSheetId="8" hidden="1">{#N/A,#N/A,FALSE,"NY-GC-IB"}</definedName>
    <definedName name="wrn.ib._1" localSheetId="9" hidden="1">{#N/A,#N/A,FALSE,"NY-GC-IB"}</definedName>
    <definedName name="wrn.ib._1" localSheetId="10" hidden="1">{#N/A,#N/A,FALSE,"NY-GC-IB"}</definedName>
    <definedName name="wrn.ib._1" localSheetId="7" hidden="1">{#N/A,#N/A,FALSE,"NY-GC-IB"}</definedName>
    <definedName name="wrn.ib._1" localSheetId="11" hidden="1">{#N/A,#N/A,FALSE,"NY-GC-IB"}</definedName>
    <definedName name="wrn.ib._1" localSheetId="55" hidden="1">{#N/A,#N/A,FALSE,"NY-GC-IB"}</definedName>
    <definedName name="wrn.ib._1" localSheetId="56" hidden="1">{#N/A,#N/A,FALSE,"NY-GC-IB"}</definedName>
    <definedName name="wrn.ib._1" hidden="1">{#N/A,#N/A,FALSE,"NY-GC-IB"}</definedName>
    <definedName name="wrn.inter1." localSheetId="8" hidden="1">{#N/A,#N/A,FALSE,"INTERBANCO"}</definedName>
    <definedName name="wrn.inter1." localSheetId="9" hidden="1">{#N/A,#N/A,FALSE,"INTERBANCO"}</definedName>
    <definedName name="wrn.inter1." localSheetId="10" hidden="1">{#N/A,#N/A,FALSE,"INTERBANCO"}</definedName>
    <definedName name="wrn.inter1." localSheetId="7" hidden="1">{#N/A,#N/A,FALSE,"INTERBANCO"}</definedName>
    <definedName name="wrn.inter1." localSheetId="11" hidden="1">{#N/A,#N/A,FALSE,"INTERBANCO"}</definedName>
    <definedName name="wrn.inter1." localSheetId="55" hidden="1">{#N/A,#N/A,FALSE,"INTERBANCO"}</definedName>
    <definedName name="wrn.inter1." localSheetId="56" hidden="1">{#N/A,#N/A,FALSE,"INTERBANCO"}</definedName>
    <definedName name="wrn.inter1." hidden="1">{#N/A,#N/A,FALSE,"INTERBANCO"}</definedName>
    <definedName name="wrn.inter1._1" localSheetId="8" hidden="1">{#N/A,#N/A,FALSE,"INTERBANCO"}</definedName>
    <definedName name="wrn.inter1._1" localSheetId="9" hidden="1">{#N/A,#N/A,FALSE,"INTERBANCO"}</definedName>
    <definedName name="wrn.inter1._1" localSheetId="10" hidden="1">{#N/A,#N/A,FALSE,"INTERBANCO"}</definedName>
    <definedName name="wrn.inter1._1" localSheetId="7" hidden="1">{#N/A,#N/A,FALSE,"INTERBANCO"}</definedName>
    <definedName name="wrn.inter1._1" localSheetId="11" hidden="1">{#N/A,#N/A,FALSE,"INTERBANCO"}</definedName>
    <definedName name="wrn.inter1._1" localSheetId="55" hidden="1">{#N/A,#N/A,FALSE,"INTERBANCO"}</definedName>
    <definedName name="wrn.inter1._1" localSheetId="56" hidden="1">{#N/A,#N/A,FALSE,"INTERBANCO"}</definedName>
    <definedName name="wrn.inter1._1" hidden="1">{#N/A,#N/A,FALSE,"INTERBANCO"}</definedName>
    <definedName name="wrn.inter2." localSheetId="8" hidden="1">{#N/A,#N/A,FALSE,"INTERBANCO"}</definedName>
    <definedName name="wrn.inter2." localSheetId="9" hidden="1">{#N/A,#N/A,FALSE,"INTERBANCO"}</definedName>
    <definedName name="wrn.inter2." localSheetId="10" hidden="1">{#N/A,#N/A,FALSE,"INTERBANCO"}</definedName>
    <definedName name="wrn.inter2." localSheetId="7" hidden="1">{#N/A,#N/A,FALSE,"INTERBANCO"}</definedName>
    <definedName name="wrn.inter2." localSheetId="11" hidden="1">{#N/A,#N/A,FALSE,"INTERBANCO"}</definedName>
    <definedName name="wrn.inter2." localSheetId="55" hidden="1">{#N/A,#N/A,FALSE,"INTERBANCO"}</definedName>
    <definedName name="wrn.inter2." localSheetId="56" hidden="1">{#N/A,#N/A,FALSE,"INTERBANCO"}</definedName>
    <definedName name="wrn.inter2." hidden="1">{#N/A,#N/A,FALSE,"INTERBANCO"}</definedName>
    <definedName name="wrn.inter2._1" localSheetId="8" hidden="1">{#N/A,#N/A,FALSE,"INTERBANCO"}</definedName>
    <definedName name="wrn.inter2._1" localSheetId="9" hidden="1">{#N/A,#N/A,FALSE,"INTERBANCO"}</definedName>
    <definedName name="wrn.inter2._1" localSheetId="10" hidden="1">{#N/A,#N/A,FALSE,"INTERBANCO"}</definedName>
    <definedName name="wrn.inter2._1" localSheetId="7" hidden="1">{#N/A,#N/A,FALSE,"INTERBANCO"}</definedName>
    <definedName name="wrn.inter2._1" localSheetId="11" hidden="1">{#N/A,#N/A,FALSE,"INTERBANCO"}</definedName>
    <definedName name="wrn.inter2._1" localSheetId="55" hidden="1">{#N/A,#N/A,FALSE,"INTERBANCO"}</definedName>
    <definedName name="wrn.inter2._1" localSheetId="56" hidden="1">{#N/A,#N/A,FALSE,"INTERBANCO"}</definedName>
    <definedName name="wrn.inter2._1" hidden="1">{#N/A,#N/A,FALSE,"INTERBANCO"}</definedName>
    <definedName name="wrn.ir." localSheetId="8" hidden="1">{#N/A,#N/A,FALSE,"AI-TOTAL"}</definedName>
    <definedName name="wrn.ir." localSheetId="9" hidden="1">{#N/A,#N/A,FALSE,"AI-TOTAL"}</definedName>
    <definedName name="wrn.ir." localSheetId="10" hidden="1">{#N/A,#N/A,FALSE,"AI-TOTAL"}</definedName>
    <definedName name="wrn.ir." localSheetId="7" hidden="1">{#N/A,#N/A,FALSE,"AI-TOTAL"}</definedName>
    <definedName name="wrn.ir." localSheetId="11" hidden="1">{#N/A,#N/A,FALSE,"AI-TOTAL"}</definedName>
    <definedName name="wrn.ir." localSheetId="55" hidden="1">{#N/A,#N/A,FALSE,"AI-TOTAL"}</definedName>
    <definedName name="wrn.ir." localSheetId="56" hidden="1">{#N/A,#N/A,FALSE,"AI-TOTAL"}</definedName>
    <definedName name="wrn.ir." hidden="1">{#N/A,#N/A,FALSE,"AI-TOTAL"}</definedName>
    <definedName name="wrn.ir._1" localSheetId="8" hidden="1">{#N/A,#N/A,FALSE,"AI-TOTAL"}</definedName>
    <definedName name="wrn.ir._1" localSheetId="9" hidden="1">{#N/A,#N/A,FALSE,"AI-TOTAL"}</definedName>
    <definedName name="wrn.ir._1" localSheetId="10" hidden="1">{#N/A,#N/A,FALSE,"AI-TOTAL"}</definedName>
    <definedName name="wrn.ir._1" localSheetId="7" hidden="1">{#N/A,#N/A,FALSE,"AI-TOTAL"}</definedName>
    <definedName name="wrn.ir._1" localSheetId="11" hidden="1">{#N/A,#N/A,FALSE,"AI-TOTAL"}</definedName>
    <definedName name="wrn.ir._1" localSheetId="55" hidden="1">{#N/A,#N/A,FALSE,"AI-TOTAL"}</definedName>
    <definedName name="wrn.ir._1" localSheetId="56" hidden="1">{#N/A,#N/A,FALSE,"AI-TOTAL"}</definedName>
    <definedName name="wrn.ir._1" hidden="1">{#N/A,#N/A,FALSE,"AI-TOTAL"}</definedName>
    <definedName name="wrn.lux1." localSheetId="8" hidden="1">{#N/A,#N/A,FALSE,"LUXEMBURGO"}</definedName>
    <definedName name="wrn.lux1." localSheetId="9" hidden="1">{#N/A,#N/A,FALSE,"LUXEMBURGO"}</definedName>
    <definedName name="wrn.lux1." localSheetId="10" hidden="1">{#N/A,#N/A,FALSE,"LUXEMBURGO"}</definedName>
    <definedName name="wrn.lux1." localSheetId="7" hidden="1">{#N/A,#N/A,FALSE,"LUXEMBURGO"}</definedName>
    <definedName name="wrn.lux1." localSheetId="11" hidden="1">{#N/A,#N/A,FALSE,"LUXEMBURGO"}</definedName>
    <definedName name="wrn.lux1." localSheetId="55" hidden="1">{#N/A,#N/A,FALSE,"LUXEMBURGO"}</definedName>
    <definedName name="wrn.lux1." localSheetId="56" hidden="1">{#N/A,#N/A,FALSE,"LUXEMBURGO"}</definedName>
    <definedName name="wrn.lux1." hidden="1">{#N/A,#N/A,FALSE,"LUXEMBURGO"}</definedName>
    <definedName name="wrn.lux1._1" localSheetId="8" hidden="1">{#N/A,#N/A,FALSE,"LUXEMBURGO"}</definedName>
    <definedName name="wrn.lux1._1" localSheetId="9" hidden="1">{#N/A,#N/A,FALSE,"LUXEMBURGO"}</definedName>
    <definedName name="wrn.lux1._1" localSheetId="10" hidden="1">{#N/A,#N/A,FALSE,"LUXEMBURGO"}</definedName>
    <definedName name="wrn.lux1._1" localSheetId="7" hidden="1">{#N/A,#N/A,FALSE,"LUXEMBURGO"}</definedName>
    <definedName name="wrn.lux1._1" localSheetId="11" hidden="1">{#N/A,#N/A,FALSE,"LUXEMBURGO"}</definedName>
    <definedName name="wrn.lux1._1" localSheetId="55" hidden="1">{#N/A,#N/A,FALSE,"LUXEMBURGO"}</definedName>
    <definedName name="wrn.lux1._1" localSheetId="56" hidden="1">{#N/A,#N/A,FALSE,"LUXEMBURGO"}</definedName>
    <definedName name="wrn.lux1._1" hidden="1">{#N/A,#N/A,FALSE,"LUXEMBURGO"}</definedName>
    <definedName name="wrn.lux2." localSheetId="8" hidden="1">{#N/A,#N/A,FALSE,"LUXEMBURGO"}</definedName>
    <definedName name="wrn.lux2." localSheetId="9" hidden="1">{#N/A,#N/A,FALSE,"LUXEMBURGO"}</definedName>
    <definedName name="wrn.lux2." localSheetId="10" hidden="1">{#N/A,#N/A,FALSE,"LUXEMBURGO"}</definedName>
    <definedName name="wrn.lux2." localSheetId="7" hidden="1">{#N/A,#N/A,FALSE,"LUXEMBURGO"}</definedName>
    <definedName name="wrn.lux2." localSheetId="11" hidden="1">{#N/A,#N/A,FALSE,"LUXEMBURGO"}</definedName>
    <definedName name="wrn.lux2." localSheetId="55" hidden="1">{#N/A,#N/A,FALSE,"LUXEMBURGO"}</definedName>
    <definedName name="wrn.lux2." localSheetId="56" hidden="1">{#N/A,#N/A,FALSE,"LUXEMBURGO"}</definedName>
    <definedName name="wrn.lux2." hidden="1">{#N/A,#N/A,FALSE,"LUXEMBURGO"}</definedName>
    <definedName name="wrn.lux2._1" localSheetId="8" hidden="1">{#N/A,#N/A,FALSE,"LUXEMBURGO"}</definedName>
    <definedName name="wrn.lux2._1" localSheetId="9" hidden="1">{#N/A,#N/A,FALSE,"LUXEMBURGO"}</definedName>
    <definedName name="wrn.lux2._1" localSheetId="10" hidden="1">{#N/A,#N/A,FALSE,"LUXEMBURGO"}</definedName>
    <definedName name="wrn.lux2._1" localSheetId="7" hidden="1">{#N/A,#N/A,FALSE,"LUXEMBURGO"}</definedName>
    <definedName name="wrn.lux2._1" localSheetId="11" hidden="1">{#N/A,#N/A,FALSE,"LUXEMBURGO"}</definedName>
    <definedName name="wrn.lux2._1" localSheetId="55" hidden="1">{#N/A,#N/A,FALSE,"LUXEMBURGO"}</definedName>
    <definedName name="wrn.lux2._1" localSheetId="56" hidden="1">{#N/A,#N/A,FALSE,"LUXEMBURGO"}</definedName>
    <definedName name="wrn.lux2._1" hidden="1">{#N/A,#N/A,FALSE,"LUXEMBURGO"}</definedName>
    <definedName name="wrn.miami1." localSheetId="8" hidden="1">{#N/A,#N/A,FALSE,"MIAMI"}</definedName>
    <definedName name="wrn.miami1." localSheetId="9" hidden="1">{#N/A,#N/A,FALSE,"MIAMI"}</definedName>
    <definedName name="wrn.miami1." localSheetId="10" hidden="1">{#N/A,#N/A,FALSE,"MIAMI"}</definedName>
    <definedName name="wrn.miami1." localSheetId="7" hidden="1">{#N/A,#N/A,FALSE,"MIAMI"}</definedName>
    <definedName name="wrn.miami1." localSheetId="11" hidden="1">{#N/A,#N/A,FALSE,"MIAMI"}</definedName>
    <definedName name="wrn.miami1." localSheetId="55" hidden="1">{#N/A,#N/A,FALSE,"MIAMI"}</definedName>
    <definedName name="wrn.miami1." localSheetId="56" hidden="1">{#N/A,#N/A,FALSE,"MIAMI"}</definedName>
    <definedName name="wrn.miami1." hidden="1">{#N/A,#N/A,FALSE,"MIAMI"}</definedName>
    <definedName name="wrn.miami1._1" localSheetId="8" hidden="1">{#N/A,#N/A,FALSE,"MIAMI"}</definedName>
    <definedName name="wrn.miami1._1" localSheetId="9" hidden="1">{#N/A,#N/A,FALSE,"MIAMI"}</definedName>
    <definedName name="wrn.miami1._1" localSheetId="10" hidden="1">{#N/A,#N/A,FALSE,"MIAMI"}</definedName>
    <definedName name="wrn.miami1._1" localSheetId="7" hidden="1">{#N/A,#N/A,FALSE,"MIAMI"}</definedName>
    <definedName name="wrn.miami1._1" localSheetId="11" hidden="1">{#N/A,#N/A,FALSE,"MIAMI"}</definedName>
    <definedName name="wrn.miami1._1" localSheetId="55" hidden="1">{#N/A,#N/A,FALSE,"MIAMI"}</definedName>
    <definedName name="wrn.miami1._1" localSheetId="56" hidden="1">{#N/A,#N/A,FALSE,"MIAMI"}</definedName>
    <definedName name="wrn.miami1._1" hidden="1">{#N/A,#N/A,FALSE,"MIAMI"}</definedName>
    <definedName name="wrn.miami2." localSheetId="8" hidden="1">{#N/A,#N/A,FALSE,"MIAMI"}</definedName>
    <definedName name="wrn.miami2." localSheetId="9" hidden="1">{#N/A,#N/A,FALSE,"MIAMI"}</definedName>
    <definedName name="wrn.miami2." localSheetId="10" hidden="1">{#N/A,#N/A,FALSE,"MIAMI"}</definedName>
    <definedName name="wrn.miami2." localSheetId="7" hidden="1">{#N/A,#N/A,FALSE,"MIAMI"}</definedName>
    <definedName name="wrn.miami2." localSheetId="11" hidden="1">{#N/A,#N/A,FALSE,"MIAMI"}</definedName>
    <definedName name="wrn.miami2." localSheetId="55" hidden="1">{#N/A,#N/A,FALSE,"MIAMI"}</definedName>
    <definedName name="wrn.miami2." localSheetId="56" hidden="1">{#N/A,#N/A,FALSE,"MIAMI"}</definedName>
    <definedName name="wrn.miami2." hidden="1">{#N/A,#N/A,FALSE,"MIAMI"}</definedName>
    <definedName name="wrn.miami2._1" localSheetId="8" hidden="1">{#N/A,#N/A,FALSE,"MIAMI"}</definedName>
    <definedName name="wrn.miami2._1" localSheetId="9" hidden="1">{#N/A,#N/A,FALSE,"MIAMI"}</definedName>
    <definedName name="wrn.miami2._1" localSheetId="10" hidden="1">{#N/A,#N/A,FALSE,"MIAMI"}</definedName>
    <definedName name="wrn.miami2._1" localSheetId="7" hidden="1">{#N/A,#N/A,FALSE,"MIAMI"}</definedName>
    <definedName name="wrn.miami2._1" localSheetId="11" hidden="1">{#N/A,#N/A,FALSE,"MIAMI"}</definedName>
    <definedName name="wrn.miami2._1" localSheetId="55" hidden="1">{#N/A,#N/A,FALSE,"MIAMI"}</definedName>
    <definedName name="wrn.miami2._1" localSheetId="56" hidden="1">{#N/A,#N/A,FALSE,"MIAMI"}</definedName>
    <definedName name="wrn.miami2._1" hidden="1">{#N/A,#N/A,FALSE,"MIAMI"}</definedName>
    <definedName name="wrn.nassau1." localSheetId="8" hidden="1">{#N/A,#N/A,FALSE,"NASSAU"}</definedName>
    <definedName name="wrn.nassau1." localSheetId="9" hidden="1">{#N/A,#N/A,FALSE,"NASSAU"}</definedName>
    <definedName name="wrn.nassau1." localSheetId="10" hidden="1">{#N/A,#N/A,FALSE,"NASSAU"}</definedName>
    <definedName name="wrn.nassau1." localSheetId="7" hidden="1">{#N/A,#N/A,FALSE,"NASSAU"}</definedName>
    <definedName name="wrn.nassau1." localSheetId="11" hidden="1">{#N/A,#N/A,FALSE,"NASSAU"}</definedName>
    <definedName name="wrn.nassau1." localSheetId="55" hidden="1">{#N/A,#N/A,FALSE,"NASSAU"}</definedName>
    <definedName name="wrn.nassau1." localSheetId="56" hidden="1">{#N/A,#N/A,FALSE,"NASSAU"}</definedName>
    <definedName name="wrn.nassau1." hidden="1">{#N/A,#N/A,FALSE,"NASSAU"}</definedName>
    <definedName name="wrn.nassau1._1" localSheetId="8" hidden="1">{#N/A,#N/A,FALSE,"NASSAU"}</definedName>
    <definedName name="wrn.nassau1._1" localSheetId="9" hidden="1">{#N/A,#N/A,FALSE,"NASSAU"}</definedName>
    <definedName name="wrn.nassau1._1" localSheetId="10" hidden="1">{#N/A,#N/A,FALSE,"NASSAU"}</definedName>
    <definedName name="wrn.nassau1._1" localSheetId="7" hidden="1">{#N/A,#N/A,FALSE,"NASSAU"}</definedName>
    <definedName name="wrn.nassau1._1" localSheetId="11" hidden="1">{#N/A,#N/A,FALSE,"NASSAU"}</definedName>
    <definedName name="wrn.nassau1._1" localSheetId="55" hidden="1">{#N/A,#N/A,FALSE,"NASSAU"}</definedName>
    <definedName name="wrn.nassau1._1" localSheetId="56" hidden="1">{#N/A,#N/A,FALSE,"NASSAU"}</definedName>
    <definedName name="wrn.nassau1._1" hidden="1">{#N/A,#N/A,FALSE,"NASSAU"}</definedName>
    <definedName name="wrn.nassau2." localSheetId="8" hidden="1">{#N/A,#N/A,FALSE,"NASSAU"}</definedName>
    <definedName name="wrn.nassau2." localSheetId="9" hidden="1">{#N/A,#N/A,FALSE,"NASSAU"}</definedName>
    <definedName name="wrn.nassau2." localSheetId="10" hidden="1">{#N/A,#N/A,FALSE,"NASSAU"}</definedName>
    <definedName name="wrn.nassau2." localSheetId="7" hidden="1">{#N/A,#N/A,FALSE,"NASSAU"}</definedName>
    <definedName name="wrn.nassau2." localSheetId="11" hidden="1">{#N/A,#N/A,FALSE,"NASSAU"}</definedName>
    <definedName name="wrn.nassau2." localSheetId="55" hidden="1">{#N/A,#N/A,FALSE,"NASSAU"}</definedName>
    <definedName name="wrn.nassau2." localSheetId="56" hidden="1">{#N/A,#N/A,FALSE,"NASSAU"}</definedName>
    <definedName name="wrn.nassau2." hidden="1">{#N/A,#N/A,FALSE,"NASSAU"}</definedName>
    <definedName name="wrn.nassau2._1" localSheetId="8" hidden="1">{#N/A,#N/A,FALSE,"NASSAU"}</definedName>
    <definedName name="wrn.nassau2._1" localSheetId="9" hidden="1">{#N/A,#N/A,FALSE,"NASSAU"}</definedName>
    <definedName name="wrn.nassau2._1" localSheetId="10" hidden="1">{#N/A,#N/A,FALSE,"NASSAU"}</definedName>
    <definedName name="wrn.nassau2._1" localSheetId="7" hidden="1">{#N/A,#N/A,FALSE,"NASSAU"}</definedName>
    <definedName name="wrn.nassau2._1" localSheetId="11" hidden="1">{#N/A,#N/A,FALSE,"NASSAU"}</definedName>
    <definedName name="wrn.nassau2._1" localSheetId="55" hidden="1">{#N/A,#N/A,FALSE,"NASSAU"}</definedName>
    <definedName name="wrn.nassau2._1" localSheetId="56" hidden="1">{#N/A,#N/A,FALSE,"NASSAU"}</definedName>
    <definedName name="wrn.nassau2._1" hidden="1">{#N/A,#N/A,FALSE,"NASSAU"}</definedName>
    <definedName name="wrn.nygc." localSheetId="8" hidden="1">{#N/A,#N/A,FALSE,"NY-GC-IB";#N/A,#N/A,FALSE,"NY-GC-IB"}</definedName>
    <definedName name="wrn.nygc." localSheetId="9" hidden="1">{#N/A,#N/A,FALSE,"NY-GC-IB";#N/A,#N/A,FALSE,"NY-GC-IB"}</definedName>
    <definedName name="wrn.nygc." localSheetId="10" hidden="1">{#N/A,#N/A,FALSE,"NY-GC-IB";#N/A,#N/A,FALSE,"NY-GC-IB"}</definedName>
    <definedName name="wrn.nygc." localSheetId="7" hidden="1">{#N/A,#N/A,FALSE,"NY-GC-IB";#N/A,#N/A,FALSE,"NY-GC-IB"}</definedName>
    <definedName name="wrn.nygc." localSheetId="11" hidden="1">{#N/A,#N/A,FALSE,"NY-GC-IB";#N/A,#N/A,FALSE,"NY-GC-IB"}</definedName>
    <definedName name="wrn.nygc." localSheetId="55" hidden="1">{#N/A,#N/A,FALSE,"NY-GC-IB";#N/A,#N/A,FALSE,"NY-GC-IB"}</definedName>
    <definedName name="wrn.nygc." localSheetId="56" hidden="1">{#N/A,#N/A,FALSE,"NY-GC-IB";#N/A,#N/A,FALSE,"NY-GC-IB"}</definedName>
    <definedName name="wrn.nygc." hidden="1">{#N/A,#N/A,FALSE,"NY-GC-IB";#N/A,#N/A,FALSE,"NY-GC-IB"}</definedName>
    <definedName name="wrn.nygc._1" localSheetId="8" hidden="1">{#N/A,#N/A,FALSE,"NY-GC-IB";#N/A,#N/A,FALSE,"NY-GC-IB"}</definedName>
    <definedName name="wrn.nygc._1" localSheetId="9" hidden="1">{#N/A,#N/A,FALSE,"NY-GC-IB";#N/A,#N/A,FALSE,"NY-GC-IB"}</definedName>
    <definedName name="wrn.nygc._1" localSheetId="10" hidden="1">{#N/A,#N/A,FALSE,"NY-GC-IB";#N/A,#N/A,FALSE,"NY-GC-IB"}</definedName>
    <definedName name="wrn.nygc._1" localSheetId="7" hidden="1">{#N/A,#N/A,FALSE,"NY-GC-IB";#N/A,#N/A,FALSE,"NY-GC-IB"}</definedName>
    <definedName name="wrn.nygc._1" localSheetId="11" hidden="1">{#N/A,#N/A,FALSE,"NY-GC-IB";#N/A,#N/A,FALSE,"NY-GC-IB"}</definedName>
    <definedName name="wrn.nygc._1" localSheetId="55" hidden="1">{#N/A,#N/A,FALSE,"NY-GC-IB";#N/A,#N/A,FALSE,"NY-GC-IB"}</definedName>
    <definedName name="wrn.nygc._1" localSheetId="56" hidden="1">{#N/A,#N/A,FALSE,"NY-GC-IB";#N/A,#N/A,FALSE,"NY-GC-IB"}</definedName>
    <definedName name="wrn.nygc._1" hidden="1">{#N/A,#N/A,FALSE,"NY-GC-IB";#N/A,#N/A,FALSE,"NY-GC-IB"}</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55" hidden="1">{"assumptions and inputs",#N/A,FALSE,"valuation";"intermediate calculations",#N/A,FALSE,"valuation";"dollar conversion",#N/A,FALSE,"valuation";"analysis at various prices",#N/A,FALSE,"valuation"}</definedName>
    <definedName name="wrn.output." localSheetId="56"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put._1" localSheetId="8" hidden="1">{"assumptions and inputs",#N/A,FALSE,"valuation";"intermediate calculations",#N/A,FALSE,"valuation";"dollar conversion",#N/A,FALSE,"valuation";"analysis at various prices",#N/A,FALSE,"valuation"}</definedName>
    <definedName name="wrn.output._1" localSheetId="9" hidden="1">{"assumptions and inputs",#N/A,FALSE,"valuation";"intermediate calculations",#N/A,FALSE,"valuation";"dollar conversion",#N/A,FALSE,"valuation";"analysis at various prices",#N/A,FALSE,"valuation"}</definedName>
    <definedName name="wrn.output._1" localSheetId="10" hidden="1">{"assumptions and inputs",#N/A,FALSE,"valuation";"intermediate calculations",#N/A,FALSE,"valuation";"dollar conversion",#N/A,FALSE,"valuation";"analysis at various prices",#N/A,FALSE,"valuation"}</definedName>
    <definedName name="wrn.output._1" localSheetId="7" hidden="1">{"assumptions and inputs",#N/A,FALSE,"valuation";"intermediate calculations",#N/A,FALSE,"valuation";"dollar conversion",#N/A,FALSE,"valuation";"analysis at various prices",#N/A,FALSE,"valuation"}</definedName>
    <definedName name="wrn.output._1" localSheetId="11" hidden="1">{"assumptions and inputs",#N/A,FALSE,"valuation";"intermediate calculations",#N/A,FALSE,"valuation";"dollar conversion",#N/A,FALSE,"valuation";"analysis at various prices",#N/A,FALSE,"valuation"}</definedName>
    <definedName name="wrn.output._1" localSheetId="55" hidden="1">{"assumptions and inputs",#N/A,FALSE,"valuation";"intermediate calculations",#N/A,FALSE,"valuation";"dollar conversion",#N/A,FALSE,"valuation";"analysis at various prices",#N/A,FALSE,"valuation"}</definedName>
    <definedName name="wrn.output._1" localSheetId="56" hidden="1">{"assumptions and inputs",#N/A,FALSE,"valuation";"intermediate calculations",#N/A,FALSE,"valuation";"dollar conversion",#N/A,FALSE,"valuation";"analysis at various prices",#N/A,FALSE,"valuation"}</definedName>
    <definedName name="wrn.output._1"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5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localSheetId="5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_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UBLICAÇÃO." localSheetId="8" hidden="1">{#N/A,#N/A,FALSE,"Balanço";#N/A,#N/A,FALSE,"Resultado";#N/A,#N/A,FALSE,"Mutações";#N/A,#N/A,FALSE,"DOAR";#N/A,#N/A,FALSE,"Notas";#N/A,#N/A,FALSE,"Diret. (2)"}</definedName>
    <definedName name="wrn.PUBLICAÇÃO." localSheetId="9" hidden="1">{#N/A,#N/A,FALSE,"Balanço";#N/A,#N/A,FALSE,"Resultado";#N/A,#N/A,FALSE,"Mutações";#N/A,#N/A,FALSE,"DOAR";#N/A,#N/A,FALSE,"Notas";#N/A,#N/A,FALSE,"Diret. (2)"}</definedName>
    <definedName name="wrn.PUBLICAÇÃO." localSheetId="10" hidden="1">{#N/A,#N/A,FALSE,"Balanço";#N/A,#N/A,FALSE,"Resultado";#N/A,#N/A,FALSE,"Mutações";#N/A,#N/A,FALSE,"DOAR";#N/A,#N/A,FALSE,"Notas";#N/A,#N/A,FALSE,"Diret. (2)"}</definedName>
    <definedName name="wrn.PUBLICAÇÃO." localSheetId="7" hidden="1">{#N/A,#N/A,FALSE,"Balanço";#N/A,#N/A,FALSE,"Resultado";#N/A,#N/A,FALSE,"Mutações";#N/A,#N/A,FALSE,"DOAR";#N/A,#N/A,FALSE,"Notas";#N/A,#N/A,FALSE,"Diret. (2)"}</definedName>
    <definedName name="wrn.PUBLICAÇÃO." localSheetId="11" hidden="1">{#N/A,#N/A,FALSE,"Balanço";#N/A,#N/A,FALSE,"Resultado";#N/A,#N/A,FALSE,"Mutações";#N/A,#N/A,FALSE,"DOAR";#N/A,#N/A,FALSE,"Notas";#N/A,#N/A,FALSE,"Diret. (2)"}</definedName>
    <definedName name="wrn.PUBLICAÇÃO." localSheetId="55" hidden="1">{#N/A,#N/A,FALSE,"Balanço";#N/A,#N/A,FALSE,"Resultado";#N/A,#N/A,FALSE,"Mutações";#N/A,#N/A,FALSE,"DOAR";#N/A,#N/A,FALSE,"Notas";#N/A,#N/A,FALSE,"Diret. (2)"}</definedName>
    <definedName name="wrn.PUBLICAÇÃO." localSheetId="56" hidden="1">{#N/A,#N/A,FALSE,"Balanço";#N/A,#N/A,FALSE,"Resultado";#N/A,#N/A,FALSE,"Mutações";#N/A,#N/A,FALSE,"DOAR";#N/A,#N/A,FALSE,"Notas";#N/A,#N/A,FALSE,"Diret. (2)"}</definedName>
    <definedName name="wrn.PUBLICAÇÃO." hidden="1">{#N/A,#N/A,FALSE,"Balanço";#N/A,#N/A,FALSE,"Resultado";#N/A,#N/A,FALSE,"Mutações";#N/A,#N/A,FALSE,"DOAR";#N/A,#N/A,FALSE,"Notas";#N/A,#N/A,FALSE,"Diret. (2)"}</definedName>
    <definedName name="wrn.PUBLICAÇÃO._1" localSheetId="8" hidden="1">{#N/A,#N/A,FALSE,"Balanço";#N/A,#N/A,FALSE,"Resultado";#N/A,#N/A,FALSE,"Mutações";#N/A,#N/A,FALSE,"DOAR";#N/A,#N/A,FALSE,"Notas";#N/A,#N/A,FALSE,"Diret. (2)"}</definedName>
    <definedName name="wrn.PUBLICAÇÃO._1" localSheetId="9" hidden="1">{#N/A,#N/A,FALSE,"Balanço";#N/A,#N/A,FALSE,"Resultado";#N/A,#N/A,FALSE,"Mutações";#N/A,#N/A,FALSE,"DOAR";#N/A,#N/A,FALSE,"Notas";#N/A,#N/A,FALSE,"Diret. (2)"}</definedName>
    <definedName name="wrn.PUBLICAÇÃO._1" localSheetId="10" hidden="1">{#N/A,#N/A,FALSE,"Balanço";#N/A,#N/A,FALSE,"Resultado";#N/A,#N/A,FALSE,"Mutações";#N/A,#N/A,FALSE,"DOAR";#N/A,#N/A,FALSE,"Notas";#N/A,#N/A,FALSE,"Diret. (2)"}</definedName>
    <definedName name="wrn.PUBLICAÇÃO._1" localSheetId="7" hidden="1">{#N/A,#N/A,FALSE,"Balanço";#N/A,#N/A,FALSE,"Resultado";#N/A,#N/A,FALSE,"Mutações";#N/A,#N/A,FALSE,"DOAR";#N/A,#N/A,FALSE,"Notas";#N/A,#N/A,FALSE,"Diret. (2)"}</definedName>
    <definedName name="wrn.PUBLICAÇÃO._1" localSheetId="11" hidden="1">{#N/A,#N/A,FALSE,"Balanço";#N/A,#N/A,FALSE,"Resultado";#N/A,#N/A,FALSE,"Mutações";#N/A,#N/A,FALSE,"DOAR";#N/A,#N/A,FALSE,"Notas";#N/A,#N/A,FALSE,"Diret. (2)"}</definedName>
    <definedName name="wrn.PUBLICAÇÃO._1" localSheetId="55" hidden="1">{#N/A,#N/A,FALSE,"Balanço";#N/A,#N/A,FALSE,"Resultado";#N/A,#N/A,FALSE,"Mutações";#N/A,#N/A,FALSE,"DOAR";#N/A,#N/A,FALSE,"Notas";#N/A,#N/A,FALSE,"Diret. (2)"}</definedName>
    <definedName name="wrn.PUBLICAÇÃO._1" localSheetId="56" hidden="1">{#N/A,#N/A,FALSE,"Balanço";#N/A,#N/A,FALSE,"Resultado";#N/A,#N/A,FALSE,"Mutações";#N/A,#N/A,FALSE,"DOAR";#N/A,#N/A,FALSE,"Notas";#N/A,#N/A,FALSE,"Diret. (2)"}</definedName>
    <definedName name="wrn.PUBLICAÇÃO._1" hidden="1">{#N/A,#N/A,FALSE,"Balanço";#N/A,#N/A,FALSE,"Resultado";#N/A,#N/A,FALSE,"Mutações";#N/A,#N/A,FALSE,"DOAR";#N/A,#N/A,FALSE,"Notas";#N/A,#N/A,FALSE,"Diret. (2)"}</definedName>
    <definedName name="wrn.surin." localSheetId="8" hidden="1">{#N/A,#N/A,FALSE,"SURIN-LOND"}</definedName>
    <definedName name="wrn.surin." localSheetId="9" hidden="1">{#N/A,#N/A,FALSE,"SURIN-LOND"}</definedName>
    <definedName name="wrn.surin." localSheetId="10" hidden="1">{#N/A,#N/A,FALSE,"SURIN-LOND"}</definedName>
    <definedName name="wrn.surin." localSheetId="7" hidden="1">{#N/A,#N/A,FALSE,"SURIN-LOND"}</definedName>
    <definedName name="wrn.surin." localSheetId="11" hidden="1">{#N/A,#N/A,FALSE,"SURIN-LOND"}</definedName>
    <definedName name="wrn.surin." localSheetId="55" hidden="1">{#N/A,#N/A,FALSE,"SURIN-LOND"}</definedName>
    <definedName name="wrn.surin." localSheetId="56" hidden="1">{#N/A,#N/A,FALSE,"SURIN-LOND"}</definedName>
    <definedName name="wrn.surin." hidden="1">{#N/A,#N/A,FALSE,"SURIN-LOND"}</definedName>
    <definedName name="wrn.surin._1" localSheetId="8" hidden="1">{#N/A,#N/A,FALSE,"SURIN-LOND"}</definedName>
    <definedName name="wrn.surin._1" localSheetId="9" hidden="1">{#N/A,#N/A,FALSE,"SURIN-LOND"}</definedName>
    <definedName name="wrn.surin._1" localSheetId="10" hidden="1">{#N/A,#N/A,FALSE,"SURIN-LOND"}</definedName>
    <definedName name="wrn.surin._1" localSheetId="7" hidden="1">{#N/A,#N/A,FALSE,"SURIN-LOND"}</definedName>
    <definedName name="wrn.surin._1" localSheetId="11" hidden="1">{#N/A,#N/A,FALSE,"SURIN-LOND"}</definedName>
    <definedName name="wrn.surin._1" localSheetId="55" hidden="1">{#N/A,#N/A,FALSE,"SURIN-LOND"}</definedName>
    <definedName name="wrn.surin._1" localSheetId="56" hidden="1">{#N/A,#N/A,FALSE,"SURIN-LOND"}</definedName>
    <definedName name="wrn.surin._1" hidden="1">{#N/A,#N/A,FALSE,"SURIN-LOND"}</definedName>
    <definedName name="wrn_1" localSheetId="8" hidden="1">{"assumptions and inputs",#N/A,FALSE,"valuation";"intermediate calculations",#N/A,FALSE,"valuation";"dollar conversion",#N/A,FALSE,"valuation";"analysis at various prices",#N/A,FALSE,"valuation"}</definedName>
    <definedName name="wrn_1" localSheetId="9" hidden="1">{"assumptions and inputs",#N/A,FALSE,"valuation";"intermediate calculations",#N/A,FALSE,"valuation";"dollar conversion",#N/A,FALSE,"valuation";"analysis at various prices",#N/A,FALSE,"valuation"}</definedName>
    <definedName name="wrn_1" localSheetId="10" hidden="1">{"assumptions and inputs",#N/A,FALSE,"valuation";"intermediate calculations",#N/A,FALSE,"valuation";"dollar conversion",#N/A,FALSE,"valuation";"analysis at various prices",#N/A,FALSE,"valuation"}</definedName>
    <definedName name="wrn_1" localSheetId="7" hidden="1">{"assumptions and inputs",#N/A,FALSE,"valuation";"intermediate calculations",#N/A,FALSE,"valuation";"dollar conversion",#N/A,FALSE,"valuation";"analysis at various prices",#N/A,FALSE,"valuation"}</definedName>
    <definedName name="wrn_1" localSheetId="11" hidden="1">{"assumptions and inputs",#N/A,FALSE,"valuation";"intermediate calculations",#N/A,FALSE,"valuation";"dollar conversion",#N/A,FALSE,"valuation";"analysis at various prices",#N/A,FALSE,"valuation"}</definedName>
    <definedName name="wrn_1" localSheetId="55" hidden="1">{"assumptions and inputs",#N/A,FALSE,"valuation";"intermediate calculations",#N/A,FALSE,"valuation";"dollar conversion",#N/A,FALSE,"valuation";"analysis at various prices",#N/A,FALSE,"valuation"}</definedName>
    <definedName name="wrn_1" localSheetId="56" hidden="1">{"assumptions and inputs",#N/A,FALSE,"valuation";"intermediate calculations",#N/A,FALSE,"valuation";"dollar conversion",#N/A,FALSE,"valuation";"analysis at various prices",#N/A,FALSE,"valuation"}</definedName>
    <definedName name="wrn_1"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55" hidden="1">{"assumptions and inputs",#N/A,FALSE,"valuation";"intermediate calculations",#N/A,FALSE,"valuation";"dollar conversion",#N/A,FALSE,"valuation";"analysis at various prices",#N/A,FALSE,"valuation"}</definedName>
    <definedName name="wrn1.output" localSheetId="56"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1.output_1" localSheetId="8" hidden="1">{"assumptions and inputs",#N/A,FALSE,"valuation";"intermediate calculations",#N/A,FALSE,"valuation";"dollar conversion",#N/A,FALSE,"valuation";"analysis at various prices",#N/A,FALSE,"valuation"}</definedName>
    <definedName name="wrn1.output_1" localSheetId="9" hidden="1">{"assumptions and inputs",#N/A,FALSE,"valuation";"intermediate calculations",#N/A,FALSE,"valuation";"dollar conversion",#N/A,FALSE,"valuation";"analysis at various prices",#N/A,FALSE,"valuation"}</definedName>
    <definedName name="wrn1.output_1" localSheetId="10" hidden="1">{"assumptions and inputs",#N/A,FALSE,"valuation";"intermediate calculations",#N/A,FALSE,"valuation";"dollar conversion",#N/A,FALSE,"valuation";"analysis at various prices",#N/A,FALSE,"valuation"}</definedName>
    <definedName name="wrn1.output_1" localSheetId="7" hidden="1">{"assumptions and inputs",#N/A,FALSE,"valuation";"intermediate calculations",#N/A,FALSE,"valuation";"dollar conversion",#N/A,FALSE,"valuation";"analysis at various prices",#N/A,FALSE,"valuation"}</definedName>
    <definedName name="wrn1.output_1" localSheetId="11" hidden="1">{"assumptions and inputs",#N/A,FALSE,"valuation";"intermediate calculations",#N/A,FALSE,"valuation";"dollar conversion",#N/A,FALSE,"valuation";"analysis at various prices",#N/A,FALSE,"valuation"}</definedName>
    <definedName name="wrn1.output_1" localSheetId="55" hidden="1">{"assumptions and inputs",#N/A,FALSE,"valuation";"intermediate calculations",#N/A,FALSE,"valuation";"dollar conversion",#N/A,FALSE,"valuation";"analysis at various prices",#N/A,FALSE,"valuation"}</definedName>
    <definedName name="wrn1.output_1" localSheetId="56" hidden="1">{"assumptions and inputs",#N/A,FALSE,"valuation";"intermediate calculations",#N/A,FALSE,"valuation";"dollar conversion",#N/A,FALSE,"valuation";"analysis at various prices",#N/A,FALSE,"valuation"}</definedName>
    <definedName name="wrn1.output_1" hidden="1">{"assumptions and inputs",#N/A,FALSE,"valuation";"intermediate calculations",#N/A,FALSE,"valuation";"dollar conversion",#N/A,FALSE,"valuation";"analysis at various prices",#N/A,FALSE,"valuation"}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34" i="157" l="1"/>
  <c r="H830" i="156"/>
  <c r="BV5" i="90" l="1"/>
  <c r="BS5" i="90"/>
  <c r="BP5" i="90"/>
  <c r="BM5" i="90"/>
  <c r="BJ5" i="90"/>
  <c r="BG5" i="90"/>
  <c r="BD5" i="90"/>
  <c r="AF5" i="90"/>
  <c r="AC5" i="90"/>
  <c r="Z5" i="90"/>
  <c r="D13" i="84"/>
  <c r="C13" i="84"/>
  <c r="D6" i="84"/>
  <c r="C6" i="84"/>
  <c r="D4" i="84"/>
  <c r="C4" i="84"/>
  <c r="D6" i="83"/>
  <c r="C6" i="83"/>
  <c r="E104" i="77"/>
  <c r="D104" i="77"/>
  <c r="E103" i="77"/>
  <c r="D103" i="77"/>
  <c r="E102" i="77"/>
  <c r="D102" i="77"/>
  <c r="E101" i="77"/>
  <c r="D101" i="77"/>
  <c r="E100" i="77"/>
  <c r="D100" i="77"/>
  <c r="E99" i="77"/>
  <c r="D99" i="77"/>
  <c r="E98" i="77"/>
  <c r="D98" i="77"/>
  <c r="E97" i="77"/>
  <c r="D97" i="77"/>
  <c r="E96" i="77"/>
  <c r="D96" i="77"/>
  <c r="E95" i="77"/>
  <c r="D95" i="77"/>
  <c r="E94" i="77"/>
  <c r="D94" i="77"/>
  <c r="E93" i="77"/>
  <c r="D93" i="77"/>
  <c r="E92" i="77"/>
  <c r="D92" i="77"/>
  <c r="E91" i="77"/>
  <c r="D91" i="77"/>
  <c r="E90" i="77"/>
  <c r="D90" i="77"/>
  <c r="E89" i="77"/>
  <c r="D89" i="77"/>
  <c r="E88" i="77"/>
  <c r="D88" i="77"/>
  <c r="E87" i="77"/>
  <c r="D87" i="77"/>
  <c r="E86" i="77"/>
  <c r="D86" i="77"/>
  <c r="E85" i="77"/>
  <c r="D85" i="77"/>
  <c r="E84" i="77"/>
  <c r="D84" i="77"/>
  <c r="E83" i="77"/>
  <c r="D83" i="77"/>
  <c r="E82" i="77"/>
  <c r="D82" i="77"/>
  <c r="E81" i="77"/>
  <c r="D81" i="77"/>
  <c r="E80" i="77"/>
  <c r="D80" i="77"/>
  <c r="E79" i="77"/>
  <c r="D79" i="77"/>
  <c r="E78" i="77"/>
  <c r="D78" i="77"/>
  <c r="E77" i="77"/>
  <c r="D77" i="77"/>
  <c r="E76" i="77"/>
  <c r="D76" i="77"/>
  <c r="E75" i="77"/>
  <c r="D75" i="77"/>
  <c r="E74" i="77"/>
  <c r="D74" i="77"/>
  <c r="E73" i="77"/>
  <c r="D73" i="77"/>
  <c r="E72" i="77"/>
  <c r="D72" i="77"/>
  <c r="E71" i="77"/>
  <c r="D71" i="77"/>
  <c r="E70" i="77"/>
  <c r="D70" i="77"/>
  <c r="E69" i="77"/>
  <c r="D69" i="77"/>
  <c r="E68" i="77"/>
  <c r="D68" i="77"/>
  <c r="E67" i="77"/>
  <c r="D67" i="77"/>
  <c r="E66" i="77"/>
  <c r="D66" i="77"/>
  <c r="E65" i="77"/>
  <c r="D65" i="77"/>
  <c r="E64" i="77"/>
  <c r="D64" i="77"/>
  <c r="E63" i="77"/>
  <c r="D63" i="77"/>
  <c r="E62" i="77"/>
  <c r="D62" i="77"/>
  <c r="E61" i="77"/>
  <c r="D61" i="77"/>
  <c r="E60" i="77"/>
  <c r="D60" i="77"/>
  <c r="E59" i="77"/>
  <c r="D59" i="77"/>
  <c r="E58" i="77"/>
  <c r="D58" i="77"/>
  <c r="E50" i="77"/>
  <c r="D50" i="77"/>
  <c r="E49" i="77"/>
  <c r="E48" i="77"/>
  <c r="E47" i="77"/>
  <c r="E46" i="77"/>
  <c r="E45" i="77"/>
  <c r="D45" i="77"/>
  <c r="E44" i="77"/>
  <c r="E43" i="77"/>
  <c r="E42" i="77"/>
  <c r="E41" i="77"/>
  <c r="E40" i="77"/>
  <c r="E39" i="77"/>
  <c r="E38" i="77"/>
  <c r="E37" i="77"/>
  <c r="E36" i="77"/>
  <c r="E35" i="77"/>
  <c r="E34" i="77"/>
  <c r="E33" i="77"/>
  <c r="E32" i="77"/>
  <c r="E31" i="77"/>
  <c r="E30" i="77"/>
  <c r="E29" i="77"/>
  <c r="E28" i="77"/>
  <c r="E27" i="77"/>
  <c r="E26" i="77"/>
  <c r="E25" i="77"/>
  <c r="E24" i="77"/>
  <c r="E23" i="77"/>
  <c r="E22" i="77"/>
  <c r="E21" i="77"/>
  <c r="E20" i="77"/>
  <c r="E19" i="77"/>
  <c r="E18" i="77"/>
  <c r="E17" i="77"/>
  <c r="E16" i="77"/>
  <c r="E15" i="77"/>
  <c r="E14" i="77"/>
  <c r="E13" i="77"/>
  <c r="E12" i="77"/>
  <c r="E11" i="77"/>
  <c r="E10" i="77"/>
  <c r="E9" i="77"/>
  <c r="D9" i="77"/>
  <c r="E8" i="77"/>
  <c r="D8" i="77"/>
  <c r="E7" i="77"/>
  <c r="E6" i="77"/>
  <c r="E5" i="77"/>
  <c r="E4" i="77"/>
  <c r="D4" i="77"/>
  <c r="B27" i="76"/>
  <c r="B19" i="76"/>
  <c r="B14" i="76"/>
  <c r="BR33" i="75"/>
  <c r="BR30" i="75"/>
  <c r="BO30" i="75"/>
  <c r="BR18" i="75"/>
  <c r="BO18" i="75"/>
  <c r="BR17" i="75"/>
  <c r="G4" i="70"/>
  <c r="L14" i="59"/>
  <c r="I14" i="59"/>
  <c r="I12" i="59"/>
  <c r="L10" i="59"/>
  <c r="I10" i="59"/>
  <c r="L8" i="59"/>
  <c r="I8" i="59"/>
  <c r="L6" i="59"/>
  <c r="I6" i="59"/>
  <c r="L4" i="59"/>
  <c r="P21" i="58"/>
  <c r="L21" i="58"/>
  <c r="K21" i="58"/>
  <c r="I21" i="58"/>
  <c r="P19" i="58"/>
  <c r="L19" i="58"/>
  <c r="K19" i="58"/>
  <c r="I19" i="58"/>
  <c r="P18" i="58"/>
  <c r="L18" i="58"/>
  <c r="K18" i="58"/>
  <c r="I18" i="58"/>
  <c r="P14" i="58"/>
  <c r="L14" i="58"/>
  <c r="K14" i="58"/>
  <c r="I14" i="58"/>
  <c r="P13" i="58"/>
  <c r="L13" i="58"/>
  <c r="K13" i="58"/>
  <c r="I13" i="58"/>
  <c r="P9" i="58"/>
  <c r="L9" i="58"/>
  <c r="K9" i="58"/>
  <c r="I9" i="58"/>
  <c r="P8" i="58"/>
  <c r="L8" i="58"/>
  <c r="K8" i="58"/>
  <c r="I8" i="58"/>
  <c r="P4" i="58"/>
  <c r="L4" i="58"/>
  <c r="K4" i="58"/>
  <c r="I4" i="58"/>
  <c r="P3" i="58"/>
  <c r="L3" i="58"/>
  <c r="K3" i="58"/>
  <c r="I3" i="58"/>
  <c r="BD20" i="45"/>
  <c r="BC20" i="45"/>
  <c r="BB20" i="45"/>
  <c r="BA20" i="45"/>
  <c r="AZ20" i="45"/>
  <c r="AY20" i="45"/>
  <c r="AX20" i="45"/>
  <c r="AW20" i="45"/>
  <c r="AV20" i="45"/>
  <c r="AT20" i="45"/>
  <c r="AS20" i="45"/>
  <c r="AR20" i="45"/>
  <c r="AQ20" i="45"/>
  <c r="AP20" i="45"/>
  <c r="AO20" i="45"/>
  <c r="AN20" i="45"/>
  <c r="AM20" i="45"/>
  <c r="AL20" i="45"/>
  <c r="AK20" i="45"/>
  <c r="BD19" i="45"/>
  <c r="AY19" i="45"/>
  <c r="AT19" i="45"/>
  <c r="AO19" i="45"/>
  <c r="BD18" i="45"/>
  <c r="AY18" i="45"/>
  <c r="AT18" i="45"/>
  <c r="AO18" i="45"/>
  <c r="BD17" i="45"/>
  <c r="AY17" i="45"/>
  <c r="AT17" i="45"/>
  <c r="AO17" i="45"/>
  <c r="BD16" i="45"/>
  <c r="AY16" i="45"/>
  <c r="AT16" i="45"/>
  <c r="AO16" i="45"/>
  <c r="BD15" i="45"/>
  <c r="AY15" i="45"/>
  <c r="AT15" i="45"/>
  <c r="AO15" i="45"/>
  <c r="BD14" i="45"/>
  <c r="AY14" i="45"/>
  <c r="AT14" i="45"/>
  <c r="AO14" i="45"/>
  <c r="BD13" i="45"/>
  <c r="BC13" i="45"/>
  <c r="BB13" i="45"/>
  <c r="BA13" i="45"/>
  <c r="AZ13" i="45"/>
  <c r="AY13" i="45"/>
  <c r="AX13" i="45"/>
  <c r="AW13" i="45"/>
  <c r="AV13" i="45"/>
  <c r="AT13" i="45"/>
  <c r="AS13" i="45"/>
  <c r="AR13" i="45"/>
  <c r="AQ13" i="45"/>
  <c r="AP13" i="45"/>
  <c r="AO13" i="45"/>
  <c r="AN13" i="45"/>
  <c r="AM13" i="45"/>
  <c r="AL13" i="45"/>
  <c r="AK13" i="45"/>
  <c r="BD12" i="45"/>
  <c r="AY12" i="45"/>
  <c r="AT12" i="45"/>
  <c r="AO12" i="45"/>
  <c r="BD11" i="45"/>
  <c r="AY11" i="45"/>
  <c r="AT11" i="45"/>
  <c r="AO11" i="45"/>
  <c r="BD10" i="45"/>
  <c r="AY10" i="45"/>
  <c r="AT10" i="45"/>
  <c r="AO10" i="45"/>
  <c r="BD9" i="45"/>
  <c r="AY9" i="45"/>
  <c r="AT9" i="45"/>
  <c r="AO9" i="45"/>
  <c r="BD8" i="45"/>
  <c r="AY8" i="45"/>
  <c r="AT8" i="45"/>
  <c r="AO8" i="45"/>
  <c r="BD7" i="45"/>
  <c r="AY7" i="45"/>
  <c r="AT7" i="45"/>
  <c r="AO7" i="45"/>
  <c r="BD6" i="45"/>
  <c r="AY6" i="45"/>
  <c r="AT6" i="45"/>
  <c r="AO6" i="45"/>
  <c r="BD5" i="45"/>
  <c r="BC5" i="45"/>
  <c r="BB5" i="45"/>
  <c r="BA5" i="45"/>
  <c r="AZ5" i="45"/>
  <c r="AY5" i="45"/>
  <c r="AX5" i="45"/>
  <c r="AW5" i="45"/>
  <c r="AV5" i="45"/>
  <c r="AT5" i="45"/>
  <c r="AS5" i="45"/>
  <c r="AR5" i="45"/>
  <c r="AQ5" i="45"/>
  <c r="AP5" i="45"/>
  <c r="AO5" i="45"/>
  <c r="AN5" i="45"/>
  <c r="AM5" i="45"/>
  <c r="AL5" i="45"/>
  <c r="AK5" i="45"/>
  <c r="FA46" i="44"/>
  <c r="EZ46" i="44"/>
  <c r="EY46" i="44"/>
  <c r="EX46" i="44"/>
  <c r="EW46" i="44"/>
  <c r="EV46" i="44"/>
  <c r="EU46" i="44"/>
  <c r="ET46" i="44"/>
  <c r="ES46" i="44"/>
  <c r="ER46" i="44"/>
  <c r="EQ46" i="44"/>
  <c r="EP46" i="44"/>
  <c r="EO46" i="44"/>
  <c r="EN46" i="44"/>
  <c r="EM46" i="44"/>
  <c r="EL46" i="44"/>
  <c r="EK46" i="44"/>
  <c r="EJ46" i="44"/>
  <c r="EI46" i="44"/>
  <c r="EH46" i="44"/>
  <c r="EG46" i="44"/>
  <c r="EF46" i="44"/>
  <c r="EE46" i="44"/>
  <c r="ED46" i="44"/>
  <c r="EC46" i="44"/>
  <c r="EB46" i="44"/>
  <c r="EA46" i="44"/>
  <c r="DZ46" i="44"/>
  <c r="DY46" i="44"/>
  <c r="DX46" i="44"/>
  <c r="DW46" i="44"/>
  <c r="DV46" i="44"/>
  <c r="DU46" i="44"/>
  <c r="DT46" i="44"/>
  <c r="DS46" i="44"/>
  <c r="DR46" i="44"/>
  <c r="DQ46" i="44"/>
  <c r="DP46" i="44"/>
  <c r="DO46" i="44"/>
  <c r="DN46" i="44"/>
  <c r="DM46" i="44"/>
  <c r="DL46" i="44"/>
  <c r="DK46" i="44"/>
  <c r="DJ46" i="44"/>
  <c r="DI46" i="44"/>
  <c r="DH46" i="44"/>
  <c r="DG46" i="44"/>
  <c r="DF46" i="44"/>
  <c r="DE46" i="44"/>
  <c r="DD46" i="44"/>
  <c r="DC46" i="44"/>
  <c r="DB46" i="44"/>
  <c r="DA46" i="44"/>
  <c r="CZ46" i="44"/>
  <c r="CY46" i="44"/>
  <c r="CX46" i="44"/>
  <c r="FA45" i="44"/>
  <c r="EZ45" i="44"/>
  <c r="EY45" i="44"/>
  <c r="EW45" i="44"/>
  <c r="EU45" i="44"/>
  <c r="ES45" i="44"/>
  <c r="EQ45" i="44"/>
  <c r="EO45" i="44"/>
  <c r="EM45" i="44"/>
  <c r="EL45" i="44"/>
  <c r="EK45" i="44"/>
  <c r="EI45" i="44"/>
  <c r="EG45" i="44"/>
  <c r="EE45" i="44"/>
  <c r="EC45" i="44"/>
  <c r="EA45" i="44"/>
  <c r="DY45" i="44"/>
  <c r="DX45" i="44"/>
  <c r="DW45" i="44"/>
  <c r="DU45" i="44"/>
  <c r="DS45" i="44"/>
  <c r="DQ45" i="44"/>
  <c r="DO45" i="44"/>
  <c r="DM45" i="44"/>
  <c r="DK45" i="44"/>
  <c r="DJ45" i="44"/>
  <c r="DI45" i="44"/>
  <c r="DG45" i="44"/>
  <c r="DE45" i="44"/>
  <c r="DC45" i="44"/>
  <c r="DA45" i="44"/>
  <c r="CY45" i="44"/>
  <c r="FA44" i="44"/>
  <c r="EZ44" i="44"/>
  <c r="EY44" i="44"/>
  <c r="EW44" i="44"/>
  <c r="EU44" i="44"/>
  <c r="ES44" i="44"/>
  <c r="EQ44" i="44"/>
  <c r="EO44" i="44"/>
  <c r="EM44" i="44"/>
  <c r="EL44" i="44"/>
  <c r="EK44" i="44"/>
  <c r="EI44" i="44"/>
  <c r="EG44" i="44"/>
  <c r="EE44" i="44"/>
  <c r="EC44" i="44"/>
  <c r="EA44" i="44"/>
  <c r="DY44" i="44"/>
  <c r="DX44" i="44"/>
  <c r="DW44" i="44"/>
  <c r="DU44" i="44"/>
  <c r="DS44" i="44"/>
  <c r="DQ44" i="44"/>
  <c r="DO44" i="44"/>
  <c r="DM44" i="44"/>
  <c r="DK44" i="44"/>
  <c r="DJ44" i="44"/>
  <c r="DI44" i="44"/>
  <c r="DG44" i="44"/>
  <c r="DE44" i="44"/>
  <c r="DC44" i="44"/>
  <c r="DA44" i="44"/>
  <c r="CY44" i="44"/>
  <c r="FA43" i="44"/>
  <c r="EZ43" i="44"/>
  <c r="EY43" i="44"/>
  <c r="EW43" i="44"/>
  <c r="EU43" i="44"/>
  <c r="ES43" i="44"/>
  <c r="EQ43" i="44"/>
  <c r="EO43" i="44"/>
  <c r="EM43" i="44"/>
  <c r="EL43" i="44"/>
  <c r="EK43" i="44"/>
  <c r="EI43" i="44"/>
  <c r="EG43" i="44"/>
  <c r="EE43" i="44"/>
  <c r="EC43" i="44"/>
  <c r="EA43" i="44"/>
  <c r="DY43" i="44"/>
  <c r="DX43" i="44"/>
  <c r="DW43" i="44"/>
  <c r="DU43" i="44"/>
  <c r="DS43" i="44"/>
  <c r="DQ43" i="44"/>
  <c r="DO43" i="44"/>
  <c r="DM43" i="44"/>
  <c r="DK43" i="44"/>
  <c r="DJ43" i="44"/>
  <c r="DI43" i="44"/>
  <c r="DG43" i="44"/>
  <c r="DE43" i="44"/>
  <c r="DC43" i="44"/>
  <c r="DA43" i="44"/>
  <c r="CY43" i="44"/>
  <c r="FA42" i="44"/>
  <c r="EZ42" i="44"/>
  <c r="EY42" i="44"/>
  <c r="EW42" i="44"/>
  <c r="EU42" i="44"/>
  <c r="ES42" i="44"/>
  <c r="EQ42" i="44"/>
  <c r="EO42" i="44"/>
  <c r="EM42" i="44"/>
  <c r="EL42" i="44"/>
  <c r="EK42" i="44"/>
  <c r="EI42" i="44"/>
  <c r="EG42" i="44"/>
  <c r="EE42" i="44"/>
  <c r="EC42" i="44"/>
  <c r="EA42" i="44"/>
  <c r="DY42" i="44"/>
  <c r="DX42" i="44"/>
  <c r="DW42" i="44"/>
  <c r="DU42" i="44"/>
  <c r="DS42" i="44"/>
  <c r="DQ42" i="44"/>
  <c r="DO42" i="44"/>
  <c r="DM42" i="44"/>
  <c r="DK42" i="44"/>
  <c r="DJ42" i="44"/>
  <c r="DI42" i="44"/>
  <c r="DG42" i="44"/>
  <c r="DE42" i="44"/>
  <c r="DC42" i="44"/>
  <c r="DA42" i="44"/>
  <c r="CY42" i="44"/>
  <c r="FA41" i="44"/>
  <c r="EZ41" i="44"/>
  <c r="EY41" i="44"/>
  <c r="EW41" i="44"/>
  <c r="EU41" i="44"/>
  <c r="ES41" i="44"/>
  <c r="EQ41" i="44"/>
  <c r="EO41" i="44"/>
  <c r="EM41" i="44"/>
  <c r="EL41" i="44"/>
  <c r="EK41" i="44"/>
  <c r="EI41" i="44"/>
  <c r="EG41" i="44"/>
  <c r="EE41" i="44"/>
  <c r="EC41" i="44"/>
  <c r="EA41" i="44"/>
  <c r="DY41" i="44"/>
  <c r="DX41" i="44"/>
  <c r="DW41" i="44"/>
  <c r="DU41" i="44"/>
  <c r="DS41" i="44"/>
  <c r="DQ41" i="44"/>
  <c r="DO41" i="44"/>
  <c r="DM41" i="44"/>
  <c r="DK41" i="44"/>
  <c r="DJ41" i="44"/>
  <c r="DI41" i="44"/>
  <c r="DG41" i="44"/>
  <c r="DE41" i="44"/>
  <c r="DC41" i="44"/>
  <c r="DA41" i="44"/>
  <c r="CY41" i="44"/>
  <c r="FA40" i="44"/>
  <c r="EZ40" i="44"/>
  <c r="EY40" i="44"/>
  <c r="EW40" i="44"/>
  <c r="EU40" i="44"/>
  <c r="ES40" i="44"/>
  <c r="EQ40" i="44"/>
  <c r="EO40" i="44"/>
  <c r="EM40" i="44"/>
  <c r="EL40" i="44"/>
  <c r="EK40" i="44"/>
  <c r="EI40" i="44"/>
  <c r="EG40" i="44"/>
  <c r="EE40" i="44"/>
  <c r="EC40" i="44"/>
  <c r="EA40" i="44"/>
  <c r="DY40" i="44"/>
  <c r="DX40" i="44"/>
  <c r="DW40" i="44"/>
  <c r="DU40" i="44"/>
  <c r="DS40" i="44"/>
  <c r="DQ40" i="44"/>
  <c r="DO40" i="44"/>
  <c r="DM40" i="44"/>
  <c r="DK40" i="44"/>
  <c r="DJ40" i="44"/>
  <c r="DI40" i="44"/>
  <c r="DG40" i="44"/>
  <c r="DE40" i="44"/>
  <c r="DC40" i="44"/>
  <c r="DA40" i="44"/>
  <c r="CY40" i="44"/>
  <c r="FA39" i="44"/>
  <c r="EZ39" i="44"/>
  <c r="EY39" i="44"/>
  <c r="EW39" i="44"/>
  <c r="EU39" i="44"/>
  <c r="ES39" i="44"/>
  <c r="EQ39" i="44"/>
  <c r="EO39" i="44"/>
  <c r="EM39" i="44"/>
  <c r="EL39" i="44"/>
  <c r="EK39" i="44"/>
  <c r="EI39" i="44"/>
  <c r="EG39" i="44"/>
  <c r="EE39" i="44"/>
  <c r="EC39" i="44"/>
  <c r="EA39" i="44"/>
  <c r="DY39" i="44"/>
  <c r="DX39" i="44"/>
  <c r="DW39" i="44"/>
  <c r="DU39" i="44"/>
  <c r="DS39" i="44"/>
  <c r="DQ39" i="44"/>
  <c r="DO39" i="44"/>
  <c r="DM39" i="44"/>
  <c r="DK39" i="44"/>
  <c r="DJ39" i="44"/>
  <c r="DI39" i="44"/>
  <c r="DG39" i="44"/>
  <c r="DE39" i="44"/>
  <c r="DC39" i="44"/>
  <c r="DA39" i="44"/>
  <c r="CY39" i="44"/>
  <c r="FA38" i="44"/>
  <c r="EZ38" i="44"/>
  <c r="EY38" i="44"/>
  <c r="EW38" i="44"/>
  <c r="EU38" i="44"/>
  <c r="ES38" i="44"/>
  <c r="EQ38" i="44"/>
  <c r="EO38" i="44"/>
  <c r="EM38" i="44"/>
  <c r="EL38" i="44"/>
  <c r="EK38" i="44"/>
  <c r="EI38" i="44"/>
  <c r="EG38" i="44"/>
  <c r="EE38" i="44"/>
  <c r="EC38" i="44"/>
  <c r="EA38" i="44"/>
  <c r="DY38" i="44"/>
  <c r="DX38" i="44"/>
  <c r="DW38" i="44"/>
  <c r="DU38" i="44"/>
  <c r="DS38" i="44"/>
  <c r="DQ38" i="44"/>
  <c r="DO38" i="44"/>
  <c r="DM38" i="44"/>
  <c r="DK38" i="44"/>
  <c r="DJ38" i="44"/>
  <c r="DI38" i="44"/>
  <c r="DG38" i="44"/>
  <c r="DE38" i="44"/>
  <c r="DC38" i="44"/>
  <c r="DA38" i="44"/>
  <c r="CY38" i="44"/>
  <c r="FA37" i="44"/>
  <c r="EZ37" i="44"/>
  <c r="EY37" i="44"/>
  <c r="EW37" i="44"/>
  <c r="EU37" i="44"/>
  <c r="ES37" i="44"/>
  <c r="EQ37" i="44"/>
  <c r="EO37" i="44"/>
  <c r="EM37" i="44"/>
  <c r="EL37" i="44"/>
  <c r="EK37" i="44"/>
  <c r="EI37" i="44"/>
  <c r="EG37" i="44"/>
  <c r="EE37" i="44"/>
  <c r="EC37" i="44"/>
  <c r="EA37" i="44"/>
  <c r="DY37" i="44"/>
  <c r="DX37" i="44"/>
  <c r="DW37" i="44"/>
  <c r="DU37" i="44"/>
  <c r="DS37" i="44"/>
  <c r="DQ37" i="44"/>
  <c r="DO37" i="44"/>
  <c r="DM37" i="44"/>
  <c r="DK37" i="44"/>
  <c r="DJ37" i="44"/>
  <c r="DI37" i="44"/>
  <c r="DG37" i="44"/>
  <c r="DE37" i="44"/>
  <c r="DC37" i="44"/>
  <c r="DA37" i="44"/>
  <c r="CY37" i="44"/>
  <c r="FA36" i="44"/>
  <c r="EZ36" i="44"/>
  <c r="EY36" i="44"/>
  <c r="EW36" i="44"/>
  <c r="EU36" i="44"/>
  <c r="ES36" i="44"/>
  <c r="EQ36" i="44"/>
  <c r="EO36" i="44"/>
  <c r="EM36" i="44"/>
  <c r="EL36" i="44"/>
  <c r="EK36" i="44"/>
  <c r="EI36" i="44"/>
  <c r="EG36" i="44"/>
  <c r="EE36" i="44"/>
  <c r="EC36" i="44"/>
  <c r="EA36" i="44"/>
  <c r="DY36" i="44"/>
  <c r="DX36" i="44"/>
  <c r="DW36" i="44"/>
  <c r="DU36" i="44"/>
  <c r="DS36" i="44"/>
  <c r="DQ36" i="44"/>
  <c r="DO36" i="44"/>
  <c r="DM36" i="44"/>
  <c r="DK36" i="44"/>
  <c r="DJ36" i="44"/>
  <c r="DI36" i="44"/>
  <c r="DG36" i="44"/>
  <c r="DE36" i="44"/>
  <c r="DC36" i="44"/>
  <c r="DA36" i="44"/>
  <c r="CY36" i="44"/>
  <c r="FA35" i="44"/>
  <c r="EZ35" i="44"/>
  <c r="EY35" i="44"/>
  <c r="EW35" i="44"/>
  <c r="EU35" i="44"/>
  <c r="ES35" i="44"/>
  <c r="EQ35" i="44"/>
  <c r="EO35" i="44"/>
  <c r="EM35" i="44"/>
  <c r="EL35" i="44"/>
  <c r="EK35" i="44"/>
  <c r="EI35" i="44"/>
  <c r="EG35" i="44"/>
  <c r="EE35" i="44"/>
  <c r="EC35" i="44"/>
  <c r="EA35" i="44"/>
  <c r="DY35" i="44"/>
  <c r="DX35" i="44"/>
  <c r="DW35" i="44"/>
  <c r="DU35" i="44"/>
  <c r="DS35" i="44"/>
  <c r="DQ35" i="44"/>
  <c r="DO35" i="44"/>
  <c r="DM35" i="44"/>
  <c r="DK35" i="44"/>
  <c r="DJ35" i="44"/>
  <c r="DI35" i="44"/>
  <c r="DG35" i="44"/>
  <c r="DE35" i="44"/>
  <c r="DC35" i="44"/>
  <c r="DA35" i="44"/>
  <c r="CY35" i="44"/>
  <c r="FA34" i="44"/>
  <c r="EZ34" i="44"/>
  <c r="EY34" i="44"/>
  <c r="EW34" i="44"/>
  <c r="EU34" i="44"/>
  <c r="ES34" i="44"/>
  <c r="EQ34" i="44"/>
  <c r="EO34" i="44"/>
  <c r="EM34" i="44"/>
  <c r="EL34" i="44"/>
  <c r="EK34" i="44"/>
  <c r="EI34" i="44"/>
  <c r="EG34" i="44"/>
  <c r="EE34" i="44"/>
  <c r="EC34" i="44"/>
  <c r="EA34" i="44"/>
  <c r="DY34" i="44"/>
  <c r="DX34" i="44"/>
  <c r="DW34" i="44"/>
  <c r="DU34" i="44"/>
  <c r="DS34" i="44"/>
  <c r="DQ34" i="44"/>
  <c r="DO34" i="44"/>
  <c r="DM34" i="44"/>
  <c r="DK34" i="44"/>
  <c r="DJ34" i="44"/>
  <c r="DI34" i="44"/>
  <c r="DG34" i="44"/>
  <c r="DE34" i="44"/>
  <c r="DC34" i="44"/>
  <c r="DA34" i="44"/>
  <c r="CY34" i="44"/>
  <c r="FA33" i="44"/>
  <c r="EZ33" i="44"/>
  <c r="EY33" i="44"/>
  <c r="EW33" i="44"/>
  <c r="EU33" i="44"/>
  <c r="ES33" i="44"/>
  <c r="EQ33" i="44"/>
  <c r="EO33" i="44"/>
  <c r="EM33" i="44"/>
  <c r="EL33" i="44"/>
  <c r="EK33" i="44"/>
  <c r="EI33" i="44"/>
  <c r="EG33" i="44"/>
  <c r="EE33" i="44"/>
  <c r="EC33" i="44"/>
  <c r="EA33" i="44"/>
  <c r="DY33" i="44"/>
  <c r="DX33" i="44"/>
  <c r="DW33" i="44"/>
  <c r="DU33" i="44"/>
  <c r="DS33" i="44"/>
  <c r="DQ33" i="44"/>
  <c r="DO33" i="44"/>
  <c r="DM33" i="44"/>
  <c r="DK33" i="44"/>
  <c r="DJ33" i="44"/>
  <c r="DI33" i="44"/>
  <c r="DG33" i="44"/>
  <c r="DE33" i="44"/>
  <c r="DC33" i="44"/>
  <c r="DA33" i="44"/>
  <c r="CY33" i="44"/>
  <c r="FA32" i="44"/>
  <c r="EZ32" i="44"/>
  <c r="EY32" i="44"/>
  <c r="EW32" i="44"/>
  <c r="EU32" i="44"/>
  <c r="ES32" i="44"/>
  <c r="EQ32" i="44"/>
  <c r="EO32" i="44"/>
  <c r="EM32" i="44"/>
  <c r="EL32" i="44"/>
  <c r="EK32" i="44"/>
  <c r="EI32" i="44"/>
  <c r="EG32" i="44"/>
  <c r="EE32" i="44"/>
  <c r="EC32" i="44"/>
  <c r="EA32" i="44"/>
  <c r="DY32" i="44"/>
  <c r="DX32" i="44"/>
  <c r="DW32" i="44"/>
  <c r="DU32" i="44"/>
  <c r="DS32" i="44"/>
  <c r="DQ32" i="44"/>
  <c r="DO32" i="44"/>
  <c r="DM32" i="44"/>
  <c r="DK32" i="44"/>
  <c r="DJ32" i="44"/>
  <c r="DI32" i="44"/>
  <c r="DG32" i="44"/>
  <c r="DE32" i="44"/>
  <c r="DC32" i="44"/>
  <c r="DA32" i="44"/>
  <c r="CY32" i="44"/>
  <c r="FA31" i="44"/>
  <c r="EZ31" i="44"/>
  <c r="EY31" i="44"/>
  <c r="EW31" i="44"/>
  <c r="EU31" i="44"/>
  <c r="ES31" i="44"/>
  <c r="EQ31" i="44"/>
  <c r="EO31" i="44"/>
  <c r="EM31" i="44"/>
  <c r="EL31" i="44"/>
  <c r="EK31" i="44"/>
  <c r="EI31" i="44"/>
  <c r="EG31" i="44"/>
  <c r="EE31" i="44"/>
  <c r="EC31" i="44"/>
  <c r="EA31" i="44"/>
  <c r="DY31" i="44"/>
  <c r="DX31" i="44"/>
  <c r="DW31" i="44"/>
  <c r="DU31" i="44"/>
  <c r="DS31" i="44"/>
  <c r="DQ31" i="44"/>
  <c r="DO31" i="44"/>
  <c r="DM31" i="44"/>
  <c r="DK31" i="44"/>
  <c r="DJ31" i="44"/>
  <c r="DI31" i="44"/>
  <c r="DG31" i="44"/>
  <c r="DE31" i="44"/>
  <c r="DC31" i="44"/>
  <c r="DA31" i="44"/>
  <c r="CY31" i="44"/>
  <c r="FA30" i="44"/>
  <c r="EZ30" i="44"/>
  <c r="EY30" i="44"/>
  <c r="EW30" i="44"/>
  <c r="EU30" i="44"/>
  <c r="ES30" i="44"/>
  <c r="EQ30" i="44"/>
  <c r="EO30" i="44"/>
  <c r="EM30" i="44"/>
  <c r="EL30" i="44"/>
  <c r="EK30" i="44"/>
  <c r="EI30" i="44"/>
  <c r="EG30" i="44"/>
  <c r="EE30" i="44"/>
  <c r="EC30" i="44"/>
  <c r="EA30" i="44"/>
  <c r="DY30" i="44"/>
  <c r="DX30" i="44"/>
  <c r="DW30" i="44"/>
  <c r="DU30" i="44"/>
  <c r="DS30" i="44"/>
  <c r="DQ30" i="44"/>
  <c r="DO30" i="44"/>
  <c r="DM30" i="44"/>
  <c r="DK30" i="44"/>
  <c r="DJ30" i="44"/>
  <c r="DI30" i="44"/>
  <c r="DG30" i="44"/>
  <c r="DE30" i="44"/>
  <c r="DC30" i="44"/>
  <c r="DA30" i="44"/>
  <c r="CY30" i="44"/>
  <c r="FA29" i="44"/>
  <c r="EZ29" i="44"/>
  <c r="EY29" i="44"/>
  <c r="EW29" i="44"/>
  <c r="EU29" i="44"/>
  <c r="ES29" i="44"/>
  <c r="EQ29" i="44"/>
  <c r="EO29" i="44"/>
  <c r="EM29" i="44"/>
  <c r="EL29" i="44"/>
  <c r="EK29" i="44"/>
  <c r="EI29" i="44"/>
  <c r="EG29" i="44"/>
  <c r="EE29" i="44"/>
  <c r="EC29" i="44"/>
  <c r="EA29" i="44"/>
  <c r="DY29" i="44"/>
  <c r="DX29" i="44"/>
  <c r="DW29" i="44"/>
  <c r="DU29" i="44"/>
  <c r="DS29" i="44"/>
  <c r="DQ29" i="44"/>
  <c r="DO29" i="44"/>
  <c r="DM29" i="44"/>
  <c r="DK29" i="44"/>
  <c r="DJ29" i="44"/>
  <c r="DI29" i="44"/>
  <c r="DG29" i="44"/>
  <c r="DE29" i="44"/>
  <c r="DC29" i="44"/>
  <c r="DA29" i="44"/>
  <c r="CY29" i="44"/>
  <c r="FA28" i="44"/>
  <c r="EZ28" i="44"/>
  <c r="EY28" i="44"/>
  <c r="EW28" i="44"/>
  <c r="EU28" i="44"/>
  <c r="ES28" i="44"/>
  <c r="EQ28" i="44"/>
  <c r="EO28" i="44"/>
  <c r="EM28" i="44"/>
  <c r="EL28" i="44"/>
  <c r="EK28" i="44"/>
  <c r="EI28" i="44"/>
  <c r="EG28" i="44"/>
  <c r="EE28" i="44"/>
  <c r="EC28" i="44"/>
  <c r="EA28" i="44"/>
  <c r="DY28" i="44"/>
  <c r="DX28" i="44"/>
  <c r="DW28" i="44"/>
  <c r="DU28" i="44"/>
  <c r="DS28" i="44"/>
  <c r="DQ28" i="44"/>
  <c r="DO28" i="44"/>
  <c r="DM28" i="44"/>
  <c r="DK28" i="44"/>
  <c r="DJ28" i="44"/>
  <c r="DI28" i="44"/>
  <c r="DG28" i="44"/>
  <c r="DE28" i="44"/>
  <c r="DC28" i="44"/>
  <c r="DA28" i="44"/>
  <c r="CY28" i="44"/>
  <c r="FA27" i="44"/>
  <c r="EZ27" i="44"/>
  <c r="EY27" i="44"/>
  <c r="EW27" i="44"/>
  <c r="EU27" i="44"/>
  <c r="ES27" i="44"/>
  <c r="EQ27" i="44"/>
  <c r="EO27" i="44"/>
  <c r="EM27" i="44"/>
  <c r="EL27" i="44"/>
  <c r="EK27" i="44"/>
  <c r="EI27" i="44"/>
  <c r="EG27" i="44"/>
  <c r="EE27" i="44"/>
  <c r="EC27" i="44"/>
  <c r="EA27" i="44"/>
  <c r="DY27" i="44"/>
  <c r="DX27" i="44"/>
  <c r="DW27" i="44"/>
  <c r="DU27" i="44"/>
  <c r="DS27" i="44"/>
  <c r="DQ27" i="44"/>
  <c r="DO27" i="44"/>
  <c r="DM27" i="44"/>
  <c r="DK27" i="44"/>
  <c r="DJ27" i="44"/>
  <c r="DI27" i="44"/>
  <c r="DG27" i="44"/>
  <c r="DE27" i="44"/>
  <c r="DC27" i="44"/>
  <c r="DA27" i="44"/>
  <c r="CY27" i="44"/>
  <c r="FA26" i="44"/>
  <c r="EZ26" i="44"/>
  <c r="EY26" i="44"/>
  <c r="EW26" i="44"/>
  <c r="EU26" i="44"/>
  <c r="ES26" i="44"/>
  <c r="EQ26" i="44"/>
  <c r="EO26" i="44"/>
  <c r="EM26" i="44"/>
  <c r="EL26" i="44"/>
  <c r="EK26" i="44"/>
  <c r="EI26" i="44"/>
  <c r="EG26" i="44"/>
  <c r="EE26" i="44"/>
  <c r="EC26" i="44"/>
  <c r="EA26" i="44"/>
  <c r="DY26" i="44"/>
  <c r="DX26" i="44"/>
  <c r="DW26" i="44"/>
  <c r="DU26" i="44"/>
  <c r="DS26" i="44"/>
  <c r="DQ26" i="44"/>
  <c r="DO26" i="44"/>
  <c r="DM26" i="44"/>
  <c r="DK26" i="44"/>
  <c r="DJ26" i="44"/>
  <c r="DI26" i="44"/>
  <c r="DG26" i="44"/>
  <c r="DE26" i="44"/>
  <c r="DC26" i="44"/>
  <c r="DA26" i="44"/>
  <c r="CY26" i="44"/>
  <c r="FA25" i="44"/>
  <c r="EZ25" i="44"/>
  <c r="EY25" i="44"/>
  <c r="EW25" i="44"/>
  <c r="EU25" i="44"/>
  <c r="ES25" i="44"/>
  <c r="EQ25" i="44"/>
  <c r="EO25" i="44"/>
  <c r="EM25" i="44"/>
  <c r="EL25" i="44"/>
  <c r="EK25" i="44"/>
  <c r="EI25" i="44"/>
  <c r="EG25" i="44"/>
  <c r="EE25" i="44"/>
  <c r="EC25" i="44"/>
  <c r="EA25" i="44"/>
  <c r="DY25" i="44"/>
  <c r="DX25" i="44"/>
  <c r="DW25" i="44"/>
  <c r="DU25" i="44"/>
  <c r="DS25" i="44"/>
  <c r="DQ25" i="44"/>
  <c r="DO25" i="44"/>
  <c r="DM25" i="44"/>
  <c r="DK25" i="44"/>
  <c r="DJ25" i="44"/>
  <c r="DI25" i="44"/>
  <c r="DG25" i="44"/>
  <c r="DE25" i="44"/>
  <c r="DC25" i="44"/>
  <c r="DA25" i="44"/>
  <c r="CY25" i="44"/>
  <c r="FA24" i="44"/>
  <c r="EZ24" i="44"/>
  <c r="EY24" i="44"/>
  <c r="EW24" i="44"/>
  <c r="EU24" i="44"/>
  <c r="ES24" i="44"/>
  <c r="EQ24" i="44"/>
  <c r="EO24" i="44"/>
  <c r="EM24" i="44"/>
  <c r="EL24" i="44"/>
  <c r="EK24" i="44"/>
  <c r="EI24" i="44"/>
  <c r="EG24" i="44"/>
  <c r="EE24" i="44"/>
  <c r="EC24" i="44"/>
  <c r="EA24" i="44"/>
  <c r="DY24" i="44"/>
  <c r="DX24" i="44"/>
  <c r="DW24" i="44"/>
  <c r="DU24" i="44"/>
  <c r="DS24" i="44"/>
  <c r="DQ24" i="44"/>
  <c r="DO24" i="44"/>
  <c r="DM24" i="44"/>
  <c r="DK24" i="44"/>
  <c r="DJ24" i="44"/>
  <c r="DI24" i="44"/>
  <c r="DG24" i="44"/>
  <c r="DE24" i="44"/>
  <c r="DC24" i="44"/>
  <c r="DA24" i="44"/>
  <c r="CY24" i="44"/>
  <c r="FA23" i="44"/>
  <c r="EZ23" i="44"/>
  <c r="EY23" i="44"/>
  <c r="EW23" i="44"/>
  <c r="EU23" i="44"/>
  <c r="ES23" i="44"/>
  <c r="EQ23" i="44"/>
  <c r="EO23" i="44"/>
  <c r="EM23" i="44"/>
  <c r="EL23" i="44"/>
  <c r="EK23" i="44"/>
  <c r="EI23" i="44"/>
  <c r="EG23" i="44"/>
  <c r="EE23" i="44"/>
  <c r="EC23" i="44"/>
  <c r="EA23" i="44"/>
  <c r="DY23" i="44"/>
  <c r="DX23" i="44"/>
  <c r="DW23" i="44"/>
  <c r="DU23" i="44"/>
  <c r="DS23" i="44"/>
  <c r="DQ23" i="44"/>
  <c r="DO23" i="44"/>
  <c r="DM23" i="44"/>
  <c r="DK23" i="44"/>
  <c r="DJ23" i="44"/>
  <c r="DI23" i="44"/>
  <c r="DG23" i="44"/>
  <c r="DE23" i="44"/>
  <c r="DC23" i="44"/>
  <c r="DA23" i="44"/>
  <c r="CY23" i="44"/>
  <c r="FA22" i="44"/>
  <c r="EZ22" i="44"/>
  <c r="EY22" i="44"/>
  <c r="EW22" i="44"/>
  <c r="EU22" i="44"/>
  <c r="ES22" i="44"/>
  <c r="EQ22" i="44"/>
  <c r="EO22" i="44"/>
  <c r="EM22" i="44"/>
  <c r="EL22" i="44"/>
  <c r="EK22" i="44"/>
  <c r="EI22" i="44"/>
  <c r="EG22" i="44"/>
  <c r="EE22" i="44"/>
  <c r="EC22" i="44"/>
  <c r="EA22" i="44"/>
  <c r="DY22" i="44"/>
  <c r="DX22" i="44"/>
  <c r="DW22" i="44"/>
  <c r="DU22" i="44"/>
  <c r="DS22" i="44"/>
  <c r="DQ22" i="44"/>
  <c r="DO22" i="44"/>
  <c r="DM22" i="44"/>
  <c r="DK22" i="44"/>
  <c r="DJ22" i="44"/>
  <c r="DI22" i="44"/>
  <c r="DG22" i="44"/>
  <c r="DE22" i="44"/>
  <c r="DC22" i="44"/>
  <c r="DA22" i="44"/>
  <c r="CY22" i="44"/>
  <c r="FA21" i="44"/>
  <c r="EZ21" i="44"/>
  <c r="EY21" i="44"/>
  <c r="EW21" i="44"/>
  <c r="EU21" i="44"/>
  <c r="ES21" i="44"/>
  <c r="EQ21" i="44"/>
  <c r="EO21" i="44"/>
  <c r="EM21" i="44"/>
  <c r="EL21" i="44"/>
  <c r="EK21" i="44"/>
  <c r="EI21" i="44"/>
  <c r="EG21" i="44"/>
  <c r="EE21" i="44"/>
  <c r="EC21" i="44"/>
  <c r="EA21" i="44"/>
  <c r="DY21" i="44"/>
  <c r="DX21" i="44"/>
  <c r="DW21" i="44"/>
  <c r="DU21" i="44"/>
  <c r="DS21" i="44"/>
  <c r="DQ21" i="44"/>
  <c r="DO21" i="44"/>
  <c r="DM21" i="44"/>
  <c r="DK21" i="44"/>
  <c r="DJ21" i="44"/>
  <c r="DI21" i="44"/>
  <c r="DG21" i="44"/>
  <c r="DE21" i="44"/>
  <c r="DC21" i="44"/>
  <c r="DA21" i="44"/>
  <c r="CY21" i="44"/>
  <c r="FA20" i="44"/>
  <c r="EZ20" i="44"/>
  <c r="EY20" i="44"/>
  <c r="EW20" i="44"/>
  <c r="EU20" i="44"/>
  <c r="ES20" i="44"/>
  <c r="EQ20" i="44"/>
  <c r="EO20" i="44"/>
  <c r="EM20" i="44"/>
  <c r="EL20" i="44"/>
  <c r="EK20" i="44"/>
  <c r="EI20" i="44"/>
  <c r="EG20" i="44"/>
  <c r="EE20" i="44"/>
  <c r="EC20" i="44"/>
  <c r="EA20" i="44"/>
  <c r="DY20" i="44"/>
  <c r="DX20" i="44"/>
  <c r="DW20" i="44"/>
  <c r="DU20" i="44"/>
  <c r="DS20" i="44"/>
  <c r="DQ20" i="44"/>
  <c r="DO20" i="44"/>
  <c r="DM20" i="44"/>
  <c r="DK20" i="44"/>
  <c r="DJ20" i="44"/>
  <c r="DI20" i="44"/>
  <c r="DG20" i="44"/>
  <c r="DE20" i="44"/>
  <c r="DC20" i="44"/>
  <c r="DA20" i="44"/>
  <c r="CY20" i="44"/>
  <c r="FA19" i="44"/>
  <c r="EZ19" i="44"/>
  <c r="EY19" i="44"/>
  <c r="EW19" i="44"/>
  <c r="EU19" i="44"/>
  <c r="ES19" i="44"/>
  <c r="EQ19" i="44"/>
  <c r="EO19" i="44"/>
  <c r="EM19" i="44"/>
  <c r="EL19" i="44"/>
  <c r="EK19" i="44"/>
  <c r="EI19" i="44"/>
  <c r="EG19" i="44"/>
  <c r="EE19" i="44"/>
  <c r="EC19" i="44"/>
  <c r="EA19" i="44"/>
  <c r="DY19" i="44"/>
  <c r="DX19" i="44"/>
  <c r="DW19" i="44"/>
  <c r="DU19" i="44"/>
  <c r="DS19" i="44"/>
  <c r="DQ19" i="44"/>
  <c r="DO19" i="44"/>
  <c r="DM19" i="44"/>
  <c r="DK19" i="44"/>
  <c r="DJ19" i="44"/>
  <c r="DI19" i="44"/>
  <c r="DG19" i="44"/>
  <c r="DE19" i="44"/>
  <c r="DC19" i="44"/>
  <c r="DA19" i="44"/>
  <c r="CY19" i="44"/>
  <c r="FA18" i="44"/>
  <c r="EZ18" i="44"/>
  <c r="EY18" i="44"/>
  <c r="EW18" i="44"/>
  <c r="EU18" i="44"/>
  <c r="ES18" i="44"/>
  <c r="EQ18" i="44"/>
  <c r="EO18" i="44"/>
  <c r="EM18" i="44"/>
  <c r="EL18" i="44"/>
  <c r="EK18" i="44"/>
  <c r="EI18" i="44"/>
  <c r="EG18" i="44"/>
  <c r="EE18" i="44"/>
  <c r="EC18" i="44"/>
  <c r="EA18" i="44"/>
  <c r="DY18" i="44"/>
  <c r="DX18" i="44"/>
  <c r="DW18" i="44"/>
  <c r="DU18" i="44"/>
  <c r="DS18" i="44"/>
  <c r="DQ18" i="44"/>
  <c r="DO18" i="44"/>
  <c r="DM18" i="44"/>
  <c r="DK18" i="44"/>
  <c r="DJ18" i="44"/>
  <c r="DI18" i="44"/>
  <c r="DG18" i="44"/>
  <c r="DE18" i="44"/>
  <c r="DC18" i="44"/>
  <c r="DA18" i="44"/>
  <c r="CY18" i="44"/>
  <c r="FA17" i="44"/>
  <c r="EZ17" i="44"/>
  <c r="EY17" i="44"/>
  <c r="EW17" i="44"/>
  <c r="EU17" i="44"/>
  <c r="ES17" i="44"/>
  <c r="EQ17" i="44"/>
  <c r="EO17" i="44"/>
  <c r="EM17" i="44"/>
  <c r="EL17" i="44"/>
  <c r="EK17" i="44"/>
  <c r="EI17" i="44"/>
  <c r="EG17" i="44"/>
  <c r="EE17" i="44"/>
  <c r="EC17" i="44"/>
  <c r="EA17" i="44"/>
  <c r="DY17" i="44"/>
  <c r="DX17" i="44"/>
  <c r="DW17" i="44"/>
  <c r="DU17" i="44"/>
  <c r="DS17" i="44"/>
  <c r="DQ17" i="44"/>
  <c r="DO17" i="44"/>
  <c r="DM17" i="44"/>
  <c r="DK17" i="44"/>
  <c r="DJ17" i="44"/>
  <c r="DI17" i="44"/>
  <c r="DG17" i="44"/>
  <c r="DE17" i="44"/>
  <c r="DC17" i="44"/>
  <c r="DA17" i="44"/>
  <c r="CY17" i="44"/>
  <c r="FA16" i="44"/>
  <c r="EZ16" i="44"/>
  <c r="EY16" i="44"/>
  <c r="EW16" i="44"/>
  <c r="EU16" i="44"/>
  <c r="ES16" i="44"/>
  <c r="EQ16" i="44"/>
  <c r="EO16" i="44"/>
  <c r="EM16" i="44"/>
  <c r="EL16" i="44"/>
  <c r="EK16" i="44"/>
  <c r="EI16" i="44"/>
  <c r="EG16" i="44"/>
  <c r="EE16" i="44"/>
  <c r="EC16" i="44"/>
  <c r="EA16" i="44"/>
  <c r="DY16" i="44"/>
  <c r="DX16" i="44"/>
  <c r="DW16" i="44"/>
  <c r="DU16" i="44"/>
  <c r="DS16" i="44"/>
  <c r="DQ16" i="44"/>
  <c r="DO16" i="44"/>
  <c r="DM16" i="44"/>
  <c r="DK16" i="44"/>
  <c r="DJ16" i="44"/>
  <c r="DI16" i="44"/>
  <c r="DG16" i="44"/>
  <c r="DE16" i="44"/>
  <c r="DC16" i="44"/>
  <c r="DA16" i="44"/>
  <c r="CY16" i="44"/>
  <c r="FA15" i="44"/>
  <c r="EZ15" i="44"/>
  <c r="EY15" i="44"/>
  <c r="EW15" i="44"/>
  <c r="EU15" i="44"/>
  <c r="ES15" i="44"/>
  <c r="EQ15" i="44"/>
  <c r="EO15" i="44"/>
  <c r="EM15" i="44"/>
  <c r="EL15" i="44"/>
  <c r="EK15" i="44"/>
  <c r="EI15" i="44"/>
  <c r="EG15" i="44"/>
  <c r="EE15" i="44"/>
  <c r="EC15" i="44"/>
  <c r="EA15" i="44"/>
  <c r="DY15" i="44"/>
  <c r="DX15" i="44"/>
  <c r="DW15" i="44"/>
  <c r="DU15" i="44"/>
  <c r="DS15" i="44"/>
  <c r="DQ15" i="44"/>
  <c r="DO15" i="44"/>
  <c r="DM15" i="44"/>
  <c r="DK15" i="44"/>
  <c r="DJ15" i="44"/>
  <c r="DI15" i="44"/>
  <c r="DG15" i="44"/>
  <c r="DE15" i="44"/>
  <c r="DC15" i="44"/>
  <c r="DA15" i="44"/>
  <c r="CY15" i="44"/>
  <c r="FA14" i="44"/>
  <c r="EZ14" i="44"/>
  <c r="EY14" i="44"/>
  <c r="EW14" i="44"/>
  <c r="EU14" i="44"/>
  <c r="ES14" i="44"/>
  <c r="EQ14" i="44"/>
  <c r="EO14" i="44"/>
  <c r="EM14" i="44"/>
  <c r="EL14" i="44"/>
  <c r="EK14" i="44"/>
  <c r="EI14" i="44"/>
  <c r="EG14" i="44"/>
  <c r="EE14" i="44"/>
  <c r="EC14" i="44"/>
  <c r="EA14" i="44"/>
  <c r="DY14" i="44"/>
  <c r="DX14" i="44"/>
  <c r="DW14" i="44"/>
  <c r="DU14" i="44"/>
  <c r="DS14" i="44"/>
  <c r="DQ14" i="44"/>
  <c r="DO14" i="44"/>
  <c r="DM14" i="44"/>
  <c r="DK14" i="44"/>
  <c r="DJ14" i="44"/>
  <c r="DI14" i="44"/>
  <c r="DG14" i="44"/>
  <c r="DE14" i="44"/>
  <c r="DC14" i="44"/>
  <c r="DA14" i="44"/>
  <c r="CY14" i="44"/>
  <c r="FA13" i="44"/>
  <c r="EZ13" i="44"/>
  <c r="EY13" i="44"/>
  <c r="EW13" i="44"/>
  <c r="EU13" i="44"/>
  <c r="ES13" i="44"/>
  <c r="EQ13" i="44"/>
  <c r="EO13" i="44"/>
  <c r="EM13" i="44"/>
  <c r="EL13" i="44"/>
  <c r="EK13" i="44"/>
  <c r="EI13" i="44"/>
  <c r="EG13" i="44"/>
  <c r="EE13" i="44"/>
  <c r="EC13" i="44"/>
  <c r="EA13" i="44"/>
  <c r="DY13" i="44"/>
  <c r="DX13" i="44"/>
  <c r="DW13" i="44"/>
  <c r="DU13" i="44"/>
  <c r="DS13" i="44"/>
  <c r="DQ13" i="44"/>
  <c r="DO13" i="44"/>
  <c r="DM13" i="44"/>
  <c r="DK13" i="44"/>
  <c r="DJ13" i="44"/>
  <c r="DI13" i="44"/>
  <c r="DG13" i="44"/>
  <c r="DE13" i="44"/>
  <c r="DC13" i="44"/>
  <c r="DA13" i="44"/>
  <c r="CY13" i="44"/>
  <c r="FA12" i="44"/>
  <c r="EZ12" i="44"/>
  <c r="EY12" i="44"/>
  <c r="EW12" i="44"/>
  <c r="EU12" i="44"/>
  <c r="ES12" i="44"/>
  <c r="EQ12" i="44"/>
  <c r="EO12" i="44"/>
  <c r="EM12" i="44"/>
  <c r="EL12" i="44"/>
  <c r="EK12" i="44"/>
  <c r="EI12" i="44"/>
  <c r="EG12" i="44"/>
  <c r="EE12" i="44"/>
  <c r="EC12" i="44"/>
  <c r="EA12" i="44"/>
  <c r="DY12" i="44"/>
  <c r="DX12" i="44"/>
  <c r="DW12" i="44"/>
  <c r="DU12" i="44"/>
  <c r="DS12" i="44"/>
  <c r="DQ12" i="44"/>
  <c r="DO12" i="44"/>
  <c r="DM12" i="44"/>
  <c r="DK12" i="44"/>
  <c r="DJ12" i="44"/>
  <c r="DI12" i="44"/>
  <c r="DG12" i="44"/>
  <c r="DE12" i="44"/>
  <c r="DC12" i="44"/>
  <c r="DA12" i="44"/>
  <c r="CY12" i="44"/>
  <c r="FA11" i="44"/>
  <c r="EZ11" i="44"/>
  <c r="EY11" i="44"/>
  <c r="EW11" i="44"/>
  <c r="EU11" i="44"/>
  <c r="ES11" i="44"/>
  <c r="EQ11" i="44"/>
  <c r="EO11" i="44"/>
  <c r="EM11" i="44"/>
  <c r="EL11" i="44"/>
  <c r="EK11" i="44"/>
  <c r="EI11" i="44"/>
  <c r="EG11" i="44"/>
  <c r="EE11" i="44"/>
  <c r="EC11" i="44"/>
  <c r="EA11" i="44"/>
  <c r="DY11" i="44"/>
  <c r="DX11" i="44"/>
  <c r="DW11" i="44"/>
  <c r="DU11" i="44"/>
  <c r="DS11" i="44"/>
  <c r="DQ11" i="44"/>
  <c r="DO11" i="44"/>
  <c r="DM11" i="44"/>
  <c r="DK11" i="44"/>
  <c r="DJ11" i="44"/>
  <c r="DI11" i="44"/>
  <c r="DG11" i="44"/>
  <c r="DE11" i="44"/>
  <c r="DC11" i="44"/>
  <c r="DA11" i="44"/>
  <c r="CY11" i="44"/>
  <c r="FA10" i="44"/>
  <c r="EZ10" i="44"/>
  <c r="EY10" i="44"/>
  <c r="EX10" i="44"/>
  <c r="EW10" i="44"/>
  <c r="EV10" i="44"/>
  <c r="EU10" i="44"/>
  <c r="ET10" i="44"/>
  <c r="ES10" i="44"/>
  <c r="ER10" i="44"/>
  <c r="EQ10" i="44"/>
  <c r="EP10" i="44"/>
  <c r="EO10" i="44"/>
  <c r="EN10" i="44"/>
  <c r="EM10" i="44"/>
  <c r="EL10" i="44"/>
  <c r="EK10" i="44"/>
  <c r="EJ10" i="44"/>
  <c r="EI10" i="44"/>
  <c r="EH10" i="44"/>
  <c r="EG10" i="44"/>
  <c r="EF10" i="44"/>
  <c r="EE10" i="44"/>
  <c r="ED10" i="44"/>
  <c r="EC10" i="44"/>
  <c r="EB10" i="44"/>
  <c r="EA10" i="44"/>
  <c r="DZ10" i="44"/>
  <c r="DY10" i="44"/>
  <c r="DX10" i="44"/>
  <c r="DW10" i="44"/>
  <c r="DV10" i="44"/>
  <c r="DU10" i="44"/>
  <c r="DT10" i="44"/>
  <c r="DS10" i="44"/>
  <c r="DR10" i="44"/>
  <c r="DQ10" i="44"/>
  <c r="DP10" i="44"/>
  <c r="DO10" i="44"/>
  <c r="DN10" i="44"/>
  <c r="DM10" i="44"/>
  <c r="DL10" i="44"/>
  <c r="DK10" i="44"/>
  <c r="DJ10" i="44"/>
  <c r="DI10" i="44"/>
  <c r="DH10" i="44"/>
  <c r="DG10" i="44"/>
  <c r="DF10" i="44"/>
  <c r="DE10" i="44"/>
  <c r="DD10" i="44"/>
  <c r="DC10" i="44"/>
  <c r="DB10" i="44"/>
  <c r="DA10" i="44"/>
  <c r="CZ10" i="44"/>
  <c r="CY10" i="44"/>
  <c r="CX10" i="44"/>
  <c r="FA9" i="44"/>
  <c r="EZ9" i="44"/>
  <c r="EY9" i="44"/>
  <c r="EW9" i="44"/>
  <c r="EU9" i="44"/>
  <c r="ES9" i="44"/>
  <c r="EQ9" i="44"/>
  <c r="EO9" i="44"/>
  <c r="EM9" i="44"/>
  <c r="EL9" i="44"/>
  <c r="EK9" i="44"/>
  <c r="EI9" i="44"/>
  <c r="EG9" i="44"/>
  <c r="EE9" i="44"/>
  <c r="EC9" i="44"/>
  <c r="EA9" i="44"/>
  <c r="DY9" i="44"/>
  <c r="DX9" i="44"/>
  <c r="DW9" i="44"/>
  <c r="DU9" i="44"/>
  <c r="DS9" i="44"/>
  <c r="DQ9" i="44"/>
  <c r="DO9" i="44"/>
  <c r="DM9" i="44"/>
  <c r="DK9" i="44"/>
  <c r="DJ9" i="44"/>
  <c r="DI9" i="44"/>
  <c r="DG9" i="44"/>
  <c r="DE9" i="44"/>
  <c r="DC9" i="44"/>
  <c r="DA9" i="44"/>
  <c r="CY9" i="44"/>
  <c r="FA8" i="44"/>
  <c r="EZ8" i="44"/>
  <c r="EY8" i="44"/>
  <c r="EW8" i="44"/>
  <c r="EU8" i="44"/>
  <c r="ES8" i="44"/>
  <c r="EQ8" i="44"/>
  <c r="EO8" i="44"/>
  <c r="EM8" i="44"/>
  <c r="EL8" i="44"/>
  <c r="EK8" i="44"/>
  <c r="EI8" i="44"/>
  <c r="EG8" i="44"/>
  <c r="EE8" i="44"/>
  <c r="EC8" i="44"/>
  <c r="EA8" i="44"/>
  <c r="DY8" i="44"/>
  <c r="DX8" i="44"/>
  <c r="DW8" i="44"/>
  <c r="DU8" i="44"/>
  <c r="DS8" i="44"/>
  <c r="DQ8" i="44"/>
  <c r="DO8" i="44"/>
  <c r="DM8" i="44"/>
  <c r="DK8" i="44"/>
  <c r="DJ8" i="44"/>
  <c r="DI8" i="44"/>
  <c r="DG8" i="44"/>
  <c r="DE8" i="44"/>
  <c r="DC8" i="44"/>
  <c r="DA8" i="44"/>
  <c r="CY8" i="44"/>
  <c r="FA7" i="44"/>
  <c r="EZ7" i="44"/>
  <c r="EY7" i="44"/>
  <c r="EW7" i="44"/>
  <c r="EU7" i="44"/>
  <c r="ES7" i="44"/>
  <c r="EQ7" i="44"/>
  <c r="EO7" i="44"/>
  <c r="EM7" i="44"/>
  <c r="EL7" i="44"/>
  <c r="EK7" i="44"/>
  <c r="EI7" i="44"/>
  <c r="EG7" i="44"/>
  <c r="EE7" i="44"/>
  <c r="EC7" i="44"/>
  <c r="EA7" i="44"/>
  <c r="DY7" i="44"/>
  <c r="DX7" i="44"/>
  <c r="DW7" i="44"/>
  <c r="DU7" i="44"/>
  <c r="DS7" i="44"/>
  <c r="DQ7" i="44"/>
  <c r="DO7" i="44"/>
  <c r="DM7" i="44"/>
  <c r="DK7" i="44"/>
  <c r="DJ7" i="44"/>
  <c r="DI7" i="44"/>
  <c r="DG7" i="44"/>
  <c r="DE7" i="44"/>
  <c r="DC7" i="44"/>
  <c r="DA7" i="44"/>
  <c r="CY7" i="44"/>
  <c r="FA6" i="44"/>
  <c r="EZ6" i="44"/>
  <c r="EY6" i="44"/>
  <c r="EX6" i="44"/>
  <c r="EW6" i="44"/>
  <c r="EV6" i="44"/>
  <c r="EU6" i="44"/>
  <c r="ET6" i="44"/>
  <c r="ES6" i="44"/>
  <c r="ER6" i="44"/>
  <c r="EQ6" i="44"/>
  <c r="EP6" i="44"/>
  <c r="EO6" i="44"/>
  <c r="EN6" i="44"/>
  <c r="EM6" i="44"/>
  <c r="EL6" i="44"/>
  <c r="EK6" i="44"/>
  <c r="EJ6" i="44"/>
  <c r="EI6" i="44"/>
  <c r="EH6" i="44"/>
  <c r="EG6" i="44"/>
  <c r="EF6" i="44"/>
  <c r="EE6" i="44"/>
  <c r="ED6" i="44"/>
  <c r="EC6" i="44"/>
  <c r="EB6" i="44"/>
  <c r="EA6" i="44"/>
  <c r="DZ6" i="44"/>
  <c r="DY6" i="44"/>
  <c r="DX6" i="44"/>
  <c r="DW6" i="44"/>
  <c r="DV6" i="44"/>
  <c r="DU6" i="44"/>
  <c r="DT6" i="44"/>
  <c r="DS6" i="44"/>
  <c r="DR6" i="44"/>
  <c r="DQ6" i="44"/>
  <c r="DP6" i="44"/>
  <c r="DO6" i="44"/>
  <c r="DN6" i="44"/>
  <c r="DM6" i="44"/>
  <c r="DL6" i="44"/>
  <c r="DK6" i="44"/>
  <c r="DJ6" i="44"/>
  <c r="DI6" i="44"/>
  <c r="DH6" i="44"/>
  <c r="DG6" i="44"/>
  <c r="DF6" i="44"/>
  <c r="DE6" i="44"/>
  <c r="DD6" i="44"/>
  <c r="DC6" i="44"/>
  <c r="DB6" i="44"/>
  <c r="DA6" i="44"/>
  <c r="CZ6" i="44"/>
  <c r="CY6" i="44"/>
  <c r="CX6" i="44"/>
  <c r="FJ20" i="42"/>
  <c r="FI20" i="42"/>
  <c r="FH20" i="42"/>
  <c r="DR20" i="42"/>
  <c r="DQ20" i="42"/>
  <c r="DP20" i="42"/>
  <c r="DO20" i="42"/>
  <c r="DN20" i="42"/>
  <c r="DM20" i="42"/>
  <c r="DL20" i="42"/>
  <c r="DK20" i="42"/>
  <c r="DJ20" i="42"/>
  <c r="DI20" i="42"/>
  <c r="DH20" i="42"/>
  <c r="DG20" i="42"/>
  <c r="DF20" i="42"/>
  <c r="DE20" i="42"/>
  <c r="DD20" i="42"/>
  <c r="DC20" i="42"/>
  <c r="DB20" i="42"/>
  <c r="DA20" i="42"/>
  <c r="CZ20" i="42"/>
  <c r="CY20" i="42"/>
  <c r="CX20" i="42"/>
  <c r="CW20" i="42"/>
  <c r="CV20" i="42"/>
  <c r="CU20" i="42"/>
  <c r="CT20" i="42"/>
  <c r="CS20" i="42"/>
  <c r="CR20" i="42"/>
  <c r="CQ20" i="42"/>
  <c r="CP20" i="42"/>
  <c r="CO20" i="42"/>
  <c r="CN20" i="42"/>
  <c r="CM20" i="42"/>
  <c r="CL20" i="42"/>
  <c r="CK20" i="42"/>
  <c r="CJ20" i="42"/>
  <c r="CI20" i="42"/>
  <c r="CH20" i="42"/>
  <c r="CG20" i="42"/>
  <c r="CF20" i="42"/>
  <c r="CE20" i="42"/>
  <c r="CD20" i="42"/>
  <c r="CC20" i="42"/>
  <c r="CB20" i="42"/>
  <c r="CA20" i="42"/>
  <c r="FJ19" i="42"/>
  <c r="DR19" i="42"/>
  <c r="DG19" i="42"/>
  <c r="CV19" i="42"/>
  <c r="CK19" i="42"/>
  <c r="FJ18" i="42"/>
  <c r="DR18" i="42"/>
  <c r="DG18" i="42"/>
  <c r="CV18" i="42"/>
  <c r="CK18" i="42"/>
  <c r="FJ17" i="42"/>
  <c r="DR17" i="42"/>
  <c r="DG17" i="42"/>
  <c r="CV17" i="42"/>
  <c r="CK17" i="42"/>
  <c r="FJ16" i="42"/>
  <c r="DR16" i="42"/>
  <c r="DG16" i="42"/>
  <c r="CV16" i="42"/>
  <c r="CK16" i="42"/>
  <c r="FJ15" i="42"/>
  <c r="DR15" i="42"/>
  <c r="DG15" i="42"/>
  <c r="CV15" i="42"/>
  <c r="CK15" i="42"/>
  <c r="FJ14" i="42"/>
  <c r="DR14" i="42"/>
  <c r="DG14" i="42"/>
  <c r="CV14" i="42"/>
  <c r="CK14" i="42"/>
  <c r="FJ13" i="42"/>
  <c r="FI13" i="42"/>
  <c r="FH13" i="42"/>
  <c r="DR13" i="42"/>
  <c r="DQ13" i="42"/>
  <c r="DP13" i="42"/>
  <c r="DO13" i="42"/>
  <c r="DN13" i="42"/>
  <c r="DM13" i="42"/>
  <c r="DL13" i="42"/>
  <c r="DK13" i="42"/>
  <c r="DJ13" i="42"/>
  <c r="DI13" i="42"/>
  <c r="DH13" i="42"/>
  <c r="DG13" i="42"/>
  <c r="DF13" i="42"/>
  <c r="DE13" i="42"/>
  <c r="DD13" i="42"/>
  <c r="DC13" i="42"/>
  <c r="DB13" i="42"/>
  <c r="DA13" i="42"/>
  <c r="CZ13" i="42"/>
  <c r="CY13" i="42"/>
  <c r="CX13" i="42"/>
  <c r="CW13" i="42"/>
  <c r="CV13" i="42"/>
  <c r="CU13" i="42"/>
  <c r="CT13" i="42"/>
  <c r="CS13" i="42"/>
  <c r="CR13" i="42"/>
  <c r="CQ13" i="42"/>
  <c r="CP13" i="42"/>
  <c r="CO13" i="42"/>
  <c r="CN13" i="42"/>
  <c r="CM13" i="42"/>
  <c r="CL13" i="42"/>
  <c r="CK13" i="42"/>
  <c r="CJ13" i="42"/>
  <c r="CI13" i="42"/>
  <c r="CH13" i="42"/>
  <c r="CG13" i="42"/>
  <c r="CF13" i="42"/>
  <c r="CE13" i="42"/>
  <c r="CD13" i="42"/>
  <c r="CC13" i="42"/>
  <c r="CB13" i="42"/>
  <c r="CA13" i="42"/>
  <c r="FJ12" i="42"/>
  <c r="DR12" i="42"/>
  <c r="DG12" i="42"/>
  <c r="CV12" i="42"/>
  <c r="CK12" i="42"/>
  <c r="FJ11" i="42"/>
  <c r="DR11" i="42"/>
  <c r="DG11" i="42"/>
  <c r="CV11" i="42"/>
  <c r="CK11" i="42"/>
  <c r="FJ10" i="42"/>
  <c r="DR10" i="42"/>
  <c r="DG10" i="42"/>
  <c r="CV10" i="42"/>
  <c r="CK10" i="42"/>
  <c r="FJ9" i="42"/>
  <c r="DR9" i="42"/>
  <c r="DG9" i="42"/>
  <c r="CV9" i="42"/>
  <c r="CK9" i="42"/>
  <c r="FJ8" i="42"/>
  <c r="DR8" i="42"/>
  <c r="DG8" i="42"/>
  <c r="CV8" i="42"/>
  <c r="CK8" i="42"/>
  <c r="FJ7" i="42"/>
  <c r="DR7" i="42"/>
  <c r="DG7" i="42"/>
  <c r="CV7" i="42"/>
  <c r="CK7" i="42"/>
  <c r="FJ6" i="42"/>
  <c r="DR6" i="42"/>
  <c r="DG6" i="42"/>
  <c r="CV6" i="42"/>
  <c r="CK6" i="42"/>
  <c r="FJ5" i="42"/>
  <c r="FI5" i="42"/>
  <c r="FH5" i="42"/>
  <c r="DR5" i="42"/>
  <c r="DQ5" i="42"/>
  <c r="DP5" i="42"/>
  <c r="DO5" i="42"/>
  <c r="DN5" i="42"/>
  <c r="DM5" i="42"/>
  <c r="DL5" i="42"/>
  <c r="DK5" i="42"/>
  <c r="DJ5" i="42"/>
  <c r="DI5" i="42"/>
  <c r="DH5" i="42"/>
  <c r="DG5" i="42"/>
  <c r="DF5" i="42"/>
  <c r="DE5" i="42"/>
  <c r="DD5" i="42"/>
  <c r="DC5" i="42"/>
  <c r="DB5" i="42"/>
  <c r="DA5" i="42"/>
  <c r="CZ5" i="42"/>
  <c r="CY5" i="42"/>
  <c r="CX5" i="42"/>
  <c r="CW5" i="42"/>
  <c r="CV5" i="42"/>
  <c r="CU5" i="42"/>
  <c r="CT5" i="42"/>
  <c r="CS5" i="42"/>
  <c r="CR5" i="42"/>
  <c r="CQ5" i="42"/>
  <c r="CP5" i="42"/>
  <c r="CO5" i="42"/>
  <c r="CN5" i="42"/>
  <c r="CM5" i="42"/>
  <c r="CL5" i="42"/>
  <c r="CK5" i="42"/>
  <c r="CJ5" i="42"/>
  <c r="CI5" i="42"/>
  <c r="CH5" i="42"/>
  <c r="CG5" i="42"/>
  <c r="CF5" i="42"/>
  <c r="CE5" i="42"/>
  <c r="CD5" i="42"/>
  <c r="CC5" i="42"/>
  <c r="CB5" i="42"/>
  <c r="CA5" i="42"/>
  <c r="BO20" i="40"/>
  <c r="BN20" i="40"/>
  <c r="BM20" i="40"/>
  <c r="BL20" i="40"/>
  <c r="BK20" i="40"/>
  <c r="BJ20" i="40"/>
  <c r="BI20" i="40"/>
  <c r="BH20" i="40"/>
  <c r="BG20" i="40"/>
  <c r="BF20" i="40"/>
  <c r="BE20" i="40"/>
  <c r="BD20" i="40"/>
  <c r="BC20" i="40"/>
  <c r="BB20" i="40"/>
  <c r="BA20" i="40"/>
  <c r="AZ20" i="40"/>
  <c r="AY20" i="40"/>
  <c r="AX20" i="40"/>
  <c r="AW20" i="40"/>
  <c r="AV20" i="40"/>
  <c r="AU20" i="40"/>
  <c r="AT20" i="40"/>
  <c r="AS20" i="40"/>
  <c r="AR20" i="40"/>
  <c r="BO19" i="40"/>
  <c r="BI19" i="40"/>
  <c r="BC19" i="40"/>
  <c r="AW19" i="40"/>
  <c r="BO18" i="40"/>
  <c r="BI18" i="40"/>
  <c r="BC18" i="40"/>
  <c r="AW18" i="40"/>
  <c r="BO17" i="40"/>
  <c r="BI17" i="40"/>
  <c r="BC17" i="40"/>
  <c r="AW17" i="40"/>
  <c r="BO16" i="40"/>
  <c r="BI16" i="40"/>
  <c r="BC16" i="40"/>
  <c r="AW16" i="40"/>
  <c r="BO15" i="40"/>
  <c r="BI15" i="40"/>
  <c r="BC15" i="40"/>
  <c r="AW15" i="40"/>
  <c r="BO14" i="40"/>
  <c r="BI14" i="40"/>
  <c r="BC14" i="40"/>
  <c r="AW14" i="40"/>
  <c r="BO13" i="40"/>
  <c r="BN13" i="40"/>
  <c r="BM13" i="40"/>
  <c r="BL13" i="40"/>
  <c r="BK13" i="40"/>
  <c r="BJ13" i="40"/>
  <c r="BI13" i="40"/>
  <c r="BH13" i="40"/>
  <c r="BG13" i="40"/>
  <c r="BF13" i="40"/>
  <c r="BE13" i="40"/>
  <c r="BD13" i="40"/>
  <c r="BC13" i="40"/>
  <c r="BB13" i="40"/>
  <c r="BA13" i="40"/>
  <c r="AZ13" i="40"/>
  <c r="AY13" i="40"/>
  <c r="AX13" i="40"/>
  <c r="AW13" i="40"/>
  <c r="AV13" i="40"/>
  <c r="AU13" i="40"/>
  <c r="AT13" i="40"/>
  <c r="AS13" i="40"/>
  <c r="AR13" i="40"/>
  <c r="BO12" i="40"/>
  <c r="BI12" i="40"/>
  <c r="BC12" i="40"/>
  <c r="AW12" i="40"/>
  <c r="BO11" i="40"/>
  <c r="BI11" i="40"/>
  <c r="BC11" i="40"/>
  <c r="AW11" i="40"/>
  <c r="BO10" i="40"/>
  <c r="BI10" i="40"/>
  <c r="BC10" i="40"/>
  <c r="AW10" i="40"/>
  <c r="BO9" i="40"/>
  <c r="BI9" i="40"/>
  <c r="BC9" i="40"/>
  <c r="AW9" i="40"/>
  <c r="BO8" i="40"/>
  <c r="BI8" i="40"/>
  <c r="BC8" i="40"/>
  <c r="AW8" i="40"/>
  <c r="BO7" i="40"/>
  <c r="BI7" i="40"/>
  <c r="BC7" i="40"/>
  <c r="AW7" i="40"/>
  <c r="BO6" i="40"/>
  <c r="BI6" i="40"/>
  <c r="BC6" i="40"/>
  <c r="AW6" i="40"/>
  <c r="BO5" i="40"/>
  <c r="BN5" i="40"/>
  <c r="BM5" i="40"/>
  <c r="BL5" i="40"/>
  <c r="BK5" i="40"/>
  <c r="BJ5" i="40"/>
  <c r="BI5" i="40"/>
  <c r="BH5" i="40"/>
  <c r="BG5" i="40"/>
  <c r="BF5" i="40"/>
  <c r="BE5" i="40"/>
  <c r="BD5" i="40"/>
  <c r="BC5" i="40"/>
  <c r="BB5" i="40"/>
  <c r="BA5" i="40"/>
  <c r="AZ5" i="40"/>
  <c r="AY5" i="40"/>
  <c r="AX5" i="40"/>
  <c r="AW5" i="40"/>
  <c r="AV5" i="40"/>
  <c r="AU5" i="40"/>
  <c r="AT5" i="40"/>
  <c r="AS5" i="40"/>
  <c r="AR5" i="40"/>
  <c r="BO20" i="39"/>
  <c r="BN20" i="39"/>
  <c r="BM20" i="39"/>
  <c r="BL20" i="39"/>
  <c r="BK20" i="39"/>
  <c r="BJ20" i="39"/>
  <c r="BI20" i="39"/>
  <c r="BH20" i="39"/>
  <c r="BG20" i="39"/>
  <c r="BF20" i="39"/>
  <c r="BE20" i="39"/>
  <c r="BD20" i="39"/>
  <c r="BC20" i="39"/>
  <c r="BB20" i="39"/>
  <c r="BA20" i="39"/>
  <c r="AZ20" i="39"/>
  <c r="AY20" i="39"/>
  <c r="AX20" i="39"/>
  <c r="AW20" i="39"/>
  <c r="AV20" i="39"/>
  <c r="AU20" i="39"/>
  <c r="AT20" i="39"/>
  <c r="AS20" i="39"/>
  <c r="AR20" i="39"/>
  <c r="BO19" i="39"/>
  <c r="BI19" i="39"/>
  <c r="BC19" i="39"/>
  <c r="AW19" i="39"/>
  <c r="BO18" i="39"/>
  <c r="BI18" i="39"/>
  <c r="BC18" i="39"/>
  <c r="AW18" i="39"/>
  <c r="BO17" i="39"/>
  <c r="BI17" i="39"/>
  <c r="BC17" i="39"/>
  <c r="AW17" i="39"/>
  <c r="BO16" i="39"/>
  <c r="BI16" i="39"/>
  <c r="BC16" i="39"/>
  <c r="AW16" i="39"/>
  <c r="BO15" i="39"/>
  <c r="BI15" i="39"/>
  <c r="BC15" i="39"/>
  <c r="AW15" i="39"/>
  <c r="BO14" i="39"/>
  <c r="BI14" i="39"/>
  <c r="BC14" i="39"/>
  <c r="AW14" i="39"/>
  <c r="BO13" i="39"/>
  <c r="BN13" i="39"/>
  <c r="BM13" i="39"/>
  <c r="BL13" i="39"/>
  <c r="BK13" i="39"/>
  <c r="BJ13" i="39"/>
  <c r="BI13" i="39"/>
  <c r="BH13" i="39"/>
  <c r="BG13" i="39"/>
  <c r="BF13" i="39"/>
  <c r="BE13" i="39"/>
  <c r="BD13" i="39"/>
  <c r="BC13" i="39"/>
  <c r="BB13" i="39"/>
  <c r="BA13" i="39"/>
  <c r="AZ13" i="39"/>
  <c r="AY13" i="39"/>
  <c r="AX13" i="39"/>
  <c r="AW13" i="39"/>
  <c r="AV13" i="39"/>
  <c r="AU13" i="39"/>
  <c r="AT13" i="39"/>
  <c r="AS13" i="39"/>
  <c r="AR13" i="39"/>
  <c r="BO12" i="39"/>
  <c r="BI12" i="39"/>
  <c r="BC12" i="39"/>
  <c r="AW12" i="39"/>
  <c r="BO11" i="39"/>
  <c r="BI11" i="39"/>
  <c r="BC11" i="39"/>
  <c r="AW11" i="39"/>
  <c r="BO10" i="39"/>
  <c r="BI10" i="39"/>
  <c r="BC10" i="39"/>
  <c r="AW10" i="39"/>
  <c r="BO9" i="39"/>
  <c r="BI9" i="39"/>
  <c r="BC9" i="39"/>
  <c r="AW9" i="39"/>
  <c r="BO8" i="39"/>
  <c r="BI8" i="39"/>
  <c r="BC8" i="39"/>
  <c r="AW8" i="39"/>
  <c r="BO7" i="39"/>
  <c r="BI7" i="39"/>
  <c r="BC7" i="39"/>
  <c r="AW7" i="39"/>
  <c r="BO6" i="39"/>
  <c r="BI6" i="39"/>
  <c r="BC6" i="39"/>
  <c r="AW6" i="39"/>
  <c r="BO5" i="39"/>
  <c r="BN5" i="39"/>
  <c r="BM5" i="39"/>
  <c r="BL5" i="39"/>
  <c r="BK5" i="39"/>
  <c r="BJ5" i="39"/>
  <c r="BI5" i="39"/>
  <c r="BH5" i="39"/>
  <c r="BG5" i="39"/>
  <c r="BF5" i="39"/>
  <c r="BE5" i="39"/>
  <c r="BD5" i="39"/>
  <c r="BC5" i="39"/>
  <c r="BB5" i="39"/>
  <c r="BA5" i="39"/>
  <c r="AZ5" i="39"/>
  <c r="AY5" i="39"/>
  <c r="AX5" i="39"/>
  <c r="AW5" i="39"/>
  <c r="AV5" i="39"/>
  <c r="AU5" i="39"/>
  <c r="AT5" i="39"/>
  <c r="AS5" i="39"/>
  <c r="AR5" i="39"/>
  <c r="Q40" i="34"/>
  <c r="Q18" i="34"/>
  <c r="Q11" i="34"/>
  <c r="Q5" i="26"/>
  <c r="Q4" i="26"/>
  <c r="Q3" i="26"/>
  <c r="EB50" i="21"/>
  <c r="W11" i="4"/>
  <c r="W6" i="4"/>
  <c r="H22" i="1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 PIMENTA RODRIGUEZ</author>
  </authors>
  <commentList>
    <comment ref="C64" authorId="0" shapeId="0" xr:uid="{73D8A618-A73A-447B-8AB8-DBBDAC287911}">
      <text>
        <r>
          <rPr>
            <b/>
            <sz val="9"/>
            <color indexed="81"/>
            <rFont val="Segoe UI"/>
            <family val="2"/>
          </rPr>
          <t>DIEGO PIMENTA RODRIGUEZ:</t>
        </r>
        <r>
          <rPr>
            <sz val="9"/>
            <color indexed="81"/>
            <rFont val="Segoe UI"/>
            <family val="2"/>
          </rPr>
          <t xml:space="preserve">
Passa a considerar o Saldo contábil Bruto
</t>
        </r>
      </text>
    </comment>
  </commentList>
</comments>
</file>

<file path=xl/sharedStrings.xml><?xml version="1.0" encoding="utf-8"?>
<sst xmlns="http://schemas.openxmlformats.org/spreadsheetml/2006/main" count="72692" uniqueCount="3582">
  <si>
    <t>Itaú Unibanco Holding S.A. - Appendix</t>
  </si>
  <si>
    <t xml:space="preserve">                                                                                                                                                                                                                                                                                    According to BCB Resolution nº 54</t>
  </si>
  <si>
    <r>
      <rPr>
        <b/>
        <sz val="11"/>
        <color theme="1"/>
        <rFont val="Itau Display"/>
        <family val="2"/>
      </rPr>
      <t>KM1</t>
    </r>
    <r>
      <rPr>
        <sz val="11"/>
        <color theme="1"/>
        <rFont val="Itau Display"/>
        <family val="2"/>
      </rPr>
      <t xml:space="preserve"> - Key metrics at consolidated level</t>
    </r>
  </si>
  <si>
    <r>
      <rPr>
        <b/>
        <sz val="11"/>
        <color theme="1"/>
        <rFont val="Itau Display"/>
        <family val="2"/>
      </rPr>
      <t xml:space="preserve">OV1 </t>
    </r>
    <r>
      <rPr>
        <sz val="11"/>
        <color theme="1"/>
        <rFont val="Itau Display"/>
        <family val="2"/>
      </rPr>
      <t>- Overview of risk-weighted assets (RWA)</t>
    </r>
  </si>
  <si>
    <t>OV1 - Overview of risk-weighted assets (RWA)</t>
  </si>
  <si>
    <r>
      <rPr>
        <b/>
        <sz val="11"/>
        <color theme="1"/>
        <rFont val="Itau Display"/>
        <family val="2"/>
      </rPr>
      <t xml:space="preserve">LI1 </t>
    </r>
    <r>
      <rPr>
        <sz val="11"/>
        <color theme="1"/>
        <rFont val="Itau Display"/>
        <family val="2"/>
      </rPr>
      <t>- Differences between accounting and regulatory scopes of consolidation and
mapping of financial statements with regulatory risk categories¹</t>
    </r>
  </si>
  <si>
    <r>
      <rPr>
        <b/>
        <sz val="11"/>
        <color theme="1"/>
        <rFont val="Itau Display"/>
        <family val="2"/>
      </rPr>
      <t>LI2</t>
    </r>
    <r>
      <rPr>
        <sz val="11"/>
        <color theme="1"/>
        <rFont val="Itau Display"/>
        <family val="2"/>
      </rPr>
      <t xml:space="preserve"> - Main sources of differences between regulatory exposure amounts and carrying
values in financial statements¹</t>
    </r>
  </si>
  <si>
    <r>
      <rPr>
        <b/>
        <sz val="11"/>
        <color theme="1"/>
        <rFont val="Itau Display"/>
        <family val="2"/>
      </rPr>
      <t>PV1</t>
    </r>
    <r>
      <rPr>
        <sz val="11"/>
        <color theme="1"/>
        <rFont val="Itau Display"/>
        <family val="2"/>
      </rPr>
      <t xml:space="preserve"> - Prudent valuation adjustments¹</t>
    </r>
  </si>
  <si>
    <r>
      <rPr>
        <b/>
        <sz val="11"/>
        <color theme="1"/>
        <rFont val="Itau Display"/>
        <family val="2"/>
      </rPr>
      <t>CCA</t>
    </r>
    <r>
      <rPr>
        <sz val="11"/>
        <color theme="1"/>
        <rFont val="Itau Display"/>
        <family val="2"/>
      </rPr>
      <t xml:space="preserve"> - Main features of regulatory capital instruments</t>
    </r>
  </si>
  <si>
    <r>
      <rPr>
        <b/>
        <sz val="11"/>
        <color theme="1"/>
        <rFont val="Itau Display"/>
        <family val="2"/>
      </rPr>
      <t xml:space="preserve">CC1 </t>
    </r>
    <r>
      <rPr>
        <sz val="11"/>
        <color theme="1"/>
        <rFont val="Itau Display"/>
        <family val="2"/>
      </rPr>
      <t>- Composition of regulatory capital</t>
    </r>
  </si>
  <si>
    <r>
      <rPr>
        <b/>
        <sz val="11"/>
        <color theme="1"/>
        <rFont val="Itau Display"/>
        <family val="2"/>
      </rPr>
      <t xml:space="preserve">CC2 </t>
    </r>
    <r>
      <rPr>
        <sz val="11"/>
        <color theme="1"/>
        <rFont val="Itau Display"/>
        <family val="2"/>
      </rPr>
      <t>- Reconciliation of regulatory capital to balance sheet</t>
    </r>
  </si>
  <si>
    <r>
      <rPr>
        <b/>
        <sz val="11"/>
        <color theme="1"/>
        <rFont val="Itau Display"/>
        <family val="2"/>
      </rPr>
      <t>GSIB1</t>
    </r>
    <r>
      <rPr>
        <sz val="11"/>
        <color theme="1"/>
        <rFont val="Itau Display"/>
        <family val="2"/>
      </rPr>
      <t xml:space="preserve"> - Disclosure of G-SIB indicators</t>
    </r>
  </si>
  <si>
    <r>
      <rPr>
        <b/>
        <sz val="11"/>
        <color theme="1"/>
        <rFont val="Itau Display"/>
        <family val="2"/>
      </rPr>
      <t xml:space="preserve">CCyB1 </t>
    </r>
    <r>
      <rPr>
        <sz val="11"/>
        <color theme="1"/>
        <rFont val="Itau Display"/>
        <family val="2"/>
      </rPr>
      <t>- Geographical distribution of credit risk exposures considered in the calculation of the Countercyclical Capital Buffer¹</t>
    </r>
  </si>
  <si>
    <r>
      <rPr>
        <b/>
        <sz val="11"/>
        <color theme="1"/>
        <rFont val="Itau Display"/>
        <family val="2"/>
      </rPr>
      <t xml:space="preserve">LR1 </t>
    </r>
    <r>
      <rPr>
        <sz val="11"/>
        <color theme="1"/>
        <rFont val="Itau Display"/>
        <family val="2"/>
      </rPr>
      <t>- Summary comparison of accounting assets vs leverage ratio exposure measure (RA)</t>
    </r>
  </si>
  <si>
    <r>
      <rPr>
        <b/>
        <sz val="11"/>
        <color theme="1"/>
        <rFont val="Itau Display"/>
        <family val="2"/>
      </rPr>
      <t xml:space="preserve">LR2 </t>
    </r>
    <r>
      <rPr>
        <sz val="11"/>
        <color theme="1"/>
        <rFont val="Itau Display"/>
        <family val="2"/>
      </rPr>
      <t>- Leverage ratio common disclosure</t>
    </r>
  </si>
  <si>
    <r>
      <rPr>
        <b/>
        <sz val="11"/>
        <color theme="1"/>
        <rFont val="Itau Display"/>
        <family val="2"/>
      </rPr>
      <t xml:space="preserve">LIQ1 </t>
    </r>
    <r>
      <rPr>
        <sz val="11"/>
        <color theme="1"/>
        <rFont val="Itau Display"/>
        <family val="2"/>
      </rPr>
      <t>- Liquidity Coverage Ratio (LCR)</t>
    </r>
  </si>
  <si>
    <r>
      <rPr>
        <b/>
        <sz val="11"/>
        <color theme="1"/>
        <rFont val="Itau Display"/>
        <family val="2"/>
      </rPr>
      <t xml:space="preserve">LIQ2 </t>
    </r>
    <r>
      <rPr>
        <sz val="11"/>
        <color theme="1"/>
        <rFont val="Itau Display"/>
        <family val="2"/>
      </rPr>
      <t>- Net Stable Funding Ratio (NSFR)</t>
    </r>
  </si>
  <si>
    <r>
      <rPr>
        <b/>
        <sz val="11"/>
        <color theme="1"/>
        <rFont val="Itau Display"/>
        <family val="2"/>
      </rPr>
      <t>NSFR</t>
    </r>
    <r>
      <rPr>
        <sz val="11"/>
        <color theme="1"/>
        <rFont val="Itau Display"/>
        <family val="2"/>
      </rPr>
      <t xml:space="preserve"> - Total Stable Resources</t>
    </r>
  </si>
  <si>
    <r>
      <rPr>
        <b/>
        <sz val="11"/>
        <color theme="1"/>
        <rFont val="Itau Display"/>
        <family val="2"/>
      </rPr>
      <t xml:space="preserve">CR1 </t>
    </r>
    <r>
      <rPr>
        <sz val="11"/>
        <color theme="1"/>
        <rFont val="Itau Display"/>
        <family val="2"/>
      </rPr>
      <t>- Credit Quality of Assets¹</t>
    </r>
  </si>
  <si>
    <r>
      <rPr>
        <b/>
        <sz val="11"/>
        <color theme="1"/>
        <rFont val="Itau Display"/>
        <family val="2"/>
      </rPr>
      <t xml:space="preserve">CR2 </t>
    </r>
    <r>
      <rPr>
        <sz val="11"/>
        <color theme="1"/>
        <rFont val="Itau Display"/>
        <family val="2"/>
      </rPr>
      <t>- Changes in Stock of defaulted loans and debts securities¹</t>
    </r>
  </si>
  <si>
    <t>CR2 - Changes in Stock of defaulted loans and debts securities¹</t>
  </si>
  <si>
    <r>
      <t xml:space="preserve">CRB Industry - </t>
    </r>
    <r>
      <rPr>
        <sz val="11"/>
        <rFont val="Itau Display"/>
        <family val="2"/>
      </rPr>
      <t>Additional disclosure related to the credit quality of assets</t>
    </r>
    <r>
      <rPr>
        <b/>
        <sz val="11"/>
        <rFont val="Itau Display"/>
        <family val="2"/>
      </rPr>
      <t>¹</t>
    </r>
  </si>
  <si>
    <r>
      <t xml:space="preserve">CRB Industry Defaulted - </t>
    </r>
    <r>
      <rPr>
        <sz val="11"/>
        <rFont val="Itau Display"/>
        <family val="2"/>
      </rPr>
      <t>Additional disclosure related to the credit quality of assets¹</t>
    </r>
  </si>
  <si>
    <r>
      <t xml:space="preserve">CRB Residual maturity - </t>
    </r>
    <r>
      <rPr>
        <sz val="11"/>
        <rFont val="Itau Display"/>
        <family val="2"/>
      </rPr>
      <t xml:space="preserve">Additional disclosure related to the credit quality of assets </t>
    </r>
    <r>
      <rPr>
        <b/>
        <sz val="11"/>
        <rFont val="Itau Display"/>
        <family val="2"/>
      </rPr>
      <t>¹</t>
    </r>
  </si>
  <si>
    <r>
      <t>CRB</t>
    </r>
    <r>
      <rPr>
        <sz val="11"/>
        <rFont val="Itau Display"/>
        <family val="2"/>
      </rPr>
      <t xml:space="preserve"> </t>
    </r>
    <r>
      <rPr>
        <b/>
        <sz val="11"/>
        <rFont val="Itau Display"/>
        <family val="2"/>
      </rPr>
      <t>Past-due exposures</t>
    </r>
    <r>
      <rPr>
        <sz val="11"/>
        <rFont val="Itau Display"/>
        <family val="2"/>
      </rPr>
      <t xml:space="preserve"> - Additional disclosure related to the credit quality of assets</t>
    </r>
    <r>
      <rPr>
        <b/>
        <sz val="11"/>
        <rFont val="Itau Display"/>
        <family val="2"/>
      </rPr>
      <t>¹</t>
    </r>
  </si>
  <si>
    <r>
      <t xml:space="preserve">CRB Geographical areas - </t>
    </r>
    <r>
      <rPr>
        <sz val="11"/>
        <rFont val="Itau Display"/>
        <family val="2"/>
      </rPr>
      <t>Additional disclosure related to the credit quality of assets</t>
    </r>
    <r>
      <rPr>
        <b/>
        <sz val="11"/>
        <rFont val="Itau Display"/>
        <family val="2"/>
      </rPr>
      <t>¹</t>
    </r>
  </si>
  <si>
    <r>
      <t xml:space="preserve">CRB Geographical areas Defaulted - </t>
    </r>
    <r>
      <rPr>
        <sz val="11"/>
        <rFont val="Itau Display"/>
        <family val="2"/>
      </rPr>
      <t>Additional disclosure related to the credit quality of assets¹</t>
    </r>
  </si>
  <si>
    <r>
      <t xml:space="preserve">CRB Largest Debtors - </t>
    </r>
    <r>
      <rPr>
        <sz val="11"/>
        <rFont val="Itau Display"/>
        <family val="2"/>
      </rPr>
      <t>Additional disclosure related to the credit quality of assets</t>
    </r>
    <r>
      <rPr>
        <b/>
        <sz val="11"/>
        <rFont val="Itau Display"/>
        <family val="2"/>
      </rPr>
      <t>¹</t>
    </r>
  </si>
  <si>
    <r>
      <t xml:space="preserve">CRB Restructured - </t>
    </r>
    <r>
      <rPr>
        <sz val="11"/>
        <rFont val="Itau Display"/>
        <family val="2"/>
      </rPr>
      <t>Additional disclosure related to the credit quality of assets</t>
    </r>
    <r>
      <rPr>
        <b/>
        <sz val="11"/>
        <rFont val="Itau Display"/>
        <family val="2"/>
      </rPr>
      <t>¹</t>
    </r>
  </si>
  <si>
    <r>
      <rPr>
        <b/>
        <sz val="11"/>
        <color theme="1"/>
        <rFont val="Itau Display"/>
        <family val="2"/>
      </rPr>
      <t xml:space="preserve">CR3 </t>
    </r>
    <r>
      <rPr>
        <sz val="11"/>
        <color theme="1"/>
        <rFont val="Itau Display"/>
        <family val="2"/>
      </rPr>
      <t>- Credit Risk mitigation techniques - overview¹</t>
    </r>
  </si>
  <si>
    <r>
      <rPr>
        <b/>
        <sz val="11"/>
        <color theme="1"/>
        <rFont val="Itau Display"/>
        <family val="2"/>
      </rPr>
      <t xml:space="preserve">CR4 </t>
    </r>
    <r>
      <rPr>
        <sz val="11"/>
        <color theme="1"/>
        <rFont val="Itau Display"/>
        <family val="2"/>
      </rPr>
      <t>- Standardized Approach – Credit Risk exposure and credit risk mitigation effects¹</t>
    </r>
  </si>
  <si>
    <t>CR4 - Standardized Approach – Credit Risk exposure and credit risk mitigation effects¹</t>
  </si>
  <si>
    <r>
      <rPr>
        <b/>
        <sz val="11"/>
        <color theme="1"/>
        <rFont val="Itau Display"/>
        <family val="2"/>
      </rPr>
      <t xml:space="preserve">CR5 </t>
    </r>
    <r>
      <rPr>
        <sz val="11"/>
        <color theme="1"/>
        <rFont val="Itau Display"/>
        <family val="2"/>
      </rPr>
      <t>- Standardized Approach – exposures by asset classes and risk weights¹</t>
    </r>
  </si>
  <si>
    <t>CR5 - Standardized Approach – exposures by asset classes and risk weights¹</t>
  </si>
  <si>
    <r>
      <rPr>
        <b/>
        <sz val="11"/>
        <color theme="1"/>
        <rFont val="Itau Display"/>
        <family val="2"/>
      </rPr>
      <t>CR6</t>
    </r>
    <r>
      <rPr>
        <sz val="11"/>
        <color theme="1"/>
        <rFont val="Itau Display"/>
        <family val="2"/>
      </rPr>
      <t xml:space="preserve"> - IRB – Credit risk exposures by portfolio and PD range</t>
    </r>
  </si>
  <si>
    <r>
      <rPr>
        <b/>
        <sz val="11"/>
        <color theme="1"/>
        <rFont val="Itau Display"/>
        <family val="2"/>
      </rPr>
      <t xml:space="preserve">CR7 </t>
    </r>
    <r>
      <rPr>
        <sz val="11"/>
        <color theme="1"/>
        <rFont val="Itau Display"/>
        <family val="2"/>
      </rPr>
      <t>- IRB – Effect on RWA of credit derivatives used as CRM techniques</t>
    </r>
  </si>
  <si>
    <r>
      <rPr>
        <b/>
        <sz val="11"/>
        <color theme="1"/>
        <rFont val="Itau Display"/>
        <family val="2"/>
      </rPr>
      <t>CR8</t>
    </r>
    <r>
      <rPr>
        <sz val="11"/>
        <color theme="1"/>
        <rFont val="Itau Display"/>
        <family val="2"/>
      </rPr>
      <t xml:space="preserve"> - RWA flow statements of credit risk exposures under IRB</t>
    </r>
  </si>
  <si>
    <r>
      <rPr>
        <b/>
        <sz val="11"/>
        <color theme="1"/>
        <rFont val="Itau Display"/>
        <family val="2"/>
      </rPr>
      <t>CR9</t>
    </r>
    <r>
      <rPr>
        <sz val="11"/>
        <color theme="1"/>
        <rFont val="Itau Display"/>
        <family val="2"/>
      </rPr>
      <t xml:space="preserve"> - IRB – Backtesting of probability of default (PD) per portfolio</t>
    </r>
  </si>
  <si>
    <r>
      <rPr>
        <b/>
        <sz val="11"/>
        <color theme="1"/>
        <rFont val="Itau Display"/>
        <family val="2"/>
      </rPr>
      <t>CMS1</t>
    </r>
    <r>
      <rPr>
        <sz val="11"/>
        <color theme="1"/>
        <rFont val="Itau Display"/>
        <family val="2"/>
      </rPr>
      <t xml:space="preserve"> - Comparison of modelled and standardised RWA at risk level</t>
    </r>
  </si>
  <si>
    <r>
      <rPr>
        <b/>
        <sz val="11"/>
        <color theme="1"/>
        <rFont val="Itau Display"/>
        <family val="2"/>
      </rPr>
      <t>CMS2</t>
    </r>
    <r>
      <rPr>
        <sz val="11"/>
        <color theme="1"/>
        <rFont val="Itau Display"/>
        <family val="2"/>
      </rPr>
      <t xml:space="preserve"> - Comparison of modelled and standardised RWA for credit risk at asset class level</t>
    </r>
  </si>
  <si>
    <r>
      <rPr>
        <b/>
        <sz val="11"/>
        <color theme="1"/>
        <rFont val="Itau Display"/>
        <family val="2"/>
      </rPr>
      <t xml:space="preserve">CCR1 </t>
    </r>
    <r>
      <rPr>
        <sz val="11"/>
        <color theme="1"/>
        <rFont val="Itau Display"/>
        <family val="2"/>
      </rPr>
      <t>- Analysis of CCR exposures by approach¹</t>
    </r>
  </si>
  <si>
    <r>
      <rPr>
        <b/>
        <sz val="11"/>
        <color theme="1"/>
        <rFont val="Itau Display"/>
        <family val="2"/>
      </rPr>
      <t xml:space="preserve">CCR3 </t>
    </r>
    <r>
      <rPr>
        <sz val="11"/>
        <color theme="1"/>
        <rFont val="Itau Display"/>
        <family val="2"/>
      </rPr>
      <t>- Standardised approach – CCR exposures by regulatory portfolio and risk weights¹</t>
    </r>
  </si>
  <si>
    <t>CCR3 - Standardised approach – CCR exposures by regulatory portfolio and risk weights¹</t>
  </si>
  <si>
    <r>
      <rPr>
        <b/>
        <sz val="11"/>
        <color theme="1"/>
        <rFont val="Itau Display"/>
        <family val="2"/>
      </rPr>
      <t xml:space="preserve">CCR5 </t>
    </r>
    <r>
      <rPr>
        <sz val="11"/>
        <color theme="1"/>
        <rFont val="Itau Display"/>
        <family val="2"/>
      </rPr>
      <t>- Composition of collateral for CCR exposures¹</t>
    </r>
  </si>
  <si>
    <r>
      <rPr>
        <b/>
        <sz val="11"/>
        <color theme="1"/>
        <rFont val="Itau Display"/>
        <family val="2"/>
      </rPr>
      <t xml:space="preserve">CCR6 </t>
    </r>
    <r>
      <rPr>
        <sz val="11"/>
        <color theme="1"/>
        <rFont val="Itau Display"/>
        <family val="2"/>
      </rPr>
      <t>- CCR associated with credit derivatives exposures¹</t>
    </r>
  </si>
  <si>
    <r>
      <rPr>
        <b/>
        <sz val="11"/>
        <color theme="1"/>
        <rFont val="Itau Display"/>
        <family val="2"/>
      </rPr>
      <t xml:space="preserve">CCR8 </t>
    </r>
    <r>
      <rPr>
        <sz val="11"/>
        <color theme="1"/>
        <rFont val="Itau Display"/>
        <family val="2"/>
      </rPr>
      <t>- CCR associated with Exposures to central counterparties¹</t>
    </r>
  </si>
  <si>
    <t>CCR8 - CCR associated with Exposures to central counterparties¹</t>
  </si>
  <si>
    <r>
      <rPr>
        <b/>
        <sz val="11"/>
        <color theme="1"/>
        <rFont val="Itau Display"/>
        <family val="2"/>
      </rPr>
      <t>SEC1</t>
    </r>
    <r>
      <rPr>
        <sz val="11"/>
        <color theme="1"/>
        <rFont val="Itau Display"/>
        <family val="2"/>
      </rPr>
      <t xml:space="preserve"> - Securitisation exposures in the banking book¹</t>
    </r>
  </si>
  <si>
    <r>
      <rPr>
        <b/>
        <sz val="11"/>
        <color theme="1"/>
        <rFont val="Itau Display"/>
        <family val="2"/>
      </rPr>
      <t>SEC4</t>
    </r>
    <r>
      <rPr>
        <sz val="11"/>
        <color theme="1"/>
        <rFont val="Itau Display"/>
        <family val="2"/>
      </rPr>
      <t xml:space="preserve"> - Securitisation exposures in the banking book and associated capital requirements
– bank acting as investor¹</t>
    </r>
  </si>
  <si>
    <r>
      <rPr>
        <b/>
        <sz val="11"/>
        <color theme="1"/>
        <rFont val="Itau Display"/>
        <family val="2"/>
      </rPr>
      <t xml:space="preserve">MR1 </t>
    </r>
    <r>
      <rPr>
        <sz val="11"/>
        <color theme="1"/>
        <rFont val="Itau Display"/>
        <family val="2"/>
      </rPr>
      <t>- Market risk under standardized approach</t>
    </r>
  </si>
  <si>
    <r>
      <rPr>
        <b/>
        <sz val="11"/>
        <color theme="1"/>
        <rFont val="Itau Display"/>
        <family val="2"/>
      </rPr>
      <t>MR2</t>
    </r>
    <r>
      <rPr>
        <sz val="11"/>
        <color theme="1"/>
        <rFont val="Itau Display"/>
        <family val="2"/>
      </rPr>
      <t xml:space="preserve"> - RWA flow statement of market risk under an IMA</t>
    </r>
  </si>
  <si>
    <r>
      <rPr>
        <b/>
        <sz val="11"/>
        <color theme="1"/>
        <rFont val="Itau Display"/>
        <family val="2"/>
      </rPr>
      <t>MR3</t>
    </r>
    <r>
      <rPr>
        <sz val="11"/>
        <color theme="1"/>
        <rFont val="Itau Display"/>
        <family val="2"/>
      </rPr>
      <t xml:space="preserve"> - IMA values for trading portfolios</t>
    </r>
  </si>
  <si>
    <r>
      <rPr>
        <b/>
        <sz val="11"/>
        <color theme="1"/>
        <rFont val="Itau Display"/>
        <family val="2"/>
      </rPr>
      <t>MR4</t>
    </r>
    <r>
      <rPr>
        <sz val="11"/>
        <color theme="1"/>
        <rFont val="Itau Display"/>
        <family val="2"/>
      </rPr>
      <t xml:space="preserve"> - Comparison of VaR estimates with gains/losses</t>
    </r>
  </si>
  <si>
    <r>
      <rPr>
        <b/>
        <sz val="11"/>
        <color theme="1"/>
        <rFont val="Itau Display"/>
        <family val="2"/>
      </rPr>
      <t>Derivatives -</t>
    </r>
    <r>
      <rPr>
        <sz val="11"/>
        <color theme="1"/>
        <rFont val="Itau Display"/>
        <family val="2"/>
      </rPr>
      <t xml:space="preserve"> Trades in Brazil - Trading + Banking - With Central Counterparty</t>
    </r>
  </si>
  <si>
    <r>
      <rPr>
        <b/>
        <sz val="11"/>
        <color theme="1"/>
        <rFont val="Itau Display"/>
        <family val="2"/>
      </rPr>
      <t>IRRBB1</t>
    </r>
    <r>
      <rPr>
        <sz val="11"/>
        <color theme="1"/>
        <rFont val="Itau Display"/>
        <family val="2"/>
      </rPr>
      <t xml:space="preserve"> - Quantitative information on IRRBB</t>
    </r>
  </si>
  <si>
    <t>IRRBB1 - Quantitative information on IRRBB*</t>
  </si>
  <si>
    <r>
      <rPr>
        <b/>
        <sz val="11"/>
        <color theme="1"/>
        <rFont val="Itau Display"/>
        <family val="2"/>
      </rPr>
      <t>REM1</t>
    </r>
    <r>
      <rPr>
        <sz val="11"/>
        <color theme="1"/>
        <rFont val="Itau Display"/>
        <family val="2"/>
      </rPr>
      <t xml:space="preserve"> - Remuneration awarded during the financial year</t>
    </r>
  </si>
  <si>
    <r>
      <rPr>
        <b/>
        <sz val="11"/>
        <color theme="1"/>
        <rFont val="Itau Display"/>
        <family val="2"/>
      </rPr>
      <t>REM3</t>
    </r>
    <r>
      <rPr>
        <sz val="11"/>
        <color theme="1"/>
        <rFont val="Itau Display"/>
        <family val="2"/>
      </rPr>
      <t xml:space="preserve"> - Deferred remuneration</t>
    </r>
  </si>
  <si>
    <t>KM1 - Key metrics at consolidated level</t>
  </si>
  <si>
    <t>a</t>
  </si>
  <si>
    <t>b</t>
  </si>
  <si>
    <t>c</t>
  </si>
  <si>
    <t>d</t>
  </si>
  <si>
    <t>e</t>
  </si>
  <si>
    <t>f</t>
  </si>
  <si>
    <t>R$ million</t>
  </si>
  <si>
    <t>12/31/2024</t>
  </si>
  <si>
    <t>09/30/2024</t>
  </si>
  <si>
    <t>06/30/2024</t>
  </si>
  <si>
    <t>03/31/2024</t>
  </si>
  <si>
    <t>12/31/2023</t>
  </si>
  <si>
    <t>09/30/2023</t>
  </si>
  <si>
    <t>06/30/2023</t>
  </si>
  <si>
    <t>03/31/2023</t>
  </si>
  <si>
    <t>12/31/2022</t>
  </si>
  <si>
    <t>09/30/2022</t>
  </si>
  <si>
    <t>06/30/2022</t>
  </si>
  <si>
    <t>03/31/2022</t>
  </si>
  <si>
    <t>12/31/2021</t>
  </si>
  <si>
    <t>09/30/2021</t>
  </si>
  <si>
    <t>06/30/2021</t>
  </si>
  <si>
    <t>03/31/2021</t>
  </si>
  <si>
    <t>12/31/2020</t>
  </si>
  <si>
    <t>09/30/2020</t>
  </si>
  <si>
    <t>06/30/2020</t>
  </si>
  <si>
    <t>03/31/2020</t>
  </si>
  <si>
    <t>12/31/2019</t>
  </si>
  <si>
    <t>09/30/2019</t>
  </si>
  <si>
    <t>06/30/2019</t>
  </si>
  <si>
    <t>03/31/2019</t>
  </si>
  <si>
    <t>Available capital (amounts)</t>
  </si>
  <si>
    <t>Common Equity Tier 1 (CET1)</t>
  </si>
  <si>
    <t>Tier 1</t>
  </si>
  <si>
    <t>Total capital</t>
  </si>
  <si>
    <t>3b</t>
  </si>
  <si>
    <t>Excess of capital committed to adjusted permanent assets</t>
  </si>
  <si>
    <t>3c</t>
  </si>
  <si>
    <t>Total capital detached</t>
  </si>
  <si>
    <t>Risk-weighted assets (amounts)</t>
  </si>
  <si>
    <t>Total risk-weighted assets (RWA)</t>
  </si>
  <si>
    <t>Risk-based capital ratios as a percentage of RWA</t>
  </si>
  <si>
    <t>Common Equity Tier 1 ratio (%)</t>
  </si>
  <si>
    <t>Tier 1 ratio (%)</t>
  </si>
  <si>
    <t>Total capital ratio (%)</t>
  </si>
  <si>
    <t>Additional CET1 buffer requirements as a percentage of RWA</t>
  </si>
  <si>
    <t>Capital conservation buffer requirement (%)</t>
  </si>
  <si>
    <r>
      <t xml:space="preserve">Countercyclical buffer requirement (%) </t>
    </r>
    <r>
      <rPr>
        <vertAlign val="superscript"/>
        <sz val="10"/>
        <rFont val="Itau Display"/>
        <family val="2"/>
      </rPr>
      <t>(1)</t>
    </r>
  </si>
  <si>
    <t>Bank G-SIB and/or D-SIB additional requirements (%)</t>
  </si>
  <si>
    <r>
      <t xml:space="preserve">Total of bank CET1 specific buffer requirements (%) </t>
    </r>
    <r>
      <rPr>
        <vertAlign val="superscript"/>
        <sz val="10"/>
        <rFont val="Itau Display"/>
        <family val="2"/>
      </rPr>
      <t>(2)</t>
    </r>
  </si>
  <si>
    <t>CET1 available after meeting the bank's minimum capital requirements (%)</t>
  </si>
  <si>
    <t>Basel III leverage ratio</t>
  </si>
  <si>
    <t>Total Basel III leverage ratio exposure measure</t>
  </si>
  <si>
    <t xml:space="preserve">Basel III leverage ratio (%) </t>
  </si>
  <si>
    <t>Liquidity Coverage Ratio</t>
  </si>
  <si>
    <t>Total high-quality liquid assets (HQLA)</t>
  </si>
  <si>
    <t>Total net cash outflow</t>
  </si>
  <si>
    <t>LCR (%)</t>
  </si>
  <si>
    <t>Net Stable Funding Ratio</t>
  </si>
  <si>
    <t>Total available stable funding</t>
  </si>
  <si>
    <t>Total required stable funding</t>
  </si>
  <si>
    <t>NSFR (%)</t>
  </si>
  <si>
    <r>
      <rPr>
        <vertAlign val="superscript"/>
        <sz val="8"/>
        <rFont val="Itau Display"/>
        <family val="2"/>
      </rPr>
      <t>(2)</t>
    </r>
    <r>
      <rPr>
        <sz val="8"/>
        <rFont val="Itau Display"/>
        <family val="2"/>
      </rPr>
      <t xml:space="preserve"> The BACEN rules establish Capital Buffers, that corresponds to the sum of the Conservation, Contracyclical and Systemic requirements, as defined in CMN Resolution 4,958.</t>
    </r>
  </si>
  <si>
    <t xml:space="preserve"> </t>
  </si>
  <si>
    <r>
      <t xml:space="preserve">06/30/2023 </t>
    </r>
    <r>
      <rPr>
        <b/>
        <vertAlign val="superscript"/>
        <sz val="10"/>
        <rFont val="Itau Display"/>
        <family val="2"/>
      </rPr>
      <t>(1)</t>
    </r>
  </si>
  <si>
    <t>Credit risk (excluding counterparty credit risk)</t>
  </si>
  <si>
    <t>Of which: standardised approach for credit risk</t>
  </si>
  <si>
    <t>Of which: foundation internal rating-based approach (F-IRB)</t>
  </si>
  <si>
    <t>Of which: advanced internal rating-based approach (A-IRB)</t>
  </si>
  <si>
    <t>7a</t>
  </si>
  <si>
    <t>Counterparty credit risk (CCR)</t>
  </si>
  <si>
    <t>Of which: standardised approach for counterparty credit risk  (SA-CCR)</t>
  </si>
  <si>
    <t>Of which: Current Exposure Method approach (CEM)</t>
  </si>
  <si>
    <t>Of which: other CCR</t>
  </si>
  <si>
    <t>Equity investments in funds - look-through approach</t>
  </si>
  <si>
    <t>Equity investments in funds - mandate-based approach</t>
  </si>
  <si>
    <t>Equity investments in funds - fall-back approach</t>
  </si>
  <si>
    <t>Securitisation exposures in banking book</t>
  </si>
  <si>
    <t>Market risk</t>
  </si>
  <si>
    <t>Of which: standardised approach</t>
  </si>
  <si>
    <t>Of which: internal models approach (IMA)</t>
  </si>
  <si>
    <t>Operational risk</t>
  </si>
  <si>
    <t>Payment Services risk (RWASP)</t>
  </si>
  <si>
    <t>NA</t>
  </si>
  <si>
    <t>Amounts below the thresholds for deduction</t>
  </si>
  <si>
    <t>Total</t>
  </si>
  <si>
    <r>
      <rPr>
        <vertAlign val="superscript"/>
        <sz val="8"/>
        <color theme="1"/>
        <rFont val="Itau Display"/>
        <family val="2"/>
      </rPr>
      <t>1)</t>
    </r>
    <r>
      <rPr>
        <sz val="8"/>
        <color theme="1"/>
        <rFont val="Itau Display"/>
        <family val="2"/>
      </rPr>
      <t xml:space="preserve"> For comparative purposes, the allocation of the value of the historical RWAcva portion was adapted according to BACEN Regulatory Instruction No. 385/23.</t>
    </r>
  </si>
  <si>
    <t>Note: the minimum capital requirement is equivalent to 8% of RWA.</t>
  </si>
  <si>
    <t>RWA</t>
  </si>
  <si>
    <t>Credit Risk: standardized approach</t>
  </si>
  <si>
    <t>Of which: standardized approach for counterparty credit risk (SA-CCR)</t>
  </si>
  <si>
    <t>0</t>
  </si>
  <si>
    <t>Credit valuation adjustment (CVA)</t>
  </si>
  <si>
    <t>249</t>
  </si>
  <si>
    <t>Securitisation exposures - standardized approach</t>
  </si>
  <si>
    <t>Of which: standardized approach</t>
  </si>
  <si>
    <t>LI1 - Differences between accounting and regulatory scopes of consolidation and mapping of financial statement categories with regulatory risk categories</t>
  </si>
  <si>
    <t>R$ million, at the end of the period</t>
  </si>
  <si>
    <t>g</t>
  </si>
  <si>
    <t>Carrying values as reported in published financial statements</t>
  </si>
  <si>
    <t>Carrying values under scope of regulatory consolidation</t>
  </si>
  <si>
    <t>Carrying values of items:</t>
  </si>
  <si>
    <t>Subject to credit risk framework</t>
  </si>
  <si>
    <t>Subject to counterparty credit risk framework</t>
  </si>
  <si>
    <t>Subject to the securitisation framework</t>
  </si>
  <si>
    <t>Subject to the market risk framework</t>
  </si>
  <si>
    <t>Not subject to capital requirements or subject to deduction from capital</t>
  </si>
  <si>
    <t>Assets</t>
  </si>
  <si>
    <t>Current assets and Long-term receivables</t>
  </si>
  <si>
    <t>Cash</t>
  </si>
  <si>
    <t>Interbank investments</t>
  </si>
  <si>
    <t>Securities and derivative financial instruments</t>
  </si>
  <si>
    <t>Interbank accounts</t>
  </si>
  <si>
    <t>Interbranch accounts</t>
  </si>
  <si>
    <t>247</t>
  </si>
  <si>
    <t>369</t>
  </si>
  <si>
    <t>Loan, lease and other credit operations</t>
  </si>
  <si>
    <t>Other receivables</t>
  </si>
  <si>
    <t>Deferred tax assets</t>
  </si>
  <si>
    <t>Sundry</t>
  </si>
  <si>
    <t>65</t>
  </si>
  <si>
    <t>78</t>
  </si>
  <si>
    <t>Other assets</t>
  </si>
  <si>
    <t>Permanent assets</t>
  </si>
  <si>
    <t>Investments</t>
  </si>
  <si>
    <t>Real estate</t>
  </si>
  <si>
    <t>Real estate by lease</t>
  </si>
  <si>
    <t>Goodwill and Intangible assets</t>
  </si>
  <si>
    <t>89</t>
  </si>
  <si>
    <t>93</t>
  </si>
  <si>
    <t>Goodwill</t>
  </si>
  <si>
    <t>Intangible assets</t>
  </si>
  <si>
    <t>Other</t>
  </si>
  <si>
    <t xml:space="preserve">Total assets </t>
  </si>
  <si>
    <t>Liabilities</t>
  </si>
  <si>
    <t>Current and Long-term Liabilities</t>
  </si>
  <si>
    <t>Deposits</t>
  </si>
  <si>
    <t>Deposits received under securities repurchase agreements</t>
  </si>
  <si>
    <t>12</t>
  </si>
  <si>
    <t xml:space="preserve">Funds from acceptances and issuance of securities </t>
  </si>
  <si>
    <t>141</t>
  </si>
  <si>
    <t>Borrowings and onlending</t>
  </si>
  <si>
    <t>Derivative financial instruments</t>
  </si>
  <si>
    <t>Technical provision for insurance, pension plan and capitalization</t>
  </si>
  <si>
    <t>Provisions</t>
  </si>
  <si>
    <t>Allowance for financial guarantees provided</t>
  </si>
  <si>
    <t>Other liabilities</t>
  </si>
  <si>
    <t>Deferred tax liabilities</t>
  </si>
  <si>
    <r>
      <t xml:space="preserve">Deferred income </t>
    </r>
    <r>
      <rPr>
        <b/>
        <vertAlign val="superscript"/>
        <sz val="10"/>
        <color theme="1"/>
        <rFont val="Itau Display"/>
        <family val="2"/>
      </rPr>
      <t>(1)</t>
    </r>
  </si>
  <si>
    <t>Total liabilities</t>
  </si>
  <si>
    <r>
      <rPr>
        <vertAlign val="superscript"/>
        <sz val="8"/>
        <color rgb="FF000000"/>
        <rFont val="Itau Display"/>
        <family val="2"/>
      </rPr>
      <t>(1)</t>
    </r>
    <r>
      <rPr>
        <sz val="8"/>
        <color rgb="FF000000"/>
        <rFont val="Itau Display"/>
        <family val="2"/>
      </rPr>
      <t xml:space="preserve"> as of Jun/22, this line is no longer published.</t>
    </r>
  </si>
  <si>
    <t>LI2: Main sources of differences between regulatory exposure amounts and carrying values in financial statements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</si>
  <si>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</si>
  <si>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</si>
  <si>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</si>
  <si>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</si>
  <si>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</si>
  <si>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Other differences</t>
  </si>
  <si>
    <t>Exposure amounts considered for regulatory purposes</t>
  </si>
  <si>
    <t>h</t>
  </si>
  <si>
    <t>In R$ million</t>
  </si>
  <si>
    <t>Equity</t>
  </si>
  <si>
    <t>Interest rates</t>
  </si>
  <si>
    <t>FX</t>
  </si>
  <si>
    <t>Credit</t>
  </si>
  <si>
    <t>Commodities</t>
  </si>
  <si>
    <t>Of which: In the trading book</t>
  </si>
  <si>
    <t>Of which: In the banking book</t>
  </si>
  <si>
    <t>Closeout uncertainty, of which:</t>
  </si>
  <si>
    <t>21</t>
  </si>
  <si>
    <t>2</t>
  </si>
  <si>
    <t>19</t>
  </si>
  <si>
    <t>Closeout cost</t>
  </si>
  <si>
    <t>18</t>
  </si>
  <si>
    <t>Concentration</t>
  </si>
  <si>
    <t>1</t>
  </si>
  <si>
    <t>Early termination</t>
  </si>
  <si>
    <t>53</t>
  </si>
  <si>
    <t>55</t>
  </si>
  <si>
    <t>Model risk</t>
  </si>
  <si>
    <t>44</t>
  </si>
  <si>
    <t>54</t>
  </si>
  <si>
    <t>98</t>
  </si>
  <si>
    <t>5</t>
  </si>
  <si>
    <t>Investing and funding costs</t>
  </si>
  <si>
    <t>Unearned credit spreads</t>
  </si>
  <si>
    <t>Future administrative costs</t>
  </si>
  <si>
    <t>Total adjustment</t>
  </si>
  <si>
    <t>97</t>
  </si>
  <si>
    <t>227</t>
  </si>
  <si>
    <t>9</t>
  </si>
  <si>
    <t>218</t>
  </si>
  <si>
    <t xml:space="preserve">CCA - Main features of regulatory capital instruments </t>
  </si>
  <si>
    <t>Issuer</t>
  </si>
  <si>
    <t>Single identifier (for example, Isin or Bloomberg Identifier for private placement)</t>
  </si>
  <si>
    <t>Law applicable to the instrument</t>
  </si>
  <si>
    <t>Temporary treatment addressed by Article 28 of Resolution No. 4,192 of 2013</t>
  </si>
  <si>
    <t>Treatment after the temporary treatment addressed in the previous line</t>
  </si>
  <si>
    <t>Eligibility for the individual institution/conglomerate/conglomerate and individual institution</t>
  </si>
  <si>
    <t>Type of instrument</t>
  </si>
  <si>
    <t>Amount recognized in the Referential Equity (in R$ thousands on the last reported base date)</t>
  </si>
  <si>
    <t>Face value of the instrument (in R$ thousands)</t>
  </si>
  <si>
    <t>Accounting classification</t>
  </si>
  <si>
    <t>Original issue date</t>
  </si>
  <si>
    <t>Perpetual or with maturity</t>
  </si>
  <si>
    <t>Original maturity date</t>
  </si>
  <si>
    <t>Redemption or repurchase option</t>
  </si>
  <si>
    <t>(1) Redemption or repurchase date</t>
  </si>
  <si>
    <t>(2) Conditioned redemption or repurchase date</t>
  </si>
  <si>
    <t>(3) Redemption or repurchase amount (in R$ thousands)</t>
  </si>
  <si>
    <t>Subsequent redemption or repurchase dates, if applicable</t>
  </si>
  <si>
    <t>Remuneration or fixed or variable dividends</t>
  </si>
  <si>
    <t>Remuneration rate and referenced index</t>
  </si>
  <si>
    <t>Existence of suspension for the payment of dividends</t>
  </si>
  <si>
    <t>Discretionality, partial or mandatory discretionality</t>
  </si>
  <si>
    <t>Existence of clauses that change agreed-upon remuneration terms or conditions or other redemption incentive</t>
  </si>
  <si>
    <t>Cumulative or non-cumulative</t>
  </si>
  <si>
    <t>Convertible or non-convertible into shares</t>
  </si>
  <si>
    <t>If convertible, in which cases</t>
  </si>
  <si>
    <t>If convertible, fully or partially</t>
  </si>
  <si>
    <t>If convertible, conversion rate</t>
  </si>
  <si>
    <t>If convertible, mandatory or optional conversion</t>
  </si>
  <si>
    <t>If convertible, specify into what type of instrument</t>
  </si>
  <si>
    <t>If convertible, specify the issuer of the instrument into which it can be converted</t>
  </si>
  <si>
    <t>Characteristics for the extinction of the instrument</t>
  </si>
  <si>
    <t>If extinguishable, in which cases</t>
  </si>
  <si>
    <t>If extinguishable, fully or partially</t>
  </si>
  <si>
    <t>If extinguishable, permanently or temporarily</t>
  </si>
  <si>
    <t>Subordination Types</t>
  </si>
  <si>
    <t>Position in the subordination hierarchy in the case of liquidity (specifying the type of instrument that is immediately above)</t>
  </si>
  <si>
    <t>It has characteristics that will not be accepted after the temporary treatment addressed by Article 28 of Resolution No. 4,192 of 2013</t>
  </si>
  <si>
    <t>If so, specify the characteristics addressed to in the previous line</t>
  </si>
  <si>
    <t>Conglomerate</t>
  </si>
  <si>
    <t>Perpetual</t>
  </si>
  <si>
    <t>Yes</t>
  </si>
  <si>
    <t>No</t>
  </si>
  <si>
    <t>Contractual</t>
  </si>
  <si>
    <t>LFSC190005O</t>
  </si>
  <si>
    <t>Variable</t>
  </si>
  <si>
    <t>LFSC1900066</t>
  </si>
  <si>
    <t>LFSC190006C</t>
  </si>
  <si>
    <t>LFSC190006H</t>
  </si>
  <si>
    <t>LFSC1900069</t>
  </si>
  <si>
    <t>LFSC1900065</t>
  </si>
  <si>
    <t>LFSC1900068</t>
  </si>
  <si>
    <t>LFSC1900063</t>
  </si>
  <si>
    <t>LFSC190005Z</t>
  </si>
  <si>
    <t>LFSC1900061</t>
  </si>
  <si>
    <t>LFSC190005X</t>
  </si>
  <si>
    <t>LFSC190006V</t>
  </si>
  <si>
    <t>LFSC1900060</t>
  </si>
  <si>
    <t>LFSC190006Z</t>
  </si>
  <si>
    <t>LFSC190006G</t>
  </si>
  <si>
    <t>LFSC1900079</t>
  </si>
  <si>
    <t>LFSC1900078</t>
  </si>
  <si>
    <t>LFSC1900077</t>
  </si>
  <si>
    <t>LFSC190007C</t>
  </si>
  <si>
    <t>LFSC1900075</t>
  </si>
  <si>
    <t>LFSC190007A</t>
  </si>
  <si>
    <t>LFSC190007B</t>
  </si>
  <si>
    <t>LFSC190007E</t>
  </si>
  <si>
    <t>LFSC190007F</t>
  </si>
  <si>
    <t>LFSC1900076</t>
  </si>
  <si>
    <t>LFSC190006A</t>
  </si>
  <si>
    <t>114% Selic</t>
  </si>
  <si>
    <t>LFSC1900067</t>
  </si>
  <si>
    <t>LFSC190005U</t>
  </si>
  <si>
    <t>LFSC190006E</t>
  </si>
  <si>
    <t>LFSC1900062</t>
  </si>
  <si>
    <t>LFSC190005Y</t>
  </si>
  <si>
    <t>LFSC190005W</t>
  </si>
  <si>
    <t>LFSC1900064</t>
  </si>
  <si>
    <t>LFSC1900072</t>
  </si>
  <si>
    <t>LFSC190006Y</t>
  </si>
  <si>
    <t>LFSC190006S</t>
  </si>
  <si>
    <t>LFSC1900070</t>
  </si>
  <si>
    <t>LFSC190006U</t>
  </si>
  <si>
    <t>LFSC190006X</t>
  </si>
  <si>
    <t>LFSC190006Q</t>
  </si>
  <si>
    <t>LFSC190006O</t>
  </si>
  <si>
    <t>LFSC190006P</t>
  </si>
  <si>
    <t>LFSC190006L</t>
  </si>
  <si>
    <t>LFSC190006N</t>
  </si>
  <si>
    <t>LFSC190006R</t>
  </si>
  <si>
    <t>LFSC190007U</t>
  </si>
  <si>
    <t>LFSC190007G</t>
  </si>
  <si>
    <t>LFSC190007X</t>
  </si>
  <si>
    <t>LFSC190007J</t>
  </si>
  <si>
    <t>LFSC190007H</t>
  </si>
  <si>
    <t>LFSC190007I</t>
  </si>
  <si>
    <t>LFSC190007O</t>
  </si>
  <si>
    <t>LFSC190007P</t>
  </si>
  <si>
    <t>LFSC1900081</t>
  </si>
  <si>
    <t>LFSC1900087</t>
  </si>
  <si>
    <t>LFSC190007V</t>
  </si>
  <si>
    <t>LFSC190007L</t>
  </si>
  <si>
    <t>LFSC1900080</t>
  </si>
  <si>
    <t>LFSC1900084</t>
  </si>
  <si>
    <t>LFSC190007Q</t>
  </si>
  <si>
    <t>LFSC190007Z</t>
  </si>
  <si>
    <t>LFSC1900086</t>
  </si>
  <si>
    <t>LFSC1900082</t>
  </si>
  <si>
    <t>LFSC190007R</t>
  </si>
  <si>
    <t>LFSC190007S</t>
  </si>
  <si>
    <t>LFSC1900085</t>
  </si>
  <si>
    <t>LFSC1900088</t>
  </si>
  <si>
    <t>LFSC1900089</t>
  </si>
  <si>
    <t>LFSC190008U</t>
  </si>
  <si>
    <t>LFSC190008H</t>
  </si>
  <si>
    <t>LFSC190008G</t>
  </si>
  <si>
    <t>LFSC190008E</t>
  </si>
  <si>
    <t>LFSC190008A</t>
  </si>
  <si>
    <t>LFSC190008D</t>
  </si>
  <si>
    <t>LFSC190008C</t>
  </si>
  <si>
    <t>LFSC190008M</t>
  </si>
  <si>
    <t>LFSC190008N</t>
  </si>
  <si>
    <t>LFSC190008R</t>
  </si>
  <si>
    <t>LFSC190008V</t>
  </si>
  <si>
    <t>LFSC190008W</t>
  </si>
  <si>
    <t>LFSC190008X</t>
  </si>
  <si>
    <t>LFSC190008Y</t>
  </si>
  <si>
    <t>LFSC190008Z</t>
  </si>
  <si>
    <t>LFSC1900090</t>
  </si>
  <si>
    <t>LFSC1900091</t>
  </si>
  <si>
    <t>LFSC1900092</t>
  </si>
  <si>
    <t>LFSC1900093</t>
  </si>
  <si>
    <t>LFSC1900094</t>
  </si>
  <si>
    <t>LFSC1900095</t>
  </si>
  <si>
    <t>LFSC1900096</t>
  </si>
  <si>
    <t>LFSC1900097</t>
  </si>
  <si>
    <t>LFSC1900098</t>
  </si>
  <si>
    <t>LFSC1900099</t>
  </si>
  <si>
    <t>LFSC19000A1</t>
  </si>
  <si>
    <t>LFSC190009O</t>
  </si>
  <si>
    <t>LFSC190009M</t>
  </si>
  <si>
    <t>LFSC190009E</t>
  </si>
  <si>
    <t>LFSC190009J</t>
  </si>
  <si>
    <t>LFSC190009H</t>
  </si>
  <si>
    <t>LFSC190009D</t>
  </si>
  <si>
    <t>LFSC190009N</t>
  </si>
  <si>
    <t>LFSC190009W</t>
  </si>
  <si>
    <t>LFSC190009S</t>
  </si>
  <si>
    <t>LFSC190009P</t>
  </si>
  <si>
    <t>LFSC190009Q</t>
  </si>
  <si>
    <t>LFSC190009T</t>
  </si>
  <si>
    <t>LFSC190009R</t>
  </si>
  <si>
    <t>LFSC19000AQ</t>
  </si>
  <si>
    <t>LFSC19000AJ</t>
  </si>
  <si>
    <t>LFSC19000AL</t>
  </si>
  <si>
    <t>LFSC19000AH</t>
  </si>
  <si>
    <t>LFSC19000AM</t>
  </si>
  <si>
    <t>LFSC19000AK</t>
  </si>
  <si>
    <t>LFSC19000AP</t>
  </si>
  <si>
    <t>LFSC19000AI</t>
  </si>
  <si>
    <t>LFSC19000AC</t>
  </si>
  <si>
    <t>LFSC19000A5</t>
  </si>
  <si>
    <t>LFSC19000AG</t>
  </si>
  <si>
    <t>LFSC19000AT</t>
  </si>
  <si>
    <t>LFSC19000AE</t>
  </si>
  <si>
    <t>LFSC19000A6</t>
  </si>
  <si>
    <t>LFSC19000AW</t>
  </si>
  <si>
    <t>LFSC19000B9</t>
  </si>
  <si>
    <t>LFSC19000B6</t>
  </si>
  <si>
    <t>LFSC19000B2</t>
  </si>
  <si>
    <t>LFSC19000AY</t>
  </si>
  <si>
    <t>LFSC19000AU</t>
  </si>
  <si>
    <t>LFSC19000BC</t>
  </si>
  <si>
    <t>LFSC19000B8</t>
  </si>
  <si>
    <t>LFSC19000B3</t>
  </si>
  <si>
    <t>LFSC19000AZ</t>
  </si>
  <si>
    <t>LFSC19000AV</t>
  </si>
  <si>
    <t>LFSC19000BF</t>
  </si>
  <si>
    <t>LFSC19000CR</t>
  </si>
  <si>
    <t>LFSC19000CT</t>
  </si>
  <si>
    <t>LFSC19000CJ</t>
  </si>
  <si>
    <t>LFSC19000CC</t>
  </si>
  <si>
    <t>LFSC19000CF</t>
  </si>
  <si>
    <t>LFSC19000C0</t>
  </si>
  <si>
    <t>LFSC19000C6</t>
  </si>
  <si>
    <t>LFSC19000BZ</t>
  </si>
  <si>
    <t>LFSC19000C3</t>
  </si>
  <si>
    <t>LFSC19000C2</t>
  </si>
  <si>
    <t>LFSC19000BY</t>
  </si>
  <si>
    <t>LFSC19000BX</t>
  </si>
  <si>
    <t>LFSC19000C4</t>
  </si>
  <si>
    <t>LFSC19000C5</t>
  </si>
  <si>
    <t>LFSC19000C1</t>
  </si>
  <si>
    <t>LFSC19000BW</t>
  </si>
  <si>
    <t>LFSC19000CA</t>
  </si>
  <si>
    <t>LFSC19000CU</t>
  </si>
  <si>
    <t>LFSC19000CY</t>
  </si>
  <si>
    <t>LFSC19000CV</t>
  </si>
  <si>
    <t>LFSC19000CN</t>
  </si>
  <si>
    <t>LFSC19000D5</t>
  </si>
  <si>
    <t>LFSC19000CG</t>
  </si>
  <si>
    <t>LFSC19000D4</t>
  </si>
  <si>
    <t>LFSC19000D3</t>
  </si>
  <si>
    <t>LFSC19000D2</t>
  </si>
  <si>
    <t>LFSC19000D1</t>
  </si>
  <si>
    <t>LFSC19000CZ</t>
  </si>
  <si>
    <t>LFSC19000CX</t>
  </si>
  <si>
    <t>LFSC19000CM</t>
  </si>
  <si>
    <t>LFSC19000CO</t>
  </si>
  <si>
    <t>LFSC19000CW</t>
  </si>
  <si>
    <t>LFSC19000CL</t>
  </si>
  <si>
    <t>LFSC19000CI</t>
  </si>
  <si>
    <t>LFSC19000CP</t>
  </si>
  <si>
    <t>LFSC19000CE</t>
  </si>
  <si>
    <t>LFSC19000CS</t>
  </si>
  <si>
    <t>LFSC19000CD</t>
  </si>
  <si>
    <t>LFSC19000GP</t>
  </si>
  <si>
    <t>LFSC19000C7</t>
  </si>
  <si>
    <t>LFSC19000C9</t>
  </si>
  <si>
    <t>LFSC19000CK</t>
  </si>
  <si>
    <t>LFSC19000C8</t>
  </si>
  <si>
    <t>LFSC19000CH</t>
  </si>
  <si>
    <t>LFSC19000CB</t>
  </si>
  <si>
    <t>LFSC19000CQ</t>
  </si>
  <si>
    <t>LFSC19000D0</t>
  </si>
  <si>
    <t>LFSC19000GR</t>
  </si>
  <si>
    <t>LFSC19000GU</t>
  </si>
  <si>
    <t>LFSC19000GV</t>
  </si>
  <si>
    <t>LFSC19000GQ</t>
  </si>
  <si>
    <t>LFSC19000GT</t>
  </si>
  <si>
    <t>LFSC19000H7</t>
  </si>
  <si>
    <t>Tier II</t>
  </si>
  <si>
    <t>LFSN20008ZL</t>
  </si>
  <si>
    <t>LFSN21003CU</t>
  </si>
  <si>
    <t>LFSN21003D1</t>
  </si>
  <si>
    <t>LFSN21003D0</t>
  </si>
  <si>
    <t>LFSN21003CV</t>
  </si>
  <si>
    <t>LFSN21003DE</t>
  </si>
  <si>
    <t>LFSN21003CY</t>
  </si>
  <si>
    <t>LFSN21003D2</t>
  </si>
  <si>
    <t>LFSN21003CW</t>
  </si>
  <si>
    <t>LFSN21003CX</t>
  </si>
  <si>
    <t>LFSN21003DG</t>
  </si>
  <si>
    <t>LFSN21003D3</t>
  </si>
  <si>
    <t>LFSN21003CZ</t>
  </si>
  <si>
    <t>LFSN21003CT</t>
  </si>
  <si>
    <t>LFSN21003D5</t>
  </si>
  <si>
    <t>LFSN21003D9</t>
  </si>
  <si>
    <t>LFSN21003D6</t>
  </si>
  <si>
    <t>LFSN21003DC</t>
  </si>
  <si>
    <t>LFSN21003DD</t>
  </si>
  <si>
    <t>LFSN21003DB</t>
  </si>
  <si>
    <t>LFSN21003DF</t>
  </si>
  <si>
    <t>LFSN21003D7</t>
  </si>
  <si>
    <t>LFSN21003D8</t>
  </si>
  <si>
    <t>LFSN21003DH</t>
  </si>
  <si>
    <t>LFSN21003D4</t>
  </si>
  <si>
    <t>LFSN21003DA</t>
  </si>
  <si>
    <t>LFSN21003E1</t>
  </si>
  <si>
    <t>LFSN21003E0</t>
  </si>
  <si>
    <t>LFSN21003E2</t>
  </si>
  <si>
    <t>LFSN21003DZ</t>
  </si>
  <si>
    <t>LFSN21003DK</t>
  </si>
  <si>
    <t>LFSN21003DJ</t>
  </si>
  <si>
    <t>LFSN21003DL</t>
  </si>
  <si>
    <t>LFSN21003DY</t>
  </si>
  <si>
    <t>LFSN21003DV</t>
  </si>
  <si>
    <t>LFSN21003E9</t>
  </si>
  <si>
    <t>LFSN21003E8</t>
  </si>
  <si>
    <t>LFSN21003E3</t>
  </si>
  <si>
    <t>LFSN21003E4</t>
  </si>
  <si>
    <t>LFSN21003E5</t>
  </si>
  <si>
    <t>LFSN21003E6</t>
  </si>
  <si>
    <t>LFSN21003DW</t>
  </si>
  <si>
    <t>LFSN21003DM</t>
  </si>
  <si>
    <t>LFSN21003DX</t>
  </si>
  <si>
    <t>LFSN21003E7</t>
  </si>
  <si>
    <t>LFSN21003DS</t>
  </si>
  <si>
    <t>LFSN21003DU</t>
  </si>
  <si>
    <t>LFSN21003DR</t>
  </si>
  <si>
    <t>LFSN21003DT</t>
  </si>
  <si>
    <t>LFSN21003DN</t>
  </si>
  <si>
    <t>LFSN21003DQ</t>
  </si>
  <si>
    <t>LFSN21003DO</t>
  </si>
  <si>
    <t>LFSN21003DP</t>
  </si>
  <si>
    <t>LFSN21003EI</t>
  </si>
  <si>
    <t>LFSN21003EJ</t>
  </si>
  <si>
    <t>LFSN21003EE</t>
  </si>
  <si>
    <t>LFSN21003EG</t>
  </si>
  <si>
    <t>LFSN21003EH</t>
  </si>
  <si>
    <t>LFSN21003EC</t>
  </si>
  <si>
    <t>LFSN21003ED</t>
  </si>
  <si>
    <t>LFSN21003EB</t>
  </si>
  <si>
    <t>LFSN21003EA</t>
  </si>
  <si>
    <t>LFSN21003EL</t>
  </si>
  <si>
    <t>LFSN21003EK</t>
  </si>
  <si>
    <t>LFSN21003EF</t>
  </si>
  <si>
    <t>LFSN21003EM</t>
  </si>
  <si>
    <t>LFSN21003HN</t>
  </si>
  <si>
    <t>LFSN21003IC</t>
  </si>
  <si>
    <t>LFSN21003IE</t>
  </si>
  <si>
    <t>LFSN21003IA</t>
  </si>
  <si>
    <t>LFSN21003I9</t>
  </si>
  <si>
    <t>LFSN21003I8</t>
  </si>
  <si>
    <t>LFSN21003I7</t>
  </si>
  <si>
    <t>LFSN21003JB</t>
  </si>
  <si>
    <t>LFSN21003I5</t>
  </si>
  <si>
    <t>LFSN21003HT</t>
  </si>
  <si>
    <t>LFSN21003HM</t>
  </si>
  <si>
    <t>LFSN21003HX</t>
  </si>
  <si>
    <t>LFSN21003IX</t>
  </si>
  <si>
    <t>LFSN21003J7</t>
  </si>
  <si>
    <t>LFSN21003J1</t>
  </si>
  <si>
    <t>LFSN21003J6</t>
  </si>
  <si>
    <t>LFSN21003J2</t>
  </si>
  <si>
    <t>LFSN21003IV</t>
  </si>
  <si>
    <t>LFSN21003IW</t>
  </si>
  <si>
    <t>LFSN21003IS</t>
  </si>
  <si>
    <t>LFSN21003IM</t>
  </si>
  <si>
    <t>LFSN21003IK</t>
  </si>
  <si>
    <t>LFSN21003J0</t>
  </si>
  <si>
    <t>LFSN21003IT</t>
  </si>
  <si>
    <t>LFSN21003IP</t>
  </si>
  <si>
    <t>LFSN21003IL</t>
  </si>
  <si>
    <t>LFSN21003IH</t>
  </si>
  <si>
    <t>LFSN21003ID</t>
  </si>
  <si>
    <t>LFSN21003IR</t>
  </si>
  <si>
    <t>LFSN21003IN</t>
  </si>
  <si>
    <t>LFSN21003IJ</t>
  </si>
  <si>
    <t>LFSN21003IF</t>
  </si>
  <si>
    <t>LFSN21003IB</t>
  </si>
  <si>
    <t>LFSN21003IU</t>
  </si>
  <si>
    <t>LFSN21003IQ</t>
  </si>
  <si>
    <t>LFSN21003IO</t>
  </si>
  <si>
    <t>LFSN21003I6</t>
  </si>
  <si>
    <t>LFSN21003I3</t>
  </si>
  <si>
    <t>LFSN21003I4</t>
  </si>
  <si>
    <t>LFSN21003I2</t>
  </si>
  <si>
    <t>LFSN21003I1</t>
  </si>
  <si>
    <t>LFSN21003HP</t>
  </si>
  <si>
    <t>LFSN21003HY</t>
  </si>
  <si>
    <t>LFSN21003II</t>
  </si>
  <si>
    <t>LFSN21003HZ</t>
  </si>
  <si>
    <t>LFSN21003HW</t>
  </si>
  <si>
    <t>LFSN21003HU</t>
  </si>
  <si>
    <t>LFSN21003JC</t>
  </si>
  <si>
    <t>LFSN21003HV</t>
  </si>
  <si>
    <t>LFSN21003HR</t>
  </si>
  <si>
    <t>LFSN21003HQ</t>
  </si>
  <si>
    <t>LFSN21003HS</t>
  </si>
  <si>
    <t>LFSN21003HO</t>
  </si>
  <si>
    <t>LFSN21003IG</t>
  </si>
  <si>
    <t>LFSN21003I0</t>
  </si>
  <si>
    <t>LFSN21003J5</t>
  </si>
  <si>
    <t>LFSN21003J3</t>
  </si>
  <si>
    <t>LFSN21003IZ</t>
  </si>
  <si>
    <t>LFSN21003J4</t>
  </si>
  <si>
    <t>LFSN21003IY</t>
  </si>
  <si>
    <t>LFSN21003JR</t>
  </si>
  <si>
    <t>LFSN21003JS</t>
  </si>
  <si>
    <t>LFSN21003JQ</t>
  </si>
  <si>
    <t>LFSN21003JN</t>
  </si>
  <si>
    <t>LFSN21003JO</t>
  </si>
  <si>
    <t>LFSN21003JP</t>
  </si>
  <si>
    <t>LFSN21003JL</t>
  </si>
  <si>
    <t>LFSN21003JV</t>
  </si>
  <si>
    <t>LFSN21003JW</t>
  </si>
  <si>
    <t>LFSN21003JX</t>
  </si>
  <si>
    <t>LFSN21003JZ</t>
  </si>
  <si>
    <t>LFSN21003KG</t>
  </si>
  <si>
    <t>LFSN21003K7</t>
  </si>
  <si>
    <t>LFSN21003KI</t>
  </si>
  <si>
    <t>LFSN21003JU</t>
  </si>
  <si>
    <t>LFSN21003JY</t>
  </si>
  <si>
    <t>LFSN21003K0</t>
  </si>
  <si>
    <t>LFSN21003K4</t>
  </si>
  <si>
    <t>LFSN21003K3</t>
  </si>
  <si>
    <t>LFSN21003K2</t>
  </si>
  <si>
    <t>LFSN21003K6</t>
  </si>
  <si>
    <t>LFSN21003KF</t>
  </si>
  <si>
    <t>LFSN21003KD</t>
  </si>
  <si>
    <t>LFSN21003KJ</t>
  </si>
  <si>
    <t>LFSN21003KC</t>
  </si>
  <si>
    <t>LFSN21003KB</t>
  </si>
  <si>
    <t>LFSN21003KA</t>
  </si>
  <si>
    <t>LFSN21003K9</t>
  </si>
  <si>
    <t>LFSN21003K5</t>
  </si>
  <si>
    <t>LFSN21003KL</t>
  </si>
  <si>
    <t>LFSN21003KE</t>
  </si>
  <si>
    <t>LFSN21003KK</t>
  </si>
  <si>
    <t>LFSN21003K8</t>
  </si>
  <si>
    <t>LFSN21003KH</t>
  </si>
  <si>
    <t>LFSN21003JK</t>
  </si>
  <si>
    <t>LFSN21003JM</t>
  </si>
  <si>
    <t>LFSN21003JJ</t>
  </si>
  <si>
    <t>LFSN21003JG</t>
  </si>
  <si>
    <t>LFSN21003JF</t>
  </si>
  <si>
    <t>LFSN21003JI</t>
  </si>
  <si>
    <t>LFSN21003JH</t>
  </si>
  <si>
    <t>LFSN21003JT</t>
  </si>
  <si>
    <t>LFSN21003K1</t>
  </si>
  <si>
    <t>LFSN21003KR</t>
  </si>
  <si>
    <t>LFSN21003KV</t>
  </si>
  <si>
    <t>LFSN21003L2</t>
  </si>
  <si>
    <t>LFSN21003KT</t>
  </si>
  <si>
    <t>LFSN21003LG</t>
  </si>
  <si>
    <t>LFSN21003LC</t>
  </si>
  <si>
    <t>LFSN21003LB</t>
  </si>
  <si>
    <t>LFSN21003L1</t>
  </si>
  <si>
    <t>LFSN21003L5</t>
  </si>
  <si>
    <t>LFSN21003KU</t>
  </si>
  <si>
    <t>LFSN21003L6</t>
  </si>
  <si>
    <t>LFSN21003L8</t>
  </si>
  <si>
    <t>LFSN21003LI</t>
  </si>
  <si>
    <t>LFSN21003KX</t>
  </si>
  <si>
    <t>LFSN21003L9</t>
  </si>
  <si>
    <t>LFSN21003LD</t>
  </si>
  <si>
    <t>LFSN21003KW</t>
  </si>
  <si>
    <t>LFSN21003LH</t>
  </si>
  <si>
    <t>LFSN21003L7</t>
  </si>
  <si>
    <t>LFSN21003LE</t>
  </si>
  <si>
    <t>LFSN21003KZ</t>
  </si>
  <si>
    <t>LFSN21003LJ</t>
  </si>
  <si>
    <t>LFSN21003L0</t>
  </si>
  <si>
    <t>LFSN21003LA</t>
  </si>
  <si>
    <t>LFSN21003L3</t>
  </si>
  <si>
    <t>LFSN21003KS</t>
  </si>
  <si>
    <t>LFSN21003LF</t>
  </si>
  <si>
    <t>LFSN21003L4</t>
  </si>
  <si>
    <t>LFSN21003M0</t>
  </si>
  <si>
    <t>LFSN21003M1</t>
  </si>
  <si>
    <t>LFSN21003LZ</t>
  </si>
  <si>
    <t>LFSN21003LY</t>
  </si>
  <si>
    <t>LFSN21003LX</t>
  </si>
  <si>
    <t>LFSN21003LU</t>
  </si>
  <si>
    <t>LFSN21003LV</t>
  </si>
  <si>
    <t>LFSN21003LT</t>
  </si>
  <si>
    <t>LFSN21003LS</t>
  </si>
  <si>
    <t>LFSN21003LR</t>
  </si>
  <si>
    <t>LFSN21003LW</t>
  </si>
  <si>
    <t>LFSN21003LQ</t>
  </si>
  <si>
    <t>LFSN21003LP</t>
  </si>
  <si>
    <t>LFSN21003MF</t>
  </si>
  <si>
    <t>LFSN21003M2</t>
  </si>
  <si>
    <t>LFSN21003M3</t>
  </si>
  <si>
    <t>LFSN21003M5</t>
  </si>
  <si>
    <t>LFSN21003M8</t>
  </si>
  <si>
    <t>LFSN21003M7</t>
  </si>
  <si>
    <t>LFSN21003M6</t>
  </si>
  <si>
    <t>LFSN21003M9</t>
  </si>
  <si>
    <t>LFSN21003MD</t>
  </si>
  <si>
    <t>LFSN21003MB</t>
  </si>
  <si>
    <t>LFSN21003MA</t>
  </si>
  <si>
    <t>LFSN21003MC</t>
  </si>
  <si>
    <t>LFSN21003MS</t>
  </si>
  <si>
    <t>LFSN21003MH</t>
  </si>
  <si>
    <t>LFSN21003M4</t>
  </si>
  <si>
    <t>LFSN21003MG</t>
  </si>
  <si>
    <t>LFSN21003ML</t>
  </si>
  <si>
    <t>LFSN21003MI</t>
  </si>
  <si>
    <t>LFSN21003MJ</t>
  </si>
  <si>
    <t>LFSN21003MK</t>
  </si>
  <si>
    <t>LFSN21003MP</t>
  </si>
  <si>
    <t>LFSN21003MM</t>
  </si>
  <si>
    <t>LFSN21003MN</t>
  </si>
  <si>
    <t>LFSN21003MO</t>
  </si>
  <si>
    <t>LFSN21003MQ</t>
  </si>
  <si>
    <t>LFSN21003MR</t>
  </si>
  <si>
    <t>LFSN21003ME</t>
  </si>
  <si>
    <t>LFSN21003MX</t>
  </si>
  <si>
    <t>LFSN21003MU</t>
  </si>
  <si>
    <t>LFSN21003MW</t>
  </si>
  <si>
    <t>LFSN21003MV</t>
  </si>
  <si>
    <t>LFSN21003N0</t>
  </si>
  <si>
    <t>LFSN21003NE</t>
  </si>
  <si>
    <t>LFSN21003ND</t>
  </si>
  <si>
    <t>LFSN21003NB</t>
  </si>
  <si>
    <t>LFSN21003N9</t>
  </si>
  <si>
    <t>LFSN21003NA</t>
  </si>
  <si>
    <t>LFSN21003NC</t>
  </si>
  <si>
    <t>LFSN21003MZ</t>
  </si>
  <si>
    <t>LFSN21003N8</t>
  </si>
  <si>
    <t>LFSN21003NF</t>
  </si>
  <si>
    <t>LFSN21003N5</t>
  </si>
  <si>
    <t>LFSN21003N3</t>
  </si>
  <si>
    <t>LFSN21003N6</t>
  </si>
  <si>
    <t>LFSN21003N1</t>
  </si>
  <si>
    <t>LFSN21003N2</t>
  </si>
  <si>
    <t>LFSN21003NN</t>
  </si>
  <si>
    <t>LFSN21003N4</t>
  </si>
  <si>
    <t>LFSN21003N7</t>
  </si>
  <si>
    <t>LFSN21003NS</t>
  </si>
  <si>
    <t>LFSN21003NV</t>
  </si>
  <si>
    <t>LFSN21003NT</t>
  </si>
  <si>
    <t>LFSN21003NU</t>
  </si>
  <si>
    <t>LFSN21003NR</t>
  </si>
  <si>
    <t>LFSN21003NP</t>
  </si>
  <si>
    <t>LFSN21003NO</t>
  </si>
  <si>
    <t>LFSN21003NL</t>
  </si>
  <si>
    <t>LFSN21003NM</t>
  </si>
  <si>
    <t>LFSN21003NJ</t>
  </si>
  <si>
    <t>LFSN21003NI</t>
  </si>
  <si>
    <t>LFSN21003NK</t>
  </si>
  <si>
    <t>LFSN21003NH</t>
  </si>
  <si>
    <t>LFSN21003NQ</t>
  </si>
  <si>
    <t>LFSN21003NX</t>
  </si>
  <si>
    <t>LFSN21003TO</t>
  </si>
  <si>
    <t>LFSN21003TR</t>
  </si>
  <si>
    <t>LFSN21003TL</t>
  </si>
  <si>
    <t>LFSN21003SX</t>
  </si>
  <si>
    <t>LFSN21003TK</t>
  </si>
  <si>
    <t>LFSN21003TE</t>
  </si>
  <si>
    <t>LFSN21003SZ</t>
  </si>
  <si>
    <t>LFSN21003TV</t>
  </si>
  <si>
    <t>LFSN21003TG</t>
  </si>
  <si>
    <t>LFSN21003ST</t>
  </si>
  <si>
    <t>LFSN21003T4</t>
  </si>
  <si>
    <t>LFSN21003TX</t>
  </si>
  <si>
    <t>LFSN21003TT</t>
  </si>
  <si>
    <t>LFSN21003T9</t>
  </si>
  <si>
    <t>LFSN21003SW</t>
  </si>
  <si>
    <t>LFSN21003TH</t>
  </si>
  <si>
    <t>LFSN21003T6</t>
  </si>
  <si>
    <t>LFSN21003TC</t>
  </si>
  <si>
    <t>LFSN21003TD</t>
  </si>
  <si>
    <t>LFSN21003TJ</t>
  </si>
  <si>
    <t>LFSN21003TM</t>
  </si>
  <si>
    <t>LFSN21003TQ</t>
  </si>
  <si>
    <t>LFSN21003SY</t>
  </si>
  <si>
    <t>LFSN21003T5</t>
  </si>
  <si>
    <t>LFSN21003SR</t>
  </si>
  <si>
    <t>LFSN21003T2</t>
  </si>
  <si>
    <t>LFSN21003SQ</t>
  </si>
  <si>
    <t>LFSN21003TN</t>
  </si>
  <si>
    <t>LFSN21003SV</t>
  </si>
  <si>
    <t>LFSN21003SS</t>
  </si>
  <si>
    <t>LFSN21003TF</t>
  </si>
  <si>
    <t>LFSN21003TP</t>
  </si>
  <si>
    <t>LFSN21003TB</t>
  </si>
  <si>
    <t>LFSN21003TU</t>
  </si>
  <si>
    <t>LFSN21003T7</t>
  </si>
  <si>
    <t>LFSN21003T8</t>
  </si>
  <si>
    <t>LFSN21003T3</t>
  </si>
  <si>
    <t>LFSN21003U5</t>
  </si>
  <si>
    <t>LFSN21003TI</t>
  </si>
  <si>
    <t>LFSN21003SU</t>
  </si>
  <si>
    <t>LFSN21003T1</t>
  </si>
  <si>
    <t>LFSN21003TW</t>
  </si>
  <si>
    <t>LFSN21003TA</t>
  </si>
  <si>
    <t>LFSN21003TS</t>
  </si>
  <si>
    <t>LFSN21003T0</t>
  </si>
  <si>
    <t>LFSC220027P</t>
  </si>
  <si>
    <t>LFSC220027Q</t>
  </si>
  <si>
    <t>LFSC220027R</t>
  </si>
  <si>
    <t>LFSC220027S</t>
  </si>
  <si>
    <t>LFSC220027T</t>
  </si>
  <si>
    <t>LFSC220027U</t>
  </si>
  <si>
    <t>LFSC220027V</t>
  </si>
  <si>
    <t>LFSC220027W</t>
  </si>
  <si>
    <t>LFSC220027X</t>
  </si>
  <si>
    <t>LFSC220027Y</t>
  </si>
  <si>
    <t>LFSC220027Z</t>
  </si>
  <si>
    <t>LFSC2200280</t>
  </si>
  <si>
    <t>LFSC2200281</t>
  </si>
  <si>
    <t>LFSC2200282</t>
  </si>
  <si>
    <t>LFSC2200283</t>
  </si>
  <si>
    <t>LFSC2200284</t>
  </si>
  <si>
    <t>LFSC2200285</t>
  </si>
  <si>
    <t>LFSC2200286</t>
  </si>
  <si>
    <t>LFSC2200288</t>
  </si>
  <si>
    <t>LFSC2200289</t>
  </si>
  <si>
    <t>LFSC220028A</t>
  </si>
  <si>
    <t>LFSC220028B</t>
  </si>
  <si>
    <t>LFSC220028E</t>
  </si>
  <si>
    <t>LFSC220028F</t>
  </si>
  <si>
    <t>LFSC220028H</t>
  </si>
  <si>
    <t>LFSC220028J</t>
  </si>
  <si>
    <t>LFSC220028K</t>
  </si>
  <si>
    <t>LFSC220028L</t>
  </si>
  <si>
    <t>LFSC220028M</t>
  </si>
  <si>
    <t>LFSC220028N</t>
  </si>
  <si>
    <t>LFSC220028O</t>
  </si>
  <si>
    <t>LFSC220028P</t>
  </si>
  <si>
    <t>LFSC220028R</t>
  </si>
  <si>
    <t>LFSC220028S</t>
  </si>
  <si>
    <t>LFSC220028U</t>
  </si>
  <si>
    <t>LFSC220028V</t>
  </si>
  <si>
    <t>LFSC220028X</t>
  </si>
  <si>
    <t>LFSC220028Y</t>
  </si>
  <si>
    <t>LFSC220028Z</t>
  </si>
  <si>
    <t>LFSC2200290</t>
  </si>
  <si>
    <t>LFSC2200291</t>
  </si>
  <si>
    <t>LFSC2200292</t>
  </si>
  <si>
    <t>LFSC2200294</t>
  </si>
  <si>
    <t>LFSC2200295</t>
  </si>
  <si>
    <t>LFSC2200296</t>
  </si>
  <si>
    <t>LFSC2200298</t>
  </si>
  <si>
    <t>LFSC2200299</t>
  </si>
  <si>
    <t>LFSC220029A</t>
  </si>
  <si>
    <t>LFSC220029B</t>
  </si>
  <si>
    <t>LFSC22002BD</t>
  </si>
  <si>
    <t>LFSC22002BE</t>
  </si>
  <si>
    <t>LFSC22002BF</t>
  </si>
  <si>
    <t>LFSC22002BG</t>
  </si>
  <si>
    <t>LFSC22002BH</t>
  </si>
  <si>
    <t>LFSC22002BI</t>
  </si>
  <si>
    <t>LFSC22002BJ</t>
  </si>
  <si>
    <t>LFSC22002BK</t>
  </si>
  <si>
    <t>LFSC22002BL</t>
  </si>
  <si>
    <t>LFSC22002BM</t>
  </si>
  <si>
    <t>LFSC22002BN</t>
  </si>
  <si>
    <t>LFSC22002BO</t>
  </si>
  <si>
    <t>LFSC22002BP</t>
  </si>
  <si>
    <t>LFSC22002BQ</t>
  </si>
  <si>
    <t>LFSC22002BR</t>
  </si>
  <si>
    <t>LFSC22002BS</t>
  </si>
  <si>
    <t>LFSC22002BT</t>
  </si>
  <si>
    <t>LFSC22002BU</t>
  </si>
  <si>
    <t>LFSC22002BV</t>
  </si>
  <si>
    <t>LFSC22002BW</t>
  </si>
  <si>
    <t>LFSC22002BX</t>
  </si>
  <si>
    <t>LFSC22002BZ</t>
  </si>
  <si>
    <t>LFSC22002C0</t>
  </si>
  <si>
    <t>LFSC22002C1</t>
  </si>
  <si>
    <t>LFSC22002C2</t>
  </si>
  <si>
    <t>LFSC22002C3</t>
  </si>
  <si>
    <t>LFSC22002C4</t>
  </si>
  <si>
    <t>LFSC22002C5</t>
  </si>
  <si>
    <t>LFSC22002C6</t>
  </si>
  <si>
    <t>LFSC22002C7</t>
  </si>
  <si>
    <t>LFSC22002C8</t>
  </si>
  <si>
    <t>LFSC22002C9</t>
  </si>
  <si>
    <t>LFSC22002CA</t>
  </si>
  <si>
    <t>LFSC22002CB</t>
  </si>
  <si>
    <t>LFSC22002CC</t>
  </si>
  <si>
    <t>LFSC22002CD</t>
  </si>
  <si>
    <t>LFSC22002CE</t>
  </si>
  <si>
    <t>LFSC22002CF</t>
  </si>
  <si>
    <t>LFSC22002CG</t>
  </si>
  <si>
    <t>LFSC22002CH</t>
  </si>
  <si>
    <t>LFSC22002CI</t>
  </si>
  <si>
    <t>LFSC22002CJ</t>
  </si>
  <si>
    <t>LFSC22002CK</t>
  </si>
  <si>
    <t>LFSC22002CL</t>
  </si>
  <si>
    <t>LFSC22002CM</t>
  </si>
  <si>
    <t>LFSC22002CN</t>
  </si>
  <si>
    <t>LFSC22002CO</t>
  </si>
  <si>
    <t>LFSC22002CP</t>
  </si>
  <si>
    <t>LFSC22002CQ</t>
  </si>
  <si>
    <t>LFSC22002CR</t>
  </si>
  <si>
    <t>LFSC22002CS</t>
  </si>
  <si>
    <t>LFSC22002CT</t>
  </si>
  <si>
    <t>LFSC22002CU</t>
  </si>
  <si>
    <t>LFSC22002CV</t>
  </si>
  <si>
    <t>LFSC22002CW</t>
  </si>
  <si>
    <t>LFSC22002CX</t>
  </si>
  <si>
    <t>LFSC22002CY</t>
  </si>
  <si>
    <t>LFSC22002CZ</t>
  </si>
  <si>
    <t>LFSC22002D0</t>
  </si>
  <si>
    <t>LFSC22002D2</t>
  </si>
  <si>
    <t>LFSC22002D3</t>
  </si>
  <si>
    <t>LFSC22002D4</t>
  </si>
  <si>
    <t>LFSC22002D5</t>
  </si>
  <si>
    <t>LFSC22002D6</t>
  </si>
  <si>
    <t>LFSC22002D7</t>
  </si>
  <si>
    <t>LFSC22002D8</t>
  </si>
  <si>
    <t>LFSC22002D9</t>
  </si>
  <si>
    <t>LFSC22002DA</t>
  </si>
  <si>
    <t>LFSC22002DB</t>
  </si>
  <si>
    <t>LFSC22002DC</t>
  </si>
  <si>
    <t>LFSC22002DD</t>
  </si>
  <si>
    <t>LFSC22002DE</t>
  </si>
  <si>
    <t>LFSC22002DF</t>
  </si>
  <si>
    <t>LFSC22002DG</t>
  </si>
  <si>
    <t>LFSC22002DH</t>
  </si>
  <si>
    <t>LFSC22002DI</t>
  </si>
  <si>
    <t>LFSC22002DJ</t>
  </si>
  <si>
    <t>LFSC22002DK</t>
  </si>
  <si>
    <t>LFSC22002DL</t>
  </si>
  <si>
    <t>LFSC22002DM</t>
  </si>
  <si>
    <t>LFSC22002DN</t>
  </si>
  <si>
    <t>LFSC22002DO</t>
  </si>
  <si>
    <t>LFSC22002DP</t>
  </si>
  <si>
    <t>LFSC22002DQ</t>
  </si>
  <si>
    <t>LFSC22002DR</t>
  </si>
  <si>
    <t>LFSC22002DS</t>
  </si>
  <si>
    <t>LFSC22002GX</t>
  </si>
  <si>
    <t>LFSC22002GY</t>
  </si>
  <si>
    <t>LFSC22002GZ</t>
  </si>
  <si>
    <t>LFSC22002H0</t>
  </si>
  <si>
    <t>LFSC22002H1</t>
  </si>
  <si>
    <t>LFSC22002H2</t>
  </si>
  <si>
    <t>LFSC22002H3</t>
  </si>
  <si>
    <t>LFSC22002H4</t>
  </si>
  <si>
    <t>LFSC22002H5</t>
  </si>
  <si>
    <t>LFSC22002H6</t>
  </si>
  <si>
    <t>LFSC22002H7</t>
  </si>
  <si>
    <t>LFSC22002H8</t>
  </si>
  <si>
    <t>LFSC22002MH</t>
  </si>
  <si>
    <t>LFSC22002MI</t>
  </si>
  <si>
    <t>LFSC22002MJ</t>
  </si>
  <si>
    <t>LFSC22002MK</t>
  </si>
  <si>
    <t>LFSC22002ML</t>
  </si>
  <si>
    <t>LFSC22002MM</t>
  </si>
  <si>
    <t>LFSC22002MN</t>
  </si>
  <si>
    <t>LFSC22002MO</t>
  </si>
  <si>
    <t>LFSC22002MP</t>
  </si>
  <si>
    <t>LFSC22002MQ</t>
  </si>
  <si>
    <t>LFSC22002MR</t>
  </si>
  <si>
    <t>LFSC22002MS</t>
  </si>
  <si>
    <t>LFSC22002MT</t>
  </si>
  <si>
    <t>LFSC22002MU</t>
  </si>
  <si>
    <t>LFSC22002MV</t>
  </si>
  <si>
    <t>LFSC22002MW</t>
  </si>
  <si>
    <t>LFSC22002MX</t>
  </si>
  <si>
    <t>LFSC22002S1</t>
  </si>
  <si>
    <t>LFSC22002S2</t>
  </si>
  <si>
    <t>LFSC22002S3</t>
  </si>
  <si>
    <t>LFSC22002S4</t>
  </si>
  <si>
    <t>LFSC22002S5</t>
  </si>
  <si>
    <t>LFSC22002S6</t>
  </si>
  <si>
    <t>LFSC22002S7</t>
  </si>
  <si>
    <t>LFSC22002S8</t>
  </si>
  <si>
    <t>LFSC22002S9</t>
  </si>
  <si>
    <t>LFSC22002SA</t>
  </si>
  <si>
    <t>LFSC22002SB</t>
  </si>
  <si>
    <t>LFSC22002SC</t>
  </si>
  <si>
    <t>LFSC22002SD</t>
  </si>
  <si>
    <t>LFSC22002SE</t>
  </si>
  <si>
    <t>LFSC22002SF</t>
  </si>
  <si>
    <t>LFSC22002SG</t>
  </si>
  <si>
    <t>LFSC22002SH</t>
  </si>
  <si>
    <t>LFSC22002SI</t>
  </si>
  <si>
    <t>LFSC22002SJ</t>
  </si>
  <si>
    <t>LFSC22002SK</t>
  </si>
  <si>
    <t>LFSC22002SL</t>
  </si>
  <si>
    <t>LFSC22002SM</t>
  </si>
  <si>
    <t>LFSC22002SN</t>
  </si>
  <si>
    <t>LFSC22002SO</t>
  </si>
  <si>
    <t>LFSC22002SP</t>
  </si>
  <si>
    <t>LFSC22002SQ</t>
  </si>
  <si>
    <t>LFSC22002SS</t>
  </si>
  <si>
    <t>LFSC22002ST</t>
  </si>
  <si>
    <t>LFSC22002SU</t>
  </si>
  <si>
    <t>LFSC22002SV</t>
  </si>
  <si>
    <t>LFSC22002SW</t>
  </si>
  <si>
    <t>LFSC22002SX</t>
  </si>
  <si>
    <t>LFSC22002SY</t>
  </si>
  <si>
    <t>LFSC22002SZ</t>
  </si>
  <si>
    <t>LFSC22002T0</t>
  </si>
  <si>
    <t>LFSC22002T2</t>
  </si>
  <si>
    <t>LFSC22002T3</t>
  </si>
  <si>
    <t>LFSC23006SV</t>
  </si>
  <si>
    <t>LFSC23006T6</t>
  </si>
  <si>
    <t>LFSC23006TL</t>
  </si>
  <si>
    <t>LFSC23006SO</t>
  </si>
  <si>
    <t>LFSC23006TB</t>
  </si>
  <si>
    <t>LFSC23006TR</t>
  </si>
  <si>
    <t>LFSC23006SM</t>
  </si>
  <si>
    <t>LFSC23006SH</t>
  </si>
  <si>
    <t>LFSC23006T7</t>
  </si>
  <si>
    <t>LFSC23006TI</t>
  </si>
  <si>
    <t>LFSC23006TX</t>
  </si>
  <si>
    <t>LFSC23006SK</t>
  </si>
  <si>
    <t>LFSC23006TC</t>
  </si>
  <si>
    <t>LFSC23006SL</t>
  </si>
  <si>
    <t>LFSC23006SU</t>
  </si>
  <si>
    <t>LFSC23006T3</t>
  </si>
  <si>
    <t>LFSC23006TJ</t>
  </si>
  <si>
    <t>LFSC23006TY</t>
  </si>
  <si>
    <t>LFSC23006SS</t>
  </si>
  <si>
    <t>LFSC23006T8</t>
  </si>
  <si>
    <t>LFSC23006TO</t>
  </si>
  <si>
    <t>LFSC23006U1</t>
  </si>
  <si>
    <t>LFSC23006TH</t>
  </si>
  <si>
    <t>LFSC23006TT</t>
  </si>
  <si>
    <t>LFSC23006SR</t>
  </si>
  <si>
    <t>LFSC23006SY</t>
  </si>
  <si>
    <t>LFSC23006TF</t>
  </si>
  <si>
    <t>LFSC23006TS</t>
  </si>
  <si>
    <t>LFSC23006SQ</t>
  </si>
  <si>
    <t>LFSC23006TN</t>
  </si>
  <si>
    <t>LFSC23006TA</t>
  </si>
  <si>
    <t>LFSC23006TK</t>
  </si>
  <si>
    <t>LFSC23006TZ</t>
  </si>
  <si>
    <t>LFSC23006SI</t>
  </si>
  <si>
    <t>LFSC23006TD</t>
  </si>
  <si>
    <t>LFSC23006TU</t>
  </si>
  <si>
    <t>LFSC23006SJ</t>
  </si>
  <si>
    <t>LFSC23006T1</t>
  </si>
  <si>
    <t>LFSC23006U2</t>
  </si>
  <si>
    <t>LFSC23006ST</t>
  </si>
  <si>
    <t>LFSC23006T4</t>
  </si>
  <si>
    <t>LFSC23006TM</t>
  </si>
  <si>
    <t>LFSC23006U0</t>
  </si>
  <si>
    <t>LFSC23006U4</t>
  </si>
  <si>
    <t>LFSC23006Y1</t>
  </si>
  <si>
    <t>LFSC23006U3</t>
  </si>
  <si>
    <t>LFSC23006SZ</t>
  </si>
  <si>
    <t>LFSC23006SX</t>
  </si>
  <si>
    <t>LFSC23006SN</t>
  </si>
  <si>
    <t>LFSC23006T9</t>
  </si>
  <si>
    <t>LFSC23006T5</t>
  </si>
  <si>
    <t>LFSC23006SP</t>
  </si>
  <si>
    <t>LFSC23006TW</t>
  </si>
  <si>
    <t>LFSC23006T2</t>
  </si>
  <si>
    <t>LFSC23006TG</t>
  </si>
  <si>
    <t>LFSC23006TV</t>
  </si>
  <si>
    <t>LFSC23006SW</t>
  </si>
  <si>
    <t>LFSC23006T0</t>
  </si>
  <si>
    <t>LFSC23006TE</t>
  </si>
  <si>
    <t>LFSC23006NX</t>
  </si>
  <si>
    <t>LFSC23006NZ</t>
  </si>
  <si>
    <t>LFSC23006OH</t>
  </si>
  <si>
    <t>LFSC23006O0</t>
  </si>
  <si>
    <t>LFSC23006NS</t>
  </si>
  <si>
    <t>LFSC23006OM</t>
  </si>
  <si>
    <t>LFSC23006O7</t>
  </si>
  <si>
    <t>LFSC23006OF</t>
  </si>
  <si>
    <t>LFSC23006NU</t>
  </si>
  <si>
    <t>LFSC23006O9</t>
  </si>
  <si>
    <t>LFSC23006NT</t>
  </si>
  <si>
    <t>LFSC23006OL</t>
  </si>
  <si>
    <t>LFSC23006O3</t>
  </si>
  <si>
    <t>LFSC23006OJ</t>
  </si>
  <si>
    <t>LFSC23006O8</t>
  </si>
  <si>
    <t>LFSC23006NW</t>
  </si>
  <si>
    <t>LFSC23006OI</t>
  </si>
  <si>
    <t>LFSC23006OE</t>
  </si>
  <si>
    <t>LFSC23006O1</t>
  </si>
  <si>
    <t>LFSC23006OC</t>
  </si>
  <si>
    <t>LFSC23006O6</t>
  </si>
  <si>
    <t>LFSC23006OG</t>
  </si>
  <si>
    <t>LFSC23006O4</t>
  </si>
  <si>
    <t>LFSC23006OD</t>
  </si>
  <si>
    <t>LFSC23006O5</t>
  </si>
  <si>
    <t>LFSC23006OA</t>
  </si>
  <si>
    <t>LFSC23006NV</t>
  </si>
  <si>
    <t>LFSC23006OB</t>
  </si>
  <si>
    <t>LFSC23006O2</t>
  </si>
  <si>
    <t>LFSC23006I8</t>
  </si>
  <si>
    <t>LFSC23006HN</t>
  </si>
  <si>
    <t>LFSC23006HK</t>
  </si>
  <si>
    <t>LFSC23006IG</t>
  </si>
  <si>
    <t>LFSC23006HJ</t>
  </si>
  <si>
    <t>LFSC23006II</t>
  </si>
  <si>
    <t>LFSC23006HE</t>
  </si>
  <si>
    <t>LFSC23006HR</t>
  </si>
  <si>
    <t>LFSN2301JK4</t>
  </si>
  <si>
    <t>LFSN2301JK2</t>
  </si>
  <si>
    <t>LFSN2301JK6</t>
  </si>
  <si>
    <t>LFSN2301JK8</t>
  </si>
  <si>
    <t>LFSN240018I</t>
  </si>
  <si>
    <t>LFSN240018K</t>
  </si>
  <si>
    <t>Itaú Unibanco Holding S.A.</t>
  </si>
  <si>
    <t>LFSN24005KH</t>
  </si>
  <si>
    <t>LFSN24005KI</t>
  </si>
  <si>
    <t>LFSC24004NX</t>
  </si>
  <si>
    <t>LFSC24007ER</t>
  </si>
  <si>
    <t xml:space="preserve">Total </t>
  </si>
  <si>
    <t>Value
(R$ Thousand)</t>
  </si>
  <si>
    <t>Common Equity Tier I: instruments and reserves</t>
  </si>
  <si>
    <t>Instruments Eligible for the Common Equity Tier I</t>
  </si>
  <si>
    <t>Revenue reserves</t>
  </si>
  <si>
    <t>Other revenue and other reserve</t>
  </si>
  <si>
    <t>Common share capital issued by subsidiaries and held by third parties (amount allowed in group CET1 capital)</t>
  </si>
  <si>
    <t>Common Equity Tier I before regulatory adjustments</t>
  </si>
  <si>
    <t>Common Equity Tier I: prudential adjustments</t>
  </si>
  <si>
    <t>Prudential adjustments related to the pricing of financial instruments</t>
  </si>
  <si>
    <t>Goodwill (net of related tax liability)</t>
  </si>
  <si>
    <t>Tax credits arising from income tax losses and social contribution tax loss carryfowards and those originating from this contribution related to determination periods ended until December 31, 1998</t>
  </si>
  <si>
    <t>Adjustments related to the market value of derivative financial instruments used to hedge the cash flows of protected items whose mark-to-market adjustments are not recorded in the books.</t>
  </si>
  <si>
    <t>Shortfall of provisions to expected losses</t>
  </si>
  <si>
    <t>Actuarial assets related to defined benefit pension funds</t>
  </si>
  <si>
    <t>Shares or other instruments issued by the bank authorized to compose the Core Capital, acquired directly, indirectly or synthetically</t>
  </si>
  <si>
    <t>Reciprocal cross-holdings in common equity</t>
  </si>
  <si>
    <t>Total value of adjustments related to net non-significant investments in the Common Equity Tier I of companies that are similar to non-consolidated financial institutions, insurance companies, reinsurance companies, capitalization companies and sponsored pension fund entities</t>
  </si>
  <si>
    <t>Total value of adjustments related to net significant investments in the Common Equity Tier I  of companies that are similar to non-consolidated financial institutions, insurance companies, reinsurance companies, capitalization companies and sponsored pension fund entities, that exceeds 10% of the amount of the Common Equity Tier I, disregarding specific adjustments</t>
  </si>
  <si>
    <t xml:space="preserve">Total value of adjustments related to tax credits arising from temporary differences that depend on the generation of income or future taxable income for their realization, above the limit of 10% of the Common Equity Tier I, disregarding specific deductions </t>
  </si>
  <si>
    <t>Amount that exceeds 15% of the Common Equity Tier I</t>
  </si>
  <si>
    <t>Of which: arising from net investments in the Common Equity Tier I of companies that are similar to non-consolidated financial institutions, insurance companies, reinsurance companies, capitalization companies and open ended pension entities</t>
  </si>
  <si>
    <t>Of which: arising from tax credits resulting from temporary differences that depend on the generation of income or future taxable income for their realization</t>
  </si>
  <si>
    <t>National specific regulatory adjustments</t>
  </si>
  <si>
    <t>26.a</t>
  </si>
  <si>
    <t>Deferred permanent assets</t>
  </si>
  <si>
    <t>26.b</t>
  </si>
  <si>
    <t>Investment in dependence, financial institution abroad or non-financial entity that is part of the conglomerate, with respect to which the Central Bank of Brazil does not have access to information, data and documents</t>
  </si>
  <si>
    <t>26.d</t>
  </si>
  <si>
    <t>Increase of unauthorized capital</t>
  </si>
  <si>
    <t>26.e</t>
  </si>
  <si>
    <t>Excess of the amount adjusted of Common Equity Tier I</t>
  </si>
  <si>
    <t>26.f</t>
  </si>
  <si>
    <t>Deposit to cover capital deficiency</t>
  </si>
  <si>
    <t>26.g</t>
  </si>
  <si>
    <t>Amount of intangible assets established before Resolution No. 4,192 of 2013 comes into effect</t>
  </si>
  <si>
    <t>26.h</t>
  </si>
  <si>
    <t>Excess of resources invested on permanent assets</t>
  </si>
  <si>
    <t>26.i</t>
  </si>
  <si>
    <t>26.j</t>
  </si>
  <si>
    <t>Other residual differences concerning the Common Equity Tier I calculation methodology for regulatory purposes</t>
  </si>
  <si>
    <t>Other residual differences related to the calculation of the Common Equity Tier I for regulatory purposes</t>
  </si>
  <si>
    <t>Total regulatory deductions from the Common Equity Tier I</t>
  </si>
  <si>
    <t>Common Equity Tier I</t>
  </si>
  <si>
    <t>Additional Tier I Capital: instruments</t>
  </si>
  <si>
    <t>Instruments eligible for the Additional Tier I Capital</t>
  </si>
  <si>
    <t>Of which: classified as equity under applicable accounting standards</t>
  </si>
  <si>
    <t>Of which: classified as liabilities under applicable accounting standards</t>
  </si>
  <si>
    <t xml:space="preserve">Instruments authorized to compose the Additional Tier I Capital before Resolution No. 4,192 of 2013 comes into effect </t>
  </si>
  <si>
    <t>Additional Tier 1 instruments issued by subsidiaries and held by third parties (amount allowed in group additional Tier 1 capital)</t>
  </si>
  <si>
    <t>Of which: instruments issued by subsidiaries before Resolution No. 4,192 of 2013 comes into effect</t>
  </si>
  <si>
    <t>Additional Tier I Capital before regulatory adjustments</t>
  </si>
  <si>
    <t>Additional Tier I Capital: regulatory adjustments</t>
  </si>
  <si>
    <t>Shares or other instruments issued by the bank authorized to compose the Additional Tier I Capital, acquired directly, indirectly or synthetically</t>
  </si>
  <si>
    <t>Reciprocal cross-holdings in additional Tier 1 instruments</t>
  </si>
  <si>
    <t>Total value of adjustments related to net non-significant investments in the Additional Tier I Capital of institutions authorized to operate by the Central Bank of Brazil or by a financial institution abroad outside the scope of regulatory consolidation</t>
  </si>
  <si>
    <t>Total value of adjustments related to net significant investments in the Additional Tier I Capital of institutions authorized to operate by the Central Bank of Brazil or by a financial institution abroad outside the scope of regulatory consolidation</t>
  </si>
  <si>
    <t>41.b</t>
  </si>
  <si>
    <t>Non-controlling interest in Additional Tier I Capital</t>
  </si>
  <si>
    <t>41.c</t>
  </si>
  <si>
    <t>Other residual differences concerning the Additional Tier I Capital calculation methodology for regulatory purposes</t>
  </si>
  <si>
    <t>Regulatory adjustments applied to the Additional Tier I Capital due to the insufficient Tier II Capital to cover deductions</t>
  </si>
  <si>
    <t>Total regulatory deductions from the Additional Tier I Capital</t>
  </si>
  <si>
    <t>Additional Tier I Capital (AT1)</t>
  </si>
  <si>
    <t>Tier I</t>
  </si>
  <si>
    <t>Instruments eligible for Tier II</t>
  </si>
  <si>
    <t>Instruments that are authorized to compose Tier II before Resolution No. 4,192 of 2013 comes into effect</t>
  </si>
  <si>
    <t>Tier 2 instruments issued by subsidiaries and held by third parties (amount allowed in group Tier 2)</t>
  </si>
  <si>
    <t>Tier II before regulatory adjustments</t>
  </si>
  <si>
    <t>Tier II: regulatory adjustments</t>
  </si>
  <si>
    <t>Shares or other instruments issued by the bank authorized to compose Tier II, acquired directly, indirectly or synthetically</t>
  </si>
  <si>
    <t xml:space="preserve">Reciprocal cross-holdings in Tier 2 instruments </t>
  </si>
  <si>
    <t>Total value of adjustments related to net non-significant investments in the Tier II and other TLAC liabilities of institutions authorized to operate by the Central Bank of Brazil or by a financial institution abroad outside the scope of regulatory consolidation</t>
  </si>
  <si>
    <t>Total value of adjustments related to net significant investments in the Tier II and other TLAC liabilities of institutions authorized to operate by the Central Bank of Brazil or by a financial institution abroad outside the scope of regulatory consolidation</t>
  </si>
  <si>
    <t>56.b</t>
  </si>
  <si>
    <t>Non-controlling interest in Tier II</t>
  </si>
  <si>
    <t>56.c</t>
  </si>
  <si>
    <t>Other residual differences concerning Tier II calculation methodology for regulatory purposes</t>
  </si>
  <si>
    <t>Total regulatory deductions from Tier II Capital</t>
  </si>
  <si>
    <t>Referential Equity (Tier I + Tier II)</t>
  </si>
  <si>
    <t xml:space="preserve">Total risk-weighted assets </t>
  </si>
  <si>
    <t>BIS Ratios and Additional Capital Buffers</t>
  </si>
  <si>
    <t>Common Equity Tier I Ratio</t>
  </si>
  <si>
    <t>BIS Ratio</t>
  </si>
  <si>
    <t>Additional Capital Buffers (% of RWA)</t>
  </si>
  <si>
    <t>Of which: capital conservation buffer requirement</t>
  </si>
  <si>
    <t>Of which: bank-specific countercyclical buffer requirement</t>
  </si>
  <si>
    <t>Of which: capital buffer for institutions that are systemically important at global level (G-SIB)</t>
  </si>
  <si>
    <t>Common Equity Tier 1 capital available after meeting the bank's minimum capital requirements (% of RWA)</t>
  </si>
  <si>
    <t>Amounts below the limit for deduction (non-weighted by risk)</t>
  </si>
  <si>
    <t>Total value, subject to risk weighting, of non-significant investments in the Common Equity Tier I of institutions authorized to operate by the Central Bank of Brazil, non-consolidated overseas financial institutions, companies that are similar to non-consolidated financial institutions, insurance companies, reinsurance companies, capitalization companies and open ended pension entities, as well as non-significant investments in the Additional Tier I, Tier II and other TLAC liabilities of institutions authorized to operate by the Central Bank of Brazil or by a financial institution abroad outside the scope of regulatory consolidation</t>
  </si>
  <si>
    <t>Total value, subject to risk weighting, of significant investments in the Common Equity Tier I of institutions authorized to operate by the Central Bank of Brazil, non-consolidated overseas financial institutions, companies that are similar to non-consolidated financial institutions, insurance companies, reinsurance companies, capitalization companies and sponsored pension fund entities</t>
  </si>
  <si>
    <t>Tax credits arising from temporary differences, not deducted from the Common Equity Tier I</t>
  </si>
  <si>
    <t>Instruments authorized to compose the Referential Equity before Resolution No. 4,192 of 2013 comes into effect (applicable between October 1, 2013 and January 1, 2022)</t>
  </si>
  <si>
    <t xml:space="preserve">Instruments that are authorized to compose the Additional Tier I Capital before Resolution No. 4,192 of 2013 comes into effect </t>
  </si>
  <si>
    <t>Amount excluded from the Additional Tier I Capital due to the line 82 limit</t>
  </si>
  <si>
    <t>Amount excluded from Tier II due to the line 84 limit</t>
  </si>
  <si>
    <t>CC2 - Reconciliation of regulatory capital to balance sheet</t>
  </si>
  <si>
    <r>
      <t>Consolidated Balance Sheet</t>
    </r>
    <r>
      <rPr>
        <b/>
        <vertAlign val="superscript"/>
        <sz val="10"/>
        <color theme="1"/>
        <rFont val="Itau Display"/>
        <family val="2"/>
      </rPr>
      <t xml:space="preserve"> (1)</t>
    </r>
  </si>
  <si>
    <t>Balance Sheet as in published financial statements</t>
  </si>
  <si>
    <t>Under regulatory scope of consolidation</t>
  </si>
  <si>
    <t>Total assets</t>
  </si>
  <si>
    <t>Funds from acceptances and issuance of securities</t>
  </si>
  <si>
    <t>Allowance for financial guarantees provided and loan commitments</t>
  </si>
  <si>
    <r>
      <t xml:space="preserve">Deferred income </t>
    </r>
    <r>
      <rPr>
        <b/>
        <vertAlign val="superscript"/>
        <sz val="10"/>
        <color theme="1"/>
        <rFont val="Itau Display"/>
        <family val="2"/>
      </rPr>
      <t>(3)</t>
    </r>
  </si>
  <si>
    <t>Non-controlling interest in subsidiaries</t>
  </si>
  <si>
    <t>Stockholders' equity</t>
  </si>
  <si>
    <t>Capital</t>
  </si>
  <si>
    <t>Other Revenues and Other Reserves</t>
  </si>
  <si>
    <t>(Treasury shares)</t>
  </si>
  <si>
    <t>Total liabilities and stockholders' equity</t>
  </si>
  <si>
    <r>
      <rPr>
        <vertAlign val="superscript"/>
        <sz val="8"/>
        <color theme="1"/>
        <rFont val="Itau Display"/>
        <family val="2"/>
      </rPr>
      <t>(1)</t>
    </r>
    <r>
      <rPr>
        <sz val="8"/>
        <color theme="1"/>
        <rFont val="Itau Display"/>
        <family val="2"/>
      </rPr>
      <t xml:space="preserve"> Differences are mainly due to non-consolidation of non financial companies (highlighting the following companies: Insurance, Pension Plan and Premium Bonds) within the Prudencial Conglomerate and also by the eliminations of transactions with related parties.</t>
    </r>
  </si>
  <si>
    <r>
      <rPr>
        <vertAlign val="superscript"/>
        <sz val="8"/>
        <color theme="1"/>
        <rFont val="Itau Display"/>
        <family val="2"/>
      </rPr>
      <t xml:space="preserve">(2) </t>
    </r>
    <r>
      <rPr>
        <sz val="8"/>
        <color theme="1"/>
        <rFont val="Itau Display"/>
        <family val="2"/>
      </rPr>
      <t>Prudential Information that is presented in the Template CC1 of this document.</t>
    </r>
  </si>
  <si>
    <r>
      <rPr>
        <vertAlign val="superscript"/>
        <sz val="8"/>
        <color rgb="FF000000"/>
        <rFont val="Itau Display"/>
        <family val="2"/>
      </rPr>
      <t>(3)</t>
    </r>
    <r>
      <rPr>
        <sz val="8"/>
        <color rgb="FF000000"/>
        <rFont val="Itau Display"/>
        <family val="2"/>
      </rPr>
      <t xml:space="preserve"> as of Jun/22, this line is no longer published.</t>
    </r>
  </si>
  <si>
    <t>Reconciliation of regulatory capital to balance sheet</t>
  </si>
  <si>
    <r>
      <t xml:space="preserve">Comparison of balance sheets – Assets </t>
    </r>
    <r>
      <rPr>
        <b/>
        <vertAlign val="superscript"/>
        <sz val="10"/>
        <color theme="1"/>
        <rFont val="Itau Display"/>
        <family val="2"/>
      </rPr>
      <t>(1)</t>
    </r>
  </si>
  <si>
    <t>Consolidated Balance Sheet</t>
  </si>
  <si>
    <t>Prudential</t>
  </si>
  <si>
    <t>Cash and cash equivalents</t>
  </si>
  <si>
    <t>Tax credit and Actuarial Assets</t>
  </si>
  <si>
    <t>Tax credits arising from income tax losses and social contribution</t>
  </si>
  <si>
    <t xml:space="preserve">Credits resulting from temporary differences </t>
  </si>
  <si>
    <t xml:space="preserve">Other </t>
  </si>
  <si>
    <t>Goodwill  based on the expectation of future profitability</t>
  </si>
  <si>
    <t>investments in companies that are similar to financial institutions and insurance companies</t>
  </si>
  <si>
    <t xml:space="preserve">investments in the capital of financial institutions </t>
  </si>
  <si>
    <t>Real estate in use</t>
  </si>
  <si>
    <t>Social and statutory</t>
  </si>
  <si>
    <t>Provision of Actuarial assets related to defined benefit pension funds</t>
  </si>
  <si>
    <t>Deferred income</t>
  </si>
  <si>
    <t xml:space="preserve">Capital    </t>
  </si>
  <si>
    <r>
      <rPr>
        <vertAlign val="superscript"/>
        <sz val="10"/>
        <rFont val="Itau Display"/>
        <family val="2"/>
      </rPr>
      <t>(1 )</t>
    </r>
    <r>
      <rPr>
        <sz val="10"/>
        <rFont val="Itau Display"/>
        <family val="2"/>
      </rPr>
      <t>Differences are mainly due to non-consolidation of non financial companies (highlighting the following companies: Insurance, Pension Plan and Premium Bonds) within the Prudencial Conglomerate and also by the eliminations of transactions with related parties.</t>
    </r>
  </si>
  <si>
    <t>CCyB1: Geographical distribution of credit risk exposures considered in the calculation of the Countercyclical Capital Buffer</t>
  </si>
  <si>
    <t>Geographical breakdown</t>
  </si>
  <si>
    <t>Countercyclical capital buffer rate</t>
  </si>
  <si>
    <t>Exposure values and/or risk- weighted assets (RWA) used in the computation of the countercyclical capital buffer</t>
  </si>
  <si>
    <t>Bank-specific countercyclical capital buffer rate</t>
  </si>
  <si>
    <r>
      <t xml:space="preserve">Countercyclical capital buffer amount </t>
    </r>
    <r>
      <rPr>
        <b/>
        <vertAlign val="superscript"/>
        <sz val="10"/>
        <rFont val="Itau Display"/>
        <family val="2"/>
      </rPr>
      <t>(3)</t>
    </r>
  </si>
  <si>
    <t>Exposure values and/or risk- weighted assets (RWA)
used in the computation of the countercyclical capital buffer</t>
  </si>
  <si>
    <t>Countercyclical capital buffer amount</t>
  </si>
  <si>
    <t>Amount of credit risk exposure to the non-banking private sector</t>
  </si>
  <si>
    <t>RWACPrNB</t>
  </si>
  <si>
    <t>Brazil</t>
  </si>
  <si>
    <t>Chile</t>
  </si>
  <si>
    <t>Uruguay</t>
  </si>
  <si>
    <t>United Kingdom</t>
  </si>
  <si>
    <t>Luxembourg</t>
  </si>
  <si>
    <t>France</t>
  </si>
  <si>
    <t>Netherlands</t>
  </si>
  <si>
    <t>Sweden</t>
  </si>
  <si>
    <t>Germany</t>
  </si>
  <si>
    <t>Norway</t>
  </si>
  <si>
    <t>Belgium</t>
  </si>
  <si>
    <t>Denmark</t>
  </si>
  <si>
    <r>
      <t>Sum</t>
    </r>
    <r>
      <rPr>
        <b/>
        <vertAlign val="superscript"/>
        <sz val="10"/>
        <color theme="1"/>
        <rFont val="Itau Display"/>
        <family val="2"/>
      </rPr>
      <t>(1)</t>
    </r>
  </si>
  <si>
    <r>
      <t>Total</t>
    </r>
    <r>
      <rPr>
        <b/>
        <vertAlign val="superscript"/>
        <sz val="10"/>
        <color theme="1"/>
        <rFont val="Itau Display"/>
        <family val="2"/>
      </rPr>
      <t>(2)</t>
    </r>
  </si>
  <si>
    <r>
      <rPr>
        <vertAlign val="superscript"/>
        <sz val="8"/>
        <color theme="1"/>
        <rFont val="Itau Display"/>
        <family val="2"/>
      </rPr>
      <t xml:space="preserve">(1) </t>
    </r>
    <r>
      <rPr>
        <sz val="8"/>
        <color theme="1"/>
        <rFont val="Itau Display"/>
        <family val="2"/>
      </rPr>
      <t>Sum of RWACPrNBi portions related to credit risk exposures to the non-banking private sector in Brazil and jurisdictions with a percentage of the countercyclical buffer with values greater than zero.</t>
    </r>
  </si>
  <si>
    <r>
      <rPr>
        <vertAlign val="superscript"/>
        <sz val="8"/>
        <color theme="1"/>
        <rFont val="Itau Display"/>
        <family val="2"/>
      </rPr>
      <t xml:space="preserve">(2) </t>
    </r>
    <r>
      <rPr>
        <sz val="8"/>
        <color theme="1"/>
        <rFont val="Itau Display"/>
        <family val="2"/>
      </rPr>
      <t>Total of RWA for non-bank private credit risk exposures to all jurisdictions in which the bank has exposure, including jurisdictions with no countercyclical buffer percentage applied or with a countercyclical percentage equal to zero.</t>
    </r>
  </si>
  <si>
    <r>
      <rPr>
        <vertAlign val="superscript"/>
        <sz val="8"/>
        <color theme="1"/>
        <rFont val="Itau Display"/>
        <family val="2"/>
      </rPr>
      <t>(3)</t>
    </r>
    <r>
      <rPr>
        <sz val="8"/>
        <color theme="1"/>
        <rFont val="Itau Display"/>
        <family val="2"/>
      </rPr>
      <t xml:space="preserve"> Calculated according to Circular 3.769, employing the discretionary exclusion of jurisdiction.</t>
    </r>
  </si>
  <si>
    <t>GSIB1 – Disclosure of G-SIB indicators</t>
  </si>
  <si>
    <t>R$ thousand</t>
  </si>
  <si>
    <t>Category</t>
  </si>
  <si>
    <t>Individual indicator</t>
  </si>
  <si>
    <t>2016</t>
  </si>
  <si>
    <t xml:space="preserve">Cross-Jurisdictional Activity </t>
  </si>
  <si>
    <t xml:space="preserve">Cross-jurisdictional claims </t>
  </si>
  <si>
    <t>Cross-jurisdictional liabilities</t>
  </si>
  <si>
    <t>Size</t>
  </si>
  <si>
    <t>Total exposures</t>
  </si>
  <si>
    <t>Interconnectedness</t>
  </si>
  <si>
    <t>Intra-financial system assets</t>
  </si>
  <si>
    <t>Intra-financial system liabilities</t>
  </si>
  <si>
    <t xml:space="preserve">Securities outstanding </t>
  </si>
  <si>
    <t>Substitutability/Financial Institution Infrastructure</t>
  </si>
  <si>
    <t>Assets under custody</t>
  </si>
  <si>
    <t>Payments activity</t>
  </si>
  <si>
    <t>Underwritten transactions in debt and equity markets</t>
  </si>
  <si>
    <t>10.a</t>
  </si>
  <si>
    <t>Trading Volume fixed income</t>
  </si>
  <si>
    <t>10.b</t>
  </si>
  <si>
    <t>Trading Volume equities and other securities</t>
  </si>
  <si>
    <t>Complexity</t>
  </si>
  <si>
    <t>Notional amount of over-the-counter derivatives</t>
  </si>
  <si>
    <t>Level 3 assets</t>
  </si>
  <si>
    <t>Trading and available for sale securities</t>
  </si>
  <si>
    <t>LR1: Summary comparison of accounting assets vs leverage ratio exposure measure (RA)</t>
  </si>
  <si>
    <t xml:space="preserve">R$ million                                                                                                                                       </t>
  </si>
  <si>
    <t>Total consolidated assets as published financial statements</t>
  </si>
  <si>
    <t>Adjustment from differences of consolidation</t>
  </si>
  <si>
    <t>1+2</t>
  </si>
  <si>
    <t>Total assets of the individual balance sheet or of the regulatory consolidation, in the case of Leverage Ratio on a consolidated basis</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</si>
  <si>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</si>
  <si>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</si>
  <si>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</si>
  <si>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</si>
  <si>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Total Exposure</t>
  </si>
  <si>
    <t>LR2: Leverage ratio common disclosure</t>
  </si>
  <si>
    <t xml:space="preserve">Items shown in the Balance Sheet </t>
  </si>
  <si>
    <t>Balance sheet items except derivative financial instruments, securities received on loan and resales for settlement under repurchase transactions</t>
  </si>
  <si>
    <t>Adjustments for equity items deducted in the calculation of Tier I</t>
  </si>
  <si>
    <t xml:space="preserve">Total exposure shown in the Balance Sheet </t>
  </si>
  <si>
    <t>Transactions using Derivative Financial Instruments</t>
  </si>
  <si>
    <t>Replacement value for derivatives transactions</t>
  </si>
  <si>
    <t>Potential future gains from derivatives transactions</t>
  </si>
  <si>
    <t>Adjustment for collateral in derivatives transactions</t>
  </si>
  <si>
    <t>Adjustment related to the deduction of the exposure because of the qualified central counterparty (QCCP) in derivative transactions on behalf of clients in which there is no contractual obligation to reimburse due to bankruptcy or default of the entities responsible for the settlement and compensation of transactions</t>
  </si>
  <si>
    <t>Reference value for credit derivatives</t>
  </si>
  <si>
    <t>Adjustment of reference value calculated for credit derivatives</t>
  </si>
  <si>
    <t>Total exposure for derivative financial instruments</t>
  </si>
  <si>
    <t>Repurchase Transactions and Securities Lending (TVM)</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</si>
  <si>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</si>
  <si>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</si>
  <si>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</si>
  <si>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</si>
  <si>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for repurchase transactions and securities lending</t>
  </si>
  <si>
    <t>Off-balance sheet items</t>
  </si>
  <si>
    <t>Reference value of off-balance sheet transactions</t>
  </si>
  <si>
    <t>Adjustment for application of FCC specific to off-balance sheet transactions</t>
  </si>
  <si>
    <t>Total off-balance sheet exposure</t>
  </si>
  <si>
    <t>Capital and Total Exposure</t>
  </si>
  <si>
    <t xml:space="preserve">Leverage Ratio </t>
  </si>
  <si>
    <t>Basel III Leverage Ratio</t>
  </si>
  <si>
    <t>LIQ1: Liquidity Coverage Ratio (LCR)</t>
  </si>
  <si>
    <r>
      <t>12/31/2023</t>
    </r>
    <r>
      <rPr>
        <b/>
        <vertAlign val="superscript"/>
        <sz val="10"/>
        <rFont val="Itau Display"/>
        <family val="2"/>
      </rPr>
      <t>(1)</t>
    </r>
  </si>
  <si>
    <r>
      <t>09/30/2023</t>
    </r>
    <r>
      <rPr>
        <b/>
        <vertAlign val="superscript"/>
        <sz val="10"/>
        <rFont val="Itau Display"/>
        <family val="2"/>
      </rPr>
      <t>(1)</t>
    </r>
  </si>
  <si>
    <r>
      <t>06/30/2023</t>
    </r>
    <r>
      <rPr>
        <b/>
        <vertAlign val="superscript"/>
        <sz val="10"/>
        <rFont val="Itau Display"/>
        <family val="2"/>
      </rPr>
      <t>(1)</t>
    </r>
  </si>
  <si>
    <r>
      <t>03/31/2023</t>
    </r>
    <r>
      <rPr>
        <b/>
        <vertAlign val="superscript"/>
        <sz val="10"/>
        <rFont val="Itau Display"/>
        <family val="2"/>
      </rPr>
      <t>(1)</t>
    </r>
  </si>
  <si>
    <r>
      <t>12/31/2022</t>
    </r>
    <r>
      <rPr>
        <b/>
        <vertAlign val="superscript"/>
        <sz val="10"/>
        <rFont val="Itau Display"/>
        <family val="2"/>
      </rPr>
      <t>(1)</t>
    </r>
  </si>
  <si>
    <r>
      <t>09/30/2022</t>
    </r>
    <r>
      <rPr>
        <b/>
        <vertAlign val="superscript"/>
        <sz val="10"/>
        <rFont val="Itau Display"/>
        <family val="2"/>
      </rPr>
      <t>(1)</t>
    </r>
  </si>
  <si>
    <r>
      <t>06/30/2022</t>
    </r>
    <r>
      <rPr>
        <b/>
        <vertAlign val="superscript"/>
        <sz val="10"/>
        <rFont val="Itau Display"/>
        <family val="2"/>
      </rPr>
      <t>(1)</t>
    </r>
  </si>
  <si>
    <r>
      <t>03/31/2022</t>
    </r>
    <r>
      <rPr>
        <b/>
        <vertAlign val="superscript"/>
        <sz val="10"/>
        <rFont val="Itau Display"/>
        <family val="2"/>
      </rPr>
      <t>(1)</t>
    </r>
  </si>
  <si>
    <r>
      <t>12/31/2021</t>
    </r>
    <r>
      <rPr>
        <b/>
        <vertAlign val="superscript"/>
        <sz val="10"/>
        <rFont val="Itau Display"/>
        <family val="2"/>
      </rPr>
      <t>(1)</t>
    </r>
  </si>
  <si>
    <r>
      <t>09/30/2021</t>
    </r>
    <r>
      <rPr>
        <b/>
        <vertAlign val="superscript"/>
        <sz val="10"/>
        <rFont val="Itau Display"/>
        <family val="2"/>
      </rPr>
      <t>(1)</t>
    </r>
  </si>
  <si>
    <r>
      <rPr>
        <b/>
        <sz val="10"/>
        <rFont val="Itau Display"/>
        <family val="2"/>
      </rPr>
      <t>Total unweighted value
(In thousand R$)</t>
    </r>
    <r>
      <rPr>
        <b/>
        <vertAlign val="superscript"/>
        <sz val="10"/>
        <color rgb="FF000000"/>
        <rFont val="Itau Display"/>
        <family val="2"/>
      </rPr>
      <t>(2)</t>
    </r>
  </si>
  <si>
    <r>
      <t>Total weighted value
(In thousand R$)</t>
    </r>
    <r>
      <rPr>
        <b/>
        <vertAlign val="superscript"/>
        <sz val="10"/>
        <rFont val="Itau Display"/>
        <family val="2"/>
      </rPr>
      <t>(3)</t>
    </r>
  </si>
  <si>
    <t>High Quality Liquidity Assets (HQLA)</t>
  </si>
  <si>
    <t>Total High Quality Liquid Assets (HQLA)</t>
  </si>
  <si>
    <r>
      <t xml:space="preserve">Cash Outflows </t>
    </r>
    <r>
      <rPr>
        <b/>
        <vertAlign val="superscript"/>
        <sz val="10"/>
        <color rgb="FF004990"/>
        <rFont val="Itau Display"/>
        <family val="2"/>
      </rPr>
      <t>(4)</t>
    </r>
  </si>
  <si>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</si>
  <si>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</si>
  <si>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</si>
  <si>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</si>
  <si>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</si>
  <si>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</si>
  <si>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</si>
  <si>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</si>
  <si>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</si>
  <si>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</si>
  <si>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</si>
  <si>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</si>
  <si>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</si>
  <si>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</si>
  <si>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</si>
  <si>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
  </si>
  <si>
    <r>
      <t xml:space="preserve">Cash Inflows </t>
    </r>
    <r>
      <rPr>
        <b/>
        <vertAlign val="superscript"/>
        <sz val="10"/>
        <color rgb="FF004990"/>
        <rFont val="Itau Display"/>
        <family val="2"/>
      </rPr>
      <t>(4)</t>
    </r>
  </si>
  <si>
    <t>Secured lending (eg reverse repos)</t>
  </si>
  <si>
    <t>Inflows from fully performing exposures</t>
  </si>
  <si>
    <t>Other cash inflows</t>
  </si>
  <si>
    <t>Total Cash Inflows</t>
  </si>
  <si>
    <r>
      <t xml:space="preserve">Total Adjusted Value </t>
    </r>
    <r>
      <rPr>
        <b/>
        <vertAlign val="superscript"/>
        <sz val="10"/>
        <rFont val="Itau Display"/>
        <family val="2"/>
      </rPr>
      <t>(5)</t>
    </r>
  </si>
  <si>
    <t>Total HQLA</t>
  </si>
  <si>
    <t>Total net cash outflows</t>
  </si>
  <si>
    <t>Liquidity Coverage Ratio (%)</t>
  </si>
  <si>
    <r>
      <rPr>
        <vertAlign val="superscript"/>
        <sz val="8"/>
        <color rgb="FF000000"/>
        <rFont val="Itau Display"/>
        <family val="2"/>
      </rPr>
      <t>(2)</t>
    </r>
    <r>
      <rPr>
        <sz val="8"/>
        <color rgb="FF000000"/>
        <rFont val="Itau Display"/>
        <family val="2"/>
      </rPr>
      <t xml:space="preserve"> Total balance off the cash inflows or outflows.</t>
    </r>
  </si>
  <si>
    <r>
      <rPr>
        <vertAlign val="superscript"/>
        <sz val="8"/>
        <color rgb="FF000000"/>
        <rFont val="Itau Display"/>
        <family val="2"/>
      </rPr>
      <t>(3)</t>
    </r>
    <r>
      <rPr>
        <sz val="8"/>
        <color rgb="FF000000"/>
        <rFont val="Itau Display"/>
        <family val="2"/>
      </rPr>
      <t xml:space="preserve"> After aplication of weighting factors.</t>
    </r>
  </si>
  <si>
    <r>
      <rPr>
        <vertAlign val="superscript"/>
        <sz val="8"/>
        <color rgb="FF000000"/>
        <rFont val="Itau Display"/>
        <family val="2"/>
      </rPr>
      <t>(4)</t>
    </r>
    <r>
      <rPr>
        <sz val="8"/>
        <color rgb="FF000000"/>
        <rFont val="Itau Display"/>
        <family val="2"/>
      </rPr>
      <t xml:space="preserve"> Potential cash outflows and inflows.</t>
    </r>
  </si>
  <si>
    <r>
      <rPr>
        <vertAlign val="superscript"/>
        <sz val="8"/>
        <color rgb="FF000000"/>
        <rFont val="Itau Display"/>
        <family val="2"/>
      </rPr>
      <t>(5)</t>
    </r>
    <r>
      <rPr>
        <sz val="8"/>
        <color rgb="FF000000"/>
        <rFont val="Itau Display"/>
        <family val="2"/>
      </rPr>
      <t xml:space="preserve"> Amount calculated after applying weighting factors and limits set by BACEN Circular 3,749.</t>
    </r>
  </si>
  <si>
    <t>LIQ2: Net Stable Funding Ratio (NSFR)</t>
  </si>
  <si>
    <t>Value per residual effective maturity term (R$ thousand)</t>
  </si>
  <si>
    <t xml:space="preserve">  </t>
  </si>
  <si>
    <r>
      <t xml:space="preserve">No Maturity </t>
    </r>
    <r>
      <rPr>
        <vertAlign val="superscript"/>
        <sz val="10"/>
        <rFont val="Itau Display"/>
        <family val="2"/>
      </rPr>
      <t>(1)</t>
    </r>
  </si>
  <si>
    <r>
      <t xml:space="preserve">Lower than six months </t>
    </r>
    <r>
      <rPr>
        <vertAlign val="superscript"/>
        <sz val="10"/>
        <rFont val="Itau Display"/>
        <family val="2"/>
      </rPr>
      <t>(1)</t>
    </r>
  </si>
  <si>
    <r>
      <t xml:space="preserve">Greater than or equal to six months, and lower than 1 year </t>
    </r>
    <r>
      <rPr>
        <vertAlign val="superscript"/>
        <sz val="10"/>
        <rFont val="Itau Display"/>
        <family val="2"/>
      </rPr>
      <t>(1)</t>
    </r>
  </si>
  <si>
    <r>
      <t xml:space="preserve">Greater than or equal to 1 year </t>
    </r>
    <r>
      <rPr>
        <vertAlign val="superscript"/>
        <sz val="10"/>
        <rFont val="Itau Display"/>
        <family val="2"/>
      </rPr>
      <t>(1)</t>
    </r>
  </si>
  <si>
    <r>
      <t xml:space="preserve"> Weighted Value </t>
    </r>
    <r>
      <rPr>
        <vertAlign val="superscript"/>
        <sz val="10"/>
        <rFont val="Itau Display"/>
        <family val="2"/>
      </rPr>
      <t>(2)</t>
    </r>
    <r>
      <rPr>
        <sz val="10"/>
        <rFont val="Itau Display"/>
        <family val="2"/>
      </rPr>
      <t xml:space="preserve">
</t>
    </r>
    <r>
      <rPr>
        <b/>
        <sz val="10"/>
        <rFont val="Itau Display"/>
        <family val="2"/>
      </rPr>
      <t>(In thousand R$)</t>
    </r>
  </si>
  <si>
    <r>
      <t xml:space="preserve">No Maturity </t>
    </r>
    <r>
      <rPr>
        <b/>
        <vertAlign val="superscript"/>
        <sz val="10"/>
        <color rgb="FF000000"/>
        <rFont val="Itau Display"/>
        <family val="2"/>
      </rPr>
      <t>(1)</t>
    </r>
  </si>
  <si>
    <r>
      <t xml:space="preserve">Lower than six months </t>
    </r>
    <r>
      <rPr>
        <b/>
        <vertAlign val="superscript"/>
        <sz val="10"/>
        <color rgb="FF000000"/>
        <rFont val="Itau Display"/>
        <family val="2"/>
      </rPr>
      <t>(1)</t>
    </r>
  </si>
  <si>
    <r>
      <t xml:space="preserve">Greater than or equal to six months, and lower than 1 year </t>
    </r>
    <r>
      <rPr>
        <b/>
        <vertAlign val="superscript"/>
        <sz val="10"/>
        <color rgb="FF000000"/>
        <rFont val="Itau Display"/>
        <family val="2"/>
      </rPr>
      <t>(1)</t>
    </r>
  </si>
  <si>
    <r>
      <t xml:space="preserve">Greater than or equal to 1 year </t>
    </r>
    <r>
      <rPr>
        <b/>
        <vertAlign val="superscript"/>
        <sz val="10"/>
        <color rgb="FF000000"/>
        <rFont val="Itau Display"/>
        <family val="2"/>
      </rPr>
      <t>(1)</t>
    </r>
  </si>
  <si>
    <r>
      <t xml:space="preserve">Weighted Value </t>
    </r>
    <r>
      <rPr>
        <b/>
        <vertAlign val="superscript"/>
        <sz val="10"/>
        <color rgb="FF000000"/>
        <rFont val="Itau Display"/>
        <family val="2"/>
      </rPr>
      <t>(2)</t>
    </r>
    <r>
      <rPr>
        <b/>
        <sz val="10"/>
        <color rgb="FF000000"/>
        <rFont val="Itau Display"/>
        <family val="2"/>
      </rPr>
      <t xml:space="preserve">
(In thousand R$)</t>
    </r>
  </si>
  <si>
    <r>
      <t xml:space="preserve">Available Stable Funding (ASF) </t>
    </r>
    <r>
      <rPr>
        <b/>
        <vertAlign val="superscript"/>
        <sz val="10"/>
        <color rgb="FF004990"/>
        <rFont val="Itau Display"/>
        <family val="2"/>
      </rPr>
      <t>(3)</t>
    </r>
  </si>
  <si>
    <t>Reference Equity, gross of regulatory deductions</t>
  </si>
  <si>
    <t>Other capital instruments not included in line 2</t>
  </si>
  <si>
    <t>Retail Funding:</t>
  </si>
  <si>
    <t>Stable Funding</t>
  </si>
  <si>
    <t>Less Stable Funding</t>
  </si>
  <si>
    <t>Wholesale Funding:</t>
  </si>
  <si>
    <t>Operational deposits and deposits of member cooperatives</t>
  </si>
  <si>
    <t>Other Wholesale Funding</t>
  </si>
  <si>
    <t>Opertions in which the institution acts exclusively as intermediary, not undertaking any rights or obligations, even if contingent</t>
  </si>
  <si>
    <t>Other liabilities, in which:</t>
  </si>
  <si>
    <t>Derivatives whose replacement values are lower than zero</t>
  </si>
  <si>
    <t>Other liability or equity elements not included above</t>
  </si>
  <si>
    <t>Total Available Stable Funding (ASF)</t>
  </si>
  <si>
    <r>
      <t xml:space="preserve">Required Stable Funding (RSF) </t>
    </r>
    <r>
      <rPr>
        <b/>
        <vertAlign val="superscript"/>
        <sz val="10"/>
        <color rgb="FF004990"/>
        <rFont val="Itau Display"/>
        <family val="2"/>
      </rPr>
      <t>(3)</t>
    </r>
  </si>
  <si>
    <t>Total NSFR high quality liquid assets (HQLA)</t>
  </si>
  <si>
    <t>Operational deposits held at other financial institutions</t>
  </si>
  <si>
    <t>Performing loans and securities (financial institutions, corporates and central banks)</t>
  </si>
  <si>
    <t>Performing loans to financial institutions secured by Level 1 HQLA</t>
  </si>
  <si>
    <t>Performing loans to financial institutions secured by non-Level 1 HQLA and unsecured performing loans to financial institutions</t>
  </si>
  <si>
    <t>Performing loans to non-financial corporate clients, loans to retail and small business customers, and loans to sovereigns, central banks, of which:</t>
  </si>
  <si>
    <t>With a risk weight of less than or equal to 35%, approach for credit risk, according to Circular 3,644.</t>
  </si>
  <si>
    <t>Performing residential mortgages, of which:</t>
  </si>
  <si>
    <t>Which are in accordance to Circular 3,644, 2013, art. 22</t>
  </si>
  <si>
    <t>Securities that are not in default and do not qualify as HQLA, including exchange-traded equities</t>
  </si>
  <si>
    <t>Operations in which the institution acts exclusively as intermediary, not undertaking any rights or obligations, even if contingent</t>
  </si>
  <si>
    <t>Other assets, in which:</t>
  </si>
  <si>
    <t>Transactions with gold and commodities, including those with expected physical settlement</t>
  </si>
  <si>
    <t>Assets posted as initial margin for derivatives contracts and participation in mutual guarantee funds of clearinghouses or providers of clearing and settlement services which acts as central counterparty.</t>
  </si>
  <si>
    <t>Derivatives whose replacement values are higher than or equal to zero</t>
  </si>
  <si>
    <t>Derivatives whose replacement values are less than zero, gross of the deduction of any collateral provided as a result of deposit of variation margin</t>
  </si>
  <si>
    <t>All other assets not included in the above categories</t>
  </si>
  <si>
    <t>Off-balance sheet transactions</t>
  </si>
  <si>
    <t>Total Required Stable Funding (RSF)</t>
  </si>
  <si>
    <r>
      <rPr>
        <vertAlign val="superscript"/>
        <sz val="8"/>
        <color rgb="FF000000"/>
        <rFont val="Itau Display"/>
        <family val="2"/>
      </rPr>
      <t>(1)</t>
    </r>
    <r>
      <rPr>
        <sz val="8"/>
        <color rgb="FF000000"/>
        <rFont val="Itau Display"/>
        <family val="2"/>
      </rPr>
      <t xml:space="preserve"> Corresponds to the total amount of Available Stable Funding (ASF) or Required Stable funding (RSF).</t>
    </r>
  </si>
  <si>
    <r>
      <rPr>
        <vertAlign val="superscript"/>
        <sz val="8"/>
        <color rgb="FF000000"/>
        <rFont val="Itau Display"/>
        <family val="2"/>
      </rPr>
      <t>(2)</t>
    </r>
    <r>
      <rPr>
        <sz val="8"/>
        <color rgb="FF000000"/>
        <rFont val="Itau Display"/>
        <family val="2"/>
      </rPr>
      <t xml:space="preserve"> Corresponds to the amount after application of weighting factors.  </t>
    </r>
  </si>
  <si>
    <r>
      <rPr>
        <vertAlign val="superscript"/>
        <sz val="8"/>
        <color rgb="FF000000"/>
        <rFont val="Itau Display"/>
        <family val="2"/>
      </rPr>
      <t>(3)</t>
    </r>
    <r>
      <rPr>
        <sz val="8"/>
        <color rgb="FF000000"/>
        <rFont val="Itau Display"/>
        <family val="2"/>
      </rPr>
      <t xml:space="preserve"> Corresponds to the Available Stable Funding (ASF) or Required Stable Funding (RSF).</t>
    </r>
  </si>
  <si>
    <t>nsfr</t>
  </si>
  <si>
    <t>NSFR</t>
  </si>
  <si>
    <t>Total Adjusted Value 
12/31/2024</t>
  </si>
  <si>
    <t>Total Adjusted Value 
09/30/2024</t>
  </si>
  <si>
    <t>Total Adjusted Value 
06/30/2024</t>
  </si>
  <si>
    <t>Total Adjusted Value 
03/31/2024</t>
  </si>
  <si>
    <r>
      <t xml:space="preserve">Total Adjusted Value 
12/31/2023 </t>
    </r>
    <r>
      <rPr>
        <b/>
        <vertAlign val="superscript"/>
        <sz val="10"/>
        <rFont val="Itau Display"/>
        <family val="2"/>
      </rPr>
      <t>(1)</t>
    </r>
  </si>
  <si>
    <r>
      <t xml:space="preserve">Total Adjusted Value 
09/30/2023 </t>
    </r>
    <r>
      <rPr>
        <b/>
        <vertAlign val="superscript"/>
        <sz val="10"/>
        <rFont val="Itau Display"/>
        <family val="2"/>
      </rPr>
      <t>(1)</t>
    </r>
  </si>
  <si>
    <r>
      <t xml:space="preserve">Total Adjusted Value 
06/30/2023 </t>
    </r>
    <r>
      <rPr>
        <b/>
        <vertAlign val="superscript"/>
        <sz val="10"/>
        <rFont val="Itau Display"/>
        <family val="2"/>
      </rPr>
      <t>(1)</t>
    </r>
  </si>
  <si>
    <r>
      <t xml:space="preserve">Total Adjusted Value 
03/31/2023 </t>
    </r>
    <r>
      <rPr>
        <b/>
        <vertAlign val="superscript"/>
        <sz val="10"/>
        <rFont val="Itau Display"/>
        <family val="2"/>
      </rPr>
      <t>(1)</t>
    </r>
  </si>
  <si>
    <r>
      <t xml:space="preserve">Total Adjusted Value 
12/31/2022 </t>
    </r>
    <r>
      <rPr>
        <b/>
        <vertAlign val="superscript"/>
        <sz val="10"/>
        <rFont val="Itau Display"/>
        <family val="2"/>
      </rPr>
      <t>(1)</t>
    </r>
  </si>
  <si>
    <r>
      <t xml:space="preserve">Total Adjusted Value 
09/30/2022 </t>
    </r>
    <r>
      <rPr>
        <b/>
        <vertAlign val="superscript"/>
        <sz val="10"/>
        <rFont val="Itau Display"/>
        <family val="2"/>
      </rPr>
      <t>(1)</t>
    </r>
  </si>
  <si>
    <r>
      <t xml:space="preserve">Total Adjusted Value 
06/30/2022 </t>
    </r>
    <r>
      <rPr>
        <b/>
        <vertAlign val="superscript"/>
        <sz val="10"/>
        <rFont val="Itau Display"/>
        <family val="2"/>
      </rPr>
      <t>(1)</t>
    </r>
  </si>
  <si>
    <r>
      <t xml:space="preserve">Total Adjusted Value 
03/31/2022 </t>
    </r>
    <r>
      <rPr>
        <b/>
        <vertAlign val="superscript"/>
        <sz val="10"/>
        <rFont val="Itau Display"/>
        <family val="2"/>
      </rPr>
      <t>(1)</t>
    </r>
  </si>
  <si>
    <r>
      <t xml:space="preserve">Total Adjusted Value 
12/31/2021 </t>
    </r>
    <r>
      <rPr>
        <b/>
        <vertAlign val="superscript"/>
        <sz val="10"/>
        <rFont val="Itau Display"/>
        <family val="2"/>
      </rPr>
      <t>(1)</t>
    </r>
  </si>
  <si>
    <r>
      <t xml:space="preserve">Total Adjusted Value 09/30/2021 </t>
    </r>
    <r>
      <rPr>
        <b/>
        <vertAlign val="superscript"/>
        <sz val="10"/>
        <rFont val="Itau Display"/>
        <family val="2"/>
      </rPr>
      <t>(1)</t>
    </r>
  </si>
  <si>
    <r>
      <t xml:space="preserve">Total Adjusted Value 06/30/2021 </t>
    </r>
    <r>
      <rPr>
        <b/>
        <vertAlign val="superscript"/>
        <sz val="10"/>
        <rFont val="Itau Display"/>
        <family val="2"/>
      </rPr>
      <t>(1)</t>
    </r>
  </si>
  <si>
    <r>
      <t xml:space="preserve">Total Adjusted Value 03/31/2021 </t>
    </r>
    <r>
      <rPr>
        <b/>
        <vertAlign val="superscript"/>
        <sz val="10"/>
        <rFont val="Itau Display"/>
        <family val="2"/>
      </rPr>
      <t>(1)</t>
    </r>
  </si>
  <si>
    <r>
      <t xml:space="preserve">Total Adjusted Value 12/31/2020 </t>
    </r>
    <r>
      <rPr>
        <b/>
        <vertAlign val="superscript"/>
        <sz val="10"/>
        <rFont val="Itau Display"/>
        <family val="2"/>
      </rPr>
      <t>(1)</t>
    </r>
  </si>
  <si>
    <r>
      <t xml:space="preserve">Total Adjusted Value 09/30/2020 </t>
    </r>
    <r>
      <rPr>
        <b/>
        <vertAlign val="superscript"/>
        <sz val="10"/>
        <rFont val="Itau Display"/>
        <family val="2"/>
      </rPr>
      <t>(1)</t>
    </r>
  </si>
  <si>
    <r>
      <rPr>
        <vertAlign val="superscript"/>
        <sz val="8"/>
        <color rgb="FF000000"/>
        <rFont val="Itau Display"/>
        <family val="2"/>
      </rPr>
      <t xml:space="preserve">(1) </t>
    </r>
    <r>
      <rPr>
        <sz val="8"/>
        <color rgb="FF000000"/>
        <rFont val="Itau Display"/>
        <family val="2"/>
      </rPr>
      <t>Corresponds to the amount calculated after application of the weighting factors and limits set forth in BACEN Circular 3,869.</t>
    </r>
  </si>
  <si>
    <t>CR1: Credit Quality of Assets</t>
  </si>
  <si>
    <t>Gross carrying values of</t>
  </si>
  <si>
    <t xml:space="preserve">Allowances, Unearned Revenues and ECL accounting provision (c) </t>
  </si>
  <si>
    <r>
      <t>Allowances, Unearned Revenues and ECL accounting provision (c). Of Which: RWA</t>
    </r>
    <r>
      <rPr>
        <b/>
        <vertAlign val="subscript"/>
        <sz val="10"/>
        <color rgb="FF000000"/>
        <rFont val="Itau Display"/>
        <family val="2"/>
      </rPr>
      <t>CPAD</t>
    </r>
  </si>
  <si>
    <r>
      <t>Allowances, Unearned Revenues and ECL accounting provision (c). 
Of Which: RWA</t>
    </r>
    <r>
      <rPr>
        <b/>
        <vertAlign val="subscript"/>
        <sz val="10"/>
        <color rgb="FF000000"/>
        <rFont val="Itau Display"/>
        <family val="2"/>
      </rPr>
      <t>CIRB</t>
    </r>
  </si>
  <si>
    <t>Net values (a+b-c)</t>
  </si>
  <si>
    <r>
      <t>Allowances, Unearned Revenues and ECL accounting provision (c). Of Which: RWA</t>
    </r>
    <r>
      <rPr>
        <b/>
        <vertAlign val="subscript"/>
        <sz val="10"/>
        <color rgb="FF000000"/>
        <rFont val="Itau Display"/>
        <family val="2"/>
      </rPr>
      <t>CIRB</t>
    </r>
  </si>
  <si>
    <r>
      <t xml:space="preserve">Defaulted exposures (a) </t>
    </r>
    <r>
      <rPr>
        <b/>
        <vertAlign val="superscript"/>
        <sz val="10"/>
        <color theme="1"/>
        <rFont val="Itau Display"/>
        <family val="2"/>
      </rPr>
      <t>(1)</t>
    </r>
  </si>
  <si>
    <t>Non- defaulted exposures (b)</t>
  </si>
  <si>
    <t>Defaulted exposures (a)</t>
  </si>
  <si>
    <t>Loans</t>
  </si>
  <si>
    <t>Debt Securities</t>
  </si>
  <si>
    <t>2a</t>
  </si>
  <si>
    <t>in which: Sovereigns</t>
  </si>
  <si>
    <t>2b</t>
  </si>
  <si>
    <t>in which: Other Debts</t>
  </si>
  <si>
    <t>Off-balance sheet exposures</t>
  </si>
  <si>
    <r>
      <rPr>
        <vertAlign val="superscript"/>
        <sz val="8"/>
        <color theme="1"/>
        <rFont val="Itau Display"/>
        <family val="2"/>
      </rPr>
      <t>(1)</t>
    </r>
    <r>
      <rPr>
        <sz val="8"/>
        <color theme="1"/>
        <rFont val="Itau Display"/>
        <family val="2"/>
      </rPr>
      <t xml:space="preserve">  Pursuant to Resolution 54, as of 01/01/2022, operations in an abnormal course correspond to those characterized as problematic assets, a concept defined in Resolution 4,557.</t>
    </r>
  </si>
  <si>
    <t>CR2: Changes in Stock of defaulted loans and debts securities</t>
  </si>
  <si>
    <t>Exposures classified as problem assets at the end of the previous period (06/30/2023)</t>
  </si>
  <si>
    <t>Value of transactions classified as problem assets in the current period</t>
  </si>
  <si>
    <t>Value of exposures that are no longer characterized as problem assets in the current period</t>
  </si>
  <si>
    <t>Amount written off</t>
  </si>
  <si>
    <t>Other changes</t>
  </si>
  <si>
    <t>Defaulted loans and debt securities at end of the reporting period (09/30/2023)</t>
  </si>
  <si>
    <t>Exposures classified as problem assets at the end of the previous period (09/30/2023)</t>
  </si>
  <si>
    <t>Defaulted loans and debt securities at end of the reporting period (12/31/2023)</t>
  </si>
  <si>
    <t>Exposures classified as problem assets at the end of the previous period (12/31/2023)</t>
  </si>
  <si>
    <t>Defaulted loans and debt securities at end of the reporting period (03/31/2024)</t>
  </si>
  <si>
    <t>Exposures classified as problem assets at the end of the previous period (03/31/2024)</t>
  </si>
  <si>
    <t>Defaulted loans and debt securities at end of the reporting period (06/30/2024)</t>
  </si>
  <si>
    <t>Exposures classified as problem assets at the end of the previous period (06/30/2024)</t>
  </si>
  <si>
    <t>Defaulted loans and debt securities at end of the reporting period (09/30/2024)</t>
  </si>
  <si>
    <t>Exposures classified as problem assets at the end of the previous period (09/30/2024)</t>
  </si>
  <si>
    <t>Defaulted loans and debt securities at end of the reporting period (12/31/2024)</t>
  </si>
  <si>
    <t>Defaulted loans and debt securities at end of the previous reporting period (12/31/2019)</t>
  </si>
  <si>
    <t>Loans and debt securities that have defaulted since the last reporting period</t>
  </si>
  <si>
    <t>Amount returned to non-defaulted status</t>
  </si>
  <si>
    <t>Defaulted loans and debt securities at end of the reporting period (06/30/2020)</t>
  </si>
  <si>
    <t>Defaulted loans and debt securities at end of the previous reporting period (06/30/2020)</t>
  </si>
  <si>
    <t>Defaulted loans and debt securities at end of the reporting period (12/31/2020)</t>
  </si>
  <si>
    <t>Defaulted loans and debt securities at end of the previous reporting period (12/31/2020)</t>
  </si>
  <si>
    <t>Defaulted loans and debt securities at end of the reporting period (03/31/2021)</t>
  </si>
  <si>
    <t>Defaulted loans and debt securities at end of the previous reporting period (03/31/2021)</t>
  </si>
  <si>
    <t>Defaulted loans and debt securities at end of the reporting period (06/30/2021)</t>
  </si>
  <si>
    <t>Defaulted loans and debt securities at end of the previous reporting period (06/30/2021)</t>
  </si>
  <si>
    <t>Defaulted loans and debt securities at end of the reporting period (09/30/2021)</t>
  </si>
  <si>
    <t>Defaulted loans and debt securities at end of the previous reporting period (09/31/2021)</t>
  </si>
  <si>
    <t>Defaulted loans and debt securities at end of the reporting period (12/31/2021)</t>
  </si>
  <si>
    <r>
      <t xml:space="preserve">Defaulted loans and debt securities at end of the previous reporting period (12/31/2021) </t>
    </r>
    <r>
      <rPr>
        <vertAlign val="superscript"/>
        <sz val="10"/>
        <color theme="1"/>
        <rFont val="Itau Display"/>
        <family val="2"/>
      </rPr>
      <t>(1),(2)</t>
    </r>
  </si>
  <si>
    <r>
      <t xml:space="preserve">Defaulted loans and debt securities at end of the reporting period (03/31/2022) </t>
    </r>
    <r>
      <rPr>
        <b/>
        <vertAlign val="superscript"/>
        <sz val="10"/>
        <color theme="1"/>
        <rFont val="Itau Display"/>
        <family val="2"/>
      </rPr>
      <t>(1)</t>
    </r>
  </si>
  <si>
    <r>
      <t xml:space="preserve">Defaulted loans and debt securities at end of the previous reporting period (03/31/2022) </t>
    </r>
    <r>
      <rPr>
        <vertAlign val="superscript"/>
        <sz val="10"/>
        <color theme="1"/>
        <rFont val="Itau Display"/>
        <family val="2"/>
      </rPr>
      <t>(1),(2)</t>
    </r>
  </si>
  <si>
    <r>
      <t xml:space="preserve">Defaulted loans and debt securities at end of the reporting period (06/30/2022) </t>
    </r>
    <r>
      <rPr>
        <b/>
        <vertAlign val="superscript"/>
        <sz val="10"/>
        <color theme="1"/>
        <rFont val="Itau Display"/>
        <family val="2"/>
      </rPr>
      <t>(1)</t>
    </r>
  </si>
  <si>
    <t>Defaulted loans and debt securities at end of the reporting period (06/30/2022) (1)</t>
  </si>
  <si>
    <r>
      <t xml:space="preserve">Defaulted loans and debt securities at end of the reporting period (09/30/2022) </t>
    </r>
    <r>
      <rPr>
        <b/>
        <vertAlign val="superscript"/>
        <sz val="10"/>
        <color theme="1"/>
        <rFont val="Itau Display"/>
        <family val="2"/>
      </rPr>
      <t>(1)</t>
    </r>
  </si>
  <si>
    <t>Defaulted loans and debt securities at end of the reporting period (09/30/2022) (1)</t>
  </si>
  <si>
    <r>
      <t xml:space="preserve">Defaulted loans and debt securities at end of the reporting period (12/31/2022) </t>
    </r>
    <r>
      <rPr>
        <b/>
        <vertAlign val="superscript"/>
        <sz val="10"/>
        <color theme="1"/>
        <rFont val="Itau Display"/>
        <family val="2"/>
      </rPr>
      <t>(1)</t>
    </r>
  </si>
  <si>
    <t>Defaulted loans and debt securities at end of the reporting period (12/30/2023) (1)</t>
  </si>
  <si>
    <r>
      <t xml:space="preserve">Defaulted loans and debt securities at end of the reporting period (03/31/2023) </t>
    </r>
    <r>
      <rPr>
        <b/>
        <vertAlign val="superscript"/>
        <sz val="10"/>
        <color theme="1"/>
        <rFont val="Itau Display"/>
        <family val="2"/>
      </rPr>
      <t>(1)</t>
    </r>
  </si>
  <si>
    <t>Defaulted loans and debt securities at end of the reporting period (03/31/2023) (1)</t>
  </si>
  <si>
    <r>
      <t xml:space="preserve">Defaulted loans and debt securities at end of the reporting period (06/30/2023) </t>
    </r>
    <r>
      <rPr>
        <b/>
        <vertAlign val="superscript"/>
        <sz val="10"/>
        <color theme="1"/>
        <rFont val="Itau Display"/>
        <family val="2"/>
      </rPr>
      <t>(1)</t>
    </r>
  </si>
  <si>
    <r>
      <rPr>
        <vertAlign val="superscript"/>
        <sz val="8"/>
        <color theme="1"/>
        <rFont val="Itau Display"/>
        <family val="2"/>
      </rPr>
      <t>(1)</t>
    </r>
    <r>
      <rPr>
        <sz val="8"/>
        <color theme="1"/>
        <rFont val="Itau Display"/>
        <family val="2"/>
      </rPr>
      <t xml:space="preserve"> Pursuant to Resolution 54, as of 01/01/2022, operations in an abnormal course correspond to those characterized as problematic assets, a concept defined in Resolution 4,557.</t>
    </r>
  </si>
  <si>
    <r>
      <rPr>
        <vertAlign val="superscript"/>
        <sz val="8"/>
        <color theme="1"/>
        <rFont val="Itau Display"/>
        <family val="2"/>
      </rPr>
      <t xml:space="preserve">(2) </t>
    </r>
    <r>
      <rPr>
        <sz val="8"/>
        <color theme="1"/>
        <rFont val="Itau Display"/>
        <family val="2"/>
      </rPr>
      <t>For purposes of comparability, for December/21, the same criterion as in March/22 was used.</t>
    </r>
  </si>
  <si>
    <t>CRB - Additional disclosure related to the credit quality of assets: Industry</t>
  </si>
  <si>
    <t>Portfolio</t>
  </si>
  <si>
    <t>Total Exposure (Net values)</t>
  </si>
  <si>
    <t>Total Exposure (Gross values)</t>
  </si>
  <si>
    <t>Companies</t>
  </si>
  <si>
    <t>Public sector</t>
  </si>
  <si>
    <t>Energy</t>
  </si>
  <si>
    <t xml:space="preserve">Petrochemical and Chemical </t>
  </si>
  <si>
    <t>Private sector</t>
  </si>
  <si>
    <t>Sugar and Alcohol</t>
  </si>
  <si>
    <t>Agribusiness and Fertilizers</t>
  </si>
  <si>
    <t>Food and Beverage</t>
  </si>
  <si>
    <t xml:space="preserve">Banks and Other Financial Institutions  </t>
  </si>
  <si>
    <t>Capital Assets</t>
  </si>
  <si>
    <t>Pulp and Paper</t>
  </si>
  <si>
    <t>Electronic and IT</t>
  </si>
  <si>
    <t xml:space="preserve">Packaging </t>
  </si>
  <si>
    <t>Energy and Sewage</t>
  </si>
  <si>
    <t>Education</t>
  </si>
  <si>
    <t>Pharmaceuticals and Cosmetics</t>
  </si>
  <si>
    <t>Real Estate Agents</t>
  </si>
  <si>
    <t>Entertainment and Tourism</t>
  </si>
  <si>
    <t>Wood and Furniture</t>
  </si>
  <si>
    <t>Construction Material</t>
  </si>
  <si>
    <t>Steel and Metallurgy</t>
  </si>
  <si>
    <t>Media</t>
  </si>
  <si>
    <t>Mining</t>
  </si>
  <si>
    <t>Infrastructure Work</t>
  </si>
  <si>
    <t xml:space="preserve">Oil and Gas </t>
  </si>
  <si>
    <t>Petrochemical and Chemical</t>
  </si>
  <si>
    <t>Health Care</t>
  </si>
  <si>
    <t>Insurance and Reinsurance and Pension Plans</t>
  </si>
  <si>
    <t>259</t>
  </si>
  <si>
    <t>266</t>
  </si>
  <si>
    <t>Telecommunications</t>
  </si>
  <si>
    <t>Clothing and Footwear</t>
  </si>
  <si>
    <t>Trading</t>
  </si>
  <si>
    <t>Transportation</t>
  </si>
  <si>
    <t>Domestic Appliances</t>
  </si>
  <si>
    <t>Vehicles and Autoparts</t>
  </si>
  <si>
    <t>Third Sector</t>
  </si>
  <si>
    <t>Publishing and Printing</t>
  </si>
  <si>
    <t>Commerce - Sundry</t>
  </si>
  <si>
    <t>Industry - Sundry</t>
  </si>
  <si>
    <t>Sundry Services</t>
  </si>
  <si>
    <t>Individuals</t>
  </si>
  <si>
    <t>Total defaulted loans and debt securities</t>
  </si>
  <si>
    <t>Problematic Assets</t>
  </si>
  <si>
    <t>Expected Credit Loss</t>
  </si>
  <si>
    <t>Write-off</t>
  </si>
  <si>
    <r>
      <t xml:space="preserve">Defaulted Exposures </t>
    </r>
    <r>
      <rPr>
        <b/>
        <vertAlign val="superscript"/>
        <sz val="10"/>
        <rFont val="Itau Display"/>
        <family val="2"/>
      </rPr>
      <t>(1)</t>
    </r>
  </si>
  <si>
    <t>Defaulted Exposures</t>
  </si>
  <si>
    <t>23.371</t>
  </si>
  <si>
    <t>6.658</t>
  </si>
  <si>
    <t>291</t>
  </si>
  <si>
    <t>177</t>
  </si>
  <si>
    <t>288</t>
  </si>
  <si>
    <t>187</t>
  </si>
  <si>
    <t>35</t>
  </si>
  <si>
    <t>17</t>
  </si>
  <si>
    <t>181</t>
  </si>
  <si>
    <t>52</t>
  </si>
  <si>
    <t>645</t>
  </si>
  <si>
    <t>(94)</t>
  </si>
  <si>
    <t>222</t>
  </si>
  <si>
    <t>95</t>
  </si>
  <si>
    <t>277</t>
  </si>
  <si>
    <t>88</t>
  </si>
  <si>
    <t>1.446</t>
  </si>
  <si>
    <t>771</t>
  </si>
  <si>
    <t>1.715</t>
  </si>
  <si>
    <t>614</t>
  </si>
  <si>
    <t>425</t>
  </si>
  <si>
    <t>287</t>
  </si>
  <si>
    <t>77</t>
  </si>
  <si>
    <t>11</t>
  </si>
  <si>
    <t>265</t>
  </si>
  <si>
    <t>126</t>
  </si>
  <si>
    <t>251</t>
  </si>
  <si>
    <t>71</t>
  </si>
  <si>
    <t>157</t>
  </si>
  <si>
    <t>42</t>
  </si>
  <si>
    <t>61</t>
  </si>
  <si>
    <t>534</t>
  </si>
  <si>
    <t>85</t>
  </si>
  <si>
    <t>75</t>
  </si>
  <si>
    <t>27</t>
  </si>
  <si>
    <t>957</t>
  </si>
  <si>
    <t>412</t>
  </si>
  <si>
    <t>4</t>
  </si>
  <si>
    <t>67</t>
  </si>
  <si>
    <t>912</t>
  </si>
  <si>
    <t>66</t>
  </si>
  <si>
    <t>3.187</t>
  </si>
  <si>
    <t>1.439</t>
  </si>
  <si>
    <t>5.121</t>
  </si>
  <si>
    <t>(629)</t>
  </si>
  <si>
    <t>62.978</t>
  </si>
  <si>
    <t>CRB - Additional disclosure related to the credit quality of assets: Maturity</t>
  </si>
  <si>
    <r>
      <t xml:space="preserve">Remaining maturities of transactions 
(Net values) </t>
    </r>
    <r>
      <rPr>
        <b/>
        <vertAlign val="superscript"/>
        <sz val="10"/>
        <rFont val="Itau Display"/>
        <family val="2"/>
      </rPr>
      <t>(1)</t>
    </r>
  </si>
  <si>
    <r>
      <t xml:space="preserve">Remaining maturities of transactions 
(Gross values) </t>
    </r>
    <r>
      <rPr>
        <b/>
        <vertAlign val="superscript"/>
        <sz val="10"/>
        <rFont val="Itau Display"/>
        <family val="2"/>
      </rPr>
      <t>(1)</t>
    </r>
  </si>
  <si>
    <t>up to 6 
months</t>
  </si>
  <si>
    <t xml:space="preserve"> 6 to 12 
months</t>
  </si>
  <si>
    <t>1 to 5 
years</t>
  </si>
  <si>
    <t>above 5 years</t>
  </si>
  <si>
    <t>(1) Do not consider the amount of credits to be released</t>
  </si>
  <si>
    <t>CRB - Additional disclosure related to the credit quality of assets: Overdue</t>
  </si>
  <si>
    <t>Gross Portfolio</t>
  </si>
  <si>
    <r>
      <t>Overdue amounts</t>
    </r>
    <r>
      <rPr>
        <b/>
        <vertAlign val="superscript"/>
        <sz val="10"/>
        <color theme="1"/>
        <rFont val="Itau Display"/>
        <family val="2"/>
      </rPr>
      <t xml:space="preserve"> (1)</t>
    </r>
  </si>
  <si>
    <t>Less than 30 days</t>
  </si>
  <si>
    <t>31 to 90 days</t>
  </si>
  <si>
    <t>91 to 180 days</t>
  </si>
  <si>
    <t>181 to 365 days</t>
  </si>
  <si>
    <t>above 365 days</t>
  </si>
  <si>
    <r>
      <rPr>
        <vertAlign val="superscript"/>
        <sz val="8"/>
        <rFont val="Itau Display"/>
        <family val="2"/>
      </rPr>
      <t>(1)</t>
    </r>
    <r>
      <rPr>
        <sz val="8"/>
        <rFont val="Itau Display"/>
        <family val="2"/>
      </rPr>
      <t xml:space="preserve"> According to Resolution 54, the table follows the same scope as table CR1.</t>
    </r>
  </si>
  <si>
    <t xml:space="preserve">CRB - Additional disclosure related to the credit quality of assets: Geographical areas </t>
  </si>
  <si>
    <t>Southeast</t>
  </si>
  <si>
    <t>South</t>
  </si>
  <si>
    <t>North</t>
  </si>
  <si>
    <t>Northeast</t>
  </si>
  <si>
    <t>Midwest</t>
  </si>
  <si>
    <r>
      <t>National territory</t>
    </r>
    <r>
      <rPr>
        <vertAlign val="superscript"/>
        <sz val="10"/>
        <rFont val="Itau Display"/>
        <family val="2"/>
      </rPr>
      <t>1</t>
    </r>
  </si>
  <si>
    <t xml:space="preserve">Argentina </t>
  </si>
  <si>
    <t>Colombia</t>
  </si>
  <si>
    <t>United States</t>
  </si>
  <si>
    <t>Paraguay</t>
  </si>
  <si>
    <t>Swiss</t>
  </si>
  <si>
    <t>Foreign</t>
  </si>
  <si>
    <r>
      <rPr>
        <vertAlign val="superscript"/>
        <sz val="8"/>
        <color theme="1"/>
        <rFont val="Itau Display"/>
        <family val="2"/>
      </rPr>
      <t xml:space="preserve">(1) </t>
    </r>
    <r>
      <rPr>
        <sz val="8"/>
        <color theme="1"/>
        <rFont val="Itau Display"/>
        <family val="2"/>
      </rPr>
      <t>Considers only Brazilian treasury bonds.</t>
    </r>
  </si>
  <si>
    <r>
      <t xml:space="preserve">Defaulted exposures </t>
    </r>
    <r>
      <rPr>
        <b/>
        <vertAlign val="superscript"/>
        <sz val="10"/>
        <rFont val="Itau Display"/>
        <family val="2"/>
      </rPr>
      <t>(2)</t>
    </r>
  </si>
  <si>
    <t>Defaulted exposures</t>
  </si>
  <si>
    <t>CRB - Additional disclosure related to the credit quality of assets: Largest Debtors</t>
  </si>
  <si>
    <r>
      <t>Loans, Debt Securities and Off-balance sheet exposures (CR1)</t>
    </r>
    <r>
      <rPr>
        <b/>
        <vertAlign val="superscript"/>
        <sz val="10"/>
        <color theme="3"/>
        <rFont val="Itau Display"/>
        <family val="2"/>
      </rPr>
      <t>(1)</t>
    </r>
  </si>
  <si>
    <t>Exposure</t>
  </si>
  <si>
    <t>% of portfolio</t>
  </si>
  <si>
    <t>10 largest debtors</t>
  </si>
  <si>
    <t xml:space="preserve">100 largest debtors </t>
  </si>
  <si>
    <r>
      <rPr>
        <vertAlign val="superscript"/>
        <sz val="8"/>
        <color theme="1"/>
        <rFont val="Itau Display"/>
        <family val="2"/>
      </rPr>
      <t>(1)</t>
    </r>
    <r>
      <rPr>
        <sz val="8"/>
        <color theme="1"/>
        <rFont val="Itau Display"/>
        <family val="2"/>
      </rPr>
      <t xml:space="preserve"> According to Resolution 54, the table follows the same scope as table CR1, in which the exposure value considers sovereign debt securities.</t>
    </r>
  </si>
  <si>
    <t>CRB - Additional disclosure related to the credit quality of assets: Restructured Exposures</t>
  </si>
  <si>
    <t>Problem Assets</t>
  </si>
  <si>
    <t>Others</t>
  </si>
  <si>
    <r>
      <t>CR3: Credit Risk mitigation techniques - overview</t>
    </r>
    <r>
      <rPr>
        <b/>
        <vertAlign val="superscript"/>
        <sz val="11"/>
        <color theme="0"/>
        <rFont val="Itau Display"/>
        <family val="2"/>
      </rPr>
      <t>(1)</t>
    </r>
  </si>
  <si>
    <t>Unsecured Exposures</t>
  </si>
  <si>
    <t>Secured Exposures</t>
  </si>
  <si>
    <t>Exposures secured by
collateral</t>
  </si>
  <si>
    <t>Exposures secured by
financial guarantees</t>
  </si>
  <si>
    <t>Exposures secured by
credit derivatives</t>
  </si>
  <si>
    <t>Debt securities</t>
  </si>
  <si>
    <t>I</t>
  </si>
  <si>
    <t>II</t>
  </si>
  <si>
    <t>Other Exposures</t>
  </si>
  <si>
    <t>Of which: problem assets</t>
  </si>
  <si>
    <r>
      <rPr>
        <vertAlign val="superscript"/>
        <sz val="8"/>
        <color theme="1"/>
        <rFont val="Itau Display"/>
        <family val="2"/>
      </rPr>
      <t>(1)</t>
    </r>
    <r>
      <rPr>
        <sz val="8"/>
        <color theme="1"/>
        <rFont val="Itau Display"/>
        <family val="2"/>
      </rPr>
      <t>The mitigating instruments contemplated in this table are those foreseen in BACEN Circular 3,809.</t>
    </r>
  </si>
  <si>
    <t>CR4: Standardized Approach – Credit Risk exposure and credit risk mitigation effects</t>
  </si>
  <si>
    <t>Exposures before CCF and CRM</t>
  </si>
  <si>
    <t>Exposures post-CCF and CRM</t>
  </si>
  <si>
    <t>RWA and RWA density</t>
  </si>
  <si>
    <t>Asset classes</t>
  </si>
  <si>
    <t>On- balance sheet amount (a)</t>
  </si>
  <si>
    <t>Off- balance sheet amount (b)</t>
  </si>
  <si>
    <t>On- balance sheet amount (c)</t>
  </si>
  <si>
    <t>Off- balance sheet amount (d)</t>
  </si>
  <si>
    <t>RWA (e)</t>
  </si>
  <si>
    <t>Off- balance sheet amount [e/(c+d)]</t>
  </si>
  <si>
    <t>Sovereigns and their central banks</t>
  </si>
  <si>
    <t>Non-central government public sector entities</t>
  </si>
  <si>
    <t>Multilateral development banks</t>
  </si>
  <si>
    <t>Banks and other Financial Institutions authorized by Brazil Central Bank</t>
  </si>
  <si>
    <t>Covered bonds</t>
  </si>
  <si>
    <t>Corporate</t>
  </si>
  <si>
    <t>Of which: specialised landings</t>
  </si>
  <si>
    <t>Of which: others</t>
  </si>
  <si>
    <t>Subordinate debt, equity and other capital</t>
  </si>
  <si>
    <t>Retail</t>
  </si>
  <si>
    <t>Real Estate</t>
  </si>
  <si>
    <t>Of which: exposures secured by residential real estate where repayment is not materially dependent on cash flows generated by property.</t>
  </si>
  <si>
    <t>Of which: exposures secured by residential real estate where repayment is materially dependent on cash flows generated by property.</t>
  </si>
  <si>
    <t>Of which: exposures secured by commercial real estate where repayment is not materially dependent on cash flows generated by property.</t>
  </si>
  <si>
    <t>Of which: exposures secured by commercial real estate where repayment is materially dependent on cash flows generated by property.</t>
  </si>
  <si>
    <t>Of which: Land acquisition, development and construction.</t>
  </si>
  <si>
    <t>Problem assets</t>
  </si>
  <si>
    <t>Corporates</t>
  </si>
  <si>
    <t>Regulatory retail portfolios</t>
  </si>
  <si>
    <t>Secured by residential property</t>
  </si>
  <si>
    <t>Secured by commercial real estate</t>
  </si>
  <si>
    <t>Equity stake</t>
  </si>
  <si>
    <t>CR5: Standardized Approach – exposures by asset classes and risk weights</t>
  </si>
  <si>
    <t>Risk weight (FPR)</t>
  </si>
  <si>
    <t>Total
credit exposures amount (post CCF and post-CRM)</t>
  </si>
  <si>
    <t>Of which: no loan splitting applied</t>
  </si>
  <si>
    <t>Of which: no loans splitting applied</t>
  </si>
  <si>
    <t>Exposure amounts and CCFs applied to off-balance sheet exposures, categorised based on risk bucket of converted exposures.</t>
  </si>
  <si>
    <t>On balance sheet exposure</t>
  </si>
  <si>
    <t>Off-balance sheet exposure (pre-CCF)</t>
  </si>
  <si>
    <r>
      <t xml:space="preserve">Weighted average CCF </t>
    </r>
    <r>
      <rPr>
        <b/>
        <vertAlign val="superscript"/>
        <sz val="10"/>
        <color rgb="FF000000"/>
        <rFont val="Itau Display"/>
        <family val="2"/>
      </rPr>
      <t>(1)</t>
    </r>
  </si>
  <si>
    <t>Total exposure (post-CCF and post-CRM)</t>
  </si>
  <si>
    <t>Less than 40%</t>
  </si>
  <si>
    <t>40 - 70%</t>
  </si>
  <si>
    <t>75%</t>
  </si>
  <si>
    <t>80 - 85%</t>
  </si>
  <si>
    <t>90 - 100%</t>
  </si>
  <si>
    <t>105 - 130%</t>
  </si>
  <si>
    <t>400%</t>
  </si>
  <si>
    <t>1250%</t>
  </si>
  <si>
    <r>
      <rPr>
        <vertAlign val="superscript"/>
        <sz val="9"/>
        <color rgb="FF000000"/>
        <rFont val="Itau Display"/>
        <family val="2"/>
      </rPr>
      <t>1)</t>
    </r>
    <r>
      <rPr>
        <sz val="9"/>
        <color rgb="FF000000"/>
        <rFont val="Itau Display"/>
        <family val="2"/>
      </rPr>
      <t xml:space="preserve"> Weighting is based on off-balance sheet exposure (pre-CCF). </t>
    </r>
  </si>
  <si>
    <t>f1</t>
  </si>
  <si>
    <t>i</t>
  </si>
  <si>
    <t>j</t>
  </si>
  <si>
    <r>
      <t xml:space="preserve">CR6: IRB – Credit risk exposures by portfolio and PD range </t>
    </r>
    <r>
      <rPr>
        <b/>
        <vertAlign val="superscript"/>
        <sz val="11"/>
        <color theme="0"/>
        <rFont val="Itau Display"/>
        <family val="2"/>
      </rPr>
      <t>(1)(2)</t>
    </r>
  </si>
  <si>
    <t>PD scale (%)</t>
  </si>
  <si>
    <t>Original on- balance sheet gross exposure</t>
  </si>
  <si>
    <t>Off- balance sheet exposures pre CCF</t>
  </si>
  <si>
    <t>Average CCF</t>
  </si>
  <si>
    <t>EAD post CRM and post- CCF</t>
  </si>
  <si>
    <t>Average PD</t>
  </si>
  <si>
    <t>Number of obligors</t>
  </si>
  <si>
    <t>Average LGD</t>
  </si>
  <si>
    <t>Average maturity</t>
  </si>
  <si>
    <t>RWA density</t>
  </si>
  <si>
    <t>EL</t>
  </si>
  <si>
    <t>Wholesale, excluding financial receivables and the subcategory "revenue-generating real estate development" - A-IRB</t>
  </si>
  <si>
    <t>0.00 to &lt;0.15</t>
  </si>
  <si>
    <t>0.15 to &lt;0.25</t>
  </si>
  <si>
    <t>0.25 to &lt;0.50</t>
  </si>
  <si>
    <t>0.50 to &lt;0.75</t>
  </si>
  <si>
    <t>0.75 to &lt;2.50</t>
  </si>
  <si>
    <t>2.50 to &lt;10.00</t>
  </si>
  <si>
    <t>10.00 to &lt;100.00</t>
  </si>
  <si>
    <t>100.00 (Default)</t>
  </si>
  <si>
    <t>Other retail exposures, excluding retail receivables - A-IRB</t>
  </si>
  <si>
    <t>Agribusiness</t>
  </si>
  <si>
    <t>1) Transactions subject to counterparty credit risk are excluded, in accordance with BCB Normative Instruction No. 532.</t>
  </si>
  <si>
    <t>2) Considers RWA internal models.</t>
  </si>
  <si>
    <r>
      <t xml:space="preserve">CR7: IRB – Effect on RWA of credit derivatives used as CRM techniques </t>
    </r>
    <r>
      <rPr>
        <b/>
        <vertAlign val="superscript"/>
        <sz val="11"/>
        <color theme="0"/>
        <rFont val="Itau Display"/>
        <family val="2"/>
      </rPr>
      <t>(1)(2)</t>
    </r>
  </si>
  <si>
    <t>Pre-credit derivatives RWA</t>
  </si>
  <si>
    <t>Actual RWA</t>
  </si>
  <si>
    <t>Financial Institutions - F-IRB</t>
  </si>
  <si>
    <t>Wholesale, excluding financial receivables and the subcategory "revenue-generating real estate development" - F-IRB</t>
  </si>
  <si>
    <t>Revenue-generating real estate development - F-IRB</t>
  </si>
  <si>
    <t>Revenue-generating real estate development - A-IRB</t>
  </si>
  <si>
    <t>Wholesale receivables - F-IRB</t>
  </si>
  <si>
    <t>Wholesale receivables - A-IRB</t>
  </si>
  <si>
    <t>Retail – qualifying revolving - A-IRB</t>
  </si>
  <si>
    <t>Residential mortgages - A-IRB</t>
  </si>
  <si>
    <t>Retail receivables - A-IRB</t>
  </si>
  <si>
    <t>Equity – AIRB</t>
  </si>
  <si>
    <r>
      <t xml:space="preserve">CR8: RWA flow statements of credit risk exposures under IRB </t>
    </r>
    <r>
      <rPr>
        <b/>
        <vertAlign val="superscript"/>
        <sz val="11"/>
        <color theme="0"/>
        <rFont val="Itau Display"/>
        <family val="2"/>
      </rPr>
      <t>(1)(2)</t>
    </r>
  </si>
  <si>
    <t>RWA amounts</t>
  </si>
  <si>
    <t>RWA as at end of previous reporting period (09/30/2023)</t>
  </si>
  <si>
    <t>Asset size</t>
  </si>
  <si>
    <t>Asset quality</t>
  </si>
  <si>
    <t>Model updates</t>
  </si>
  <si>
    <t>Methodology and policy</t>
  </si>
  <si>
    <t>Acquisitions and disposals</t>
  </si>
  <si>
    <t>Foreign exchange movements</t>
  </si>
  <si>
    <t>RWA as at end of reporting period (12/31/2023)</t>
  </si>
  <si>
    <t>RWA as at end of reporting period (03/31/2024)</t>
  </si>
  <si>
    <t>RWA as at end of reporting period (06/30/2024)</t>
  </si>
  <si>
    <t>RWA as at end of reporting period (09/30/2024)</t>
  </si>
  <si>
    <t>RWA as at end of reporting period (12/31/2024)</t>
  </si>
  <si>
    <r>
      <rPr>
        <vertAlign val="superscript"/>
        <sz val="8"/>
        <color theme="1"/>
        <rFont val="Itau Display"/>
        <family val="2"/>
      </rPr>
      <t>(2)</t>
    </r>
    <r>
      <rPr>
        <sz val="8"/>
        <color theme="1"/>
        <rFont val="Itau Display"/>
        <family val="2"/>
      </rPr>
      <t xml:space="preserve"> Considers RWA internal models.</t>
    </r>
  </si>
  <si>
    <r>
      <t xml:space="preserve">CR9: IRB – Backtesting of probability of default (PD) per portfolio </t>
    </r>
    <r>
      <rPr>
        <b/>
        <vertAlign val="superscript"/>
        <sz val="11"/>
        <color theme="0"/>
        <rFont val="Itau Display"/>
        <family val="2"/>
      </rPr>
      <t>(1)(2)</t>
    </r>
  </si>
  <si>
    <t>PD Range</t>
  </si>
  <si>
    <t>External rating equivalent</t>
  </si>
  <si>
    <t>Weighted average PD</t>
  </si>
  <si>
    <t>Arithmetic average PD by obligors</t>
  </si>
  <si>
    <t>Defaulted obligors in the year</t>
  </si>
  <si>
    <t>of which: new defaulted obligors in the year</t>
  </si>
  <si>
    <t>Average historical annual default rate</t>
  </si>
  <si>
    <t>End of previous year</t>
  </si>
  <si>
    <t>End of the year</t>
  </si>
  <si>
    <t>CMS1 - Comparison of modelled and standardised RWA at risk level</t>
  </si>
  <si>
    <t>RWA for modelled approaches that banks have supervisory approval to use</t>
  </si>
  <si>
    <t>RWA for portfolios where standardised approaches are used</t>
  </si>
  <si>
    <t>Total Actual RWA (a + b) (ie RWA which banks report as current requirements)</t>
  </si>
  <si>
    <t>RWA calculated using full standardised approach (ie RWA used in capital floor computation)</t>
  </si>
  <si>
    <t>Counterparty credit risk</t>
  </si>
  <si>
    <t>Securitisation exposures in the banking book</t>
  </si>
  <si>
    <t>Residual RWA</t>
  </si>
  <si>
    <t>CMS2 - Comparison of modelled and standardised RWA for credit risk at asset class level</t>
  </si>
  <si>
    <t>R$ milion</t>
  </si>
  <si>
    <t>RWA for modelled approaches that banks have supervisory approval to use (a)</t>
  </si>
  <si>
    <t>RWA for column (a) if re-computed using the standardised approach (b)</t>
  </si>
  <si>
    <t>Total Actual RWA (ie RWA which banks report as current requirements) (c)</t>
  </si>
  <si>
    <t>RWA calculated using full standardised approach (ie RWA used in capital floor computation) (d)</t>
  </si>
  <si>
    <t>Sovereign</t>
  </si>
  <si>
    <t>Of which: categorised as MDB/PSE in SA</t>
  </si>
  <si>
    <t>Banks and other financial institutions</t>
  </si>
  <si>
    <t>Purchased receivables</t>
  </si>
  <si>
    <t>Of which: F-IRB is applied</t>
  </si>
  <si>
    <t>Of which: A-IRB is applied</t>
  </si>
  <si>
    <t>Of which: qualifying revolving retail</t>
  </si>
  <si>
    <t>Of which: other retail</t>
  </si>
  <si>
    <t>Of which: retail residential mortgages</t>
  </si>
  <si>
    <t>Specialized lending</t>
  </si>
  <si>
    <t>Of which: income-producing real estate and high volatility commercial real estate</t>
  </si>
  <si>
    <t>Of which: rural credit business unity</t>
  </si>
  <si>
    <t xml:space="preserve"> CCR1: Analysis of CCR exposures by approach</t>
  </si>
  <si>
    <t>Replacement 
cost</t>
  </si>
  <si>
    <t>Potential future exposure</t>
  </si>
  <si>
    <t>Multiplier applied to the calculation of EAD</t>
  </si>
  <si>
    <t>EAD
post mitigation</t>
  </si>
  <si>
    <t>SA-CCR Approach</t>
  </si>
  <si>
    <t>1.4</t>
  </si>
  <si>
    <t>1.1</t>
  </si>
  <si>
    <t>CEM Approach</t>
  </si>
  <si>
    <t>Simple Approach for CCR mitigation (for SFTs and asset loans)</t>
  </si>
  <si>
    <t>Comprehensive Approach for CCR mitigation (for SFTs and asset loans)</t>
  </si>
  <si>
    <t>CCR3: Standardized approach – CCR exposures by regulatory portfolio and risk weights</t>
  </si>
  <si>
    <t>e1</t>
  </si>
  <si>
    <t>Counterparties</t>
  </si>
  <si>
    <t>Sovereigns</t>
  </si>
  <si>
    <t>Other Counterparties</t>
  </si>
  <si>
    <t>CCR5: Composition of collateral for CCR exposures</t>
  </si>
  <si>
    <t>Collateral used in derivative transactions</t>
  </si>
  <si>
    <t>Collateral used in SFTs and asset loans</t>
  </si>
  <si>
    <t>Fair value of collateral received</t>
  </si>
  <si>
    <t>Fair value of posted collateral</t>
  </si>
  <si>
    <t>Segregated</t>
  </si>
  <si>
    <t>Unsegregated</t>
  </si>
  <si>
    <t>Cash - domestic currency</t>
  </si>
  <si>
    <t>Cash - other currencies</t>
  </si>
  <si>
    <t>43</t>
  </si>
  <si>
    <t>Domestic sovereign debt</t>
  </si>
  <si>
    <t>Government agency debt</t>
  </si>
  <si>
    <t>Corporate bonds</t>
  </si>
  <si>
    <t>536</t>
  </si>
  <si>
    <t>Equity securities</t>
  </si>
  <si>
    <t>289</t>
  </si>
  <si>
    <t>Other collateral</t>
  </si>
  <si>
    <t>CCR6: CCR associated with credit derivatives exposures</t>
  </si>
  <si>
    <t>Protection bought</t>
  </si>
  <si>
    <t>Protection sold</t>
  </si>
  <si>
    <t>Notionals</t>
  </si>
  <si>
    <t>Single-name credit default swaps</t>
  </si>
  <si>
    <t>Index credit default swaps</t>
  </si>
  <si>
    <t>Total return swaps</t>
  </si>
  <si>
    <t>Total notionals</t>
  </si>
  <si>
    <t>Fair values</t>
  </si>
  <si>
    <t>Positive fair value (asset)</t>
  </si>
  <si>
    <t>Negative fair value (liability)</t>
  </si>
  <si>
    <t>CCR8: CCR associated with Exposures to central counterparties</t>
  </si>
  <si>
    <t>EAD (post-CRM)</t>
  </si>
  <si>
    <t>Exposures to qualifying CCPs (QCCPs total)</t>
  </si>
  <si>
    <t>Exposures for trades at QCCPs (excluding initial margin and default fund contributions); of which</t>
  </si>
  <si>
    <t>(i) over-the-counter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</si>
  <si>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</si>
  <si>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</si>
  <si>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</si>
  <si>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</si>
  <si>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</si>
  <si>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</si>
  <si>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</si>
  <si>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 xml:space="preserve"> Exposures to non-qualifying CCPs (Non-QCCPs total)</t>
  </si>
  <si>
    <t>Exposures for trades at non-QCCPs (excluding initial margin and default fund contributions); of which</t>
  </si>
  <si>
    <t>Exposures to non-QCCPs (total)</t>
  </si>
  <si>
    <t>SEC1: Securitisation exposures in the banking book</t>
  </si>
  <si>
    <t>k</t>
  </si>
  <si>
    <t>l</t>
  </si>
  <si>
    <t>Bank acts as originator</t>
  </si>
  <si>
    <t>Bank acts as sponsor</t>
  </si>
  <si>
    <t>Banks acts as investor</t>
  </si>
  <si>
    <t>Traditional</t>
  </si>
  <si>
    <t>Synthetic</t>
  </si>
  <si>
    <t>Subtotal</t>
  </si>
  <si>
    <t>Retail (total) - of which</t>
  </si>
  <si>
    <t xml:space="preserve"> -   </t>
  </si>
  <si>
    <t>residential mortgage</t>
  </si>
  <si>
    <t>credit card</t>
  </si>
  <si>
    <t>other retail exposures</t>
  </si>
  <si>
    <t>re- securitisation</t>
  </si>
  <si>
    <t>Wholesale (total) - of which</t>
  </si>
  <si>
    <t>loans to corporates</t>
  </si>
  <si>
    <t>commercial mortgage</t>
  </si>
  <si>
    <t>lease and receivables</t>
  </si>
  <si>
    <t>other wholesale</t>
  </si>
  <si>
    <t>SEC4: Securitisation exposures in the banking book and associated capital requirements – bank acting as investor</t>
  </si>
  <si>
    <t>m</t>
  </si>
  <si>
    <t>p</t>
  </si>
  <si>
    <t>q</t>
  </si>
  <si>
    <t>3/31/2021</t>
  </si>
  <si>
    <t>Exposure values (by risk weight bands)</t>
  </si>
  <si>
    <t>Exposure values (by regulatory approach)</t>
  </si>
  <si>
    <t>RWA (by regulatory approach)</t>
  </si>
  <si>
    <t>Capital Requirements</t>
  </si>
  <si>
    <t>≤20%</t>
  </si>
  <si>
    <t>20% &lt; FPR &lt; 50%</t>
  </si>
  <si>
    <t>50% ≤ FPR &lt; 100%</t>
  </si>
  <si>
    <t>100% ≤ FPR &lt; 1.250%</t>
  </si>
  <si>
    <t>Standardized approach</t>
  </si>
  <si>
    <t>Traditional securitisation</t>
  </si>
  <si>
    <t>Of which securitisation</t>
  </si>
  <si>
    <t>Of which retail underlying</t>
  </si>
  <si>
    <t>Of which wholesale</t>
  </si>
  <si>
    <t>Of which re- securitisation</t>
  </si>
  <si>
    <t>Synthetic securitisation</t>
  </si>
  <si>
    <t>MR1: Market risk under standardized approach</t>
  </si>
  <si>
    <r>
      <rPr>
        <b/>
        <sz val="9"/>
        <rFont val="Itau Display"/>
        <family val="2"/>
      </rPr>
      <t>R$ million</t>
    </r>
    <r>
      <rPr>
        <b/>
        <sz val="10"/>
        <rFont val="Itau Display"/>
        <family val="2"/>
      </rPr>
      <t xml:space="preserve">                                                                                                                                                          </t>
    </r>
  </si>
  <si>
    <t>Risk factors</t>
  </si>
  <si>
    <r>
      <t>RWA</t>
    </r>
    <r>
      <rPr>
        <b/>
        <vertAlign val="subscript"/>
        <sz val="10"/>
        <color rgb="FF004990"/>
        <rFont val="Itau Display"/>
        <family val="2"/>
      </rPr>
      <t>MPAD</t>
    </r>
  </si>
  <si>
    <t>Interest Rates</t>
  </si>
  <si>
    <t>1a</t>
  </si>
  <si>
    <r>
      <t>Fixed rate denominated in reais (RWA</t>
    </r>
    <r>
      <rPr>
        <vertAlign val="subscript"/>
        <sz val="10"/>
        <rFont val="Itau Display"/>
        <family val="2"/>
      </rPr>
      <t>JUR1</t>
    </r>
    <r>
      <rPr>
        <sz val="10"/>
        <rFont val="Itau Display"/>
        <family val="2"/>
      </rPr>
      <t>)</t>
    </r>
  </si>
  <si>
    <t>1b</t>
  </si>
  <si>
    <r>
      <t>Foreign exchange linked interest rate (RWA</t>
    </r>
    <r>
      <rPr>
        <vertAlign val="subscript"/>
        <sz val="10"/>
        <rFont val="Itau Display"/>
        <family val="2"/>
      </rPr>
      <t>JUR2</t>
    </r>
    <r>
      <rPr>
        <sz val="10"/>
        <rFont val="Itau Display"/>
        <family val="2"/>
      </rPr>
      <t>)</t>
    </r>
  </si>
  <si>
    <t>1c</t>
  </si>
  <si>
    <r>
      <t>Price index linked interest rate (RWA</t>
    </r>
    <r>
      <rPr>
        <vertAlign val="subscript"/>
        <sz val="10"/>
        <rFont val="Itau Display"/>
        <family val="2"/>
      </rPr>
      <t>JUR3</t>
    </r>
    <r>
      <rPr>
        <sz val="10"/>
        <rFont val="Itau Display"/>
        <family val="2"/>
      </rPr>
      <t>)</t>
    </r>
  </si>
  <si>
    <t>1d</t>
  </si>
  <si>
    <r>
      <t>Interest rate linked interest rate (RWA</t>
    </r>
    <r>
      <rPr>
        <vertAlign val="subscript"/>
        <sz val="10"/>
        <rFont val="Itau Display"/>
        <family val="2"/>
      </rPr>
      <t>JUR4</t>
    </r>
    <r>
      <rPr>
        <sz val="10"/>
        <rFont val="Itau Display"/>
        <family val="2"/>
      </rPr>
      <t>)</t>
    </r>
  </si>
  <si>
    <r>
      <t>Stock prices (RWA</t>
    </r>
    <r>
      <rPr>
        <b/>
        <vertAlign val="subscript"/>
        <sz val="10"/>
        <rFont val="Itau Display"/>
        <family val="2"/>
      </rPr>
      <t>ACS</t>
    </r>
    <r>
      <rPr>
        <b/>
        <sz val="10"/>
        <rFont val="Itau Display"/>
        <family val="2"/>
      </rPr>
      <t>)</t>
    </r>
  </si>
  <si>
    <r>
      <t>Exchange rates (RWA</t>
    </r>
    <r>
      <rPr>
        <b/>
        <vertAlign val="subscript"/>
        <sz val="10"/>
        <rFont val="Itau Display"/>
        <family val="2"/>
      </rPr>
      <t>CAM</t>
    </r>
    <r>
      <rPr>
        <b/>
        <sz val="10"/>
        <rFont val="Itau Display"/>
        <family val="2"/>
      </rPr>
      <t>)</t>
    </r>
  </si>
  <si>
    <r>
      <t>Commodity prices (RWA</t>
    </r>
    <r>
      <rPr>
        <b/>
        <vertAlign val="subscript"/>
        <sz val="10"/>
        <rFont val="Itau Display"/>
        <family val="2"/>
      </rPr>
      <t>COM</t>
    </r>
    <r>
      <rPr>
        <b/>
        <sz val="10"/>
        <rFont val="Itau Display"/>
        <family val="2"/>
      </rPr>
      <t>)</t>
    </r>
  </si>
  <si>
    <r>
      <t>RWA</t>
    </r>
    <r>
      <rPr>
        <b/>
        <vertAlign val="subscript"/>
        <sz val="10"/>
        <rFont val="Itau Display"/>
        <family val="2"/>
      </rPr>
      <t>DRC</t>
    </r>
  </si>
  <si>
    <r>
      <t>RWA</t>
    </r>
    <r>
      <rPr>
        <b/>
        <vertAlign val="subscript"/>
        <sz val="10"/>
        <rFont val="Itau Display"/>
        <family val="2"/>
      </rPr>
      <t>CVA</t>
    </r>
  </si>
  <si>
    <r>
      <t>Total</t>
    </r>
    <r>
      <rPr>
        <b/>
        <vertAlign val="superscript"/>
        <sz val="10"/>
        <rFont val="Itau Display"/>
        <family val="2"/>
      </rPr>
      <t>(1)</t>
    </r>
  </si>
  <si>
    <r>
      <rPr>
        <vertAlign val="superscript"/>
        <sz val="8"/>
        <color theme="1"/>
        <rFont val="Itau Display"/>
        <family val="2"/>
      </rPr>
      <t>1)</t>
    </r>
    <r>
      <rPr>
        <sz val="8"/>
        <color theme="1"/>
        <rFont val="Itau Display"/>
        <family val="2"/>
      </rPr>
      <t xml:space="preserve"> For comparative purposes, the allocation of the value of the historical RWAdrc and RWAcva portions was adapted according to BACEN Regulatory Instruction No. 532/24.</t>
    </r>
  </si>
  <si>
    <t>MR2: RWA flow statement of market risk under an IMA</t>
  </si>
  <si>
    <t>VaR</t>
  </si>
  <si>
    <t>Stressed VaR</t>
  </si>
  <si>
    <r>
      <t>Total RWA</t>
    </r>
    <r>
      <rPr>
        <b/>
        <vertAlign val="subscript"/>
        <sz val="10"/>
        <rFont val="Itau Display"/>
        <family val="2"/>
      </rPr>
      <t>MINT</t>
    </r>
  </si>
  <si>
    <r>
      <t>RWA</t>
    </r>
    <r>
      <rPr>
        <b/>
        <vertAlign val="subscript"/>
        <sz val="10"/>
        <rFont val="Itau Display"/>
        <family val="2"/>
      </rPr>
      <t>MINT</t>
    </r>
    <r>
      <rPr>
        <b/>
        <sz val="10"/>
        <rFont val="Itau Display"/>
        <family val="2"/>
      </rPr>
      <t xml:space="preserve"> - 12/31/2019</t>
    </r>
  </si>
  <si>
    <t>Movement in risk levels</t>
  </si>
  <si>
    <t>Updates/changes to the internal model</t>
  </si>
  <si>
    <t>Methodology and regulation</t>
  </si>
  <si>
    <r>
      <t>RWA</t>
    </r>
    <r>
      <rPr>
        <b/>
        <vertAlign val="subscript"/>
        <sz val="10"/>
        <rFont val="Itau Display"/>
        <family val="2"/>
      </rPr>
      <t>MINT</t>
    </r>
    <r>
      <rPr>
        <b/>
        <sz val="10"/>
        <rFont val="Itau Display"/>
        <family val="2"/>
      </rPr>
      <t xml:space="preserve"> - 03/31/2020</t>
    </r>
  </si>
  <si>
    <r>
      <t>RWA</t>
    </r>
    <r>
      <rPr>
        <b/>
        <vertAlign val="subscript"/>
        <sz val="10"/>
        <rFont val="Itau Display"/>
        <family val="2"/>
      </rPr>
      <t>MINT</t>
    </r>
    <r>
      <rPr>
        <b/>
        <sz val="10"/>
        <rFont val="Itau Display"/>
        <family val="2"/>
      </rPr>
      <t xml:space="preserve"> - 06/30/2020</t>
    </r>
  </si>
  <si>
    <r>
      <t>RWA</t>
    </r>
    <r>
      <rPr>
        <b/>
        <vertAlign val="subscript"/>
        <sz val="10"/>
        <rFont val="Itau Display"/>
        <family val="2"/>
      </rPr>
      <t>MINT</t>
    </r>
    <r>
      <rPr>
        <b/>
        <sz val="10"/>
        <rFont val="Itau Display"/>
        <family val="2"/>
      </rPr>
      <t xml:space="preserve"> - 09/30/2020</t>
    </r>
  </si>
  <si>
    <r>
      <t>RWA</t>
    </r>
    <r>
      <rPr>
        <b/>
        <vertAlign val="subscript"/>
        <sz val="10"/>
        <rFont val="Itau Display"/>
        <family val="2"/>
      </rPr>
      <t>MINT</t>
    </r>
    <r>
      <rPr>
        <b/>
        <sz val="10"/>
        <rFont val="Itau Display"/>
        <family val="2"/>
      </rPr>
      <t xml:space="preserve"> - 12/31/2020</t>
    </r>
  </si>
  <si>
    <r>
      <t>RWA</t>
    </r>
    <r>
      <rPr>
        <b/>
        <vertAlign val="subscript"/>
        <sz val="10"/>
        <rFont val="Itau Display"/>
        <family val="2"/>
      </rPr>
      <t>MINT</t>
    </r>
    <r>
      <rPr>
        <b/>
        <sz val="10"/>
        <rFont val="Itau Display"/>
        <family val="2"/>
      </rPr>
      <t xml:space="preserve"> - 03/31/2021</t>
    </r>
  </si>
  <si>
    <r>
      <t>RWA</t>
    </r>
    <r>
      <rPr>
        <b/>
        <vertAlign val="subscript"/>
        <sz val="10"/>
        <rFont val="Itau Display"/>
        <family val="2"/>
      </rPr>
      <t>MINT</t>
    </r>
    <r>
      <rPr>
        <b/>
        <sz val="10"/>
        <rFont val="Itau Display"/>
        <family val="2"/>
      </rPr>
      <t xml:space="preserve"> - 06/30/2021</t>
    </r>
  </si>
  <si>
    <r>
      <t>RWA</t>
    </r>
    <r>
      <rPr>
        <b/>
        <vertAlign val="subscript"/>
        <sz val="10"/>
        <rFont val="Itau Display"/>
        <family val="2"/>
      </rPr>
      <t>MINT</t>
    </r>
    <r>
      <rPr>
        <b/>
        <sz val="10"/>
        <rFont val="Itau Display"/>
        <family val="2"/>
      </rPr>
      <t xml:space="preserve"> - 09/30/2021</t>
    </r>
  </si>
  <si>
    <r>
      <t>RWA</t>
    </r>
    <r>
      <rPr>
        <b/>
        <vertAlign val="subscript"/>
        <sz val="10"/>
        <rFont val="Itau Display"/>
        <family val="2"/>
      </rPr>
      <t>MINT</t>
    </r>
    <r>
      <rPr>
        <b/>
        <sz val="10"/>
        <rFont val="Itau Display"/>
        <family val="2"/>
      </rPr>
      <t xml:space="preserve"> - 12/31/2021</t>
    </r>
  </si>
  <si>
    <r>
      <t>RWA</t>
    </r>
    <r>
      <rPr>
        <b/>
        <vertAlign val="subscript"/>
        <sz val="10"/>
        <rFont val="Itau Display"/>
        <family val="2"/>
      </rPr>
      <t>MINT</t>
    </r>
    <r>
      <rPr>
        <b/>
        <sz val="10"/>
        <rFont val="Itau Display"/>
        <family val="2"/>
      </rPr>
      <t xml:space="preserve"> - 03/31/2022</t>
    </r>
  </si>
  <si>
    <r>
      <t>RWA</t>
    </r>
    <r>
      <rPr>
        <b/>
        <vertAlign val="subscript"/>
        <sz val="10"/>
        <rFont val="Itau Display"/>
        <family val="2"/>
      </rPr>
      <t>MINT</t>
    </r>
    <r>
      <rPr>
        <b/>
        <sz val="10"/>
        <rFont val="Itau Display"/>
        <family val="2"/>
      </rPr>
      <t xml:space="preserve"> - 06/30/2022</t>
    </r>
  </si>
  <si>
    <r>
      <t>RWA</t>
    </r>
    <r>
      <rPr>
        <b/>
        <vertAlign val="subscript"/>
        <sz val="10"/>
        <rFont val="Itau Display"/>
        <family val="2"/>
      </rPr>
      <t>MINT</t>
    </r>
    <r>
      <rPr>
        <b/>
        <sz val="10"/>
        <rFont val="Itau Display"/>
        <family val="2"/>
      </rPr>
      <t xml:space="preserve"> - 09/30/2022</t>
    </r>
  </si>
  <si>
    <r>
      <t>RWA</t>
    </r>
    <r>
      <rPr>
        <b/>
        <vertAlign val="subscript"/>
        <sz val="10"/>
        <rFont val="Itau Display"/>
        <family val="2"/>
      </rPr>
      <t>MINT</t>
    </r>
    <r>
      <rPr>
        <b/>
        <sz val="10"/>
        <rFont val="Itau Display"/>
        <family val="2"/>
      </rPr>
      <t xml:space="preserve"> - 12/31/2022</t>
    </r>
  </si>
  <si>
    <r>
      <t>RWA</t>
    </r>
    <r>
      <rPr>
        <b/>
        <vertAlign val="subscript"/>
        <sz val="10"/>
        <rFont val="Itau Display"/>
        <family val="2"/>
      </rPr>
      <t>MINT</t>
    </r>
    <r>
      <rPr>
        <b/>
        <sz val="10"/>
        <rFont val="Itau Display"/>
        <family val="2"/>
      </rPr>
      <t xml:space="preserve"> - 03/31/2023</t>
    </r>
  </si>
  <si>
    <r>
      <t>RWA</t>
    </r>
    <r>
      <rPr>
        <b/>
        <vertAlign val="subscript"/>
        <sz val="10"/>
        <rFont val="Itau Display"/>
        <family val="2"/>
      </rPr>
      <t>MINT</t>
    </r>
    <r>
      <rPr>
        <b/>
        <sz val="10"/>
        <rFont val="Itau Display"/>
        <family val="2"/>
      </rPr>
      <t xml:space="preserve"> - 06/30/2023</t>
    </r>
  </si>
  <si>
    <r>
      <t>RWA</t>
    </r>
    <r>
      <rPr>
        <b/>
        <vertAlign val="subscript"/>
        <sz val="10"/>
        <rFont val="Itau Display"/>
        <family val="2"/>
      </rPr>
      <t>MINT</t>
    </r>
    <r>
      <rPr>
        <b/>
        <sz val="10"/>
        <rFont val="Itau Display"/>
        <family val="2"/>
      </rPr>
      <t xml:space="preserve"> - 09/30/2023</t>
    </r>
  </si>
  <si>
    <r>
      <t>RWA</t>
    </r>
    <r>
      <rPr>
        <b/>
        <vertAlign val="subscript"/>
        <sz val="10"/>
        <rFont val="Itau Display"/>
        <family val="2"/>
      </rPr>
      <t>MINT</t>
    </r>
    <r>
      <rPr>
        <b/>
        <sz val="10"/>
        <rFont val="Itau Display"/>
        <family val="2"/>
      </rPr>
      <t xml:space="preserve"> - 12/31/2023</t>
    </r>
  </si>
  <si>
    <r>
      <t>RWA</t>
    </r>
    <r>
      <rPr>
        <b/>
        <vertAlign val="subscript"/>
        <sz val="10"/>
        <rFont val="Itau Display"/>
        <family val="2"/>
      </rPr>
      <t>MINT</t>
    </r>
    <r>
      <rPr>
        <b/>
        <sz val="10"/>
        <rFont val="Itau Display"/>
        <family val="2"/>
      </rPr>
      <t xml:space="preserve"> - 03/31/2024</t>
    </r>
  </si>
  <si>
    <r>
      <t>RWA</t>
    </r>
    <r>
      <rPr>
        <b/>
        <vertAlign val="subscript"/>
        <sz val="10"/>
        <rFont val="Itau Display"/>
        <family val="2"/>
      </rPr>
      <t>MINT</t>
    </r>
    <r>
      <rPr>
        <b/>
        <sz val="10"/>
        <rFont val="Itau Display"/>
        <family val="2"/>
      </rPr>
      <t xml:space="preserve"> - 06/30/2024</t>
    </r>
  </si>
  <si>
    <r>
      <t>RWA</t>
    </r>
    <r>
      <rPr>
        <b/>
        <vertAlign val="subscript"/>
        <sz val="10"/>
        <rFont val="Itau Display"/>
        <family val="2"/>
      </rPr>
      <t>MINT</t>
    </r>
    <r>
      <rPr>
        <b/>
        <sz val="10"/>
        <rFont val="Itau Display"/>
        <family val="2"/>
      </rPr>
      <t xml:space="preserve"> - 09/30/2024</t>
    </r>
  </si>
  <si>
    <r>
      <t>RWA</t>
    </r>
    <r>
      <rPr>
        <vertAlign val="subscript"/>
        <sz val="10"/>
        <rFont val="Itau Display"/>
        <family val="2"/>
      </rPr>
      <t>DRC</t>
    </r>
  </si>
  <si>
    <r>
      <t>RWA</t>
    </r>
    <r>
      <rPr>
        <vertAlign val="subscript"/>
        <sz val="10"/>
        <rFont val="Itau Display"/>
        <family val="2"/>
      </rPr>
      <t>CVA</t>
    </r>
  </si>
  <si>
    <r>
      <t>RWA</t>
    </r>
    <r>
      <rPr>
        <b/>
        <vertAlign val="subscript"/>
        <sz val="10"/>
        <rFont val="Itau Display"/>
        <family val="2"/>
      </rPr>
      <t>MINT</t>
    </r>
    <r>
      <rPr>
        <b/>
        <sz val="10"/>
        <rFont val="Itau Display"/>
        <family val="2"/>
      </rPr>
      <t xml:space="preserve"> - 12/31/2024</t>
    </r>
  </si>
  <si>
    <t>MR3: IMA values for trading portfolios</t>
  </si>
  <si>
    <t>VaR (10 days, 99%)</t>
  </si>
  <si>
    <t>Maximum value</t>
  </si>
  <si>
    <t>Average value</t>
  </si>
  <si>
    <t>Minimum value</t>
  </si>
  <si>
    <t>Quarter end</t>
  </si>
  <si>
    <t>Stressed VaR (10 days, 99%)</t>
  </si>
  <si>
    <t>Comparison of VaR estimates with gains/losses</t>
  </si>
  <si>
    <t>Derivatives: Trades in Brazil - Trading + Banking - With Central Counterparty</t>
  </si>
  <si>
    <t>With Central Counterparty</t>
  </si>
  <si>
    <t>Without Central Counterparty</t>
  </si>
  <si>
    <t>Onshore</t>
  </si>
  <si>
    <t>Offshore</t>
  </si>
  <si>
    <t xml:space="preserve">Onshore </t>
  </si>
  <si>
    <t>Risk Factors</t>
  </si>
  <si>
    <t>Long</t>
  </si>
  <si>
    <t>Short</t>
  </si>
  <si>
    <t>Foreign Exchange</t>
  </si>
  <si>
    <t>Equities</t>
  </si>
  <si>
    <t>IRRBB1 - Quantitative information on IRRBB</t>
  </si>
  <si>
    <r>
      <t xml:space="preserve">Potential Loss of Instruments Classified in the Banking Book arising from Interest Rate Variation Scenarios </t>
    </r>
    <r>
      <rPr>
        <b/>
        <vertAlign val="superscript"/>
        <sz val="10"/>
        <rFont val="Itau Display"/>
        <family val="2"/>
      </rPr>
      <t>(1)</t>
    </r>
  </si>
  <si>
    <r>
      <t xml:space="preserve">12/31/2020 </t>
    </r>
    <r>
      <rPr>
        <b/>
        <vertAlign val="superscript"/>
        <sz val="10"/>
        <rFont val="Itau Display"/>
        <family val="2"/>
      </rPr>
      <t>(3)</t>
    </r>
  </si>
  <si>
    <t>ΔEVE</t>
  </si>
  <si>
    <t>ΔNII</t>
  </si>
  <si>
    <t>Scenarios</t>
  </si>
  <si>
    <r>
      <t xml:space="preserve">Standard </t>
    </r>
    <r>
      <rPr>
        <b/>
        <vertAlign val="superscript"/>
        <sz val="11"/>
        <rFont val="Itau Display"/>
        <family val="2"/>
      </rPr>
      <t>(2)</t>
    </r>
    <r>
      <rPr>
        <b/>
        <sz val="11"/>
        <rFont val="Itau Display"/>
        <family val="2"/>
      </rPr>
      <t xml:space="preserve"> Shocks</t>
    </r>
  </si>
  <si>
    <t>Parallel Up</t>
  </si>
  <si>
    <t>Parallel Down</t>
  </si>
  <si>
    <t>Short rate Up</t>
  </si>
  <si>
    <t>Short rate Down</t>
  </si>
  <si>
    <t>Steepener</t>
  </si>
  <si>
    <t>Flattener</t>
  </si>
  <si>
    <t>Maximum</t>
  </si>
  <si>
    <r>
      <rPr>
        <vertAlign val="superscript"/>
        <sz val="8"/>
        <rFont val="Itau Display"/>
        <family val="2"/>
      </rPr>
      <t xml:space="preserve">(1) </t>
    </r>
    <r>
      <rPr>
        <sz val="8"/>
        <rFont val="Itau Display"/>
        <family val="2"/>
      </rPr>
      <t>Losses in variation measurements are shown as positive values, as per Art. 13 §3º of Circular 3,876.</t>
    </r>
  </si>
  <si>
    <r>
      <rPr>
        <vertAlign val="superscript"/>
        <sz val="8"/>
        <rFont val="Itau Display"/>
        <family val="2"/>
      </rPr>
      <t>(2)</t>
    </r>
    <r>
      <rPr>
        <sz val="8"/>
        <rFont val="Itau Display"/>
        <family val="2"/>
      </rPr>
      <t xml:space="preserve"> Values are calculated using internal models and standard regulatory shocks, as per Art. 39 §1º II of Circular 3,876.</t>
    </r>
  </si>
  <si>
    <r>
      <rPr>
        <vertAlign val="superscript"/>
        <sz val="8"/>
        <rFont val="Itau Display"/>
        <family val="2"/>
      </rPr>
      <t xml:space="preserve">(3) </t>
    </r>
    <r>
      <rPr>
        <sz val="8"/>
        <rFont val="Itau Display"/>
        <family val="2"/>
      </rPr>
      <t>Values differ from the previous disclosure due to the adequacy of concepts made over 2021.</t>
    </r>
  </si>
  <si>
    <t>Potential Loss of Instruments Classified in the Banking Book arising from Interest Rate Variation Scenarios(1)</t>
  </si>
  <si>
    <r>
      <t xml:space="preserve">Internal </t>
    </r>
    <r>
      <rPr>
        <b/>
        <vertAlign val="superscript"/>
        <sz val="11"/>
        <rFont val="Itau Display"/>
        <family val="2"/>
      </rPr>
      <t>(3)</t>
    </r>
    <r>
      <rPr>
        <b/>
        <sz val="11"/>
        <rFont val="Itau Display"/>
        <family val="2"/>
      </rPr>
      <t xml:space="preserve"> Shocks</t>
    </r>
  </si>
  <si>
    <r>
      <rPr>
        <i/>
        <vertAlign val="superscript"/>
        <sz val="9"/>
        <color theme="1" tint="0.249977111117893"/>
        <rFont val="Itau Display"/>
        <family val="2"/>
      </rPr>
      <t>(1)</t>
    </r>
    <r>
      <rPr>
        <i/>
        <vertAlign val="superscript"/>
        <sz val="7"/>
        <color theme="1" tint="0.249977111117893"/>
        <rFont val="Itau Display"/>
        <family val="2"/>
      </rPr>
      <t xml:space="preserve"> </t>
    </r>
    <r>
      <rPr>
        <i/>
        <sz val="9"/>
        <color theme="1" tint="0.249977111117893"/>
        <rFont val="Itau Display"/>
        <family val="2"/>
      </rPr>
      <t>Losses in variation measurements are shown as positive values, as per Art. 13 §3º of Circular 3,876.</t>
    </r>
  </si>
  <si>
    <r>
      <rPr>
        <i/>
        <vertAlign val="superscript"/>
        <sz val="9"/>
        <color theme="1" tint="0.249977111117893"/>
        <rFont val="Itau Display"/>
        <family val="2"/>
      </rPr>
      <t>(2)</t>
    </r>
    <r>
      <rPr>
        <i/>
        <sz val="9"/>
        <color theme="1" tint="0.249977111117893"/>
        <rFont val="Itau Display"/>
        <family val="2"/>
      </rPr>
      <t xml:space="preserve"> Values are calculated using internal models and standard regulatory shocks, as per Art. 39 §1º II of Circular 3,876.</t>
    </r>
  </si>
  <si>
    <r>
      <rPr>
        <i/>
        <vertAlign val="superscript"/>
        <sz val="9"/>
        <color theme="1" tint="0.249977111117893"/>
        <rFont val="Itau Display"/>
        <family val="2"/>
      </rPr>
      <t xml:space="preserve">(3) </t>
    </r>
    <r>
      <rPr>
        <i/>
        <sz val="9"/>
        <color theme="1" tint="0.249977111117893"/>
        <rFont val="Itau Display"/>
        <family val="2"/>
      </rPr>
      <t>Values are calculated using internal models and shocks, as per Art. 7º of Circular 3,876.</t>
    </r>
  </si>
  <si>
    <t>REM1: Remuneration awarded during the financial year</t>
  </si>
  <si>
    <t>R$ million (except the number of employees, which is in units)</t>
  </si>
  <si>
    <t>Board of Officers</t>
  </si>
  <si>
    <t>Board of Directors</t>
  </si>
  <si>
    <t>Fixed remuneration</t>
  </si>
  <si>
    <t>Number of employees</t>
  </si>
  <si>
    <t>Total fixed remuneration</t>
  </si>
  <si>
    <t>Of which: cash-based</t>
  </si>
  <si>
    <t>Of which: shares or other share-linked instruments</t>
  </si>
  <si>
    <t>Of which: other forms</t>
  </si>
  <si>
    <t>Variable remuneration</t>
  </si>
  <si>
    <t>Total variable remuneration</t>
  </si>
  <si>
    <t>Of which: deferred</t>
  </si>
  <si>
    <t>Total remuneration</t>
  </si>
  <si>
    <t>REM3: Deferred remuneration</t>
  </si>
  <si>
    <t>Deferred and retained remuneration</t>
  </si>
  <si>
    <t>Total amount of outstanding deferred remuneration</t>
  </si>
  <si>
    <t>Of which: Total amount of outstanding deferred and retained remuneration exposed to ex post explicit and/or implicit adjustment</t>
  </si>
  <si>
    <t>Total amount of amendment during the year due to ex post explicit adjustment</t>
  </si>
  <si>
    <t>Total amount of amendment during the year due to ex post implicit adjustment</t>
  </si>
  <si>
    <t>Total amount of deferred remuneration paid out in the financial year</t>
  </si>
  <si>
    <t>Shares</t>
  </si>
  <si>
    <t>Share-linked instruments</t>
  </si>
  <si>
    <t>Click on the titles below to access the data:</t>
  </si>
  <si>
    <t>Capital Composition</t>
  </si>
  <si>
    <t>Composition of Referential Equity</t>
  </si>
  <si>
    <t>Prudential Adjustments</t>
  </si>
  <si>
    <t>Prudential Adjustments (Previous Version)*</t>
  </si>
  <si>
    <t>Subordinated Debt and Referential Equity Tier II</t>
  </si>
  <si>
    <t>Required Referential Equity</t>
  </si>
  <si>
    <t>Risk-Weighted Asset  (RWA)</t>
  </si>
  <si>
    <r>
      <t>Risk-Weighted Assets for Credit Risk (RWA</t>
    </r>
    <r>
      <rPr>
        <vertAlign val="subscript"/>
        <sz val="10"/>
        <color rgb="FF003399"/>
        <rFont val="Calibri"/>
        <family val="2"/>
        <scheme val="minor"/>
      </rPr>
      <t>CPAD</t>
    </r>
    <r>
      <rPr>
        <sz val="10"/>
        <color rgb="FF003399"/>
        <rFont val="Calibri"/>
        <family val="2"/>
        <scheme val="minor"/>
      </rPr>
      <t xml:space="preserve">) </t>
    </r>
  </si>
  <si>
    <r>
      <t>Risk-Weighted Assets for Credit Risk (RWA</t>
    </r>
    <r>
      <rPr>
        <i/>
        <vertAlign val="subscript"/>
        <sz val="10"/>
        <color theme="0" tint="-0.34998626667073579"/>
        <rFont val="Calibri"/>
        <family val="2"/>
        <scheme val="minor"/>
      </rPr>
      <t>CPAD</t>
    </r>
    <r>
      <rPr>
        <i/>
        <sz val="10"/>
        <color theme="0" tint="-0.34998626667073579"/>
        <rFont val="Calibri"/>
        <family val="2"/>
        <scheme val="minor"/>
      </rPr>
      <t>) (Previous Version)*</t>
    </r>
  </si>
  <si>
    <r>
      <t>Risk-Weighted Assets for Market Risk (RWA</t>
    </r>
    <r>
      <rPr>
        <vertAlign val="subscript"/>
        <sz val="10"/>
        <color rgb="FF003399"/>
        <rFont val="Calibri"/>
        <family val="2"/>
        <scheme val="minor"/>
      </rPr>
      <t>MINT</t>
    </r>
    <r>
      <rPr>
        <sz val="10"/>
        <color rgb="FF003399"/>
        <rFont val="Calibri"/>
        <family val="2"/>
        <scheme val="minor"/>
      </rPr>
      <t>)</t>
    </r>
  </si>
  <si>
    <r>
      <t>Risk-Weighted Assets for Credit Risk (RWA</t>
    </r>
    <r>
      <rPr>
        <i/>
        <vertAlign val="subscript"/>
        <sz val="10"/>
        <color theme="0" tint="-0.34998626667073579"/>
        <rFont val="Calibri"/>
        <family val="2"/>
        <scheme val="minor"/>
      </rPr>
      <t>MINT</t>
    </r>
    <r>
      <rPr>
        <i/>
        <sz val="10"/>
        <color theme="0" tint="-0.34998626667073579"/>
        <rFont val="Calibri"/>
        <family val="2"/>
        <scheme val="minor"/>
      </rPr>
      <t>) (Previous Version)*</t>
    </r>
  </si>
  <si>
    <r>
      <t>Risk-Weighted Assets for Operational Risk (RWA</t>
    </r>
    <r>
      <rPr>
        <vertAlign val="subscript"/>
        <sz val="10"/>
        <color rgb="FF003399"/>
        <rFont val="Calibri"/>
        <family val="2"/>
        <scheme val="minor"/>
      </rPr>
      <t>OPAD</t>
    </r>
    <r>
      <rPr>
        <sz val="10"/>
        <color rgb="FF003399"/>
        <rFont val="Calibri"/>
        <family val="2"/>
        <scheme val="minor"/>
      </rPr>
      <t xml:space="preserve">) </t>
    </r>
  </si>
  <si>
    <t>Additional Capital Buffers</t>
  </si>
  <si>
    <t>Additional Capital Buffers (ACP)</t>
  </si>
  <si>
    <t>Additional Capital Buffers - Countercyclical (ACPcountercyclical)</t>
  </si>
  <si>
    <t>Capital Adequacy</t>
  </si>
  <si>
    <t>Basel and Fixed Asset Ratios*</t>
  </si>
  <si>
    <t>IRRBB</t>
  </si>
  <si>
    <t>Leverage Ratio</t>
  </si>
  <si>
    <t>Balance Sheet</t>
  </si>
  <si>
    <t>Assets (until dec19)</t>
  </si>
  <si>
    <t>Assets (until dec18)</t>
  </si>
  <si>
    <t>Liabilities (until dec19)</t>
  </si>
  <si>
    <t>Major Institutions</t>
  </si>
  <si>
    <t>Investments in other entities</t>
  </si>
  <si>
    <t>Investments not classified in the trading book</t>
  </si>
  <si>
    <t>Credit Portfolio Analysis</t>
  </si>
  <si>
    <t xml:space="preserve">Credit Granting Characteristics - Brazil </t>
  </si>
  <si>
    <t>Credit Granting Characteristics - Brazil (average)</t>
  </si>
  <si>
    <t>Credit Granting Characteristics - Countries</t>
  </si>
  <si>
    <t>Credit Granting Characteristics - Contries (average)</t>
  </si>
  <si>
    <t>Credit Granting Characteristics - Individuals</t>
  </si>
  <si>
    <t>Credit Granting Characteristics - Companies</t>
  </si>
  <si>
    <t>Credit Granting - FPR, Country, and Geographic Region*</t>
  </si>
  <si>
    <t>Credit Granting - Economic Sector*</t>
  </si>
  <si>
    <t>Remaining maturities</t>
  </si>
  <si>
    <t>Major Debtors</t>
  </si>
  <si>
    <t>Overdue Amounts</t>
  </si>
  <si>
    <t>Overdue Amounts (historical)*</t>
  </si>
  <si>
    <t>Allowance for Loan Losses</t>
  </si>
  <si>
    <t>Changes in Allowance for Loan Losses*</t>
  </si>
  <si>
    <t>Mitigation</t>
  </si>
  <si>
    <t>Mitigation (until dec18)</t>
  </si>
  <si>
    <t>Counterparty Derivative</t>
  </si>
  <si>
    <t>Counterparty Derivative (until mar19)</t>
  </si>
  <si>
    <t>Counterparty Customers</t>
  </si>
  <si>
    <t>Counterparty Customers (until mar19)</t>
  </si>
  <si>
    <t>Counterparty Repurchase</t>
  </si>
  <si>
    <t>Counterparty Other</t>
  </si>
  <si>
    <t>Counterparty_Total Exposure</t>
  </si>
  <si>
    <t>Notional - Counterparty Credit Risk*</t>
  </si>
  <si>
    <t>Exposure - Counterparty Credit Risk*</t>
  </si>
  <si>
    <t>Counterparty Credit Risk (historical)*</t>
  </si>
  <si>
    <t>Sale or Transfer of Financial Assets</t>
  </si>
  <si>
    <t>Sale or Transfer of Financial Assets (flow)</t>
  </si>
  <si>
    <t>Sale or Transfer of Financial Assets (historical)*</t>
  </si>
  <si>
    <t>Acquisitions or Transfer of Financial Assets</t>
  </si>
  <si>
    <t>Securitization Activities</t>
  </si>
  <si>
    <t>Securitization Activities in the period</t>
  </si>
  <si>
    <t>Credit Derivatives</t>
  </si>
  <si>
    <t>Market Risk</t>
  </si>
  <si>
    <t>Sensibility of Banking Position</t>
  </si>
  <si>
    <t>Evolution of the Trading Portfolio</t>
  </si>
  <si>
    <t>Evolution of the Derivatives Portfolio</t>
  </si>
  <si>
    <t>Evolution of the Derivatives Portfolio (historical)*</t>
  </si>
  <si>
    <t>Var - Itaú Unibanco Holding</t>
  </si>
  <si>
    <t>Var (histórical)*</t>
  </si>
  <si>
    <t>VaR_Stress</t>
  </si>
  <si>
    <t>VaR - Itaú Unibanco - Trading activities*</t>
  </si>
  <si>
    <t>Liquidity Risk</t>
  </si>
  <si>
    <t>LCR</t>
  </si>
  <si>
    <t>Primary sources of funding*</t>
  </si>
  <si>
    <t>Last update: March 31, 2020.</t>
  </si>
  <si>
    <t>* Information not published anymore.</t>
  </si>
  <si>
    <t>12/31/2018</t>
  </si>
  <si>
    <t>09/30/2018</t>
  </si>
  <si>
    <t>06/30/2018</t>
  </si>
  <si>
    <t>03/31/2018</t>
  </si>
  <si>
    <t>12/31/2017</t>
  </si>
  <si>
    <t>09/30/2017</t>
  </si>
  <si>
    <t>06/30/2017</t>
  </si>
  <si>
    <t>03/31/2017</t>
  </si>
  <si>
    <t>12/31/2016</t>
  </si>
  <si>
    <t>09/30/2016</t>
  </si>
  <si>
    <t>06/30/2016</t>
  </si>
  <si>
    <t>03/31/2016</t>
  </si>
  <si>
    <t>12/31/2015</t>
  </si>
  <si>
    <t>09/30/2015</t>
  </si>
  <si>
    <t>06/30/2015</t>
  </si>
  <si>
    <t>03/31/2015</t>
  </si>
  <si>
    <t>12/31/2014</t>
  </si>
  <si>
    <t>09/30/2014</t>
  </si>
  <si>
    <t>06/30/2014</t>
  </si>
  <si>
    <t>03/31/2014</t>
  </si>
  <si>
    <t xml:space="preserve">Stockholders’ equity Itaú Unibanco Holding S.A. (Consolidated) </t>
  </si>
  <si>
    <t xml:space="preserve">Changes in ownership interest in a subsidiary in capital transactions </t>
  </si>
  <si>
    <t xml:space="preserve">    Unrealized Results</t>
  </si>
  <si>
    <t>Consolidated Stockholders’ Equity (BACEN)</t>
  </si>
  <si>
    <t>Preferred shares with clause of redemption excluded from Tier I</t>
  </si>
  <si>
    <t>Common Equity Tier I prudential adjustments</t>
  </si>
  <si>
    <t>Instruments eligible to comprise Additional Tier I</t>
  </si>
  <si>
    <t>Additional Tier I prudential adjustments</t>
  </si>
  <si>
    <t>Additional Tier I Capital</t>
  </si>
  <si>
    <t>Tier I adjustments</t>
  </si>
  <si>
    <t>Tier I (Common Equity Tier I + Additional Tier I Capital)</t>
  </si>
  <si>
    <t>Instruments eligible to comprise Tier II</t>
  </si>
  <si>
    <t>Tier II prudential adjustments</t>
  </si>
  <si>
    <t xml:space="preserve">Tier II adjustments </t>
  </si>
  <si>
    <t>Exclusions: Funding instruments issued by financial institutions</t>
  </si>
  <si>
    <t>Goodwill paid upon the acquisition of investments</t>
  </si>
  <si>
    <t xml:space="preserve">Intangible assets </t>
  </si>
  <si>
    <t>Tax credits</t>
  </si>
  <si>
    <t xml:space="preserve">Investments higher than 10% of the capital of companies that are similiar to non-consolidated financial intitutions </t>
  </si>
  <si>
    <t>Minority shareholders’ primary capital surplus</t>
  </si>
  <si>
    <t>Adjustments related to the market value of derivative financial instruments used to hedge the cash flows of protected items whose mark-to-market adjustments are not recorded in the books</t>
  </si>
  <si>
    <t>Prudential Adjustments subject to exemption limits (deferred tax assets from temporary differences, investments in insurance companies and investments in financial institutions not consolidated)</t>
  </si>
  <si>
    <t>Instruments Eligible for Additional Tier I Capital</t>
  </si>
  <si>
    <t>Maturities</t>
  </si>
  <si>
    <t>Name of instrument</t>
  </si>
  <si>
    <t>&lt;1 year</t>
  </si>
  <si>
    <t>1-2 years</t>
  </si>
  <si>
    <t>2-3 years</t>
  </si>
  <si>
    <t>3-4 years</t>
  </si>
  <si>
    <t>4-5 years</t>
  </si>
  <si>
    <t>&gt; 5 years or Perpetual</t>
  </si>
  <si>
    <t>Subordinated Perpetual Debt</t>
  </si>
  <si>
    <t xml:space="preserve">Instruments Eligible for Additional Tier I Capital (Mar/20) </t>
  </si>
  <si>
    <t>Instruments Eligible for Tier II Capital</t>
  </si>
  <si>
    <t>Bank Deposit Certificate (CDB)</t>
  </si>
  <si>
    <t>Financial Bills</t>
  </si>
  <si>
    <t xml:space="preserve">Euronotes </t>
  </si>
  <si>
    <t>Subordinated Debt (Mar/20)</t>
  </si>
  <si>
    <t>Subordinated Debt Not Elegible to Capital</t>
  </si>
  <si>
    <t>Subordinated Debt - Total (Mar/20)</t>
  </si>
  <si>
    <t>Subordinated Debt after Reducer (Mar/20)</t>
  </si>
  <si>
    <t>Subordinated Debt after Reducer (Dec/12)</t>
  </si>
  <si>
    <t>Preferred Shares (Dec/12)</t>
  </si>
  <si>
    <r>
      <t xml:space="preserve">Threshold </t>
    </r>
    <r>
      <rPr>
        <b/>
        <vertAlign val="superscript"/>
        <sz val="11"/>
        <color theme="1" tint="0.249977111117893"/>
        <rFont val="Calibri"/>
        <family val="2"/>
      </rPr>
      <t>(1)</t>
    </r>
    <r>
      <rPr>
        <b/>
        <sz val="11"/>
        <color theme="1" tint="0.249977111117893"/>
        <rFont val="Calibri"/>
        <family val="2"/>
      </rPr>
      <t xml:space="preserve"> Instruments Eligible for Tier II Capital (Dec/12)</t>
    </r>
  </si>
  <si>
    <t xml:space="preserve"> Instruments Eligible for Tier II Capital after Reducer (Mar/20)</t>
  </si>
  <si>
    <r>
      <t xml:space="preserve">Instruments Eligible for Tier II Capital (Mar/20) </t>
    </r>
    <r>
      <rPr>
        <b/>
        <vertAlign val="superscript"/>
        <sz val="11"/>
        <color theme="1" tint="0.249977111117893"/>
        <rFont val="Calibri"/>
        <family val="2"/>
        <scheme val="minor"/>
      </rPr>
      <t>(2)</t>
    </r>
  </si>
  <si>
    <t>Total Instruments Eligible for Capital (Mar/20)</t>
  </si>
  <si>
    <r>
      <rPr>
        <i/>
        <vertAlign val="superscript"/>
        <sz val="9"/>
        <color theme="1" tint="0.249977111117893"/>
        <rFont val="Calibri"/>
        <family val="2"/>
      </rPr>
      <t>(1)</t>
    </r>
    <r>
      <rPr>
        <i/>
        <sz val="9"/>
        <color theme="1" tint="0.249977111117893"/>
        <rFont val="Calibri"/>
        <family val="2"/>
      </rPr>
      <t xml:space="preserve"> Instruments Eligible for Tier II Capital with application of threshold in accordance with the current rules (Resolution 4,192 - Art 28).</t>
    </r>
  </si>
  <si>
    <r>
      <rPr>
        <i/>
        <vertAlign val="superscript"/>
        <sz val="9"/>
        <color theme="1" tint="0.249977111117893"/>
        <rFont val="Calibri"/>
        <family val="2"/>
      </rPr>
      <t>(2)</t>
    </r>
    <r>
      <rPr>
        <i/>
        <sz val="9"/>
        <color theme="1" tint="0.249977111117893"/>
        <rFont val="Calibri"/>
        <family val="2"/>
      </rPr>
      <t xml:space="preserve"> According to current legislation, the accounting balance of instruments eligible for Tier II Capital as of December 2012 and the instruments issued in November, 2019 were used for the calculation of total capital as of March, 2020.</t>
    </r>
  </si>
  <si>
    <t>Composition of Risk-Weighted Asset</t>
  </si>
  <si>
    <t>Risk exposures</t>
  </si>
  <si>
    <r>
      <t>Risk-Weighted Assets for Credit Risk (RWA</t>
    </r>
    <r>
      <rPr>
        <vertAlign val="subscript"/>
        <sz val="11"/>
        <color indexed="63"/>
        <rFont val="Calibri"/>
        <family val="2"/>
      </rPr>
      <t>cpad</t>
    </r>
    <r>
      <rPr>
        <sz val="11"/>
        <color indexed="63"/>
        <rFont val="Calibri"/>
        <family val="2"/>
      </rPr>
      <t>)</t>
    </r>
  </si>
  <si>
    <r>
      <t>Risk-Weighted Assets for Market Risk (RWA</t>
    </r>
    <r>
      <rPr>
        <vertAlign val="subscript"/>
        <sz val="11"/>
        <color theme="1" tint="0.249977111117893"/>
        <rFont val="Calibri"/>
        <family val="2"/>
      </rPr>
      <t>mint</t>
    </r>
    <r>
      <rPr>
        <sz val="11"/>
        <color theme="1" tint="0.249977111117893"/>
        <rFont val="Calibri"/>
        <family val="2"/>
      </rPr>
      <t>)</t>
    </r>
  </si>
  <si>
    <r>
      <t>Risk-Weighted Assets for Operational Risk (RWA</t>
    </r>
    <r>
      <rPr>
        <vertAlign val="subscript"/>
        <sz val="11"/>
        <color indexed="63"/>
        <rFont val="Calibri"/>
        <family val="2"/>
      </rPr>
      <t>opad</t>
    </r>
    <r>
      <rPr>
        <sz val="11"/>
        <color indexed="63"/>
        <rFont val="Calibri"/>
        <family val="2"/>
      </rPr>
      <t>)</t>
    </r>
  </si>
  <si>
    <t>Risk-Weighted Assets (RWA)</t>
  </si>
  <si>
    <r>
      <t>Composition of Risk-Weighted Assets for Credit Risk (RWA</t>
    </r>
    <r>
      <rPr>
        <b/>
        <vertAlign val="subscript"/>
        <sz val="12"/>
        <color rgb="FFF58025"/>
        <rFont val="Calibri"/>
        <family val="2"/>
      </rPr>
      <t>CPAD</t>
    </r>
    <r>
      <rPr>
        <b/>
        <sz val="12"/>
        <color rgb="FFF58025"/>
        <rFont val="Calibri"/>
        <family val="2"/>
      </rPr>
      <t>)</t>
    </r>
  </si>
  <si>
    <r>
      <t>Exposure weighted by credit risk (RWA</t>
    </r>
    <r>
      <rPr>
        <b/>
        <vertAlign val="subscript"/>
        <sz val="11"/>
        <color indexed="63"/>
        <rFont val="Calibri"/>
        <family val="2"/>
      </rPr>
      <t>CPAD</t>
    </r>
    <r>
      <rPr>
        <b/>
        <sz val="11"/>
        <color indexed="63"/>
        <rFont val="Calibri"/>
        <family val="2"/>
      </rPr>
      <t>)</t>
    </r>
  </si>
  <si>
    <t>a) Per Weighting Factor (FPR):</t>
  </si>
  <si>
    <t xml:space="preserve">      FPR at 2%</t>
  </si>
  <si>
    <t xml:space="preserve">      FPR at 4%</t>
  </si>
  <si>
    <t xml:space="preserve">      FPR at 10%</t>
  </si>
  <si>
    <t xml:space="preserve">      FPR at 20%</t>
  </si>
  <si>
    <t xml:space="preserve">      FPR at 35%</t>
  </si>
  <si>
    <t xml:space="preserve">      FPR at 50%</t>
  </si>
  <si>
    <t xml:space="preserve">      FPR at 75%</t>
  </si>
  <si>
    <t xml:space="preserve">      FPR at 85%</t>
  </si>
  <si>
    <t xml:space="preserve">      FPR at 100%</t>
  </si>
  <si>
    <r>
      <t xml:space="preserve">      FPR de 150%</t>
    </r>
    <r>
      <rPr>
        <vertAlign val="superscript"/>
        <sz val="11"/>
        <color indexed="63"/>
        <rFont val="Calibri"/>
        <family val="2"/>
      </rPr>
      <t>(1)</t>
    </r>
  </si>
  <si>
    <t xml:space="preserve">      FPR at 250%</t>
  </si>
  <si>
    <t xml:space="preserve">      FPR at 300%</t>
  </si>
  <si>
    <t xml:space="preserve">      FPR up to 1250%</t>
  </si>
  <si>
    <t>Derivatives – Variation of the counterparty credit quality</t>
  </si>
  <si>
    <t>Default Funds</t>
  </si>
  <si>
    <t>Securitization</t>
  </si>
  <si>
    <t>b) Per Type:</t>
  </si>
  <si>
    <t xml:space="preserve">      Securities</t>
  </si>
  <si>
    <t xml:space="preserve">      Loan operations - Retail</t>
  </si>
  <si>
    <t xml:space="preserve">      Loan operations - Non-retail</t>
  </si>
  <si>
    <t xml:space="preserve">      Joint liabilities - Retail</t>
  </si>
  <si>
    <t xml:space="preserve">      Joint liabilities - Non-retail</t>
  </si>
  <si>
    <t xml:space="preserve">      Loan commitments - Retail</t>
  </si>
  <si>
    <t xml:space="preserve">      Loan commitments - Non-retail</t>
  </si>
  <si>
    <t xml:space="preserve">      Derivatives - Future potential gain</t>
  </si>
  <si>
    <t xml:space="preserve">      Intermediation Operations</t>
  </si>
  <si>
    <t xml:space="preserve">      Other exposures</t>
  </si>
  <si>
    <r>
      <rPr>
        <i/>
        <vertAlign val="superscript"/>
        <sz val="9"/>
        <color theme="1" tint="0.249977111117893"/>
        <rFont val="Calibri"/>
        <family val="2"/>
      </rPr>
      <t>(1)</t>
    </r>
    <r>
      <rPr>
        <i/>
        <sz val="9"/>
        <color theme="1" tint="0.249977111117893"/>
        <rFont val="Calibri"/>
        <family val="2"/>
      </rPr>
      <t xml:space="preserve"> As from january 2019, Circular 3,921 became effective, changing the rules of RW (FPR) for exposures to foreign sovereigns.</t>
    </r>
  </si>
  <si>
    <r>
      <t>Composition of Risk-Weighted Assets for Market Risk (RWA</t>
    </r>
    <r>
      <rPr>
        <b/>
        <vertAlign val="subscript"/>
        <sz val="12"/>
        <color rgb="FFF58025"/>
        <rFont val="Calibri"/>
        <family val="2"/>
      </rPr>
      <t>MINT</t>
    </r>
    <r>
      <rPr>
        <b/>
        <sz val="12"/>
        <color rgb="FFF58025"/>
        <rFont val="Calibri"/>
        <family val="2"/>
      </rPr>
      <t>)</t>
    </r>
    <r>
      <rPr>
        <b/>
        <vertAlign val="superscript"/>
        <sz val="12"/>
        <color rgb="FFF58025"/>
        <rFont val="Calibri"/>
        <family val="2"/>
      </rPr>
      <t>(1)</t>
    </r>
  </si>
  <si>
    <r>
      <t xml:space="preserve">03/31/2020 </t>
    </r>
    <r>
      <rPr>
        <b/>
        <vertAlign val="superscript"/>
        <sz val="11"/>
        <color rgb="FFFFFFFF"/>
        <rFont val="Calibri"/>
        <family val="2"/>
      </rPr>
      <t>(1)</t>
    </r>
  </si>
  <si>
    <r>
      <t>12/31/2019</t>
    </r>
    <r>
      <rPr>
        <b/>
        <vertAlign val="superscript"/>
        <sz val="11"/>
        <color indexed="9"/>
        <rFont val="Calibri"/>
        <family val="2"/>
      </rPr>
      <t xml:space="preserve"> (1)</t>
    </r>
  </si>
  <si>
    <r>
      <t>09/30/2019</t>
    </r>
    <r>
      <rPr>
        <b/>
        <vertAlign val="superscript"/>
        <sz val="11"/>
        <color indexed="9"/>
        <rFont val="Calibri"/>
        <family val="2"/>
      </rPr>
      <t xml:space="preserve"> (1)</t>
    </r>
  </si>
  <si>
    <r>
      <t>06/30/2019</t>
    </r>
    <r>
      <rPr>
        <b/>
        <vertAlign val="superscript"/>
        <sz val="11"/>
        <color indexed="9"/>
        <rFont val="Calibri"/>
        <family val="2"/>
      </rPr>
      <t xml:space="preserve"> (1)</t>
    </r>
  </si>
  <si>
    <r>
      <t>03/31/2019</t>
    </r>
    <r>
      <rPr>
        <b/>
        <vertAlign val="superscript"/>
        <sz val="11"/>
        <color indexed="9"/>
        <rFont val="Calibri"/>
        <family val="2"/>
      </rPr>
      <t xml:space="preserve"> (1)</t>
    </r>
  </si>
  <si>
    <r>
      <t xml:space="preserve">12/31/2018 </t>
    </r>
    <r>
      <rPr>
        <b/>
        <vertAlign val="superscript"/>
        <sz val="11"/>
        <color indexed="9"/>
        <rFont val="Calibri"/>
        <family val="2"/>
      </rPr>
      <t>(1)</t>
    </r>
  </si>
  <si>
    <r>
      <t xml:space="preserve">09/30/2018 </t>
    </r>
    <r>
      <rPr>
        <b/>
        <vertAlign val="superscript"/>
        <sz val="11"/>
        <color indexed="9"/>
        <rFont val="Calibri"/>
        <family val="2"/>
      </rPr>
      <t>(1)</t>
    </r>
  </si>
  <si>
    <r>
      <t xml:space="preserve">06/30/2018 </t>
    </r>
    <r>
      <rPr>
        <b/>
        <vertAlign val="superscript"/>
        <sz val="11"/>
        <color indexed="9"/>
        <rFont val="Calibri"/>
        <family val="2"/>
      </rPr>
      <t>(1)</t>
    </r>
  </si>
  <si>
    <r>
      <t xml:space="preserve">03/31/2018 </t>
    </r>
    <r>
      <rPr>
        <b/>
        <vertAlign val="superscript"/>
        <sz val="11"/>
        <color indexed="9"/>
        <rFont val="Calibri"/>
        <family val="2"/>
      </rPr>
      <t>(1)</t>
    </r>
  </si>
  <si>
    <r>
      <t xml:space="preserve">12/31/2017 </t>
    </r>
    <r>
      <rPr>
        <b/>
        <vertAlign val="superscript"/>
        <sz val="11"/>
        <color indexed="9"/>
        <rFont val="Calibri"/>
        <family val="2"/>
      </rPr>
      <t>(1)</t>
    </r>
  </si>
  <si>
    <r>
      <t xml:space="preserve">09/30/2017 </t>
    </r>
    <r>
      <rPr>
        <b/>
        <vertAlign val="superscript"/>
        <sz val="11"/>
        <color indexed="9"/>
        <rFont val="Calibri"/>
        <family val="2"/>
      </rPr>
      <t>(1)</t>
    </r>
  </si>
  <si>
    <t xml:space="preserve">06/30/2017 </t>
  </si>
  <si>
    <t xml:space="preserve">03/31/2017 </t>
  </si>
  <si>
    <r>
      <t>Risk-Weighted Assets for Market Risk - Standard Aproach (RWA</t>
    </r>
    <r>
      <rPr>
        <b/>
        <vertAlign val="subscript"/>
        <sz val="11"/>
        <color theme="1" tint="0.249977111117893"/>
        <rFont val="Calibri"/>
        <family val="2"/>
      </rPr>
      <t>MPAD</t>
    </r>
    <r>
      <rPr>
        <b/>
        <sz val="11"/>
        <color theme="1" tint="0.249977111117893"/>
        <rFont val="Calibri"/>
        <family val="2"/>
      </rPr>
      <t>)</t>
    </r>
  </si>
  <si>
    <t>Operations subject to interest rate variation</t>
  </si>
  <si>
    <t xml:space="preserve">   Fixed income interest rate denominated in reais</t>
  </si>
  <si>
    <t xml:space="preserve">   Foreign exchange linked interest rate</t>
  </si>
  <si>
    <t xml:space="preserve">   Price index linked interest rate</t>
  </si>
  <si>
    <t xml:space="preserve">   Interest rate linked interest rate</t>
  </si>
  <si>
    <t>Operations subject to commodity price variation</t>
  </si>
  <si>
    <t>Operations subject to stock price variation</t>
  </si>
  <si>
    <t>Operations  subject to the risk of exposures in gold, foreign currency and foreign exchange variations</t>
  </si>
  <si>
    <r>
      <t>Minimum Market Risk Weighted Assets - Standard Aproach (RWA</t>
    </r>
    <r>
      <rPr>
        <b/>
        <vertAlign val="subscript"/>
        <sz val="11"/>
        <color indexed="63"/>
        <rFont val="Calibri"/>
        <family val="2"/>
      </rPr>
      <t>MPAD</t>
    </r>
    <r>
      <rPr>
        <b/>
        <sz val="11"/>
        <color indexed="63"/>
        <rFont val="Calibri"/>
        <family val="2"/>
      </rPr>
      <t>)</t>
    </r>
    <r>
      <rPr>
        <b/>
        <vertAlign val="superscript"/>
        <sz val="11"/>
        <color rgb="FF333333"/>
        <rFont val="Calibri"/>
        <family val="2"/>
      </rPr>
      <t>(1)</t>
    </r>
    <r>
      <rPr>
        <b/>
        <sz val="11"/>
        <color indexed="63"/>
        <rFont val="Calibri"/>
        <family val="2"/>
      </rPr>
      <t xml:space="preserve"> (a)</t>
    </r>
  </si>
  <si>
    <t>Market Risk Weighted Assets calculated based on internal methodology (b)</t>
  </si>
  <si>
    <t>Reduction of Market Risk Weighted Assets due to Internal Models Aproach (IMA)</t>
  </si>
  <si>
    <r>
      <t>Market Risk Weighted Assets (RWA</t>
    </r>
    <r>
      <rPr>
        <b/>
        <vertAlign val="subscript"/>
        <sz val="11"/>
        <color rgb="FFF58025"/>
        <rFont val="Calibri"/>
        <family val="2"/>
      </rPr>
      <t>MINT</t>
    </r>
    <r>
      <rPr>
        <b/>
        <sz val="11"/>
        <color rgb="FFF58025"/>
        <rFont val="Calibri"/>
        <family val="2"/>
      </rPr>
      <t>) - maximum of (a) and (b)</t>
    </r>
  </si>
  <si>
    <r>
      <rPr>
        <i/>
        <vertAlign val="superscript"/>
        <sz val="9"/>
        <color theme="1" tint="0.249977111117893"/>
        <rFont val="Calibri"/>
        <family val="2"/>
      </rPr>
      <t>(1)</t>
    </r>
    <r>
      <rPr>
        <i/>
        <sz val="9"/>
        <color theme="1" tint="0.249977111117893"/>
        <rFont val="Calibri"/>
        <family val="2"/>
      </rPr>
      <t xml:space="preserve"> Market risk weighted-assets calculated based on internal models, with a maximum saving possibility of 20% of the standard model.</t>
    </r>
  </si>
  <si>
    <r>
      <t>Composition of Risk-Weighted Assets for Operational Risk (RWA</t>
    </r>
    <r>
      <rPr>
        <b/>
        <vertAlign val="subscript"/>
        <sz val="12"/>
        <color rgb="FFF58025"/>
        <rFont val="Calibri"/>
        <family val="2"/>
      </rPr>
      <t>OPAD</t>
    </r>
    <r>
      <rPr>
        <b/>
        <sz val="12"/>
        <color rgb="FFF58025"/>
        <rFont val="Calibri"/>
        <family val="2"/>
      </rPr>
      <t>)</t>
    </r>
  </si>
  <si>
    <r>
      <t>Risk-Weighted Assets for Operational Risk  (RWA</t>
    </r>
    <r>
      <rPr>
        <b/>
        <vertAlign val="subscript"/>
        <sz val="11"/>
        <color indexed="63"/>
        <rFont val="Calibri"/>
        <family val="2"/>
      </rPr>
      <t>OPAD</t>
    </r>
    <r>
      <rPr>
        <b/>
        <sz val="11"/>
        <color indexed="63"/>
        <rFont val="Calibri"/>
        <family val="2"/>
      </rPr>
      <t>)</t>
    </r>
  </si>
  <si>
    <t xml:space="preserve">      Retail </t>
  </si>
  <si>
    <t xml:space="preserve">      Commercial</t>
  </si>
  <si>
    <t xml:space="preserve">      Corporate finance</t>
  </si>
  <si>
    <t xml:space="preserve">      Negotiation and sales</t>
  </si>
  <si>
    <t xml:space="preserve">      Payments and settlements</t>
  </si>
  <si>
    <t xml:space="preserve">      Financial agent services</t>
  </si>
  <si>
    <t xml:space="preserve">      Asset management</t>
  </si>
  <si>
    <t xml:space="preserve">      Retail brokerage</t>
  </si>
  <si>
    <t xml:space="preserve">      Planos de Negócios</t>
  </si>
  <si>
    <t xml:space="preserve">      Adicional do Conef</t>
  </si>
  <si>
    <r>
      <t>Additional CapitaI Buffers (ACP</t>
    </r>
    <r>
      <rPr>
        <b/>
        <vertAlign val="subscript"/>
        <sz val="12"/>
        <color rgb="FFF58025"/>
        <rFont val="Calibri"/>
        <family val="2"/>
      </rPr>
      <t>total</t>
    </r>
    <r>
      <rPr>
        <b/>
        <sz val="12"/>
        <color rgb="FFF58025"/>
        <rFont val="Calibri"/>
        <family val="2"/>
      </rPr>
      <t>)</t>
    </r>
  </si>
  <si>
    <r>
      <t>Additional Capital Buffers Requirements (ACP</t>
    </r>
    <r>
      <rPr>
        <b/>
        <vertAlign val="subscript"/>
        <sz val="11"/>
        <color indexed="63"/>
        <rFont val="Calibri"/>
        <family val="2"/>
      </rPr>
      <t>requirement</t>
    </r>
    <r>
      <rPr>
        <b/>
        <sz val="11"/>
        <color indexed="63"/>
        <rFont val="Calibri"/>
        <family val="2"/>
      </rPr>
      <t>)</t>
    </r>
  </si>
  <si>
    <t xml:space="preserve">     conservation</t>
  </si>
  <si>
    <t xml:space="preserve">     countercyclical</t>
  </si>
  <si>
    <t xml:space="preserve">     systemically importance</t>
  </si>
  <si>
    <r>
      <t>Additional Capital Buffers - Countercyclical (ACP</t>
    </r>
    <r>
      <rPr>
        <b/>
        <vertAlign val="subscript"/>
        <sz val="12"/>
        <color rgb="FFF58025"/>
        <rFont val="Calibri"/>
        <family val="2"/>
      </rPr>
      <t>countercyclical</t>
    </r>
    <r>
      <rPr>
        <b/>
        <sz val="12"/>
        <color rgb="FFF58025"/>
        <rFont val="Calibri"/>
        <family val="2"/>
      </rPr>
      <t>)</t>
    </r>
    <r>
      <rPr>
        <b/>
        <vertAlign val="superscript"/>
        <sz val="12"/>
        <color rgb="FFF58025"/>
        <rFont val="Calibri"/>
        <family val="2"/>
      </rPr>
      <t>(1)(2)</t>
    </r>
  </si>
  <si>
    <r>
      <t>RWA</t>
    </r>
    <r>
      <rPr>
        <b/>
        <vertAlign val="subscript"/>
        <sz val="11"/>
        <color rgb="FF003366"/>
        <rFont val="Calibri"/>
        <family val="2"/>
      </rPr>
      <t>CPrNBi</t>
    </r>
  </si>
  <si>
    <t xml:space="preserve">     Brazil</t>
  </si>
  <si>
    <r>
      <t xml:space="preserve">     Chile </t>
    </r>
    <r>
      <rPr>
        <vertAlign val="superscript"/>
        <sz val="11"/>
        <color indexed="63"/>
        <rFont val="Calibri"/>
        <family val="2"/>
      </rPr>
      <t>(3)</t>
    </r>
  </si>
  <si>
    <r>
      <rPr>
        <i/>
        <vertAlign val="superscript"/>
        <sz val="9"/>
        <color indexed="63"/>
        <rFont val="Calibri"/>
        <family val="2"/>
      </rPr>
      <t>(1)</t>
    </r>
    <r>
      <rPr>
        <i/>
        <sz val="9"/>
        <color indexed="63"/>
        <rFont val="Calibri"/>
        <family val="2"/>
      </rPr>
      <t xml:space="preserve"> Portion of the RWA balance for credit risk exposure to the non-banking private sector in the relevant jurisdictions.</t>
    </r>
  </si>
  <si>
    <r>
      <rPr>
        <i/>
        <vertAlign val="superscript"/>
        <sz val="9"/>
        <color indexed="63"/>
        <rFont val="Calibri"/>
        <family val="2"/>
      </rPr>
      <t xml:space="preserve">(2) </t>
    </r>
    <r>
      <rPr>
        <i/>
        <sz val="9"/>
        <color indexed="63"/>
        <rFont val="Calibri"/>
        <family val="2"/>
      </rPr>
      <t>Percentage amount of countercyclical buffer for the principal jurisdictions is zero.</t>
    </r>
  </si>
  <si>
    <r>
      <rPr>
        <i/>
        <vertAlign val="superscript"/>
        <sz val="9"/>
        <color indexed="63"/>
        <rFont val="Calibri"/>
        <family val="2"/>
      </rPr>
      <t xml:space="preserve">(3) </t>
    </r>
    <r>
      <rPr>
        <i/>
        <sz val="9"/>
        <color indexed="63"/>
        <rFont val="Calibri"/>
        <family val="2"/>
      </rPr>
      <t>Method of calculating countercyclical buffer not announced in this jurisdiction. According to Article 2 of BACEN Circular No. 3,769 the ACCP of Brazil value should be used.</t>
    </r>
  </si>
  <si>
    <t>Required Amount</t>
  </si>
  <si>
    <t>Current Amount</t>
  </si>
  <si>
    <t>Required Ratio</t>
  </si>
  <si>
    <t>Current Ratio</t>
  </si>
  <si>
    <t>-</t>
  </si>
  <si>
    <t xml:space="preserve">Tier I </t>
  </si>
  <si>
    <t xml:space="preserve"> - </t>
  </si>
  <si>
    <t>Additional Capital Buffer</t>
  </si>
  <si>
    <r>
      <t xml:space="preserve">Potential Loss of Instruments Classified in the Banking Book arising from Interest Rate Variation Scenarios </t>
    </r>
    <r>
      <rPr>
        <b/>
        <vertAlign val="superscript"/>
        <sz val="12"/>
        <color rgb="FFF58025"/>
        <rFont val="Calibri"/>
        <family val="2"/>
      </rPr>
      <t>(1)</t>
    </r>
  </si>
  <si>
    <t>(Losses are represented by positive values, while gains are represented by negative values (between parentheses))</t>
  </si>
  <si>
    <r>
      <t xml:space="preserve">Standard </t>
    </r>
    <r>
      <rPr>
        <b/>
        <vertAlign val="superscript"/>
        <sz val="11"/>
        <color rgb="FF003366"/>
        <rFont val="Calibri"/>
        <family val="2"/>
        <scheme val="minor"/>
      </rPr>
      <t>(2)</t>
    </r>
    <r>
      <rPr>
        <b/>
        <sz val="11"/>
        <color rgb="FF003366"/>
        <rFont val="Calibri"/>
        <family val="2"/>
        <scheme val="minor"/>
      </rPr>
      <t xml:space="preserve"> Shocks</t>
    </r>
  </si>
  <si>
    <r>
      <t xml:space="preserve">Internal </t>
    </r>
    <r>
      <rPr>
        <b/>
        <vertAlign val="superscript"/>
        <sz val="11"/>
        <color rgb="FF003366"/>
        <rFont val="Calibri"/>
        <family val="2"/>
        <scheme val="minor"/>
      </rPr>
      <t>(3)</t>
    </r>
    <r>
      <rPr>
        <b/>
        <sz val="11"/>
        <color rgb="FF003366"/>
        <rFont val="Calibri"/>
        <family val="2"/>
        <scheme val="minor"/>
      </rPr>
      <t xml:space="preserve"> Shocks</t>
    </r>
  </si>
  <si>
    <t>Standard (2) Shocks</t>
  </si>
  <si>
    <t>Internal (3) Shocks</t>
  </si>
  <si>
    <r>
      <rPr>
        <i/>
        <vertAlign val="superscript"/>
        <sz val="9"/>
        <color rgb="FF404040"/>
        <rFont val="Calibri"/>
        <family val="2"/>
      </rPr>
      <t>(1)</t>
    </r>
    <r>
      <rPr>
        <i/>
        <sz val="9"/>
        <color rgb="FF404040"/>
        <rFont val="Calibri"/>
        <family val="2"/>
      </rPr>
      <t xml:space="preserve"> Losses in variation measurements are shown as positive values, as per Art. 13 para. 3 of Circular 3,876.</t>
    </r>
  </si>
  <si>
    <r>
      <rPr>
        <i/>
        <vertAlign val="superscript"/>
        <sz val="9"/>
        <color rgb="FF404040"/>
        <rFont val="Calibri"/>
        <family val="2"/>
      </rPr>
      <t>(2)</t>
    </r>
    <r>
      <rPr>
        <i/>
        <sz val="9"/>
        <color rgb="FF404040"/>
        <rFont val="Calibri"/>
        <family val="2"/>
      </rPr>
      <t xml:space="preserve"> Values are calculated using internal models and standard regulatory shocks, as article 39 of Circular 3,876.</t>
    </r>
  </si>
  <si>
    <r>
      <rPr>
        <i/>
        <vertAlign val="superscript"/>
        <sz val="9"/>
        <color rgb="FF404040"/>
        <rFont val="Calibri"/>
        <family val="2"/>
      </rPr>
      <t>(3)</t>
    </r>
    <r>
      <rPr>
        <i/>
        <sz val="9"/>
        <color rgb="FF404040"/>
        <rFont val="Calibri"/>
        <family val="2"/>
      </rPr>
      <t xml:space="preserve"> Values are calculated using internal models and shocks, as per Art. 7 of Circular 3,876.</t>
    </r>
  </si>
  <si>
    <t>Comparative Summary of Published Financial Statements and Leverage Ratio</t>
  </si>
  <si>
    <t>R$ Thousand</t>
  </si>
  <si>
    <t>Total assets according to published financial statements</t>
  </si>
  <si>
    <t>Adjustment for differences in consolidation of accounts</t>
  </si>
  <si>
    <t>Adjustment for assets assigned or transferred with substantial transfer of risks and benefits and recognized in the books</t>
  </si>
  <si>
    <t>Adjustment for changes in reference values and potential future gains on derivative financial instruments</t>
  </si>
  <si>
    <t>Adjustment for repurchase transactions and securities lending</t>
  </si>
  <si>
    <t>Adjustment for transactions not booked in prudential conglomerate's total assets</t>
  </si>
  <si>
    <t>Disclosure of information on Leverage Ratio</t>
  </si>
  <si>
    <t>Balance sheet items other than derivative financial instruments, securities received on loan and resales for settlement under repurchase transactions</t>
  </si>
  <si>
    <t>Adjustments for equity items deducted in calculating Level I Capital</t>
  </si>
  <si>
    <t>Adjustment for daily margin held as collateral</t>
  </si>
  <si>
    <t>Derivatives in the name of customers where there is no contractual obligation to reimburse in the event of bankruptcy or default of the entities responsible for the settlement system</t>
  </si>
  <si>
    <t>Reference value adjusted for credit derivatives</t>
  </si>
  <si>
    <t>Level I</t>
  </si>
  <si>
    <r>
      <t>Comparison of balance sheets – Assets</t>
    </r>
    <r>
      <rPr>
        <b/>
        <vertAlign val="superscript"/>
        <sz val="12"/>
        <color rgb="FFF58025"/>
        <rFont val="Calibri"/>
        <family val="2"/>
      </rPr>
      <t>(1)</t>
    </r>
  </si>
  <si>
    <t>Consolidated Balanced Sheet</t>
  </si>
  <si>
    <r>
      <t xml:space="preserve">Ref. Appedix I </t>
    </r>
    <r>
      <rPr>
        <b/>
        <vertAlign val="superscript"/>
        <sz val="11"/>
        <color rgb="FF1F497D"/>
        <rFont val="Calibri"/>
        <family val="2"/>
        <scheme val="minor"/>
      </rPr>
      <t>(2)</t>
    </r>
  </si>
  <si>
    <t>(b)</t>
  </si>
  <si>
    <t>(c)</t>
  </si>
  <si>
    <t>(d)</t>
  </si>
  <si>
    <t>(e)</t>
  </si>
  <si>
    <t>investments in the capital of companies that are similar to non-consolidated financial institutions and insurance companies</t>
  </si>
  <si>
    <t>(f)</t>
  </si>
  <si>
    <t>(a)</t>
  </si>
  <si>
    <t>(h)/(i)</t>
  </si>
  <si>
    <t>(g)</t>
  </si>
  <si>
    <r>
      <rPr>
        <b/>
        <vertAlign val="superscript"/>
        <sz val="9"/>
        <color theme="1" tint="0.249977111117893"/>
        <rFont val="Calibri"/>
        <family val="2"/>
        <scheme val="minor"/>
      </rPr>
      <t xml:space="preserve">(1) </t>
    </r>
    <r>
      <rPr>
        <i/>
        <sz val="9"/>
        <color theme="1" tint="0.249977111117893"/>
        <rFont val="Calibri"/>
        <family val="2"/>
        <scheme val="minor"/>
      </rPr>
      <t>Differences are mainly due to non-consolidation of non financial companies (highlighting the following companies: Insurance, Pension Plan and Premium Bonds) within the Prudential Conglomerate and also by the eliminations of transactions with related parties.</t>
    </r>
  </si>
  <si>
    <r>
      <rPr>
        <i/>
        <vertAlign val="superscript"/>
        <sz val="9"/>
        <color theme="1" tint="0.249977111117893"/>
        <rFont val="Calibri"/>
        <family val="2"/>
        <scheme val="minor"/>
      </rPr>
      <t>(2)</t>
    </r>
    <r>
      <rPr>
        <i/>
        <sz val="9"/>
        <color theme="1" tint="0.249977111117893"/>
        <rFont val="Calibri"/>
        <family val="2"/>
        <scheme val="minor"/>
      </rPr>
      <t>Prudential information that is presented in Appedix I of this document.</t>
    </r>
  </si>
  <si>
    <t>Comparison of balance sheets –  Liabilities</t>
  </si>
  <si>
    <t>(b)/(c)</t>
  </si>
  <si>
    <t>(j)</t>
  </si>
  <si>
    <t>(k)</t>
  </si>
  <si>
    <t>(m)</t>
  </si>
  <si>
    <t>(l)</t>
  </si>
  <si>
    <t>(n)</t>
  </si>
  <si>
    <r>
      <rPr>
        <i/>
        <vertAlign val="superscript"/>
        <sz val="9"/>
        <color rgb="FF404040"/>
        <rFont val="Calibri"/>
        <family val="2"/>
        <scheme val="minor"/>
      </rPr>
      <t>(1)</t>
    </r>
    <r>
      <rPr>
        <i/>
        <sz val="9"/>
        <color rgb="FF404040"/>
        <rFont val="Calibri"/>
        <family val="2"/>
        <scheme val="minor"/>
      </rPr>
      <t>Differences are mainly due to non-consolidation of non financial companies (highlighting the following companies: Insurance, Pension Plan and Premium Bonds) within the Prudencial Conglomerate and also by the eliminations of transactions with related parties.</t>
    </r>
  </si>
  <si>
    <r>
      <rPr>
        <i/>
        <vertAlign val="superscript"/>
        <sz val="9"/>
        <color rgb="FF404040"/>
        <rFont val="Calibri"/>
        <family val="2"/>
        <scheme val="minor"/>
      </rPr>
      <t>(2)</t>
    </r>
    <r>
      <rPr>
        <i/>
        <sz val="9"/>
        <color rgb="FF404040"/>
        <rFont val="Calibri"/>
        <family val="2"/>
        <scheme val="minor"/>
      </rPr>
      <t>Prudential information that is presented in Appedix I of this document.</t>
    </r>
  </si>
  <si>
    <t xml:space="preserve">Institutions </t>
  </si>
  <si>
    <t>Country</t>
  </si>
  <si>
    <t>Activity</t>
  </si>
  <si>
    <t>Total Assets</t>
  </si>
  <si>
    <r>
      <t>Itaú Corpbanca Colombia S.A.</t>
    </r>
    <r>
      <rPr>
        <vertAlign val="superscript"/>
        <sz val="10"/>
        <color theme="1" tint="0.249977111117893"/>
        <rFont val="Calibri"/>
        <family val="2"/>
        <scheme val="minor"/>
      </rPr>
      <t xml:space="preserve"> (1)</t>
    </r>
  </si>
  <si>
    <t xml:space="preserve">Financial institution </t>
  </si>
  <si>
    <r>
      <t xml:space="preserve">Banco Itaú Argentina S.A. </t>
    </r>
    <r>
      <rPr>
        <vertAlign val="superscript"/>
        <sz val="10"/>
        <color theme="1" tint="0.249977111117893"/>
        <rFont val="Calibri"/>
        <family val="2"/>
        <scheme val="minor"/>
      </rPr>
      <t>(1)</t>
    </r>
  </si>
  <si>
    <t>Argentina</t>
  </si>
  <si>
    <r>
      <t xml:space="preserve">Banco Itaú BBA S.A. </t>
    </r>
    <r>
      <rPr>
        <vertAlign val="superscript"/>
        <sz val="10"/>
        <color theme="1" tint="0.249977111117893"/>
        <rFont val="Calibri"/>
        <family val="2"/>
        <scheme val="minor"/>
      </rPr>
      <t>(1)</t>
    </r>
  </si>
  <si>
    <r>
      <t xml:space="preserve">Banco Itaú Consignado S.A. </t>
    </r>
    <r>
      <rPr>
        <vertAlign val="superscript"/>
        <sz val="10"/>
        <color theme="1" tint="0.249977111117893"/>
        <rFont val="Calibri"/>
        <family val="2"/>
        <scheme val="minor"/>
      </rPr>
      <t>(1)</t>
    </r>
  </si>
  <si>
    <r>
      <t xml:space="preserve">Banco Itaú Paraguay S.A. </t>
    </r>
    <r>
      <rPr>
        <vertAlign val="superscript"/>
        <sz val="10"/>
        <color theme="1" tint="0.249977111117893"/>
        <rFont val="Calibri"/>
        <family val="2"/>
        <scheme val="minor"/>
      </rPr>
      <t>(1)</t>
    </r>
  </si>
  <si>
    <r>
      <t xml:space="preserve">Banco Itaú (Suisse) SA </t>
    </r>
    <r>
      <rPr>
        <vertAlign val="superscript"/>
        <sz val="10"/>
        <color theme="1" tint="0.249977111117893"/>
        <rFont val="Calibri"/>
        <family val="2"/>
        <scheme val="minor"/>
      </rPr>
      <t>(1)</t>
    </r>
  </si>
  <si>
    <t>Switzerland</t>
  </si>
  <si>
    <r>
      <t xml:space="preserve">Banco Itaú Uruguay S.A. </t>
    </r>
    <r>
      <rPr>
        <vertAlign val="superscript"/>
        <sz val="10"/>
        <color theme="1" tint="0.249977111117893"/>
        <rFont val="Calibri"/>
        <family val="2"/>
        <scheme val="minor"/>
      </rPr>
      <t>(1)</t>
    </r>
  </si>
  <si>
    <r>
      <t xml:space="preserve">Banco Itaucard S.A. </t>
    </r>
    <r>
      <rPr>
        <vertAlign val="superscript"/>
        <sz val="10"/>
        <color theme="1" tint="0.249977111117893"/>
        <rFont val="Calibri"/>
        <family val="2"/>
        <scheme val="minor"/>
      </rPr>
      <t>(1)</t>
    </r>
  </si>
  <si>
    <r>
      <t>Banco Itauleasing S.A.</t>
    </r>
    <r>
      <rPr>
        <vertAlign val="superscript"/>
        <sz val="10"/>
        <color theme="1" tint="0.249977111117893"/>
        <rFont val="Calibri"/>
        <family val="2"/>
        <scheme val="minor"/>
      </rPr>
      <t xml:space="preserve"> (1)</t>
    </r>
  </si>
  <si>
    <t>Cia. Itaú de Capitalização</t>
  </si>
  <si>
    <t>Premium Bonds</t>
  </si>
  <si>
    <r>
      <t>Dibens Leasing S.A. - Arrendamento Mercantil</t>
    </r>
    <r>
      <rPr>
        <vertAlign val="superscript"/>
        <sz val="10"/>
        <color theme="1" tint="0.249977111117893"/>
        <rFont val="Calibri"/>
        <family val="2"/>
        <scheme val="minor"/>
      </rPr>
      <t xml:space="preserve"> (1)</t>
    </r>
  </si>
  <si>
    <t>Leasing</t>
  </si>
  <si>
    <r>
      <t>Financeira Itaú CBD S.A. Crédito, Financiamento e Investimento</t>
    </r>
    <r>
      <rPr>
        <vertAlign val="superscript"/>
        <sz val="10"/>
        <color theme="1" tint="0.249977111117893"/>
        <rFont val="Calibri"/>
        <family val="2"/>
        <scheme val="minor"/>
      </rPr>
      <t xml:space="preserve"> (1)</t>
    </r>
  </si>
  <si>
    <t>Consumer Finance Credit</t>
  </si>
  <si>
    <r>
      <t xml:space="preserve">Hipercard Banco Múltiplo S.A. </t>
    </r>
    <r>
      <rPr>
        <vertAlign val="superscript"/>
        <sz val="10"/>
        <color theme="1" tint="0.249977111117893"/>
        <rFont val="Calibri"/>
        <family val="2"/>
        <scheme val="minor"/>
      </rPr>
      <t>(1)</t>
    </r>
  </si>
  <si>
    <r>
      <t xml:space="preserve">Itau Bank, Ltd. </t>
    </r>
    <r>
      <rPr>
        <vertAlign val="superscript"/>
        <sz val="10"/>
        <color theme="1" tint="0.249977111117893"/>
        <rFont val="Calibri"/>
        <family val="2"/>
        <scheme val="minor"/>
      </rPr>
      <t>(1)</t>
    </r>
  </si>
  <si>
    <t>Cayman Islands</t>
  </si>
  <si>
    <t>Itaú BBA Colombia S.A. Corporacion Financiera</t>
  </si>
  <si>
    <r>
      <t xml:space="preserve">Itau BBA International plc </t>
    </r>
    <r>
      <rPr>
        <vertAlign val="superscript"/>
        <sz val="10"/>
        <color theme="1" tint="0.249977111117893"/>
        <rFont val="Calibri"/>
        <family val="2"/>
        <scheme val="minor"/>
      </rPr>
      <t>(1)</t>
    </r>
  </si>
  <si>
    <r>
      <t xml:space="preserve">Itau BBA USA Securities Inc. </t>
    </r>
    <r>
      <rPr>
        <vertAlign val="superscript"/>
        <sz val="10"/>
        <color theme="1" tint="0.249977111117893"/>
        <rFont val="Calibri"/>
        <family val="2"/>
        <scheme val="minor"/>
      </rPr>
      <t>(1)</t>
    </r>
  </si>
  <si>
    <t>Broker</t>
  </si>
  <si>
    <t>Itauseg Seguradora S.A.</t>
  </si>
  <si>
    <t>Insurance</t>
  </si>
  <si>
    <r>
      <t xml:space="preserve">Itaú CorpBanca </t>
    </r>
    <r>
      <rPr>
        <vertAlign val="superscript"/>
        <sz val="10"/>
        <color theme="1" tint="0.249977111117893"/>
        <rFont val="Calibri"/>
        <family val="2"/>
        <scheme val="minor"/>
      </rPr>
      <t>(1)</t>
    </r>
  </si>
  <si>
    <r>
      <t xml:space="preserve">Itaú Corretora de Valores S.A. </t>
    </r>
    <r>
      <rPr>
        <vertAlign val="superscript"/>
        <sz val="10"/>
        <color theme="1" tint="0.249977111117893"/>
        <rFont val="Calibri"/>
        <family val="2"/>
        <scheme val="minor"/>
      </rPr>
      <t>(1)</t>
    </r>
  </si>
  <si>
    <t>Itaú Seguros S.A.</t>
  </si>
  <si>
    <t xml:space="preserve">Insurance </t>
  </si>
  <si>
    <r>
      <t xml:space="preserve">Itaú Unibanco S.A. </t>
    </r>
    <r>
      <rPr>
        <vertAlign val="superscript"/>
        <sz val="10"/>
        <color theme="1" tint="0.249977111117893"/>
        <rFont val="Calibri"/>
        <family val="2"/>
        <scheme val="minor"/>
      </rPr>
      <t>(1)</t>
    </r>
  </si>
  <si>
    <t>Itaú Vida e Previdência S.A.</t>
  </si>
  <si>
    <t>Pension Plan</t>
  </si>
  <si>
    <r>
      <t xml:space="preserve">Luizacred S.A. Sociedade de Crédito, Financiamento e Investimento </t>
    </r>
    <r>
      <rPr>
        <vertAlign val="superscript"/>
        <sz val="10"/>
        <color theme="1" tint="0.249977111117893"/>
        <rFont val="Calibri"/>
        <family val="2"/>
        <scheme val="minor"/>
      </rPr>
      <t>(1)</t>
    </r>
  </si>
  <si>
    <r>
      <t>RedeCard S.A.</t>
    </r>
    <r>
      <rPr>
        <vertAlign val="superscript"/>
        <sz val="10"/>
        <color theme="1" tint="0.249977111117893"/>
        <rFont val="Calibri"/>
        <family val="2"/>
        <scheme val="minor"/>
      </rPr>
      <t xml:space="preserve"> (1)</t>
    </r>
  </si>
  <si>
    <t>Acquirer</t>
  </si>
  <si>
    <r>
      <rPr>
        <i/>
        <vertAlign val="superscript"/>
        <sz val="9"/>
        <color theme="1" tint="0.249977111117893"/>
        <rFont val="Calibri"/>
        <family val="2"/>
        <scheme val="minor"/>
      </rPr>
      <t xml:space="preserve">(1) </t>
    </r>
    <r>
      <rPr>
        <i/>
        <sz val="9"/>
        <color theme="1" tint="0.249977111117893"/>
        <rFont val="Calibri"/>
        <family val="2"/>
        <scheme val="minor"/>
      </rPr>
      <t>Institutions included in the Prudential Conglomerate.</t>
    </r>
  </si>
  <si>
    <t xml:space="preserve">Prudencial </t>
  </si>
  <si>
    <t xml:space="preserve"> Operacional</t>
  </si>
  <si>
    <t>03/30/2018</t>
  </si>
  <si>
    <t>03/30/2017</t>
  </si>
  <si>
    <t>03/30/2016</t>
  </si>
  <si>
    <t>03/30/2015</t>
  </si>
  <si>
    <t>Carrying Amount</t>
  </si>
  <si>
    <t xml:space="preserve">   Public</t>
  </si>
  <si>
    <t xml:space="preserve">   Private</t>
  </si>
  <si>
    <t>Fair value</t>
  </si>
  <si>
    <t>Gain or losses arising on investments in other entities</t>
  </si>
  <si>
    <t>Recognized and unrealized gain or losses</t>
  </si>
  <si>
    <t>Unrecognized and unrealized gain or losses</t>
  </si>
  <si>
    <r>
      <t>Operations with Credit</t>
    </r>
    <r>
      <rPr>
        <b/>
        <vertAlign val="superscript"/>
        <sz val="11"/>
        <color rgb="FFF58025"/>
        <rFont val="Calibri"/>
        <family val="2"/>
      </rPr>
      <t>(1)</t>
    </r>
    <r>
      <rPr>
        <b/>
        <sz val="11"/>
        <color rgb="FFF58025"/>
        <rFont val="Calibri"/>
        <family val="2"/>
      </rPr>
      <t xml:space="preserve"> Granting Characteristics in Brazil: Exposure</t>
    </r>
  </si>
  <si>
    <t>03/30/2019</t>
  </si>
  <si>
    <t>Sudeste</t>
  </si>
  <si>
    <t>Sul</t>
  </si>
  <si>
    <t>Norte</t>
  </si>
  <si>
    <t>Nordeste</t>
  </si>
  <si>
    <t>Centro Oeste</t>
  </si>
  <si>
    <t>Brasil</t>
  </si>
  <si>
    <t xml:space="preserve">   Rural Loans</t>
  </si>
  <si>
    <t xml:space="preserve">   Real State</t>
  </si>
  <si>
    <t xml:space="preserve">   Payroll</t>
  </si>
  <si>
    <t xml:space="preserve">   Vehicle and Leasing</t>
  </si>
  <si>
    <t xml:space="preserve">   Credit card</t>
  </si>
  <si>
    <t xml:space="preserve">   Financial Guarantees Provided</t>
  </si>
  <si>
    <t xml:space="preserve">   Personal Loans (Other)</t>
  </si>
  <si>
    <t xml:space="preserve">   Investments</t>
  </si>
  <si>
    <t xml:space="preserve">   Import and Export</t>
  </si>
  <si>
    <t xml:space="preserve">   Working Capital, Discount Bonds and Secured Line of Credit</t>
  </si>
  <si>
    <t xml:space="preserve">   Other</t>
  </si>
  <si>
    <r>
      <t>(1)</t>
    </r>
    <r>
      <rPr>
        <i/>
        <sz val="9"/>
        <color theme="1" tint="0.249977111117893"/>
        <rFont val="Calibri"/>
        <family val="2"/>
      </rPr>
      <t> The amounts include financial guarantees provided and committed loans, do not include securities and are net of allowance for loan losses.</t>
    </r>
  </si>
  <si>
    <r>
      <t>Operations with Credit</t>
    </r>
    <r>
      <rPr>
        <b/>
        <vertAlign val="superscript"/>
        <sz val="11"/>
        <color rgb="FFF58025"/>
        <rFont val="Calibri"/>
        <family val="2"/>
      </rPr>
      <t>(1)</t>
    </r>
    <r>
      <rPr>
        <b/>
        <sz val="11"/>
        <color rgb="FFF58025"/>
        <rFont val="Calibri"/>
        <family val="2"/>
      </rPr>
      <t xml:space="preserve"> Granting Characteristics in Brazil: Quarterly Average Exposure </t>
    </r>
  </si>
  <si>
    <r>
      <t>Operations with Credit</t>
    </r>
    <r>
      <rPr>
        <b/>
        <vertAlign val="superscript"/>
        <sz val="11"/>
        <color rgb="FFF58025"/>
        <rFont val="Calibri"/>
        <family val="2"/>
      </rPr>
      <t>(1)</t>
    </r>
    <r>
      <rPr>
        <b/>
        <sz val="11"/>
        <color rgb="FFF58025"/>
        <rFont val="Calibri"/>
        <family val="2"/>
      </rPr>
      <t xml:space="preserve"> Granting Characteristics by Countries: Exposure</t>
    </r>
  </si>
  <si>
    <t>United States of America</t>
  </si>
  <si>
    <t>United Kingdon</t>
  </si>
  <si>
    <r>
      <t>Operations with Credit</t>
    </r>
    <r>
      <rPr>
        <b/>
        <vertAlign val="superscript"/>
        <sz val="11"/>
        <color rgb="FFF58025"/>
        <rFont val="Calibri"/>
        <family val="2"/>
      </rPr>
      <t>(1)</t>
    </r>
    <r>
      <rPr>
        <b/>
        <sz val="11"/>
        <color rgb="FFF58025"/>
        <rFont val="Calibri"/>
        <family val="2"/>
      </rPr>
      <t xml:space="preserve"> Granting Characteristics by Countries: Quarterly Average Exposure</t>
    </r>
  </si>
  <si>
    <r>
      <t>Operations with Credit Granting Characteristics in Brazil</t>
    </r>
    <r>
      <rPr>
        <b/>
        <vertAlign val="superscript"/>
        <sz val="11"/>
        <color rgb="FFF58025"/>
        <rFont val="Calibri"/>
        <family val="2"/>
      </rPr>
      <t>(1)</t>
    </r>
    <r>
      <rPr>
        <b/>
        <sz val="11"/>
        <color rgb="FFF58025"/>
        <rFont val="Calibri"/>
        <family val="2"/>
      </rPr>
      <t>: Exposure</t>
    </r>
  </si>
  <si>
    <t>Rural Loans</t>
  </si>
  <si>
    <t>Real State</t>
  </si>
  <si>
    <t>Payroll</t>
  </si>
  <si>
    <t xml:space="preserve"> Vehicle and Leasing</t>
  </si>
  <si>
    <t>Credit Card</t>
  </si>
  <si>
    <t xml:space="preserve">  Financial Guarantees Provided</t>
  </si>
  <si>
    <t xml:space="preserve">Working Capital, Discount Bonds and Guaranteed Account </t>
  </si>
  <si>
    <t>%</t>
  </si>
  <si>
    <t>Public Sector</t>
  </si>
  <si>
    <t xml:space="preserve">Private Sector </t>
  </si>
  <si>
    <r>
      <t>Oil and Gas</t>
    </r>
    <r>
      <rPr>
        <vertAlign val="superscript"/>
        <sz val="11"/>
        <rFont val="Calibri"/>
        <family val="2"/>
      </rPr>
      <t>(2)</t>
    </r>
  </si>
  <si>
    <r>
      <t>(2)</t>
    </r>
    <r>
      <rPr>
        <i/>
        <sz val="9"/>
        <color theme="1" tint="0.249977111117893"/>
        <rFont val="Calibri"/>
        <family val="2"/>
        <scheme val="minor"/>
      </rPr>
      <t xml:space="preserve">Comprises trade of fuel. </t>
    </r>
  </si>
  <si>
    <r>
      <t>Remaining maturities of loan transactions</t>
    </r>
    <r>
      <rPr>
        <b/>
        <vertAlign val="superscript"/>
        <sz val="11"/>
        <color rgb="FFF58025"/>
        <rFont val="Calibri"/>
        <family val="2"/>
      </rPr>
      <t>(1)</t>
    </r>
  </si>
  <si>
    <t>06/31/2018</t>
  </si>
  <si>
    <t xml:space="preserve">   Working Capital, Discount Bonds and Guaranteed Account </t>
  </si>
  <si>
    <r>
      <rPr>
        <i/>
        <vertAlign val="superscript"/>
        <sz val="10"/>
        <color theme="1" tint="0.249977111117893"/>
        <rFont val="Calibri"/>
        <family val="2"/>
      </rPr>
      <t>(1)</t>
    </r>
    <r>
      <rPr>
        <i/>
        <sz val="10"/>
        <color theme="1" tint="0.249977111117893"/>
        <rFont val="Calibri"/>
        <family val="2"/>
      </rPr>
      <t xml:space="preserve"> Do not include loan commitments.</t>
    </r>
  </si>
  <si>
    <t xml:space="preserve">Concentration of Largest Clients with Credit Granting Characteristics        </t>
  </si>
  <si>
    <r>
      <t xml:space="preserve">Loan, Lease and Other Credit Operation </t>
    </r>
    <r>
      <rPr>
        <b/>
        <vertAlign val="superscript"/>
        <sz val="11"/>
        <color indexed="56"/>
        <rFont val="Calibri"/>
        <family val="2"/>
      </rPr>
      <t>(1)</t>
    </r>
  </si>
  <si>
    <t>Largest debtor</t>
  </si>
  <si>
    <t>20 largest debtors</t>
  </si>
  <si>
    <t>50 largest debtors</t>
  </si>
  <si>
    <r>
      <rPr>
        <i/>
        <vertAlign val="superscript"/>
        <sz val="9"/>
        <color theme="1" tint="0.249977111117893"/>
        <rFont val="Calibri"/>
        <family val="2"/>
        <scheme val="minor"/>
      </rPr>
      <t xml:space="preserve">(1) </t>
    </r>
    <r>
      <rPr>
        <i/>
        <sz val="9"/>
        <color theme="1" tint="0.249977111117893"/>
        <rFont val="Calibri"/>
        <family val="2"/>
        <scheme val="minor"/>
      </rPr>
      <t>The amounts include financial guarantees provided. Do not include loan commitments.</t>
    </r>
  </si>
  <si>
    <t xml:space="preserve">Concentration of Major Clients with Credit Granting Characteristics        </t>
  </si>
  <si>
    <r>
      <t>Loan, Lease and Other Credit Operations and Securities</t>
    </r>
    <r>
      <rPr>
        <b/>
        <vertAlign val="superscript"/>
        <sz val="11"/>
        <color indexed="56"/>
        <rFont val="Calibri"/>
        <family val="2"/>
      </rPr>
      <t>(1)</t>
    </r>
  </si>
  <si>
    <t>Overdue Amounts: by Brazil Regions and Countries</t>
  </si>
  <si>
    <t>6/30/2016</t>
  </si>
  <si>
    <t>15 to 60 days</t>
  </si>
  <si>
    <t xml:space="preserve"> 61 to 90 days</t>
  </si>
  <si>
    <t xml:space="preserve"> 181 to 360 days</t>
  </si>
  <si>
    <t>Above 360 days</t>
  </si>
  <si>
    <t xml:space="preserve">Foreign </t>
  </si>
  <si>
    <t>Overdue Amounts: by Economic Sector</t>
  </si>
  <si>
    <t>Private Sector</t>
  </si>
  <si>
    <t>Industry and Commerce</t>
  </si>
  <si>
    <t>Services</t>
  </si>
  <si>
    <t>Primary</t>
  </si>
  <si>
    <t>Allowance for Loan Losses - Quarterly evolution</t>
  </si>
  <si>
    <t>Opening Balance</t>
  </si>
  <si>
    <t xml:space="preserve">Necessary accounting net provisions </t>
  </si>
  <si>
    <t xml:space="preserve">Write-Off </t>
  </si>
  <si>
    <r>
      <t xml:space="preserve">Final Balance </t>
    </r>
    <r>
      <rPr>
        <b/>
        <vertAlign val="superscript"/>
        <sz val="10"/>
        <color indexed="56"/>
        <rFont val="Calibri"/>
        <family val="2"/>
      </rPr>
      <t>(1)</t>
    </r>
  </si>
  <si>
    <t xml:space="preserve">Final Balance </t>
  </si>
  <si>
    <t>Final Balance</t>
  </si>
  <si>
    <t>Aquisição Carteira Citibank</t>
  </si>
  <si>
    <t>Saldo Fusão Corpbanca</t>
  </si>
  <si>
    <r>
      <t xml:space="preserve">(1) </t>
    </r>
    <r>
      <rPr>
        <i/>
        <sz val="9"/>
        <color theme="1" tint="0.249977111117893"/>
        <rFont val="Calibri"/>
        <family val="2"/>
      </rPr>
      <t>Comprises provisions for financial guarantees provided of R$ 843 in Mar/20 and R$ 858 in Dec/19, registered in the liabilities, according to CMN Resolution 4,512 and BACEN Circular Letter 3,782.</t>
    </r>
  </si>
  <si>
    <t>Total  Mitigation</t>
  </si>
  <si>
    <r>
      <t xml:space="preserve">Collateral </t>
    </r>
    <r>
      <rPr>
        <b/>
        <vertAlign val="superscript"/>
        <sz val="11"/>
        <color theme="1" tint="0.249977111117893"/>
        <rFont val="Calibri"/>
        <family val="2"/>
      </rPr>
      <t>(1)</t>
    </r>
    <r>
      <rPr>
        <b/>
        <sz val="11"/>
        <color theme="1" tint="0.249977111117893"/>
        <rFont val="Calibri"/>
        <family val="2"/>
      </rPr>
      <t xml:space="preserve"> </t>
    </r>
    <r>
      <rPr>
        <b/>
        <vertAlign val="superscript"/>
        <sz val="11"/>
        <color theme="1" tint="0.249977111117893"/>
        <rFont val="Calibri"/>
        <family val="2"/>
      </rPr>
      <t>(2)</t>
    </r>
  </si>
  <si>
    <t>Other Guarantees</t>
  </si>
  <si>
    <t xml:space="preserve">      FPR 0%</t>
  </si>
  <si>
    <t xml:space="preserve">      FPR 20% </t>
  </si>
  <si>
    <t xml:space="preserve">      FPR 50% </t>
  </si>
  <si>
    <t xml:space="preserve">      FPR 85% </t>
  </si>
  <si>
    <r>
      <t xml:space="preserve">Netting </t>
    </r>
    <r>
      <rPr>
        <b/>
        <vertAlign val="superscript"/>
        <sz val="11"/>
        <color theme="1" tint="0.249977111117893"/>
        <rFont val="Calibri"/>
        <family val="2"/>
      </rPr>
      <t>(1)</t>
    </r>
    <r>
      <rPr>
        <b/>
        <sz val="11"/>
        <color theme="1" tint="0.249977111117893"/>
        <rFont val="Calibri"/>
        <family val="2"/>
      </rPr>
      <t xml:space="preserve"> </t>
    </r>
    <r>
      <rPr>
        <b/>
        <vertAlign val="superscript"/>
        <sz val="11"/>
        <color theme="1" tint="0.249977111117893"/>
        <rFont val="Calibri"/>
        <family val="2"/>
      </rPr>
      <t>(2)</t>
    </r>
  </si>
  <si>
    <r>
      <rPr>
        <i/>
        <vertAlign val="superscript"/>
        <sz val="9"/>
        <color rgb="FF404040"/>
        <rFont val="Calibri"/>
        <family val="2"/>
      </rPr>
      <t>(1)</t>
    </r>
    <r>
      <rPr>
        <i/>
        <sz val="9"/>
        <color rgb="FF404040"/>
        <rFont val="Calibri"/>
        <family val="2"/>
      </rPr>
      <t xml:space="preserve"> As from Jan/19, the Comprehensive Approach was adopted for the application of mitigating instruments</t>
    </r>
  </si>
  <si>
    <r>
      <rPr>
        <i/>
        <vertAlign val="superscript"/>
        <sz val="9"/>
        <color rgb="FF404040"/>
        <rFont val="Calibri"/>
        <family val="2"/>
      </rPr>
      <t>(2)</t>
    </r>
    <r>
      <rPr>
        <i/>
        <sz val="9"/>
        <color rgb="FF404040"/>
        <rFont val="Calibri"/>
        <family val="2"/>
      </rPr>
      <t xml:space="preserve"> As from June 2019, the calculation of the exposure value of the Counterparty Credit Risk for derivatives considers the Standardized Approach to Counterparty Credit Risk (SA-CCR). In this approach the reported values represent the impacts of mitigators on exposures, not on the notional value of the derivatives. Applying the same methodology to the reference date of March 2019, the amounts corresponding to the Collateral, to the Other Guarantees and to the Netting would be R$ 338,594 million, R$ 48,718 million and R$ 13,218 million, respectively.</t>
    </r>
  </si>
  <si>
    <t xml:space="preserve">Derivative Contracts Subject to Counterparty Credit Risk </t>
  </si>
  <si>
    <r>
      <t>Settled in a settlement system (Stock Exchange)</t>
    </r>
    <r>
      <rPr>
        <b/>
        <vertAlign val="superscript"/>
        <sz val="11"/>
        <color theme="1" tint="0.249977111117893"/>
        <rFont val="Calibri"/>
        <family val="2"/>
      </rPr>
      <t>(1)</t>
    </r>
  </si>
  <si>
    <t>Notional Value</t>
  </si>
  <si>
    <t>Potential Future Exposures</t>
  </si>
  <si>
    <t>Gross Positive Value</t>
  </si>
  <si>
    <t xml:space="preserve">Effects of netting agreements </t>
  </si>
  <si>
    <t>Not settled in a settlement system (Over-the-Counter) – with collateral</t>
  </si>
  <si>
    <t>Effect of collateral</t>
  </si>
  <si>
    <t>Not settled in a settlement system (Over-the-Counter) – without collateral</t>
  </si>
  <si>
    <r>
      <t>Net exposure to derivatives</t>
    </r>
    <r>
      <rPr>
        <b/>
        <vertAlign val="superscript"/>
        <sz val="11"/>
        <color theme="1" tint="0.249977111117893"/>
        <rFont val="Calibri"/>
        <family val="2"/>
      </rPr>
      <t>(2)</t>
    </r>
  </si>
  <si>
    <r>
      <rPr>
        <i/>
        <vertAlign val="superscript"/>
        <sz val="9"/>
        <color rgb="FF333333"/>
        <rFont val="Calibri"/>
        <family val="2"/>
      </rPr>
      <t>(1)</t>
    </r>
    <r>
      <rPr>
        <i/>
        <sz val="9"/>
        <color rgb="FF333333"/>
        <rFont val="Calibri"/>
        <family val="2"/>
      </rPr>
      <t xml:space="preserve"> Amounts regarding contracts settled in a clearing and settlement system in which the clearinghouse operates as central counterparty. </t>
    </r>
  </si>
  <si>
    <r>
      <rPr>
        <i/>
        <vertAlign val="superscript"/>
        <sz val="9"/>
        <color rgb="FF404040"/>
        <rFont val="Calibri"/>
        <family val="2"/>
      </rPr>
      <t>(2)</t>
    </r>
    <r>
      <rPr>
        <i/>
        <sz val="9"/>
        <color rgb="FF404040"/>
        <rFont val="Calibri"/>
        <family val="2"/>
      </rPr>
      <t>As from June 2019, the SA-CCR Approach (Standardized Approach to Counterparty Credit Risk) was adopted for the calculation of the exposure values to Counterparty Credit Risk for derivatives. Previously, the exposure value was calculated using the Current Exposure Method (CEM) approach.</t>
    </r>
  </si>
  <si>
    <t>Transactions carried out on behalf of Clients Subject to Counterparty Credit Risk</t>
  </si>
  <si>
    <r>
      <t>Derivatives Contracts</t>
    </r>
    <r>
      <rPr>
        <b/>
        <vertAlign val="superscript"/>
        <sz val="11"/>
        <color theme="1" tint="0.249977111117893"/>
        <rFont val="Calibri"/>
        <family val="2"/>
      </rPr>
      <t>(1)</t>
    </r>
  </si>
  <si>
    <t>Collaterals</t>
  </si>
  <si>
    <t>Security lending and borrowing</t>
  </si>
  <si>
    <t xml:space="preserve">Net exposure </t>
  </si>
  <si>
    <r>
      <rPr>
        <i/>
        <vertAlign val="superscript"/>
        <sz val="9"/>
        <color rgb="FF404040"/>
        <rFont val="Calibri"/>
        <family val="2"/>
        <scheme val="minor"/>
      </rPr>
      <t>(1)</t>
    </r>
    <r>
      <rPr>
        <i/>
        <sz val="9"/>
        <color rgb="FF404040"/>
        <rFont val="Calibri"/>
        <family val="2"/>
        <scheme val="minor"/>
      </rPr>
      <t>As from June 2019, the SA-CCR Approach (Standardized Approach to Counterparty Credit Risk) was adopted for the calculation of the exposure values to Counterparty Credit Risk for derivatives. Previously, the exposure value was calculated using the Current Exposure Method (CEM) approach.</t>
    </r>
  </si>
  <si>
    <t xml:space="preserve">Repurchase Agreements Subject to Counterparty Credit Risk </t>
  </si>
  <si>
    <r>
      <t>Settled in a settlement system</t>
    </r>
    <r>
      <rPr>
        <b/>
        <vertAlign val="superscript"/>
        <sz val="11"/>
        <color theme="1" tint="0.249977111117893"/>
        <rFont val="Calibri"/>
        <family val="2"/>
      </rPr>
      <t>(1)</t>
    </r>
  </si>
  <si>
    <t>Reverse repo agreements</t>
  </si>
  <si>
    <r>
      <t>Notional Value</t>
    </r>
    <r>
      <rPr>
        <vertAlign val="superscript"/>
        <sz val="11"/>
        <color indexed="63"/>
        <rFont val="Calibri"/>
        <family val="2"/>
      </rPr>
      <t>(2)</t>
    </r>
  </si>
  <si>
    <t>Repo agreements</t>
  </si>
  <si>
    <t>Not settled in a settlement system</t>
  </si>
  <si>
    <t>Net exposure to repurchase agreements</t>
  </si>
  <si>
    <r>
      <rPr>
        <i/>
        <vertAlign val="superscript"/>
        <sz val="9"/>
        <color theme="1" tint="0.249977111117893"/>
        <rFont val="Calibri"/>
        <family val="2"/>
      </rPr>
      <t>(1)</t>
    </r>
    <r>
      <rPr>
        <i/>
        <sz val="9"/>
        <color theme="1" tint="0.249977111117893"/>
        <rFont val="Calibri"/>
        <family val="2"/>
      </rPr>
      <t xml:space="preserve"> Amounts regarding contracts settled in a clearing and settlement system (Stock Exchange, Selic or similar).</t>
    </r>
  </si>
  <si>
    <r>
      <rPr>
        <i/>
        <vertAlign val="superscript"/>
        <sz val="9"/>
        <color theme="1" tint="0.249977111117893"/>
        <rFont val="Calibri"/>
        <family val="2"/>
      </rPr>
      <t>(2)</t>
    </r>
    <r>
      <rPr>
        <i/>
        <sz val="9"/>
        <color theme="1" tint="0.249977111117893"/>
        <rFont val="Calibri"/>
        <family val="2"/>
      </rPr>
      <t xml:space="preserve"> The notional value of repurchase agreements is similar to their positive gross value. </t>
    </r>
  </si>
  <si>
    <r>
      <t>Other</t>
    </r>
    <r>
      <rPr>
        <b/>
        <vertAlign val="superscript"/>
        <sz val="12"/>
        <color rgb="FFF58025"/>
        <rFont val="Calibri"/>
        <family val="2"/>
      </rPr>
      <t>(1)</t>
    </r>
    <r>
      <rPr>
        <b/>
        <sz val="12"/>
        <color rgb="FFF58025"/>
        <rFont val="Calibri"/>
        <family val="2"/>
      </rPr>
      <t xml:space="preserve"> Agreements Subject to Counterparty Credit Risk </t>
    </r>
  </si>
  <si>
    <t>Collateral posted in favor of clearing houses</t>
  </si>
  <si>
    <t>Effects of netting agreements</t>
  </si>
  <si>
    <r>
      <t>Net exposure to other agreements subject to counterparty credit risk</t>
    </r>
    <r>
      <rPr>
        <b/>
        <vertAlign val="superscript"/>
        <sz val="11"/>
        <color theme="1" tint="0.249977111117893"/>
        <rFont val="Calibri"/>
        <family val="2"/>
      </rPr>
      <t>(3)</t>
    </r>
  </si>
  <si>
    <r>
      <rPr>
        <i/>
        <vertAlign val="superscript"/>
        <sz val="9"/>
        <color indexed="63"/>
        <rFont val="Calibri"/>
        <family val="2"/>
      </rPr>
      <t>(1)</t>
    </r>
    <r>
      <rPr>
        <i/>
        <sz val="9"/>
        <color indexed="63"/>
        <rFont val="Calibri"/>
        <family val="2"/>
      </rPr>
      <t xml:space="preserve"> Includes securities agreements to be settled, as well as forex agreements, and rights on securities lending.</t>
    </r>
  </si>
  <si>
    <r>
      <rPr>
        <i/>
        <vertAlign val="superscript"/>
        <sz val="9"/>
        <color indexed="63"/>
        <rFont val="Calibri"/>
        <family val="2"/>
      </rPr>
      <t>(2)</t>
    </r>
    <r>
      <rPr>
        <i/>
        <sz val="9"/>
        <color indexed="63"/>
        <rFont val="Calibri"/>
        <family val="2"/>
      </rPr>
      <t xml:space="preserve"> The notional value of these agreements is similar to their positive gross value. </t>
    </r>
  </si>
  <si>
    <r>
      <rPr>
        <i/>
        <vertAlign val="superscript"/>
        <sz val="9"/>
        <color rgb="FF333333"/>
        <rFont val="Calibri"/>
        <family val="2"/>
      </rPr>
      <t>(3)</t>
    </r>
    <r>
      <rPr>
        <i/>
        <sz val="9"/>
        <color rgb="FF333333"/>
        <rFont val="Calibri"/>
        <family val="2"/>
      </rPr>
      <t xml:space="preserve"> Exposure amount after the application of FCL, according to BACEN Circular 3,644.</t>
    </r>
  </si>
  <si>
    <t xml:space="preserve">Exposure to Counterparty Credit Risk </t>
  </si>
  <si>
    <t xml:space="preserve">Net global exposure to counterparty credit risk </t>
  </si>
  <si>
    <r>
      <t>Net exposure to derivatives</t>
    </r>
    <r>
      <rPr>
        <vertAlign val="superscript"/>
        <sz val="11"/>
        <color indexed="63"/>
        <rFont val="Calibri"/>
        <family val="2"/>
      </rPr>
      <t>(1)</t>
    </r>
  </si>
  <si>
    <t>Net exposure to other agreements subject to counterparty credit risk</t>
  </si>
  <si>
    <t xml:space="preserve">Net exposure by transactions carried out on behalf of Clients </t>
  </si>
  <si>
    <r>
      <rPr>
        <i/>
        <vertAlign val="superscript"/>
        <sz val="9"/>
        <color rgb="FF333333"/>
        <rFont val="Calibri"/>
        <family val="2"/>
        <scheme val="minor"/>
      </rPr>
      <t>(1)</t>
    </r>
    <r>
      <rPr>
        <i/>
        <sz val="9"/>
        <color rgb="FF333333"/>
        <rFont val="Calibri"/>
        <family val="2"/>
        <scheme val="minor"/>
      </rPr>
      <t>As from June 2019, the SA-CCR Approach (Standardized Approach to Counterparty Credit Risk) was adopted for the calculation of the exposure values to Counterparty Credit Risk for derivatives. Previously, the exposure value was calculated using the Current Exposure Method (CEM) approach.</t>
    </r>
  </si>
  <si>
    <t>31/03/2020</t>
  </si>
  <si>
    <t>Balance of exposures assigned with significant withholding of risks and benefits</t>
  </si>
  <si>
    <t>Balance of sale of exposure with substantial retention of risks and benefits</t>
  </si>
  <si>
    <t xml:space="preserve">    Credit rights Investments Fund (FIDC)</t>
  </si>
  <si>
    <t xml:space="preserve">    Securitization Companies</t>
  </si>
  <si>
    <t xml:space="preserve">    Financial institutions</t>
  </si>
  <si>
    <t xml:space="preserve">    Specific Purpose Company (SPE)</t>
  </si>
  <si>
    <t>Balance of sale of exposure without substantial transfer or retention of risks and benefits</t>
  </si>
  <si>
    <t xml:space="preserve">    Fundo de Investimento em Direitos Creditórios (FIDC)</t>
  </si>
  <si>
    <t xml:space="preserve">    Securitizadoras</t>
  </si>
  <si>
    <t xml:space="preserve">    Instituições Financeiras</t>
  </si>
  <si>
    <t xml:space="preserve">    Sociedades de Propósito Específico (SPE)</t>
  </si>
  <si>
    <t>R$  million</t>
  </si>
  <si>
    <t>1st quarter 2020</t>
  </si>
  <si>
    <t>4th quarter 2019</t>
  </si>
  <si>
    <t>3rd quarter 2019</t>
  </si>
  <si>
    <t>2nd quarter 2019</t>
  </si>
  <si>
    <t>1st quarter 2019</t>
  </si>
  <si>
    <t xml:space="preserve"> 4th quarter 2018</t>
  </si>
  <si>
    <t>3rd quarter 2018</t>
  </si>
  <si>
    <t>2nd quarter 2018</t>
  </si>
  <si>
    <t xml:space="preserve"> 1st quarter 2018</t>
  </si>
  <si>
    <t>4th quarter 2017</t>
  </si>
  <si>
    <t>3rd quarter 2017</t>
  </si>
  <si>
    <t xml:space="preserve"> 2nd quarter 2017</t>
  </si>
  <si>
    <t xml:space="preserve"> 1st quarter 2017</t>
  </si>
  <si>
    <t xml:space="preserve"> 4th quarter 2016</t>
  </si>
  <si>
    <t xml:space="preserve"> 3rd quarter 2016</t>
  </si>
  <si>
    <t xml:space="preserve"> 2nd quarter 2016</t>
  </si>
  <si>
    <t xml:space="preserve"> 1st quarter 2016</t>
  </si>
  <si>
    <t xml:space="preserve"> 4th quarter 2015</t>
  </si>
  <si>
    <t>3rd quarter 2015</t>
  </si>
  <si>
    <t>2nd quarter  2015</t>
  </si>
  <si>
    <t>1st quarter  2015</t>
  </si>
  <si>
    <t>4th quarter  2014</t>
  </si>
  <si>
    <t>3rd quarter  2014</t>
  </si>
  <si>
    <t>2nd quarter 2014</t>
  </si>
  <si>
    <t>1st quarter 2014</t>
  </si>
  <si>
    <t>Flow of sale exposure  in the quarter with substantial transfer of risks and rewards</t>
  </si>
  <si>
    <t>Credit rights Investments Fund (FIDC)</t>
  </si>
  <si>
    <t>Securitization Companies</t>
  </si>
  <si>
    <t>Financial institutions</t>
  </si>
  <si>
    <t>Specific Purpose Company (SPE)</t>
  </si>
  <si>
    <r>
      <t>Other</t>
    </r>
    <r>
      <rPr>
        <vertAlign val="superscript"/>
        <sz val="11"/>
        <color theme="1" tint="0.249977111117893"/>
        <rFont val="Calibri"/>
        <family val="2"/>
      </rPr>
      <t>(1)</t>
    </r>
  </si>
  <si>
    <r>
      <rPr>
        <i/>
        <vertAlign val="superscript"/>
        <sz val="9"/>
        <color theme="1" tint="0.249977111117893"/>
        <rFont val="Calibri"/>
        <family val="2"/>
        <scheme val="minor"/>
      </rPr>
      <t>(1)</t>
    </r>
    <r>
      <rPr>
        <i/>
        <sz val="9"/>
        <color theme="1" tint="0.249977111117893"/>
        <rFont val="Calibri"/>
        <family val="2"/>
        <scheme val="minor"/>
      </rPr>
      <t>Operations with the public sector and other legal entities</t>
    </r>
  </si>
  <si>
    <t>Acquisitions of loan portfolios with NO retention of assignor's risks and rewards  </t>
  </si>
  <si>
    <t>Acquisition of Financial Assets</t>
  </si>
  <si>
    <t>Acquisitions of loan portfolios WITH the retention of assignor's risks and rewards</t>
  </si>
  <si>
    <t>a) By type of exposure</t>
  </si>
  <si>
    <t xml:space="preserve">   Individuals - Payroll</t>
  </si>
  <si>
    <t xml:space="preserve">   Individuals - Vehicle and Leasing</t>
  </si>
  <si>
    <t xml:space="preserve">   Companies -Loans (CCB)</t>
  </si>
  <si>
    <t xml:space="preserve">   Companies - Other</t>
  </si>
  <si>
    <t>b) By type of assignor</t>
  </si>
  <si>
    <t xml:space="preserve">Acquisitions of loan portfolios with NO retention  of assignor's risks and rewards </t>
  </si>
  <si>
    <r>
      <t>Securitization Exposures</t>
    </r>
    <r>
      <rPr>
        <vertAlign val="superscript"/>
        <sz val="12"/>
        <color rgb="FFF58025"/>
        <rFont val="Calibri"/>
        <family val="2"/>
      </rPr>
      <t>(1)</t>
    </r>
  </si>
  <si>
    <t>CRI</t>
  </si>
  <si>
    <t xml:space="preserve">   Mortgage Loans</t>
  </si>
  <si>
    <t xml:space="preserve">     Single-Tranche </t>
  </si>
  <si>
    <t xml:space="preserve">     Senior</t>
  </si>
  <si>
    <t xml:space="preserve">     Subordinated</t>
  </si>
  <si>
    <t>CRA</t>
  </si>
  <si>
    <t xml:space="preserve">   Credit Related to Agribusiness</t>
  </si>
  <si>
    <t>FIDC</t>
  </si>
  <si>
    <t xml:space="preserve">   Credit Rights</t>
  </si>
  <si>
    <t>Debenture</t>
  </si>
  <si>
    <t xml:space="preserve">   Loan portfolio</t>
  </si>
  <si>
    <r>
      <rPr>
        <i/>
        <vertAlign val="superscript"/>
        <sz val="9"/>
        <color theme="1" tint="0.249977111117893"/>
        <rFont val="Calibri"/>
        <family val="2"/>
      </rPr>
      <t>(1)</t>
    </r>
    <r>
      <rPr>
        <i/>
        <sz val="9"/>
        <color theme="1" tint="0.249977111117893"/>
        <rFont val="Calibri"/>
        <family val="2"/>
      </rPr>
      <t xml:space="preserve"> Traditional securitization.</t>
    </r>
  </si>
  <si>
    <r>
      <t xml:space="preserve">Circular 3.678
</t>
    </r>
    <r>
      <rPr>
        <sz val="8"/>
        <rFont val="Calibri"/>
        <family val="2"/>
      </rPr>
      <t>Art. 11º - Devem ser divulgadas as seguintes informações relativas a cada um dos processos de securitização de que a instituição participe, sejam tradicionais ou sintéticas:
II - valor total das exposições de securitização, segmentadas da seguinte forma:    
a) securitização tradicional ou securitização sintética;                                                                                                                                                                                                                                                                                                                                                                                       
b) tipo de título de securitização;
c) tipo de ativo subjacente; e
d) classe do título de securitização, conforme sua prioridade de pagamento, comparativamente às demais classes;
§ 2º Para fins do disposto neste artigo, aplicam-se as definições do art. 115 da Circular nº 3.648, de 2013, devendo-se acrescentar informações relativas à securitização por meio de Certificado de Recebíveis Imobiliários (CRI) ou de Certificado de Recebíveis do Agronegócio (CRA).
§ 4º O valor total de operações de securitização nas quais a instituição originadora atua na administração ou no assessoramento à contraparte emissora de títulos de securitização ou na colocação pública de títulos de securitização, não retendo exposição de securitização, deve ser informado apenas no ano em que a operação é realizada.</t>
    </r>
  </si>
  <si>
    <r>
      <t>Securitization Activities in the Period</t>
    </r>
    <r>
      <rPr>
        <b/>
        <vertAlign val="superscript"/>
        <sz val="11"/>
        <color rgb="FFF58025"/>
        <rFont val="Calibri"/>
        <family val="2"/>
      </rPr>
      <t>(1)</t>
    </r>
  </si>
  <si>
    <t>Operacional</t>
  </si>
  <si>
    <t xml:space="preserve"> 1st quarter 2020</t>
  </si>
  <si>
    <t xml:space="preserve"> 3rd quarter 2019</t>
  </si>
  <si>
    <t xml:space="preserve"> 1st quarter 2019</t>
  </si>
  <si>
    <t>FII</t>
  </si>
  <si>
    <t xml:space="preserve">   Real estate credit bills</t>
  </si>
  <si>
    <r>
      <t>Circular 3.678</t>
    </r>
    <r>
      <rPr>
        <sz val="8"/>
        <rFont val="Calibri"/>
        <family val="2"/>
      </rPr>
      <t xml:space="preserve">
Art. 11º - Devem ser divulgadas as seguintes informações relativas a cada um dos processos de securitização de que a instituição participe, sejam tradicionais ou sintéticas:
I - resumo da atividade de securitização no período, incluindo o valor total das exposições securitizadas, dos títulos de securitização emitidos, com detalhamento da respectiva estrutura de subordinação e dos mecanismos adotados para retenção de riscos, e dos ganhos ou perdas nos processos de securitização, segmentado por tipo de ativo subjacente;
§ 2º Para fins do disposto neste artigo, aplicam-se as definições do art. 115 da Circular nº 3.648, de 2013, devendo-se acrescentar informações relativas à securitização por meio de Certificado de Recebíveis Imobiliários (CRI) ou de Certificado de Recebíveis do Agronegócio (CRA).
§ 4º O valor total de operações de securitização nas quais a instituição originadora atua na administração ou no assessoramento à contraparte emissora de títulos de securitização ou na colocação pública de títulos de securitização, não retendo exposição de securitização, deve ser informado apenas no ano em que a operação é realizada.</t>
    </r>
  </si>
  <si>
    <t>Notional Amount of Credit Derivatives Held in Portfolio</t>
  </si>
  <si>
    <t>Operational</t>
  </si>
  <si>
    <t>Risk Transferred</t>
  </si>
  <si>
    <r>
      <t xml:space="preserve">Credit Default Swap </t>
    </r>
    <r>
      <rPr>
        <sz val="11"/>
        <color indexed="63"/>
        <rFont val="Calibri"/>
        <family val="2"/>
      </rPr>
      <t>(CDS)</t>
    </r>
  </si>
  <si>
    <r>
      <t xml:space="preserve">Total Return Swap </t>
    </r>
    <r>
      <rPr>
        <sz val="11"/>
        <color indexed="63"/>
        <rFont val="Calibri"/>
        <family val="2"/>
      </rPr>
      <t>(TRS)</t>
    </r>
  </si>
  <si>
    <t>Risk Received</t>
  </si>
  <si>
    <t xml:space="preserve">Required capital of Risk Received </t>
  </si>
  <si>
    <r>
      <t>Sensibility of Banking Position</t>
    </r>
    <r>
      <rPr>
        <b/>
        <vertAlign val="superscript"/>
        <sz val="12"/>
        <color rgb="FFF58025"/>
        <rFont val="Calibri"/>
        <family val="2"/>
      </rPr>
      <t>(1)</t>
    </r>
  </si>
  <si>
    <t>Exposures</t>
  </si>
  <si>
    <t>Risk of variation in:</t>
  </si>
  <si>
    <t>Scenario I</t>
  </si>
  <si>
    <t xml:space="preserve"> Scenario II</t>
  </si>
  <si>
    <t>Scenario III</t>
  </si>
  <si>
    <t>Interest Rate</t>
  </si>
  <si>
    <t>Fixed Income Interest Rates in reais</t>
  </si>
  <si>
    <t>Foreign Exchange Linked</t>
  </si>
  <si>
    <t>Foreign Exchange Linked Interest Rates</t>
  </si>
  <si>
    <t>Price Index Linked</t>
  </si>
  <si>
    <t>Interest of Inflation coupon</t>
  </si>
  <si>
    <t>TR</t>
  </si>
  <si>
    <t>TR Linked Interest Rates</t>
  </si>
  <si>
    <r>
      <rPr>
        <i/>
        <vertAlign val="superscript"/>
        <sz val="9"/>
        <color theme="1" tint="0.249977111117893"/>
        <rFont val="Calibri"/>
        <family val="2"/>
      </rPr>
      <t>(1)</t>
    </r>
    <r>
      <rPr>
        <i/>
        <sz val="9"/>
        <color theme="1" tint="0.249977111117893"/>
        <rFont val="Calibri"/>
        <family val="2"/>
      </rPr>
      <t xml:space="preserve"> Amounts net of tax effects.</t>
    </r>
  </si>
  <si>
    <t>Total Value of Trading Position</t>
  </si>
  <si>
    <t>Derivatives: Trades in Brazil - Trading + Banking - Without Central Counterparty</t>
  </si>
  <si>
    <t>Derivatives: Foreign Trades  -  Trading + Banking - With Central Counterparty</t>
  </si>
  <si>
    <t>Derivatives: Foreign Trades  -  Trading + Banking - Without Central Counterparty</t>
  </si>
  <si>
    <r>
      <t>VaR - Itaú Unibanco Holding</t>
    </r>
    <r>
      <rPr>
        <b/>
        <vertAlign val="superscript"/>
        <sz val="12"/>
        <color rgb="FFF58025"/>
        <rFont val="Calibri"/>
        <family val="2"/>
      </rPr>
      <t>(1)</t>
    </r>
  </si>
  <si>
    <t>VaR per Risk Factor Group</t>
  </si>
  <si>
    <t>3/31/2016</t>
  </si>
  <si>
    <t>9/30/2015</t>
  </si>
  <si>
    <t>Brazilian Interest rates</t>
  </si>
  <si>
    <t>Currencies</t>
  </si>
  <si>
    <t>Diversification effect</t>
  </si>
  <si>
    <t>Total VaR</t>
  </si>
  <si>
    <t>Maximum Total VaR of the Quarter</t>
  </si>
  <si>
    <t>Average Total VaR of the Quarter</t>
  </si>
  <si>
    <t>Minimum Total VaR of the Quarter</t>
  </si>
  <si>
    <r>
      <t>(1)</t>
    </r>
    <r>
      <rPr>
        <i/>
        <sz val="9"/>
        <color theme="1" tint="0.249977111117893"/>
        <rFont val="Calibri"/>
        <family val="2"/>
      </rPr>
      <t xml:space="preserve"> Considers one-day holding period and 99% confidence level.</t>
    </r>
  </si>
  <si>
    <r>
      <t>VaR - Itaú Unibanco - Regulatory Portfolio</t>
    </r>
    <r>
      <rPr>
        <b/>
        <vertAlign val="superscript"/>
        <sz val="12"/>
        <color rgb="FFF58025"/>
        <rFont val="Calibri"/>
        <family val="2"/>
      </rPr>
      <t>(1)</t>
    </r>
  </si>
  <si>
    <t xml:space="preserve">Stressed VaR </t>
  </si>
  <si>
    <r>
      <t xml:space="preserve">(1) </t>
    </r>
    <r>
      <rPr>
        <i/>
        <sz val="9"/>
        <color theme="1" tint="0.249977111117893"/>
        <rFont val="Calibri"/>
        <family val="2"/>
      </rPr>
      <t>VaR Historical Simulation approach, holding period of at least 10 days. Amounts reported consider 99% confidence level. External Units are not cosidered.</t>
    </r>
  </si>
  <si>
    <t>Information on the Liquidity Coverage Ratio (LCR)</t>
  </si>
  <si>
    <r>
      <t>1st quarter 2019</t>
    </r>
    <r>
      <rPr>
        <b/>
        <vertAlign val="superscript"/>
        <sz val="11"/>
        <color rgb="FFFFFFFF"/>
        <rFont val="Calibri"/>
        <family val="2"/>
        <scheme val="minor"/>
      </rPr>
      <t>(1)</t>
    </r>
  </si>
  <si>
    <r>
      <t xml:space="preserve">4th quarter 2019 </t>
    </r>
    <r>
      <rPr>
        <b/>
        <vertAlign val="superscript"/>
        <sz val="11"/>
        <color rgb="FFFFFFFF"/>
        <rFont val="Calibri"/>
        <family val="2"/>
        <scheme val="minor"/>
      </rPr>
      <t>(1)</t>
    </r>
  </si>
  <si>
    <r>
      <t xml:space="preserve">3rd quarter 2019 </t>
    </r>
    <r>
      <rPr>
        <b/>
        <vertAlign val="superscript"/>
        <sz val="11"/>
        <color rgb="FFFFFFFF"/>
        <rFont val="Calibri"/>
        <family val="2"/>
        <scheme val="minor"/>
      </rPr>
      <t>(2)</t>
    </r>
  </si>
  <si>
    <t xml:space="preserve">2nd quarter 2019 </t>
  </si>
  <si>
    <r>
      <t xml:space="preserve">4th quarter 2018 </t>
    </r>
    <r>
      <rPr>
        <b/>
        <vertAlign val="superscript"/>
        <sz val="11"/>
        <color rgb="FFFFFFFF"/>
        <rFont val="Calibri"/>
        <family val="2"/>
        <scheme val="minor"/>
      </rPr>
      <t>(3)</t>
    </r>
  </si>
  <si>
    <r>
      <t xml:space="preserve">3rd quarter 2018 </t>
    </r>
    <r>
      <rPr>
        <b/>
        <vertAlign val="superscript"/>
        <sz val="11"/>
        <color indexed="9"/>
        <rFont val="Calibri"/>
        <family val="2"/>
        <scheme val="minor"/>
      </rPr>
      <t>(3)</t>
    </r>
  </si>
  <si>
    <r>
      <t>2nd quarter 2018</t>
    </r>
    <r>
      <rPr>
        <b/>
        <vertAlign val="superscript"/>
        <sz val="11"/>
        <color indexed="9"/>
        <rFont val="Calibri"/>
        <family val="2"/>
        <scheme val="minor"/>
      </rPr>
      <t>(3)</t>
    </r>
  </si>
  <si>
    <r>
      <t xml:space="preserve">1st quarter 2018 </t>
    </r>
    <r>
      <rPr>
        <b/>
        <vertAlign val="superscript"/>
        <sz val="11"/>
        <color indexed="9"/>
        <rFont val="Calibri"/>
        <family val="2"/>
        <scheme val="minor"/>
      </rPr>
      <t>(3)</t>
    </r>
  </si>
  <si>
    <t>2nd quarter 2017</t>
  </si>
  <si>
    <t>1st quarter 2017</t>
  </si>
  <si>
    <t>4th quarter 2016</t>
  </si>
  <si>
    <t>3rd quarter 2016</t>
  </si>
  <si>
    <t>2nd quarter 2016</t>
  </si>
  <si>
    <r>
      <t>Total Unweighted Value (average)</t>
    </r>
    <r>
      <rPr>
        <b/>
        <vertAlign val="superscript"/>
        <sz val="11"/>
        <color rgb="FF003366"/>
        <rFont val="Calibri"/>
        <family val="2"/>
      </rPr>
      <t>(4)</t>
    </r>
  </si>
  <si>
    <r>
      <t>Total Weighted Value (average)</t>
    </r>
    <r>
      <rPr>
        <b/>
        <vertAlign val="superscript"/>
        <sz val="11"/>
        <color rgb="FF003366"/>
        <rFont val="Calibri"/>
        <family val="2"/>
      </rPr>
      <t>(5)</t>
    </r>
  </si>
  <si>
    <t>High Quality Liquid Assets (HQLA)</t>
  </si>
  <si>
    <r>
      <t>Cash outflows</t>
    </r>
    <r>
      <rPr>
        <b/>
        <vertAlign val="superscript"/>
        <sz val="11"/>
        <color rgb="FFFF6600"/>
        <rFont val="Calibri"/>
        <family val="2"/>
      </rPr>
      <t>(6)</t>
    </r>
  </si>
  <si>
    <t>Outflows related to derivative exposure and other collateral requirements</t>
  </si>
  <si>
    <t>Total cash outflows</t>
  </si>
  <si>
    <r>
      <t>Cash inflows</t>
    </r>
    <r>
      <rPr>
        <b/>
        <vertAlign val="superscript"/>
        <sz val="11"/>
        <color rgb="FFFF6600"/>
        <rFont val="Calibri"/>
        <family val="2"/>
      </rPr>
      <t>(6)</t>
    </r>
  </si>
  <si>
    <t>Secured lending</t>
  </si>
  <si>
    <t xml:space="preserve">Inflows from fully performing exposures </t>
  </si>
  <si>
    <t>Total cash inflows</t>
  </si>
  <si>
    <r>
      <t xml:space="preserve">Adjusted Total </t>
    </r>
    <r>
      <rPr>
        <b/>
        <vertAlign val="superscript"/>
        <sz val="11"/>
        <color rgb="FF003366"/>
        <rFont val="Calibri"/>
        <family val="2"/>
      </rPr>
      <t>(7)</t>
    </r>
  </si>
  <si>
    <t>(1) It corresponds to 62 daily average observations.</t>
  </si>
  <si>
    <t>(2) It corresponds to 64 daily average observations.</t>
  </si>
  <si>
    <t>(3) It corresponds to 61 daily average observations.</t>
  </si>
  <si>
    <t>(4) Total balance of the cash inflows or outflows.</t>
  </si>
  <si>
    <t>(5) After application of weighting factors.</t>
  </si>
  <si>
    <r>
      <t>(6) Potential cash outflows (Outflows</t>
    </r>
    <r>
      <rPr>
        <i/>
        <vertAlign val="subscript"/>
        <sz val="9"/>
        <color rgb="FF000000"/>
        <rFont val="Calibri"/>
        <family val="2"/>
        <scheme val="minor"/>
      </rPr>
      <t>e</t>
    </r>
    <r>
      <rPr>
        <i/>
        <sz val="9"/>
        <color rgb="FF000000"/>
        <rFont val="Calibri"/>
        <family val="2"/>
        <scheme val="minor"/>
      </rPr>
      <t>) and inflows (Inflows</t>
    </r>
    <r>
      <rPr>
        <i/>
        <vertAlign val="subscript"/>
        <sz val="9"/>
        <color rgb="FF000000"/>
        <rFont val="Calibri"/>
        <family val="2"/>
        <scheme val="minor"/>
      </rPr>
      <t>e</t>
    </r>
    <r>
      <rPr>
        <i/>
        <sz val="9"/>
        <color rgb="FF000000"/>
        <rFont val="Calibri"/>
        <family val="2"/>
        <scheme val="minor"/>
      </rPr>
      <t>).</t>
    </r>
  </si>
  <si>
    <t>(7) Amount calculated after applying weighting factors and limits set by BACEN Circular 3,749.</t>
  </si>
  <si>
    <t>Information on the Net Stable Funding Ratio (NSFR)</t>
  </si>
  <si>
    <t>4th quarter 2018</t>
  </si>
  <si>
    <r>
      <t>Weighted Value</t>
    </r>
    <r>
      <rPr>
        <b/>
        <vertAlign val="superscript"/>
        <sz val="11"/>
        <color rgb="FF003366"/>
        <rFont val="Calibri"/>
        <family val="2"/>
      </rPr>
      <t>(2)</t>
    </r>
  </si>
  <si>
    <r>
      <t>No Maturity</t>
    </r>
    <r>
      <rPr>
        <b/>
        <vertAlign val="superscript"/>
        <sz val="11"/>
        <color rgb="FF003366"/>
        <rFont val="Calibri"/>
        <family val="2"/>
      </rPr>
      <t>(1)</t>
    </r>
  </si>
  <si>
    <r>
      <t>Lower than six months</t>
    </r>
    <r>
      <rPr>
        <b/>
        <vertAlign val="superscript"/>
        <sz val="11"/>
        <color rgb="FF003366"/>
        <rFont val="Calibri"/>
        <family val="2"/>
      </rPr>
      <t>(1)</t>
    </r>
  </si>
  <si>
    <r>
      <t>Greater than or equal to six months, and lower than 1 year</t>
    </r>
    <r>
      <rPr>
        <b/>
        <vertAlign val="superscript"/>
        <sz val="11"/>
        <color rgb="FF003366"/>
        <rFont val="Calibri"/>
        <family val="2"/>
      </rPr>
      <t>(1)</t>
    </r>
  </si>
  <si>
    <r>
      <t>Greater than or equal to 1 year</t>
    </r>
    <r>
      <rPr>
        <b/>
        <vertAlign val="superscript"/>
        <sz val="11"/>
        <color rgb="FF003366"/>
        <rFont val="Calibri"/>
        <family val="2"/>
      </rPr>
      <t>(1)</t>
    </r>
  </si>
  <si>
    <r>
      <t>Available Stable Funding (AFS)</t>
    </r>
    <r>
      <rPr>
        <b/>
        <vertAlign val="superscript"/>
        <sz val="11"/>
        <color rgb="FFFF6600"/>
        <rFont val="Calibri"/>
        <family val="2"/>
      </rPr>
      <t>(3)</t>
    </r>
  </si>
  <si>
    <t>Capital Stock</t>
  </si>
  <si>
    <t>Other instruments authorized to be included in PR and eligible to NSFR</t>
  </si>
  <si>
    <t>Retail Funding</t>
  </si>
  <si>
    <t>Wholesale Funding</t>
  </si>
  <si>
    <t>Operating deposits and deposits of member cooperatives</t>
  </si>
  <si>
    <t>Other liability or shareholders’ equity elements for which a specific FAZ has not been  established</t>
  </si>
  <si>
    <r>
      <t>Required Stable Funding (RSF)</t>
    </r>
    <r>
      <rPr>
        <b/>
        <vertAlign val="superscript"/>
        <sz val="11"/>
        <color rgb="FFFF6600"/>
        <rFont val="Calibri"/>
        <family val="2"/>
      </rPr>
      <t>(3)</t>
    </r>
  </si>
  <si>
    <t>Total NSFR high-quality liquid assets (HQLA)</t>
  </si>
  <si>
    <t>Deposits held at other financial institutions for operational purposes</t>
  </si>
  <si>
    <t>Performing residential mortages, of which:</t>
  </si>
  <si>
    <t>Assets with matching interdependent liabilities</t>
  </si>
  <si>
    <t>Transactions with commodities, including those with expected physical settlement and gold</t>
  </si>
  <si>
    <t>Assets pledged due to the deposit of initial collateral margin in transactions with derivatives and interest in mutual guarantee funds of clearinghouses or providers of clearing and settlement services</t>
  </si>
  <si>
    <t>Other assets for which there is no specific treatment</t>
  </si>
  <si>
    <r>
      <t>Total Adjusted
Value</t>
    </r>
    <r>
      <rPr>
        <b/>
        <vertAlign val="superscript"/>
        <sz val="11"/>
        <color rgb="FF003366"/>
        <rFont val="Calibri"/>
        <family val="2"/>
      </rPr>
      <t>(4)</t>
    </r>
  </si>
  <si>
    <r>
      <t>Total Adjusted Value</t>
    </r>
    <r>
      <rPr>
        <b/>
        <vertAlign val="superscript"/>
        <sz val="11"/>
        <color rgb="FF003366"/>
        <rFont val="Calibri"/>
        <family val="2"/>
      </rPr>
      <t xml:space="preserve">(4) </t>
    </r>
  </si>
  <si>
    <t xml:space="preserve">Total Adjusted Value(4) </t>
  </si>
  <si>
    <r>
      <rPr>
        <i/>
        <vertAlign val="superscript"/>
        <sz val="10"/>
        <color rgb="FF333333"/>
        <rFont val="Calibri"/>
        <family val="2"/>
        <scheme val="minor"/>
      </rPr>
      <t>(1)</t>
    </r>
    <r>
      <rPr>
        <i/>
        <sz val="10"/>
        <color rgb="FF333333"/>
        <rFont val="Calibri"/>
        <family val="2"/>
        <scheme val="minor"/>
      </rPr>
      <t xml:space="preserve"> This is the total balance of the available stable funding (ASF) or required stable funding (RSF).</t>
    </r>
  </si>
  <si>
    <r>
      <rPr>
        <i/>
        <vertAlign val="superscript"/>
        <sz val="10"/>
        <color rgb="FF333333"/>
        <rFont val="Calibri"/>
        <family val="2"/>
        <scheme val="minor"/>
      </rPr>
      <t>(2)</t>
    </r>
    <r>
      <rPr>
        <i/>
        <sz val="10"/>
        <color rgb="FF333333"/>
        <rFont val="Calibri"/>
        <family val="2"/>
        <scheme val="minor"/>
      </rPr>
      <t xml:space="preserve"> Corresponds to the amount after application of weighting factors.  </t>
    </r>
  </si>
  <si>
    <r>
      <rPr>
        <i/>
        <vertAlign val="superscript"/>
        <sz val="10"/>
        <color rgb="FF333333"/>
        <rFont val="Calibri"/>
        <family val="2"/>
        <scheme val="minor"/>
      </rPr>
      <t>(3)</t>
    </r>
    <r>
      <rPr>
        <i/>
        <sz val="10"/>
        <color rgb="FF333333"/>
        <rFont val="Calibri"/>
        <family val="2"/>
        <scheme val="minor"/>
      </rPr>
      <t xml:space="preserve"> Corresponds to available stable funding (ASF) or required stable funding (RSF).</t>
    </r>
  </si>
  <si>
    <r>
      <rPr>
        <i/>
        <vertAlign val="superscript"/>
        <sz val="10"/>
        <color rgb="FF333333"/>
        <rFont val="Calibri"/>
        <family val="2"/>
        <scheme val="minor"/>
      </rPr>
      <t>(4)</t>
    </r>
    <r>
      <rPr>
        <i/>
        <sz val="10"/>
        <color rgb="FF333333"/>
        <rFont val="Calibri"/>
        <family val="2"/>
        <scheme val="minor"/>
      </rPr>
      <t xml:space="preserve"> Corresponds to the amount calculated after application of the weighting factors and limits set forth in BACEN Circular 3.869.</t>
    </r>
  </si>
  <si>
    <r>
      <t>Composition of Risk-Weighted Assets for Market Risk (RWA</t>
    </r>
    <r>
      <rPr>
        <b/>
        <vertAlign val="subscript"/>
        <sz val="12"/>
        <color rgb="FFF58025"/>
        <rFont val="Calibri"/>
        <family val="2"/>
      </rPr>
      <t>MINT</t>
    </r>
    <r>
      <rPr>
        <b/>
        <sz val="12"/>
        <color rgb="FFF58025"/>
        <rFont val="Calibri"/>
        <family val="2"/>
      </rPr>
      <t>)</t>
    </r>
  </si>
  <si>
    <t>Prudencial</t>
  </si>
  <si>
    <t>9/30/2017</t>
  </si>
  <si>
    <t xml:space="preserve">Market Risk Weighted Assets calculated based on internal methodology </t>
  </si>
  <si>
    <r>
      <t>Market Risk Weighted Assets (RWA</t>
    </r>
    <r>
      <rPr>
        <b/>
        <vertAlign val="subscript"/>
        <sz val="11"/>
        <color rgb="FFFF6600"/>
        <rFont val="Calibri"/>
        <family val="2"/>
      </rPr>
      <t>MINT</t>
    </r>
    <r>
      <rPr>
        <b/>
        <sz val="11"/>
        <color rgb="FFFF6600"/>
        <rFont val="Calibri"/>
        <family val="2"/>
      </rPr>
      <t>)</t>
    </r>
  </si>
  <si>
    <r>
      <t>Composition of Referential Equity (PR)</t>
    </r>
    <r>
      <rPr>
        <b/>
        <vertAlign val="superscript"/>
        <sz val="12"/>
        <color rgb="FFF58025"/>
        <rFont val="Calibri"/>
        <family val="2"/>
      </rPr>
      <t>(1)</t>
    </r>
  </si>
  <si>
    <t>Exclusion</t>
  </si>
  <si>
    <t>Referential Equity (PR)</t>
  </si>
  <si>
    <t>Required Referential Equity (PRE)</t>
  </si>
  <si>
    <t>Excess capital in relation to Required Referential Equity</t>
  </si>
  <si>
    <r>
      <t>Additional Capital Buffers Requirements (ACP</t>
    </r>
    <r>
      <rPr>
        <b/>
        <vertAlign val="subscript"/>
        <sz val="11"/>
        <color rgb="FF333333"/>
        <rFont val="Calibri"/>
        <family val="2"/>
      </rPr>
      <t>requirement</t>
    </r>
    <r>
      <rPr>
        <b/>
        <sz val="11"/>
        <color rgb="FF333333"/>
        <rFont val="Calibri"/>
        <family val="2"/>
      </rPr>
      <t>)</t>
    </r>
  </si>
  <si>
    <t>Referential equity calculated for covering the interest rate risk of trades of the banking book (RBAN)</t>
  </si>
  <si>
    <r>
      <t>(1)</t>
    </r>
    <r>
      <rPr>
        <i/>
        <sz val="9"/>
        <color theme="1" tint="0.249977111117893"/>
        <rFont val="Calibri"/>
        <family val="2"/>
      </rPr>
      <t xml:space="preserve"> As from the fourth quarter of 2017, CitiBank's brazilian retail business commenced to be consolidated in Itaú Unibanco's financial statements. </t>
    </r>
  </si>
  <si>
    <r>
      <t xml:space="preserve">Basel and Fixed Asset Ratios </t>
    </r>
    <r>
      <rPr>
        <b/>
        <vertAlign val="superscript"/>
        <sz val="12"/>
        <color rgb="FFF58025"/>
        <rFont val="Calibri"/>
        <family val="2"/>
      </rPr>
      <t>(1)</t>
    </r>
  </si>
  <si>
    <t>Basel ratio</t>
  </si>
  <si>
    <t>Fixed assets ratio</t>
  </si>
  <si>
    <t>Excess Capital in Relation to Fixed Assets</t>
  </si>
  <si>
    <t>Comparison of balance sheets – Assets</t>
  </si>
  <si>
    <r>
      <t xml:space="preserve">Diferences </t>
    </r>
    <r>
      <rPr>
        <b/>
        <vertAlign val="superscript"/>
        <sz val="9"/>
        <color rgb="FF1F497D"/>
        <rFont val="Calibri"/>
        <family val="2"/>
        <scheme val="minor"/>
      </rPr>
      <t>(1)</t>
    </r>
  </si>
  <si>
    <t>Acquisition of rights to credit payroll</t>
  </si>
  <si>
    <t>Other intangible assets</t>
  </si>
  <si>
    <t>(Accumulated amortization)</t>
  </si>
  <si>
    <r>
      <rPr>
        <vertAlign val="superscript"/>
        <sz val="9"/>
        <color theme="1" tint="0.249977111117893"/>
        <rFont val="Calibri"/>
        <family val="2"/>
        <scheme val="minor"/>
      </rPr>
      <t xml:space="preserve">(1) </t>
    </r>
    <r>
      <rPr>
        <i/>
        <sz val="9"/>
        <color theme="1" tint="0.249977111117893"/>
        <rFont val="Calibri"/>
        <family val="2"/>
        <scheme val="minor"/>
      </rPr>
      <t>Differences are mainly due to non-consolidation of non financial companies (highlighting the following companies: Insurance, Pension Plan and Premium Bonds) within the Prudential Conglomerate and also by the eliminations of transactions with related parties.</t>
    </r>
  </si>
  <si>
    <r>
      <t xml:space="preserve">Diferences </t>
    </r>
    <r>
      <rPr>
        <b/>
        <vertAlign val="superscript"/>
        <sz val="11"/>
        <color rgb="FF1F497D"/>
        <rFont val="Calibri"/>
        <family val="2"/>
        <scheme val="minor"/>
      </rPr>
      <t>(1)</t>
    </r>
  </si>
  <si>
    <t>Intangible assets acquired from October 1st 2013</t>
  </si>
  <si>
    <t>Intangible assets acquired before October 1st 2013</t>
  </si>
  <si>
    <t>Non-controlling interest in subsidiaries that are part of the conglomerate</t>
  </si>
  <si>
    <t>Eligible Instruments</t>
  </si>
  <si>
    <t>Capital reserves</t>
  </si>
  <si>
    <t xml:space="preserve">Asset valuation adjustment </t>
  </si>
  <si>
    <t xml:space="preserve">Shares or other instruments issued by the bank </t>
  </si>
  <si>
    <r>
      <rPr>
        <i/>
        <vertAlign val="superscript"/>
        <sz val="9"/>
        <color theme="1" tint="0.249977111117893"/>
        <rFont val="Calibri"/>
        <family val="2"/>
        <scheme val="minor"/>
      </rPr>
      <t>(1)</t>
    </r>
    <r>
      <rPr>
        <i/>
        <sz val="9"/>
        <color theme="1" tint="0.249977111117893"/>
        <rFont val="Calibri"/>
        <family val="2"/>
        <scheme val="minor"/>
      </rPr>
      <t>Differences are mainly due to non-consolidation of non financial companies (highlighting the following companies: Insurance, Pension Plan and Premium Bonds) within the Prudencial Conglomerate and also by the eliminations of transactions with related parties.</t>
    </r>
  </si>
  <si>
    <t>Operations with Credit Granting Characteristics: Exposure</t>
  </si>
  <si>
    <t>Consolidado Operacional</t>
  </si>
  <si>
    <t>Per FPR</t>
  </si>
  <si>
    <t xml:space="preserve">      FPR at 0%</t>
  </si>
  <si>
    <t xml:space="preserve">      FPR at 150% </t>
  </si>
  <si>
    <t xml:space="preserve">      FPR de 300%</t>
  </si>
  <si>
    <t>Per Country</t>
  </si>
  <si>
    <t xml:space="preserve">      Brazil</t>
  </si>
  <si>
    <t xml:space="preserve">      Abroad</t>
  </si>
  <si>
    <t>Per Geographic Region</t>
  </si>
  <si>
    <t xml:space="preserve">      Southeastern</t>
  </si>
  <si>
    <t xml:space="preserve">      Southern</t>
  </si>
  <si>
    <t xml:space="preserve">      Northen</t>
  </si>
  <si>
    <t xml:space="preserve">      Nordeastern</t>
  </si>
  <si>
    <t xml:space="preserve">      Central-western</t>
  </si>
  <si>
    <t xml:space="preserve">Operations with Credit Granting Characteristics: Average Exposure for the Quarter                 </t>
  </si>
  <si>
    <t>1º Trim 2014</t>
  </si>
  <si>
    <t xml:space="preserve">Operations with Credit Granting Characteristics: Exposure       </t>
  </si>
  <si>
    <t>Economic Sectors</t>
  </si>
  <si>
    <t xml:space="preserve">PUBLIC SECTOR </t>
  </si>
  <si>
    <t>ENERGY</t>
  </si>
  <si>
    <t>PETROCHEMICAL AND CHEMICAL (2)</t>
  </si>
  <si>
    <t>SUNDRY (2)</t>
  </si>
  <si>
    <t xml:space="preserve">PRIVATE SECTOR </t>
  </si>
  <si>
    <t xml:space="preserve">COMPANIES </t>
  </si>
  <si>
    <t>SUGAR AND ALCOHOL</t>
  </si>
  <si>
    <t>AGRIBUSINESS AND FERTILIZERS</t>
  </si>
  <si>
    <t>FOOD AND BEVERAGE</t>
  </si>
  <si>
    <t xml:space="preserve">BANKS AND OTHER FINANCIAL INSTITUTIONS  </t>
  </si>
  <si>
    <t>CAPITAL ASSETS</t>
  </si>
  <si>
    <t>PULP AND PAPER</t>
  </si>
  <si>
    <t>ELECTRONIC AND IT</t>
  </si>
  <si>
    <t xml:space="preserve">PACKAGING </t>
  </si>
  <si>
    <t>ENERGY AND SEWAGE</t>
  </si>
  <si>
    <t xml:space="preserve">EDUCATION </t>
  </si>
  <si>
    <t>PHARMACEUTICALS AND COSMETICS</t>
  </si>
  <si>
    <t>REAL ESTATE AGENTS</t>
  </si>
  <si>
    <t>ENTERTAINMENT AND TOURISM</t>
  </si>
  <si>
    <t>WOOD AND FURNITURE</t>
  </si>
  <si>
    <t>CONSTRUCTION MATERIAL</t>
  </si>
  <si>
    <t>STEEL AND METALLURGY</t>
  </si>
  <si>
    <t>MEDIA</t>
  </si>
  <si>
    <t>MINING</t>
  </si>
  <si>
    <t>INFRASTRUCTURE WORK</t>
  </si>
  <si>
    <t>OIL AND GAS</t>
  </si>
  <si>
    <t>PETROCHEMICAL AND CHEMICAL</t>
  </si>
  <si>
    <t>HEALTH CARE</t>
  </si>
  <si>
    <t>INSURANCE AND REINSURANCE AND PENSION PLANS</t>
  </si>
  <si>
    <t>TELECOMMUNICATIONS</t>
  </si>
  <si>
    <t>CLOTHING AND FOOTWEAR</t>
  </si>
  <si>
    <t>TRADING</t>
  </si>
  <si>
    <t>TRANSPORTATION</t>
  </si>
  <si>
    <t>DOMESTIC APPLIANCES</t>
  </si>
  <si>
    <t>VEHICLES AND AUTOPARTS</t>
  </si>
  <si>
    <t>THIRD SECTOR</t>
  </si>
  <si>
    <t>PUBLISHING AND PRINTING</t>
  </si>
  <si>
    <t>COMMERCE - SUNDRY</t>
  </si>
  <si>
    <t>INDUSTRY - SUNDRY</t>
  </si>
  <si>
    <t>SUNDRY SERVICES</t>
  </si>
  <si>
    <t>SUNDRY</t>
  </si>
  <si>
    <t xml:space="preserve">INDIVIDUALS </t>
  </si>
  <si>
    <t>CREDIT CARDS</t>
  </si>
  <si>
    <t>REAL ESTATE FINANCING</t>
  </si>
  <si>
    <t>CONSUMER LOANS/OVERDRAFT</t>
  </si>
  <si>
    <t>VEHICLES</t>
  </si>
  <si>
    <t>GRAND TOTAL</t>
  </si>
  <si>
    <t xml:space="preserve"> Operations with Credit Granting Characteristics: Average Exposure for the Quarter</t>
  </si>
  <si>
    <t>1st quarter of 2014</t>
  </si>
  <si>
    <t xml:space="preserve"> Operations with Credit Granting Characteristics: Average for the Quarter</t>
  </si>
  <si>
    <t>Overdue</t>
  </si>
  <si>
    <t>Between 1 and 14 days</t>
  </si>
  <si>
    <t>Between 15 and 60 days</t>
  </si>
  <si>
    <t>Between 61 and 90 days</t>
  </si>
  <si>
    <t>Between 91 and 180 days</t>
  </si>
  <si>
    <t>Over 180 days</t>
  </si>
  <si>
    <t>Changes in Allowance for Loan Losses in the Quarter</t>
  </si>
  <si>
    <t xml:space="preserve">Change Effect in Consolidation Criteria </t>
  </si>
  <si>
    <t>Balance arising from the aquisition of full control of FAI</t>
  </si>
  <si>
    <t>Net Increase for the Period</t>
  </si>
  <si>
    <t>Required by Resolution No. 2,682/99</t>
  </si>
  <si>
    <t xml:space="preserve">Additional </t>
  </si>
  <si>
    <t>Closing Balance</t>
  </si>
  <si>
    <t>Regulatory Allowance</t>
  </si>
  <si>
    <t>Additional Allowance</t>
  </si>
  <si>
    <t>Demand and time deposits, savings and own financial credit bills</t>
  </si>
  <si>
    <t xml:space="preserve">      FPR 20%</t>
  </si>
  <si>
    <t>Securities</t>
  </si>
  <si>
    <t xml:space="preserve">      FPR 10%</t>
  </si>
  <si>
    <t>Personal Guarantee</t>
  </si>
  <si>
    <t xml:space="preserve">      FPR 50%</t>
  </si>
  <si>
    <t xml:space="preserve">      FPR 85%</t>
  </si>
  <si>
    <t>Credit Linked Notes (CLN)</t>
  </si>
  <si>
    <t>Netting</t>
  </si>
  <si>
    <t>Net exposure to derivatives</t>
  </si>
  <si>
    <r>
      <rPr>
        <i/>
        <vertAlign val="superscript"/>
        <sz val="9"/>
        <color indexed="63"/>
        <rFont val="Calibri"/>
        <family val="2"/>
      </rPr>
      <t>(1)</t>
    </r>
    <r>
      <rPr>
        <i/>
        <sz val="9"/>
        <color indexed="63"/>
        <rFont val="Calibri"/>
        <family val="2"/>
      </rPr>
      <t xml:space="preserve"> Amounts regarding contracts settled in a clearing and settlement system in which the clearinghouse operates as central counterparty. </t>
    </r>
  </si>
  <si>
    <t>Derivatives Contracts</t>
  </si>
  <si>
    <t>Notional of Contracts Subject to Counterparty Credit Risk</t>
  </si>
  <si>
    <t>Notional Amount</t>
  </si>
  <si>
    <t xml:space="preserve">    Liquidated in Liquidation Systems (Stock Exchange)</t>
  </si>
  <si>
    <t xml:space="preserve">    Not Liquidated in Liquidation Systems (Over-The-Counter)</t>
  </si>
  <si>
    <t xml:space="preserve">             With Guarantees</t>
  </si>
  <si>
    <t xml:space="preserve">             Without Guarantees</t>
  </si>
  <si>
    <r>
      <t>circular 3.678</t>
    </r>
    <r>
      <rPr>
        <sz val="9"/>
        <rFont val="Calibri"/>
        <family val="2"/>
      </rPr>
      <t xml:space="preserve">
Art. 9º Devem ser divulgadas as seguintes informações relativas às exposições sujeitas ao risco de crédito de contraparte:
III - valor nocional dos respectivos contratos, incluindo derivativos, operações a liquidar, empréstimos de ativos e operações compromissadas, segmentado da seguinte forma:
a) valores relativos a contratos a serem liquidados em sistemas de liquidação de
câmaras de compensação e de liquidação nos quais a câmara atue como contraparte central; e
b) valores relativos a contratos nos quais não haja a atuação de câmaras de compensação como contraparte central, segmentados entre contratos sem garantias e contratos
com garantias;</t>
    </r>
  </si>
  <si>
    <t>Exposure of Contracts Subject to Counterparty Credit Risk</t>
  </si>
  <si>
    <t>Total Gross Positive Amount</t>
  </si>
  <si>
    <t xml:space="preserve">            Derivatives</t>
  </si>
  <si>
    <t xml:space="preserve">            Unsettled transactions</t>
  </si>
  <si>
    <t xml:space="preserve">            Repurchase agreements</t>
  </si>
  <si>
    <t>(-) Amounts related to  Netting Arrangements</t>
  </si>
  <si>
    <t>(-) Gross Guarantees</t>
  </si>
  <si>
    <t>(-) Guarantees</t>
  </si>
  <si>
    <t>(=) Net Global Exposure to the Counterparty Credit Risk</t>
  </si>
  <si>
    <r>
      <t xml:space="preserve">Circ. 3678
</t>
    </r>
    <r>
      <rPr>
        <sz val="9"/>
        <rFont val="Calibri"/>
        <family val="2"/>
      </rPr>
      <t>Art. 9º Devem ser divulgadas as seguintes informações relativas às exposições sujeitas ao risco de crédito de contraparte:
IV - valor positivo bruto dos respectivos contratos, incluindo derivativos, operações a liquidar, empréstimos de ativos e operações compromissadas, desconsiderados os valores positivos relativos a acordos de compensação definidos na Resolução nº 3.263, de 24 de fevereiro de 2005;
V - valor positivo bruto das garantias reais (colaterais) recebidas em operações sujeitas ao risco de crédito de contraparte;
VI - valores positivos relativos a acordos para compensação e liquidação de obrigações, conforme definidos na Resolução nº 3.263, de 2005;
VII - valor das garantias que atendam cumulativamente aos seguintes requisitos:
a) sejam mantidas ou custodiadas na própria instituição; b) tenham por finalidade exclusiva a constituição de garantia para as operações a que se vinculem; c) estejam sujeitas à movimentação, exclusivamente, por ordem da instituição depositária; e d) estejam imediatamente disponíveis para a instituição depositária no caso de inadimplência do devedor ou de necessidade de sua realização;
VIII - exposição global ao risco de crédito de contraparte, líquida dos efeitos dos acordos para compensação e do valor das garantias definidos nos incisos V e VI;</t>
    </r>
  </si>
  <si>
    <t>Notional Amount of Contracts Subject to the Counterparty Credit Risk</t>
  </si>
  <si>
    <t xml:space="preserve">    Settled in Settlement Systems (Stock Exchange) (2)</t>
  </si>
  <si>
    <t xml:space="preserve">    Not Settled in Settlement Systems (Over-The-Counter)</t>
  </si>
  <si>
    <t>Gross Positive Amount of Contracts Subject to the Counterparty Credit Risk</t>
  </si>
  <si>
    <t>Repurchase agreements</t>
  </si>
  <si>
    <t>Exposure to the Counterparty Credit Risk</t>
  </si>
  <si>
    <t>Net Global Exposure to the Counterparty Credit Risk</t>
  </si>
  <si>
    <t>Flow of exposures assigned in the quarter with significant transfer of risks and benefits</t>
  </si>
  <si>
    <r>
      <rPr>
        <b/>
        <i/>
        <sz val="12"/>
        <color rgb="FFF58025"/>
        <rFont val="Calibri"/>
        <family val="2"/>
      </rPr>
      <t>VaR</t>
    </r>
    <r>
      <rPr>
        <b/>
        <sz val="12"/>
        <color rgb="FFF58025"/>
        <rFont val="Calibri"/>
        <family val="2"/>
      </rPr>
      <t xml:space="preserve"> - Itaú Unibanco </t>
    </r>
    <r>
      <rPr>
        <b/>
        <i/>
        <sz val="12"/>
        <color rgb="FFF58025"/>
        <rFont val="Calibri"/>
        <family val="2"/>
      </rPr>
      <t>Holding</t>
    </r>
  </si>
  <si>
    <t>Other Foreign Interest rates</t>
  </si>
  <si>
    <t>FX rates</t>
  </si>
  <si>
    <t>Brazilian Inflation Indexes</t>
  </si>
  <si>
    <t>Equities and Commodities</t>
  </si>
  <si>
    <t xml:space="preserve">VaR - Itaú Unibanco - Trading Portfolio </t>
  </si>
  <si>
    <t>Primary sources of funding</t>
  </si>
  <si>
    <t>Funding</t>
  </si>
  <si>
    <t>0 to 30 days</t>
  </si>
  <si>
    <t>Demand deposits</t>
  </si>
  <si>
    <t>Savings deposits</t>
  </si>
  <si>
    <t>Time deposits</t>
  </si>
  <si>
    <t>Funds from acceptances and issuance of securities (1)</t>
  </si>
  <si>
    <t>Funds from own issue</t>
  </si>
  <si>
    <t>Subordinated debt</t>
  </si>
  <si>
    <t>03/31/2025</t>
  </si>
  <si>
    <t>CC2 - Reconciliation of regulatory capital to balance sheet* (2020)</t>
  </si>
  <si>
    <t>LI1 - Differences between accounting and regulatory scopes of consolidation and
mapping of financial statements with regulatory risk categories¹</t>
  </si>
  <si>
    <t>Current and Non-current assets</t>
  </si>
  <si>
    <t>Derivatives</t>
  </si>
  <si>
    <t>Operations with credit granting characteristics</t>
  </si>
  <si>
    <t>Interbank and interbranch accounts</t>
  </si>
  <si>
    <t>Current and deferred tax assets</t>
  </si>
  <si>
    <t>Others assets</t>
  </si>
  <si>
    <t>Current and Non-current liabilities</t>
  </si>
  <si>
    <t>Debt instruments</t>
  </si>
  <si>
    <t>Provisions for financial guarantees, credit commitments and credits to be released</t>
  </si>
  <si>
    <t>Technical provision for insurance, pension plan and premium bonds</t>
  </si>
  <si>
    <t>Other provisions</t>
  </si>
  <si>
    <t>Current and deferred tax liabilities</t>
  </si>
  <si>
    <t>Total stockholders' equity of controlling shareholders</t>
  </si>
  <si>
    <t>Non-controlling interests</t>
  </si>
  <si>
    <t>Total stockholders’ equity</t>
  </si>
  <si>
    <r>
      <rPr>
        <vertAlign val="superscript"/>
        <sz val="8"/>
        <rFont val="Itau Display"/>
        <family val="2"/>
      </rPr>
      <t>(1)</t>
    </r>
    <r>
      <rPr>
        <sz val="8"/>
        <rFont val="Itau Display"/>
        <family val="2"/>
      </rPr>
      <t xml:space="preserve">  The countercyclical capital buffer is fixed by the monetary authorities of the jurisdictions in which Itaú has exposure, the most relevant of which are Brazil, where the Financial Stability Committee (Comef) sets it at zero (BACEN Communiqué No. 42,856/25) and Chile, which is set at 0.5%.</t>
    </r>
  </si>
  <si>
    <t>Total Adjusted Value 
03/31/2025</t>
  </si>
  <si>
    <t>Defaulted loans and debt securities at end of the reporting period (03/31/2025)</t>
  </si>
  <si>
    <t>RWA as at end of reporting period (03/31/2025)</t>
  </si>
  <si>
    <r>
      <t>RWA</t>
    </r>
    <r>
      <rPr>
        <b/>
        <vertAlign val="subscript"/>
        <sz val="10"/>
        <rFont val="Itau Display"/>
        <family val="2"/>
      </rPr>
      <t>MINT</t>
    </r>
    <r>
      <rPr>
        <b/>
        <sz val="10"/>
        <rFont val="Itau Display"/>
        <family val="2"/>
      </rPr>
      <t xml:space="preserve"> - 03/31/2025</t>
    </r>
  </si>
  <si>
    <t>220-250%</t>
  </si>
  <si>
    <r>
      <t xml:space="preserve">Risk weight </t>
    </r>
    <r>
      <rPr>
        <b/>
        <vertAlign val="superscript"/>
        <sz val="10"/>
        <color rgb="FF000000"/>
        <rFont val="Itau Display"/>
        <family val="2"/>
      </rPr>
      <t>(2)</t>
    </r>
  </si>
  <si>
    <r>
      <rPr>
        <vertAlign val="superscript"/>
        <sz val="9"/>
        <color rgb="FF000000"/>
        <rFont val="Itau Display"/>
        <family val="2"/>
      </rPr>
      <t>2)</t>
    </r>
    <r>
      <rPr>
        <sz val="9"/>
        <color rgb="FF000000"/>
        <rFont val="Itau Display"/>
        <family val="2"/>
      </rPr>
      <t xml:space="preserve"> The FPRs applied to equity exposures follow the chronogram defined in Article 85 of BCB Resolution 229/2022.</t>
    </r>
  </si>
  <si>
    <r>
      <t xml:space="preserve">Restructured Exposures </t>
    </r>
    <r>
      <rPr>
        <vertAlign val="superscript"/>
        <sz val="10"/>
        <rFont val="Itau Display"/>
        <family val="2"/>
      </rPr>
      <t>(1)</t>
    </r>
  </si>
  <si>
    <r>
      <rPr>
        <vertAlign val="superscript"/>
        <sz val="8"/>
        <color theme="1"/>
        <rFont val="Itau Display"/>
        <family val="2"/>
      </rPr>
      <t>1)</t>
    </r>
    <r>
      <rPr>
        <sz val="8"/>
        <color theme="1"/>
        <rFont val="Itau Display"/>
        <family val="2"/>
      </rPr>
      <t xml:space="preserve"> Restructured exposures in place as a consequence of the new resolution 4.966 in the current competence.</t>
    </r>
  </si>
  <si>
    <t>Exposures classified as problem assets at the end of the previous period (12/31/2024)</t>
  </si>
  <si>
    <r>
      <t>CC1 - Composition of regulatory capital</t>
    </r>
    <r>
      <rPr>
        <b/>
        <vertAlign val="superscript"/>
        <sz val="11"/>
        <color theme="0"/>
        <rFont val="Itau Display"/>
        <family val="2"/>
      </rPr>
      <t xml:space="preserve"> 1</t>
    </r>
  </si>
  <si>
    <r>
      <rPr>
        <vertAlign val="superscript"/>
        <sz val="8"/>
        <color theme="1"/>
        <rFont val="Itau Display"/>
        <family val="2"/>
      </rPr>
      <t>1)</t>
    </r>
    <r>
      <rPr>
        <sz val="8"/>
        <color theme="1"/>
        <rFont val="Itau Display"/>
        <family val="2"/>
      </rPr>
      <t xml:space="preserve"> The adjustment to equity arising from the adoption of the criteria for setting aside provisions for expected losses set out in CMN Resolution No. 4,966 impacted capital in phases, as defined in CMN Resolution No. 5,199.</t>
    </r>
  </si>
  <si>
    <r>
      <t xml:space="preserve">Operational risk </t>
    </r>
    <r>
      <rPr>
        <b/>
        <vertAlign val="superscript"/>
        <sz val="10"/>
        <rFont val="Itau Display"/>
        <family val="2"/>
      </rPr>
      <t>(2)</t>
    </r>
  </si>
  <si>
    <r>
      <rPr>
        <vertAlign val="superscript"/>
        <sz val="8"/>
        <color theme="1"/>
        <rFont val="Itau Display"/>
        <family val="2"/>
      </rPr>
      <t>2)</t>
    </r>
    <r>
      <rPr>
        <sz val="8"/>
        <color theme="1"/>
        <rFont val="Itau Display"/>
        <family val="2"/>
      </rPr>
      <t xml:space="preserve"> The operational risk-weighted assets by standardized approach (RWAopad) is calculated in accordance with BCB Resolution 356/2023 as of Jan/25.</t>
    </r>
  </si>
  <si>
    <t>LFSC25002MT</t>
  </si>
  <si>
    <t>LFSC25002S2</t>
  </si>
  <si>
    <t>PV1: Prudent valuation adjustments (PVA)</t>
  </si>
  <si>
    <t>06/30/2025</t>
  </si>
  <si>
    <t>Common Equity Tier I (CET1) corresponds to line 1 deducting, as applicable, the amount established by: art. 4, caput, item I, paragraph “i”, and §§ 8 and 9, of CMN Resolution no. 4.955, of October 21, 2021; or art. 3, caput, item I, paragraph “i”, §§ 8 and 9, of BCB Resolution no. 199, of March 11, 2022.</t>
  </si>
  <si>
    <t>Tier 1 considering the calculation of Principal Capital according to line 1a</t>
  </si>
  <si>
    <t>Total Capital considering the calculation of Common Equity Tier I according to line 1a</t>
  </si>
  <si>
    <t>Excess of capital committed to ajusted permanent assets</t>
  </si>
  <si>
    <t>Excess of resources invested in permanent assets considering Total Capital according to line 3a</t>
  </si>
  <si>
    <t>RWA corresponds to line 4 deducting, as applicable, the amount referring to item XII of the caput of art. 4 weighted by the Risk Weighting Factor (FPR) established in art. 82-A, both commands of Resolution 229 of May 12, 2022.</t>
  </si>
  <si>
    <t>Common Equity Tier 1 ratio (CET1) considering: Numerator: corresponds to line 1a; Denominator: corresponds to line 4b</t>
  </si>
  <si>
    <t>Tier 1 ratio, considering: Numerator: corresponds to line 2a; Denominator: corresponds to line 4b</t>
  </si>
  <si>
    <t>Total capital ratio, considering: Numerator: corresponds to line 3a; Denominator: corresponds to line 4b</t>
  </si>
  <si>
    <t>Total Basel III leverage ratio exposure measure corresponds to line 13 deducting, as applicable, the amount referring to item XII of the caput of art. 4 of Resolution 229 of May 12, 2022.</t>
  </si>
  <si>
    <t>Basel III leverage ratio (%)</t>
  </si>
  <si>
    <t>Basel III leverage ratio (%) considering: i. Numerator: corresponds to line 2a; ii. Denominator: corresponds to line 13a</t>
  </si>
  <si>
    <t>3a</t>
  </si>
  <si>
    <t>3b1</t>
  </si>
  <si>
    <t>4b</t>
  </si>
  <si>
    <t>5a</t>
  </si>
  <si>
    <t>6a</t>
  </si>
  <si>
    <t>12a</t>
  </si>
  <si>
    <t>13a</t>
  </si>
  <si>
    <t>14a</t>
  </si>
  <si>
    <t>Ireland</t>
  </si>
  <si>
    <t>Exposures classified as problem assets at the end of the previous period (03/31/2025)</t>
  </si>
  <si>
    <t>Defaulted loans and debt securities at end of the reporting period (06/30/2025)</t>
  </si>
  <si>
    <t>Total Adjusted Value 
06/30/2025</t>
  </si>
  <si>
    <t>RWA as at end of reporting period (06/30/2025)</t>
  </si>
  <si>
    <r>
      <t>RWA</t>
    </r>
    <r>
      <rPr>
        <b/>
        <vertAlign val="subscript"/>
        <sz val="10"/>
        <rFont val="Itau Display"/>
        <family val="2"/>
      </rPr>
      <t>MINT</t>
    </r>
    <r>
      <rPr>
        <b/>
        <sz val="10"/>
        <rFont val="Itau Display"/>
        <family val="2"/>
      </rPr>
      <t xml:space="preserve"> - 06/30/2025</t>
    </r>
  </si>
  <si>
    <t>Tier II: instruments and provisions</t>
  </si>
  <si>
    <t>Previous Version:</t>
  </si>
  <si>
    <r>
      <rPr>
        <vertAlign val="superscript"/>
        <sz val="8"/>
        <rFont val="Itau Display"/>
        <family val="2"/>
      </rPr>
      <t>(1)</t>
    </r>
    <r>
      <rPr>
        <sz val="8"/>
        <rFont val="Itau Display"/>
        <family val="2"/>
      </rPr>
      <t xml:space="preserve">  The countercyclical capital buffer is fixed by the monetary authorities of the jurisdictions in which Itaú has exposure, the most relevant of which are Brazil, where the Financial Stability Committee (Comef) sets it at zero (BACEN Communiqué No. 43,228/25) and Chile, which is set at 0.5%.</t>
    </r>
  </si>
  <si>
    <t xml:space="preserve">3) The Tier I follows the instructions of the Central Bank of Brazil and is not limited to the 1.5% rate of CMN Resolution No. 4,958. If it were limited, the Tier I would be 14.6% </t>
  </si>
  <si>
    <r>
      <t>Tier I Ratio</t>
    </r>
    <r>
      <rPr>
        <b/>
        <vertAlign val="superscript"/>
        <sz val="10"/>
        <rFont val="Itau Display"/>
        <family val="2"/>
      </rPr>
      <t>(2)</t>
    </r>
  </si>
  <si>
    <r>
      <t>Tier 1 ratio (%)</t>
    </r>
    <r>
      <rPr>
        <vertAlign val="superscript"/>
        <sz val="10"/>
        <rFont val="Itau Display"/>
        <family val="2"/>
      </rPr>
      <t>(3)</t>
    </r>
  </si>
  <si>
    <t>Total Adjusted Value (5)</t>
  </si>
  <si>
    <t>LFSC2500669</t>
  </si>
  <si>
    <t>LFSC2500671</t>
  </si>
  <si>
    <t>LFSC2500672</t>
  </si>
  <si>
    <t>Fully</t>
  </si>
  <si>
    <t>Permanent</t>
  </si>
  <si>
    <t>100% Selic + 1,1771%</t>
  </si>
  <si>
    <t>100% Selic + 1,1862%</t>
  </si>
  <si>
    <t>100% Selic + 1,1797%</t>
  </si>
  <si>
    <t>100% Selic + 1,1810%</t>
  </si>
  <si>
    <t>100% Selic + 1,1784%</t>
  </si>
  <si>
    <t>100% Selic + 1,1745%</t>
  </si>
  <si>
    <t>100% Selic + 1,1875%</t>
  </si>
  <si>
    <t>100% CDI + 2,40%</t>
  </si>
  <si>
    <t>100% CDI + 1,90%</t>
  </si>
  <si>
    <t>IPCA + 5,48%</t>
  </si>
  <si>
    <t>94</t>
  </si>
  <si>
    <r>
      <rPr>
        <vertAlign val="superscript"/>
        <sz val="8"/>
        <color theme="1"/>
        <rFont val="Itau Display"/>
        <family val="2"/>
      </rPr>
      <t>(1)</t>
    </r>
    <r>
      <rPr>
        <sz val="8"/>
        <color theme="1"/>
        <rFont val="Itau Display"/>
        <family val="2"/>
      </rPr>
      <t xml:space="preserve"> Differences are mainly due to the non-consolidation of non-financial companies (notably insurance, pension fund, and capitalization companies) in the Prudential Consolidated Financial Statements, in addition to the elimination of transactions with related parties.</t>
    </r>
  </si>
  <si>
    <r>
      <rPr>
        <vertAlign val="superscript"/>
        <sz val="8"/>
        <color theme="1"/>
        <rFont val="Itau Display"/>
        <family val="2"/>
      </rPr>
      <t>(2)</t>
    </r>
    <r>
      <rPr>
        <sz val="8"/>
        <color theme="1"/>
        <rFont val="Itau Display"/>
        <family val="2"/>
      </rPr>
      <t xml:space="preserve"> Prudential information presented in Table CC1 of this report.</t>
    </r>
  </si>
  <si>
    <r>
      <rPr>
        <vertAlign val="superscript"/>
        <sz val="8"/>
        <color theme="1"/>
        <rFont val="Itau Display"/>
        <family val="2"/>
      </rPr>
      <t>2)</t>
    </r>
    <r>
      <rPr>
        <sz val="8"/>
        <color theme="1"/>
        <rFont val="Itau Display"/>
        <family val="2"/>
      </rPr>
      <t xml:space="preserve"> The Tier I follows the instructions of the Central Bank of Brazil and is not limited to the 1.5% rate of CMN Resolution No. 4,958. If it were limited, the Tier I would be 14.6% </t>
    </r>
  </si>
  <si>
    <t>09/30/2025</t>
  </si>
  <si>
    <t>Total Adjusted Value 
09/30/2025</t>
  </si>
  <si>
    <t>Defaulted loans and debt securities at end of the reporting period (09/30/2025)</t>
  </si>
  <si>
    <t>Exposures classified as problem assets at the end of the previous period (06/30/2025)</t>
  </si>
  <si>
    <t>RWA as at end of reporting period (09/30/2025)</t>
  </si>
  <si>
    <r>
      <t>RWA</t>
    </r>
    <r>
      <rPr>
        <b/>
        <vertAlign val="subscript"/>
        <sz val="10"/>
        <rFont val="Itau Display"/>
        <family val="2"/>
      </rPr>
      <t>MINT</t>
    </r>
    <r>
      <rPr>
        <b/>
        <sz val="10"/>
        <rFont val="Itau Display"/>
        <family val="2"/>
      </rPr>
      <t xml:space="preserve"> - 09/30/2025</t>
    </r>
  </si>
  <si>
    <t>79,0</t>
  </si>
  <si>
    <t>25%</t>
  </si>
  <si>
    <t>100% do CDI+2%</t>
  </si>
  <si>
    <t>100% do IPCA+4,64%</t>
  </si>
  <si>
    <t>100% do CDI+ 0,2%</t>
  </si>
  <si>
    <t>102% do CDI</t>
  </si>
  <si>
    <t>100% do CDI</t>
  </si>
  <si>
    <t>100% do CDI + 0,65%</t>
  </si>
  <si>
    <t>100% do CDI + 0,90%</t>
  </si>
  <si>
    <t>100% do CDI + 1,10%</t>
  </si>
  <si>
    <t>100% do CDI + 1,35%</t>
  </si>
  <si>
    <t>100% do CDI + 1,25%</t>
  </si>
  <si>
    <t>12/31/2025</t>
  </si>
  <si>
    <t>Total Adjusted Value 
12/31/2025</t>
  </si>
  <si>
    <t>Defaulted loans and debt securities at end of the reporting period (12/31/2025)</t>
  </si>
  <si>
    <t>RWA as at end of reporting period (12/31/2025)</t>
  </si>
  <si>
    <r>
      <t>RWA</t>
    </r>
    <r>
      <rPr>
        <b/>
        <vertAlign val="subscript"/>
        <sz val="10"/>
        <rFont val="Itau Display"/>
        <family val="2"/>
      </rPr>
      <t>MINT</t>
    </r>
    <r>
      <rPr>
        <b/>
        <sz val="10"/>
        <rFont val="Itau Display"/>
        <family val="2"/>
      </rPr>
      <t xml:space="preserve"> - 12/31/2025</t>
    </r>
  </si>
  <si>
    <t>T</t>
  </si>
  <si>
    <t>T-1</t>
  </si>
  <si>
    <t>T-2</t>
  </si>
  <si>
    <t>T-3</t>
  </si>
  <si>
    <t>T-4</t>
  </si>
  <si>
    <t>T-5</t>
  </si>
  <si>
    <t>T-6</t>
  </si>
  <si>
    <t>T-7</t>
  </si>
  <si>
    <t>T-8</t>
  </si>
  <si>
    <t>T-9</t>
  </si>
  <si>
    <t>3.03</t>
  </si>
  <si>
    <t>2.84</t>
  </si>
  <si>
    <t>RWAopad</t>
  </si>
  <si>
    <t>Spain</t>
  </si>
  <si>
    <t>86,0</t>
  </si>
  <si>
    <t>LFSC25009EX</t>
  </si>
  <si>
    <t>LFSC250099E</t>
  </si>
  <si>
    <t>With a threshold of BRL 100,000.00 (one hundred thousand reais)</t>
  </si>
  <si>
    <t>Net loss amount</t>
  </si>
  <si>
    <t>Number of operational loss events</t>
  </si>
  <si>
    <t>Total amount of operational losses in the loss database</t>
  </si>
  <si>
    <t>Number of discarded loss events</t>
  </si>
  <si>
    <t>Net loss amount related to discarded events</t>
  </si>
  <si>
    <t>With a threshold of BRL 500,000.00 (five hundred thousand reais)</t>
  </si>
  <si>
    <t>Loss threshold used in the ILM calculation: BRL 100,000.00 (one hundred thousand reais) or BRL 500,000.00 (five hundred thousand reais)</t>
  </si>
  <si>
    <t>Details of the RWAopad calculation</t>
  </si>
  <si>
    <t>Average of the last 10 annual periods</t>
  </si>
  <si>
    <t>Interest, lease and equity component (ILDC)</t>
  </si>
  <si>
    <t>Interest and lease income (II)</t>
  </si>
  <si>
    <t>Interest and lease expense (IE)</t>
  </si>
  <si>
    <t>Interest‑earning assets (IEA)</t>
  </si>
  <si>
    <t>Equity income (DI)</t>
  </si>
  <si>
    <t>Services component (SC)</t>
  </si>
  <si>
    <t>Fee and commission income (FI)</t>
  </si>
  <si>
    <t>Fee and commission expense (FE)</t>
  </si>
  <si>
    <t>Other operating income (OOI)</t>
  </si>
  <si>
    <t>Other operating expenses (OOE)</t>
  </si>
  <si>
    <t>Financial Component (FC)</t>
  </si>
  <si>
    <t>Net trading book result (NTB)</t>
  </si>
  <si>
    <t>Net banking book result (NBB)</t>
  </si>
  <si>
    <t>Business Indicator (BI)</t>
  </si>
  <si>
    <t>Business Indicator Component (BIC)</t>
  </si>
  <si>
    <t>BI and components</t>
  </si>
  <si>
    <t>Disclosure related to the BI</t>
  </si>
  <si>
    <t>Revenues related to payment services excluded from the SC</t>
  </si>
  <si>
    <t>Expenses related to payment services excluded from the SC</t>
  </si>
  <si>
    <t>Weighted Business Indicator (BIC)</t>
  </si>
  <si>
    <t>Internal Loss Multiplier (ILM)</t>
  </si>
  <si>
    <t>Capital requirement for operational risk</t>
  </si>
  <si>
    <t>OR1:  Historical Operational Losses</t>
  </si>
  <si>
    <r>
      <rPr>
        <b/>
        <sz val="11"/>
        <color theme="1"/>
        <rFont val="Itau Display"/>
        <family val="2"/>
      </rPr>
      <t>OR1:</t>
    </r>
    <r>
      <rPr>
        <sz val="11"/>
        <color theme="1"/>
        <rFont val="Itau Display"/>
        <family val="2"/>
      </rPr>
      <t xml:space="preserve">  Historical Operational Losses</t>
    </r>
  </si>
  <si>
    <t>OR2: Composition of Bussines Indicator (BI)</t>
  </si>
  <si>
    <r>
      <rPr>
        <b/>
        <sz val="11"/>
        <color theme="1"/>
        <rFont val="Itau Display"/>
        <family val="2"/>
      </rPr>
      <t>OR2:</t>
    </r>
    <r>
      <rPr>
        <sz val="11"/>
        <color theme="1"/>
        <rFont val="Itau Display"/>
        <family val="2"/>
      </rPr>
      <t xml:space="preserve"> Composition of Bussines Indicator (BI)</t>
    </r>
  </si>
  <si>
    <t>OR3: Capital Requirement for Operational Risk</t>
  </si>
  <si>
    <r>
      <rPr>
        <b/>
        <sz val="11"/>
        <color theme="1"/>
        <rFont val="Itau Display"/>
        <family val="2"/>
      </rPr>
      <t xml:space="preserve">OR3: </t>
    </r>
    <r>
      <rPr>
        <sz val="11"/>
        <color theme="1"/>
        <rFont val="Itau Display"/>
        <family val="2"/>
      </rPr>
      <t>Capital Requirement for Operational Risk</t>
    </r>
  </si>
  <si>
    <t>CET1 available after meeting the bank's minimum capital requirements (%) considering CET1 as per line 1a</t>
  </si>
  <si>
    <t>03/31/2026</t>
  </si>
  <si>
    <t xml:space="preserve">                                  -  </t>
  </si>
  <si>
    <t xml:space="preserve"> NA </t>
  </si>
  <si>
    <t>Total Adjusted Value 
03/31/2026</t>
  </si>
  <si>
    <t>Defaulted loans and debt securities at end of the reporting period (03/31/2026)</t>
  </si>
  <si>
    <t>Exposures classified as problem assets at the end of the previous period (12/31/2025)</t>
  </si>
  <si>
    <t>150%</t>
  </si>
  <si>
    <t>Debt Instrument: Brazilian Law / CMN Resolution 4.123 of August 23, 2012 / Subordination Core: CMN Resolution 4.192 of March 1, 2013</t>
  </si>
  <si>
    <t>N/A</t>
  </si>
  <si>
    <t>Additional Capital</t>
  </si>
  <si>
    <t>Financial Bill</t>
  </si>
  <si>
    <t>Liability - Amortized Cost</t>
  </si>
  <si>
    <t>No Maturity</t>
  </si>
  <si>
    <t>100% of the principal value - R$ 20.000</t>
  </si>
  <si>
    <t>Redemption or repurchase may occur from 15/01/2025 and on each subsequent interest payment date.</t>
  </si>
  <si>
    <t>Partial Discretion</t>
  </si>
  <si>
    <t>Non-Cumulative</t>
  </si>
  <si>
    <t>Non-Convertible</t>
  </si>
  <si>
    <t>Will be extinguished in the situations provided for in art. 17, item XV, of CMN Resolution 4.192, of 03/01/2013.</t>
  </si>
  <si>
    <t>Senior to Common Equity and subordinated to other liabilities of the institution.</t>
  </si>
  <si>
    <t>100% of the principal value - R$ 9.300</t>
  </si>
  <si>
    <t>100% of the principal value - R$ 600</t>
  </si>
  <si>
    <t>100% of the principal value - R$ 44.700</t>
  </si>
  <si>
    <t>100% of the principal value - R$ 20.400</t>
  </si>
  <si>
    <t>100% of the principal value - R$ 500</t>
  </si>
  <si>
    <t>100% of the principal value - R$ 4.500</t>
  </si>
  <si>
    <t>100% of the principal value - R$ 2.000</t>
  </si>
  <si>
    <t>100% of the principal value - R$ 1.500</t>
  </si>
  <si>
    <t>100% of the principal value - R$ 7.500</t>
  </si>
  <si>
    <t>100% of the principal value - R$ 24.000</t>
  </si>
  <si>
    <t>100% of the principal value - R$ 6.000</t>
  </si>
  <si>
    <t>100% of the principal value - R$ 5.500</t>
  </si>
  <si>
    <t>100% of the principal value - R$ 17.500</t>
  </si>
  <si>
    <t>100% of the principal value - R$ 56.500</t>
  </si>
  <si>
    <t>100% of the principal value - R$ 2.500</t>
  </si>
  <si>
    <t>100% of the principal value - R$ 33.500</t>
  </si>
  <si>
    <t>100% of the principal value - R$ 1.000</t>
  </si>
  <si>
    <t>100% of the principal value - R$ 27.500</t>
  </si>
  <si>
    <t>Redemption or repurchase may occur from 15/07/2024 and on each subsequent interest payment date.</t>
  </si>
  <si>
    <t>100% of the principal value - R$ 55.500</t>
  </si>
  <si>
    <t>100% of the principal value - R$ 12.000</t>
  </si>
  <si>
    <t>100% of the principal value - R$ 115.000</t>
  </si>
  <si>
    <t>100% of the principal value - R$ 35.000</t>
  </si>
  <si>
    <t>100% of the principal value - R$ 10.500</t>
  </si>
  <si>
    <t>100% of the principal value - R$ 83.500</t>
  </si>
  <si>
    <t>100% of the principal value - R$ 4.000</t>
  </si>
  <si>
    <t>100% of the principal value - R$ 48.500</t>
  </si>
  <si>
    <t>100% of the principal value - R$ 3.200</t>
  </si>
  <si>
    <t>100% of the principal value - R$ 800</t>
  </si>
  <si>
    <t>100% of the principal value - R$ 400</t>
  </si>
  <si>
    <t>100% of the principal value - R$ 1.200</t>
  </si>
  <si>
    <t>100% of the principal value - R$ 28.000</t>
  </si>
  <si>
    <t>100% of the principal value - R$ 17.600</t>
  </si>
  <si>
    <t>100% of the principal value - R$ 50.000</t>
  </si>
  <si>
    <t>100% of the principal value - R$ 2.400</t>
  </si>
  <si>
    <t>100% of the principal value - R$ 4.800</t>
  </si>
  <si>
    <t>100% of the principal value - R$ 15.600</t>
  </si>
  <si>
    <t>100% of the principal value - R$ 53.600</t>
  </si>
  <si>
    <t>100% of the principal value - R$ 45.000</t>
  </si>
  <si>
    <t>Redemption or repurchase may occur from 15/09/2024 and on each subsequent interest payment date.</t>
  </si>
  <si>
    <t>100% of the principal value - R$ 3.500</t>
  </si>
  <si>
    <t>100% of the principal value - R$ 3.600</t>
  </si>
  <si>
    <t>100% of the principal value - R$ 8.000</t>
  </si>
  <si>
    <t>100% of the principal value - R$ 79.200</t>
  </si>
  <si>
    <t>100% of the principal value - R$ 15.200</t>
  </si>
  <si>
    <t>100% of the principal value - R$ 5.600</t>
  </si>
  <si>
    <t>100% of the principal value - R$ 19.200</t>
  </si>
  <si>
    <t>100% of the principal value - R$ 35.200</t>
  </si>
  <si>
    <t>100% of the principal value - R$ 1.600</t>
  </si>
  <si>
    <t>100% of the principal value - R$ 6.400</t>
  </si>
  <si>
    <t>100% of the principal value - R$ 2.800</t>
  </si>
  <si>
    <t>100% of the principal value - R$ 1.800</t>
  </si>
  <si>
    <t>100% of the principal value - R$ 300</t>
  </si>
  <si>
    <t>100% of the principal value - R$ 25.000</t>
  </si>
  <si>
    <t>100% of the principal value - R$ 25.600</t>
  </si>
  <si>
    <t>100% of the principal value - R$ 11.200</t>
  </si>
  <si>
    <t>100% of the principal value - R$ 9.000</t>
  </si>
  <si>
    <t>100% of the principal value - R$ 9.600</t>
  </si>
  <si>
    <t>100% of the principal value - R$ 3.000</t>
  </si>
  <si>
    <t>100% of the principal value - R$ 22.500</t>
  </si>
  <si>
    <t>100% of the principal value - R$ 52.000</t>
  </si>
  <si>
    <t>100% of the principal value - R$ 14.000</t>
  </si>
  <si>
    <t>100% of the principal value - R$ 78.000</t>
  </si>
  <si>
    <t>100% of the principal value - R$ 9.900</t>
  </si>
  <si>
    <t>100% of the principal value - R$ 100.200</t>
  </si>
  <si>
    <t>100% of the principal value - R$ 18.900</t>
  </si>
  <si>
    <t>100% of the principal value - R$ 900</t>
  </si>
  <si>
    <t>100% of the principal value - R$ 2.100</t>
  </si>
  <si>
    <t>100% of the principal value - R$ 3.900</t>
  </si>
  <si>
    <t>100% of the principal value - R$ 10.200</t>
  </si>
  <si>
    <t>100% of the principal value - R$ 5.100</t>
  </si>
  <si>
    <t>100% of the principal value - R$ 102.000</t>
  </si>
  <si>
    <t>100% of the principal value - R$ 30.600</t>
  </si>
  <si>
    <t>100% of the principal value - R$ 149.400</t>
  </si>
  <si>
    <t>100% of the principal value - R$ 18.000</t>
  </si>
  <si>
    <t>Lei Brasileira Nº 12.249, de 11 de Junho de 2010 / Resolução CMN Nº 4.733 de 27 de junho de 2019 / Núcleo de Subordinação: Resolução CMN Nº 4.192 de 1 de março de 2013 / Resolução BCB Nº 122, de 2 de agosto de 2021</t>
  </si>
  <si>
    <t>Nível II</t>
  </si>
  <si>
    <t>Com Vencimento</t>
  </si>
  <si>
    <t>Redemption or repurchase may occur from 21/09/2026 e em cada ano subsequentes</t>
  </si>
  <si>
    <t>Mandatório</t>
  </si>
  <si>
    <t>Serão extintos nas situações previstas no art. 20, inciso X, da Resolução CMN 4.192, de 01/03/2013.</t>
  </si>
  <si>
    <t>Pode ser extinto em sua totalidade ou parcialmente</t>
  </si>
  <si>
    <t>Subordinado ao pagamento dos demais passivos da instituição emitente, com exceção do pagamento dos elementos que compõem o Capital Principal e o Capital Complementar</t>
  </si>
  <si>
    <t>100% of the principal value - R$ 6.800</t>
  </si>
  <si>
    <t>100% of the principal value - R$ 7.600</t>
  </si>
  <si>
    <t>100% of the principal value - R$ 32.400</t>
  </si>
  <si>
    <t>100% of the principal value - R$ 60.000</t>
  </si>
  <si>
    <t>100% of the principal value - R$ 5.200</t>
  </si>
  <si>
    <t>Redemption or repurchase may occur from 21/10/2026 e em cada ano subsequentes</t>
  </si>
  <si>
    <t>100% of the principal value - R$ 8.800</t>
  </si>
  <si>
    <t>100% of the principal value - R$ 7.200</t>
  </si>
  <si>
    <t>100% of the principal value - R$ 9.200</t>
  </si>
  <si>
    <t>100% of the principal value - R$ 10.000</t>
  </si>
  <si>
    <t>100% of the principal value - R$ 19.600</t>
  </si>
  <si>
    <t>100% of the principal value - R$ 21.200</t>
  </si>
  <si>
    <t>100% of the principal value - R$ 110.000</t>
  </si>
  <si>
    <t>100% of the principal value - R$ 32.000</t>
  </si>
  <si>
    <t>100% of the principal value - R$ 4.400</t>
  </si>
  <si>
    <t>100% of the principal value - R$ 16.800</t>
  </si>
  <si>
    <t>100% of the principal value - R$ 12.400</t>
  </si>
  <si>
    <t>100% of the principal value - R$ 82.000</t>
  </si>
  <si>
    <t>100% of the principal value - R$ 8.400</t>
  </si>
  <si>
    <t>100% of the principal value - R$ 10.800</t>
  </si>
  <si>
    <t>100% of the principal value - R$ 53.200</t>
  </si>
  <si>
    <t>100% of the principal value - R$ 36.400</t>
  </si>
  <si>
    <t>100% of the principal value - R$ 16.400</t>
  </si>
  <si>
    <t>100% of the principal value - R$ 12.800</t>
  </si>
  <si>
    <t>100% of the principal value - R$ 23.600</t>
  </si>
  <si>
    <t>100% of the principal value - R$ 160.000</t>
  </si>
  <si>
    <t>100% of the principal value - R$ 157.600</t>
  </si>
  <si>
    <t>100% of the principal value - R$ 46.800</t>
  </si>
  <si>
    <t>100% of the principal value - R$ 28.400</t>
  </si>
  <si>
    <t>100% of the principal value - R$ 85.600</t>
  </si>
  <si>
    <t>100% of the principal value - R$ 96.400</t>
  </si>
  <si>
    <t>100% of the principal value - R$ 222.400</t>
  </si>
  <si>
    <t>100% of the principal value - R$ 257.600</t>
  </si>
  <si>
    <t>100% of the principal value - R$ 31.600</t>
  </si>
  <si>
    <t>100% of the principal value - R$ 90.400</t>
  </si>
  <si>
    <t>100% of the principal value - R$ 32.800</t>
  </si>
  <si>
    <t>100% of the principal value - R$ 491.200</t>
  </si>
  <si>
    <t>100% of the principal value - R$ 93.200</t>
  </si>
  <si>
    <t>100% of the principal value - R$ 45.200</t>
  </si>
  <si>
    <t>100% of the principal value - R$ 44.800</t>
  </si>
  <si>
    <t>100% of the principal value - R$ 16.000</t>
  </si>
  <si>
    <t>100% of the principal value - R$ 152.000</t>
  </si>
  <si>
    <t>100% of the principal value - R$ 134.000</t>
  </si>
  <si>
    <t>100% of the principal value - R$ 40.000</t>
  </si>
  <si>
    <t>100% of the principal value - R$ 37.200</t>
  </si>
  <si>
    <t>100% of the principal value - R$ 27.200</t>
  </si>
  <si>
    <t>100% of the principal value - R$ 181.600</t>
  </si>
  <si>
    <t>100% of the principal value - R$ 391.600</t>
  </si>
  <si>
    <t>100% of the principal value - R$ 65.200</t>
  </si>
  <si>
    <t>100% of the principal value - R$ 22.800</t>
  </si>
  <si>
    <t>100% of the principal value - R$ 17.200</t>
  </si>
  <si>
    <t>100% of the principal value - R$ 30.000</t>
  </si>
  <si>
    <t>Instrumento de dívida: Lei Brasileira Nº 12.249 de 11 de junho de 2010 / Resolução CMN 5.007 de 24 de março de 2022 / Núcleo de Subordinação: Resolução CMN 4.955 de 21 de outubro de 2021</t>
  </si>
  <si>
    <t>Redemption or repurchase may occur from 15/10/2027 e em cada ano subsequente</t>
  </si>
  <si>
    <t>Serão extintos nas situações previstas no art. 15, inciso XV, da Resolução CMN 4.955, de 21/10/2021.</t>
  </si>
  <si>
    <t>100% of the principal value - R$ 6.600</t>
  </si>
  <si>
    <t>100% of the principal value - R$ 46.500</t>
  </si>
  <si>
    <t>100% of the principal value - R$ 18.300</t>
  </si>
  <si>
    <t>100% of the principal value - R$ 5.400</t>
  </si>
  <si>
    <t>100% of the principal value - R$ 6.900</t>
  </si>
  <si>
    <t>100% of the principal value - R$ 14.100</t>
  </si>
  <si>
    <t>100% of the principal value - R$ 8.100</t>
  </si>
  <si>
    <t>100% of the principal value - R$ 36.900</t>
  </si>
  <si>
    <t>100% of the principal value - R$ 5.700</t>
  </si>
  <si>
    <t>100% of the principal value - R$ 4.200</t>
  </si>
  <si>
    <t>100% of the principal value - R$ 6.300</t>
  </si>
  <si>
    <t>100% of the principal value - R$ 17.700</t>
  </si>
  <si>
    <t>100% of the principal value - R$ 16.200</t>
  </si>
  <si>
    <t>100% of the principal value - R$ 34.200</t>
  </si>
  <si>
    <t>100% of the principal value - R$ 33.000</t>
  </si>
  <si>
    <t>100% of the principal value - R$ 13.200</t>
  </si>
  <si>
    <t>100% of the principal value - R$ 15.300</t>
  </si>
  <si>
    <t>100% of the principal value - R$ 29.100</t>
  </si>
  <si>
    <t>100% of the principal value - R$ 20.700</t>
  </si>
  <si>
    <t>100% of the principal value - R$ 59.100</t>
  </si>
  <si>
    <t>100% of the principal value - R$ 35.100</t>
  </si>
  <si>
    <t>100% of the principal value - R$ 2.700</t>
  </si>
  <si>
    <t>100% of the principal value - R$ 3.300</t>
  </si>
  <si>
    <t>100% of the principal value - R$ 17.100</t>
  </si>
  <si>
    <t>100% of the principal value - R$ 700</t>
  </si>
  <si>
    <t>Redemption or repurchase may occur from de 10/11/28 and on each subsequent interest payment date</t>
  </si>
  <si>
    <t>100% of the principal value - R$ 350</t>
  </si>
  <si>
    <t>100% of the principal value - R$ 16.450</t>
  </si>
  <si>
    <t>100% of the principal value - R$ 1.050</t>
  </si>
  <si>
    <t>100% of the principal value - R$ 1.400</t>
  </si>
  <si>
    <t>100% of the principal value - R$ 45.150</t>
  </si>
  <si>
    <t>100% of the principal value - R$ 12.600</t>
  </si>
  <si>
    <t>100% of the principal value - R$ 1.750</t>
  </si>
  <si>
    <t>100% of the principal value - R$ 35.350</t>
  </si>
  <si>
    <t>100% of the principal value - R$ 3.850</t>
  </si>
  <si>
    <t>100% of the principal value - R$ 8.750</t>
  </si>
  <si>
    <t>100% of the principal value - R$ 13.650</t>
  </si>
  <si>
    <t>100% of the principal value - R$ 57.750</t>
  </si>
  <si>
    <t>100% of the principal value - R$ 4.550</t>
  </si>
  <si>
    <t>100% of the principal value - R$ 56.350</t>
  </si>
  <si>
    <t>100% of the principal value - R$ 4.900</t>
  </si>
  <si>
    <t>100% of the principal value - R$ 23.800</t>
  </si>
  <si>
    <t>100% of the principal value - R$ 87.850</t>
  </si>
  <si>
    <t>100% of the principal value - R$ 3.150</t>
  </si>
  <si>
    <t>100% of the principal value - R$ 22.050</t>
  </si>
  <si>
    <t>100% of the principal value - R$ 24.500</t>
  </si>
  <si>
    <t>100% of the principal value - R$ 11.900</t>
  </si>
  <si>
    <t>100% of the principal value - R$ 75.950</t>
  </si>
  <si>
    <t>100% of the principal value - R$ 36.050</t>
  </si>
  <si>
    <t>100% of the principal value - R$ 2.450</t>
  </si>
  <si>
    <t>100% of the principal value - R$ 6.650</t>
  </si>
  <si>
    <t>Lei Brasileira Nº 12.249, de 11 de Junho de 2010 / Resolução CMN Nº 5.007 de 24 de março de 2022 / Núcleo de Subordinação: Resolução CMN Nº 4.955 de 21 de outubro de 2021 / Resolução BCB Nº 122, de 2 de agosto de 2021</t>
  </si>
  <si>
    <t>100% of the principal value - R$ 108.900</t>
  </si>
  <si>
    <t>Serão extintos nas situações previstas no art. 20, inciso X, da Resolução CMN 4.955, de 21 de outubro de 2021</t>
  </si>
  <si>
    <t>100% of the principal value - R$ 1.161.000</t>
  </si>
  <si>
    <t>100% of the principal value - R$ 122.700</t>
  </si>
  <si>
    <t>Fixo</t>
  </si>
  <si>
    <t>100% of the principal value - R$ 107.400</t>
  </si>
  <si>
    <t>100% of the principal value - R$ 529.800</t>
  </si>
  <si>
    <t>Redemption or repurchase may occur from de 15/02/29 e em cada semestre subsequentes</t>
  </si>
  <si>
    <t>100% of the principal value - R$ 470.100</t>
  </si>
  <si>
    <t>Redemption or repurchase may occur from de 15/02/34 e em cada semestre subsequentes</t>
  </si>
  <si>
    <t>100% of the principal value - R$ 1.656.900</t>
  </si>
  <si>
    <t>Redemption or repurchase may occur from de 15/09/2029 e em cada ano subsequentes</t>
  </si>
  <si>
    <t>100% of the principal value - R$ 1.443.300</t>
  </si>
  <si>
    <t>Redemption or repurchase may occur from de 16/10/2029 e em cada ano subsequentes</t>
  </si>
  <si>
    <t>100% of the principal value - R$ 1.000.200</t>
  </si>
  <si>
    <t>Redemption or repurchase may occur from de 16/11/29 e em cada ano subsequentes</t>
  </si>
  <si>
    <t>100% of the principal value - R$ 2.780.100</t>
  </si>
  <si>
    <t>Redemption or repurchase may occur from de 14/11/2029 e em cada ano subsequentes</t>
  </si>
  <si>
    <t>100% of the principal value - R$ 2.544.600</t>
  </si>
  <si>
    <t>Redemption or repurchase may occur from de 15/03/2030 e em cada ano subsequentes</t>
  </si>
  <si>
    <t>100% of the principal value - R$ 1.870.500</t>
  </si>
  <si>
    <t>100% of the principal value - R$ 859.800</t>
  </si>
  <si>
    <t>Redemption or repurchase may occur from de 17/09/2030 e em cada ano subsequentes.</t>
  </si>
  <si>
    <t>100% of the principal value - R$ 1.649.700</t>
  </si>
  <si>
    <t>100% of the principal value - R$ 2.475.300</t>
  </si>
  <si>
    <t>Redemption or repurchase may occur from de 05/07/2030 e em cada ano subsequentes.</t>
  </si>
  <si>
    <t>100% of the principal value - R$ 1.385.100</t>
  </si>
  <si>
    <t>Redemption or repurchase may occur from de 28/04/2031 e em cada ano subsequentes.</t>
  </si>
  <si>
    <t>100% do CDI + 1,15%</t>
  </si>
  <si>
    <t>100% of the principal value - R$ 1.614.900</t>
  </si>
  <si>
    <t>Redemption or repurchase may occur from de 17/11/2026 e em cada ano subsequentes.</t>
  </si>
  <si>
    <t>Instrumento de dívida: Lei Brasileira 12.249 de 11 de Junho de 2010 / Resolução CMN 4.733 de 27 de junho de 2019 / Núcleo de Subordinação: Resolução CMN 4.192 de 1 de março de 2013</t>
  </si>
  <si>
    <t>LFSN26002HO</t>
  </si>
  <si>
    <t>100% of the principal value - R$ 1.665.300</t>
  </si>
  <si>
    <t>Redemption or repurchase may occur from de 15/05/2031 e em cada ano subsequentes</t>
  </si>
  <si>
    <t>100% do CDI + 0,55%</t>
  </si>
  <si>
    <t>LFSN26002HT</t>
  </si>
  <si>
    <t>100% of the principal value - R$ 1.650.000</t>
  </si>
  <si>
    <t>Redemption or repurchase may occur from de 15/09/2031 e em cada ano subsequentes</t>
  </si>
  <si>
    <t>Exposures classified as problem assets at the end of the previous period (09/30/2025)</t>
  </si>
  <si>
    <t>RWA as at end of reporting period (03/31/2026)</t>
  </si>
  <si>
    <r>
      <t>RWA</t>
    </r>
    <r>
      <rPr>
        <b/>
        <vertAlign val="subscript"/>
        <sz val="10"/>
        <rFont val="Itau Display"/>
        <family val="2"/>
      </rPr>
      <t>MINT</t>
    </r>
    <r>
      <rPr>
        <b/>
        <sz val="10"/>
        <rFont val="Itau Display"/>
        <family val="2"/>
      </rPr>
      <t xml:space="preserve"> - 03/31/2026</t>
    </r>
  </si>
  <si>
    <t xml:space="preserve">                                                                                         -  </t>
  </si>
  <si>
    <t xml:space="preserve">                                                                       -  </t>
  </si>
  <si>
    <r>
      <rPr>
        <vertAlign val="superscript"/>
        <sz val="8"/>
        <color rgb="FF000000"/>
        <rFont val="Itau Display"/>
        <family val="2"/>
      </rPr>
      <t xml:space="preserve">(1) </t>
    </r>
    <r>
      <rPr>
        <sz val="8"/>
        <color rgb="FF000000"/>
        <rFont val="Itau Display"/>
        <family val="2"/>
      </rPr>
      <t>Corresponds to 61 daily average observations at 1Q26 and 64 daily at 4Q25.</t>
    </r>
  </si>
  <si>
    <t>Update: June, 30, 2026</t>
  </si>
  <si>
    <t>¹Reported quarterly as from 2Q26</t>
  </si>
  <si>
    <t>06/30/2026</t>
  </si>
  <si>
    <t>1) T corresponds to 12/31/2025,  the base date for capital inputs in effect for June 2026</t>
  </si>
  <si>
    <t>Total Adjusted Value 
06/30/2026</t>
  </si>
  <si>
    <t>RWA as at end of reporting period (06/30/2026)</t>
  </si>
  <si>
    <t>06/31/2026</t>
  </si>
  <si>
    <r>
      <t>RWA</t>
    </r>
    <r>
      <rPr>
        <b/>
        <vertAlign val="subscript"/>
        <sz val="10"/>
        <rFont val="Itau Display"/>
        <family val="2"/>
      </rPr>
      <t>MINT</t>
    </r>
    <r>
      <rPr>
        <b/>
        <sz val="10"/>
        <rFont val="Itau Display"/>
        <family val="2"/>
      </rPr>
      <t xml:space="preserve"> - 06/30/2026</t>
    </r>
  </si>
  <si>
    <t>Exposures classified as problem assets at the end of the previous period (03/31/2026)</t>
  </si>
  <si>
    <t>Defaulted loans and debt securities at end of the reporting period (06/30/2026)</t>
  </si>
  <si>
    <r>
      <rPr>
        <sz val="10"/>
        <color rgb="FF000000"/>
        <rFont val="Arial"/>
        <family val="2"/>
      </rPr>
      <t>115,0</t>
    </r>
  </si>
  <si>
    <t>1) T corresponds to 06/30/2025, the base date of the DRO used in the current capital for March 2026</t>
  </si>
  <si>
    <r>
      <rPr>
        <vertAlign val="superscript"/>
        <sz val="8"/>
        <color theme="1"/>
        <rFont val="Itau Display"/>
        <family val="2"/>
      </rPr>
      <t>(1)</t>
    </r>
    <r>
      <rPr>
        <sz val="8"/>
        <color theme="1"/>
        <rFont val="Itau Display"/>
        <family val="2"/>
      </rPr>
      <t xml:space="preserve"> Transactions subject to counterparty credit risk are excluded, in accordance with BCB Normative Instruction No. 532.</t>
    </r>
  </si>
  <si>
    <t>Debt instrument: Brazilian Law / CMN Resolution 4.123 de 23 de agosto de 2012 / Subordination Framework: CMN Resolution 4.192 de 1 de março de 2013</t>
  </si>
  <si>
    <t>Additional Tier 1 Capital</t>
  </si>
  <si>
    <t>Consolidated Group</t>
  </si>
  <si>
    <t>Liability – amortized cost</t>
  </si>
  <si>
    <t>No maturity</t>
  </si>
  <si>
    <t>1/15/2027</t>
  </si>
  <si>
    <t xml:space="preserve">Call or redemption may occur from 15/01/2025 and on each subsequent interest payment date. </t>
  </si>
  <si>
    <t>Non-cumulative</t>
  </si>
  <si>
    <t>Non-convertible</t>
  </si>
  <si>
    <t>Will be written down in the situations set forth in Article 17, inciso XV, da CMN Resolution 4.192, de 01/03/2013.</t>
  </si>
  <si>
    <t xml:space="preserve">Senior to Common Equity Tier 1 and subordinated to all other liabilities of the institution. </t>
  </si>
  <si>
    <t>7/15/2026</t>
  </si>
  <si>
    <t xml:space="preserve">Call or redemption may occur from 15/07/2024 and on each subsequent interest payment date. </t>
  </si>
  <si>
    <t xml:space="preserve">Call or redemption may occur from 15/09/2024 and on each subsequent interest payment date. </t>
  </si>
  <si>
    <t>1/14/2019</t>
  </si>
  <si>
    <t>1/15/2019</t>
  </si>
  <si>
    <t>1/16/2019</t>
  </si>
  <si>
    <t>1/17/2019</t>
  </si>
  <si>
    <t>Brazilian Law Nº 12.249, de 11 de Junho de 2010 / CMN Resolution Nº 4.733 de 27 de junho de 2019 / Subordination Framework: CMN Resolution Nº 4.192 de 1 de março de 2013 / BCB Resolution Nº 122, de 2 de agosto de 2021</t>
  </si>
  <si>
    <t>Tier 2 Capital</t>
  </si>
  <si>
    <t>Dated</t>
  </si>
  <si>
    <t>9/22/2031</t>
  </si>
  <si>
    <t>9/21/2026</t>
  </si>
  <si>
    <t>Call or redemption may occur from 21/09/2026 e em cada ano subsequentes</t>
  </si>
  <si>
    <t>Mandatory</t>
  </si>
  <si>
    <t>Will be written down in the situations set forth in Article 20, inciso X, da CMN Resolution 4.192, de 01/03/2013.</t>
  </si>
  <si>
    <t>Subordinated to all liabilities of the issuing institution, except Common Equity Tier 1 and Additional Tier 1 Capital instruments</t>
  </si>
  <si>
    <t>10/21/2031</t>
  </si>
  <si>
    <t>10/21/2026</t>
  </si>
  <si>
    <t>Call or redemption may occur from 21/10/2026 e em cada ano subsequentes</t>
  </si>
  <si>
    <t>9/13/2021</t>
  </si>
  <si>
    <t>9/14/2021</t>
  </si>
  <si>
    <t>9/17/2021</t>
  </si>
  <si>
    <t>9/20/2021</t>
  </si>
  <si>
    <t>9/21/2021</t>
  </si>
  <si>
    <t>Debt instrument: Brazilian Law Nº 12.249 de 11 de junho de 2010 / CMN Resolution 5.007 de 24 de março de 2022 / Subordination Framework: CMN Resolution 4.955 de 21 de outubro de 2021</t>
  </si>
  <si>
    <t>9/22/2022</t>
  </si>
  <si>
    <t>10/15/2027</t>
  </si>
  <si>
    <t>Call or redemption may occur from 15/10/2027 e em cada ano subsequente</t>
  </si>
  <si>
    <t>Will be written down in the situations set forth in Article 15, inciso XV, da CMN Resolution 4.955, de 21/10/2021.</t>
  </si>
  <si>
    <t>9/23/2022</t>
  </si>
  <si>
    <t>9/26/2022</t>
  </si>
  <si>
    <t>9/27/2022</t>
  </si>
  <si>
    <t>9/28/2022</t>
  </si>
  <si>
    <t>9/29/2022</t>
  </si>
  <si>
    <t>9/30/2022</t>
  </si>
  <si>
    <t>Call or redemption may occur from de 10/11/28 and on each subsequent interest payment date</t>
  </si>
  <si>
    <t>Brazilian Law Nº 12.249, de 11 de Junho de 2010 / CMN Resolution Nº 5.007 de 24 de março de 2022 / Subordination Framework: CMN Resolution Nº 4.955 de 21 de outubro de 2021 / BCB Resolution Nº 122, de 2 de agosto de 2021</t>
  </si>
  <si>
    <t>12/20/2023</t>
  </si>
  <si>
    <t>1/16/2034</t>
  </si>
  <si>
    <t>Will be written down in the situations set forth in Article 20, inciso X, da CMN Resolution 4.955, de 21 de outubro de 2021</t>
  </si>
  <si>
    <t>2/15/2034</t>
  </si>
  <si>
    <t>2/15/2029</t>
  </si>
  <si>
    <t>Call or redemption may occur from de 15/02/29 e em cada semestre subsequentes</t>
  </si>
  <si>
    <t>2/15/2039</t>
  </si>
  <si>
    <t>Call or redemption may occur from de 15/02/34 e em cada semestre subsequentes</t>
  </si>
  <si>
    <t>8/21/2024</t>
  </si>
  <si>
    <t>9/15/2034</t>
  </si>
  <si>
    <t>9/15/2029</t>
  </si>
  <si>
    <t>Call or redemption may occur from de 15/09/2029 e em cada ano subsequentes</t>
  </si>
  <si>
    <t>10/16/2034</t>
  </si>
  <si>
    <t>10/15/2029</t>
  </si>
  <si>
    <t>Call or redemption may occur from de 16/10/2029 e em cada ano subsequentes</t>
  </si>
  <si>
    <t>9/18/2024</t>
  </si>
  <si>
    <t>11/16/2029</t>
  </si>
  <si>
    <t>Call or redemption may occur from de 16/11/29 e em cada ano subsequentes</t>
  </si>
  <si>
    <t>10/30/2024</t>
  </si>
  <si>
    <t>11/14/2029</t>
  </si>
  <si>
    <t>Call or redemption may occur from de 14/11/2029 e em cada ano subsequentes</t>
  </si>
  <si>
    <t>2/28/2025</t>
  </si>
  <si>
    <t>3/15/2030</t>
  </si>
  <si>
    <t>Call or redemption may occur from de 15/03/2030 e em cada ano subsequentes</t>
  </si>
  <si>
    <t>5/30/2025</t>
  </si>
  <si>
    <t>9/17/2030</t>
  </si>
  <si>
    <t>Call or redemption may occur from de 17/09/2030 e em cada ano subsequentes.</t>
  </si>
  <si>
    <t>Call or redemption may occur from de 05/07/2030 e em cada ano subsequentes.</t>
  </si>
  <si>
    <t>4/28/2031</t>
  </si>
  <si>
    <t>Call or redemption may occur from de 28/04/2031 e em cada ano subsequentes.</t>
  </si>
  <si>
    <t>2/17/2031</t>
  </si>
  <si>
    <t>Call or redemption may occur from de 17/11/2026 e em cada ano subsequentes.</t>
  </si>
  <si>
    <t>Debt instrument: Brazilian Law 12.249 de 11 de Junho de 2010 / CMN Resolution 4.733 de 27 de junho de 2019 / Subordination Framework: CMN Resolution 4.192 de 1 de março de 2013</t>
  </si>
  <si>
    <t>11/17/2020</t>
  </si>
  <si>
    <t>11/18/2030</t>
  </si>
  <si>
    <t>11/17/2026</t>
  </si>
  <si>
    <t>3/25/2026</t>
  </si>
  <si>
    <t>5/15/2036</t>
  </si>
  <si>
    <t>5/15/2031</t>
  </si>
  <si>
    <t>Call or redemption may occur from de 15/05/2031 e em cada ano subsequentes</t>
  </si>
  <si>
    <t>3/26/2026</t>
  </si>
  <si>
    <t>9/15/2036</t>
  </si>
  <si>
    <t>9/15/2031</t>
  </si>
  <si>
    <t>Call or redemption may occur from de 15/09/2031 e em cada ano subsequentes</t>
  </si>
  <si>
    <t>LFSC26004BL</t>
  </si>
  <si>
    <t>12/15/2031</t>
  </si>
  <si>
    <t>Call or redemption may occur from de 15/12/2031 e em cada ano subsequentes</t>
  </si>
  <si>
    <t>100% do CDI + 1,05%</t>
  </si>
  <si>
    <t xml:space="preserve">-   </t>
  </si>
  <si>
    <t>LFSC26004BM</t>
  </si>
  <si>
    <t>6/16/2031</t>
  </si>
  <si>
    <t>Call or redemption may occur from de 16/03/2031 e em cada ano subsequentes</t>
  </si>
  <si>
    <t>LFSC26004BN</t>
  </si>
  <si>
    <t>LFSC26004BO</t>
  </si>
  <si>
    <t xml:space="preserve">Perpetual </t>
  </si>
  <si>
    <t>100% of principal amount - BRL 20.000</t>
  </si>
  <si>
    <t>100% of principal amount - BRL 9.300</t>
  </si>
  <si>
    <t>100% of principal amount - BRL 600</t>
  </si>
  <si>
    <t>100% of principal amount - BRL 44.700</t>
  </si>
  <si>
    <t>100% of principal amount - BRL 20.400</t>
  </si>
  <si>
    <t>100% of principal amount - BRL 500</t>
  </si>
  <si>
    <t>100% of principal amount - BRL 4.500</t>
  </si>
  <si>
    <t>100% of principal amount - BRL 2.000</t>
  </si>
  <si>
    <t>100% of principal amount - BRL 1.500</t>
  </si>
  <si>
    <t>100% of principal amount - BRL 7.500</t>
  </si>
  <si>
    <t>100% of principal amount - BRL 24.000</t>
  </si>
  <si>
    <t>100% of principal amount - BRL 6.000</t>
  </si>
  <si>
    <t>100% of principal amount - BRL 5.500</t>
  </si>
  <si>
    <t>100% of principal amount - BRL 17.500</t>
  </si>
  <si>
    <t>100% of principal amount - BRL 56.500</t>
  </si>
  <si>
    <t>100% of principal amount - BRL 2.500</t>
  </si>
  <si>
    <t>100% of principal amount - BRL 33.500</t>
  </si>
  <si>
    <t>100% of principal amount - BRL 1.000</t>
  </si>
  <si>
    <t>100% of principal amount - BRL 27.500</t>
  </si>
  <si>
    <t>100% of principal amount - BRL 55.500</t>
  </si>
  <si>
    <t>100% of principal amount - BRL 12.000</t>
  </si>
  <si>
    <t>100% of principal amount - BRL 115.000</t>
  </si>
  <si>
    <t>100% of principal amount - BRL 35.000</t>
  </si>
  <si>
    <t>100% of principal amount - BRL 10.500</t>
  </si>
  <si>
    <t>100% of principal amount - BRL 83.500</t>
  </si>
  <si>
    <t>100% of principal amount - BRL 4.000</t>
  </si>
  <si>
    <t>100% of principal amount - BRL 48.500</t>
  </si>
  <si>
    <t>100% of principal amount - BRL 3.200</t>
  </si>
  <si>
    <t>100% of principal amount - BRL 800</t>
  </si>
  <si>
    <t>100% of principal amount - BRL 400</t>
  </si>
  <si>
    <t>100% of principal amount - BRL 1.200</t>
  </si>
  <si>
    <t>100% of principal amount - BRL 28.000</t>
  </si>
  <si>
    <t>100% of principal amount - BRL 17.600</t>
  </si>
  <si>
    <t>100% of principal amount - BRL 50.000</t>
  </si>
  <si>
    <t>100% of principal amount - BRL 2.400</t>
  </si>
  <si>
    <t>100% of principal amount - BRL 4.800</t>
  </si>
  <si>
    <t>100% of principal amount - BRL 15.600</t>
  </si>
  <si>
    <t>100% of principal amount - BRL 53.600</t>
  </si>
  <si>
    <t>100% of principal amount - BRL 45.000</t>
  </si>
  <si>
    <t>100% of principal amount - BRL 3.500</t>
  </si>
  <si>
    <t>100% of principal amount - BRL 3.600</t>
  </si>
  <si>
    <t>100% of principal amount - BRL 8.000</t>
  </si>
  <si>
    <t>100% of principal amount - BRL 79.200</t>
  </si>
  <si>
    <t>100% of principal amount - BRL 15.200</t>
  </si>
  <si>
    <t>100% of principal amount - BRL 5.600</t>
  </si>
  <si>
    <t>100% of principal amount - BRL 19.200</t>
  </si>
  <si>
    <t>100% of principal amount - BRL 35.200</t>
  </si>
  <si>
    <t>100% of principal amount - BRL 1.600</t>
  </si>
  <si>
    <t>100% of principal amount - BRL 6.400</t>
  </si>
  <si>
    <t>100% of principal amount - BRL 2.800</t>
  </si>
  <si>
    <t>100% of principal amount - BRL 1.800</t>
  </si>
  <si>
    <t>100% of principal amount - BRL 300</t>
  </si>
  <si>
    <t>100% of principal amount - BRL 25.000</t>
  </si>
  <si>
    <t>100% of principal amount - BRL 25.600</t>
  </si>
  <si>
    <t>100% of principal amount - BRL 11.200</t>
  </si>
  <si>
    <t>100% of principal amount - BRL 9.000</t>
  </si>
  <si>
    <t>100% of principal amount - BRL 9.600</t>
  </si>
  <si>
    <t>100% of principal amount - BRL 3.000</t>
  </si>
  <si>
    <t>100% of principal amount - BRL 22.500</t>
  </si>
  <si>
    <t>100% of principal amount - BRL 52.000</t>
  </si>
  <si>
    <t>100% of principal amount - BRL 14.000</t>
  </si>
  <si>
    <t>100% of principal amount - BRL 78.000</t>
  </si>
  <si>
    <t>100% of principal amount - BRL 9.900</t>
  </si>
  <si>
    <t>100% of principal amount - BRL 100.200</t>
  </si>
  <si>
    <t>100% of principal amount - BRL 18.900</t>
  </si>
  <si>
    <t>100% of principal amount - BRL 900</t>
  </si>
  <si>
    <t>100% of principal amount - BRL 2.100</t>
  </si>
  <si>
    <t>100% of principal amount - BRL 3.900</t>
  </si>
  <si>
    <t>100% of principal amount - BRL 10.200</t>
  </si>
  <si>
    <t>100% of principal amount - BRL 5.100</t>
  </si>
  <si>
    <t>100% of principal amount - BRL 102.000</t>
  </si>
  <si>
    <t>100% of principal amount - BRL 30.600</t>
  </si>
  <si>
    <t>100% of principal amount - BRL 149.400</t>
  </si>
  <si>
    <t>100% of principal amount - BRL 18.000</t>
  </si>
  <si>
    <t>100% of principal amount - BRL 6.800</t>
  </si>
  <si>
    <t>100% of principal amount - BRL 7.600</t>
  </si>
  <si>
    <t>100% of principal amount - BRL 32.400</t>
  </si>
  <si>
    <t>100% of principal amount - BRL 60.000</t>
  </si>
  <si>
    <t>100% of principal amount - BRL 5.200</t>
  </si>
  <si>
    <t>100% of principal amount - BRL 8.800</t>
  </si>
  <si>
    <t>100% of principal amount - BRL 7.200</t>
  </si>
  <si>
    <t>100% of principal amount - BRL 9.200</t>
  </si>
  <si>
    <t>100% of principal amount - BRL 10.000</t>
  </si>
  <si>
    <t>100% of principal amount - BRL 19.600</t>
  </si>
  <si>
    <t>100% of principal amount - BRL 21.200</t>
  </si>
  <si>
    <t>100% of principal amount - BRL 110.000</t>
  </si>
  <si>
    <t>100% of principal amount - BRL 32.000</t>
  </si>
  <si>
    <t>100% of principal amount - BRL 4.400</t>
  </si>
  <si>
    <t>100% of principal amount - BRL 16.800</t>
  </si>
  <si>
    <t>100% of principal amount - BRL 12.400</t>
  </si>
  <si>
    <t>100% of principal amount - BRL 82.000</t>
  </si>
  <si>
    <t>100% of principal amount - BRL 8.400</t>
  </si>
  <si>
    <t>100% of principal amount - BRL 10.800</t>
  </si>
  <si>
    <t>100% of principal amount - BRL 53.200</t>
  </si>
  <si>
    <t>100% of principal amount - BRL 36.400</t>
  </si>
  <si>
    <t>100% of principal amount - BRL 16.400</t>
  </si>
  <si>
    <t>100% of principal amount - BRL 12.800</t>
  </si>
  <si>
    <t>100% of principal amount - BRL 23.600</t>
  </si>
  <si>
    <t>100% of principal amount - BRL 160.000</t>
  </si>
  <si>
    <t>100% of principal amount - BRL 157.600</t>
  </si>
  <si>
    <t>100% of principal amount - BRL 46.800</t>
  </si>
  <si>
    <t>100% of principal amount - BRL 28.400</t>
  </si>
  <si>
    <t>100% of principal amount - BRL 85.600</t>
  </si>
  <si>
    <t>100% of principal amount - BRL 96.400</t>
  </si>
  <si>
    <t>100% of principal amount - BRL 222.400</t>
  </si>
  <si>
    <t>100% of principal amount - BRL 257.600</t>
  </si>
  <si>
    <t>100% of principal amount - BRL 31.600</t>
  </si>
  <si>
    <t>100% of principal amount - BRL 90.400</t>
  </si>
  <si>
    <t>100% of principal amount - BRL 32.800</t>
  </si>
  <si>
    <t>100% of principal amount - BRL 491.200</t>
  </si>
  <si>
    <t>100% of principal amount - BRL 93.200</t>
  </si>
  <si>
    <t>100% of principal amount - BRL 45.200</t>
  </si>
  <si>
    <t>100% of principal amount - BRL 44.800</t>
  </si>
  <si>
    <t>100% of principal amount - BRL 16.000</t>
  </si>
  <si>
    <t>100% of principal amount - BRL 152.000</t>
  </si>
  <si>
    <t>100% of principal amount - BRL 134.000</t>
  </si>
  <si>
    <t>100% of principal amount - BRL 40.000</t>
  </si>
  <si>
    <t>100% of principal amount - BRL 37.200</t>
  </si>
  <si>
    <t>100% of principal amount - BRL 27.200</t>
  </si>
  <si>
    <t>100% of principal amount - BRL 181.600</t>
  </si>
  <si>
    <t>100% of principal amount - BRL 391.600</t>
  </si>
  <si>
    <t>100% of principal amount - BRL 65.200</t>
  </si>
  <si>
    <t>100% of principal amount - BRL 22.800</t>
  </si>
  <si>
    <t>100% of principal amount - BRL 17.200</t>
  </si>
  <si>
    <t>100% of principal amount - BRL 30.000</t>
  </si>
  <si>
    <t>100% of principal amount - BRL 6.600</t>
  </si>
  <si>
    <t>100% of principal amount - BRL 46.500</t>
  </si>
  <si>
    <t>100% of principal amount - BRL 18.300</t>
  </si>
  <si>
    <t>100% of principal amount - BRL 5.400</t>
  </si>
  <si>
    <t>100% of principal amount - BRL 6.900</t>
  </si>
  <si>
    <t>100% of principal amount - BRL 14.100</t>
  </si>
  <si>
    <t>100% of principal amount - BRL 8.100</t>
  </si>
  <si>
    <t>100% of principal amount - BRL 36.900</t>
  </si>
  <si>
    <t>100% of principal amount - BRL 5.700</t>
  </si>
  <si>
    <t>100% of principal amount - BRL 4.200</t>
  </si>
  <si>
    <t>100% of principal amount - BRL 6.300</t>
  </si>
  <si>
    <t>100% of principal amount - BRL 17.700</t>
  </si>
  <si>
    <t>100% of principal amount - BRL 16.200</t>
  </si>
  <si>
    <t>100% of principal amount - BRL 34.200</t>
  </si>
  <si>
    <t>100% of principal amount - BRL 33.000</t>
  </si>
  <si>
    <t>100% of principal amount - BRL 13.200</t>
  </si>
  <si>
    <t>100% of principal amount - BRL 15.300</t>
  </si>
  <si>
    <t>100% of principal amount - BRL 29.100</t>
  </si>
  <si>
    <t>100% of principal amount - BRL 20.700</t>
  </si>
  <si>
    <t>100% of principal amount - BRL 59.100</t>
  </si>
  <si>
    <t>100% of principal amount - BRL 35.100</t>
  </si>
  <si>
    <t>100% of principal amount - BRL 2.700</t>
  </si>
  <si>
    <t>100% of principal amount - BRL 3.300</t>
  </si>
  <si>
    <t>100% of principal amount - BRL 17.100</t>
  </si>
  <si>
    <t>100% of principal amount - BRL 700</t>
  </si>
  <si>
    <t>100% of principal amount - BRL 350</t>
  </si>
  <si>
    <t>100% of principal amount - BRL 16.450</t>
  </si>
  <si>
    <t>100% of principal amount - BRL 1.050</t>
  </si>
  <si>
    <t>100% of principal amount - BRL 1.400</t>
  </si>
  <si>
    <t>100% of principal amount - BRL 45.150</t>
  </si>
  <si>
    <t>100% of principal amount - BRL 12.600</t>
  </si>
  <si>
    <t>100% of principal amount - BRL 1.750</t>
  </si>
  <si>
    <t>100% of principal amount - BRL 35.350</t>
  </si>
  <si>
    <t>100% of principal amount - BRL 3.850</t>
  </si>
  <si>
    <t>100% of principal amount - BRL 8.750</t>
  </si>
  <si>
    <t>100% of principal amount - BRL 13.650</t>
  </si>
  <si>
    <t>100% of principal amount - BRL 57.750</t>
  </si>
  <si>
    <t>100% of principal amount - BRL 4.550</t>
  </si>
  <si>
    <t>100% of principal amount - BRL 56.350</t>
  </si>
  <si>
    <t>100% of principal amount - BRL 4.900</t>
  </si>
  <si>
    <t>100% of principal amount - BRL 23.800</t>
  </si>
  <si>
    <t>100% of principal amount - BRL 87.850</t>
  </si>
  <si>
    <t>100% of principal amount - BRL 3.150</t>
  </si>
  <si>
    <t>100% of principal amount - BRL 22.050</t>
  </si>
  <si>
    <t>100% of principal amount - BRL 24.500</t>
  </si>
  <si>
    <t>100% of principal amount - BRL 11.900</t>
  </si>
  <si>
    <t>100% of principal amount - BRL 75.950</t>
  </si>
  <si>
    <t>100% of principal amount - BRL 36.050</t>
  </si>
  <si>
    <t>100% of principal amount - BRL 2.450</t>
  </si>
  <si>
    <t>100% of principal amount - BRL 6.650</t>
  </si>
  <si>
    <t>100% of principal amount - BRL 108.900</t>
  </si>
  <si>
    <t>100% of principal amount - BRL 1.161.000</t>
  </si>
  <si>
    <t>100% of principal amount - BRL 122.700</t>
  </si>
  <si>
    <t>100% of principal amount - BRL 107.400</t>
  </si>
  <si>
    <t>100% of principal amount - BRL 529.800</t>
  </si>
  <si>
    <t>100% of principal amount - BRL 470.100</t>
  </si>
  <si>
    <t>100% of principal amount - BRL 1.656.900</t>
  </si>
  <si>
    <t>100% of principal amount - BRL 1.443.300</t>
  </si>
  <si>
    <t>100% of principal amount - BRL 1.000.200</t>
  </si>
  <si>
    <t>100% of principal amount - BRL 2.780.100</t>
  </si>
  <si>
    <t>100% of principal amount - BRL 2.544.600</t>
  </si>
  <si>
    <t>100% of principal amount - BRL 1.870.500</t>
  </si>
  <si>
    <t>100% of principal amount - BRL 859.800</t>
  </si>
  <si>
    <t>100% of principal amount - BRL 1.649.700</t>
  </si>
  <si>
    <t>100% of principal amount - BRL 2.475.300</t>
  </si>
  <si>
    <t>100% of principal amount - BRL 1.385.100</t>
  </si>
  <si>
    <t>100% of principal amount - BRL 1.614.900</t>
  </si>
  <si>
    <t>100% of principal amount - BRL 106.000</t>
  </si>
  <si>
    <t>100% of principal amount - BRL 1.665.300</t>
  </si>
  <si>
    <t>100% of principal amount - BRL 1.650.000</t>
  </si>
  <si>
    <t>100% of principal amount - BRL 1.416.600</t>
  </si>
  <si>
    <t>100% of principal amount - BRL 749.400</t>
  </si>
  <si>
    <t>100% of principal amount - BRL 825.000</t>
  </si>
  <si>
    <t>Total:</t>
  </si>
  <si>
    <t>Encumbered Assets</t>
  </si>
  <si>
    <t>Unemcumbered Assets</t>
  </si>
  <si>
    <t>Of which: elegible HQLA</t>
  </si>
  <si>
    <t>Type of Assets</t>
  </si>
  <si>
    <t>Federal Govermente Securities</t>
  </si>
  <si>
    <t>Private Securities</t>
  </si>
  <si>
    <t>Other Assets</t>
  </si>
  <si>
    <t>In millions R$</t>
  </si>
  <si>
    <t>ENC: Encumbered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</si>
</sst>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164" formatCode="&quot;$&quot;#,##0_);[Red]\(&quot;$&quot;#,##0\)"/>
    <numFmt numFmtId="165" formatCode="&quot;$&quot;#,##0.00_);[Red]\(&quot;$&quot;#,##0.00\)"/>
    <numFmt numFmtId="166" formatCode="_(&quot;$&quot;* #,##0_);_(&quot;$&quot;* \(#,##0\);_(&quot;$&quot;* &quot;-&quot;_);_(@_)"/>
    <numFmt numFmtId="167" formatCode="_(* #,##0_);_(* \(#,##0\);_(* &quot;-&quot;_);_(@_)"/>
    <numFmt numFmtId="168" formatCode="_(* #,##0.00_);_(* \(#,##0.00\);_(* &quot;-&quot;??_);_(@_)"/>
    <numFmt numFmtId="169" formatCode="_(&quot;R$&quot;* #,##0.00_);_(&quot;R$&quot;* \(#,##0.00\);_(&quot;R$&quot;* &quot;-&quot;??_);_(@_)"/>
    <numFmt numFmtId="170" formatCode="_-* #,##0_-;\-* #,##0_-;_-* &quot;-&quot;??_-;_-@_-"/>
    <numFmt numFmtId="171" formatCode="0.0%"/>
    <numFmt numFmtId="172" formatCode="_(* #,##0_);_(* \(#,##0\);_(* &quot;-&quot;??_);_(@_)"/>
    <numFmt numFmtId="173" formatCode="###0;###0"/>
    <numFmt numFmtId="174" formatCode="0.0"/>
    <numFmt numFmtId="175" formatCode="m/d/yy;@"/>
    <numFmt numFmtId="176" formatCode="m/d/yyyy;@"/>
    <numFmt numFmtId="177" formatCode="0.000%"/>
    <numFmt numFmtId="178" formatCode="#,##0;\(#,##0\)"/>
    <numFmt numFmtId="179" formatCode="_(* #,##0.0_);_(* \(#,##0.0\);_(* &quot;-&quot;??_);_(@_)"/>
    <numFmt numFmtId="180" formatCode="0.0_);\(0.0\)"/>
    <numFmt numFmtId="181" formatCode="General_)"/>
    <numFmt numFmtId="182" formatCode="#,##0\ &quot;Esc.&quot;;\-#,##0\ &quot;Esc.&quot;"/>
    <numFmt numFmtId="183" formatCode="dd/mm/yy;@"/>
    <numFmt numFmtId="184" formatCode="_(&quot;R$ &quot;* #,##0.00_);_(&quot;R$ &quot;* \(#,##0.00\);_(&quot;R$ &quot;* &quot;-&quot;??_);_(@_)"/>
    <numFmt numFmtId="185" formatCode="_(* #,##0.00000000000000000_);_(* \(#,##0.00000000000000000\);_(* &quot;-&quot;??_);_(@_)"/>
    <numFmt numFmtId="186" formatCode="_([$€-2]* #,##0.00_);_([$€-2]* \(#,##0.00\);_([$€-2]* &quot;-&quot;??_)"/>
    <numFmt numFmtId="187" formatCode="0.0000"/>
    <numFmt numFmtId="188" formatCode="#,##0.00\ &quot;Esc.&quot;;\-#,##0.00\ &quot;Esc.&quot;"/>
    <numFmt numFmtId="189" formatCode="#,#00"/>
    <numFmt numFmtId="190" formatCode="yyyy\-mm\-dd;@"/>
    <numFmt numFmtId="191" formatCode="0.0000%"/>
    <numFmt numFmtId="192" formatCode="#,##0\ &quot;€&quot;;\-#,##0\ &quot;€&quot;"/>
    <numFmt numFmtId="193" formatCode="mmmm/yy"/>
    <numFmt numFmtId="194" formatCode="_-* #,##0\ _P_t_a_-;\-* #,##0\ _P_t_a_-;_-* &quot;-&quot;\ _P_t_a_-;_-@_-"/>
    <numFmt numFmtId="195" formatCode="_(&quot;Ch$&quot;* #,##0_);_(&quot;Ch$&quot;* \(#,##0\);_(&quot;Ch$&quot;* &quot;-&quot;_);_(@_)"/>
    <numFmt numFmtId="196" formatCode="_(&quot;Ch$&quot;* #,##0.00_);_(&quot;Ch$&quot;* \(#,##0.00\);_(&quot;Ch$&quot;* &quot;-&quot;??_);_(@_)"/>
    <numFmt numFmtId="197" formatCode="_-* #,##0.000_-;\-* #,##0.000_-;_-* &quot;-&quot;??_-;_-@_-"/>
    <numFmt numFmtId="198" formatCode="#,##0.0000"/>
    <numFmt numFmtId="199" formatCode="#,##0;[Red]\(#,##0\)"/>
    <numFmt numFmtId="200" formatCode="_-&quot;$&quot;* #,##0_-;\-&quot;$&quot;* #,##0_-;_-&quot;$&quot;* &quot;-&quot;_-;_-@_-"/>
    <numFmt numFmtId="201" formatCode="_-&quot;$&quot;* #,##0.00_-;\-&quot;$&quot;* #,##0.00_-;_-&quot;$&quot;* &quot;-&quot;??_-;_-@_-"/>
    <numFmt numFmtId="202" formatCode="_(* #,##0.0_);_(* \(#,##0.0\);_(* &quot;-&quot;?_);_(@_)"/>
    <numFmt numFmtId="203" formatCode="0.00_)"/>
    <numFmt numFmtId="204" formatCode="#,##0.00\ &quot;Esc.&quot;;[Red]\-#,##0.00\ &quot;Esc.&quot;"/>
    <numFmt numFmtId="205" formatCode="%#,#00"/>
    <numFmt numFmtId="206" formatCode="#,##0_);\(#,##0\);\-"/>
    <numFmt numFmtId="207" formatCode="#.##000"/>
    <numFmt numFmtId="208" formatCode="0.0000000000000000000000000"/>
    <numFmt numFmtId="209" formatCode="#\ ###\ ###\ ##0\ "/>
    <numFmt numFmtId="210" formatCode="&quot;Yes&quot;;[Red]&quot;No&quot;"/>
    <numFmt numFmtId="211" formatCode="0.00000"/>
    <numFmt numFmtId="212" formatCode="[&gt;0]General"/>
    <numFmt numFmtId="213" formatCode="_-* #,##0\ &quot;Esc.&quot;_-;\-* #,##0\ &quot;Esc.&quot;_-;_-* &quot;-&quot;\ &quot;Esc.&quot;_-;_-@_-"/>
    <numFmt numFmtId="214" formatCode="#,"/>
    <numFmt numFmtId="215" formatCode="_ * #,##0.00_ ;_ * \-#,##0.00_ ;_ * &quot;-&quot;??_ ;_ @_ "/>
    <numFmt numFmtId="216" formatCode="_-* #,##0.0_-;\-* #,##0.0_-;_-* &quot;-&quot;??_-;_-@_-"/>
    <numFmt numFmtId="217" formatCode="#,##0.0%"/>
    <numFmt numFmtId="218" formatCode="&quot;R$&quot;#,##0_);[Red]\(&quot;R$&quot;#,##0\)"/>
    <numFmt numFmtId="219" formatCode="_(* #,##0.000_);_(* \(#,##0.000\);_(* &quot;-&quot;??_);_(@_)"/>
    <numFmt numFmtId="220" formatCode="#,##0.0"/>
  </numFmts>
  <fonts count="45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0"/>
      <color rgb="FF000000"/>
      <name val="Arial"/>
      <family val="2"/>
    </font>
    <font>
      <sz val="10"/>
      <name val="Arial"/>
      <family val="2"/>
    </font>
    <font>
      <b/>
      <sz val="10"/>
      <name val="Arial"/>
      <family val="2"/>
    </font>
    <font>
      <b/>
      <sz val="8"/>
      <name val="Tahoma"/>
      <family val="2"/>
    </font>
    <font>
      <b/>
      <sz val="10"/>
      <color theme="1"/>
      <name val="Arial"/>
      <family val="2"/>
    </font>
    <font>
      <sz val="8"/>
      <color theme="1"/>
      <name val="Calibri"/>
      <family val="2"/>
      <scheme val="minor"/>
    </font>
    <font>
      <b/>
      <sz val="11"/>
      <color theme="3"/>
      <name val="Calibri"/>
      <family val="2"/>
      <scheme val="minor"/>
    </font>
    <font>
      <b/>
      <sz val="11"/>
      <color theme="0"/>
      <name val="Calibri"/>
      <family val="2"/>
      <scheme val="minor"/>
    </font>
    <font>
      <sz val="10"/>
      <color theme="1"/>
      <name val="Arial"/>
      <family val="2"/>
    </font>
    <font>
      <i/>
      <sz val="10"/>
      <color theme="0" tint="-0.34998626667073579"/>
      <name val="Arial"/>
      <family val="2"/>
    </font>
    <font>
      <sz val="10"/>
      <color theme="1" tint="0.249977111117893"/>
      <name val="Arial"/>
      <family val="2"/>
    </font>
    <font>
      <i/>
      <sz val="10"/>
      <color theme="0" tint="-0.34998626667073579"/>
      <name val="Calibri"/>
      <family val="2"/>
      <scheme val="minor"/>
    </font>
    <font>
      <sz val="10"/>
      <color rgb="FF003399"/>
      <name val="Calibri"/>
      <family val="2"/>
      <scheme val="minor"/>
    </font>
    <font>
      <sz val="11"/>
      <color rgb="FF003399"/>
      <name val="Calibri"/>
      <family val="2"/>
      <scheme val="minor"/>
    </font>
    <font>
      <vertAlign val="subscript"/>
      <sz val="10"/>
      <color rgb="FF003399"/>
      <name val="Calibri"/>
      <family val="2"/>
      <scheme val="minor"/>
    </font>
    <font>
      <i/>
      <vertAlign val="subscript"/>
      <sz val="10"/>
      <color theme="0" tint="-0.34998626667073579"/>
      <name val="Calibri"/>
      <family val="2"/>
      <scheme val="minor"/>
    </font>
    <font>
      <sz val="10"/>
      <color indexed="18"/>
      <name val="Calibri"/>
      <family val="2"/>
    </font>
    <font>
      <sz val="8"/>
      <color indexed="10"/>
      <name val="Calibri"/>
      <family val="2"/>
    </font>
    <font>
      <i/>
      <sz val="9"/>
      <color rgb="FFFF0000"/>
      <name val="Calibri"/>
      <family val="2"/>
    </font>
    <font>
      <i/>
      <vertAlign val="superscript"/>
      <sz val="9"/>
      <color theme="1" tint="0.249977111117893"/>
      <name val="Calibri"/>
      <family val="2"/>
    </font>
    <font>
      <b/>
      <sz val="11"/>
      <color indexed="63"/>
      <name val="Calibri"/>
      <family val="2"/>
    </font>
    <font>
      <sz val="11"/>
      <color indexed="63"/>
      <name val="Calibri"/>
      <family val="2"/>
    </font>
    <font>
      <sz val="11"/>
      <color indexed="18"/>
      <name val="Calibri"/>
      <family val="2"/>
    </font>
    <font>
      <sz val="11"/>
      <color theme="1" tint="0.249977111117893"/>
      <name val="Calibri"/>
      <family val="2"/>
    </font>
    <font>
      <sz val="11"/>
      <name val="Calibri"/>
      <family val="2"/>
    </font>
    <font>
      <b/>
      <sz val="11"/>
      <color indexed="9"/>
      <name val="Calibri"/>
      <family val="2"/>
    </font>
    <font>
      <b/>
      <sz val="11"/>
      <color indexed="56"/>
      <name val="Calibri"/>
      <family val="2"/>
    </font>
    <font>
      <sz val="11"/>
      <color indexed="53"/>
      <name val="Calibri"/>
      <family val="2"/>
    </font>
    <font>
      <i/>
      <sz val="8"/>
      <color indexed="63"/>
      <name val="Calibri"/>
      <family val="2"/>
    </font>
    <font>
      <b/>
      <sz val="12"/>
      <color indexed="53"/>
      <name val="Calibri"/>
      <family val="2"/>
    </font>
    <font>
      <b/>
      <sz val="11"/>
      <color rgb="FFF58025"/>
      <name val="Calibri"/>
      <family val="2"/>
    </font>
    <font>
      <sz val="10"/>
      <name val="Calibri"/>
      <family val="2"/>
    </font>
    <font>
      <i/>
      <sz val="9"/>
      <color theme="1" tint="0.249977111117893"/>
      <name val="Calibri"/>
      <family val="2"/>
    </font>
    <font>
      <b/>
      <sz val="11"/>
      <color theme="1" tint="0.249977111117893"/>
      <name val="Calibri"/>
      <family val="2"/>
    </font>
    <font>
      <b/>
      <sz val="12"/>
      <color rgb="FFF58025"/>
      <name val="Calibri"/>
      <family val="2"/>
    </font>
    <font>
      <b/>
      <sz val="11"/>
      <name val="Calibri"/>
      <family val="2"/>
    </font>
    <font>
      <b/>
      <vertAlign val="superscript"/>
      <sz val="11"/>
      <color theme="1" tint="0.249977111117893"/>
      <name val="Calibri"/>
      <family val="2"/>
      <scheme val="minor"/>
    </font>
    <font>
      <b/>
      <vertAlign val="superscript"/>
      <sz val="11"/>
      <color theme="1" tint="0.249977111117893"/>
      <name val="Calibri"/>
      <family val="2"/>
    </font>
    <font>
      <sz val="10"/>
      <color theme="1" tint="0.249977111117893"/>
      <name val="Calibri"/>
      <family val="2"/>
    </font>
    <font>
      <b/>
      <sz val="10"/>
      <color theme="3"/>
      <name val="Calibri"/>
      <family val="2"/>
      <scheme val="minor"/>
    </font>
    <font>
      <b/>
      <sz val="11"/>
      <color indexed="9"/>
      <name val="Calibri"/>
      <family val="2"/>
      <scheme val="minor"/>
    </font>
    <font>
      <b/>
      <sz val="11"/>
      <color indexed="53"/>
      <name val="Calibri"/>
      <family val="2"/>
    </font>
    <font>
      <i/>
      <strike/>
      <sz val="9"/>
      <color rgb="FFFF0000"/>
      <name val="Calibri"/>
      <family val="2"/>
    </font>
    <font>
      <b/>
      <sz val="10"/>
      <color theme="1" tint="0.14999847407452621"/>
      <name val="Calibri"/>
      <family val="2"/>
    </font>
    <font>
      <i/>
      <sz val="9"/>
      <color theme="1" tint="0.24994659260841701"/>
      <name val="Calibri"/>
      <family val="2"/>
    </font>
    <font>
      <b/>
      <sz val="10"/>
      <name val="Calibri"/>
      <family val="2"/>
    </font>
    <font>
      <i/>
      <sz val="9"/>
      <color theme="1" tint="0.14999847407452621"/>
      <name val="Calibri"/>
      <family val="2"/>
    </font>
    <font>
      <u/>
      <sz val="11"/>
      <color indexed="63"/>
      <name val="Calibri"/>
      <family val="2"/>
    </font>
    <font>
      <vertAlign val="subscript"/>
      <sz val="11"/>
      <color indexed="63"/>
      <name val="Calibri"/>
      <family val="2"/>
    </font>
    <font>
      <vertAlign val="subscript"/>
      <sz val="11"/>
      <color theme="1" tint="0.249977111117893"/>
      <name val="Calibri"/>
      <family val="2"/>
    </font>
    <font>
      <b/>
      <sz val="11"/>
      <color theme="0"/>
      <name val="Calibri"/>
      <family val="2"/>
    </font>
    <font>
      <b/>
      <vertAlign val="subscript"/>
      <sz val="11"/>
      <color indexed="63"/>
      <name val="Calibri"/>
      <family val="2"/>
    </font>
    <font>
      <vertAlign val="superscript"/>
      <sz val="11"/>
      <color indexed="63"/>
      <name val="Calibri"/>
      <family val="2"/>
    </font>
    <font>
      <b/>
      <vertAlign val="subscript"/>
      <sz val="12"/>
      <color rgb="FFF58025"/>
      <name val="Calibri"/>
      <family val="2"/>
    </font>
    <font>
      <i/>
      <sz val="9"/>
      <name val="Calibri"/>
      <family val="2"/>
    </font>
    <font>
      <b/>
      <vertAlign val="subscript"/>
      <sz val="11"/>
      <color rgb="FFF58025"/>
      <name val="Calibri"/>
      <family val="2"/>
    </font>
    <font>
      <b/>
      <vertAlign val="superscript"/>
      <sz val="11"/>
      <color rgb="FF333333"/>
      <name val="Calibri"/>
      <family val="2"/>
    </font>
    <font>
      <b/>
      <vertAlign val="subscript"/>
      <sz val="11"/>
      <color theme="1" tint="0.249977111117893"/>
      <name val="Calibri"/>
      <family val="2"/>
    </font>
    <font>
      <b/>
      <vertAlign val="superscript"/>
      <sz val="11"/>
      <color indexed="9"/>
      <name val="Calibri"/>
      <family val="2"/>
    </font>
    <font>
      <b/>
      <vertAlign val="superscript"/>
      <sz val="11"/>
      <color rgb="FFFFFFFF"/>
      <name val="Calibri"/>
      <family val="2"/>
    </font>
    <font>
      <b/>
      <vertAlign val="superscript"/>
      <sz val="12"/>
      <color rgb="FFF58025"/>
      <name val="Calibri"/>
      <family val="2"/>
    </font>
    <font>
      <i/>
      <sz val="8"/>
      <name val="Calibri"/>
      <family val="2"/>
    </font>
    <font>
      <u/>
      <sz val="10"/>
      <name val="Calibri"/>
      <family val="2"/>
    </font>
    <font>
      <i/>
      <sz val="9"/>
      <color indexed="63"/>
      <name val="Calibri"/>
      <family val="2"/>
    </font>
    <font>
      <i/>
      <vertAlign val="superscript"/>
      <sz val="9"/>
      <color indexed="63"/>
      <name val="Calibri"/>
      <family val="2"/>
    </font>
    <font>
      <sz val="11"/>
      <color theme="1" tint="0.249977111117893"/>
      <name val="Calibri"/>
      <family val="2"/>
      <scheme val="minor"/>
    </font>
    <font>
      <b/>
      <vertAlign val="subscript"/>
      <sz val="11"/>
      <color rgb="FF003366"/>
      <name val="Calibri"/>
      <family val="2"/>
    </font>
    <font>
      <i/>
      <vertAlign val="superscript"/>
      <sz val="11"/>
      <color theme="1" tint="0.249977111117893"/>
      <name val="Calibri"/>
      <family val="2"/>
    </font>
    <font>
      <sz val="11"/>
      <color indexed="63"/>
      <name val="Calibri"/>
      <family val="2"/>
      <scheme val="minor"/>
    </font>
    <font>
      <sz val="11"/>
      <name val="Calibri"/>
      <family val="2"/>
      <scheme val="minor"/>
    </font>
    <font>
      <b/>
      <sz val="11"/>
      <color theme="1" tint="0.249977111117893"/>
      <name val="Calibri"/>
      <family val="2"/>
      <scheme val="minor"/>
    </font>
    <font>
      <b/>
      <sz val="11"/>
      <color indexed="63"/>
      <name val="Calibri"/>
      <family val="2"/>
      <scheme val="minor"/>
    </font>
    <font>
      <i/>
      <vertAlign val="superscript"/>
      <sz val="7"/>
      <color rgb="FF404040"/>
      <name val="Calibri"/>
      <family val="2"/>
      <scheme val="minor"/>
    </font>
    <font>
      <i/>
      <sz val="9"/>
      <color rgb="FF404040"/>
      <name val="Calibri"/>
      <family val="2"/>
    </font>
    <font>
      <i/>
      <vertAlign val="superscript"/>
      <sz val="9"/>
      <color rgb="FF404040"/>
      <name val="Calibri"/>
      <family val="2"/>
    </font>
    <font>
      <b/>
      <sz val="11"/>
      <color rgb="FF404040"/>
      <name val="Calibri"/>
      <family val="2"/>
      <scheme val="minor"/>
    </font>
    <font>
      <i/>
      <sz val="11"/>
      <color rgb="FF404040"/>
      <name val="Calibri"/>
      <family val="2"/>
      <scheme val="minor"/>
    </font>
    <font>
      <sz val="11"/>
      <color rgb="FF404040"/>
      <name val="Calibri"/>
      <family val="2"/>
      <scheme val="minor"/>
    </font>
    <font>
      <b/>
      <sz val="11"/>
      <color rgb="FF003366"/>
      <name val="Calibri"/>
      <family val="2"/>
      <scheme val="minor"/>
    </font>
    <font>
      <b/>
      <vertAlign val="superscript"/>
      <sz val="11"/>
      <color rgb="FF003366"/>
      <name val="Calibri"/>
      <family val="2"/>
      <scheme val="minor"/>
    </font>
    <font>
      <b/>
      <sz val="8.5"/>
      <color rgb="FFFFFFFF"/>
      <name val="Calibri"/>
      <family val="2"/>
      <scheme val="minor"/>
    </font>
    <font>
      <b/>
      <sz val="8.5"/>
      <color rgb="FF000000"/>
      <name val="Calibri"/>
      <family val="2"/>
      <scheme val="minor"/>
    </font>
    <font>
      <i/>
      <sz val="8"/>
      <color rgb="FF333333"/>
      <name val="Calibri"/>
      <family val="2"/>
      <scheme val="minor"/>
    </font>
    <font>
      <sz val="9"/>
      <color rgb="FF808080"/>
      <name val="Calibri"/>
      <family val="2"/>
      <scheme val="minor"/>
    </font>
    <font>
      <sz val="9"/>
      <color indexed="8"/>
      <name val="Arial"/>
      <family val="2"/>
    </font>
    <font>
      <sz val="10"/>
      <color indexed="8"/>
      <name val="Arial"/>
      <family val="2"/>
    </font>
    <font>
      <sz val="9"/>
      <color theme="1" tint="0.249977111117893"/>
      <name val="Calibri"/>
      <family val="2"/>
      <scheme val="minor"/>
    </font>
    <font>
      <b/>
      <sz val="9"/>
      <color theme="1" tint="0.249977111117893"/>
      <name val="Arial"/>
      <family val="2"/>
    </font>
    <font>
      <sz val="11"/>
      <color theme="1" tint="0.249977111117893"/>
      <name val="Arial"/>
      <family val="2"/>
    </font>
    <font>
      <sz val="9"/>
      <color theme="1" tint="0.249977111117893"/>
      <name val="Arial"/>
      <family val="2"/>
    </font>
    <font>
      <sz val="11"/>
      <color indexed="8"/>
      <name val="Arial"/>
      <family val="2"/>
    </font>
    <font>
      <b/>
      <sz val="12"/>
      <color indexed="56"/>
      <name val="Calibri"/>
      <family val="2"/>
    </font>
    <font>
      <sz val="12"/>
      <color indexed="8"/>
      <name val="Arial"/>
      <family val="2"/>
    </font>
    <font>
      <i/>
      <sz val="9"/>
      <color theme="1" tint="0.249977111117893"/>
      <name val="Calibri"/>
      <family val="2"/>
      <scheme val="minor"/>
    </font>
    <font>
      <i/>
      <vertAlign val="superscript"/>
      <sz val="9"/>
      <color theme="1" tint="0.249977111117893"/>
      <name val="Calibri"/>
      <family val="2"/>
      <scheme val="minor"/>
    </font>
    <font>
      <b/>
      <sz val="9"/>
      <color theme="1" tint="0.249977111117893"/>
      <name val="Calibri"/>
      <family val="2"/>
      <scheme val="minor"/>
    </font>
    <font>
      <b/>
      <vertAlign val="superscript"/>
      <sz val="9"/>
      <color theme="1" tint="0.249977111117893"/>
      <name val="Calibri"/>
      <family val="2"/>
      <scheme val="minor"/>
    </font>
    <font>
      <b/>
      <sz val="9"/>
      <color rgb="FF404040"/>
      <name val="Calibri"/>
      <family val="2"/>
      <scheme val="minor"/>
    </font>
    <font>
      <sz val="9"/>
      <color rgb="FF404040"/>
      <name val="Calibri"/>
      <family val="2"/>
      <scheme val="minor"/>
    </font>
    <font>
      <b/>
      <sz val="10"/>
      <color indexed="9"/>
      <name val="Calibri"/>
      <family val="2"/>
    </font>
    <font>
      <b/>
      <sz val="9"/>
      <color theme="0"/>
      <name val="Calibri"/>
      <family val="2"/>
      <scheme val="minor"/>
    </font>
    <font>
      <b/>
      <sz val="11"/>
      <color rgb="FF1F497D"/>
      <name val="Calibri"/>
      <family val="2"/>
      <scheme val="minor"/>
    </font>
    <font>
      <b/>
      <vertAlign val="superscript"/>
      <sz val="11"/>
      <color rgb="FF1F497D"/>
      <name val="Calibri"/>
      <family val="2"/>
      <scheme val="minor"/>
    </font>
    <font>
      <i/>
      <sz val="8"/>
      <color rgb="FF404040"/>
      <name val="Calibri"/>
      <family val="2"/>
      <scheme val="minor"/>
    </font>
    <font>
      <i/>
      <sz val="9"/>
      <color rgb="FF404040"/>
      <name val="Calibri"/>
      <family val="2"/>
      <scheme val="minor"/>
    </font>
    <font>
      <i/>
      <vertAlign val="superscript"/>
      <sz val="9"/>
      <color rgb="FF404040"/>
      <name val="Calibri"/>
      <family val="2"/>
      <scheme val="minor"/>
    </font>
    <font>
      <i/>
      <sz val="8"/>
      <name val="Calibri"/>
      <family val="2"/>
      <scheme val="minor"/>
    </font>
    <font>
      <sz val="10"/>
      <color theme="1" tint="0.249977111117893"/>
      <name val="Calibri"/>
      <family val="2"/>
      <scheme val="minor"/>
    </font>
    <font>
      <vertAlign val="superscript"/>
      <sz val="10"/>
      <color theme="1" tint="0.249977111117893"/>
      <name val="Calibri"/>
      <family val="2"/>
      <scheme val="minor"/>
    </font>
    <font>
      <sz val="12"/>
      <color rgb="FF1F497D"/>
      <name val="Calibri"/>
      <family val="2"/>
      <scheme val="minor"/>
    </font>
    <font>
      <b/>
      <sz val="10"/>
      <color indexed="63"/>
      <name val="Calibri"/>
      <family val="2"/>
    </font>
    <font>
      <sz val="10"/>
      <color indexed="63"/>
      <name val="Calibri"/>
      <family val="2"/>
    </font>
    <font>
      <b/>
      <sz val="8"/>
      <color indexed="56"/>
      <name val="Calibri"/>
      <family val="2"/>
    </font>
    <font>
      <b/>
      <sz val="10"/>
      <color indexed="56"/>
      <name val="Calibri"/>
      <family val="2"/>
    </font>
    <font>
      <i/>
      <sz val="8"/>
      <color theme="1"/>
      <name val="Calibri"/>
      <family val="2"/>
      <scheme val="minor"/>
    </font>
    <font>
      <b/>
      <vertAlign val="superscript"/>
      <sz val="11"/>
      <color rgb="FFF58025"/>
      <name val="Calibri"/>
      <family val="2"/>
    </font>
    <font>
      <i/>
      <sz val="10"/>
      <color theme="1" tint="0.249977111117893"/>
      <name val="Calibri"/>
      <family val="2"/>
      <scheme val="minor"/>
    </font>
    <font>
      <i/>
      <sz val="9"/>
      <color rgb="FF333333"/>
      <name val="Calibri"/>
      <family val="2"/>
      <scheme val="minor"/>
    </font>
    <font>
      <sz val="10"/>
      <color rgb="FF333333"/>
      <name val="Arial"/>
      <family val="2"/>
    </font>
    <font>
      <b/>
      <sz val="11"/>
      <color rgb="FF333333"/>
      <name val="Calibri"/>
      <family val="2"/>
    </font>
    <font>
      <sz val="8"/>
      <color indexed="63"/>
      <name val="Calibri"/>
      <family val="2"/>
    </font>
    <font>
      <i/>
      <sz val="10"/>
      <name val="Calibri"/>
      <family val="2"/>
      <scheme val="minor"/>
    </font>
    <font>
      <i/>
      <sz val="10"/>
      <color theme="1" tint="0.249977111117893"/>
      <name val="Arial"/>
      <family val="2"/>
    </font>
    <font>
      <vertAlign val="superscript"/>
      <sz val="11"/>
      <name val="Calibri"/>
      <family val="2"/>
    </font>
    <font>
      <b/>
      <sz val="11"/>
      <color rgb="FF003366"/>
      <name val="Calibri"/>
      <family val="2"/>
    </font>
    <font>
      <i/>
      <sz val="11"/>
      <name val="Calibri"/>
      <family val="2"/>
    </font>
    <font>
      <i/>
      <sz val="10"/>
      <color theme="1" tint="0.249977111117893"/>
      <name val="Calibri"/>
      <family val="2"/>
    </font>
    <font>
      <i/>
      <vertAlign val="superscript"/>
      <sz val="10"/>
      <color theme="1" tint="0.249977111117893"/>
      <name val="Calibri"/>
      <family val="2"/>
    </font>
    <font>
      <sz val="8"/>
      <name val="Calibri"/>
      <family val="2"/>
    </font>
    <font>
      <i/>
      <sz val="11"/>
      <color indexed="63"/>
      <name val="Calibri"/>
      <family val="2"/>
    </font>
    <font>
      <b/>
      <vertAlign val="superscript"/>
      <sz val="11"/>
      <color indexed="56"/>
      <name val="Calibri"/>
      <family val="2"/>
    </font>
    <font>
      <sz val="12"/>
      <color indexed="53"/>
      <name val="Calibri"/>
      <family val="2"/>
    </font>
    <font>
      <i/>
      <sz val="10"/>
      <color indexed="63"/>
      <name val="Calibri"/>
      <family val="2"/>
    </font>
    <font>
      <b/>
      <vertAlign val="superscript"/>
      <sz val="10"/>
      <color indexed="56"/>
      <name val="Calibri"/>
      <family val="2"/>
    </font>
    <font>
      <i/>
      <sz val="11"/>
      <color rgb="FF404040"/>
      <name val="Calibri"/>
      <family val="2"/>
    </font>
    <font>
      <i/>
      <sz val="8"/>
      <color theme="1" tint="0.249977111117893"/>
      <name val="Calibri"/>
      <family val="2"/>
      <scheme val="minor"/>
    </font>
    <font>
      <i/>
      <sz val="9"/>
      <color rgb="FF333333"/>
      <name val="Calibri"/>
      <family val="2"/>
    </font>
    <font>
      <i/>
      <vertAlign val="superscript"/>
      <sz val="9"/>
      <color rgb="FF333333"/>
      <name val="Calibri"/>
      <family val="2"/>
    </font>
    <font>
      <i/>
      <strike/>
      <sz val="9"/>
      <color rgb="FFC00000"/>
      <name val="Calibri"/>
      <family val="2"/>
    </font>
    <font>
      <i/>
      <sz val="9"/>
      <color rgb="FFC00000"/>
      <name val="Calibri"/>
      <family val="2"/>
      <scheme val="minor"/>
    </font>
    <font>
      <i/>
      <vertAlign val="superscript"/>
      <sz val="9"/>
      <color rgb="FF333333"/>
      <name val="Calibri"/>
      <family val="2"/>
      <scheme val="minor"/>
    </font>
    <font>
      <vertAlign val="superscript"/>
      <sz val="11"/>
      <color theme="1" tint="0.249977111117893"/>
      <name val="Calibri"/>
      <family val="2"/>
    </font>
    <font>
      <b/>
      <sz val="8"/>
      <name val="Calibri"/>
      <family val="2"/>
    </font>
    <font>
      <sz val="12"/>
      <color rgb="FFF58025"/>
      <name val="Calibri"/>
      <family val="2"/>
    </font>
    <font>
      <vertAlign val="superscript"/>
      <sz val="12"/>
      <color rgb="FFF58025"/>
      <name val="Calibri"/>
      <family val="2"/>
    </font>
    <font>
      <sz val="10"/>
      <name val="Calibri"/>
      <family val="2"/>
      <scheme val="minor"/>
    </font>
    <font>
      <i/>
      <sz val="11"/>
      <color theme="1" tint="0.249977111117893"/>
      <name val="Calibri"/>
      <family val="2"/>
      <scheme val="minor"/>
    </font>
    <font>
      <b/>
      <sz val="12"/>
      <color theme="9" tint="-0.249977111117893"/>
      <name val="Calibri"/>
      <family val="2"/>
      <scheme val="minor"/>
    </font>
    <font>
      <b/>
      <sz val="11"/>
      <color theme="9" tint="-0.249977111117893"/>
      <name val="Calibri"/>
      <family val="2"/>
      <scheme val="minor"/>
    </font>
    <font>
      <sz val="11"/>
      <color theme="9" tint="-0.249977111117893"/>
      <name val="Calibri"/>
      <family val="2"/>
      <scheme val="minor"/>
    </font>
    <font>
      <sz val="10"/>
      <color rgb="FFFF0000"/>
      <name val="Arial"/>
      <family val="2"/>
    </font>
    <font>
      <i/>
      <sz val="9"/>
      <color rgb="FF000000"/>
      <name val="Calibri"/>
      <family val="2"/>
      <scheme val="minor"/>
    </font>
    <font>
      <i/>
      <vertAlign val="subscript"/>
      <sz val="9"/>
      <color rgb="FF000000"/>
      <name val="Calibri"/>
      <family val="2"/>
      <scheme val="minor"/>
    </font>
    <font>
      <b/>
      <sz val="11"/>
      <color rgb="FFFF6600"/>
      <name val="Calibri"/>
      <family val="2"/>
    </font>
    <font>
      <b/>
      <vertAlign val="superscript"/>
      <sz val="11"/>
      <color rgb="FF003366"/>
      <name val="Calibri"/>
      <family val="2"/>
    </font>
    <font>
      <b/>
      <vertAlign val="superscript"/>
      <sz val="11"/>
      <color rgb="FFFF6600"/>
      <name val="Calibri"/>
      <family val="2"/>
    </font>
    <font>
      <b/>
      <sz val="11"/>
      <color theme="0" tint="-0.14999847407452621"/>
      <name val="Calibri"/>
      <family val="2"/>
      <scheme val="minor"/>
    </font>
    <font>
      <b/>
      <vertAlign val="superscript"/>
      <sz val="11"/>
      <color indexed="9"/>
      <name val="Calibri"/>
      <family val="2"/>
      <scheme val="minor"/>
    </font>
    <font>
      <b/>
      <vertAlign val="superscript"/>
      <sz val="11"/>
      <color rgb="FFFFFFFF"/>
      <name val="Calibri"/>
      <family val="2"/>
      <scheme val="minor"/>
    </font>
    <font>
      <i/>
      <sz val="10"/>
      <color rgb="FF333333"/>
      <name val="Calibri"/>
      <family val="2"/>
      <scheme val="minor"/>
    </font>
    <font>
      <i/>
      <vertAlign val="superscript"/>
      <sz val="10"/>
      <color rgb="FF333333"/>
      <name val="Calibri"/>
      <family val="2"/>
      <scheme val="minor"/>
    </font>
    <font>
      <sz val="11"/>
      <color indexed="8"/>
      <name val="Calibri"/>
      <family val="2"/>
    </font>
    <font>
      <sz val="11"/>
      <color indexed="56"/>
      <name val="Calibri"/>
      <family val="2"/>
    </font>
    <font>
      <strike/>
      <sz val="11"/>
      <color rgb="FFFF0000"/>
      <name val="Calibri"/>
      <family val="2"/>
    </font>
    <font>
      <b/>
      <sz val="11"/>
      <color rgb="FFFF0000"/>
      <name val="Calibri"/>
      <family val="2"/>
    </font>
    <font>
      <b/>
      <vertAlign val="subscript"/>
      <sz val="11"/>
      <color rgb="FFFF6600"/>
      <name val="Calibri"/>
      <family val="2"/>
    </font>
    <font>
      <b/>
      <strike/>
      <sz val="11"/>
      <color rgb="FFFF0000"/>
      <name val="Calibri"/>
      <family val="2"/>
    </font>
    <font>
      <b/>
      <vertAlign val="subscript"/>
      <sz val="11"/>
      <color rgb="FF333333"/>
      <name val="Calibri"/>
      <family val="2"/>
    </font>
    <font>
      <vertAlign val="superscript"/>
      <sz val="9"/>
      <color theme="1" tint="0.249977111117893"/>
      <name val="Calibri"/>
      <family val="2"/>
      <scheme val="minor"/>
    </font>
    <font>
      <b/>
      <vertAlign val="superscript"/>
      <sz val="9"/>
      <color rgb="FF1F497D"/>
      <name val="Calibri"/>
      <family val="2"/>
      <scheme val="minor"/>
    </font>
    <font>
      <b/>
      <sz val="9"/>
      <color rgb="FF333333"/>
      <name val="Calibri"/>
      <family val="2"/>
      <scheme val="minor"/>
    </font>
    <font>
      <sz val="9"/>
      <color rgb="FF333333"/>
      <name val="Calibri"/>
      <family val="2"/>
      <scheme val="minor"/>
    </font>
    <font>
      <u/>
      <sz val="10"/>
      <color indexed="9"/>
      <name val="Arial"/>
      <family val="2"/>
    </font>
    <font>
      <sz val="9"/>
      <name val="Calibri"/>
      <family val="2"/>
    </font>
    <font>
      <b/>
      <sz val="9"/>
      <name val="Calibri"/>
      <family val="2"/>
    </font>
    <font>
      <b/>
      <i/>
      <sz val="12"/>
      <color rgb="FFF58025"/>
      <name val="Calibri"/>
      <family val="2"/>
    </font>
    <font>
      <b/>
      <sz val="10"/>
      <color theme="9" tint="-0.249977111117893"/>
      <name val="Calibri"/>
      <family val="2"/>
      <scheme val="minor"/>
    </font>
    <font>
      <i/>
      <strike/>
      <sz val="11"/>
      <color rgb="FFFF0000"/>
      <name val="Calibri"/>
      <family val="2"/>
    </font>
    <font>
      <i/>
      <strike/>
      <sz val="10"/>
      <color rgb="FFFF0000"/>
      <name val="Calibri"/>
      <family val="2"/>
    </font>
    <font>
      <b/>
      <i/>
      <strike/>
      <sz val="11"/>
      <color theme="1" tint="0.249977111117893"/>
      <name val="Calibri"/>
      <family val="2"/>
      <scheme val="minor"/>
    </font>
    <font>
      <b/>
      <strike/>
      <sz val="11"/>
      <color theme="1" tint="0.249977111117893"/>
      <name val="Calibri"/>
      <family val="2"/>
      <scheme val="minor"/>
    </font>
    <font>
      <strike/>
      <sz val="11"/>
      <color theme="1" tint="0.249977111117893"/>
      <name val="Calibri"/>
      <family val="2"/>
      <scheme val="minor"/>
    </font>
    <font>
      <b/>
      <strike/>
      <sz val="11"/>
      <color rgb="FFFF0000"/>
      <name val="Calibri"/>
      <family val="2"/>
      <scheme val="minor"/>
    </font>
    <font>
      <sz val="10"/>
      <color theme="1"/>
      <name val="Calibri"/>
      <family val="2"/>
      <scheme val="minor"/>
    </font>
    <font>
      <sz val="8"/>
      <name val="Arial"/>
      <family val="2"/>
    </font>
    <font>
      <sz val="11"/>
      <name val="Calibri"/>
      <family val="2"/>
    </font>
    <font>
      <u/>
      <sz val="11"/>
      <color theme="10"/>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u/>
      <sz val="11"/>
      <color theme="10"/>
      <name val="Calibri"/>
      <family val="2"/>
    </font>
    <font>
      <b/>
      <sz val="12"/>
      <color theme="0"/>
      <name val="Arial"/>
      <family val="2"/>
    </font>
    <font>
      <sz val="11"/>
      <color rgb="FF000000"/>
      <name val="Calibri"/>
      <family val="2"/>
      <scheme val="minor"/>
    </font>
    <font>
      <b/>
      <sz val="12"/>
      <name val="Arial"/>
      <family val="2"/>
    </font>
    <font>
      <sz val="10"/>
      <color theme="1"/>
      <name val="Times New Roman"/>
      <family val="2"/>
    </font>
    <font>
      <sz val="12"/>
      <name val="Arial"/>
      <family val="2"/>
    </font>
    <font>
      <sz val="10"/>
      <color indexed="8"/>
      <name val="Arial"/>
      <family val="2"/>
      <charset val="1"/>
    </font>
    <font>
      <sz val="10"/>
      <name val="Courier"/>
      <family val="3"/>
    </font>
    <font>
      <sz val="12"/>
      <name val="Times New Roman"/>
      <family val="1"/>
    </font>
    <font>
      <sz val="8"/>
      <color indexed="8"/>
      <name val="Arial"/>
      <family val="2"/>
    </font>
    <font>
      <sz val="12"/>
      <color theme="1"/>
      <name val="Arial"/>
      <family val="2"/>
    </font>
    <font>
      <sz val="8"/>
      <color indexed="9"/>
      <name val="Arial"/>
      <family val="2"/>
    </font>
    <font>
      <sz val="11"/>
      <color indexed="9"/>
      <name val="Calibri"/>
      <family val="2"/>
    </font>
    <font>
      <sz val="12"/>
      <color indexed="9"/>
      <name val="Arial"/>
      <family val="2"/>
    </font>
    <font>
      <sz val="12"/>
      <color theme="0"/>
      <name val="Arial"/>
      <family val="2"/>
    </font>
    <font>
      <sz val="11"/>
      <color indexed="31"/>
      <name val="Calibri"/>
      <family val="2"/>
    </font>
    <font>
      <sz val="10"/>
      <color indexed="9"/>
      <name val="Arial"/>
      <family val="2"/>
    </font>
    <font>
      <sz val="10"/>
      <name val="Helv"/>
    </font>
    <font>
      <b/>
      <sz val="16"/>
      <color indexed="10"/>
      <name val="Times New Roman"/>
      <family val="1"/>
    </font>
    <font>
      <sz val="8"/>
      <color indexed="20"/>
      <name val="Arial"/>
      <family val="2"/>
    </font>
    <font>
      <sz val="11"/>
      <color indexed="20"/>
      <name val="Calibri"/>
      <family val="2"/>
    </font>
    <font>
      <sz val="12"/>
      <color indexed="20"/>
      <name val="Arial"/>
      <family val="2"/>
    </font>
    <font>
      <sz val="12"/>
      <color rgb="FF9C0006"/>
      <name val="Arial"/>
      <family val="2"/>
    </font>
    <font>
      <sz val="12"/>
      <name val="Tms Rmn"/>
    </font>
    <font>
      <sz val="8"/>
      <name val="SwitzerlandLight"/>
    </font>
    <font>
      <sz val="7"/>
      <name val="SwitzerlandLight"/>
    </font>
    <font>
      <sz val="7"/>
      <name val="Times New Roman"/>
      <family val="1"/>
    </font>
    <font>
      <sz val="11"/>
      <color indexed="17"/>
      <name val="Calibri"/>
      <family val="2"/>
    </font>
    <font>
      <sz val="10"/>
      <color indexed="17"/>
      <name val="Arial"/>
      <family val="2"/>
    </font>
    <font>
      <sz val="8"/>
      <name val="Arial MT"/>
      <family val="2"/>
    </font>
    <font>
      <b/>
      <sz val="8"/>
      <color indexed="52"/>
      <name val="Arial"/>
      <family val="2"/>
    </font>
    <font>
      <b/>
      <sz val="11"/>
      <color indexed="10"/>
      <name val="Calibri"/>
      <family val="2"/>
    </font>
    <font>
      <b/>
      <sz val="12"/>
      <color indexed="52"/>
      <name val="Arial"/>
      <family val="2"/>
    </font>
    <font>
      <b/>
      <sz val="12"/>
      <color indexed="10"/>
      <name val="Arial"/>
      <family val="2"/>
    </font>
    <font>
      <b/>
      <sz val="12"/>
      <color rgb="FFFA7D00"/>
      <name val="Arial"/>
      <family val="2"/>
    </font>
    <font>
      <b/>
      <sz val="11"/>
      <color indexed="52"/>
      <name val="Calibri"/>
      <family val="2"/>
    </font>
    <font>
      <b/>
      <sz val="10"/>
      <color indexed="52"/>
      <name val="Arial"/>
      <family val="2"/>
    </font>
    <font>
      <sz val="10"/>
      <name val="MS Sans Serif"/>
      <family val="2"/>
    </font>
    <font>
      <sz val="11"/>
      <color indexed="52"/>
      <name val="Calibri"/>
      <family val="2"/>
    </font>
    <font>
      <b/>
      <sz val="10"/>
      <color indexed="9"/>
      <name val="Arial"/>
      <family val="2"/>
    </font>
    <font>
      <sz val="10"/>
      <color indexed="52"/>
      <name val="Arial"/>
      <family val="2"/>
    </font>
    <font>
      <b/>
      <sz val="8"/>
      <color indexed="9"/>
      <name val="Arial"/>
      <family val="2"/>
    </font>
    <font>
      <b/>
      <sz val="12"/>
      <color indexed="9"/>
      <name val="Arial"/>
      <family val="2"/>
    </font>
    <font>
      <sz val="10"/>
      <color indexed="10"/>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9"/>
      <name val="Arial"/>
      <family val="2"/>
    </font>
    <font>
      <sz val="10"/>
      <name val="Trebuchet MS"/>
      <family val="2"/>
    </font>
    <font>
      <sz val="10"/>
      <color indexed="22"/>
      <name val="MS Sans Serif"/>
      <family val="2"/>
    </font>
    <font>
      <sz val="10"/>
      <color indexed="24"/>
      <name val="Arial"/>
      <family val="2"/>
    </font>
    <font>
      <sz val="1"/>
      <color indexed="8"/>
      <name val="Courier"/>
      <family val="3"/>
    </font>
    <font>
      <sz val="8"/>
      <color indexed="12"/>
      <name val="Arial"/>
      <family val="2"/>
    </font>
    <font>
      <b/>
      <sz val="10"/>
      <color indexed="12"/>
      <name val="Arial"/>
      <family val="2"/>
    </font>
    <font>
      <b/>
      <sz val="14"/>
      <color indexed="11"/>
      <name val="Arial"/>
      <family val="2"/>
    </font>
    <font>
      <b/>
      <sz val="10"/>
      <color indexed="10"/>
      <name val="Arial"/>
      <family val="2"/>
    </font>
    <font>
      <sz val="10"/>
      <name val="Tahoma"/>
      <family val="2"/>
    </font>
    <font>
      <b/>
      <sz val="11"/>
      <color indexed="8"/>
      <name val="Calibri"/>
      <family val="2"/>
    </font>
    <font>
      <sz val="11"/>
      <color indexed="62"/>
      <name val="Calibri"/>
      <family val="2"/>
    </font>
    <font>
      <sz val="11"/>
      <color indexed="61"/>
      <name val="Calibri"/>
      <family val="2"/>
    </font>
    <font>
      <i/>
      <sz val="8"/>
      <color indexed="23"/>
      <name val="Arial"/>
      <family val="2"/>
    </font>
    <font>
      <i/>
      <sz val="11"/>
      <color indexed="23"/>
      <name val="Calibri"/>
      <family val="2"/>
    </font>
    <font>
      <i/>
      <sz val="12"/>
      <color rgb="FF7F7F7F"/>
      <name val="Arial"/>
      <family val="2"/>
    </font>
    <font>
      <i/>
      <sz val="10"/>
      <color rgb="FF7F7F7F"/>
      <name val="Arial"/>
      <family val="2"/>
    </font>
    <font>
      <u/>
      <sz val="10"/>
      <color indexed="36"/>
      <name val="Arial"/>
      <family val="2"/>
    </font>
    <font>
      <sz val="8"/>
      <color indexed="17"/>
      <name val="Arial"/>
      <family val="2"/>
    </font>
    <font>
      <sz val="12"/>
      <color rgb="FF006100"/>
      <name val="Arial"/>
      <family val="2"/>
    </font>
    <font>
      <sz val="10"/>
      <color rgb="FF006100"/>
      <name val="Arial"/>
      <family val="2"/>
    </font>
    <font>
      <b/>
      <sz val="20"/>
      <name val="Arial"/>
      <family val="2"/>
    </font>
    <font>
      <b/>
      <sz val="15"/>
      <color indexed="62"/>
      <name val="Calibri"/>
      <family val="2"/>
    </font>
    <font>
      <b/>
      <sz val="15"/>
      <color indexed="62"/>
      <name val="Arial"/>
      <family val="2"/>
    </font>
    <font>
      <b/>
      <sz val="15"/>
      <color theme="3"/>
      <name val="Arial"/>
      <family val="2"/>
    </font>
    <font>
      <b/>
      <sz val="18"/>
      <color indexed="24"/>
      <name val="Arial"/>
      <family val="2"/>
    </font>
    <font>
      <b/>
      <sz val="13"/>
      <color indexed="62"/>
      <name val="Calibri"/>
      <family val="2"/>
    </font>
    <font>
      <b/>
      <sz val="13"/>
      <color indexed="62"/>
      <name val="Arial"/>
      <family val="2"/>
    </font>
    <font>
      <b/>
      <sz val="13"/>
      <color theme="3"/>
      <name val="Arial"/>
      <family val="2"/>
    </font>
    <font>
      <b/>
      <sz val="12"/>
      <color indexed="24"/>
      <name val="Arial"/>
      <family val="2"/>
    </font>
    <font>
      <b/>
      <sz val="11"/>
      <color indexed="56"/>
      <name val="Arial"/>
      <family val="2"/>
    </font>
    <font>
      <b/>
      <sz val="11"/>
      <color indexed="62"/>
      <name val="Calibri"/>
      <family val="2"/>
    </font>
    <font>
      <b/>
      <sz val="11"/>
      <color indexed="62"/>
      <name val="Arial"/>
      <family val="2"/>
    </font>
    <font>
      <b/>
      <sz val="11"/>
      <color theme="3"/>
      <name val="Arial"/>
      <family val="2"/>
    </font>
    <font>
      <u/>
      <sz val="10"/>
      <color indexed="12"/>
      <name val="Arial"/>
      <family val="2"/>
    </font>
    <font>
      <sz val="12"/>
      <color indexed="50"/>
      <name val="Times New Roman"/>
      <family val="1"/>
    </font>
    <font>
      <sz val="8"/>
      <color indexed="62"/>
      <name val="Arial"/>
      <family val="2"/>
    </font>
    <font>
      <sz val="12"/>
      <color rgb="FF3F3F76"/>
      <name val="Arial"/>
      <family val="2"/>
    </font>
    <font>
      <sz val="10"/>
      <color rgb="FF3F3F76"/>
      <name val="Arial"/>
      <family val="2"/>
    </font>
    <font>
      <sz val="7"/>
      <name val="Arial MT"/>
      <family val="2"/>
    </font>
    <font>
      <sz val="8"/>
      <color indexed="52"/>
      <name val="Arial"/>
      <family val="2"/>
    </font>
    <font>
      <sz val="12"/>
      <color indexed="10"/>
      <name val="Arial"/>
      <family val="2"/>
    </font>
    <font>
      <sz val="12"/>
      <color rgb="FFFA7D00"/>
      <name val="Arial"/>
      <family val="2"/>
    </font>
    <font>
      <sz val="10"/>
      <color rgb="FFFA7D00"/>
      <name val="Arial"/>
      <family val="2"/>
    </font>
    <font>
      <sz val="10"/>
      <name val="Abadi MT Condensed Light"/>
      <family val="2"/>
    </font>
    <font>
      <sz val="12"/>
      <color indexed="12"/>
      <name val="Times New Roman"/>
      <family val="1"/>
    </font>
    <font>
      <sz val="11"/>
      <color indexed="60"/>
      <name val="Calibri"/>
      <family val="2"/>
    </font>
    <font>
      <sz val="11"/>
      <color indexed="59"/>
      <name val="Calibri"/>
      <family val="2"/>
    </font>
    <font>
      <sz val="8"/>
      <color indexed="60"/>
      <name val="Arial"/>
      <family val="2"/>
    </font>
    <font>
      <sz val="12"/>
      <color indexed="19"/>
      <name val="Arial"/>
      <family val="2"/>
    </font>
    <font>
      <sz val="12"/>
      <color rgb="FF9C6500"/>
      <name val="Arial"/>
      <family val="2"/>
    </font>
    <font>
      <sz val="10"/>
      <color rgb="FF9C6500"/>
      <name val="Arial"/>
      <family val="2"/>
    </font>
    <font>
      <sz val="7"/>
      <name val="Small Fonts"/>
      <family val="2"/>
    </font>
    <font>
      <b/>
      <i/>
      <sz val="16"/>
      <name val="Helv"/>
    </font>
    <font>
      <sz val="10"/>
      <color indexed="8"/>
      <name val="Calibri"/>
      <family val="2"/>
    </font>
    <font>
      <sz val="8"/>
      <color theme="1"/>
      <name val="MS Sans Serif"/>
      <family val="2"/>
    </font>
    <font>
      <sz val="10"/>
      <color theme="1"/>
      <name val="Verdana"/>
      <family val="2"/>
    </font>
    <font>
      <sz val="9"/>
      <color theme="1"/>
      <name val="Calibri"/>
      <family val="2"/>
    </font>
    <font>
      <sz val="10"/>
      <name val="Verdana"/>
      <family val="2"/>
    </font>
    <font>
      <b/>
      <sz val="8"/>
      <color indexed="63"/>
      <name val="Arial"/>
      <family val="2"/>
    </font>
    <font>
      <b/>
      <sz val="12"/>
      <color rgb="FF3F3F3F"/>
      <name val="Arial"/>
      <family val="2"/>
    </font>
    <font>
      <b/>
      <sz val="10"/>
      <color rgb="FF3F3F3F"/>
      <name val="Arial"/>
      <family val="2"/>
    </font>
    <font>
      <b/>
      <sz val="10"/>
      <color indexed="24"/>
      <name val="Arial"/>
      <family val="2"/>
    </font>
    <font>
      <b/>
      <sz val="18"/>
      <color indexed="56"/>
      <name val="Cambria"/>
      <family val="2"/>
    </font>
    <font>
      <b/>
      <sz val="10"/>
      <name val="Tahoma"/>
      <family val="2"/>
    </font>
    <font>
      <sz val="11"/>
      <color indexed="10"/>
      <name val="Calibri"/>
      <family val="2"/>
    </font>
    <font>
      <b/>
      <sz val="18"/>
      <color indexed="62"/>
      <name val="Cambria"/>
      <family val="2"/>
    </font>
    <font>
      <b/>
      <sz val="15"/>
      <color indexed="56"/>
      <name val="Calibri"/>
      <family val="2"/>
    </font>
    <font>
      <b/>
      <sz val="15"/>
      <color indexed="61"/>
      <name val="Calibri"/>
      <family val="2"/>
    </font>
    <font>
      <b/>
      <sz val="18"/>
      <color indexed="61"/>
      <name val="Cambria"/>
      <family val="2"/>
    </font>
    <font>
      <b/>
      <sz val="13"/>
      <color indexed="56"/>
      <name val="Calibri"/>
      <family val="2"/>
    </font>
    <font>
      <b/>
      <sz val="13"/>
      <color indexed="61"/>
      <name val="Calibri"/>
      <family val="2"/>
    </font>
    <font>
      <b/>
      <sz val="11"/>
      <color indexed="61"/>
      <name val="Calibri"/>
      <family val="2"/>
    </font>
    <font>
      <b/>
      <sz val="12"/>
      <color theme="1"/>
      <name val="Arial"/>
      <family val="2"/>
    </font>
    <font>
      <sz val="8"/>
      <color indexed="10"/>
      <name val="Arial"/>
      <family val="2"/>
    </font>
    <font>
      <sz val="12"/>
      <color rgb="FFFF0000"/>
      <name val="Arial"/>
      <family val="2"/>
    </font>
    <font>
      <b/>
      <sz val="7"/>
      <name val="Arial"/>
      <family val="2"/>
    </font>
    <font>
      <sz val="11"/>
      <name val="Calibri"/>
      <family val="2"/>
    </font>
    <font>
      <sz val="8"/>
      <name val="Calibri"/>
      <family val="2"/>
      <scheme val="minor"/>
    </font>
    <font>
      <b/>
      <sz val="11"/>
      <color theme="1"/>
      <name val="Itau Display"/>
      <family val="2"/>
    </font>
    <font>
      <sz val="11"/>
      <color theme="1"/>
      <name val="Itau Display"/>
      <family val="2"/>
    </font>
    <font>
      <b/>
      <sz val="16"/>
      <color rgb="FFFF7800"/>
      <name val="Itau Display"/>
      <family val="2"/>
    </font>
    <font>
      <sz val="10"/>
      <color theme="1"/>
      <name val="Itau Display"/>
      <family val="2"/>
    </font>
    <font>
      <sz val="11"/>
      <color theme="0" tint="-0.34998626667073579"/>
      <name val="Itau Display"/>
      <family val="2"/>
    </font>
    <font>
      <b/>
      <sz val="11"/>
      <name val="Itau Display"/>
      <family val="2"/>
    </font>
    <font>
      <sz val="11"/>
      <name val="Itau Display"/>
      <family val="2"/>
    </font>
    <font>
      <sz val="11"/>
      <color theme="6"/>
      <name val="Itau Display"/>
      <family val="2"/>
    </font>
    <font>
      <i/>
      <sz val="11"/>
      <color theme="1"/>
      <name val="Itau Display"/>
      <family val="2"/>
    </font>
    <font>
      <sz val="8"/>
      <color theme="0"/>
      <name val="Itau Display"/>
      <family val="2"/>
    </font>
    <font>
      <b/>
      <sz val="8"/>
      <color rgb="FFCC092F"/>
      <name val="Itau Display"/>
      <family val="2"/>
    </font>
    <font>
      <b/>
      <sz val="8"/>
      <color rgb="FF4D4E53"/>
      <name val="Itau Display"/>
      <family val="2"/>
    </font>
    <font>
      <sz val="7"/>
      <color rgb="FF4D4E53"/>
      <name val="Itau Display"/>
      <family val="2"/>
    </font>
    <font>
      <sz val="8"/>
      <color rgb="FF4D4E53"/>
      <name val="Itau Display"/>
      <family val="2"/>
    </font>
    <font>
      <sz val="7"/>
      <name val="Itau Display"/>
      <family val="2"/>
    </font>
    <font>
      <sz val="11"/>
      <color theme="0"/>
      <name val="Itau Display"/>
      <family val="2"/>
    </font>
    <font>
      <b/>
      <sz val="11"/>
      <color theme="0"/>
      <name val="Itau Display"/>
      <family val="2"/>
    </font>
    <font>
      <sz val="10"/>
      <color rgb="FF000000"/>
      <name val="Itau Display"/>
      <family val="2"/>
    </font>
    <font>
      <sz val="10"/>
      <name val="Itau Display"/>
      <family val="2"/>
    </font>
    <font>
      <b/>
      <sz val="8"/>
      <color rgb="FF000000"/>
      <name val="Itau Display"/>
      <family val="2"/>
    </font>
    <font>
      <b/>
      <sz val="10"/>
      <name val="Itau Display"/>
      <family val="2"/>
    </font>
    <font>
      <b/>
      <sz val="10"/>
      <color rgb="FF004990"/>
      <name val="Itau Display"/>
      <family val="2"/>
    </font>
    <font>
      <b/>
      <sz val="11"/>
      <color rgb="FF004990"/>
      <name val="Itau Display"/>
      <family val="2"/>
    </font>
    <font>
      <b/>
      <sz val="10"/>
      <color rgb="FF0B5394"/>
      <name val="Itau Display"/>
      <family val="2"/>
    </font>
    <font>
      <vertAlign val="superscript"/>
      <sz val="10"/>
      <name val="Itau Display"/>
      <family val="2"/>
    </font>
    <font>
      <sz val="8"/>
      <color theme="1"/>
      <name val="Itau Display"/>
      <family val="2"/>
    </font>
    <font>
      <sz val="8"/>
      <name val="Itau Display"/>
      <family val="2"/>
    </font>
    <font>
      <vertAlign val="superscript"/>
      <sz val="8"/>
      <name val="Itau Display"/>
      <family val="2"/>
    </font>
    <font>
      <i/>
      <sz val="8"/>
      <name val="Itau Display"/>
      <family val="2"/>
    </font>
    <font>
      <sz val="9"/>
      <color theme="1"/>
      <name val="Itau Display"/>
      <family val="2"/>
    </font>
    <font>
      <b/>
      <vertAlign val="superscript"/>
      <sz val="10"/>
      <name val="Itau Display"/>
      <family val="2"/>
    </font>
    <font>
      <b/>
      <sz val="10"/>
      <color rgb="FF000000"/>
      <name val="Itau Display"/>
      <family val="2"/>
    </font>
    <font>
      <vertAlign val="superscript"/>
      <sz val="8"/>
      <color theme="1"/>
      <name val="Itau Display"/>
      <family val="2"/>
    </font>
    <font>
      <b/>
      <sz val="10"/>
      <color theme="1"/>
      <name val="Itau Display"/>
      <family val="2"/>
    </font>
    <font>
      <b/>
      <vertAlign val="superscript"/>
      <sz val="10"/>
      <color theme="1"/>
      <name val="Itau Display"/>
      <family val="2"/>
    </font>
    <font>
      <i/>
      <sz val="10"/>
      <color rgb="FF000000"/>
      <name val="Itau Display"/>
      <family val="2"/>
    </font>
    <font>
      <i/>
      <sz val="10"/>
      <name val="Itau Display"/>
      <family val="2"/>
    </font>
    <font>
      <b/>
      <sz val="10"/>
      <color rgb="FF4D4E53"/>
      <name val="Itau Display"/>
      <family val="2"/>
    </font>
    <font>
      <sz val="10"/>
      <color rgb="FF4D4E53"/>
      <name val="Itau Display"/>
      <family val="2"/>
    </font>
    <font>
      <b/>
      <sz val="10"/>
      <color rgb="FFCC092F"/>
      <name val="Itau Display"/>
      <family val="2"/>
    </font>
    <font>
      <b/>
      <sz val="12"/>
      <color theme="0"/>
      <name val="Itau Display"/>
      <family val="2"/>
    </font>
    <font>
      <b/>
      <sz val="10"/>
      <color theme="0"/>
      <name val="Itau Display"/>
      <family val="2"/>
    </font>
    <font>
      <b/>
      <sz val="10"/>
      <color rgb="FF003366"/>
      <name val="Itau Display"/>
      <family val="2"/>
    </font>
    <font>
      <sz val="10"/>
      <color indexed="55"/>
      <name val="Itau Display"/>
      <family val="2"/>
    </font>
    <font>
      <b/>
      <sz val="10"/>
      <color indexed="56"/>
      <name val="Itau Display"/>
      <family val="2"/>
    </font>
    <font>
      <b/>
      <sz val="10"/>
      <color theme="4" tint="-0.249977111117893"/>
      <name val="Itau Display"/>
      <family val="2"/>
    </font>
    <font>
      <b/>
      <sz val="12"/>
      <name val="Itau Display"/>
      <family val="2"/>
    </font>
    <font>
      <vertAlign val="superscript"/>
      <sz val="10"/>
      <color theme="1"/>
      <name val="Itau Display"/>
      <family val="2"/>
    </font>
    <font>
      <sz val="10"/>
      <color rgb="FFCC092F"/>
      <name val="Itau Display"/>
      <family val="2"/>
    </font>
    <font>
      <sz val="10"/>
      <color theme="0"/>
      <name val="Itau Display"/>
      <family val="2"/>
    </font>
    <font>
      <b/>
      <vertAlign val="superscript"/>
      <sz val="10"/>
      <color rgb="FF000000"/>
      <name val="Itau Display"/>
      <family val="2"/>
    </font>
    <font>
      <sz val="8"/>
      <color rgb="FF000000"/>
      <name val="Itau Display"/>
      <family val="2"/>
    </font>
    <font>
      <b/>
      <vertAlign val="superscript"/>
      <sz val="10"/>
      <color rgb="FF004990"/>
      <name val="Itau Display"/>
      <family val="2"/>
    </font>
    <font>
      <vertAlign val="superscript"/>
      <sz val="8"/>
      <color rgb="FF000000"/>
      <name val="Itau Display"/>
      <family val="2"/>
    </font>
    <font>
      <b/>
      <sz val="9"/>
      <color indexed="53"/>
      <name val="Itau Display"/>
      <family val="2"/>
    </font>
    <font>
      <i/>
      <sz val="11"/>
      <name val="Itau Display"/>
      <family val="2"/>
    </font>
    <font>
      <i/>
      <sz val="11"/>
      <color indexed="63"/>
      <name val="Itau Display"/>
      <family val="2"/>
    </font>
    <font>
      <sz val="10"/>
      <color theme="1" tint="0.249977111117893"/>
      <name val="Itau Display"/>
      <family val="2"/>
    </font>
    <font>
      <b/>
      <sz val="10"/>
      <color rgb="FF003399"/>
      <name val="Itau Display"/>
      <family val="2"/>
    </font>
    <font>
      <sz val="9"/>
      <color rgb="FF000000"/>
      <name val="Itau Display"/>
      <family val="2"/>
    </font>
    <font>
      <vertAlign val="superscript"/>
      <sz val="9"/>
      <color rgb="FF000000"/>
      <name val="Itau Display"/>
      <family val="2"/>
    </font>
    <font>
      <b/>
      <sz val="10"/>
      <color rgb="FFFF6600"/>
      <name val="Itau Display"/>
      <family val="2"/>
    </font>
    <font>
      <sz val="12"/>
      <color rgb="FF000000"/>
      <name val="Itau Display"/>
      <family val="2"/>
    </font>
    <font>
      <b/>
      <sz val="12"/>
      <color theme="1"/>
      <name val="Itau Display"/>
      <family val="2"/>
    </font>
    <font>
      <i/>
      <sz val="8"/>
      <color rgb="FF333333"/>
      <name val="Itau Display"/>
      <family val="2"/>
    </font>
    <font>
      <b/>
      <sz val="8.5"/>
      <color rgb="FF000000"/>
      <name val="Itau Display"/>
      <family val="2"/>
    </font>
    <font>
      <b/>
      <sz val="8.5"/>
      <name val="Itau Display"/>
      <family val="2"/>
    </font>
    <font>
      <b/>
      <vertAlign val="superscript"/>
      <sz val="11"/>
      <name val="Itau Display"/>
      <family val="2"/>
    </font>
    <font>
      <i/>
      <sz val="9"/>
      <color theme="1" tint="0.249977111117893"/>
      <name val="Itau Display"/>
      <family val="2"/>
    </font>
    <font>
      <i/>
      <vertAlign val="superscript"/>
      <sz val="9"/>
      <color theme="1" tint="0.249977111117893"/>
      <name val="Itau Display"/>
      <family val="2"/>
    </font>
    <font>
      <i/>
      <vertAlign val="superscript"/>
      <sz val="7"/>
      <color theme="1" tint="0.249977111117893"/>
      <name val="Itau Display"/>
      <family val="2"/>
    </font>
    <font>
      <i/>
      <vertAlign val="superscript"/>
      <sz val="7"/>
      <color rgb="FF404040"/>
      <name val="Itau Display"/>
      <family val="2"/>
    </font>
    <font>
      <b/>
      <sz val="10"/>
      <color theme="9" tint="-0.249977111117893"/>
      <name val="Itau Display"/>
      <family val="2"/>
    </font>
    <font>
      <b/>
      <sz val="8"/>
      <name val="Itau Display"/>
      <family val="2"/>
    </font>
    <font>
      <b/>
      <vertAlign val="subscript"/>
      <sz val="10"/>
      <name val="Itau Display"/>
      <family val="2"/>
    </font>
    <font>
      <b/>
      <sz val="9"/>
      <name val="Itau Display"/>
      <family val="2"/>
    </font>
    <font>
      <b/>
      <vertAlign val="subscript"/>
      <sz val="10"/>
      <color rgb="FF004990"/>
      <name val="Itau Display"/>
      <family val="2"/>
    </font>
    <font>
      <vertAlign val="subscript"/>
      <sz val="10"/>
      <name val="Itau Display"/>
      <family val="2"/>
    </font>
    <font>
      <b/>
      <vertAlign val="superscript"/>
      <sz val="11"/>
      <color theme="0"/>
      <name val="Itau Display"/>
      <family val="2"/>
    </font>
    <font>
      <sz val="12"/>
      <color theme="1"/>
      <name val="Itau Display"/>
      <family val="2"/>
    </font>
    <font>
      <b/>
      <sz val="9"/>
      <color rgb="FF000000"/>
      <name val="Itau Display"/>
      <family val="2"/>
    </font>
    <font>
      <b/>
      <sz val="9"/>
      <color indexed="56"/>
      <name val="Itau Display"/>
      <family val="2"/>
    </font>
    <font>
      <b/>
      <sz val="10"/>
      <color theme="3"/>
      <name val="Itau Display"/>
      <family val="2"/>
    </font>
    <font>
      <b/>
      <vertAlign val="superscript"/>
      <sz val="10"/>
      <color theme="3"/>
      <name val="Itau Display"/>
      <family val="2"/>
    </font>
    <font>
      <b/>
      <sz val="10"/>
      <color rgb="FF002060"/>
      <name val="Itau Display"/>
      <family val="2"/>
    </font>
    <font>
      <b/>
      <sz val="8"/>
      <color theme="1"/>
      <name val="Itau Display"/>
      <family val="2"/>
    </font>
    <font>
      <b/>
      <vertAlign val="subscript"/>
      <sz val="10"/>
      <color rgb="FF000000"/>
      <name val="Itau Display"/>
      <family val="2"/>
    </font>
    <font>
      <i/>
      <sz val="9"/>
      <color rgb="FF000000"/>
      <name val="Itau Display"/>
      <family val="2"/>
    </font>
    <font>
      <sz val="10"/>
      <color theme="1"/>
      <name val="Itau Display"/>
      <family val="2"/>
    </font>
    <font>
      <sz val="12"/>
      <name val="Itau Display"/>
      <family val="2"/>
    </font>
    <font>
      <sz val="10"/>
      <name val="Itau Display"/>
      <family val="2"/>
    </font>
    <font>
      <b/>
      <sz val="10"/>
      <color theme="1"/>
      <name val="Itau Display Black"/>
      <family val="2"/>
    </font>
    <font>
      <sz val="10"/>
      <color rgb="FF000000"/>
      <name val="Itau Display"/>
      <family val="2"/>
    </font>
    <font>
      <b/>
      <sz val="8"/>
      <color rgb="FFCC092F"/>
      <name val="Itau Display"/>
      <family val="2"/>
    </font>
    <font>
      <b/>
      <sz val="11"/>
      <color theme="0"/>
      <name val="Itau Display"/>
      <family val="2"/>
    </font>
    <font>
      <sz val="10"/>
      <color rgb="FF000000"/>
      <name val="Itau Display"/>
      <family val="2"/>
    </font>
    <font>
      <b/>
      <sz val="10"/>
      <name val="Itau Display"/>
      <family val="2"/>
    </font>
    <font>
      <sz val="11"/>
      <color rgb="FF000000"/>
      <name val="Arial"/>
      <family val="2"/>
    </font>
    <font>
      <sz val="11"/>
      <color theme="1"/>
      <name val="Itau Display"/>
      <family val="2"/>
    </font>
    <font>
      <b/>
      <sz val="10"/>
      <color rgb="FF000000"/>
      <name val="Itau Display"/>
      <family val="2"/>
    </font>
    <font>
      <sz val="10"/>
      <color theme="1"/>
      <name val="Itau Display"/>
      <family val="2"/>
    </font>
    <font>
      <sz val="10"/>
      <name val="Itau Display"/>
      <family val="2"/>
    </font>
    <font>
      <b/>
      <sz val="10"/>
      <color theme="4" tint="-0.249977111117893"/>
      <name val="Itau Display"/>
      <family val="2"/>
    </font>
    <font>
      <b/>
      <sz val="10"/>
      <color theme="1"/>
      <name val="Itau Display"/>
      <family val="2"/>
    </font>
    <font>
      <b/>
      <sz val="9"/>
      <color indexed="81"/>
      <name val="Segoe UI"/>
      <family val="2"/>
    </font>
    <font>
      <sz val="9"/>
      <color indexed="81"/>
      <name val="Segoe UI"/>
      <family val="2"/>
    </font>
    <font>
      <b/>
      <sz val="8"/>
      <color rgb="FFCC092F"/>
      <name val="Itau Display"/>
    </font>
    <font>
      <sz val="11"/>
      <color theme="1"/>
      <name val="Itau Display"/>
    </font>
    <font>
      <b/>
      <sz val="10"/>
      <name val="Itau Display"/>
    </font>
    <font>
      <sz val="10"/>
      <name val="Itau Display"/>
    </font>
    <font>
      <b/>
      <sz val="10"/>
      <color rgb="FF000000"/>
      <name val="Itau Display"/>
    </font>
    <font>
      <b/>
      <sz val="10"/>
      <color theme="4" tint="-0.249977111117893"/>
      <name val="Itau Display"/>
    </font>
    <font>
      <sz val="10"/>
      <color rgb="FF000000"/>
      <name val="Itau Display"/>
    </font>
    <font>
      <b/>
      <sz val="11"/>
      <color theme="0"/>
      <name val="Itau Display"/>
    </font>
    <font>
      <b/>
      <sz val="10"/>
      <color theme="1"/>
      <name val="Itau Display"/>
    </font>
    <font>
      <sz val="10"/>
      <color theme="1"/>
      <name val="Itau Display"/>
    </font>
    <font>
      <b/>
      <sz val="10"/>
      <color rgb="FF004990"/>
      <name val="Arial"/>
      <family val="2"/>
    </font>
    <font>
      <sz val="9"/>
      <color rgb="FF000000"/>
      <name val="Arial"/>
      <family val="2"/>
    </font>
    <font>
      <sz val="8"/>
      <color theme="1"/>
      <name val="Itau Display"/>
    </font>
    <font>
      <sz val="10"/>
      <color rgb="FF000000"/>
      <name val="Arial"/>
    </font>
  </fonts>
  <fills count="13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lightUp">
        <fgColor theme="0" tint="-0.34998626667073579"/>
        <bgColor theme="0" tint="-4.9989318521683403E-2"/>
      </patternFill>
    </fill>
    <fill>
      <patternFill patternType="solid">
        <fgColor rgb="FFF58025"/>
        <bgColor indexed="64"/>
      </patternFill>
    </fill>
    <fill>
      <patternFill patternType="solid">
        <fgColor theme="0"/>
        <bgColor indexed="64"/>
      </patternFill>
    </fill>
    <fill>
      <patternFill patternType="solid">
        <fgColor theme="2" tint="-9.9978637043366805E-2"/>
        <bgColor indexed="64"/>
      </patternFill>
    </fill>
    <fill>
      <patternFill patternType="lightUp">
        <fgColor theme="0" tint="-0.499984740745262"/>
        <bgColor indexed="65"/>
      </patternFill>
    </fill>
    <fill>
      <patternFill patternType="solid">
        <fgColor indexed="23"/>
        <bgColor indexed="64"/>
      </patternFill>
    </fill>
    <fill>
      <patternFill patternType="solid">
        <fgColor indexed="9"/>
        <bgColor indexed="64"/>
      </patternFill>
    </fill>
    <fill>
      <patternFill patternType="solid">
        <fgColor rgb="FFFFFFFF"/>
        <bgColor indexed="64"/>
      </patternFill>
    </fill>
    <fill>
      <patternFill patternType="lightDown">
        <bgColor theme="0" tint="-0.14996795556505021"/>
      </patternFill>
    </fill>
    <fill>
      <patternFill patternType="solid">
        <fgColor rgb="FFF2F2F2"/>
        <bgColor indexed="64"/>
      </patternFill>
    </fill>
    <fill>
      <patternFill patternType="solid">
        <fgColor rgb="FFD9D9D9"/>
        <bgColor indexed="64"/>
      </patternFill>
    </fill>
    <fill>
      <patternFill patternType="solid">
        <fgColor theme="0" tint="-0.499984740745262"/>
        <bgColor indexed="64"/>
      </patternFill>
    </fill>
    <fill>
      <patternFill patternType="solid">
        <fgColor rgb="FF808080"/>
        <bgColor indexed="64"/>
      </patternFill>
    </fill>
    <fill>
      <patternFill patternType="solid">
        <fgColor rgb="FFD8D8D8"/>
        <bgColor indexed="64"/>
      </patternFill>
    </fill>
    <fill>
      <patternFill patternType="lightGray">
        <fgColor theme="0" tint="-0.34998626667073579"/>
        <bgColor indexed="65"/>
      </patternFill>
    </fill>
    <fill>
      <patternFill patternType="darkDown">
        <fgColor theme="0" tint="-0.24994659260841701"/>
        <bgColor indexed="65"/>
      </patternFill>
    </fill>
    <fill>
      <patternFill patternType="solid">
        <fgColor indexed="22"/>
        <bgColor indexed="64"/>
      </patternFill>
    </fill>
    <fill>
      <patternFill patternType="solid">
        <fgColor rgb="FFFF7800"/>
        <bgColor indexed="64"/>
      </patternFill>
    </fill>
    <fill>
      <patternFill patternType="solid">
        <fgColor theme="4" tint="0.59999389629810485"/>
        <bgColor indexed="64"/>
      </patternFill>
    </fill>
    <fill>
      <patternFill patternType="lightUp">
        <fgColor theme="0" tint="-0.499984740745262"/>
        <bgColor auto="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patternFill>
    </fill>
    <fill>
      <patternFill patternType="solid">
        <fgColor indexed="9"/>
      </patternFill>
    </fill>
    <fill>
      <patternFill patternType="solid">
        <fgColor indexed="26"/>
      </patternFill>
    </fill>
    <fill>
      <patternFill patternType="solid">
        <fgColor indexed="29"/>
      </patternFill>
    </fill>
    <fill>
      <patternFill patternType="solid">
        <fgColor indexed="45"/>
      </patternFill>
    </fill>
    <fill>
      <patternFill patternType="solid">
        <fgColor indexed="47"/>
      </patternFill>
    </fill>
    <fill>
      <patternFill patternType="solid">
        <fgColor indexed="42"/>
      </patternFill>
    </fill>
    <fill>
      <patternFill patternType="solid">
        <fgColor indexed="46"/>
      </patternFill>
    </fill>
    <fill>
      <patternFill patternType="solid">
        <fgColor indexed="27"/>
      </patternFill>
    </fill>
    <fill>
      <patternFill patternType="solid">
        <fgColor indexed="24"/>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53"/>
      </patternFill>
    </fill>
    <fill>
      <patternFill patternType="solid">
        <fgColor indexed="62"/>
      </patternFill>
    </fill>
    <fill>
      <patternFill patternType="solid">
        <fgColor indexed="36"/>
      </patternFill>
    </fill>
    <fill>
      <patternFill patternType="solid">
        <fgColor indexed="52"/>
      </patternFill>
    </fill>
    <fill>
      <patternFill patternType="solid">
        <fgColor indexed="1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56"/>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54"/>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6"/>
        <bgColor indexed="64"/>
      </patternFill>
    </fill>
    <fill>
      <patternFill patternType="solid">
        <fgColor indexed="55"/>
      </patternFill>
    </fill>
    <fill>
      <patternFill patternType="solid">
        <fgColor indexed="24"/>
        <bgColor indexed="64"/>
      </patternFill>
    </fill>
    <fill>
      <patternFill patternType="darkGray">
        <fgColor indexed="22"/>
      </patternFill>
    </fill>
    <fill>
      <patternFill patternType="solid">
        <fgColor indexed="34"/>
        <bgColor indexed="64"/>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48"/>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indexed="13"/>
        <bgColor indexed="64"/>
      </patternFill>
    </fill>
    <fill>
      <patternFill patternType="solid">
        <fgColor rgb="FFF6E082"/>
        <bgColor indexed="64"/>
      </patternFill>
    </fill>
    <fill>
      <patternFill patternType="solid">
        <fgColor indexed="13"/>
        <bgColor indexed="45"/>
      </patternFill>
    </fill>
    <fill>
      <patternFill patternType="solid">
        <fgColor indexed="43"/>
        <bgColor indexed="43"/>
      </patternFill>
    </fill>
    <fill>
      <patternFill patternType="solid">
        <fgColor indexed="42"/>
        <bgColor indexed="64"/>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64"/>
      </patternFill>
    </fill>
    <fill>
      <patternFill patternType="gray125">
        <fgColor indexed="15"/>
        <bgColor indexed="14"/>
      </patternFill>
    </fill>
    <fill>
      <patternFill patternType="solid">
        <fgColor theme="2" tint="-0.249977111117893"/>
        <bgColor indexed="64"/>
      </patternFill>
    </fill>
    <fill>
      <patternFill patternType="lightUp">
        <fgColor theme="1" tint="0.24994659260841701"/>
        <bgColor indexed="65"/>
      </patternFill>
    </fill>
    <fill>
      <patternFill patternType="lightUp">
        <fgColor theme="2" tint="-0.499984740745262"/>
        <bgColor indexed="65"/>
      </patternFill>
    </fill>
    <fill>
      <patternFill patternType="solid">
        <fgColor rgb="FFFFFFFF"/>
      </patternFill>
    </fill>
    <fill>
      <patternFill patternType="solid">
        <fgColor indexed="65"/>
        <bgColor theme="0"/>
      </patternFill>
    </fill>
    <fill>
      <patternFill patternType="lightUp">
        <fgColor theme="0" tint="-4.9989318521683403E-2"/>
        <bgColor rgb="FFCCCCCC"/>
      </patternFill>
    </fill>
    <fill>
      <patternFill patternType="solid">
        <fgColor rgb="FFCCCCCC"/>
      </patternFill>
    </fill>
    <fill>
      <patternFill patternType="solid">
        <fgColor indexed="65"/>
        <bgColor theme="0" tint="-0.499984740745262"/>
      </patternFill>
    </fill>
  </fills>
  <borders count="263">
    <border>
      <left/>
      <right/>
      <top/>
      <bottom/>
      <diagonal/>
    </border>
    <border>
      <left/>
      <right/>
      <top/>
      <bottom style="medium">
        <color rgb="FFF58025"/>
      </bottom>
      <diagonal/>
    </border>
    <border>
      <left/>
      <right/>
      <top/>
      <bottom style="medium">
        <color rgb="FF004990"/>
      </bottom>
      <diagonal/>
    </border>
    <border>
      <left/>
      <right/>
      <top/>
      <bottom style="thin">
        <color theme="1" tint="0.499984740745262"/>
      </bottom>
      <diagonal/>
    </border>
    <border>
      <left/>
      <right/>
      <top style="medium">
        <color rgb="FFF58025"/>
      </top>
      <bottom/>
      <diagonal/>
    </border>
    <border>
      <left style="thin">
        <color theme="1" tint="0.499984740745262"/>
      </left>
      <right/>
      <top/>
      <bottom/>
      <diagonal/>
    </border>
    <border>
      <left/>
      <right/>
      <top/>
      <bottom style="thin">
        <color indexed="64"/>
      </bottom>
      <diagonal/>
    </border>
    <border>
      <left/>
      <right/>
      <top style="thin">
        <color indexed="64"/>
      </top>
      <bottom style="medium">
        <color indexed="64"/>
      </bottom>
      <diagonal/>
    </border>
    <border>
      <left/>
      <right style="thin">
        <color theme="1" tint="0.499984740745262"/>
      </right>
      <top style="thin">
        <color indexed="64"/>
      </top>
      <bottom style="medium">
        <color indexed="64"/>
      </bottom>
      <diagonal/>
    </border>
    <border>
      <left/>
      <right/>
      <top/>
      <bottom style="medium">
        <color theme="5"/>
      </bottom>
      <diagonal/>
    </border>
    <border>
      <left/>
      <right/>
      <top style="medium">
        <color rgb="FFF58025"/>
      </top>
      <bottom style="medium">
        <color indexed="64"/>
      </bottom>
      <diagonal/>
    </border>
    <border>
      <left/>
      <right/>
      <top style="thin">
        <color indexed="64"/>
      </top>
      <bottom style="medium">
        <color rgb="FFF58025"/>
      </bottom>
      <diagonal/>
    </border>
    <border>
      <left/>
      <right/>
      <top style="medium">
        <color theme="4" tint="-0.249977111117893"/>
      </top>
      <bottom style="medium">
        <color theme="4" tint="-0.249977111117893"/>
      </bottom>
      <diagonal/>
    </border>
    <border>
      <left/>
      <right/>
      <top style="medium">
        <color theme="4" tint="-0.249977111117893"/>
      </top>
      <bottom/>
      <diagonal/>
    </border>
    <border>
      <left/>
      <right/>
      <top/>
      <bottom style="medium">
        <color theme="4" tint="-0.249977111117893"/>
      </bottom>
      <diagonal/>
    </border>
    <border>
      <left/>
      <right/>
      <top/>
      <bottom style="medium">
        <color rgb="FFFF7800"/>
      </bottom>
      <diagonal/>
    </border>
    <border>
      <left/>
      <right/>
      <top style="medium">
        <color theme="4" tint="-0.249977111117893"/>
      </top>
      <bottom style="medium">
        <color rgb="FF004990"/>
      </bottom>
      <diagonal/>
    </border>
    <border>
      <left/>
      <right/>
      <top/>
      <bottom style="medium">
        <color indexed="64"/>
      </bottom>
      <diagonal/>
    </border>
    <border>
      <left/>
      <right/>
      <top style="medium">
        <color indexed="64"/>
      </top>
      <bottom/>
      <diagonal/>
    </border>
    <border>
      <left/>
      <right style="thin">
        <color theme="1" tint="0.499984740745262"/>
      </right>
      <top/>
      <bottom/>
      <diagonal/>
    </border>
    <border>
      <left/>
      <right/>
      <top style="thin">
        <color theme="1" tint="0.499984740745262"/>
      </top>
      <bottom style="medium">
        <color theme="4" tint="-0.249977111117893"/>
      </bottom>
      <diagonal/>
    </border>
    <border>
      <left/>
      <right style="thin">
        <color theme="1" tint="0.499984740745262"/>
      </right>
      <top/>
      <bottom style="medium">
        <color theme="4" tint="-0.249977111117893"/>
      </bottom>
      <diagonal/>
    </border>
    <border>
      <left style="thin">
        <color theme="1" tint="0.499984740745262"/>
      </left>
      <right/>
      <top style="medium">
        <color theme="4" tint="-0.249977111117893"/>
      </top>
      <bottom/>
      <diagonal/>
    </border>
    <border>
      <left/>
      <right/>
      <top style="thin">
        <color indexed="64"/>
      </top>
      <bottom style="thin">
        <color indexed="64"/>
      </bottom>
      <diagonal/>
    </border>
    <border>
      <left/>
      <right/>
      <top style="medium">
        <color rgb="FF004990"/>
      </top>
      <bottom style="thin">
        <color indexed="64"/>
      </bottom>
      <diagonal/>
    </border>
    <border>
      <left/>
      <right/>
      <top style="thin">
        <color indexed="64"/>
      </top>
      <bottom/>
      <diagonal/>
    </border>
    <border>
      <left/>
      <right style="thin">
        <color theme="1" tint="0.499984740745262"/>
      </right>
      <top style="thin">
        <color theme="1" tint="0.499984740745262"/>
      </top>
      <bottom style="medium">
        <color theme="4" tint="-0.249977111117893"/>
      </bottom>
      <diagonal/>
    </border>
    <border>
      <left style="thin">
        <color theme="1" tint="0.499984740745262"/>
      </left>
      <right/>
      <top/>
      <bottom style="thin">
        <color indexed="64"/>
      </bottom>
      <diagonal/>
    </border>
    <border>
      <left/>
      <right/>
      <top style="thin">
        <color indexed="9"/>
      </top>
      <bottom/>
      <diagonal/>
    </border>
    <border>
      <left/>
      <right/>
      <top style="dotted">
        <color indexed="22"/>
      </top>
      <bottom/>
      <diagonal/>
    </border>
    <border>
      <left/>
      <right/>
      <top/>
      <bottom style="dotted">
        <color indexed="22"/>
      </bottom>
      <diagonal/>
    </border>
    <border>
      <left style="thin">
        <color indexed="9"/>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diagonal/>
    </border>
    <border>
      <left style="thin">
        <color indexed="9"/>
      </left>
      <right style="thin">
        <color indexed="9"/>
      </right>
      <top style="thin">
        <color indexed="9"/>
      </top>
      <bottom/>
      <diagonal/>
    </border>
    <border>
      <left/>
      <right/>
      <top/>
      <bottom style="thin">
        <color theme="1" tint="0.249977111117893"/>
      </bottom>
      <diagonal/>
    </border>
    <border>
      <left/>
      <right/>
      <top style="dotted">
        <color indexed="22"/>
      </top>
      <bottom style="thin">
        <color indexed="64"/>
      </bottom>
      <diagonal/>
    </border>
    <border>
      <left style="thin">
        <color theme="0"/>
      </left>
      <right style="thin">
        <color theme="0"/>
      </right>
      <top/>
      <bottom/>
      <diagonal/>
    </border>
    <border>
      <left style="thin">
        <color theme="0"/>
      </left>
      <right/>
      <top/>
      <bottom/>
      <diagonal/>
    </border>
    <border>
      <left style="thin">
        <color indexed="9"/>
      </left>
      <right/>
      <top/>
      <bottom/>
      <diagonal/>
    </border>
    <border>
      <left/>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right/>
      <top style="dotted">
        <color indexed="22"/>
      </top>
      <bottom style="dotted">
        <color indexed="22"/>
      </bottom>
      <diagonal/>
    </border>
    <border>
      <left/>
      <right/>
      <top style="thin">
        <color indexed="9"/>
      </top>
      <bottom style="thin">
        <color indexed="9"/>
      </bottom>
      <diagonal/>
    </border>
    <border>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top style="dotted">
        <color theme="1" tint="0.499984740745262"/>
      </top>
      <bottom style="dotted">
        <color theme="1" tint="0.499984740745262"/>
      </bottom>
      <diagonal/>
    </border>
    <border>
      <left/>
      <right style="dotted">
        <color theme="0"/>
      </right>
      <top style="dotted">
        <color indexed="22"/>
      </top>
      <bottom style="dotted">
        <color theme="1" tint="0.499984740745262"/>
      </bottom>
      <diagonal/>
    </border>
    <border>
      <left/>
      <right/>
      <top style="dotted">
        <color indexed="22"/>
      </top>
      <bottom style="dotted">
        <color theme="1" tint="0.499984740745262"/>
      </bottom>
      <diagonal/>
    </border>
    <border>
      <left/>
      <right style="dotted">
        <color theme="0"/>
      </right>
      <top/>
      <bottom style="dotted">
        <color indexed="22"/>
      </bottom>
      <diagonal/>
    </border>
    <border>
      <left style="thin">
        <color theme="0"/>
      </left>
      <right/>
      <top style="thin">
        <color indexed="9"/>
      </top>
      <bottom/>
      <diagonal/>
    </border>
    <border>
      <left style="thin">
        <color theme="0"/>
      </left>
      <right style="thin">
        <color theme="0"/>
      </right>
      <top style="thin">
        <color indexed="9"/>
      </top>
      <bottom/>
      <diagonal/>
    </border>
    <border>
      <left/>
      <right style="thin">
        <color theme="0"/>
      </right>
      <top style="thin">
        <color indexed="9"/>
      </top>
      <bottom/>
      <diagonal/>
    </border>
    <border>
      <left/>
      <right/>
      <top style="dotted">
        <color theme="0" tint="-0.249977111117893"/>
      </top>
      <bottom/>
      <diagonal/>
    </border>
    <border>
      <left/>
      <right style="medium">
        <color rgb="FFFFFFFF"/>
      </right>
      <top style="dotted">
        <color rgb="FFBFBFBF"/>
      </top>
      <bottom style="dotted">
        <color rgb="FFBFBFBF"/>
      </bottom>
      <diagonal/>
    </border>
    <border>
      <left/>
      <right/>
      <top style="dotted">
        <color rgb="FFBFBFBF"/>
      </top>
      <bottom style="dotted">
        <color rgb="FFBFBFBF"/>
      </bottom>
      <diagonal/>
    </border>
    <border>
      <left style="medium">
        <color rgb="FFFFFFFF"/>
      </left>
      <right/>
      <top style="dotted">
        <color rgb="FFBFBFBF"/>
      </top>
      <bottom style="dotted">
        <color rgb="FFBFBFBF"/>
      </bottom>
      <diagonal/>
    </border>
    <border>
      <left/>
      <right/>
      <top/>
      <bottom style="dotted">
        <color rgb="FFC0C0C0"/>
      </bottom>
      <diagonal/>
    </border>
    <border>
      <left/>
      <right/>
      <top style="dotted">
        <color rgb="FFC0C0C0"/>
      </top>
      <bottom style="dotted">
        <color theme="0" tint="-0.249977111117893"/>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diagonal/>
    </border>
    <border>
      <left/>
      <right style="medium">
        <color rgb="FFFFFFFF"/>
      </right>
      <top style="medium">
        <color rgb="FFFFFFFF"/>
      </top>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dotted">
        <color theme="0" tint="-0.249977111117893"/>
      </top>
      <bottom style="dotted">
        <color theme="0" tint="-0.249977111117893"/>
      </bottom>
      <diagonal/>
    </border>
    <border>
      <left/>
      <right/>
      <top/>
      <bottom style="dotted">
        <color theme="0" tint="-0.249977111117893"/>
      </bottom>
      <diagonal/>
    </border>
    <border>
      <left/>
      <right/>
      <top style="dotted">
        <color theme="0" tint="-0.24994659260841701"/>
      </top>
      <bottom style="dotted">
        <color theme="0" tint="-0.24994659260841701"/>
      </bottom>
      <diagonal/>
    </border>
    <border>
      <left/>
      <right style="thin">
        <color indexed="9"/>
      </right>
      <top style="thin">
        <color indexed="9"/>
      </top>
      <bottom style="thin">
        <color theme="0"/>
      </bottom>
      <diagonal/>
    </border>
    <border>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indexed="9"/>
      </top>
      <bottom style="thin">
        <color indexed="9"/>
      </bottom>
      <diagonal/>
    </border>
    <border>
      <left/>
      <right style="thin">
        <color theme="0"/>
      </right>
      <top style="thin">
        <color indexed="9"/>
      </top>
      <bottom style="thin">
        <color theme="0"/>
      </bottom>
      <diagonal/>
    </border>
    <border>
      <left/>
      <right/>
      <top style="thin">
        <color theme="0"/>
      </top>
      <bottom/>
      <diagonal/>
    </border>
    <border>
      <left/>
      <right/>
      <top style="thin">
        <color indexed="9"/>
      </top>
      <bottom style="dotted">
        <color theme="0" tint="-0.249977111117893"/>
      </bottom>
      <diagonal/>
    </border>
    <border>
      <left/>
      <right/>
      <top style="thin">
        <color theme="0"/>
      </top>
      <bottom style="dotted">
        <color indexed="22"/>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dotted">
        <color indexed="22"/>
      </top>
      <bottom style="dotted">
        <color theme="0" tint="-0.249977111117893"/>
      </bottom>
      <diagonal/>
    </border>
    <border>
      <left/>
      <right/>
      <top style="dotted">
        <color indexed="22"/>
      </top>
      <bottom style="thin">
        <color theme="0"/>
      </bottom>
      <diagonal/>
    </border>
    <border>
      <left style="thin">
        <color theme="0"/>
      </left>
      <right style="thin">
        <color theme="0"/>
      </right>
      <top style="thin">
        <color theme="0"/>
      </top>
      <bottom/>
      <diagonal/>
    </border>
    <border>
      <left/>
      <right style="thin">
        <color theme="0"/>
      </right>
      <top/>
      <bottom style="dotted">
        <color indexed="22"/>
      </bottom>
      <diagonal/>
    </border>
    <border>
      <left/>
      <right/>
      <top style="dotted">
        <color theme="0"/>
      </top>
      <bottom style="dotted">
        <color theme="0"/>
      </bottom>
      <diagonal/>
    </border>
    <border>
      <left/>
      <right/>
      <top style="dotted">
        <color indexed="22"/>
      </top>
      <bottom style="dotted">
        <color theme="0"/>
      </bottom>
      <diagonal/>
    </border>
    <border>
      <left/>
      <right style="thin">
        <color indexed="9"/>
      </right>
      <top style="thin">
        <color theme="0"/>
      </top>
      <bottom style="thin">
        <color indexed="9"/>
      </bottom>
      <diagonal/>
    </border>
    <border>
      <left/>
      <right/>
      <top style="thin">
        <color theme="0"/>
      </top>
      <bottom style="thin">
        <color indexed="9"/>
      </bottom>
      <diagonal/>
    </border>
    <border>
      <left style="thin">
        <color indexed="9"/>
      </left>
      <right/>
      <top style="thin">
        <color theme="0"/>
      </top>
      <bottom style="thin">
        <color indexed="9"/>
      </bottom>
      <diagonal/>
    </border>
    <border>
      <left/>
      <right style="thin">
        <color indexed="9"/>
      </right>
      <top/>
      <bottom style="thin">
        <color indexed="9"/>
      </bottom>
      <diagonal/>
    </border>
    <border>
      <left style="thin">
        <color theme="0"/>
      </left>
      <right/>
      <top/>
      <bottom style="dotted">
        <color indexed="22"/>
      </bottom>
      <diagonal/>
    </border>
    <border>
      <left/>
      <right/>
      <top style="medium">
        <color theme="5"/>
      </top>
      <bottom style="medium">
        <color theme="4" tint="-0.249977111117893"/>
      </bottom>
      <diagonal/>
    </border>
    <border>
      <left/>
      <right/>
      <top style="medium">
        <color theme="5"/>
      </top>
      <bottom/>
      <diagonal/>
    </border>
    <border>
      <left/>
      <right/>
      <top/>
      <bottom style="thin">
        <color theme="1"/>
      </bottom>
      <diagonal/>
    </border>
    <border>
      <left/>
      <right/>
      <top/>
      <bottom style="medium">
        <color theme="1"/>
      </bottom>
      <diagonal/>
    </border>
    <border>
      <left style="thin">
        <color theme="1" tint="0.499984740745262"/>
      </left>
      <right/>
      <top/>
      <bottom style="thin">
        <color theme="1" tint="0.499984740745262"/>
      </bottom>
      <diagonal/>
    </border>
    <border>
      <left/>
      <right/>
      <top style="medium">
        <color theme="5"/>
      </top>
      <bottom style="medium">
        <color rgb="FF004990"/>
      </bottom>
      <diagonal/>
    </border>
    <border>
      <left/>
      <right/>
      <top style="medium">
        <color rgb="FF004990"/>
      </top>
      <bottom style="medium">
        <color rgb="FF004990"/>
      </bottom>
      <diagonal/>
    </border>
    <border>
      <left/>
      <right/>
      <top/>
      <bottom style="medium">
        <color rgb="FF002060"/>
      </bottom>
      <diagonal/>
    </border>
    <border>
      <left/>
      <right style="thin">
        <color theme="1" tint="0.499984740745262"/>
      </right>
      <top/>
      <bottom style="thin">
        <color theme="1" tint="0.499984740745262"/>
      </bottom>
      <diagonal/>
    </border>
    <border>
      <left/>
      <right/>
      <top/>
      <bottom style="thin">
        <color rgb="FF004990"/>
      </bottom>
      <diagonal/>
    </border>
    <border>
      <left style="thin">
        <color theme="0" tint="-0.14999847407452621"/>
      </left>
      <right/>
      <top/>
      <bottom style="thin">
        <color rgb="FF004990"/>
      </bottom>
      <diagonal/>
    </border>
    <border>
      <left style="thin">
        <color rgb="FFFFFFFF"/>
      </left>
      <right style="thin">
        <color rgb="FFFFFFFF"/>
      </right>
      <top style="thin">
        <color rgb="FFFFFFFF"/>
      </top>
      <bottom style="medium">
        <color theme="9" tint="-0.249977111117893"/>
      </bottom>
      <diagonal/>
    </border>
    <border>
      <left/>
      <right style="thin">
        <color rgb="FFFFFFFF"/>
      </right>
      <top/>
      <bottom style="medium">
        <color theme="9" tint="-0.249977111117893"/>
      </bottom>
      <diagonal/>
    </border>
    <border>
      <left style="thin">
        <color rgb="FFFFFFFF"/>
      </left>
      <right/>
      <top style="thin">
        <color rgb="FFFFFFFF"/>
      </top>
      <bottom style="medium">
        <color theme="9" tint="-0.249977111117893"/>
      </bottom>
      <diagonal/>
    </border>
    <border>
      <left/>
      <right/>
      <top style="dotted">
        <color indexed="64"/>
      </top>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top style="thin">
        <color rgb="FF000000"/>
      </top>
      <bottom style="medium">
        <color rgb="FF1D4080"/>
      </bottom>
      <diagonal/>
    </border>
    <border>
      <left/>
      <right/>
      <top/>
      <bottom style="medium">
        <color rgb="FF1D4080"/>
      </bottom>
      <diagonal/>
    </border>
    <border>
      <left/>
      <right/>
      <top style="medium">
        <color rgb="FF1D4080"/>
      </top>
      <bottom style="medium">
        <color rgb="FF1D4080"/>
      </bottom>
      <diagonal/>
    </border>
    <border>
      <left/>
      <right/>
      <top style="medium">
        <color rgb="FF004990"/>
      </top>
      <bottom/>
      <diagonal/>
    </border>
    <border>
      <left style="thin">
        <color rgb="FF000000"/>
      </left>
      <right/>
      <top/>
      <bottom/>
      <diagonal/>
    </border>
    <border>
      <left/>
      <right/>
      <top style="thin">
        <color indexed="64"/>
      </top>
      <bottom style="thin">
        <color rgb="FF00000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thin">
        <color indexed="9"/>
      </right>
      <top/>
      <bottom style="medium">
        <color theme="5"/>
      </bottom>
      <diagonal/>
    </border>
    <border>
      <left style="thin">
        <color indexed="9"/>
      </left>
      <right/>
      <top style="medium">
        <color theme="5"/>
      </top>
      <bottom style="thin">
        <color rgb="FF002060"/>
      </bottom>
      <diagonal/>
    </border>
    <border>
      <left/>
      <right/>
      <top style="medium">
        <color theme="5"/>
      </top>
      <bottom style="thin">
        <color rgb="FF002060"/>
      </bottom>
      <diagonal/>
    </border>
    <border>
      <left style="thin">
        <color indexed="9"/>
      </left>
      <right/>
      <top/>
      <bottom style="medium">
        <color rgb="FF002060"/>
      </bottom>
      <diagonal/>
    </border>
    <border>
      <left/>
      <right style="thin">
        <color indexed="9"/>
      </right>
      <top/>
      <bottom style="medium">
        <color rgb="FF002060"/>
      </bottom>
      <diagonal/>
    </border>
    <border>
      <left style="thin">
        <color indexed="9"/>
      </left>
      <right/>
      <top style="medium">
        <color rgb="FF002060"/>
      </top>
      <bottom style="thin">
        <color rgb="FF002060"/>
      </bottom>
      <diagonal/>
    </border>
    <border>
      <left style="thin">
        <color indexed="9"/>
      </left>
      <right/>
      <top style="thin">
        <color indexed="9"/>
      </top>
      <bottom style="medium">
        <color rgb="FF002060"/>
      </bottom>
      <diagonal/>
    </border>
    <border>
      <left/>
      <right/>
      <top/>
      <bottom style="thin">
        <color rgb="FF002060"/>
      </bottom>
      <diagonal/>
    </border>
    <border>
      <left/>
      <right/>
      <top/>
      <bottom style="medium">
        <color theme="3"/>
      </bottom>
      <diagonal/>
    </border>
    <border>
      <left/>
      <right style="medium">
        <color rgb="FFFFFFFF"/>
      </right>
      <top/>
      <bottom/>
      <diagonal/>
    </border>
    <border>
      <left/>
      <right style="medium">
        <color rgb="FFFFFFFF"/>
      </right>
      <top/>
      <bottom style="medium">
        <color theme="3"/>
      </bottom>
      <diagonal/>
    </border>
    <border>
      <left style="thin">
        <color indexed="9"/>
      </left>
      <right/>
      <top/>
      <bottom style="medium">
        <color rgb="FFFF7800"/>
      </bottom>
      <diagonal/>
    </border>
    <border>
      <left style="medium">
        <color rgb="FFFFFFFF"/>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1" tint="0.499984740745262"/>
      </top>
      <bottom style="medium">
        <color rgb="FF00499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10"/>
      </left>
      <right style="thin">
        <color indexed="10"/>
      </right>
      <top style="thin">
        <color indexed="10"/>
      </top>
      <bottom style="thin">
        <color indexed="10"/>
      </bottom>
      <diagonal/>
    </border>
    <border>
      <left style="thin">
        <color indexed="64"/>
      </left>
      <right/>
      <top/>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right/>
      <top/>
      <bottom style="medium">
        <color indexed="30"/>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medium">
        <color indexed="48"/>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48"/>
      </top>
      <bottom style="double">
        <color indexed="48"/>
      </bottom>
      <diagonal/>
    </border>
    <border>
      <left style="thin">
        <color indexed="18"/>
      </left>
      <right style="hair">
        <color indexed="18"/>
      </right>
      <top style="thin">
        <color indexed="18"/>
      </top>
      <bottom/>
      <diagonal/>
    </border>
    <border>
      <left/>
      <right/>
      <top style="medium">
        <color theme="9" tint="-0.249977111117893"/>
      </top>
      <bottom style="medium">
        <color theme="4" tint="-0.249977111117893"/>
      </bottom>
      <diagonal/>
    </border>
    <border>
      <left/>
      <right/>
      <top style="medium">
        <color rgb="FFF58025"/>
      </top>
      <bottom style="medium">
        <color rgb="FF1D4080"/>
      </bottom>
      <diagonal/>
    </border>
    <border>
      <left/>
      <right/>
      <top style="medium">
        <color indexed="64"/>
      </top>
      <bottom style="medium">
        <color indexed="64"/>
      </bottom>
      <diagonal/>
    </border>
    <border>
      <left/>
      <right/>
      <top style="thin">
        <color rgb="FF002060"/>
      </top>
      <bottom style="medium">
        <color rgb="FF002060"/>
      </bottom>
      <diagonal/>
    </border>
    <border>
      <left style="thin">
        <color indexed="9"/>
      </left>
      <right style="thin">
        <color indexed="9"/>
      </right>
      <top/>
      <bottom style="medium">
        <color rgb="FF002060"/>
      </bottom>
      <diagonal/>
    </border>
    <border>
      <left/>
      <right/>
      <top/>
      <bottom style="thin">
        <color rgb="FF1D4080"/>
      </bottom>
      <diagonal/>
    </border>
    <border>
      <left/>
      <right/>
      <top/>
      <bottom style="thin">
        <color rgb="FFF58025"/>
      </bottom>
      <diagonal/>
    </border>
    <border>
      <left/>
      <right/>
      <top/>
      <bottom style="thin">
        <color rgb="FF073763"/>
      </bottom>
      <diagonal/>
    </border>
    <border>
      <left/>
      <right/>
      <top style="medium">
        <color rgb="FFFF7800"/>
      </top>
      <bottom/>
      <diagonal/>
    </border>
    <border>
      <left/>
      <right style="medium">
        <color theme="0"/>
      </right>
      <top style="medium">
        <color rgb="FFFF7800"/>
      </top>
      <bottom style="medium">
        <color theme="0"/>
      </bottom>
      <diagonal/>
    </border>
    <border>
      <left style="medium">
        <color theme="0"/>
      </left>
      <right style="medium">
        <color theme="0"/>
      </right>
      <top style="medium">
        <color rgb="FFFF7800"/>
      </top>
      <bottom style="medium">
        <color theme="0"/>
      </bottom>
      <diagonal/>
    </border>
    <border>
      <left/>
      <right style="medium">
        <color theme="0"/>
      </right>
      <top style="medium">
        <color theme="0"/>
      </top>
      <bottom style="medium">
        <color rgb="FF003399"/>
      </bottom>
      <diagonal/>
    </border>
    <border>
      <left style="medium">
        <color theme="0"/>
      </left>
      <right style="medium">
        <color theme="0"/>
      </right>
      <top style="medium">
        <color theme="0"/>
      </top>
      <bottom style="medium">
        <color rgb="FF003399"/>
      </bottom>
      <diagonal/>
    </border>
    <border>
      <left/>
      <right/>
      <top style="medium">
        <color theme="0"/>
      </top>
      <bottom style="medium">
        <color rgb="FF003399"/>
      </bottom>
      <diagonal/>
    </border>
    <border>
      <left/>
      <right style="medium">
        <color theme="0"/>
      </right>
      <top/>
      <bottom style="medium">
        <color rgb="FF003399"/>
      </bottom>
      <diagonal/>
    </border>
    <border>
      <left style="medium">
        <color theme="0"/>
      </left>
      <right style="medium">
        <color theme="0"/>
      </right>
      <top/>
      <bottom style="medium">
        <color rgb="FF003399"/>
      </bottom>
      <diagonal/>
    </border>
    <border>
      <left/>
      <right/>
      <top style="medium">
        <color rgb="FF003399"/>
      </top>
      <bottom/>
      <diagonal/>
    </border>
    <border>
      <left/>
      <right style="medium">
        <color theme="0"/>
      </right>
      <top style="medium">
        <color rgb="FF003399"/>
      </top>
      <bottom style="medium">
        <color theme="0"/>
      </bottom>
      <diagonal/>
    </border>
    <border>
      <left style="medium">
        <color theme="0"/>
      </left>
      <right style="medium">
        <color theme="0"/>
      </right>
      <top style="medium">
        <color rgb="FF003399"/>
      </top>
      <bottom style="medium">
        <color theme="0"/>
      </bottom>
      <diagonal/>
    </border>
    <border>
      <left/>
      <right/>
      <top/>
      <bottom style="medium">
        <color rgb="FF003399"/>
      </bottom>
      <diagonal/>
    </border>
    <border>
      <left/>
      <right/>
      <top style="medium">
        <color rgb="FF004990"/>
      </top>
      <bottom style="medium">
        <color rgb="FF1D4080"/>
      </bottom>
      <diagonal/>
    </border>
    <border>
      <left/>
      <right/>
      <top style="medium">
        <color rgb="FF004990"/>
      </top>
      <bottom style="thin">
        <color rgb="FF1D4080"/>
      </bottom>
      <diagonal/>
    </border>
    <border>
      <left/>
      <right/>
      <top style="thin">
        <color rgb="FF1D4080"/>
      </top>
      <bottom style="medium">
        <color rgb="FF1D4080"/>
      </bottom>
      <diagonal/>
    </border>
    <border>
      <left/>
      <right/>
      <top/>
      <bottom style="medium">
        <color rgb="FFFF9900"/>
      </bottom>
      <diagonal/>
    </border>
    <border>
      <left/>
      <right/>
      <top style="thin">
        <color rgb="FFE26B0A"/>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medium">
        <color rgb="FF073763"/>
      </bottom>
      <diagonal/>
    </border>
    <border>
      <left style="thin">
        <color rgb="FFFFFFFF"/>
      </left>
      <right/>
      <top style="thin">
        <color rgb="FFFFFFFF"/>
      </top>
      <bottom style="medium">
        <color rgb="FF073763"/>
      </bottom>
      <diagonal/>
    </border>
    <border>
      <left style="thin">
        <color rgb="FFFFFFFF"/>
      </left>
      <right style="thin">
        <color rgb="FFFFFFFF"/>
      </right>
      <top style="thin">
        <color rgb="FFFFFFFF"/>
      </top>
      <bottom style="medium">
        <color rgb="FF073763"/>
      </bottom>
      <diagonal/>
    </border>
    <border>
      <left/>
      <right/>
      <top/>
      <bottom style="medium">
        <color rgb="FF073763"/>
      </bottom>
      <diagonal/>
    </border>
    <border>
      <left/>
      <right/>
      <top/>
      <bottom style="medium">
        <color rgb="FF0B5394"/>
      </bottom>
      <diagonal/>
    </border>
    <border>
      <left/>
      <right style="medium">
        <color theme="0"/>
      </right>
      <top style="medium">
        <color theme="0"/>
      </top>
      <bottom/>
      <diagonal/>
    </border>
    <border>
      <left style="medium">
        <color theme="0"/>
      </left>
      <right style="medium">
        <color theme="0"/>
      </right>
      <top style="medium">
        <color theme="0"/>
      </top>
      <bottom/>
      <diagonal/>
    </border>
    <border>
      <left/>
      <right/>
      <top style="thin">
        <color rgb="FFF58025"/>
      </top>
      <bottom/>
      <diagonal/>
    </border>
    <border>
      <left/>
      <right/>
      <top style="thin">
        <color rgb="FF000000"/>
      </top>
      <bottom style="medium">
        <color rgb="FF0B5394"/>
      </bottom>
      <diagonal/>
    </border>
    <border>
      <left/>
      <right/>
      <top style="medium">
        <color rgb="FFF58025"/>
      </top>
      <bottom style="thin">
        <color theme="1" tint="0.499984740745262"/>
      </bottom>
      <diagonal/>
    </border>
    <border>
      <left/>
      <right/>
      <top style="medium">
        <color rgb="FFFF7800"/>
      </top>
      <bottom style="thin">
        <color theme="1" tint="0.499984740745262"/>
      </bottom>
      <diagonal/>
    </border>
    <border>
      <left style="medium">
        <color theme="0" tint="-4.9989318521683403E-2"/>
      </left>
      <right/>
      <top style="medium">
        <color rgb="FFFF7800"/>
      </top>
      <bottom style="thin">
        <color theme="1" tint="0.499984740745262"/>
      </bottom>
      <diagonal/>
    </border>
    <border>
      <left/>
      <right style="medium">
        <color theme="0" tint="-4.9989318521683403E-2"/>
      </right>
      <top style="medium">
        <color rgb="FFFF7800"/>
      </top>
      <bottom style="thin">
        <color theme="1" tint="0.499984740745262"/>
      </bottom>
      <diagonal/>
    </border>
    <border>
      <left style="medium">
        <color theme="0" tint="-4.9989318521683403E-2"/>
      </left>
      <right/>
      <top/>
      <bottom style="medium">
        <color rgb="FF004990"/>
      </bottom>
      <diagonal/>
    </border>
    <border>
      <left/>
      <right style="medium">
        <color theme="0" tint="-4.9989318521683403E-2"/>
      </right>
      <top/>
      <bottom style="medium">
        <color rgb="FF004990"/>
      </bottom>
      <diagonal/>
    </border>
    <border>
      <left style="medium">
        <color theme="0" tint="-4.9989318521683403E-2"/>
      </left>
      <right/>
      <top style="thin">
        <color theme="1" tint="0.499984740745262"/>
      </top>
      <bottom style="medium">
        <color rgb="FF004990"/>
      </bottom>
      <diagonal/>
    </border>
    <border>
      <left style="medium">
        <color theme="0" tint="-4.9989318521683403E-2"/>
      </left>
      <right/>
      <top/>
      <bottom style="thin">
        <color rgb="FF1D4080"/>
      </bottom>
      <diagonal/>
    </border>
    <border>
      <left/>
      <right style="medium">
        <color theme="0" tint="-4.9989318521683403E-2"/>
      </right>
      <top style="medium">
        <color rgb="FF004990"/>
      </top>
      <bottom style="thin">
        <color rgb="FF1D4080"/>
      </bottom>
      <diagonal/>
    </border>
    <border>
      <left/>
      <right style="medium">
        <color theme="0" tint="-4.9989318521683403E-2"/>
      </right>
      <top/>
      <bottom style="thin">
        <color rgb="FF1D4080"/>
      </bottom>
      <diagonal/>
    </border>
    <border>
      <left style="medium">
        <color theme="0" tint="-4.9989318521683403E-2"/>
      </left>
      <right/>
      <top style="thin">
        <color rgb="FF1D4080"/>
      </top>
      <bottom style="medium">
        <color rgb="FF1D4080"/>
      </bottom>
      <diagonal/>
    </border>
    <border>
      <left/>
      <right style="medium">
        <color theme="0" tint="-4.9989318521683403E-2"/>
      </right>
      <top style="thin">
        <color rgb="FF1D4080"/>
      </top>
      <bottom style="medium">
        <color rgb="FF1D4080"/>
      </bottom>
      <diagonal/>
    </border>
    <border>
      <left style="medium">
        <color theme="0" tint="-4.9989318521683403E-2"/>
      </left>
      <right/>
      <top/>
      <bottom/>
      <diagonal/>
    </border>
    <border>
      <left/>
      <right style="medium">
        <color theme="0" tint="-4.9989318521683403E-2"/>
      </right>
      <top/>
      <bottom/>
      <diagonal/>
    </border>
    <border>
      <left style="medium">
        <color theme="0" tint="-4.9989318521683403E-2"/>
      </left>
      <right/>
      <top style="medium">
        <color rgb="FF1D4080"/>
      </top>
      <bottom style="medium">
        <color rgb="FF1D4080"/>
      </bottom>
      <diagonal/>
    </border>
    <border>
      <left/>
      <right style="medium">
        <color theme="0" tint="-4.9989318521683403E-2"/>
      </right>
      <top style="medium">
        <color rgb="FF1D4080"/>
      </top>
      <bottom style="medium">
        <color rgb="FF1D4080"/>
      </bottom>
      <diagonal/>
    </border>
    <border>
      <left style="medium">
        <color theme="0" tint="-4.9989318521683403E-2"/>
      </left>
      <right/>
      <top/>
      <bottom style="medium">
        <color rgb="FF1D4080"/>
      </bottom>
      <diagonal/>
    </border>
    <border>
      <left/>
      <right style="medium">
        <color theme="0" tint="-4.9989318521683403E-2"/>
      </right>
      <top/>
      <bottom style="medium">
        <color rgb="FF1D4080"/>
      </bottom>
      <diagonal/>
    </border>
    <border>
      <left/>
      <right/>
      <top style="thin">
        <color rgb="FF434343"/>
      </top>
      <bottom style="thin">
        <color rgb="FF000000"/>
      </bottom>
      <diagonal/>
    </border>
    <border>
      <left/>
      <right/>
      <top style="medium">
        <color rgb="FFEC7000"/>
      </top>
      <bottom style="medium">
        <color rgb="FF0B5394"/>
      </bottom>
      <diagonal/>
    </border>
    <border>
      <left style="thin">
        <color rgb="FF000000"/>
      </left>
      <right/>
      <top style="medium">
        <color rgb="FFEC7000"/>
      </top>
      <bottom style="medium">
        <color rgb="FF0B5394"/>
      </bottom>
      <diagonal/>
    </border>
    <border>
      <left/>
      <right/>
      <top style="medium">
        <color rgb="FFEC7000"/>
      </top>
      <bottom/>
      <diagonal/>
    </border>
    <border>
      <left/>
      <right/>
      <top style="thin">
        <color rgb="FF002060"/>
      </top>
      <bottom/>
      <diagonal/>
    </border>
    <border>
      <left/>
      <right/>
      <top style="medium">
        <color rgb="FFFF7800"/>
      </top>
      <bottom style="thin">
        <color indexed="9"/>
      </bottom>
      <diagonal/>
    </border>
    <border>
      <left/>
      <right/>
      <top style="medium">
        <color rgb="FFFF7800"/>
      </top>
      <bottom style="thin">
        <color rgb="FFFFFFFF"/>
      </bottom>
      <diagonal/>
    </border>
    <border>
      <left/>
      <right/>
      <top style="medium">
        <color theme="9" tint="-0.249977111117893"/>
      </top>
      <bottom style="thin">
        <color indexed="9"/>
      </bottom>
      <diagonal/>
    </border>
    <border>
      <left/>
      <right/>
      <top style="thin">
        <color rgb="FFFFFFFF"/>
      </top>
      <bottom style="thin">
        <color rgb="FFFFFFFF"/>
      </bottom>
      <diagonal/>
    </border>
    <border>
      <left style="medium">
        <color theme="0"/>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style="medium">
        <color theme="0"/>
      </bottom>
      <diagonal/>
    </border>
    <border>
      <left/>
      <right style="thin">
        <color rgb="FFFFFFFF"/>
      </right>
      <top style="thin">
        <color rgb="FFFFFFFF"/>
      </top>
      <bottom style="medium">
        <color rgb="FF073763"/>
      </bottom>
      <diagonal/>
    </border>
    <border>
      <left/>
      <right/>
      <top style="medium">
        <color theme="9" tint="-0.24994659260841701"/>
      </top>
      <bottom/>
      <diagonal/>
    </border>
    <border>
      <left/>
      <right/>
      <top style="medium">
        <color theme="9" tint="-0.24994659260841701"/>
      </top>
      <bottom style="medium">
        <color rgb="FF1D4080"/>
      </bottom>
      <diagonal/>
    </border>
    <border>
      <left/>
      <right/>
      <top style="medium">
        <color rgb="FF1D4080"/>
      </top>
      <bottom style="medium">
        <color theme="3"/>
      </bottom>
      <diagonal/>
    </border>
    <border>
      <left/>
      <right/>
      <top/>
      <bottom style="medium">
        <color rgb="FFEC7000"/>
      </bottom>
      <diagonal/>
    </border>
    <border>
      <left/>
      <right/>
      <top/>
      <bottom style="thin">
        <color rgb="FF0B5394"/>
      </bottom>
      <diagonal/>
    </border>
    <border>
      <left/>
      <right/>
      <top style="medium">
        <color rgb="FF0B5394"/>
      </top>
      <bottom style="medium">
        <color rgb="FF0B5394"/>
      </bottom>
      <diagonal/>
    </border>
    <border>
      <left/>
      <right/>
      <top style="thin">
        <color rgb="FF000000"/>
      </top>
      <bottom style="medium">
        <color rgb="FF000000"/>
      </bottom>
      <diagonal/>
    </border>
    <border>
      <left/>
      <right style="thin">
        <color rgb="FF000000"/>
      </right>
      <top/>
      <bottom/>
      <diagonal/>
    </border>
    <border>
      <left/>
      <right style="thin">
        <color indexed="64"/>
      </right>
      <top style="medium">
        <color theme="4" tint="-0.249977111117893"/>
      </top>
      <bottom/>
      <diagonal/>
    </border>
    <border>
      <left/>
      <right style="thin">
        <color indexed="64"/>
      </right>
      <top/>
      <bottom style="thin">
        <color indexed="64"/>
      </bottom>
      <diagonal/>
    </border>
    <border>
      <left/>
      <right style="thin">
        <color indexed="64"/>
      </right>
      <top/>
      <bottom/>
      <diagonal/>
    </border>
    <border>
      <left/>
      <right/>
      <top/>
      <bottom style="medium">
        <color rgb="FF1C4587"/>
      </bottom>
      <diagonal/>
    </border>
    <border>
      <left/>
      <right/>
      <top style="medium">
        <color rgb="FF1C4587"/>
      </top>
      <bottom style="thin">
        <color indexed="64"/>
      </bottom>
      <diagonal/>
    </border>
    <border>
      <left/>
      <right style="thin">
        <color rgb="FF000000"/>
      </right>
      <top/>
      <bottom style="medium">
        <color rgb="FF1C4587"/>
      </bottom>
      <diagonal/>
    </border>
  </borders>
  <cellStyleXfs count="31585">
    <xf numFmtId="0" fontId="0" fillId="0" borderId="0"/>
    <xf numFmtId="9" fontId="1" fillId="0" borderId="0" applyFont="0" applyFill="0" applyBorder="0" applyAlignment="0" applyProtection="0"/>
    <xf numFmtId="0" fontId="4" fillId="0" borderId="0"/>
    <xf numFmtId="168" fontId="4" fillId="0" borderId="0" applyFont="0" applyFill="0" applyBorder="0" applyAlignment="0" applyProtection="0"/>
    <xf numFmtId="9" fontId="4" fillId="0" borderId="0" applyFont="0" applyFill="0" applyBorder="0" applyAlignment="0" applyProtection="0"/>
    <xf numFmtId="0" fontId="4" fillId="0" borderId="0"/>
    <xf numFmtId="9" fontId="6" fillId="0" borderId="0" applyFont="0" applyFill="0" applyBorder="0" applyAlignment="0" applyProtection="0"/>
    <xf numFmtId="0" fontId="4" fillId="0" borderId="0"/>
    <xf numFmtId="168" fontId="4" fillId="0" borderId="0" applyFont="0" applyFill="0" applyBorder="0" applyAlignment="0" applyProtection="0"/>
    <xf numFmtId="168" fontId="1" fillId="0" borderId="0" applyFont="0" applyFill="0" applyBorder="0" applyAlignment="0" applyProtection="0"/>
    <xf numFmtId="0" fontId="1" fillId="0" borderId="0"/>
    <xf numFmtId="168" fontId="6" fillId="0" borderId="0" applyFont="0" applyFill="0" applyBorder="0" applyAlignment="0" applyProtection="0"/>
    <xf numFmtId="0" fontId="8" fillId="0" borderId="0" applyNumberFormat="0" applyFont="0" applyFill="0" applyBorder="0" applyAlignment="0">
      <alignment wrapText="1"/>
    </xf>
    <xf numFmtId="0" fontId="10" fillId="0" borderId="0"/>
    <xf numFmtId="168" fontId="1" fillId="0" borderId="0" applyFont="0" applyFill="0" applyBorder="0" applyAlignment="0" applyProtection="0"/>
    <xf numFmtId="168" fontId="1" fillId="0" borderId="0" applyFont="0" applyFill="0" applyBorder="0" applyAlignment="0" applyProtection="0"/>
    <xf numFmtId="0" fontId="6" fillId="0" borderId="0">
      <alignment vertical="top"/>
    </xf>
    <xf numFmtId="0" fontId="1" fillId="0" borderId="0"/>
    <xf numFmtId="0" fontId="1" fillId="0" borderId="0"/>
    <xf numFmtId="0" fontId="1" fillId="0" borderId="0"/>
    <xf numFmtId="0" fontId="6" fillId="0" borderId="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0" fontId="1" fillId="0" borderId="0"/>
    <xf numFmtId="0" fontId="6" fillId="0" borderId="0"/>
    <xf numFmtId="0" fontId="1" fillId="0" borderId="0"/>
    <xf numFmtId="0" fontId="6" fillId="0" borderId="0"/>
    <xf numFmtId="0" fontId="1" fillId="0" borderId="0"/>
    <xf numFmtId="0" fontId="1" fillId="0" borderId="0"/>
    <xf numFmtId="0" fontId="6" fillId="0" borderId="0">
      <alignment vertical="top"/>
    </xf>
    <xf numFmtId="168" fontId="6" fillId="0" borderId="0" applyFont="0" applyFill="0" applyBorder="0" applyAlignment="0" applyProtection="0"/>
    <xf numFmtId="0" fontId="6" fillId="0" borderId="0">
      <alignment vertical="top"/>
    </xf>
    <xf numFmtId="0" fontId="6" fillId="0" borderId="0"/>
    <xf numFmtId="0" fontId="1" fillId="0" borderId="0"/>
    <xf numFmtId="0" fontId="6" fillId="0" borderId="0"/>
    <xf numFmtId="168" fontId="6" fillId="0" borderId="0" applyFont="0" applyFill="0" applyBorder="0" applyAlignment="0" applyProtection="0"/>
    <xf numFmtId="168" fontId="6"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168" fontId="1" fillId="0" borderId="0" applyFont="0" applyFill="0" applyBorder="0" applyAlignment="0" applyProtection="0"/>
    <xf numFmtId="0" fontId="6" fillId="0" borderId="0">
      <alignment vertical="top"/>
    </xf>
    <xf numFmtId="0" fontId="6" fillId="0" borderId="0" applyNumberFormat="0" applyBorder="0">
      <alignment vertical="top"/>
    </xf>
    <xf numFmtId="168" fontId="6" fillId="0" borderId="0" applyFont="0" applyFill="0" applyBorder="0" applyAlignment="0" applyProtection="0"/>
    <xf numFmtId="0" fontId="6" fillId="0" borderId="0"/>
    <xf numFmtId="0" fontId="1" fillId="0" borderId="0"/>
    <xf numFmtId="168" fontId="6" fillId="0" borderId="0" applyFont="0" applyFill="0" applyBorder="0" applyAlignment="0" applyProtection="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168" fontId="4" fillId="0" borderId="0" applyFont="0" applyFill="0" applyBorder="0" applyAlignment="0" applyProtection="0"/>
    <xf numFmtId="168" fontId="4" fillId="0" borderId="0" applyFont="0" applyFill="0" applyBorder="0" applyAlignment="0" applyProtection="0"/>
    <xf numFmtId="0" fontId="1" fillId="0" borderId="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6" fillId="0" borderId="0"/>
    <xf numFmtId="168" fontId="6" fillId="0" borderId="0" applyFont="0" applyFill="0" applyBorder="0" applyAlignment="0" applyProtection="0"/>
    <xf numFmtId="0" fontId="6" fillId="0" borderId="0"/>
    <xf numFmtId="168" fontId="6" fillId="0" borderId="0" applyFont="0" applyFill="0" applyBorder="0" applyAlignment="0" applyProtection="0"/>
    <xf numFmtId="168" fontId="6"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168" fontId="6" fillId="0" borderId="0" applyFont="0" applyFill="0" applyBorder="0" applyAlignment="0" applyProtection="0"/>
    <xf numFmtId="0" fontId="4" fillId="0" borderId="0"/>
    <xf numFmtId="0" fontId="4" fillId="0" borderId="0"/>
    <xf numFmtId="0" fontId="190" fillId="0" borderId="0"/>
    <xf numFmtId="0" fontId="191" fillId="0" borderId="0" applyNumberFormat="0" applyFill="0" applyBorder="0" applyAlignment="0" applyProtection="0"/>
    <xf numFmtId="168" fontId="1" fillId="0" borderId="0" applyFont="0" applyFill="0" applyBorder="0" applyAlignment="0" applyProtection="0"/>
    <xf numFmtId="0" fontId="90" fillId="0" borderId="0">
      <alignment vertical="top"/>
    </xf>
    <xf numFmtId="0" fontId="6" fillId="0" borderId="0"/>
    <xf numFmtId="0" fontId="90" fillId="0" borderId="0">
      <alignment vertical="top"/>
    </xf>
    <xf numFmtId="0" fontId="90" fillId="0" borderId="0">
      <alignment vertical="top"/>
    </xf>
    <xf numFmtId="168" fontId="6" fillId="0" borderId="0" applyFont="0" applyFill="0" applyBorder="0" applyAlignment="0" applyProtection="0"/>
    <xf numFmtId="0" fontId="6" fillId="0" borderId="0"/>
    <xf numFmtId="168" fontId="4" fillId="0" borderId="0" applyFont="0" applyFill="0" applyBorder="0" applyAlignment="0" applyProtection="0"/>
    <xf numFmtId="0" fontId="6" fillId="0" borderId="0" applyNumberFormat="0" applyBorder="0">
      <alignment vertical="top"/>
    </xf>
    <xf numFmtId="0" fontId="90" fillId="0" borderId="0">
      <alignment vertical="top"/>
    </xf>
    <xf numFmtId="0" fontId="90" fillId="0" borderId="0">
      <alignment vertical="top"/>
    </xf>
    <xf numFmtId="0" fontId="90" fillId="0" borderId="0">
      <alignment vertical="top"/>
    </xf>
    <xf numFmtId="168" fontId="4" fillId="0" borderId="0" applyFont="0" applyFill="0" applyBorder="0" applyAlignment="0" applyProtection="0"/>
    <xf numFmtId="168" fontId="1" fillId="0" borderId="0" applyFont="0" applyFill="0" applyBorder="0" applyAlignment="0" applyProtection="0"/>
    <xf numFmtId="0" fontId="6" fillId="0" borderId="0"/>
    <xf numFmtId="168" fontId="6" fillId="0" borderId="0" applyFont="0" applyFill="0" applyBorder="0" applyAlignment="0" applyProtection="0"/>
    <xf numFmtId="0" fontId="90" fillId="0" borderId="0">
      <alignment vertical="top"/>
    </xf>
    <xf numFmtId="168" fontId="4" fillId="0" borderId="0" applyFont="0" applyFill="0" applyBorder="0" applyAlignment="0" applyProtection="0"/>
    <xf numFmtId="168" fontId="1" fillId="0" borderId="0" applyFont="0" applyFill="0" applyBorder="0" applyAlignment="0" applyProtection="0"/>
    <xf numFmtId="0" fontId="90" fillId="0" borderId="0">
      <alignment vertical="top"/>
    </xf>
    <xf numFmtId="0" fontId="90" fillId="0" borderId="0">
      <alignment vertical="top"/>
    </xf>
    <xf numFmtId="0" fontId="4" fillId="0" borderId="0"/>
    <xf numFmtId="0" fontId="90" fillId="0" borderId="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6" fillId="0" borderId="0" applyBorder="0">
      <alignment horizontal="justify" vertical="top"/>
    </xf>
    <xf numFmtId="0" fontId="90" fillId="0" borderId="0">
      <alignment vertical="top"/>
    </xf>
    <xf numFmtId="0" fontId="6" fillId="0" borderId="0" applyNumberFormat="0" applyBorder="0">
      <alignment vertical="top"/>
    </xf>
    <xf numFmtId="0" fontId="90" fillId="0" borderId="0">
      <alignment vertical="top"/>
    </xf>
    <xf numFmtId="168" fontId="6" fillId="0" borderId="0" applyFont="0" applyFill="0" applyBorder="0" applyAlignment="0" applyProtection="0"/>
    <xf numFmtId="0" fontId="90" fillId="0" borderId="0">
      <alignment vertical="top"/>
    </xf>
    <xf numFmtId="0" fontId="90" fillId="0" borderId="0">
      <alignment vertical="top"/>
    </xf>
    <xf numFmtId="0" fontId="90" fillId="0" borderId="0">
      <alignment vertical="top"/>
    </xf>
    <xf numFmtId="0" fontId="90" fillId="0" borderId="0">
      <alignment vertical="top"/>
    </xf>
    <xf numFmtId="168" fontId="6" fillId="0" borderId="0" applyFont="0" applyFill="0" applyBorder="0" applyAlignment="0" applyProtection="0"/>
    <xf numFmtId="168" fontId="6" fillId="0" borderId="0" applyFont="0" applyFill="0" applyBorder="0" applyAlignment="0" applyProtection="0"/>
    <xf numFmtId="0" fontId="90" fillId="0" borderId="0">
      <alignment vertical="top"/>
    </xf>
    <xf numFmtId="0" fontId="90" fillId="0" borderId="0">
      <alignment vertical="top"/>
    </xf>
    <xf numFmtId="0" fontId="6" fillId="0" borderId="0">
      <alignment vertical="top"/>
    </xf>
    <xf numFmtId="0" fontId="90" fillId="0" borderId="0">
      <alignment vertical="top"/>
    </xf>
    <xf numFmtId="0" fontId="6" fillId="0" borderId="0" applyNumberFormat="0" applyBorder="0">
      <alignment vertical="top"/>
    </xf>
    <xf numFmtId="168" fontId="1" fillId="0" borderId="0" applyFont="0" applyFill="0" applyBorder="0" applyAlignment="0" applyProtection="0"/>
    <xf numFmtId="0" fontId="90" fillId="0" borderId="0">
      <alignment vertical="top"/>
    </xf>
    <xf numFmtId="0" fontId="90" fillId="0" borderId="0">
      <alignment vertical="top"/>
    </xf>
    <xf numFmtId="168" fontId="6" fillId="0" borderId="0" applyFont="0" applyFill="0" applyBorder="0" applyAlignment="0" applyProtection="0"/>
    <xf numFmtId="0" fontId="206" fillId="0" borderId="0"/>
    <xf numFmtId="168" fontId="6" fillId="0" borderId="0" applyFont="0" applyFill="0" applyBorder="0" applyAlignment="0" applyProtection="0"/>
    <xf numFmtId="0" fontId="6" fillId="0" borderId="0"/>
    <xf numFmtId="0" fontId="90" fillId="0" borderId="0">
      <alignment vertical="top"/>
    </xf>
    <xf numFmtId="0" fontId="90" fillId="0" borderId="0">
      <alignment vertical="top"/>
    </xf>
    <xf numFmtId="168" fontId="4" fillId="0" borderId="0" applyFont="0" applyFill="0" applyBorder="0" applyAlignment="0" applyProtection="0"/>
    <xf numFmtId="168" fontId="4" fillId="0" borderId="0" applyFont="0" applyFill="0" applyBorder="0" applyAlignment="0" applyProtection="0"/>
    <xf numFmtId="0" fontId="90" fillId="0" borderId="0">
      <alignment vertical="top"/>
    </xf>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6" fillId="0" borderId="0" applyNumberFormat="0" applyBorder="0">
      <alignment vertical="top"/>
    </xf>
    <xf numFmtId="168" fontId="1" fillId="0" borderId="0" applyFont="0" applyFill="0" applyBorder="0" applyAlignment="0" applyProtection="0"/>
    <xf numFmtId="168" fontId="1" fillId="0" borderId="0" applyFont="0" applyFill="0" applyBorder="0" applyAlignment="0" applyProtection="0"/>
    <xf numFmtId="0" fontId="90" fillId="0" borderId="0">
      <alignment vertical="top"/>
    </xf>
    <xf numFmtId="0" fontId="90" fillId="0" borderId="0">
      <alignment vertical="top"/>
    </xf>
    <xf numFmtId="0" fontId="6" fillId="0" borderId="0" applyNumberFormat="0" applyBorder="0">
      <alignment vertical="top"/>
    </xf>
    <xf numFmtId="0" fontId="29" fillId="0" borderId="0"/>
    <xf numFmtId="0" fontId="90" fillId="0" borderId="0">
      <alignment vertical="top"/>
    </xf>
    <xf numFmtId="0" fontId="6" fillId="0" borderId="0" applyNumberFormat="0" applyBorder="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pplyNumberFormat="0" applyBorder="0">
      <alignment vertical="top"/>
    </xf>
    <xf numFmtId="0" fontId="90" fillId="0" borderId="0">
      <alignment vertical="top"/>
    </xf>
    <xf numFmtId="0" fontId="6" fillId="0" borderId="0" applyNumberFormat="0" applyBorder="0">
      <alignment vertical="top"/>
    </xf>
    <xf numFmtId="0" fontId="90" fillId="0" borderId="0">
      <alignment vertical="top"/>
    </xf>
    <xf numFmtId="0" fontId="6" fillId="0" borderId="0"/>
    <xf numFmtId="0" fontId="6" fillId="0" borderId="0" applyNumberFormat="0" applyBorder="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applyNumberFormat="0" applyBorder="0">
      <alignment vertical="top"/>
    </xf>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1"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4" fillId="0" borderId="0"/>
    <xf numFmtId="0" fontId="1" fillId="0" borderId="0"/>
    <xf numFmtId="168" fontId="1" fillId="0" borderId="0" applyFont="0" applyFill="0" applyBorder="0" applyAlignment="0" applyProtection="0"/>
    <xf numFmtId="0" fontId="6" fillId="0" borderId="0"/>
    <xf numFmtId="0" fontId="207" fillId="0" borderId="0" applyNumberFormat="0" applyFill="0" applyBorder="0" applyAlignment="0" applyProtection="0"/>
    <xf numFmtId="0" fontId="6" fillId="0" borderId="0">
      <alignment vertical="center"/>
    </xf>
    <xf numFmtId="0" fontId="208" fillId="0" borderId="0"/>
    <xf numFmtId="168" fontId="1" fillId="0" borderId="0" applyFont="0" applyFill="0" applyBorder="0" applyAlignment="0" applyProtection="0"/>
    <xf numFmtId="0" fontId="4" fillId="0" borderId="0"/>
    <xf numFmtId="0" fontId="1" fillId="0" borderId="0"/>
    <xf numFmtId="169" fontId="4"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208" fillId="0" borderId="0"/>
    <xf numFmtId="168" fontId="208" fillId="0" borderId="0" applyFont="0" applyFill="0" applyBorder="0" applyAlignment="0" applyProtection="0"/>
    <xf numFmtId="9" fontId="208" fillId="0" borderId="0" applyFont="0" applyFill="0" applyBorder="0" applyAlignment="0" applyProtection="0"/>
    <xf numFmtId="169" fontId="208" fillId="0" borderId="0" applyFont="0" applyFill="0" applyBorder="0" applyAlignment="0" applyProtection="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0" fontId="6" fillId="0" borderId="0"/>
    <xf numFmtId="0" fontId="6" fillId="0" borderId="0"/>
    <xf numFmtId="0" fontId="6" fillId="0" borderId="150"/>
    <xf numFmtId="0" fontId="6" fillId="0" borderId="0"/>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209" fillId="0" borderId="0"/>
    <xf numFmtId="0" fontId="6"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209" fillId="0" borderId="0"/>
    <xf numFmtId="0" fontId="6" fillId="0" borderId="0"/>
    <xf numFmtId="0" fontId="6" fillId="0" borderId="0"/>
    <xf numFmtId="0" fontId="6" fillId="0" borderId="0"/>
    <xf numFmtId="0" fontId="6" fillId="0" borderId="0"/>
    <xf numFmtId="0" fontId="6" fillId="0" borderId="0"/>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172" fontId="6" fillId="0" borderId="0" applyNumberFormat="0" applyFill="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xf numFmtId="0" fontId="90" fillId="0" borderId="0">
      <alignment vertical="top"/>
    </xf>
    <xf numFmtId="0" fontId="90" fillId="0" borderId="0">
      <alignment vertical="top"/>
    </xf>
    <xf numFmtId="0" fontId="211" fillId="0" borderId="0"/>
    <xf numFmtId="0" fontId="211"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90" fillId="0" borderId="0">
      <alignment vertical="top"/>
    </xf>
    <xf numFmtId="0" fontId="90"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210"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90" fillId="0" borderId="0">
      <alignment vertical="top"/>
    </xf>
    <xf numFmtId="0" fontId="209" fillId="0" borderId="0"/>
    <xf numFmtId="0" fontId="209" fillId="0" borderId="0"/>
    <xf numFmtId="0" fontId="90" fillId="0" borderId="0">
      <alignment vertical="top"/>
    </xf>
    <xf numFmtId="0" fontId="90" fillId="0" borderId="0">
      <alignment vertical="top"/>
    </xf>
    <xf numFmtId="0" fontId="90" fillId="0" borderId="0">
      <alignment vertical="top"/>
    </xf>
    <xf numFmtId="0" fontId="6" fillId="0" borderId="0"/>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209" fillId="0" borderId="0"/>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top"/>
    </xf>
    <xf numFmtId="0" fontId="212" fillId="0" borderId="0"/>
    <xf numFmtId="0" fontId="213" fillId="55"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97" fillId="55" borderId="0" applyNumberFormat="0" applyBorder="0" applyAlignment="0" applyProtection="0"/>
    <xf numFmtId="0" fontId="97" fillId="55"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97" fillId="55"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97" fillId="55"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214"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214" fillId="56"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32"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97" fillId="55" borderId="0" applyNumberFormat="0" applyBorder="0" applyAlignment="0" applyProtection="0"/>
    <xf numFmtId="0" fontId="97" fillId="55"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214" fillId="56" borderId="0" applyNumberFormat="0" applyBorder="0" applyAlignment="0" applyProtection="0"/>
    <xf numFmtId="0" fontId="97" fillId="55" borderId="0" applyNumberFormat="0" applyBorder="0" applyAlignment="0" applyProtection="0"/>
    <xf numFmtId="0" fontId="97" fillId="5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7" borderId="0" applyNumberFormat="0" applyBorder="0" applyAlignment="0" applyProtection="0"/>
    <xf numFmtId="0" fontId="213" fillId="58"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97" fillId="60" borderId="0" applyNumberFormat="0" applyBorder="0" applyAlignment="0" applyProtection="0"/>
    <xf numFmtId="0" fontId="97" fillId="60"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97" fillId="60"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97" fillId="60"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59"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36"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97" fillId="60" borderId="0" applyNumberFormat="0" applyBorder="0" applyAlignment="0" applyProtection="0"/>
    <xf numFmtId="0" fontId="97" fillId="60"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214" fillId="59" borderId="0" applyNumberFormat="0" applyBorder="0" applyAlignment="0" applyProtection="0"/>
    <xf numFmtId="0" fontId="97" fillId="60" borderId="0" applyNumberFormat="0" applyBorder="0" applyAlignment="0" applyProtection="0"/>
    <xf numFmtId="0" fontId="97" fillId="60"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61" borderId="0" applyNumberFormat="0" applyBorder="0" applyAlignment="0" applyProtection="0"/>
    <xf numFmtId="0" fontId="213" fillId="55"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2" borderId="0" applyNumberFormat="0" applyBorder="0" applyAlignment="0" applyProtection="0"/>
    <xf numFmtId="0" fontId="97" fillId="62"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2"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97" fillId="62"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40"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2" borderId="0" applyNumberFormat="0" applyBorder="0" applyAlignment="0" applyProtection="0"/>
    <xf numFmtId="0" fontId="97" fillId="62"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2" borderId="0" applyNumberFormat="0" applyBorder="0" applyAlignment="0" applyProtection="0"/>
    <xf numFmtId="0" fontId="97" fillId="62"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3" fillId="58"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97" fillId="63"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97" fillId="63"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214"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214" fillId="61"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44"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214" fillId="61"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57" borderId="0" applyNumberFormat="0" applyBorder="0" applyAlignment="0" applyProtection="0"/>
    <xf numFmtId="0" fontId="213"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64"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97"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48"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214" fillId="48"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3" fillId="61"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1"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97" fillId="61"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2"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61"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90" fillId="55"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90"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6" fillId="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90" fillId="60"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90"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6" fillId="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90" fillId="62"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90"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6" fillId="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2"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90" fillId="63"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90"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90" fillId="64"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90"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6" fillId="0"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90" fillId="61"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90"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6" fillId="0"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6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6" fillId="0" borderId="0" applyNumberFormat="0" applyBorder="0" applyAlignment="0" applyProtection="0"/>
    <xf numFmtId="0" fontId="166" fillId="55" borderId="0" applyNumberFormat="0" applyBorder="0" applyAlignment="0" applyProtection="0"/>
    <xf numFmtId="0" fontId="166" fillId="55" borderId="0" applyNumberFormat="0" applyBorder="0" applyAlignment="0" applyProtection="0"/>
    <xf numFmtId="0" fontId="166" fillId="55"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2" borderId="0" applyNumberFormat="0" applyBorder="0" applyAlignment="0" applyProtection="0"/>
    <xf numFmtId="0" fontId="166" fillId="62" borderId="0" applyNumberFormat="0" applyBorder="0" applyAlignment="0" applyProtection="0"/>
    <xf numFmtId="0" fontId="166" fillId="62"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3" fillId="65"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56"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97" fillId="56"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33"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6" borderId="0" applyNumberFormat="0" applyBorder="0" applyAlignment="0" applyProtection="0"/>
    <xf numFmtId="0" fontId="213" fillId="61"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97" fillId="59"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97"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37"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214" fillId="37"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213" fillId="65"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97" fillId="68" borderId="0" applyNumberFormat="0" applyBorder="0" applyAlignment="0" applyProtection="0"/>
    <xf numFmtId="0" fontId="97" fillId="68"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97" fillId="68"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97" fillId="68"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214"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214" fillId="67"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41"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97" fillId="68" borderId="0" applyNumberFormat="0" applyBorder="0" applyAlignment="0" applyProtection="0"/>
    <xf numFmtId="0" fontId="97" fillId="68"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214" fillId="67" borderId="0" applyNumberFormat="0" applyBorder="0" applyAlignment="0" applyProtection="0"/>
    <xf numFmtId="0" fontId="97" fillId="68" borderId="0" applyNumberFormat="0" applyBorder="0" applyAlignment="0" applyProtection="0"/>
    <xf numFmtId="0" fontId="97" fillId="6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166" fillId="67" borderId="0" applyNumberFormat="0" applyBorder="0" applyAlignment="0" applyProtection="0"/>
    <xf numFmtId="0" fontId="213" fillId="67"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97" fillId="63"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97" fillId="63"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214"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214" fillId="60"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45"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214" fillId="60" borderId="0" applyNumberFormat="0" applyBorder="0" applyAlignment="0" applyProtection="0"/>
    <xf numFmtId="0" fontId="97" fillId="63" borderId="0" applyNumberFormat="0" applyBorder="0" applyAlignment="0" applyProtection="0"/>
    <xf numFmtId="0" fontId="97" fillId="63"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6" borderId="0" applyNumberFormat="0" applyBorder="0" applyAlignment="0" applyProtection="0"/>
    <xf numFmtId="0" fontId="213" fillId="56"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97" fillId="56"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97" fillId="56"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49"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214" fillId="64" borderId="0" applyNumberFormat="0" applyBorder="0" applyAlignment="0" applyProtection="0"/>
    <xf numFmtId="0" fontId="97" fillId="56" borderId="0" applyNumberFormat="0" applyBorder="0" applyAlignment="0" applyProtection="0"/>
    <xf numFmtId="0" fontId="97" fillId="56"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56" borderId="0" applyNumberFormat="0" applyBorder="0" applyAlignment="0" applyProtection="0"/>
    <xf numFmtId="0" fontId="213" fillId="69"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97" fillId="69"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97" fillId="69"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3"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214" fillId="58"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58" borderId="0" applyNumberFormat="0" applyBorder="0" applyAlignment="0" applyProtection="0"/>
    <xf numFmtId="0" fontId="166" fillId="61"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90" fillId="56"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90"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90" fillId="59"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90"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6" fillId="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5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90" fillId="68"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90"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6" fillId="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8"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90" fillId="63"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90"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6" fillId="0"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63"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90" fillId="56"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90"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6" fillId="0"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90" fillId="69"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90"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6" fillId="0"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6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 fillId="0"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68" borderId="0" applyNumberFormat="0" applyBorder="0" applyAlignment="0" applyProtection="0"/>
    <xf numFmtId="0" fontId="166" fillId="68" borderId="0" applyNumberFormat="0" applyBorder="0" applyAlignment="0" applyProtection="0"/>
    <xf numFmtId="0" fontId="166" fillId="68"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69" borderId="0" applyNumberFormat="0" applyBorder="0" applyAlignment="0" applyProtection="0"/>
    <xf numFmtId="0" fontId="166" fillId="69" borderId="0" applyNumberFormat="0" applyBorder="0" applyAlignment="0" applyProtection="0"/>
    <xf numFmtId="0" fontId="166" fillId="69" borderId="0" applyNumberFormat="0" applyBorder="0" applyAlignment="0" applyProtection="0"/>
    <xf numFmtId="0" fontId="215" fillId="65"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7" fillId="70" borderId="0" applyNumberFormat="0" applyBorder="0" applyAlignment="0" applyProtection="0"/>
    <xf numFmtId="0" fontId="217" fillId="70"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7" fillId="70"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34" borderId="0" applyNumberFormat="0" applyBorder="0" applyAlignment="0" applyProtection="0"/>
    <xf numFmtId="0" fontId="218" fillId="34" borderId="0" applyNumberFormat="0" applyBorder="0" applyAlignment="0" applyProtection="0"/>
    <xf numFmtId="0" fontId="218" fillId="34" borderId="0" applyNumberFormat="0" applyBorder="0" applyAlignment="0" applyProtection="0"/>
    <xf numFmtId="0" fontId="217" fillId="70"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34" borderId="0" applyNumberFormat="0" applyBorder="0" applyAlignment="0" applyProtection="0"/>
    <xf numFmtId="0" fontId="218" fillId="34" borderId="0" applyNumberFormat="0" applyBorder="0" applyAlignment="0" applyProtection="0"/>
    <xf numFmtId="0" fontId="218" fillId="3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7" fillId="70" borderId="0" applyNumberFormat="0" applyBorder="0" applyAlignment="0" applyProtection="0"/>
    <xf numFmtId="0" fontId="217" fillId="70"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7" fillId="70" borderId="0" applyNumberFormat="0" applyBorder="0" applyAlignment="0" applyProtection="0"/>
    <xf numFmtId="0" fontId="217" fillId="70"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9" fillId="71" borderId="0" applyNumberFormat="0" applyBorder="0" applyAlignment="0" applyProtection="0"/>
    <xf numFmtId="0" fontId="215" fillId="61"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7" fillId="59" borderId="0" applyNumberFormat="0" applyBorder="0" applyAlignment="0" applyProtection="0"/>
    <xf numFmtId="0" fontId="217" fillId="59"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7" fillId="59"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38" borderId="0" applyNumberFormat="0" applyBorder="0" applyAlignment="0" applyProtection="0"/>
    <xf numFmtId="0" fontId="218" fillId="38" borderId="0" applyNumberFormat="0" applyBorder="0" applyAlignment="0" applyProtection="0"/>
    <xf numFmtId="0" fontId="218" fillId="38" borderId="0" applyNumberFormat="0" applyBorder="0" applyAlignment="0" applyProtection="0"/>
    <xf numFmtId="0" fontId="217" fillId="59"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38" borderId="0" applyNumberFormat="0" applyBorder="0" applyAlignment="0" applyProtection="0"/>
    <xf numFmtId="0" fontId="218" fillId="38" borderId="0" applyNumberFormat="0" applyBorder="0" applyAlignment="0" applyProtection="0"/>
    <xf numFmtId="0" fontId="218" fillId="38"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7" fillId="59" borderId="0" applyNumberFormat="0" applyBorder="0" applyAlignment="0" applyProtection="0"/>
    <xf numFmtId="0" fontId="217" fillId="59"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7" fillId="59" borderId="0" applyNumberFormat="0" applyBorder="0" applyAlignment="0" applyProtection="0"/>
    <xf numFmtId="0" fontId="217" fillId="59"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9" fillId="59" borderId="0" applyNumberFormat="0" applyBorder="0" applyAlignment="0" applyProtection="0"/>
    <xf numFmtId="0" fontId="215" fillId="73"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7" fillId="68" borderId="0" applyNumberFormat="0" applyBorder="0" applyAlignment="0" applyProtection="0"/>
    <xf numFmtId="0" fontId="217" fillId="68"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7" fillId="68"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42" borderId="0" applyNumberFormat="0" applyBorder="0" applyAlignment="0" applyProtection="0"/>
    <xf numFmtId="0" fontId="218" fillId="42" borderId="0" applyNumberFormat="0" applyBorder="0" applyAlignment="0" applyProtection="0"/>
    <xf numFmtId="0" fontId="218" fillId="42" borderId="0" applyNumberFormat="0" applyBorder="0" applyAlignment="0" applyProtection="0"/>
    <xf numFmtId="0" fontId="217" fillId="68"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42" borderId="0" applyNumberFormat="0" applyBorder="0" applyAlignment="0" applyProtection="0"/>
    <xf numFmtId="0" fontId="218" fillId="42" borderId="0" applyNumberFormat="0" applyBorder="0" applyAlignment="0" applyProtection="0"/>
    <xf numFmtId="0" fontId="218" fillId="42"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7" fillId="68" borderId="0" applyNumberFormat="0" applyBorder="0" applyAlignment="0" applyProtection="0"/>
    <xf numFmtId="0" fontId="217" fillId="68"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7" fillId="68" borderId="0" applyNumberFormat="0" applyBorder="0" applyAlignment="0" applyProtection="0"/>
    <xf numFmtId="0" fontId="217" fillId="68"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9" fillId="67" borderId="0" applyNumberFormat="0" applyBorder="0" applyAlignment="0" applyProtection="0"/>
    <xf numFmtId="0" fontId="215" fillId="67"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7" fillId="74"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46" borderId="0" applyNumberFormat="0" applyBorder="0" applyAlignment="0" applyProtection="0"/>
    <xf numFmtId="0" fontId="218" fillId="46" borderId="0" applyNumberFormat="0" applyBorder="0" applyAlignment="0" applyProtection="0"/>
    <xf numFmtId="0" fontId="218" fillId="46" borderId="0" applyNumberFormat="0" applyBorder="0" applyAlignment="0" applyProtection="0"/>
    <xf numFmtId="0" fontId="217" fillId="74"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46" borderId="0" applyNumberFormat="0" applyBorder="0" applyAlignment="0" applyProtection="0"/>
    <xf numFmtId="0" fontId="218" fillId="46" borderId="0" applyNumberFormat="0" applyBorder="0" applyAlignment="0" applyProtection="0"/>
    <xf numFmtId="0" fontId="218" fillId="46"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8" fillId="60"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6" fillId="60" borderId="0" applyNumberFormat="0" applyBorder="0" applyAlignment="0" applyProtection="0"/>
    <xf numFmtId="0" fontId="219" fillId="66" borderId="0" applyNumberFormat="0" applyBorder="0" applyAlignment="0" applyProtection="0"/>
    <xf numFmtId="0" fontId="215" fillId="71"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7" fillId="71"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50" borderId="0" applyNumberFormat="0" applyBorder="0" applyAlignment="0" applyProtection="0"/>
    <xf numFmtId="0" fontId="218" fillId="50" borderId="0" applyNumberFormat="0" applyBorder="0" applyAlignment="0" applyProtection="0"/>
    <xf numFmtId="0" fontId="218" fillId="50" borderId="0" applyNumberFormat="0" applyBorder="0" applyAlignment="0" applyProtection="0"/>
    <xf numFmtId="0" fontId="217" fillId="71"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50" borderId="0" applyNumberFormat="0" applyBorder="0" applyAlignment="0" applyProtection="0"/>
    <xf numFmtId="0" fontId="218" fillId="50" borderId="0" applyNumberFormat="0" applyBorder="0" applyAlignment="0" applyProtection="0"/>
    <xf numFmtId="0" fontId="218" fillId="50"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8" fillId="64"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6" fillId="64" borderId="0" applyNumberFormat="0" applyBorder="0" applyAlignment="0" applyProtection="0"/>
    <xf numFmtId="0" fontId="219" fillId="71" borderId="0" applyNumberFormat="0" applyBorder="0" applyAlignment="0" applyProtection="0"/>
    <xf numFmtId="0" fontId="215" fillId="75"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7" fillId="75" borderId="0" applyNumberFormat="0" applyBorder="0" applyAlignment="0" applyProtection="0"/>
    <xf numFmtId="0" fontId="217" fillId="75"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7" fillId="75"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4" borderId="0" applyNumberFormat="0" applyBorder="0" applyAlignment="0" applyProtection="0"/>
    <xf numFmtId="0" fontId="218" fillId="54" borderId="0" applyNumberFormat="0" applyBorder="0" applyAlignment="0" applyProtection="0"/>
    <xf numFmtId="0" fontId="218" fillId="54" borderId="0" applyNumberFormat="0" applyBorder="0" applyAlignment="0" applyProtection="0"/>
    <xf numFmtId="0" fontId="217" fillId="75"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4" borderId="0" applyNumberFormat="0" applyBorder="0" applyAlignment="0" applyProtection="0"/>
    <xf numFmtId="0" fontId="218" fillId="54" borderId="0" applyNumberFormat="0" applyBorder="0" applyAlignment="0" applyProtection="0"/>
    <xf numFmtId="0" fontId="218" fillId="54"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7" fillId="75" borderId="0" applyNumberFormat="0" applyBorder="0" applyAlignment="0" applyProtection="0"/>
    <xf numFmtId="0" fontId="217" fillId="75"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7" fillId="75" borderId="0" applyNumberFormat="0" applyBorder="0" applyAlignment="0" applyProtection="0"/>
    <xf numFmtId="0" fontId="217" fillId="75"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9" fillId="61"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20" fillId="70"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20"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20" fillId="59"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20"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59"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20" fillId="68"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20"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6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20" fillId="74"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20"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20" fillId="71"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20"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20" fillId="75"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20"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6" fillId="0" borderId="0" applyNumberFormat="0" applyBorder="0" applyAlignment="0" applyProtection="0"/>
    <xf numFmtId="0" fontId="216" fillId="70" borderId="0" applyNumberFormat="0" applyBorder="0" applyAlignment="0" applyProtection="0"/>
    <xf numFmtId="0" fontId="216" fillId="70" borderId="0" applyNumberFormat="0" applyBorder="0" applyAlignment="0" applyProtection="0"/>
    <xf numFmtId="0" fontId="216" fillId="70"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216" fillId="68" borderId="0" applyNumberFormat="0" applyBorder="0" applyAlignment="0" applyProtection="0"/>
    <xf numFmtId="0" fontId="216" fillId="68" borderId="0" applyNumberFormat="0" applyBorder="0" applyAlignment="0" applyProtection="0"/>
    <xf numFmtId="0" fontId="216" fillId="68" borderId="0" applyNumberFormat="0" applyBorder="0" applyAlignment="0" applyProtection="0"/>
    <xf numFmtId="0" fontId="216" fillId="74" borderId="0" applyNumberFormat="0" applyBorder="0" applyAlignment="0" applyProtection="0"/>
    <xf numFmtId="0" fontId="216" fillId="74" borderId="0" applyNumberFormat="0" applyBorder="0" applyAlignment="0" applyProtection="0"/>
    <xf numFmtId="0" fontId="216" fillId="74"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5" borderId="0" applyNumberFormat="0" applyBorder="0" applyAlignment="0" applyProtection="0"/>
    <xf numFmtId="0" fontId="216" fillId="75" borderId="0" applyNumberFormat="0" applyBorder="0" applyAlignment="0" applyProtection="0"/>
    <xf numFmtId="0" fontId="216" fillId="75" borderId="0" applyNumberFormat="0" applyBorder="0" applyAlignment="0" applyProtection="0"/>
    <xf numFmtId="165" fontId="221" fillId="0" borderId="0"/>
    <xf numFmtId="165" fontId="221" fillId="0" borderId="0"/>
    <xf numFmtId="165" fontId="221" fillId="0" borderId="0"/>
    <xf numFmtId="0" fontId="211" fillId="0" borderId="0"/>
    <xf numFmtId="0" fontId="211" fillId="0" borderId="0"/>
    <xf numFmtId="0" fontId="215" fillId="76" borderId="0" applyNumberFormat="0" applyBorder="0" applyAlignment="0" applyProtection="0"/>
    <xf numFmtId="0" fontId="166" fillId="77" borderId="0" applyNumberFormat="0" applyBorder="0" applyAlignment="0" applyProtection="0"/>
    <xf numFmtId="0" fontId="166" fillId="78" borderId="0" applyNumberFormat="0" applyBorder="0" applyAlignment="0" applyProtection="0"/>
    <xf numFmtId="0" fontId="216" fillId="79"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7" fillId="73" borderId="0" applyNumberFormat="0" applyBorder="0" applyAlignment="0" applyProtection="0"/>
    <xf numFmtId="0" fontId="217" fillId="73"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7" fillId="73"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31" borderId="0" applyNumberFormat="0" applyBorder="0" applyAlignment="0" applyProtection="0"/>
    <xf numFmtId="0" fontId="218" fillId="31" borderId="0" applyNumberFormat="0" applyBorder="0" applyAlignment="0" applyProtection="0"/>
    <xf numFmtId="0" fontId="218" fillId="31" borderId="0" applyNumberFormat="0" applyBorder="0" applyAlignment="0" applyProtection="0"/>
    <xf numFmtId="0" fontId="217" fillId="73"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31" borderId="0" applyNumberFormat="0" applyBorder="0" applyAlignment="0" applyProtection="0"/>
    <xf numFmtId="0" fontId="218" fillId="31" borderId="0" applyNumberFormat="0" applyBorder="0" applyAlignment="0" applyProtection="0"/>
    <xf numFmtId="0" fontId="218" fillId="31"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7" fillId="73" borderId="0" applyNumberFormat="0" applyBorder="0" applyAlignment="0" applyProtection="0"/>
    <xf numFmtId="0" fontId="217" fillId="73"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8" fillId="80" borderId="0" applyNumberFormat="0" applyBorder="0" applyAlignment="0" applyProtection="0"/>
    <xf numFmtId="0" fontId="217" fillId="73" borderId="0" applyNumberFormat="0" applyBorder="0" applyAlignment="0" applyProtection="0"/>
    <xf numFmtId="0" fontId="217" fillId="73"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6" fillId="80" borderId="0" applyNumberFormat="0" applyBorder="0" applyAlignment="0" applyProtection="0"/>
    <xf numFmtId="0" fontId="219" fillId="71" borderId="0" applyNumberFormat="0" applyBorder="0" applyAlignment="0" applyProtection="0"/>
    <xf numFmtId="0" fontId="215" fillId="69" borderId="0" applyNumberFormat="0" applyBorder="0" applyAlignment="0" applyProtection="0"/>
    <xf numFmtId="0" fontId="166" fillId="81" borderId="0" applyNumberFormat="0" applyBorder="0" applyAlignment="0" applyProtection="0"/>
    <xf numFmtId="0" fontId="166" fillId="82" borderId="0" applyNumberFormat="0" applyBorder="0" applyAlignment="0" applyProtection="0"/>
    <xf numFmtId="0" fontId="216" fillId="8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7" fillId="83" borderId="0" applyNumberFormat="0" applyBorder="0" applyAlignment="0" applyProtection="0"/>
    <xf numFmtId="0" fontId="217" fillId="83"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7" fillId="83"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35" borderId="0" applyNumberFormat="0" applyBorder="0" applyAlignment="0" applyProtection="0"/>
    <xf numFmtId="0" fontId="218" fillId="35" borderId="0" applyNumberFormat="0" applyBorder="0" applyAlignment="0" applyProtection="0"/>
    <xf numFmtId="0" fontId="218" fillId="35" borderId="0" applyNumberFormat="0" applyBorder="0" applyAlignment="0" applyProtection="0"/>
    <xf numFmtId="0" fontId="217" fillId="83"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35" borderId="0" applyNumberFormat="0" applyBorder="0" applyAlignment="0" applyProtection="0"/>
    <xf numFmtId="0" fontId="218" fillId="35" borderId="0" applyNumberFormat="0" applyBorder="0" applyAlignment="0" applyProtection="0"/>
    <xf numFmtId="0" fontId="218" fillId="35"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7" fillId="83" borderId="0" applyNumberFormat="0" applyBorder="0" applyAlignment="0" applyProtection="0"/>
    <xf numFmtId="0" fontId="217" fillId="83"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8" fillId="72" borderId="0" applyNumberFormat="0" applyBorder="0" applyAlignment="0" applyProtection="0"/>
    <xf numFmtId="0" fontId="217" fillId="83" borderId="0" applyNumberFormat="0" applyBorder="0" applyAlignment="0" applyProtection="0"/>
    <xf numFmtId="0" fontId="217" fillId="83"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19" fillId="83" borderId="0" applyNumberFormat="0" applyBorder="0" applyAlignment="0" applyProtection="0"/>
    <xf numFmtId="0" fontId="215" fillId="73" borderId="0" applyNumberFormat="0" applyBorder="0" applyAlignment="0" applyProtection="0"/>
    <xf numFmtId="0" fontId="166" fillId="84" borderId="0" applyNumberFormat="0" applyBorder="0" applyAlignment="0" applyProtection="0"/>
    <xf numFmtId="0" fontId="166" fillId="85" borderId="0" applyNumberFormat="0" applyBorder="0" applyAlignment="0" applyProtection="0"/>
    <xf numFmtId="0" fontId="216" fillId="85"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7" fillId="86" borderId="0" applyNumberFormat="0" applyBorder="0" applyAlignment="0" applyProtection="0"/>
    <xf numFmtId="0" fontId="217" fillId="86"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7" fillId="86"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39" borderId="0" applyNumberFormat="0" applyBorder="0" applyAlignment="0" applyProtection="0"/>
    <xf numFmtId="0" fontId="218" fillId="39" borderId="0" applyNumberFormat="0" applyBorder="0" applyAlignment="0" applyProtection="0"/>
    <xf numFmtId="0" fontId="218" fillId="39" borderId="0" applyNumberFormat="0" applyBorder="0" applyAlignment="0" applyProtection="0"/>
    <xf numFmtId="0" fontId="217" fillId="86"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39" borderId="0" applyNumberFormat="0" applyBorder="0" applyAlignment="0" applyProtection="0"/>
    <xf numFmtId="0" fontId="218" fillId="39" borderId="0" applyNumberFormat="0" applyBorder="0" applyAlignment="0" applyProtection="0"/>
    <xf numFmtId="0" fontId="218" fillId="3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7" fillId="86" borderId="0" applyNumberFormat="0" applyBorder="0" applyAlignment="0" applyProtection="0"/>
    <xf numFmtId="0" fontId="217" fillId="86"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8" fillId="69" borderId="0" applyNumberFormat="0" applyBorder="0" applyAlignment="0" applyProtection="0"/>
    <xf numFmtId="0" fontId="217" fillId="86" borderId="0" applyNumberFormat="0" applyBorder="0" applyAlignment="0" applyProtection="0"/>
    <xf numFmtId="0" fontId="217" fillId="86"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6" fillId="69" borderId="0" applyNumberFormat="0" applyBorder="0" applyAlignment="0" applyProtection="0"/>
    <xf numFmtId="0" fontId="219" fillId="86" borderId="0" applyNumberFormat="0" applyBorder="0" applyAlignment="0" applyProtection="0"/>
    <xf numFmtId="0" fontId="215" fillId="69" borderId="0" applyNumberFormat="0" applyBorder="0" applyAlignment="0" applyProtection="0"/>
    <xf numFmtId="0" fontId="166" fillId="87" borderId="0" applyNumberFormat="0" applyBorder="0" applyAlignment="0" applyProtection="0"/>
    <xf numFmtId="0" fontId="166" fillId="87" borderId="0" applyNumberFormat="0" applyBorder="0" applyAlignment="0" applyProtection="0"/>
    <xf numFmtId="0" fontId="216" fillId="88"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7" fillId="74"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43" borderId="0" applyNumberFormat="0" applyBorder="0" applyAlignment="0" applyProtection="0"/>
    <xf numFmtId="0" fontId="218" fillId="43" borderId="0" applyNumberFormat="0" applyBorder="0" applyAlignment="0" applyProtection="0"/>
    <xf numFmtId="0" fontId="218" fillId="43" borderId="0" applyNumberFormat="0" applyBorder="0" applyAlignment="0" applyProtection="0"/>
    <xf numFmtId="0" fontId="217" fillId="74"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43" borderId="0" applyNumberFormat="0" applyBorder="0" applyAlignment="0" applyProtection="0"/>
    <xf numFmtId="0" fontId="218" fillId="43" borderId="0" applyNumberFormat="0" applyBorder="0" applyAlignment="0" applyProtection="0"/>
    <xf numFmtId="0" fontId="218" fillId="43"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8" fillId="89" borderId="0" applyNumberFormat="0" applyBorder="0" applyAlignment="0" applyProtection="0"/>
    <xf numFmtId="0" fontId="217" fillId="74" borderId="0" applyNumberFormat="0" applyBorder="0" applyAlignment="0" applyProtection="0"/>
    <xf numFmtId="0" fontId="217" fillId="74"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6" fillId="89" borderId="0" applyNumberFormat="0" applyBorder="0" applyAlignment="0" applyProtection="0"/>
    <xf numFmtId="0" fontId="219" fillId="89" borderId="0" applyNumberFormat="0" applyBorder="0" applyAlignment="0" applyProtection="0"/>
    <xf numFmtId="0" fontId="215" fillId="71" borderId="0" applyNumberFormat="0" applyBorder="0" applyAlignment="0" applyProtection="0"/>
    <xf numFmtId="0" fontId="166" fillId="90" borderId="0" applyNumberFormat="0" applyBorder="0" applyAlignment="0" applyProtection="0"/>
    <xf numFmtId="0" fontId="166" fillId="78" borderId="0" applyNumberFormat="0" applyBorder="0" applyAlignment="0" applyProtection="0"/>
    <xf numFmtId="0" fontId="216" fillId="9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7" fillId="71"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7"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8" fillId="47" borderId="0" applyNumberFormat="0" applyBorder="0" applyAlignment="0" applyProtection="0"/>
    <xf numFmtId="0" fontId="217" fillId="71" borderId="0" applyNumberFormat="0" applyBorder="0" applyAlignment="0" applyProtection="0"/>
    <xf numFmtId="0" fontId="217"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9" fillId="71" borderId="0" applyNumberFormat="0" applyBorder="0" applyAlignment="0" applyProtection="0"/>
    <xf numFmtId="0" fontId="215" fillId="72" borderId="0" applyNumberFormat="0" applyBorder="0" applyAlignment="0" applyProtection="0"/>
    <xf numFmtId="0" fontId="166" fillId="92" borderId="0" applyNumberFormat="0" applyBorder="0" applyAlignment="0" applyProtection="0"/>
    <xf numFmtId="0" fontId="166" fillId="93" borderId="0" applyNumberFormat="0" applyBorder="0" applyAlignment="0" applyProtection="0"/>
    <xf numFmtId="0" fontId="216" fillId="94"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7" fillId="72" borderId="0" applyNumberFormat="0" applyBorder="0" applyAlignment="0" applyProtection="0"/>
    <xf numFmtId="0" fontId="217" fillId="72"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7" fillId="72"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51" borderId="0" applyNumberFormat="0" applyBorder="0" applyAlignment="0" applyProtection="0"/>
    <xf numFmtId="0" fontId="218" fillId="51" borderId="0" applyNumberFormat="0" applyBorder="0" applyAlignment="0" applyProtection="0"/>
    <xf numFmtId="0" fontId="218" fillId="51" borderId="0" applyNumberFormat="0" applyBorder="0" applyAlignment="0" applyProtection="0"/>
    <xf numFmtId="0" fontId="217" fillId="72"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51" borderId="0" applyNumberFormat="0" applyBorder="0" applyAlignment="0" applyProtection="0"/>
    <xf numFmtId="0" fontId="218" fillId="51" borderId="0" applyNumberFormat="0" applyBorder="0" applyAlignment="0" applyProtection="0"/>
    <xf numFmtId="0" fontId="218" fillId="51"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7" fillId="72" borderId="0" applyNumberFormat="0" applyBorder="0" applyAlignment="0" applyProtection="0"/>
    <xf numFmtId="0" fontId="217" fillId="72"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8" fillId="83" borderId="0" applyNumberFormat="0" applyBorder="0" applyAlignment="0" applyProtection="0"/>
    <xf numFmtId="0" fontId="217" fillId="72" borderId="0" applyNumberFormat="0" applyBorder="0" applyAlignment="0" applyProtection="0"/>
    <xf numFmtId="0" fontId="217" fillId="72"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9" fillId="72" borderId="0" applyNumberFormat="0" applyBorder="0" applyAlignment="0" applyProtection="0"/>
    <xf numFmtId="181" fontId="222" fillId="0" borderId="0">
      <alignment horizontal="centerContinuous"/>
    </xf>
    <xf numFmtId="39" fontId="212" fillId="0" borderId="0" applyBorder="0"/>
    <xf numFmtId="39" fontId="6" fillId="0" borderId="0" applyBorder="0"/>
    <xf numFmtId="0" fontId="211" fillId="0" borderId="151"/>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7" fillId="95" borderId="0" applyNumberFormat="0" applyFont="0" applyAlignment="0" applyProtection="0">
      <protection locked="0"/>
    </xf>
    <xf numFmtId="0" fontId="223" fillId="60"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5" fillId="60" borderId="0" applyNumberFormat="0" applyBorder="0" applyAlignment="0" applyProtection="0"/>
    <xf numFmtId="0" fontId="225" fillId="60"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5" fillId="60"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25" borderId="0" applyNumberFormat="0" applyBorder="0" applyAlignment="0" applyProtection="0"/>
    <xf numFmtId="0" fontId="226" fillId="25" borderId="0" applyNumberFormat="0" applyBorder="0" applyAlignment="0" applyProtection="0"/>
    <xf numFmtId="0" fontId="226" fillId="25" borderId="0" applyNumberFormat="0" applyBorder="0" applyAlignment="0" applyProtection="0"/>
    <xf numFmtId="0" fontId="225" fillId="60"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25" borderId="0" applyNumberFormat="0" applyBorder="0" applyAlignment="0" applyProtection="0"/>
    <xf numFmtId="0" fontId="226" fillId="25" borderId="0" applyNumberFormat="0" applyBorder="0" applyAlignment="0" applyProtection="0"/>
    <xf numFmtId="0" fontId="226" fillId="25"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5" fillId="60" borderId="0" applyNumberFormat="0" applyBorder="0" applyAlignment="0" applyProtection="0"/>
    <xf numFmtId="0" fontId="225" fillId="60"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6" fillId="63" borderId="0" applyNumberFormat="0" applyBorder="0" applyAlignment="0" applyProtection="0"/>
    <xf numFmtId="0" fontId="225" fillId="60" borderId="0" applyNumberFormat="0" applyBorder="0" applyAlignment="0" applyProtection="0"/>
    <xf numFmtId="0" fontId="225" fillId="60"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3" borderId="0" applyNumberFormat="0" applyBorder="0" applyAlignment="0" applyProtection="0"/>
    <xf numFmtId="0" fontId="224" fillId="60" borderId="0" applyNumberFormat="0" applyBorder="0" applyAlignment="0" applyProtection="0"/>
    <xf numFmtId="0" fontId="227" fillId="0" borderId="0" applyNumberFormat="0" applyFill="0" applyBorder="0" applyAlignment="0" applyProtection="0"/>
    <xf numFmtId="0" fontId="7" fillId="0" borderId="0" applyNumberFormat="0" applyFill="0" applyBorder="0" applyAlignment="0" applyProtection="0"/>
    <xf numFmtId="181" fontId="228" fillId="0" borderId="0">
      <alignment vertical="top"/>
    </xf>
    <xf numFmtId="181" fontId="6" fillId="0" borderId="0">
      <alignment vertical="top"/>
    </xf>
    <xf numFmtId="0" fontId="7" fillId="0" borderId="0" applyNumberFormat="0" applyFill="0" applyBorder="0" applyProtection="0">
      <alignment horizontal="right"/>
    </xf>
    <xf numFmtId="182" fontId="6" fillId="0" borderId="152"/>
    <xf numFmtId="0" fontId="229" fillId="0" borderId="152"/>
    <xf numFmtId="0" fontId="229" fillId="0" borderId="152"/>
    <xf numFmtId="181" fontId="230" fillId="0" borderId="0">
      <alignment horizontal="left"/>
    </xf>
    <xf numFmtId="0" fontId="230" fillId="0" borderId="0">
      <alignment horizontal="left"/>
    </xf>
    <xf numFmtId="0" fontId="230" fillId="0" borderId="0">
      <alignment horizontal="left"/>
    </xf>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2" fillId="62"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2"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1" fillId="62"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6" fillId="0" borderId="0" applyNumberFormat="0" applyBorder="0" applyAlignment="0" applyProtection="0"/>
    <xf numFmtId="0" fontId="233" fillId="0" borderId="0"/>
    <xf numFmtId="0" fontId="6" fillId="0" borderId="0"/>
    <xf numFmtId="0" fontId="231" fillId="62" borderId="0" applyNumberFormat="0" applyBorder="0" applyAlignment="0" applyProtection="0"/>
    <xf numFmtId="0" fontId="231" fillId="62" borderId="0" applyNumberFormat="0" applyBorder="0" applyAlignment="0" applyProtection="0"/>
    <xf numFmtId="0" fontId="231" fillId="62" borderId="0" applyNumberFormat="0" applyBorder="0" applyAlignment="0" applyProtection="0"/>
    <xf numFmtId="0" fontId="234"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6" fillId="66" borderId="153"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8" fillId="28" borderId="141" applyNumberFormat="0" applyAlignment="0" applyProtection="0"/>
    <xf numFmtId="0" fontId="238" fillId="28" borderId="141" applyNumberFormat="0" applyAlignment="0" applyProtection="0"/>
    <xf numFmtId="0" fontId="238" fillId="28" borderId="141" applyNumberFormat="0" applyAlignment="0" applyProtection="0"/>
    <xf numFmtId="0" fontId="236"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6"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6" fillId="66" borderId="153"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8" fillId="28" borderId="141" applyNumberFormat="0" applyAlignment="0" applyProtection="0"/>
    <xf numFmtId="0" fontId="238" fillId="28" borderId="141" applyNumberFormat="0" applyAlignment="0" applyProtection="0"/>
    <xf numFmtId="0" fontId="238" fillId="28"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6"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7" fillId="57" borderId="141"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6"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4" fillId="66"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5" fillId="57" borderId="153" applyNumberFormat="0" applyAlignment="0" applyProtection="0"/>
    <xf numFmtId="0" fontId="239" fillId="57"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198" fillId="28" borderId="141" applyNumberFormat="0" applyAlignment="0" applyProtection="0"/>
    <xf numFmtId="0" fontId="198" fillId="28" borderId="141"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40" fillId="66" borderId="153" applyNumberFormat="0" applyAlignment="0" applyProtection="0"/>
    <xf numFmtId="0" fontId="240"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198" fillId="28" borderId="141"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40"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40"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198" fillId="28" borderId="141" applyNumberFormat="0" applyAlignment="0" applyProtection="0"/>
    <xf numFmtId="0" fontId="239" fillId="66" borderId="153" applyNumberFormat="0" applyAlignment="0" applyProtection="0"/>
    <xf numFmtId="0" fontId="6" fillId="0" borderId="0"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39" fillId="66" borderId="153" applyNumberFormat="0" applyAlignment="0" applyProtection="0"/>
    <xf numFmtId="0" fontId="241" fillId="0" borderId="0"/>
    <xf numFmtId="0" fontId="241" fillId="0" borderId="0"/>
    <xf numFmtId="0" fontId="30" fillId="96" borderId="154" applyNumberFormat="0" applyAlignment="0" applyProtection="0"/>
    <xf numFmtId="0" fontId="30" fillId="96" borderId="154" applyNumberFormat="0" applyAlignment="0" applyProtection="0"/>
    <xf numFmtId="0" fontId="30" fillId="96" borderId="154" applyNumberFormat="0" applyAlignment="0" applyProtection="0"/>
    <xf numFmtId="0" fontId="242" fillId="0" borderId="155" applyNumberFormat="0" applyFill="0" applyAlignment="0" applyProtection="0"/>
    <xf numFmtId="0" fontId="242" fillId="0" borderId="155" applyNumberFormat="0" applyFill="0" applyAlignment="0" applyProtection="0"/>
    <xf numFmtId="0" fontId="242" fillId="0" borderId="155" applyNumberFormat="0" applyFill="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12" fillId="29" borderId="144" applyNumberFormat="0" applyAlignment="0" applyProtection="0"/>
    <xf numFmtId="0" fontId="12" fillId="29" borderId="144" applyNumberFormat="0" applyAlignment="0" applyProtection="0"/>
    <xf numFmtId="0" fontId="30" fillId="96" borderId="15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243" fillId="96" borderId="15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30" fillId="96" borderId="154" applyNumberFormat="0" applyAlignment="0" applyProtection="0"/>
    <xf numFmtId="0" fontId="12" fillId="29" borderId="144" applyNumberFormat="0" applyAlignment="0" applyProtection="0"/>
    <xf numFmtId="0" fontId="6" fillId="0" borderId="0" applyNumberFormat="0" applyAlignment="0" applyProtection="0"/>
    <xf numFmtId="0" fontId="243"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30" fillId="96" borderId="154" applyNumberFormat="0" applyAlignment="0" applyProtection="0"/>
    <xf numFmtId="0" fontId="12" fillId="29" borderId="144" applyNumberFormat="0" applyAlignment="0" applyProtection="0"/>
    <xf numFmtId="0" fontId="12" fillId="29" borderId="144" applyNumberFormat="0" applyAlignment="0" applyProtection="0"/>
    <xf numFmtId="0" fontId="6" fillId="0" borderId="0" applyNumberFormat="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4" fillId="0" borderId="155"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4"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2" fillId="0" borderId="155"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6" fillId="0" borderId="0" applyNumberFormat="0" applyFill="0" applyAlignment="0" applyProtection="0"/>
    <xf numFmtId="0" fontId="245" fillId="96" borderId="15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46" fillId="96" borderId="154" applyNumberFormat="0" applyAlignment="0" applyProtection="0"/>
    <xf numFmtId="0" fontId="205" fillId="29" borderId="144" applyNumberFormat="0" applyAlignment="0" applyProtection="0"/>
    <xf numFmtId="0" fontId="205" fillId="29" borderId="144" applyNumberFormat="0" applyAlignment="0" applyProtection="0"/>
    <xf numFmtId="0" fontId="246" fillId="96" borderId="15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46" fillId="96" borderId="15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205" fillId="29" borderId="144" applyNumberFormat="0" applyAlignment="0" applyProtection="0"/>
    <xf numFmtId="0" fontId="30" fillId="96" borderId="154" applyNumberFormat="0" applyAlignment="0" applyProtection="0"/>
    <xf numFmtId="3" fontId="247" fillId="10" borderId="148" applyFont="0" applyFill="0" applyProtection="0">
      <alignment horizontal="right" vertical="center"/>
    </xf>
    <xf numFmtId="3" fontId="247" fillId="10" borderId="148" applyFont="0" applyFill="0" applyProtection="0">
      <alignment horizontal="right"/>
    </xf>
    <xf numFmtId="3" fontId="247" fillId="10" borderId="148" applyFont="0" applyFill="0" applyProtection="0">
      <alignment horizontal="right"/>
    </xf>
    <xf numFmtId="3" fontId="247" fillId="10" borderId="148" applyFont="0" applyFill="0" applyProtection="0">
      <alignment horizontal="right"/>
    </xf>
    <xf numFmtId="0" fontId="6" fillId="10" borderId="148">
      <alignment horizontal="center" vertical="center"/>
    </xf>
    <xf numFmtId="1" fontId="248" fillId="10" borderId="148">
      <alignment horizontal="right" vertical="center"/>
    </xf>
    <xf numFmtId="0" fontId="248" fillId="20" borderId="148">
      <alignment horizontal="center" vertical="center"/>
    </xf>
    <xf numFmtId="1" fontId="248" fillId="10" borderId="148">
      <alignment horizontal="right" vertical="center"/>
    </xf>
    <xf numFmtId="0" fontId="6" fillId="10" borderId="0"/>
    <xf numFmtId="0" fontId="6" fillId="10" borderId="0"/>
    <xf numFmtId="0" fontId="249" fillId="10" borderId="148"/>
    <xf numFmtId="0" fontId="250" fillId="97" borderId="148">
      <alignment horizontal="left" vertical="center"/>
    </xf>
    <xf numFmtId="0" fontId="250" fillId="97" borderId="148">
      <alignment horizontal="left" vertical="center"/>
    </xf>
    <xf numFmtId="0" fontId="251" fillId="10" borderId="148">
      <alignment horizontal="left" vertical="center"/>
    </xf>
    <xf numFmtId="0" fontId="95" fillId="10" borderId="156"/>
    <xf numFmtId="167" fontId="6" fillId="0" borderId="0" applyFont="0" applyFill="0" applyBorder="0" applyAlignment="0" applyProtection="0"/>
    <xf numFmtId="39"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6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09"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52" fillId="0" borderId="0" applyFont="0" applyFill="0" applyBorder="0" applyAlignment="0" applyProtection="0"/>
    <xf numFmtId="168" fontId="25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53" fillId="0" borderId="0" applyFont="0" applyFill="0" applyBorder="0" applyAlignment="0" applyProtection="0"/>
    <xf numFmtId="183" fontId="6" fillId="0" borderId="0" applyFont="0" applyFill="0" applyBorder="0" applyAlignment="0" applyProtection="0"/>
    <xf numFmtId="168" fontId="253" fillId="0" borderId="0" applyFont="0" applyFill="0" applyBorder="0" applyAlignment="0" applyProtection="0"/>
    <xf numFmtId="168" fontId="97" fillId="0" borderId="0" applyFont="0" applyFill="0" applyBorder="0" applyAlignment="0" applyProtection="0"/>
    <xf numFmtId="183"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83"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66" fillId="0" borderId="0" applyFont="0" applyFill="0" applyBorder="0" applyAlignment="0" applyProtection="0"/>
    <xf numFmtId="168" fontId="209" fillId="0" borderId="0" applyFont="0" applyFill="0" applyBorder="0" applyAlignment="0" applyProtection="0"/>
    <xf numFmtId="3" fontId="254" fillId="0" borderId="0" applyFont="0" applyFill="0" applyBorder="0" applyAlignment="0" applyProtection="0"/>
    <xf numFmtId="3" fontId="6" fillId="0" borderId="0" applyFont="0" applyFill="0" applyBorder="0" applyAlignment="0" applyProtection="0"/>
    <xf numFmtId="4" fontId="255" fillId="0" borderId="0"/>
    <xf numFmtId="4" fontId="255" fillId="0" borderId="0" applyFont="0" applyFill="0" applyBorder="0" applyAlignment="0" applyProtection="0"/>
    <xf numFmtId="166" fontId="6" fillId="0" borderId="0" applyFont="0" applyFill="0" applyBorder="0" applyAlignment="0" applyProtection="0"/>
    <xf numFmtId="169" fontId="6" fillId="0" borderId="0" applyFont="0" applyFill="0" applyBorder="0" applyAlignment="0" applyProtection="0"/>
    <xf numFmtId="184" fontId="214" fillId="0" borderId="0" applyFont="0" applyFill="0" applyBorder="0" applyAlignment="0" applyProtection="0"/>
    <xf numFmtId="169" fontId="6" fillId="0" borderId="0" applyFont="0" applyFill="0" applyBorder="0" applyAlignment="0" applyProtection="0"/>
    <xf numFmtId="1" fontId="254" fillId="0" borderId="0" applyFont="0" applyFill="0" applyBorder="0" applyAlignment="0" applyProtection="0"/>
    <xf numFmtId="1" fontId="6" fillId="0" borderId="0" applyFont="0" applyFill="0" applyBorder="0" applyAlignment="0" applyProtection="0"/>
    <xf numFmtId="0" fontId="256" fillId="0" borderId="0">
      <protection locked="0"/>
    </xf>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6" fillId="0" borderId="0"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0" fontId="241" fillId="57" borderId="157" applyNumberFormat="0" applyFont="0" applyBorder="0" applyAlignment="0" applyProtection="0"/>
    <xf numFmtId="15" fontId="257" fillId="20" borderId="0">
      <alignment horizontal="right"/>
    </xf>
    <xf numFmtId="15" fontId="6" fillId="0" borderId="0">
      <alignment horizontal="right"/>
    </xf>
    <xf numFmtId="0" fontId="258" fillId="98" borderId="0" applyNumberFormat="0" applyBorder="0" applyAlignment="0">
      <alignment horizontal="center"/>
    </xf>
    <xf numFmtId="0" fontId="258" fillId="98" borderId="0" applyNumberFormat="0" applyBorder="0" applyAlignment="0">
      <alignment horizontal="center"/>
    </xf>
    <xf numFmtId="0" fontId="259" fillId="76" borderId="0">
      <alignment horizontal="centerContinuous"/>
    </xf>
    <xf numFmtId="0" fontId="6" fillId="0" borderId="0">
      <alignment horizontal="centerContinuous"/>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6" fillId="0" borderId="0">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0" fontId="260" fillId="99" borderId="158">
      <alignment horizontal="center"/>
      <protection locked="0"/>
    </xf>
    <xf numFmtId="16" fontId="255" fillId="0" borderId="0" applyFont="0" applyFill="0" applyBorder="0" applyAlignment="0" applyProtection="0"/>
    <xf numFmtId="15" fontId="255" fillId="0" borderId="0" applyFont="0" applyFill="0" applyBorder="0" applyAlignment="0" applyProtection="0"/>
    <xf numFmtId="0" fontId="7" fillId="0" borderId="0">
      <alignment horizontal="justify"/>
    </xf>
    <xf numFmtId="185" fontId="6" fillId="0" borderId="0" applyFont="0" applyFill="0" applyBorder="0" applyAlignment="0" applyProtection="0"/>
    <xf numFmtId="14" fontId="6" fillId="0" borderId="0" applyFont="0" applyFill="0" applyBorder="0" applyAlignment="0" applyProtection="0"/>
    <xf numFmtId="15" fontId="6" fillId="0" borderId="0" applyFont="0" applyFill="0" applyBorder="0" applyAlignment="0" applyProtection="0"/>
    <xf numFmtId="0" fontId="262" fillId="100" borderId="0" applyNumberFormat="0" applyBorder="0" applyAlignment="0" applyProtection="0"/>
    <xf numFmtId="0" fontId="262" fillId="101" borderId="0" applyNumberFormat="0" applyBorder="0" applyAlignment="0" applyProtection="0"/>
    <xf numFmtId="0" fontId="262" fillId="102"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10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7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8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4"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10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5"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16" fillId="72"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6" fillId="0" borderId="0" applyNumberFormat="0" applyBorder="0" applyAlignment="0" applyProtection="0"/>
    <xf numFmtId="0" fontId="262" fillId="104" borderId="0" applyNumberFormat="0" applyBorder="0" applyAlignment="0" applyProtection="0"/>
    <xf numFmtId="0" fontId="262" fillId="105" borderId="0" applyNumberFormat="0" applyBorder="0" applyAlignment="0" applyProtection="0"/>
    <xf numFmtId="0" fontId="262" fillId="106" borderId="0" applyNumberFormat="0" applyBorder="0" applyAlignment="0" applyProtection="0"/>
    <xf numFmtId="0" fontId="216" fillId="73" borderId="0" applyNumberFormat="0" applyBorder="0" applyAlignment="0" applyProtection="0"/>
    <xf numFmtId="0" fontId="166" fillId="77" borderId="0" applyNumberFormat="0" applyBorder="0" applyAlignment="0" applyProtection="0"/>
    <xf numFmtId="0" fontId="166" fillId="77" borderId="0" applyNumberFormat="0" applyBorder="0" applyAlignment="0" applyProtection="0"/>
    <xf numFmtId="0" fontId="216" fillId="78" borderId="0" applyNumberFormat="0" applyBorder="0" applyAlignment="0" applyProtection="0"/>
    <xf numFmtId="0" fontId="216" fillId="73" borderId="0" applyNumberFormat="0" applyBorder="0" applyAlignment="0" applyProtection="0"/>
    <xf numFmtId="0" fontId="216" fillId="73" borderId="0" applyNumberFormat="0" applyBorder="0" applyAlignment="0" applyProtection="0"/>
    <xf numFmtId="0" fontId="216" fillId="83" borderId="0" applyNumberFormat="0" applyBorder="0" applyAlignment="0" applyProtection="0"/>
    <xf numFmtId="0" fontId="166" fillId="107" borderId="0" applyNumberFormat="0" applyBorder="0" applyAlignment="0" applyProtection="0"/>
    <xf numFmtId="0" fontId="166" fillId="108" borderId="0" applyNumberFormat="0" applyBorder="0" applyAlignment="0" applyProtection="0"/>
    <xf numFmtId="0" fontId="216" fillId="109" borderId="0" applyNumberFormat="0" applyBorder="0" applyAlignment="0" applyProtection="0"/>
    <xf numFmtId="0" fontId="216" fillId="83" borderId="0" applyNumberFormat="0" applyBorder="0" applyAlignment="0" applyProtection="0"/>
    <xf numFmtId="0" fontId="216" fillId="83" borderId="0" applyNumberFormat="0" applyBorder="0" applyAlignment="0" applyProtection="0"/>
    <xf numFmtId="0" fontId="216" fillId="86" borderId="0" applyNumberFormat="0" applyBorder="0" applyAlignment="0" applyProtection="0"/>
    <xf numFmtId="0" fontId="166" fillId="107" borderId="0" applyNumberFormat="0" applyBorder="0" applyAlignment="0" applyProtection="0"/>
    <xf numFmtId="0" fontId="166" fillId="84" borderId="0" applyNumberFormat="0" applyBorder="0" applyAlignment="0" applyProtection="0"/>
    <xf numFmtId="0" fontId="216" fillId="108" borderId="0" applyNumberFormat="0" applyBorder="0" applyAlignment="0" applyProtection="0"/>
    <xf numFmtId="0" fontId="216" fillId="86" borderId="0" applyNumberFormat="0" applyBorder="0" applyAlignment="0" applyProtection="0"/>
    <xf numFmtId="0" fontId="216" fillId="86" borderId="0" applyNumberFormat="0" applyBorder="0" applyAlignment="0" applyProtection="0"/>
    <xf numFmtId="0" fontId="216" fillId="74" borderId="0" applyNumberFormat="0" applyBorder="0" applyAlignment="0" applyProtection="0"/>
    <xf numFmtId="0" fontId="166" fillId="77" borderId="0" applyNumberFormat="0" applyBorder="0" applyAlignment="0" applyProtection="0"/>
    <xf numFmtId="0" fontId="166" fillId="108" borderId="0" applyNumberFormat="0" applyBorder="0" applyAlignment="0" applyProtection="0"/>
    <xf numFmtId="0" fontId="216" fillId="108" borderId="0" applyNumberFormat="0" applyBorder="0" applyAlignment="0" applyProtection="0"/>
    <xf numFmtId="0" fontId="216" fillId="74" borderId="0" applyNumberFormat="0" applyBorder="0" applyAlignment="0" applyProtection="0"/>
    <xf numFmtId="0" fontId="216" fillId="74" borderId="0" applyNumberFormat="0" applyBorder="0" applyAlignment="0" applyProtection="0"/>
    <xf numFmtId="0" fontId="216" fillId="71" borderId="0" applyNumberFormat="0" applyBorder="0" applyAlignment="0" applyProtection="0"/>
    <xf numFmtId="0" fontId="166" fillId="90" borderId="0" applyNumberFormat="0" applyBorder="0" applyAlignment="0" applyProtection="0"/>
    <xf numFmtId="0" fontId="166" fillId="77" borderId="0" applyNumberFormat="0" applyBorder="0" applyAlignment="0" applyProtection="0"/>
    <xf numFmtId="0" fontId="216" fillId="78"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216" fillId="72" borderId="0" applyNumberFormat="0" applyBorder="0" applyAlignment="0" applyProtection="0"/>
    <xf numFmtId="0" fontId="166" fillId="107" borderId="0" applyNumberFormat="0" applyBorder="0" applyAlignment="0" applyProtection="0"/>
    <xf numFmtId="0" fontId="166" fillId="92" borderId="0" applyNumberFormat="0" applyBorder="0" applyAlignment="0" applyProtection="0"/>
    <xf numFmtId="0" fontId="216" fillId="92" borderId="0" applyNumberFormat="0" applyBorder="0" applyAlignment="0" applyProtection="0"/>
    <xf numFmtId="0" fontId="216" fillId="72" borderId="0" applyNumberFormat="0" applyBorder="0" applyAlignment="0" applyProtection="0"/>
    <xf numFmtId="0" fontId="216" fillId="72" borderId="0" applyNumberFormat="0" applyBorder="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196" fillId="27" borderId="141" applyNumberFormat="0" applyAlignment="0" applyProtection="0"/>
    <xf numFmtId="0" fontId="196" fillId="27" borderId="141" applyNumberFormat="0" applyAlignment="0" applyProtection="0"/>
    <xf numFmtId="0" fontId="196" fillId="27" borderId="141" applyNumberFormat="0" applyAlignment="0" applyProtection="0"/>
    <xf numFmtId="0" fontId="196" fillId="27" borderId="141"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263" fillId="61" borderId="153"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196" fillId="27" borderId="141"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4" fillId="67"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196" fillId="27" borderId="141" applyNumberFormat="0" applyAlignment="0" applyProtection="0"/>
    <xf numFmtId="0" fontId="263" fillId="61" borderId="153" applyNumberFormat="0" applyAlignment="0" applyProtection="0"/>
    <xf numFmtId="0" fontId="6" fillId="0" borderId="0"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63" fillId="61" borderId="153" applyNumberFormat="0" applyAlignment="0" applyProtection="0"/>
    <xf numFmtId="0" fontId="241"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0" fontId="90" fillId="0" borderId="0">
      <alignment vertical="top"/>
    </xf>
    <xf numFmtId="0" fontId="6" fillId="0" borderId="0">
      <alignment vertical="top"/>
    </xf>
    <xf numFmtId="0" fontId="90" fillId="0" borderId="0">
      <alignment vertical="top"/>
    </xf>
    <xf numFmtId="0" fontId="6" fillId="0" borderId="0">
      <alignment vertical="top"/>
    </xf>
    <xf numFmtId="0" fontId="6" fillId="0" borderId="0">
      <alignment vertical="top"/>
    </xf>
    <xf numFmtId="0" fontId="90" fillId="0" borderId="0">
      <alignment vertical="top"/>
    </xf>
    <xf numFmtId="186" fontId="6"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0" fontId="209" fillId="0" borderId="0" applyFont="0" applyFill="0" applyBorder="0" applyAlignment="0" applyProtection="0"/>
    <xf numFmtId="186" fontId="209"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0" fontId="209"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186" fontId="209"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0" fontId="209" fillId="0" borderId="0" applyFont="0" applyFill="0" applyBorder="0" applyAlignment="0" applyProtection="0"/>
    <xf numFmtId="186" fontId="209" fillId="0" borderId="0" applyFont="0" applyFill="0" applyBorder="0" applyAlignment="0" applyProtection="0"/>
    <xf numFmtId="0" fontId="6"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186" fontId="209" fillId="0" borderId="0" applyFont="0" applyFill="0" applyBorder="0" applyAlignment="0" applyProtection="0"/>
    <xf numFmtId="0" fontId="6"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0" fontId="6"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0" fontId="6"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186" fontId="209" fillId="0" borderId="0" applyFont="0" applyFill="0" applyBorder="0" applyAlignment="0" applyProtection="0"/>
    <xf numFmtId="0" fontId="209" fillId="0" borderId="0" applyFont="0" applyFill="0" applyBorder="0" applyAlignment="0" applyProtection="0"/>
    <xf numFmtId="0" fontId="6" fillId="0" borderId="0" applyFont="0" applyFill="0" applyBorder="0" applyAlignment="0" applyProtection="0"/>
    <xf numFmtId="0" fontId="265"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6"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6" fillId="0" borderId="0" applyNumberFormat="0" applyFill="0" applyBorder="0" applyAlignment="0" applyProtection="0"/>
    <xf numFmtId="0" fontId="268"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7" fillId="0" borderId="148" applyNumberFormat="0" applyFont="0" applyFill="0" applyBorder="0" applyAlignment="0">
      <alignment horizontal="center" vertical="center" wrapText="1"/>
    </xf>
    <xf numFmtId="2" fontId="255" fillId="0" borderId="0" applyFont="0" applyFill="0" applyAlignment="0" applyProtection="0"/>
    <xf numFmtId="1" fontId="255" fillId="0" borderId="0" applyFont="0" applyFill="0" applyBorder="0" applyAlignment="0" applyProtection="0"/>
    <xf numFmtId="187" fontId="255" fillId="0" borderId="0" applyFont="0" applyFill="0" applyBorder="0" applyAlignment="0" applyProtection="0"/>
    <xf numFmtId="2" fontId="255" fillId="0" borderId="0" applyFont="0" applyFill="0" applyBorder="0" applyAlignment="0" applyProtection="0"/>
    <xf numFmtId="188" fontId="6" fillId="0" borderId="0">
      <protection locked="0"/>
    </xf>
    <xf numFmtId="189" fontId="6" fillId="0" borderId="0">
      <protection locked="0"/>
    </xf>
    <xf numFmtId="0" fontId="269" fillId="0" borderId="0" applyNumberFormat="0" applyFill="0" applyBorder="0" applyAlignment="0" applyProtection="0">
      <alignment vertical="top"/>
      <protection locked="0"/>
    </xf>
    <xf numFmtId="0" fontId="270" fillId="62"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24" borderId="0" applyNumberFormat="0" applyBorder="0" applyAlignment="0" applyProtection="0"/>
    <xf numFmtId="0" fontId="271" fillId="24" borderId="0" applyNumberFormat="0" applyBorder="0" applyAlignment="0" applyProtection="0"/>
    <xf numFmtId="0" fontId="271" fillId="2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24" borderId="0" applyNumberFormat="0" applyBorder="0" applyAlignment="0" applyProtection="0"/>
    <xf numFmtId="0" fontId="271" fillId="24" borderId="0" applyNumberFormat="0" applyBorder="0" applyAlignment="0" applyProtection="0"/>
    <xf numFmtId="0" fontId="271" fillId="2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2" fillId="2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0" fontId="271" fillId="64" borderId="0" applyNumberFormat="0" applyBorder="0" applyAlignment="0" applyProtection="0"/>
    <xf numFmtId="38" fontId="189" fillId="20" borderId="0" applyNumberFormat="0" applyBorder="0" applyAlignment="0" applyProtection="0"/>
    <xf numFmtId="0" fontId="6" fillId="20" borderId="148" applyNumberFormat="0" applyFont="0" applyBorder="0" applyProtection="0">
      <alignment horizontal="center" vertical="center"/>
    </xf>
    <xf numFmtId="0" fontId="6" fillId="20" borderId="148" applyNumberFormat="0" applyFont="0" applyBorder="0">
      <alignment horizontal="center" vertical="center"/>
    </xf>
    <xf numFmtId="0" fontId="6" fillId="20" borderId="148" applyNumberFormat="0" applyFont="0" applyBorder="0" applyProtection="0">
      <alignment horizontal="center" vertical="center"/>
    </xf>
    <xf numFmtId="0" fontId="6" fillId="110" borderId="148" applyNumberFormat="0" applyFont="0" applyBorder="0">
      <alignment horizontal="center" vertical="center"/>
    </xf>
    <xf numFmtId="0" fontId="6" fillId="20" borderId="148" applyNumberFormat="0" applyFont="0" applyBorder="0" applyAlignment="0" applyProtection="0">
      <alignment horizontal="center"/>
    </xf>
    <xf numFmtId="0" fontId="273" fillId="10" borderId="159" applyNumberFormat="0" applyFill="0" applyBorder="0" applyAlignment="0" applyProtection="0">
      <alignment horizontal="left"/>
    </xf>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3" fillId="10" borderId="159" applyNumberFormat="0" applyFill="0" applyBorder="0" applyAlignment="0" applyProtection="0">
      <alignment horizontal="left"/>
    </xf>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6" fillId="0" borderId="138" applyNumberFormat="0" applyFill="0" applyAlignment="0" applyProtection="0"/>
    <xf numFmtId="0" fontId="276" fillId="0" borderId="138" applyNumberFormat="0" applyFill="0" applyAlignment="0" applyProtection="0"/>
    <xf numFmtId="0" fontId="276" fillId="0" borderId="138" applyNumberFormat="0" applyFill="0" applyAlignment="0" applyProtection="0"/>
    <xf numFmtId="0" fontId="275"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6" fillId="0" borderId="138" applyNumberFormat="0" applyFill="0" applyAlignment="0" applyProtection="0"/>
    <xf numFmtId="0" fontId="276" fillId="0" borderId="138" applyNumberFormat="0" applyFill="0" applyAlignment="0" applyProtection="0"/>
    <xf numFmtId="0" fontId="276" fillId="0" borderId="138"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4"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5"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4" fillId="0" borderId="160" applyNumberFormat="0" applyFill="0" applyAlignment="0" applyProtection="0"/>
    <xf numFmtId="0" fontId="277" fillId="0" borderId="0" applyNumberFormat="0" applyFill="0" applyBorder="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07" fillId="0" borderId="0" applyNumberFormat="0" applyFill="0" applyBorder="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80" fillId="0" borderId="139" applyNumberFormat="0" applyFill="0" applyAlignment="0" applyProtection="0"/>
    <xf numFmtId="0" fontId="280" fillId="0" borderId="139" applyNumberFormat="0" applyFill="0" applyAlignment="0" applyProtection="0"/>
    <xf numFmtId="0" fontId="280" fillId="0" borderId="139" applyNumberFormat="0" applyFill="0" applyAlignment="0" applyProtection="0"/>
    <xf numFmtId="0" fontId="279"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80" fillId="0" borderId="139" applyNumberFormat="0" applyFill="0" applyAlignment="0" applyProtection="0"/>
    <xf numFmtId="0" fontId="280" fillId="0" borderId="139" applyNumberFormat="0" applyFill="0" applyAlignment="0" applyProtection="0"/>
    <xf numFmtId="0" fontId="280" fillId="0" borderId="139"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8"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9"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78" fillId="0" borderId="161" applyNumberFormat="0" applyFill="0" applyAlignment="0" applyProtection="0"/>
    <xf numFmtId="0" fontId="281" fillId="0" borderId="0" applyNumberFormat="0" applyFill="0" applyBorder="0" applyAlignment="0" applyProtection="0"/>
    <xf numFmtId="0" fontId="282" fillId="0" borderId="162"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5" fillId="0" borderId="140" applyNumberFormat="0" applyFill="0" applyAlignment="0" applyProtection="0"/>
    <xf numFmtId="0" fontId="285" fillId="0" borderId="140" applyNumberFormat="0" applyFill="0" applyAlignment="0" applyProtection="0"/>
    <xf numFmtId="0" fontId="285" fillId="0" borderId="140" applyNumberFormat="0" applyFill="0" applyAlignment="0" applyProtection="0"/>
    <xf numFmtId="0" fontId="284"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5" fillId="0" borderId="140" applyNumberFormat="0" applyFill="0" applyAlignment="0" applyProtection="0"/>
    <xf numFmtId="0" fontId="285" fillId="0" borderId="140" applyNumberFormat="0" applyFill="0" applyAlignment="0" applyProtection="0"/>
    <xf numFmtId="0" fontId="285" fillId="0" borderId="140"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3"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4"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283" fillId="0" borderId="163" applyNumberFormat="0" applyFill="0" applyAlignment="0" applyProtection="0"/>
    <xf numFmtId="0" fontId="31" fillId="0" borderId="164" applyNumberFormat="0" applyFill="0" applyAlignment="0" applyProtection="0"/>
    <xf numFmtId="0" fontId="282"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4"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3"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283" fillId="0" borderId="0" applyNumberFormat="0" applyFill="0" applyBorder="0" applyAlignment="0" applyProtection="0"/>
    <xf numFmtId="0" fontId="7" fillId="10" borderId="165" applyFont="0" applyBorder="0">
      <alignment horizontal="center" wrapText="1"/>
    </xf>
    <xf numFmtId="0" fontId="7" fillId="10" borderId="165" applyFont="0" applyBorder="0">
      <alignment horizontal="center" wrapText="1"/>
    </xf>
    <xf numFmtId="0" fontId="6" fillId="0" borderId="0" applyFont="0" applyBorder="0">
      <alignment horizontal="center" wrapText="1"/>
    </xf>
    <xf numFmtId="0" fontId="7" fillId="10" borderId="165" applyFont="0" applyBorder="0">
      <alignment horizontal="center" wrapText="1"/>
    </xf>
    <xf numFmtId="0" fontId="7" fillId="10" borderId="165" applyFont="0" applyBorder="0">
      <alignment horizontal="center" wrapText="1"/>
    </xf>
    <xf numFmtId="3" fontId="6" fillId="111" borderId="148" applyFont="0" applyProtection="0">
      <alignment horizontal="right" vertical="center"/>
    </xf>
    <xf numFmtId="3" fontId="6" fillId="112" borderId="166" applyFont="0" applyProtection="0">
      <alignment horizontal="right" vertical="center"/>
    </xf>
    <xf numFmtId="3" fontId="6" fillId="111" borderId="148" applyFont="0" applyProtection="0">
      <alignment horizontal="right" vertical="center"/>
    </xf>
    <xf numFmtId="10" fontId="6" fillId="111" borderId="148" applyFont="0" applyProtection="0">
      <alignment horizontal="right" vertical="center"/>
    </xf>
    <xf numFmtId="10" fontId="6" fillId="111" borderId="148" applyFont="0" applyProtection="0">
      <alignment horizontal="right" vertical="center"/>
    </xf>
    <xf numFmtId="9" fontId="6" fillId="111" borderId="148" applyFont="0" applyProtection="0">
      <alignment horizontal="right" vertical="center"/>
    </xf>
    <xf numFmtId="9" fontId="6" fillId="112" borderId="166" applyFont="0" applyProtection="0">
      <alignment horizontal="right" vertical="center"/>
    </xf>
    <xf numFmtId="9" fontId="6" fillId="111" borderId="148" applyFont="0" applyProtection="0">
      <alignment horizontal="right" vertical="center"/>
    </xf>
    <xf numFmtId="0" fontId="6" fillId="111" borderId="165" applyNumberFormat="0" applyFont="0" applyBorder="0" applyProtection="0">
      <alignment horizontal="left" vertical="center"/>
    </xf>
    <xf numFmtId="0" fontId="6" fillId="111" borderId="165" applyNumberFormat="0" applyFont="0" applyBorder="0" applyProtection="0">
      <alignment horizontal="left" vertical="center"/>
    </xf>
    <xf numFmtId="0" fontId="6" fillId="111" borderId="165" applyNumberFormat="0" applyFont="0" applyBorder="0" applyProtection="0">
      <alignment horizontal="left" vertical="center"/>
    </xf>
    <xf numFmtId="0" fontId="6" fillId="112" borderId="166" applyNumberFormat="0" applyFont="0" applyProtection="0">
      <alignment horizontal="left" vertical="center"/>
    </xf>
    <xf numFmtId="0" fontId="6" fillId="111" borderId="165" applyNumberFormat="0" applyFont="0" applyBorder="0" applyAlignment="0" applyProtection="0">
      <alignment horizontal="left"/>
    </xf>
    <xf numFmtId="0" fontId="6" fillId="111" borderId="165" applyNumberFormat="0" applyFont="0" applyBorder="0" applyAlignment="0" applyProtection="0">
      <alignment horizontal="left"/>
    </xf>
    <xf numFmtId="0" fontId="286" fillId="0" borderId="0" applyNumberFormat="0" applyFill="0" applyBorder="0" applyAlignment="0" applyProtection="0">
      <alignment vertical="top"/>
      <protection locked="0"/>
    </xf>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3" fontId="6" fillId="0" borderId="0" applyBorder="0"/>
    <xf numFmtId="3" fontId="287" fillId="0" borderId="25" applyBorder="0"/>
    <xf numFmtId="3" fontId="287" fillId="0" borderId="25" applyBorder="0"/>
    <xf numFmtId="3" fontId="287" fillId="0" borderId="25" applyBorder="0"/>
    <xf numFmtId="3" fontId="287" fillId="0" borderId="25" applyBorder="0"/>
    <xf numFmtId="3" fontId="287" fillId="0" borderId="25" applyBorder="0"/>
    <xf numFmtId="0" fontId="204" fillId="0" borderId="0" applyNumberFormat="0" applyFill="0" applyBorder="0" applyAlignment="0" applyProtection="0">
      <alignment vertical="top"/>
      <protection locked="0"/>
    </xf>
    <xf numFmtId="0" fontId="224" fillId="60" borderId="0" applyNumberFormat="0" applyBorder="0" applyAlignment="0" applyProtection="0"/>
    <xf numFmtId="0" fontId="224" fillId="60" borderId="0" applyNumberFormat="0" applyBorder="0" applyAlignment="0" applyProtection="0"/>
    <xf numFmtId="0" fontId="224" fillId="6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24" fillId="60" borderId="0" applyNumberFormat="0" applyBorder="0" applyAlignment="0" applyProtection="0"/>
    <xf numFmtId="0" fontId="195" fillId="25" borderId="0" applyNumberFormat="0" applyBorder="0" applyAlignment="0" applyProtection="0"/>
    <xf numFmtId="0" fontId="195" fillId="25" borderId="0" applyNumberFormat="0" applyBorder="0" applyAlignment="0" applyProtection="0"/>
    <xf numFmtId="0" fontId="6" fillId="0" borderId="0" applyNumberFormat="0" applyBorder="0" applyAlignment="0" applyProtection="0"/>
    <xf numFmtId="0" fontId="211" fillId="0" borderId="0"/>
    <xf numFmtId="0" fontId="211" fillId="0" borderId="0"/>
    <xf numFmtId="0" fontId="211" fillId="0" borderId="0"/>
    <xf numFmtId="0" fontId="6" fillId="0" borderId="0"/>
    <xf numFmtId="0" fontId="6" fillId="0" borderId="0"/>
    <xf numFmtId="0" fontId="211" fillId="0" borderId="0"/>
    <xf numFmtId="0" fontId="211" fillId="0" borderId="0"/>
    <xf numFmtId="0" fontId="6" fillId="0" borderId="0"/>
    <xf numFmtId="0" fontId="6" fillId="0" borderId="0"/>
    <xf numFmtId="0" fontId="211" fillId="0" borderId="0"/>
    <xf numFmtId="0" fontId="211" fillId="0" borderId="0"/>
    <xf numFmtId="0" fontId="6" fillId="0" borderId="0"/>
    <xf numFmtId="0" fontId="6" fillId="0" borderId="0"/>
    <xf numFmtId="0" fontId="211" fillId="0" borderId="0"/>
    <xf numFmtId="0" fontId="211" fillId="0" borderId="0"/>
    <xf numFmtId="0" fontId="6" fillId="0" borderId="0"/>
    <xf numFmtId="0" fontId="6" fillId="0" borderId="0"/>
    <xf numFmtId="0" fontId="6" fillId="0" borderId="0"/>
    <xf numFmtId="0" fontId="211" fillId="0" borderId="0"/>
    <xf numFmtId="0" fontId="288" fillId="61" borderId="153" applyNumberFormat="0" applyAlignment="0" applyProtection="0"/>
    <xf numFmtId="10" fontId="189" fillId="95" borderId="148" applyNumberFormat="0" applyBorder="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63" fillId="61" borderId="153" applyNumberFormat="0" applyAlignment="0" applyProtection="0"/>
    <xf numFmtId="0" fontId="263" fillId="61" borderId="153" applyNumberFormat="0" applyAlignment="0" applyProtection="0"/>
    <xf numFmtId="0" fontId="288" fillId="61" borderId="153" applyNumberFormat="0" applyAlignment="0" applyProtection="0"/>
    <xf numFmtId="0" fontId="289" fillId="67" borderId="141" applyNumberFormat="0" applyAlignment="0" applyProtection="0"/>
    <xf numFmtId="0" fontId="289" fillId="67" borderId="141" applyNumberFormat="0" applyAlignment="0" applyProtection="0"/>
    <xf numFmtId="0" fontId="289" fillId="27" borderId="141" applyNumberFormat="0" applyAlignment="0" applyProtection="0"/>
    <xf numFmtId="0" fontId="289" fillId="27" borderId="141" applyNumberFormat="0" applyAlignment="0" applyProtection="0"/>
    <xf numFmtId="0" fontId="289" fillId="2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27" borderId="141" applyNumberFormat="0" applyAlignment="0" applyProtection="0"/>
    <xf numFmtId="0" fontId="289" fillId="27" borderId="141" applyNumberFormat="0" applyAlignment="0" applyProtection="0"/>
    <xf numFmtId="0" fontId="289" fillId="2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90" fillId="2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89" fillId="67" borderId="141" applyNumberFormat="0" applyAlignment="0" applyProtection="0"/>
    <xf numFmtId="0" fontId="263" fillId="61" borderId="153" applyNumberFormat="0" applyAlignment="0" applyProtection="0"/>
    <xf numFmtId="190" fontId="6" fillId="113" borderId="148" applyFont="0">
      <alignment vertical="center"/>
      <protection locked="0"/>
    </xf>
    <xf numFmtId="190" fontId="6" fillId="113" borderId="148" applyFont="0">
      <alignment vertical="center"/>
      <protection locked="0"/>
    </xf>
    <xf numFmtId="190" fontId="6" fillId="113" borderId="148" applyFont="0">
      <alignment vertical="center"/>
      <protection locked="0"/>
    </xf>
    <xf numFmtId="3" fontId="6" fillId="113" borderId="148" applyFont="0">
      <alignment horizontal="right" vertical="center"/>
      <protection locked="0"/>
    </xf>
    <xf numFmtId="3" fontId="6" fillId="113" borderId="148" applyFont="0">
      <alignment horizontal="right" vertical="center"/>
      <protection locked="0"/>
    </xf>
    <xf numFmtId="3" fontId="6" fillId="113" borderId="148" applyFont="0">
      <alignment horizontal="right" vertical="center"/>
      <protection locked="0"/>
    </xf>
    <xf numFmtId="3" fontId="6" fillId="114" borderId="166" applyFont="0">
      <alignment horizontal="right" vertical="center"/>
      <protection locked="0"/>
    </xf>
    <xf numFmtId="3" fontId="6" fillId="113" borderId="148" applyFont="0">
      <alignment horizontal="right"/>
      <protection locked="0"/>
    </xf>
    <xf numFmtId="174" fontId="6" fillId="113" borderId="148" applyFont="0">
      <alignment horizontal="right" vertical="center"/>
      <protection locked="0"/>
    </xf>
    <xf numFmtId="174" fontId="6" fillId="113" borderId="148" applyFont="0">
      <alignment horizontal="right" vertical="center"/>
      <protection locked="0"/>
    </xf>
    <xf numFmtId="187" fontId="6" fillId="115" borderId="148" applyFont="0">
      <alignment vertical="center"/>
      <protection locked="0"/>
    </xf>
    <xf numFmtId="187" fontId="6" fillId="115" borderId="148" applyFont="0">
      <alignment vertical="center"/>
      <protection locked="0"/>
    </xf>
    <xf numFmtId="10" fontId="6" fillId="113" borderId="148" applyFont="0">
      <alignment horizontal="right" vertical="center"/>
      <protection locked="0"/>
    </xf>
    <xf numFmtId="10" fontId="6" fillId="113" borderId="148" applyFont="0">
      <alignment horizontal="right" vertical="center"/>
      <protection locked="0"/>
    </xf>
    <xf numFmtId="9" fontId="6" fillId="113" borderId="167" applyFont="0">
      <alignment horizontal="right" vertical="center"/>
      <protection locked="0"/>
    </xf>
    <xf numFmtId="9" fontId="6" fillId="113" borderId="167" applyFont="0">
      <alignment horizontal="right" vertical="center"/>
      <protection locked="0"/>
    </xf>
    <xf numFmtId="191" fontId="6" fillId="113" borderId="148" applyFont="0">
      <alignment horizontal="right" vertical="center"/>
      <protection locked="0"/>
    </xf>
    <xf numFmtId="191" fontId="6" fillId="113" borderId="148" applyFont="0">
      <alignment horizontal="right" vertical="center"/>
      <protection locked="0"/>
    </xf>
    <xf numFmtId="171" fontId="6" fillId="113" borderId="167" applyFont="0">
      <alignment horizontal="right" vertical="center"/>
      <protection locked="0"/>
    </xf>
    <xf numFmtId="171" fontId="6" fillId="113" borderId="167" applyFont="0">
      <alignment horizontal="right"/>
      <protection locked="0"/>
    </xf>
    <xf numFmtId="0" fontId="6" fillId="113" borderId="148" applyFont="0">
      <alignment horizontal="center" vertical="center" wrapText="1"/>
      <protection locked="0"/>
    </xf>
    <xf numFmtId="0" fontId="6" fillId="113" borderId="148" applyFont="0">
      <alignment horizontal="center" vertical="center" wrapText="1"/>
      <protection locked="0"/>
    </xf>
    <xf numFmtId="49" fontId="6" fillId="113" borderId="148" applyFont="0">
      <alignment vertical="center"/>
      <protection locked="0"/>
    </xf>
    <xf numFmtId="49" fontId="6" fillId="113" borderId="148" applyFont="0">
      <alignment vertical="center"/>
      <protection locked="0"/>
    </xf>
    <xf numFmtId="49" fontId="6" fillId="113" borderId="148" applyFont="0">
      <alignment vertical="center"/>
      <protection locked="0"/>
    </xf>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37" fontId="6" fillId="0" borderId="0"/>
    <xf numFmtId="37" fontId="291" fillId="116" borderId="168"/>
    <xf numFmtId="37" fontId="291" fillId="116" borderId="168"/>
    <xf numFmtId="37" fontId="291" fillId="116" borderId="168"/>
    <xf numFmtId="37" fontId="291" fillId="116" borderId="168"/>
    <xf numFmtId="37" fontId="291" fillId="116" borderId="168"/>
    <xf numFmtId="37" fontId="291" fillId="116" borderId="168"/>
    <xf numFmtId="0" fontId="212" fillId="10" borderId="0" applyNumberFormat="0" applyFont="0" applyFill="0" applyBorder="0" applyAlignment="0"/>
    <xf numFmtId="0" fontId="6" fillId="0" borderId="0" applyNumberFormat="0" applyFont="0" applyFill="0" applyBorder="0" applyAlignment="0"/>
    <xf numFmtId="0" fontId="292" fillId="0" borderId="155"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4" fillId="0" borderId="143" applyNumberFormat="0" applyFill="0" applyAlignment="0" applyProtection="0"/>
    <xf numFmtId="0" fontId="294" fillId="0" borderId="143" applyNumberFormat="0" applyFill="0" applyAlignment="0" applyProtection="0"/>
    <xf numFmtId="0" fontId="294" fillId="0" borderId="143"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4" fillId="0" borderId="143" applyNumberFormat="0" applyFill="0" applyAlignment="0" applyProtection="0"/>
    <xf numFmtId="0" fontId="294" fillId="0" borderId="143" applyNumberFormat="0" applyFill="0" applyAlignment="0" applyProtection="0"/>
    <xf numFmtId="0" fontId="294" fillId="0" borderId="143"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5" fillId="0" borderId="143"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93" fillId="0" borderId="169" applyNumberFormat="0" applyFill="0" applyAlignment="0" applyProtection="0"/>
    <xf numFmtId="0" fontId="242" fillId="0" borderId="155" applyNumberFormat="0" applyFill="0" applyAlignment="0" applyProtection="0"/>
    <xf numFmtId="192" fontId="6" fillId="0" borderId="0" applyFont="0" applyFill="0" applyBorder="0" applyAlignment="0" applyProtection="0"/>
    <xf numFmtId="167" fontId="29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96" fillId="0" borderId="0" applyFont="0" applyFill="0" applyBorder="0" applyAlignment="0" applyProtection="0"/>
    <xf numFmtId="171"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67" fontId="166" fillId="0" borderId="0" applyFont="0" applyFill="0" applyBorder="0" applyAlignment="0" applyProtection="0"/>
    <xf numFmtId="167" fontId="166" fillId="0" borderId="0" applyFont="0" applyFill="0" applyBorder="0" applyAlignment="0" applyProtection="0"/>
    <xf numFmtId="167" fontId="166" fillId="0" borderId="0" applyFont="0" applyFill="0" applyBorder="0" applyAlignment="0" applyProtection="0"/>
    <xf numFmtId="19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8" fontId="189" fillId="0" borderId="0" applyFont="0" applyFill="0" applyBorder="0" applyAlignment="0" applyProtection="0"/>
    <xf numFmtId="168" fontId="296" fillId="0" borderId="0" applyFont="0" applyFill="0" applyBorder="0" applyAlignment="0" applyProtection="0"/>
    <xf numFmtId="168" fontId="16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68" fontId="296" fillId="0" borderId="0" applyFont="0" applyFill="0" applyBorder="0" applyAlignment="0" applyProtection="0"/>
    <xf numFmtId="168" fontId="16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7"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8" fontId="29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6"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68" fontId="16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68" fontId="16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91"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68" fontId="6" fillId="0" borderId="0" applyFont="0" applyFill="0" applyBorder="0" applyAlignment="0" applyProtection="0"/>
    <xf numFmtId="38" fontId="241" fillId="0" borderId="0" applyFont="0" applyFill="0" applyBorder="0" applyAlignment="0" applyProtection="0"/>
    <xf numFmtId="40" fontId="241" fillId="0" borderId="0" applyFont="0" applyFill="0" applyBorder="0" applyAlignment="0" applyProtection="0"/>
    <xf numFmtId="17" fontId="6" fillId="0" borderId="0" applyFont="0" applyFill="0" applyBorder="0" applyAlignment="0" applyProtection="0"/>
    <xf numFmtId="184" fontId="6"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6" fillId="0" borderId="0" applyFont="0" applyFill="0" applyBorder="0" applyAlignment="0" applyProtection="0"/>
    <xf numFmtId="184" fontId="1" fillId="0" borderId="0" applyFont="0" applyFill="0" applyBorder="0" applyAlignment="0" applyProtection="0"/>
    <xf numFmtId="184" fontId="6" fillId="0" borderId="0" applyFont="0" applyFill="0" applyBorder="0" applyAlignment="0" applyProtection="0"/>
    <xf numFmtId="200" fontId="209" fillId="0" borderId="0" applyFont="0" applyFill="0" applyBorder="0" applyAlignment="0" applyProtection="0"/>
    <xf numFmtId="201" fontId="209" fillId="0" borderId="0" applyFont="0" applyFill="0" applyBorder="0" applyAlignment="0" applyProtection="0"/>
    <xf numFmtId="164" fontId="241" fillId="0" borderId="0" applyFont="0" applyFill="0" applyBorder="0" applyAlignment="0" applyProtection="0"/>
    <xf numFmtId="165" fontId="241" fillId="0" borderId="0" applyFont="0" applyFill="0" applyBorder="0" applyAlignment="0" applyProtection="0"/>
    <xf numFmtId="171" fontId="212" fillId="0" borderId="0"/>
    <xf numFmtId="171" fontId="6" fillId="0" borderId="0"/>
    <xf numFmtId="202" fontId="297" fillId="0" borderId="6" applyBorder="0"/>
    <xf numFmtId="202" fontId="6" fillId="0" borderId="0" applyBorder="0"/>
    <xf numFmtId="167" fontId="297" fillId="0" borderId="0" applyFill="0" applyBorder="0" applyProtection="0"/>
    <xf numFmtId="167" fontId="6" fillId="0" borderId="0" applyFill="0" applyBorder="0" applyProtection="0"/>
    <xf numFmtId="167" fontId="212" fillId="0" borderId="0" applyFill="0" applyBorder="0" applyAlignment="0" applyProtection="0"/>
    <xf numFmtId="167" fontId="6" fillId="0" borderId="0" applyFill="0" applyBorder="0" applyAlignment="0" applyProtection="0"/>
    <xf numFmtId="37" fontId="212" fillId="0" borderId="0"/>
    <xf numFmtId="37" fontId="6" fillId="0" borderId="0"/>
    <xf numFmtId="171" fontId="297" fillId="10" borderId="0" applyFill="0"/>
    <xf numFmtId="171" fontId="6" fillId="0" borderId="0" applyFill="0"/>
    <xf numFmtId="171" fontId="212" fillId="10" borderId="0"/>
    <xf numFmtId="171" fontId="6" fillId="0" borderId="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9"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298" fillId="67" borderId="0" applyNumberFormat="0" applyBorder="0" applyAlignment="0" applyProtection="0"/>
    <xf numFmtId="0" fontId="203" fillId="26" borderId="0" applyNumberFormat="0" applyBorder="0" applyAlignment="0" applyProtection="0"/>
    <xf numFmtId="0" fontId="203" fillId="26" borderId="0" applyNumberFormat="0" applyBorder="0" applyAlignment="0" applyProtection="0"/>
    <xf numFmtId="0" fontId="6" fillId="0" borderId="0" applyNumberFormat="0" applyBorder="0" applyAlignment="0" applyProtection="0"/>
    <xf numFmtId="0" fontId="300" fillId="67"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2" fillId="26" borderId="0" applyNumberFormat="0" applyBorder="0" applyAlignment="0" applyProtection="0"/>
    <xf numFmtId="0" fontId="302" fillId="26" borderId="0" applyNumberFormat="0" applyBorder="0" applyAlignment="0" applyProtection="0"/>
    <xf numFmtId="0" fontId="302"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2" fillId="26" borderId="0" applyNumberFormat="0" applyBorder="0" applyAlignment="0" applyProtection="0"/>
    <xf numFmtId="0" fontId="302" fillId="26" borderId="0" applyNumberFormat="0" applyBorder="0" applyAlignment="0" applyProtection="0"/>
    <xf numFmtId="0" fontId="302"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3"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0" fontId="301" fillId="26" borderId="0" applyNumberFormat="0" applyBorder="0" applyAlignment="0" applyProtection="0"/>
    <xf numFmtId="37" fontId="304" fillId="0" borderId="0"/>
    <xf numFmtId="203" fontId="305" fillId="0" borderId="0"/>
    <xf numFmtId="0" fontId="214" fillId="0" borderId="0"/>
    <xf numFmtId="0" fontId="6" fillId="0" borderId="0"/>
    <xf numFmtId="0" fontId="6" fillId="0" borderId="0"/>
    <xf numFmtId="0" fontId="6" fillId="0" borderId="0"/>
    <xf numFmtId="0" fontId="90" fillId="0" borderId="0"/>
    <xf numFmtId="0" fontId="6" fillId="0" borderId="0"/>
    <xf numFmtId="0" fontId="6" fillId="0" borderId="0"/>
    <xf numFmtId="0" fontId="1" fillId="0" borderId="0"/>
    <xf numFmtId="0" fontId="6" fillId="0" borderId="0">
      <alignment vertical="top"/>
    </xf>
    <xf numFmtId="0" fontId="97" fillId="0" borderId="0"/>
    <xf numFmtId="0" fontId="6" fillId="0" borderId="0"/>
    <xf numFmtId="0" fontId="90" fillId="0" borderId="0"/>
    <xf numFmtId="0" fontId="6" fillId="0" borderId="0"/>
    <xf numFmtId="0" fontId="6" fillId="0" borderId="0"/>
    <xf numFmtId="0" fontId="209" fillId="0" borderId="0"/>
    <xf numFmtId="0" fontId="6" fillId="0" borderId="0"/>
    <xf numFmtId="0" fontId="1" fillId="0" borderId="0"/>
    <xf numFmtId="0" fontId="6" fillId="0" borderId="0"/>
    <xf numFmtId="0" fontId="1" fillId="0" borderId="0"/>
    <xf numFmtId="0" fontId="90"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6" fillId="0" borderId="0"/>
    <xf numFmtId="0" fontId="90" fillId="0" borderId="0"/>
    <xf numFmtId="0" fontId="6" fillId="0" borderId="0"/>
    <xf numFmtId="0" fontId="90" fillId="0" borderId="0"/>
    <xf numFmtId="0" fontId="6" fillId="0" borderId="0"/>
    <xf numFmtId="0" fontId="6"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6" fillId="0" borderId="0"/>
    <xf numFmtId="0" fontId="1" fillId="0" borderId="0"/>
    <xf numFmtId="0" fontId="90" fillId="0" borderId="0"/>
    <xf numFmtId="0" fontId="6" fillId="0" borderId="0"/>
    <xf numFmtId="0" fontId="90"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alignment vertical="top"/>
    </xf>
    <xf numFmtId="0" fontId="6" fillId="0" borderId="0"/>
    <xf numFmtId="0" fontId="90" fillId="0" borderId="0"/>
    <xf numFmtId="0" fontId="6" fillId="0" borderId="0"/>
    <xf numFmtId="0" fontId="209" fillId="0" borderId="0"/>
    <xf numFmtId="0" fontId="6" fillId="0" borderId="0">
      <alignment vertical="top"/>
    </xf>
    <xf numFmtId="0" fontId="1" fillId="0" borderId="0"/>
    <xf numFmtId="0" fontId="6" fillId="0" borderId="0">
      <alignment vertical="top"/>
    </xf>
    <xf numFmtId="0" fontId="6" fillId="0" borderId="0"/>
    <xf numFmtId="0" fontId="1" fillId="0" borderId="0"/>
    <xf numFmtId="0" fontId="6" fillId="0" borderId="0"/>
    <xf numFmtId="0" fontId="1" fillId="0" borderId="0"/>
    <xf numFmtId="0" fontId="90" fillId="0" borderId="0"/>
    <xf numFmtId="0" fontId="6" fillId="0" borderId="0"/>
    <xf numFmtId="0" fontId="1" fillId="0" borderId="0"/>
    <xf numFmtId="0" fontId="90" fillId="0" borderId="0">
      <alignment vertical="top"/>
    </xf>
    <xf numFmtId="0" fontId="6" fillId="0" borderId="0"/>
    <xf numFmtId="0" fontId="166" fillId="0" borderId="0"/>
    <xf numFmtId="0" fontId="90"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214" fillId="0" borderId="0"/>
    <xf numFmtId="0" fontId="241" fillId="0" borderId="0"/>
    <xf numFmtId="0" fontId="214" fillId="0" borderId="0"/>
    <xf numFmtId="0" fontId="6" fillId="0" borderId="0">
      <alignment vertical="top"/>
    </xf>
    <xf numFmtId="0" fontId="209" fillId="0" borderId="0"/>
    <xf numFmtId="0" fontId="214" fillId="0" borderId="0"/>
    <xf numFmtId="0" fontId="6" fillId="0" borderId="0">
      <alignment vertical="top"/>
    </xf>
    <xf numFmtId="0" fontId="214" fillId="0" borderId="0"/>
    <xf numFmtId="0" fontId="214" fillId="0" borderId="0"/>
    <xf numFmtId="0" fontId="6" fillId="0" borderId="0">
      <alignment vertical="top"/>
    </xf>
    <xf numFmtId="0" fontId="214" fillId="0" borderId="0"/>
    <xf numFmtId="0" fontId="214" fillId="0" borderId="0"/>
    <xf numFmtId="0" fontId="6" fillId="0" borderId="0"/>
    <xf numFmtId="0" fontId="6" fillId="0" borderId="0">
      <alignment vertical="top"/>
    </xf>
    <xf numFmtId="0" fontId="214" fillId="0" borderId="0"/>
    <xf numFmtId="0" fontId="214" fillId="0" borderId="0"/>
    <xf numFmtId="0" fontId="6" fillId="0" borderId="0">
      <alignment vertical="top"/>
    </xf>
    <xf numFmtId="0" fontId="214" fillId="0" borderId="0"/>
    <xf numFmtId="0" fontId="214" fillId="0" borderId="0"/>
    <xf numFmtId="0" fontId="214" fillId="0" borderId="0"/>
    <xf numFmtId="0" fontId="214" fillId="0" borderId="0"/>
    <xf numFmtId="0" fontId="241" fillId="0" borderId="0"/>
    <xf numFmtId="0" fontId="214" fillId="0" borderId="0"/>
    <xf numFmtId="0" fontId="214" fillId="0" borderId="0"/>
    <xf numFmtId="0" fontId="214" fillId="0" borderId="0"/>
    <xf numFmtId="0" fontId="214"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6" fillId="0" borderId="0"/>
    <xf numFmtId="0" fontId="6" fillId="0" borderId="0">
      <alignment vertical="top"/>
    </xf>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214" fillId="0" borderId="0"/>
    <xf numFmtId="0" fontId="6" fillId="0" borderId="0"/>
    <xf numFmtId="0" fontId="214" fillId="0" borderId="0"/>
    <xf numFmtId="0" fontId="214" fillId="0" borderId="0"/>
    <xf numFmtId="0" fontId="214" fillId="0" borderId="0"/>
    <xf numFmtId="0" fontId="29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4" fillId="0" borderId="0"/>
    <xf numFmtId="0" fontId="6" fillId="0" borderId="0">
      <alignment vertical="top"/>
    </xf>
    <xf numFmtId="0" fontId="6" fillId="0" borderId="0"/>
    <xf numFmtId="0" fontId="214" fillId="0" borderId="0"/>
    <xf numFmtId="0" fontId="6" fillId="0" borderId="0">
      <alignment vertical="top"/>
    </xf>
    <xf numFmtId="0" fontId="6" fillId="0" borderId="0"/>
    <xf numFmtId="0" fontId="214" fillId="0" borderId="0"/>
    <xf numFmtId="0" fontId="6" fillId="0" borderId="0">
      <alignment vertical="top"/>
    </xf>
    <xf numFmtId="0" fontId="6" fillId="0" borderId="0"/>
    <xf numFmtId="0" fontId="90" fillId="0" borderId="0">
      <alignment vertical="top"/>
    </xf>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90" fillId="0" borderId="0">
      <alignment vertical="top"/>
    </xf>
    <xf numFmtId="0" fontId="90" fillId="0" borderId="0">
      <alignment vertical="top"/>
    </xf>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08"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30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4" fillId="0" borderId="0"/>
    <xf numFmtId="0" fontId="1" fillId="0" borderId="0"/>
    <xf numFmtId="0" fontId="214" fillId="0" borderId="0"/>
    <xf numFmtId="0" fontId="214" fillId="0" borderId="0"/>
    <xf numFmtId="0" fontId="214" fillId="0" borderId="0"/>
    <xf numFmtId="0" fontId="1" fillId="0" borderId="0"/>
    <xf numFmtId="0" fontId="1" fillId="0" borderId="0"/>
    <xf numFmtId="0" fontId="1"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308"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top"/>
    </xf>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1" fillId="0" borderId="0"/>
    <xf numFmtId="0" fontId="24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214" fillId="0" borderId="0"/>
    <xf numFmtId="0" fontId="6" fillId="0" borderId="0"/>
    <xf numFmtId="0" fontId="214" fillId="0" borderId="0"/>
    <xf numFmtId="0" fontId="214" fillId="0" borderId="0"/>
    <xf numFmtId="0" fontId="6" fillId="0" borderId="0"/>
    <xf numFmtId="0" fontId="16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alignment vertical="top"/>
    </xf>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1" fillId="0" borderId="0"/>
    <xf numFmtId="0" fontId="1" fillId="0" borderId="0"/>
    <xf numFmtId="0" fontId="1" fillId="0" borderId="0"/>
    <xf numFmtId="0" fontId="1" fillId="0" borderId="0"/>
    <xf numFmtId="0" fontId="6" fillId="0" borderId="0"/>
    <xf numFmtId="0" fontId="214" fillId="0" borderId="0"/>
    <xf numFmtId="0" fontId="214" fillId="0" borderId="0"/>
    <xf numFmtId="0" fontId="214" fillId="0" borderId="0"/>
    <xf numFmtId="0" fontId="214" fillId="0" borderId="0"/>
    <xf numFmtId="0" fontId="6" fillId="0" borderId="0">
      <alignment vertical="top"/>
    </xf>
    <xf numFmtId="0" fontId="214"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214" fillId="0" borderId="0"/>
    <xf numFmtId="0" fontId="214" fillId="0" borderId="0"/>
    <xf numFmtId="0" fontId="214" fillId="0" borderId="0"/>
    <xf numFmtId="0" fontId="6" fillId="0" borderId="0"/>
    <xf numFmtId="0" fontId="214" fillId="0" borderId="0"/>
    <xf numFmtId="0" fontId="214" fillId="0" borderId="0"/>
    <xf numFmtId="0" fontId="6" fillId="0" borderId="0"/>
    <xf numFmtId="0" fontId="214" fillId="0" borderId="0"/>
    <xf numFmtId="0" fontId="214" fillId="0" borderId="0"/>
    <xf numFmtId="0" fontId="6" fillId="0" borderId="0"/>
    <xf numFmtId="0" fontId="214" fillId="0" borderId="0"/>
    <xf numFmtId="0" fontId="214" fillId="0" borderId="0"/>
    <xf numFmtId="0" fontId="6" fillId="0" borderId="0"/>
    <xf numFmtId="0" fontId="6" fillId="0" borderId="0"/>
    <xf numFmtId="0" fontId="6" fillId="0" borderId="0"/>
    <xf numFmtId="0" fontId="6"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alignment vertical="top"/>
    </xf>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6" fillId="0" borderId="0"/>
    <xf numFmtId="0" fontId="214" fillId="0" borderId="0"/>
    <xf numFmtId="0" fontId="6" fillId="0" borderId="0"/>
    <xf numFmtId="0" fontId="214" fillId="0" borderId="0"/>
    <xf numFmtId="0" fontId="6" fillId="0" borderId="0"/>
    <xf numFmtId="0" fontId="214" fillId="0" borderId="0"/>
    <xf numFmtId="0" fontId="6" fillId="0" borderId="0">
      <alignment vertical="center"/>
    </xf>
    <xf numFmtId="0" fontId="214" fillId="0" borderId="0"/>
    <xf numFmtId="0" fontId="6" fillId="0" borderId="0">
      <alignment vertical="center"/>
    </xf>
    <xf numFmtId="0" fontId="6" fillId="0" borderId="0"/>
    <xf numFmtId="0" fontId="214" fillId="0" borderId="0"/>
    <xf numFmtId="0" fontId="296"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alignment vertical="top"/>
    </xf>
    <xf numFmtId="0" fontId="1" fillId="0" borderId="0"/>
    <xf numFmtId="0" fontId="1" fillId="0" borderId="0"/>
    <xf numFmtId="0" fontId="1" fillId="0" borderId="0"/>
    <xf numFmtId="0" fontId="1" fillId="0" borderId="0"/>
    <xf numFmtId="0" fontId="90" fillId="0" borderId="0">
      <alignment vertical="top"/>
    </xf>
    <xf numFmtId="0" fontId="1" fillId="0" borderId="0"/>
    <xf numFmtId="0" fontId="1" fillId="0" borderId="0"/>
    <xf numFmtId="0" fontId="214" fillId="0" borderId="0"/>
    <xf numFmtId="0" fontId="214" fillId="0" borderId="0"/>
    <xf numFmtId="0" fontId="1" fillId="0" borderId="0"/>
    <xf numFmtId="0" fontId="6" fillId="0" borderId="0"/>
    <xf numFmtId="172" fontId="6" fillId="0" borderId="0" applyNumberFormat="0" applyFill="0" applyBorder="0">
      <alignment vertical="top"/>
    </xf>
    <xf numFmtId="0" fontId="1" fillId="0" borderId="0"/>
    <xf numFmtId="0" fontId="1" fillId="0" borderId="0"/>
    <xf numFmtId="0" fontId="1" fillId="0" borderId="0"/>
    <xf numFmtId="0" fontId="90" fillId="0" borderId="0">
      <alignment vertical="top"/>
    </xf>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 fillId="0" borderId="0"/>
    <xf numFmtId="0" fontId="1" fillId="0" borderId="0"/>
    <xf numFmtId="0" fontId="1" fillId="0" borderId="0"/>
    <xf numFmtId="0" fontId="1"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214"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66" fillId="0" borderId="0"/>
    <xf numFmtId="0" fontId="1" fillId="0" borderId="0"/>
    <xf numFmtId="0" fontId="1" fillId="0" borderId="0"/>
    <xf numFmtId="0" fontId="6" fillId="0" borderId="0">
      <alignment vertical="center"/>
    </xf>
    <xf numFmtId="0" fontId="1" fillId="0" borderId="0"/>
    <xf numFmtId="0" fontId="6"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306" fillId="0" borderId="0"/>
    <xf numFmtId="0" fontId="309"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6" fillId="0" borderId="0"/>
    <xf numFmtId="0" fontId="90" fillId="0" borderId="0">
      <alignment vertical="top"/>
    </xf>
    <xf numFmtId="0" fontId="1" fillId="0" borderId="0"/>
    <xf numFmtId="0" fontId="1" fillId="0" borderId="0"/>
    <xf numFmtId="0" fontId="6" fillId="0" borderId="0">
      <alignment vertical="top"/>
    </xf>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8" fillId="0" borderId="0"/>
    <xf numFmtId="0" fontId="208"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214" fillId="0" borderId="0"/>
    <xf numFmtId="0" fontId="214" fillId="0" borderId="0"/>
    <xf numFmtId="0" fontId="214" fillId="0" borderId="0"/>
    <xf numFmtId="0" fontId="214" fillId="0" borderId="0"/>
    <xf numFmtId="0" fontId="13" fillId="0" borderId="0"/>
    <xf numFmtId="0" fontId="209" fillId="0" borderId="0"/>
    <xf numFmtId="0" fontId="6" fillId="0" borderId="0"/>
    <xf numFmtId="0" fontId="209" fillId="0" borderId="0"/>
    <xf numFmtId="0" fontId="6" fillId="0" borderId="0"/>
    <xf numFmtId="0" fontId="90" fillId="0" borderId="0"/>
    <xf numFmtId="0" fontId="6" fillId="0" borderId="0"/>
    <xf numFmtId="0" fontId="166" fillId="0" borderId="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6" fillId="0" borderId="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0" borderId="0" applyNumberFormat="0" applyFont="0" applyAlignment="0" applyProtection="0"/>
    <xf numFmtId="0" fontId="1" fillId="30" borderId="145"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6" fillId="0" borderId="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166" fillId="58" borderId="170" applyNumberFormat="0" applyFont="0" applyAlignment="0" applyProtection="0"/>
    <xf numFmtId="0" fontId="6" fillId="0" borderId="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1" fillId="30" borderId="145" applyNumberFormat="0" applyFont="0" applyAlignment="0" applyProtection="0"/>
    <xf numFmtId="0" fontId="1" fillId="30" borderId="145" applyNumberFormat="0" applyFont="0" applyAlignment="0" applyProtection="0"/>
    <xf numFmtId="0" fontId="6" fillId="58" borderId="170" applyNumberFormat="0" applyFont="0" applyAlignment="0" applyProtection="0"/>
    <xf numFmtId="0" fontId="6" fillId="0" borderId="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213" fillId="58" borderId="170" applyNumberFormat="0" applyFont="0" applyAlignment="0" applyProtection="0"/>
    <xf numFmtId="0" fontId="97" fillId="30" borderId="145" applyNumberFormat="0" applyFont="0" applyAlignment="0" applyProtection="0"/>
    <xf numFmtId="0" fontId="166" fillId="58" borderId="170"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310" fillId="70" borderId="170" applyNumberFormat="0" applyFont="0" applyAlignment="0" applyProtection="0"/>
    <xf numFmtId="0" fontId="310" fillId="70" borderId="170" applyNumberFormat="0" applyFont="0" applyAlignment="0" applyProtection="0"/>
    <xf numFmtId="0" fontId="213" fillId="58" borderId="170"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97"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214"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97" fillId="30" borderId="145" applyNumberFormat="0" applyFont="0" applyAlignment="0" applyProtection="0"/>
    <xf numFmtId="0" fontId="13" fillId="30" borderId="145" applyNumberFormat="0" applyFont="0" applyAlignment="0" applyProtection="0"/>
    <xf numFmtId="0" fontId="13" fillId="30" borderId="145" applyNumberFormat="0" applyFont="0" applyAlignment="0" applyProtection="0"/>
    <xf numFmtId="0" fontId="13" fillId="30" borderId="145"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97" fillId="30" borderId="145" applyNumberFormat="0" applyFont="0" applyAlignment="0" applyProtection="0"/>
    <xf numFmtId="0" fontId="6" fillId="58" borderId="170" applyNumberFormat="0" applyFont="0" applyAlignment="0" applyProtection="0"/>
    <xf numFmtId="0" fontId="6" fillId="58" borderId="170" applyNumberFormat="0" applyFont="0" applyAlignment="0" applyProtection="0"/>
    <xf numFmtId="0" fontId="166" fillId="58" borderId="170" applyNumberFormat="0" applyFont="0" applyAlignment="0" applyProtection="0"/>
    <xf numFmtId="3" fontId="6" fillId="117" borderId="148" applyFont="0">
      <alignment horizontal="right" vertical="center"/>
      <protection locked="0"/>
    </xf>
    <xf numFmtId="3" fontId="6" fillId="117" borderId="148" applyFont="0">
      <alignment horizontal="right" vertical="center"/>
      <protection locked="0"/>
    </xf>
    <xf numFmtId="3" fontId="6" fillId="117" borderId="148" applyFont="0">
      <alignment horizontal="right" vertical="center"/>
      <protection locked="0"/>
    </xf>
    <xf numFmtId="3" fontId="6" fillId="118" borderId="166" applyFont="0">
      <alignment horizontal="right" vertical="center"/>
      <protection locked="0"/>
    </xf>
    <xf numFmtId="3" fontId="6" fillId="117" borderId="148">
      <alignment horizontal="right"/>
      <protection locked="0"/>
    </xf>
    <xf numFmtId="3" fontId="6" fillId="117" borderId="148">
      <alignment horizontal="right"/>
      <protection locked="0"/>
    </xf>
    <xf numFmtId="174" fontId="6" fillId="117" borderId="148" applyFont="0">
      <alignment horizontal="right" vertical="center"/>
      <protection locked="0"/>
    </xf>
    <xf numFmtId="174" fontId="6" fillId="117" borderId="148" applyFont="0">
      <alignment horizontal="right" vertical="center"/>
      <protection locked="0"/>
    </xf>
    <xf numFmtId="10" fontId="6" fillId="117" borderId="148" applyFont="0">
      <alignment horizontal="right" vertical="center"/>
      <protection locked="0"/>
    </xf>
    <xf numFmtId="10" fontId="6" fillId="117" borderId="148" applyFont="0">
      <alignment horizontal="right" vertical="center"/>
      <protection locked="0"/>
    </xf>
    <xf numFmtId="9" fontId="6" fillId="117" borderId="148" applyFont="0">
      <alignment horizontal="right" vertical="center"/>
      <protection locked="0"/>
    </xf>
    <xf numFmtId="9" fontId="6" fillId="117" borderId="148" applyFont="0">
      <alignment horizontal="right" vertical="center"/>
      <protection locked="0"/>
    </xf>
    <xf numFmtId="191" fontId="6" fillId="117" borderId="148" applyFont="0">
      <alignment horizontal="right" vertical="center"/>
      <protection locked="0"/>
    </xf>
    <xf numFmtId="191" fontId="6" fillId="117" borderId="148" applyFont="0">
      <alignment horizontal="right" vertical="center"/>
      <protection locked="0"/>
    </xf>
    <xf numFmtId="171" fontId="6" fillId="117" borderId="167" applyFont="0">
      <alignment horizontal="right" vertical="center"/>
      <protection locked="0"/>
    </xf>
    <xf numFmtId="171" fontId="6" fillId="117" borderId="167" applyFont="0">
      <alignment horizontal="right" vertical="center"/>
      <protection locked="0"/>
    </xf>
    <xf numFmtId="0" fontId="6" fillId="117" borderId="148" applyFont="0">
      <alignment horizontal="center" vertical="center" wrapText="1"/>
      <protection locked="0"/>
    </xf>
    <xf numFmtId="0" fontId="6" fillId="117" borderId="148" applyFont="0">
      <alignment horizontal="center" vertical="center" wrapText="1"/>
      <protection locked="0"/>
    </xf>
    <xf numFmtId="0" fontId="6" fillId="117" borderId="148" applyNumberFormat="0" applyFont="0">
      <alignment horizontal="center" vertical="center" wrapText="1"/>
      <protection locked="0"/>
    </xf>
    <xf numFmtId="0" fontId="6" fillId="117" borderId="148" applyNumberFormat="0" applyFont="0">
      <alignment horizontal="center" vertical="center" wrapText="1"/>
      <protection locked="0"/>
    </xf>
    <xf numFmtId="0" fontId="241" fillId="0" borderId="0"/>
    <xf numFmtId="0" fontId="6" fillId="0" borderId="0"/>
    <xf numFmtId="0" fontId="311" fillId="66"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311" fillId="66"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28" borderId="142" applyNumberFormat="0" applyAlignment="0" applyProtection="0"/>
    <xf numFmtId="0" fontId="312" fillId="28" borderId="142" applyNumberFormat="0" applyAlignment="0" applyProtection="0"/>
    <xf numFmtId="0" fontId="312" fillId="28" borderId="142" applyNumberFormat="0" applyAlignment="0" applyProtection="0"/>
    <xf numFmtId="0" fontId="312" fillId="57" borderId="142"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28" borderId="142" applyNumberFormat="0" applyAlignment="0" applyProtection="0"/>
    <xf numFmtId="0" fontId="312" fillId="28" borderId="142" applyNumberFormat="0" applyAlignment="0" applyProtection="0"/>
    <xf numFmtId="0" fontId="312" fillId="28"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25" fillId="57" borderId="171" applyNumberFormat="0" applyAlignment="0" applyProtection="0"/>
    <xf numFmtId="0" fontId="25" fillId="57" borderId="171"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312" fillId="57" borderId="142" applyNumberFormat="0" applyAlignment="0" applyProtection="0"/>
    <xf numFmtId="0" fontId="25" fillId="57" borderId="171" applyNumberFormat="0" applyAlignment="0" applyProtection="0"/>
    <xf numFmtId="0" fontId="313" fillId="28" borderId="142"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57" borderId="171" applyNumberFormat="0" applyAlignment="0" applyProtection="0"/>
    <xf numFmtId="0" fontId="25" fillId="66" borderId="171" applyNumberFormat="0" applyAlignment="0" applyProtection="0"/>
    <xf numFmtId="9"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1" fontId="314" fillId="0" borderId="0" applyFill="0" applyAlignment="0" applyProtection="0"/>
    <xf numFmtId="9" fontId="241" fillId="0" borderId="18" applyNumberFormat="0" applyBorder="0"/>
    <xf numFmtId="204" fontId="6" fillId="0" borderId="0">
      <protection locked="0"/>
    </xf>
    <xf numFmtId="205" fontId="6" fillId="0" borderId="0">
      <protection locked="0"/>
    </xf>
    <xf numFmtId="206" fontId="6" fillId="0" borderId="0">
      <protection locked="0"/>
    </xf>
    <xf numFmtId="207" fontId="6" fillId="0" borderId="0">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0" fillId="0" borderId="0" applyFont="0" applyFill="0" applyBorder="0" applyAlignment="0" applyProtection="0">
      <alignment vertical="top"/>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9"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08" fontId="6" fillId="0" borderId="0" applyFont="0" applyFill="0" applyBorder="0" applyAlignment="0" applyProtection="0"/>
    <xf numFmtId="3" fontId="6" fillId="119" borderId="148" applyFont="0">
      <alignment horizontal="right" vertical="center"/>
      <protection locked="0"/>
    </xf>
    <xf numFmtId="3" fontId="6" fillId="119" borderId="148" applyFont="0">
      <alignment horizontal="right" vertical="center"/>
      <protection locked="0"/>
    </xf>
    <xf numFmtId="3" fontId="6" fillId="119" borderId="148">
      <alignment horizontal="right"/>
      <protection locked="0"/>
    </xf>
    <xf numFmtId="209" fontId="230" fillId="0" borderId="0"/>
    <xf numFmtId="209" fontId="6" fillId="0" borderId="0"/>
    <xf numFmtId="0" fontId="210" fillId="0" borderId="0" applyNumberFormat="0" applyFill="0" applyBorder="0" applyAlignment="0" applyProtection="0">
      <alignment vertical="top"/>
    </xf>
    <xf numFmtId="0" fontId="6" fillId="0" borderId="0" applyNumberFormat="0" applyFill="0" applyBorder="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197" fillId="28" borderId="142" applyNumberFormat="0" applyAlignment="0" applyProtection="0"/>
    <xf numFmtId="0" fontId="197" fillId="28" borderId="142" applyNumberFormat="0" applyAlignment="0" applyProtection="0"/>
    <xf numFmtId="0" fontId="197" fillId="28" borderId="142" applyNumberFormat="0" applyAlignment="0" applyProtection="0"/>
    <xf numFmtId="0" fontId="197" fillId="28" borderId="142"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25" fillId="66" borderId="171"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197" fillId="28" borderId="142"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83" fillId="57" borderId="172"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197" fillId="28" borderId="142" applyNumberFormat="0" applyAlignment="0" applyProtection="0"/>
    <xf numFmtId="0" fontId="25" fillId="66" borderId="171" applyNumberFormat="0" applyAlignment="0" applyProtection="0"/>
    <xf numFmtId="0" fontId="6" fillId="0" borderId="0"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25" fillId="66" borderId="171" applyNumberFormat="0" applyAlignment="0" applyProtection="0"/>
    <xf numFmtId="0" fontId="6" fillId="58" borderId="0" applyNumberFormat="0" applyFont="0" applyBorder="0" applyAlignment="0" applyProtection="0"/>
    <xf numFmtId="0" fontId="6" fillId="57" borderId="0" applyNumberFormat="0" applyFont="0" applyBorder="0" applyAlignment="0" applyProtection="0"/>
    <xf numFmtId="0" fontId="6" fillId="66" borderId="0" applyNumberFormat="0" applyFont="0" applyBorder="0" applyAlignment="0" applyProtection="0"/>
    <xf numFmtId="0" fontId="6" fillId="0" borderId="0" applyNumberFormat="0" applyFont="0" applyFill="0" applyBorder="0" applyAlignment="0" applyProtection="0"/>
    <xf numFmtId="0" fontId="6" fillId="66"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Border="0" applyAlignment="0" applyProtection="0"/>
    <xf numFmtId="38" fontId="241" fillId="0" borderId="0" applyFont="0" applyFill="0" applyBorder="0" applyAlignment="0" applyProtection="0"/>
    <xf numFmtId="38" fontId="241" fillId="0" borderId="0" applyFont="0" applyFill="0" applyBorder="0" applyAlignment="0" applyProtection="0"/>
    <xf numFmtId="38" fontId="241"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241" fillId="0" borderId="0" applyFont="0" applyFill="0" applyBorder="0" applyAlignment="0" applyProtection="0"/>
    <xf numFmtId="38" fontId="241"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241" fillId="0" borderId="0" applyFont="0" applyFill="0" applyBorder="0" applyAlignment="0" applyProtection="0"/>
    <xf numFmtId="38" fontId="241"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241" fillId="0" borderId="0" applyFont="0" applyFill="0" applyBorder="0" applyAlignment="0" applyProtection="0"/>
    <xf numFmtId="38" fontId="241"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8" fontId="90" fillId="0" borderId="0" applyFont="0" applyFill="0" applyBorder="0" applyAlignment="0" applyProtection="0">
      <alignment vertical="top"/>
    </xf>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8"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4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37"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261" fillId="0" borderId="0" applyFont="0" applyFill="0" applyBorder="0" applyAlignment="0" applyProtection="0"/>
    <xf numFmtId="168" fontId="6" fillId="0" borderId="0" applyFont="0" applyFill="0" applyBorder="0" applyAlignment="0" applyProtection="0"/>
    <xf numFmtId="168" fontId="252" fillId="0" borderId="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166" fillId="0" borderId="0" applyFont="0" applyFill="0" applyBorder="0" applyAlignment="0" applyProtection="0"/>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309"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alignment vertical="top"/>
    </xf>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0" fontId="315" fillId="0" borderId="0" applyNumberFormat="0" applyFill="0" applyBorder="0" applyAlignment="0" applyProtection="0"/>
    <xf numFmtId="210" fontId="6" fillId="10" borderId="148" applyFont="0">
      <alignment horizontal="center" vertical="center"/>
    </xf>
    <xf numFmtId="210" fontId="6" fillId="10" borderId="148" applyFont="0">
      <alignment horizontal="center" vertical="center"/>
    </xf>
    <xf numFmtId="3" fontId="6" fillId="10" borderId="148" applyFont="0">
      <alignment horizontal="right" vertical="center"/>
    </xf>
    <xf numFmtId="3" fontId="6" fillId="10" borderId="148" applyFont="0">
      <alignment horizontal="right" vertical="center"/>
    </xf>
    <xf numFmtId="3" fontId="6" fillId="10" borderId="148" applyFont="0">
      <alignment horizontal="right" vertical="center"/>
    </xf>
    <xf numFmtId="3" fontId="6" fillId="95" borderId="148" applyFont="0" applyProtection="0">
      <alignment horizontal="right"/>
    </xf>
    <xf numFmtId="3" fontId="6" fillId="10" borderId="148" applyFont="0">
      <alignment horizontal="right" vertical="center"/>
    </xf>
    <xf numFmtId="3" fontId="6" fillId="10" borderId="148" applyFont="0">
      <alignment horizontal="right"/>
    </xf>
    <xf numFmtId="211" fontId="6" fillId="10" borderId="148" applyFont="0">
      <alignment horizontal="right" vertical="center"/>
    </xf>
    <xf numFmtId="211" fontId="6" fillId="10" borderId="148" applyFont="0">
      <alignment horizontal="right" vertical="center"/>
    </xf>
    <xf numFmtId="211" fontId="6" fillId="10" borderId="148" applyFont="0">
      <alignment horizontal="right" vertical="center"/>
    </xf>
    <xf numFmtId="174" fontId="6" fillId="10" borderId="148" applyFont="0">
      <alignment horizontal="right" vertical="center"/>
    </xf>
    <xf numFmtId="174" fontId="6" fillId="10" borderId="148" applyFont="0">
      <alignment horizontal="right" vertical="center"/>
    </xf>
    <xf numFmtId="174" fontId="6" fillId="10" borderId="148" applyFont="0">
      <alignment horizontal="right" vertical="center"/>
    </xf>
    <xf numFmtId="10" fontId="6" fillId="10" borderId="148" applyFont="0">
      <alignment horizontal="right" vertical="center"/>
    </xf>
    <xf numFmtId="10" fontId="6" fillId="10" borderId="148" applyFont="0">
      <alignment horizontal="right" vertical="center"/>
    </xf>
    <xf numFmtId="9" fontId="6" fillId="10" borderId="148" applyFont="0">
      <alignment horizontal="right" vertical="center"/>
    </xf>
    <xf numFmtId="9" fontId="6" fillId="10" borderId="148" applyFont="0">
      <alignment horizontal="right" vertical="center"/>
    </xf>
    <xf numFmtId="212" fontId="6" fillId="10" borderId="148" applyFont="0">
      <alignment horizontal="center" vertical="center" wrapText="1"/>
    </xf>
    <xf numFmtId="212" fontId="6" fillId="10" borderId="148" applyFont="0">
      <alignment horizontal="center" vertical="center" wrapText="1"/>
    </xf>
    <xf numFmtId="0" fontId="90" fillId="0" borderId="0">
      <alignment vertical="top"/>
    </xf>
    <xf numFmtId="0" fontId="209" fillId="0" borderId="0"/>
    <xf numFmtId="0" fontId="209" fillId="0" borderId="0"/>
    <xf numFmtId="0" fontId="6" fillId="0" borderId="0"/>
    <xf numFmtId="0" fontId="6" fillId="0" borderId="0"/>
    <xf numFmtId="0" fontId="209" fillId="0" borderId="0"/>
    <xf numFmtId="0" fontId="209" fillId="0" borderId="0"/>
    <xf numFmtId="0" fontId="209" fillId="0" borderId="0"/>
    <xf numFmtId="0" fontId="209" fillId="0" borderId="0"/>
    <xf numFmtId="0" fontId="209" fillId="0" borderId="0"/>
    <xf numFmtId="0" fontId="90" fillId="0" borderId="0">
      <alignment vertical="top"/>
    </xf>
    <xf numFmtId="190" fontId="6" fillId="120" borderId="148" applyFont="0">
      <alignment vertical="center"/>
    </xf>
    <xf numFmtId="190" fontId="6" fillId="120" borderId="148" applyFont="0">
      <alignment vertical="center"/>
    </xf>
    <xf numFmtId="1" fontId="6" fillId="120" borderId="148" applyFont="0">
      <alignment horizontal="right" vertical="center"/>
    </xf>
    <xf numFmtId="1" fontId="6" fillId="120" borderId="148" applyFont="0">
      <alignment horizontal="right" vertical="center"/>
    </xf>
    <xf numFmtId="187" fontId="6" fillId="120" borderId="148" applyFont="0">
      <alignment vertical="center"/>
    </xf>
    <xf numFmtId="187" fontId="6" fillId="120" borderId="148" applyFont="0">
      <alignment vertical="center"/>
    </xf>
    <xf numFmtId="9" fontId="6" fillId="120" borderId="148" applyFont="0">
      <alignment horizontal="right" vertical="center"/>
    </xf>
    <xf numFmtId="9" fontId="6" fillId="120" borderId="148" applyFont="0">
      <alignment horizontal="right" vertical="center"/>
    </xf>
    <xf numFmtId="191" fontId="6" fillId="120" borderId="148" applyFont="0">
      <alignment horizontal="right" vertical="center"/>
    </xf>
    <xf numFmtId="191" fontId="6" fillId="120" borderId="148" applyFont="0">
      <alignment horizontal="right" vertical="center"/>
    </xf>
    <xf numFmtId="10" fontId="6" fillId="120" borderId="148" applyFont="0">
      <alignment horizontal="right" vertical="center"/>
    </xf>
    <xf numFmtId="10" fontId="6" fillId="120" borderId="148" applyFont="0">
      <alignment horizontal="right" vertical="center"/>
    </xf>
    <xf numFmtId="0" fontId="6" fillId="120" borderId="148" applyFont="0">
      <alignment horizontal="center" vertical="center" wrapText="1"/>
    </xf>
    <xf numFmtId="0" fontId="6" fillId="120" borderId="148" applyFont="0">
      <alignment horizontal="center" vertical="center" wrapText="1"/>
    </xf>
    <xf numFmtId="49" fontId="6" fillId="120" borderId="148" applyFont="0">
      <alignment vertical="center"/>
    </xf>
    <xf numFmtId="49" fontId="6" fillId="120" borderId="148" applyFont="0">
      <alignment vertical="center"/>
    </xf>
    <xf numFmtId="187" fontId="6" fillId="121" borderId="148" applyFont="0">
      <alignment vertical="center"/>
    </xf>
    <xf numFmtId="187" fontId="6" fillId="121" borderId="148" applyFont="0">
      <alignment vertical="center"/>
    </xf>
    <xf numFmtId="9" fontId="6" fillId="121" borderId="148" applyFont="0">
      <alignment horizontal="right" vertical="center"/>
    </xf>
    <xf numFmtId="9" fontId="6" fillId="121" borderId="148" applyFont="0">
      <alignment horizontal="right" vertical="center"/>
    </xf>
    <xf numFmtId="190" fontId="6" fillId="81" borderId="148">
      <alignment vertical="center"/>
    </xf>
    <xf numFmtId="190" fontId="6" fillId="81" borderId="148">
      <alignment vertical="center"/>
    </xf>
    <xf numFmtId="190" fontId="6" fillId="81" borderId="148">
      <alignment vertical="center"/>
    </xf>
    <xf numFmtId="187" fontId="6" fillId="122" borderId="148" applyFont="0">
      <alignment horizontal="right" vertical="center"/>
    </xf>
    <xf numFmtId="187" fontId="6" fillId="122" borderId="148" applyFont="0">
      <alignment horizontal="right" vertical="center"/>
    </xf>
    <xf numFmtId="1" fontId="6" fillId="122" borderId="148" applyFont="0">
      <alignment horizontal="right" vertical="center"/>
    </xf>
    <xf numFmtId="1" fontId="6" fillId="122" borderId="148" applyFont="0">
      <alignment horizontal="right" vertical="center"/>
    </xf>
    <xf numFmtId="1" fontId="6" fillId="122" borderId="148" applyFont="0">
      <alignment horizontal="right" vertical="center"/>
    </xf>
    <xf numFmtId="187" fontId="6" fillId="122" borderId="148" applyFont="0">
      <alignment vertical="center"/>
    </xf>
    <xf numFmtId="187" fontId="6" fillId="122" borderId="148" applyFont="0">
      <alignment vertical="center"/>
    </xf>
    <xf numFmtId="187" fontId="6" fillId="122" borderId="148" applyFont="0">
      <alignment vertical="center"/>
    </xf>
    <xf numFmtId="174" fontId="6" fillId="122" borderId="148" applyFont="0">
      <alignment vertical="center"/>
    </xf>
    <xf numFmtId="174" fontId="6" fillId="122" borderId="148" applyFont="0">
      <alignment vertical="center"/>
    </xf>
    <xf numFmtId="10" fontId="6" fillId="122" borderId="148" applyFont="0">
      <alignment horizontal="right" vertical="center"/>
    </xf>
    <xf numFmtId="10" fontId="6" fillId="122" borderId="148" applyFont="0">
      <alignment horizontal="right" vertical="center"/>
    </xf>
    <xf numFmtId="9" fontId="6" fillId="122" borderId="148" applyFont="0">
      <alignment horizontal="right" vertical="center"/>
    </xf>
    <xf numFmtId="9" fontId="6" fillId="122" borderId="148" applyFont="0">
      <alignment horizontal="right" vertical="center"/>
    </xf>
    <xf numFmtId="191" fontId="6" fillId="122" borderId="148" applyFont="0">
      <alignment horizontal="right" vertical="center"/>
    </xf>
    <xf numFmtId="191" fontId="6" fillId="122" borderId="148" applyFont="0">
      <alignment horizontal="right" vertical="center"/>
    </xf>
    <xf numFmtId="10" fontId="6" fillId="122" borderId="149" applyFont="0">
      <alignment horizontal="right" vertical="center"/>
    </xf>
    <xf numFmtId="10" fontId="6" fillId="122" borderId="149" applyFont="0">
      <alignment horizontal="right" vertical="center"/>
    </xf>
    <xf numFmtId="0" fontId="6" fillId="122" borderId="148" applyFont="0">
      <alignment horizontal="center" vertical="center" wrapText="1"/>
    </xf>
    <xf numFmtId="0" fontId="6" fillId="122" borderId="148" applyFont="0">
      <alignment horizontal="center" vertical="center" wrapText="1"/>
    </xf>
    <xf numFmtId="0" fontId="6" fillId="122" borderId="148" applyFont="0">
      <alignment horizontal="center" vertical="center" wrapText="1"/>
    </xf>
    <xf numFmtId="49" fontId="6" fillId="122" borderId="148" applyFont="0">
      <alignment vertical="center"/>
    </xf>
    <xf numFmtId="49" fontId="6" fillId="122" borderId="148" applyFont="0">
      <alignment vertical="center"/>
    </xf>
    <xf numFmtId="49" fontId="6" fillId="122" borderId="148" applyFont="0">
      <alignment vertical="center"/>
    </xf>
    <xf numFmtId="0" fontId="316" fillId="0" borderId="0" applyNumberFormat="0" applyFont="0" applyBorder="0" applyAlignment="0"/>
    <xf numFmtId="0" fontId="6" fillId="0" borderId="0" applyNumberFormat="0" applyFont="0" applyBorder="0" applyAlignment="0"/>
    <xf numFmtId="0" fontId="317" fillId="0" borderId="0" applyNumberFormat="0" applyFill="0" applyBorder="0" applyAlignment="0" applyProtection="0"/>
    <xf numFmtId="0" fontId="317" fillId="0" borderId="0" applyNumberFormat="0" applyFill="0" applyBorder="0" applyAlignment="0" applyProtection="0"/>
    <xf numFmtId="0" fontId="317"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31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266"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8" fillId="0" borderId="0" applyNumberFormat="0" applyFill="0" applyBorder="0" applyAlignment="0" applyProtection="0"/>
    <xf numFmtId="0" fontId="316" fillId="0" borderId="0">
      <alignment horizontal="justify"/>
    </xf>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20" fillId="0" borderId="174"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9" fillId="0" borderId="173" applyNumberFormat="0" applyFill="0" applyAlignment="0" applyProtection="0"/>
    <xf numFmtId="0" fontId="192" fillId="0" borderId="138" applyNumberFormat="0" applyFill="0" applyAlignment="0" applyProtection="0"/>
    <xf numFmtId="0" fontId="192" fillId="0" borderId="138" applyNumberFormat="0" applyFill="0" applyAlignment="0" applyProtection="0"/>
    <xf numFmtId="0" fontId="6" fillId="0" borderId="0" applyNumberFormat="0" applyFill="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21"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6" fillId="0" borderId="0">
      <alignment horizontal="justify"/>
    </xf>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3"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22" fillId="0" borderId="175" applyNumberFormat="0" applyFill="0" applyAlignment="0" applyProtection="0"/>
    <xf numFmtId="0" fontId="193" fillId="0" borderId="139" applyNumberFormat="0" applyFill="0" applyAlignment="0" applyProtection="0"/>
    <xf numFmtId="0" fontId="193" fillId="0" borderId="139" applyNumberFormat="0" applyFill="0" applyAlignment="0" applyProtection="0"/>
    <xf numFmtId="0" fontId="6" fillId="0" borderId="0" applyNumberFormat="0" applyFill="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6" fillId="0" borderId="0">
      <alignment horizontal="justify"/>
    </xf>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24" fillId="0" borderId="176"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 fillId="0" borderId="164" applyNumberFormat="0" applyFill="0" applyAlignment="0" applyProtection="0"/>
    <xf numFmtId="0" fontId="11" fillId="0" borderId="140" applyNumberFormat="0" applyFill="0" applyAlignment="0" applyProtection="0"/>
    <xf numFmtId="0" fontId="11" fillId="0" borderId="140" applyNumberFormat="0" applyFill="0" applyAlignment="0" applyProtection="0"/>
    <xf numFmtId="0" fontId="6" fillId="0" borderId="0" applyNumberFormat="0" applyFill="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6" fillId="0" borderId="0">
      <alignment horizontal="justify"/>
    </xf>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24"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6" fillId="0" borderId="0" applyNumberFormat="0" applyFill="0" applyBorder="0" applyAlignment="0" applyProtection="0"/>
    <xf numFmtId="0" fontId="6" fillId="0" borderId="0">
      <alignment horizontal="justify"/>
    </xf>
    <xf numFmtId="0" fontId="315"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6" fillId="0" borderId="0">
      <alignment horizontal="justify"/>
    </xf>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5"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 fillId="0" borderId="0" applyNumberFormat="0" applyFill="0" applyBorder="0" applyAlignment="0" applyProtection="0"/>
    <xf numFmtId="0" fontId="318" fillId="0" borderId="0" applyNumberFormat="0" applyFill="0" applyBorder="0" applyAlignment="0" applyProtection="0"/>
    <xf numFmtId="213" fontId="6" fillId="0" borderId="0">
      <protection locked="0"/>
    </xf>
    <xf numFmtId="214" fontId="6" fillId="0" borderId="0">
      <protection locked="0"/>
    </xf>
    <xf numFmtId="213" fontId="6" fillId="0" borderId="0">
      <protection locked="0"/>
    </xf>
    <xf numFmtId="214" fontId="6" fillId="0" borderId="0">
      <protection locked="0"/>
    </xf>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46" applyNumberFormat="0" applyFill="0" applyAlignment="0" applyProtection="0"/>
    <xf numFmtId="0" fontId="6" fillId="0" borderId="0" applyNumberFormat="0" applyFill="0" applyAlignment="0" applyProtection="0"/>
    <xf numFmtId="0" fontId="325" fillId="0" borderId="146" applyNumberFormat="0" applyFill="0" applyAlignment="0" applyProtection="0"/>
    <xf numFmtId="0" fontId="6" fillId="0" borderId="0" applyNumberFormat="0" applyFill="0" applyAlignment="0" applyProtection="0"/>
    <xf numFmtId="0" fontId="325"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325" fillId="0" borderId="177"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325" fillId="0" borderId="177"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325" fillId="0" borderId="177" applyNumberFormat="0" applyFill="0" applyAlignment="0" applyProtection="0"/>
    <xf numFmtId="0" fontId="325" fillId="0" borderId="146" applyNumberFormat="0" applyFill="0" applyAlignment="0" applyProtection="0"/>
    <xf numFmtId="0" fontId="325" fillId="0" borderId="146" applyNumberFormat="0" applyFill="0" applyAlignment="0" applyProtection="0"/>
    <xf numFmtId="0" fontId="325" fillId="0" borderId="146"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 fillId="0" borderId="146"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6" fillId="0" borderId="0"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9"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9"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325" fillId="0" borderId="177"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2" fillId="0" borderId="146" applyNumberFormat="0" applyFill="0" applyAlignment="0" applyProtection="0"/>
    <xf numFmtId="0" fontId="262" fillId="0" borderId="178" applyNumberFormat="0" applyFill="0" applyAlignment="0" applyProtection="0"/>
    <xf numFmtId="0" fontId="6" fillId="0" borderId="0"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0" fontId="262" fillId="0" borderId="178" applyNumberFormat="0" applyFill="0" applyAlignment="0" applyProtection="0"/>
    <xf numFmtId="168" fontId="1" fillId="0" borderId="0" applyFont="0" applyFill="0" applyBorder="0" applyAlignment="0" applyProtection="0"/>
    <xf numFmtId="168" fontId="90" fillId="0" borderId="0" applyFont="0" applyFill="0" applyBorder="0" applyAlignment="0" applyProtection="0">
      <alignment vertical="top"/>
    </xf>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215"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0" fontId="326"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155"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7" fillId="0" borderId="0" applyNumberFormat="0" applyFill="0" applyBorder="0" applyAlignment="0" applyProtection="0"/>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6" fillId="0" borderId="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328" fillId="123" borderId="180" applyNumberFormat="0" applyFont="0" applyBorder="0" applyAlignment="0">
      <alignment horizontal="centerContinuous" vertical="center"/>
    </xf>
    <xf numFmtId="0" fontId="208" fillId="0" borderId="0"/>
    <xf numFmtId="0" fontId="4" fillId="0" borderId="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0" fontId="208" fillId="0" borderId="0"/>
    <xf numFmtId="0" fontId="4" fillId="0" borderId="0"/>
    <xf numFmtId="0" fontId="188" fillId="0" borderId="0"/>
    <xf numFmtId="168" fontId="4" fillId="0" borderId="0" applyFont="0" applyFill="0" applyBorder="0" applyAlignment="0" applyProtection="0"/>
    <xf numFmtId="0" fontId="4" fillId="0" borderId="0"/>
    <xf numFmtId="0" fontId="6" fillId="0" borderId="0"/>
    <xf numFmtId="0" fontId="6" fillId="0" borderId="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9" fontId="4" fillId="0" borderId="0" applyFont="0" applyFill="0" applyBorder="0" applyAlignment="0" applyProtection="0"/>
    <xf numFmtId="0" fontId="6" fillId="0" borderId="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6" fillId="0" borderId="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0" fontId="4" fillId="0" borderId="0"/>
    <xf numFmtId="0" fontId="5" fillId="0" borderId="0"/>
    <xf numFmtId="0" fontId="5" fillId="0" borderId="0"/>
    <xf numFmtId="0" fontId="5" fillId="0" borderId="0"/>
    <xf numFmtId="0" fontId="6" fillId="0" borderId="0"/>
    <xf numFmtId="9" fontId="6" fillId="0" borderId="0" applyFont="0" applyFill="0" applyBorder="0" applyAlignment="0" applyProtection="0"/>
    <xf numFmtId="0" fontId="90" fillId="0" borderId="0">
      <alignment vertical="top"/>
    </xf>
    <xf numFmtId="168" fontId="1" fillId="0" borderId="0" applyFont="0" applyFill="0" applyBorder="0" applyAlignment="0" applyProtection="0"/>
    <xf numFmtId="168" fontId="1" fillId="0" borderId="0" applyFont="0" applyFill="0" applyBorder="0" applyAlignment="0" applyProtection="0"/>
    <xf numFmtId="0" fontId="4" fillId="0" borderId="0"/>
    <xf numFmtId="9"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0" fontId="5" fillId="0" borderId="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90" fillId="0" borderId="0">
      <alignment vertical="top"/>
    </xf>
    <xf numFmtId="168" fontId="1" fillId="0" borderId="0" applyFont="0" applyFill="0" applyBorder="0" applyAlignment="0" applyProtection="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66" fillId="55" borderId="0" applyNumberFormat="0" applyBorder="0" applyAlignment="0" applyProtection="0"/>
    <xf numFmtId="0" fontId="166" fillId="55" borderId="0" applyNumberFormat="0" applyBorder="0" applyAlignment="0" applyProtection="0"/>
    <xf numFmtId="0" fontId="166" fillId="5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66"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66" fillId="62" borderId="0" applyNumberFormat="0" applyBorder="0" applyAlignment="0" applyProtection="0"/>
    <xf numFmtId="0" fontId="166" fillId="62" borderId="0" applyNumberFormat="0" applyBorder="0" applyAlignment="0" applyProtection="0"/>
    <xf numFmtId="0" fontId="166"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66" fillId="64"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66" fillId="61"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66" fillId="59"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66" fillId="68" borderId="0" applyNumberFormat="0" applyBorder="0" applyAlignment="0" applyProtection="0"/>
    <xf numFmtId="0" fontId="166" fillId="68" borderId="0" applyNumberFormat="0" applyBorder="0" applyAlignment="0" applyProtection="0"/>
    <xf numFmtId="0" fontId="166" fillId="68"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66" fillId="63"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66" fillId="69" borderId="0" applyNumberFormat="0" applyBorder="0" applyAlignment="0" applyProtection="0"/>
    <xf numFmtId="0" fontId="166" fillId="69" borderId="0" applyNumberFormat="0" applyBorder="0" applyAlignment="0" applyProtection="0"/>
    <xf numFmtId="0" fontId="166" fillId="69"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16" fillId="70" borderId="0" applyNumberFormat="0" applyBorder="0" applyAlignment="0" applyProtection="0"/>
    <xf numFmtId="0" fontId="216"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16" fillId="59" borderId="0" applyNumberFormat="0" applyBorder="0" applyAlignment="0" applyProtection="0"/>
    <xf numFmtId="0" fontId="216" fillId="59"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216" fillId="68" borderId="0" applyNumberFormat="0" applyBorder="0" applyAlignment="0" applyProtection="0"/>
    <xf numFmtId="0" fontId="216" fillId="68"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216" fillId="74" borderId="0" applyNumberFormat="0" applyBorder="0" applyAlignment="0" applyProtection="0"/>
    <xf numFmtId="0" fontId="216" fillId="74"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16" fillId="71" borderId="0" applyNumberFormat="0" applyBorder="0" applyAlignment="0" applyProtection="0"/>
    <xf numFmtId="0" fontId="216" fillId="71"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216" fillId="75" borderId="0" applyNumberFormat="0" applyBorder="0" applyAlignment="0" applyProtection="0"/>
    <xf numFmtId="0" fontId="216" fillId="75"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194" fillId="24" borderId="0" applyNumberFormat="0" applyBorder="0" applyAlignment="0" applyProtection="0"/>
    <xf numFmtId="0" fontId="231" fillId="62" borderId="0" applyNumberFormat="0" applyBorder="0" applyAlignment="0" applyProtection="0"/>
    <xf numFmtId="0" fontId="231" fillId="62" borderId="0" applyNumberFormat="0" applyBorder="0" applyAlignment="0" applyProtection="0"/>
    <xf numFmtId="0" fontId="198" fillId="28" borderId="141" applyNumberFormat="0" applyAlignment="0" applyProtection="0"/>
    <xf numFmtId="0" fontId="198" fillId="28" borderId="141" applyNumberFormat="0" applyAlignment="0" applyProtection="0"/>
    <xf numFmtId="0" fontId="198" fillId="28" borderId="141" applyNumberFormat="0" applyAlignment="0" applyProtection="0"/>
    <xf numFmtId="0" fontId="198" fillId="28" borderId="141" applyNumberFormat="0" applyAlignment="0" applyProtection="0"/>
    <xf numFmtId="0" fontId="12" fillId="29" borderId="144" applyNumberFormat="0" applyAlignment="0" applyProtection="0"/>
    <xf numFmtId="0" fontId="12" fillId="29" borderId="144" applyNumberFormat="0" applyAlignment="0" applyProtection="0"/>
    <xf numFmtId="0" fontId="12" fillId="29" borderId="144" applyNumberFormat="0" applyAlignment="0" applyProtection="0"/>
    <xf numFmtId="0" fontId="30" fillId="96" borderId="154" applyNumberFormat="0" applyAlignment="0" applyProtection="0"/>
    <xf numFmtId="0" fontId="30" fillId="96" borderId="154" applyNumberFormat="0" applyAlignment="0" applyProtection="0"/>
    <xf numFmtId="0" fontId="199" fillId="0" borderId="143" applyNumberFormat="0" applyFill="0" applyAlignment="0" applyProtection="0"/>
    <xf numFmtId="0" fontId="199" fillId="0" borderId="143" applyNumberFormat="0" applyFill="0" applyAlignment="0" applyProtection="0"/>
    <xf numFmtId="0" fontId="199" fillId="0" borderId="143" applyNumberFormat="0" applyFill="0" applyAlignment="0" applyProtection="0"/>
    <xf numFmtId="0" fontId="242" fillId="0" borderId="155" applyNumberFormat="0" applyFill="0" applyAlignment="0" applyProtection="0"/>
    <xf numFmtId="0" fontId="242" fillId="0" borderId="155" applyNumberFormat="0" applyFill="0" applyAlignment="0" applyProtection="0"/>
    <xf numFmtId="168" fontId="6" fillId="0" borderId="0" applyFont="0" applyFill="0" applyBorder="0" applyAlignment="0" applyProtection="0"/>
    <xf numFmtId="168" fontId="6" fillId="0" borderId="0" applyFont="0" applyFill="0" applyBorder="0" applyAlignment="0" applyProtection="0"/>
    <xf numFmtId="168" fontId="97" fillId="0" borderId="0" applyFont="0" applyFill="0" applyBorder="0" applyAlignment="0" applyProtection="0"/>
    <xf numFmtId="168" fontId="166" fillId="0" borderId="0" applyFont="0" applyFill="0" applyBorder="0" applyAlignment="0" applyProtection="0"/>
    <xf numFmtId="0" fontId="216" fillId="73" borderId="0" applyNumberFormat="0" applyBorder="0" applyAlignment="0" applyProtection="0"/>
    <xf numFmtId="0" fontId="216" fillId="86" borderId="0" applyNumberFormat="0" applyBorder="0" applyAlignment="0" applyProtection="0"/>
    <xf numFmtId="0" fontId="216" fillId="74" borderId="0" applyNumberFormat="0" applyBorder="0" applyAlignment="0" applyProtection="0"/>
    <xf numFmtId="0" fontId="216" fillId="71" borderId="0" applyNumberFormat="0" applyBorder="0" applyAlignment="0" applyProtection="0"/>
    <xf numFmtId="0" fontId="216" fillId="72" borderId="0" applyNumberFormat="0" applyBorder="0" applyAlignment="0" applyProtection="0"/>
    <xf numFmtId="0" fontId="196" fillId="27" borderId="141" applyNumberFormat="0" applyAlignment="0" applyProtection="0"/>
    <xf numFmtId="0" fontId="298" fillId="67" borderId="0" applyNumberFormat="0" applyBorder="0" applyAlignment="0" applyProtection="0"/>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209" fillId="0" borderId="0"/>
    <xf numFmtId="0" fontId="209" fillId="0" borderId="0"/>
    <xf numFmtId="0" fontId="1"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applyNumberFormat="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applyNumberFormat="0" applyBorder="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alignment vertical="top"/>
    </xf>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0" fontId="166" fillId="30" borderId="145"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16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97" fillId="28" borderId="142"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319" fillId="0" borderId="173" applyNumberFormat="0" applyFill="0" applyAlignment="0" applyProtection="0"/>
    <xf numFmtId="0" fontId="315" fillId="0" borderId="0" applyNumberFormat="0" applyFill="0" applyBorder="0" applyAlignment="0" applyProtection="0"/>
    <xf numFmtId="0" fontId="322" fillId="0" borderId="175" applyNumberFormat="0" applyFill="0" applyAlignment="0" applyProtection="0"/>
    <xf numFmtId="0" fontId="31" fillId="0" borderId="164" applyNumberFormat="0" applyFill="0" applyAlignment="0" applyProtection="0"/>
    <xf numFmtId="0" fontId="31" fillId="0" borderId="0" applyNumberFormat="0" applyFill="0" applyBorder="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0" fontId="2" fillId="0" borderId="146" applyNumberFormat="0" applyFill="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0" fontId="6" fillId="0" borderId="0" applyFont="0" applyFill="0" applyBorder="0" applyAlignment="0" applyProtection="0"/>
    <xf numFmtId="0" fontId="6" fillId="0" borderId="0"/>
    <xf numFmtId="0" fontId="6" fillId="0" borderId="0"/>
    <xf numFmtId="0" fontId="1" fillId="0" borderId="0"/>
    <xf numFmtId="0" fontId="90" fillId="0" borderId="0">
      <alignment vertical="top"/>
    </xf>
    <xf numFmtId="0" fontId="90" fillId="0" borderId="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90" fillId="0" borderId="0">
      <alignment vertical="top"/>
    </xf>
    <xf numFmtId="14" fontId="215" fillId="0" borderId="0"/>
    <xf numFmtId="0" fontId="90" fillId="0" borderId="0">
      <alignment vertical="top"/>
    </xf>
    <xf numFmtId="0" fontId="90" fillId="0" borderId="0">
      <alignment vertical="top"/>
    </xf>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6" fillId="0" borderId="0"/>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0" fontId="90" fillId="0" borderId="0">
      <alignment vertical="top"/>
    </xf>
    <xf numFmtId="14" fontId="215" fillId="0" borderId="0"/>
    <xf numFmtId="168" fontId="215" fillId="0" borderId="0" applyFont="0" applyFill="0" applyBorder="0" applyAlignment="0" applyProtection="0"/>
    <xf numFmtId="0" fontId="6" fillId="0" borderId="0"/>
    <xf numFmtId="14" fontId="215" fillId="0" borderId="0"/>
    <xf numFmtId="168" fontId="215" fillId="0" borderId="0" applyFont="0" applyFill="0" applyBorder="0" applyAlignment="0" applyProtection="0"/>
    <xf numFmtId="0" fontId="1" fillId="0" borderId="0"/>
    <xf numFmtId="0" fontId="6" fillId="0" borderId="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4" fillId="0" borderId="0"/>
    <xf numFmtId="0" fontId="6" fillId="0" borderId="0"/>
    <xf numFmtId="0" fontId="6" fillId="0" borderId="0"/>
    <xf numFmtId="0" fontId="1" fillId="0" borderId="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7"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0" fontId="29" fillId="0" borderId="0"/>
    <xf numFmtId="0" fontId="329" fillId="0" borderId="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8" fillId="0" borderId="0" applyFont="0" applyFill="0" applyBorder="0" applyAlignment="0" applyProtection="0"/>
    <xf numFmtId="169" fontId="208" fillId="0" borderId="0" applyFont="0" applyFill="0" applyBorder="0" applyAlignment="0" applyProtection="0"/>
    <xf numFmtId="167"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6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09"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52" fillId="0" borderId="0" applyFont="0" applyFill="0" applyBorder="0" applyAlignment="0" applyProtection="0"/>
    <xf numFmtId="168" fontId="25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53" fillId="0" borderId="0" applyFont="0" applyFill="0" applyBorder="0" applyAlignment="0" applyProtection="0"/>
    <xf numFmtId="168" fontId="97"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66" fillId="0" borderId="0" applyFont="0" applyFill="0" applyBorder="0" applyAlignment="0" applyProtection="0"/>
    <xf numFmtId="168" fontId="20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29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96" fillId="0" borderId="0" applyFont="0" applyFill="0" applyBorder="0" applyAlignment="0" applyProtection="0"/>
    <xf numFmtId="167" fontId="166" fillId="0" borderId="0" applyFont="0" applyFill="0" applyBorder="0" applyAlignment="0" applyProtection="0"/>
    <xf numFmtId="167" fontId="166" fillId="0" borderId="0" applyFont="0" applyFill="0" applyBorder="0" applyAlignment="0" applyProtection="0"/>
    <xf numFmtId="167" fontId="166" fillId="0" borderId="0" applyFont="0" applyFill="0" applyBorder="0" applyAlignment="0" applyProtection="0"/>
    <xf numFmtId="168" fontId="189" fillId="0" borderId="0" applyFont="0" applyFill="0" applyBorder="0" applyAlignment="0" applyProtection="0"/>
    <xf numFmtId="168" fontId="29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296" fillId="0" borderId="0" applyFont="0" applyFill="0" applyBorder="0" applyAlignment="0" applyProtection="0"/>
    <xf numFmtId="168" fontId="16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8" fontId="29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7" fontId="297" fillId="0" borderId="0" applyFill="0" applyBorder="0" applyProtection="0"/>
    <xf numFmtId="167" fontId="6" fillId="0" borderId="0" applyFill="0" applyBorder="0" applyProtection="0"/>
    <xf numFmtId="167" fontId="212" fillId="0" borderId="0" applyFill="0" applyBorder="0" applyAlignment="0" applyProtection="0"/>
    <xf numFmtId="167" fontId="6" fillId="0" borderId="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8" fontId="90" fillId="0" borderId="0" applyFont="0" applyFill="0" applyBorder="0" applyAlignment="0" applyProtection="0">
      <alignment vertical="top"/>
    </xf>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8"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4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261" fillId="0" borderId="0" applyFont="0" applyFill="0" applyBorder="0" applyAlignment="0" applyProtection="0"/>
    <xf numFmtId="168" fontId="6" fillId="0" borderId="0" applyFont="0" applyFill="0" applyBorder="0" applyAlignment="0" applyProtection="0"/>
    <xf numFmtId="168" fontId="252" fillId="0" borderId="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166" fillId="0" borderId="0" applyFont="0" applyFill="0" applyBorder="0" applyAlignment="0" applyProtection="0"/>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309"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alignment vertical="top"/>
    </xf>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6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20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2" fillId="0" borderId="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alignment vertical="top"/>
    </xf>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alignment vertical="top"/>
    </xf>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7"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7"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166"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6" fillId="0" borderId="0" applyFont="0" applyFill="0" applyBorder="0" applyAlignment="0" applyProtection="0"/>
    <xf numFmtId="168" fontId="90" fillId="0" borderId="0" applyFont="0" applyFill="0" applyBorder="0" applyAlignment="0" applyProtection="0">
      <alignment vertical="top"/>
    </xf>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21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168" fontId="16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cellStyleXfs>
  <cellXfs count="2632">
    <xf numFmtId="0" fontId="0" fillId="0" borderId="0" xfId="0"/>
    <xf numFmtId="0" fontId="7" fillId="0" borderId="0" xfId="0" applyFont="1"/>
    <xf numFmtId="0" fontId="6" fillId="0" borderId="0" xfId="0" applyFont="1"/>
    <xf numFmtId="0" fontId="0" fillId="0" borderId="0" xfId="0" applyAlignment="1">
      <alignment horizontal="center"/>
    </xf>
    <xf numFmtId="0" fontId="14" fillId="0" borderId="0" xfId="0" applyFont="1"/>
    <xf numFmtId="0" fontId="15" fillId="0" borderId="0" xfId="0" applyFont="1"/>
    <xf numFmtId="0" fontId="16" fillId="0" borderId="0" xfId="0" applyFont="1" applyAlignment="1">
      <alignment horizontal="left" indent="1"/>
    </xf>
    <xf numFmtId="0" fontId="17" fillId="0" borderId="0" xfId="0" applyFont="1" applyAlignment="1">
      <alignment horizontal="left" indent="1"/>
    </xf>
    <xf numFmtId="0" fontId="18" fillId="0" borderId="0" xfId="0" applyFont="1"/>
    <xf numFmtId="0" fontId="18" fillId="0" borderId="0" xfId="0" applyFont="1" applyAlignment="1">
      <alignment horizontal="left"/>
    </xf>
    <xf numFmtId="0" fontId="21" fillId="0" borderId="0" xfId="0" applyFont="1"/>
    <xf numFmtId="0" fontId="22" fillId="0" borderId="0" xfId="0" applyFont="1" applyAlignment="1">
      <alignment wrapText="1"/>
    </xf>
    <xf numFmtId="0" fontId="22" fillId="0" borderId="0" xfId="0" applyFont="1" applyAlignment="1">
      <alignment horizontal="center" wrapText="1"/>
    </xf>
    <xf numFmtId="0" fontId="23" fillId="0" borderId="29" xfId="0" applyFont="1" applyBorder="1" applyAlignment="1">
      <alignment vertical="center"/>
    </xf>
    <xf numFmtId="0" fontId="23" fillId="0" borderId="29" xfId="0" applyFont="1" applyBorder="1" applyAlignment="1">
      <alignment vertical="center" wrapText="1"/>
    </xf>
    <xf numFmtId="0" fontId="24" fillId="0" borderId="0" xfId="16" applyFont="1" applyAlignment="1"/>
    <xf numFmtId="0" fontId="25" fillId="0" borderId="0" xfId="0" applyFont="1"/>
    <xf numFmtId="172" fontId="25" fillId="0" borderId="30" xfId="0" applyNumberFormat="1" applyFont="1" applyBorder="1" applyAlignment="1">
      <alignment horizontal="center" vertical="center" wrapText="1"/>
    </xf>
    <xf numFmtId="172" fontId="25" fillId="0" borderId="30" xfId="0" applyNumberFormat="1" applyFont="1" applyBorder="1" applyAlignment="1" applyProtection="1">
      <alignment horizontal="center" vertical="center" wrapText="1"/>
      <protection locked="0"/>
    </xf>
    <xf numFmtId="0" fontId="25" fillId="0" borderId="30" xfId="0" applyFont="1" applyBorder="1" applyAlignment="1">
      <alignment horizontal="left" vertical="center" indent="1"/>
    </xf>
    <xf numFmtId="172" fontId="26" fillId="0" borderId="30" xfId="0" applyNumberFormat="1" applyFont="1" applyBorder="1" applyAlignment="1">
      <alignment horizontal="center" vertical="center" wrapText="1"/>
    </xf>
    <xf numFmtId="0" fontId="26" fillId="0" borderId="30" xfId="0" applyFont="1" applyBorder="1" applyAlignment="1">
      <alignment horizontal="left" vertical="center" indent="1"/>
    </xf>
    <xf numFmtId="172" fontId="26" fillId="0" borderId="30" xfId="0" applyNumberFormat="1" applyFont="1" applyBorder="1" applyAlignment="1" applyProtection="1">
      <alignment horizontal="center" vertical="center" wrapText="1"/>
      <protection locked="0"/>
    </xf>
    <xf numFmtId="0" fontId="26" fillId="0" borderId="0" xfId="0" applyFont="1"/>
    <xf numFmtId="0" fontId="27" fillId="0" borderId="0" xfId="0" applyFont="1"/>
    <xf numFmtId="0" fontId="25" fillId="0" borderId="31" xfId="0" applyFont="1" applyBorder="1"/>
    <xf numFmtId="0" fontId="26" fillId="0" borderId="31" xfId="0" applyFont="1" applyBorder="1"/>
    <xf numFmtId="0" fontId="26" fillId="0" borderId="30" xfId="0" applyFont="1" applyBorder="1" applyAlignment="1">
      <alignment vertical="center"/>
    </xf>
    <xf numFmtId="0" fontId="28" fillId="0" borderId="30" xfId="0" applyFont="1" applyBorder="1" applyAlignment="1">
      <alignment horizontal="left" vertical="center" indent="1"/>
    </xf>
    <xf numFmtId="14" fontId="29" fillId="0" borderId="0" xfId="0" applyNumberFormat="1" applyFont="1"/>
    <xf numFmtId="14" fontId="29" fillId="0" borderId="31" xfId="0" applyNumberFormat="1" applyFont="1" applyBorder="1"/>
    <xf numFmtId="14" fontId="30" fillId="9" borderId="32" xfId="17" applyNumberFormat="1" applyFont="1" applyFill="1" applyBorder="1" applyAlignment="1">
      <alignment horizontal="center" vertical="center" wrapText="1"/>
    </xf>
    <xf numFmtId="175" fontId="30" fillId="9" borderId="32" xfId="17" applyNumberFormat="1" applyFont="1" applyFill="1" applyBorder="1" applyAlignment="1">
      <alignment horizontal="center" vertical="center" wrapText="1"/>
    </xf>
    <xf numFmtId="14" fontId="31" fillId="2" borderId="32" xfId="0" applyNumberFormat="1" applyFont="1" applyFill="1" applyBorder="1" applyAlignment="1">
      <alignment horizontal="left" vertical="center" wrapText="1"/>
    </xf>
    <xf numFmtId="0" fontId="29" fillId="0" borderId="0" xfId="0" applyFont="1"/>
    <xf numFmtId="0" fontId="29" fillId="0" borderId="31" xfId="0" applyFont="1" applyBorder="1"/>
    <xf numFmtId="174" fontId="31" fillId="2" borderId="33" xfId="0" applyNumberFormat="1" applyFont="1" applyFill="1" applyBorder="1" applyAlignment="1">
      <alignment horizontal="centerContinuous" vertical="center"/>
    </xf>
    <xf numFmtId="174" fontId="31" fillId="2" borderId="33" xfId="0" applyNumberFormat="1" applyFont="1" applyFill="1" applyBorder="1" applyAlignment="1">
      <alignment horizontal="centerContinuous" vertical="center" wrapText="1"/>
    </xf>
    <xf numFmtId="0" fontId="30" fillId="0" borderId="34" xfId="18" applyFont="1" applyBorder="1" applyAlignment="1">
      <alignment vertical="center"/>
    </xf>
    <xf numFmtId="0" fontId="32" fillId="0" borderId="0" xfId="0" applyFont="1"/>
    <xf numFmtId="0" fontId="32" fillId="0" borderId="35" xfId="0" applyFont="1" applyBorder="1"/>
    <xf numFmtId="10" fontId="33" fillId="10" borderId="0" xfId="0" applyNumberFormat="1" applyFont="1" applyFill="1" applyAlignment="1">
      <alignment horizontal="right"/>
    </xf>
    <xf numFmtId="0" fontId="34" fillId="0" borderId="0" xfId="0" applyFont="1" applyAlignment="1">
      <alignment horizontal="left" vertical="center"/>
    </xf>
    <xf numFmtId="0" fontId="34" fillId="0" borderId="0" xfId="0" applyFont="1" applyAlignment="1">
      <alignment horizontal="left" vertical="center" wrapText="1"/>
    </xf>
    <xf numFmtId="0" fontId="35" fillId="0" borderId="0" xfId="19" applyFont="1" applyAlignment="1">
      <alignment horizontal="left" vertical="center"/>
    </xf>
    <xf numFmtId="0" fontId="22" fillId="0" borderId="0" xfId="0" applyFont="1" applyAlignment="1">
      <alignment horizontal="center"/>
    </xf>
    <xf numFmtId="0" fontId="22" fillId="0" borderId="0" xfId="17" applyFont="1" applyAlignment="1">
      <alignment wrapText="1"/>
    </xf>
    <xf numFmtId="0" fontId="1" fillId="0" borderId="0" xfId="17"/>
    <xf numFmtId="0" fontId="29" fillId="0" borderId="0" xfId="17" applyFont="1"/>
    <xf numFmtId="0" fontId="36" fillId="0" borderId="0" xfId="17" applyFont="1"/>
    <xf numFmtId="0" fontId="22" fillId="0" borderId="0" xfId="0" applyFont="1" applyAlignment="1">
      <alignment vertical="center"/>
    </xf>
    <xf numFmtId="0" fontId="37" fillId="0" borderId="0" xfId="0" applyFont="1" applyAlignment="1">
      <alignment horizontal="left"/>
    </xf>
    <xf numFmtId="0" fontId="37" fillId="0" borderId="29" xfId="17" applyFont="1" applyBorder="1"/>
    <xf numFmtId="0" fontId="37" fillId="0" borderId="29" xfId="17" applyFont="1" applyBorder="1" applyProtection="1">
      <protection locked="0"/>
    </xf>
    <xf numFmtId="172" fontId="38" fillId="0" borderId="30" xfId="17" applyNumberFormat="1" applyFont="1" applyBorder="1" applyAlignment="1">
      <alignment horizontal="center" vertical="center"/>
    </xf>
    <xf numFmtId="172" fontId="38" fillId="0" borderId="30" xfId="17" applyNumberFormat="1" applyFont="1" applyBorder="1" applyAlignment="1">
      <alignment horizontal="center" vertical="center" wrapText="1"/>
    </xf>
    <xf numFmtId="172" fontId="38" fillId="0" borderId="30" xfId="17" applyNumberFormat="1" applyFont="1" applyBorder="1" applyAlignment="1" applyProtection="1">
      <alignment horizontal="center" vertical="center" wrapText="1"/>
      <protection locked="0"/>
    </xf>
    <xf numFmtId="0" fontId="38" fillId="0" borderId="30" xfId="17" applyFont="1" applyBorder="1" applyAlignment="1">
      <alignment horizontal="justify" vertical="center" wrapText="1"/>
    </xf>
    <xf numFmtId="172" fontId="28" fillId="0" borderId="30" xfId="17" applyNumberFormat="1" applyFont="1" applyBorder="1" applyAlignment="1">
      <alignment horizontal="center" vertical="center"/>
    </xf>
    <xf numFmtId="172" fontId="28" fillId="0" borderId="30" xfId="17" applyNumberFormat="1" applyFont="1" applyBorder="1" applyAlignment="1">
      <alignment horizontal="center" vertical="center" wrapText="1"/>
    </xf>
    <xf numFmtId="172" fontId="28" fillId="0" borderId="30" xfId="17" applyNumberFormat="1" applyFont="1" applyBorder="1" applyAlignment="1" applyProtection="1">
      <alignment horizontal="center" vertical="center" wrapText="1"/>
      <protection locked="0"/>
    </xf>
    <xf numFmtId="0" fontId="28" fillId="0" borderId="30" xfId="17" applyFont="1" applyBorder="1" applyAlignment="1">
      <alignment horizontal="justify" vertical="center" wrapText="1"/>
    </xf>
    <xf numFmtId="14" fontId="25" fillId="0" borderId="0" xfId="0" applyNumberFormat="1" applyFont="1"/>
    <xf numFmtId="14" fontId="31" fillId="2" borderId="32" xfId="17" applyNumberFormat="1" applyFont="1" applyFill="1" applyBorder="1" applyAlignment="1">
      <alignment horizontal="left" vertical="center" wrapText="1"/>
    </xf>
    <xf numFmtId="0" fontId="34" fillId="0" borderId="0" xfId="17" applyFont="1" applyAlignment="1">
      <alignment horizontal="left" vertical="center"/>
    </xf>
    <xf numFmtId="0" fontId="39" fillId="0" borderId="0" xfId="20" applyFont="1" applyAlignment="1">
      <alignment horizontal="left" vertical="center"/>
    </xf>
    <xf numFmtId="0" fontId="36" fillId="0" borderId="0" xfId="0" applyFont="1"/>
    <xf numFmtId="0" fontId="36" fillId="10" borderId="0" xfId="0" applyFont="1" applyFill="1"/>
    <xf numFmtId="0" fontId="37" fillId="0" borderId="0" xfId="0" applyFont="1"/>
    <xf numFmtId="0" fontId="40" fillId="0" borderId="0" xfId="0" applyFont="1"/>
    <xf numFmtId="172" fontId="38" fillId="0" borderId="0" xfId="0" applyNumberFormat="1" applyFont="1" applyAlignment="1">
      <alignment horizontal="right" vertical="center"/>
    </xf>
    <xf numFmtId="172" fontId="38" fillId="0" borderId="6" xfId="0" applyNumberFormat="1" applyFont="1" applyBorder="1" applyAlignment="1">
      <alignment horizontal="right" vertical="center"/>
    </xf>
    <xf numFmtId="172" fontId="38" fillId="0" borderId="6" xfId="0" applyNumberFormat="1" applyFont="1" applyBorder="1" applyAlignment="1">
      <alignment horizontal="right" vertical="center" wrapText="1"/>
    </xf>
    <xf numFmtId="0" fontId="38" fillId="6" borderId="6" xfId="0" applyFont="1" applyFill="1" applyBorder="1" applyAlignment="1">
      <alignment horizontal="left" vertical="center" indent="1"/>
    </xf>
    <xf numFmtId="172" fontId="36" fillId="0" borderId="0" xfId="0" applyNumberFormat="1" applyFont="1"/>
    <xf numFmtId="172" fontId="36" fillId="0" borderId="36" xfId="0" applyNumberFormat="1" applyFont="1" applyBorder="1"/>
    <xf numFmtId="0" fontId="36" fillId="10" borderId="36" xfId="0" applyFont="1" applyFill="1" applyBorder="1"/>
    <xf numFmtId="0" fontId="36" fillId="10" borderId="36" xfId="0" applyFont="1" applyFill="1" applyBorder="1" applyAlignment="1">
      <alignment horizontal="left"/>
    </xf>
    <xf numFmtId="172" fontId="38" fillId="0" borderId="37" xfId="0" applyNumberFormat="1" applyFont="1" applyBorder="1" applyAlignment="1">
      <alignment horizontal="right" vertical="center"/>
    </xf>
    <xf numFmtId="172" fontId="38" fillId="0" borderId="37" xfId="0" applyNumberFormat="1" applyFont="1" applyBorder="1" applyAlignment="1">
      <alignment horizontal="right" vertical="center" wrapText="1"/>
    </xf>
    <xf numFmtId="172" fontId="38" fillId="0" borderId="37" xfId="0" applyNumberFormat="1" applyFont="1" applyBorder="1" applyAlignment="1">
      <alignment horizontal="left" vertical="center" wrapText="1"/>
    </xf>
    <xf numFmtId="172" fontId="28" fillId="0" borderId="0" xfId="0" applyNumberFormat="1" applyFont="1" applyAlignment="1">
      <alignment horizontal="right" vertical="center"/>
    </xf>
    <xf numFmtId="172" fontId="28" fillId="0" borderId="0" xfId="0" applyNumberFormat="1" applyFont="1" applyAlignment="1">
      <alignment horizontal="right" vertical="center" wrapText="1"/>
    </xf>
    <xf numFmtId="172" fontId="28" fillId="0" borderId="0" xfId="0" applyNumberFormat="1" applyFont="1" applyAlignment="1">
      <alignment horizontal="left" vertical="center" wrapText="1"/>
    </xf>
    <xf numFmtId="172" fontId="28" fillId="0" borderId="30" xfId="0" applyNumberFormat="1" applyFont="1" applyBorder="1" applyAlignment="1">
      <alignment horizontal="right" vertical="center"/>
    </xf>
    <xf numFmtId="172" fontId="28" fillId="0" borderId="30" xfId="0" applyNumberFormat="1" applyFont="1" applyBorder="1" applyAlignment="1">
      <alignment horizontal="right" vertical="center" wrapText="1"/>
    </xf>
    <xf numFmtId="172" fontId="28" fillId="0" borderId="30" xfId="0" applyNumberFormat="1" applyFont="1" applyBorder="1" applyAlignment="1">
      <alignment horizontal="left" vertical="center" wrapText="1"/>
    </xf>
    <xf numFmtId="0" fontId="43" fillId="0" borderId="0" xfId="0" applyFont="1"/>
    <xf numFmtId="0" fontId="28" fillId="0" borderId="0" xfId="0" applyFont="1"/>
    <xf numFmtId="172" fontId="38" fillId="0" borderId="37" xfId="21" applyNumberFormat="1" applyFont="1" applyFill="1" applyBorder="1" applyAlignment="1">
      <alignment horizontal="right" vertical="center" wrapText="1"/>
    </xf>
    <xf numFmtId="172" fontId="38" fillId="0" borderId="6" xfId="21" applyNumberFormat="1" applyFont="1" applyFill="1" applyBorder="1" applyAlignment="1">
      <alignment horizontal="right" vertical="center" wrapText="1"/>
    </xf>
    <xf numFmtId="172" fontId="38" fillId="0" borderId="6" xfId="22" applyNumberFormat="1" applyFont="1" applyFill="1" applyBorder="1" applyAlignment="1">
      <alignment horizontal="right" vertical="center" wrapText="1"/>
    </xf>
    <xf numFmtId="172" fontId="38" fillId="0" borderId="6" xfId="22" applyNumberFormat="1" applyFont="1" applyFill="1" applyBorder="1" applyAlignment="1">
      <alignment horizontal="right" vertical="center"/>
    </xf>
    <xf numFmtId="172" fontId="38" fillId="0" borderId="6" xfId="22" applyNumberFormat="1" applyFont="1" applyFill="1" applyBorder="1" applyAlignment="1">
      <alignment horizontal="left" vertical="center" wrapText="1"/>
    </xf>
    <xf numFmtId="0" fontId="29" fillId="10" borderId="0" xfId="0" applyFont="1" applyFill="1"/>
    <xf numFmtId="172" fontId="28" fillId="0" borderId="6" xfId="0" applyNumberFormat="1" applyFont="1" applyBorder="1" applyAlignment="1">
      <alignment horizontal="right" vertical="center" wrapText="1"/>
    </xf>
    <xf numFmtId="172" fontId="28" fillId="10" borderId="6" xfId="0" applyNumberFormat="1" applyFont="1" applyFill="1" applyBorder="1" applyAlignment="1">
      <alignment horizontal="right" vertical="center" wrapText="1"/>
    </xf>
    <xf numFmtId="172" fontId="28" fillId="0" borderId="23" xfId="0" applyNumberFormat="1" applyFont="1" applyBorder="1" applyAlignment="1">
      <alignment horizontal="right" vertical="center" wrapText="1"/>
    </xf>
    <xf numFmtId="172" fontId="28" fillId="0" borderId="23" xfId="0" applyNumberFormat="1" applyFont="1" applyBorder="1" applyAlignment="1">
      <alignment horizontal="right" vertical="center"/>
    </xf>
    <xf numFmtId="172" fontId="28" fillId="10" borderId="6" xfId="0" applyNumberFormat="1" applyFont="1" applyFill="1" applyBorder="1" applyAlignment="1">
      <alignment horizontal="left" vertical="center" wrapText="1"/>
    </xf>
    <xf numFmtId="174" fontId="31" fillId="2" borderId="32" xfId="0" applyNumberFormat="1" applyFont="1" applyFill="1" applyBorder="1" applyAlignment="1">
      <alignment horizontal="center" vertical="center"/>
    </xf>
    <xf numFmtId="174" fontId="31" fillId="2" borderId="33" xfId="0" applyNumberFormat="1" applyFont="1" applyFill="1" applyBorder="1" applyAlignment="1">
      <alignment horizontal="center" vertical="center"/>
    </xf>
    <xf numFmtId="174" fontId="44" fillId="2" borderId="38" xfId="0" applyNumberFormat="1" applyFont="1" applyFill="1" applyBorder="1" applyAlignment="1">
      <alignment horizontal="center" vertical="center" wrapText="1"/>
    </xf>
    <xf numFmtId="174" fontId="44" fillId="2" borderId="39" xfId="0" applyNumberFormat="1" applyFont="1" applyFill="1" applyBorder="1" applyAlignment="1">
      <alignment horizontal="right" vertical="center"/>
    </xf>
    <xf numFmtId="174" fontId="44" fillId="2" borderId="0" xfId="0" applyNumberFormat="1" applyFont="1" applyFill="1" applyAlignment="1">
      <alignment horizontal="right" vertical="center"/>
    </xf>
    <xf numFmtId="176" fontId="30" fillId="9" borderId="40" xfId="0" quotePrefix="1" applyNumberFormat="1" applyFont="1" applyFill="1" applyBorder="1" applyAlignment="1">
      <alignment horizontal="center"/>
    </xf>
    <xf numFmtId="176" fontId="30" fillId="9" borderId="40" xfId="0" applyNumberFormat="1" applyFont="1" applyFill="1" applyBorder="1" applyAlignment="1">
      <alignment horizontal="center"/>
    </xf>
    <xf numFmtId="49" fontId="30" fillId="9" borderId="40" xfId="0" applyNumberFormat="1" applyFont="1" applyFill="1" applyBorder="1" applyAlignment="1">
      <alignment horizontal="center" vertical="center"/>
    </xf>
    <xf numFmtId="14" fontId="30" fillId="9" borderId="31" xfId="0" quotePrefix="1" applyNumberFormat="1" applyFont="1" applyFill="1" applyBorder="1" applyAlignment="1">
      <alignment horizontal="centerContinuous" vertical="center"/>
    </xf>
    <xf numFmtId="14" fontId="30" fillId="9" borderId="0" xfId="0" applyNumberFormat="1" applyFont="1" applyFill="1" applyAlignment="1">
      <alignment horizontal="centerContinuous" vertical="center"/>
    </xf>
    <xf numFmtId="14" fontId="45" fillId="9" borderId="0" xfId="0" applyNumberFormat="1" applyFont="1" applyFill="1" applyAlignment="1">
      <alignment horizontal="centerContinuous" vertical="center"/>
    </xf>
    <xf numFmtId="0" fontId="39" fillId="0" borderId="0" xfId="0" applyFont="1" applyAlignment="1">
      <alignment horizontal="left" vertical="center"/>
    </xf>
    <xf numFmtId="172" fontId="38" fillId="6" borderId="37" xfId="0" applyNumberFormat="1" applyFont="1" applyFill="1" applyBorder="1" applyAlignment="1">
      <alignment horizontal="right" vertical="center"/>
    </xf>
    <xf numFmtId="172" fontId="28" fillId="6" borderId="30" xfId="0" applyNumberFormat="1" applyFont="1" applyFill="1" applyBorder="1" applyAlignment="1">
      <alignment horizontal="right" vertical="center"/>
    </xf>
    <xf numFmtId="0" fontId="28" fillId="6" borderId="30" xfId="0" applyFont="1" applyFill="1" applyBorder="1" applyAlignment="1">
      <alignment horizontal="left" vertical="center" indent="1"/>
    </xf>
    <xf numFmtId="0" fontId="39" fillId="6" borderId="0" xfId="0" applyFont="1" applyFill="1" applyAlignment="1">
      <alignment horizontal="left" vertical="center"/>
    </xf>
    <xf numFmtId="0" fontId="36" fillId="0" borderId="0" xfId="0" applyFont="1" applyAlignment="1">
      <alignment vertical="top"/>
    </xf>
    <xf numFmtId="0" fontId="46" fillId="0" borderId="0" xfId="0" applyFont="1" applyAlignment="1">
      <alignment vertical="center"/>
    </xf>
    <xf numFmtId="172" fontId="36" fillId="0" borderId="0" xfId="0" applyNumberFormat="1" applyFont="1" applyAlignment="1">
      <alignment vertical="top"/>
    </xf>
    <xf numFmtId="0" fontId="22" fillId="0" borderId="0" xfId="0" applyFont="1"/>
    <xf numFmtId="0" fontId="47" fillId="0" borderId="0" xfId="0" applyFont="1" applyAlignment="1">
      <alignment horizontal="left" vertical="center"/>
    </xf>
    <xf numFmtId="0" fontId="36" fillId="6" borderId="0" xfId="0" applyFont="1" applyFill="1" applyAlignment="1">
      <alignment vertical="top"/>
    </xf>
    <xf numFmtId="170" fontId="36" fillId="0" borderId="0" xfId="23" applyNumberFormat="1" applyFont="1" applyFill="1" applyAlignment="1" applyProtection="1">
      <alignment vertical="top"/>
    </xf>
    <xf numFmtId="167" fontId="36" fillId="0" borderId="0" xfId="0" applyNumberFormat="1" applyFont="1" applyAlignment="1">
      <alignment vertical="top"/>
    </xf>
    <xf numFmtId="0" fontId="48" fillId="0" borderId="0" xfId="0" applyFont="1" applyAlignment="1">
      <alignment horizontal="left" vertical="center"/>
    </xf>
    <xf numFmtId="0" fontId="48" fillId="6" borderId="0" xfId="0" applyFont="1" applyFill="1" applyAlignment="1">
      <alignment horizontal="left" vertical="center"/>
    </xf>
    <xf numFmtId="0" fontId="49" fillId="0" borderId="0" xfId="0" applyFont="1" applyAlignment="1">
      <alignment vertical="center"/>
    </xf>
    <xf numFmtId="0" fontId="50" fillId="10" borderId="0" xfId="0" applyFont="1" applyFill="1" applyAlignment="1">
      <alignment horizontal="left" vertical="center" wrapText="1"/>
    </xf>
    <xf numFmtId="0" fontId="50" fillId="0" borderId="0" xfId="0" applyFont="1" applyAlignment="1">
      <alignment horizontal="left" vertical="center" wrapText="1"/>
    </xf>
    <xf numFmtId="0" fontId="51" fillId="0" borderId="0" xfId="0" quotePrefix="1" applyFont="1" applyAlignment="1">
      <alignment vertical="center"/>
    </xf>
    <xf numFmtId="0" fontId="26" fillId="0" borderId="0" xfId="0" applyFont="1" applyAlignment="1">
      <alignment vertical="top"/>
    </xf>
    <xf numFmtId="172" fontId="26" fillId="0" borderId="0" xfId="0" applyNumberFormat="1" applyFont="1" applyAlignment="1">
      <alignment vertical="top"/>
    </xf>
    <xf numFmtId="9" fontId="25" fillId="0" borderId="30" xfId="0" applyNumberFormat="1" applyFont="1" applyBorder="1" applyAlignment="1">
      <alignment horizontal="right" vertical="center" wrapText="1"/>
    </xf>
    <xf numFmtId="167" fontId="25" fillId="0" borderId="30" xfId="0" applyNumberFormat="1" applyFont="1" applyBorder="1" applyAlignment="1">
      <alignment horizontal="right" vertical="center" indent="1"/>
    </xf>
    <xf numFmtId="9" fontId="25" fillId="0" borderId="30" xfId="0" applyNumberFormat="1" applyFont="1" applyBorder="1" applyAlignment="1">
      <alignment vertical="center"/>
    </xf>
    <xf numFmtId="9" fontId="25" fillId="0" borderId="30" xfId="6" applyFont="1" applyFill="1" applyBorder="1" applyAlignment="1" applyProtection="1">
      <alignment vertical="center"/>
    </xf>
    <xf numFmtId="9" fontId="25" fillId="0" borderId="30" xfId="24" applyFont="1" applyFill="1" applyBorder="1" applyAlignment="1" applyProtection="1">
      <alignment vertical="center"/>
    </xf>
    <xf numFmtId="171" fontId="25" fillId="0" borderId="30" xfId="24" applyNumberFormat="1" applyFont="1" applyFill="1" applyBorder="1" applyAlignment="1" applyProtection="1">
      <alignment vertical="center"/>
    </xf>
    <xf numFmtId="171" fontId="25" fillId="0" borderId="30" xfId="0" applyNumberFormat="1" applyFont="1" applyBorder="1" applyAlignment="1">
      <alignment horizontal="right" vertical="center" wrapText="1"/>
    </xf>
    <xf numFmtId="171" fontId="25" fillId="0" borderId="30" xfId="0" applyNumberFormat="1" applyFont="1" applyBorder="1" applyAlignment="1">
      <alignment horizontal="right" vertical="center"/>
    </xf>
    <xf numFmtId="167" fontId="25" fillId="0" borderId="30" xfId="0" applyNumberFormat="1" applyFont="1" applyBorder="1" applyAlignment="1">
      <alignment horizontal="right" vertical="center"/>
    </xf>
    <xf numFmtId="171" fontId="25" fillId="0" borderId="30" xfId="0" applyNumberFormat="1" applyFont="1" applyBorder="1" applyAlignment="1" applyProtection="1">
      <alignment horizontal="right" vertical="center" wrapText="1"/>
      <protection locked="0"/>
    </xf>
    <xf numFmtId="167" fontId="25" fillId="0" borderId="30" xfId="0" applyNumberFormat="1" applyFont="1" applyBorder="1" applyAlignment="1" applyProtection="1">
      <alignment horizontal="right" vertical="center" indent="1"/>
      <protection locked="0"/>
    </xf>
    <xf numFmtId="0" fontId="25" fillId="0" borderId="30" xfId="0" applyFont="1" applyBorder="1" applyAlignment="1">
      <alignment horizontal="left" vertical="center"/>
    </xf>
    <xf numFmtId="0" fontId="52" fillId="0" borderId="0" xfId="0" applyFont="1" applyAlignment="1">
      <alignment vertical="top"/>
    </xf>
    <xf numFmtId="171" fontId="26" fillId="0" borderId="30" xfId="0" applyNumberFormat="1" applyFont="1" applyBorder="1" applyAlignment="1">
      <alignment horizontal="right" vertical="center" wrapText="1"/>
    </xf>
    <xf numFmtId="167" fontId="26" fillId="0" borderId="30" xfId="0" applyNumberFormat="1" applyFont="1" applyBorder="1" applyAlignment="1">
      <alignment horizontal="right" vertical="center" indent="1"/>
    </xf>
    <xf numFmtId="9" fontId="26" fillId="0" borderId="30" xfId="0" applyNumberFormat="1" applyFont="1" applyBorder="1" applyAlignment="1">
      <alignment horizontal="right" vertical="center" wrapText="1"/>
    </xf>
    <xf numFmtId="171" fontId="26" fillId="0" borderId="30" xfId="0" applyNumberFormat="1" applyFont="1" applyBorder="1" applyAlignment="1">
      <alignment horizontal="right" vertical="center"/>
    </xf>
    <xf numFmtId="167" fontId="26" fillId="0" borderId="30" xfId="0" applyNumberFormat="1" applyFont="1" applyBorder="1" applyAlignment="1">
      <alignment horizontal="right" vertical="center"/>
    </xf>
    <xf numFmtId="171" fontId="26" fillId="0" borderId="30" xfId="0" applyNumberFormat="1" applyFont="1" applyBorder="1" applyAlignment="1" applyProtection="1">
      <alignment horizontal="right" vertical="center" wrapText="1"/>
      <protection locked="0"/>
    </xf>
    <xf numFmtId="167" fontId="26" fillId="0" borderId="30" xfId="0" applyNumberFormat="1" applyFont="1" applyBorder="1" applyAlignment="1" applyProtection="1">
      <alignment horizontal="right" vertical="center" indent="1"/>
      <protection locked="0"/>
    </xf>
    <xf numFmtId="0" fontId="26" fillId="0" borderId="30" xfId="0" applyFont="1" applyBorder="1" applyAlignment="1">
      <alignment horizontal="left" vertical="center"/>
    </xf>
    <xf numFmtId="0" fontId="28" fillId="0" borderId="30" xfId="0" applyFont="1" applyBorder="1" applyAlignment="1">
      <alignment horizontal="left" vertical="center"/>
    </xf>
    <xf numFmtId="14" fontId="29" fillId="10" borderId="0" xfId="0" applyNumberFormat="1" applyFont="1" applyFill="1" applyAlignment="1">
      <alignment vertical="top"/>
    </xf>
    <xf numFmtId="176" fontId="29" fillId="10" borderId="41" xfId="0" applyNumberFormat="1" applyFont="1" applyFill="1" applyBorder="1" applyAlignment="1">
      <alignment vertical="top"/>
    </xf>
    <xf numFmtId="176" fontId="30" fillId="9" borderId="42" xfId="0" applyNumberFormat="1" applyFont="1" applyFill="1" applyBorder="1" applyAlignment="1">
      <alignment horizontal="centerContinuous" vertical="center"/>
    </xf>
    <xf numFmtId="176" fontId="55" fillId="9" borderId="42" xfId="0" applyNumberFormat="1" applyFont="1" applyFill="1" applyBorder="1" applyAlignment="1">
      <alignment horizontal="centerContinuous" vertical="center"/>
    </xf>
    <xf numFmtId="15" fontId="30" fillId="9" borderId="43" xfId="0" quotePrefix="1" applyNumberFormat="1" applyFont="1" applyFill="1" applyBorder="1" applyAlignment="1">
      <alignment horizontal="centerContinuous" vertical="center"/>
    </xf>
    <xf numFmtId="49" fontId="30" fillId="9" borderId="33" xfId="0" applyNumberFormat="1" applyFont="1" applyFill="1" applyBorder="1" applyAlignment="1">
      <alignment horizontal="centerContinuous" vertical="center"/>
    </xf>
    <xf numFmtId="174" fontId="31" fillId="2" borderId="32" xfId="0" applyNumberFormat="1" applyFont="1" applyFill="1" applyBorder="1" applyAlignment="1">
      <alignment horizontal="left" vertical="center"/>
    </xf>
    <xf numFmtId="0" fontId="33" fillId="0" borderId="0" xfId="0" applyFont="1" applyAlignment="1">
      <alignment horizontal="right"/>
    </xf>
    <xf numFmtId="0" fontId="35" fillId="0" borderId="0" xfId="0" applyFont="1" applyAlignment="1">
      <alignment horizontal="left" vertical="center"/>
    </xf>
    <xf numFmtId="0" fontId="36" fillId="0" borderId="31" xfId="0" applyFont="1" applyBorder="1"/>
    <xf numFmtId="0" fontId="37" fillId="6" borderId="34" xfId="0" applyFont="1" applyFill="1" applyBorder="1" applyAlignment="1">
      <alignment horizontal="left" vertical="top" wrapText="1"/>
    </xf>
    <xf numFmtId="0" fontId="37" fillId="6" borderId="0" xfId="0" applyFont="1" applyFill="1" applyAlignment="1">
      <alignment horizontal="left" vertical="top" wrapText="1"/>
    </xf>
    <xf numFmtId="0" fontId="37" fillId="6" borderId="0" xfId="19" applyFont="1" applyFill="1" applyAlignment="1">
      <alignment horizontal="left" wrapText="1"/>
    </xf>
    <xf numFmtId="0" fontId="37" fillId="0" borderId="0" xfId="19" applyFont="1" applyAlignment="1">
      <alignment horizontal="left" wrapText="1"/>
    </xf>
    <xf numFmtId="0" fontId="37" fillId="0" borderId="0" xfId="19" applyFont="1" applyAlignment="1">
      <alignment horizontal="left"/>
    </xf>
    <xf numFmtId="0" fontId="36" fillId="6" borderId="0" xfId="0" applyFont="1" applyFill="1"/>
    <xf numFmtId="0" fontId="37" fillId="6" borderId="0" xfId="0" applyFont="1" applyFill="1" applyAlignment="1">
      <alignment horizontal="left" vertical="top"/>
    </xf>
    <xf numFmtId="0" fontId="37" fillId="6" borderId="0" xfId="0" applyFont="1" applyFill="1" applyAlignment="1">
      <alignment wrapText="1"/>
    </xf>
    <xf numFmtId="0" fontId="26" fillId="0" borderId="34" xfId="0" applyFont="1" applyBorder="1"/>
    <xf numFmtId="172" fontId="26" fillId="0" borderId="30" xfId="0" applyNumberFormat="1" applyFont="1" applyBorder="1" applyAlignment="1">
      <alignment horizontal="center" vertical="center"/>
    </xf>
    <xf numFmtId="172" fontId="26" fillId="0" borderId="30" xfId="0" applyNumberFormat="1" applyFont="1" applyBorder="1" applyAlignment="1" applyProtection="1">
      <alignment horizontal="center" vertical="center"/>
      <protection locked="0"/>
    </xf>
    <xf numFmtId="172" fontId="25" fillId="0" borderId="29" xfId="0" applyNumberFormat="1" applyFont="1" applyBorder="1" applyAlignment="1" applyProtection="1">
      <alignment horizontal="left" vertical="center"/>
      <protection locked="0"/>
    </xf>
    <xf numFmtId="172" fontId="25" fillId="0" borderId="30" xfId="0" applyNumberFormat="1" applyFont="1" applyBorder="1" applyAlignment="1" applyProtection="1">
      <alignment horizontal="center" vertical="center"/>
      <protection locked="0"/>
    </xf>
    <xf numFmtId="172" fontId="25" fillId="0" borderId="30" xfId="0" applyNumberFormat="1" applyFont="1" applyBorder="1" applyAlignment="1" applyProtection="1">
      <alignment horizontal="left" vertical="center"/>
      <protection locked="0"/>
    </xf>
    <xf numFmtId="0" fontId="25" fillId="0" borderId="0" xfId="0" applyFont="1" applyAlignment="1">
      <alignment horizontal="left" vertical="center"/>
    </xf>
    <xf numFmtId="172" fontId="26" fillId="0" borderId="0" xfId="0" applyNumberFormat="1" applyFont="1" applyAlignment="1" applyProtection="1">
      <alignment horizontal="center" vertical="center"/>
      <protection locked="0"/>
    </xf>
    <xf numFmtId="0" fontId="25" fillId="0" borderId="34" xfId="0" applyFont="1" applyBorder="1"/>
    <xf numFmtId="0" fontId="26" fillId="0" borderId="30" xfId="0" applyFont="1" applyBorder="1" applyAlignment="1">
      <alignment horizontal="left"/>
    </xf>
    <xf numFmtId="172" fontId="26" fillId="0" borderId="30" xfId="0" applyNumberFormat="1" applyFont="1" applyBorder="1" applyAlignment="1">
      <alignment horizontal="right" vertical="center"/>
    </xf>
    <xf numFmtId="172" fontId="26" fillId="0" borderId="30" xfId="0" applyNumberFormat="1" applyFont="1" applyBorder="1" applyAlignment="1" applyProtection="1">
      <alignment horizontal="right" vertical="center"/>
      <protection locked="0"/>
    </xf>
    <xf numFmtId="172" fontId="26" fillId="0" borderId="44" xfId="0" applyNumberFormat="1" applyFont="1" applyBorder="1" applyAlignment="1" applyProtection="1">
      <alignment horizontal="center" vertical="center"/>
      <protection locked="0"/>
    </xf>
    <xf numFmtId="172" fontId="26" fillId="0" borderId="44" xfId="0" applyNumberFormat="1" applyFont="1" applyBorder="1" applyAlignment="1">
      <alignment horizontal="center" vertical="center"/>
    </xf>
    <xf numFmtId="0" fontId="26" fillId="0" borderId="35" xfId="0" applyFont="1" applyBorder="1"/>
    <xf numFmtId="172" fontId="25" fillId="0" borderId="0" xfId="0" applyNumberFormat="1" applyFont="1" applyAlignment="1">
      <alignment horizontal="center" vertical="center" wrapText="1"/>
    </xf>
    <xf numFmtId="172" fontId="26" fillId="0" borderId="0" xfId="0" applyNumberFormat="1" applyFont="1" applyAlignment="1">
      <alignment horizontal="center" vertical="center"/>
    </xf>
    <xf numFmtId="0" fontId="25" fillId="0" borderId="0" xfId="0" applyFont="1" applyAlignment="1">
      <alignment horizontal="right"/>
    </xf>
    <xf numFmtId="0" fontId="25" fillId="0" borderId="0" xfId="0" applyFont="1" applyAlignment="1" applyProtection="1">
      <alignment horizontal="right"/>
      <protection locked="0"/>
    </xf>
    <xf numFmtId="0" fontId="25" fillId="0" borderId="0" xfId="0" applyFont="1" applyAlignment="1">
      <alignment horizontal="left"/>
    </xf>
    <xf numFmtId="172" fontId="25" fillId="0" borderId="30" xfId="0" applyNumberFormat="1" applyFont="1" applyBorder="1" applyAlignment="1">
      <alignment horizontal="center" vertical="center"/>
    </xf>
    <xf numFmtId="0" fontId="25" fillId="0" borderId="45" xfId="0" applyFont="1" applyBorder="1"/>
    <xf numFmtId="0" fontId="25" fillId="0" borderId="43" xfId="0" applyFont="1" applyBorder="1"/>
    <xf numFmtId="0" fontId="25" fillId="0" borderId="32" xfId="0" applyFont="1" applyBorder="1"/>
    <xf numFmtId="0" fontId="25" fillId="0" borderId="45" xfId="0" applyFont="1" applyBorder="1" applyAlignment="1">
      <alignment horizontal="left"/>
    </xf>
    <xf numFmtId="14" fontId="29" fillId="0" borderId="34" xfId="0" applyNumberFormat="1" applyFont="1" applyBorder="1"/>
    <xf numFmtId="14" fontId="31" fillId="2" borderId="32" xfId="0" applyNumberFormat="1" applyFont="1" applyFill="1" applyBorder="1" applyAlignment="1">
      <alignment horizontal="left" vertical="center"/>
    </xf>
    <xf numFmtId="0" fontId="29" fillId="0" borderId="34" xfId="0" applyFont="1" applyBorder="1"/>
    <xf numFmtId="0" fontId="30" fillId="0" borderId="35" xfId="0" applyFont="1" applyBorder="1" applyAlignment="1">
      <alignment vertical="center"/>
    </xf>
    <xf numFmtId="0" fontId="36" fillId="0" borderId="46" xfId="0" applyFont="1" applyBorder="1"/>
    <xf numFmtId="0" fontId="36" fillId="0" borderId="35" xfId="0" applyFont="1" applyBorder="1"/>
    <xf numFmtId="0" fontId="59" fillId="0" borderId="0" xfId="0" applyFont="1"/>
    <xf numFmtId="0" fontId="37" fillId="0" borderId="0" xfId="0" applyFont="1" applyAlignment="1">
      <alignment horizontal="left" vertical="center"/>
    </xf>
    <xf numFmtId="172" fontId="35" fillId="0" borderId="30" xfId="0" applyNumberFormat="1" applyFont="1" applyBorder="1" applyAlignment="1" applyProtection="1">
      <alignment horizontal="center" vertical="center"/>
      <protection locked="0"/>
    </xf>
    <xf numFmtId="172" fontId="35" fillId="0" borderId="30" xfId="0" applyNumberFormat="1" applyFont="1" applyBorder="1" applyAlignment="1">
      <alignment horizontal="center" vertical="center"/>
    </xf>
    <xf numFmtId="0" fontId="35" fillId="0" borderId="30" xfId="0" applyFont="1" applyBorder="1" applyAlignment="1">
      <alignment horizontal="left" vertical="center"/>
    </xf>
    <xf numFmtId="172" fontId="38" fillId="0" borderId="30" xfId="0" applyNumberFormat="1" applyFont="1" applyBorder="1" applyAlignment="1">
      <alignment horizontal="center" vertical="center"/>
    </xf>
    <xf numFmtId="172" fontId="38" fillId="0" borderId="30" xfId="0" applyNumberFormat="1" applyFont="1" applyBorder="1" applyAlignment="1" applyProtection="1">
      <alignment horizontal="center" vertical="center"/>
      <protection locked="0"/>
    </xf>
    <xf numFmtId="0" fontId="38" fillId="0" borderId="30" xfId="0" applyFont="1" applyBorder="1" applyAlignment="1">
      <alignment horizontal="left" wrapText="1"/>
    </xf>
    <xf numFmtId="0" fontId="38" fillId="0" borderId="30" xfId="0" applyFont="1" applyBorder="1" applyAlignment="1">
      <alignment horizontal="left"/>
    </xf>
    <xf numFmtId="0" fontId="26" fillId="0" borderId="47" xfId="0" applyFont="1" applyBorder="1"/>
    <xf numFmtId="0" fontId="25" fillId="0" borderId="30" xfId="0" applyFont="1" applyBorder="1" applyAlignment="1">
      <alignment horizontal="left"/>
    </xf>
    <xf numFmtId="0" fontId="25" fillId="0" borderId="30" xfId="0" applyFont="1" applyBorder="1" applyAlignment="1">
      <alignment horizontal="left" wrapText="1"/>
    </xf>
    <xf numFmtId="14" fontId="30" fillId="9" borderId="32" xfId="17" applyNumberFormat="1" applyFont="1" applyFill="1" applyBorder="1" applyAlignment="1">
      <alignment horizontal="center" vertical="center"/>
    </xf>
    <xf numFmtId="49" fontId="30" fillId="9" borderId="32" xfId="17" applyNumberFormat="1" applyFont="1" applyFill="1" applyBorder="1" applyAlignment="1">
      <alignment horizontal="center" vertical="center"/>
    </xf>
    <xf numFmtId="0" fontId="29" fillId="0" borderId="35" xfId="0" applyFont="1" applyBorder="1"/>
    <xf numFmtId="0" fontId="30" fillId="0" borderId="32" xfId="0" applyFont="1" applyBorder="1" applyAlignment="1">
      <alignment vertical="center"/>
    </xf>
    <xf numFmtId="0" fontId="37" fillId="0" borderId="0" xfId="0" applyFont="1" applyAlignment="1">
      <alignment vertical="center"/>
    </xf>
    <xf numFmtId="0" fontId="25" fillId="0" borderId="30" xfId="0" applyFont="1" applyBorder="1" applyAlignment="1">
      <alignment horizontal="left" vertical="center" wrapText="1" indent="1"/>
    </xf>
    <xf numFmtId="176" fontId="29" fillId="0" borderId="0" xfId="0" applyNumberFormat="1" applyFont="1"/>
    <xf numFmtId="176" fontId="29" fillId="0" borderId="31" xfId="0" applyNumberFormat="1" applyFont="1" applyBorder="1"/>
    <xf numFmtId="176" fontId="30" fillId="9" borderId="32" xfId="17" applyNumberFormat="1" applyFont="1" applyFill="1" applyBorder="1" applyAlignment="1">
      <alignment horizontal="center" vertical="center"/>
    </xf>
    <xf numFmtId="176" fontId="30" fillId="9" borderId="32" xfId="0" applyNumberFormat="1" applyFont="1" applyFill="1" applyBorder="1" applyAlignment="1">
      <alignment horizontal="center" vertical="center"/>
    </xf>
    <xf numFmtId="0" fontId="30" fillId="0" borderId="0" xfId="0" applyFont="1" applyAlignment="1">
      <alignment vertical="center"/>
    </xf>
    <xf numFmtId="0" fontId="66" fillId="0" borderId="0" xfId="0" applyFont="1" applyAlignment="1">
      <alignment horizontal="right"/>
    </xf>
    <xf numFmtId="0" fontId="67" fillId="0" borderId="0" xfId="0" applyFont="1" applyAlignment="1">
      <alignment vertical="top"/>
    </xf>
    <xf numFmtId="0" fontId="67" fillId="0" borderId="0" xfId="0" applyFont="1" applyAlignment="1">
      <alignment vertical="justify"/>
    </xf>
    <xf numFmtId="0" fontId="36" fillId="10" borderId="0" xfId="0" applyFont="1" applyFill="1" applyAlignment="1">
      <alignment vertical="top" wrapText="1"/>
    </xf>
    <xf numFmtId="0" fontId="36" fillId="10" borderId="0" xfId="0" applyFont="1" applyFill="1" applyAlignment="1">
      <alignment vertical="top"/>
    </xf>
    <xf numFmtId="0" fontId="29" fillId="0" borderId="0" xfId="0" applyFont="1" applyAlignment="1">
      <alignment vertical="top"/>
    </xf>
    <xf numFmtId="0" fontId="29" fillId="10" borderId="0" xfId="0" applyFont="1" applyFill="1" applyAlignment="1">
      <alignment vertical="top"/>
    </xf>
    <xf numFmtId="0" fontId="26" fillId="0" borderId="30" xfId="0" applyFont="1" applyBorder="1" applyAlignment="1">
      <alignment horizontal="left" vertical="center" wrapText="1" indent="1"/>
    </xf>
    <xf numFmtId="0" fontId="25" fillId="0" borderId="0" xfId="0" applyFont="1" applyAlignment="1">
      <alignment vertical="top"/>
    </xf>
    <xf numFmtId="14" fontId="29" fillId="0" borderId="0" xfId="0" applyNumberFormat="1" applyFont="1" applyAlignment="1">
      <alignment vertical="top"/>
    </xf>
    <xf numFmtId="0" fontId="33" fillId="10" borderId="0" xfId="25" applyFont="1" applyFill="1" applyAlignment="1">
      <alignment horizontal="right"/>
    </xf>
    <xf numFmtId="0" fontId="39" fillId="0" borderId="0" xfId="25" applyFont="1" applyAlignment="1">
      <alignment horizontal="left" vertical="center"/>
    </xf>
    <xf numFmtId="0" fontId="68" fillId="0" borderId="0" xfId="26" applyFont="1" applyAlignment="1">
      <alignment vertical="center"/>
    </xf>
    <xf numFmtId="0" fontId="70" fillId="0" borderId="0" xfId="0" applyFont="1"/>
    <xf numFmtId="172" fontId="25" fillId="0" borderId="0" xfId="27" applyNumberFormat="1" applyFont="1" applyAlignment="1">
      <alignment horizontal="center" vertical="center" wrapText="1"/>
    </xf>
    <xf numFmtId="172" fontId="25" fillId="0" borderId="0" xfId="27" applyNumberFormat="1" applyFont="1" applyAlignment="1">
      <alignment horizontal="center" vertical="center"/>
    </xf>
    <xf numFmtId="172" fontId="25" fillId="0" borderId="0" xfId="27" applyNumberFormat="1" applyFont="1" applyAlignment="1" applyProtection="1">
      <alignment horizontal="center" vertical="center"/>
      <protection locked="0"/>
    </xf>
    <xf numFmtId="172" fontId="25" fillId="0" borderId="30" xfId="27" applyNumberFormat="1" applyFont="1" applyBorder="1" applyAlignment="1">
      <alignment horizontal="center" vertical="center" wrapText="1"/>
    </xf>
    <xf numFmtId="172" fontId="25" fillId="0" borderId="30" xfId="27" applyNumberFormat="1" applyFont="1" applyBorder="1" applyAlignment="1">
      <alignment horizontal="center" vertical="center"/>
    </xf>
    <xf numFmtId="172" fontId="25" fillId="0" borderId="30" xfId="27" applyNumberFormat="1" applyFont="1" applyBorder="1" applyAlignment="1" applyProtection="1">
      <alignment horizontal="center" vertical="center"/>
      <protection locked="0"/>
    </xf>
    <xf numFmtId="172" fontId="26" fillId="0" borderId="30" xfId="27" applyNumberFormat="1" applyFont="1" applyBorder="1" applyAlignment="1">
      <alignment horizontal="center" vertical="center" wrapText="1"/>
    </xf>
    <xf numFmtId="172" fontId="26" fillId="0" borderId="30" xfId="27" applyNumberFormat="1" applyFont="1" applyBorder="1" applyAlignment="1">
      <alignment horizontal="center" vertical="center"/>
    </xf>
    <xf numFmtId="172" fontId="26" fillId="0" borderId="30" xfId="27" applyNumberFormat="1" applyFont="1" applyBorder="1" applyAlignment="1" applyProtection="1">
      <alignment horizontal="center" vertical="center"/>
      <protection locked="0"/>
    </xf>
    <xf numFmtId="174" fontId="31" fillId="2" borderId="48" xfId="0" applyNumberFormat="1" applyFont="1" applyFill="1" applyBorder="1" applyAlignment="1">
      <alignment horizontal="centerContinuous" vertical="center"/>
    </xf>
    <xf numFmtId="174" fontId="31" fillId="2" borderId="0" xfId="0" applyNumberFormat="1" applyFont="1" applyFill="1" applyAlignment="1">
      <alignment horizontal="left" vertical="center" wrapText="1"/>
    </xf>
    <xf numFmtId="49" fontId="30" fillId="9" borderId="32" xfId="0" applyNumberFormat="1" applyFont="1" applyFill="1" applyBorder="1" applyAlignment="1">
      <alignment horizontal="center" vertical="center"/>
    </xf>
    <xf numFmtId="14" fontId="36" fillId="10" borderId="0" xfId="0" applyNumberFormat="1" applyFont="1" applyFill="1" applyAlignment="1">
      <alignment vertical="top"/>
    </xf>
    <xf numFmtId="14" fontId="33" fillId="0" borderId="0" xfId="25" applyNumberFormat="1" applyFont="1" applyAlignment="1">
      <alignment horizontal="right"/>
    </xf>
    <xf numFmtId="0" fontId="34" fillId="0" borderId="0" xfId="25" applyFont="1" applyAlignment="1">
      <alignment horizontal="left" vertical="center"/>
    </xf>
    <xf numFmtId="0" fontId="29" fillId="0" borderId="0" xfId="0" applyFont="1" applyAlignment="1">
      <alignment vertical="top" wrapText="1"/>
    </xf>
    <xf numFmtId="0" fontId="72" fillId="0" borderId="0" xfId="16" applyFont="1" applyAlignment="1"/>
    <xf numFmtId="0" fontId="28" fillId="10" borderId="0" xfId="0" applyFont="1" applyFill="1" applyAlignment="1">
      <alignment vertical="top"/>
    </xf>
    <xf numFmtId="0" fontId="26" fillId="0" borderId="49" xfId="0" applyFont="1" applyBorder="1" applyAlignment="1">
      <alignment horizontal="left" vertical="center" wrapText="1" indent="1"/>
    </xf>
    <xf numFmtId="171" fontId="75" fillId="0" borderId="50" xfId="24" applyNumberFormat="1" applyFont="1" applyFill="1" applyBorder="1" applyAlignment="1" applyProtection="1">
      <alignment horizontal="right" vertical="center"/>
    </xf>
    <xf numFmtId="177" fontId="75" fillId="0" borderId="51" xfId="24" applyNumberFormat="1" applyFont="1" applyFill="1" applyBorder="1" applyAlignment="1" applyProtection="1">
      <alignment horizontal="right" vertical="center"/>
    </xf>
    <xf numFmtId="172" fontId="75" fillId="0" borderId="51" xfId="0" applyNumberFormat="1" applyFont="1" applyBorder="1" applyAlignment="1">
      <alignment horizontal="right" vertical="center"/>
    </xf>
    <xf numFmtId="171" fontId="75" fillId="0" borderId="51" xfId="24" applyNumberFormat="1" applyFont="1" applyFill="1" applyBorder="1" applyAlignment="1" applyProtection="1">
      <alignment horizontal="right" vertical="center"/>
    </xf>
    <xf numFmtId="171" fontId="75" fillId="0" borderId="50" xfId="24" applyNumberFormat="1" applyFont="1" applyFill="1" applyBorder="1" applyAlignment="1" applyProtection="1">
      <alignment horizontal="right" vertical="center"/>
      <protection locked="0"/>
    </xf>
    <xf numFmtId="171" fontId="75" fillId="0" borderId="51" xfId="24" applyNumberFormat="1" applyFont="1" applyFill="1" applyBorder="1" applyAlignment="1" applyProtection="1">
      <alignment horizontal="right" vertical="center"/>
      <protection locked="0"/>
    </xf>
    <xf numFmtId="172" fontId="40" fillId="0" borderId="0" xfId="28" applyNumberFormat="1" applyFont="1" applyAlignment="1">
      <alignment horizontal="left" vertical="center" wrapText="1" indent="1"/>
    </xf>
    <xf numFmtId="172" fontId="75" fillId="0" borderId="51" xfId="0" applyNumberFormat="1" applyFont="1" applyBorder="1" applyAlignment="1" applyProtection="1">
      <alignment horizontal="right" vertical="center"/>
      <protection locked="0"/>
    </xf>
    <xf numFmtId="0" fontId="38" fillId="0" borderId="51" xfId="0" applyFont="1" applyBorder="1" applyAlignment="1">
      <alignment horizontal="left" vertical="center" wrapText="1" indent="1"/>
    </xf>
    <xf numFmtId="0" fontId="28" fillId="0" borderId="0" xfId="0" applyFont="1" applyAlignment="1">
      <alignment vertical="top"/>
    </xf>
    <xf numFmtId="171" fontId="76" fillId="0" borderId="52" xfId="24" applyNumberFormat="1" applyFont="1" applyFill="1" applyBorder="1" applyAlignment="1" applyProtection="1">
      <alignment horizontal="right" vertical="center"/>
    </xf>
    <xf numFmtId="171" fontId="76" fillId="0" borderId="30" xfId="24" applyNumberFormat="1" applyFont="1" applyFill="1" applyBorder="1" applyAlignment="1" applyProtection="1">
      <alignment horizontal="right" vertical="center"/>
    </xf>
    <xf numFmtId="172" fontId="76" fillId="0" borderId="30" xfId="0" applyNumberFormat="1" applyFont="1" applyBorder="1" applyAlignment="1">
      <alignment horizontal="right" vertical="center"/>
    </xf>
    <xf numFmtId="172" fontId="70" fillId="0" borderId="30" xfId="0" applyNumberFormat="1" applyFont="1" applyBorder="1" applyAlignment="1" applyProtection="1">
      <alignment horizontal="right" vertical="center"/>
      <protection locked="0"/>
    </xf>
    <xf numFmtId="172" fontId="40" fillId="0" borderId="30" xfId="28" applyNumberFormat="1" applyFont="1" applyBorder="1" applyAlignment="1">
      <alignment horizontal="left" vertical="center" wrapText="1" indent="1"/>
    </xf>
    <xf numFmtId="172" fontId="75" fillId="0" borderId="30" xfId="0" applyNumberFormat="1" applyFont="1" applyBorder="1" applyAlignment="1" applyProtection="1">
      <alignment horizontal="right" vertical="center"/>
      <protection locked="0"/>
    </xf>
    <xf numFmtId="171" fontId="75" fillId="0" borderId="52" xfId="24" applyNumberFormat="1" applyFont="1" applyFill="1" applyBorder="1" applyAlignment="1" applyProtection="1">
      <alignment horizontal="right" vertical="center"/>
      <protection locked="0"/>
    </xf>
    <xf numFmtId="171" fontId="75" fillId="0" borderId="30" xfId="24" applyNumberFormat="1" applyFont="1" applyFill="1" applyBorder="1" applyAlignment="1" applyProtection="1">
      <alignment horizontal="right" vertical="center"/>
      <protection locked="0"/>
    </xf>
    <xf numFmtId="172" fontId="40" fillId="0" borderId="30" xfId="28" applyNumberFormat="1" applyFont="1" applyBorder="1" applyAlignment="1">
      <alignment horizontal="center" vertical="center" wrapText="1"/>
    </xf>
    <xf numFmtId="0" fontId="38" fillId="0" borderId="0" xfId="0" applyFont="1" applyAlignment="1">
      <alignment vertical="top"/>
    </xf>
    <xf numFmtId="171" fontId="73" fillId="0" borderId="52" xfId="24" applyNumberFormat="1" applyFont="1" applyFill="1" applyBorder="1" applyAlignment="1" applyProtection="1">
      <alignment horizontal="right" vertical="center"/>
    </xf>
    <xf numFmtId="171" fontId="73" fillId="0" borderId="30" xfId="24" applyNumberFormat="1" applyFont="1" applyFill="1" applyBorder="1" applyAlignment="1" applyProtection="1">
      <alignment horizontal="right" vertical="center"/>
    </xf>
    <xf numFmtId="172" fontId="73" fillId="0" borderId="30" xfId="0" applyNumberFormat="1" applyFont="1" applyBorder="1" applyAlignment="1">
      <alignment horizontal="right" vertical="center"/>
    </xf>
    <xf numFmtId="172" fontId="29" fillId="0" borderId="30" xfId="28" applyNumberFormat="1" applyFont="1" applyBorder="1" applyAlignment="1">
      <alignment horizontal="left" vertical="center" wrapText="1" indent="1"/>
    </xf>
    <xf numFmtId="171" fontId="70" fillId="0" borderId="52" xfId="24" applyNumberFormat="1" applyFont="1" applyFill="1" applyBorder="1" applyAlignment="1" applyProtection="1">
      <alignment horizontal="right" vertical="center"/>
      <protection locked="0"/>
    </xf>
    <xf numFmtId="171" fontId="70" fillId="0" borderId="30" xfId="24" applyNumberFormat="1" applyFont="1" applyFill="1" applyBorder="1" applyAlignment="1" applyProtection="1">
      <alignment horizontal="right" vertical="center"/>
      <protection locked="0"/>
    </xf>
    <xf numFmtId="174" fontId="31" fillId="2" borderId="53" xfId="29" applyNumberFormat="1" applyFont="1" applyFill="1" applyBorder="1" applyAlignment="1">
      <alignment horizontal="center" vertical="center" wrapText="1"/>
    </xf>
    <xf numFmtId="174" fontId="31" fillId="2" borderId="0" xfId="29" applyNumberFormat="1" applyFont="1" applyFill="1" applyAlignment="1">
      <alignment horizontal="center" vertical="center" wrapText="1"/>
    </xf>
    <xf numFmtId="174" fontId="31" fillId="2" borderId="54" xfId="29" applyNumberFormat="1" applyFont="1" applyFill="1" applyBorder="1" applyAlignment="1">
      <alignment horizontal="center" vertical="center" wrapText="1"/>
    </xf>
    <xf numFmtId="174" fontId="31" fillId="2" borderId="55" xfId="29" applyNumberFormat="1" applyFont="1" applyFill="1" applyBorder="1" applyAlignment="1">
      <alignment horizontal="center" vertical="center" wrapText="1"/>
    </xf>
    <xf numFmtId="174" fontId="31" fillId="2" borderId="28" xfId="29" applyNumberFormat="1" applyFont="1" applyFill="1" applyBorder="1" applyAlignment="1">
      <alignment horizontal="center" vertical="center" wrapText="1"/>
    </xf>
    <xf numFmtId="174" fontId="31" fillId="2" borderId="0" xfId="29" applyNumberFormat="1" applyFont="1" applyFill="1" applyAlignment="1">
      <alignment horizontal="left" vertical="center" wrapText="1"/>
    </xf>
    <xf numFmtId="14" fontId="30" fillId="9" borderId="33" xfId="0" applyNumberFormat="1" applyFont="1" applyFill="1" applyBorder="1" applyAlignment="1">
      <alignment horizontal="centerContinuous" vertical="center"/>
    </xf>
    <xf numFmtId="0" fontId="30" fillId="0" borderId="0" xfId="29" applyFont="1" applyAlignment="1">
      <alignment vertical="center"/>
    </xf>
    <xf numFmtId="0" fontId="46" fillId="0" borderId="0" xfId="0" applyFont="1" applyAlignment="1">
      <alignment horizontal="left" vertical="center"/>
    </xf>
    <xf numFmtId="0" fontId="39" fillId="0" borderId="0" xfId="29" applyFont="1" applyAlignment="1">
      <alignment horizontal="left" vertical="center"/>
    </xf>
    <xf numFmtId="0" fontId="77" fillId="0" borderId="0" xfId="0" applyFont="1" applyAlignment="1">
      <alignment vertical="center"/>
    </xf>
    <xf numFmtId="0" fontId="78" fillId="0" borderId="0" xfId="0" applyFont="1"/>
    <xf numFmtId="0" fontId="77" fillId="0" borderId="56" xfId="0" applyFont="1" applyBorder="1" applyAlignment="1">
      <alignment vertical="center"/>
    </xf>
    <xf numFmtId="0" fontId="80" fillId="0" borderId="60" xfId="0" applyFont="1" applyBorder="1" applyAlignment="1">
      <alignment horizontal="left" vertical="center" wrapText="1" indent="1"/>
    </xf>
    <xf numFmtId="178" fontId="75" fillId="0" borderId="61" xfId="0" applyNumberFormat="1" applyFont="1" applyBorder="1" applyAlignment="1">
      <alignment horizontal="center" vertical="center"/>
    </xf>
    <xf numFmtId="178" fontId="75" fillId="0" borderId="61" xfId="0" applyNumberFormat="1" applyFont="1" applyBorder="1" applyAlignment="1" applyProtection="1">
      <alignment horizontal="center" vertical="center"/>
      <protection locked="0"/>
    </xf>
    <xf numFmtId="178" fontId="70" fillId="12" borderId="60" xfId="0" applyNumberFormat="1" applyFont="1" applyFill="1" applyBorder="1" applyAlignment="1">
      <alignment horizontal="center" vertical="center"/>
    </xf>
    <xf numFmtId="178" fontId="70" fillId="0" borderId="60" xfId="0" applyNumberFormat="1" applyFont="1" applyBorder="1" applyAlignment="1">
      <alignment horizontal="center" vertical="center"/>
    </xf>
    <xf numFmtId="178" fontId="70" fillId="0" borderId="60" xfId="0" applyNumberFormat="1" applyFont="1" applyBorder="1" applyAlignment="1" applyProtection="1">
      <alignment horizontal="center" vertical="center"/>
      <protection locked="0"/>
    </xf>
    <xf numFmtId="0" fontId="81" fillId="0" borderId="60" xfId="0" applyFont="1" applyBorder="1" applyAlignment="1">
      <alignment horizontal="left" vertical="center" wrapText="1" indent="1"/>
    </xf>
    <xf numFmtId="0" fontId="82" fillId="0" borderId="60" xfId="0" applyFont="1" applyBorder="1" applyAlignment="1">
      <alignment horizontal="left" vertical="center" wrapText="1" indent="1"/>
    </xf>
    <xf numFmtId="0" fontId="85" fillId="11" borderId="0" xfId="0" applyFont="1" applyFill="1" applyAlignment="1">
      <alignment vertical="center"/>
    </xf>
    <xf numFmtId="49" fontId="55" fillId="9" borderId="42" xfId="0" applyNumberFormat="1" applyFont="1" applyFill="1" applyBorder="1" applyAlignment="1">
      <alignment horizontal="centerContinuous" vertical="center"/>
    </xf>
    <xf numFmtId="0" fontId="86" fillId="11" borderId="0" xfId="0" applyFont="1" applyFill="1" applyAlignment="1">
      <alignment horizontal="center" vertical="center"/>
    </xf>
    <xf numFmtId="0" fontId="87" fillId="11" borderId="0" xfId="0" applyFont="1" applyFill="1" applyAlignment="1">
      <alignment horizontal="right" vertical="center"/>
    </xf>
    <xf numFmtId="0" fontId="0" fillId="0" borderId="0" xfId="0" applyAlignment="1">
      <alignment vertical="center"/>
    </xf>
    <xf numFmtId="0" fontId="88" fillId="0" borderId="0" xfId="0" applyFont="1" applyAlignment="1">
      <alignment vertical="center"/>
    </xf>
    <xf numFmtId="0" fontId="89" fillId="0" borderId="0" xfId="0" applyFont="1" applyAlignment="1">
      <alignment horizontal="right"/>
    </xf>
    <xf numFmtId="0" fontId="90" fillId="0" borderId="0" xfId="0" applyFont="1"/>
    <xf numFmtId="0" fontId="91" fillId="0" borderId="0" xfId="0" applyFont="1" applyAlignment="1">
      <alignment readingOrder="1"/>
    </xf>
    <xf numFmtId="171" fontId="25" fillId="0" borderId="30" xfId="6" applyNumberFormat="1" applyFont="1" applyFill="1" applyBorder="1" applyAlignment="1" applyProtection="1">
      <alignment horizontal="right" vertical="center" wrapText="1"/>
    </xf>
    <xf numFmtId="171" fontId="25" fillId="0" borderId="30" xfId="24" applyNumberFormat="1" applyFont="1" applyFill="1" applyBorder="1" applyAlignment="1" applyProtection="1">
      <alignment horizontal="right" vertical="center" wrapText="1"/>
    </xf>
    <xf numFmtId="171" fontId="25" fillId="0" borderId="30" xfId="24" applyNumberFormat="1" applyFont="1" applyFill="1" applyBorder="1" applyAlignment="1" applyProtection="1">
      <alignment horizontal="right" vertical="center"/>
    </xf>
    <xf numFmtId="171" fontId="25" fillId="0" borderId="30" xfId="24" applyNumberFormat="1" applyFont="1" applyFill="1" applyBorder="1" applyAlignment="1" applyProtection="1">
      <alignment horizontal="right" vertical="center"/>
      <protection locked="0"/>
    </xf>
    <xf numFmtId="0" fontId="38" fillId="0" borderId="30" xfId="0" applyFont="1" applyBorder="1" applyAlignment="1">
      <alignment horizontal="left" vertical="center" wrapText="1" indent="1"/>
    </xf>
    <xf numFmtId="0" fontId="92" fillId="0" borderId="0" xfId="0" applyFont="1" applyAlignment="1">
      <alignment horizontal="right" vertical="center"/>
    </xf>
    <xf numFmtId="0" fontId="93" fillId="0" borderId="0" xfId="0" applyFont="1" applyAlignment="1">
      <alignment horizontal="right"/>
    </xf>
    <xf numFmtId="10" fontId="93" fillId="0" borderId="0" xfId="0" applyNumberFormat="1" applyFont="1" applyAlignment="1">
      <alignment horizontal="right"/>
    </xf>
    <xf numFmtId="10" fontId="93" fillId="0" borderId="0" xfId="0" applyNumberFormat="1" applyFont="1" applyAlignment="1" applyProtection="1">
      <alignment horizontal="right"/>
      <protection locked="0"/>
    </xf>
    <xf numFmtId="0" fontId="46" fillId="0" borderId="0" xfId="0" applyFont="1"/>
    <xf numFmtId="0" fontId="94" fillId="0" borderId="0" xfId="0" applyFont="1" applyAlignment="1">
      <alignment horizontal="right" vertical="center"/>
    </xf>
    <xf numFmtId="0" fontId="93" fillId="0" borderId="0" xfId="0" applyFont="1" applyAlignment="1" applyProtection="1">
      <alignment horizontal="right"/>
      <protection locked="0"/>
    </xf>
    <xf numFmtId="0" fontId="28" fillId="0" borderId="30" xfId="0" applyFont="1" applyBorder="1" applyAlignment="1">
      <alignment horizontal="left" vertical="center" wrapText="1" indent="1"/>
    </xf>
    <xf numFmtId="0" fontId="38" fillId="0" borderId="44" xfId="0" applyFont="1" applyBorder="1" applyAlignment="1">
      <alignment horizontal="left" vertical="center" wrapText="1" indent="1"/>
    </xf>
    <xf numFmtId="172" fontId="26" fillId="0" borderId="30" xfId="30" applyNumberFormat="1" applyFont="1" applyBorder="1" applyAlignment="1">
      <alignment horizontal="center" vertical="center" wrapText="1"/>
    </xf>
    <xf numFmtId="172" fontId="26" fillId="0" borderId="30" xfId="30" applyNumberFormat="1" applyFont="1" applyBorder="1" applyAlignment="1">
      <alignment horizontal="center" vertical="center"/>
    </xf>
    <xf numFmtId="172" fontId="26" fillId="0" borderId="30" xfId="30" applyNumberFormat="1" applyFont="1" applyBorder="1" applyAlignment="1" applyProtection="1">
      <alignment horizontal="center" vertical="center"/>
      <protection locked="0"/>
    </xf>
    <xf numFmtId="176" fontId="55" fillId="15" borderId="45" xfId="0" applyNumberFormat="1" applyFont="1" applyFill="1" applyBorder="1" applyAlignment="1">
      <alignment horizontal="center" vertical="center"/>
    </xf>
    <xf numFmtId="176" fontId="55" fillId="15" borderId="32" xfId="0" applyNumberFormat="1" applyFont="1" applyFill="1" applyBorder="1" applyAlignment="1">
      <alignment horizontal="centerContinuous" vertical="center"/>
    </xf>
    <xf numFmtId="174" fontId="31" fillId="2" borderId="33" xfId="0" applyNumberFormat="1" applyFont="1" applyFill="1" applyBorder="1" applyAlignment="1">
      <alignment horizontal="left" vertical="center" wrapText="1"/>
    </xf>
    <xf numFmtId="0" fontId="95" fillId="0" borderId="0" xfId="0" applyFont="1" applyAlignment="1">
      <alignment horizontal="right"/>
    </xf>
    <xf numFmtId="0" fontId="94" fillId="0" borderId="0" xfId="0" applyFont="1" applyAlignment="1">
      <alignment horizontal="right"/>
    </xf>
    <xf numFmtId="0" fontId="95" fillId="0" borderId="0" xfId="0" applyFont="1"/>
    <xf numFmtId="174" fontId="96" fillId="2" borderId="33" xfId="0" applyNumberFormat="1" applyFont="1" applyFill="1" applyBorder="1" applyAlignment="1">
      <alignment horizontal="left" vertical="center" wrapText="1"/>
    </xf>
    <xf numFmtId="0" fontId="68" fillId="10" borderId="0" xfId="0" applyFont="1" applyFill="1" applyAlignment="1">
      <alignment horizontal="right"/>
    </xf>
    <xf numFmtId="0" fontId="34" fillId="0" borderId="0" xfId="0" applyFont="1"/>
    <xf numFmtId="0" fontId="97" fillId="0" borderId="0" xfId="0" applyFont="1" applyAlignment="1">
      <alignment horizontal="right"/>
    </xf>
    <xf numFmtId="0" fontId="39" fillId="0" borderId="0" xfId="0" applyFont="1"/>
    <xf numFmtId="0" fontId="98" fillId="0" borderId="0" xfId="31" applyFont="1" applyAlignment="1">
      <alignment vertical="center"/>
    </xf>
    <xf numFmtId="172" fontId="102" fillId="0" borderId="30" xfId="32" applyNumberFormat="1" applyFont="1" applyFill="1" applyBorder="1" applyAlignment="1" applyProtection="1">
      <alignment horizontal="center" vertical="center"/>
      <protection locked="0"/>
    </xf>
    <xf numFmtId="172" fontId="102" fillId="0" borderId="44" xfId="32" applyNumberFormat="1" applyFont="1" applyFill="1" applyBorder="1" applyAlignment="1">
      <alignment horizontal="center" vertical="center"/>
    </xf>
    <xf numFmtId="49" fontId="100" fillId="0" borderId="30" xfId="31" applyNumberFormat="1" applyFont="1" applyBorder="1" applyAlignment="1">
      <alignment vertical="center"/>
    </xf>
    <xf numFmtId="172" fontId="103" fillId="0" borderId="30" xfId="32" applyNumberFormat="1" applyFont="1" applyFill="1" applyBorder="1" applyAlignment="1" applyProtection="1">
      <alignment horizontal="center" vertical="center"/>
      <protection locked="0"/>
    </xf>
    <xf numFmtId="49" fontId="91" fillId="0" borderId="30" xfId="31" applyNumberFormat="1" applyFont="1" applyBorder="1" applyAlignment="1">
      <alignment horizontal="left" vertical="center" indent="5"/>
    </xf>
    <xf numFmtId="172" fontId="103" fillId="0" borderId="30" xfId="32" applyNumberFormat="1" applyFont="1" applyFill="1" applyBorder="1" applyAlignment="1">
      <alignment horizontal="center" vertical="center"/>
    </xf>
    <xf numFmtId="49" fontId="91" fillId="0" borderId="30" xfId="31" applyNumberFormat="1" applyFont="1" applyBorder="1" applyAlignment="1">
      <alignment horizontal="left" vertical="center" indent="3"/>
    </xf>
    <xf numFmtId="49" fontId="100" fillId="0" borderId="30" xfId="31" applyNumberFormat="1" applyFont="1" applyBorder="1" applyAlignment="1">
      <alignment horizontal="left" vertical="center" indent="1"/>
    </xf>
    <xf numFmtId="49" fontId="91" fillId="0" borderId="30" xfId="31" applyNumberFormat="1" applyFont="1" applyBorder="1" applyAlignment="1">
      <alignment horizontal="left" vertical="center" wrapText="1" indent="3"/>
    </xf>
    <xf numFmtId="49" fontId="100" fillId="0" borderId="30" xfId="31" applyNumberFormat="1" applyFont="1" applyBorder="1" applyAlignment="1">
      <alignment horizontal="left" vertical="center"/>
    </xf>
    <xf numFmtId="49" fontId="100" fillId="0" borderId="30" xfId="31" applyNumberFormat="1" applyFont="1" applyBorder="1" applyAlignment="1">
      <alignment horizontal="left" vertical="center" indent="3"/>
    </xf>
    <xf numFmtId="172" fontId="102" fillId="0" borderId="44" xfId="32" applyNumberFormat="1" applyFont="1" applyFill="1" applyBorder="1" applyAlignment="1" applyProtection="1">
      <alignment horizontal="center" vertical="center"/>
      <protection locked="0"/>
    </xf>
    <xf numFmtId="49" fontId="100" fillId="0" borderId="44" xfId="31" applyNumberFormat="1" applyFont="1" applyBorder="1" applyAlignment="1">
      <alignment horizontal="left" vertical="center" indent="1"/>
    </xf>
    <xf numFmtId="172" fontId="102" fillId="0" borderId="30" xfId="32" applyNumberFormat="1" applyFont="1" applyFill="1" applyBorder="1" applyAlignment="1">
      <alignment horizontal="center" vertical="center"/>
    </xf>
    <xf numFmtId="14" fontId="104" fillId="9" borderId="33" xfId="0" applyNumberFormat="1" applyFont="1" applyFill="1" applyBorder="1" applyAlignment="1">
      <alignment horizontal="centerContinuous" vertical="center"/>
    </xf>
    <xf numFmtId="49" fontId="105" fillId="16" borderId="69" xfId="0" applyNumberFormat="1" applyFont="1" applyFill="1" applyBorder="1" applyAlignment="1">
      <alignment horizontal="left" vertical="center"/>
    </xf>
    <xf numFmtId="174" fontId="106" fillId="17" borderId="70" xfId="0" applyNumberFormat="1" applyFont="1" applyFill="1" applyBorder="1" applyAlignment="1">
      <alignment horizontal="center" vertical="center" wrapText="1"/>
    </xf>
    <xf numFmtId="174" fontId="106" fillId="2" borderId="70" xfId="0" applyNumberFormat="1" applyFont="1" applyFill="1" applyBorder="1" applyAlignment="1">
      <alignment horizontal="center" vertical="center" wrapText="1"/>
    </xf>
    <xf numFmtId="49" fontId="106" fillId="2" borderId="70" xfId="0" applyNumberFormat="1" applyFont="1" applyFill="1" applyBorder="1" applyAlignment="1">
      <alignment horizontal="center" vertical="center" wrapText="1"/>
    </xf>
    <xf numFmtId="0" fontId="108" fillId="0" borderId="0" xfId="0" applyFont="1" applyAlignment="1">
      <alignment horizontal="right"/>
    </xf>
    <xf numFmtId="0" fontId="82" fillId="0" borderId="0" xfId="0" applyFont="1"/>
    <xf numFmtId="0" fontId="109" fillId="0" borderId="0" xfId="31" applyFont="1" applyAlignment="1">
      <alignment vertical="center"/>
    </xf>
    <xf numFmtId="49" fontId="102" fillId="0" borderId="30" xfId="31" applyNumberFormat="1" applyFont="1" applyBorder="1" applyAlignment="1">
      <alignment horizontal="left" vertical="center"/>
    </xf>
    <xf numFmtId="49" fontId="102" fillId="0" borderId="30" xfId="31" applyNumberFormat="1" applyFont="1" applyBorder="1" applyAlignment="1">
      <alignment horizontal="left" vertical="center" indent="2"/>
    </xf>
    <xf numFmtId="49" fontId="103" fillId="0" borderId="30" xfId="31" applyNumberFormat="1" applyFont="1" applyBorder="1" applyAlignment="1">
      <alignment horizontal="left" vertical="center" indent="3"/>
    </xf>
    <xf numFmtId="49" fontId="102" fillId="0" borderId="30" xfId="31" applyNumberFormat="1" applyFont="1" applyBorder="1" applyAlignment="1">
      <alignment horizontal="left" vertical="center" indent="1"/>
    </xf>
    <xf numFmtId="49" fontId="103" fillId="0" borderId="30" xfId="31" applyNumberFormat="1" applyFont="1" applyBorder="1" applyAlignment="1">
      <alignment horizontal="left" vertical="center" indent="4"/>
    </xf>
    <xf numFmtId="49" fontId="103" fillId="0" borderId="30" xfId="31" applyNumberFormat="1" applyFont="1" applyBorder="1" applyAlignment="1">
      <alignment horizontal="left" vertical="center" indent="5"/>
    </xf>
    <xf numFmtId="49" fontId="106" fillId="17" borderId="70" xfId="0" applyNumberFormat="1" applyFont="1" applyFill="1" applyBorder="1" applyAlignment="1">
      <alignment horizontal="center" vertical="center" wrapText="1"/>
    </xf>
    <xf numFmtId="0" fontId="111" fillId="0" borderId="0" xfId="0" applyFont="1" applyAlignment="1">
      <alignment horizontal="right"/>
    </xf>
    <xf numFmtId="0" fontId="37" fillId="6" borderId="0" xfId="0" applyFont="1" applyFill="1"/>
    <xf numFmtId="172" fontId="43" fillId="0" borderId="0" xfId="0" applyNumberFormat="1" applyFont="1"/>
    <xf numFmtId="0" fontId="98" fillId="0" borderId="29" xfId="33" applyFont="1" applyBorder="1" applyAlignment="1">
      <alignment vertical="center"/>
    </xf>
    <xf numFmtId="172" fontId="112" fillId="6" borderId="71" xfId="0" applyNumberFormat="1" applyFont="1" applyFill="1" applyBorder="1" applyAlignment="1">
      <alignment horizontal="right" vertical="center" wrapText="1"/>
    </xf>
    <xf numFmtId="172" fontId="112" fillId="0" borderId="72" xfId="0" applyNumberFormat="1" applyFont="1" applyBorder="1" applyAlignment="1">
      <alignment horizontal="right" vertical="center" wrapText="1"/>
    </xf>
    <xf numFmtId="172" fontId="112" fillId="0" borderId="72" xfId="0" applyNumberFormat="1" applyFont="1" applyBorder="1" applyAlignment="1">
      <alignment horizontal="right" vertical="center"/>
    </xf>
    <xf numFmtId="0" fontId="112" fillId="6" borderId="73" xfId="0" applyFont="1" applyFill="1" applyBorder="1"/>
    <xf numFmtId="172" fontId="112" fillId="0" borderId="71" xfId="0" applyNumberFormat="1" applyFont="1" applyBorder="1" applyAlignment="1">
      <alignment horizontal="right" vertical="center" wrapText="1"/>
    </xf>
    <xf numFmtId="0" fontId="112" fillId="0" borderId="73" xfId="0" applyFont="1" applyBorder="1"/>
    <xf numFmtId="0" fontId="15" fillId="10" borderId="0" xfId="0" applyFont="1" applyFill="1"/>
    <xf numFmtId="172" fontId="112" fillId="6" borderId="72" xfId="0" applyNumberFormat="1" applyFont="1" applyFill="1" applyBorder="1" applyAlignment="1">
      <alignment horizontal="right" vertical="center" wrapText="1"/>
    </xf>
    <xf numFmtId="0" fontId="6" fillId="10" borderId="0" xfId="0" applyFont="1" applyFill="1"/>
    <xf numFmtId="174" fontId="11" fillId="2" borderId="74" xfId="0" applyNumberFormat="1" applyFont="1" applyFill="1" applyBorder="1" applyAlignment="1">
      <alignment horizontal="right" vertical="center"/>
    </xf>
    <xf numFmtId="174" fontId="11" fillId="2" borderId="75" xfId="0" applyNumberFormat="1" applyFont="1" applyFill="1" applyBorder="1" applyAlignment="1">
      <alignment horizontal="right" vertical="center"/>
    </xf>
    <xf numFmtId="174" fontId="11" fillId="2" borderId="75" xfId="0" applyNumberFormat="1" applyFont="1" applyFill="1" applyBorder="1" applyAlignment="1">
      <alignment horizontal="left" vertical="center"/>
    </xf>
    <xf numFmtId="176" fontId="30" fillId="9" borderId="43" xfId="0" applyNumberFormat="1" applyFont="1" applyFill="1" applyBorder="1" applyAlignment="1">
      <alignment horizontal="centerContinuous" vertical="center"/>
    </xf>
    <xf numFmtId="176" fontId="30" fillId="9" borderId="33" xfId="0" applyNumberFormat="1" applyFont="1" applyFill="1" applyBorder="1" applyAlignment="1">
      <alignment horizontal="centerContinuous" vertical="center"/>
    </xf>
    <xf numFmtId="176" fontId="30" fillId="9" borderId="45" xfId="0" applyNumberFormat="1" applyFont="1" applyFill="1" applyBorder="1" applyAlignment="1">
      <alignment horizontal="centerContinuous" vertical="center"/>
    </xf>
    <xf numFmtId="174" fontId="11" fillId="0" borderId="75" xfId="0" applyNumberFormat="1" applyFont="1" applyBorder="1" applyAlignment="1">
      <alignment horizontal="left" vertical="center"/>
    </xf>
    <xf numFmtId="0" fontId="6" fillId="6" borderId="0" xfId="0" applyFont="1" applyFill="1"/>
    <xf numFmtId="0" fontId="6" fillId="10" borderId="0" xfId="34" applyFill="1"/>
    <xf numFmtId="0" fontId="30" fillId="6" borderId="0" xfId="0" applyFont="1" applyFill="1" applyAlignment="1">
      <alignment horizontal="center" vertical="center"/>
    </xf>
    <xf numFmtId="0" fontId="34" fillId="6" borderId="0" xfId="0" applyFont="1" applyFill="1" applyAlignment="1">
      <alignment horizontal="left"/>
    </xf>
    <xf numFmtId="4" fontId="114" fillId="0" borderId="0" xfId="0" applyNumberFormat="1" applyFont="1"/>
    <xf numFmtId="179" fontId="115" fillId="0" borderId="30" xfId="0" applyNumberFormat="1" applyFont="1" applyBorder="1" applyAlignment="1" applyProtection="1">
      <alignment horizontal="right" vertical="center"/>
      <protection locked="0"/>
    </xf>
    <xf numFmtId="179" fontId="115" fillId="0" borderId="30" xfId="0" applyNumberFormat="1" applyFont="1" applyBorder="1" applyAlignment="1">
      <alignment horizontal="right" vertical="center"/>
    </xf>
    <xf numFmtId="0" fontId="115" fillId="0" borderId="30" xfId="0" applyFont="1" applyBorder="1" applyAlignment="1">
      <alignment horizontal="left" vertical="center" indent="1"/>
    </xf>
    <xf numFmtId="179" fontId="116" fillId="0" borderId="30" xfId="0" applyNumberFormat="1" applyFont="1" applyBorder="1" applyAlignment="1" applyProtection="1">
      <alignment horizontal="right" vertical="center"/>
      <protection locked="0"/>
    </xf>
    <xf numFmtId="179" fontId="116" fillId="0" borderId="30" xfId="0" applyNumberFormat="1" applyFont="1" applyBorder="1" applyAlignment="1">
      <alignment horizontal="right" vertical="center"/>
    </xf>
    <xf numFmtId="0" fontId="116" fillId="0" borderId="30" xfId="0" applyFont="1" applyBorder="1" applyAlignment="1">
      <alignment horizontal="left" vertical="center" indent="1"/>
    </xf>
    <xf numFmtId="168" fontId="26" fillId="0" borderId="0" xfId="0" applyNumberFormat="1" applyFont="1"/>
    <xf numFmtId="176" fontId="104" fillId="9" borderId="76" xfId="0" applyNumberFormat="1" applyFont="1" applyFill="1" applyBorder="1" applyAlignment="1">
      <alignment horizontal="center" vertical="center"/>
    </xf>
    <xf numFmtId="174" fontId="31" fillId="2" borderId="32" xfId="0" applyNumberFormat="1" applyFont="1" applyFill="1" applyBorder="1" applyAlignment="1">
      <alignment horizontal="centerContinuous" vertical="center"/>
    </xf>
    <xf numFmtId="174" fontId="117" fillId="2" borderId="77" xfId="0" applyNumberFormat="1" applyFont="1" applyFill="1" applyBorder="1" applyAlignment="1">
      <alignment horizontal="centerContinuous" vertical="center"/>
    </xf>
    <xf numFmtId="174" fontId="117" fillId="2" borderId="78" xfId="0" applyNumberFormat="1" applyFont="1" applyFill="1" applyBorder="1" applyAlignment="1">
      <alignment horizontal="centerContinuous" vertical="center"/>
    </xf>
    <xf numFmtId="174" fontId="118" fillId="2" borderId="69" xfId="0" applyNumberFormat="1" applyFont="1" applyFill="1" applyBorder="1" applyAlignment="1">
      <alignment horizontal="centerContinuous" vertical="center"/>
    </xf>
    <xf numFmtId="174" fontId="118" fillId="2" borderId="70" xfId="0" applyNumberFormat="1" applyFont="1" applyFill="1" applyBorder="1" applyAlignment="1">
      <alignment horizontal="centerContinuous" vertical="center"/>
    </xf>
    <xf numFmtId="174" fontId="31" fillId="0" borderId="0" xfId="0" applyNumberFormat="1" applyFont="1" applyAlignment="1">
      <alignment horizontal="centerContinuous" vertical="center"/>
    </xf>
    <xf numFmtId="0" fontId="119" fillId="0" borderId="0" xfId="0" applyFont="1" applyAlignment="1">
      <alignment horizontal="right"/>
    </xf>
    <xf numFmtId="0" fontId="98" fillId="0" borderId="0" xfId="0" applyFont="1"/>
    <xf numFmtId="0" fontId="98" fillId="0" borderId="0" xfId="0" applyFont="1" applyAlignment="1">
      <alignment vertical="center"/>
    </xf>
    <xf numFmtId="0" fontId="24" fillId="0" borderId="0" xfId="18" applyFont="1"/>
    <xf numFmtId="172" fontId="25" fillId="0" borderId="30" xfId="0" applyNumberFormat="1" applyFont="1" applyBorder="1" applyAlignment="1">
      <alignment horizontal="right" vertical="center" wrapText="1"/>
    </xf>
    <xf numFmtId="172" fontId="25" fillId="0" borderId="30" xfId="35" applyNumberFormat="1" applyFont="1" applyBorder="1" applyAlignment="1">
      <alignment horizontal="right" vertical="center" wrapText="1"/>
    </xf>
    <xf numFmtId="172" fontId="38" fillId="0" borderId="30" xfId="35" applyNumberFormat="1" applyFont="1" applyBorder="1" applyAlignment="1">
      <alignment horizontal="right" vertical="center" wrapText="1"/>
    </xf>
    <xf numFmtId="172" fontId="38" fillId="0" borderId="30" xfId="35" applyNumberFormat="1" applyFont="1" applyBorder="1" applyAlignment="1">
      <alignment horizontal="right" vertical="center"/>
    </xf>
    <xf numFmtId="0" fontId="38" fillId="0" borderId="30" xfId="0" applyFont="1" applyBorder="1" applyAlignment="1">
      <alignment horizontal="left" vertical="center"/>
    </xf>
    <xf numFmtId="172" fontId="26" fillId="0" borderId="30" xfId="0" applyNumberFormat="1" applyFont="1" applyBorder="1" applyAlignment="1">
      <alignment horizontal="right" vertical="center" wrapText="1"/>
    </xf>
    <xf numFmtId="172" fontId="26" fillId="0" borderId="30" xfId="35" applyNumberFormat="1" applyFont="1" applyBorder="1" applyAlignment="1">
      <alignment horizontal="right" vertical="center" wrapText="1"/>
    </xf>
    <xf numFmtId="172" fontId="28" fillId="0" borderId="30" xfId="35" applyNumberFormat="1" applyFont="1" applyBorder="1" applyAlignment="1">
      <alignment horizontal="right" vertical="center" wrapText="1"/>
    </xf>
    <xf numFmtId="172" fontId="28" fillId="0" borderId="30" xfId="35" applyNumberFormat="1" applyFont="1" applyBorder="1" applyAlignment="1">
      <alignment horizontal="right" vertical="center"/>
    </xf>
    <xf numFmtId="174" fontId="118" fillId="2" borderId="42" xfId="0" applyNumberFormat="1" applyFont="1" applyFill="1" applyBorder="1" applyAlignment="1">
      <alignment horizontal="center" vertical="center"/>
    </xf>
    <xf numFmtId="174" fontId="118" fillId="2" borderId="42" xfId="0" applyNumberFormat="1" applyFont="1" applyFill="1" applyBorder="1" applyAlignment="1">
      <alignment horizontal="center" vertical="center" wrapText="1"/>
    </xf>
    <xf numFmtId="174" fontId="31" fillId="2" borderId="47" xfId="0" applyNumberFormat="1" applyFont="1" applyFill="1" applyBorder="1" applyAlignment="1">
      <alignment horizontal="left" vertical="center"/>
    </xf>
    <xf numFmtId="174" fontId="31" fillId="0" borderId="35" xfId="0" applyNumberFormat="1" applyFont="1" applyBorder="1" applyAlignment="1">
      <alignment horizontal="left" vertical="center"/>
    </xf>
    <xf numFmtId="174" fontId="11" fillId="2" borderId="79" xfId="0" applyNumberFormat="1" applyFont="1" applyFill="1" applyBorder="1" applyAlignment="1">
      <alignment horizontal="centerContinuous" vertical="center"/>
    </xf>
    <xf numFmtId="0" fontId="46" fillId="0" borderId="0" xfId="0" applyFont="1" applyAlignment="1">
      <alignment horizontal="left"/>
    </xf>
    <xf numFmtId="0" fontId="33" fillId="0" borderId="34" xfId="0" applyFont="1" applyBorder="1" applyAlignment="1">
      <alignment horizontal="right"/>
    </xf>
    <xf numFmtId="0" fontId="34" fillId="0" borderId="0" xfId="0" applyFont="1" applyAlignment="1">
      <alignment horizontal="left"/>
    </xf>
    <xf numFmtId="0" fontId="35" fillId="0" borderId="0" xfId="0" applyFont="1" applyAlignment="1">
      <alignment horizontal="left"/>
    </xf>
    <xf numFmtId="0" fontId="121" fillId="0" borderId="0" xfId="0" applyFont="1"/>
    <xf numFmtId="0" fontId="121" fillId="0" borderId="0" xfId="0" applyFont="1" applyAlignment="1">
      <alignment vertical="center"/>
    </xf>
    <xf numFmtId="172" fontId="25" fillId="0" borderId="30" xfId="0" applyNumberFormat="1" applyFont="1" applyBorder="1" applyAlignment="1">
      <alignment horizontal="right" indent="1"/>
    </xf>
    <xf numFmtId="172" fontId="25" fillId="0" borderId="30" xfId="35" applyNumberFormat="1" applyFont="1" applyBorder="1" applyAlignment="1">
      <alignment horizontal="right" indent="1"/>
    </xf>
    <xf numFmtId="172" fontId="38" fillId="0" borderId="30" xfId="35" applyNumberFormat="1" applyFont="1" applyBorder="1" applyAlignment="1">
      <alignment horizontal="right"/>
    </xf>
    <xf numFmtId="0" fontId="38" fillId="0" borderId="30" xfId="0" applyFont="1" applyBorder="1" applyAlignment="1">
      <alignment horizontal="left" vertical="center" indent="1"/>
    </xf>
    <xf numFmtId="172" fontId="26" fillId="0" borderId="30" xfId="0" applyNumberFormat="1" applyFont="1" applyBorder="1" applyAlignment="1">
      <alignment horizontal="right" indent="1"/>
    </xf>
    <xf numFmtId="172" fontId="26" fillId="0" borderId="30" xfId="35" applyNumberFormat="1" applyFont="1" applyBorder="1" applyAlignment="1">
      <alignment horizontal="right" indent="1"/>
    </xf>
    <xf numFmtId="172" fontId="28" fillId="0" borderId="30" xfId="35" applyNumberFormat="1" applyFont="1" applyBorder="1" applyAlignment="1">
      <alignment horizontal="right"/>
    </xf>
    <xf numFmtId="174" fontId="118" fillId="2" borderId="33" xfId="0" applyNumberFormat="1" applyFont="1" applyFill="1" applyBorder="1" applyAlignment="1">
      <alignment horizontal="center" vertical="center"/>
    </xf>
    <xf numFmtId="174" fontId="118" fillId="2" borderId="32" xfId="0" applyNumberFormat="1" applyFont="1" applyFill="1" applyBorder="1" applyAlignment="1">
      <alignment horizontal="left" vertical="center" wrapText="1"/>
    </xf>
    <xf numFmtId="176" fontId="30" fillId="9" borderId="80" xfId="0" applyNumberFormat="1" applyFont="1" applyFill="1" applyBorder="1" applyAlignment="1">
      <alignment horizontal="centerContinuous" vertical="center"/>
    </xf>
    <xf numFmtId="174" fontId="31" fillId="0" borderId="32" xfId="0" applyNumberFormat="1" applyFont="1" applyBorder="1" applyAlignment="1">
      <alignment horizontal="left" vertical="center" wrapText="1"/>
    </xf>
    <xf numFmtId="0" fontId="46" fillId="6" borderId="0" xfId="0" applyFont="1" applyFill="1" applyAlignment="1">
      <alignment horizontal="left"/>
    </xf>
    <xf numFmtId="172" fontId="25" fillId="0" borderId="30" xfId="35" applyNumberFormat="1" applyFont="1" applyBorder="1" applyAlignment="1">
      <alignment horizontal="right"/>
    </xf>
    <xf numFmtId="174" fontId="118" fillId="2" borderId="70" xfId="0" applyNumberFormat="1" applyFont="1" applyFill="1" applyBorder="1" applyAlignment="1">
      <alignment horizontal="center" vertical="center"/>
    </xf>
    <xf numFmtId="174" fontId="118" fillId="2" borderId="70" xfId="0" applyNumberFormat="1" applyFont="1" applyFill="1" applyBorder="1" applyAlignment="1">
      <alignment horizontal="center" vertical="center" wrapText="1"/>
    </xf>
    <xf numFmtId="176" fontId="30" fillId="9" borderId="81" xfId="0" applyNumberFormat="1" applyFont="1" applyFill="1" applyBorder="1" applyAlignment="1">
      <alignment horizontal="centerContinuous" vertical="center"/>
    </xf>
    <xf numFmtId="172" fontId="25" fillId="0" borderId="30" xfId="0" applyNumberFormat="1" applyFont="1" applyBorder="1" applyAlignment="1">
      <alignment horizontal="right"/>
    </xf>
    <xf numFmtId="172" fontId="26" fillId="0" borderId="30" xfId="0" applyNumberFormat="1" applyFont="1" applyBorder="1" applyAlignment="1">
      <alignment horizontal="right"/>
    </xf>
    <xf numFmtId="172" fontId="26" fillId="0" borderId="30" xfId="35" applyNumberFormat="1" applyFont="1" applyBorder="1" applyAlignment="1">
      <alignment horizontal="right"/>
    </xf>
    <xf numFmtId="172" fontId="28" fillId="0" borderId="30" xfId="35" applyNumberFormat="1" applyFont="1" applyBorder="1" applyAlignment="1">
      <alignment horizontal="right" indent="1"/>
    </xf>
    <xf numFmtId="172" fontId="25" fillId="0" borderId="30" xfId="0" applyNumberFormat="1" applyFont="1" applyBorder="1"/>
    <xf numFmtId="172" fontId="25" fillId="0" borderId="30" xfId="35" applyNumberFormat="1" applyFont="1" applyBorder="1"/>
    <xf numFmtId="172" fontId="38" fillId="0" borderId="30" xfId="35" applyNumberFormat="1" applyFont="1" applyBorder="1"/>
    <xf numFmtId="174" fontId="31" fillId="2" borderId="32" xfId="0" applyNumberFormat="1" applyFont="1" applyFill="1" applyBorder="1" applyAlignment="1">
      <alignment horizontal="left" vertical="center" wrapText="1"/>
    </xf>
    <xf numFmtId="0" fontId="122" fillId="0" borderId="0" xfId="0" applyFont="1" applyAlignment="1">
      <alignment vertical="center"/>
    </xf>
    <xf numFmtId="0" fontId="123" fillId="0" borderId="0" xfId="0" applyFont="1"/>
    <xf numFmtId="172" fontId="75" fillId="0" borderId="30" xfId="0" applyNumberFormat="1" applyFont="1" applyBorder="1" applyAlignment="1">
      <alignment horizontal="center" vertical="center" wrapText="1"/>
    </xf>
    <xf numFmtId="0" fontId="40" fillId="0" borderId="30" xfId="0" applyFont="1" applyBorder="1" applyAlignment="1">
      <alignment horizontal="left" vertical="center" indent="1"/>
    </xf>
    <xf numFmtId="0" fontId="124" fillId="0" borderId="30" xfId="0" applyFont="1" applyBorder="1" applyAlignment="1">
      <alignment horizontal="left" vertical="center" indent="1"/>
    </xf>
    <xf numFmtId="174" fontId="31" fillId="2" borderId="33" xfId="0" applyNumberFormat="1" applyFont="1" applyFill="1" applyBorder="1" applyAlignment="1">
      <alignment horizontal="center" vertical="center" wrapText="1"/>
    </xf>
    <xf numFmtId="174" fontId="31" fillId="2" borderId="45" xfId="0" applyNumberFormat="1" applyFont="1" applyFill="1" applyBorder="1" applyAlignment="1">
      <alignment horizontal="left"/>
    </xf>
    <xf numFmtId="174" fontId="31" fillId="2" borderId="33" xfId="36" applyNumberFormat="1" applyFont="1" applyFill="1" applyBorder="1" applyAlignment="1">
      <alignment horizontal="right" vertical="center"/>
    </xf>
    <xf numFmtId="0" fontId="125" fillId="0" borderId="0" xfId="0" applyFont="1" applyAlignment="1">
      <alignment horizontal="right"/>
    </xf>
    <xf numFmtId="0" fontId="125" fillId="0" borderId="34" xfId="0" applyFont="1" applyBorder="1" applyAlignment="1">
      <alignment horizontal="right"/>
    </xf>
    <xf numFmtId="0" fontId="46" fillId="0" borderId="41" xfId="0" applyFont="1" applyBorder="1" applyAlignment="1">
      <alignment vertical="center"/>
    </xf>
    <xf numFmtId="172" fontId="0" fillId="0" borderId="0" xfId="0" applyNumberFormat="1"/>
    <xf numFmtId="172" fontId="98" fillId="0" borderId="0" xfId="37" applyNumberFormat="1" applyFont="1" applyFill="1" applyAlignment="1"/>
    <xf numFmtId="0" fontId="126" fillId="0" borderId="0" xfId="0" applyFont="1"/>
    <xf numFmtId="171" fontId="70" fillId="0" borderId="0" xfId="0" applyNumberFormat="1" applyFont="1" applyAlignment="1">
      <alignment horizontal="right" vertical="center" wrapText="1"/>
    </xf>
    <xf numFmtId="172" fontId="70" fillId="0" borderId="0" xfId="0" applyNumberFormat="1" applyFont="1" applyAlignment="1">
      <alignment horizontal="right" vertical="center" wrapText="1"/>
    </xf>
    <xf numFmtId="172" fontId="98" fillId="0" borderId="0" xfId="38" applyNumberFormat="1" applyFont="1" applyFill="1" applyAlignment="1"/>
    <xf numFmtId="0" fontId="127" fillId="0" borderId="0" xfId="0" applyFont="1"/>
    <xf numFmtId="0" fontId="99" fillId="0" borderId="0" xfId="36" applyFont="1" applyAlignment="1">
      <alignment horizontal="left" vertical="center" indent="1"/>
    </xf>
    <xf numFmtId="0" fontId="24" fillId="0" borderId="0" xfId="18" applyFont="1" applyAlignment="1">
      <alignment horizontal="left" indent="1"/>
    </xf>
    <xf numFmtId="171" fontId="75" fillId="0" borderId="30" xfId="0" applyNumberFormat="1" applyFont="1" applyBorder="1" applyAlignment="1">
      <alignment horizontal="right" vertical="center" wrapText="1"/>
    </xf>
    <xf numFmtId="172" fontId="75" fillId="0" borderId="30" xfId="0" applyNumberFormat="1" applyFont="1" applyBorder="1" applyAlignment="1">
      <alignment horizontal="right" vertical="center" wrapText="1"/>
    </xf>
    <xf numFmtId="171" fontId="70" fillId="0" borderId="30" xfId="0" applyNumberFormat="1" applyFont="1" applyBorder="1" applyAlignment="1">
      <alignment horizontal="right" vertical="center" wrapText="1"/>
    </xf>
    <xf numFmtId="172" fontId="70" fillId="0" borderId="30" xfId="0" applyNumberFormat="1" applyFont="1" applyBorder="1" applyAlignment="1">
      <alignment horizontal="right" vertical="center" wrapText="1"/>
    </xf>
    <xf numFmtId="0" fontId="29" fillId="0" borderId="30" xfId="0" applyFont="1" applyBorder="1" applyAlignment="1">
      <alignment horizontal="left" vertical="center"/>
    </xf>
    <xf numFmtId="168" fontId="40" fillId="0" borderId="0" xfId="0" applyNumberFormat="1" applyFont="1" applyAlignment="1">
      <alignment horizontal="left" indent="1"/>
    </xf>
    <xf numFmtId="0" fontId="29" fillId="0" borderId="30" xfId="0" applyFont="1" applyBorder="1" applyAlignment="1">
      <alignment horizontal="left" vertical="center" indent="1"/>
    </xf>
    <xf numFmtId="0" fontId="29" fillId="0" borderId="0" xfId="0" applyFont="1" applyAlignment="1">
      <alignment vertical="center"/>
    </xf>
    <xf numFmtId="174" fontId="31" fillId="2" borderId="43" xfId="0" applyNumberFormat="1" applyFont="1" applyFill="1" applyBorder="1" applyAlignment="1">
      <alignment horizontal="right" vertical="center"/>
    </xf>
    <xf numFmtId="174" fontId="31" fillId="2" borderId="45" xfId="0" applyNumberFormat="1" applyFont="1" applyFill="1" applyBorder="1" applyAlignment="1">
      <alignment horizontal="right" vertical="center"/>
    </xf>
    <xf numFmtId="174" fontId="31" fillId="2" borderId="43" xfId="0" applyNumberFormat="1" applyFont="1" applyFill="1" applyBorder="1" applyAlignment="1">
      <alignment horizontal="left" vertical="center"/>
    </xf>
    <xf numFmtId="174" fontId="31" fillId="2" borderId="33" xfId="0" applyNumberFormat="1" applyFont="1" applyFill="1" applyBorder="1" applyAlignment="1">
      <alignment horizontal="right" vertical="center"/>
    </xf>
    <xf numFmtId="174" fontId="31" fillId="2" borderId="33" xfId="0" applyNumberFormat="1" applyFont="1" applyFill="1" applyBorder="1" applyAlignment="1">
      <alignment horizontal="left" vertical="center"/>
    </xf>
    <xf numFmtId="0" fontId="40" fillId="0" borderId="0" xfId="0" applyFont="1" applyAlignment="1">
      <alignment horizontal="centerContinuous"/>
    </xf>
    <xf numFmtId="0" fontId="40" fillId="0" borderId="0" xfId="0" applyFont="1" applyAlignment="1">
      <alignment horizontal="centerContinuous" vertical="center"/>
    </xf>
    <xf numFmtId="49" fontId="30" fillId="9" borderId="45" xfId="0" applyNumberFormat="1" applyFont="1" applyFill="1" applyBorder="1" applyAlignment="1">
      <alignment horizontal="centerContinuous" vertical="center"/>
    </xf>
    <xf numFmtId="0" fontId="30" fillId="0" borderId="28" xfId="0" applyFont="1" applyBorder="1" applyAlignment="1">
      <alignment horizontal="center" vertical="center"/>
    </xf>
    <xf numFmtId="0" fontId="24" fillId="0" borderId="0" xfId="20" applyFont="1"/>
    <xf numFmtId="0" fontId="130" fillId="0" borderId="0" xfId="0" applyFont="1"/>
    <xf numFmtId="0" fontId="131" fillId="0" borderId="0" xfId="36" applyFont="1"/>
    <xf numFmtId="172" fontId="26" fillId="0" borderId="30" xfId="39" applyNumberFormat="1" applyFont="1" applyBorder="1" applyAlignment="1">
      <alignment horizontal="right"/>
    </xf>
    <xf numFmtId="174" fontId="118" fillId="2" borderId="33" xfId="0" applyNumberFormat="1" applyFont="1" applyFill="1" applyBorder="1" applyAlignment="1">
      <alignment horizontal="center" vertical="center" wrapText="1"/>
    </xf>
    <xf numFmtId="0" fontId="133" fillId="0" borderId="0" xfId="0" applyFont="1" applyAlignment="1">
      <alignment wrapText="1"/>
    </xf>
    <xf numFmtId="0" fontId="98" fillId="0" borderId="0" xfId="40" applyFont="1"/>
    <xf numFmtId="0" fontId="134" fillId="0" borderId="0" xfId="0" applyFont="1"/>
    <xf numFmtId="0" fontId="98" fillId="0" borderId="0" xfId="41" applyFont="1"/>
    <xf numFmtId="171" fontId="26" fillId="0" borderId="30" xfId="0" applyNumberFormat="1" applyFont="1" applyBorder="1" applyAlignment="1" applyProtection="1">
      <alignment horizontal="center" vertical="center"/>
      <protection locked="0"/>
    </xf>
    <xf numFmtId="171" fontId="26" fillId="0" borderId="30" xfId="0" applyNumberFormat="1" applyFont="1" applyBorder="1" applyAlignment="1">
      <alignment horizontal="center" vertical="center"/>
    </xf>
    <xf numFmtId="171" fontId="70" fillId="0" borderId="30" xfId="0" applyNumberFormat="1" applyFont="1" applyBorder="1" applyAlignment="1">
      <alignment horizontal="center" vertical="center"/>
    </xf>
    <xf numFmtId="172" fontId="70" fillId="0" borderId="30" xfId="0" applyNumberFormat="1" applyFont="1" applyBorder="1" applyAlignment="1">
      <alignment horizontal="center" vertical="center"/>
    </xf>
    <xf numFmtId="171" fontId="70" fillId="0" borderId="30" xfId="35" applyNumberFormat="1" applyFont="1" applyBorder="1" applyAlignment="1">
      <alignment horizontal="center" vertical="center"/>
    </xf>
    <xf numFmtId="172" fontId="70" fillId="0" borderId="30" xfId="35" applyNumberFormat="1" applyFont="1" applyBorder="1" applyAlignment="1">
      <alignment horizontal="center" vertical="center"/>
    </xf>
    <xf numFmtId="174" fontId="31" fillId="2" borderId="33" xfId="0" applyNumberFormat="1" applyFont="1" applyFill="1" applyBorder="1" applyAlignment="1">
      <alignment horizontal="left" wrapText="1"/>
    </xf>
    <xf numFmtId="174" fontId="31" fillId="2" borderId="43" xfId="0" applyNumberFormat="1" applyFont="1" applyFill="1" applyBorder="1" applyAlignment="1">
      <alignment horizontal="center" vertical="center"/>
    </xf>
    <xf numFmtId="174" fontId="31" fillId="0" borderId="0" xfId="0" applyNumberFormat="1" applyFont="1" applyAlignment="1">
      <alignment horizontal="left" vertical="center"/>
    </xf>
    <xf numFmtId="0" fontId="98" fillId="0" borderId="0" xfId="0" applyFont="1" applyAlignment="1">
      <alignment vertical="top"/>
    </xf>
    <xf numFmtId="49" fontId="30" fillId="0" borderId="32" xfId="0" applyNumberFormat="1" applyFont="1" applyBorder="1" applyAlignment="1">
      <alignment vertical="center"/>
    </xf>
    <xf numFmtId="0" fontId="136" fillId="0" borderId="0" xfId="0" applyFont="1"/>
    <xf numFmtId="0" fontId="137" fillId="0" borderId="0" xfId="0" applyFont="1" applyAlignment="1">
      <alignment horizontal="right"/>
    </xf>
    <xf numFmtId="0" fontId="34" fillId="0" borderId="0" xfId="0" applyFont="1" applyAlignment="1">
      <alignment vertical="center"/>
    </xf>
    <xf numFmtId="172" fontId="40" fillId="0" borderId="30" xfId="0" applyNumberFormat="1" applyFont="1" applyBorder="1" applyAlignment="1">
      <alignment horizontal="right" vertical="center"/>
    </xf>
    <xf numFmtId="172" fontId="38" fillId="0" borderId="60" xfId="0" applyNumberFormat="1" applyFont="1" applyBorder="1" applyAlignment="1">
      <alignment horizontal="right" vertical="center"/>
    </xf>
    <xf numFmtId="172" fontId="75" fillId="0" borderId="30" xfId="42" applyNumberFormat="1" applyFont="1" applyBorder="1" applyAlignment="1">
      <alignment horizontal="right" vertical="center" wrapText="1"/>
    </xf>
    <xf numFmtId="0" fontId="38" fillId="10" borderId="0" xfId="0" applyFont="1" applyFill="1"/>
    <xf numFmtId="172" fontId="29" fillId="0" borderId="30" xfId="0" applyNumberFormat="1" applyFont="1" applyBorder="1" applyAlignment="1">
      <alignment horizontal="right" vertical="center"/>
    </xf>
    <xf numFmtId="172" fontId="70" fillId="0" borderId="30" xfId="42" applyNumberFormat="1" applyFont="1" applyBorder="1" applyAlignment="1">
      <alignment horizontal="right" vertical="center" wrapText="1"/>
    </xf>
    <xf numFmtId="172" fontId="70" fillId="0" borderId="30" xfId="0" quotePrefix="1" applyNumberFormat="1" applyFont="1" applyBorder="1" applyAlignment="1">
      <alignment horizontal="right" vertical="center" wrapText="1"/>
    </xf>
    <xf numFmtId="0" fontId="38" fillId="0" borderId="0" xfId="0" applyFont="1"/>
    <xf numFmtId="172" fontId="25" fillId="0" borderId="30" xfId="0" applyNumberFormat="1" applyFont="1" applyBorder="1" applyAlignment="1">
      <alignment horizontal="right" vertical="center"/>
    </xf>
    <xf numFmtId="174" fontId="31" fillId="2" borderId="43" xfId="0" applyNumberFormat="1" applyFont="1" applyFill="1" applyBorder="1" applyAlignment="1">
      <alignment horizontal="center" vertical="center" wrapText="1"/>
    </xf>
    <xf numFmtId="174" fontId="31" fillId="2" borderId="45" xfId="0" applyNumberFormat="1" applyFont="1" applyFill="1" applyBorder="1" applyAlignment="1">
      <alignment horizontal="center" vertical="center" wrapText="1"/>
    </xf>
    <xf numFmtId="0" fontId="37" fillId="10" borderId="0" xfId="34" applyFont="1" applyFill="1" applyAlignment="1">
      <alignment horizontal="left" vertical="top"/>
    </xf>
    <xf numFmtId="172" fontId="75" fillId="0" borderId="0" xfId="0" applyNumberFormat="1" applyFont="1" applyAlignment="1">
      <alignment horizontal="right" vertical="center" wrapText="1"/>
    </xf>
    <xf numFmtId="0" fontId="38" fillId="0" borderId="0" xfId="0" applyFont="1" applyAlignment="1">
      <alignment horizontal="left" vertical="center" indent="1"/>
    </xf>
    <xf numFmtId="172" fontId="38" fillId="0" borderId="30" xfId="0" applyNumberFormat="1" applyFont="1" applyBorder="1" applyAlignment="1">
      <alignment horizontal="left" vertical="center" indent="1"/>
    </xf>
    <xf numFmtId="172" fontId="75" fillId="0" borderId="30" xfId="43" applyNumberFormat="1" applyFont="1" applyBorder="1" applyAlignment="1">
      <alignment horizontal="right" vertical="center" wrapText="1"/>
    </xf>
    <xf numFmtId="172" fontId="26" fillId="0" borderId="30" xfId="0" applyNumberFormat="1" applyFont="1" applyBorder="1" applyAlignment="1">
      <alignment horizontal="left" vertical="center" indent="1"/>
    </xf>
    <xf numFmtId="172" fontId="70" fillId="0" borderId="30" xfId="43" applyNumberFormat="1" applyFont="1" applyBorder="1" applyAlignment="1">
      <alignment horizontal="right" vertical="center" wrapText="1"/>
    </xf>
    <xf numFmtId="176" fontId="0" fillId="0" borderId="0" xfId="0" applyNumberFormat="1"/>
    <xf numFmtId="0" fontId="32" fillId="6" borderId="0" xfId="0" applyFont="1" applyFill="1"/>
    <xf numFmtId="0" fontId="34" fillId="6" borderId="0" xfId="0" applyFont="1" applyFill="1" applyAlignment="1">
      <alignment horizontal="left" vertical="center"/>
    </xf>
    <xf numFmtId="0" fontId="24" fillId="10" borderId="0" xfId="34" applyFont="1" applyFill="1" applyAlignment="1">
      <alignment horizontal="left" vertical="top"/>
    </xf>
    <xf numFmtId="0" fontId="37" fillId="0" borderId="0" xfId="34" applyFont="1" applyAlignment="1">
      <alignment horizontal="left" vertical="top"/>
    </xf>
    <xf numFmtId="0" fontId="24" fillId="0" borderId="0" xfId="44" applyFont="1" applyAlignment="1">
      <alignment vertical="top"/>
    </xf>
    <xf numFmtId="172" fontId="25" fillId="0" borderId="30" xfId="0" applyNumberFormat="1" applyFont="1" applyBorder="1" applyAlignment="1">
      <alignment horizontal="right" vertical="center" indent="1"/>
    </xf>
    <xf numFmtId="172" fontId="25" fillId="0" borderId="30" xfId="35" applyNumberFormat="1" applyFont="1" applyBorder="1" applyAlignment="1">
      <alignment horizontal="right" vertical="center" indent="1"/>
    </xf>
    <xf numFmtId="172" fontId="25" fillId="0" borderId="30" xfId="45" applyNumberFormat="1" applyFont="1" applyBorder="1" applyAlignment="1">
      <alignment horizontal="right" vertical="center" indent="1"/>
    </xf>
    <xf numFmtId="172" fontId="38" fillId="0" borderId="30" xfId="35" applyNumberFormat="1" applyFont="1" applyBorder="1" applyAlignment="1">
      <alignment horizontal="right" vertical="center" indent="1"/>
    </xf>
    <xf numFmtId="172" fontId="28" fillId="0" borderId="30" xfId="0" applyNumberFormat="1" applyFont="1" applyBorder="1" applyAlignment="1">
      <alignment horizontal="left" vertical="center" indent="1"/>
    </xf>
    <xf numFmtId="172" fontId="28" fillId="0" borderId="30" xfId="35" applyNumberFormat="1" applyFont="1" applyBorder="1" applyAlignment="1">
      <alignment horizontal="right" vertical="center" indent="1"/>
    </xf>
    <xf numFmtId="172" fontId="26" fillId="0" borderId="30" xfId="0" applyNumberFormat="1" applyFont="1" applyBorder="1" applyAlignment="1">
      <alignment horizontal="right" vertical="center" indent="1"/>
    </xf>
    <xf numFmtId="172" fontId="26" fillId="0" borderId="30" xfId="35" applyNumberFormat="1" applyFont="1" applyBorder="1" applyAlignment="1">
      <alignment horizontal="right" vertical="center" indent="1"/>
    </xf>
    <xf numFmtId="172" fontId="26" fillId="0" borderId="30" xfId="45" applyNumberFormat="1" applyFont="1" applyBorder="1" applyAlignment="1">
      <alignment horizontal="right" vertical="center" indent="1"/>
    </xf>
    <xf numFmtId="172" fontId="29" fillId="0" borderId="30" xfId="0" applyNumberFormat="1" applyFont="1" applyBorder="1" applyAlignment="1">
      <alignment horizontal="right" vertical="center" indent="1"/>
    </xf>
    <xf numFmtId="172" fontId="29" fillId="0" borderId="30" xfId="35" applyNumberFormat="1" applyFont="1" applyBorder="1" applyAlignment="1">
      <alignment horizontal="right" vertical="center" indent="1"/>
    </xf>
    <xf numFmtId="172" fontId="29" fillId="0" borderId="30" xfId="45" applyNumberFormat="1" applyFont="1" applyBorder="1" applyAlignment="1">
      <alignment horizontal="right" vertical="center" indent="1"/>
    </xf>
    <xf numFmtId="0" fontId="139" fillId="0" borderId="0" xfId="0" applyFont="1" applyAlignment="1">
      <alignment horizontal="left"/>
    </xf>
    <xf numFmtId="172" fontId="38" fillId="0" borderId="30" xfId="46" applyNumberFormat="1" applyFont="1" applyFill="1" applyBorder="1" applyAlignment="1" applyProtection="1">
      <alignment horizontal="right" vertical="center"/>
      <protection locked="0"/>
    </xf>
    <xf numFmtId="172" fontId="28" fillId="0" borderId="30" xfId="46" applyNumberFormat="1" applyFont="1" applyFill="1" applyBorder="1" applyAlignment="1" applyProtection="1">
      <alignment horizontal="right" vertical="center"/>
      <protection locked="0"/>
    </xf>
    <xf numFmtId="0" fontId="28" fillId="0" borderId="30" xfId="33" applyFont="1" applyBorder="1" applyAlignment="1">
      <alignment horizontal="left" vertical="center" indent="1"/>
    </xf>
    <xf numFmtId="172" fontId="25" fillId="0" borderId="30" xfId="46" applyNumberFormat="1" applyFont="1" applyFill="1" applyBorder="1" applyAlignment="1" applyProtection="1">
      <alignment horizontal="right" vertical="center"/>
      <protection locked="0"/>
    </xf>
    <xf numFmtId="14" fontId="11" fillId="2" borderId="75" xfId="0" applyNumberFormat="1" applyFont="1" applyFill="1" applyBorder="1" applyAlignment="1">
      <alignment horizontal="left" vertical="center" wrapText="1"/>
    </xf>
    <xf numFmtId="0" fontId="140" fillId="0" borderId="0" xfId="0" applyFont="1" applyAlignment="1">
      <alignment horizontal="right"/>
    </xf>
    <xf numFmtId="0" fontId="78" fillId="6" borderId="0" xfId="33" applyFont="1" applyFill="1" applyAlignment="1">
      <alignment vertical="top" wrapText="1"/>
    </xf>
    <xf numFmtId="0" fontId="68" fillId="6" borderId="29" xfId="33" applyFont="1" applyFill="1" applyBorder="1">
      <alignment vertical="top"/>
    </xf>
    <xf numFmtId="0" fontId="141" fillId="6" borderId="29" xfId="33" applyFont="1" applyFill="1" applyBorder="1">
      <alignment vertical="top"/>
    </xf>
    <xf numFmtId="170" fontId="38" fillId="6" borderId="30" xfId="47" applyNumberFormat="1" applyFont="1" applyFill="1" applyBorder="1" applyAlignment="1">
      <alignment horizontal="left" vertical="center" indent="1"/>
    </xf>
    <xf numFmtId="0" fontId="38" fillId="6" borderId="30" xfId="0" applyFont="1" applyFill="1" applyBorder="1" applyAlignment="1">
      <alignment horizontal="left" vertical="center" indent="1"/>
    </xf>
    <xf numFmtId="170" fontId="26" fillId="6" borderId="30" xfId="47" applyNumberFormat="1" applyFont="1" applyFill="1" applyBorder="1" applyAlignment="1">
      <alignment horizontal="left" vertical="center" indent="2"/>
    </xf>
    <xf numFmtId="0" fontId="26" fillId="6" borderId="30" xfId="33" applyFont="1" applyFill="1" applyBorder="1" applyAlignment="1">
      <alignment horizontal="left" vertical="center" indent="2"/>
    </xf>
    <xf numFmtId="14" fontId="0" fillId="0" borderId="0" xfId="0" applyNumberFormat="1"/>
    <xf numFmtId="14" fontId="31" fillId="2" borderId="0" xfId="33" applyNumberFormat="1" applyFont="1" applyFill="1" applyAlignment="1">
      <alignment horizontal="left" vertical="center" wrapText="1"/>
    </xf>
    <xf numFmtId="0" fontId="66" fillId="0" borderId="0" xfId="48" applyFont="1" applyAlignment="1">
      <alignment horizontal="right"/>
    </xf>
    <xf numFmtId="0" fontId="39" fillId="0" borderId="0" xfId="33" applyFont="1" applyAlignment="1">
      <alignment horizontal="left"/>
    </xf>
    <xf numFmtId="0" fontId="109" fillId="0" borderId="0" xfId="0" applyFont="1" applyAlignment="1">
      <alignment vertical="center" wrapText="1"/>
    </xf>
    <xf numFmtId="0" fontId="109" fillId="0" borderId="0" xfId="0" applyFont="1" applyAlignment="1">
      <alignment vertical="top" wrapText="1"/>
    </xf>
    <xf numFmtId="170" fontId="25" fillId="6" borderId="30" xfId="49" applyNumberFormat="1" applyFont="1" applyFill="1" applyBorder="1" applyAlignment="1">
      <alignment horizontal="right" vertical="center"/>
    </xf>
    <xf numFmtId="170" fontId="38" fillId="6" borderId="30" xfId="14" applyNumberFormat="1" applyFont="1" applyFill="1" applyBorder="1" applyAlignment="1">
      <alignment horizontal="left" vertical="center" indent="1"/>
    </xf>
    <xf numFmtId="0" fontId="38" fillId="6" borderId="30" xfId="50" applyFont="1" applyFill="1" applyBorder="1" applyAlignment="1">
      <alignment horizontal="left" vertical="center" indent="1"/>
    </xf>
    <xf numFmtId="170" fontId="26" fillId="6" borderId="30" xfId="14" applyNumberFormat="1" applyFont="1" applyFill="1" applyBorder="1" applyAlignment="1">
      <alignment horizontal="left" vertical="center" indent="2"/>
    </xf>
    <xf numFmtId="170" fontId="25" fillId="6" borderId="30" xfId="47" applyNumberFormat="1" applyFont="1" applyFill="1" applyBorder="1" applyAlignment="1">
      <alignment horizontal="left" vertical="center" indent="2"/>
    </xf>
    <xf numFmtId="0" fontId="66" fillId="6" borderId="0" xfId="48" applyFont="1" applyFill="1" applyAlignment="1">
      <alignment horizontal="right"/>
    </xf>
    <xf numFmtId="0" fontId="39" fillId="6" borderId="0" xfId="33" applyFont="1" applyFill="1" applyAlignment="1">
      <alignment horizontal="left"/>
    </xf>
    <xf numFmtId="0" fontId="37" fillId="0" borderId="0" xfId="34" applyFont="1" applyAlignment="1">
      <alignment vertical="top"/>
    </xf>
    <xf numFmtId="0" fontId="143" fillId="6" borderId="0" xfId="34" applyFont="1" applyFill="1" applyAlignment="1">
      <alignment vertical="top"/>
    </xf>
    <xf numFmtId="0" fontId="37" fillId="6" borderId="0" xfId="34" applyFont="1" applyFill="1" applyAlignment="1">
      <alignment vertical="top"/>
    </xf>
    <xf numFmtId="0" fontId="37" fillId="0" borderId="29" xfId="34" applyFont="1" applyBorder="1" applyAlignment="1">
      <alignment vertical="top" wrapText="1"/>
    </xf>
    <xf numFmtId="0" fontId="37" fillId="6" borderId="29" xfId="34" applyFont="1" applyFill="1" applyBorder="1" applyAlignment="1">
      <alignment vertical="top"/>
    </xf>
    <xf numFmtId="172" fontId="25" fillId="0" borderId="30" xfId="49" applyNumberFormat="1" applyFont="1" applyFill="1" applyBorder="1" applyAlignment="1">
      <alignment horizontal="right" vertical="center"/>
    </xf>
    <xf numFmtId="172" fontId="26" fillId="0" borderId="30" xfId="49" applyNumberFormat="1" applyFont="1" applyFill="1" applyBorder="1" applyAlignment="1">
      <alignment horizontal="right" vertical="center"/>
    </xf>
    <xf numFmtId="0" fontId="26" fillId="0" borderId="30" xfId="33" applyFont="1" applyBorder="1" applyAlignment="1">
      <alignment horizontal="left" vertical="center" indent="3"/>
    </xf>
    <xf numFmtId="0" fontId="38" fillId="0" borderId="30" xfId="0" applyFont="1" applyBorder="1" applyAlignment="1">
      <alignment horizontal="left" vertical="center" indent="2"/>
    </xf>
    <xf numFmtId="174" fontId="31" fillId="2" borderId="77" xfId="33" applyNumberFormat="1" applyFont="1" applyFill="1" applyBorder="1" applyAlignment="1">
      <alignment horizontal="left" vertical="center" wrapText="1"/>
    </xf>
    <xf numFmtId="0" fontId="34" fillId="0" borderId="0" xfId="33" applyFont="1" applyAlignment="1">
      <alignment horizontal="left"/>
    </xf>
    <xf numFmtId="0" fontId="68" fillId="0" borderId="0" xfId="33" applyFont="1" applyAlignment="1">
      <alignment horizontal="left" vertical="center"/>
    </xf>
    <xf numFmtId="0" fontId="141" fillId="6" borderId="0" xfId="33" applyFont="1" applyFill="1" applyAlignment="1">
      <alignment horizontal="left" vertical="top"/>
    </xf>
    <xf numFmtId="0" fontId="68" fillId="6" borderId="0" xfId="33" applyFont="1" applyFill="1" applyAlignment="1">
      <alignment horizontal="left" vertical="top"/>
    </xf>
    <xf numFmtId="0" fontId="68" fillId="6" borderId="0" xfId="33" applyFont="1" applyFill="1" applyAlignment="1">
      <alignment horizontal="left" vertical="center"/>
    </xf>
    <xf numFmtId="170" fontId="38" fillId="0" borderId="30" xfId="47" applyNumberFormat="1" applyFont="1" applyBorder="1" applyAlignment="1">
      <alignment horizontal="left" vertical="center" indent="1"/>
    </xf>
    <xf numFmtId="172" fontId="25" fillId="0" borderId="30" xfId="49" applyNumberFormat="1" applyFont="1" applyFill="1" applyBorder="1" applyAlignment="1" applyProtection="1">
      <alignment horizontal="right" vertical="center"/>
    </xf>
    <xf numFmtId="170" fontId="26" fillId="0" borderId="30" xfId="47" applyNumberFormat="1" applyFont="1" applyBorder="1" applyAlignment="1">
      <alignment horizontal="left" vertical="center" indent="1"/>
    </xf>
    <xf numFmtId="172" fontId="26" fillId="0" borderId="30" xfId="49" applyNumberFormat="1" applyFont="1" applyFill="1" applyBorder="1" applyAlignment="1" applyProtection="1">
      <alignment horizontal="right" vertical="center"/>
    </xf>
    <xf numFmtId="0" fontId="26" fillId="0" borderId="30" xfId="33" applyFont="1" applyBorder="1" applyAlignment="1">
      <alignment horizontal="left" vertical="center" indent="1"/>
    </xf>
    <xf numFmtId="0" fontId="0" fillId="6" borderId="0" xfId="0" applyFill="1"/>
    <xf numFmtId="0" fontId="26" fillId="6" borderId="30" xfId="33" applyFont="1" applyFill="1" applyBorder="1" applyAlignment="1">
      <alignment horizontal="left" vertical="center" indent="1"/>
    </xf>
    <xf numFmtId="14" fontId="31" fillId="2" borderId="41" xfId="33" applyNumberFormat="1" applyFont="1" applyFill="1" applyBorder="1" applyAlignment="1">
      <alignment horizontal="left" vertical="center" wrapText="1"/>
    </xf>
    <xf numFmtId="0" fontId="144" fillId="0" borderId="0" xfId="0" applyFont="1" applyAlignment="1">
      <alignment vertical="top" wrapText="1"/>
    </xf>
    <xf numFmtId="170" fontId="26" fillId="0" borderId="30" xfId="14" applyNumberFormat="1" applyFont="1" applyFill="1" applyBorder="1" applyAlignment="1">
      <alignment horizontal="left" vertical="center" indent="2"/>
    </xf>
    <xf numFmtId="0" fontId="26" fillId="0" borderId="30" xfId="33" applyFont="1" applyBorder="1" applyAlignment="1">
      <alignment horizontal="left" vertical="center" indent="2"/>
    </xf>
    <xf numFmtId="170" fontId="25" fillId="0" borderId="30" xfId="14" applyNumberFormat="1" applyFont="1" applyFill="1" applyBorder="1" applyAlignment="1">
      <alignment horizontal="left" vertical="center"/>
    </xf>
    <xf numFmtId="0" fontId="25" fillId="0" borderId="30" xfId="33" applyFont="1" applyBorder="1" applyAlignment="1">
      <alignment horizontal="left" vertical="center"/>
    </xf>
    <xf numFmtId="172" fontId="25" fillId="0" borderId="30" xfId="0" applyNumberFormat="1" applyFont="1" applyBorder="1" applyAlignment="1" applyProtection="1">
      <alignment horizontal="right" vertical="center"/>
      <protection locked="0"/>
    </xf>
    <xf numFmtId="172" fontId="25" fillId="0" borderId="30" xfId="35" applyNumberFormat="1" applyFont="1" applyBorder="1" applyAlignment="1" applyProtection="1">
      <alignment horizontal="right" vertical="center"/>
      <protection locked="0"/>
    </xf>
    <xf numFmtId="172" fontId="26" fillId="0" borderId="30" xfId="35" applyNumberFormat="1" applyFont="1" applyBorder="1" applyAlignment="1" applyProtection="1">
      <alignment horizontal="right" vertical="center"/>
      <protection locked="0"/>
    </xf>
    <xf numFmtId="172" fontId="26" fillId="0" borderId="30" xfId="41" applyNumberFormat="1" applyFont="1" applyBorder="1" applyAlignment="1" applyProtection="1">
      <alignment horizontal="right" vertical="center"/>
      <protection locked="0"/>
    </xf>
    <xf numFmtId="172" fontId="25" fillId="0" borderId="30" xfId="41" applyNumberFormat="1" applyFont="1" applyBorder="1" applyAlignment="1">
      <alignment horizontal="right" vertical="center"/>
    </xf>
    <xf numFmtId="172" fontId="25" fillId="0" borderId="30" xfId="41" applyNumberFormat="1" applyFont="1" applyBorder="1" applyAlignment="1" applyProtection="1">
      <alignment horizontal="right" vertical="center"/>
      <protection locked="0"/>
    </xf>
    <xf numFmtId="174" fontId="11" fillId="2" borderId="82" xfId="0" applyNumberFormat="1" applyFont="1" applyFill="1" applyBorder="1" applyAlignment="1">
      <alignment horizontal="centerContinuous" vertical="center"/>
    </xf>
    <xf numFmtId="0" fontId="59" fillId="10" borderId="41" xfId="0" applyFont="1" applyFill="1" applyBorder="1" applyAlignment="1">
      <alignment horizontal="right"/>
    </xf>
    <xf numFmtId="0" fontId="36" fillId="10" borderId="41" xfId="0" applyFont="1" applyFill="1" applyBorder="1"/>
    <xf numFmtId="172" fontId="38" fillId="0" borderId="30" xfId="35" applyNumberFormat="1" applyFont="1" applyBorder="1" applyAlignment="1">
      <alignment horizontal="left" vertical="center" indent="1"/>
    </xf>
    <xf numFmtId="49" fontId="30" fillId="9" borderId="32" xfId="0" applyNumberFormat="1" applyFont="1" applyFill="1" applyBorder="1" applyAlignment="1">
      <alignment horizontal="center" vertical="center" wrapText="1"/>
    </xf>
    <xf numFmtId="0" fontId="66" fillId="10" borderId="41" xfId="0" applyFont="1" applyFill="1" applyBorder="1" applyAlignment="1">
      <alignment horizontal="right"/>
    </xf>
    <xf numFmtId="174" fontId="11" fillId="0" borderId="79" xfId="0" applyNumberFormat="1" applyFont="1" applyBorder="1" applyAlignment="1">
      <alignment horizontal="centerContinuous" vertical="center"/>
    </xf>
    <xf numFmtId="0" fontId="40" fillId="0" borderId="0" xfId="0" applyFont="1" applyAlignment="1">
      <alignment horizontal="left" vertical="center"/>
    </xf>
    <xf numFmtId="172" fontId="28" fillId="0" borderId="30" xfId="35" applyNumberFormat="1" applyFont="1" applyBorder="1" applyAlignment="1">
      <alignment vertical="center"/>
    </xf>
    <xf numFmtId="0" fontId="28" fillId="0" borderId="30" xfId="0" applyFont="1" applyBorder="1" applyAlignment="1">
      <alignment horizontal="left" vertical="center" indent="3"/>
    </xf>
    <xf numFmtId="172" fontId="28" fillId="0" borderId="30" xfId="35" quotePrefix="1" applyNumberFormat="1" applyFont="1" applyBorder="1" applyAlignment="1">
      <alignment vertical="center"/>
    </xf>
    <xf numFmtId="172" fontId="38" fillId="0" borderId="30" xfId="35" quotePrefix="1" applyNumberFormat="1" applyFont="1" applyBorder="1" applyAlignment="1">
      <alignment vertical="center"/>
    </xf>
    <xf numFmtId="0" fontId="23" fillId="10" borderId="29" xfId="34" applyFont="1" applyFill="1" applyBorder="1" applyAlignment="1">
      <alignment vertical="center"/>
    </xf>
    <xf numFmtId="0" fontId="37" fillId="10" borderId="0" xfId="34" applyFont="1" applyFill="1" applyAlignment="1">
      <alignment vertical="center"/>
    </xf>
    <xf numFmtId="172" fontId="26" fillId="0" borderId="30" xfId="35" applyNumberFormat="1" applyFont="1" applyBorder="1" applyAlignment="1" applyProtection="1">
      <alignment vertical="center"/>
      <protection locked="0"/>
    </xf>
    <xf numFmtId="172" fontId="25" fillId="0" borderId="30" xfId="35" applyNumberFormat="1" applyFont="1" applyBorder="1" applyAlignment="1" applyProtection="1">
      <alignment vertical="center"/>
      <protection locked="0"/>
    </xf>
    <xf numFmtId="0" fontId="147" fillId="0" borderId="0" xfId="0" applyFont="1" applyAlignment="1">
      <alignment wrapText="1"/>
    </xf>
    <xf numFmtId="0" fontId="37" fillId="10" borderId="0" xfId="34" applyFont="1" applyFill="1" applyAlignment="1">
      <alignment horizontal="left"/>
    </xf>
    <xf numFmtId="172" fontId="38" fillId="0" borderId="30" xfId="0" applyNumberFormat="1" applyFont="1" applyBorder="1" applyAlignment="1">
      <alignment horizontal="right" vertical="center" wrapText="1"/>
    </xf>
    <xf numFmtId="172" fontId="38" fillId="0" borderId="30" xfId="0" applyNumberFormat="1" applyFont="1" applyBorder="1" applyAlignment="1">
      <alignment horizontal="right" vertical="center"/>
    </xf>
    <xf numFmtId="0" fontId="38" fillId="10" borderId="30" xfId="0" applyFont="1" applyFill="1" applyBorder="1" applyAlignment="1">
      <alignment vertical="top"/>
    </xf>
    <xf numFmtId="0" fontId="28" fillId="10" borderId="30" xfId="0" applyFont="1" applyFill="1" applyBorder="1" applyAlignment="1">
      <alignment horizontal="left" vertical="center" indent="1"/>
    </xf>
    <xf numFmtId="0" fontId="26" fillId="10" borderId="30" xfId="0" applyFont="1" applyFill="1" applyBorder="1" applyAlignment="1">
      <alignment horizontal="left" vertical="center" indent="1"/>
    </xf>
    <xf numFmtId="0" fontId="25" fillId="10" borderId="30" xfId="0" applyFont="1" applyFill="1" applyBorder="1" applyAlignment="1">
      <alignment horizontal="left" vertical="center" indent="1"/>
    </xf>
    <xf numFmtId="0" fontId="30" fillId="2" borderId="0" xfId="0" applyFont="1" applyFill="1" applyAlignment="1">
      <alignment vertical="center"/>
    </xf>
    <xf numFmtId="0" fontId="66" fillId="10" borderId="0" xfId="0" applyFont="1" applyFill="1" applyAlignment="1">
      <alignment horizontal="right"/>
    </xf>
    <xf numFmtId="0" fontId="148" fillId="0" borderId="0" xfId="0" applyFont="1" applyAlignment="1">
      <alignment horizontal="left" vertical="center"/>
    </xf>
    <xf numFmtId="0" fontId="47" fillId="0" borderId="0" xfId="0" applyFont="1"/>
    <xf numFmtId="172" fontId="115" fillId="0" borderId="30" xfId="0" applyNumberFormat="1" applyFont="1" applyBorder="1" applyAlignment="1">
      <alignment horizontal="right" vertical="center" wrapText="1"/>
    </xf>
    <xf numFmtId="172" fontId="115" fillId="0" borderId="30" xfId="0" applyNumberFormat="1" applyFont="1" applyBorder="1" applyAlignment="1">
      <alignment horizontal="right" vertical="center"/>
    </xf>
    <xf numFmtId="172" fontId="115" fillId="0" borderId="30" xfId="0" applyNumberFormat="1" applyFont="1" applyBorder="1" applyAlignment="1">
      <alignment horizontal="left" vertical="center" wrapText="1"/>
    </xf>
    <xf numFmtId="172" fontId="116" fillId="0" borderId="30" xfId="0" applyNumberFormat="1" applyFont="1" applyBorder="1" applyAlignment="1">
      <alignment horizontal="right" vertical="center" wrapText="1"/>
    </xf>
    <xf numFmtId="172" fontId="116" fillId="0" borderId="30" xfId="0" applyNumberFormat="1" applyFont="1" applyBorder="1" applyAlignment="1">
      <alignment horizontal="right" vertical="center"/>
    </xf>
    <xf numFmtId="172" fontId="116" fillId="10" borderId="30" xfId="0" applyNumberFormat="1" applyFont="1" applyFill="1" applyBorder="1" applyAlignment="1">
      <alignment horizontal="left" vertical="center" wrapText="1" indent="1"/>
    </xf>
    <xf numFmtId="0" fontId="115" fillId="0" borderId="30" xfId="0" applyFont="1" applyBorder="1" applyAlignment="1">
      <alignment horizontal="left" vertical="center"/>
    </xf>
    <xf numFmtId="172" fontId="115" fillId="10" borderId="30" xfId="0" applyNumberFormat="1" applyFont="1" applyFill="1" applyBorder="1" applyAlignment="1">
      <alignment horizontal="left" vertical="center" wrapText="1"/>
    </xf>
    <xf numFmtId="0" fontId="115" fillId="10" borderId="30" xfId="0" applyFont="1" applyFill="1" applyBorder="1" applyAlignment="1">
      <alignment horizontal="left" vertical="center"/>
    </xf>
    <xf numFmtId="172" fontId="116" fillId="10" borderId="30" xfId="0" applyNumberFormat="1" applyFont="1" applyFill="1" applyBorder="1" applyAlignment="1">
      <alignment horizontal="right" vertical="center" wrapText="1"/>
    </xf>
    <xf numFmtId="172" fontId="116" fillId="10" borderId="30" xfId="0" applyNumberFormat="1" applyFont="1" applyFill="1" applyBorder="1" applyAlignment="1">
      <alignment horizontal="right" vertical="center"/>
    </xf>
    <xf numFmtId="172" fontId="115" fillId="10" borderId="30" xfId="0" applyNumberFormat="1" applyFont="1" applyFill="1" applyBorder="1" applyAlignment="1">
      <alignment horizontal="right" vertical="center" wrapText="1"/>
    </xf>
    <xf numFmtId="172" fontId="115" fillId="10" borderId="30" xfId="0" applyNumberFormat="1" applyFont="1" applyFill="1" applyBorder="1" applyAlignment="1">
      <alignment horizontal="right" vertical="center"/>
    </xf>
    <xf numFmtId="0" fontId="115" fillId="10" borderId="83" xfId="0" applyFont="1" applyFill="1" applyBorder="1" applyAlignment="1">
      <alignment horizontal="left" vertical="center"/>
    </xf>
    <xf numFmtId="49" fontId="104" fillId="9" borderId="32" xfId="0" applyNumberFormat="1" applyFont="1" applyFill="1" applyBorder="1" applyAlignment="1">
      <alignment horizontal="center" vertical="center" wrapText="1"/>
    </xf>
    <xf numFmtId="14" fontId="104" fillId="9" borderId="32" xfId="0" applyNumberFormat="1" applyFont="1" applyFill="1" applyBorder="1" applyAlignment="1">
      <alignment horizontal="center" vertical="center" wrapText="1"/>
    </xf>
    <xf numFmtId="174" fontId="118" fillId="2" borderId="33" xfId="0" applyNumberFormat="1" applyFont="1" applyFill="1" applyBorder="1" applyAlignment="1">
      <alignment horizontal="centerContinuous" vertical="center"/>
    </xf>
    <xf numFmtId="0" fontId="104" fillId="0" borderId="34" xfId="0" applyFont="1" applyBorder="1" applyAlignment="1">
      <alignment vertical="center"/>
    </xf>
    <xf numFmtId="0" fontId="40" fillId="10" borderId="0" xfId="0" applyFont="1" applyFill="1"/>
    <xf numFmtId="0" fontId="134" fillId="0" borderId="30" xfId="0" applyFont="1" applyBorder="1" applyAlignment="1">
      <alignment horizontal="left" vertical="center" indent="1"/>
    </xf>
    <xf numFmtId="174" fontId="31" fillId="2" borderId="43" xfId="0" applyNumberFormat="1" applyFont="1" applyFill="1" applyBorder="1" applyAlignment="1">
      <alignment horizontal="centerContinuous" vertical="center"/>
    </xf>
    <xf numFmtId="0" fontId="30" fillId="0" borderId="34" xfId="0" applyFont="1" applyBorder="1" applyAlignment="1">
      <alignment vertical="center"/>
    </xf>
    <xf numFmtId="0" fontId="150" fillId="0" borderId="0" xfId="0" applyFont="1"/>
    <xf numFmtId="0" fontId="150" fillId="0" borderId="38" xfId="0" applyFont="1" applyBorder="1"/>
    <xf numFmtId="49" fontId="150" fillId="0" borderId="0" xfId="0" applyNumberFormat="1" applyFont="1"/>
    <xf numFmtId="0" fontId="150" fillId="6" borderId="0" xfId="0" applyFont="1" applyFill="1"/>
    <xf numFmtId="0" fontId="98" fillId="6" borderId="0" xfId="0" applyFont="1" applyFill="1"/>
    <xf numFmtId="0" fontId="74" fillId="0" borderId="0" xfId="0" applyFont="1"/>
    <xf numFmtId="0" fontId="74" fillId="0" borderId="38" xfId="0" applyFont="1" applyBorder="1"/>
    <xf numFmtId="0" fontId="15" fillId="6" borderId="0" xfId="0" applyFont="1" applyFill="1"/>
    <xf numFmtId="0" fontId="151" fillId="6" borderId="0" xfId="51" applyFont="1" applyFill="1"/>
    <xf numFmtId="0" fontId="74" fillId="0" borderId="0" xfId="0" applyFont="1" applyProtection="1">
      <protection locked="0"/>
    </xf>
    <xf numFmtId="172" fontId="70" fillId="0" borderId="30" xfId="0" applyNumberFormat="1" applyFont="1" applyBorder="1" applyAlignment="1">
      <alignment horizontal="center" vertical="center" wrapText="1"/>
    </xf>
    <xf numFmtId="172" fontId="70" fillId="0" borderId="30" xfId="21" applyNumberFormat="1" applyFont="1" applyFill="1" applyBorder="1" applyAlignment="1">
      <alignment horizontal="center" vertical="center" wrapText="1"/>
    </xf>
    <xf numFmtId="172" fontId="70" fillId="0" borderId="30" xfId="52" applyNumberFormat="1" applyFont="1" applyFill="1" applyBorder="1" applyAlignment="1">
      <alignment horizontal="center" vertical="center" wrapText="1"/>
    </xf>
    <xf numFmtId="37" fontId="70" fillId="0" borderId="30" xfId="0" applyNumberFormat="1" applyFont="1" applyBorder="1" applyAlignment="1">
      <alignment horizontal="right" vertical="center" indent="1"/>
    </xf>
    <xf numFmtId="0" fontId="70" fillId="0" borderId="44" xfId="0" applyFont="1" applyBorder="1" applyAlignment="1">
      <alignment horizontal="left" vertical="center" indent="1"/>
    </xf>
    <xf numFmtId="0" fontId="70" fillId="0" borderId="30" xfId="0" applyFont="1" applyBorder="1" applyAlignment="1">
      <alignment horizontal="left" vertical="center" indent="1"/>
    </xf>
    <xf numFmtId="0" fontId="70" fillId="0" borderId="84" xfId="0" applyFont="1" applyBorder="1" applyAlignment="1">
      <alignment horizontal="left" vertical="center" indent="1"/>
    </xf>
    <xf numFmtId="174" fontId="11" fillId="2" borderId="70" xfId="0" applyNumberFormat="1" applyFont="1" applyFill="1" applyBorder="1" applyAlignment="1">
      <alignment horizontal="center" vertical="center"/>
    </xf>
    <xf numFmtId="174" fontId="11" fillId="2" borderId="70" xfId="0" applyNumberFormat="1" applyFont="1" applyFill="1" applyBorder="1" applyAlignment="1">
      <alignment vertical="center"/>
    </xf>
    <xf numFmtId="0" fontId="6" fillId="0" borderId="0" xfId="0" applyFont="1" applyAlignment="1">
      <alignment vertical="center"/>
    </xf>
    <xf numFmtId="176" fontId="45" fillId="9" borderId="77" xfId="0" quotePrefix="1" applyNumberFormat="1" applyFont="1" applyFill="1" applyBorder="1" applyAlignment="1">
      <alignment horizontal="centerContinuous" vertical="center"/>
    </xf>
    <xf numFmtId="176" fontId="45" fillId="9" borderId="78" xfId="0" applyNumberFormat="1" applyFont="1" applyFill="1" applyBorder="1" applyAlignment="1">
      <alignment horizontal="centerContinuous" vertical="center"/>
    </xf>
    <xf numFmtId="176" fontId="45" fillId="9" borderId="69" xfId="0" applyNumberFormat="1" applyFont="1" applyFill="1" applyBorder="1" applyAlignment="1">
      <alignment horizontal="centerContinuous" vertical="center"/>
    </xf>
    <xf numFmtId="176" fontId="45" fillId="9" borderId="85" xfId="0" quotePrefix="1" applyNumberFormat="1" applyFont="1" applyFill="1" applyBorder="1" applyAlignment="1">
      <alignment horizontal="centerContinuous" vertical="center"/>
    </xf>
    <xf numFmtId="176" fontId="45" fillId="9" borderId="0" xfId="0" applyNumberFormat="1" applyFont="1" applyFill="1" applyAlignment="1">
      <alignment horizontal="centerContinuous" vertical="center"/>
    </xf>
    <xf numFmtId="176" fontId="45" fillId="9" borderId="86" xfId="0" applyNumberFormat="1" applyFont="1" applyFill="1" applyBorder="1" applyAlignment="1">
      <alignment horizontal="centerContinuous" vertical="center"/>
    </xf>
    <xf numFmtId="14" fontId="45" fillId="9" borderId="76" xfId="0" quotePrefix="1" applyNumberFormat="1" applyFont="1" applyFill="1" applyBorder="1" applyAlignment="1">
      <alignment horizontal="centerContinuous" vertical="center"/>
    </xf>
    <xf numFmtId="15" fontId="45" fillId="9" borderId="87" xfId="0" quotePrefix="1" applyNumberFormat="1" applyFont="1" applyFill="1" applyBorder="1" applyAlignment="1">
      <alignment horizontal="centerContinuous" vertical="center"/>
    </xf>
    <xf numFmtId="0" fontId="140" fillId="10" borderId="0" xfId="0" applyFont="1" applyFill="1" applyAlignment="1">
      <alignment horizontal="right"/>
    </xf>
    <xf numFmtId="0" fontId="152" fillId="0" borderId="75" xfId="0" applyFont="1" applyBorder="1" applyAlignment="1">
      <alignment vertical="center"/>
    </xf>
    <xf numFmtId="0" fontId="152" fillId="0" borderId="76" xfId="0" applyFont="1" applyBorder="1" applyAlignment="1">
      <alignment vertical="center"/>
    </xf>
    <xf numFmtId="0" fontId="140" fillId="6" borderId="0" xfId="0" applyFont="1" applyFill="1" applyAlignment="1">
      <alignment horizontal="right"/>
    </xf>
    <xf numFmtId="0" fontId="153" fillId="6" borderId="0" xfId="0" applyFont="1" applyFill="1" applyAlignment="1">
      <alignment vertical="center"/>
    </xf>
    <xf numFmtId="0" fontId="2" fillId="6" borderId="0" xfId="0" applyFont="1" applyFill="1"/>
    <xf numFmtId="172" fontId="70" fillId="0" borderId="30" xfId="53" applyNumberFormat="1" applyFont="1" applyBorder="1" applyAlignment="1">
      <alignment horizontal="right" vertical="center" wrapText="1"/>
    </xf>
    <xf numFmtId="172" fontId="70" fillId="0" borderId="30" xfId="21" applyNumberFormat="1" applyFont="1" applyFill="1" applyBorder="1" applyAlignment="1">
      <alignment horizontal="right" vertical="center" wrapText="1"/>
    </xf>
    <xf numFmtId="172" fontId="70" fillId="0" borderId="30" xfId="52" applyNumberFormat="1" applyFont="1" applyFill="1" applyBorder="1" applyAlignment="1">
      <alignment horizontal="right" vertical="center" wrapText="1"/>
    </xf>
    <xf numFmtId="0" fontId="151" fillId="0" borderId="30" xfId="0" applyFont="1" applyBorder="1" applyAlignment="1">
      <alignment horizontal="left" vertical="center" indent="1"/>
    </xf>
    <xf numFmtId="0" fontId="74" fillId="0" borderId="75" xfId="0" applyFont="1" applyBorder="1"/>
    <xf numFmtId="174" fontId="11" fillId="2" borderId="87" xfId="0" applyNumberFormat="1" applyFont="1" applyFill="1" applyBorder="1" applyAlignment="1">
      <alignment horizontal="right" vertical="center"/>
    </xf>
    <xf numFmtId="176" fontId="74" fillId="0" borderId="0" xfId="0" applyNumberFormat="1" applyFont="1"/>
    <xf numFmtId="15" fontId="45" fillId="0" borderId="0" xfId="0" quotePrefix="1" applyNumberFormat="1" applyFont="1" applyAlignment="1">
      <alignment horizontal="centerContinuous" vertical="center"/>
    </xf>
    <xf numFmtId="0" fontId="154" fillId="0" borderId="0" xfId="0" applyFont="1"/>
    <xf numFmtId="0" fontId="153" fillId="0" borderId="0" xfId="0" applyFont="1" applyAlignment="1">
      <alignment vertical="center"/>
    </xf>
    <xf numFmtId="172" fontId="70" fillId="6" borderId="30" xfId="11" applyNumberFormat="1" applyFont="1" applyFill="1" applyBorder="1" applyAlignment="1">
      <alignment horizontal="right" vertical="center" wrapText="1"/>
    </xf>
    <xf numFmtId="0" fontId="151" fillId="6" borderId="30" xfId="0" applyFont="1" applyFill="1" applyBorder="1" applyAlignment="1">
      <alignment horizontal="left" vertical="center" indent="1"/>
    </xf>
    <xf numFmtId="167" fontId="70" fillId="6" borderId="88" xfId="12" applyNumberFormat="1" applyFont="1" applyFill="1" applyBorder="1" applyAlignment="1">
      <alignment horizontal="right" wrapText="1"/>
    </xf>
    <xf numFmtId="0" fontId="70" fillId="6" borderId="30" xfId="0" applyFont="1" applyFill="1" applyBorder="1" applyAlignment="1">
      <alignment horizontal="left" vertical="center" indent="1"/>
    </xf>
    <xf numFmtId="172" fontId="70" fillId="0" borderId="30" xfId="11" applyNumberFormat="1" applyFont="1" applyFill="1" applyBorder="1" applyAlignment="1">
      <alignment horizontal="right" vertical="center" wrapText="1"/>
    </xf>
    <xf numFmtId="174" fontId="11" fillId="2" borderId="87" xfId="0" applyNumberFormat="1" applyFont="1" applyFill="1" applyBorder="1" applyAlignment="1">
      <alignment horizontal="center" vertical="center"/>
    </xf>
    <xf numFmtId="174" fontId="11" fillId="2" borderId="75" xfId="0" applyNumberFormat="1" applyFont="1" applyFill="1" applyBorder="1" applyAlignment="1">
      <alignment horizontal="center" vertical="center"/>
    </xf>
    <xf numFmtId="0" fontId="12" fillId="0" borderId="82" xfId="0" applyFont="1" applyBorder="1" applyAlignment="1">
      <alignment vertical="center"/>
    </xf>
    <xf numFmtId="0" fontId="39" fillId="0" borderId="0" xfId="54" applyFont="1" applyAlignment="1">
      <alignment horizontal="left" vertical="center"/>
    </xf>
    <xf numFmtId="0" fontId="74" fillId="6" borderId="0" xfId="0" applyFont="1" applyFill="1"/>
    <xf numFmtId="0" fontId="37" fillId="0" borderId="0" xfId="55" applyFont="1" applyAlignment="1">
      <alignment horizontal="left"/>
    </xf>
    <xf numFmtId="0" fontId="155" fillId="0" borderId="0" xfId="56" applyFont="1"/>
    <xf numFmtId="0" fontId="24" fillId="0" borderId="0" xfId="19" applyFont="1" applyAlignment="1">
      <alignment vertical="center"/>
    </xf>
    <xf numFmtId="0" fontId="24" fillId="0" borderId="82" xfId="19" applyFont="1" applyBorder="1" applyAlignment="1">
      <alignment vertical="center"/>
    </xf>
    <xf numFmtId="0" fontId="24" fillId="0" borderId="0" xfId="29" applyFont="1"/>
    <xf numFmtId="180" fontId="75" fillId="2" borderId="75" xfId="0" applyNumberFormat="1" applyFont="1" applyFill="1" applyBorder="1" applyAlignment="1" applyProtection="1">
      <alignment horizontal="right"/>
      <protection locked="0"/>
    </xf>
    <xf numFmtId="180" fontId="75" fillId="2" borderId="75" xfId="56" applyNumberFormat="1" applyFont="1" applyFill="1" applyBorder="1" applyAlignment="1" applyProtection="1">
      <alignment horizontal="right"/>
      <protection locked="0"/>
    </xf>
    <xf numFmtId="0" fontId="31" fillId="2" borderId="86" xfId="56" applyFont="1" applyFill="1" applyBorder="1" applyAlignment="1">
      <alignment horizontal="left" indent="1"/>
    </xf>
    <xf numFmtId="180" fontId="75" fillId="2" borderId="89" xfId="0" applyNumberFormat="1" applyFont="1" applyFill="1" applyBorder="1" applyAlignment="1" applyProtection="1">
      <alignment horizontal="right"/>
      <protection locked="0"/>
    </xf>
    <xf numFmtId="180" fontId="75" fillId="2" borderId="89" xfId="56" applyNumberFormat="1" applyFont="1" applyFill="1" applyBorder="1" applyAlignment="1" applyProtection="1">
      <alignment horizontal="right"/>
      <protection locked="0"/>
    </xf>
    <xf numFmtId="179" fontId="70" fillId="6" borderId="30" xfId="0" applyNumberFormat="1" applyFont="1" applyFill="1" applyBorder="1" applyAlignment="1">
      <alignment horizontal="right" vertical="center"/>
    </xf>
    <xf numFmtId="179" fontId="70" fillId="6" borderId="30" xfId="56" applyNumberFormat="1" applyFont="1" applyFill="1" applyBorder="1" applyAlignment="1">
      <alignment horizontal="right" vertical="center"/>
    </xf>
    <xf numFmtId="0" fontId="151" fillId="0" borderId="30" xfId="56" applyFont="1" applyBorder="1" applyAlignment="1">
      <alignment horizontal="left" vertical="center" indent="1"/>
    </xf>
    <xf numFmtId="0" fontId="70" fillId="0" borderId="30" xfId="56" applyFont="1" applyBorder="1" applyAlignment="1">
      <alignment horizontal="left" vertical="center" indent="1"/>
    </xf>
    <xf numFmtId="176" fontId="45" fillId="9" borderId="70" xfId="0" applyNumberFormat="1" applyFont="1" applyFill="1" applyBorder="1" applyAlignment="1">
      <alignment horizontal="center" vertical="center"/>
    </xf>
    <xf numFmtId="176" fontId="45" fillId="9" borderId="70" xfId="56" applyNumberFormat="1" applyFont="1" applyFill="1" applyBorder="1" applyAlignment="1">
      <alignment horizontal="center" vertical="center"/>
    </xf>
    <xf numFmtId="174" fontId="31" fillId="2" borderId="70" xfId="56" applyNumberFormat="1" applyFont="1" applyFill="1" applyBorder="1" applyAlignment="1">
      <alignment horizontal="left" vertical="center"/>
    </xf>
    <xf numFmtId="0" fontId="1" fillId="0" borderId="0" xfId="56"/>
    <xf numFmtId="0" fontId="150" fillId="6" borderId="0" xfId="56" applyFont="1" applyFill="1"/>
    <xf numFmtId="0" fontId="34" fillId="6" borderId="0" xfId="56" applyFont="1" applyFill="1"/>
    <xf numFmtId="0" fontId="39" fillId="6" borderId="0" xfId="56" applyFont="1" applyFill="1"/>
    <xf numFmtId="0" fontId="37" fillId="6" borderId="0" xfId="57" applyFont="1" applyFill="1"/>
    <xf numFmtId="0" fontId="47" fillId="6" borderId="78" xfId="57" applyFont="1" applyFill="1" applyBorder="1"/>
    <xf numFmtId="0" fontId="59" fillId="6" borderId="82" xfId="0" applyFont="1" applyFill="1" applyBorder="1"/>
    <xf numFmtId="0" fontId="59" fillId="6" borderId="78" xfId="0" applyFont="1" applyFill="1" applyBorder="1"/>
    <xf numFmtId="0" fontId="37" fillId="6" borderId="78" xfId="57" applyFont="1" applyFill="1" applyBorder="1"/>
    <xf numFmtId="0" fontId="24" fillId="6" borderId="78" xfId="0" applyFont="1" applyFill="1" applyBorder="1"/>
    <xf numFmtId="180" fontId="75" fillId="2" borderId="78" xfId="0" applyNumberFormat="1" applyFont="1" applyFill="1" applyBorder="1" applyAlignment="1" applyProtection="1">
      <alignment horizontal="right"/>
      <protection locked="0"/>
    </xf>
    <xf numFmtId="0" fontId="31" fillId="2" borderId="69" xfId="0" applyFont="1" applyFill="1" applyBorder="1" applyAlignment="1">
      <alignment vertical="center"/>
    </xf>
    <xf numFmtId="0" fontId="31" fillId="2" borderId="69" xfId="0" applyFont="1" applyFill="1" applyBorder="1" applyAlignment="1">
      <alignment horizontal="left" indent="1"/>
    </xf>
    <xf numFmtId="0" fontId="31" fillId="2" borderId="86" xfId="0" applyFont="1" applyFill="1" applyBorder="1" applyAlignment="1">
      <alignment horizontal="left" indent="1"/>
    </xf>
    <xf numFmtId="179" fontId="70" fillId="0" borderId="30" xfId="0" applyNumberFormat="1" applyFont="1" applyBorder="1" applyAlignment="1" applyProtection="1">
      <alignment horizontal="right" vertical="center"/>
      <protection locked="0"/>
    </xf>
    <xf numFmtId="0" fontId="151" fillId="0" borderId="44" xfId="0" applyFont="1" applyBorder="1" applyAlignment="1">
      <alignment horizontal="left" vertical="center" indent="1"/>
    </xf>
    <xf numFmtId="49" fontId="83" fillId="2" borderId="79" xfId="0" applyNumberFormat="1" applyFont="1" applyFill="1" applyBorder="1" applyAlignment="1">
      <alignment horizontal="center" vertical="center"/>
    </xf>
    <xf numFmtId="49" fontId="83" fillId="2" borderId="90" xfId="0" applyNumberFormat="1" applyFont="1" applyFill="1" applyBorder="1" applyAlignment="1">
      <alignment horizontal="center" vertical="center"/>
    </xf>
    <xf numFmtId="176" fontId="45" fillId="9" borderId="77" xfId="0" applyNumberFormat="1" applyFont="1" applyFill="1" applyBorder="1" applyAlignment="1">
      <alignment horizontal="center" vertical="center"/>
    </xf>
    <xf numFmtId="0" fontId="39" fillId="6" borderId="0" xfId="0" applyFont="1" applyFill="1" applyAlignment="1">
      <alignment horizontal="left"/>
    </xf>
    <xf numFmtId="0" fontId="0" fillId="0" borderId="0" xfId="0" applyAlignment="1">
      <alignment horizontal="left" vertical="top"/>
    </xf>
    <xf numFmtId="0" fontId="156" fillId="0" borderId="0" xfId="7" applyFont="1"/>
    <xf numFmtId="0" fontId="156" fillId="0" borderId="0" xfId="0" applyFont="1" applyAlignment="1">
      <alignment vertical="top"/>
    </xf>
    <xf numFmtId="3" fontId="0" fillId="0" borderId="0" xfId="0" applyNumberFormat="1" applyAlignment="1">
      <alignment horizontal="left" vertical="top"/>
    </xf>
    <xf numFmtId="171" fontId="158" fillId="0" borderId="52" xfId="6" applyNumberFormat="1" applyFont="1" applyFill="1" applyBorder="1" applyAlignment="1">
      <alignment horizontal="right" vertical="center" wrapText="1"/>
    </xf>
    <xf numFmtId="167" fontId="158" fillId="0" borderId="52" xfId="58" applyNumberFormat="1" applyFont="1" applyBorder="1" applyAlignment="1">
      <alignment horizontal="left" vertical="center" wrapText="1"/>
    </xf>
    <xf numFmtId="171" fontId="158" fillId="0" borderId="52" xfId="6" applyNumberFormat="1" applyFont="1" applyFill="1" applyBorder="1" applyAlignment="1" applyProtection="1">
      <alignment horizontal="right" vertical="center" wrapText="1"/>
      <protection locked="0"/>
    </xf>
    <xf numFmtId="0" fontId="38" fillId="0" borderId="91" xfId="58" applyFont="1" applyBorder="1" applyAlignment="1">
      <alignment horizontal="left" vertical="center"/>
    </xf>
    <xf numFmtId="0" fontId="38" fillId="0" borderId="0" xfId="58" applyFont="1" applyAlignment="1">
      <alignment horizontal="right" vertical="center"/>
    </xf>
    <xf numFmtId="167" fontId="158" fillId="0" borderId="52" xfId="59" applyNumberFormat="1" applyFont="1" applyBorder="1" applyAlignment="1" applyProtection="1">
      <alignment horizontal="left" vertical="center" wrapText="1"/>
      <protection locked="0"/>
    </xf>
    <xf numFmtId="9" fontId="158" fillId="0" borderId="52" xfId="6" applyFont="1" applyFill="1" applyBorder="1" applyAlignment="1">
      <alignment horizontal="left" vertical="center" wrapText="1"/>
    </xf>
    <xf numFmtId="174" fontId="129" fillId="2" borderId="35" xfId="58" applyNumberFormat="1" applyFont="1" applyFill="1" applyBorder="1" applyAlignment="1">
      <alignment horizontal="center" vertical="center" wrapText="1"/>
    </xf>
    <xf numFmtId="174" fontId="74" fillId="2" borderId="46" xfId="58" applyNumberFormat="1" applyFont="1" applyFill="1" applyBorder="1" applyAlignment="1">
      <alignment horizontal="center" vertical="center" wrapText="1"/>
    </xf>
    <xf numFmtId="174" fontId="129" fillId="2" borderId="46" xfId="58" applyNumberFormat="1" applyFont="1" applyFill="1" applyBorder="1" applyAlignment="1">
      <alignment horizontal="center" vertical="center" wrapText="1"/>
    </xf>
    <xf numFmtId="174" fontId="31" fillId="2" borderId="28" xfId="58" applyNumberFormat="1" applyFont="1" applyFill="1" applyBorder="1" applyAlignment="1">
      <alignment horizontal="left" vertical="center"/>
    </xf>
    <xf numFmtId="174" fontId="31" fillId="2" borderId="28" xfId="58" applyNumberFormat="1" applyFont="1" applyFill="1" applyBorder="1" applyAlignment="1">
      <alignment horizontal="left" vertical="center" wrapText="1"/>
    </xf>
    <xf numFmtId="170" fontId="38" fillId="0" borderId="91" xfId="3" applyNumberFormat="1" applyFont="1" applyFill="1" applyBorder="1" applyAlignment="1">
      <alignment horizontal="left" vertical="center" wrapText="1" indent="1"/>
    </xf>
    <xf numFmtId="170" fontId="75" fillId="0" borderId="91" xfId="3" applyNumberFormat="1" applyFont="1" applyFill="1" applyBorder="1" applyAlignment="1">
      <alignment horizontal="left" vertical="center" wrapText="1" indent="1"/>
    </xf>
    <xf numFmtId="170" fontId="38" fillId="0" borderId="91" xfId="60" applyNumberFormat="1" applyFont="1" applyFill="1" applyBorder="1" applyAlignment="1" applyProtection="1">
      <alignment horizontal="left" vertical="center" wrapText="1" indent="1"/>
      <protection locked="0"/>
    </xf>
    <xf numFmtId="170" fontId="75" fillId="0" borderId="91" xfId="60" applyNumberFormat="1" applyFont="1" applyFill="1" applyBorder="1" applyAlignment="1" applyProtection="1">
      <alignment horizontal="left" vertical="center" wrapText="1" indent="1"/>
      <protection locked="0"/>
    </xf>
    <xf numFmtId="170" fontId="28" fillId="0" borderId="91" xfId="3" applyNumberFormat="1" applyFont="1" applyFill="1" applyBorder="1" applyAlignment="1">
      <alignment horizontal="left" vertical="center" wrapText="1" indent="1"/>
    </xf>
    <xf numFmtId="170" fontId="70" fillId="0" borderId="91" xfId="3" applyNumberFormat="1" applyFont="1" applyFill="1" applyBorder="1" applyAlignment="1">
      <alignment horizontal="left" vertical="center" wrapText="1" indent="1"/>
    </xf>
    <xf numFmtId="170" fontId="28" fillId="0" borderId="91" xfId="60" applyNumberFormat="1" applyFont="1" applyFill="1" applyBorder="1" applyAlignment="1" applyProtection="1">
      <alignment horizontal="left" vertical="center" wrapText="1" indent="1"/>
      <protection locked="0"/>
    </xf>
    <xf numFmtId="170" fontId="70" fillId="0" borderId="91" xfId="60" applyNumberFormat="1" applyFont="1" applyFill="1" applyBorder="1" applyAlignment="1" applyProtection="1">
      <alignment horizontal="left" vertical="center" wrapText="1" indent="1"/>
      <protection locked="0"/>
    </xf>
    <xf numFmtId="0" fontId="28" fillId="0" borderId="91" xfId="58" applyFont="1" applyBorder="1" applyAlignment="1">
      <alignment horizontal="left" vertical="center" indent="2"/>
    </xf>
    <xf numFmtId="0" fontId="28" fillId="0" borderId="0" xfId="58" applyFont="1" applyAlignment="1">
      <alignment horizontal="right" vertical="center"/>
    </xf>
    <xf numFmtId="170" fontId="158" fillId="0" borderId="0" xfId="3" applyNumberFormat="1" applyFont="1" applyFill="1" applyBorder="1" applyAlignment="1">
      <alignment horizontal="left" vertical="center" wrapText="1"/>
    </xf>
    <xf numFmtId="170" fontId="55" fillId="0" borderId="0" xfId="3" applyNumberFormat="1" applyFont="1" applyFill="1" applyBorder="1" applyAlignment="1">
      <alignment horizontal="left" vertical="center" wrapText="1"/>
    </xf>
    <xf numFmtId="170" fontId="158" fillId="0" borderId="0" xfId="60" applyNumberFormat="1" applyFont="1" applyFill="1" applyBorder="1" applyAlignment="1" applyProtection="1">
      <alignment horizontal="left" vertical="center" wrapText="1"/>
      <protection locked="0"/>
    </xf>
    <xf numFmtId="170" fontId="55" fillId="0" borderId="0" xfId="60" applyNumberFormat="1" applyFont="1" applyFill="1" applyBorder="1" applyAlignment="1" applyProtection="1">
      <alignment horizontal="left" vertical="center" wrapText="1"/>
      <protection locked="0"/>
    </xf>
    <xf numFmtId="0" fontId="158" fillId="0" borderId="0" xfId="58" applyFont="1" applyAlignment="1">
      <alignment horizontal="left" vertical="center"/>
    </xf>
    <xf numFmtId="0" fontId="40" fillId="0" borderId="0" xfId="0" applyFont="1" applyAlignment="1">
      <alignment horizontal="left" vertical="top" wrapText="1"/>
    </xf>
    <xf numFmtId="170" fontId="0" fillId="0" borderId="0" xfId="0" applyNumberFormat="1" applyAlignment="1">
      <alignment horizontal="left" vertical="top"/>
    </xf>
    <xf numFmtId="170" fontId="161" fillId="18" borderId="91" xfId="61" applyNumberFormat="1" applyFont="1" applyFill="1" applyBorder="1" applyAlignment="1">
      <alignment horizontal="left" vertical="center" wrapText="1" indent="1"/>
    </xf>
    <xf numFmtId="170" fontId="161" fillId="18" borderId="91" xfId="3" applyNumberFormat="1" applyFont="1" applyFill="1" applyBorder="1" applyAlignment="1">
      <alignment horizontal="left" vertical="center" wrapText="1" indent="1"/>
    </xf>
    <xf numFmtId="170" fontId="161" fillId="18" borderId="91" xfId="60" applyNumberFormat="1" applyFont="1" applyFill="1" applyBorder="1" applyAlignment="1" applyProtection="1">
      <alignment horizontal="left" vertical="center" wrapText="1" indent="1"/>
      <protection locked="0"/>
    </xf>
    <xf numFmtId="0" fontId="158" fillId="0" borderId="0" xfId="58" applyFont="1" applyAlignment="1">
      <alignment horizontal="left" vertical="center" wrapText="1"/>
    </xf>
    <xf numFmtId="0" fontId="158" fillId="0" borderId="0" xfId="58" applyFont="1" applyAlignment="1" applyProtection="1">
      <alignment horizontal="left" vertical="center" wrapText="1"/>
      <protection locked="0"/>
    </xf>
    <xf numFmtId="174" fontId="129" fillId="2" borderId="35" xfId="62" applyNumberFormat="1" applyFont="1" applyFill="1" applyBorder="1" applyAlignment="1">
      <alignment horizontal="center" vertical="center" wrapText="1"/>
    </xf>
    <xf numFmtId="174" fontId="129" fillId="2" borderId="46" xfId="62" applyNumberFormat="1" applyFont="1" applyFill="1" applyBorder="1" applyAlignment="1">
      <alignment horizontal="center" vertical="center" wrapText="1"/>
    </xf>
    <xf numFmtId="174" fontId="31" fillId="2" borderId="46" xfId="58" applyNumberFormat="1" applyFont="1" applyFill="1" applyBorder="1" applyAlignment="1">
      <alignment horizontal="left" vertical="center"/>
    </xf>
    <xf numFmtId="15" fontId="45" fillId="9" borderId="87" xfId="33" quotePrefix="1" applyNumberFormat="1" applyFont="1" applyFill="1" applyBorder="1" applyAlignment="1">
      <alignment horizontal="centerContinuous" vertical="center"/>
    </xf>
    <xf numFmtId="49" fontId="45" fillId="9" borderId="86" xfId="33" applyNumberFormat="1" applyFont="1" applyFill="1" applyBorder="1" applyAlignment="1">
      <alignment horizontal="centerContinuous" vertical="center"/>
    </xf>
    <xf numFmtId="15" fontId="45" fillId="9" borderId="75" xfId="33" quotePrefix="1" applyNumberFormat="1" applyFont="1" applyFill="1" applyBorder="1" applyAlignment="1">
      <alignment horizontal="centerContinuous" vertical="center"/>
    </xf>
    <xf numFmtId="174" fontId="31" fillId="0" borderId="32" xfId="58" applyNumberFormat="1" applyFont="1" applyBorder="1" applyAlignment="1">
      <alignment horizontal="left" vertical="center"/>
    </xf>
    <xf numFmtId="174" fontId="31" fillId="0" borderId="33" xfId="58" applyNumberFormat="1" applyFont="1" applyBorder="1" applyAlignment="1">
      <alignment horizontal="left" vertical="center" wrapText="1"/>
    </xf>
    <xf numFmtId="0" fontId="33" fillId="10" borderId="0" xfId="58" applyFont="1" applyFill="1" applyAlignment="1">
      <alignment horizontal="right"/>
    </xf>
    <xf numFmtId="0" fontId="39" fillId="0" borderId="0" xfId="58" applyFont="1" applyAlignment="1">
      <alignment horizontal="left" vertical="center"/>
    </xf>
    <xf numFmtId="0" fontId="164" fillId="0" borderId="0" xfId="0" applyFont="1" applyAlignment="1">
      <alignment vertical="top"/>
    </xf>
    <xf numFmtId="171" fontId="158" fillId="0" borderId="30" xfId="6" applyNumberFormat="1" applyFont="1" applyFill="1" applyBorder="1" applyAlignment="1" applyProtection="1">
      <alignment horizontal="right" vertical="center" wrapText="1"/>
      <protection locked="0"/>
    </xf>
    <xf numFmtId="170" fontId="75" fillId="0" borderId="30" xfId="60" applyNumberFormat="1" applyFont="1" applyFill="1" applyBorder="1" applyAlignment="1" applyProtection="1">
      <alignment horizontal="left" vertical="center" wrapText="1" indent="1"/>
      <protection locked="0"/>
    </xf>
    <xf numFmtId="174" fontId="129" fillId="2" borderId="28" xfId="58" applyNumberFormat="1" applyFont="1" applyFill="1" applyBorder="1" applyAlignment="1">
      <alignment vertical="center" wrapText="1"/>
    </xf>
    <xf numFmtId="170" fontId="75" fillId="0" borderId="30" xfId="63" applyNumberFormat="1" applyFont="1" applyFill="1" applyBorder="1" applyAlignment="1" applyProtection="1">
      <alignment horizontal="left" vertical="center" wrapText="1" indent="1"/>
      <protection locked="0"/>
    </xf>
    <xf numFmtId="170" fontId="75" fillId="0" borderId="91" xfId="63" applyNumberFormat="1" applyFont="1" applyFill="1" applyBorder="1" applyAlignment="1" applyProtection="1">
      <alignment horizontal="left" vertical="center" wrapText="1" indent="1"/>
      <protection locked="0"/>
    </xf>
    <xf numFmtId="170" fontId="70" fillId="0" borderId="30" xfId="60" applyNumberFormat="1" applyFont="1" applyFill="1" applyBorder="1" applyAlignment="1" applyProtection="1">
      <alignment horizontal="left" vertical="center" wrapText="1" indent="1"/>
      <protection locked="0"/>
    </xf>
    <xf numFmtId="170" fontId="70" fillId="0" borderId="30" xfId="63" applyNumberFormat="1" applyFont="1" applyFill="1" applyBorder="1" applyAlignment="1" applyProtection="1">
      <alignment horizontal="left" vertical="center" wrapText="1" indent="1"/>
      <protection locked="0"/>
    </xf>
    <xf numFmtId="170" fontId="70" fillId="0" borderId="91" xfId="63" applyNumberFormat="1" applyFont="1" applyFill="1" applyBorder="1" applyAlignment="1" applyProtection="1">
      <alignment horizontal="left" vertical="center" wrapText="1" indent="1"/>
      <protection locked="0"/>
    </xf>
    <xf numFmtId="0" fontId="28" fillId="0" borderId="91" xfId="58" applyFont="1" applyBorder="1" applyAlignment="1">
      <alignment horizontal="left" vertical="center" wrapText="1" indent="2"/>
    </xf>
    <xf numFmtId="0" fontId="38" fillId="0" borderId="91" xfId="58" applyFont="1" applyBorder="1" applyAlignment="1">
      <alignment horizontal="left" vertical="center" wrapText="1"/>
    </xf>
    <xf numFmtId="0" fontId="28" fillId="0" borderId="91" xfId="58" applyFont="1" applyBorder="1" applyAlignment="1">
      <alignment horizontal="left" vertical="center" wrapText="1" indent="1"/>
    </xf>
    <xf numFmtId="0" fontId="28" fillId="0" borderId="91" xfId="58" applyFont="1" applyBorder="1" applyAlignment="1">
      <alignment horizontal="left" vertical="center" indent="1"/>
    </xf>
    <xf numFmtId="174" fontId="129" fillId="2" borderId="28" xfId="58" applyNumberFormat="1" applyFont="1" applyFill="1" applyBorder="1" applyAlignment="1">
      <alignment horizontal="center" vertical="center" wrapText="1"/>
    </xf>
    <xf numFmtId="174" fontId="167" fillId="2" borderId="46" xfId="58" applyNumberFormat="1" applyFont="1" applyFill="1" applyBorder="1" applyAlignment="1">
      <alignment horizontal="left" vertical="center"/>
    </xf>
    <xf numFmtId="0" fontId="27" fillId="0" borderId="0" xfId="17" applyFont="1"/>
    <xf numFmtId="0" fontId="26" fillId="0" borderId="0" xfId="17" applyFont="1"/>
    <xf numFmtId="0" fontId="25" fillId="0" borderId="0" xfId="17" applyFont="1"/>
    <xf numFmtId="14" fontId="1" fillId="0" borderId="0" xfId="17" applyNumberFormat="1"/>
    <xf numFmtId="0" fontId="32" fillId="0" borderId="0" xfId="17" applyFont="1"/>
    <xf numFmtId="10" fontId="33" fillId="10" borderId="0" xfId="17" applyNumberFormat="1" applyFont="1" applyFill="1" applyAlignment="1">
      <alignment horizontal="right"/>
    </xf>
    <xf numFmtId="0" fontId="39" fillId="0" borderId="0" xfId="18" applyFont="1" applyAlignment="1">
      <alignment horizontal="left" vertical="center"/>
    </xf>
    <xf numFmtId="172" fontId="25" fillId="0" borderId="0" xfId="0" applyNumberFormat="1" applyFont="1" applyAlignment="1" applyProtection="1">
      <alignment horizontal="left" vertical="center"/>
      <protection locked="0"/>
    </xf>
    <xf numFmtId="0" fontId="25" fillId="0" borderId="72" xfId="0" applyFont="1" applyBorder="1" applyAlignment="1">
      <alignment horizontal="left" vertical="center"/>
    </xf>
    <xf numFmtId="0" fontId="168" fillId="0" borderId="0" xfId="0" applyFont="1" applyAlignment="1">
      <alignment horizontal="left" vertical="center"/>
    </xf>
    <xf numFmtId="172" fontId="26" fillId="0" borderId="29" xfId="0" applyNumberFormat="1" applyFont="1" applyBorder="1" applyAlignment="1">
      <alignment horizontal="center" vertical="center" wrapText="1"/>
    </xf>
    <xf numFmtId="172" fontId="26" fillId="0" borderId="44" xfId="0" applyNumberFormat="1" applyFont="1" applyBorder="1" applyAlignment="1">
      <alignment horizontal="center" vertical="center" wrapText="1"/>
    </xf>
    <xf numFmtId="172" fontId="26" fillId="0" borderId="0" xfId="0" applyNumberFormat="1" applyFont="1" applyAlignment="1">
      <alignment horizontal="center" vertical="center" wrapText="1"/>
    </xf>
    <xf numFmtId="176" fontId="30" fillId="9" borderId="32" xfId="17" applyNumberFormat="1" applyFont="1" applyFill="1" applyBorder="1" applyAlignment="1">
      <alignment horizontal="center"/>
    </xf>
    <xf numFmtId="174" fontId="31" fillId="2" borderId="32" xfId="0" applyNumberFormat="1" applyFont="1" applyFill="1" applyBorder="1" applyAlignment="1">
      <alignment horizontal="left"/>
    </xf>
    <xf numFmtId="0" fontId="51" fillId="0" borderId="0" xfId="0" applyFont="1"/>
    <xf numFmtId="172" fontId="169" fillId="19" borderId="92" xfId="0" applyNumberFormat="1" applyFont="1" applyFill="1" applyBorder="1" applyAlignment="1">
      <alignment horizontal="right" vertical="center" wrapText="1"/>
    </xf>
    <xf numFmtId="172" fontId="38" fillId="19" borderId="93" xfId="0" applyNumberFormat="1" applyFont="1" applyFill="1" applyBorder="1" applyAlignment="1">
      <alignment horizontal="right" vertical="center" wrapText="1"/>
    </xf>
    <xf numFmtId="172" fontId="38" fillId="0" borderId="30" xfId="0" applyNumberFormat="1" applyFont="1" applyBorder="1" applyAlignment="1">
      <alignment horizontal="center" vertical="center" wrapText="1"/>
    </xf>
    <xf numFmtId="172" fontId="158" fillId="0" borderId="30" xfId="0" applyNumberFormat="1" applyFont="1" applyBorder="1" applyAlignment="1">
      <alignment horizontal="center" vertical="center" wrapText="1"/>
    </xf>
    <xf numFmtId="172" fontId="158" fillId="0" borderId="30" xfId="0" applyNumberFormat="1" applyFont="1" applyBorder="1" applyAlignment="1">
      <alignment horizontal="center" vertical="center"/>
    </xf>
    <xf numFmtId="172" fontId="158" fillId="0" borderId="30" xfId="0" applyNumberFormat="1" applyFont="1" applyBorder="1" applyAlignment="1" applyProtection="1">
      <alignment horizontal="center" vertical="center"/>
      <protection locked="0"/>
    </xf>
    <xf numFmtId="0" fontId="158" fillId="0" borderId="30" xfId="0" applyFont="1" applyBorder="1" applyAlignment="1">
      <alignment horizontal="left" vertical="center"/>
    </xf>
    <xf numFmtId="172" fontId="171" fillId="19" borderId="93" xfId="0" applyNumberFormat="1" applyFont="1" applyFill="1" applyBorder="1" applyAlignment="1">
      <alignment horizontal="center" vertical="center" wrapText="1"/>
    </xf>
    <xf numFmtId="37" fontId="26" fillId="0" borderId="30" xfId="0" applyNumberFormat="1" applyFont="1" applyBorder="1" applyAlignment="1">
      <alignment horizontal="right" vertical="center" wrapText="1"/>
    </xf>
    <xf numFmtId="172" fontId="28" fillId="0" borderId="30" xfId="0" applyNumberFormat="1" applyFont="1" applyBorder="1" applyAlignment="1">
      <alignment horizontal="center" vertical="center" wrapText="1"/>
    </xf>
    <xf numFmtId="176" fontId="55" fillId="9" borderId="32" xfId="0" applyNumberFormat="1" applyFont="1" applyFill="1" applyBorder="1" applyAlignment="1">
      <alignment horizontal="center" vertical="center"/>
    </xf>
    <xf numFmtId="176" fontId="30" fillId="9" borderId="32" xfId="17" applyNumberFormat="1" applyFont="1" applyFill="1" applyBorder="1" applyAlignment="1">
      <alignment horizontal="center" vertical="center" wrapText="1"/>
    </xf>
    <xf numFmtId="172" fontId="124" fillId="0" borderId="30" xfId="0" applyNumberFormat="1" applyFont="1" applyBorder="1" applyAlignment="1">
      <alignment horizontal="center" vertical="center" wrapText="1"/>
    </xf>
    <xf numFmtId="172" fontId="124" fillId="0" borderId="30" xfId="0" applyNumberFormat="1" applyFont="1" applyBorder="1" applyAlignment="1">
      <alignment horizontal="center" vertical="center"/>
    </xf>
    <xf numFmtId="0" fontId="124" fillId="0" borderId="30" xfId="0" applyFont="1" applyBorder="1" applyAlignment="1">
      <alignment horizontal="left" vertical="center" wrapText="1" indent="1"/>
    </xf>
    <xf numFmtId="0" fontId="26" fillId="10" borderId="0" xfId="0" applyFont="1" applyFill="1" applyAlignment="1">
      <alignment vertical="top"/>
    </xf>
    <xf numFmtId="176" fontId="30" fillId="9" borderId="33" xfId="0" applyNumberFormat="1" applyFont="1" applyFill="1" applyBorder="1" applyAlignment="1">
      <alignment horizontal="center" vertical="center"/>
    </xf>
    <xf numFmtId="0" fontId="33" fillId="10" borderId="0" xfId="0" applyFont="1" applyFill="1" applyAlignment="1">
      <alignment horizontal="right"/>
    </xf>
    <xf numFmtId="171" fontId="25" fillId="0" borderId="30" xfId="0" applyNumberFormat="1" applyFont="1" applyBorder="1" applyAlignment="1" applyProtection="1">
      <alignment horizontal="right" vertical="center"/>
      <protection locked="0"/>
    </xf>
    <xf numFmtId="171" fontId="26" fillId="0" borderId="30" xfId="0" applyNumberFormat="1" applyFont="1" applyBorder="1" applyAlignment="1" applyProtection="1">
      <alignment horizontal="right" vertical="center"/>
      <protection locked="0"/>
    </xf>
    <xf numFmtId="176" fontId="30" fillId="9" borderId="45" xfId="0" applyNumberFormat="1" applyFont="1" applyFill="1" applyBorder="1" applyAlignment="1">
      <alignment horizontal="center" vertical="center"/>
    </xf>
    <xf numFmtId="172" fontId="102" fillId="0" borderId="30" xfId="49" applyNumberFormat="1" applyFont="1" applyFill="1" applyBorder="1" applyAlignment="1">
      <alignment horizontal="center" vertical="center"/>
    </xf>
    <xf numFmtId="49" fontId="102" fillId="0" borderId="30" xfId="33" applyNumberFormat="1" applyFont="1" applyBorder="1" applyAlignment="1">
      <alignment horizontal="left" vertical="center"/>
    </xf>
    <xf numFmtId="172" fontId="103" fillId="0" borderId="30" xfId="49" applyNumberFormat="1" applyFont="1" applyFill="1" applyBorder="1" applyAlignment="1">
      <alignment horizontal="center" vertical="center"/>
    </xf>
    <xf numFmtId="49" fontId="103" fillId="0" borderId="30" xfId="33" applyNumberFormat="1" applyFont="1" applyBorder="1" applyAlignment="1">
      <alignment horizontal="left" vertical="center" indent="5"/>
    </xf>
    <xf numFmtId="49" fontId="103" fillId="0" borderId="30" xfId="33" applyNumberFormat="1" applyFont="1" applyBorder="1" applyAlignment="1">
      <alignment horizontal="left" vertical="center" indent="2"/>
    </xf>
    <xf numFmtId="49" fontId="102" fillId="0" borderId="30" xfId="33" applyNumberFormat="1" applyFont="1" applyBorder="1" applyAlignment="1">
      <alignment horizontal="left" vertical="center" indent="1"/>
    </xf>
    <xf numFmtId="49" fontId="103" fillId="0" borderId="30" xfId="33" applyNumberFormat="1" applyFont="1" applyBorder="1" applyAlignment="1">
      <alignment horizontal="left" vertical="center" indent="3"/>
    </xf>
    <xf numFmtId="49" fontId="102" fillId="0" borderId="30" xfId="33" applyNumberFormat="1" applyFont="1" applyBorder="1" applyAlignment="1">
      <alignment horizontal="left" vertical="center" indent="3"/>
    </xf>
    <xf numFmtId="172" fontId="102" fillId="0" borderId="44" xfId="49" applyNumberFormat="1" applyFont="1" applyFill="1" applyBorder="1" applyAlignment="1">
      <alignment horizontal="center" vertical="center"/>
    </xf>
    <xf numFmtId="49" fontId="102" fillId="0" borderId="44" xfId="33" applyNumberFormat="1" applyFont="1" applyBorder="1" applyAlignment="1">
      <alignment horizontal="left" vertical="center" indent="1"/>
    </xf>
    <xf numFmtId="49" fontId="106" fillId="17" borderId="70" xfId="0" applyNumberFormat="1" applyFont="1" applyFill="1" applyBorder="1" applyAlignment="1">
      <alignment horizontal="left" vertical="center" wrapText="1"/>
    </xf>
    <xf numFmtId="49" fontId="39" fillId="0" borderId="0" xfId="0" applyNumberFormat="1" applyFont="1" applyAlignment="1">
      <alignment horizontal="left" vertical="center"/>
    </xf>
    <xf numFmtId="0" fontId="109" fillId="0" borderId="0" xfId="0" applyFont="1" applyAlignment="1">
      <alignment vertical="top"/>
    </xf>
    <xf numFmtId="0" fontId="98" fillId="0" borderId="0" xfId="33" applyFont="1" applyAlignment="1">
      <alignment vertical="center"/>
    </xf>
    <xf numFmtId="0" fontId="102" fillId="0" borderId="29" xfId="0" applyFont="1" applyBorder="1" applyAlignment="1">
      <alignment vertical="center"/>
    </xf>
    <xf numFmtId="0" fontId="102" fillId="0" borderId="29" xfId="0" applyFont="1" applyBorder="1" applyAlignment="1">
      <alignment vertical="center" wrapText="1"/>
    </xf>
    <xf numFmtId="0" fontId="109" fillId="0" borderId="29" xfId="0" applyFont="1" applyBorder="1" applyAlignment="1">
      <alignment vertical="center"/>
    </xf>
    <xf numFmtId="0" fontId="91" fillId="0" borderId="29" xfId="33" applyFont="1" applyBorder="1" applyAlignment="1">
      <alignment vertical="center" wrapText="1"/>
    </xf>
    <xf numFmtId="0" fontId="91" fillId="0" borderId="29" xfId="33" applyFont="1" applyBorder="1" applyAlignment="1">
      <alignment vertical="center"/>
    </xf>
    <xf numFmtId="172" fontId="100" fillId="0" borderId="30" xfId="0" applyNumberFormat="1" applyFont="1" applyBorder="1" applyAlignment="1">
      <alignment horizontal="center" vertical="center"/>
    </xf>
    <xf numFmtId="172" fontId="102" fillId="0" borderId="30" xfId="0" applyNumberFormat="1" applyFont="1" applyBorder="1" applyAlignment="1">
      <alignment horizontal="center" vertical="center"/>
    </xf>
    <xf numFmtId="172" fontId="175" fillId="0" borderId="30" xfId="49" applyNumberFormat="1" applyFont="1" applyFill="1" applyBorder="1" applyAlignment="1">
      <alignment horizontal="center" vertical="center"/>
    </xf>
    <xf numFmtId="172" fontId="102" fillId="0" borderId="30" xfId="64" applyNumberFormat="1" applyFont="1" applyFill="1" applyBorder="1" applyAlignment="1">
      <alignment horizontal="center" vertical="center"/>
    </xf>
    <xf numFmtId="172" fontId="91" fillId="0" borderId="30" xfId="0" applyNumberFormat="1" applyFont="1" applyBorder="1" applyAlignment="1">
      <alignment horizontal="center" vertical="center"/>
    </xf>
    <xf numFmtId="172" fontId="103" fillId="0" borderId="30" xfId="0" applyNumberFormat="1" applyFont="1" applyBorder="1" applyAlignment="1">
      <alignment horizontal="center" vertical="center"/>
    </xf>
    <xf numFmtId="172" fontId="176" fillId="0" borderId="30" xfId="49" applyNumberFormat="1" applyFont="1" applyFill="1" applyBorder="1" applyAlignment="1">
      <alignment horizontal="center" vertical="center"/>
    </xf>
    <xf numFmtId="172" fontId="103" fillId="0" borderId="30" xfId="64" applyNumberFormat="1" applyFont="1" applyFill="1" applyBorder="1" applyAlignment="1">
      <alignment horizontal="center" vertical="center"/>
    </xf>
    <xf numFmtId="172" fontId="100" fillId="0" borderId="44" xfId="0" applyNumberFormat="1" applyFont="1" applyBorder="1" applyAlignment="1">
      <alignment horizontal="center" vertical="center"/>
    </xf>
    <xf numFmtId="172" fontId="102" fillId="0" borderId="44" xfId="0" applyNumberFormat="1" applyFont="1" applyBorder="1" applyAlignment="1">
      <alignment horizontal="center" vertical="center"/>
    </xf>
    <xf numFmtId="172" fontId="175" fillId="0" borderId="44" xfId="49" applyNumberFormat="1" applyFont="1" applyFill="1" applyBorder="1" applyAlignment="1">
      <alignment horizontal="center" vertical="center"/>
    </xf>
    <xf numFmtId="172" fontId="102" fillId="0" borderId="44" xfId="64" applyNumberFormat="1" applyFont="1" applyFill="1" applyBorder="1" applyAlignment="1">
      <alignment horizontal="center" vertical="center"/>
    </xf>
    <xf numFmtId="0" fontId="90" fillId="0" borderId="0" xfId="0" applyFont="1" applyAlignment="1">
      <alignment vertical="top"/>
    </xf>
    <xf numFmtId="172" fontId="150" fillId="0" borderId="0" xfId="0" applyNumberFormat="1" applyFont="1" applyAlignment="1">
      <alignment vertical="center"/>
    </xf>
    <xf numFmtId="0" fontId="0" fillId="0" borderId="0" xfId="0" applyAlignment="1">
      <alignment horizontal="left"/>
    </xf>
    <xf numFmtId="0" fontId="98" fillId="0" borderId="0" xfId="33" applyFont="1" applyAlignment="1">
      <alignment horizontal="left" vertical="center"/>
    </xf>
    <xf numFmtId="0" fontId="100" fillId="0" borderId="0" xfId="0" applyFont="1" applyAlignment="1">
      <alignment vertical="center"/>
    </xf>
    <xf numFmtId="0" fontId="100" fillId="0" borderId="29" xfId="0" applyFont="1" applyBorder="1" applyAlignment="1">
      <alignment horizontal="left" vertical="center" wrapText="1"/>
    </xf>
    <xf numFmtId="0" fontId="100" fillId="0" borderId="29" xfId="0" applyFont="1" applyBorder="1" applyAlignment="1">
      <alignment vertical="center"/>
    </xf>
    <xf numFmtId="0" fontId="98" fillId="0" borderId="29" xfId="0" applyFont="1" applyBorder="1" applyAlignment="1">
      <alignment vertical="center"/>
    </xf>
    <xf numFmtId="49" fontId="102" fillId="0" borderId="30" xfId="33" applyNumberFormat="1" applyFont="1" applyBorder="1" applyAlignment="1">
      <alignment horizontal="left" vertical="center" indent="2"/>
    </xf>
    <xf numFmtId="49" fontId="103" fillId="0" borderId="30" xfId="33" applyNumberFormat="1" applyFont="1" applyBorder="1" applyAlignment="1">
      <alignment horizontal="left" vertical="center" indent="4"/>
    </xf>
    <xf numFmtId="176" fontId="104" fillId="9" borderId="33" xfId="0" applyNumberFormat="1" applyFont="1" applyFill="1" applyBorder="1" applyAlignment="1">
      <alignment horizontal="centerContinuous" vertical="center"/>
    </xf>
    <xf numFmtId="172" fontId="25" fillId="10" borderId="0" xfId="0" applyNumberFormat="1" applyFont="1" applyFill="1" applyAlignment="1" applyProtection="1">
      <alignment horizontal="right" wrapText="1"/>
      <protection locked="0"/>
    </xf>
    <xf numFmtId="0" fontId="25" fillId="0" borderId="0" xfId="0" applyFont="1" applyAlignment="1">
      <alignment horizontal="left" vertical="center" indent="1"/>
    </xf>
    <xf numFmtId="167" fontId="25" fillId="10" borderId="0" xfId="0" applyNumberFormat="1" applyFont="1" applyFill="1" applyAlignment="1" applyProtection="1">
      <alignment horizontal="right" wrapText="1"/>
      <protection locked="0"/>
    </xf>
    <xf numFmtId="0" fontId="26" fillId="0" borderId="0" xfId="0" applyFont="1" applyAlignment="1">
      <alignment horizontal="left" vertical="center" indent="1"/>
    </xf>
    <xf numFmtId="0" fontId="26" fillId="0" borderId="97" xfId="0" applyFont="1" applyBorder="1"/>
    <xf numFmtId="0" fontId="26" fillId="0" borderId="30" xfId="0" applyFont="1" applyBorder="1" applyAlignment="1">
      <alignment horizontal="left" indent="1"/>
    </xf>
    <xf numFmtId="172" fontId="26" fillId="0" borderId="0" xfId="0" applyNumberFormat="1" applyFont="1"/>
    <xf numFmtId="172" fontId="26" fillId="0" borderId="34" xfId="0" applyNumberFormat="1" applyFont="1" applyBorder="1"/>
    <xf numFmtId="1" fontId="26" fillId="0" borderId="0" xfId="0" applyNumberFormat="1" applyFont="1"/>
    <xf numFmtId="172" fontId="25" fillId="10" borderId="0" xfId="0" applyNumberFormat="1" applyFont="1" applyFill="1" applyAlignment="1" applyProtection="1">
      <alignment horizontal="right"/>
      <protection locked="0"/>
    </xf>
    <xf numFmtId="1" fontId="29" fillId="0" borderId="0" xfId="0" applyNumberFormat="1" applyFont="1"/>
    <xf numFmtId="49" fontId="30" fillId="9" borderId="32" xfId="0" applyNumberFormat="1" applyFont="1" applyFill="1" applyBorder="1" applyAlignment="1">
      <alignment horizontal="centerContinuous" vertical="center"/>
    </xf>
    <xf numFmtId="174" fontId="31" fillId="20" borderId="32" xfId="0" applyNumberFormat="1" applyFont="1" applyFill="1" applyBorder="1" applyAlignment="1">
      <alignment horizontal="left" vertical="center" wrapText="1"/>
    </xf>
    <xf numFmtId="172" fontId="29" fillId="0" borderId="0" xfId="0" applyNumberFormat="1" applyFont="1"/>
    <xf numFmtId="174" fontId="31" fillId="20" borderId="33" xfId="0" applyNumberFormat="1" applyFont="1" applyFill="1" applyBorder="1" applyAlignment="1">
      <alignment horizontal="centerContinuous" vertical="center"/>
    </xf>
    <xf numFmtId="0" fontId="36" fillId="0" borderId="34" xfId="0" applyFont="1" applyBorder="1"/>
    <xf numFmtId="176" fontId="30" fillId="9" borderId="32" xfId="0" applyNumberFormat="1" applyFont="1" applyFill="1" applyBorder="1" applyAlignment="1">
      <alignment horizontal="right" vertical="center"/>
    </xf>
    <xf numFmtId="0" fontId="32" fillId="0" borderId="34" xfId="0" applyFont="1" applyBorder="1"/>
    <xf numFmtId="0" fontId="39" fillId="0" borderId="0" xfId="0" applyFont="1" applyAlignment="1">
      <alignment horizontal="left"/>
    </xf>
    <xf numFmtId="168" fontId="26" fillId="10" borderId="0" xfId="0" applyNumberFormat="1" applyFont="1" applyFill="1" applyAlignment="1">
      <alignment horizontal="left"/>
    </xf>
    <xf numFmtId="0" fontId="130" fillId="0" borderId="30" xfId="0" applyFont="1" applyBorder="1" applyAlignment="1">
      <alignment horizontal="left" vertical="center" indent="1"/>
    </xf>
    <xf numFmtId="174" fontId="31" fillId="20" borderId="33" xfId="0" applyNumberFormat="1" applyFont="1" applyFill="1" applyBorder="1" applyAlignment="1">
      <alignment horizontal="left" vertical="center"/>
    </xf>
    <xf numFmtId="174" fontId="31" fillId="20" borderId="32" xfId="0" applyNumberFormat="1" applyFont="1" applyFill="1" applyBorder="1" applyAlignment="1">
      <alignment horizontal="left" vertical="center"/>
    </xf>
    <xf numFmtId="174" fontId="31" fillId="20" borderId="45" xfId="0" applyNumberFormat="1" applyFont="1" applyFill="1" applyBorder="1" applyAlignment="1">
      <alignment horizontal="right" vertical="center"/>
    </xf>
    <xf numFmtId="0" fontId="30" fillId="0" borderId="0" xfId="0" applyFont="1" applyAlignment="1">
      <alignment horizontal="center" vertical="center"/>
    </xf>
    <xf numFmtId="0" fontId="34" fillId="0" borderId="41" xfId="0" applyFont="1" applyBorder="1" applyAlignment="1">
      <alignment horizontal="left"/>
    </xf>
    <xf numFmtId="174" fontId="31" fillId="20" borderId="45" xfId="0" applyNumberFormat="1" applyFont="1" applyFill="1" applyBorder="1" applyAlignment="1">
      <alignment horizontal="left" vertical="center"/>
    </xf>
    <xf numFmtId="174" fontId="31" fillId="20" borderId="43" xfId="0" applyNumberFormat="1" applyFont="1" applyFill="1" applyBorder="1" applyAlignment="1">
      <alignment horizontal="left" vertical="center"/>
    </xf>
    <xf numFmtId="15" fontId="30" fillId="9" borderId="34" xfId="0" quotePrefix="1" applyNumberFormat="1" applyFont="1" applyFill="1" applyBorder="1" applyAlignment="1">
      <alignment horizontal="centerContinuous" vertical="center"/>
    </xf>
    <xf numFmtId="0" fontId="34" fillId="0" borderId="41" xfId="0" applyFont="1" applyBorder="1" applyAlignment="1">
      <alignment vertical="center"/>
    </xf>
    <xf numFmtId="0" fontId="116" fillId="0" borderId="0" xfId="0" applyFont="1"/>
    <xf numFmtId="174" fontId="31" fillId="20" borderId="43" xfId="0" applyNumberFormat="1" applyFont="1" applyFill="1" applyBorder="1" applyAlignment="1">
      <alignment horizontal="right" vertical="center"/>
    </xf>
    <xf numFmtId="0" fontId="7" fillId="10" borderId="0" xfId="0" applyFont="1" applyFill="1"/>
    <xf numFmtId="0" fontId="177" fillId="0" borderId="0" xfId="0" applyFont="1"/>
    <xf numFmtId="176" fontId="30" fillId="9" borderId="34" xfId="0" quotePrefix="1" applyNumberFormat="1" applyFont="1" applyFill="1" applyBorder="1" applyAlignment="1">
      <alignment horizontal="centerContinuous" vertical="center"/>
    </xf>
    <xf numFmtId="176" fontId="30" fillId="9" borderId="40" xfId="0" applyNumberFormat="1" applyFont="1" applyFill="1" applyBorder="1" applyAlignment="1">
      <alignment horizontal="centerContinuous" vertical="center"/>
    </xf>
    <xf numFmtId="174" fontId="44" fillId="2" borderId="0" xfId="0" applyNumberFormat="1" applyFont="1" applyFill="1" applyAlignment="1">
      <alignment horizontal="left" vertical="center" wrapText="1"/>
    </xf>
    <xf numFmtId="168" fontId="29" fillId="0" borderId="0" xfId="0" applyNumberFormat="1" applyFont="1"/>
    <xf numFmtId="0" fontId="134" fillId="0" borderId="0" xfId="0" applyFont="1" applyProtection="1">
      <protection locked="0"/>
    </xf>
    <xf numFmtId="0" fontId="68" fillId="0" borderId="0" xfId="0" applyFont="1"/>
    <xf numFmtId="167" fontId="26" fillId="10" borderId="0" xfId="0" applyNumberFormat="1" applyFont="1" applyFill="1" applyAlignment="1">
      <alignment horizontal="right" wrapText="1"/>
    </xf>
    <xf numFmtId="172" fontId="26" fillId="0" borderId="30" xfId="0" applyNumberFormat="1" applyFont="1" applyBorder="1" applyAlignment="1" applyProtection="1">
      <alignment horizontal="right" vertical="center" wrapText="1"/>
      <protection locked="0"/>
    </xf>
    <xf numFmtId="174" fontId="31" fillId="0" borderId="46" xfId="0" applyNumberFormat="1" applyFont="1" applyBorder="1" applyAlignment="1">
      <alignment horizontal="centerContinuous" vertical="center"/>
    </xf>
    <xf numFmtId="174" fontId="31" fillId="0" borderId="35" xfId="0" applyNumberFormat="1" applyFont="1" applyBorder="1" applyAlignment="1">
      <alignment horizontal="centerContinuous" vertical="center"/>
    </xf>
    <xf numFmtId="172" fontId="28" fillId="0" borderId="30" xfId="46" applyNumberFormat="1" applyFont="1" applyFill="1" applyBorder="1" applyAlignment="1">
      <alignment horizontal="right" vertical="center"/>
    </xf>
    <xf numFmtId="172" fontId="25" fillId="0" borderId="30" xfId="46" applyNumberFormat="1" applyFont="1" applyFill="1" applyBorder="1" applyAlignment="1" applyProtection="1">
      <alignment horizontal="right" vertical="center" indent="1"/>
    </xf>
    <xf numFmtId="172" fontId="38" fillId="0" borderId="30" xfId="46" applyNumberFormat="1" applyFont="1" applyFill="1" applyBorder="1" applyAlignment="1">
      <alignment horizontal="right" vertical="center"/>
    </xf>
    <xf numFmtId="172" fontId="38" fillId="0" borderId="30" xfId="46" applyNumberFormat="1" applyFont="1" applyFill="1" applyBorder="1" applyAlignment="1" applyProtection="1">
      <alignment horizontal="right" vertical="center"/>
    </xf>
    <xf numFmtId="172" fontId="26" fillId="0" borderId="30" xfId="46" applyNumberFormat="1" applyFont="1" applyFill="1" applyBorder="1" applyAlignment="1">
      <alignment horizontal="right" vertical="center" indent="1"/>
    </xf>
    <xf numFmtId="172" fontId="25" fillId="0" borderId="30" xfId="0" applyNumberFormat="1" applyFont="1" applyBorder="1" applyAlignment="1">
      <alignment horizontal="left" vertical="center" indent="1"/>
    </xf>
    <xf numFmtId="172" fontId="28" fillId="0" borderId="30" xfId="0" applyNumberFormat="1" applyFont="1" applyBorder="1" applyAlignment="1">
      <alignment horizontal="left" vertical="center"/>
    </xf>
    <xf numFmtId="172" fontId="26" fillId="0" borderId="30" xfId="46" applyNumberFormat="1" applyFont="1" applyFill="1" applyBorder="1" applyAlignment="1">
      <alignment horizontal="right" vertical="center"/>
    </xf>
    <xf numFmtId="172" fontId="25" fillId="0" borderId="30" xfId="46" applyNumberFormat="1" applyFont="1" applyFill="1" applyBorder="1" applyAlignment="1" applyProtection="1">
      <alignment horizontal="right" vertical="center"/>
    </xf>
    <xf numFmtId="176" fontId="30" fillId="9" borderId="70" xfId="0" applyNumberFormat="1" applyFont="1" applyFill="1" applyBorder="1" applyAlignment="1">
      <alignment horizontal="center" vertical="center"/>
    </xf>
    <xf numFmtId="176" fontId="55" fillId="15" borderId="32" xfId="0" applyNumberFormat="1" applyFont="1" applyFill="1" applyBorder="1" applyAlignment="1">
      <alignment horizontal="center" vertical="center"/>
    </xf>
    <xf numFmtId="0" fontId="68" fillId="6" borderId="29" xfId="33" applyFont="1" applyFill="1" applyBorder="1" applyAlignment="1">
      <alignment horizontal="left" vertical="top" wrapText="1"/>
    </xf>
    <xf numFmtId="0" fontId="47" fillId="10" borderId="0" xfId="34" applyFont="1" applyFill="1" applyAlignment="1">
      <alignment horizontal="left"/>
    </xf>
    <xf numFmtId="0" fontId="34" fillId="6" borderId="0" xfId="33" applyFont="1" applyFill="1" applyAlignment="1">
      <alignment horizontal="left"/>
    </xf>
    <xf numFmtId="0" fontId="178" fillId="0" borderId="0" xfId="0" applyFont="1" applyAlignment="1">
      <alignment wrapText="1"/>
    </xf>
    <xf numFmtId="0" fontId="179" fillId="0" borderId="0" xfId="0" applyFont="1" applyAlignment="1">
      <alignment wrapText="1"/>
    </xf>
    <xf numFmtId="0" fontId="68" fillId="0" borderId="0" xfId="0" applyFont="1" applyAlignment="1">
      <alignment horizontal="left"/>
    </xf>
    <xf numFmtId="0" fontId="47" fillId="10" borderId="0" xfId="0" applyFont="1" applyFill="1" applyAlignment="1">
      <alignment horizontal="left"/>
    </xf>
    <xf numFmtId="0" fontId="25" fillId="0" borderId="30" xfId="0" applyFont="1" applyBorder="1" applyAlignment="1">
      <alignment horizontal="left" vertical="center" wrapText="1"/>
    </xf>
    <xf numFmtId="0" fontId="37" fillId="10" borderId="0" xfId="55" applyFont="1" applyFill="1" applyAlignment="1">
      <alignment horizontal="left"/>
    </xf>
    <xf numFmtId="174" fontId="31" fillId="2" borderId="41" xfId="33" applyNumberFormat="1" applyFont="1" applyFill="1" applyBorder="1" applyAlignment="1">
      <alignment horizontal="left" vertical="center" wrapText="1"/>
    </xf>
    <xf numFmtId="0" fontId="30" fillId="0" borderId="0" xfId="55" applyFont="1" applyAlignment="1">
      <alignment vertical="center"/>
    </xf>
    <xf numFmtId="0" fontId="46" fillId="0" borderId="0" xfId="55" applyFont="1" applyAlignment="1">
      <alignment vertical="center"/>
    </xf>
    <xf numFmtId="0" fontId="39" fillId="0" borderId="0" xfId="33" applyFont="1" applyAlignment="1">
      <alignment horizontal="left" vertical="center"/>
    </xf>
    <xf numFmtId="172" fontId="25" fillId="0" borderId="0" xfId="49" applyNumberFormat="1" applyFont="1" applyFill="1" applyBorder="1" applyAlignment="1">
      <alignment horizontal="right" vertical="center"/>
    </xf>
    <xf numFmtId="0" fontId="37" fillId="10" borderId="0" xfId="55" applyFont="1" applyFill="1" applyAlignment="1">
      <alignment horizontal="left" vertical="top"/>
    </xf>
    <xf numFmtId="170" fontId="26" fillId="0" borderId="30" xfId="65" applyNumberFormat="1" applyFont="1" applyFill="1" applyBorder="1" applyAlignment="1">
      <alignment vertical="center"/>
    </xf>
    <xf numFmtId="170" fontId="26" fillId="0" borderId="30" xfId="65" applyNumberFormat="1" applyFont="1" applyFill="1" applyBorder="1" applyAlignment="1"/>
    <xf numFmtId="0" fontId="26" fillId="0" borderId="30" xfId="33" applyFont="1" applyBorder="1" applyAlignment="1">
      <alignment horizontal="left" indent="2"/>
    </xf>
    <xf numFmtId="170" fontId="25" fillId="0" borderId="30" xfId="65" applyNumberFormat="1" applyFont="1" applyFill="1" applyBorder="1" applyAlignment="1">
      <alignment vertical="center"/>
    </xf>
    <xf numFmtId="0" fontId="25" fillId="0" borderId="30" xfId="33" applyFont="1" applyBorder="1" applyAlignment="1">
      <alignment horizontal="left" vertical="center" indent="1"/>
    </xf>
    <xf numFmtId="170" fontId="25" fillId="0" borderId="0" xfId="65" applyNumberFormat="1" applyFont="1" applyFill="1" applyBorder="1" applyAlignment="1">
      <alignment vertical="center"/>
    </xf>
    <xf numFmtId="0" fontId="37" fillId="0" borderId="0" xfId="55" applyFont="1" applyAlignment="1">
      <alignment vertical="top"/>
    </xf>
    <xf numFmtId="172" fontId="26" fillId="0" borderId="0" xfId="49" applyNumberFormat="1" applyFont="1" applyFill="1" applyBorder="1" applyAlignment="1">
      <alignment horizontal="right" vertical="center" wrapText="1"/>
    </xf>
    <xf numFmtId="172" fontId="26" fillId="0" borderId="30" xfId="49" applyNumberFormat="1" applyFont="1" applyFill="1" applyBorder="1" applyAlignment="1">
      <alignment horizontal="right" vertical="center" wrapText="1"/>
    </xf>
    <xf numFmtId="172" fontId="25" fillId="0" borderId="30" xfId="49" applyNumberFormat="1" applyFont="1" applyFill="1" applyBorder="1" applyAlignment="1">
      <alignment horizontal="right" vertical="center" wrapText="1"/>
    </xf>
    <xf numFmtId="0" fontId="112" fillId="0" borderId="0" xfId="0" applyFont="1"/>
    <xf numFmtId="0" fontId="70" fillId="6" borderId="0" xfId="0" applyFont="1" applyFill="1"/>
    <xf numFmtId="172" fontId="70" fillId="6" borderId="30" xfId="0" applyNumberFormat="1" applyFont="1" applyFill="1" applyBorder="1" applyAlignment="1">
      <alignment horizontal="right" vertical="center" wrapText="1"/>
    </xf>
    <xf numFmtId="172" fontId="70" fillId="6" borderId="30" xfId="21" applyNumberFormat="1" applyFont="1" applyFill="1" applyBorder="1" applyAlignment="1">
      <alignment horizontal="right" vertical="center" wrapText="1"/>
    </xf>
    <xf numFmtId="167" fontId="70" fillId="6" borderId="88" xfId="0" applyNumberFormat="1" applyFont="1" applyFill="1" applyBorder="1" applyAlignment="1">
      <alignment horizontal="right" wrapText="1"/>
    </xf>
    <xf numFmtId="0" fontId="70" fillId="6" borderId="75" xfId="0" applyFont="1" applyFill="1" applyBorder="1"/>
    <xf numFmtId="172" fontId="70" fillId="6" borderId="30" xfId="21" quotePrefix="1" applyNumberFormat="1" applyFont="1" applyFill="1" applyBorder="1" applyAlignment="1">
      <alignment horizontal="right" vertical="center" wrapText="1"/>
    </xf>
    <xf numFmtId="0" fontId="150" fillId="6" borderId="0" xfId="0" quotePrefix="1" applyFont="1" applyFill="1"/>
    <xf numFmtId="0" fontId="24" fillId="0" borderId="0" xfId="0" applyFont="1"/>
    <xf numFmtId="0" fontId="24" fillId="0" borderId="0" xfId="19" applyFont="1"/>
    <xf numFmtId="180" fontId="75" fillId="0" borderId="0" xfId="0" applyNumberFormat="1" applyFont="1" applyAlignment="1" applyProtection="1">
      <alignment horizontal="right"/>
      <protection locked="0"/>
    </xf>
    <xf numFmtId="179" fontId="70" fillId="0" borderId="0" xfId="0" applyNumberFormat="1" applyFont="1" applyAlignment="1" applyProtection="1">
      <alignment horizontal="right" vertical="center"/>
      <protection locked="0"/>
    </xf>
    <xf numFmtId="49" fontId="12" fillId="0" borderId="78" xfId="0" applyNumberFormat="1" applyFont="1" applyBorder="1" applyAlignment="1">
      <alignment horizontal="right" vertical="center"/>
    </xf>
    <xf numFmtId="174" fontId="11" fillId="2" borderId="70" xfId="0" applyNumberFormat="1" applyFont="1" applyFill="1" applyBorder="1" applyAlignment="1">
      <alignment horizontal="left" vertical="center"/>
    </xf>
    <xf numFmtId="0" fontId="39" fillId="6" borderId="0" xfId="0" applyFont="1" applyFill="1"/>
    <xf numFmtId="0" fontId="154" fillId="6" borderId="0" xfId="0" applyFont="1" applyFill="1"/>
    <xf numFmtId="0" fontId="130" fillId="6" borderId="0" xfId="0" applyFont="1" applyFill="1"/>
    <xf numFmtId="0" fontId="130" fillId="6" borderId="82" xfId="0" applyFont="1" applyFill="1" applyBorder="1"/>
    <xf numFmtId="0" fontId="59" fillId="6" borderId="0" xfId="0" applyFont="1" applyFill="1"/>
    <xf numFmtId="0" fontId="31" fillId="2" borderId="69" xfId="0" applyFont="1" applyFill="1" applyBorder="1" applyAlignment="1">
      <alignment horizontal="left"/>
    </xf>
    <xf numFmtId="0" fontId="70" fillId="0" borderId="98" xfId="0" applyFont="1" applyBorder="1" applyAlignment="1">
      <alignment horizontal="left" vertical="center"/>
    </xf>
    <xf numFmtId="0" fontId="181" fillId="6" borderId="75" xfId="0" applyFont="1" applyFill="1" applyBorder="1" applyAlignment="1">
      <alignment vertical="center"/>
    </xf>
    <xf numFmtId="0" fontId="131" fillId="0" borderId="0" xfId="0" applyFont="1" applyAlignment="1">
      <alignment vertical="center"/>
    </xf>
    <xf numFmtId="0" fontId="134" fillId="0" borderId="0" xfId="0" applyFont="1" applyAlignment="1">
      <alignment vertical="center"/>
    </xf>
    <xf numFmtId="0" fontId="182" fillId="0" borderId="0" xfId="0" applyFont="1" applyAlignment="1">
      <alignment vertical="center"/>
    </xf>
    <xf numFmtId="0" fontId="137" fillId="0" borderId="0" xfId="0" applyFont="1" applyAlignment="1">
      <alignment vertical="center" wrapText="1"/>
    </xf>
    <xf numFmtId="0" fontId="137" fillId="0" borderId="0" xfId="0" applyFont="1" applyAlignment="1">
      <alignment horizontal="justify" vertical="center"/>
    </xf>
    <xf numFmtId="0" fontId="137" fillId="0" borderId="0" xfId="0" applyFont="1" applyAlignment="1">
      <alignment vertical="center"/>
    </xf>
    <xf numFmtId="0" fontId="183" fillId="0" borderId="29" xfId="0" applyFont="1" applyBorder="1" applyAlignment="1">
      <alignment vertical="center"/>
    </xf>
    <xf numFmtId="0" fontId="131" fillId="0" borderId="29" xfId="0" applyFont="1" applyBorder="1" applyAlignment="1">
      <alignment vertical="center"/>
    </xf>
    <xf numFmtId="9" fontId="75" fillId="0" borderId="30" xfId="6" applyFont="1" applyFill="1" applyBorder="1" applyAlignment="1">
      <alignment horizontal="right" vertical="center" wrapText="1"/>
    </xf>
    <xf numFmtId="172" fontId="75" fillId="6" borderId="30" xfId="0" applyNumberFormat="1" applyFont="1" applyFill="1" applyBorder="1" applyAlignment="1">
      <alignment horizontal="right" vertical="center" wrapText="1"/>
    </xf>
    <xf numFmtId="9" fontId="75" fillId="0" borderId="30" xfId="24" applyFont="1" applyFill="1" applyBorder="1" applyAlignment="1">
      <alignment horizontal="right" vertical="center" wrapText="1"/>
    </xf>
    <xf numFmtId="0" fontId="184" fillId="6" borderId="30" xfId="0" applyFont="1" applyFill="1" applyBorder="1" applyAlignment="1">
      <alignment horizontal="left" vertical="center"/>
    </xf>
    <xf numFmtId="0" fontId="75" fillId="6" borderId="30" xfId="0" applyFont="1" applyFill="1" applyBorder="1" applyAlignment="1">
      <alignment horizontal="left" vertical="center"/>
    </xf>
    <xf numFmtId="9" fontId="70" fillId="6" borderId="30" xfId="0" applyNumberFormat="1" applyFont="1" applyFill="1" applyBorder="1" applyAlignment="1">
      <alignment horizontal="right" vertical="center" wrapText="1"/>
    </xf>
    <xf numFmtId="9" fontId="70" fillId="0" borderId="30" xfId="0" applyNumberFormat="1" applyFont="1" applyBorder="1" applyAlignment="1">
      <alignment horizontal="right" vertical="center" wrapText="1"/>
    </xf>
    <xf numFmtId="0" fontId="185" fillId="6" borderId="30" xfId="0" applyFont="1" applyFill="1" applyBorder="1" applyAlignment="1">
      <alignment horizontal="left" vertical="center"/>
    </xf>
    <xf numFmtId="0" fontId="70" fillId="6" borderId="30" xfId="0" applyFont="1" applyFill="1" applyBorder="1" applyAlignment="1">
      <alignment horizontal="left" vertical="center"/>
    </xf>
    <xf numFmtId="0" fontId="28" fillId="6" borderId="30" xfId="0" applyFont="1" applyFill="1" applyBorder="1" applyAlignment="1">
      <alignment horizontal="left"/>
    </xf>
    <xf numFmtId="0" fontId="70" fillId="6" borderId="30" xfId="0" applyFont="1" applyFill="1" applyBorder="1" applyAlignment="1">
      <alignment horizontal="left"/>
    </xf>
    <xf numFmtId="0" fontId="186" fillId="6" borderId="30" xfId="0" applyFont="1" applyFill="1" applyBorder="1" applyAlignment="1">
      <alignment horizontal="left" vertical="center"/>
    </xf>
    <xf numFmtId="174" fontId="11" fillId="2" borderId="87" xfId="33" applyNumberFormat="1" applyFont="1" applyFill="1" applyBorder="1" applyAlignment="1">
      <alignment horizontal="right" vertical="center"/>
    </xf>
    <xf numFmtId="174" fontId="11" fillId="2" borderId="75" xfId="33" applyNumberFormat="1" applyFont="1" applyFill="1" applyBorder="1" applyAlignment="1">
      <alignment horizontal="right" vertical="center"/>
    </xf>
    <xf numFmtId="174" fontId="11" fillId="2" borderId="86" xfId="33" applyNumberFormat="1" applyFont="1" applyFill="1" applyBorder="1" applyAlignment="1">
      <alignment horizontal="right" vertical="center"/>
    </xf>
    <xf numFmtId="174" fontId="185" fillId="2" borderId="75" xfId="0" applyNumberFormat="1" applyFont="1" applyFill="1" applyBorder="1" applyAlignment="1">
      <alignment horizontal="left" vertical="center"/>
    </xf>
    <xf numFmtId="174" fontId="11" fillId="2" borderId="75" xfId="33" applyNumberFormat="1" applyFont="1" applyFill="1" applyBorder="1" applyAlignment="1">
      <alignment horizontal="left" vertical="center"/>
    </xf>
    <xf numFmtId="176" fontId="45" fillId="9" borderId="78" xfId="0" quotePrefix="1" applyNumberFormat="1" applyFont="1" applyFill="1" applyBorder="1" applyAlignment="1">
      <alignment horizontal="centerContinuous" vertical="center"/>
    </xf>
    <xf numFmtId="0" fontId="187" fillId="0" borderId="82" xfId="0" applyFont="1" applyBorder="1" applyAlignment="1">
      <alignment vertical="center"/>
    </xf>
    <xf numFmtId="15" fontId="45" fillId="2" borderId="78" xfId="0" quotePrefix="1" applyNumberFormat="1" applyFont="1" applyFill="1" applyBorder="1" applyAlignment="1">
      <alignment horizontal="centerContinuous" vertical="center"/>
    </xf>
    <xf numFmtId="49" fontId="45" fillId="2" borderId="69" xfId="0" applyNumberFormat="1" applyFont="1" applyFill="1" applyBorder="1" applyAlignment="1">
      <alignment horizontal="centerContinuous" vertical="center"/>
    </xf>
    <xf numFmtId="0" fontId="111" fillId="10" borderId="0" xfId="0" applyFont="1" applyFill="1" applyAlignment="1">
      <alignment horizontal="right"/>
    </xf>
    <xf numFmtId="0" fontId="331" fillId="3" borderId="0" xfId="0" applyFont="1" applyFill="1"/>
    <xf numFmtId="0" fontId="332" fillId="3" borderId="0" xfId="0" applyFont="1" applyFill="1" applyAlignment="1">
      <alignment vertical="center"/>
    </xf>
    <xf numFmtId="0" fontId="332" fillId="3" borderId="0" xfId="0" applyFont="1" applyFill="1"/>
    <xf numFmtId="0" fontId="332" fillId="0" borderId="0" xfId="0" applyFont="1"/>
    <xf numFmtId="0" fontId="332" fillId="3" borderId="0" xfId="0" applyFont="1" applyFill="1" applyAlignment="1">
      <alignment horizontal="right" vertical="center"/>
    </xf>
    <xf numFmtId="0" fontId="335" fillId="3" borderId="0" xfId="81" applyFont="1" applyFill="1" applyAlignment="1"/>
    <xf numFmtId="0" fontId="332" fillId="3" borderId="0" xfId="0" applyFont="1" applyFill="1" applyAlignment="1">
      <alignment wrapText="1"/>
    </xf>
    <xf numFmtId="0" fontId="332" fillId="3" borderId="0" xfId="0" applyFont="1" applyFill="1" applyAlignment="1">
      <alignment vertical="center" wrapText="1"/>
    </xf>
    <xf numFmtId="0" fontId="336" fillId="3" borderId="0" xfId="81" applyFont="1" applyFill="1" applyAlignment="1"/>
    <xf numFmtId="0" fontId="338" fillId="3" borderId="0" xfId="81" applyFont="1" applyFill="1" applyAlignment="1"/>
    <xf numFmtId="0" fontId="339" fillId="3" borderId="0" xfId="0" applyFont="1" applyFill="1" applyAlignment="1">
      <alignment vertical="center"/>
    </xf>
    <xf numFmtId="0" fontId="332" fillId="3" borderId="0" xfId="0" applyFont="1" applyFill="1" applyAlignment="1">
      <alignment horizontal="right"/>
    </xf>
    <xf numFmtId="0" fontId="332" fillId="0" borderId="0" xfId="0" applyFont="1" applyAlignment="1">
      <alignment vertical="center"/>
    </xf>
    <xf numFmtId="49" fontId="340" fillId="6" borderId="0" xfId="0" applyNumberFormat="1" applyFont="1" applyFill="1" applyAlignment="1">
      <alignment horizontal="center" vertical="center"/>
    </xf>
    <xf numFmtId="0" fontId="341" fillId="0" borderId="0" xfId="0" applyFont="1" applyAlignment="1">
      <alignment horizontal="center" vertical="center" wrapText="1"/>
    </xf>
    <xf numFmtId="0" fontId="341" fillId="0" borderId="0" xfId="0" applyFont="1" applyAlignment="1">
      <alignment vertical="center" wrapText="1"/>
    </xf>
    <xf numFmtId="170" fontId="342" fillId="0" borderId="0" xfId="14" applyNumberFormat="1" applyFont="1" applyFill="1" applyBorder="1" applyAlignment="1">
      <alignment horizontal="left" vertical="center" wrapText="1"/>
    </xf>
    <xf numFmtId="173" fontId="343" fillId="0" borderId="0" xfId="0" applyNumberFormat="1" applyFont="1" applyAlignment="1">
      <alignment horizontal="left" wrapText="1"/>
    </xf>
    <xf numFmtId="172" fontId="342" fillId="0" borderId="0" xfId="15" applyNumberFormat="1" applyFont="1" applyFill="1" applyBorder="1" applyAlignment="1" applyProtection="1">
      <alignment horizontal="center" vertical="center"/>
      <protection locked="0"/>
    </xf>
    <xf numFmtId="171" fontId="344" fillId="6" borderId="0" xfId="1" applyNumberFormat="1" applyFont="1" applyFill="1" applyBorder="1" applyAlignment="1" applyProtection="1">
      <alignment horizontal="right" vertical="center"/>
      <protection locked="0"/>
    </xf>
    <xf numFmtId="172" fontId="344" fillId="6" borderId="0" xfId="15" applyNumberFormat="1" applyFont="1" applyFill="1" applyBorder="1" applyAlignment="1" applyProtection="1">
      <alignment horizontal="right" vertical="center"/>
      <protection locked="0"/>
    </xf>
    <xf numFmtId="168" fontId="344" fillId="6" borderId="0" xfId="14" applyFont="1" applyFill="1" applyBorder="1" applyAlignment="1" applyProtection="1">
      <alignment horizontal="right" vertical="center"/>
      <protection locked="0"/>
    </xf>
    <xf numFmtId="0" fontId="345" fillId="0" borderId="0" xfId="0" applyFont="1"/>
    <xf numFmtId="0" fontId="346" fillId="5" borderId="0" xfId="0" applyFont="1" applyFill="1" applyAlignment="1">
      <alignment vertical="center"/>
    </xf>
    <xf numFmtId="0" fontId="347" fillId="5" borderId="0" xfId="0" applyFont="1" applyFill="1" applyAlignment="1">
      <alignment horizontal="left" vertical="center" indent="2"/>
    </xf>
    <xf numFmtId="0" fontId="348" fillId="0" borderId="0" xfId="2" applyFont="1" applyAlignment="1">
      <alignment horizontal="left" vertical="center" wrapText="1"/>
    </xf>
    <xf numFmtId="0" fontId="349" fillId="0" borderId="0" xfId="2" applyFont="1" applyAlignment="1">
      <alignment horizontal="center" vertical="center" wrapText="1"/>
    </xf>
    <xf numFmtId="0" fontId="350" fillId="0" borderId="1" xfId="2" applyFont="1" applyBorder="1" applyAlignment="1">
      <alignment horizontal="left" vertical="center" wrapText="1"/>
    </xf>
    <xf numFmtId="14" fontId="351" fillId="0" borderId="1" xfId="2" applyNumberFormat="1" applyFont="1" applyBorder="1" applyAlignment="1">
      <alignment horizontal="center" vertical="center"/>
    </xf>
    <xf numFmtId="0" fontId="352" fillId="0" borderId="0" xfId="2" applyFont="1" applyAlignment="1">
      <alignment vertical="center"/>
    </xf>
    <xf numFmtId="0" fontId="352" fillId="0" borderId="2" xfId="2" applyFont="1" applyBorder="1" applyAlignment="1">
      <alignment vertical="center"/>
    </xf>
    <xf numFmtId="0" fontId="353" fillId="0" borderId="2" xfId="2" applyFont="1" applyBorder="1" applyAlignment="1">
      <alignment horizontal="left" vertical="center" wrapText="1"/>
    </xf>
    <xf numFmtId="0" fontId="352" fillId="0" borderId="2" xfId="2" applyFont="1" applyBorder="1" applyAlignment="1">
      <alignment horizontal="left" vertical="center" wrapText="1"/>
    </xf>
    <xf numFmtId="1" fontId="348" fillId="0" borderId="0" xfId="2" applyNumberFormat="1" applyFont="1" applyAlignment="1">
      <alignment horizontal="left" vertical="center" shrinkToFit="1"/>
    </xf>
    <xf numFmtId="0" fontId="349" fillId="0" borderId="0" xfId="2" applyFont="1" applyAlignment="1">
      <alignment horizontal="left" vertical="center" wrapText="1"/>
    </xf>
    <xf numFmtId="3" fontId="348" fillId="0" borderId="0" xfId="0" applyNumberFormat="1" applyFont="1" applyAlignment="1">
      <alignment horizontal="right" vertical="center"/>
    </xf>
    <xf numFmtId="170" fontId="348" fillId="0" borderId="0" xfId="25684" applyNumberFormat="1" applyFont="1" applyFill="1" applyBorder="1" applyAlignment="1">
      <alignment horizontal="left" vertical="center" wrapText="1"/>
    </xf>
    <xf numFmtId="170" fontId="348" fillId="0" borderId="0" xfId="3" applyNumberFormat="1" applyFont="1" applyFill="1" applyBorder="1" applyAlignment="1">
      <alignment horizontal="left" vertical="center" wrapText="1"/>
    </xf>
    <xf numFmtId="0" fontId="354" fillId="0" borderId="213" xfId="0" applyFont="1" applyBorder="1" applyAlignment="1">
      <alignment horizontal="right" vertical="center"/>
    </xf>
    <xf numFmtId="0" fontId="352" fillId="0" borderId="213" xfId="0" applyFont="1" applyBorder="1" applyAlignment="1">
      <alignment horizontal="left" vertical="center"/>
    </xf>
    <xf numFmtId="217" fontId="348" fillId="0" borderId="0" xfId="0" applyNumberFormat="1" applyFont="1" applyAlignment="1">
      <alignment horizontal="right" vertical="center"/>
    </xf>
    <xf numFmtId="171" fontId="348" fillId="0" borderId="0" xfId="4" applyNumberFormat="1" applyFont="1" applyFill="1" applyBorder="1" applyAlignment="1">
      <alignment horizontal="right" vertical="center" wrapText="1"/>
    </xf>
    <xf numFmtId="0" fontId="352" fillId="0" borderId="213" xfId="0" applyFont="1" applyBorder="1" applyAlignment="1">
      <alignment horizontal="right" vertical="center"/>
    </xf>
    <xf numFmtId="177" fontId="348" fillId="0" borderId="0" xfId="4" applyNumberFormat="1" applyFont="1" applyFill="1" applyBorder="1" applyAlignment="1">
      <alignment horizontal="right" vertical="center" wrapText="1"/>
    </xf>
    <xf numFmtId="10" fontId="348" fillId="0" borderId="0" xfId="4" applyNumberFormat="1" applyFont="1" applyFill="1" applyBorder="1" applyAlignment="1">
      <alignment horizontal="right" vertical="center" wrapText="1"/>
    </xf>
    <xf numFmtId="171" fontId="348" fillId="0" borderId="0" xfId="1" applyNumberFormat="1" applyFont="1" applyFill="1" applyBorder="1" applyAlignment="1">
      <alignment horizontal="right" vertical="center" wrapText="1"/>
    </xf>
    <xf numFmtId="0" fontId="356" fillId="0" borderId="0" xfId="0" applyFont="1"/>
    <xf numFmtId="0" fontId="357" fillId="0" borderId="0" xfId="2" applyFont="1" applyAlignment="1">
      <alignment vertical="center"/>
    </xf>
    <xf numFmtId="0" fontId="359" fillId="0" borderId="0" xfId="2" applyFont="1" applyAlignment="1">
      <alignment vertical="center"/>
    </xf>
    <xf numFmtId="0" fontId="360" fillId="0" borderId="0" xfId="0" applyFont="1"/>
    <xf numFmtId="0" fontId="348" fillId="0" borderId="0" xfId="5" applyFont="1" applyAlignment="1">
      <alignment horizontal="left" vertical="top" wrapText="1"/>
    </xf>
    <xf numFmtId="0" fontId="348" fillId="0" borderId="0" xfId="5" applyFont="1" applyAlignment="1">
      <alignment vertical="center" wrapText="1"/>
    </xf>
    <xf numFmtId="0" fontId="348" fillId="0" borderId="0" xfId="5" applyFont="1" applyAlignment="1">
      <alignment vertical="top" wrapText="1"/>
    </xf>
    <xf numFmtId="0" fontId="350" fillId="0" borderId="1" xfId="5" applyFont="1" applyBorder="1" applyAlignment="1">
      <alignment horizontal="left" vertical="center" wrapText="1"/>
    </xf>
    <xf numFmtId="1" fontId="348" fillId="0" borderId="0" xfId="5" applyNumberFormat="1" applyFont="1" applyAlignment="1">
      <alignment horizontal="left" vertical="center" shrinkToFit="1"/>
    </xf>
    <xf numFmtId="0" fontId="351" fillId="0" borderId="4" xfId="5" applyFont="1" applyBorder="1" applyAlignment="1">
      <alignment vertical="center"/>
    </xf>
    <xf numFmtId="0" fontId="349" fillId="0" borderId="0" xfId="5" applyFont="1" applyAlignment="1">
      <alignment horizontal="left" vertical="center" indent="2"/>
    </xf>
    <xf numFmtId="0" fontId="349" fillId="0" borderId="0" xfId="5" applyFont="1" applyAlignment="1">
      <alignment horizontal="left" vertical="center" wrapText="1" indent="1"/>
    </xf>
    <xf numFmtId="0" fontId="349" fillId="0" borderId="0" xfId="5" applyFont="1" applyAlignment="1">
      <alignment horizontal="left" vertical="center"/>
    </xf>
    <xf numFmtId="0" fontId="349" fillId="0" borderId="0" xfId="5" applyFont="1" applyAlignment="1">
      <alignment horizontal="left" vertical="center" wrapText="1" indent="2"/>
    </xf>
    <xf numFmtId="0" fontId="349" fillId="0" borderId="0" xfId="5" applyFont="1" applyAlignment="1">
      <alignment horizontal="left" vertical="center" wrapText="1"/>
    </xf>
    <xf numFmtId="0" fontId="351" fillId="0" borderId="0" xfId="5" applyFont="1" applyAlignment="1">
      <alignment vertical="center"/>
    </xf>
    <xf numFmtId="0" fontId="349" fillId="0" borderId="0" xfId="5" applyFont="1" applyAlignment="1">
      <alignment vertical="center"/>
    </xf>
    <xf numFmtId="170" fontId="348" fillId="0" borderId="0" xfId="294" applyNumberFormat="1" applyFont="1" applyFill="1" applyBorder="1" applyAlignment="1">
      <alignment horizontal="right" vertical="center" wrapText="1"/>
    </xf>
    <xf numFmtId="172" fontId="334" fillId="0" borderId="6" xfId="0" applyNumberFormat="1" applyFont="1" applyBorder="1" applyAlignment="1">
      <alignment vertical="center"/>
    </xf>
    <xf numFmtId="0" fontId="351" fillId="0" borderId="7" xfId="5" applyFont="1" applyBorder="1" applyAlignment="1">
      <alignment vertical="center"/>
    </xf>
    <xf numFmtId="172" fontId="351" fillId="0" borderId="106" xfId="70" applyNumberFormat="1" applyFont="1" applyBorder="1"/>
    <xf numFmtId="170" fontId="332" fillId="0" borderId="0" xfId="0" applyNumberFormat="1" applyFont="1"/>
    <xf numFmtId="0" fontId="349" fillId="0" borderId="0" xfId="5" applyFont="1" applyAlignment="1">
      <alignment horizontal="center" vertical="center" wrapText="1"/>
    </xf>
    <xf numFmtId="14" fontId="351" fillId="0" borderId="11" xfId="2" applyNumberFormat="1" applyFont="1" applyBorder="1" applyAlignment="1">
      <alignment horizontal="center" vertical="center"/>
    </xf>
    <xf numFmtId="3" fontId="362" fillId="0" borderId="216" xfId="0" applyNumberFormat="1" applyFont="1" applyBorder="1" applyAlignment="1">
      <alignment horizontal="right" vertical="center"/>
    </xf>
    <xf numFmtId="170" fontId="362" fillId="0" borderId="4" xfId="25683" applyNumberFormat="1" applyFont="1" applyFill="1" applyBorder="1" applyAlignment="1">
      <alignment horizontal="left" vertical="center" wrapText="1"/>
    </xf>
    <xf numFmtId="170" fontId="362" fillId="0" borderId="4" xfId="3" applyNumberFormat="1" applyFont="1" applyFill="1" applyBorder="1" applyAlignment="1">
      <alignment horizontal="left" vertical="center" wrapText="1"/>
    </xf>
    <xf numFmtId="170" fontId="362" fillId="0" borderId="0" xfId="3" applyNumberFormat="1" applyFont="1" applyFill="1" applyBorder="1" applyAlignment="1">
      <alignment horizontal="left" vertical="center" wrapText="1"/>
    </xf>
    <xf numFmtId="170" fontId="348" fillId="0" borderId="0" xfId="25683" applyNumberFormat="1" applyFont="1" applyFill="1" applyBorder="1" applyAlignment="1">
      <alignment horizontal="left" vertical="center" wrapText="1"/>
    </xf>
    <xf numFmtId="0" fontId="349" fillId="0" borderId="0" xfId="5" applyFont="1" applyAlignment="1">
      <alignment horizontal="left" vertical="center" indent="4"/>
    </xf>
    <xf numFmtId="0" fontId="348" fillId="0" borderId="0" xfId="0" applyFont="1" applyAlignment="1">
      <alignment horizontal="right" vertical="center"/>
    </xf>
    <xf numFmtId="3" fontId="362" fillId="0" borderId="0" xfId="0" applyNumberFormat="1" applyFont="1" applyAlignment="1">
      <alignment horizontal="right" vertical="center"/>
    </xf>
    <xf numFmtId="170" fontId="362" fillId="0" borderId="0" xfId="25683" applyNumberFormat="1" applyFont="1" applyFill="1" applyBorder="1" applyAlignment="1">
      <alignment horizontal="left" vertical="center" wrapText="1"/>
    </xf>
    <xf numFmtId="0" fontId="351" fillId="0" borderId="6" xfId="5" applyFont="1" applyBorder="1" applyAlignment="1">
      <alignment vertical="center"/>
    </xf>
    <xf numFmtId="3" fontId="362" fillId="0" borderId="114" xfId="0" applyNumberFormat="1" applyFont="1" applyBorder="1" applyAlignment="1">
      <alignment horizontal="right" vertical="center"/>
    </xf>
    <xf numFmtId="170" fontId="362" fillId="0" borderId="6" xfId="25683" applyNumberFormat="1" applyFont="1" applyFill="1" applyBorder="1" applyAlignment="1">
      <alignment horizontal="left" vertical="center" wrapText="1"/>
    </xf>
    <xf numFmtId="170" fontId="362" fillId="0" borderId="6" xfId="3" applyNumberFormat="1" applyFont="1" applyFill="1" applyBorder="1" applyAlignment="1">
      <alignment horizontal="left" vertical="center" wrapText="1"/>
    </xf>
    <xf numFmtId="0" fontId="351" fillId="2" borderId="7" xfId="5" applyFont="1" applyFill="1" applyBorder="1" applyAlignment="1">
      <alignment vertical="center"/>
    </xf>
    <xf numFmtId="170" fontId="351" fillId="2" borderId="7" xfId="5" applyNumberFormat="1" applyFont="1" applyFill="1" applyBorder="1" applyAlignment="1">
      <alignment horizontal="left" vertical="center" wrapText="1"/>
    </xf>
    <xf numFmtId="170" fontId="351" fillId="2" borderId="8" xfId="5" applyNumberFormat="1" applyFont="1" applyFill="1" applyBorder="1" applyAlignment="1">
      <alignment horizontal="left" vertical="center" wrapText="1"/>
    </xf>
    <xf numFmtId="0" fontId="334" fillId="0" borderId="0" xfId="0" applyFont="1"/>
    <xf numFmtId="0" fontId="362" fillId="0" borderId="1" xfId="78" applyFont="1" applyBorder="1" applyAlignment="1">
      <alignment horizontal="left" vertical="center" wrapText="1"/>
    </xf>
    <xf numFmtId="0" fontId="348" fillId="0" borderId="0" xfId="79" applyFont="1" applyAlignment="1">
      <alignment horizontal="left" vertical="top"/>
    </xf>
    <xf numFmtId="0" fontId="349" fillId="0" borderId="114" xfId="79" applyFont="1" applyBorder="1" applyAlignment="1">
      <alignment vertical="top" wrapText="1"/>
    </xf>
    <xf numFmtId="0" fontId="349" fillId="0" borderId="115" xfId="79" applyFont="1" applyBorder="1" applyAlignment="1">
      <alignment vertical="top" wrapText="1"/>
    </xf>
    <xf numFmtId="0" fontId="349" fillId="0" borderId="115" xfId="79" applyFont="1" applyBorder="1" applyAlignment="1">
      <alignment horizontal="center" vertical="top" wrapText="1"/>
    </xf>
    <xf numFmtId="0" fontId="362" fillId="0" borderId="0" xfId="78" applyFont="1" applyAlignment="1">
      <alignment horizontal="left" vertical="center" wrapText="1"/>
    </xf>
    <xf numFmtId="0" fontId="364" fillId="0" borderId="14" xfId="0" applyFont="1" applyBorder="1" applyAlignment="1">
      <alignment wrapText="1"/>
    </xf>
    <xf numFmtId="0" fontId="351" fillId="0" borderId="118" xfId="79" applyFont="1" applyBorder="1" applyAlignment="1">
      <alignment horizontal="center" vertical="center" wrapText="1"/>
    </xf>
    <xf numFmtId="0" fontId="351" fillId="0" borderId="119" xfId="79" applyFont="1" applyBorder="1" applyAlignment="1">
      <alignment horizontal="center" vertical="center" wrapText="1"/>
    </xf>
    <xf numFmtId="0" fontId="352" fillId="0" borderId="16" xfId="0" applyFont="1" applyBorder="1"/>
    <xf numFmtId="0" fontId="334" fillId="0" borderId="2" xfId="0" applyFont="1" applyBorder="1"/>
    <xf numFmtId="0" fontId="351" fillId="0" borderId="0" xfId="0" applyFont="1"/>
    <xf numFmtId="170" fontId="364" fillId="0" borderId="0" xfId="14" applyNumberFormat="1" applyFont="1" applyAlignment="1">
      <alignment horizontal="right"/>
    </xf>
    <xf numFmtId="170" fontId="364" fillId="0" borderId="0" xfId="26930" applyNumberFormat="1" applyFont="1" applyAlignment="1">
      <alignment horizontal="right"/>
    </xf>
    <xf numFmtId="170" fontId="364" fillId="0" borderId="0" xfId="26930" applyNumberFormat="1" applyFont="1"/>
    <xf numFmtId="0" fontId="364" fillId="0" borderId="0" xfId="0" applyFont="1" applyAlignment="1">
      <alignment horizontal="left" indent="1"/>
    </xf>
    <xf numFmtId="170" fontId="334" fillId="0" borderId="0" xfId="14" applyNumberFormat="1" applyFont="1" applyAlignment="1">
      <alignment horizontal="right"/>
    </xf>
    <xf numFmtId="170" fontId="334" fillId="0" borderId="0" xfId="14" applyNumberFormat="1" applyFont="1"/>
    <xf numFmtId="170" fontId="334" fillId="0" borderId="0" xfId="26930" applyNumberFormat="1" applyFont="1" applyAlignment="1">
      <alignment horizontal="right"/>
    </xf>
    <xf numFmtId="170" fontId="334" fillId="0" borderId="0" xfId="26930" applyNumberFormat="1" applyFont="1"/>
    <xf numFmtId="0" fontId="334" fillId="0" borderId="0" xfId="0" applyFont="1" applyAlignment="1">
      <alignment horizontal="left" indent="3"/>
    </xf>
    <xf numFmtId="0" fontId="364" fillId="0" borderId="0" xfId="0" applyFont="1"/>
    <xf numFmtId="170" fontId="364" fillId="0" borderId="0" xfId="14" applyNumberFormat="1" applyFont="1"/>
    <xf numFmtId="0" fontId="362" fillId="0" borderId="0" xfId="79" applyFont="1" applyAlignment="1">
      <alignment horizontal="left" vertical="top"/>
    </xf>
    <xf numFmtId="0" fontId="334" fillId="0" borderId="6" xfId="0" applyFont="1" applyBorder="1" applyAlignment="1">
      <alignment horizontal="left" indent="3"/>
    </xf>
    <xf numFmtId="170" fontId="334" fillId="0" borderId="6" xfId="14" applyNumberFormat="1" applyFont="1" applyBorder="1"/>
    <xf numFmtId="170" fontId="334" fillId="0" borderId="6" xfId="14" applyNumberFormat="1" applyFont="1" applyBorder="1" applyAlignment="1">
      <alignment horizontal="right"/>
    </xf>
    <xf numFmtId="170" fontId="334" fillId="0" borderId="6" xfId="26930" applyNumberFormat="1" applyFont="1" applyBorder="1"/>
    <xf numFmtId="170" fontId="334" fillId="0" borderId="6" xfId="26930" applyNumberFormat="1" applyFont="1" applyBorder="1" applyAlignment="1">
      <alignment horizontal="right"/>
    </xf>
    <xf numFmtId="0" fontId="364" fillId="7" borderId="17" xfId="0" applyFont="1" applyFill="1" applyBorder="1"/>
    <xf numFmtId="170" fontId="364" fillId="7" borderId="17" xfId="26930" applyNumberFormat="1" applyFont="1" applyFill="1" applyBorder="1" applyAlignment="1">
      <alignment horizontal="right"/>
    </xf>
    <xf numFmtId="170" fontId="364" fillId="7" borderId="17" xfId="26930" applyNumberFormat="1" applyFont="1" applyFill="1" applyBorder="1"/>
    <xf numFmtId="0" fontId="352" fillId="0" borderId="2" xfId="0" applyFont="1" applyBorder="1"/>
    <xf numFmtId="0" fontId="352" fillId="0" borderId="2" xfId="0" applyFont="1" applyBorder="1" applyAlignment="1">
      <alignment horizontal="right"/>
    </xf>
    <xf numFmtId="0" fontId="334" fillId="0" borderId="0" xfId="26930" applyNumberFormat="1" applyFont="1" applyAlignment="1">
      <alignment horizontal="right"/>
    </xf>
    <xf numFmtId="0" fontId="351" fillId="2" borderId="7" xfId="0" applyFont="1" applyFill="1" applyBorder="1" applyAlignment="1">
      <alignment vertical="center"/>
    </xf>
    <xf numFmtId="172" fontId="351" fillId="2" borderId="7" xfId="26930" applyNumberFormat="1" applyFont="1" applyFill="1" applyBorder="1" applyAlignment="1">
      <alignment horizontal="right" vertical="center"/>
    </xf>
    <xf numFmtId="172" fontId="351" fillId="2" borderId="7" xfId="26930" applyNumberFormat="1" applyFont="1" applyFill="1" applyBorder="1" applyAlignment="1">
      <alignment vertical="center"/>
    </xf>
    <xf numFmtId="9" fontId="364" fillId="0" borderId="0" xfId="1" applyFont="1" applyAlignment="1">
      <alignment horizontal="right"/>
    </xf>
    <xf numFmtId="0" fontId="347" fillId="5" borderId="0" xfId="81" applyFont="1" applyFill="1" applyAlignment="1">
      <alignment horizontal="left" vertical="center" indent="2"/>
    </xf>
    <xf numFmtId="0" fontId="348" fillId="0" borderId="0" xfId="79" applyFont="1" applyAlignment="1">
      <alignment vertical="top" wrapText="1"/>
    </xf>
    <xf numFmtId="0" fontId="349" fillId="0" borderId="115" xfId="79" applyFont="1" applyBorder="1" applyAlignment="1">
      <alignment horizontal="center" vertical="top"/>
    </xf>
    <xf numFmtId="0" fontId="351" fillId="0" borderId="0" xfId="79" applyFont="1" applyAlignment="1">
      <alignment horizontal="left" vertical="top"/>
    </xf>
    <xf numFmtId="0" fontId="362" fillId="0" borderId="187" xfId="0" applyFont="1" applyBorder="1" applyAlignment="1">
      <alignment horizontal="left" vertical="center"/>
    </xf>
    <xf numFmtId="14" fontId="362" fillId="0" borderId="187" xfId="0" applyNumberFormat="1" applyFont="1" applyBorder="1" applyAlignment="1">
      <alignment horizontal="right" vertical="center"/>
    </xf>
    <xf numFmtId="0" fontId="348" fillId="0" borderId="0" xfId="0" applyFont="1" applyAlignment="1">
      <alignment vertical="top"/>
    </xf>
    <xf numFmtId="0" fontId="352" fillId="0" borderId="108" xfId="0" applyFont="1" applyBorder="1" applyAlignment="1">
      <alignment vertical="center"/>
    </xf>
    <xf numFmtId="0" fontId="362" fillId="127" borderId="186" xfId="0" applyFont="1" applyFill="1" applyBorder="1" applyAlignment="1">
      <alignment horizontal="center" vertical="center" wrapText="1"/>
    </xf>
    <xf numFmtId="0" fontId="362" fillId="0" borderId="186" xfId="0" applyFont="1" applyBorder="1" applyAlignment="1">
      <alignment horizontal="center" vertical="center" wrapText="1"/>
    </xf>
    <xf numFmtId="1" fontId="348" fillId="0" borderId="116" xfId="79" applyNumberFormat="1" applyFont="1" applyBorder="1" applyAlignment="1">
      <alignment horizontal="center" vertical="top" shrinkToFit="1"/>
    </xf>
    <xf numFmtId="0" fontId="348" fillId="0" borderId="0" xfId="0" applyFont="1" applyAlignment="1">
      <alignment horizontal="left" vertical="top"/>
    </xf>
    <xf numFmtId="172" fontId="348" fillId="127" borderId="0" xfId="14" applyNumberFormat="1" applyFont="1" applyFill="1" applyAlignment="1">
      <alignment horizontal="right" vertical="top"/>
    </xf>
    <xf numFmtId="1" fontId="348" fillId="0" borderId="0" xfId="79" applyNumberFormat="1" applyFont="1" applyAlignment="1">
      <alignment horizontal="center" vertical="top" shrinkToFit="1"/>
    </xf>
    <xf numFmtId="1" fontId="348" fillId="22" borderId="0" xfId="79" applyNumberFormat="1" applyFont="1" applyFill="1" applyAlignment="1">
      <alignment horizontal="center" vertical="top" shrinkToFit="1"/>
    </xf>
    <xf numFmtId="0" fontId="366" fillId="127" borderId="0" xfId="0" applyFont="1" applyFill="1" applyAlignment="1">
      <alignment horizontal="left" vertical="top"/>
    </xf>
    <xf numFmtId="0" fontId="366" fillId="0" borderId="0" xfId="0" applyFont="1" applyAlignment="1">
      <alignment horizontal="left" vertical="top"/>
    </xf>
    <xf numFmtId="172" fontId="348" fillId="0" borderId="0" xfId="14" applyNumberFormat="1" applyFont="1" applyFill="1" applyAlignment="1">
      <alignment horizontal="right" vertical="top"/>
    </xf>
    <xf numFmtId="0" fontId="352" fillId="0" borderId="118" xfId="2" applyFont="1" applyBorder="1" applyAlignment="1">
      <alignment horizontal="center"/>
    </xf>
    <xf numFmtId="0" fontId="352" fillId="0" borderId="186" xfId="0" applyFont="1" applyBorder="1" applyAlignment="1">
      <alignment vertical="center"/>
    </xf>
    <xf numFmtId="172" fontId="351" fillId="0" borderId="186" xfId="14" applyNumberFormat="1" applyFont="1" applyBorder="1" applyAlignment="1">
      <alignment vertical="center"/>
    </xf>
    <xf numFmtId="0" fontId="351" fillId="0" borderId="0" xfId="0" applyFont="1" applyAlignment="1">
      <alignment horizontal="left" vertical="top"/>
    </xf>
    <xf numFmtId="0" fontId="362" fillId="0" borderId="1" xfId="2" applyFont="1" applyBorder="1" applyAlignment="1">
      <alignment horizontal="left" vertical="center" wrapText="1"/>
    </xf>
    <xf numFmtId="0" fontId="362" fillId="0" borderId="1" xfId="2" applyFont="1" applyBorder="1" applyAlignment="1">
      <alignment horizontal="right" vertical="center" wrapText="1"/>
    </xf>
    <xf numFmtId="0" fontId="349" fillId="0" borderId="0" xfId="0" applyFont="1" applyAlignment="1">
      <alignment horizontal="left" vertical="top"/>
    </xf>
    <xf numFmtId="0" fontId="349" fillId="0" borderId="121" xfId="0" applyFont="1" applyBorder="1" applyAlignment="1">
      <alignment horizontal="center" vertical="top" wrapText="1"/>
    </xf>
    <xf numFmtId="0" fontId="351" fillId="0" borderId="118" xfId="0" applyFont="1" applyBorder="1" applyAlignment="1">
      <alignment horizontal="center" vertical="center" wrapText="1"/>
    </xf>
    <xf numFmtId="1" fontId="348" fillId="0" borderId="0" xfId="0" applyNumberFormat="1" applyFont="1" applyAlignment="1">
      <alignment horizontal="center" vertical="center" shrinkToFit="1"/>
    </xf>
    <xf numFmtId="0" fontId="349" fillId="0" borderId="0" xfId="0" applyFont="1" applyAlignment="1">
      <alignment horizontal="left" vertical="top" wrapText="1"/>
    </xf>
    <xf numFmtId="170" fontId="348" fillId="0" borderId="0" xfId="14" applyNumberFormat="1" applyFont="1" applyAlignment="1">
      <alignment horizontal="right" vertical="center"/>
    </xf>
    <xf numFmtId="170" fontId="362" fillId="0" borderId="0" xfId="14" applyNumberFormat="1" applyFont="1" applyAlignment="1">
      <alignment horizontal="right" vertical="center"/>
    </xf>
    <xf numFmtId="170" fontId="332" fillId="0" borderId="0" xfId="14" applyNumberFormat="1" applyFont="1"/>
    <xf numFmtId="172" fontId="362" fillId="0" borderId="0" xfId="14" applyNumberFormat="1" applyFont="1" applyAlignment="1">
      <alignment horizontal="right" vertical="center"/>
    </xf>
    <xf numFmtId="172" fontId="348" fillId="0" borderId="0" xfId="14" applyNumberFormat="1" applyFont="1" applyAlignment="1">
      <alignment horizontal="right" vertical="center"/>
    </xf>
    <xf numFmtId="11" fontId="348" fillId="0" borderId="0" xfId="0" applyNumberFormat="1" applyFont="1" applyAlignment="1">
      <alignment horizontal="left" vertical="top"/>
    </xf>
    <xf numFmtId="1" fontId="348" fillId="0" borderId="0" xfId="0" applyNumberFormat="1" applyFont="1" applyAlignment="1">
      <alignment horizontal="center" vertical="top" shrinkToFit="1"/>
    </xf>
    <xf numFmtId="0" fontId="367" fillId="0" borderId="0" xfId="0" applyFont="1" applyAlignment="1">
      <alignment horizontal="left" vertical="top" wrapText="1" indent="2"/>
    </xf>
    <xf numFmtId="170" fontId="366" fillId="0" borderId="0" xfId="14" applyNumberFormat="1" applyFont="1" applyAlignment="1">
      <alignment horizontal="right" vertical="center"/>
    </xf>
    <xf numFmtId="172" fontId="366" fillId="0" borderId="0" xfId="14" applyNumberFormat="1" applyFont="1" applyAlignment="1">
      <alignment horizontal="right" vertical="center"/>
    </xf>
    <xf numFmtId="0" fontId="352" fillId="0" borderId="118" xfId="2" applyFont="1" applyBorder="1" applyAlignment="1">
      <alignment vertical="center"/>
    </xf>
    <xf numFmtId="170" fontId="362" fillId="127" borderId="186" xfId="14" applyNumberFormat="1" applyFont="1" applyFill="1" applyBorder="1" applyAlignment="1">
      <alignment horizontal="right" vertical="center"/>
    </xf>
    <xf numFmtId="0" fontId="351" fillId="0" borderId="0" xfId="0" applyFont="1" applyAlignment="1">
      <alignment horizontal="left" vertical="top" wrapText="1"/>
    </xf>
    <xf numFmtId="4" fontId="362" fillId="0" borderId="0" xfId="0" applyNumberFormat="1" applyFont="1" applyAlignment="1">
      <alignment horizontal="center" vertical="center" wrapText="1"/>
    </xf>
    <xf numFmtId="0" fontId="348" fillId="0" borderId="0" xfId="0" applyFont="1" applyAlignment="1">
      <alignment horizontal="center" vertical="top"/>
    </xf>
    <xf numFmtId="0" fontId="349" fillId="0" borderId="0" xfId="0" applyFont="1" applyAlignment="1">
      <alignment wrapText="1"/>
    </xf>
    <xf numFmtId="170" fontId="368" fillId="0" borderId="0" xfId="14" applyNumberFormat="1" applyFont="1" applyFill="1" applyBorder="1" applyAlignment="1">
      <alignment horizontal="left" vertical="center" wrapText="1"/>
    </xf>
    <xf numFmtId="173" fontId="369" fillId="0" borderId="0" xfId="0" applyNumberFormat="1" applyFont="1" applyAlignment="1">
      <alignment horizontal="left" wrapText="1"/>
    </xf>
    <xf numFmtId="172" fontId="368" fillId="0" borderId="0" xfId="15" applyNumberFormat="1" applyFont="1" applyFill="1" applyBorder="1" applyAlignment="1" applyProtection="1">
      <alignment horizontal="center" vertical="center"/>
      <protection locked="0"/>
    </xf>
    <xf numFmtId="171" fontId="369" fillId="6" borderId="0" xfId="1" applyNumberFormat="1" applyFont="1" applyFill="1" applyBorder="1" applyAlignment="1" applyProtection="1">
      <alignment horizontal="right" vertical="center"/>
      <protection locked="0"/>
    </xf>
    <xf numFmtId="172" fontId="369" fillId="6" borderId="0" xfId="15" applyNumberFormat="1" applyFont="1" applyFill="1" applyBorder="1" applyAlignment="1" applyProtection="1">
      <alignment horizontal="right" vertical="center"/>
      <protection locked="0"/>
    </xf>
    <xf numFmtId="168" fontId="369" fillId="6" borderId="0" xfId="14" applyFont="1" applyFill="1" applyBorder="1" applyAlignment="1" applyProtection="1">
      <alignment horizontal="right" vertical="center"/>
      <protection locked="0"/>
    </xf>
    <xf numFmtId="0" fontId="349" fillId="0" borderId="0" xfId="0" applyFont="1"/>
    <xf numFmtId="0" fontId="370" fillId="0" borderId="0" xfId="0" applyFont="1" applyAlignment="1">
      <alignment horizontal="center" vertical="center" wrapText="1"/>
    </xf>
    <xf numFmtId="0" fontId="370" fillId="0" borderId="0" xfId="0" applyFont="1" applyAlignment="1">
      <alignment vertical="center" wrapText="1"/>
    </xf>
    <xf numFmtId="0" fontId="373" fillId="3" borderId="0" xfId="0" applyFont="1" applyFill="1"/>
    <xf numFmtId="0" fontId="373" fillId="3" borderId="0" xfId="0" applyFont="1" applyFill="1" applyAlignment="1">
      <alignment wrapText="1"/>
    </xf>
    <xf numFmtId="0" fontId="374" fillId="0" borderId="0" xfId="0" applyFont="1"/>
    <xf numFmtId="0" fontId="374" fillId="0" borderId="0" xfId="0" applyFont="1" applyAlignment="1">
      <alignment wrapText="1"/>
    </xf>
    <xf numFmtId="0" fontId="374" fillId="0" borderId="0" xfId="36" applyFont="1"/>
    <xf numFmtId="174" fontId="373" fillId="0" borderId="110" xfId="0" applyNumberFormat="1" applyFont="1" applyBorder="1" applyAlignment="1">
      <alignment horizontal="centerContinuous" vertical="center" wrapText="1"/>
    </xf>
    <xf numFmtId="174" fontId="373" fillId="0" borderId="110" xfId="0" applyNumberFormat="1" applyFont="1" applyBorder="1" applyAlignment="1">
      <alignment horizontal="center" vertical="center" wrapText="1"/>
    </xf>
    <xf numFmtId="174" fontId="375" fillId="0" borderId="111" xfId="31" applyNumberFormat="1" applyFont="1" applyBorder="1" applyAlignment="1">
      <alignment horizontal="center" vertical="center" wrapText="1"/>
    </xf>
    <xf numFmtId="174" fontId="373" fillId="0" borderId="112" xfId="0" applyNumberFormat="1" applyFont="1" applyBorder="1" applyAlignment="1">
      <alignment horizontal="centerContinuous" vertical="center" wrapText="1"/>
    </xf>
    <xf numFmtId="172" fontId="349" fillId="0" borderId="113" xfId="0" applyNumberFormat="1" applyFont="1" applyBorder="1" applyAlignment="1" applyProtection="1">
      <alignment horizontal="center" vertical="center" wrapText="1"/>
      <protection locked="0"/>
    </xf>
    <xf numFmtId="172" fontId="349" fillId="0" borderId="113" xfId="0" applyNumberFormat="1" applyFont="1" applyBorder="1" applyAlignment="1" applyProtection="1">
      <alignment horizontal="center" vertical="center"/>
      <protection locked="0"/>
    </xf>
    <xf numFmtId="170" fontId="349" fillId="0" borderId="113" xfId="14" applyNumberFormat="1" applyFont="1" applyFill="1" applyBorder="1" applyAlignment="1" applyProtection="1">
      <alignment horizontal="center" vertical="center"/>
      <protection locked="0"/>
    </xf>
    <xf numFmtId="175" fontId="349" fillId="0" borderId="113" xfId="0" applyNumberFormat="1" applyFont="1" applyBorder="1" applyAlignment="1" applyProtection="1">
      <alignment horizontal="center" vertical="center"/>
      <protection locked="0"/>
    </xf>
    <xf numFmtId="172" fontId="349" fillId="6" borderId="113" xfId="0" applyNumberFormat="1" applyFont="1" applyFill="1" applyBorder="1" applyAlignment="1" applyProtection="1">
      <alignment horizontal="center" vertical="center" wrapText="1"/>
      <protection locked="0"/>
    </xf>
    <xf numFmtId="0" fontId="334" fillId="0" borderId="0" xfId="0" applyFont="1" applyAlignment="1">
      <alignment horizontal="center" wrapText="1"/>
    </xf>
    <xf numFmtId="0" fontId="334" fillId="0" borderId="0" xfId="0" applyFont="1" applyAlignment="1">
      <alignment wrapText="1"/>
    </xf>
    <xf numFmtId="172" fontId="351" fillId="0" borderId="0" xfId="77" applyNumberFormat="1" applyFont="1" applyFill="1" applyBorder="1" applyAlignment="1" applyProtection="1">
      <alignment horizontal="right" vertical="center"/>
    </xf>
    <xf numFmtId="170" fontId="351" fillId="0" borderId="0" xfId="14" applyNumberFormat="1" applyFont="1" applyFill="1" applyProtection="1"/>
    <xf numFmtId="14" fontId="351" fillId="0" borderId="1" xfId="2" applyNumberFormat="1" applyFont="1" applyBorder="1" applyAlignment="1">
      <alignment horizontal="right" vertical="center" indent="1"/>
    </xf>
    <xf numFmtId="0" fontId="351" fillId="0" borderId="0" xfId="0" applyFont="1" applyAlignment="1">
      <alignment vertical="top" wrapText="1"/>
    </xf>
    <xf numFmtId="0" fontId="349" fillId="0" borderId="0" xfId="0" applyFont="1" applyAlignment="1">
      <alignment horizontal="center" vertical="top" wrapText="1"/>
    </xf>
    <xf numFmtId="0" fontId="376" fillId="0" borderId="12" xfId="0" applyFont="1" applyBorder="1" applyAlignment="1">
      <alignment vertical="top"/>
    </xf>
    <xf numFmtId="0" fontId="376" fillId="0" borderId="12" xfId="0" applyFont="1" applyBorder="1" applyAlignment="1">
      <alignment vertical="top" wrapText="1"/>
    </xf>
    <xf numFmtId="1" fontId="349" fillId="0" borderId="0" xfId="0" applyNumberFormat="1" applyFont="1" applyAlignment="1">
      <alignment horizontal="center" vertical="top" shrinkToFit="1"/>
    </xf>
    <xf numFmtId="0" fontId="349" fillId="0" borderId="0" xfId="0" applyFont="1" applyAlignment="1">
      <alignment horizontal="justify" vertical="top" wrapText="1"/>
    </xf>
    <xf numFmtId="170" fontId="349" fillId="0" borderId="13" xfId="26937" applyNumberFormat="1" applyFont="1" applyFill="1" applyBorder="1" applyAlignment="1">
      <alignment horizontal="left" vertical="center" wrapText="1"/>
    </xf>
    <xf numFmtId="170" fontId="349" fillId="0" borderId="0" xfId="3" applyNumberFormat="1" applyFont="1" applyFill="1" applyBorder="1" applyAlignment="1">
      <alignment horizontal="left" vertical="center" wrapText="1"/>
    </xf>
    <xf numFmtId="170" fontId="349" fillId="0" borderId="13" xfId="3" applyNumberFormat="1" applyFont="1" applyFill="1" applyBorder="1" applyAlignment="1">
      <alignment horizontal="left" vertical="center" wrapText="1"/>
    </xf>
    <xf numFmtId="170" fontId="349" fillId="0" borderId="0" xfId="26937" applyNumberFormat="1" applyFont="1" applyFill="1" applyBorder="1" applyAlignment="1">
      <alignment horizontal="left" wrapText="1"/>
    </xf>
    <xf numFmtId="170" fontId="349" fillId="0" borderId="0" xfId="3" applyNumberFormat="1" applyFont="1" applyFill="1" applyBorder="1" applyAlignment="1">
      <alignment horizontal="left" wrapText="1"/>
    </xf>
    <xf numFmtId="172" fontId="349" fillId="0" borderId="0" xfId="26937" applyNumberFormat="1" applyFont="1" applyFill="1" applyBorder="1" applyAlignment="1">
      <alignment horizontal="left" vertical="center" wrapText="1"/>
    </xf>
    <xf numFmtId="172" fontId="349" fillId="0" borderId="0" xfId="3" applyNumberFormat="1" applyFont="1" applyFill="1" applyBorder="1" applyAlignment="1">
      <alignment horizontal="left" vertical="center" wrapText="1"/>
    </xf>
    <xf numFmtId="170" fontId="349" fillId="0" borderId="0" xfId="26937" applyNumberFormat="1" applyFont="1" applyFill="1" applyBorder="1" applyAlignment="1">
      <alignment horizontal="left" vertical="center" wrapText="1"/>
    </xf>
    <xf numFmtId="1" fontId="351" fillId="3" borderId="0" xfId="0" applyNumberFormat="1" applyFont="1" applyFill="1" applyAlignment="1">
      <alignment horizontal="center" vertical="top" shrinkToFit="1"/>
    </xf>
    <xf numFmtId="0" fontId="351" fillId="3" borderId="0" xfId="0" applyFont="1" applyFill="1" applyAlignment="1">
      <alignment horizontal="justify" vertical="top" wrapText="1"/>
    </xf>
    <xf numFmtId="170" fontId="351" fillId="3" borderId="0" xfId="26937" applyNumberFormat="1" applyFont="1" applyFill="1" applyBorder="1" applyAlignment="1">
      <alignment horizontal="left" wrapText="1"/>
    </xf>
    <xf numFmtId="170" fontId="351" fillId="3" borderId="0" xfId="3" applyNumberFormat="1" applyFont="1" applyFill="1" applyBorder="1" applyAlignment="1">
      <alignment horizontal="left" wrapText="1"/>
    </xf>
    <xf numFmtId="0" fontId="376" fillId="0" borderId="14" xfId="0" applyFont="1" applyBorder="1" applyAlignment="1">
      <alignment vertical="top"/>
    </xf>
    <xf numFmtId="0" fontId="376" fillId="0" borderId="14" xfId="0" applyFont="1" applyBorder="1" applyAlignment="1">
      <alignment vertical="top" wrapText="1"/>
    </xf>
    <xf numFmtId="1" fontId="349" fillId="0" borderId="0" xfId="0" applyNumberFormat="1" applyFont="1" applyAlignment="1">
      <alignment horizontal="center" vertical="center" shrinkToFit="1"/>
    </xf>
    <xf numFmtId="170" fontId="349" fillId="0" borderId="0" xfId="26937" applyNumberFormat="1" applyFont="1" applyFill="1" applyBorder="1" applyAlignment="1">
      <alignment horizontal="left" vertical="top" wrapText="1"/>
    </xf>
    <xf numFmtId="170" fontId="349" fillId="0" borderId="0" xfId="3" applyNumberFormat="1" applyFont="1" applyFill="1" applyBorder="1" applyAlignment="1">
      <alignment horizontal="left" vertical="top" wrapText="1"/>
    </xf>
    <xf numFmtId="0" fontId="349" fillId="0" borderId="0" xfId="0" applyFont="1" applyAlignment="1">
      <alignment horizontal="left" vertical="top" wrapText="1" indent="3"/>
    </xf>
    <xf numFmtId="170" fontId="349" fillId="0" borderId="0" xfId="3" applyNumberFormat="1" applyFont="1" applyFill="1" applyBorder="1" applyAlignment="1">
      <alignment horizontal="left" vertical="top"/>
    </xf>
    <xf numFmtId="170" fontId="351" fillId="3" borderId="0" xfId="26937" applyNumberFormat="1" applyFont="1" applyFill="1" applyBorder="1" applyAlignment="1">
      <alignment horizontal="left" vertical="top" wrapText="1"/>
    </xf>
    <xf numFmtId="170" fontId="351" fillId="3" borderId="0" xfId="3" applyNumberFormat="1" applyFont="1" applyFill="1" applyBorder="1" applyAlignment="1">
      <alignment horizontal="left" vertical="top" wrapText="1"/>
    </xf>
    <xf numFmtId="172" fontId="351" fillId="3" borderId="0" xfId="25679" applyNumberFormat="1" applyFont="1" applyFill="1" applyBorder="1" applyAlignment="1">
      <alignment horizontal="justify" vertical="top" wrapText="1"/>
    </xf>
    <xf numFmtId="172" fontId="351" fillId="3" borderId="0" xfId="14" applyNumberFormat="1" applyFont="1" applyFill="1" applyBorder="1" applyAlignment="1">
      <alignment horizontal="justify" vertical="top" wrapText="1"/>
    </xf>
    <xf numFmtId="0" fontId="377" fillId="0" borderId="114" xfId="0" applyFont="1" applyBorder="1" applyAlignment="1">
      <alignment vertical="top" wrapText="1"/>
    </xf>
    <xf numFmtId="0" fontId="376" fillId="0" borderId="14" xfId="0" applyFont="1" applyBorder="1" applyAlignment="1">
      <alignment horizontal="left" vertical="top" wrapText="1"/>
    </xf>
    <xf numFmtId="172" fontId="349" fillId="0" borderId="13" xfId="26937" applyNumberFormat="1" applyFont="1" applyFill="1" applyBorder="1" applyAlignment="1">
      <alignment horizontal="left" vertical="center" wrapText="1"/>
    </xf>
    <xf numFmtId="172" fontId="349" fillId="0" borderId="13" xfId="3" applyNumberFormat="1" applyFont="1" applyFill="1" applyBorder="1" applyAlignment="1">
      <alignment horizontal="left" vertical="center" wrapText="1"/>
    </xf>
    <xf numFmtId="0" fontId="367" fillId="0" borderId="0" xfId="0" applyFont="1" applyAlignment="1">
      <alignment horizontal="left" vertical="top" wrapText="1" indent="3"/>
    </xf>
    <xf numFmtId="170" fontId="349" fillId="0" borderId="0" xfId="26940" applyNumberFormat="1" applyFont="1" applyFill="1" applyBorder="1" applyAlignment="1">
      <alignment horizontal="left" vertical="center" wrapText="1"/>
    </xf>
    <xf numFmtId="170" fontId="351" fillId="3" borderId="0" xfId="26940" applyNumberFormat="1" applyFont="1" applyFill="1" applyBorder="1" applyAlignment="1">
      <alignment horizontal="left" vertical="center" wrapText="1"/>
    </xf>
    <xf numFmtId="170" fontId="351" fillId="3" borderId="0" xfId="3" applyNumberFormat="1" applyFont="1" applyFill="1" applyBorder="1" applyAlignment="1">
      <alignment horizontal="left" vertical="center" wrapText="1"/>
    </xf>
    <xf numFmtId="0" fontId="376" fillId="0" borderId="0" xfId="0" applyFont="1" applyAlignment="1">
      <alignment vertical="top" wrapText="1"/>
    </xf>
    <xf numFmtId="170" fontId="349" fillId="0" borderId="13" xfId="26940" applyNumberFormat="1" applyFont="1" applyFill="1" applyBorder="1" applyAlignment="1">
      <alignment horizontal="left" vertical="center" wrapText="1"/>
    </xf>
    <xf numFmtId="170" fontId="348" fillId="0" borderId="0" xfId="26940" applyNumberFormat="1" applyFont="1" applyFill="1" applyBorder="1" applyAlignment="1">
      <alignment horizontal="left" vertical="top" wrapText="1"/>
    </xf>
    <xf numFmtId="170" fontId="348" fillId="0" borderId="0" xfId="26940" applyNumberFormat="1" applyFont="1" applyFill="1" applyBorder="1" applyAlignment="1">
      <alignment horizontal="left" vertical="center" wrapText="1"/>
    </xf>
    <xf numFmtId="171" fontId="351" fillId="3" borderId="13" xfId="1" applyNumberFormat="1" applyFont="1" applyFill="1" applyBorder="1" applyAlignment="1">
      <alignment horizontal="right" vertical="center" wrapText="1"/>
    </xf>
    <xf numFmtId="171" fontId="351" fillId="3" borderId="13" xfId="14" applyNumberFormat="1" applyFont="1" applyFill="1" applyBorder="1" applyAlignment="1">
      <alignment horizontal="right" vertical="center" wrapText="1"/>
    </xf>
    <xf numFmtId="171" fontId="362" fillId="3" borderId="0" xfId="1" applyNumberFormat="1" applyFont="1" applyFill="1" applyBorder="1" applyAlignment="1">
      <alignment horizontal="right" vertical="center" wrapText="1"/>
    </xf>
    <xf numFmtId="171" fontId="351" fillId="3" borderId="0" xfId="1" applyNumberFormat="1" applyFont="1" applyFill="1" applyBorder="1" applyAlignment="1">
      <alignment horizontal="right" vertical="center" wrapText="1"/>
    </xf>
    <xf numFmtId="177" fontId="362" fillId="3" borderId="0" xfId="1" applyNumberFormat="1" applyFont="1" applyFill="1" applyBorder="1" applyAlignment="1">
      <alignment horizontal="right" vertical="center" wrapText="1"/>
    </xf>
    <xf numFmtId="10" fontId="362" fillId="3" borderId="0" xfId="1" applyNumberFormat="1" applyFont="1" applyFill="1" applyBorder="1" applyAlignment="1">
      <alignment horizontal="right" vertical="center" wrapText="1"/>
    </xf>
    <xf numFmtId="10" fontId="349" fillId="3" borderId="0" xfId="1" applyNumberFormat="1" applyFont="1" applyFill="1" applyBorder="1" applyAlignment="1">
      <alignment horizontal="right" vertical="center" wrapText="1"/>
    </xf>
    <xf numFmtId="177" fontId="348" fillId="0" borderId="0" xfId="1" applyNumberFormat="1" applyFont="1" applyFill="1" applyBorder="1" applyAlignment="1">
      <alignment horizontal="right" vertical="center" wrapText="1"/>
    </xf>
    <xf numFmtId="10" fontId="348" fillId="0" borderId="0" xfId="1" applyNumberFormat="1" applyFont="1" applyFill="1" applyBorder="1" applyAlignment="1">
      <alignment horizontal="right" vertical="center" wrapText="1"/>
    </xf>
    <xf numFmtId="10" fontId="349" fillId="0" borderId="0" xfId="1" applyNumberFormat="1" applyFont="1" applyFill="1" applyBorder="1" applyAlignment="1">
      <alignment horizontal="right" vertical="center" wrapText="1"/>
    </xf>
    <xf numFmtId="171" fontId="349" fillId="0" borderId="0" xfId="1" applyNumberFormat="1" applyFont="1" applyFill="1" applyBorder="1" applyAlignment="1">
      <alignment horizontal="right" vertical="center" wrapText="1"/>
    </xf>
    <xf numFmtId="1" fontId="349" fillId="0" borderId="13" xfId="0" applyNumberFormat="1" applyFont="1" applyBorder="1" applyAlignment="1">
      <alignment horizontal="center" vertical="center" shrinkToFit="1"/>
    </xf>
    <xf numFmtId="0" fontId="349" fillId="0" borderId="13" xfId="0" applyFont="1" applyBorder="1" applyAlignment="1">
      <alignment horizontal="justify" vertical="top" wrapText="1"/>
    </xf>
    <xf numFmtId="170" fontId="349" fillId="0" borderId="13" xfId="3" applyNumberFormat="1" applyFont="1" applyFill="1" applyBorder="1" applyAlignment="1">
      <alignment horizontal="right" vertical="center" wrapText="1"/>
    </xf>
    <xf numFmtId="170" fontId="348" fillId="0" borderId="0" xfId="26940" applyNumberFormat="1" applyFont="1" applyFill="1" applyBorder="1" applyAlignment="1">
      <alignment horizontal="right" vertical="center" wrapText="1"/>
    </xf>
    <xf numFmtId="170" fontId="349" fillId="0" borderId="0" xfId="3" applyNumberFormat="1" applyFont="1" applyFill="1" applyBorder="1" applyAlignment="1">
      <alignment horizontal="right" vertical="center" wrapText="1"/>
    </xf>
    <xf numFmtId="0" fontId="367" fillId="0" borderId="13" xfId="0" applyFont="1" applyBorder="1" applyAlignment="1">
      <alignment horizontal="justify" vertical="top" wrapText="1"/>
    </xf>
    <xf numFmtId="0" fontId="367" fillId="0" borderId="0" xfId="0" applyFont="1" applyAlignment="1">
      <alignment horizontal="justify" vertical="top" wrapText="1"/>
    </xf>
    <xf numFmtId="0" fontId="334" fillId="0" borderId="0" xfId="0" applyFont="1" applyAlignment="1">
      <alignment horizontal="center"/>
    </xf>
    <xf numFmtId="0" fontId="347" fillId="0" borderId="0" xfId="0" applyFont="1" applyAlignment="1">
      <alignment horizontal="left" vertical="center" indent="1"/>
    </xf>
    <xf numFmtId="0" fontId="347" fillId="0" borderId="0" xfId="0" applyFont="1" applyAlignment="1">
      <alignment horizontal="left" vertical="center"/>
    </xf>
    <xf numFmtId="0" fontId="364" fillId="0" borderId="15" xfId="0" applyFont="1" applyBorder="1" applyAlignment="1">
      <alignment horizontal="center" vertical="center" wrapText="1"/>
    </xf>
    <xf numFmtId="0" fontId="364" fillId="0" borderId="181" xfId="0" applyFont="1" applyBorder="1" applyAlignment="1">
      <alignment vertical="center" wrapText="1"/>
    </xf>
    <xf numFmtId="0" fontId="364" fillId="0" borderId="181" xfId="0" applyFont="1" applyBorder="1" applyAlignment="1">
      <alignment horizontal="center" vertical="center" wrapText="1"/>
    </xf>
    <xf numFmtId="0" fontId="334" fillId="0" borderId="16" xfId="0" applyFont="1" applyBorder="1"/>
    <xf numFmtId="0" fontId="351" fillId="0" borderId="0" xfId="0" applyFont="1" applyAlignment="1">
      <alignment horizontal="left" indent="1"/>
    </xf>
    <xf numFmtId="172" fontId="349" fillId="0" borderId="0" xfId="26939" applyNumberFormat="1" applyFont="1" applyAlignment="1">
      <alignment horizontal="center" vertical="center"/>
    </xf>
    <xf numFmtId="172" fontId="349" fillId="0" borderId="0" xfId="26939" applyNumberFormat="1" applyFont="1" applyFill="1" applyBorder="1" applyAlignment="1">
      <alignment horizontal="center" vertical="center"/>
    </xf>
    <xf numFmtId="172" fontId="351" fillId="0" borderId="0" xfId="26939" applyNumberFormat="1" applyFont="1" applyFill="1" applyBorder="1" applyAlignment="1">
      <alignment horizontal="center" vertical="center"/>
    </xf>
    <xf numFmtId="0" fontId="364" fillId="0" borderId="0" xfId="0" applyFont="1" applyAlignment="1">
      <alignment horizontal="left" indent="2"/>
    </xf>
    <xf numFmtId="0" fontId="334" fillId="0" borderId="0" xfId="0" applyFont="1" applyAlignment="1">
      <alignment horizontal="left" indent="4"/>
    </xf>
    <xf numFmtId="172" fontId="349" fillId="0" borderId="0" xfId="26939" applyNumberFormat="1" applyFont="1" applyAlignment="1" applyProtection="1">
      <alignment horizontal="center" vertical="center"/>
      <protection locked="0"/>
    </xf>
    <xf numFmtId="172" fontId="349" fillId="0" borderId="0" xfId="26939" applyNumberFormat="1" applyFont="1" applyFill="1" applyBorder="1" applyAlignment="1" applyProtection="1">
      <alignment horizontal="center" vertical="center"/>
      <protection locked="0"/>
    </xf>
    <xf numFmtId="172" fontId="351" fillId="0" borderId="0" xfId="26939" applyNumberFormat="1" applyFont="1" applyFill="1" applyBorder="1" applyAlignment="1" applyProtection="1">
      <alignment horizontal="center" vertical="center"/>
      <protection locked="0"/>
    </xf>
    <xf numFmtId="0" fontId="364" fillId="2" borderId="7" xfId="0" applyFont="1" applyFill="1" applyBorder="1"/>
    <xf numFmtId="172" fontId="364" fillId="2" borderId="7" xfId="27053" applyNumberFormat="1" applyFont="1" applyFill="1" applyBorder="1"/>
    <xf numFmtId="172" fontId="334" fillId="0" borderId="2" xfId="27053" applyNumberFormat="1" applyFont="1" applyBorder="1"/>
    <xf numFmtId="172" fontId="351" fillId="0" borderId="2" xfId="26939" applyNumberFormat="1" applyFont="1" applyFill="1" applyBorder="1" applyAlignment="1">
      <alignment horizontal="center" vertical="center"/>
    </xf>
    <xf numFmtId="0" fontId="351" fillId="2" borderId="7" xfId="0" applyFont="1" applyFill="1" applyBorder="1"/>
    <xf numFmtId="172" fontId="351" fillId="2" borderId="7" xfId="27053" applyNumberFormat="1" applyFont="1" applyFill="1" applyBorder="1"/>
    <xf numFmtId="0" fontId="364" fillId="0" borderId="0" xfId="0" applyFont="1" applyAlignment="1">
      <alignment wrapText="1"/>
    </xf>
    <xf numFmtId="0" fontId="364" fillId="0" borderId="14" xfId="0" applyFont="1" applyBorder="1" applyAlignment="1">
      <alignment horizontal="center" vertical="center" wrapText="1"/>
    </xf>
    <xf numFmtId="0" fontId="364" fillId="0" borderId="0" xfId="0" applyFont="1" applyAlignment="1">
      <alignment horizontal="center" vertical="center" wrapText="1"/>
    </xf>
    <xf numFmtId="0" fontId="334" fillId="0" borderId="0" xfId="0" applyFont="1" applyAlignment="1">
      <alignment horizontal="left" indent="5"/>
    </xf>
    <xf numFmtId="170" fontId="364" fillId="7" borderId="17" xfId="14" applyNumberFormat="1" applyFont="1" applyFill="1" applyBorder="1"/>
    <xf numFmtId="170" fontId="334" fillId="0" borderId="2" xfId="14" applyNumberFormat="1" applyFont="1" applyBorder="1"/>
    <xf numFmtId="172" fontId="334" fillId="0" borderId="0" xfId="14" applyNumberFormat="1" applyFont="1"/>
    <xf numFmtId="0" fontId="334" fillId="0" borderId="0" xfId="0" applyFont="1" applyAlignment="1">
      <alignment horizontal="left" indent="1"/>
    </xf>
    <xf numFmtId="172" fontId="334" fillId="0" borderId="6" xfId="14" applyNumberFormat="1" applyFont="1" applyBorder="1"/>
    <xf numFmtId="170" fontId="351" fillId="7" borderId="17" xfId="14" applyNumberFormat="1" applyFont="1" applyFill="1" applyBorder="1"/>
    <xf numFmtId="0" fontId="334" fillId="0" borderId="0" xfId="0" applyFont="1" applyAlignment="1">
      <alignment horizontal="left" vertical="center"/>
    </xf>
    <xf numFmtId="0" fontId="379" fillId="0" borderId="0" xfId="0" applyFont="1"/>
    <xf numFmtId="49" fontId="380" fillId="6" borderId="0" xfId="0" applyNumberFormat="1" applyFont="1" applyFill="1" applyAlignment="1">
      <alignment horizontal="center" vertical="center"/>
    </xf>
    <xf numFmtId="0" fontId="356" fillId="0" borderId="0" xfId="0" applyFont="1" applyAlignment="1">
      <alignment vertical="center"/>
    </xf>
    <xf numFmtId="0" fontId="334" fillId="5" borderId="0" xfId="0" applyFont="1" applyFill="1"/>
    <xf numFmtId="0" fontId="334" fillId="0" borderId="0" xfId="0" applyFont="1" applyAlignment="1">
      <alignment vertical="center"/>
    </xf>
    <xf numFmtId="0" fontId="334" fillId="0" borderId="1" xfId="0" applyFont="1" applyBorder="1" applyAlignment="1">
      <alignment horizontal="center" vertical="center"/>
    </xf>
    <xf numFmtId="14" fontId="351" fillId="0" borderId="0" xfId="2" applyNumberFormat="1" applyFont="1" applyAlignment="1">
      <alignment horizontal="right" vertical="center" indent="1"/>
    </xf>
    <xf numFmtId="0" fontId="364" fillId="0" borderId="0" xfId="0" applyFont="1" applyAlignment="1">
      <alignment horizontal="left" vertical="center"/>
    </xf>
    <xf numFmtId="0" fontId="351" fillId="0" borderId="0" xfId="0" applyFont="1" applyAlignment="1">
      <alignment horizontal="center" vertical="center" wrapText="1"/>
    </xf>
    <xf numFmtId="0" fontId="364" fillId="0" borderId="20" xfId="0" applyFont="1" applyBorder="1" applyAlignment="1">
      <alignment horizontal="center" vertical="center" wrapText="1"/>
    </xf>
    <xf numFmtId="0" fontId="364" fillId="0" borderId="20" xfId="0" applyFont="1" applyBorder="1" applyAlignment="1">
      <alignment horizontal="center" vertical="center"/>
    </xf>
    <xf numFmtId="0" fontId="334" fillId="0" borderId="13" xfId="0" applyFont="1" applyBorder="1" applyAlignment="1">
      <alignment vertical="center"/>
    </xf>
    <xf numFmtId="168" fontId="334" fillId="0" borderId="0" xfId="26928" applyFont="1" applyAlignment="1">
      <alignment vertical="center"/>
    </xf>
    <xf numFmtId="170" fontId="334" fillId="0" borderId="0" xfId="26928" applyNumberFormat="1" applyFont="1" applyAlignment="1">
      <alignment vertical="center"/>
    </xf>
    <xf numFmtId="170" fontId="334" fillId="126" borderId="0" xfId="26928" applyNumberFormat="1" applyFont="1" applyFill="1" applyBorder="1" applyAlignment="1">
      <alignment vertical="center"/>
    </xf>
    <xf numFmtId="168" fontId="334" fillId="0" borderId="22" xfId="26928" applyFont="1" applyBorder="1" applyAlignment="1">
      <alignment vertical="center"/>
    </xf>
    <xf numFmtId="168" fontId="334" fillId="0" borderId="0" xfId="26928" applyFont="1" applyFill="1" applyBorder="1" applyAlignment="1">
      <alignment vertical="center"/>
    </xf>
    <xf numFmtId="168" fontId="334" fillId="0" borderId="22" xfId="14" applyFont="1" applyBorder="1" applyAlignment="1">
      <alignment vertical="center"/>
    </xf>
    <xf numFmtId="168" fontId="334" fillId="0" borderId="0" xfId="14" applyFont="1" applyAlignment="1">
      <alignment vertical="center"/>
    </xf>
    <xf numFmtId="170" fontId="334" fillId="0" borderId="0" xfId="14" applyNumberFormat="1" applyFont="1" applyAlignment="1">
      <alignment vertical="center"/>
    </xf>
    <xf numFmtId="170" fontId="334" fillId="8" borderId="0" xfId="14" applyNumberFormat="1" applyFont="1" applyFill="1" applyBorder="1" applyAlignment="1">
      <alignment vertical="center"/>
    </xf>
    <xf numFmtId="10" fontId="334" fillId="0" borderId="0" xfId="1" applyNumberFormat="1" applyFont="1" applyAlignment="1">
      <alignment vertical="center"/>
    </xf>
    <xf numFmtId="168" fontId="334" fillId="0" borderId="5" xfId="26928" applyFont="1" applyBorder="1" applyAlignment="1">
      <alignment vertical="center"/>
    </xf>
    <xf numFmtId="168" fontId="334" fillId="0" borderId="5" xfId="14" applyFont="1" applyBorder="1" applyAlignment="1">
      <alignment vertical="center"/>
    </xf>
    <xf numFmtId="0" fontId="364" fillId="0" borderId="23" xfId="0" applyFont="1" applyBorder="1" applyAlignment="1">
      <alignment vertical="center"/>
    </xf>
    <xf numFmtId="170" fontId="334" fillId="0" borderId="23" xfId="0" applyNumberFormat="1" applyFont="1" applyBorder="1" applyAlignment="1">
      <alignment vertical="center"/>
    </xf>
    <xf numFmtId="168" fontId="334" fillId="8" borderId="23" xfId="0" applyNumberFormat="1" applyFont="1" applyFill="1" applyBorder="1" applyAlignment="1">
      <alignment vertical="center"/>
    </xf>
    <xf numFmtId="0" fontId="334" fillId="8" borderId="23" xfId="0" applyFont="1" applyFill="1" applyBorder="1" applyAlignment="1">
      <alignment vertical="center"/>
    </xf>
    <xf numFmtId="0" fontId="364" fillId="2" borderId="7" xfId="0" applyFont="1" applyFill="1" applyBorder="1" applyAlignment="1">
      <alignment vertical="center"/>
    </xf>
    <xf numFmtId="0" fontId="356" fillId="0" borderId="18" xfId="0" applyFont="1" applyBorder="1" applyAlignment="1">
      <alignment vertical="center"/>
    </xf>
    <xf numFmtId="14" fontId="334" fillId="0" borderId="0" xfId="0" applyNumberFormat="1" applyFont="1" applyAlignment="1">
      <alignment vertical="center"/>
    </xf>
    <xf numFmtId="0" fontId="357" fillId="0" borderId="0" xfId="5" applyFont="1" applyAlignment="1">
      <alignment horizontal="left" vertical="center"/>
    </xf>
    <xf numFmtId="0" fontId="337" fillId="0" borderId="0" xfId="0" applyFont="1"/>
    <xf numFmtId="14" fontId="351" fillId="0" borderId="109" xfId="5" applyNumberFormat="1" applyFont="1" applyBorder="1" applyAlignment="1">
      <alignment horizontal="centerContinuous" vertical="center" wrapText="1"/>
    </xf>
    <xf numFmtId="0" fontId="351" fillId="0" borderId="108" xfId="5" applyFont="1" applyBorder="1" applyAlignment="1">
      <alignment horizontal="centerContinuous" vertical="center" wrapText="1"/>
    </xf>
    <xf numFmtId="0" fontId="348" fillId="0" borderId="0" xfId="5" applyFont="1" applyAlignment="1">
      <alignment vertical="center"/>
    </xf>
    <xf numFmtId="0" fontId="362" fillId="0" borderId="1" xfId="5" applyFont="1" applyBorder="1" applyAlignment="1">
      <alignment horizontal="right" vertical="center" wrapText="1"/>
    </xf>
    <xf numFmtId="17" fontId="362" fillId="0" borderId="1" xfId="5" applyNumberFormat="1" applyFont="1" applyBorder="1" applyAlignment="1">
      <alignment horizontal="center" vertical="center" wrapText="1"/>
    </xf>
    <xf numFmtId="0" fontId="382" fillId="0" borderId="0" xfId="5" applyFont="1" applyAlignment="1">
      <alignment horizontal="left" vertical="center"/>
    </xf>
    <xf numFmtId="0" fontId="352" fillId="0" borderId="2" xfId="5" applyFont="1" applyBorder="1" applyAlignment="1">
      <alignment vertical="center"/>
    </xf>
    <xf numFmtId="0" fontId="352" fillId="0" borderId="2" xfId="5" applyFont="1" applyBorder="1" applyAlignment="1">
      <alignment horizontal="left" vertical="center" wrapText="1"/>
    </xf>
    <xf numFmtId="1" fontId="362" fillId="0" borderId="0" xfId="5" applyNumberFormat="1" applyFont="1" applyAlignment="1">
      <alignment horizontal="left" vertical="center" shrinkToFit="1"/>
    </xf>
    <xf numFmtId="0" fontId="351" fillId="3" borderId="0" xfId="5" applyFont="1" applyFill="1" applyAlignment="1">
      <alignment vertical="center"/>
    </xf>
    <xf numFmtId="170" fontId="348" fillId="3" borderId="0" xfId="66" applyNumberFormat="1" applyFont="1" applyFill="1" applyBorder="1" applyAlignment="1"/>
    <xf numFmtId="170" fontId="362" fillId="3" borderId="0" xfId="66" applyNumberFormat="1" applyFont="1" applyFill="1" applyBorder="1" applyAlignment="1"/>
    <xf numFmtId="170" fontId="348" fillId="3" borderId="0" xfId="94" applyNumberFormat="1" applyFont="1" applyFill="1" applyBorder="1" applyAlignment="1"/>
    <xf numFmtId="170" fontId="362" fillId="3" borderId="0" xfId="94" applyNumberFormat="1" applyFont="1" applyFill="1" applyBorder="1" applyAlignment="1"/>
    <xf numFmtId="170" fontId="348" fillId="3" borderId="0" xfId="3" applyNumberFormat="1" applyFont="1" applyFill="1" applyBorder="1" applyAlignment="1">
      <alignment vertical="center"/>
    </xf>
    <xf numFmtId="170" fontId="362" fillId="3" borderId="0" xfId="3" applyNumberFormat="1" applyFont="1" applyFill="1" applyBorder="1" applyAlignment="1">
      <alignment vertical="center"/>
    </xf>
    <xf numFmtId="0" fontId="352" fillId="0" borderId="2" xfId="78" applyFont="1" applyBorder="1" applyAlignment="1">
      <alignment horizontal="left" vertical="center" wrapText="1"/>
    </xf>
    <xf numFmtId="0" fontId="349" fillId="0" borderId="0" xfId="5" applyFont="1" applyAlignment="1">
      <alignment horizontal="left" vertical="center" indent="3"/>
    </xf>
    <xf numFmtId="170" fontId="349" fillId="0" borderId="0" xfId="66" applyNumberFormat="1" applyFont="1" applyFill="1" applyBorder="1" applyAlignment="1">
      <alignment vertical="top"/>
    </xf>
    <xf numFmtId="170" fontId="348" fillId="0" borderId="0" xfId="66" applyNumberFormat="1" applyFont="1" applyFill="1" applyBorder="1" applyAlignment="1">
      <alignment vertical="center"/>
    </xf>
    <xf numFmtId="170" fontId="349" fillId="0" borderId="0" xfId="94" applyNumberFormat="1" applyFont="1" applyFill="1" applyBorder="1" applyAlignment="1">
      <alignment vertical="top"/>
    </xf>
    <xf numFmtId="170" fontId="348" fillId="0" borderId="0" xfId="94" applyNumberFormat="1" applyFont="1" applyFill="1" applyBorder="1" applyAlignment="1">
      <alignment vertical="center"/>
    </xf>
    <xf numFmtId="170" fontId="349" fillId="0" borderId="0" xfId="3" applyNumberFormat="1" applyFont="1" applyFill="1" applyBorder="1" applyAlignment="1">
      <alignment vertical="center"/>
    </xf>
    <xf numFmtId="170" fontId="348" fillId="0" borderId="0" xfId="3" applyNumberFormat="1" applyFont="1" applyFill="1" applyBorder="1" applyAlignment="1">
      <alignment vertical="center"/>
    </xf>
    <xf numFmtId="170" fontId="348" fillId="0" borderId="0" xfId="66" applyNumberFormat="1" applyFont="1" applyFill="1" applyBorder="1" applyAlignment="1">
      <alignment vertical="top"/>
    </xf>
    <xf numFmtId="170" fontId="348" fillId="0" borderId="0" xfId="94" applyNumberFormat="1" applyFont="1" applyFill="1" applyBorder="1" applyAlignment="1">
      <alignment vertical="top"/>
    </xf>
    <xf numFmtId="2" fontId="362" fillId="3" borderId="0" xfId="66" applyNumberFormat="1" applyFont="1" applyFill="1" applyBorder="1" applyAlignment="1"/>
    <xf numFmtId="0" fontId="348" fillId="0" borderId="0" xfId="5" applyFont="1" applyAlignment="1">
      <alignment horizontal="left" vertical="center"/>
    </xf>
    <xf numFmtId="0" fontId="348" fillId="0" borderId="9" xfId="5" applyFont="1" applyBorder="1" applyAlignment="1">
      <alignment vertical="center"/>
    </xf>
    <xf numFmtId="17" fontId="362" fillId="0" borderId="1" xfId="78" applyNumberFormat="1" applyFont="1" applyBorder="1" applyAlignment="1">
      <alignment horizontal="center" vertical="center" wrapText="1"/>
    </xf>
    <xf numFmtId="0" fontId="351" fillId="0" borderId="204" xfId="0" applyFont="1" applyBorder="1" applyAlignment="1">
      <alignment horizontal="center" vertical="center" wrapText="1"/>
    </xf>
    <xf numFmtId="0" fontId="348" fillId="0" borderId="9" xfId="5" applyFont="1" applyBorder="1" applyAlignment="1">
      <alignment horizontal="left" vertical="center"/>
    </xf>
    <xf numFmtId="170" fontId="351" fillId="3" borderId="0" xfId="66" applyNumberFormat="1" applyFont="1" applyFill="1" applyBorder="1" applyAlignment="1"/>
    <xf numFmtId="170" fontId="351" fillId="3" borderId="0" xfId="94" applyNumberFormat="1" applyFont="1" applyFill="1" applyBorder="1" applyAlignment="1"/>
    <xf numFmtId="170" fontId="351" fillId="3" borderId="0" xfId="3" applyNumberFormat="1" applyFont="1" applyFill="1" applyBorder="1" applyAlignment="1">
      <alignment vertical="center"/>
    </xf>
    <xf numFmtId="0" fontId="351" fillId="3" borderId="7" xfId="5" applyFont="1" applyFill="1" applyBorder="1" applyAlignment="1">
      <alignment vertical="center"/>
    </xf>
    <xf numFmtId="0" fontId="351" fillId="3" borderId="7" xfId="78" applyFont="1" applyFill="1" applyBorder="1" applyAlignment="1">
      <alignment vertical="top"/>
    </xf>
    <xf numFmtId="171" fontId="351" fillId="3" borderId="7" xfId="25681" applyNumberFormat="1" applyFont="1" applyFill="1" applyBorder="1" applyAlignment="1">
      <alignment vertical="center"/>
    </xf>
    <xf numFmtId="171" fontId="351" fillId="3" borderId="7" xfId="25681" applyNumberFormat="1" applyFont="1" applyFill="1" applyBorder="1" applyAlignment="1">
      <alignment horizontal="right" vertical="center"/>
    </xf>
    <xf numFmtId="171" fontId="351" fillId="3" borderId="7" xfId="4" applyNumberFormat="1" applyFont="1" applyFill="1" applyBorder="1" applyAlignment="1">
      <alignment vertical="center"/>
    </xf>
    <xf numFmtId="0" fontId="382" fillId="0" borderId="0" xfId="0" applyFont="1" applyAlignment="1">
      <alignment vertical="center"/>
    </xf>
    <xf numFmtId="0" fontId="349" fillId="0" borderId="0" xfId="5" applyFont="1" applyAlignment="1">
      <alignment horizontal="center" vertical="center"/>
    </xf>
    <xf numFmtId="14" fontId="362" fillId="0" borderId="1" xfId="5" applyNumberFormat="1" applyFont="1" applyBorder="1" applyAlignment="1">
      <alignment horizontal="center" vertical="center"/>
    </xf>
    <xf numFmtId="172" fontId="348" fillId="0" borderId="0" xfId="26926" applyNumberFormat="1" applyFont="1" applyFill="1" applyBorder="1" applyAlignment="1">
      <alignment horizontal="left" vertical="center" wrapText="1"/>
    </xf>
    <xf numFmtId="172" fontId="362" fillId="3" borderId="0" xfId="26926" applyNumberFormat="1" applyFont="1" applyFill="1" applyBorder="1" applyAlignment="1">
      <alignment vertical="center"/>
    </xf>
    <xf numFmtId="172" fontId="352" fillId="0" borderId="2" xfId="5" applyNumberFormat="1" applyFont="1" applyBorder="1" applyAlignment="1">
      <alignment horizontal="left" vertical="center" wrapText="1"/>
    </xf>
    <xf numFmtId="172" fontId="348" fillId="0" borderId="0" xfId="26926" applyNumberFormat="1" applyFont="1" applyFill="1" applyBorder="1" applyAlignment="1">
      <alignment vertical="center"/>
    </xf>
    <xf numFmtId="168" fontId="348" fillId="0" borderId="0" xfId="14" applyFont="1" applyFill="1" applyBorder="1" applyAlignment="1">
      <alignment vertical="center"/>
    </xf>
    <xf numFmtId="0" fontId="349" fillId="0" borderId="0" xfId="5" applyFont="1" applyAlignment="1">
      <alignment vertical="center" wrapText="1"/>
    </xf>
    <xf numFmtId="171" fontId="362" fillId="3" borderId="0" xfId="1" applyNumberFormat="1" applyFont="1" applyFill="1" applyBorder="1" applyAlignment="1">
      <alignment horizontal="right" vertical="center"/>
    </xf>
    <xf numFmtId="171" fontId="362" fillId="3" borderId="0" xfId="1" applyNumberFormat="1" applyFont="1" applyFill="1" applyBorder="1" applyAlignment="1">
      <alignment vertical="center"/>
    </xf>
    <xf numFmtId="0" fontId="348" fillId="0" borderId="0" xfId="2" applyFont="1" applyAlignment="1">
      <alignment vertical="center"/>
    </xf>
    <xf numFmtId="17" fontId="351" fillId="0" borderId="1" xfId="5" applyNumberFormat="1" applyFont="1" applyBorder="1" applyAlignment="1">
      <alignment horizontal="left" vertical="center" wrapText="1"/>
    </xf>
    <xf numFmtId="172" fontId="348" fillId="0" borderId="0" xfId="26927" applyNumberFormat="1" applyFont="1" applyFill="1" applyBorder="1" applyAlignment="1">
      <alignment vertical="center"/>
    </xf>
    <xf numFmtId="172" fontId="348" fillId="0" borderId="0" xfId="66" applyNumberFormat="1" applyFont="1" applyFill="1" applyBorder="1" applyAlignment="1">
      <alignment vertical="center"/>
    </xf>
    <xf numFmtId="172" fontId="348" fillId="0" borderId="0" xfId="3" applyNumberFormat="1" applyFont="1" applyFill="1" applyBorder="1" applyAlignment="1">
      <alignment vertical="center"/>
    </xf>
    <xf numFmtId="0" fontId="349" fillId="0" borderId="0" xfId="2" applyFont="1" applyAlignment="1">
      <alignment horizontal="left" vertical="center"/>
    </xf>
    <xf numFmtId="0" fontId="348" fillId="0" borderId="0" xfId="2" applyFont="1" applyAlignment="1">
      <alignment vertical="center" wrapText="1"/>
    </xf>
    <xf numFmtId="0" fontId="385" fillId="0" borderId="0" xfId="0" applyFont="1"/>
    <xf numFmtId="0" fontId="350" fillId="0" borderId="0" xfId="5" applyFont="1" applyAlignment="1">
      <alignment horizontal="left" vertical="center" wrapText="1"/>
    </xf>
    <xf numFmtId="0" fontId="360" fillId="0" borderId="0" xfId="0" applyFont="1" applyAlignment="1">
      <alignment horizontal="right"/>
    </xf>
    <xf numFmtId="0" fontId="386" fillId="10" borderId="0" xfId="0" applyFont="1" applyFill="1" applyAlignment="1">
      <alignment horizontal="right"/>
    </xf>
    <xf numFmtId="0" fontId="387" fillId="10" borderId="0" xfId="0" applyFont="1" applyFill="1" applyAlignment="1">
      <alignment horizontal="right"/>
    </xf>
    <xf numFmtId="0" fontId="388" fillId="0" borderId="0" xfId="0" applyFont="1" applyAlignment="1">
      <alignment horizontal="right" vertical="center"/>
    </xf>
    <xf numFmtId="0" fontId="364" fillId="0" borderId="15" xfId="0" applyFont="1" applyBorder="1" applyAlignment="1">
      <alignment horizontal="left" vertical="center" wrapText="1"/>
    </xf>
    <xf numFmtId="0" fontId="364" fillId="0" borderId="15" xfId="0" applyFont="1" applyBorder="1" applyAlignment="1">
      <alignment horizontal="right" vertical="center" wrapText="1"/>
    </xf>
    <xf numFmtId="0" fontId="388" fillId="0" borderId="190" xfId="0" applyFont="1" applyBorder="1" applyAlignment="1">
      <alignment horizontal="left" vertical="center" wrapText="1"/>
    </xf>
    <xf numFmtId="3" fontId="388" fillId="0" borderId="191" xfId="14" applyNumberFormat="1" applyFont="1" applyFill="1" applyBorder="1" applyAlignment="1">
      <alignment horizontal="right" vertical="center" wrapText="1"/>
    </xf>
    <xf numFmtId="0" fontId="388" fillId="0" borderId="192" xfId="0" applyFont="1" applyBorder="1" applyAlignment="1">
      <alignment horizontal="left" vertical="center" wrapText="1"/>
    </xf>
    <xf numFmtId="3" fontId="388" fillId="0" borderId="193" xfId="14" applyNumberFormat="1" applyFont="1" applyFill="1" applyBorder="1" applyAlignment="1">
      <alignment horizontal="right" vertical="center" wrapText="1"/>
    </xf>
    <xf numFmtId="0" fontId="389" fillId="0" borderId="194" xfId="0" applyFont="1" applyBorder="1" applyAlignment="1">
      <alignment vertical="center" wrapText="1"/>
    </xf>
    <xf numFmtId="0" fontId="388" fillId="0" borderId="195" xfId="0" applyFont="1" applyBorder="1" applyAlignment="1">
      <alignment horizontal="left" vertical="center" wrapText="1"/>
    </xf>
    <xf numFmtId="3" fontId="388" fillId="0" borderId="196" xfId="14" applyNumberFormat="1" applyFont="1" applyFill="1" applyBorder="1" applyAlignment="1">
      <alignment horizontal="right" vertical="center" wrapText="1"/>
    </xf>
    <xf numFmtId="0" fontId="388" fillId="0" borderId="198" xfId="0" applyFont="1" applyBorder="1" applyAlignment="1">
      <alignment horizontal="left" vertical="center" wrapText="1"/>
    </xf>
    <xf numFmtId="3" fontId="388" fillId="0" borderId="199" xfId="14" applyNumberFormat="1" applyFont="1" applyFill="1" applyBorder="1" applyAlignment="1">
      <alignment horizontal="right" vertical="center" wrapText="1"/>
    </xf>
    <xf numFmtId="0" fontId="388" fillId="0" borderId="123" xfId="0" applyFont="1" applyBorder="1" applyAlignment="1">
      <alignment horizontal="left" vertical="center" wrapText="1"/>
    </xf>
    <xf numFmtId="3" fontId="388" fillId="0" borderId="124" xfId="14" applyNumberFormat="1" applyFont="1" applyFill="1" applyBorder="1" applyAlignment="1">
      <alignment horizontal="right" vertical="center" wrapText="1"/>
    </xf>
    <xf numFmtId="0" fontId="388" fillId="0" borderId="214" xfId="0" applyFont="1" applyBorder="1" applyAlignment="1">
      <alignment horizontal="left" vertical="center" wrapText="1"/>
    </xf>
    <xf numFmtId="3" fontId="388" fillId="0" borderId="215" xfId="14" applyNumberFormat="1" applyFont="1" applyFill="1" applyBorder="1" applyAlignment="1">
      <alignment horizontal="right" vertical="center" wrapText="1"/>
    </xf>
    <xf numFmtId="0" fontId="334" fillId="0" borderId="0" xfId="0" applyFont="1" applyAlignment="1">
      <alignment horizontal="right" vertical="center"/>
    </xf>
    <xf numFmtId="14" fontId="351" fillId="0" borderId="108" xfId="5" applyNumberFormat="1" applyFont="1" applyBorder="1" applyAlignment="1">
      <alignment horizontal="centerContinuous" vertical="center" wrapText="1"/>
    </xf>
    <xf numFmtId="0" fontId="351" fillId="0" borderId="3" xfId="5" applyFont="1" applyBorder="1" applyAlignment="1">
      <alignment horizontal="centerContinuous" vertical="center"/>
    </xf>
    <xf numFmtId="0" fontId="362" fillId="0" borderId="3" xfId="5" applyFont="1" applyBorder="1" applyAlignment="1">
      <alignment horizontal="centerContinuous" vertical="center"/>
    </xf>
    <xf numFmtId="17" fontId="362" fillId="0" borderId="1" xfId="5" applyNumberFormat="1" applyFont="1" applyBorder="1" applyAlignment="1">
      <alignment horizontal="right" wrapText="1"/>
    </xf>
    <xf numFmtId="0" fontId="351" fillId="3" borderId="0" xfId="5" applyFont="1" applyFill="1" applyAlignment="1">
      <alignment vertical="center" wrapText="1"/>
    </xf>
    <xf numFmtId="170" fontId="362" fillId="3" borderId="0" xfId="27224" applyNumberFormat="1" applyFont="1" applyFill="1" applyBorder="1" applyAlignment="1">
      <alignment vertical="center"/>
    </xf>
    <xf numFmtId="170" fontId="362" fillId="3" borderId="0" xfId="14" applyNumberFormat="1" applyFont="1" applyFill="1" applyBorder="1" applyAlignment="1">
      <alignment horizontal="right" vertical="center"/>
    </xf>
    <xf numFmtId="170" fontId="362" fillId="3" borderId="0" xfId="14" applyNumberFormat="1" applyFont="1" applyFill="1" applyBorder="1" applyAlignment="1">
      <alignment vertical="center"/>
    </xf>
    <xf numFmtId="170" fontId="348" fillId="0" borderId="0" xfId="27224" applyNumberFormat="1" applyFont="1" applyFill="1" applyBorder="1" applyAlignment="1">
      <alignment vertical="center"/>
    </xf>
    <xf numFmtId="170" fontId="348" fillId="0" borderId="0" xfId="14" applyNumberFormat="1" applyFont="1" applyFill="1" applyBorder="1" applyAlignment="1">
      <alignment horizontal="right" vertical="center"/>
    </xf>
    <xf numFmtId="170" fontId="348" fillId="0" borderId="0" xfId="14" applyNumberFormat="1" applyFont="1" applyFill="1" applyBorder="1" applyAlignment="1">
      <alignment vertical="center"/>
    </xf>
    <xf numFmtId="0" fontId="348" fillId="0" borderId="0" xfId="5" applyFont="1" applyAlignment="1">
      <alignment horizontal="left" vertical="center" wrapText="1" indent="2"/>
    </xf>
    <xf numFmtId="170" fontId="348" fillId="4" borderId="0" xfId="14" applyNumberFormat="1" applyFont="1" applyFill="1" applyBorder="1" applyAlignment="1">
      <alignment horizontal="right" vertical="center"/>
    </xf>
    <xf numFmtId="170" fontId="348" fillId="4" borderId="0" xfId="27224" applyNumberFormat="1" applyFont="1" applyFill="1" applyBorder="1" applyAlignment="1">
      <alignment vertical="center"/>
    </xf>
    <xf numFmtId="170" fontId="348" fillId="4" borderId="0" xfId="14" applyNumberFormat="1" applyFont="1" applyFill="1" applyBorder="1" applyAlignment="1">
      <alignment vertical="center"/>
    </xf>
    <xf numFmtId="170" fontId="348" fillId="4" borderId="0" xfId="3" applyNumberFormat="1" applyFont="1" applyFill="1" applyBorder="1" applyAlignment="1">
      <alignment vertical="center"/>
    </xf>
    <xf numFmtId="170" fontId="362" fillId="0" borderId="0" xfId="3" applyNumberFormat="1" applyFont="1" applyFill="1" applyBorder="1" applyAlignment="1">
      <alignment vertical="center"/>
    </xf>
    <xf numFmtId="0" fontId="352" fillId="0" borderId="2" xfId="5" applyFont="1" applyBorder="1" applyAlignment="1">
      <alignment horizontal="right" vertical="center" wrapText="1"/>
    </xf>
    <xf numFmtId="170" fontId="352" fillId="0" borderId="2" xfId="14" applyNumberFormat="1" applyFont="1" applyFill="1" applyBorder="1" applyAlignment="1">
      <alignment horizontal="right" vertical="center" wrapText="1"/>
    </xf>
    <xf numFmtId="170" fontId="352" fillId="0" borderId="2" xfId="14" applyNumberFormat="1" applyFont="1" applyFill="1" applyBorder="1" applyAlignment="1">
      <alignment horizontal="left" vertical="center" wrapText="1"/>
    </xf>
    <xf numFmtId="170" fontId="348" fillId="4" borderId="0" xfId="27224" applyNumberFormat="1" applyFont="1" applyFill="1" applyBorder="1" applyAlignment="1">
      <alignment horizontal="right" vertical="center"/>
    </xf>
    <xf numFmtId="170" fontId="362" fillId="3" borderId="0" xfId="27224" applyNumberFormat="1" applyFont="1" applyFill="1" applyBorder="1" applyAlignment="1">
      <alignment horizontal="right" vertical="center"/>
    </xf>
    <xf numFmtId="170" fontId="348" fillId="0" borderId="0" xfId="27224" applyNumberFormat="1" applyFont="1" applyFill="1" applyBorder="1" applyAlignment="1">
      <alignment horizontal="right" vertical="center"/>
    </xf>
    <xf numFmtId="0" fontId="349" fillId="0" borderId="0" xfId="5" applyFont="1" applyAlignment="1">
      <alignment horizontal="left" vertical="center" wrapText="1" indent="4"/>
    </xf>
    <xf numFmtId="170" fontId="362" fillId="3" borderId="0" xfId="3" applyNumberFormat="1" applyFont="1" applyFill="1" applyBorder="1" applyAlignment="1">
      <alignment horizontal="right" vertical="center"/>
    </xf>
    <xf numFmtId="170" fontId="362" fillId="0" borderId="0" xfId="27224" applyNumberFormat="1" applyFont="1" applyFill="1" applyBorder="1" applyAlignment="1">
      <alignment vertical="center"/>
    </xf>
    <xf numFmtId="0" fontId="348" fillId="3" borderId="7" xfId="5" applyFont="1" applyFill="1" applyBorder="1" applyAlignment="1">
      <alignment vertical="center"/>
    </xf>
    <xf numFmtId="171" fontId="351" fillId="3" borderId="7" xfId="6" applyNumberFormat="1" applyFont="1" applyFill="1" applyBorder="1" applyAlignment="1" applyProtection="1">
      <alignment horizontal="right" vertical="center" wrapText="1"/>
      <protection locked="0"/>
    </xf>
    <xf numFmtId="170" fontId="348" fillId="4" borderId="7" xfId="3" applyNumberFormat="1" applyFont="1" applyFill="1" applyBorder="1" applyAlignment="1">
      <alignment vertical="center"/>
    </xf>
    <xf numFmtId="171" fontId="392" fillId="0" borderId="0" xfId="6" applyNumberFormat="1" applyFont="1" applyFill="1" applyBorder="1" applyAlignment="1" applyProtection="1">
      <alignment horizontal="right" vertical="center" wrapText="1"/>
      <protection locked="0"/>
    </xf>
    <xf numFmtId="0" fontId="393" fillId="0" borderId="0" xfId="5" applyFont="1" applyAlignment="1">
      <alignment vertical="center"/>
    </xf>
    <xf numFmtId="0" fontId="347" fillId="5" borderId="0" xfId="81" applyFont="1" applyFill="1" applyAlignment="1">
      <alignment vertical="center"/>
    </xf>
    <xf numFmtId="0" fontId="347" fillId="5" borderId="0" xfId="81" applyFont="1" applyFill="1" applyAlignment="1">
      <alignment horizontal="left" vertical="center"/>
    </xf>
    <xf numFmtId="0" fontId="348" fillId="0" borderId="0" xfId="0" applyFont="1" applyAlignment="1">
      <alignment vertical="center"/>
    </xf>
    <xf numFmtId="0" fontId="349" fillId="0" borderId="6" xfId="0" applyFont="1" applyBorder="1" applyAlignment="1">
      <alignment horizontal="center" vertical="top"/>
    </xf>
    <xf numFmtId="0" fontId="349" fillId="0" borderId="0" xfId="0" applyFont="1" applyAlignment="1">
      <alignment horizontal="center" vertical="top"/>
    </xf>
    <xf numFmtId="14" fontId="364" fillId="0" borderId="0" xfId="0" applyNumberFormat="1" applyFont="1" applyAlignment="1">
      <alignment horizontal="right" vertical="center"/>
    </xf>
    <xf numFmtId="0" fontId="351" fillId="0" borderId="9" xfId="0" applyFont="1" applyBorder="1" applyAlignment="1">
      <alignment horizontal="left" vertical="center"/>
    </xf>
    <xf numFmtId="0" fontId="351" fillId="0" borderId="9" xfId="0" applyFont="1" applyBorder="1" applyAlignment="1">
      <alignment vertical="center" wrapText="1"/>
    </xf>
    <xf numFmtId="0" fontId="331" fillId="0" borderId="0" xfId="0" applyFont="1"/>
    <xf numFmtId="0" fontId="351" fillId="0" borderId="100" xfId="0" applyFont="1" applyBorder="1" applyAlignment="1">
      <alignment vertical="top"/>
    </xf>
    <xf numFmtId="172" fontId="362" fillId="0" borderId="0" xfId="0" applyNumberFormat="1" applyFont="1" applyAlignment="1">
      <alignment horizontal="right"/>
    </xf>
    <xf numFmtId="172" fontId="362" fillId="0" borderId="100" xfId="0" applyNumberFormat="1" applyFont="1" applyBorder="1"/>
    <xf numFmtId="0" fontId="349" fillId="0" borderId="0" xfId="0" applyFont="1" applyAlignment="1">
      <alignment horizontal="left" vertical="top" indent="2"/>
    </xf>
    <xf numFmtId="172" fontId="348" fillId="0" borderId="0" xfId="0" applyNumberFormat="1" applyFont="1" applyAlignment="1">
      <alignment horizontal="right"/>
    </xf>
    <xf numFmtId="172" fontId="348" fillId="0" borderId="0" xfId="0" applyNumberFormat="1" applyFont="1"/>
    <xf numFmtId="0" fontId="349" fillId="0" borderId="6" xfId="0" applyFont="1" applyBorder="1" applyAlignment="1">
      <alignment horizontal="left" vertical="top" indent="2"/>
    </xf>
    <xf numFmtId="172" fontId="348" fillId="0" borderId="6" xfId="0" applyNumberFormat="1" applyFont="1" applyBorder="1" applyAlignment="1">
      <alignment horizontal="right"/>
    </xf>
    <xf numFmtId="172" fontId="348" fillId="0" borderId="6" xfId="0" applyNumberFormat="1" applyFont="1" applyBorder="1"/>
    <xf numFmtId="0" fontId="351" fillId="0" borderId="0" xfId="0" applyFont="1" applyAlignment="1">
      <alignment vertical="top"/>
    </xf>
    <xf numFmtId="172" fontId="362" fillId="0" borderId="0" xfId="0" applyNumberFormat="1" applyFont="1"/>
    <xf numFmtId="0" fontId="351" fillId="0" borderId="7" xfId="0" applyFont="1" applyBorder="1" applyAlignment="1">
      <alignment vertical="top"/>
    </xf>
    <xf numFmtId="172" fontId="362" fillId="0" borderId="7" xfId="0" applyNumberFormat="1" applyFont="1" applyBorder="1" applyAlignment="1">
      <alignment horizontal="right"/>
    </xf>
    <xf numFmtId="172" fontId="362" fillId="0" borderId="7" xfId="0" applyNumberFormat="1" applyFont="1" applyBorder="1"/>
    <xf numFmtId="0" fontId="349" fillId="0" borderId="0" xfId="0" applyFont="1" applyAlignment="1">
      <alignment vertical="top"/>
    </xf>
    <xf numFmtId="0" fontId="350" fillId="0" borderId="0" xfId="5" applyFont="1" applyAlignment="1">
      <alignment horizontal="left" vertical="center"/>
    </xf>
    <xf numFmtId="0" fontId="349" fillId="0" borderId="9" xfId="0" applyFont="1" applyBorder="1" applyAlignment="1">
      <alignment vertical="top"/>
    </xf>
    <xf numFmtId="0" fontId="351" fillId="0" borderId="9" xfId="0" applyFont="1" applyBorder="1" applyAlignment="1">
      <alignment horizontal="right" vertical="center"/>
    </xf>
    <xf numFmtId="0" fontId="351" fillId="0" borderId="9" xfId="0" applyFont="1" applyBorder="1" applyAlignment="1">
      <alignment horizontal="right" vertical="center" wrapText="1"/>
    </xf>
    <xf numFmtId="1" fontId="348" fillId="0" borderId="100" xfId="0" applyNumberFormat="1" applyFont="1" applyBorder="1" applyAlignment="1">
      <alignment horizontal="center" vertical="top" shrinkToFit="1"/>
    </xf>
    <xf numFmtId="0" fontId="349" fillId="0" borderId="100" xfId="0" applyFont="1" applyBorder="1" applyAlignment="1">
      <alignment vertical="top"/>
    </xf>
    <xf numFmtId="172" fontId="348" fillId="0" borderId="100" xfId="0" applyNumberFormat="1" applyFont="1" applyBorder="1" applyAlignment="1">
      <alignment vertical="center"/>
    </xf>
    <xf numFmtId="1" fontId="362" fillId="0" borderId="0" xfId="0" applyNumberFormat="1" applyFont="1" applyAlignment="1">
      <alignment horizontal="center" vertical="top" shrinkToFit="1"/>
    </xf>
    <xf numFmtId="172" fontId="362" fillId="0" borderId="0" xfId="0" applyNumberFormat="1" applyFont="1" applyAlignment="1">
      <alignment vertical="center"/>
    </xf>
    <xf numFmtId="172" fontId="334" fillId="0" borderId="0" xfId="0" applyNumberFormat="1" applyFont="1"/>
    <xf numFmtId="172" fontId="348" fillId="0" borderId="0" xfId="0" applyNumberFormat="1" applyFont="1" applyAlignment="1">
      <alignment vertical="center"/>
    </xf>
    <xf numFmtId="1" fontId="348" fillId="0" borderId="6" xfId="0" applyNumberFormat="1" applyFont="1" applyBorder="1" applyAlignment="1">
      <alignment horizontal="center" vertical="top" shrinkToFit="1"/>
    </xf>
    <xf numFmtId="0" fontId="349" fillId="0" borderId="6" xfId="0" applyFont="1" applyBorder="1" applyAlignment="1">
      <alignment vertical="top"/>
    </xf>
    <xf numFmtId="172" fontId="334" fillId="0" borderId="6" xfId="0" applyNumberFormat="1" applyFont="1" applyBorder="1"/>
    <xf numFmtId="0" fontId="349" fillId="0" borderId="0" xfId="0" applyFont="1" applyAlignment="1">
      <alignment horizontal="left" vertical="top" indent="3"/>
    </xf>
    <xf numFmtId="172" fontId="348" fillId="0" borderId="6" xfId="0" applyNumberFormat="1" applyFont="1" applyBorder="1" applyAlignment="1">
      <alignment vertical="center"/>
    </xf>
    <xf numFmtId="1" fontId="362" fillId="0" borderId="122" xfId="0" applyNumberFormat="1" applyFont="1" applyBorder="1" applyAlignment="1">
      <alignment horizontal="center" vertical="top" shrinkToFit="1"/>
    </xf>
    <xf numFmtId="0" fontId="351" fillId="0" borderId="114" xfId="0" applyFont="1" applyBorder="1" applyAlignment="1">
      <alignment vertical="top"/>
    </xf>
    <xf numFmtId="0" fontId="351" fillId="0" borderId="122" xfId="0" applyFont="1" applyBorder="1" applyAlignment="1">
      <alignment vertical="top"/>
    </xf>
    <xf numFmtId="172" fontId="362" fillId="0" borderId="122" xfId="0" applyNumberFormat="1" applyFont="1" applyBorder="1"/>
    <xf numFmtId="0" fontId="394" fillId="0" borderId="0" xfId="81" applyFont="1"/>
    <xf numFmtId="0" fontId="395" fillId="11" borderId="0" xfId="0" applyFont="1" applyFill="1" applyAlignment="1">
      <alignment horizontal="right" vertical="center"/>
    </xf>
    <xf numFmtId="172" fontId="349" fillId="0" borderId="0" xfId="0" applyNumberFormat="1" applyFont="1" applyAlignment="1">
      <alignment vertical="top"/>
    </xf>
    <xf numFmtId="0" fontId="396" fillId="0" borderId="15" xfId="0" applyFont="1" applyBorder="1" applyAlignment="1">
      <alignment horizontal="center" vertical="center"/>
    </xf>
    <xf numFmtId="0" fontId="397" fillId="0" borderId="0" xfId="0" applyFont="1" applyAlignment="1">
      <alignment vertical="center"/>
    </xf>
    <xf numFmtId="0" fontId="349" fillId="0" borderId="0" xfId="0" applyFont="1" applyAlignment="1">
      <alignment horizontal="left" vertical="center" wrapText="1" indent="1"/>
    </xf>
    <xf numFmtId="178" fontId="349" fillId="0" borderId="0" xfId="0" applyNumberFormat="1" applyFont="1" applyAlignment="1" applyProtection="1">
      <alignment horizontal="center" vertical="center"/>
      <protection locked="0"/>
    </xf>
    <xf numFmtId="178" fontId="349" fillId="23" borderId="0" xfId="0" applyNumberFormat="1" applyFont="1" applyFill="1" applyAlignment="1">
      <alignment horizontal="center" vertical="center"/>
    </xf>
    <xf numFmtId="0" fontId="367" fillId="0" borderId="0" xfId="0" applyFont="1" applyAlignment="1">
      <alignment horizontal="left" vertical="center" wrapText="1" indent="1"/>
    </xf>
    <xf numFmtId="0" fontId="351" fillId="0" borderId="0" xfId="0" applyFont="1" applyAlignment="1">
      <alignment horizontal="left" vertical="center" wrapText="1" indent="1"/>
    </xf>
    <xf numFmtId="178" fontId="351" fillId="0" borderId="0" xfId="0" applyNumberFormat="1" applyFont="1" applyAlignment="1" applyProtection="1">
      <alignment horizontal="center" vertical="center"/>
      <protection locked="0"/>
    </xf>
    <xf numFmtId="0" fontId="351" fillId="0" borderId="118" xfId="0" applyFont="1" applyBorder="1" applyAlignment="1">
      <alignment horizontal="left" vertical="center" wrapText="1" indent="1"/>
    </xf>
    <xf numFmtId="0" fontId="332" fillId="0" borderId="118" xfId="0" applyFont="1" applyBorder="1"/>
    <xf numFmtId="0" fontId="399" fillId="0" borderId="0" xfId="0" applyFont="1"/>
    <xf numFmtId="0" fontId="402" fillId="0" borderId="0" xfId="0" applyFont="1" applyAlignment="1">
      <alignment vertical="center"/>
    </xf>
    <xf numFmtId="171" fontId="349" fillId="0" borderId="0" xfId="1" applyNumberFormat="1" applyFont="1" applyFill="1" applyAlignment="1" applyProtection="1">
      <alignment vertical="top"/>
    </xf>
    <xf numFmtId="0" fontId="352" fillId="0" borderId="0" xfId="5" applyFont="1" applyAlignment="1">
      <alignment vertical="center"/>
    </xf>
    <xf numFmtId="0" fontId="403" fillId="0" borderId="0" xfId="0" applyFont="1" applyAlignment="1">
      <alignment vertical="center"/>
    </xf>
    <xf numFmtId="0" fontId="332" fillId="0" borderId="0" xfId="0" applyFont="1" applyAlignment="1">
      <alignment horizontal="center"/>
    </xf>
    <xf numFmtId="0" fontId="349" fillId="0" borderId="0" xfId="0" applyFont="1" applyAlignment="1">
      <alignment horizontal="left" vertical="center"/>
    </xf>
    <xf numFmtId="172" fontId="349" fillId="0" borderId="0" xfId="11" applyNumberFormat="1" applyFont="1" applyFill="1" applyBorder="1" applyAlignment="1">
      <alignment horizontal="center" vertical="center" wrapText="1"/>
    </xf>
    <xf numFmtId="0" fontId="367" fillId="0" borderId="0" xfId="0" applyFont="1" applyAlignment="1">
      <alignment horizontal="left" vertical="center"/>
    </xf>
    <xf numFmtId="0" fontId="364" fillId="0" borderId="0" xfId="0" applyFont="1" applyAlignment="1">
      <alignment vertical="center"/>
    </xf>
    <xf numFmtId="0" fontId="364" fillId="0" borderId="0" xfId="0" applyFont="1" applyAlignment="1">
      <alignment horizontal="center" vertical="center"/>
    </xf>
    <xf numFmtId="17" fontId="362" fillId="0" borderId="0" xfId="5" applyNumberFormat="1" applyFont="1" applyAlignment="1">
      <alignment horizontal="right" wrapText="1"/>
    </xf>
    <xf numFmtId="0" fontId="351" fillId="0" borderId="0" xfId="5" applyFont="1" applyAlignment="1">
      <alignment horizontal="left" vertical="top"/>
    </xf>
    <xf numFmtId="1" fontId="348" fillId="0" borderId="0" xfId="5" applyNumberFormat="1" applyFont="1" applyAlignment="1">
      <alignment horizontal="left" vertical="top" shrinkToFit="1"/>
    </xf>
    <xf numFmtId="17" fontId="362" fillId="0" borderId="1" xfId="5" applyNumberFormat="1" applyFont="1" applyBorder="1" applyAlignment="1">
      <alignment horizontal="center" wrapText="1"/>
    </xf>
    <xf numFmtId="170" fontId="352" fillId="0" borderId="2" xfId="140" applyNumberFormat="1" applyFont="1" applyFill="1" applyBorder="1" applyAlignment="1">
      <alignment horizontal="left" vertical="center" wrapText="1"/>
    </xf>
    <xf numFmtId="170" fontId="352" fillId="0" borderId="2" xfId="9" applyNumberFormat="1" applyFont="1" applyFill="1" applyBorder="1" applyAlignment="1">
      <alignment horizontal="left" vertical="center" wrapText="1"/>
    </xf>
    <xf numFmtId="0" fontId="349" fillId="0" borderId="0" xfId="5" applyFont="1" applyAlignment="1">
      <alignment horizontal="left" vertical="top"/>
    </xf>
    <xf numFmtId="170" fontId="348" fillId="0" borderId="0" xfId="27460" applyNumberFormat="1" applyFont="1" applyFill="1" applyBorder="1" applyAlignment="1">
      <alignment horizontal="left"/>
    </xf>
    <xf numFmtId="170" fontId="348" fillId="0" borderId="0" xfId="94" applyNumberFormat="1" applyFont="1" applyFill="1" applyBorder="1" applyAlignment="1">
      <alignment horizontal="left"/>
    </xf>
    <xf numFmtId="170" fontId="348" fillId="0" borderId="0" xfId="3" applyNumberFormat="1" applyFont="1" applyFill="1" applyBorder="1" applyAlignment="1">
      <alignment horizontal="left"/>
    </xf>
    <xf numFmtId="170" fontId="348" fillId="0" borderId="0" xfId="27460" applyNumberFormat="1" applyFont="1" applyFill="1" applyBorder="1" applyAlignment="1">
      <alignment horizontal="left" vertical="center"/>
    </xf>
    <xf numFmtId="170" fontId="348" fillId="0" borderId="0" xfId="94" applyNumberFormat="1" applyFont="1" applyFill="1" applyBorder="1" applyAlignment="1">
      <alignment horizontal="left" vertical="center"/>
    </xf>
    <xf numFmtId="170" fontId="348" fillId="0" borderId="0" xfId="3" applyNumberFormat="1" applyFont="1" applyFill="1" applyBorder="1" applyAlignment="1">
      <alignment horizontal="left" vertical="center"/>
    </xf>
    <xf numFmtId="170" fontId="352" fillId="0" borderId="2" xfId="27223" applyNumberFormat="1" applyFont="1" applyFill="1" applyBorder="1" applyAlignment="1">
      <alignment horizontal="left" vertical="center" wrapText="1"/>
    </xf>
    <xf numFmtId="0" fontId="348" fillId="0" borderId="0" xfId="5" applyFont="1" applyAlignment="1">
      <alignment vertical="top"/>
    </xf>
    <xf numFmtId="0" fontId="349" fillId="0" borderId="0" xfId="5" applyFont="1" applyAlignment="1">
      <alignment horizontal="center"/>
    </xf>
    <xf numFmtId="17" fontId="362" fillId="0" borderId="1" xfId="5" applyNumberFormat="1" applyFont="1" applyBorder="1" applyAlignment="1">
      <alignment horizontal="center" vertical="center"/>
    </xf>
    <xf numFmtId="0" fontId="351" fillId="0" borderId="10" xfId="5" applyFont="1" applyBorder="1" applyAlignment="1">
      <alignment vertical="center"/>
    </xf>
    <xf numFmtId="170" fontId="351" fillId="0" borderId="10" xfId="9" applyNumberFormat="1" applyFont="1" applyFill="1" applyBorder="1" applyAlignment="1">
      <alignment horizontal="left" vertical="center" wrapText="1"/>
    </xf>
    <xf numFmtId="0" fontId="349" fillId="0" borderId="0" xfId="5" applyFont="1" applyAlignment="1">
      <alignment vertical="top"/>
    </xf>
    <xf numFmtId="167" fontId="349" fillId="0" borderId="0" xfId="10" applyNumberFormat="1" applyFont="1"/>
    <xf numFmtId="170" fontId="351" fillId="0" borderId="7" xfId="9" applyNumberFormat="1" applyFont="1" applyFill="1" applyBorder="1" applyAlignment="1">
      <alignment horizontal="left" vertical="center" wrapText="1"/>
    </xf>
    <xf numFmtId="170" fontId="351" fillId="0" borderId="7" xfId="140" applyNumberFormat="1" applyFont="1" applyFill="1" applyBorder="1" applyAlignment="1">
      <alignment horizontal="left" vertical="center" wrapText="1"/>
    </xf>
    <xf numFmtId="170" fontId="351" fillId="0" borderId="7" xfId="25685" applyNumberFormat="1" applyFont="1" applyFill="1" applyBorder="1" applyAlignment="1">
      <alignment horizontal="left" vertical="center" wrapText="1"/>
    </xf>
    <xf numFmtId="0" fontId="348" fillId="0" borderId="0" xfId="5" applyFont="1" applyAlignment="1">
      <alignment horizontal="left" vertical="top"/>
    </xf>
    <xf numFmtId="17" fontId="351" fillId="0" borderId="1" xfId="5" applyNumberFormat="1" applyFont="1" applyBorder="1" applyAlignment="1">
      <alignment horizontal="left" wrapText="1"/>
    </xf>
    <xf numFmtId="0" fontId="351" fillId="0" borderId="0" xfId="5" applyFont="1" applyAlignment="1">
      <alignment vertical="top"/>
    </xf>
    <xf numFmtId="0" fontId="352" fillId="0" borderId="2" xfId="5" applyFont="1" applyBorder="1" applyAlignment="1">
      <alignment horizontal="center" vertical="center"/>
    </xf>
    <xf numFmtId="170" fontId="362" fillId="0" borderId="0" xfId="8" applyNumberFormat="1" applyFont="1" applyFill="1" applyBorder="1" applyAlignment="1"/>
    <xf numFmtId="170" fontId="362" fillId="0" borderId="0" xfId="94" applyNumberFormat="1" applyFont="1" applyFill="1" applyBorder="1" applyAlignment="1"/>
    <xf numFmtId="0" fontId="349" fillId="0" borderId="0" xfId="5" applyFont="1" applyAlignment="1">
      <alignment horizontal="left" vertical="top" indent="1"/>
    </xf>
    <xf numFmtId="0" fontId="349" fillId="0" borderId="0" xfId="5" applyFont="1" applyAlignment="1">
      <alignment horizontal="left" vertical="top" indent="2"/>
    </xf>
    <xf numFmtId="170" fontId="349" fillId="0" borderId="0" xfId="8" applyNumberFormat="1" applyFont="1" applyFill="1" applyBorder="1" applyAlignment="1">
      <alignment horizontal="center" vertical="top"/>
    </xf>
    <xf numFmtId="170" fontId="349" fillId="0" borderId="0" xfId="94" applyNumberFormat="1" applyFont="1" applyFill="1" applyBorder="1" applyAlignment="1">
      <alignment horizontal="center" vertical="top"/>
    </xf>
    <xf numFmtId="170" fontId="362" fillId="0" borderId="0" xfId="8" applyNumberFormat="1" applyFont="1" applyFill="1" applyBorder="1" applyAlignment="1">
      <alignment horizontal="right"/>
    </xf>
    <xf numFmtId="170" fontId="362" fillId="0" borderId="7" xfId="8" applyNumberFormat="1" applyFont="1" applyFill="1" applyBorder="1" applyAlignment="1">
      <alignment horizontal="center" vertical="center"/>
    </xf>
    <xf numFmtId="170" fontId="362" fillId="0" borderId="7" xfId="94" applyNumberFormat="1" applyFont="1" applyFill="1" applyBorder="1" applyAlignment="1">
      <alignment horizontal="center" vertical="center"/>
    </xf>
    <xf numFmtId="0" fontId="334" fillId="21" borderId="0" xfId="0" applyFont="1" applyFill="1"/>
    <xf numFmtId="0" fontId="347" fillId="21" borderId="0" xfId="81" applyFont="1" applyFill="1" applyAlignment="1">
      <alignment vertical="center"/>
    </xf>
    <xf numFmtId="0" fontId="347" fillId="21" borderId="0" xfId="0" applyFont="1" applyFill="1"/>
    <xf numFmtId="0" fontId="334" fillId="0" borderId="0" xfId="0" applyFont="1" applyAlignment="1">
      <alignment horizontal="center" vertical="center"/>
    </xf>
    <xf numFmtId="0" fontId="364" fillId="0" borderId="9" xfId="0" applyFont="1" applyBorder="1" applyAlignment="1">
      <alignment horizontal="left" vertical="center"/>
    </xf>
    <xf numFmtId="0" fontId="334" fillId="0" borderId="15" xfId="0" applyFont="1" applyBorder="1" applyAlignment="1">
      <alignment horizontal="center" vertical="center"/>
    </xf>
    <xf numFmtId="14" fontId="364" fillId="0" borderId="15" xfId="0" quotePrefix="1" applyNumberFormat="1" applyFont="1" applyBorder="1" applyAlignment="1">
      <alignment horizontal="center" vertical="center"/>
    </xf>
    <xf numFmtId="14" fontId="364" fillId="0" borderId="15" xfId="0" applyNumberFormat="1" applyFont="1" applyBorder="1" applyAlignment="1">
      <alignment horizontal="center" vertical="center"/>
    </xf>
    <xf numFmtId="0" fontId="334" fillId="0" borderId="100" xfId="0" applyFont="1" applyBorder="1"/>
    <xf numFmtId="0" fontId="364" fillId="0" borderId="147" xfId="0" applyFont="1" applyBorder="1" applyAlignment="1">
      <alignment horizontal="center" vertical="center" wrapText="1"/>
    </xf>
    <xf numFmtId="0" fontId="364" fillId="0" borderId="2" xfId="0" applyFont="1" applyBorder="1" applyAlignment="1">
      <alignment horizontal="center" vertical="center" wrapText="1"/>
    </xf>
    <xf numFmtId="9" fontId="364" fillId="0" borderId="147" xfId="0" applyNumberFormat="1" applyFont="1" applyBorder="1" applyAlignment="1">
      <alignment horizontal="center" vertical="center" wrapText="1"/>
    </xf>
    <xf numFmtId="0" fontId="364" fillId="0" borderId="222" xfId="0" applyFont="1" applyBorder="1" applyAlignment="1">
      <alignment horizontal="center" vertical="center" wrapText="1"/>
    </xf>
    <xf numFmtId="9" fontId="364" fillId="0" borderId="223" xfId="0" applyNumberFormat="1" applyFont="1" applyBorder="1" applyAlignment="1">
      <alignment horizontal="center" vertical="center" wrapText="1"/>
    </xf>
    <xf numFmtId="0" fontId="364" fillId="0" borderId="224" xfId="0" applyFont="1" applyBorder="1" applyAlignment="1">
      <alignment horizontal="center" vertical="center" wrapText="1"/>
    </xf>
    <xf numFmtId="9" fontId="364" fillId="0" borderId="2" xfId="0" applyNumberFormat="1" applyFont="1" applyBorder="1" applyAlignment="1">
      <alignment horizontal="center" vertical="center" wrapText="1"/>
    </xf>
    <xf numFmtId="0" fontId="334" fillId="0" borderId="0" xfId="0" applyFont="1" applyAlignment="1">
      <alignment horizontal="left"/>
    </xf>
    <xf numFmtId="0" fontId="352" fillId="0" borderId="202" xfId="0" applyFont="1" applyBorder="1"/>
    <xf numFmtId="170" fontId="364" fillId="0" borderId="186" xfId="14" applyNumberFormat="1" applyFont="1" applyBorder="1"/>
    <xf numFmtId="170" fontId="364" fillId="0" borderId="186" xfId="14" applyNumberFormat="1" applyFont="1" applyBorder="1" applyAlignment="1">
      <alignment horizontal="right" vertical="center"/>
    </xf>
    <xf numFmtId="170" fontId="364" fillId="0" borderId="202" xfId="14" applyNumberFormat="1" applyFont="1" applyBorder="1" applyAlignment="1">
      <alignment horizontal="center" vertical="center"/>
    </xf>
    <xf numFmtId="170" fontId="364" fillId="0" borderId="202" xfId="14" applyNumberFormat="1" applyFont="1" applyBorder="1"/>
    <xf numFmtId="170" fontId="364" fillId="0" borderId="225" xfId="14" applyNumberFormat="1" applyFont="1" applyBorder="1"/>
    <xf numFmtId="170" fontId="364" fillId="0" borderId="226" xfId="14" applyNumberFormat="1" applyFont="1" applyBorder="1"/>
    <xf numFmtId="170" fontId="364" fillId="0" borderId="227" xfId="14" applyNumberFormat="1" applyFont="1" applyBorder="1"/>
    <xf numFmtId="170" fontId="364" fillId="0" borderId="186" xfId="14" applyNumberFormat="1" applyFont="1" applyBorder="1" applyAlignment="1">
      <alignment horizontal="center"/>
    </xf>
    <xf numFmtId="170" fontId="364" fillId="0" borderId="186" xfId="14" applyNumberFormat="1" applyFont="1" applyBorder="1" applyAlignment="1">
      <alignment horizontal="center" vertical="center"/>
    </xf>
    <xf numFmtId="170" fontId="364" fillId="0" borderId="202" xfId="14" applyNumberFormat="1" applyFont="1" applyBorder="1" applyAlignment="1">
      <alignment horizontal="center"/>
    </xf>
    <xf numFmtId="0" fontId="364" fillId="0" borderId="203" xfId="0" applyFont="1" applyBorder="1"/>
    <xf numFmtId="170" fontId="334" fillId="0" borderId="203" xfId="14" applyNumberFormat="1" applyFont="1" applyBorder="1"/>
    <xf numFmtId="170" fontId="334" fillId="0" borderId="203" xfId="14" applyNumberFormat="1" applyFont="1" applyBorder="1" applyAlignment="1">
      <alignment horizontal="right" vertical="center"/>
    </xf>
    <xf numFmtId="170" fontId="334" fillId="0" borderId="203" xfId="14" applyNumberFormat="1" applyFont="1" applyBorder="1" applyAlignment="1">
      <alignment horizontal="center" vertical="center"/>
    </xf>
    <xf numFmtId="170" fontId="334" fillId="0" borderId="228" xfId="14" applyNumberFormat="1" applyFont="1" applyBorder="1"/>
    <xf numFmtId="170" fontId="334" fillId="0" borderId="229" xfId="14" applyNumberFormat="1" applyFont="1" applyBorder="1"/>
    <xf numFmtId="170" fontId="334" fillId="0" borderId="203" xfId="14" applyNumberFormat="1" applyFont="1" applyBorder="1" applyAlignment="1">
      <alignment horizontal="center"/>
    </xf>
    <xf numFmtId="170" fontId="334" fillId="0" borderId="0" xfId="14" applyNumberFormat="1" applyFont="1" applyBorder="1"/>
    <xf numFmtId="170" fontId="334" fillId="0" borderId="0" xfId="14" applyNumberFormat="1" applyFont="1" applyBorder="1" applyAlignment="1">
      <alignment horizontal="right" vertical="center"/>
    </xf>
    <xf numFmtId="170" fontId="334" fillId="0" borderId="0" xfId="14" applyNumberFormat="1" applyFont="1" applyBorder="1" applyAlignment="1">
      <alignment horizontal="center" vertical="center"/>
    </xf>
    <xf numFmtId="170" fontId="334" fillId="0" borderId="230" xfId="14" applyNumberFormat="1" applyFont="1" applyBorder="1"/>
    <xf numFmtId="170" fontId="334" fillId="0" borderId="231" xfId="14" applyNumberFormat="1" applyFont="1" applyBorder="1"/>
    <xf numFmtId="170" fontId="334" fillId="0" borderId="0" xfId="14" applyNumberFormat="1" applyFont="1" applyBorder="1" applyAlignment="1">
      <alignment horizontal="center"/>
    </xf>
    <xf numFmtId="170" fontId="334" fillId="0" borderId="0" xfId="14" applyNumberFormat="1" applyFont="1" applyAlignment="1">
      <alignment horizontal="center"/>
    </xf>
    <xf numFmtId="0" fontId="334" fillId="0" borderId="0" xfId="0" applyFont="1" applyAlignment="1">
      <alignment horizontal="left" indent="2"/>
    </xf>
    <xf numFmtId="0" fontId="364" fillId="0" borderId="119" xfId="0" applyFont="1" applyBorder="1"/>
    <xf numFmtId="170" fontId="334" fillId="0" borderId="119" xfId="14" applyNumberFormat="1" applyFont="1" applyBorder="1"/>
    <xf numFmtId="170" fontId="334" fillId="0" borderId="119" xfId="14" applyNumberFormat="1" applyFont="1" applyBorder="1" applyAlignment="1">
      <alignment horizontal="right" vertical="center"/>
    </xf>
    <xf numFmtId="170" fontId="334" fillId="0" borderId="119" xfId="14" applyNumberFormat="1" applyFont="1" applyBorder="1" applyAlignment="1">
      <alignment horizontal="center" vertical="center"/>
    </xf>
    <xf numFmtId="170" fontId="334" fillId="0" borderId="232" xfId="14" applyNumberFormat="1" applyFont="1" applyBorder="1"/>
    <xf numFmtId="170" fontId="334" fillId="0" borderId="233" xfId="14" applyNumberFormat="1" applyFont="1" applyBorder="1"/>
    <xf numFmtId="170" fontId="334" fillId="0" borderId="119" xfId="14" applyNumberFormat="1" applyFont="1" applyBorder="1" applyAlignment="1">
      <alignment horizontal="center"/>
    </xf>
    <xf numFmtId="0" fontId="334" fillId="0" borderId="118" xfId="0" applyFont="1" applyBorder="1" applyAlignment="1">
      <alignment horizontal="left" indent="1"/>
    </xf>
    <xf numFmtId="170" fontId="334" fillId="0" borderId="118" xfId="14" applyNumberFormat="1" applyFont="1" applyBorder="1"/>
    <xf numFmtId="170" fontId="334" fillId="0" borderId="118" xfId="14" applyNumberFormat="1" applyFont="1" applyBorder="1" applyAlignment="1">
      <alignment horizontal="right" vertical="center"/>
    </xf>
    <xf numFmtId="170" fontId="334" fillId="0" borderId="118" xfId="14" applyNumberFormat="1" applyFont="1" applyBorder="1" applyAlignment="1">
      <alignment horizontal="center" vertical="center"/>
    </xf>
    <xf numFmtId="170" fontId="334" fillId="0" borderId="234" xfId="14" applyNumberFormat="1" applyFont="1" applyBorder="1"/>
    <xf numFmtId="170" fontId="334" fillId="0" borderId="235" xfId="14" applyNumberFormat="1" applyFont="1" applyBorder="1"/>
    <xf numFmtId="170" fontId="334" fillId="0" borderId="118" xfId="14" applyNumberFormat="1" applyFont="1" applyBorder="1" applyAlignment="1">
      <alignment horizontal="center"/>
    </xf>
    <xf numFmtId="0" fontId="347" fillId="21" borderId="0" xfId="81" applyFont="1" applyFill="1" applyAlignment="1">
      <alignment horizontal="left" vertical="center" indent="2"/>
    </xf>
    <xf numFmtId="0" fontId="347" fillId="0" borderId="0" xfId="0" applyFont="1"/>
    <xf numFmtId="0" fontId="347" fillId="0" borderId="0" xfId="0" applyFont="1" applyAlignment="1">
      <alignment horizontal="center" vertical="center"/>
    </xf>
    <xf numFmtId="17" fontId="351" fillId="0" borderId="15" xfId="5" applyNumberFormat="1" applyFont="1" applyBorder="1" applyAlignment="1">
      <alignment horizontal="left" wrapText="1"/>
    </xf>
    <xf numFmtId="0" fontId="364" fillId="0" borderId="9" xfId="0" applyFont="1" applyBorder="1" applyAlignment="1">
      <alignment horizontal="center" vertical="center"/>
    </xf>
    <xf numFmtId="0" fontId="364" fillId="0" borderId="147" xfId="0" applyFont="1" applyBorder="1" applyAlignment="1">
      <alignment horizontal="center" vertical="center"/>
    </xf>
    <xf numFmtId="0" fontId="364" fillId="0" borderId="0" xfId="0" applyFont="1" applyAlignment="1">
      <alignment horizontal="left"/>
    </xf>
    <xf numFmtId="0" fontId="351" fillId="0" borderId="201" xfId="0" applyFont="1" applyBorder="1"/>
    <xf numFmtId="170" fontId="364" fillId="0" borderId="201" xfId="14" applyNumberFormat="1" applyFont="1" applyBorder="1" applyAlignment="1">
      <alignment vertical="center"/>
    </xf>
    <xf numFmtId="0" fontId="334" fillId="0" borderId="0" xfId="0" applyFont="1" applyAlignment="1">
      <alignment horizontal="left" vertical="center" indent="2"/>
    </xf>
    <xf numFmtId="170" fontId="334" fillId="0" borderId="0" xfId="14" applyNumberFormat="1" applyFont="1" applyBorder="1" applyAlignment="1">
      <alignment vertical="center"/>
    </xf>
    <xf numFmtId="0" fontId="351" fillId="0" borderId="119" xfId="0" applyFont="1" applyBorder="1" applyAlignment="1">
      <alignment vertical="center"/>
    </xf>
    <xf numFmtId="170" fontId="364" fillId="0" borderId="119" xfId="14" applyNumberFormat="1" applyFont="1" applyBorder="1" applyAlignment="1">
      <alignment vertical="center"/>
    </xf>
    <xf numFmtId="0" fontId="334" fillId="0" borderId="0" xfId="0" applyFont="1" applyAlignment="1">
      <alignment horizontal="left" vertical="center" wrapText="1" indent="2"/>
    </xf>
    <xf numFmtId="0" fontId="334" fillId="0" borderId="118" xfId="0" applyFont="1" applyBorder="1" applyAlignment="1">
      <alignment horizontal="left" vertical="center" indent="2"/>
    </xf>
    <xf numFmtId="170" fontId="334" fillId="0" borderId="118" xfId="14" applyNumberFormat="1" applyFont="1" applyBorder="1" applyAlignment="1">
      <alignment vertical="center"/>
    </xf>
    <xf numFmtId="0" fontId="347" fillId="21" borderId="0" xfId="0" applyFont="1" applyFill="1" applyAlignment="1">
      <alignment horizontal="left" vertical="center" indent="2"/>
    </xf>
    <xf numFmtId="0" fontId="332" fillId="21" borderId="0" xfId="0" applyFont="1" applyFill="1"/>
    <xf numFmtId="0" fontId="364" fillId="0" borderId="1" xfId="0" applyFont="1" applyBorder="1" applyAlignment="1">
      <alignment horizontal="center" vertical="center" wrapText="1"/>
    </xf>
    <xf numFmtId="14" fontId="351" fillId="0" borderId="1" xfId="0" applyNumberFormat="1" applyFont="1" applyBorder="1" applyAlignment="1">
      <alignment horizontal="right"/>
    </xf>
    <xf numFmtId="0" fontId="334" fillId="0" borderId="14" xfId="0" applyFont="1" applyBorder="1" applyAlignment="1">
      <alignment vertical="center"/>
    </xf>
    <xf numFmtId="0" fontId="364" fillId="0" borderId="14" xfId="0" applyFont="1" applyBorder="1" applyAlignment="1">
      <alignment horizontal="center" vertical="center"/>
    </xf>
    <xf numFmtId="0" fontId="352" fillId="0" borderId="2" xfId="0" applyFont="1" applyBorder="1" applyAlignment="1">
      <alignment vertical="center"/>
    </xf>
    <xf numFmtId="170" fontId="334" fillId="126" borderId="2" xfId="26928" applyNumberFormat="1" applyFont="1" applyFill="1" applyBorder="1" applyAlignment="1">
      <alignment vertical="center"/>
    </xf>
    <xf numFmtId="170" fontId="334" fillId="0" borderId="2" xfId="26928" applyNumberFormat="1" applyFont="1" applyBorder="1" applyAlignment="1">
      <alignment vertical="center"/>
    </xf>
    <xf numFmtId="170" fontId="334" fillId="8" borderId="2" xfId="74" applyNumberFormat="1" applyFont="1" applyFill="1" applyBorder="1" applyAlignment="1">
      <alignment vertical="center"/>
    </xf>
    <xf numFmtId="170" fontId="334" fillId="0" borderId="2" xfId="74" applyNumberFormat="1" applyFont="1" applyBorder="1" applyAlignment="1">
      <alignment vertical="center"/>
    </xf>
    <xf numFmtId="170" fontId="334" fillId="0" borderId="0" xfId="74" applyNumberFormat="1" applyFont="1" applyAlignment="1">
      <alignment vertical="center"/>
    </xf>
    <xf numFmtId="170" fontId="334" fillId="125" borderId="0" xfId="26928" applyNumberFormat="1" applyFont="1" applyFill="1" applyAlignment="1">
      <alignment vertical="center"/>
    </xf>
    <xf numFmtId="170" fontId="334" fillId="8" borderId="0" xfId="74" applyNumberFormat="1" applyFont="1" applyFill="1" applyAlignment="1">
      <alignment vertical="center"/>
    </xf>
    <xf numFmtId="170" fontId="334" fillId="125" borderId="2" xfId="26928" applyNumberFormat="1" applyFont="1" applyFill="1" applyBorder="1" applyAlignment="1">
      <alignment vertical="center"/>
    </xf>
    <xf numFmtId="0" fontId="352" fillId="0" borderId="2" xfId="0" applyFont="1" applyBorder="1" applyAlignment="1">
      <alignment vertical="center" wrapText="1"/>
    </xf>
    <xf numFmtId="170" fontId="334" fillId="8" borderId="2" xfId="27164" applyNumberFormat="1" applyFont="1" applyFill="1" applyBorder="1" applyAlignment="1">
      <alignment vertical="center"/>
    </xf>
    <xf numFmtId="170" fontId="334" fillId="0" borderId="2" xfId="27164" applyNumberFormat="1" applyFont="1" applyBorder="1" applyAlignment="1">
      <alignment vertical="center"/>
    </xf>
    <xf numFmtId="0" fontId="334" fillId="0" borderId="0" xfId="0" applyFont="1" applyAlignment="1">
      <alignment vertical="center" wrapText="1"/>
    </xf>
    <xf numFmtId="170" fontId="334" fillId="0" borderId="0" xfId="27164" applyNumberFormat="1" applyFont="1" applyAlignment="1">
      <alignment vertical="center"/>
    </xf>
    <xf numFmtId="170" fontId="334" fillId="8" borderId="0" xfId="27164" applyNumberFormat="1" applyFont="1" applyFill="1" applyAlignment="1">
      <alignment vertical="center"/>
    </xf>
    <xf numFmtId="0" fontId="349" fillId="0" borderId="2" xfId="0" applyFont="1" applyBorder="1" applyAlignment="1">
      <alignment vertical="center" wrapText="1"/>
    </xf>
    <xf numFmtId="0" fontId="364" fillId="0" borderId="1" xfId="0" applyFont="1" applyBorder="1" applyAlignment="1">
      <alignment horizontal="center" vertical="center"/>
    </xf>
    <xf numFmtId="14" fontId="364" fillId="0" borderId="1" xfId="0" applyNumberFormat="1" applyFont="1" applyBorder="1" applyAlignment="1">
      <alignment horizontal="right" vertical="center"/>
    </xf>
    <xf numFmtId="170" fontId="364" fillId="0" borderId="2" xfId="14" applyNumberFormat="1" applyFont="1" applyBorder="1" applyAlignment="1">
      <alignment horizontal="right"/>
    </xf>
    <xf numFmtId="0" fontId="352" fillId="0" borderId="104" xfId="0" applyFont="1" applyBorder="1"/>
    <xf numFmtId="170" fontId="334" fillId="0" borderId="2" xfId="25527" applyNumberFormat="1" applyFont="1" applyBorder="1" applyAlignment="1">
      <alignment vertical="center"/>
    </xf>
    <xf numFmtId="170" fontId="334" fillId="0" borderId="104" xfId="14" applyNumberFormat="1" applyFont="1" applyBorder="1"/>
    <xf numFmtId="170" fontId="334" fillId="0" borderId="0" xfId="14" applyNumberFormat="1" applyFont="1" applyAlignment="1">
      <alignment horizontal="right" vertical="center"/>
    </xf>
    <xf numFmtId="172" fontId="334" fillId="0" borderId="0" xfId="25527" applyNumberFormat="1" applyFont="1" applyAlignment="1">
      <alignment vertical="center"/>
    </xf>
    <xf numFmtId="172" fontId="334" fillId="0" borderId="0" xfId="25527" applyNumberFormat="1" applyFont="1" applyBorder="1" applyAlignment="1">
      <alignment vertical="center"/>
    </xf>
    <xf numFmtId="170" fontId="364" fillId="0" borderId="2" xfId="14" applyNumberFormat="1" applyFont="1" applyBorder="1" applyAlignment="1">
      <alignment horizontal="right" vertical="center"/>
    </xf>
    <xf numFmtId="172" fontId="364" fillId="0" borderId="2" xfId="25527" applyNumberFormat="1" applyFont="1" applyBorder="1" applyAlignment="1">
      <alignment vertical="center"/>
    </xf>
    <xf numFmtId="0" fontId="352" fillId="0" borderId="105" xfId="0" applyFont="1" applyBorder="1"/>
    <xf numFmtId="172" fontId="364" fillId="0" borderId="105" xfId="14" applyNumberFormat="1" applyFont="1" applyBorder="1" applyAlignment="1">
      <alignment horizontal="right" vertical="center"/>
    </xf>
    <xf numFmtId="170" fontId="364" fillId="0" borderId="105" xfId="14" applyNumberFormat="1" applyFont="1" applyBorder="1" applyAlignment="1">
      <alignment horizontal="right" vertical="center"/>
    </xf>
    <xf numFmtId="172" fontId="364" fillId="0" borderId="105" xfId="25527" applyNumberFormat="1" applyFont="1" applyBorder="1" applyAlignment="1">
      <alignment vertical="center"/>
    </xf>
    <xf numFmtId="172" fontId="334" fillId="0" borderId="0" xfId="14" applyNumberFormat="1" applyFont="1" applyAlignment="1">
      <alignment horizontal="right" vertical="center"/>
    </xf>
    <xf numFmtId="0" fontId="364" fillId="0" borderId="21" xfId="0" applyFont="1" applyBorder="1" applyAlignment="1">
      <alignment horizontal="center" vertical="center"/>
    </xf>
    <xf numFmtId="170" fontId="334" fillId="0" borderId="13" xfId="14" applyNumberFormat="1" applyFont="1" applyBorder="1" applyAlignment="1">
      <alignment horizontal="right" vertical="center"/>
    </xf>
    <xf numFmtId="170" fontId="334" fillId="0" borderId="22" xfId="14" applyNumberFormat="1" applyFont="1" applyBorder="1" applyAlignment="1">
      <alignment horizontal="right" vertical="center"/>
    </xf>
    <xf numFmtId="170" fontId="334" fillId="0" borderId="5" xfId="14" applyNumberFormat="1" applyFont="1" applyBorder="1" applyAlignment="1">
      <alignment horizontal="right" vertical="center"/>
    </xf>
    <xf numFmtId="0" fontId="334" fillId="0" borderId="6" xfId="0" applyFont="1" applyBorder="1" applyAlignment="1">
      <alignment vertical="center"/>
    </xf>
    <xf numFmtId="170" fontId="334" fillId="0" borderId="6" xfId="14" applyNumberFormat="1" applyFont="1" applyBorder="1" applyAlignment="1">
      <alignment horizontal="right" vertical="center"/>
    </xf>
    <xf numFmtId="170" fontId="334" fillId="0" borderId="27" xfId="14" applyNumberFormat="1" applyFont="1" applyBorder="1" applyAlignment="1">
      <alignment horizontal="right" vertical="center"/>
    </xf>
    <xf numFmtId="0" fontId="364" fillId="0" borderId="7" xfId="0" applyFont="1" applyBorder="1" applyAlignment="1">
      <alignment vertical="center"/>
    </xf>
    <xf numFmtId="170" fontId="364" fillId="0" borderId="7" xfId="14" applyNumberFormat="1" applyFont="1" applyFill="1" applyBorder="1" applyAlignment="1">
      <alignment horizontal="right" vertical="center"/>
    </xf>
    <xf numFmtId="14" fontId="351" fillId="0" borderId="1" xfId="0" applyNumberFormat="1" applyFont="1" applyBorder="1" applyAlignment="1">
      <alignment vertical="center"/>
    </xf>
    <xf numFmtId="0" fontId="352" fillId="0" borderId="0" xfId="0" applyFont="1"/>
    <xf numFmtId="0" fontId="334" fillId="0" borderId="3" xfId="0" applyFont="1" applyBorder="1" applyAlignment="1">
      <alignment horizontal="center" vertical="center"/>
    </xf>
    <xf numFmtId="0" fontId="364" fillId="0" borderId="99" xfId="0" applyFont="1" applyBorder="1" applyAlignment="1">
      <alignment vertical="center"/>
    </xf>
    <xf numFmtId="9" fontId="364" fillId="0" borderId="100" xfId="1" applyFont="1" applyBorder="1" applyAlignment="1">
      <alignment horizontal="center" vertical="center"/>
    </xf>
    <xf numFmtId="9" fontId="364" fillId="0" borderId="99" xfId="1" applyFont="1" applyBorder="1" applyAlignment="1">
      <alignment horizontal="center" vertical="center"/>
    </xf>
    <xf numFmtId="9" fontId="364" fillId="0" borderId="0" xfId="1" applyFont="1" applyBorder="1" applyAlignment="1">
      <alignment horizontal="center" vertical="center"/>
    </xf>
    <xf numFmtId="9" fontId="364" fillId="0" borderId="20" xfId="1" applyFont="1" applyBorder="1" applyAlignment="1">
      <alignment horizontal="center" vertical="center"/>
    </xf>
    <xf numFmtId="170" fontId="334" fillId="0" borderId="13" xfId="14" applyNumberFormat="1" applyFont="1" applyBorder="1" applyAlignment="1">
      <alignment vertical="center"/>
    </xf>
    <xf numFmtId="0" fontId="334" fillId="0" borderId="101" xfId="0" applyFont="1" applyBorder="1" applyAlignment="1">
      <alignment vertical="center"/>
    </xf>
    <xf numFmtId="170" fontId="334" fillId="0" borderId="101" xfId="14" applyNumberFormat="1" applyFont="1" applyBorder="1" applyAlignment="1">
      <alignment vertical="center"/>
    </xf>
    <xf numFmtId="0" fontId="364" fillId="2" borderId="102" xfId="0" applyFont="1" applyFill="1" applyBorder="1" applyAlignment="1">
      <alignment vertical="center"/>
    </xf>
    <xf numFmtId="170" fontId="364" fillId="2" borderId="102" xfId="14" applyNumberFormat="1" applyFont="1" applyFill="1" applyBorder="1" applyAlignment="1">
      <alignment vertical="center"/>
    </xf>
    <xf numFmtId="0" fontId="364" fillId="0" borderId="102" xfId="0" applyFont="1" applyBorder="1" applyAlignment="1">
      <alignment vertical="center"/>
    </xf>
    <xf numFmtId="170" fontId="364" fillId="0" borderId="102" xfId="14" applyNumberFormat="1" applyFont="1" applyFill="1" applyBorder="1" applyAlignment="1">
      <alignment vertical="center"/>
    </xf>
    <xf numFmtId="0" fontId="334" fillId="0" borderId="106" xfId="0" applyFont="1" applyBorder="1"/>
    <xf numFmtId="0" fontId="364" fillId="0" borderId="106" xfId="0" applyFont="1" applyBorder="1" applyAlignment="1">
      <alignment horizontal="center" vertical="center" wrapText="1"/>
    </xf>
    <xf numFmtId="170" fontId="334" fillId="0" borderId="0" xfId="25527" applyNumberFormat="1" applyFont="1" applyAlignment="1">
      <alignment horizontal="center" vertical="center"/>
    </xf>
    <xf numFmtId="216" fontId="334" fillId="0" borderId="0" xfId="25527" applyNumberFormat="1" applyFont="1" applyAlignment="1">
      <alignment horizontal="center" vertical="center"/>
    </xf>
    <xf numFmtId="170" fontId="334" fillId="0" borderId="0" xfId="25527" applyNumberFormat="1" applyFont="1" applyAlignment="1">
      <alignment horizontal="right" vertical="center"/>
    </xf>
    <xf numFmtId="216" fontId="334" fillId="0" borderId="0" xfId="25527" applyNumberFormat="1" applyFont="1" applyAlignment="1">
      <alignment horizontal="right" vertical="center"/>
    </xf>
    <xf numFmtId="170" fontId="334" fillId="0" borderId="0" xfId="14" applyNumberFormat="1" applyFont="1" applyAlignment="1">
      <alignment horizontal="center" vertical="center"/>
    </xf>
    <xf numFmtId="170" fontId="334" fillId="0" borderId="0" xfId="25527" applyNumberFormat="1" applyFont="1"/>
    <xf numFmtId="170" fontId="334" fillId="125" borderId="0" xfId="25527" applyNumberFormat="1" applyFont="1" applyFill="1"/>
    <xf numFmtId="170" fontId="334" fillId="0" borderId="0" xfId="25527" applyNumberFormat="1" applyFont="1" applyAlignment="1">
      <alignment horizontal="right"/>
    </xf>
    <xf numFmtId="170" fontId="334" fillId="125" borderId="0" xfId="25527" applyNumberFormat="1" applyFont="1" applyFill="1" applyAlignment="1">
      <alignment horizontal="right"/>
    </xf>
    <xf numFmtId="170" fontId="334" fillId="8" borderId="0" xfId="14" applyNumberFormat="1" applyFont="1" applyFill="1" applyAlignment="1">
      <alignment vertical="center"/>
    </xf>
    <xf numFmtId="0" fontId="334" fillId="0" borderId="6" xfId="0" applyFont="1" applyBorder="1" applyAlignment="1">
      <alignment vertical="center" wrapText="1"/>
    </xf>
    <xf numFmtId="170" fontId="334" fillId="125" borderId="6" xfId="25527" applyNumberFormat="1" applyFont="1" applyFill="1" applyBorder="1"/>
    <xf numFmtId="170" fontId="334" fillId="0" borderId="6" xfId="25527" applyNumberFormat="1" applyFont="1" applyBorder="1" applyAlignment="1">
      <alignment horizontal="center" vertical="center"/>
    </xf>
    <xf numFmtId="170" fontId="334" fillId="125" borderId="6" xfId="25527" applyNumberFormat="1" applyFont="1" applyFill="1" applyBorder="1" applyAlignment="1">
      <alignment horizontal="right"/>
    </xf>
    <xf numFmtId="170" fontId="334" fillId="0" borderId="6" xfId="25527" applyNumberFormat="1" applyFont="1" applyBorder="1" applyAlignment="1">
      <alignment horizontal="right" vertical="center"/>
    </xf>
    <xf numFmtId="170" fontId="334" fillId="8" borderId="6" xfId="14" applyNumberFormat="1" applyFont="1" applyFill="1" applyBorder="1" applyAlignment="1">
      <alignment vertical="center"/>
    </xf>
    <xf numFmtId="170" fontId="334" fillId="0" borderId="6" xfId="14" applyNumberFormat="1" applyFont="1" applyBorder="1" applyAlignment="1">
      <alignment vertical="center"/>
    </xf>
    <xf numFmtId="170" fontId="364" fillId="0" borderId="7" xfId="14" applyNumberFormat="1" applyFont="1" applyFill="1" applyBorder="1" applyAlignment="1">
      <alignment vertical="center"/>
    </xf>
    <xf numFmtId="10" fontId="349" fillId="0" borderId="0" xfId="1" applyNumberFormat="1" applyFont="1"/>
    <xf numFmtId="0" fontId="347" fillId="21" borderId="0" xfId="0" applyFont="1" applyFill="1" applyAlignment="1">
      <alignment horizontal="center" vertical="center"/>
    </xf>
    <xf numFmtId="10" fontId="347" fillId="21" borderId="0" xfId="1" applyNumberFormat="1" applyFont="1" applyFill="1" applyAlignment="1">
      <alignment horizontal="left" vertical="center" indent="2"/>
    </xf>
    <xf numFmtId="14" fontId="364" fillId="0" borderId="1" xfId="1" applyNumberFormat="1" applyFont="1" applyBorder="1" applyAlignment="1">
      <alignment horizontal="right"/>
    </xf>
    <xf numFmtId="172" fontId="334" fillId="0" borderId="0" xfId="20996" applyNumberFormat="1" applyFont="1" applyAlignment="1">
      <alignment vertical="center"/>
    </xf>
    <xf numFmtId="9" fontId="334" fillId="0" borderId="0" xfId="17880" applyFont="1" applyAlignment="1">
      <alignment vertical="center"/>
    </xf>
    <xf numFmtId="0" fontId="334" fillId="0" borderId="0" xfId="0" applyFont="1" applyAlignment="1">
      <alignment horizontal="center" vertical="center" wrapText="1"/>
    </xf>
    <xf numFmtId="172" fontId="334" fillId="0" borderId="0" xfId="20996" applyNumberFormat="1" applyFont="1" applyAlignment="1">
      <alignment vertical="center" wrapText="1"/>
    </xf>
    <xf numFmtId="9" fontId="334" fillId="0" borderId="0" xfId="17880" applyFont="1" applyAlignment="1">
      <alignment vertical="center" wrapText="1"/>
    </xf>
    <xf numFmtId="0" fontId="351" fillId="0" borderId="14" xfId="0" applyFont="1" applyBorder="1" applyAlignment="1">
      <alignment horizontal="center" vertical="center" wrapText="1"/>
    </xf>
    <xf numFmtId="0" fontId="348" fillId="0" borderId="0" xfId="0" applyFont="1" applyAlignment="1">
      <alignment horizontal="center" vertical="center" wrapText="1"/>
    </xf>
    <xf numFmtId="172" fontId="334" fillId="0" borderId="0" xfId="20996" applyNumberFormat="1" applyFont="1" applyBorder="1" applyAlignment="1">
      <alignment vertical="center"/>
    </xf>
    <xf numFmtId="171" fontId="334" fillId="0" borderId="0" xfId="1" applyNumberFormat="1" applyFont="1"/>
    <xf numFmtId="1" fontId="334" fillId="0" borderId="0" xfId="17880" applyNumberFormat="1" applyFont="1" applyAlignment="1">
      <alignment vertical="center"/>
    </xf>
    <xf numFmtId="10" fontId="334" fillId="0" borderId="0" xfId="1" applyNumberFormat="1" applyFont="1" applyBorder="1" applyAlignment="1">
      <alignment vertical="center"/>
    </xf>
    <xf numFmtId="172" fontId="334" fillId="0" borderId="0" xfId="20996" applyNumberFormat="1" applyFont="1" applyFill="1" applyBorder="1" applyAlignment="1">
      <alignment vertical="center"/>
    </xf>
    <xf numFmtId="172" fontId="334" fillId="0" borderId="0" xfId="20996" applyNumberFormat="1" applyFont="1" applyFill="1" applyAlignment="1">
      <alignment vertical="center"/>
    </xf>
    <xf numFmtId="10" fontId="334" fillId="0" borderId="0" xfId="1" applyNumberFormat="1" applyFont="1" applyFill="1" applyBorder="1" applyAlignment="1">
      <alignment vertical="center"/>
    </xf>
    <xf numFmtId="3" fontId="348" fillId="0" borderId="0" xfId="0" applyNumberFormat="1" applyFont="1" applyAlignment="1">
      <alignment horizontal="center" vertical="center"/>
    </xf>
    <xf numFmtId="0" fontId="351" fillId="3" borderId="132" xfId="31" applyFont="1" applyFill="1" applyBorder="1" applyAlignment="1">
      <alignment horizontal="left" vertical="center" indent="1"/>
    </xf>
    <xf numFmtId="0" fontId="351" fillId="3" borderId="132" xfId="31" applyFont="1" applyFill="1" applyBorder="1" applyAlignment="1">
      <alignment horizontal="center" vertical="center"/>
    </xf>
    <xf numFmtId="172" fontId="364" fillId="3" borderId="6" xfId="20996" applyNumberFormat="1" applyFont="1" applyFill="1" applyBorder="1" applyAlignment="1">
      <alignment vertical="center"/>
    </xf>
    <xf numFmtId="171" fontId="364" fillId="3" borderId="6" xfId="1" applyNumberFormat="1" applyFont="1" applyFill="1" applyBorder="1"/>
    <xf numFmtId="0" fontId="364" fillId="3" borderId="6" xfId="0" applyFont="1" applyFill="1" applyBorder="1"/>
    <xf numFmtId="10" fontId="364" fillId="3" borderId="6" xfId="1" applyNumberFormat="1" applyFont="1" applyFill="1" applyBorder="1" applyAlignment="1">
      <alignment vertical="center"/>
    </xf>
    <xf numFmtId="1" fontId="364" fillId="3" borderId="6" xfId="17880" applyNumberFormat="1" applyFont="1" applyFill="1" applyBorder="1" applyAlignment="1">
      <alignment vertical="center"/>
    </xf>
    <xf numFmtId="0" fontId="351" fillId="3" borderId="106" xfId="31" applyFont="1" applyFill="1" applyBorder="1" applyAlignment="1">
      <alignment horizontal="left" vertical="center" indent="1"/>
    </xf>
    <xf numFmtId="0" fontId="351" fillId="3" borderId="106" xfId="31" applyFont="1" applyFill="1" applyBorder="1" applyAlignment="1">
      <alignment horizontal="center" vertical="center"/>
    </xf>
    <xf numFmtId="172" fontId="364" fillId="3" borderId="118" xfId="20996" applyNumberFormat="1" applyFont="1" applyFill="1" applyBorder="1" applyAlignment="1">
      <alignment vertical="center"/>
    </xf>
    <xf numFmtId="171" fontId="364" fillId="3" borderId="118" xfId="1" applyNumberFormat="1" applyFont="1" applyFill="1" applyBorder="1"/>
    <xf numFmtId="0" fontId="364" fillId="3" borderId="118" xfId="0" applyFont="1" applyFill="1" applyBorder="1"/>
    <xf numFmtId="10" fontId="364" fillId="3" borderId="118" xfId="1" applyNumberFormat="1" applyFont="1" applyFill="1" applyBorder="1" applyAlignment="1">
      <alignment vertical="center"/>
    </xf>
    <xf numFmtId="0" fontId="356" fillId="0" borderId="0" xfId="0" applyFont="1" applyAlignment="1">
      <alignment horizontal="left" vertical="center"/>
    </xf>
    <xf numFmtId="10" fontId="334" fillId="0" borderId="0" xfId="1" applyNumberFormat="1" applyFont="1"/>
    <xf numFmtId="172" fontId="334" fillId="0" borderId="0" xfId="14" applyNumberFormat="1" applyFont="1" applyAlignment="1">
      <alignment vertical="center"/>
    </xf>
    <xf numFmtId="0" fontId="351" fillId="0" borderId="106" xfId="31" applyFont="1" applyBorder="1" applyAlignment="1">
      <alignment vertical="center"/>
    </xf>
    <xf numFmtId="14" fontId="364" fillId="0" borderId="1" xfId="0" applyNumberFormat="1" applyFont="1" applyBorder="1" applyAlignment="1">
      <alignment horizontal="right"/>
    </xf>
    <xf numFmtId="172" fontId="334" fillId="0" borderId="2" xfId="20996" applyNumberFormat="1" applyFont="1" applyBorder="1" applyAlignment="1">
      <alignment vertical="center"/>
    </xf>
    <xf numFmtId="0" fontId="364" fillId="0" borderId="24" xfId="0" applyFont="1" applyBorder="1" applyAlignment="1">
      <alignment vertical="center"/>
    </xf>
    <xf numFmtId="172" fontId="334" fillId="0" borderId="24" xfId="20996" applyNumberFormat="1" applyFont="1" applyBorder="1" applyAlignment="1">
      <alignment vertical="center"/>
    </xf>
    <xf numFmtId="10" fontId="370" fillId="0" borderId="0" xfId="1" applyNumberFormat="1" applyFont="1" applyAlignment="1">
      <alignment vertical="center" wrapText="1"/>
    </xf>
    <xf numFmtId="174" fontId="349" fillId="0" borderId="0" xfId="14" applyNumberFormat="1" applyFont="1"/>
    <xf numFmtId="174" fontId="347" fillId="21" borderId="0" xfId="14" applyNumberFormat="1" applyFont="1" applyFill="1" applyAlignment="1">
      <alignment horizontal="left" vertical="center" indent="2"/>
    </xf>
    <xf numFmtId="10" fontId="334" fillId="0" borderId="1" xfId="1" applyNumberFormat="1" applyFont="1" applyBorder="1" applyAlignment="1">
      <alignment horizontal="center" vertical="center"/>
    </xf>
    <xf numFmtId="174" fontId="334" fillId="0" borderId="1" xfId="14" applyNumberFormat="1" applyFont="1" applyBorder="1" applyAlignment="1">
      <alignment horizontal="center" vertical="center"/>
    </xf>
    <xf numFmtId="0" fontId="364" fillId="0" borderId="14" xfId="0" applyFont="1" applyBorder="1" applyAlignment="1">
      <alignment vertical="center" wrapText="1"/>
    </xf>
    <xf numFmtId="10" fontId="364" fillId="0" borderId="14" xfId="1" applyNumberFormat="1" applyFont="1" applyBorder="1" applyAlignment="1">
      <alignment horizontal="center" vertical="center" wrapText="1"/>
    </xf>
    <xf numFmtId="174" fontId="364" fillId="0" borderId="14" xfId="14" applyNumberFormat="1" applyFont="1" applyBorder="1" applyAlignment="1">
      <alignment horizontal="center" vertical="center" wrapText="1"/>
    </xf>
    <xf numFmtId="3" fontId="362" fillId="127" borderId="236" xfId="0" applyNumberFormat="1" applyFont="1" applyFill="1" applyBorder="1" applyAlignment="1">
      <alignment horizontal="left" vertical="center"/>
    </xf>
    <xf numFmtId="3" fontId="362" fillId="127" borderId="236" xfId="0" applyNumberFormat="1" applyFont="1" applyFill="1" applyBorder="1" applyAlignment="1">
      <alignment horizontal="right" vertical="center"/>
    </xf>
    <xf numFmtId="10" fontId="362" fillId="127" borderId="236" xfId="1" applyNumberFormat="1" applyFont="1" applyFill="1" applyBorder="1" applyAlignment="1">
      <alignment horizontal="right" vertical="center"/>
    </xf>
    <xf numFmtId="174" fontId="362" fillId="127" borderId="236" xfId="14" applyNumberFormat="1" applyFont="1" applyFill="1" applyBorder="1" applyAlignment="1">
      <alignment horizontal="right" vertical="center"/>
    </xf>
    <xf numFmtId="10" fontId="348" fillId="0" borderId="0" xfId="1" applyNumberFormat="1" applyFont="1" applyAlignment="1">
      <alignment horizontal="right" vertical="center"/>
    </xf>
    <xf numFmtId="174" fontId="348" fillId="0" borderId="0" xfId="14" applyNumberFormat="1" applyFont="1" applyAlignment="1">
      <alignment horizontal="right" vertical="center"/>
    </xf>
    <xf numFmtId="0" fontId="348" fillId="2" borderId="0" xfId="0" applyFont="1" applyFill="1" applyAlignment="1">
      <alignment horizontal="left" vertical="center"/>
    </xf>
    <xf numFmtId="3" fontId="362" fillId="3" borderId="236" xfId="0" applyNumberFormat="1" applyFont="1" applyFill="1" applyBorder="1" applyAlignment="1">
      <alignment horizontal="left" vertical="center"/>
    </xf>
    <xf numFmtId="3" fontId="362" fillId="3" borderId="236" xfId="0" applyNumberFormat="1" applyFont="1" applyFill="1" applyBorder="1" applyAlignment="1">
      <alignment horizontal="right" vertical="center"/>
    </xf>
    <xf numFmtId="10" fontId="362" fillId="3" borderId="236" xfId="1" applyNumberFormat="1" applyFont="1" applyFill="1" applyBorder="1" applyAlignment="1">
      <alignment horizontal="right" vertical="center"/>
    </xf>
    <xf numFmtId="174" fontId="362" fillId="3" borderId="236" xfId="14" applyNumberFormat="1" applyFont="1" applyFill="1" applyBorder="1" applyAlignment="1">
      <alignment horizontal="right" vertical="center"/>
    </xf>
    <xf numFmtId="3" fontId="362" fillId="127" borderId="0" xfId="0" applyNumberFormat="1" applyFont="1" applyFill="1" applyAlignment="1">
      <alignment horizontal="right" vertical="center"/>
    </xf>
    <xf numFmtId="10" fontId="362" fillId="127" borderId="0" xfId="1" applyNumberFormat="1" applyFont="1" applyFill="1" applyBorder="1" applyAlignment="1">
      <alignment horizontal="right" vertical="center"/>
    </xf>
    <xf numFmtId="174" fontId="362" fillId="127" borderId="0" xfId="14" applyNumberFormat="1" applyFont="1" applyFill="1" applyBorder="1" applyAlignment="1">
      <alignment horizontal="right" vertical="center"/>
    </xf>
    <xf numFmtId="174" fontId="334" fillId="0" borderId="0" xfId="14" applyNumberFormat="1" applyFont="1" applyBorder="1" applyAlignment="1">
      <alignment vertical="center"/>
    </xf>
    <xf numFmtId="174" fontId="334" fillId="0" borderId="0" xfId="14" applyNumberFormat="1" applyFont="1"/>
    <xf numFmtId="0" fontId="364" fillId="0" borderId="14" xfId="0" applyFont="1" applyBorder="1" applyAlignment="1">
      <alignment horizontal="left" vertical="center" wrapText="1"/>
    </xf>
    <xf numFmtId="0" fontId="364" fillId="0" borderId="26" xfId="0" applyFont="1" applyBorder="1" applyAlignment="1">
      <alignment horizontal="center" vertical="center"/>
    </xf>
    <xf numFmtId="170" fontId="334" fillId="0" borderId="5" xfId="14" applyNumberFormat="1" applyFont="1" applyBorder="1" applyAlignment="1">
      <alignment vertical="center"/>
    </xf>
    <xf numFmtId="170" fontId="334" fillId="0" borderId="0" xfId="26928" applyNumberFormat="1" applyFont="1" applyBorder="1" applyAlignment="1">
      <alignment vertical="center"/>
    </xf>
    <xf numFmtId="170" fontId="334" fillId="0" borderId="5" xfId="26928" applyNumberFormat="1" applyFont="1" applyBorder="1" applyAlignment="1">
      <alignment vertical="center"/>
    </xf>
    <xf numFmtId="170" fontId="334" fillId="0" borderId="0" xfId="26928" applyNumberFormat="1" applyFont="1" applyFill="1" applyAlignment="1">
      <alignment vertical="center"/>
    </xf>
    <xf numFmtId="170" fontId="334" fillId="0" borderId="0" xfId="26928" applyNumberFormat="1" applyFont="1" applyFill="1" applyBorder="1" applyAlignment="1">
      <alignment vertical="center"/>
    </xf>
    <xf numFmtId="170" fontId="334" fillId="0" borderId="5" xfId="26928" applyNumberFormat="1" applyFont="1" applyFill="1" applyBorder="1" applyAlignment="1">
      <alignment vertical="center"/>
    </xf>
    <xf numFmtId="170" fontId="334" fillId="0" borderId="6" xfId="26928" applyNumberFormat="1" applyFont="1" applyBorder="1" applyAlignment="1">
      <alignment vertical="center"/>
    </xf>
    <xf numFmtId="170" fontId="334" fillId="0" borderId="27" xfId="26928" applyNumberFormat="1" applyFont="1" applyBorder="1" applyAlignment="1">
      <alignment vertical="center"/>
    </xf>
    <xf numFmtId="170" fontId="334" fillId="0" borderId="27" xfId="14" applyNumberFormat="1" applyFont="1" applyBorder="1" applyAlignment="1">
      <alignment vertical="center"/>
    </xf>
    <xf numFmtId="0" fontId="364" fillId="2" borderId="17" xfId="0" applyFont="1" applyFill="1" applyBorder="1" applyAlignment="1">
      <alignment vertical="center"/>
    </xf>
    <xf numFmtId="170" fontId="364" fillId="2" borderId="17" xfId="14" applyNumberFormat="1" applyFont="1" applyFill="1" applyBorder="1" applyAlignment="1">
      <alignment vertical="center"/>
    </xf>
    <xf numFmtId="0" fontId="411" fillId="0" borderId="0" xfId="0" applyFont="1" applyAlignment="1">
      <alignment horizontal="left" vertical="center"/>
    </xf>
    <xf numFmtId="0" fontId="352" fillId="0" borderId="0" xfId="0" applyFont="1" applyAlignment="1">
      <alignment vertical="center"/>
    </xf>
    <xf numFmtId="0" fontId="362" fillId="0" borderId="237" xfId="0" applyFont="1" applyBorder="1" applyAlignment="1">
      <alignment horizontal="left" vertical="center" wrapText="1"/>
    </xf>
    <xf numFmtId="9" fontId="362" fillId="0" borderId="237" xfId="0" applyNumberFormat="1" applyFont="1" applyBorder="1" applyAlignment="1">
      <alignment horizontal="center" vertical="center"/>
    </xf>
    <xf numFmtId="0" fontId="362" fillId="0" borderId="237" xfId="0" applyFont="1" applyBorder="1" applyAlignment="1">
      <alignment horizontal="center" vertical="center"/>
    </xf>
    <xf numFmtId="0" fontId="362" fillId="0" borderId="238" xfId="0" applyFont="1" applyBorder="1" applyAlignment="1">
      <alignment horizontal="center" vertical="center" wrapText="1"/>
    </xf>
    <xf numFmtId="0" fontId="362" fillId="0" borderId="239" xfId="0" applyFont="1" applyBorder="1" applyAlignment="1">
      <alignment horizontal="center" vertical="center" wrapText="1"/>
    </xf>
    <xf numFmtId="0" fontId="348" fillId="0" borderId="0" xfId="0" applyFont="1" applyAlignment="1">
      <alignment vertical="center" wrapText="1"/>
    </xf>
    <xf numFmtId="0" fontId="349" fillId="0" borderId="0" xfId="0" applyFont="1" applyAlignment="1">
      <alignment vertical="center"/>
    </xf>
    <xf numFmtId="0" fontId="349" fillId="0" borderId="0" xfId="0" applyFont="1" applyAlignment="1">
      <alignment vertical="center" wrapText="1"/>
    </xf>
    <xf numFmtId="0" fontId="334" fillId="0" borderId="0" xfId="20996" applyNumberFormat="1" applyFont="1" applyBorder="1" applyAlignment="1">
      <alignment vertical="center"/>
    </xf>
    <xf numFmtId="1" fontId="334" fillId="0" borderId="0" xfId="20996" applyNumberFormat="1" applyFont="1" applyBorder="1" applyAlignment="1">
      <alignment vertical="center"/>
    </xf>
    <xf numFmtId="0" fontId="348" fillId="0" borderId="0" xfId="0" applyFont="1" applyAlignment="1">
      <alignment horizontal="left" vertical="center" wrapText="1" indent="1"/>
    </xf>
    <xf numFmtId="9" fontId="351" fillId="0" borderId="237" xfId="0" applyNumberFormat="1" applyFont="1" applyBorder="1" applyAlignment="1">
      <alignment horizontal="center" vertical="center"/>
    </xf>
    <xf numFmtId="0" fontId="362" fillId="0" borderId="237" xfId="0" applyFont="1" applyBorder="1" applyAlignment="1">
      <alignment horizontal="left" vertical="center"/>
    </xf>
    <xf numFmtId="3" fontId="334" fillId="0" borderId="0" xfId="20996" applyNumberFormat="1" applyFont="1" applyBorder="1" applyAlignment="1">
      <alignment vertical="center"/>
    </xf>
    <xf numFmtId="0" fontId="348" fillId="0" borderId="0" xfId="0" applyFont="1" applyAlignment="1">
      <alignment vertical="top" wrapText="1" indent="1"/>
    </xf>
    <xf numFmtId="3" fontId="334" fillId="8" borderId="0" xfId="27164" applyNumberFormat="1" applyFont="1" applyFill="1" applyAlignment="1">
      <alignment vertical="center"/>
    </xf>
    <xf numFmtId="0" fontId="348" fillId="0" borderId="0" xfId="0" applyFont="1" applyAlignment="1">
      <alignment horizontal="justify" vertical="center" wrapText="1" indent="2"/>
    </xf>
    <xf numFmtId="0" fontId="348" fillId="0" borderId="0" xfId="0" applyFont="1" applyAlignment="1">
      <alignment vertical="center" wrapText="1" indent="2"/>
    </xf>
    <xf numFmtId="0" fontId="348" fillId="0" borderId="0" xfId="0" applyFont="1" applyAlignment="1">
      <alignment vertical="center" wrapText="1" indent="1"/>
    </xf>
    <xf numFmtId="0" fontId="348" fillId="0" borderId="0" xfId="0" applyFont="1" applyAlignment="1">
      <alignment vertical="center" indent="1"/>
    </xf>
    <xf numFmtId="0" fontId="348" fillId="0" borderId="0" xfId="0" applyFont="1" applyAlignment="1">
      <alignment horizontal="justify" vertical="center" wrapText="1"/>
    </xf>
    <xf numFmtId="0" fontId="362" fillId="0" borderId="237" xfId="0" applyFont="1" applyBorder="1" applyAlignment="1">
      <alignment horizontal="center" vertical="center" wrapText="1"/>
    </xf>
    <xf numFmtId="9" fontId="334" fillId="0" borderId="0" xfId="1" applyFont="1" applyBorder="1" applyAlignment="1">
      <alignment vertical="center"/>
    </xf>
    <xf numFmtId="0" fontId="348" fillId="0" borderId="0" xfId="0" quotePrefix="1" applyFont="1" applyAlignment="1">
      <alignment vertical="center" wrapText="1"/>
    </xf>
    <xf numFmtId="0" fontId="362" fillId="127" borderId="236" xfId="0" applyFont="1" applyFill="1" applyBorder="1" applyAlignment="1">
      <alignment vertical="center"/>
    </xf>
    <xf numFmtId="9" fontId="362" fillId="127" borderId="236" xfId="1" applyFont="1" applyFill="1" applyBorder="1" applyAlignment="1">
      <alignment horizontal="right" vertical="center"/>
    </xf>
    <xf numFmtId="0" fontId="390" fillId="0" borderId="0" xfId="0" applyFont="1" applyAlignment="1">
      <alignment vertical="center" wrapText="1"/>
    </xf>
    <xf numFmtId="0" fontId="390" fillId="0" borderId="0" xfId="0" applyFont="1" applyAlignment="1">
      <alignment vertical="center"/>
    </xf>
    <xf numFmtId="172" fontId="334" fillId="6" borderId="0" xfId="14" applyNumberFormat="1" applyFont="1" applyFill="1" applyBorder="1" applyAlignment="1">
      <alignment vertical="center"/>
    </xf>
    <xf numFmtId="172" fontId="334" fillId="0" borderId="120" xfId="14" applyNumberFormat="1" applyFont="1" applyBorder="1" applyAlignment="1">
      <alignment vertical="center"/>
    </xf>
    <xf numFmtId="172" fontId="334" fillId="0" borderId="0" xfId="14" applyNumberFormat="1" applyFont="1" applyBorder="1" applyAlignment="1">
      <alignment vertical="center"/>
    </xf>
    <xf numFmtId="9" fontId="334" fillId="0" borderId="120" xfId="1" applyFont="1" applyBorder="1" applyAlignment="1">
      <alignment horizontal="right" vertical="center"/>
    </xf>
    <xf numFmtId="9" fontId="334" fillId="0" borderId="120" xfId="1" applyFont="1" applyBorder="1" applyAlignment="1">
      <alignment vertical="center"/>
    </xf>
    <xf numFmtId="172" fontId="334" fillId="0" borderId="13" xfId="14" applyNumberFormat="1" applyFont="1" applyBorder="1" applyAlignment="1">
      <alignment vertical="center"/>
    </xf>
    <xf numFmtId="9" fontId="334" fillId="0" borderId="0" xfId="1" applyFont="1" applyAlignment="1">
      <alignment vertical="center"/>
    </xf>
    <xf numFmtId="9" fontId="334" fillId="0" borderId="0" xfId="1" applyFont="1" applyAlignment="1">
      <alignment horizontal="right" vertical="center"/>
    </xf>
    <xf numFmtId="172" fontId="334" fillId="0" borderId="6" xfId="14" applyNumberFormat="1" applyFont="1" applyBorder="1" applyAlignment="1">
      <alignment vertical="center"/>
    </xf>
    <xf numFmtId="9" fontId="334" fillId="0" borderId="6" xfId="1" applyFont="1" applyBorder="1" applyAlignment="1">
      <alignment horizontal="right" vertical="center"/>
    </xf>
    <xf numFmtId="9" fontId="334" fillId="0" borderId="6" xfId="1" applyFont="1" applyBorder="1" applyAlignment="1">
      <alignment vertical="center"/>
    </xf>
    <xf numFmtId="172" fontId="364" fillId="2" borderId="7" xfId="14" applyNumberFormat="1" applyFont="1" applyFill="1" applyBorder="1" applyAlignment="1">
      <alignment vertical="center"/>
    </xf>
    <xf numFmtId="9" fontId="364" fillId="2" borderId="7" xfId="1" applyFont="1" applyFill="1" applyBorder="1" applyAlignment="1">
      <alignment vertical="center"/>
    </xf>
    <xf numFmtId="9" fontId="364" fillId="2" borderId="7" xfId="1" applyFont="1" applyFill="1" applyBorder="1" applyAlignment="1">
      <alignment horizontal="right" vertical="center"/>
    </xf>
    <xf numFmtId="172" fontId="334" fillId="6" borderId="0" xfId="20996" applyNumberFormat="1" applyFont="1" applyFill="1" applyBorder="1" applyAlignment="1">
      <alignment vertical="center"/>
    </xf>
    <xf numFmtId="172" fontId="334" fillId="0" borderId="13" xfId="20996" applyNumberFormat="1" applyFont="1" applyBorder="1" applyAlignment="1">
      <alignment vertical="center"/>
    </xf>
    <xf numFmtId="0" fontId="334" fillId="0" borderId="0" xfId="0" applyFont="1" applyAlignment="1">
      <alignment horizontal="left" vertical="center" indent="1"/>
    </xf>
    <xf numFmtId="0" fontId="334" fillId="0" borderId="0" xfId="0" applyFont="1" applyAlignment="1">
      <alignment horizontal="left" vertical="center" wrapText="1" indent="1"/>
    </xf>
    <xf numFmtId="172" fontId="364" fillId="0" borderId="7" xfId="14" applyNumberFormat="1" applyFont="1" applyFill="1" applyBorder="1" applyAlignment="1">
      <alignment vertical="center"/>
    </xf>
    <xf numFmtId="9" fontId="364" fillId="0" borderId="7" xfId="1" applyFont="1" applyFill="1" applyBorder="1" applyAlignment="1">
      <alignment vertical="center"/>
    </xf>
    <xf numFmtId="0" fontId="334" fillId="0" borderId="1" xfId="0" applyFont="1" applyBorder="1" applyAlignment="1">
      <alignment horizontal="center"/>
    </xf>
    <xf numFmtId="0" fontId="334" fillId="0" borderId="14" xfId="0" applyFont="1" applyBorder="1"/>
    <xf numFmtId="0" fontId="364" fillId="0" borderId="182" xfId="0" applyFont="1" applyBorder="1" applyAlignment="1">
      <alignment horizontal="center" vertical="center" wrapText="1"/>
    </xf>
    <xf numFmtId="172" fontId="334" fillId="0" borderId="2" xfId="14" applyNumberFormat="1" applyFont="1" applyBorder="1" applyAlignment="1">
      <alignment vertical="center"/>
    </xf>
    <xf numFmtId="172" fontId="334" fillId="0" borderId="24" xfId="14" applyNumberFormat="1" applyFont="1" applyBorder="1" applyAlignment="1">
      <alignment vertical="center"/>
    </xf>
    <xf numFmtId="0" fontId="356" fillId="0" borderId="25" xfId="0" applyFont="1" applyBorder="1" applyAlignment="1">
      <alignment vertical="center"/>
    </xf>
    <xf numFmtId="0" fontId="356" fillId="0" borderId="25" xfId="0" applyFont="1" applyBorder="1" applyAlignment="1">
      <alignment vertical="center" wrapText="1"/>
    </xf>
    <xf numFmtId="0" fontId="371" fillId="5" borderId="0" xfId="81" applyFont="1" applyFill="1" applyAlignment="1">
      <alignment horizontal="left" vertical="center"/>
    </xf>
    <xf numFmtId="0" fontId="371" fillId="5" borderId="0" xfId="81" applyFont="1" applyFill="1" applyAlignment="1">
      <alignment vertical="center"/>
    </xf>
    <xf numFmtId="0" fontId="364" fillId="0" borderId="9" xfId="0" applyFont="1" applyBorder="1"/>
    <xf numFmtId="14" fontId="364" fillId="0" borderId="9" xfId="0" applyNumberFormat="1" applyFont="1" applyBorder="1"/>
    <xf numFmtId="174" fontId="412" fillId="0" borderId="131" xfId="31" applyNumberFormat="1" applyFont="1" applyBorder="1" applyAlignment="1">
      <alignment horizontal="left" vertical="center" wrapText="1"/>
    </xf>
    <xf numFmtId="172" fontId="375" fillId="0" borderId="128" xfId="14" applyNumberFormat="1" applyFont="1" applyFill="1" applyBorder="1" applyAlignment="1" applyProtection="1">
      <alignment horizontal="center" vertical="center" wrapText="1"/>
    </xf>
    <xf numFmtId="172" fontId="349" fillId="0" borderId="106" xfId="14" applyNumberFormat="1" applyFont="1" applyFill="1" applyBorder="1" applyAlignment="1">
      <alignment horizontal="left" vertical="center"/>
    </xf>
    <xf numFmtId="172" fontId="349" fillId="0" borderId="106" xfId="14" applyNumberFormat="1" applyFont="1" applyFill="1" applyBorder="1" applyAlignment="1">
      <alignment horizontal="right" vertical="center"/>
    </xf>
    <xf numFmtId="0" fontId="349" fillId="0" borderId="106" xfId="14" applyNumberFormat="1" applyFont="1" applyFill="1" applyBorder="1" applyAlignment="1">
      <alignment horizontal="right" vertical="center"/>
    </xf>
    <xf numFmtId="0" fontId="364" fillId="0" borderId="15" xfId="0" applyFont="1" applyBorder="1"/>
    <xf numFmtId="14" fontId="364" fillId="0" borderId="15" xfId="0" applyNumberFormat="1" applyFont="1" applyBorder="1"/>
    <xf numFmtId="14" fontId="364" fillId="0" borderId="9" xfId="0" quotePrefix="1" applyNumberFormat="1" applyFont="1" applyBorder="1" applyAlignment="1">
      <alignment horizontal="right"/>
    </xf>
    <xf numFmtId="14" fontId="364" fillId="0" borderId="9" xfId="0" applyNumberFormat="1" applyFont="1" applyBorder="1" applyAlignment="1">
      <alignment horizontal="right"/>
    </xf>
    <xf numFmtId="174" fontId="413" fillId="0" borderId="185" xfId="31" applyNumberFormat="1" applyFont="1" applyBorder="1" applyAlignment="1">
      <alignment horizontal="left" vertical="center" wrapText="1"/>
    </xf>
    <xf numFmtId="172" fontId="351" fillId="0" borderId="185" xfId="27211" applyNumberFormat="1" applyFont="1" applyFill="1" applyBorder="1" applyAlignment="1" applyProtection="1">
      <alignment horizontal="center" vertical="center" wrapText="1"/>
    </xf>
    <xf numFmtId="172" fontId="351" fillId="0" borderId="128" xfId="27211" applyNumberFormat="1" applyFont="1" applyFill="1" applyBorder="1" applyAlignment="1" applyProtection="1">
      <alignment horizontal="center" vertical="center" wrapText="1"/>
    </xf>
    <xf numFmtId="0" fontId="349" fillId="0" borderId="0" xfId="31" applyFont="1" applyAlignment="1">
      <alignment horizontal="left" vertical="center" indent="1"/>
    </xf>
    <xf numFmtId="172" fontId="349" fillId="0" borderId="0" xfId="14" applyNumberFormat="1" applyFont="1" applyFill="1" applyBorder="1" applyAlignment="1">
      <alignment horizontal="right" vertical="center"/>
    </xf>
    <xf numFmtId="171" fontId="349" fillId="0" borderId="0" xfId="1" applyNumberFormat="1" applyFont="1" applyFill="1" applyBorder="1" applyAlignment="1">
      <alignment horizontal="right" vertical="center"/>
    </xf>
    <xf numFmtId="0" fontId="349" fillId="0" borderId="186" xfId="31" applyFont="1" applyBorder="1" applyAlignment="1">
      <alignment horizontal="left" vertical="center" indent="1"/>
    </xf>
    <xf numFmtId="172" fontId="349" fillId="0" borderId="186" xfId="14" applyNumberFormat="1" applyFont="1" applyFill="1" applyBorder="1" applyAlignment="1">
      <alignment horizontal="right" vertical="center"/>
    </xf>
    <xf numFmtId="171" fontId="349" fillId="0" borderId="132" xfId="1" applyNumberFormat="1" applyFont="1" applyFill="1" applyBorder="1" applyAlignment="1">
      <alignment horizontal="right" vertical="center"/>
    </xf>
    <xf numFmtId="171" fontId="349" fillId="0" borderId="186" xfId="1" applyNumberFormat="1" applyFont="1" applyFill="1" applyBorder="1" applyAlignment="1">
      <alignment horizontal="right" vertical="center"/>
    </xf>
    <xf numFmtId="0" fontId="364" fillId="0" borderId="0" xfId="0" applyFont="1" applyAlignment="1">
      <alignment horizontal="centerContinuous"/>
    </xf>
    <xf numFmtId="0" fontId="404" fillId="0" borderId="9" xfId="70" applyFont="1" applyBorder="1" applyAlignment="1">
      <alignment horizontal="left" vertical="center"/>
    </xf>
    <xf numFmtId="0" fontId="351" fillId="0" borderId="9" xfId="70" applyFont="1" applyBorder="1" applyAlignment="1">
      <alignment horizontal="left" vertical="center"/>
    </xf>
    <xf numFmtId="0" fontId="349" fillId="0" borderId="100" xfId="70" applyFont="1" applyBorder="1"/>
    <xf numFmtId="172" fontId="415" fillId="0" borderId="126" xfId="31" applyNumberFormat="1" applyFont="1" applyBorder="1" applyAlignment="1">
      <alignment horizontal="center" vertical="center"/>
    </xf>
    <xf numFmtId="174" fontId="351" fillId="0" borderId="131" xfId="31" applyNumberFormat="1" applyFont="1" applyBorder="1" applyAlignment="1">
      <alignment horizontal="center" vertical="center" wrapText="1"/>
    </xf>
    <xf numFmtId="172" fontId="351" fillId="0" borderId="128" xfId="27209" applyNumberFormat="1" applyFont="1" applyFill="1" applyBorder="1" applyAlignment="1" applyProtection="1">
      <alignment horizontal="center" vertical="center" wrapText="1"/>
    </xf>
    <xf numFmtId="3" fontId="349" fillId="0" borderId="0" xfId="0" applyNumberFormat="1" applyFont="1" applyAlignment="1">
      <alignment horizontal="right" vertical="center"/>
    </xf>
    <xf numFmtId="170" fontId="349" fillId="0" borderId="0" xfId="27486" applyNumberFormat="1" applyFont="1" applyAlignment="1">
      <alignment horizontal="right" vertical="center" indent="1"/>
    </xf>
    <xf numFmtId="0" fontId="349" fillId="0" borderId="0" xfId="0" applyFont="1" applyAlignment="1">
      <alignment horizontal="right" vertical="center"/>
    </xf>
    <xf numFmtId="0" fontId="351" fillId="0" borderId="0" xfId="31" applyFont="1" applyAlignment="1">
      <alignment horizontal="left" vertical="center" indent="1"/>
    </xf>
    <xf numFmtId="3" fontId="351" fillId="0" borderId="0" xfId="0" applyNumberFormat="1" applyFont="1" applyAlignment="1">
      <alignment horizontal="right" vertical="center"/>
    </xf>
    <xf numFmtId="170" fontId="351" fillId="0" borderId="0" xfId="27486" applyNumberFormat="1" applyFont="1" applyAlignment="1">
      <alignment horizontal="right" vertical="center" indent="1"/>
    </xf>
    <xf numFmtId="0" fontId="351" fillId="0" borderId="132" xfId="31" applyFont="1" applyBorder="1" applyAlignment="1">
      <alignment horizontal="left" vertical="center" indent="1"/>
    </xf>
    <xf numFmtId="170" fontId="351" fillId="0" borderId="132" xfId="27486" applyNumberFormat="1" applyFont="1" applyBorder="1" applyAlignment="1">
      <alignment horizontal="right" vertical="center" indent="1"/>
    </xf>
    <xf numFmtId="0" fontId="351" fillId="0" borderId="106" xfId="31" applyFont="1" applyBorder="1" applyAlignment="1">
      <alignment horizontal="left" vertical="center" indent="1"/>
    </xf>
    <xf numFmtId="170" fontId="351" fillId="0" borderId="106" xfId="27486" applyNumberFormat="1" applyFont="1" applyBorder="1" applyAlignment="1">
      <alignment horizontal="right" vertical="center" indent="1"/>
    </xf>
    <xf numFmtId="174" fontId="375" fillId="0" borderId="131" xfId="31" applyNumberFormat="1" applyFont="1" applyBorder="1" applyAlignment="1">
      <alignment horizontal="center" vertical="center" wrapText="1"/>
    </xf>
    <xf numFmtId="172" fontId="351" fillId="0" borderId="128" xfId="26930" applyNumberFormat="1" applyFont="1" applyFill="1" applyBorder="1" applyAlignment="1" applyProtection="1">
      <alignment horizontal="center" vertical="center" wrapText="1"/>
    </xf>
    <xf numFmtId="3" fontId="349" fillId="0" borderId="0" xfId="27463" applyNumberFormat="1" applyFont="1" applyAlignment="1">
      <alignment horizontal="right" vertical="center" indent="1"/>
    </xf>
    <xf numFmtId="170" fontId="349" fillId="0" borderId="0" xfId="27463" applyNumberFormat="1" applyFont="1" applyAlignment="1">
      <alignment horizontal="right" vertical="center" indent="1"/>
    </xf>
    <xf numFmtId="3" fontId="351" fillId="0" borderId="0" xfId="27463" applyNumberFormat="1" applyFont="1" applyAlignment="1">
      <alignment horizontal="right" vertical="center" indent="1"/>
    </xf>
    <xf numFmtId="170" fontId="351" fillId="0" borderId="0" xfId="27463" applyNumberFormat="1" applyFont="1" applyAlignment="1">
      <alignment horizontal="right" vertical="center" indent="1"/>
    </xf>
    <xf numFmtId="3" fontId="351" fillId="0" borderId="132" xfId="27463" applyNumberFormat="1" applyFont="1" applyBorder="1" applyAlignment="1">
      <alignment horizontal="right" vertical="center" indent="1"/>
    </xf>
    <xf numFmtId="170" fontId="351" fillId="0" borderId="132" xfId="27463" applyNumberFormat="1" applyFont="1" applyBorder="1" applyAlignment="1">
      <alignment horizontal="right" vertical="center" indent="1"/>
    </xf>
    <xf numFmtId="3" fontId="351" fillId="0" borderId="106" xfId="27463" applyNumberFormat="1" applyFont="1" applyBorder="1" applyAlignment="1">
      <alignment horizontal="right" vertical="center" indent="1"/>
    </xf>
    <xf numFmtId="170" fontId="351" fillId="0" borderId="106" xfId="27463" applyNumberFormat="1" applyFont="1" applyBorder="1" applyAlignment="1">
      <alignment horizontal="right" vertical="center" indent="1"/>
    </xf>
    <xf numFmtId="0" fontId="347" fillId="21" borderId="0" xfId="81" applyFont="1" applyFill="1" applyAlignment="1">
      <alignment horizontal="left" vertical="center"/>
    </xf>
    <xf numFmtId="0" fontId="371" fillId="21" borderId="0" xfId="81" applyFont="1" applyFill="1" applyAlignment="1">
      <alignment horizontal="left" vertical="center"/>
    </xf>
    <xf numFmtId="0" fontId="416" fillId="0" borderId="9" xfId="0" applyFont="1" applyBorder="1" applyAlignment="1">
      <alignment horizontal="left"/>
    </xf>
    <xf numFmtId="14" fontId="364" fillId="0" borderId="9" xfId="0" applyNumberFormat="1" applyFont="1" applyBorder="1" applyAlignment="1">
      <alignment horizontal="center"/>
    </xf>
    <xf numFmtId="0" fontId="349" fillId="0" borderId="0" xfId="68" applyFont="1"/>
    <xf numFmtId="0" fontId="364" fillId="0" borderId="184" xfId="0" applyFont="1" applyBorder="1" applyAlignment="1">
      <alignment horizontal="center" vertical="center" wrapText="1"/>
    </xf>
    <xf numFmtId="3" fontId="351" fillId="0" borderId="106" xfId="31" applyNumberFormat="1" applyFont="1" applyBorder="1" applyAlignment="1">
      <alignment vertical="center"/>
    </xf>
    <xf numFmtId="3" fontId="351" fillId="0" borderId="106" xfId="27463" applyNumberFormat="1" applyFont="1" applyBorder="1" applyAlignment="1">
      <alignment vertical="center"/>
    </xf>
    <xf numFmtId="3" fontId="332" fillId="0" borderId="0" xfId="0" applyNumberFormat="1" applyFont="1"/>
    <xf numFmtId="0" fontId="357" fillId="0" borderId="0" xfId="31" applyFont="1" applyAlignment="1">
      <alignment horizontal="left" vertical="center"/>
    </xf>
    <xf numFmtId="0" fontId="371" fillId="21" borderId="0" xfId="81" applyFont="1" applyFill="1" applyAlignment="1">
      <alignment vertical="center"/>
    </xf>
    <xf numFmtId="0" fontId="416" fillId="0" borderId="9" xfId="0" applyFont="1" applyBorder="1"/>
    <xf numFmtId="0" fontId="334" fillId="0" borderId="9" xfId="0" applyFont="1" applyBorder="1"/>
    <xf numFmtId="14" fontId="364" fillId="0" borderId="9" xfId="0" quotePrefix="1" applyNumberFormat="1" applyFont="1" applyBorder="1"/>
    <xf numFmtId="14" fontId="415" fillId="0" borderId="0" xfId="31" applyNumberFormat="1" applyFont="1" applyAlignment="1">
      <alignment horizontal="center" vertical="center" wrapText="1"/>
    </xf>
    <xf numFmtId="174" fontId="375" fillId="0" borderId="130" xfId="31" applyNumberFormat="1" applyFont="1" applyBorder="1" applyAlignment="1">
      <alignment horizontal="center" vertical="center"/>
    </xf>
    <xf numFmtId="174" fontId="375" fillId="0" borderId="0" xfId="31" applyNumberFormat="1" applyFont="1" applyAlignment="1">
      <alignment horizontal="center" vertical="center"/>
    </xf>
    <xf numFmtId="172" fontId="349" fillId="0" borderId="0" xfId="14" applyNumberFormat="1" applyFont="1" applyFill="1" applyBorder="1" applyAlignment="1">
      <alignment vertical="center"/>
    </xf>
    <xf numFmtId="0" fontId="332" fillId="0" borderId="0" xfId="0" applyFont="1" applyAlignment="1">
      <alignment horizontal="left" vertical="center"/>
    </xf>
    <xf numFmtId="0" fontId="406" fillId="0" borderId="9" xfId="70" applyFont="1" applyBorder="1" applyAlignment="1">
      <alignment horizontal="left" vertical="center"/>
    </xf>
    <xf numFmtId="0" fontId="351" fillId="0" borderId="9" xfId="70" applyFont="1" applyBorder="1" applyAlignment="1">
      <alignment horizontal="centerContinuous" vertical="center"/>
    </xf>
    <xf numFmtId="0" fontId="351" fillId="0" borderId="125" xfId="70" applyFont="1" applyBorder="1" applyAlignment="1">
      <alignment horizontal="centerContinuous"/>
    </xf>
    <xf numFmtId="0" fontId="349" fillId="0" borderId="0" xfId="70" applyFont="1" applyAlignment="1">
      <alignment horizontal="left" vertical="center"/>
    </xf>
    <xf numFmtId="0" fontId="351" fillId="0" borderId="0" xfId="70" applyFont="1" applyAlignment="1">
      <alignment horizontal="centerContinuous" vertical="center"/>
    </xf>
    <xf numFmtId="0" fontId="351" fillId="0" borderId="34" xfId="70" applyFont="1" applyBorder="1" applyAlignment="1">
      <alignment horizontal="centerContinuous"/>
    </xf>
    <xf numFmtId="174" fontId="351" fillId="0" borderId="128" xfId="31" applyNumberFormat="1" applyFont="1" applyBorder="1" applyAlignment="1">
      <alignment horizontal="left" vertical="center"/>
    </xf>
    <xf numFmtId="174" fontId="351" fillId="0" borderId="128" xfId="31" applyNumberFormat="1" applyFont="1" applyBorder="1" applyAlignment="1">
      <alignment horizontal="right" vertical="center"/>
    </xf>
    <xf numFmtId="174" fontId="351" fillId="0" borderId="129" xfId="31" applyNumberFormat="1" applyFont="1" applyBorder="1" applyAlignment="1">
      <alignment horizontal="left" vertical="center"/>
    </xf>
    <xf numFmtId="0" fontId="351" fillId="0" borderId="0" xfId="31" applyFont="1" applyAlignment="1">
      <alignment horizontal="left" vertical="center"/>
    </xf>
    <xf numFmtId="172" fontId="351" fillId="0" borderId="0" xfId="27463" applyNumberFormat="1" applyFont="1" applyFill="1" applyBorder="1" applyAlignment="1">
      <alignment horizontal="right" vertical="center"/>
    </xf>
    <xf numFmtId="0" fontId="351" fillId="0" borderId="0" xfId="31" applyFont="1" applyAlignment="1">
      <alignment horizontal="left" vertical="center" indent="2"/>
    </xf>
    <xf numFmtId="0" fontId="349" fillId="0" borderId="0" xfId="70" applyFont="1"/>
    <xf numFmtId="172" fontId="349" fillId="0" borderId="0" xfId="27463" applyNumberFormat="1" applyFont="1" applyBorder="1" applyAlignment="1" applyProtection="1">
      <alignment horizontal="right"/>
    </xf>
    <xf numFmtId="172" fontId="334" fillId="0" borderId="0" xfId="27463" applyNumberFormat="1" applyFont="1" applyBorder="1" applyAlignment="1">
      <alignment horizontal="right"/>
    </xf>
    <xf numFmtId="0" fontId="351" fillId="0" borderId="0" xfId="70" applyFont="1"/>
    <xf numFmtId="172" fontId="349" fillId="0" borderId="0" xfId="27463" applyNumberFormat="1" applyFont="1" applyFill="1" applyBorder="1" applyAlignment="1" applyProtection="1">
      <alignment horizontal="right"/>
    </xf>
    <xf numFmtId="168" fontId="351" fillId="0" borderId="0" xfId="26943" applyFont="1" applyFill="1" applyBorder="1" applyAlignment="1" applyProtection="1">
      <alignment horizontal="left" indent="1"/>
    </xf>
    <xf numFmtId="172" fontId="349" fillId="0" borderId="0" xfId="27463" applyNumberFormat="1" applyFont="1" applyFill="1" applyBorder="1" applyAlignment="1" applyProtection="1">
      <alignment horizontal="right" indent="1"/>
    </xf>
    <xf numFmtId="0" fontId="351" fillId="0" borderId="6" xfId="31" applyFont="1" applyBorder="1" applyAlignment="1">
      <alignment horizontal="left" vertical="center"/>
    </xf>
    <xf numFmtId="0" fontId="351" fillId="0" borderId="6" xfId="31" applyFont="1" applyBorder="1" applyAlignment="1">
      <alignment horizontal="left" vertical="center" indent="1"/>
    </xf>
    <xf numFmtId="172" fontId="351" fillId="0" borderId="6" xfId="27463" applyNumberFormat="1" applyFont="1" applyFill="1" applyBorder="1" applyAlignment="1">
      <alignment horizontal="right" vertical="center"/>
    </xf>
    <xf numFmtId="0" fontId="351" fillId="0" borderId="106" xfId="70" applyFont="1" applyBorder="1"/>
    <xf numFmtId="172" fontId="351" fillId="0" borderId="106" xfId="27463" applyNumberFormat="1" applyFont="1" applyFill="1" applyBorder="1" applyAlignment="1">
      <alignment horizontal="right" vertical="center"/>
    </xf>
    <xf numFmtId="172" fontId="351" fillId="0" borderId="106" xfId="27463" applyNumberFormat="1" applyFont="1" applyFill="1" applyBorder="1" applyAlignment="1" applyProtection="1">
      <alignment horizontal="right"/>
    </xf>
    <xf numFmtId="172" fontId="334" fillId="0" borderId="0" xfId="27463" applyNumberFormat="1" applyFont="1" applyBorder="1" applyAlignment="1">
      <alignment horizontal="right" vertical="center"/>
    </xf>
    <xf numFmtId="0" fontId="334" fillId="0" borderId="0" xfId="27463" applyNumberFormat="1" applyFont="1" applyBorder="1" applyAlignment="1">
      <alignment horizontal="right"/>
    </xf>
    <xf numFmtId="3" fontId="351" fillId="0" borderId="217" xfId="0" applyNumberFormat="1" applyFont="1" applyBorder="1" applyAlignment="1">
      <alignment horizontal="right" vertical="center"/>
    </xf>
    <xf numFmtId="0" fontId="364" fillId="124" borderId="7" xfId="0" applyFont="1" applyFill="1" applyBorder="1" applyAlignment="1">
      <alignment vertical="center"/>
    </xf>
    <xf numFmtId="172" fontId="364" fillId="124" borderId="7" xfId="14" applyNumberFormat="1" applyFont="1" applyFill="1" applyBorder="1" applyAlignment="1">
      <alignment vertical="center"/>
    </xf>
    <xf numFmtId="0" fontId="334" fillId="7" borderId="0" xfId="0" applyFont="1" applyFill="1"/>
    <xf numFmtId="0" fontId="364" fillId="7" borderId="7" xfId="0" applyFont="1" applyFill="1" applyBorder="1" applyAlignment="1">
      <alignment vertical="center"/>
    </xf>
    <xf numFmtId="172" fontId="364" fillId="7" borderId="7" xfId="14" applyNumberFormat="1" applyFont="1" applyFill="1" applyBorder="1" applyAlignment="1">
      <alignment vertical="center"/>
    </xf>
    <xf numFmtId="172" fontId="364" fillId="0" borderId="7" xfId="14" applyNumberFormat="1" applyFont="1" applyBorder="1" applyAlignment="1">
      <alignment vertical="center"/>
    </xf>
    <xf numFmtId="14" fontId="364" fillId="0" borderId="1" xfId="0" quotePrefix="1" applyNumberFormat="1" applyFont="1" applyBorder="1" applyAlignment="1">
      <alignment horizontal="right" vertical="center"/>
    </xf>
    <xf numFmtId="172" fontId="334" fillId="0" borderId="13" xfId="14" applyNumberFormat="1" applyFont="1" applyBorder="1"/>
    <xf numFmtId="0" fontId="351" fillId="0" borderId="0" xfId="0" applyFont="1" applyAlignment="1">
      <alignment vertical="center"/>
    </xf>
    <xf numFmtId="0" fontId="349" fillId="0" borderId="0" xfId="0" applyFont="1" applyAlignment="1">
      <alignment horizontal="left" vertical="center" indent="2"/>
    </xf>
    <xf numFmtId="0" fontId="364" fillId="0" borderId="17" xfId="0" applyFont="1" applyBorder="1" applyAlignment="1">
      <alignment vertical="center"/>
    </xf>
    <xf numFmtId="172" fontId="334" fillId="0" borderId="17" xfId="14" applyNumberFormat="1" applyFont="1" applyBorder="1" applyAlignment="1">
      <alignment vertical="center"/>
    </xf>
    <xf numFmtId="0" fontId="364" fillId="0" borderId="183" xfId="0" applyFont="1" applyBorder="1" applyAlignment="1">
      <alignment vertical="center"/>
    </xf>
    <xf numFmtId="172" fontId="364" fillId="0" borderId="183" xfId="14" applyNumberFormat="1" applyFont="1" applyFill="1" applyBorder="1" applyAlignment="1">
      <alignment vertical="center"/>
    </xf>
    <xf numFmtId="172" fontId="364" fillId="0" borderId="17" xfId="14" applyNumberFormat="1" applyFont="1" applyFill="1" applyBorder="1" applyAlignment="1">
      <alignment vertical="center"/>
    </xf>
    <xf numFmtId="0" fontId="334" fillId="0" borderId="18" xfId="0" applyFont="1" applyBorder="1"/>
    <xf numFmtId="0" fontId="404" fillId="0" borderId="1" xfId="28" applyFont="1" applyBorder="1" applyAlignment="1">
      <alignment horizontal="left" wrapText="1"/>
    </xf>
    <xf numFmtId="174" fontId="351" fillId="0" borderId="15" xfId="16713" applyNumberFormat="1" applyFont="1" applyBorder="1" applyAlignment="1">
      <alignment horizontal="center" vertical="center" wrapText="1"/>
    </xf>
    <xf numFmtId="0" fontId="349" fillId="0" borderId="0" xfId="16713" applyFont="1" applyAlignment="1">
      <alignment horizontal="left" vertical="center" wrapText="1" indent="1"/>
    </xf>
    <xf numFmtId="170" fontId="349" fillId="0" borderId="0" xfId="25665" applyNumberFormat="1" applyFont="1" applyFill="1" applyBorder="1" applyAlignment="1" applyProtection="1">
      <alignment horizontal="left" vertical="center" wrapText="1" indent="1"/>
      <protection locked="0"/>
    </xf>
    <xf numFmtId="0" fontId="349" fillId="0" borderId="6" xfId="16713" applyFont="1" applyBorder="1" applyAlignment="1">
      <alignment horizontal="left" vertical="center" wrapText="1" indent="1"/>
    </xf>
    <xf numFmtId="170" fontId="349" fillId="0" borderId="6" xfId="25665" applyNumberFormat="1" applyFont="1" applyFill="1" applyBorder="1" applyAlignment="1" applyProtection="1">
      <alignment horizontal="left" vertical="center" wrapText="1" indent="1"/>
      <protection locked="0"/>
    </xf>
    <xf numFmtId="170" fontId="351" fillId="0" borderId="17" xfId="25665" applyNumberFormat="1" applyFont="1" applyFill="1" applyBorder="1" applyAlignment="1" applyProtection="1">
      <alignment vertical="center" wrapText="1"/>
    </xf>
    <xf numFmtId="171" fontId="351" fillId="0" borderId="17" xfId="6" applyNumberFormat="1" applyFont="1" applyFill="1" applyBorder="1" applyAlignment="1" applyProtection="1">
      <alignment horizontal="right" vertical="center" wrapText="1"/>
      <protection locked="0"/>
    </xf>
    <xf numFmtId="0" fontId="382" fillId="0" borderId="0" xfId="25671" applyFont="1" applyAlignment="1">
      <alignment vertical="center"/>
    </xf>
    <xf numFmtId="0" fontId="418" fillId="0" borderId="0" xfId="25671" applyFont="1" applyAlignment="1">
      <alignment vertical="top"/>
    </xf>
    <xf numFmtId="10" fontId="334" fillId="128" borderId="0" xfId="26928" applyNumberFormat="1" applyFont="1" applyFill="1" applyBorder="1" applyAlignment="1">
      <alignment vertical="center"/>
    </xf>
    <xf numFmtId="9" fontId="348" fillId="0" borderId="0" xfId="0" applyNumberFormat="1" applyFont="1" applyAlignment="1">
      <alignment horizontal="left" vertical="center" wrapText="1"/>
    </xf>
    <xf numFmtId="9" fontId="334" fillId="0" borderId="0" xfId="1" applyFont="1" applyFill="1" applyBorder="1" applyAlignment="1">
      <alignment vertical="center"/>
    </xf>
    <xf numFmtId="0" fontId="346" fillId="21" borderId="0" xfId="0" applyFont="1" applyFill="1" applyAlignment="1">
      <alignment vertical="center"/>
    </xf>
    <xf numFmtId="0" fontId="347" fillId="21" borderId="0" xfId="0" applyFont="1" applyFill="1" applyAlignment="1">
      <alignment vertical="center"/>
    </xf>
    <xf numFmtId="3" fontId="348" fillId="0" borderId="121" xfId="0" applyNumberFormat="1" applyFont="1" applyBorder="1" applyAlignment="1">
      <alignment horizontal="right" vertical="center"/>
    </xf>
    <xf numFmtId="0" fontId="348" fillId="129" borderId="0" xfId="0" applyFont="1" applyFill="1" applyAlignment="1">
      <alignment horizontal="left" vertical="center"/>
    </xf>
    <xf numFmtId="3" fontId="348" fillId="127" borderId="0" xfId="0" applyNumberFormat="1" applyFont="1" applyFill="1" applyAlignment="1">
      <alignment horizontal="right" vertical="center"/>
    </xf>
    <xf numFmtId="3" fontId="362" fillId="0" borderId="236" xfId="0" applyNumberFormat="1" applyFont="1" applyBorder="1" applyAlignment="1">
      <alignment horizontal="right" vertical="center"/>
    </xf>
    <xf numFmtId="9" fontId="362" fillId="0" borderId="236" xfId="1" applyFont="1" applyFill="1" applyBorder="1" applyAlignment="1">
      <alignment horizontal="right" vertical="center"/>
    </xf>
    <xf numFmtId="0" fontId="349" fillId="21" borderId="0" xfId="0" applyFont="1" applyFill="1" applyAlignment="1">
      <alignment vertical="top"/>
    </xf>
    <xf numFmtId="0" fontId="410" fillId="21" borderId="0" xfId="0" applyFont="1" applyFill="1"/>
    <xf numFmtId="0" fontId="371" fillId="21" borderId="0" xfId="0" applyFont="1" applyFill="1" applyAlignment="1">
      <alignment horizontal="left" vertical="center" indent="2"/>
    </xf>
    <xf numFmtId="0" fontId="332" fillId="21" borderId="0" xfId="0" applyFont="1" applyFill="1" applyAlignment="1">
      <alignment vertical="center"/>
    </xf>
    <xf numFmtId="0" fontId="372" fillId="21" borderId="0" xfId="0" applyFont="1" applyFill="1" applyAlignment="1">
      <alignment horizontal="left" vertical="center"/>
    </xf>
    <xf numFmtId="0" fontId="332" fillId="21" borderId="0" xfId="0" applyFont="1" applyFill="1" applyAlignment="1">
      <alignment horizontal="left" vertical="center" indent="2"/>
    </xf>
    <xf numFmtId="0" fontId="371" fillId="21" borderId="0" xfId="0" applyFont="1" applyFill="1" applyAlignment="1">
      <alignment vertical="center"/>
    </xf>
    <xf numFmtId="0" fontId="372" fillId="21" borderId="0" xfId="0" applyFont="1" applyFill="1" applyAlignment="1">
      <alignment horizontal="centerContinuous" vertical="distributed" wrapText="1"/>
    </xf>
    <xf numFmtId="0" fontId="334" fillId="21" borderId="0" xfId="0" applyFont="1" applyFill="1" applyAlignment="1">
      <alignment horizontal="centerContinuous" vertical="distributed"/>
    </xf>
    <xf numFmtId="37" fontId="334" fillId="21" borderId="0" xfId="0" applyNumberFormat="1" applyFont="1" applyFill="1" applyAlignment="1">
      <alignment horizontal="center"/>
    </xf>
    <xf numFmtId="37" fontId="334" fillId="21" borderId="0" xfId="0" applyNumberFormat="1" applyFont="1" applyFill="1" applyAlignment="1">
      <alignment horizontal="center" wrapText="1"/>
    </xf>
    <xf numFmtId="0" fontId="348" fillId="21" borderId="0" xfId="79" applyFont="1" applyFill="1" applyAlignment="1">
      <alignment horizontal="left" vertical="top"/>
    </xf>
    <xf numFmtId="3" fontId="364" fillId="0" borderId="7" xfId="14" applyNumberFormat="1" applyFont="1" applyBorder="1" applyAlignment="1">
      <alignment vertical="center"/>
    </xf>
    <xf numFmtId="14" fontId="349" fillId="0" borderId="113" xfId="72" applyNumberFormat="1" applyFont="1" applyFill="1" applyBorder="1" applyAlignment="1" applyProtection="1">
      <alignment horizontal="center" vertical="center" wrapText="1"/>
      <protection locked="0"/>
    </xf>
    <xf numFmtId="0" fontId="334" fillId="0" borderId="0" xfId="0" applyFont="1" applyAlignment="1">
      <alignment vertical="top" wrapText="1"/>
    </xf>
    <xf numFmtId="0" fontId="382" fillId="0" borderId="0" xfId="79" applyFont="1" applyAlignment="1">
      <alignment horizontal="left" vertical="top"/>
    </xf>
    <xf numFmtId="170" fontId="364" fillId="0" borderId="7" xfId="0" applyNumberFormat="1" applyFont="1" applyBorder="1" applyAlignment="1">
      <alignment vertical="center"/>
    </xf>
    <xf numFmtId="10" fontId="364" fillId="0" borderId="7" xfId="1" applyNumberFormat="1" applyFont="1" applyBorder="1" applyAlignment="1">
      <alignment vertical="center"/>
    </xf>
    <xf numFmtId="168" fontId="364" fillId="0" borderId="7" xfId="0" applyNumberFormat="1" applyFont="1" applyBorder="1" applyAlignment="1">
      <alignment vertical="center"/>
    </xf>
    <xf numFmtId="0" fontId="351" fillId="0" borderId="7" xfId="5" applyFont="1" applyBorder="1" applyAlignment="1">
      <alignment vertical="center" wrapText="1"/>
    </xf>
    <xf numFmtId="170" fontId="362" fillId="0" borderId="7" xfId="294" applyNumberFormat="1" applyFont="1" applyBorder="1" applyAlignment="1">
      <alignment vertical="center"/>
    </xf>
    <xf numFmtId="170" fontId="362" fillId="0" borderId="7" xfId="294" applyNumberFormat="1" applyFont="1" applyFill="1" applyBorder="1" applyAlignment="1">
      <alignment vertical="center"/>
    </xf>
    <xf numFmtId="170" fontId="362" fillId="0" borderId="7" xfId="66" applyNumberFormat="1" applyFont="1" applyFill="1" applyBorder="1" applyAlignment="1">
      <alignment vertical="center"/>
    </xf>
    <xf numFmtId="170" fontId="362" fillId="0" borderId="7" xfId="3" applyNumberFormat="1" applyFont="1" applyFill="1" applyBorder="1" applyAlignment="1">
      <alignment vertical="center"/>
    </xf>
    <xf numFmtId="0" fontId="349" fillId="0" borderId="0" xfId="2" applyFont="1" applyAlignment="1">
      <alignment vertical="center" wrapText="1"/>
    </xf>
    <xf numFmtId="0" fontId="352" fillId="0" borderId="2" xfId="5" applyFont="1" applyBorder="1" applyAlignment="1">
      <alignment vertical="center" wrapText="1"/>
    </xf>
    <xf numFmtId="0" fontId="382" fillId="0" borderId="0" xfId="7" applyFont="1" applyAlignment="1">
      <alignment vertical="center"/>
    </xf>
    <xf numFmtId="0" fontId="404" fillId="0" borderId="15" xfId="0" applyFont="1" applyBorder="1" applyAlignment="1">
      <alignment horizontal="left" vertical="center"/>
    </xf>
    <xf numFmtId="0" fontId="403" fillId="0" borderId="15" xfId="0" applyFont="1" applyBorder="1" applyAlignment="1">
      <alignment vertical="center"/>
    </xf>
    <xf numFmtId="0" fontId="404" fillId="0" borderId="15" xfId="0" applyFont="1" applyBorder="1" applyAlignment="1">
      <alignment horizontal="right" vertical="center"/>
    </xf>
    <xf numFmtId="14" fontId="351" fillId="0" borderId="15" xfId="0" applyNumberFormat="1" applyFont="1" applyBorder="1" applyAlignment="1">
      <alignment horizontal="right" vertical="center"/>
    </xf>
    <xf numFmtId="0" fontId="332" fillId="0" borderId="15" xfId="0" applyFont="1" applyBorder="1"/>
    <xf numFmtId="0" fontId="404" fillId="0" borderId="0" xfId="0" applyFont="1" applyAlignment="1">
      <alignment horizontal="right" vertical="center"/>
    </xf>
    <xf numFmtId="14" fontId="351" fillId="0" borderId="0" xfId="0" applyNumberFormat="1" applyFont="1" applyAlignment="1">
      <alignment horizontal="right" vertical="center"/>
    </xf>
    <xf numFmtId="0" fontId="351" fillId="0" borderId="15" xfId="0" applyFont="1" applyBorder="1" applyAlignment="1">
      <alignment horizontal="right" vertical="center"/>
    </xf>
    <xf numFmtId="0" fontId="351" fillId="0" borderId="205" xfId="0" applyFont="1" applyBorder="1" applyAlignment="1">
      <alignment horizontal="right" vertical="center"/>
    </xf>
    <xf numFmtId="0" fontId="334" fillId="0" borderId="189" xfId="0" applyFont="1" applyBorder="1"/>
    <xf numFmtId="0" fontId="351" fillId="127" borderId="0" xfId="0" applyFont="1" applyFill="1" applyAlignment="1">
      <alignment horizontal="right" vertical="center"/>
    </xf>
    <xf numFmtId="0" fontId="351" fillId="127" borderId="209" xfId="0" applyFont="1" applyFill="1" applyBorder="1" applyAlignment="1">
      <alignment vertical="center"/>
    </xf>
    <xf numFmtId="0" fontId="351" fillId="127" borderId="211" xfId="0" applyFont="1" applyFill="1" applyBorder="1" applyAlignment="1">
      <alignment horizontal="center" vertical="center"/>
    </xf>
    <xf numFmtId="0" fontId="351" fillId="127" borderId="212" xfId="0" applyFont="1" applyFill="1" applyBorder="1" applyAlignment="1">
      <alignment horizontal="center" vertical="center"/>
    </xf>
    <xf numFmtId="0" fontId="351" fillId="127" borderId="210" xfId="0" applyFont="1" applyFill="1" applyBorder="1" applyAlignment="1">
      <alignment horizontal="center" vertical="center"/>
    </xf>
    <xf numFmtId="0" fontId="351" fillId="127" borderId="248" xfId="0" applyFont="1" applyFill="1" applyBorder="1" applyAlignment="1">
      <alignment horizontal="center" vertical="center"/>
    </xf>
    <xf numFmtId="172" fontId="349" fillId="0" borderId="0" xfId="25835" applyNumberFormat="1" applyFont="1" applyFill="1" applyBorder="1" applyAlignment="1">
      <alignment horizontal="center" vertical="center" wrapText="1"/>
    </xf>
    <xf numFmtId="167" fontId="349" fillId="0" borderId="0" xfId="12" applyNumberFormat="1" applyFont="1" applyFill="1" applyBorder="1" applyAlignment="1">
      <alignment horizontal="center" vertical="center" wrapText="1"/>
    </xf>
    <xf numFmtId="0" fontId="357" fillId="0" borderId="0" xfId="0" applyFont="1"/>
    <xf numFmtId="0" fontId="411" fillId="0" borderId="204" xfId="0" applyFont="1" applyBorder="1"/>
    <xf numFmtId="49" fontId="351" fillId="0" borderId="0" xfId="0" applyNumberFormat="1" applyFont="1" applyAlignment="1">
      <alignment horizontal="centerContinuous" vertical="center"/>
    </xf>
    <xf numFmtId="49" fontId="351" fillId="0" borderId="40" xfId="0" applyNumberFormat="1" applyFont="1" applyBorder="1" applyAlignment="1">
      <alignment horizontal="centerContinuous" vertical="center"/>
    </xf>
    <xf numFmtId="0" fontId="397" fillId="0" borderId="249" xfId="0" applyFont="1" applyBorder="1" applyAlignment="1">
      <alignment vertical="center"/>
    </xf>
    <xf numFmtId="0" fontId="351" fillId="0" borderId="250" xfId="0" applyFont="1" applyBorder="1" applyAlignment="1">
      <alignment horizontal="center" vertical="center"/>
    </xf>
    <xf numFmtId="0" fontId="351" fillId="0" borderId="251" xfId="0" applyFont="1" applyBorder="1" applyAlignment="1">
      <alignment horizontal="left" vertical="center" wrapText="1" indent="1"/>
    </xf>
    <xf numFmtId="0" fontId="348" fillId="0" borderId="252" xfId="0" applyFont="1" applyBorder="1" applyAlignment="1">
      <alignment vertical="center"/>
    </xf>
    <xf numFmtId="0" fontId="362" fillId="0" borderId="0" xfId="0" applyFont="1" applyAlignment="1">
      <alignment vertical="center"/>
    </xf>
    <xf numFmtId="0" fontId="362" fillId="0" borderId="253" xfId="0" applyFont="1" applyBorder="1" applyAlignment="1">
      <alignment vertical="center" wrapText="1"/>
    </xf>
    <xf numFmtId="0" fontId="362" fillId="0" borderId="253" xfId="0" applyFont="1" applyBorder="1" applyAlignment="1">
      <alignment horizontal="center" vertical="center" wrapText="1"/>
    </xf>
    <xf numFmtId="0" fontId="348" fillId="130" borderId="0" xfId="0" applyFont="1" applyFill="1" applyAlignment="1">
      <alignment horizontal="left" vertical="center"/>
    </xf>
    <xf numFmtId="0" fontId="350" fillId="0" borderId="0" xfId="0" applyFont="1" applyAlignment="1">
      <alignment horizontal="left" vertical="center"/>
    </xf>
    <xf numFmtId="0" fontId="420" fillId="0" borderId="0" xfId="0" applyFont="1" applyAlignment="1">
      <alignment vertical="center"/>
    </xf>
    <xf numFmtId="0" fontId="350" fillId="0" borderId="213" xfId="0" applyFont="1" applyBorder="1" applyAlignment="1">
      <alignment horizontal="left"/>
    </xf>
    <xf numFmtId="3" fontId="348" fillId="130" borderId="0" xfId="0" applyNumberFormat="1" applyFont="1" applyFill="1" applyAlignment="1">
      <alignment horizontal="right" vertical="center"/>
    </xf>
    <xf numFmtId="0" fontId="348" fillId="0" borderId="213" xfId="0" applyFont="1" applyBorder="1" applyAlignment="1">
      <alignment vertical="center"/>
    </xf>
    <xf numFmtId="3" fontId="348" fillId="0" borderId="213" xfId="0" applyNumberFormat="1" applyFont="1" applyBorder="1" applyAlignment="1">
      <alignment horizontal="right" vertical="center"/>
    </xf>
    <xf numFmtId="0" fontId="362" fillId="0" borderId="252" xfId="0" applyFont="1" applyBorder="1"/>
    <xf numFmtId="14" fontId="362" fillId="0" borderId="252" xfId="0" applyNumberFormat="1" applyFont="1" applyBorder="1" applyAlignment="1">
      <alignment horizontal="right" vertical="center"/>
    </xf>
    <xf numFmtId="3" fontId="334" fillId="0" borderId="0" xfId="14" applyNumberFormat="1" applyFont="1" applyAlignment="1">
      <alignment vertical="center"/>
    </xf>
    <xf numFmtId="3" fontId="334" fillId="0" borderId="6" xfId="14" applyNumberFormat="1" applyFont="1" applyBorder="1" applyAlignment="1">
      <alignment vertical="center"/>
    </xf>
    <xf numFmtId="0" fontId="419" fillId="0" borderId="0" xfId="0" applyFont="1"/>
    <xf numFmtId="0" fontId="349" fillId="0" borderId="0" xfId="78" applyFont="1" applyAlignment="1">
      <alignment vertical="top"/>
    </xf>
    <xf numFmtId="177" fontId="349" fillId="0" borderId="113" xfId="0" applyNumberFormat="1" applyFont="1" applyBorder="1" applyAlignment="1" applyProtection="1">
      <alignment horizontal="center" vertical="center" wrapText="1"/>
      <protection locked="0"/>
    </xf>
    <xf numFmtId="14" fontId="362" fillId="0" borderId="0" xfId="0" applyNumberFormat="1" applyFont="1" applyAlignment="1">
      <alignment horizontal="right" vertical="center"/>
    </xf>
    <xf numFmtId="175" fontId="349" fillId="0" borderId="0" xfId="0" applyNumberFormat="1" applyFont="1"/>
    <xf numFmtId="175" fontId="334" fillId="21" borderId="0" xfId="0" applyNumberFormat="1" applyFont="1" applyFill="1" applyAlignment="1">
      <alignment horizontal="center"/>
    </xf>
    <xf numFmtId="175" fontId="373" fillId="3" borderId="0" xfId="0" applyNumberFormat="1" applyFont="1" applyFill="1"/>
    <xf numFmtId="175" fontId="373" fillId="0" borderId="110" xfId="0" applyNumberFormat="1" applyFont="1" applyBorder="1" applyAlignment="1">
      <alignment horizontal="centerContinuous" vertical="center" wrapText="1"/>
    </xf>
    <xf numFmtId="175" fontId="349" fillId="0" borderId="113" xfId="0" applyNumberFormat="1" applyFont="1" applyBorder="1" applyAlignment="1" applyProtection="1">
      <alignment horizontal="center" vertical="center" wrapText="1"/>
      <protection locked="0"/>
    </xf>
    <xf numFmtId="175" fontId="334" fillId="0" borderId="0" xfId="0" applyNumberFormat="1" applyFont="1"/>
    <xf numFmtId="0" fontId="334" fillId="3" borderId="0" xfId="0" applyFont="1" applyFill="1" applyAlignment="1">
      <alignment horizontal="center" vertical="center"/>
    </xf>
    <xf numFmtId="170" fontId="348" fillId="0" borderId="0" xfId="25684" applyNumberFormat="1" applyFont="1" applyAlignment="1">
      <alignment horizontal="left" vertical="center" wrapText="1"/>
    </xf>
    <xf numFmtId="171" fontId="348" fillId="0" borderId="0" xfId="4" applyNumberFormat="1" applyFont="1" applyAlignment="1">
      <alignment horizontal="right" vertical="center" wrapText="1"/>
    </xf>
    <xf numFmtId="170" fontId="348" fillId="0" borderId="0" xfId="294" applyNumberFormat="1" applyFont="1" applyAlignment="1">
      <alignment horizontal="left" vertical="center" wrapText="1"/>
    </xf>
    <xf numFmtId="170" fontId="348" fillId="0" borderId="0" xfId="294" applyNumberFormat="1" applyFont="1" applyAlignment="1">
      <alignment horizontal="right" vertical="center" wrapText="1"/>
    </xf>
    <xf numFmtId="170" fontId="349" fillId="0" borderId="13" xfId="26937" applyNumberFormat="1" applyFont="1" applyBorder="1" applyAlignment="1">
      <alignment horizontal="left" vertical="center" wrapText="1"/>
    </xf>
    <xf numFmtId="170" fontId="349" fillId="0" borderId="0" xfId="26937" applyNumberFormat="1" applyFont="1" applyAlignment="1">
      <alignment horizontal="left" wrapText="1"/>
    </xf>
    <xf numFmtId="172" fontId="349" fillId="0" borderId="0" xfId="26937" applyNumberFormat="1" applyFont="1" applyAlignment="1">
      <alignment horizontal="left" vertical="center" wrapText="1"/>
    </xf>
    <xf numFmtId="170" fontId="349" fillId="0" borderId="0" xfId="26937" applyNumberFormat="1" applyFont="1" applyAlignment="1">
      <alignment horizontal="left" vertical="center" wrapText="1"/>
    </xf>
    <xf numFmtId="170" fontId="351" fillId="3" borderId="0" xfId="26937" applyNumberFormat="1" applyFont="1" applyFill="1" applyAlignment="1">
      <alignment horizontal="left" wrapText="1"/>
    </xf>
    <xf numFmtId="170" fontId="349" fillId="0" borderId="0" xfId="26937" applyNumberFormat="1" applyFont="1" applyAlignment="1">
      <alignment horizontal="left" vertical="top" wrapText="1"/>
    </xf>
    <xf numFmtId="170" fontId="351" fillId="3" borderId="0" xfId="26937" applyNumberFormat="1" applyFont="1" applyFill="1" applyAlignment="1">
      <alignment horizontal="left" vertical="top" wrapText="1"/>
    </xf>
    <xf numFmtId="172" fontId="351" fillId="3" borderId="0" xfId="25679" applyNumberFormat="1" applyFont="1" applyFill="1" applyAlignment="1">
      <alignment horizontal="justify" vertical="top" wrapText="1"/>
    </xf>
    <xf numFmtId="172" fontId="349" fillId="0" borderId="13" xfId="26937" applyNumberFormat="1" applyFont="1" applyBorder="1" applyAlignment="1">
      <alignment horizontal="left" vertical="center" wrapText="1"/>
    </xf>
    <xf numFmtId="170" fontId="349" fillId="0" borderId="0" xfId="26940" applyNumberFormat="1" applyFont="1" applyAlignment="1">
      <alignment horizontal="left" vertical="center" wrapText="1"/>
    </xf>
    <xf numFmtId="170" fontId="351" fillId="3" borderId="0" xfId="26940" applyNumberFormat="1" applyFont="1" applyFill="1" applyAlignment="1">
      <alignment horizontal="left" vertical="center" wrapText="1"/>
    </xf>
    <xf numFmtId="170" fontId="349" fillId="0" borderId="13" xfId="26940" applyNumberFormat="1" applyFont="1" applyBorder="1" applyAlignment="1">
      <alignment horizontal="left" vertical="center" wrapText="1"/>
    </xf>
    <xf numFmtId="170" fontId="348" fillId="0" borderId="0" xfId="26940" applyNumberFormat="1" applyFont="1" applyAlignment="1">
      <alignment horizontal="left" vertical="top" wrapText="1"/>
    </xf>
    <xf numFmtId="170" fontId="348" fillId="0" borderId="0" xfId="26940" applyNumberFormat="1" applyFont="1" applyAlignment="1">
      <alignment horizontal="left" vertical="center" wrapText="1"/>
    </xf>
    <xf numFmtId="171" fontId="362" fillId="3" borderId="0" xfId="1" applyNumberFormat="1" applyFont="1" applyFill="1" applyAlignment="1">
      <alignment horizontal="right" vertical="center" wrapText="1"/>
    </xf>
    <xf numFmtId="171" fontId="348" fillId="0" borderId="0" xfId="1" applyNumberFormat="1" applyFont="1" applyAlignment="1">
      <alignment horizontal="right" vertical="center" wrapText="1"/>
    </xf>
    <xf numFmtId="170" fontId="348" fillId="0" borderId="0" xfId="26940" applyNumberFormat="1" applyFont="1" applyAlignment="1">
      <alignment horizontal="right" vertical="center" wrapText="1"/>
    </xf>
    <xf numFmtId="172" fontId="351" fillId="0" borderId="0" xfId="26939" applyNumberFormat="1" applyFont="1" applyAlignment="1">
      <alignment horizontal="center" vertical="center"/>
    </xf>
    <xf numFmtId="172" fontId="351" fillId="0" borderId="2" xfId="26939" applyNumberFormat="1" applyFont="1" applyBorder="1" applyAlignment="1">
      <alignment horizontal="center" vertical="center"/>
    </xf>
    <xf numFmtId="172" fontId="364" fillId="0" borderId="183" xfId="14" applyNumberFormat="1" applyFont="1" applyBorder="1" applyAlignment="1">
      <alignment vertical="center"/>
    </xf>
    <xf numFmtId="172" fontId="364" fillId="0" borderId="17" xfId="14" applyNumberFormat="1" applyFont="1" applyBorder="1" applyAlignment="1">
      <alignment vertical="center"/>
    </xf>
    <xf numFmtId="172" fontId="334" fillId="6" borderId="0" xfId="20996" applyNumberFormat="1" applyFont="1" applyFill="1" applyAlignment="1">
      <alignment vertical="center"/>
    </xf>
    <xf numFmtId="9" fontId="364" fillId="0" borderId="7" xfId="1" applyFont="1" applyBorder="1" applyAlignment="1">
      <alignment vertical="center"/>
    </xf>
    <xf numFmtId="0" fontId="334" fillId="0" borderId="0" xfId="20996" applyNumberFormat="1" applyFont="1" applyAlignment="1">
      <alignment vertical="center"/>
    </xf>
    <xf numFmtId="170" fontId="349" fillId="0" borderId="0" xfId="14" applyNumberFormat="1" applyFont="1" applyBorder="1" applyAlignment="1">
      <alignment vertical="top"/>
    </xf>
    <xf numFmtId="0" fontId="354" fillId="0" borderId="254" xfId="0" applyFont="1" applyBorder="1" applyAlignment="1">
      <alignment vertical="center"/>
    </xf>
    <xf numFmtId="0" fontId="348" fillId="0" borderId="254" xfId="0" applyFont="1" applyBorder="1" applyAlignment="1">
      <alignment vertical="center"/>
    </xf>
    <xf numFmtId="0" fontId="362" fillId="0" borderId="0" xfId="0" applyFont="1" applyAlignment="1">
      <alignment vertical="center" wrapText="1" indent="1"/>
    </xf>
    <xf numFmtId="0" fontId="362" fillId="0" borderId="0" xfId="0" applyFont="1" applyAlignment="1">
      <alignment vertical="center" wrapText="1" indent="2"/>
    </xf>
    <xf numFmtId="0" fontId="362" fillId="130" borderId="116" xfId="0" applyFont="1" applyFill="1" applyBorder="1" applyAlignment="1">
      <alignment vertical="center" wrapText="1"/>
    </xf>
    <xf numFmtId="3" fontId="362" fillId="130" borderId="116" xfId="0" applyNumberFormat="1" applyFont="1" applyFill="1" applyBorder="1" applyAlignment="1">
      <alignment horizontal="right" vertical="center"/>
    </xf>
    <xf numFmtId="3" fontId="348" fillId="0" borderId="254" xfId="0" applyNumberFormat="1" applyFont="1" applyBorder="1" applyAlignment="1">
      <alignment horizontal="right" vertical="center"/>
    </xf>
    <xf numFmtId="0" fontId="362" fillId="130" borderId="255" xfId="0" applyFont="1" applyFill="1" applyBorder="1" applyAlignment="1">
      <alignment vertical="center" wrapText="1"/>
    </xf>
    <xf numFmtId="3" fontId="351" fillId="130" borderId="255" xfId="0" applyNumberFormat="1" applyFont="1" applyFill="1" applyBorder="1" applyAlignment="1">
      <alignment horizontal="right" vertical="center"/>
    </xf>
    <xf numFmtId="0" fontId="349" fillId="0" borderId="254" xfId="0" applyFont="1" applyBorder="1" applyAlignment="1">
      <alignment vertical="center"/>
    </xf>
    <xf numFmtId="0" fontId="362" fillId="0" borderId="0" xfId="0" applyFont="1" applyAlignment="1">
      <alignment vertical="center" indent="1"/>
    </xf>
    <xf numFmtId="0" fontId="362" fillId="0" borderId="0" xfId="0" applyFont="1" applyAlignment="1">
      <alignment vertical="center" indent="2"/>
    </xf>
    <xf numFmtId="0" fontId="354" fillId="0" borderId="213" xfId="0" applyFont="1" applyBorder="1" applyAlignment="1">
      <alignment vertical="center"/>
    </xf>
    <xf numFmtId="3" fontId="349" fillId="0" borderId="213" xfId="0" applyNumberFormat="1" applyFont="1" applyBorder="1" applyAlignment="1">
      <alignment horizontal="right" vertical="center"/>
    </xf>
    <xf numFmtId="0" fontId="351" fillId="0" borderId="213" xfId="0" applyFont="1" applyBorder="1" applyAlignment="1">
      <alignment vertical="center"/>
    </xf>
    <xf numFmtId="3" fontId="351" fillId="0" borderId="213" xfId="0" applyNumberFormat="1" applyFont="1" applyBorder="1" applyAlignment="1">
      <alignment horizontal="right" vertical="center"/>
    </xf>
    <xf numFmtId="167" fontId="349" fillId="0" borderId="0" xfId="27651" applyNumberFormat="1" applyFont="1" applyAlignment="1">
      <alignment horizontal="center" vertical="center"/>
    </xf>
    <xf numFmtId="3" fontId="349" fillId="0" borderId="30" xfId="14" applyNumberFormat="1" applyFont="1" applyBorder="1" applyAlignment="1">
      <alignment vertical="center"/>
    </xf>
    <xf numFmtId="3" fontId="351" fillId="0" borderId="30" xfId="14" applyNumberFormat="1" applyFont="1" applyBorder="1" applyAlignment="1">
      <alignment vertical="center"/>
    </xf>
    <xf numFmtId="172" fontId="349" fillId="0" borderId="0" xfId="14" applyNumberFormat="1" applyFont="1" applyAlignment="1">
      <alignment vertical="center"/>
    </xf>
    <xf numFmtId="9" fontId="362" fillId="0" borderId="236" xfId="1" applyFont="1" applyBorder="1" applyAlignment="1">
      <alignment horizontal="right" vertical="center"/>
    </xf>
    <xf numFmtId="172" fontId="334" fillId="0" borderId="0" xfId="0" applyNumberFormat="1" applyFont="1" applyAlignment="1">
      <alignment vertical="center"/>
    </xf>
    <xf numFmtId="216" fontId="334" fillId="0" borderId="0" xfId="27164" applyNumberFormat="1" applyFont="1" applyAlignment="1">
      <alignment horizontal="center" vertical="center"/>
    </xf>
    <xf numFmtId="170" fontId="334" fillId="8" borderId="6" xfId="27164" applyNumberFormat="1" applyFont="1" applyFill="1" applyBorder="1" applyAlignment="1">
      <alignment vertical="center"/>
    </xf>
    <xf numFmtId="170" fontId="334" fillId="0" borderId="6" xfId="27164" applyNumberFormat="1" applyFont="1" applyBorder="1" applyAlignment="1">
      <alignment vertical="center"/>
    </xf>
    <xf numFmtId="170" fontId="364" fillId="0" borderId="7" xfId="14" applyNumberFormat="1" applyFont="1" applyBorder="1" applyAlignment="1">
      <alignment vertical="center"/>
    </xf>
    <xf numFmtId="170" fontId="334" fillId="0" borderId="13" xfId="27164" applyNumberFormat="1" applyFont="1" applyBorder="1" applyAlignment="1">
      <alignment vertical="center"/>
    </xf>
    <xf numFmtId="170" fontId="334" fillId="0" borderId="101" xfId="27164" applyNumberFormat="1" applyFont="1" applyBorder="1" applyAlignment="1">
      <alignment vertical="center"/>
    </xf>
    <xf numFmtId="170" fontId="364" fillId="0" borderId="102" xfId="14" applyNumberFormat="1" applyFont="1" applyBorder="1" applyAlignment="1">
      <alignment vertical="center"/>
    </xf>
    <xf numFmtId="170" fontId="334" fillId="0" borderId="13" xfId="27164" applyNumberFormat="1" applyFont="1" applyBorder="1" applyAlignment="1">
      <alignment horizontal="right" vertical="center"/>
    </xf>
    <xf numFmtId="170" fontId="334" fillId="0" borderId="0" xfId="27164" applyNumberFormat="1" applyFont="1" applyAlignment="1">
      <alignment horizontal="right" vertical="center"/>
    </xf>
    <xf numFmtId="170" fontId="334" fillId="0" borderId="22" xfId="27164" applyNumberFormat="1" applyFont="1" applyBorder="1" applyAlignment="1">
      <alignment horizontal="right" vertical="center"/>
    </xf>
    <xf numFmtId="170" fontId="334" fillId="0" borderId="5" xfId="27164" applyNumberFormat="1" applyFont="1" applyBorder="1" applyAlignment="1">
      <alignment horizontal="right" vertical="center"/>
    </xf>
    <xf numFmtId="170" fontId="334" fillId="0" borderId="6" xfId="27164" applyNumberFormat="1" applyFont="1" applyBorder="1" applyAlignment="1">
      <alignment horizontal="right" vertical="center"/>
    </xf>
    <xf numFmtId="170" fontId="334" fillId="0" borderId="27" xfId="27164" applyNumberFormat="1" applyFont="1" applyBorder="1" applyAlignment="1">
      <alignment horizontal="right" vertical="center"/>
    </xf>
    <xf numFmtId="170" fontId="364" fillId="0" borderId="7" xfId="14" applyNumberFormat="1" applyFont="1" applyBorder="1" applyAlignment="1">
      <alignment horizontal="right" vertical="center"/>
    </xf>
    <xf numFmtId="170" fontId="348" fillId="0" borderId="0" xfId="27460" applyNumberFormat="1" applyFont="1" applyAlignment="1">
      <alignment horizontal="left"/>
    </xf>
    <xf numFmtId="170" fontId="348" fillId="0" borderId="0" xfId="27460" applyNumberFormat="1" applyFont="1" applyAlignment="1">
      <alignment horizontal="left" vertical="center"/>
    </xf>
    <xf numFmtId="170" fontId="352" fillId="0" borderId="2" xfId="27223" applyNumberFormat="1" applyFont="1" applyBorder="1" applyAlignment="1">
      <alignment horizontal="left" vertical="center" wrapText="1"/>
    </xf>
    <xf numFmtId="172" fontId="349" fillId="0" borderId="0" xfId="25835" applyNumberFormat="1" applyFont="1" applyAlignment="1">
      <alignment horizontal="center" vertical="center" wrapText="1"/>
    </xf>
    <xf numFmtId="167" fontId="349" fillId="0" borderId="0" xfId="12" applyNumberFormat="1" applyFont="1" applyAlignment="1">
      <alignment horizontal="center" vertical="center" wrapText="1"/>
    </xf>
    <xf numFmtId="0" fontId="362" fillId="0" borderId="255" xfId="0" applyFont="1" applyBorder="1" applyAlignment="1">
      <alignment vertical="center"/>
    </xf>
    <xf numFmtId="3" fontId="351" fillId="0" borderId="255" xfId="0" applyNumberFormat="1" applyFont="1" applyBorder="1" applyAlignment="1">
      <alignment horizontal="right" vertical="center"/>
    </xf>
    <xf numFmtId="170" fontId="334" fillId="0" borderId="0" xfId="25588" applyNumberFormat="1" applyFont="1" applyAlignment="1">
      <alignment vertical="center"/>
    </xf>
    <xf numFmtId="170" fontId="334" fillId="8" borderId="0" xfId="25588" applyNumberFormat="1" applyFont="1" applyFill="1" applyAlignment="1">
      <alignment vertical="center"/>
    </xf>
    <xf numFmtId="168" fontId="334" fillId="0" borderId="22" xfId="25588" applyFont="1" applyBorder="1" applyAlignment="1">
      <alignment vertical="center"/>
    </xf>
    <xf numFmtId="10" fontId="334" fillId="131" borderId="0" xfId="1" applyNumberFormat="1" applyFont="1" applyFill="1" applyAlignment="1">
      <alignment vertical="center"/>
    </xf>
    <xf numFmtId="170" fontId="334" fillId="0" borderId="5" xfId="25588" applyNumberFormat="1" applyFont="1" applyBorder="1" applyAlignment="1">
      <alignment vertical="center"/>
    </xf>
    <xf numFmtId="168" fontId="334" fillId="0" borderId="5" xfId="25588" applyFont="1" applyBorder="1" applyAlignment="1">
      <alignment vertical="center"/>
    </xf>
    <xf numFmtId="17" fontId="362" fillId="0" borderId="1" xfId="0" applyNumberFormat="1" applyFont="1" applyBorder="1" applyAlignment="1">
      <alignment horizontal="center" wrapText="1"/>
    </xf>
    <xf numFmtId="0" fontId="421" fillId="0" borderId="0" xfId="0" applyFont="1" applyAlignment="1">
      <alignment horizontal="justify" vertical="top" wrapText="1"/>
    </xf>
    <xf numFmtId="170" fontId="421" fillId="0" borderId="0" xfId="26940" applyNumberFormat="1" applyFont="1" applyAlignment="1">
      <alignment horizontal="left" vertical="center" wrapText="1"/>
    </xf>
    <xf numFmtId="0" fontId="422" fillId="0" borderId="0" xfId="0" applyFont="1" applyAlignment="1">
      <alignment horizontal="left" vertical="center" wrapText="1" indent="2"/>
    </xf>
    <xf numFmtId="0" fontId="352" fillId="0" borderId="2" xfId="28" applyFont="1" applyBorder="1" applyAlignment="1">
      <alignment horizontal="left" vertical="center" wrapText="1"/>
    </xf>
    <xf numFmtId="171" fontId="348" fillId="0" borderId="0" xfId="25681" applyNumberFormat="1" applyFont="1" applyAlignment="1">
      <alignment horizontal="right" vertical="center" wrapText="1"/>
    </xf>
    <xf numFmtId="170" fontId="423" fillId="0" borderId="0" xfId="294" applyNumberFormat="1" applyFont="1" applyAlignment="1">
      <alignment horizontal="left" vertical="center" wrapText="1"/>
    </xf>
    <xf numFmtId="171" fontId="348" fillId="0" borderId="0" xfId="0" applyNumberFormat="1" applyFont="1" applyAlignment="1">
      <alignment horizontal="right" vertical="center"/>
    </xf>
    <xf numFmtId="172" fontId="334" fillId="0" borderId="0" xfId="20996" quotePrefix="1" applyNumberFormat="1" applyFont="1" applyAlignment="1">
      <alignment vertical="center"/>
    </xf>
    <xf numFmtId="0" fontId="364" fillId="0" borderId="0" xfId="0" applyFont="1" applyAlignment="1">
      <alignment horizontal="right"/>
    </xf>
    <xf numFmtId="172" fontId="348" fillId="130" borderId="0" xfId="14" applyNumberFormat="1" applyFont="1" applyFill="1" applyAlignment="1">
      <alignment horizontal="right" vertical="center"/>
    </xf>
    <xf numFmtId="172" fontId="348" fillId="0" borderId="213" xfId="14" applyNumberFormat="1" applyFont="1" applyBorder="1" applyAlignment="1">
      <alignment horizontal="right" vertical="center"/>
    </xf>
    <xf numFmtId="9" fontId="334" fillId="0" borderId="0" xfId="1" applyFont="1" applyAlignment="1">
      <alignment vertical="center" wrapText="1"/>
    </xf>
    <xf numFmtId="0" fontId="351" fillId="0" borderId="2" xfId="2" applyFont="1" applyBorder="1" applyAlignment="1">
      <alignment horizontal="left"/>
    </xf>
    <xf numFmtId="0" fontId="334" fillId="0" borderId="0" xfId="17880" applyNumberFormat="1" applyFont="1" applyAlignment="1">
      <alignment vertical="center"/>
    </xf>
    <xf numFmtId="0" fontId="349" fillId="0" borderId="0" xfId="79" applyFont="1" applyAlignment="1">
      <alignment vertical="top" wrapText="1"/>
    </xf>
    <xf numFmtId="0" fontId="349" fillId="0" borderId="0" xfId="79" applyFont="1" applyAlignment="1">
      <alignment horizontal="center" vertical="top" wrapText="1"/>
    </xf>
    <xf numFmtId="0" fontId="424" fillId="0" borderId="0" xfId="0" applyFont="1" applyAlignment="1">
      <alignment horizontal="center" vertical="center" wrapText="1"/>
    </xf>
    <xf numFmtId="0" fontId="425" fillId="21" borderId="0" xfId="0" applyFont="1" applyFill="1" applyAlignment="1">
      <alignment vertical="center"/>
    </xf>
    <xf numFmtId="0" fontId="426" fillId="0" borderId="0" xfId="5" applyFont="1" applyAlignment="1">
      <alignment vertical="top" wrapText="1"/>
    </xf>
    <xf numFmtId="0" fontId="426" fillId="0" borderId="0" xfId="5" applyFont="1" applyAlignment="1">
      <alignment horizontal="centerContinuous" vertical="top" wrapText="1"/>
    </xf>
    <xf numFmtId="0" fontId="348" fillId="0" borderId="0" xfId="5" applyFont="1" applyAlignment="1">
      <alignment horizontal="centerContinuous" vertical="top" wrapText="1"/>
    </xf>
    <xf numFmtId="14" fontId="427" fillId="0" borderId="1" xfId="5" quotePrefix="1" applyNumberFormat="1" applyFont="1" applyBorder="1" applyAlignment="1">
      <alignment horizontal="right" vertical="center"/>
    </xf>
    <xf numFmtId="14" fontId="351" fillId="0" borderId="1" xfId="5" quotePrefix="1" applyNumberFormat="1" applyFont="1" applyBorder="1" applyAlignment="1">
      <alignment horizontal="right" vertical="center"/>
    </xf>
    <xf numFmtId="14" fontId="351" fillId="0" borderId="1" xfId="78" quotePrefix="1" applyNumberFormat="1" applyFont="1" applyBorder="1" applyAlignment="1">
      <alignment horizontal="right" vertical="center"/>
    </xf>
    <xf numFmtId="14" fontId="364" fillId="0" borderId="15" xfId="0" applyNumberFormat="1" applyFont="1" applyBorder="1" applyAlignment="1">
      <alignment horizontal="center" vertical="center" wrapText="1"/>
    </xf>
    <xf numFmtId="172" fontId="334" fillId="0" borderId="0" xfId="14" applyNumberFormat="1" applyFont="1" applyAlignment="1">
      <alignment horizontal="left" indent="1"/>
    </xf>
    <xf numFmtId="168" fontId="334" fillId="0" borderId="0" xfId="14" applyFont="1" applyAlignment="1">
      <alignment horizontal="left" indent="1"/>
    </xf>
    <xf numFmtId="172" fontId="364" fillId="0" borderId="203" xfId="14" applyNumberFormat="1" applyFont="1" applyBorder="1"/>
    <xf numFmtId="0" fontId="428" fillId="0" borderId="0" xfId="0" applyFont="1" applyAlignment="1">
      <alignment vertical="center"/>
    </xf>
    <xf numFmtId="218" fontId="332" fillId="0" borderId="0" xfId="0" applyNumberFormat="1" applyFont="1"/>
    <xf numFmtId="3" fontId="429" fillId="0" borderId="0" xfId="0" applyNumberFormat="1" applyFont="1"/>
    <xf numFmtId="170" fontId="429" fillId="0" borderId="0" xfId="0" applyNumberFormat="1" applyFont="1"/>
    <xf numFmtId="0" fontId="429" fillId="0" borderId="0" xfId="0" applyFont="1"/>
    <xf numFmtId="170" fontId="334" fillId="8" borderId="0" xfId="31583" applyNumberFormat="1" applyFont="1" applyFill="1" applyAlignment="1">
      <alignment vertical="center"/>
    </xf>
    <xf numFmtId="0" fontId="6" fillId="0" borderId="0" xfId="0" applyFont="1" applyAlignment="1">
      <alignment horizontal="right" vertical="center"/>
    </xf>
    <xf numFmtId="0" fontId="349" fillId="0" borderId="106" xfId="31" applyFont="1" applyBorder="1" applyAlignment="1">
      <alignment horizontal="left" indent="1"/>
    </xf>
    <xf numFmtId="172" fontId="349" fillId="0" borderId="106" xfId="14" applyNumberFormat="1" applyFont="1" applyBorder="1" applyAlignment="1">
      <alignment horizontal="left" indent="1"/>
    </xf>
    <xf numFmtId="172" fontId="427" fillId="0" borderId="106" xfId="70" applyNumberFormat="1" applyFont="1" applyBorder="1"/>
    <xf numFmtId="168" fontId="427" fillId="0" borderId="106" xfId="14" applyFont="1" applyBorder="1"/>
    <xf numFmtId="168" fontId="351" fillId="0" borderId="106" xfId="14" applyFont="1" applyBorder="1"/>
    <xf numFmtId="0" fontId="364" fillId="0" borderId="203" xfId="0" applyFont="1" applyBorder="1" applyAlignment="1">
      <alignment horizontal="left" indent="1"/>
    </xf>
    <xf numFmtId="172" fontId="334" fillId="0" borderId="0" xfId="14" applyNumberFormat="1" applyFont="1" applyAlignment="1"/>
    <xf numFmtId="191" fontId="334" fillId="0" borderId="0" xfId="0" applyNumberFormat="1" applyFont="1" applyAlignment="1">
      <alignment horizontal="right"/>
    </xf>
    <xf numFmtId="172" fontId="334" fillId="0" borderId="0" xfId="14" applyNumberFormat="1" applyFont="1" applyAlignment="1">
      <alignment horizontal="center"/>
    </xf>
    <xf numFmtId="172" fontId="348" fillId="0" borderId="0" xfId="14" applyNumberFormat="1" applyFont="1" applyAlignment="1">
      <alignment horizontal="right" vertical="center" wrapText="1"/>
    </xf>
    <xf numFmtId="170" fontId="348" fillId="0" borderId="0" xfId="31584" applyNumberFormat="1" applyFont="1" applyAlignment="1">
      <alignment horizontal="left" vertical="center" wrapText="1"/>
    </xf>
    <xf numFmtId="170" fontId="426" fillId="0" borderId="0" xfId="31584" applyNumberFormat="1" applyFont="1" applyAlignment="1">
      <alignment horizontal="right" vertical="center" wrapText="1"/>
    </xf>
    <xf numFmtId="170" fontId="432" fillId="0" borderId="0" xfId="26950" applyNumberFormat="1" applyFont="1" applyBorder="1" applyAlignment="1">
      <alignment horizontal="left" vertical="center" wrapText="1"/>
    </xf>
    <xf numFmtId="170" fontId="432" fillId="0" borderId="0" xfId="26950" applyNumberFormat="1" applyFont="1" applyAlignment="1">
      <alignment horizontal="left" wrapText="1"/>
    </xf>
    <xf numFmtId="172" fontId="432" fillId="0" borderId="0" xfId="26950" applyNumberFormat="1" applyFont="1" applyAlignment="1">
      <alignment horizontal="left" vertical="center" wrapText="1"/>
    </xf>
    <xf numFmtId="170" fontId="432" fillId="0" borderId="0" xfId="26950" applyNumberFormat="1" applyFont="1" applyAlignment="1">
      <alignment horizontal="left" vertical="center" wrapText="1"/>
    </xf>
    <xf numFmtId="170" fontId="427" fillId="3" borderId="0" xfId="26950" applyNumberFormat="1" applyFont="1" applyFill="1" applyAlignment="1">
      <alignment horizontal="left" wrapText="1"/>
    </xf>
    <xf numFmtId="0" fontId="433" fillId="0" borderId="14" xfId="0" applyFont="1" applyBorder="1" applyAlignment="1">
      <alignment vertical="top" wrapText="1"/>
    </xf>
    <xf numFmtId="170" fontId="432" fillId="0" borderId="0" xfId="26950" applyNumberFormat="1" applyFont="1" applyAlignment="1">
      <alignment horizontal="left" vertical="top" wrapText="1"/>
    </xf>
    <xf numFmtId="170" fontId="427" fillId="3" borderId="0" xfId="26950" applyNumberFormat="1" applyFont="1" applyFill="1" applyAlignment="1">
      <alignment horizontal="left" vertical="top" wrapText="1"/>
    </xf>
    <xf numFmtId="172" fontId="427" fillId="3" borderId="0" xfId="14" applyNumberFormat="1" applyFont="1" applyFill="1" applyAlignment="1">
      <alignment horizontal="justify" vertical="top" wrapText="1"/>
    </xf>
    <xf numFmtId="172" fontId="432" fillId="0" borderId="0" xfId="26950" applyNumberFormat="1" applyFont="1" applyBorder="1" applyAlignment="1">
      <alignment horizontal="left" vertical="center" wrapText="1"/>
    </xf>
    <xf numFmtId="170" fontId="432" fillId="0" borderId="0" xfId="27224" applyNumberFormat="1" applyFont="1" applyBorder="1" applyAlignment="1">
      <alignment horizontal="left" vertical="center" wrapText="1"/>
    </xf>
    <xf numFmtId="170" fontId="432" fillId="0" borderId="0" xfId="27224" applyNumberFormat="1" applyFont="1" applyAlignment="1">
      <alignment horizontal="left" vertical="center" wrapText="1"/>
    </xf>
    <xf numFmtId="170" fontId="427" fillId="3" borderId="0" xfId="27224" applyNumberFormat="1" applyFont="1" applyFill="1" applyAlignment="1">
      <alignment horizontal="left" vertical="center" wrapText="1"/>
    </xf>
    <xf numFmtId="170" fontId="426" fillId="0" borderId="0" xfId="27224" applyNumberFormat="1" applyFont="1" applyAlignment="1">
      <alignment horizontal="left" vertical="top" wrapText="1"/>
    </xf>
    <xf numFmtId="170" fontId="426" fillId="0" borderId="0" xfId="27224" applyNumberFormat="1" applyFont="1" applyAlignment="1">
      <alignment horizontal="left" vertical="center" wrapText="1"/>
    </xf>
    <xf numFmtId="171" fontId="427" fillId="3" borderId="0" xfId="1" applyNumberFormat="1" applyFont="1" applyFill="1" applyBorder="1" applyAlignment="1">
      <alignment horizontal="right" vertical="center" wrapText="1"/>
    </xf>
    <xf numFmtId="171" fontId="430" fillId="3" borderId="0" xfId="1" applyNumberFormat="1" applyFont="1" applyFill="1" applyAlignment="1">
      <alignment horizontal="right" vertical="center" wrapText="1"/>
    </xf>
    <xf numFmtId="171" fontId="426" fillId="0" borderId="0" xfId="1" applyNumberFormat="1" applyFont="1" applyAlignment="1">
      <alignment horizontal="right" vertical="center" wrapText="1"/>
    </xf>
    <xf numFmtId="170" fontId="426" fillId="0" borderId="0" xfId="27224" applyNumberFormat="1" applyFont="1" applyAlignment="1">
      <alignment horizontal="right" vertical="center" wrapText="1"/>
    </xf>
    <xf numFmtId="170" fontId="432" fillId="0" borderId="0" xfId="27224" applyNumberFormat="1" applyFont="1" applyAlignment="1">
      <alignment horizontal="left" vertical="top" wrapText="1"/>
    </xf>
    <xf numFmtId="3" fontId="351" fillId="2" borderId="255" xfId="0" applyNumberFormat="1" applyFont="1" applyFill="1" applyBorder="1" applyAlignment="1">
      <alignment horizontal="right" vertical="center"/>
    </xf>
    <xf numFmtId="3" fontId="334" fillId="0" borderId="0" xfId="0" applyNumberFormat="1" applyFont="1" applyAlignment="1">
      <alignment vertical="center"/>
    </xf>
    <xf numFmtId="10" fontId="334" fillId="0" borderId="0" xfId="0" applyNumberFormat="1" applyFont="1" applyAlignment="1">
      <alignment vertical="center"/>
    </xf>
    <xf numFmtId="168" fontId="334" fillId="0" borderId="5" xfId="31583" applyFont="1" applyBorder="1" applyAlignment="1">
      <alignment vertical="center"/>
    </xf>
    <xf numFmtId="1" fontId="334" fillId="0" borderId="5" xfId="31583" applyNumberFormat="1" applyFont="1" applyBorder="1" applyAlignment="1">
      <alignment vertical="center"/>
    </xf>
    <xf numFmtId="3" fontId="364" fillId="0" borderId="23" xfId="0" applyNumberFormat="1" applyFont="1" applyBorder="1" applyAlignment="1">
      <alignment vertical="center"/>
    </xf>
    <xf numFmtId="3" fontId="364" fillId="0" borderId="7" xfId="0" applyNumberFormat="1" applyFont="1" applyBorder="1" applyAlignment="1">
      <alignment vertical="center"/>
    </xf>
    <xf numFmtId="10" fontId="364" fillId="0" borderId="7" xfId="0" applyNumberFormat="1" applyFont="1" applyBorder="1" applyAlignment="1">
      <alignment vertical="center"/>
    </xf>
    <xf numFmtId="3" fontId="426" fillId="0" borderId="0" xfId="31584" applyNumberFormat="1" applyFont="1" applyAlignment="1">
      <alignment horizontal="right" vertical="center"/>
    </xf>
    <xf numFmtId="172" fontId="426" fillId="0" borderId="0" xfId="31584" applyNumberFormat="1" applyFont="1" applyAlignment="1">
      <alignment horizontal="right" vertical="center"/>
    </xf>
    <xf numFmtId="3" fontId="430" fillId="0" borderId="7" xfId="31584" applyNumberFormat="1" applyFont="1" applyBorder="1" applyAlignment="1">
      <alignment vertical="center"/>
    </xf>
    <xf numFmtId="172" fontId="348" fillId="0" borderId="0" xfId="26932" applyNumberFormat="1" applyFont="1" applyAlignment="1">
      <alignment horizontal="left" vertical="center" wrapText="1"/>
    </xf>
    <xf numFmtId="172" fontId="362" fillId="3" borderId="0" xfId="26932" applyNumberFormat="1" applyFont="1" applyFill="1" applyAlignment="1">
      <alignment vertical="center"/>
    </xf>
    <xf numFmtId="172" fontId="352" fillId="0" borderId="2" xfId="78" applyNumberFormat="1" applyFont="1" applyBorder="1" applyAlignment="1">
      <alignment horizontal="left" vertical="center" wrapText="1"/>
    </xf>
    <xf numFmtId="172" fontId="348" fillId="0" borderId="0" xfId="26932" applyNumberFormat="1" applyFont="1" applyAlignment="1">
      <alignment vertical="center"/>
    </xf>
    <xf numFmtId="171" fontId="362" fillId="3" borderId="0" xfId="1" applyNumberFormat="1" applyFont="1" applyFill="1" applyAlignment="1">
      <alignment vertical="center"/>
    </xf>
    <xf numFmtId="170" fontId="348" fillId="3" borderId="0" xfId="3" applyNumberFormat="1" applyFont="1" applyFill="1"/>
    <xf numFmtId="170" fontId="362" fillId="3" borderId="0" xfId="66" applyNumberFormat="1" applyFont="1" applyFill="1"/>
    <xf numFmtId="170" fontId="362" fillId="3" borderId="0" xfId="3" applyNumberFormat="1" applyFont="1" applyFill="1"/>
    <xf numFmtId="170" fontId="349" fillId="0" borderId="0" xfId="3" applyNumberFormat="1" applyFont="1" applyAlignment="1">
      <alignment vertical="top"/>
    </xf>
    <xf numFmtId="170" fontId="348" fillId="0" borderId="0" xfId="3" applyNumberFormat="1" applyFont="1" applyAlignment="1">
      <alignment vertical="top"/>
    </xf>
    <xf numFmtId="170" fontId="348" fillId="0" borderId="0" xfId="3" applyNumberFormat="1" applyFont="1" applyAlignment="1">
      <alignment vertical="center"/>
    </xf>
    <xf numFmtId="0" fontId="351" fillId="3" borderId="7" xfId="5" applyFont="1" applyFill="1" applyBorder="1" applyAlignment="1">
      <alignment vertical="top"/>
    </xf>
    <xf numFmtId="171" fontId="351" fillId="3" borderId="7" xfId="5" applyNumberFormat="1" applyFont="1" applyFill="1" applyBorder="1" applyAlignment="1">
      <alignment vertical="top"/>
    </xf>
    <xf numFmtId="170" fontId="362" fillId="3" borderId="0" xfId="27225" applyNumberFormat="1" applyFont="1" applyFill="1" applyAlignment="1">
      <alignment vertical="center"/>
    </xf>
    <xf numFmtId="170" fontId="348" fillId="0" borderId="0" xfId="27225" applyNumberFormat="1" applyFont="1" applyAlignment="1">
      <alignment vertical="center"/>
    </xf>
    <xf numFmtId="170" fontId="348" fillId="4" borderId="0" xfId="27225" applyNumberFormat="1" applyFont="1" applyFill="1" applyAlignment="1">
      <alignment vertical="center"/>
    </xf>
    <xf numFmtId="170" fontId="362" fillId="3" borderId="0" xfId="66" applyNumberFormat="1" applyFont="1" applyFill="1" applyAlignment="1">
      <alignment vertical="center"/>
    </xf>
    <xf numFmtId="170" fontId="348" fillId="0" borderId="0" xfId="66" applyNumberFormat="1" applyFont="1" applyAlignment="1">
      <alignment vertical="center"/>
    </xf>
    <xf numFmtId="0" fontId="348" fillId="3" borderId="7" xfId="78" applyFont="1" applyFill="1" applyBorder="1" applyAlignment="1">
      <alignment vertical="center"/>
    </xf>
    <xf numFmtId="170" fontId="349" fillId="0" borderId="0" xfId="25665" applyNumberFormat="1" applyFont="1" applyAlignment="1" applyProtection="1">
      <alignment horizontal="left" vertical="center" wrapText="1" indent="1"/>
      <protection locked="0"/>
    </xf>
    <xf numFmtId="170" fontId="349" fillId="0" borderId="6" xfId="25665" applyNumberFormat="1" applyFont="1" applyBorder="1" applyAlignment="1" applyProtection="1">
      <alignment horizontal="left" vertical="center" wrapText="1" indent="1"/>
      <protection locked="0"/>
    </xf>
    <xf numFmtId="171" fontId="351" fillId="0" borderId="17" xfId="6" applyNumberFormat="1" applyFont="1" applyBorder="1" applyAlignment="1" applyProtection="1">
      <alignment horizontal="right" vertical="center" wrapText="1"/>
      <protection locked="0"/>
    </xf>
    <xf numFmtId="3" fontId="334" fillId="0" borderId="13" xfId="14" applyNumberFormat="1" applyFont="1" applyBorder="1" applyAlignment="1">
      <alignment horizontal="right" vertical="center"/>
    </xf>
    <xf numFmtId="3" fontId="334" fillId="0" borderId="0" xfId="14" applyNumberFormat="1" applyFont="1" applyBorder="1" applyAlignment="1">
      <alignment horizontal="right" vertical="center"/>
    </xf>
    <xf numFmtId="3" fontId="334" fillId="0" borderId="0" xfId="14" applyNumberFormat="1" applyFont="1" applyAlignment="1">
      <alignment horizontal="right" vertical="center"/>
    </xf>
    <xf numFmtId="168" fontId="334" fillId="0" borderId="0" xfId="14" applyFont="1" applyFill="1" applyAlignment="1">
      <alignment horizontal="right" vertical="center"/>
    </xf>
    <xf numFmtId="168" fontId="334" fillId="0" borderId="0" xfId="14" applyFont="1" applyAlignment="1">
      <alignment horizontal="right" vertical="center"/>
    </xf>
    <xf numFmtId="3" fontId="364" fillId="0" borderId="7" xfId="14" applyNumberFormat="1" applyFont="1" applyBorder="1"/>
    <xf numFmtId="172" fontId="351" fillId="0" borderId="0" xfId="14" applyNumberFormat="1" applyFont="1" applyAlignment="1">
      <alignment horizontal="right" vertical="center"/>
    </xf>
    <xf numFmtId="172" fontId="349" fillId="0" borderId="0" xfId="14" applyNumberFormat="1" applyFont="1" applyAlignment="1">
      <alignment horizontal="right"/>
    </xf>
    <xf numFmtId="172" fontId="349" fillId="0" borderId="0" xfId="14" applyNumberFormat="1" applyFont="1" applyAlignment="1">
      <alignment horizontal="right" indent="1"/>
    </xf>
    <xf numFmtId="172" fontId="351" fillId="0" borderId="6" xfId="14" applyNumberFormat="1" applyFont="1" applyBorder="1" applyAlignment="1">
      <alignment horizontal="right" vertical="center"/>
    </xf>
    <xf numFmtId="172" fontId="351" fillId="0" borderId="106" xfId="14" applyNumberFormat="1" applyFont="1" applyBorder="1" applyAlignment="1">
      <alignment horizontal="right" vertical="center"/>
    </xf>
    <xf numFmtId="3" fontId="349" fillId="0" borderId="0" xfId="14" applyNumberFormat="1" applyFont="1" applyFill="1" applyBorder="1" applyAlignment="1">
      <alignment vertical="center"/>
    </xf>
    <xf numFmtId="3" fontId="349" fillId="0" borderId="30" xfId="14" applyNumberFormat="1" applyFont="1" applyBorder="1" applyAlignment="1">
      <alignment horizontal="center" vertical="center"/>
    </xf>
    <xf numFmtId="3" fontId="351" fillId="0" borderId="30" xfId="14" applyNumberFormat="1" applyFont="1" applyBorder="1" applyAlignment="1">
      <alignment horizontal="center" vertical="center"/>
    </xf>
    <xf numFmtId="3" fontId="349" fillId="0" borderId="0" xfId="25541" applyNumberFormat="1" applyFont="1" applyAlignment="1">
      <alignment horizontal="right" vertical="center" indent="1"/>
    </xf>
    <xf numFmtId="3" fontId="351" fillId="0" borderId="106" xfId="25541" applyNumberFormat="1" applyFont="1" applyBorder="1" applyAlignment="1">
      <alignment horizontal="right" vertical="center" indent="1"/>
    </xf>
    <xf numFmtId="170" fontId="349" fillId="0" borderId="0" xfId="25541" applyNumberFormat="1" applyFont="1" applyAlignment="1">
      <alignment horizontal="right" vertical="center" indent="1"/>
    </xf>
    <xf numFmtId="170" fontId="351" fillId="0" borderId="0" xfId="25541" applyNumberFormat="1" applyFont="1" applyAlignment="1">
      <alignment horizontal="right" vertical="center" indent="1"/>
    </xf>
    <xf numFmtId="170" fontId="351" fillId="0" borderId="132" xfId="25541" applyNumberFormat="1" applyFont="1" applyBorder="1" applyAlignment="1">
      <alignment horizontal="right" vertical="center" indent="1"/>
    </xf>
    <xf numFmtId="170" fontId="351" fillId="0" borderId="106" xfId="25541" applyNumberFormat="1" applyFont="1" applyBorder="1" applyAlignment="1">
      <alignment horizontal="right" vertical="center" indent="1"/>
    </xf>
    <xf numFmtId="3" fontId="349" fillId="0" borderId="0" xfId="14" applyNumberFormat="1" applyFont="1" applyAlignment="1">
      <alignment horizontal="right" vertical="center"/>
    </xf>
    <xf numFmtId="171" fontId="349" fillId="0" borderId="0" xfId="14" applyNumberFormat="1" applyFont="1" applyAlignment="1">
      <alignment horizontal="right" vertical="center"/>
    </xf>
    <xf numFmtId="3" fontId="349" fillId="0" borderId="132" xfId="14" applyNumberFormat="1" applyFont="1" applyBorder="1" applyAlignment="1">
      <alignment horizontal="right" vertical="center"/>
    </xf>
    <xf numFmtId="171" fontId="349" fillId="0" borderId="132" xfId="14" applyNumberFormat="1" applyFont="1" applyBorder="1" applyAlignment="1">
      <alignment horizontal="right" vertical="center"/>
    </xf>
    <xf numFmtId="172" fontId="349" fillId="0" borderId="106" xfId="75" applyNumberFormat="1" applyFont="1" applyFill="1" applyBorder="1" applyAlignment="1">
      <alignment horizontal="left" vertical="center"/>
    </xf>
    <xf numFmtId="3" fontId="431" fillId="0" borderId="13" xfId="20996" applyNumberFormat="1" applyFont="1" applyBorder="1" applyAlignment="1">
      <alignment vertical="center"/>
    </xf>
    <xf numFmtId="3" fontId="431" fillId="0" borderId="0" xfId="20996" applyNumberFormat="1" applyFont="1" applyBorder="1" applyAlignment="1">
      <alignment vertical="center"/>
    </xf>
    <xf numFmtId="172" fontId="431" fillId="0" borderId="0" xfId="20996" applyNumberFormat="1" applyFont="1" applyAlignment="1">
      <alignment vertical="center"/>
    </xf>
    <xf numFmtId="3" fontId="431" fillId="0" borderId="0" xfId="20996" applyNumberFormat="1" applyFont="1" applyAlignment="1">
      <alignment vertical="center"/>
    </xf>
    <xf numFmtId="3" fontId="431" fillId="0" borderId="2" xfId="20996" applyNumberFormat="1" applyFont="1" applyBorder="1" applyAlignment="1">
      <alignment vertical="center"/>
    </xf>
    <xf numFmtId="3" fontId="431" fillId="0" borderId="24" xfId="20996" applyNumberFormat="1" applyFont="1" applyBorder="1" applyAlignment="1">
      <alignment vertical="center"/>
    </xf>
    <xf numFmtId="172" fontId="431" fillId="0" borderId="24" xfId="20996" applyNumberFormat="1" applyFont="1" applyBorder="1" applyAlignment="1">
      <alignment vertical="center"/>
    </xf>
    <xf numFmtId="172" fontId="431" fillId="6" borderId="0" xfId="20996" applyNumberFormat="1" applyFont="1" applyFill="1" applyAlignment="1">
      <alignment horizontal="right" vertical="center"/>
    </xf>
    <xf numFmtId="172" fontId="431" fillId="0" borderId="0" xfId="20996" applyNumberFormat="1" applyFont="1" applyAlignment="1">
      <alignment horizontal="right" vertical="center"/>
    </xf>
    <xf numFmtId="172" fontId="431" fillId="0" borderId="13" xfId="20996" applyNumberFormat="1" applyFont="1" applyBorder="1" applyAlignment="1">
      <alignment horizontal="right" vertical="center"/>
    </xf>
    <xf numFmtId="172" fontId="431" fillId="0" borderId="0" xfId="20996" applyNumberFormat="1" applyFont="1" applyAlignment="1">
      <alignment horizontal="right" vertical="center" wrapText="1"/>
    </xf>
    <xf numFmtId="9" fontId="431" fillId="0" borderId="0" xfId="1" applyFont="1" applyAlignment="1">
      <alignment horizontal="right" vertical="center" wrapText="1"/>
    </xf>
    <xf numFmtId="172" fontId="434" fillId="0" borderId="7" xfId="14" applyNumberFormat="1" applyFont="1" applyBorder="1" applyAlignment="1">
      <alignment vertical="center"/>
    </xf>
    <xf numFmtId="3" fontId="334" fillId="0" borderId="0" xfId="20996" applyNumberFormat="1" applyFont="1" applyAlignment="1">
      <alignment vertical="center"/>
    </xf>
    <xf numFmtId="3" fontId="334" fillId="0" borderId="0" xfId="20996" quotePrefix="1" applyNumberFormat="1" applyFont="1" applyAlignment="1">
      <alignment vertical="center"/>
    </xf>
    <xf numFmtId="3" fontId="348" fillId="129" borderId="0" xfId="0" applyNumberFormat="1" applyFont="1" applyFill="1" applyAlignment="1">
      <alignment horizontal="left" vertical="center"/>
    </xf>
    <xf numFmtId="10" fontId="348" fillId="0" borderId="0" xfId="0" applyNumberFormat="1" applyFont="1" applyAlignment="1">
      <alignment horizontal="right" vertical="center"/>
    </xf>
    <xf numFmtId="10" fontId="362" fillId="3" borderId="236" xfId="0" applyNumberFormat="1" applyFont="1" applyFill="1" applyBorder="1" applyAlignment="1">
      <alignment horizontal="right" vertical="center"/>
    </xf>
    <xf numFmtId="0" fontId="362" fillId="3" borderId="236" xfId="0" applyFont="1" applyFill="1" applyBorder="1" applyAlignment="1">
      <alignment horizontal="right" vertical="center"/>
    </xf>
    <xf numFmtId="172" fontId="364" fillId="0" borderId="24" xfId="20996" applyNumberFormat="1" applyFont="1" applyBorder="1" applyAlignment="1">
      <alignment vertical="center"/>
    </xf>
    <xf numFmtId="170" fontId="431" fillId="0" borderId="0" xfId="27164" applyNumberFormat="1" applyFont="1" applyAlignment="1">
      <alignment vertical="center"/>
    </xf>
    <xf numFmtId="3" fontId="431" fillId="8" borderId="0" xfId="27164" applyNumberFormat="1" applyFont="1" applyFill="1" applyAlignment="1">
      <alignment vertical="center"/>
    </xf>
    <xf numFmtId="3" fontId="431" fillId="8" borderId="6" xfId="27164" applyNumberFormat="1" applyFont="1" applyFill="1" applyBorder="1" applyAlignment="1">
      <alignment vertical="center"/>
    </xf>
    <xf numFmtId="3" fontId="434" fillId="0" borderId="7" xfId="14" applyNumberFormat="1" applyFont="1" applyBorder="1" applyAlignment="1">
      <alignment vertical="center"/>
    </xf>
    <xf numFmtId="170" fontId="431" fillId="0" borderId="13" xfId="27164" applyNumberFormat="1" applyFont="1" applyBorder="1" applyAlignment="1">
      <alignment horizontal="right" vertical="center"/>
    </xf>
    <xf numFmtId="170" fontId="431" fillId="0" borderId="0" xfId="27164" applyNumberFormat="1" applyFont="1" applyAlignment="1">
      <alignment horizontal="right" vertical="center"/>
    </xf>
    <xf numFmtId="170" fontId="431" fillId="0" borderId="22" xfId="27164" applyNumberFormat="1" applyFont="1" applyBorder="1" applyAlignment="1">
      <alignment horizontal="right" vertical="center"/>
    </xf>
    <xf numFmtId="170" fontId="431" fillId="0" borderId="5" xfId="27164" applyNumberFormat="1" applyFont="1" applyBorder="1" applyAlignment="1">
      <alignment horizontal="right" vertical="center"/>
    </xf>
    <xf numFmtId="170" fontId="431" fillId="0" borderId="6" xfId="27164" applyNumberFormat="1" applyFont="1" applyBorder="1" applyAlignment="1">
      <alignment horizontal="right" vertical="center"/>
    </xf>
    <xf numFmtId="170" fontId="431" fillId="0" borderId="27" xfId="27164" applyNumberFormat="1" applyFont="1" applyBorder="1" applyAlignment="1">
      <alignment horizontal="right" vertical="center"/>
    </xf>
    <xf numFmtId="170" fontId="434" fillId="0" borderId="7" xfId="14" applyNumberFormat="1" applyFont="1" applyBorder="1" applyAlignment="1">
      <alignment horizontal="right" vertical="center"/>
    </xf>
    <xf numFmtId="3" fontId="364" fillId="0" borderId="2" xfId="14" applyNumberFormat="1" applyFont="1" applyBorder="1" applyAlignment="1">
      <alignment horizontal="right" vertical="center"/>
    </xf>
    <xf numFmtId="3" fontId="364" fillId="0" borderId="105" xfId="14" applyNumberFormat="1" applyFont="1" applyBorder="1" applyAlignment="1">
      <alignment horizontal="right" vertical="center"/>
    </xf>
    <xf numFmtId="3" fontId="334" fillId="0" borderId="2" xfId="27164" applyNumberFormat="1" applyFont="1" applyBorder="1" applyAlignment="1">
      <alignment vertical="center"/>
    </xf>
    <xf numFmtId="170" fontId="362" fillId="0" borderId="0" xfId="8" applyNumberFormat="1" applyFont="1"/>
    <xf numFmtId="170" fontId="349" fillId="0" borderId="0" xfId="8" applyNumberFormat="1" applyFont="1" applyAlignment="1">
      <alignment horizontal="center" vertical="top"/>
    </xf>
    <xf numFmtId="0" fontId="431" fillId="0" borderId="0" xfId="1" applyNumberFormat="1" applyFont="1" applyAlignment="1">
      <alignment horizontal="right" vertical="center"/>
    </xf>
    <xf numFmtId="9" fontId="431" fillId="0" borderId="0" xfId="1" applyFont="1" applyAlignment="1">
      <alignment horizontal="right" vertical="center"/>
    </xf>
    <xf numFmtId="9" fontId="434" fillId="0" borderId="7" xfId="1" applyFont="1" applyBorder="1" applyAlignment="1">
      <alignment vertical="center"/>
    </xf>
    <xf numFmtId="218" fontId="360" fillId="0" borderId="0" xfId="0" applyNumberFormat="1" applyFont="1"/>
    <xf numFmtId="218" fontId="356" fillId="0" borderId="0" xfId="0" applyNumberFormat="1" applyFont="1"/>
    <xf numFmtId="219" fontId="334" fillId="0" borderId="0" xfId="14" applyNumberFormat="1" applyFont="1" applyAlignment="1">
      <alignment horizontal="left" indent="1"/>
    </xf>
    <xf numFmtId="0" fontId="364" fillId="0" borderId="203" xfId="0" applyFont="1" applyBorder="1" applyAlignment="1">
      <alignment horizontal="center"/>
    </xf>
    <xf numFmtId="14" fontId="351" fillId="0" borderId="1" xfId="5" applyNumberFormat="1" applyFont="1" applyBorder="1" applyAlignment="1">
      <alignment horizontal="right" vertical="center"/>
    </xf>
    <xf numFmtId="14" fontId="364" fillId="0" borderId="203" xfId="0" applyNumberFormat="1" applyFont="1" applyBorder="1"/>
    <xf numFmtId="3" fontId="334" fillId="0" borderId="0" xfId="0" applyNumberFormat="1" applyFont="1" applyAlignment="1">
      <alignment horizontal="right" indent="1"/>
    </xf>
    <xf numFmtId="3" fontId="349" fillId="0" borderId="190" xfId="14" applyNumberFormat="1" applyFont="1" applyBorder="1" applyAlignment="1">
      <alignment horizontal="right" vertical="center" wrapText="1"/>
    </xf>
    <xf numFmtId="3" fontId="349" fillId="0" borderId="192" xfId="14" applyNumberFormat="1" applyFont="1" applyBorder="1" applyAlignment="1">
      <alignment horizontal="right" vertical="center" wrapText="1"/>
    </xf>
    <xf numFmtId="3" fontId="349" fillId="0" borderId="195" xfId="14" applyNumberFormat="1" applyFont="1" applyBorder="1" applyAlignment="1">
      <alignment horizontal="right" vertical="center" wrapText="1"/>
    </xf>
    <xf numFmtId="3" fontId="349" fillId="0" borderId="198" xfId="14" applyNumberFormat="1" applyFont="1" applyBorder="1" applyAlignment="1">
      <alignment horizontal="right" vertical="center" wrapText="1"/>
    </xf>
    <xf numFmtId="3" fontId="349" fillId="0" borderId="123" xfId="14" applyNumberFormat="1" applyFont="1" applyBorder="1" applyAlignment="1">
      <alignment horizontal="right" vertical="center" wrapText="1"/>
    </xf>
    <xf numFmtId="3" fontId="349" fillId="0" borderId="214" xfId="14" applyNumberFormat="1" applyFont="1" applyBorder="1" applyAlignment="1">
      <alignment horizontal="right" vertical="center" wrapText="1"/>
    </xf>
    <xf numFmtId="3" fontId="348" fillId="0" borderId="0" xfId="31584" applyNumberFormat="1" applyFont="1" applyAlignment="1">
      <alignment horizontal="right" vertical="center"/>
    </xf>
    <xf numFmtId="172" fontId="348" fillId="0" borderId="0" xfId="31584" applyNumberFormat="1" applyFont="1" applyAlignment="1">
      <alignment horizontal="right" vertical="center"/>
    </xf>
    <xf numFmtId="3" fontId="362" fillId="0" borderId="7" xfId="31584" applyNumberFormat="1" applyFont="1" applyBorder="1" applyAlignment="1">
      <alignment vertical="center"/>
    </xf>
    <xf numFmtId="14" fontId="351" fillId="0" borderId="1" xfId="5" quotePrefix="1" applyNumberFormat="1" applyFont="1" applyBorder="1" applyAlignment="1">
      <alignment horizontal="center" vertical="center"/>
    </xf>
    <xf numFmtId="171" fontId="392" fillId="0" borderId="0" xfId="6" applyNumberFormat="1" applyFont="1" applyAlignment="1" applyProtection="1">
      <alignment horizontal="right" vertical="center" wrapText="1"/>
      <protection locked="0"/>
    </xf>
    <xf numFmtId="168" fontId="369" fillId="6" borderId="0" xfId="14" applyFont="1" applyFill="1" applyAlignment="1" applyProtection="1">
      <alignment horizontal="right" vertical="center"/>
      <protection locked="0"/>
    </xf>
    <xf numFmtId="172" fontId="351" fillId="0" borderId="128" xfId="26930" applyNumberFormat="1" applyFont="1" applyBorder="1" applyAlignment="1">
      <alignment horizontal="center" vertical="center" wrapText="1"/>
    </xf>
    <xf numFmtId="3" fontId="349" fillId="0" borderId="0" xfId="14" applyNumberFormat="1" applyFont="1" applyAlignment="1">
      <alignment vertical="center"/>
    </xf>
    <xf numFmtId="172" fontId="351" fillId="0" borderId="128" xfId="27209" applyNumberFormat="1" applyFont="1" applyBorder="1" applyAlignment="1">
      <alignment horizontal="center" vertical="center" wrapText="1"/>
    </xf>
    <xf numFmtId="172" fontId="351" fillId="0" borderId="185" xfId="27211" applyNumberFormat="1" applyFont="1" applyBorder="1" applyAlignment="1">
      <alignment horizontal="center" vertical="center" wrapText="1"/>
    </xf>
    <xf numFmtId="172" fontId="351" fillId="0" borderId="128" xfId="27211" applyNumberFormat="1" applyFont="1" applyBorder="1" applyAlignment="1">
      <alignment horizontal="center" vertical="center" wrapText="1"/>
    </xf>
    <xf numFmtId="172" fontId="375" fillId="0" borderId="128" xfId="14" applyNumberFormat="1" applyFont="1" applyBorder="1" applyAlignment="1">
      <alignment horizontal="center" vertical="center" wrapText="1"/>
    </xf>
    <xf numFmtId="172" fontId="349" fillId="0" borderId="106" xfId="75" applyNumberFormat="1" applyFont="1" applyBorder="1" applyAlignment="1">
      <alignment horizontal="left" vertical="center"/>
    </xf>
    <xf numFmtId="3" fontId="334" fillId="0" borderId="13" xfId="20996" applyNumberFormat="1" applyFont="1" applyBorder="1" applyAlignment="1">
      <alignment vertical="center"/>
    </xf>
    <xf numFmtId="3" fontId="334" fillId="0" borderId="2" xfId="20996" applyNumberFormat="1" applyFont="1" applyBorder="1" applyAlignment="1">
      <alignment vertical="center"/>
    </xf>
    <xf numFmtId="3" fontId="334" fillId="0" borderId="24" xfId="20996" applyNumberFormat="1" applyFont="1" applyBorder="1" applyAlignment="1">
      <alignment vertical="center"/>
    </xf>
    <xf numFmtId="172" fontId="334" fillId="6" borderId="0" xfId="20996" applyNumberFormat="1" applyFont="1" applyFill="1" applyAlignment="1">
      <alignment horizontal="right" vertical="center"/>
    </xf>
    <xf numFmtId="172" fontId="334" fillId="0" borderId="0" xfId="20996" applyNumberFormat="1" applyFont="1" applyAlignment="1">
      <alignment horizontal="right" vertical="center"/>
    </xf>
    <xf numFmtId="172" fontId="334" fillId="0" borderId="13" xfId="20996" applyNumberFormat="1" applyFont="1" applyBorder="1" applyAlignment="1">
      <alignment horizontal="right" vertical="center"/>
    </xf>
    <xf numFmtId="172" fontId="334" fillId="0" borderId="0" xfId="20996" applyNumberFormat="1" applyFont="1" applyAlignment="1">
      <alignment horizontal="right" vertical="center" wrapText="1"/>
    </xf>
    <xf numFmtId="9" fontId="334" fillId="0" borderId="0" xfId="1" applyFont="1" applyAlignment="1">
      <alignment horizontal="right" vertical="center" wrapText="1"/>
    </xf>
    <xf numFmtId="3" fontId="334" fillId="0" borderId="0" xfId="0" applyNumberFormat="1" applyFont="1" applyAlignment="1">
      <alignment horizontal="right" vertical="center" wrapText="1"/>
    </xf>
    <xf numFmtId="0" fontId="334" fillId="0" borderId="0" xfId="0" applyFont="1" applyAlignment="1">
      <alignment horizontal="right" vertical="center" wrapText="1"/>
    </xf>
    <xf numFmtId="3" fontId="348" fillId="0" borderId="0" xfId="73" applyNumberFormat="1" applyFont="1" applyAlignment="1">
      <alignment horizontal="right" vertical="center" wrapText="1"/>
    </xf>
    <xf numFmtId="3" fontId="364" fillId="0" borderId="7" xfId="0" applyNumberFormat="1" applyFont="1" applyBorder="1" applyAlignment="1">
      <alignment horizontal="right" vertical="center"/>
    </xf>
    <xf numFmtId="172" fontId="364" fillId="0" borderId="7" xfId="14" applyNumberFormat="1" applyFont="1" applyBorder="1" applyAlignment="1">
      <alignment horizontal="right" vertical="center"/>
    </xf>
    <xf numFmtId="9" fontId="364" fillId="0" borderId="7" xfId="1" applyFont="1" applyBorder="1" applyAlignment="1">
      <alignment horizontal="right" vertical="center"/>
    </xf>
    <xf numFmtId="177" fontId="334" fillId="0" borderId="0" xfId="0" applyNumberFormat="1" applyFont="1" applyAlignment="1">
      <alignment horizontal="right" indent="1"/>
    </xf>
    <xf numFmtId="171" fontId="352" fillId="0" borderId="213" xfId="0" applyNumberFormat="1" applyFont="1" applyBorder="1" applyAlignment="1">
      <alignment horizontal="right" vertical="center"/>
    </xf>
    <xf numFmtId="168" fontId="334" fillId="0" borderId="0" xfId="14" applyFont="1"/>
    <xf numFmtId="10" fontId="334" fillId="0" borderId="0" xfId="20996" applyNumberFormat="1" applyFont="1" applyAlignment="1">
      <alignment vertical="center"/>
    </xf>
    <xf numFmtId="172" fontId="364" fillId="3" borderId="0" xfId="20996" applyNumberFormat="1" applyFont="1" applyFill="1" applyBorder="1" applyAlignment="1">
      <alignment vertical="center"/>
    </xf>
    <xf numFmtId="10" fontId="364" fillId="3" borderId="0" xfId="20996" applyNumberFormat="1" applyFont="1" applyFill="1" applyBorder="1" applyAlignment="1">
      <alignment vertical="center"/>
    </xf>
    <xf numFmtId="0" fontId="364" fillId="3" borderId="0" xfId="20996" applyNumberFormat="1" applyFont="1" applyFill="1" applyBorder="1" applyAlignment="1">
      <alignment vertical="center"/>
    </xf>
    <xf numFmtId="0" fontId="347" fillId="0" borderId="0" xfId="0" applyFont="1" applyAlignment="1">
      <alignment horizontal="left" vertical="center" indent="2"/>
    </xf>
    <xf numFmtId="3" fontId="334" fillId="8" borderId="6" xfId="27164" applyNumberFormat="1" applyFont="1" applyFill="1" applyBorder="1" applyAlignment="1">
      <alignment vertical="center"/>
    </xf>
    <xf numFmtId="14" fontId="351" fillId="0" borderId="1" xfId="2" applyNumberFormat="1" applyFont="1" applyBorder="1" applyAlignment="1">
      <alignment horizontal="right" vertical="center"/>
    </xf>
    <xf numFmtId="170" fontId="430" fillId="0" borderId="0" xfId="31584" applyNumberFormat="1" applyFont="1" applyAlignment="1">
      <alignment horizontal="right" vertical="center" wrapText="1"/>
    </xf>
    <xf numFmtId="172" fontId="431" fillId="0" borderId="6" xfId="0" applyNumberFormat="1" applyFont="1" applyBorder="1" applyAlignment="1">
      <alignment horizontal="right" vertical="center"/>
    </xf>
    <xf numFmtId="170" fontId="362" fillId="0" borderId="0" xfId="294" applyNumberFormat="1" applyFont="1" applyAlignment="1">
      <alignment horizontal="right" vertical="center" wrapText="1"/>
    </xf>
    <xf numFmtId="170" fontId="362" fillId="0" borderId="0" xfId="294" applyNumberFormat="1" applyFont="1" applyFill="1" applyBorder="1" applyAlignment="1">
      <alignment horizontal="right" vertical="center" wrapText="1"/>
    </xf>
    <xf numFmtId="172" fontId="334" fillId="0" borderId="6" xfId="0" applyNumberFormat="1" applyFont="1" applyBorder="1" applyAlignment="1">
      <alignment horizontal="right" vertical="center"/>
    </xf>
    <xf numFmtId="172" fontId="427" fillId="0" borderId="106" xfId="70" applyNumberFormat="1" applyFont="1" applyBorder="1" applyAlignment="1">
      <alignment horizontal="right" vertical="center"/>
    </xf>
    <xf numFmtId="172" fontId="351" fillId="0" borderId="106" xfId="70" applyNumberFormat="1" applyFont="1" applyBorder="1" applyAlignment="1">
      <alignment horizontal="right" vertical="center"/>
    </xf>
    <xf numFmtId="3" fontId="351" fillId="0" borderId="0" xfId="14" applyNumberFormat="1" applyFont="1" applyAlignment="1">
      <alignment vertical="center"/>
    </xf>
    <xf numFmtId="3" fontId="362" fillId="2" borderId="116" xfId="0" applyNumberFormat="1" applyFont="1" applyFill="1" applyBorder="1" applyAlignment="1">
      <alignment horizontal="right" vertical="center"/>
    </xf>
    <xf numFmtId="172" fontId="351" fillId="0" borderId="0" xfId="14" applyNumberFormat="1" applyFont="1" applyAlignment="1">
      <alignment vertical="center"/>
    </xf>
    <xf numFmtId="172" fontId="351" fillId="2" borderId="7" xfId="14" applyNumberFormat="1" applyFont="1" applyFill="1" applyBorder="1" applyAlignment="1">
      <alignment vertical="center"/>
    </xf>
    <xf numFmtId="3" fontId="348" fillId="127" borderId="0" xfId="14" applyNumberFormat="1" applyFont="1" applyFill="1" applyAlignment="1">
      <alignment horizontal="right" vertical="top"/>
    </xf>
    <xf numFmtId="3" fontId="348" fillId="0" borderId="0" xfId="14" applyNumberFormat="1" applyFont="1" applyAlignment="1">
      <alignment horizontal="right" vertical="top"/>
    </xf>
    <xf numFmtId="3" fontId="351" fillId="0" borderId="186" xfId="14" applyNumberFormat="1" applyFont="1" applyBorder="1" applyAlignment="1">
      <alignment vertical="center"/>
    </xf>
    <xf numFmtId="0" fontId="364" fillId="0" borderId="1" xfId="0" applyFont="1" applyBorder="1" applyAlignment="1">
      <alignment horizontal="right" vertical="center"/>
    </xf>
    <xf numFmtId="0" fontId="437" fillId="0" borderId="0" xfId="0" applyFont="1" applyAlignment="1">
      <alignment vertical="center" wrapText="1"/>
    </xf>
    <xf numFmtId="0" fontId="438" fillId="21" borderId="0" xfId="0" applyFont="1" applyFill="1"/>
    <xf numFmtId="14" fontId="439" fillId="0" borderId="1" xfId="2" applyNumberFormat="1" applyFont="1" applyBorder="1" applyAlignment="1">
      <alignment horizontal="right" vertical="center" indent="1"/>
    </xf>
    <xf numFmtId="0" fontId="440" fillId="0" borderId="0" xfId="0" applyFont="1" applyAlignment="1">
      <alignment horizontal="center" vertical="top" wrapText="1"/>
    </xf>
    <xf numFmtId="0" fontId="442" fillId="0" borderId="12" xfId="0" applyFont="1" applyBorder="1" applyAlignment="1">
      <alignment vertical="top" wrapText="1"/>
    </xf>
    <xf numFmtId="170" fontId="440" fillId="0" borderId="0" xfId="26950" applyNumberFormat="1" applyFont="1" applyAlignment="1">
      <alignment horizontal="left" vertical="center" wrapText="1"/>
    </xf>
    <xf numFmtId="170" fontId="440" fillId="0" borderId="0" xfId="26950" applyNumberFormat="1" applyFont="1" applyAlignment="1">
      <alignment horizontal="left" wrapText="1"/>
    </xf>
    <xf numFmtId="172" fontId="440" fillId="0" borderId="0" xfId="26950" applyNumberFormat="1" applyFont="1" applyAlignment="1">
      <alignment horizontal="left" vertical="center" wrapText="1"/>
    </xf>
    <xf numFmtId="170" fontId="439" fillId="3" borderId="0" xfId="26950" applyNumberFormat="1" applyFont="1" applyFill="1" applyAlignment="1">
      <alignment horizontal="left" wrapText="1"/>
    </xf>
    <xf numFmtId="0" fontId="442" fillId="0" borderId="14" xfId="0" applyFont="1" applyBorder="1" applyAlignment="1">
      <alignment vertical="top" wrapText="1"/>
    </xf>
    <xf numFmtId="170" fontId="440" fillId="0" borderId="0" xfId="26950" applyNumberFormat="1" applyFont="1" applyAlignment="1">
      <alignment horizontal="left" vertical="top" wrapText="1"/>
    </xf>
    <xf numFmtId="170" fontId="439" fillId="3" borderId="0" xfId="26950" applyNumberFormat="1" applyFont="1" applyFill="1" applyAlignment="1">
      <alignment horizontal="left" vertical="top" wrapText="1"/>
    </xf>
    <xf numFmtId="172" fontId="439" fillId="3" borderId="0" xfId="14" applyNumberFormat="1" applyFont="1" applyFill="1" applyAlignment="1">
      <alignment horizontal="justify" vertical="top" wrapText="1"/>
    </xf>
    <xf numFmtId="170" fontId="440" fillId="0" borderId="0" xfId="27224" applyNumberFormat="1" applyFont="1" applyAlignment="1">
      <alignment horizontal="left" vertical="center" wrapText="1"/>
    </xf>
    <xf numFmtId="170" fontId="439" fillId="3" borderId="0" xfId="27224" applyNumberFormat="1" applyFont="1" applyFill="1" applyAlignment="1">
      <alignment horizontal="left" vertical="center" wrapText="1"/>
    </xf>
    <xf numFmtId="170" fontId="443" fillId="0" borderId="0" xfId="27224" applyNumberFormat="1" applyFont="1" applyAlignment="1">
      <alignment horizontal="left" vertical="top" wrapText="1"/>
    </xf>
    <xf numFmtId="170" fontId="443" fillId="0" borderId="0" xfId="27224" applyNumberFormat="1" applyFont="1" applyAlignment="1">
      <alignment horizontal="left" vertical="center" wrapText="1"/>
    </xf>
    <xf numFmtId="171" fontId="439" fillId="3" borderId="0" xfId="1" applyNumberFormat="1" applyFont="1" applyFill="1" applyAlignment="1">
      <alignment horizontal="right" vertical="center" wrapText="1"/>
    </xf>
    <xf numFmtId="171" fontId="441" fillId="3" borderId="0" xfId="1" applyNumberFormat="1" applyFont="1" applyFill="1" applyAlignment="1">
      <alignment horizontal="right" vertical="center" wrapText="1"/>
    </xf>
    <xf numFmtId="171" fontId="443" fillId="0" borderId="0" xfId="1" applyNumberFormat="1" applyFont="1" applyAlignment="1">
      <alignment horizontal="right" vertical="center" wrapText="1"/>
    </xf>
    <xf numFmtId="170" fontId="443" fillId="0" borderId="0" xfId="27224" applyNumberFormat="1" applyFont="1" applyAlignment="1">
      <alignment horizontal="right" vertical="center" wrapText="1"/>
    </xf>
    <xf numFmtId="170" fontId="440" fillId="0" borderId="0" xfId="27224" applyNumberFormat="1" applyFont="1" applyAlignment="1">
      <alignment horizontal="left" vertical="top" wrapText="1"/>
    </xf>
    <xf numFmtId="0" fontId="438" fillId="0" borderId="0" xfId="0" applyFont="1"/>
    <xf numFmtId="0" fontId="442" fillId="0" borderId="0" xfId="0" applyFont="1" applyAlignment="1">
      <alignment vertical="top" wrapText="1"/>
    </xf>
    <xf numFmtId="0" fontId="444" fillId="21" borderId="0" xfId="0" applyFont="1" applyFill="1" applyAlignment="1">
      <alignment horizontal="left" vertical="center" indent="2"/>
    </xf>
    <xf numFmtId="0" fontId="445" fillId="0" borderId="15" xfId="0" applyFont="1" applyBorder="1" applyAlignment="1">
      <alignment horizontal="center" vertical="center" wrapText="1"/>
    </xf>
    <xf numFmtId="0" fontId="445" fillId="0" borderId="181" xfId="0" applyFont="1" applyBorder="1" applyAlignment="1">
      <alignment horizontal="center" vertical="center" wrapText="1"/>
    </xf>
    <xf numFmtId="0" fontId="440" fillId="0" borderId="254" xfId="0" applyFont="1" applyBorder="1" applyAlignment="1">
      <alignment vertical="center"/>
    </xf>
    <xf numFmtId="3" fontId="440" fillId="0" borderId="0" xfId="0" applyNumberFormat="1" applyFont="1" applyAlignment="1">
      <alignment horizontal="right" vertical="center"/>
    </xf>
    <xf numFmtId="167" fontId="440" fillId="0" borderId="0" xfId="27651" applyNumberFormat="1" applyFont="1" applyAlignment="1">
      <alignment horizontal="center" vertical="center"/>
    </xf>
    <xf numFmtId="3" fontId="439" fillId="2" borderId="255" xfId="0" applyNumberFormat="1" applyFont="1" applyFill="1" applyBorder="1" applyAlignment="1">
      <alignment horizontal="right" vertical="center"/>
    </xf>
    <xf numFmtId="3" fontId="440" fillId="0" borderId="213" xfId="0" applyNumberFormat="1" applyFont="1" applyBorder="1" applyAlignment="1">
      <alignment horizontal="right" vertical="center"/>
    </xf>
    <xf numFmtId="3" fontId="439" fillId="0" borderId="0" xfId="0" applyNumberFormat="1" applyFont="1" applyAlignment="1">
      <alignment horizontal="right" vertical="center"/>
    </xf>
    <xf numFmtId="3" fontId="439" fillId="0" borderId="213" xfId="0" applyNumberFormat="1" applyFont="1" applyBorder="1" applyAlignment="1">
      <alignment horizontal="right" vertical="center"/>
    </xf>
    <xf numFmtId="10" fontId="446" fillId="0" borderId="0" xfId="1" applyNumberFormat="1" applyFont="1" applyAlignment="1">
      <alignment vertical="center"/>
    </xf>
    <xf numFmtId="170" fontId="439" fillId="0" borderId="7" xfId="25685" applyNumberFormat="1" applyFont="1" applyBorder="1" applyAlignment="1">
      <alignment horizontal="left" vertical="center" wrapText="1"/>
    </xf>
    <xf numFmtId="167" fontId="440" fillId="0" borderId="0" xfId="10" applyNumberFormat="1" applyFont="1"/>
    <xf numFmtId="0" fontId="443" fillId="129" borderId="0" xfId="0" applyFont="1" applyFill="1" applyAlignment="1">
      <alignment horizontal="left" vertical="center"/>
    </xf>
    <xf numFmtId="14" fontId="439" fillId="0" borderId="1" xfId="2" applyNumberFormat="1" applyFont="1" applyBorder="1" applyAlignment="1">
      <alignment horizontal="right" vertical="center"/>
    </xf>
    <xf numFmtId="0" fontId="332" fillId="0" borderId="0" xfId="0" applyFont="1" applyAlignment="1">
      <alignment horizontal="right"/>
    </xf>
    <xf numFmtId="0" fontId="351" fillId="0" borderId="0" xfId="0" applyFont="1" applyAlignment="1">
      <alignment horizontal="right" vertical="top" wrapText="1"/>
    </xf>
    <xf numFmtId="0" fontId="441" fillId="0" borderId="1" xfId="5" applyFont="1" applyBorder="1" applyAlignment="1">
      <alignment horizontal="right" vertical="center" wrapText="1"/>
    </xf>
    <xf numFmtId="0" fontId="444" fillId="21" borderId="0" xfId="0" applyFont="1" applyFill="1"/>
    <xf numFmtId="171" fontId="352" fillId="0" borderId="2" xfId="28" applyNumberFormat="1" applyFont="1" applyBorder="1" applyAlignment="1">
      <alignment horizontal="left" vertical="center" wrapText="1"/>
    </xf>
    <xf numFmtId="3" fontId="352" fillId="0" borderId="2" xfId="28" applyNumberFormat="1" applyFont="1" applyBorder="1" applyAlignment="1">
      <alignment horizontal="left" vertical="center" wrapText="1"/>
    </xf>
    <xf numFmtId="3" fontId="447" fillId="0" borderId="213" xfId="0" applyNumberFormat="1" applyFont="1" applyBorder="1" applyAlignment="1">
      <alignment horizontal="left" vertical="center"/>
    </xf>
    <xf numFmtId="170" fontId="362" fillId="0" borderId="0" xfId="31584" applyNumberFormat="1" applyFont="1" applyAlignment="1">
      <alignment horizontal="left" vertical="center" wrapText="1"/>
    </xf>
    <xf numFmtId="170" fontId="348" fillId="0" borderId="0" xfId="31584" applyNumberFormat="1" applyFont="1" applyAlignment="1">
      <alignment horizontal="right" vertical="center" wrapText="1"/>
    </xf>
    <xf numFmtId="172" fontId="362" fillId="0" borderId="186" xfId="75" applyNumberFormat="1" applyFont="1" applyBorder="1" applyAlignment="1">
      <alignment horizontal="right" vertical="center"/>
    </xf>
    <xf numFmtId="170" fontId="349" fillId="0" borderId="0" xfId="26950" applyNumberFormat="1" applyFont="1" applyBorder="1" applyAlignment="1">
      <alignment horizontal="left" vertical="center" wrapText="1"/>
    </xf>
    <xf numFmtId="170" fontId="349" fillId="0" borderId="0" xfId="26950" applyNumberFormat="1" applyFont="1" applyAlignment="1">
      <alignment horizontal="left" wrapText="1"/>
    </xf>
    <xf numFmtId="172" fontId="349" fillId="0" borderId="0" xfId="26950" applyNumberFormat="1" applyFont="1" applyAlignment="1">
      <alignment horizontal="left" vertical="center" wrapText="1"/>
    </xf>
    <xf numFmtId="170" fontId="349" fillId="0" borderId="0" xfId="26950" applyNumberFormat="1" applyFont="1" applyAlignment="1">
      <alignment horizontal="left" vertical="center" wrapText="1"/>
    </xf>
    <xf numFmtId="170" fontId="351" fillId="3" borderId="0" xfId="26950" applyNumberFormat="1" applyFont="1" applyFill="1" applyAlignment="1">
      <alignment horizontal="left" wrapText="1"/>
    </xf>
    <xf numFmtId="170" fontId="349" fillId="0" borderId="0" xfId="26950" applyNumberFormat="1" applyFont="1" applyAlignment="1">
      <alignment horizontal="left" vertical="top" wrapText="1"/>
    </xf>
    <xf numFmtId="170" fontId="351" fillId="3" borderId="0" xfId="26950" applyNumberFormat="1" applyFont="1" applyFill="1" applyAlignment="1">
      <alignment horizontal="left" vertical="top" wrapText="1"/>
    </xf>
    <xf numFmtId="172" fontId="351" fillId="3" borderId="0" xfId="14" applyNumberFormat="1" applyFont="1" applyFill="1" applyAlignment="1">
      <alignment horizontal="justify" vertical="top" wrapText="1"/>
    </xf>
    <xf numFmtId="172" fontId="349" fillId="0" borderId="0" xfId="26950" applyNumberFormat="1" applyFont="1" applyBorder="1" applyAlignment="1">
      <alignment horizontal="left" vertical="center" wrapText="1"/>
    </xf>
    <xf numFmtId="170" fontId="349" fillId="0" borderId="0" xfId="27224" applyNumberFormat="1" applyFont="1" applyBorder="1" applyAlignment="1">
      <alignment horizontal="left" vertical="center" wrapText="1"/>
    </xf>
    <xf numFmtId="170" fontId="349" fillId="0" borderId="0" xfId="27224" applyNumberFormat="1" applyFont="1" applyAlignment="1">
      <alignment horizontal="left" vertical="center" wrapText="1"/>
    </xf>
    <xf numFmtId="170" fontId="351" fillId="3" borderId="0" xfId="27224" applyNumberFormat="1" applyFont="1" applyFill="1" applyAlignment="1">
      <alignment horizontal="left" vertical="center" wrapText="1"/>
    </xf>
    <xf numFmtId="170" fontId="348" fillId="0" borderId="0" xfId="27224" applyNumberFormat="1" applyFont="1" applyAlignment="1">
      <alignment horizontal="left" vertical="top" wrapText="1"/>
    </xf>
    <xf numFmtId="170" fontId="348" fillId="0" borderId="0" xfId="27224" applyNumberFormat="1" applyFont="1" applyAlignment="1">
      <alignment horizontal="left" vertical="center" wrapText="1"/>
    </xf>
    <xf numFmtId="170" fontId="348" fillId="0" borderId="0" xfId="27224" applyNumberFormat="1" applyFont="1" applyAlignment="1">
      <alignment horizontal="right" vertical="center" wrapText="1"/>
    </xf>
    <xf numFmtId="170" fontId="349" fillId="0" borderId="0" xfId="27224" applyNumberFormat="1" applyFont="1" applyAlignment="1">
      <alignment horizontal="left" vertical="top" wrapText="1"/>
    </xf>
    <xf numFmtId="10" fontId="351" fillId="0" borderId="17" xfId="6" applyNumberFormat="1" applyFont="1" applyBorder="1" applyAlignment="1" applyProtection="1">
      <alignment horizontal="right" vertical="center" wrapText="1"/>
      <protection locked="0"/>
    </xf>
    <xf numFmtId="3" fontId="334" fillId="0" borderId="0" xfId="0" applyNumberFormat="1" applyFont="1" applyAlignment="1">
      <alignment vertical="center" wrapText="1"/>
    </xf>
    <xf numFmtId="0" fontId="334" fillId="0" borderId="0" xfId="1" applyNumberFormat="1" applyFont="1" applyAlignment="1">
      <alignment horizontal="right" vertical="center" wrapText="1"/>
    </xf>
    <xf numFmtId="0" fontId="334" fillId="0" borderId="0" xfId="1" applyNumberFormat="1" applyFont="1" applyAlignment="1">
      <alignment horizontal="right" vertical="center"/>
    </xf>
    <xf numFmtId="3" fontId="334" fillId="0" borderId="0" xfId="0" applyNumberFormat="1" applyFont="1" applyAlignment="1">
      <alignment horizontal="left" vertical="center" wrapText="1" indent="1"/>
    </xf>
    <xf numFmtId="3" fontId="348" fillId="0" borderId="0" xfId="73" applyNumberFormat="1" applyFont="1" applyAlignment="1">
      <alignment vertical="center" wrapText="1"/>
    </xf>
    <xf numFmtId="220" fontId="5" fillId="6" borderId="0" xfId="0" applyNumberFormat="1" applyFont="1" applyFill="1" applyAlignment="1">
      <alignment horizontal="right" vertical="center"/>
    </xf>
    <xf numFmtId="220" fontId="5" fillId="0" borderId="0" xfId="0" applyNumberFormat="1" applyFont="1" applyAlignment="1">
      <alignment horizontal="right" vertical="center"/>
    </xf>
    <xf numFmtId="3" fontId="5" fillId="0" borderId="0" xfId="0" applyNumberFormat="1" applyFont="1" applyAlignment="1">
      <alignment horizontal="right" vertical="center"/>
    </xf>
    <xf numFmtId="3" fontId="5" fillId="0" borderId="121" xfId="0" applyNumberFormat="1" applyFont="1" applyBorder="1" applyAlignment="1">
      <alignment horizontal="right" vertical="center"/>
    </xf>
    <xf numFmtId="0" fontId="5" fillId="127" borderId="0" xfId="0" applyFont="1" applyFill="1" applyAlignment="1">
      <alignment horizontal="right" vertical="center"/>
    </xf>
    <xf numFmtId="3" fontId="5" fillId="127" borderId="0" xfId="0" applyNumberFormat="1" applyFont="1" applyFill="1" applyAlignment="1">
      <alignment horizontal="right" vertical="center"/>
    </xf>
    <xf numFmtId="3" fontId="448" fillId="0" borderId="0" xfId="0" applyNumberFormat="1" applyFont="1" applyAlignment="1">
      <alignment horizontal="right" vertical="center"/>
    </xf>
    <xf numFmtId="172" fontId="351" fillId="0" borderId="0" xfId="70" applyNumberFormat="1" applyFont="1"/>
    <xf numFmtId="0" fontId="449" fillId="0" borderId="0" xfId="0" applyFont="1" applyAlignment="1">
      <alignment horizontal="left" vertical="center"/>
    </xf>
    <xf numFmtId="3" fontId="450" fillId="0" borderId="0" xfId="0" applyNumberFormat="1" applyFont="1" applyAlignment="1">
      <alignment horizontal="right" vertical="center"/>
    </xf>
    <xf numFmtId="3" fontId="450" fillId="0" borderId="256" xfId="0" applyNumberFormat="1" applyFont="1" applyBorder="1" applyAlignment="1">
      <alignment horizontal="right" vertical="center"/>
    </xf>
    <xf numFmtId="170" fontId="446" fillId="0" borderId="13" xfId="27164" applyNumberFormat="1" applyFont="1" applyBorder="1" applyAlignment="1">
      <alignment horizontal="right" vertical="center"/>
    </xf>
    <xf numFmtId="170" fontId="446" fillId="0" borderId="0" xfId="27164" applyNumberFormat="1" applyFont="1" applyAlignment="1">
      <alignment horizontal="right" vertical="center"/>
    </xf>
    <xf numFmtId="170" fontId="446" fillId="0" borderId="6" xfId="27164" applyNumberFormat="1" applyFont="1" applyBorder="1" applyAlignment="1">
      <alignment horizontal="right" vertical="center"/>
    </xf>
    <xf numFmtId="170" fontId="445" fillId="0" borderId="7" xfId="14" applyNumberFormat="1" applyFont="1" applyBorder="1" applyAlignment="1">
      <alignment horizontal="right" vertical="center"/>
    </xf>
    <xf numFmtId="170" fontId="446" fillId="0" borderId="257" xfId="27164" applyNumberFormat="1" applyFont="1" applyBorder="1" applyAlignment="1">
      <alignment horizontal="right" vertical="center"/>
    </xf>
    <xf numFmtId="170" fontId="446" fillId="0" borderId="259" xfId="27164" applyNumberFormat="1" applyFont="1" applyBorder="1" applyAlignment="1">
      <alignment horizontal="right" vertical="center"/>
    </xf>
    <xf numFmtId="170" fontId="446" fillId="0" borderId="258" xfId="27164" applyNumberFormat="1" applyFont="1" applyBorder="1" applyAlignment="1">
      <alignment horizontal="right" vertical="center"/>
    </xf>
    <xf numFmtId="3" fontId="450" fillId="0" borderId="259" xfId="0" applyNumberFormat="1" applyFont="1" applyBorder="1" applyAlignment="1">
      <alignment horizontal="right" vertical="center"/>
    </xf>
    <xf numFmtId="170" fontId="446" fillId="0" borderId="0" xfId="14" applyNumberFormat="1" applyFont="1" applyAlignment="1">
      <alignment horizontal="right" vertical="center"/>
    </xf>
    <xf numFmtId="170" fontId="445" fillId="0" borderId="2" xfId="14" applyNumberFormat="1" applyFont="1" applyBorder="1" applyAlignment="1">
      <alignment horizontal="right" vertical="center"/>
    </xf>
    <xf numFmtId="172" fontId="445" fillId="0" borderId="105" xfId="14" applyNumberFormat="1" applyFont="1" applyBorder="1" applyAlignment="1">
      <alignment horizontal="right" vertical="center"/>
    </xf>
    <xf numFmtId="172" fontId="446" fillId="0" borderId="0" xfId="14" applyNumberFormat="1" applyFont="1" applyAlignment="1">
      <alignment horizontal="right" vertical="center"/>
    </xf>
    <xf numFmtId="170" fontId="364" fillId="0" borderId="0" xfId="0" applyNumberFormat="1" applyFont="1"/>
    <xf numFmtId="0" fontId="404" fillId="0" borderId="1" xfId="2" applyFont="1" applyBorder="1" applyAlignment="1">
      <alignment horizontal="left" wrapText="1"/>
    </xf>
    <xf numFmtId="0" fontId="404" fillId="0" borderId="1" xfId="2" applyFont="1" applyBorder="1" applyAlignment="1">
      <alignment horizontal="right" wrapText="1"/>
    </xf>
    <xf numFmtId="0" fontId="7" fillId="0" borderId="260" xfId="0" applyFont="1" applyBorder="1" applyAlignment="1">
      <alignment vertical="center"/>
    </xf>
    <xf numFmtId="0" fontId="351" fillId="0" borderId="260" xfId="0" applyFont="1" applyBorder="1" applyAlignment="1">
      <alignment horizontal="center" vertical="center"/>
    </xf>
    <xf numFmtId="0" fontId="351" fillId="0" borderId="261" xfId="16713" applyFont="1" applyBorder="1" applyAlignment="1">
      <alignment horizontal="left" vertical="center" wrapText="1" indent="1"/>
    </xf>
    <xf numFmtId="0" fontId="351" fillId="0" borderId="262" xfId="0" applyFont="1" applyBorder="1" applyAlignment="1">
      <alignment horizontal="center" vertical="center"/>
    </xf>
    <xf numFmtId="0" fontId="351" fillId="0" borderId="260" xfId="0" applyFont="1" applyBorder="1" applyAlignment="1">
      <alignment vertical="center"/>
    </xf>
    <xf numFmtId="0" fontId="333" fillId="3" borderId="0" xfId="0" applyFont="1" applyFill="1" applyAlignment="1">
      <alignment horizontal="center" vertical="center"/>
    </xf>
    <xf numFmtId="0" fontId="351" fillId="0" borderId="6" xfId="5" applyFont="1" applyBorder="1" applyAlignment="1">
      <alignment horizontal="center" vertical="center" wrapText="1"/>
    </xf>
    <xf numFmtId="0" fontId="351" fillId="0" borderId="117" xfId="79" applyFont="1" applyBorder="1" applyAlignment="1">
      <alignment horizontal="center" vertical="top" wrapText="1"/>
    </xf>
    <xf numFmtId="0" fontId="351" fillId="0" borderId="116" xfId="79" applyFont="1" applyBorder="1" applyAlignment="1">
      <alignment horizontal="center" vertical="center" wrapText="1"/>
    </xf>
    <xf numFmtId="0" fontId="351" fillId="0" borderId="118" xfId="79" applyFont="1" applyBorder="1" applyAlignment="1">
      <alignment horizontal="center" vertical="center" wrapText="1"/>
    </xf>
    <xf numFmtId="0" fontId="362" fillId="0" borderId="186" xfId="0" applyFont="1" applyBorder="1" applyAlignment="1">
      <alignment horizontal="center" vertical="center"/>
    </xf>
    <xf numFmtId="0" fontId="362" fillId="0" borderId="188" xfId="0" applyFont="1" applyBorder="1" applyAlignment="1">
      <alignment horizontal="center" vertical="top"/>
    </xf>
    <xf numFmtId="0" fontId="376" fillId="0" borderId="14" xfId="0" applyFont="1" applyBorder="1" applyAlignment="1">
      <alignment horizontal="left" vertical="top" wrapText="1"/>
    </xf>
    <xf numFmtId="0" fontId="351" fillId="0" borderId="1" xfId="0" applyFont="1" applyBorder="1" applyAlignment="1">
      <alignment horizontal="right" vertical="top" wrapText="1"/>
    </xf>
    <xf numFmtId="0" fontId="364" fillId="0" borderId="0" xfId="0" applyFont="1" applyAlignment="1">
      <alignment horizontal="center" vertical="center" wrapText="1"/>
    </xf>
    <xf numFmtId="0" fontId="364" fillId="0" borderId="14" xfId="0" applyFont="1" applyBorder="1" applyAlignment="1">
      <alignment horizontal="center" vertical="center" wrapText="1"/>
    </xf>
    <xf numFmtId="0" fontId="351" fillId="0" borderId="3" xfId="5" applyFont="1" applyBorder="1" applyAlignment="1">
      <alignment horizontal="center" vertical="center" wrapText="1"/>
    </xf>
    <xf numFmtId="0" fontId="364" fillId="0" borderId="19" xfId="0" applyFont="1" applyBorder="1" applyAlignment="1">
      <alignment horizontal="center" vertical="center" wrapText="1"/>
    </xf>
    <xf numFmtId="0" fontId="364" fillId="0" borderId="21" xfId="0" applyFont="1" applyBorder="1" applyAlignment="1">
      <alignment horizontal="center" vertical="center" wrapText="1"/>
    </xf>
    <xf numFmtId="0" fontId="351" fillId="0" borderId="5" xfId="0" applyFont="1" applyBorder="1" applyAlignment="1">
      <alignment horizontal="center" vertical="center" wrapText="1"/>
    </xf>
    <xf numFmtId="0" fontId="364" fillId="0" borderId="0" xfId="0" applyFont="1" applyAlignment="1">
      <alignment horizontal="left" vertical="center"/>
    </xf>
    <xf numFmtId="0" fontId="364" fillId="0" borderId="4" xfId="0" applyFont="1" applyBorder="1" applyAlignment="1">
      <alignment horizontal="center" vertical="center" wrapText="1"/>
    </xf>
    <xf numFmtId="3" fontId="388" fillId="0" borderId="215" xfId="14" applyNumberFormat="1" applyFont="1" applyFill="1" applyBorder="1" applyAlignment="1">
      <alignment horizontal="right" vertical="center" wrapText="1"/>
    </xf>
    <xf numFmtId="3" fontId="388" fillId="0" borderId="196" xfId="14" applyNumberFormat="1" applyFont="1" applyFill="1" applyBorder="1" applyAlignment="1">
      <alignment horizontal="right" vertical="center" wrapText="1"/>
    </xf>
    <xf numFmtId="0" fontId="352" fillId="0" borderId="189" xfId="5" applyFont="1" applyBorder="1" applyAlignment="1">
      <alignment horizontal="left" vertical="center"/>
    </xf>
    <xf numFmtId="0" fontId="352" fillId="0" borderId="2" xfId="5" applyFont="1" applyBorder="1" applyAlignment="1">
      <alignment horizontal="left" vertical="center"/>
    </xf>
    <xf numFmtId="0" fontId="389" fillId="0" borderId="197" xfId="0" applyFont="1" applyBorder="1" applyAlignment="1">
      <alignment horizontal="left" vertical="center" wrapText="1"/>
    </xf>
    <xf numFmtId="0" fontId="389" fillId="0" borderId="0" xfId="0" applyFont="1" applyAlignment="1">
      <alignment horizontal="left" vertical="center" wrapText="1"/>
    </xf>
    <xf numFmtId="0" fontId="389" fillId="0" borderId="200" xfId="0" applyFont="1" applyBorder="1" applyAlignment="1">
      <alignment horizontal="left" vertical="center" wrapText="1"/>
    </xf>
    <xf numFmtId="0" fontId="349" fillId="0" borderId="18" xfId="0" applyFont="1" applyBorder="1" applyAlignment="1">
      <alignment horizontal="left" vertical="center" wrapText="1"/>
    </xf>
    <xf numFmtId="0" fontId="334" fillId="0" borderId="0" xfId="0" applyFont="1" applyAlignment="1">
      <alignment horizontal="left" vertical="center"/>
    </xf>
    <xf numFmtId="14" fontId="351" fillId="0" borderId="108" xfId="5" applyNumberFormat="1" applyFont="1" applyBorder="1" applyAlignment="1">
      <alignment horizontal="center" vertical="center" wrapText="1"/>
    </xf>
    <xf numFmtId="0" fontId="351" fillId="0" borderId="108" xfId="5" applyFont="1" applyBorder="1" applyAlignment="1">
      <alignment horizontal="center" vertical="center" wrapText="1"/>
    </xf>
    <xf numFmtId="0" fontId="351" fillId="0" borderId="260" xfId="0" applyFont="1" applyBorder="1" applyAlignment="1">
      <alignment horizontal="center" vertical="center"/>
    </xf>
    <xf numFmtId="0" fontId="352" fillId="0" borderId="3" xfId="0" applyFont="1" applyBorder="1" applyAlignment="1">
      <alignment horizontal="center"/>
    </xf>
    <xf numFmtId="0" fontId="364" fillId="0" borderId="100" xfId="0" applyFont="1" applyBorder="1" applyAlignment="1">
      <alignment horizontal="center" vertical="center" wrapText="1"/>
    </xf>
    <xf numFmtId="0" fontId="364" fillId="0" borderId="2" xfId="0" applyFont="1" applyBorder="1" applyAlignment="1">
      <alignment horizontal="center" vertical="center" wrapText="1"/>
    </xf>
    <xf numFmtId="0" fontId="364" fillId="0" borderId="100" xfId="0" applyFont="1" applyBorder="1" applyAlignment="1">
      <alignment horizontal="center" vertical="center"/>
    </xf>
    <xf numFmtId="0" fontId="364" fillId="0" borderId="2" xfId="0" applyFont="1" applyBorder="1" applyAlignment="1">
      <alignment horizontal="center" vertical="center"/>
    </xf>
    <xf numFmtId="0" fontId="364" fillId="0" borderId="0" xfId="0" applyFont="1" applyAlignment="1">
      <alignment horizontal="center" vertical="center"/>
    </xf>
    <xf numFmtId="0" fontId="364" fillId="0" borderId="14" xfId="0" applyFont="1" applyBorder="1" applyAlignment="1">
      <alignment horizontal="center" vertical="center"/>
    </xf>
    <xf numFmtId="0" fontId="352" fillId="0" borderId="218" xfId="0" applyFont="1" applyBorder="1" applyAlignment="1">
      <alignment horizontal="center"/>
    </xf>
    <xf numFmtId="0" fontId="364" fillId="0" borderId="0" xfId="0" applyFont="1" applyAlignment="1">
      <alignment horizontal="center"/>
    </xf>
    <xf numFmtId="172" fontId="415" fillId="0" borderId="126" xfId="31" applyNumberFormat="1" applyFont="1" applyBorder="1" applyAlignment="1">
      <alignment horizontal="center" vertical="center"/>
    </xf>
    <xf numFmtId="172" fontId="415" fillId="0" borderId="127" xfId="31" applyNumberFormat="1" applyFont="1" applyBorder="1" applyAlignment="1">
      <alignment horizontal="center" vertical="center"/>
    </xf>
    <xf numFmtId="174" fontId="375" fillId="0" borderId="128" xfId="31" applyNumberFormat="1" applyFont="1" applyBorder="1" applyAlignment="1">
      <alignment horizontal="center" vertical="center"/>
    </xf>
    <xf numFmtId="174" fontId="375" fillId="0" borderId="106" xfId="31" applyNumberFormat="1" applyFont="1" applyBorder="1" applyAlignment="1">
      <alignment horizontal="center" vertical="center"/>
    </xf>
    <xf numFmtId="174" fontId="375" fillId="0" borderId="129" xfId="31" applyNumberFormat="1" applyFont="1" applyBorder="1" applyAlignment="1">
      <alignment horizontal="center" vertical="center"/>
    </xf>
    <xf numFmtId="14" fontId="351" fillId="0" borderId="128" xfId="31" applyNumberFormat="1" applyFont="1" applyBorder="1" applyAlignment="1">
      <alignment horizontal="center" vertical="center" wrapText="1"/>
    </xf>
    <xf numFmtId="14" fontId="351" fillId="0" borderId="106" xfId="31" applyNumberFormat="1" applyFont="1" applyBorder="1" applyAlignment="1">
      <alignment horizontal="center" vertical="center" wrapText="1"/>
    </xf>
    <xf numFmtId="0" fontId="352" fillId="0" borderId="0" xfId="0" applyFont="1" applyAlignment="1">
      <alignment horizontal="center" vertical="center"/>
    </xf>
    <xf numFmtId="0" fontId="352" fillId="0" borderId="4" xfId="0" applyFont="1" applyBorder="1" applyAlignment="1">
      <alignment horizontal="center" vertical="center"/>
    </xf>
    <xf numFmtId="0" fontId="352" fillId="0" borderId="1" xfId="0" applyFont="1" applyBorder="1" applyAlignment="1">
      <alignment horizontal="center"/>
    </xf>
    <xf numFmtId="10" fontId="351" fillId="0" borderId="4" xfId="1" applyNumberFormat="1" applyFont="1" applyBorder="1" applyAlignment="1">
      <alignment horizontal="center" vertical="center" wrapText="1"/>
    </xf>
    <xf numFmtId="10" fontId="351" fillId="0" borderId="14" xfId="1" applyNumberFormat="1" applyFont="1" applyBorder="1" applyAlignment="1">
      <alignment horizontal="center" vertical="center" wrapText="1"/>
    </xf>
    <xf numFmtId="0" fontId="352" fillId="0" borderId="4" xfId="0" applyFont="1" applyBorder="1" applyAlignment="1">
      <alignment horizontal="left" vertical="center" wrapText="1"/>
    </xf>
    <xf numFmtId="0" fontId="352" fillId="0" borderId="14" xfId="0" applyFont="1" applyBorder="1" applyAlignment="1">
      <alignment horizontal="left" vertical="center" wrapText="1"/>
    </xf>
    <xf numFmtId="0" fontId="351" fillId="0" borderId="4" xfId="0" applyFont="1" applyBorder="1" applyAlignment="1">
      <alignment horizontal="center" vertical="center" wrapText="1"/>
    </xf>
    <xf numFmtId="0" fontId="351" fillId="0" borderId="14" xfId="0" applyFont="1" applyBorder="1" applyAlignment="1">
      <alignment horizontal="center" vertical="center" wrapText="1"/>
    </xf>
    <xf numFmtId="0" fontId="362" fillId="0" borderId="13" xfId="0" applyFont="1" applyBorder="1" applyAlignment="1">
      <alignment horizontal="left" vertical="center" wrapText="1"/>
    </xf>
    <xf numFmtId="0" fontId="362" fillId="0" borderId="0" xfId="0" applyFont="1" applyAlignment="1">
      <alignment horizontal="left" vertical="center" wrapText="1"/>
    </xf>
    <xf numFmtId="0" fontId="362" fillId="0" borderId="240" xfId="0" applyFont="1" applyBorder="1" applyAlignment="1">
      <alignment horizontal="left" vertical="center" wrapText="1"/>
    </xf>
    <xf numFmtId="0" fontId="354" fillId="0" borderId="188" xfId="0" applyFont="1" applyBorder="1" applyAlignment="1">
      <alignment horizontal="center" vertical="center"/>
    </xf>
    <xf numFmtId="0" fontId="362" fillId="0" borderId="0" xfId="0" applyFont="1" applyAlignment="1">
      <alignment horizontal="center" vertical="center"/>
    </xf>
    <xf numFmtId="0" fontId="352" fillId="0" borderId="1" xfId="0" applyFont="1" applyBorder="1" applyAlignment="1">
      <alignment horizontal="center" vertical="center"/>
    </xf>
    <xf numFmtId="0" fontId="352" fillId="0" borderId="3" xfId="0" applyFont="1" applyBorder="1" applyAlignment="1">
      <alignment horizontal="center" vertical="center" wrapText="1"/>
    </xf>
    <xf numFmtId="0" fontId="352" fillId="0" borderId="107" xfId="0" applyFont="1" applyBorder="1" applyAlignment="1">
      <alignment horizontal="center" vertical="center" wrapText="1"/>
    </xf>
    <xf numFmtId="0" fontId="352" fillId="0" borderId="103" xfId="0" applyFont="1" applyBorder="1" applyAlignment="1">
      <alignment horizontal="center" vertical="center" wrapText="1"/>
    </xf>
    <xf numFmtId="0" fontId="364" fillId="0" borderId="5" xfId="0" applyFont="1" applyBorder="1" applyAlignment="1">
      <alignment horizontal="center" vertical="center" wrapText="1"/>
    </xf>
    <xf numFmtId="0" fontId="445" fillId="0" borderId="0" xfId="0" applyFont="1" applyAlignment="1">
      <alignment horizontal="center" vertical="center" wrapText="1"/>
    </xf>
    <xf numFmtId="0" fontId="445" fillId="0" borderId="5" xfId="0" applyFont="1" applyBorder="1" applyAlignment="1">
      <alignment horizontal="center" vertical="center" wrapText="1"/>
    </xf>
    <xf numFmtId="0" fontId="364" fillId="0" borderId="3" xfId="0" applyFont="1" applyBorder="1" applyAlignment="1">
      <alignment horizontal="center" vertical="center" wrapText="1"/>
    </xf>
    <xf numFmtId="0" fontId="364" fillId="0" borderId="219" xfId="0" applyFont="1" applyBorder="1" applyAlignment="1">
      <alignment horizontal="center" vertical="center" wrapText="1"/>
    </xf>
    <xf numFmtId="0" fontId="364" fillId="0" borderId="220" xfId="0" applyFont="1" applyBorder="1" applyAlignment="1">
      <alignment horizontal="center" vertical="center" wrapText="1"/>
    </xf>
    <xf numFmtId="0" fontId="364" fillId="0" borderId="221" xfId="0" applyFont="1" applyBorder="1" applyAlignment="1">
      <alignment horizontal="center" vertical="center" wrapText="1"/>
    </xf>
    <xf numFmtId="0" fontId="364" fillId="0" borderId="3" xfId="0" applyFont="1" applyBorder="1" applyAlignment="1">
      <alignment horizontal="center" vertical="center"/>
    </xf>
    <xf numFmtId="0" fontId="351" fillId="0" borderId="241" xfId="0" applyFont="1" applyBorder="1" applyAlignment="1">
      <alignment horizontal="center" vertical="center"/>
    </xf>
    <xf numFmtId="0" fontId="362" fillId="0" borderId="242" xfId="0" applyFont="1" applyBorder="1" applyAlignment="1">
      <alignment horizontal="center" vertical="center"/>
    </xf>
    <xf numFmtId="0" fontId="362" fillId="127" borderId="206" xfId="0" applyFont="1" applyFill="1" applyBorder="1" applyAlignment="1">
      <alignment horizontal="center" vertical="center"/>
    </xf>
    <xf numFmtId="0" fontId="362" fillId="127" borderId="207" xfId="0" applyFont="1" applyFill="1" applyBorder="1" applyAlignment="1">
      <alignment horizontal="center" vertical="center"/>
    </xf>
    <xf numFmtId="0" fontId="362" fillId="127" borderId="208" xfId="0" applyFont="1" applyFill="1" applyBorder="1" applyAlignment="1">
      <alignment horizontal="center" vertical="center"/>
    </xf>
    <xf numFmtId="0" fontId="362" fillId="127" borderId="244" xfId="0" applyFont="1" applyFill="1" applyBorder="1" applyAlignment="1">
      <alignment horizontal="center" vertical="center"/>
    </xf>
    <xf numFmtId="0" fontId="351" fillId="0" borderId="243" xfId="0" applyFont="1" applyBorder="1" applyAlignment="1">
      <alignment horizontal="center" vertical="center"/>
    </xf>
    <xf numFmtId="174" fontId="351" fillId="0" borderId="28" xfId="0" applyNumberFormat="1" applyFont="1" applyBorder="1" applyAlignment="1">
      <alignment horizontal="center" vertical="center"/>
    </xf>
    <xf numFmtId="174" fontId="351" fillId="0" borderId="245" xfId="0" applyNumberFormat="1" applyFont="1" applyBorder="1" applyAlignment="1">
      <alignment horizontal="center" vertical="center"/>
    </xf>
    <xf numFmtId="174" fontId="351" fillId="0" borderId="246" xfId="0" applyNumberFormat="1" applyFont="1" applyBorder="1" applyAlignment="1">
      <alignment horizontal="center" vertical="center"/>
    </xf>
    <xf numFmtId="174" fontId="351" fillId="0" borderId="247" xfId="0" applyNumberFormat="1" applyFont="1" applyBorder="1" applyAlignment="1">
      <alignment horizontal="center" vertical="center"/>
    </xf>
    <xf numFmtId="0" fontId="351" fillId="0" borderId="0" xfId="0" applyFont="1" applyAlignment="1">
      <alignment horizontal="center" vertical="center" wrapText="1"/>
    </xf>
    <xf numFmtId="0" fontId="351" fillId="0" borderId="133" xfId="0" applyFont="1" applyBorder="1" applyAlignment="1">
      <alignment horizontal="center" vertical="center" wrapText="1"/>
    </xf>
    <xf numFmtId="178" fontId="351" fillId="0" borderId="251" xfId="0" applyNumberFormat="1" applyFont="1" applyBorder="1" applyAlignment="1">
      <alignment horizontal="center" vertical="center"/>
    </xf>
    <xf numFmtId="0" fontId="351" fillId="0" borderId="134" xfId="0" applyFont="1" applyBorder="1" applyAlignment="1">
      <alignment horizontal="center" vertical="center" wrapText="1"/>
    </xf>
    <xf numFmtId="0" fontId="351" fillId="0" borderId="135" xfId="0" applyFont="1" applyBorder="1" applyAlignment="1">
      <alignment horizontal="center" vertical="center" wrapText="1"/>
    </xf>
    <xf numFmtId="178" fontId="351" fillId="0" borderId="133" xfId="0" applyNumberFormat="1" applyFont="1" applyBorder="1" applyAlignment="1">
      <alignment horizontal="center" vertical="center"/>
    </xf>
    <xf numFmtId="49" fontId="351" fillId="0" borderId="15" xfId="0" applyNumberFormat="1" applyFont="1" applyBorder="1" applyAlignment="1">
      <alignment horizontal="center" vertical="center"/>
    </xf>
    <xf numFmtId="49" fontId="351" fillId="0" borderId="136" xfId="0" applyNumberFormat="1" applyFont="1" applyBorder="1" applyAlignment="1">
      <alignment horizontal="center" vertical="center"/>
    </xf>
    <xf numFmtId="0" fontId="351" fillId="0" borderId="0" xfId="0" applyFont="1" applyAlignment="1">
      <alignment horizontal="center" vertical="center"/>
    </xf>
    <xf numFmtId="0" fontId="351" fillId="0" borderId="137" xfId="0" applyFont="1" applyBorder="1" applyAlignment="1">
      <alignment horizontal="center" vertical="center"/>
    </xf>
    <xf numFmtId="3" fontId="70" fillId="0" borderId="49" xfId="0" applyNumberFormat="1" applyFont="1" applyBorder="1" applyAlignment="1" applyProtection="1">
      <alignment horizontal="center"/>
      <protection locked="0"/>
    </xf>
    <xf numFmtId="171" fontId="70" fillId="0" borderId="49" xfId="24" applyNumberFormat="1" applyFont="1" applyFill="1" applyBorder="1" applyAlignment="1" applyProtection="1">
      <alignment horizontal="center" vertical="center"/>
      <protection locked="0"/>
    </xf>
    <xf numFmtId="3" fontId="74" fillId="0" borderId="49" xfId="0" applyNumberFormat="1" applyFont="1" applyBorder="1" applyAlignment="1">
      <alignment horizontal="center"/>
    </xf>
    <xf numFmtId="177" fontId="73" fillId="0" borderId="49" xfId="24" applyNumberFormat="1" applyFont="1" applyFill="1" applyBorder="1" applyAlignment="1" applyProtection="1">
      <alignment horizontal="center" vertical="center"/>
    </xf>
    <xf numFmtId="49" fontId="30" fillId="9" borderId="33" xfId="17" applyNumberFormat="1" applyFont="1" applyFill="1" applyBorder="1" applyAlignment="1">
      <alignment horizontal="center" vertical="center"/>
    </xf>
    <xf numFmtId="49" fontId="30" fillId="9" borderId="45" xfId="17" applyNumberFormat="1" applyFont="1" applyFill="1" applyBorder="1" applyAlignment="1">
      <alignment horizontal="center" vertical="center"/>
    </xf>
    <xf numFmtId="49" fontId="30" fillId="9" borderId="43" xfId="17" applyNumberFormat="1" applyFont="1" applyFill="1" applyBorder="1" applyAlignment="1">
      <alignment horizontal="center" vertical="center"/>
    </xf>
    <xf numFmtId="171" fontId="73" fillId="0" borderId="49" xfId="24" applyNumberFormat="1" applyFont="1" applyFill="1" applyBorder="1" applyAlignment="1" applyProtection="1">
      <alignment horizontal="center" vertical="center"/>
    </xf>
    <xf numFmtId="0" fontId="83" fillId="14" borderId="67" xfId="0" applyFont="1" applyFill="1" applyBorder="1" applyAlignment="1">
      <alignment horizontal="center" vertical="center"/>
    </xf>
    <xf numFmtId="0" fontId="83" fillId="14" borderId="66" xfId="0" applyFont="1" applyFill="1" applyBorder="1" applyAlignment="1">
      <alignment horizontal="center" vertical="center"/>
    </xf>
    <xf numFmtId="0" fontId="83" fillId="13" borderId="64" xfId="0" applyFont="1" applyFill="1" applyBorder="1" applyAlignment="1">
      <alignment horizontal="center" vertical="center" wrapText="1"/>
    </xf>
    <xf numFmtId="0" fontId="83" fillId="13" borderId="62" xfId="0" applyFont="1" applyFill="1" applyBorder="1" applyAlignment="1">
      <alignment horizontal="center" vertical="center" wrapText="1"/>
    </xf>
    <xf numFmtId="0" fontId="83" fillId="14" borderId="68" xfId="0" applyFont="1" applyFill="1" applyBorder="1" applyAlignment="1">
      <alignment horizontal="center" vertical="center"/>
    </xf>
    <xf numFmtId="0" fontId="83" fillId="14" borderId="65" xfId="0" applyFont="1" applyFill="1" applyBorder="1" applyAlignment="1">
      <alignment horizontal="center" vertical="center"/>
    </xf>
    <xf numFmtId="178" fontId="80" fillId="11" borderId="59" xfId="0" applyNumberFormat="1" applyFont="1" applyFill="1" applyBorder="1" applyAlignment="1">
      <alignment horizontal="center" vertical="center"/>
    </xf>
    <xf numFmtId="178" fontId="80" fillId="11" borderId="58" xfId="0" applyNumberFormat="1" applyFont="1" applyFill="1" applyBorder="1" applyAlignment="1">
      <alignment horizontal="center" vertical="center"/>
    </xf>
    <xf numFmtId="178" fontId="80" fillId="11" borderId="57" xfId="0" applyNumberFormat="1" applyFont="1" applyFill="1" applyBorder="1" applyAlignment="1">
      <alignment horizontal="center" vertical="center"/>
    </xf>
    <xf numFmtId="0" fontId="83" fillId="13" borderId="65" xfId="0" applyFont="1" applyFill="1" applyBorder="1" applyAlignment="1">
      <alignment horizontal="center" vertical="center" wrapText="1"/>
    </xf>
    <xf numFmtId="0" fontId="83" fillId="13" borderId="63" xfId="0" applyFont="1" applyFill="1" applyBorder="1" applyAlignment="1">
      <alignment horizontal="center" vertical="center" wrapText="1"/>
    </xf>
    <xf numFmtId="0" fontId="100" fillId="0" borderId="0" xfId="31" applyFont="1" applyAlignment="1">
      <alignment horizontal="left" vertical="center" wrapText="1"/>
    </xf>
    <xf numFmtId="0" fontId="109" fillId="0" borderId="29" xfId="31" applyFont="1" applyBorder="1" applyAlignment="1">
      <alignment horizontal="left" vertical="center" wrapText="1"/>
    </xf>
    <xf numFmtId="174" fontId="31" fillId="2" borderId="33" xfId="0" applyNumberFormat="1" applyFont="1" applyFill="1" applyBorder="1" applyAlignment="1">
      <alignment horizontal="center" vertical="center" wrapText="1"/>
    </xf>
    <xf numFmtId="174" fontId="31" fillId="2" borderId="43" xfId="0" applyNumberFormat="1" applyFont="1" applyFill="1" applyBorder="1" applyAlignment="1">
      <alignment horizontal="center" vertical="center" wrapText="1"/>
    </xf>
    <xf numFmtId="174" fontId="129" fillId="2" borderId="33" xfId="0" applyNumberFormat="1" applyFont="1" applyFill="1" applyBorder="1" applyAlignment="1">
      <alignment horizontal="center" vertical="center" wrapText="1"/>
    </xf>
    <xf numFmtId="174" fontId="129" fillId="2" borderId="43" xfId="0" applyNumberFormat="1" applyFont="1" applyFill="1" applyBorder="1" applyAlignment="1">
      <alignment horizontal="center" vertical="center" wrapText="1"/>
    </xf>
    <xf numFmtId="174" fontId="31" fillId="2" borderId="45" xfId="0" applyNumberFormat="1" applyFont="1" applyFill="1" applyBorder="1" applyAlignment="1">
      <alignment horizontal="center" vertical="center" wrapText="1"/>
    </xf>
    <xf numFmtId="0" fontId="78" fillId="0" borderId="29" xfId="0" applyFont="1" applyBorder="1" applyAlignment="1">
      <alignment horizontal="left"/>
    </xf>
    <xf numFmtId="0" fontId="139" fillId="0" borderId="29" xfId="0" applyFont="1" applyBorder="1" applyAlignment="1">
      <alignment horizontal="left"/>
    </xf>
    <xf numFmtId="0" fontId="78" fillId="0" borderId="0" xfId="0" applyFont="1" applyAlignment="1">
      <alignment horizontal="left" vertical="top" wrapText="1"/>
    </xf>
    <xf numFmtId="0" fontId="78" fillId="6" borderId="0" xfId="33" applyFont="1" applyFill="1" applyAlignment="1">
      <alignment horizontal="left" vertical="top" wrapText="1"/>
    </xf>
    <xf numFmtId="0" fontId="109" fillId="0" borderId="29" xfId="0" applyFont="1" applyBorder="1" applyAlignment="1">
      <alignment horizontal="left" vertical="top" wrapText="1"/>
    </xf>
    <xf numFmtId="0" fontId="109" fillId="0" borderId="0" xfId="0" applyFont="1" applyAlignment="1">
      <alignment horizontal="left" vertical="top" wrapText="1"/>
    </xf>
    <xf numFmtId="0" fontId="122" fillId="0" borderId="29" xfId="0" applyFont="1" applyBorder="1" applyAlignment="1">
      <alignment horizontal="left" vertical="top" wrapText="1"/>
    </xf>
    <xf numFmtId="0" fontId="122" fillId="0" borderId="0" xfId="0" applyFont="1" applyAlignment="1">
      <alignment horizontal="left" vertical="top" wrapText="1"/>
    </xf>
    <xf numFmtId="174" fontId="31" fillId="2" borderId="33" xfId="0" applyNumberFormat="1" applyFont="1" applyFill="1" applyBorder="1" applyAlignment="1">
      <alignment horizontal="center" vertical="center"/>
    </xf>
    <xf numFmtId="174" fontId="31" fillId="2" borderId="45" xfId="0" applyNumberFormat="1" applyFont="1" applyFill="1" applyBorder="1" applyAlignment="1">
      <alignment horizontal="center" vertical="center"/>
    </xf>
    <xf numFmtId="174" fontId="31" fillId="2" borderId="43" xfId="0" applyNumberFormat="1" applyFont="1" applyFill="1" applyBorder="1" applyAlignment="1">
      <alignment horizontal="center" vertical="center"/>
    </xf>
    <xf numFmtId="0" fontId="39" fillId="6" borderId="0" xfId="0" applyFont="1" applyFill="1" applyAlignment="1">
      <alignment horizontal="left" vertical="center"/>
    </xf>
    <xf numFmtId="176" fontId="45" fillId="9" borderId="69" xfId="0" applyNumberFormat="1" applyFont="1" applyFill="1" applyBorder="1" applyAlignment="1">
      <alignment horizontal="center" vertical="center" wrapText="1"/>
    </xf>
    <xf numFmtId="176" fontId="45" fillId="9" borderId="77" xfId="0" applyNumberFormat="1" applyFont="1" applyFill="1" applyBorder="1" applyAlignment="1">
      <alignment horizontal="center" vertical="center" wrapText="1"/>
    </xf>
    <xf numFmtId="176" fontId="45" fillId="9" borderId="69" xfId="0" applyNumberFormat="1" applyFont="1" applyFill="1" applyBorder="1" applyAlignment="1">
      <alignment horizontal="center" vertical="center"/>
    </xf>
    <xf numFmtId="176" fontId="45" fillId="9" borderId="77" xfId="0" applyNumberFormat="1" applyFont="1" applyFill="1" applyBorder="1" applyAlignment="1">
      <alignment horizontal="center" vertical="center"/>
    </xf>
    <xf numFmtId="174" fontId="31" fillId="2" borderId="90" xfId="0" applyNumberFormat="1" applyFont="1" applyFill="1" applyBorder="1" applyAlignment="1">
      <alignment horizontal="left" vertical="center"/>
    </xf>
    <xf numFmtId="174" fontId="31" fillId="2" borderId="38" xfId="0" applyNumberFormat="1" applyFont="1" applyFill="1" applyBorder="1" applyAlignment="1">
      <alignment horizontal="left" vertical="center"/>
    </xf>
    <xf numFmtId="0" fontId="2" fillId="6" borderId="29" xfId="7" applyFont="1" applyFill="1" applyBorder="1" applyAlignment="1" applyProtection="1">
      <alignment horizontal="center"/>
      <protection locked="0"/>
    </xf>
    <xf numFmtId="49" fontId="55" fillId="15" borderId="42" xfId="58" applyNumberFormat="1" applyFont="1" applyFill="1" applyBorder="1" applyAlignment="1">
      <alignment horizontal="center" vertical="center"/>
    </xf>
    <xf numFmtId="49" fontId="55" fillId="15" borderId="41" xfId="58" applyNumberFormat="1" applyFont="1" applyFill="1" applyBorder="1" applyAlignment="1">
      <alignment horizontal="center" vertical="center"/>
    </xf>
    <xf numFmtId="49" fontId="55" fillId="15" borderId="0" xfId="58" applyNumberFormat="1" applyFont="1" applyFill="1" applyAlignment="1">
      <alignment horizontal="center" vertical="center"/>
    </xf>
    <xf numFmtId="174" fontId="31" fillId="2" borderId="33" xfId="58" applyNumberFormat="1" applyFont="1" applyFill="1" applyBorder="1" applyAlignment="1">
      <alignment horizontal="center" vertical="center"/>
    </xf>
    <xf numFmtId="174" fontId="31" fillId="2" borderId="45" xfId="58" applyNumberFormat="1" applyFont="1" applyFill="1" applyBorder="1" applyAlignment="1">
      <alignment horizontal="center" vertical="center"/>
    </xf>
    <xf numFmtId="174" fontId="129" fillId="2" borderId="90" xfId="58" applyNumberFormat="1" applyFont="1" applyFill="1" applyBorder="1" applyAlignment="1">
      <alignment horizontal="center" vertical="center" wrapText="1"/>
    </xf>
    <xf numFmtId="174" fontId="129" fillId="2" borderId="76" xfId="58" applyNumberFormat="1" applyFont="1" applyFill="1" applyBorder="1" applyAlignment="1">
      <alignment horizontal="center" vertical="center" wrapText="1"/>
    </xf>
    <xf numFmtId="0" fontId="2" fillId="6" borderId="82" xfId="7" applyFont="1" applyFill="1" applyBorder="1" applyAlignment="1" applyProtection="1">
      <alignment horizontal="center"/>
      <protection locked="0"/>
    </xf>
    <xf numFmtId="176" fontId="104" fillId="9" borderId="96" xfId="0" applyNumberFormat="1" applyFont="1" applyFill="1" applyBorder="1" applyAlignment="1">
      <alignment horizontal="center" vertical="center"/>
    </xf>
    <xf numFmtId="176" fontId="104" fillId="9" borderId="95" xfId="0" applyNumberFormat="1" applyFont="1" applyFill="1" applyBorder="1" applyAlignment="1">
      <alignment horizontal="center" vertical="center"/>
    </xf>
    <xf numFmtId="176" fontId="104" fillId="9" borderId="94" xfId="0" applyNumberFormat="1" applyFont="1" applyFill="1" applyBorder="1" applyAlignment="1">
      <alignment horizontal="center" vertical="center"/>
    </xf>
    <xf numFmtId="0" fontId="91" fillId="0" borderId="29" xfId="33" applyFont="1" applyBorder="1" applyAlignment="1">
      <alignment horizontal="left" vertical="center" wrapText="1"/>
    </xf>
    <xf numFmtId="0" fontId="91" fillId="0" borderId="0" xfId="33" applyFont="1" applyAlignment="1">
      <alignment horizontal="left" vertical="center" wrapText="1"/>
    </xf>
  </cellXfs>
  <cellStyles count="31585">
    <cellStyle name=" 1" xfId="433" xr:uid="{1D443EEE-A6CE-4F1F-99B4-38947D75CA1A}"/>
    <cellStyle name="_03T2008 - Ajuste VC TVM no Exterior IBBA (2)" xfId="434" xr:uid="{8D8B3894-62AE-4C82-9EF9-6438BBDD2796}"/>
    <cellStyle name="_03T2008 - Ajuste VC TVM no Exterior IBBA (2)_Valepar_Itaubanco_31122010" xfId="435" xr:uid="{A07E124E-FCFB-443C-9291-9387F6168BBE}"/>
    <cellStyle name="_062006 - 0048 Balancete Consolidado 1v" xfId="436" xr:uid="{25FFF385-FA3A-4FD4-9938-76399D187107}"/>
    <cellStyle name="_Apoio Recon PL e LL ACAPI" xfId="437" xr:uid="{BC7EFAD2-85C1-42F7-9C6A-B1198163DA50}"/>
    <cellStyle name="_Apoio Recon PL e LL ACAPI 2" xfId="438" xr:uid="{3E6352EE-BCC7-4899-B009-309437FBCD61}"/>
    <cellStyle name="_Apoio Recon PL e LL ACAPI 3" xfId="439" xr:uid="{1510DC31-E0FD-4BC9-B477-4E08AD8B98C2}"/>
    <cellStyle name="_Apoio Recon PL e LL ACAPI 4" xfId="440" xr:uid="{FCC41EB1-1B66-4F1A-A1F7-FBDFAF58A031}"/>
    <cellStyle name="_Apoio Recon PL e LL ACAPI_planilha_modelo_contabilidade" xfId="441" xr:uid="{ADEE292F-EBC1-4C47-A2EC-50D358A7DA7E}"/>
    <cellStyle name="_Apoio Reconciliação(4.1)ok ACAPI" xfId="442" xr:uid="{5860F27B-49C1-4548-9ECA-296FFB969072}"/>
    <cellStyle name="_Apoio Reconciliação(4.1)ok ACAPI 2" xfId="443" xr:uid="{75ADCAAD-7E4F-46D9-9F4E-5073A9B5D3D7}"/>
    <cellStyle name="_Apoio Reconciliação(4.1)ok ACAPI 3" xfId="444" xr:uid="{2CA850AA-2AEE-4C55-8D44-3608D420284B}"/>
    <cellStyle name="_Apoio Reconciliação(4.1)ok ACAPI 4" xfId="445" xr:uid="{8329F402-29DD-44C5-AC4A-4C00722B0130}"/>
    <cellStyle name="_Apoio Reconciliação(4.1)ok ACAPI_planilha_modelo_contabilidade" xfId="446" xr:uid="{350870AA-94EC-4FE1-974A-7773CC4EF803}"/>
    <cellStyle name="_Apres_ItauHolding" xfId="447" xr:uid="{6693C62B-D5C7-4B21-A646-E56633B4696E}"/>
    <cellStyle name="_Apres_ItauHolding 2" xfId="448" xr:uid="{6234631F-9AE8-4C90-A1F6-3EE122C9D960}"/>
    <cellStyle name="_bal comparativo Bco BKB 2006" xfId="449" xr:uid="{6C3D083C-211B-4F90-86E6-019C7218EECF}"/>
    <cellStyle name="_bal comparativo Bco BKB 2006 2" xfId="450" xr:uid="{8EEBE4D2-01F5-4E22-8392-E94C39478B18}"/>
    <cellStyle name="_Bal Financ" xfId="451" xr:uid="{197BE526-C854-48B8-B0A9-2617B887980D}"/>
    <cellStyle name="_Bal Ñ Financeiras" xfId="452" xr:uid="{EF3DC76B-004C-475F-A5D4-35FDB0E1443C}"/>
    <cellStyle name="_BalDRE" xfId="453" xr:uid="{B2B72638-C357-4AFE-B511-326E55437EAC}"/>
    <cellStyle name="_BalDRE 2" xfId="454" xr:uid="{F11959AE-BFF5-4551-9F04-C05FBB3E8C5A}"/>
    <cellStyle name="_BalDRE 3" xfId="455" xr:uid="{8ADD2126-9A4C-4423-BAA1-41FBF4B1C990}"/>
    <cellStyle name="_BalDRE 4" xfId="456" xr:uid="{030C042A-88F6-4EA4-83EC-3EFE6DB5E959}"/>
    <cellStyle name="_BalDRE 5" xfId="457" xr:uid="{D64F21FE-457A-4377-8753-B7051947E958}"/>
    <cellStyle name="_BalDRE_K" xfId="458" xr:uid="{DC7D9223-FA68-48C9-9629-734CF5A09619}"/>
    <cellStyle name="_BASjun04resCONEFCOSIF401" xfId="459" xr:uid="{EDE71210-6E6E-40D2-855C-B3FA89272DD7}"/>
    <cellStyle name="_BASjun04resCONEFCOSIF401 2" xfId="460" xr:uid="{E77A372D-358E-4618-9DB9-FAF15F82954E}"/>
    <cellStyle name="_BASNovResCONEFCOSIF_v2" xfId="461" xr:uid="{86C1055B-FB54-4456-B92E-BA797072D71D}"/>
    <cellStyle name="_BASNovResCONEFCOSIF_v2 2" xfId="462" xr:uid="{8172B516-DF53-48A0-9C6B-0E777F180F9F}"/>
    <cellStyle name="_BD" xfId="463" xr:uid="{83E535E9-DC01-4088-AF7B-4D3B91667122}"/>
    <cellStyle name="_BD 2" xfId="464" xr:uid="{49E44FD9-6B46-47FF-A802-A5A818289110}"/>
    <cellStyle name="_BD 3" xfId="465" xr:uid="{D4C90F5C-BDAF-468E-8FA7-E8268FCB449D}"/>
    <cellStyle name="_BD_Codigo_Delfos" xfId="466" xr:uid="{B1ECCC49-B680-4C04-AE22-3BCCD4BBE303}"/>
    <cellStyle name="_BD_Codigo_Delfos 2" xfId="467" xr:uid="{BED13658-B054-4BB9-B5E6-1069BB0A0E14}"/>
    <cellStyle name="_BD_Codigo_Delfos 3" xfId="468" xr:uid="{6776EDC9-5549-4E4C-80E0-F4FC4EE71874}"/>
    <cellStyle name="_BD_GRM_Reporte_LCR_NSFR" xfId="469" xr:uid="{69E19602-B180-435C-B0A9-61D4A686D1B2}"/>
    <cellStyle name="_BD_Hoja1" xfId="470" xr:uid="{9407CB60-9383-402B-9BB5-BD0C0B310F03}"/>
    <cellStyle name="_BD_LCR (Uso BRASIL)" xfId="471" xr:uid="{DA5F4BE7-F6A6-4658-B550-C4E11DEA9AF6}"/>
    <cellStyle name="_BNK_ITAU (2)" xfId="472" xr:uid="{E3B350F9-C1FE-4460-9245-DCC8F3355AAD}"/>
    <cellStyle name="_BNK_ITAU (2)_B10 CAAF" xfId="473" xr:uid="{AA8F283C-3CE7-48FA-A87E-7BA31E992C0C}"/>
    <cellStyle name="_BNK_ITAU (2)_Corporate Bonds Sensitivity" xfId="474" xr:uid="{058D2D7A-70C6-405C-8939-17F1AD30C8D4}"/>
    <cellStyle name="_BNK_ITAU (2)_Multi_Charts v18" xfId="475" xr:uid="{1F9B859F-ECA0-431A-9EDB-F0C19B08A414}"/>
    <cellStyle name="_BNK_ITAU (2)_Multi_Charts v18 2" xfId="476" xr:uid="{7B9509ED-B088-4C13-B356-775CE24D371C}"/>
    <cellStyle name="_BNK_ITAU (2)_Multi_Charts v18_B10 CAAF" xfId="477" xr:uid="{E0CA270D-0BF5-43BF-B55C-8F5CFFA7009C}"/>
    <cellStyle name="_BNK_ITAU (2)_Multi_Charts v18_Itau_historical_data_request_without_budget" xfId="478" xr:uid="{1788F4C4-A6BB-417F-93AD-DB6CC75C3B55}"/>
    <cellStyle name="_BNK_ITAU (2)_Multi_Charts v18_Tab_D1" xfId="479" xr:uid="{81D71850-3CE1-4C1B-9163-F4E340CC7CDA}"/>
    <cellStyle name="_Book2" xfId="480" xr:uid="{1E7BAADC-FB11-4D69-AB95-144979DCAD61}"/>
    <cellStyle name="_Book2 2" xfId="481" xr:uid="{9CE1F23C-83B2-494A-9803-DDB7E92ABBD2}"/>
    <cellStyle name="_Book2 3" xfId="482" xr:uid="{00FC88EA-FA49-4024-A143-C7F30FBA31C7}"/>
    <cellStyle name="_Book2 4" xfId="483" xr:uid="{3C449032-6F94-4E1C-BAAC-119EBAFA844C}"/>
    <cellStyle name="_Book2 5" xfId="484" xr:uid="{E363C12D-C4D1-49B1-88B9-81438787930C}"/>
    <cellStyle name="_Book2_B10 CAAF" xfId="485" xr:uid="{7F3793F5-4D0C-47AF-BD32-055CFA7F5B78}"/>
    <cellStyle name="_Book4" xfId="486" xr:uid="{24F9B813-B98B-44BB-ADF5-50E4ED972D01}"/>
    <cellStyle name="_Book4 2" xfId="487" xr:uid="{E13447DE-7408-4C28-836C-05384ACDE594}"/>
    <cellStyle name="_Book4 3" xfId="488" xr:uid="{DB396EFD-27A1-4E0A-8DB7-4FB9074E7F93}"/>
    <cellStyle name="_Book4 4" xfId="489" xr:uid="{766A0094-0095-4438-93BC-4D29568785D5}"/>
    <cellStyle name="_Book4 5" xfId="490" xr:uid="{FB81448B-6BCB-4127-9794-04CA56F220B1}"/>
    <cellStyle name="_Book4_~3411570" xfId="491" xr:uid="{11EED33E-380A-4C82-A7FB-49EF1C745023}"/>
    <cellStyle name="_Book4_Advanced economy" xfId="492" xr:uid="{AFFE9EFE-FD26-4551-9998-DD4F292AF1E3}"/>
    <cellStyle name="_Book4_Advanced economy_B10 CAAF" xfId="493" xr:uid="{5F0B50AD-7390-44D9-AB4E-E5A6D48C5BC4}"/>
    <cellStyle name="_Book4_Asia Russia" xfId="494" xr:uid="{51DBDA15-02A0-45CF-90E4-394335B0CC20}"/>
    <cellStyle name="_Book4_Asia Russia_B10 CAAF" xfId="495" xr:uid="{3FB5A757-D544-424D-AF69-A9F381ABC39F}"/>
    <cellStyle name="_Book4_Brazilian credit crunch" xfId="496" xr:uid="{BAA06866-5825-4EE6-A262-BABDCF974BBE}"/>
    <cellStyle name="_Book4_Brazilian credit crunch_B10 CAAF" xfId="497" xr:uid="{1EC5E6DA-80E6-43ED-B7EF-3C44858C8504}"/>
    <cellStyle name="_Book4_Brazilian debt crisis" xfId="498" xr:uid="{4764223B-D829-472A-8D14-278F6BA7194E}"/>
    <cellStyle name="_Book4_Brazilian debt crisis_B10 CAAF" xfId="499" xr:uid="{14361C96-F2C6-4D55-8A9D-530E23B66A5B}"/>
    <cellStyle name="_Book4_Chinese hard land" xfId="500" xr:uid="{09AD7FEF-78FF-4A6A-AAAC-14BAC113C79A}"/>
    <cellStyle name="_Book4_Chinese hard land_B10 CAAF" xfId="501" xr:uid="{8F2447DF-EFEF-40B0-B48C-91DA92E7CDAC}"/>
    <cellStyle name="_Book4_Corporate Bonds Sensitivity" xfId="502" xr:uid="{0059F471-EA79-4459-A07E-56990EEC826B}"/>
    <cellStyle name="_Book4_Demais" xfId="503" xr:uid="{022212A4-BEB2-4E2C-BAED-A01EB67DB342}"/>
    <cellStyle name="_Book4_Demais 2" xfId="504" xr:uid="{1603D7EB-AB90-4D9B-A65A-076DDBE1E435}"/>
    <cellStyle name="_Book4_Demais 3" xfId="505" xr:uid="{F510DB18-00B7-40B7-9E20-C24C7ED6D569}"/>
    <cellStyle name="_Book4_Demais 4" xfId="506" xr:uid="{2B5B9301-CE9D-4EDB-8D37-1A72E43F0B64}"/>
    <cellStyle name="_Book4_Demais 5" xfId="507" xr:uid="{D6B1D552-52ED-45D0-B148-87EA09BDFB82}"/>
    <cellStyle name="_Book4_Demais_~3411570" xfId="508" xr:uid="{2E88336F-01BA-4733-ABB7-D82EADF9167B}"/>
    <cellStyle name="_Book4_Demais_Advanced economy" xfId="509" xr:uid="{E7DE0310-6C2C-4177-A103-EF97A7A2D0F4}"/>
    <cellStyle name="_Book4_Demais_Advanced economy_B10 CAAF" xfId="510" xr:uid="{C48958F5-BE50-4FA3-89E9-056A19C810F4}"/>
    <cellStyle name="_Book4_Demais_Asia Russia" xfId="511" xr:uid="{CB3F120C-B15E-4FF8-90F4-7F92F88DE8C7}"/>
    <cellStyle name="_Book4_Demais_Asia Russia_B10 CAAF" xfId="512" xr:uid="{94B7FD0C-FFD3-40EB-B2FD-DF0266E5D9B9}"/>
    <cellStyle name="_Book4_Demais_Brazilian credit crunch" xfId="513" xr:uid="{D53EBFE5-7657-4AFE-8B5D-D82599FC1FAE}"/>
    <cellStyle name="_Book4_Demais_Brazilian credit crunch_B10 CAAF" xfId="514" xr:uid="{573184C0-7DBA-4DDF-9C9F-F6FD794E5A49}"/>
    <cellStyle name="_Book4_Demais_Brazilian debt crisis" xfId="515" xr:uid="{DFEFAC2E-DE94-4CA4-B47B-EC5887649D00}"/>
    <cellStyle name="_Book4_Demais_Brazilian debt crisis_B10 CAAF" xfId="516" xr:uid="{A7977ECB-3A8D-494A-A309-12EB5C7A7DAD}"/>
    <cellStyle name="_Book4_Demais_Chinese hard land" xfId="517" xr:uid="{DBE6579B-8154-4564-BFE7-A5C2EA61D6EC}"/>
    <cellStyle name="_Book4_Demais_Chinese hard land_B10 CAAF" xfId="518" xr:uid="{66958765-BA5F-4488-96BE-A82874593820}"/>
    <cellStyle name="_Book4_Demais_Corporate Bonds Sensitivity" xfId="519" xr:uid="{F766A691-DF34-48CE-99FB-A4E8DA5DB429}"/>
    <cellStyle name="_Book4_Demais_EstruturalBanking IBBA" xfId="520" xr:uid="{83ACD949-DF36-49B4-8347-403041BF0200}"/>
    <cellStyle name="_Book4_Demais_EstruturalBanking IBBA 2" xfId="521" xr:uid="{CF34C295-8453-402A-B8C2-64FC83B30341}"/>
    <cellStyle name="_Book4_Demais_EstruturalBanking IBBA 3" xfId="522" xr:uid="{01B78545-4219-42A8-8147-284BD8FC7CDA}"/>
    <cellStyle name="_Book4_Demais_EstruturalBanking IBBA 4" xfId="523" xr:uid="{4DC8AEC4-088D-45B7-B94D-90A726869E87}"/>
    <cellStyle name="_Book4_Demais_EstruturalBanking IBBA 5" xfId="524" xr:uid="{D903A2EB-B9C8-4769-86F3-F8E35C2BD315}"/>
    <cellStyle name="_Book4_Demais_EstruturalBanking IBBA_B10 CAAF" xfId="525" xr:uid="{CD0708D1-AC2D-4F42-8F16-2DEC91709F02}"/>
    <cellStyle name="_Book4_Demais_EstruturalBanking IBBA_Resultado Consolidado v5 Sensibilidade POS PRESIDENTE v43  V6" xfId="526" xr:uid="{AC0F99A1-B614-472B-84A9-C657621A253D}"/>
    <cellStyle name="_Book4_Demais_EstruturalBanking IBBA_Resultado Consolidado v5 Sensibilidade POS PRESIDENTE v43  V6 2" xfId="527" xr:uid="{E0789C42-F6DA-4C00-A686-22761A1CB398}"/>
    <cellStyle name="_Book4_Demais_EstruturalBanking IBBA_Resultado Consolidado v5 Sensibilidade POS PRESIDENTE v43  V6 3" xfId="528" xr:uid="{27283E81-9DCD-4797-9B03-229F865692E1}"/>
    <cellStyle name="_Book4_Demais_EstruturalBanking IBBA_Resultado Consolidado v5 Sensibilidade POS PRESIDENTE v43  V6 4" xfId="529" xr:uid="{0922D8CF-B268-47CD-AD47-4E0C22399A3E}"/>
    <cellStyle name="_Book4_Demais_EstruturalBanking IBBA_Resultado Consolidado v5 Sensibilidade POS PRESIDENTE v43  V6 5" xfId="530" xr:uid="{511FCEA2-E9EE-483E-81F6-851477C9A82D}"/>
    <cellStyle name="_Book4_Demais_EstruturalBanking IBBA_Resultado Consolidado v5 Sensibilidade POS PRESIDENTE v43  V6_B10 CAAF" xfId="531" xr:uid="{40695D8D-10E9-42E8-904B-A181E701D451}"/>
    <cellStyle name="_Book4_Demais_EstruturalBanking IBBA_Resultado Consolidado v5 Sensibilidade POS PRESIDENTE v44  V6" xfId="532" xr:uid="{5BB5A42E-887A-4858-973E-27EB46AE0B52}"/>
    <cellStyle name="_Book4_Demais_EstruturalBanking IBBA_Resultado Consolidado v5 Sensibilidade POS PRESIDENTE v44  V6 2" xfId="533" xr:uid="{B9FCA7B2-FED3-4162-920A-FAE80A361677}"/>
    <cellStyle name="_Book4_Demais_EstruturalBanking IBBA_Resultado Consolidado v5 Sensibilidade POS PRESIDENTE v44  V6 3" xfId="534" xr:uid="{C028D156-B23B-4CF9-B768-F527BB53844A}"/>
    <cellStyle name="_Book4_Demais_EstruturalBanking IBBA_Resultado Consolidado v5 Sensibilidade POS PRESIDENTE v44  V6 4" xfId="535" xr:uid="{13155FE0-C9C0-4C31-89CC-E66A5F6232F1}"/>
    <cellStyle name="_Book4_Demais_EstruturalBanking IBBA_Resultado Consolidado v5 Sensibilidade POS PRESIDENTE v44  V6 5" xfId="536" xr:uid="{4D741F10-0500-4010-81EA-968A8E1EDF35}"/>
    <cellStyle name="_Book4_Demais_EstruturalBanking IBBA_Resultado Consolidado v5 Sensibilidade POS PRESIDENTE v44  V6_B10 CAAF" xfId="537" xr:uid="{DC4F2F10-9728-4F91-88AD-C35AC4D97913}"/>
    <cellStyle name="_Book4_Demais_Geopolitical" xfId="538" xr:uid="{0AFC0987-F33A-4483-BA48-B618B8DB45F6}"/>
    <cellStyle name="_Book4_Demais_Geopolitical_B10 CAAF" xfId="539" xr:uid="{7F02F1CC-692F-4AF8-85A4-6ED1D04700AD}"/>
    <cellStyle name="_Book4_Demais_InstitucDemais IBBA" xfId="540" xr:uid="{89D25671-34A9-49C0-A4E8-3D3E09B563A7}"/>
    <cellStyle name="_Book4_Demais_InstitucDemais IBBA 2" xfId="541" xr:uid="{19D7773A-3122-4237-A06C-BDF7C67C22F1}"/>
    <cellStyle name="_Book4_Demais_InstitucDemais IBBA 3" xfId="542" xr:uid="{41902160-90C4-4FA5-8AAD-9CB07A5797E6}"/>
    <cellStyle name="_Book4_Demais_InstitucDemais IBBA 4" xfId="543" xr:uid="{16BFC112-B823-4A04-90CE-EDCA6A9E9282}"/>
    <cellStyle name="_Book4_Demais_InstitucDemais IBBA 5" xfId="544" xr:uid="{2B5D4CDF-7C87-4408-9B32-34B9167DD262}"/>
    <cellStyle name="_Book4_Demais_InstitucDemais IBBA_B10 CAAF" xfId="545" xr:uid="{EA2E16EB-5975-4590-926A-60F85A167D20}"/>
    <cellStyle name="_Book4_Demais_InstitucDemais IBBA_Resultado Consolidado v5 Sensibilidade POS PRESIDENTE v43  V6" xfId="546" xr:uid="{2E8612FE-D8D2-4DF1-B430-63BA5587369F}"/>
    <cellStyle name="_Book4_Demais_InstitucDemais IBBA_Resultado Consolidado v5 Sensibilidade POS PRESIDENTE v43  V6 2" xfId="547" xr:uid="{13FA229A-947B-4253-B42B-6DD52FB65EA5}"/>
    <cellStyle name="_Book4_Demais_InstitucDemais IBBA_Resultado Consolidado v5 Sensibilidade POS PRESIDENTE v43  V6 3" xfId="548" xr:uid="{94C30445-941C-41FB-916C-70407F3A8A07}"/>
    <cellStyle name="_Book4_Demais_InstitucDemais IBBA_Resultado Consolidado v5 Sensibilidade POS PRESIDENTE v43  V6 4" xfId="549" xr:uid="{0E92E0BC-366A-40B9-A59B-31F8BFF65C4D}"/>
    <cellStyle name="_Book4_Demais_InstitucDemais IBBA_Resultado Consolidado v5 Sensibilidade POS PRESIDENTE v43  V6 5" xfId="550" xr:uid="{388B316B-5D4A-4FED-8A88-2029CF333343}"/>
    <cellStyle name="_Book4_Demais_InstitucDemais IBBA_Resultado Consolidado v5 Sensibilidade POS PRESIDENTE v43  V6_B10 CAAF" xfId="551" xr:uid="{5CDC19DD-70C8-47C8-B13B-7952D1CA68AE}"/>
    <cellStyle name="_Book4_Demais_InstitucDemais IBBA_Resultado Consolidado v5 Sensibilidade POS PRESIDENTE v44  V6" xfId="552" xr:uid="{C8004BC9-724B-4CCA-8109-204E3DFF4D53}"/>
    <cellStyle name="_Book4_Demais_InstitucDemais IBBA_Resultado Consolidado v5 Sensibilidade POS PRESIDENTE v44  V6 2" xfId="553" xr:uid="{C914EF8F-2B5D-4B0C-AACE-839DA620337B}"/>
    <cellStyle name="_Book4_Demais_InstitucDemais IBBA_Resultado Consolidado v5 Sensibilidade POS PRESIDENTE v44  V6 3" xfId="554" xr:uid="{C308B2A8-99DB-40EE-8639-252B3A02462E}"/>
    <cellStyle name="_Book4_Demais_InstitucDemais IBBA_Resultado Consolidado v5 Sensibilidade POS PRESIDENTE v44  V6 4" xfId="555" xr:uid="{E5C4055F-AD35-423D-87A4-AB77E1374835}"/>
    <cellStyle name="_Book4_Demais_InstitucDemais IBBA_Resultado Consolidado v5 Sensibilidade POS PRESIDENTE v44  V6 5" xfId="556" xr:uid="{D1AA4B3E-7956-473E-8BF7-E3A6721F2BDD}"/>
    <cellStyle name="_Book4_Demais_InstitucDemais IBBA_Resultado Consolidado v5 Sensibilidade POS PRESIDENTE v44  V6_B10 CAAF" xfId="557" xr:uid="{6F0AFC07-DE60-4F61-A547-A752F71B8413}"/>
    <cellStyle name="_Book4_Demais_Lula election" xfId="558" xr:uid="{3A520BC7-4E85-4700-BF8D-8C4F2A87BB93}"/>
    <cellStyle name="_Book4_Demais_Lula election_B10 CAAF" xfId="559" xr:uid="{7C9C2B12-3169-457C-996E-DBA0BF0547FA}"/>
    <cellStyle name="_Book4_Demais_Multi_Charts v18" xfId="560" xr:uid="{418E7187-034D-4383-905C-EA5721284AEA}"/>
    <cellStyle name="_Book4_Demais_Multi_Charts v18 2" xfId="561" xr:uid="{89771A7E-D68A-4459-A429-F1CB8016D1B0}"/>
    <cellStyle name="_Book4_Demais_Multi_Charts v18_Itau_historical_data_request_without_budget" xfId="562" xr:uid="{489D5C48-F78C-4A23-9755-7B4B8DC4A57F}"/>
    <cellStyle name="_Book4_Demais_Multi_Charts v18_Itau_historical_data_request_without_budget_B10 CAAF" xfId="563" xr:uid="{E45D410C-C1C6-43B3-AE9A-4F2AD4440165}"/>
    <cellStyle name="_Book4_Demais_Multi_Charts v18_Tab_D1" xfId="564" xr:uid="{61F369B4-FB10-4739-8B3E-9A48BAD0A742}"/>
    <cellStyle name="_Book4_Demais_Multi_Charts v18_Tab_D1_B10 CAAF" xfId="565" xr:uid="{FF4B2BE6-4F5C-48FA-81C8-248B13F3A031}"/>
    <cellStyle name="_Book4_Demais_Populist shift" xfId="566" xr:uid="{9A9E32D6-B7B5-4259-BF45-255CC6008C10}"/>
    <cellStyle name="_Book4_Demais_Populist shift_B10 CAAF" xfId="567" xr:uid="{78A10C48-676C-48F9-83A2-A49CB2E4D591}"/>
    <cellStyle name="_Book4_Demais_RELATÓRIO RUDI (3)" xfId="568" xr:uid="{B7A1CD50-9719-4B4F-9018-50BEC44B88B0}"/>
    <cellStyle name="_Book4_Demais_RELATÓRIO RUDI (3) 2" xfId="569" xr:uid="{3C9C8D31-53B3-4305-BDA8-525E163AF573}"/>
    <cellStyle name="_Book4_Demais_RELATÓRIO RUDI (3) 3" xfId="570" xr:uid="{43EA058B-FBDB-45C5-944E-AC0D972310EB}"/>
    <cellStyle name="_Book4_Demais_RELATÓRIO RUDI (3) 4" xfId="571" xr:uid="{1CB05D80-DF96-484B-A29C-38B2D5651129}"/>
    <cellStyle name="_Book4_Demais_RELATÓRIO RUDI (3) 5" xfId="572" xr:uid="{79E99E28-A87C-46F1-9C21-726C680E12C1}"/>
    <cellStyle name="_Book4_Demais_RELATÓRIO RUDI (3)_B10 CAAF" xfId="573" xr:uid="{33380BE5-7794-475D-B727-72B21DD17B5E}"/>
    <cellStyle name="_Book4_Demais_RELATÓRIO RUDI (3)_Resultado Consolidado v5 Sensibilidade POS PRESIDENTE v43  V6" xfId="574" xr:uid="{E1BF61D9-11E9-469C-AC88-FD7EB911FB2B}"/>
    <cellStyle name="_Book4_Demais_RELATÓRIO RUDI (3)_Resultado Consolidado v5 Sensibilidade POS PRESIDENTE v43  V6 2" xfId="575" xr:uid="{00549A7D-498C-4700-A6C2-F95F517A8660}"/>
    <cellStyle name="_Book4_Demais_RELATÓRIO RUDI (3)_Resultado Consolidado v5 Sensibilidade POS PRESIDENTE v43  V6 3" xfId="576" xr:uid="{3329941B-981C-4353-81AA-09FC245CEF54}"/>
    <cellStyle name="_Book4_Demais_RELATÓRIO RUDI (3)_Resultado Consolidado v5 Sensibilidade POS PRESIDENTE v43  V6 4" xfId="577" xr:uid="{6A470FFF-BA29-47DD-8AF0-7D38E7B0FEBB}"/>
    <cellStyle name="_Book4_Demais_RELATÓRIO RUDI (3)_Resultado Consolidado v5 Sensibilidade POS PRESIDENTE v43  V6 5" xfId="578" xr:uid="{A1424D96-8589-4D43-8981-2D65F14F64C0}"/>
    <cellStyle name="_Book4_Demais_RELATÓRIO RUDI (3)_Resultado Consolidado v5 Sensibilidade POS PRESIDENTE v43  V6_B10 CAAF" xfId="579" xr:uid="{5221B6EA-0F6D-4FEA-9525-C05ADFC522A0}"/>
    <cellStyle name="_Book4_Demais_RELATÓRIO RUDI (3)_Resultado Consolidado v5 Sensibilidade POS PRESIDENTE v44  V6" xfId="580" xr:uid="{971469F3-E033-4E59-BA66-0696FC5D5DE5}"/>
    <cellStyle name="_Book4_Demais_RELATÓRIO RUDI (3)_Resultado Consolidado v5 Sensibilidade POS PRESIDENTE v44  V6 2" xfId="581" xr:uid="{8E303E6D-C94B-4F6B-8DB4-958A69798138}"/>
    <cellStyle name="_Book4_Demais_RELATÓRIO RUDI (3)_Resultado Consolidado v5 Sensibilidade POS PRESIDENTE v44  V6 3" xfId="582" xr:uid="{FCB0CD10-3172-4071-A890-74968A72785B}"/>
    <cellStyle name="_Book4_Demais_RELATÓRIO RUDI (3)_Resultado Consolidado v5 Sensibilidade POS PRESIDENTE v44  V6 4" xfId="583" xr:uid="{A7F50E3B-C8FF-4A97-8816-AB662A24AE66}"/>
    <cellStyle name="_Book4_Demais_RELATÓRIO RUDI (3)_Resultado Consolidado v5 Sensibilidade POS PRESIDENTE v44  V6 5" xfId="584" xr:uid="{A2050737-BA9A-4EE7-8F21-FA3ADE3F62DE}"/>
    <cellStyle name="_Book4_Demais_RELATÓRIO RUDI (3)_Resultado Consolidado v5 Sensibilidade POS PRESIDENTE v44  V6_B10 CAAF" xfId="585" xr:uid="{5EAAB655-9F2B-4A0C-BE2A-2FD7A1B21309}"/>
    <cellStyle name="_Book4_Demais_RemunerCapitalAlocado IBBA" xfId="586" xr:uid="{01500E3A-151F-4F30-8384-BD09EB80A30A}"/>
    <cellStyle name="_Book4_Demais_RemunerCapitalAlocado IBBA 2" xfId="587" xr:uid="{3D675581-1089-4C04-B354-95DD9AEB1AEB}"/>
    <cellStyle name="_Book4_Demais_RemunerCapitalAlocado IBBA 3" xfId="588" xr:uid="{4724D307-704E-4DAE-8E36-F0DD2A042F28}"/>
    <cellStyle name="_Book4_Demais_RemunerCapitalAlocado IBBA 4" xfId="589" xr:uid="{20249E0E-FEF0-4EC6-B6EE-F047E522978C}"/>
    <cellStyle name="_Book4_Demais_RemunerCapitalAlocado IBBA 5" xfId="590" xr:uid="{7DF9695A-6049-445A-8BA3-65034EA118E5}"/>
    <cellStyle name="_Book4_Demais_RemunerCapitalAlocado IBBA_B10 CAAF" xfId="591" xr:uid="{4042FBB5-9588-40FD-A147-1B3711D5B17D}"/>
    <cellStyle name="_Book4_Demais_RemunerCapitalAlocado IBBA_Resultado Consolidado v5 Sensibilidade POS PRESIDENTE v43  V6" xfId="592" xr:uid="{C9740319-A532-4B6A-AFCD-C0D80DB1EDBD}"/>
    <cellStyle name="_Book4_Demais_RemunerCapitalAlocado IBBA_Resultado Consolidado v5 Sensibilidade POS PRESIDENTE v43  V6 2" xfId="593" xr:uid="{57CEA9CA-E414-4427-849E-6C3F78646BF2}"/>
    <cellStyle name="_Book4_Demais_RemunerCapitalAlocado IBBA_Resultado Consolidado v5 Sensibilidade POS PRESIDENTE v43  V6 3" xfId="594" xr:uid="{54DE2D2B-C430-40DA-92C5-3D6E0DD53391}"/>
    <cellStyle name="_Book4_Demais_RemunerCapitalAlocado IBBA_Resultado Consolidado v5 Sensibilidade POS PRESIDENTE v43  V6 4" xfId="595" xr:uid="{FC19E17D-A740-4D32-9985-DB3A9123B35F}"/>
    <cellStyle name="_Book4_Demais_RemunerCapitalAlocado IBBA_Resultado Consolidado v5 Sensibilidade POS PRESIDENTE v43  V6 5" xfId="596" xr:uid="{80904F5B-55FD-4BB7-AA53-3C93E1F9E0D9}"/>
    <cellStyle name="_Book4_Demais_RemunerCapitalAlocado IBBA_Resultado Consolidado v5 Sensibilidade POS PRESIDENTE v43  V6_B10 CAAF" xfId="597" xr:uid="{C1A61B32-521D-4C78-B630-CC67F389ED2A}"/>
    <cellStyle name="_Book4_Demais_RemunerCapitalAlocado IBBA_Resultado Consolidado v5 Sensibilidade POS PRESIDENTE v44  V6" xfId="598" xr:uid="{787DBEF1-B003-4A3D-B7D7-BFEF0AE78CBB}"/>
    <cellStyle name="_Book4_Demais_RemunerCapitalAlocado IBBA_Resultado Consolidado v5 Sensibilidade POS PRESIDENTE v44  V6 2" xfId="599" xr:uid="{786D7D54-8696-4B62-9C09-4751386825C7}"/>
    <cellStyle name="_Book4_Demais_RemunerCapitalAlocado IBBA_Resultado Consolidado v5 Sensibilidade POS PRESIDENTE v44  V6 3" xfId="600" xr:uid="{69DBF8F7-5B46-40CB-BA8C-3006F817B492}"/>
    <cellStyle name="_Book4_Demais_RemunerCapitalAlocado IBBA_Resultado Consolidado v5 Sensibilidade POS PRESIDENTE v44  V6 4" xfId="601" xr:uid="{FAE25D87-9618-449F-B2D7-B707FB300F50}"/>
    <cellStyle name="_Book4_Demais_RemunerCapitalAlocado IBBA_Resultado Consolidado v5 Sensibilidade POS PRESIDENTE v44  V6 5" xfId="602" xr:uid="{5B75F04E-DD14-4796-B3C8-D4C922FB800B}"/>
    <cellStyle name="_Book4_Demais_RemunerCapitalAlocado IBBA_Resultado Consolidado v5 Sensibilidade POS PRESIDENTE v44  V6_B10 CAAF" xfId="603" xr:uid="{BFF32E42-D557-4589-A646-ED24083AD96C}"/>
    <cellStyle name="_Book4_Demais_Resultado Consolidado v5 Sensibilidade POS PRESIDENTE v44  V6 email IBBA" xfId="604" xr:uid="{EEB99BBA-FC49-4D09-9CC1-B4FADE54FDF1}"/>
    <cellStyle name="_Book4_Demais_Resultado Consolidado v5 Sensibilidade POS PRESIDENTE v44  V6 email IBBA_B10 CAAF" xfId="605" xr:uid="{94075D57-B9EA-4166-B5D5-CDE0314105A9}"/>
    <cellStyle name="_Book4_Demais_Systemic" xfId="606" xr:uid="{7829F9EE-B0CC-4C47-8021-574890D81630}"/>
    <cellStyle name="_Book4_Demais_Systemic_B10 CAAF" xfId="607" xr:uid="{06A4A005-341B-43E0-A3CD-84C23ACAF803}"/>
    <cellStyle name="_Book4_Demais_US Interest rate" xfId="608" xr:uid="{1E7B5D99-0D67-4190-A73F-90D970204E21}"/>
    <cellStyle name="_Book4_Demais_US Interest rate_B10 CAAF" xfId="609" xr:uid="{E873CBEE-EEDB-4277-88F8-4DE0F1F440C2}"/>
    <cellStyle name="_Book4_EstruturalBanking IBBA" xfId="610" xr:uid="{DD91C590-1028-42E6-834F-3AFF922DF2FE}"/>
    <cellStyle name="_Book4_EstruturalBanking IBBA 2" xfId="611" xr:uid="{24DCCFAF-984E-4A53-B9C4-DB3F6F983DC6}"/>
    <cellStyle name="_Book4_EstruturalBanking IBBA 3" xfId="612" xr:uid="{767BE907-6A30-4896-9560-9CADC9981C0C}"/>
    <cellStyle name="_Book4_EstruturalBanking IBBA 4" xfId="613" xr:uid="{9BA9E44F-CD0B-4F12-BC0E-5558A8A28FC6}"/>
    <cellStyle name="_Book4_EstruturalBanking IBBA 5" xfId="614" xr:uid="{F437AA50-CEE7-402D-9C69-1DE79687F602}"/>
    <cellStyle name="_Book4_EstruturalBanking IBBA_B10 CAAF" xfId="615" xr:uid="{D2CEE65D-6508-4ED7-9F4F-2AA6DB903E4E}"/>
    <cellStyle name="_Book4_EstruturalBanking IBBA_Resultado Consolidado v5 Sensibilidade POS PRESIDENTE v43  V6" xfId="616" xr:uid="{5D7662F8-C2D8-4C36-AAAE-D6F3F133E25B}"/>
    <cellStyle name="_Book4_EstruturalBanking IBBA_Resultado Consolidado v5 Sensibilidade POS PRESIDENTE v43  V6 2" xfId="617" xr:uid="{397087A8-FF02-42A3-B355-17860C9D8365}"/>
    <cellStyle name="_Book4_EstruturalBanking IBBA_Resultado Consolidado v5 Sensibilidade POS PRESIDENTE v43  V6 3" xfId="618" xr:uid="{AC643001-D055-4F96-9400-29079D9C1EDD}"/>
    <cellStyle name="_Book4_EstruturalBanking IBBA_Resultado Consolidado v5 Sensibilidade POS PRESIDENTE v43  V6 4" xfId="619" xr:uid="{782BADC2-01E4-4344-B374-C2A050DCFC11}"/>
    <cellStyle name="_Book4_EstruturalBanking IBBA_Resultado Consolidado v5 Sensibilidade POS PRESIDENTE v43  V6 5" xfId="620" xr:uid="{08982B31-DA8D-4ADC-B176-F4A9CE32BE33}"/>
    <cellStyle name="_Book4_EstruturalBanking IBBA_Resultado Consolidado v5 Sensibilidade POS PRESIDENTE v43  V6_B10 CAAF" xfId="621" xr:uid="{0510DB1B-59A8-4C39-A372-35FB1A8E0C5F}"/>
    <cellStyle name="_Book4_EstruturalBanking IBBA_Resultado Consolidado v5 Sensibilidade POS PRESIDENTE v44  V6" xfId="622" xr:uid="{8FBC646F-905B-48D4-BE51-1A1780D7AF13}"/>
    <cellStyle name="_Book4_EstruturalBanking IBBA_Resultado Consolidado v5 Sensibilidade POS PRESIDENTE v44  V6 2" xfId="623" xr:uid="{5407E383-F464-40CB-A651-A2FEE00AF1FA}"/>
    <cellStyle name="_Book4_EstruturalBanking IBBA_Resultado Consolidado v5 Sensibilidade POS PRESIDENTE v44  V6 3" xfId="624" xr:uid="{95F3598F-E2CA-4B6F-94FC-0F1B7ECE8A55}"/>
    <cellStyle name="_Book4_EstruturalBanking IBBA_Resultado Consolidado v5 Sensibilidade POS PRESIDENTE v44  V6 4" xfId="625" xr:uid="{8A21E022-9074-4B21-8570-D7207592E775}"/>
    <cellStyle name="_Book4_EstruturalBanking IBBA_Resultado Consolidado v5 Sensibilidade POS PRESIDENTE v44  V6 5" xfId="626" xr:uid="{D1366D64-0EAA-469A-B315-CA2A451C859A}"/>
    <cellStyle name="_Book4_EstruturalBanking IBBA_Resultado Consolidado v5 Sensibilidade POS PRESIDENTE v44  V6_B10 CAAF" xfId="627" xr:uid="{22E5E740-DB86-466E-B5D2-63EE4793347C}"/>
    <cellStyle name="_Book4_Geopolitical" xfId="628" xr:uid="{846216F3-DF25-4BE9-8217-7F27E3CCB51A}"/>
    <cellStyle name="_Book4_Geopolitical_B10 CAAF" xfId="629" xr:uid="{0FF51010-5366-4710-AE9E-6FD9B43DE6A4}"/>
    <cellStyle name="_Book4_InstitucDemais IBBA" xfId="630" xr:uid="{CADB911A-D3EB-4E41-BD48-3AE844424667}"/>
    <cellStyle name="_Book4_InstitucDemais IBBA 2" xfId="631" xr:uid="{09A8D240-90AE-492E-BBE2-E9B05210E96C}"/>
    <cellStyle name="_Book4_InstitucDemais IBBA 3" xfId="632" xr:uid="{A3826892-17B3-47C4-9CBE-80CF4E19C1F1}"/>
    <cellStyle name="_Book4_InstitucDemais IBBA 4" xfId="633" xr:uid="{311D701F-92B2-41F3-A93E-44A7DDE313CA}"/>
    <cellStyle name="_Book4_InstitucDemais IBBA 5" xfId="634" xr:uid="{6AC8F489-B55C-405E-8A59-042D6A5BA1BB}"/>
    <cellStyle name="_Book4_InstitucDemais IBBA_B10 CAAF" xfId="635" xr:uid="{18BFB9DA-2C09-4B0D-80C7-AB441243C880}"/>
    <cellStyle name="_Book4_InstitucDemais IBBA_Resultado Consolidado v5 Sensibilidade POS PRESIDENTE v43  V6" xfId="636" xr:uid="{28745295-8117-4613-9606-D4E8CBA8C8DD}"/>
    <cellStyle name="_Book4_InstitucDemais IBBA_Resultado Consolidado v5 Sensibilidade POS PRESIDENTE v43  V6 2" xfId="637" xr:uid="{58333620-4B98-4A4C-BEF7-0B96A51FE7A6}"/>
    <cellStyle name="_Book4_InstitucDemais IBBA_Resultado Consolidado v5 Sensibilidade POS PRESIDENTE v43  V6 3" xfId="638" xr:uid="{81F73C8A-50C7-4EDF-A72A-C79CFAD1F148}"/>
    <cellStyle name="_Book4_InstitucDemais IBBA_Resultado Consolidado v5 Sensibilidade POS PRESIDENTE v43  V6 4" xfId="639" xr:uid="{E6AEA738-D818-4A49-BC2F-6B578BF2E069}"/>
    <cellStyle name="_Book4_InstitucDemais IBBA_Resultado Consolidado v5 Sensibilidade POS PRESIDENTE v43  V6 5" xfId="640" xr:uid="{3516FBB8-ADE1-47C9-A899-304ED05BB7F3}"/>
    <cellStyle name="_Book4_InstitucDemais IBBA_Resultado Consolidado v5 Sensibilidade POS PRESIDENTE v43  V6_B10 CAAF" xfId="641" xr:uid="{DF52121E-2452-434E-BE73-A79E953DB35B}"/>
    <cellStyle name="_Book4_InstitucDemais IBBA_Resultado Consolidado v5 Sensibilidade POS PRESIDENTE v44  V6" xfId="642" xr:uid="{33F57687-5321-45A9-AA23-DA7FD743DE65}"/>
    <cellStyle name="_Book4_InstitucDemais IBBA_Resultado Consolidado v5 Sensibilidade POS PRESIDENTE v44  V6 2" xfId="643" xr:uid="{48C42623-64FB-4573-9A76-C58DEAD024F4}"/>
    <cellStyle name="_Book4_InstitucDemais IBBA_Resultado Consolidado v5 Sensibilidade POS PRESIDENTE v44  V6 3" xfId="644" xr:uid="{45473C3F-634D-4175-AD90-641EDD122B89}"/>
    <cellStyle name="_Book4_InstitucDemais IBBA_Resultado Consolidado v5 Sensibilidade POS PRESIDENTE v44  V6 4" xfId="645" xr:uid="{59617D04-3DEE-4B98-8D92-8204AB682512}"/>
    <cellStyle name="_Book4_InstitucDemais IBBA_Resultado Consolidado v5 Sensibilidade POS PRESIDENTE v44  V6 5" xfId="646" xr:uid="{E5C7C755-942A-415E-A3FF-9231738FC6FD}"/>
    <cellStyle name="_Book4_InstitucDemais IBBA_Resultado Consolidado v5 Sensibilidade POS PRESIDENTE v44  V6_B10 CAAF" xfId="647" xr:uid="{FA0D28F1-76C7-4E9E-8382-DCD783568ED5}"/>
    <cellStyle name="_Book4_Lula election" xfId="648" xr:uid="{8CF9B48B-5158-42CB-96C7-4ACD734E3670}"/>
    <cellStyle name="_Book4_Lula election_B10 CAAF" xfId="649" xr:uid="{CB3E1294-FB20-49AB-964A-F262A2778C92}"/>
    <cellStyle name="_Book4_Multi_Charts v18" xfId="650" xr:uid="{B182FAF5-9447-41E4-99B4-F80B35D6321A}"/>
    <cellStyle name="_Book4_Multi_Charts v18 2" xfId="651" xr:uid="{F4BA3D91-85FA-4C78-AD66-CE560BBEE0B7}"/>
    <cellStyle name="_Book4_Multi_Charts v18_Itau_historical_data_request_without_budget" xfId="652" xr:uid="{A22ED72A-7D63-45CA-8C87-A6BCE829E08F}"/>
    <cellStyle name="_Book4_Multi_Charts v18_Itau_historical_data_request_without_budget_B10 CAAF" xfId="653" xr:uid="{C9FFBF39-DEAE-4709-81A0-8A039C9C7D10}"/>
    <cellStyle name="_Book4_Multi_Charts v18_Tab_D1" xfId="654" xr:uid="{6CB3B871-A416-418A-A6D8-963026E5A46E}"/>
    <cellStyle name="_Book4_Multi_Charts v18_Tab_D1_B10 CAAF" xfId="655" xr:uid="{6EAEB9BD-2EF7-410A-A623-C9D888D6FA75}"/>
    <cellStyle name="_Book4_Populist shift" xfId="656" xr:uid="{52B9D442-6283-4526-B2D6-BE111C9D9C34}"/>
    <cellStyle name="_Book4_Populist shift_B10 CAAF" xfId="657" xr:uid="{3F373084-B283-49A3-8F91-90287F5D196F}"/>
    <cellStyle name="_Book4_RELATÓRIO RUDI (3)" xfId="658" xr:uid="{4CE53B4B-EBC4-43C5-BCAB-40B06F409732}"/>
    <cellStyle name="_Book4_RELATÓRIO RUDI (3) 2" xfId="659" xr:uid="{7B56B391-7381-4886-8A41-2AB93B5598B8}"/>
    <cellStyle name="_Book4_RELATÓRIO RUDI (3) 3" xfId="660" xr:uid="{3BDC265F-B5D4-4C2C-93DB-46836146D436}"/>
    <cellStyle name="_Book4_RELATÓRIO RUDI (3) 4" xfId="661" xr:uid="{E49BF06D-595D-49FF-A10A-668E07B5AF77}"/>
    <cellStyle name="_Book4_RELATÓRIO RUDI (3) 5" xfId="662" xr:uid="{416C2EA9-D3E6-45F7-8A2A-2893DFE789B3}"/>
    <cellStyle name="_Book4_RELATÓRIO RUDI (3)_B10 CAAF" xfId="663" xr:uid="{90C3BED7-0D80-4504-AEEF-584A0C9C4C36}"/>
    <cellStyle name="_Book4_RELATÓRIO RUDI (3)_Resultado Consolidado v5 Sensibilidade POS PRESIDENTE v43  V6" xfId="664" xr:uid="{AE335F72-99B0-4AFC-B0E9-178109BC7B3B}"/>
    <cellStyle name="_Book4_RELATÓRIO RUDI (3)_Resultado Consolidado v5 Sensibilidade POS PRESIDENTE v43  V6 2" xfId="665" xr:uid="{2F0E4D95-786C-40AD-96C0-D236398133B9}"/>
    <cellStyle name="_Book4_RELATÓRIO RUDI (3)_Resultado Consolidado v5 Sensibilidade POS PRESIDENTE v43  V6 3" xfId="666" xr:uid="{4BFA9EA6-CA31-4A16-8DE9-6B9264FB0BD6}"/>
    <cellStyle name="_Book4_RELATÓRIO RUDI (3)_Resultado Consolidado v5 Sensibilidade POS PRESIDENTE v43  V6 4" xfId="667" xr:uid="{032D03DF-41A5-4CF9-82FD-F36098019225}"/>
    <cellStyle name="_Book4_RELATÓRIO RUDI (3)_Resultado Consolidado v5 Sensibilidade POS PRESIDENTE v43  V6 5" xfId="668" xr:uid="{09BAD6E1-7F13-4A18-8FC2-A7F6D64B4A49}"/>
    <cellStyle name="_Book4_RELATÓRIO RUDI (3)_Resultado Consolidado v5 Sensibilidade POS PRESIDENTE v43  V6_B10 CAAF" xfId="669" xr:uid="{0C6BB58C-B8D9-42DE-86E7-325D4E822F6A}"/>
    <cellStyle name="_Book4_RELATÓRIO RUDI (3)_Resultado Consolidado v5 Sensibilidade POS PRESIDENTE v44  V6" xfId="670" xr:uid="{300D4D10-DDAE-4DD6-B5B8-257F460C5595}"/>
    <cellStyle name="_Book4_RELATÓRIO RUDI (3)_Resultado Consolidado v5 Sensibilidade POS PRESIDENTE v44  V6 2" xfId="671" xr:uid="{C857C3A4-684E-4CE8-8A42-826892A39967}"/>
    <cellStyle name="_Book4_RELATÓRIO RUDI (3)_Resultado Consolidado v5 Sensibilidade POS PRESIDENTE v44  V6 3" xfId="672" xr:uid="{FB4BE231-725E-4A6C-8EAE-59B476456F21}"/>
    <cellStyle name="_Book4_RELATÓRIO RUDI (3)_Resultado Consolidado v5 Sensibilidade POS PRESIDENTE v44  V6 4" xfId="673" xr:uid="{589E7D75-B6D3-49F3-9DC7-D9E8D1B75A01}"/>
    <cellStyle name="_Book4_RELATÓRIO RUDI (3)_Resultado Consolidado v5 Sensibilidade POS PRESIDENTE v44  V6 5" xfId="674" xr:uid="{38872E73-95A1-4C3A-8291-D75DBA5D33EB}"/>
    <cellStyle name="_Book4_RELATÓRIO RUDI (3)_Resultado Consolidado v5 Sensibilidade POS PRESIDENTE v44  V6_B10 CAAF" xfId="675" xr:uid="{7BA35D5B-DE4D-4FB5-9ADF-5432BCCE5706}"/>
    <cellStyle name="_Book4_RemunerCapitalAlocado IBBA" xfId="676" xr:uid="{389D4FAC-836D-409E-A3A2-6BC7AE6AA937}"/>
    <cellStyle name="_Book4_RemunerCapitalAlocado IBBA 2" xfId="677" xr:uid="{3C76A843-0754-4C80-8AB1-5024F35942DB}"/>
    <cellStyle name="_Book4_RemunerCapitalAlocado IBBA 3" xfId="678" xr:uid="{0D69E78D-8AAA-4304-964A-8F1A20A131FB}"/>
    <cellStyle name="_Book4_RemunerCapitalAlocado IBBA 4" xfId="679" xr:uid="{0738B076-456D-4D06-B520-963AA50DA2FE}"/>
    <cellStyle name="_Book4_RemunerCapitalAlocado IBBA 5" xfId="680" xr:uid="{71B5EA9D-65BE-41CD-B992-CBE37E0D4379}"/>
    <cellStyle name="_Book4_RemunerCapitalAlocado IBBA_B10 CAAF" xfId="681" xr:uid="{DF4F3488-C3CE-4A27-93D2-C024C7F1F676}"/>
    <cellStyle name="_Book4_RemunerCapitalAlocado IBBA_Resultado Consolidado v5 Sensibilidade POS PRESIDENTE v43  V6" xfId="682" xr:uid="{7F538D48-1929-49F7-B51D-D24078532A5A}"/>
    <cellStyle name="_Book4_RemunerCapitalAlocado IBBA_Resultado Consolidado v5 Sensibilidade POS PRESIDENTE v43  V6 2" xfId="683" xr:uid="{93BC7337-BCBB-48C8-9C5B-B6C6B0AFB8FA}"/>
    <cellStyle name="_Book4_RemunerCapitalAlocado IBBA_Resultado Consolidado v5 Sensibilidade POS PRESIDENTE v43  V6 3" xfId="684" xr:uid="{0FDBED0C-5A6A-4679-8579-C59BA6E2F086}"/>
    <cellStyle name="_Book4_RemunerCapitalAlocado IBBA_Resultado Consolidado v5 Sensibilidade POS PRESIDENTE v43  V6 4" xfId="685" xr:uid="{99DBA4F8-E659-410F-8A94-FCC761FC3756}"/>
    <cellStyle name="_Book4_RemunerCapitalAlocado IBBA_Resultado Consolidado v5 Sensibilidade POS PRESIDENTE v43  V6 5" xfId="686" xr:uid="{67D8301A-2CED-40F4-9E42-A437FF983539}"/>
    <cellStyle name="_Book4_RemunerCapitalAlocado IBBA_Resultado Consolidado v5 Sensibilidade POS PRESIDENTE v43  V6_B10 CAAF" xfId="687" xr:uid="{C424DDE3-3763-4E6C-A550-6440497D9F7F}"/>
    <cellStyle name="_Book4_RemunerCapitalAlocado IBBA_Resultado Consolidado v5 Sensibilidade POS PRESIDENTE v44  V6" xfId="688" xr:uid="{78E12EB3-42D3-404C-99BF-4985F4B46A36}"/>
    <cellStyle name="_Book4_RemunerCapitalAlocado IBBA_Resultado Consolidado v5 Sensibilidade POS PRESIDENTE v44  V6 2" xfId="689" xr:uid="{79B575BC-2D6F-4D4F-AE95-31582347E8FE}"/>
    <cellStyle name="_Book4_RemunerCapitalAlocado IBBA_Resultado Consolidado v5 Sensibilidade POS PRESIDENTE v44  V6 3" xfId="690" xr:uid="{4648CAB8-41F6-40C2-BFAE-DBE973F74992}"/>
    <cellStyle name="_Book4_RemunerCapitalAlocado IBBA_Resultado Consolidado v5 Sensibilidade POS PRESIDENTE v44  V6 4" xfId="691" xr:uid="{63A91A14-4748-4322-B0BE-E74A24025225}"/>
    <cellStyle name="_Book4_RemunerCapitalAlocado IBBA_Resultado Consolidado v5 Sensibilidade POS PRESIDENTE v44  V6 5" xfId="692" xr:uid="{C1AEA159-77C5-426A-B7CA-DC5B33080CCA}"/>
    <cellStyle name="_Book4_RemunerCapitalAlocado IBBA_Resultado Consolidado v5 Sensibilidade POS PRESIDENTE v44  V6_B10 CAAF" xfId="693" xr:uid="{153879FC-5608-45EA-BB04-8ACA12CDACDD}"/>
    <cellStyle name="_Book4_Resultado Consolidado v5 Sensibilidade POS PRESIDENTE v44  V6 email IBBA" xfId="694" xr:uid="{0F64586B-1F96-43BB-BF2C-309F72B72FA9}"/>
    <cellStyle name="_Book4_Resultado Consolidado v5 Sensibilidade POS PRESIDENTE v44  V6 email IBBA_B10 CAAF" xfId="695" xr:uid="{13D41B25-0C1D-431E-B36D-F2457AE64FB8}"/>
    <cellStyle name="_Book4_Systemic" xfId="696" xr:uid="{C60C6BD8-BAB2-47D3-B8D8-B555FD0BBC16}"/>
    <cellStyle name="_Book4_Systemic_B10 CAAF" xfId="697" xr:uid="{29DED937-FBA5-49F8-B90C-C11245A6F447}"/>
    <cellStyle name="_Book4_US Interest rate" xfId="698" xr:uid="{B4D7CC3A-9A7E-4F95-8377-A2417E6FE1B5}"/>
    <cellStyle name="_Book4_US Interest rate_B10 CAAF" xfId="699" xr:uid="{5D0B3E9B-D2AE-4092-9961-E9CCBFF2FB2B}"/>
    <cellStyle name="_BP_MaioReal" xfId="700" xr:uid="{4D788750-3DFD-495C-841F-EB4547C657B9}"/>
    <cellStyle name="_BP_MaioReal 2" xfId="701" xr:uid="{A773DC9F-57A9-4173-A940-5F8A93A37C8C}"/>
    <cellStyle name="_BP_Publicacao" xfId="702" xr:uid="{5A46E264-6FE6-4E86-88E9-293F7224B422}"/>
    <cellStyle name="_BP_Publicacao 2" xfId="703" xr:uid="{9F6E96DD-F4E3-4020-8393-EC3731AE59F0}"/>
    <cellStyle name="_Calculo NIM TRIM" xfId="704" xr:uid="{6D15AEAF-5795-45FE-A872-56738ADF2BF8}"/>
    <cellStyle name="_Calculo NIM TRIM 2" xfId="705" xr:uid="{2FDBA464-0284-4D27-97FF-6DFE66A356D9}"/>
    <cellStyle name="_Calculo NIM TRIM 3" xfId="706" xr:uid="{2982D54A-80D0-4E22-9164-D995A535FCE8}"/>
    <cellStyle name="_Calculo NIM TRIM 4" xfId="707" xr:uid="{07775FAE-F672-479F-8E6D-0254D1738820}"/>
    <cellStyle name="_Calculo NIM TRIM 5" xfId="708" xr:uid="{5AB87381-1B00-4593-B951-AC7820151934}"/>
    <cellStyle name="_Captacoes" xfId="709" xr:uid="{A2B0130D-3580-497E-89DB-41CDA395CA55}"/>
    <cellStyle name="_Captacoes 2" xfId="710" xr:uid="{BA860FD6-25F6-4A73-BEEB-DB40D015C6C8}"/>
    <cellStyle name="_Captacoes 3" xfId="711" xr:uid="{41E54AD2-A2F8-4160-8D74-DF69938A5E6E}"/>
    <cellStyle name="_Captacoes 4" xfId="712" xr:uid="{0D1E6175-F098-4EDE-B973-415CC4C170A9}"/>
    <cellStyle name="_Captacoes 5" xfId="713" xr:uid="{EB21A612-DEB0-4F21-930E-4A982F713813}"/>
    <cellStyle name="_Carteras Adicionales" xfId="714" xr:uid="{66FD0199-89F0-4504-9B1A-7D6ED95C8AB4}"/>
    <cellStyle name="_Carteras Adicionales_Codigo_Delfos" xfId="715" xr:uid="{F0C027C1-97F1-4E73-8137-D114EAE92201}"/>
    <cellStyle name="_Cash and Cash Equivalents-12 07" xfId="716" xr:uid="{D0B7A2C7-4B43-4F57-B2F3-BECC7755CFDC}"/>
    <cellStyle name="_Cash and Cash Equivalents-12 07 2" xfId="717" xr:uid="{D30A5169-914B-4731-AAFD-6F36BD5231DF}"/>
    <cellStyle name="_CC" xfId="718" xr:uid="{23E2D29F-E9C3-445C-BCC6-C7BF7A3A681D}"/>
    <cellStyle name="_CC 2" xfId="719" xr:uid="{38273746-7793-4800-A1D4-F8391A620097}"/>
    <cellStyle name="_CC_~3411570" xfId="720" xr:uid="{73976432-1333-4446-B874-CEE1F07FCBF9}"/>
    <cellStyle name="_CC_Ajustes" xfId="721" xr:uid="{800ACD7D-12EC-4B74-B82D-AF14F4300A78}"/>
    <cellStyle name="_CC_Ajustes_B10 CAAF" xfId="722" xr:uid="{45A4A096-0A84-4FB6-A7CD-4C0E502B719C}"/>
    <cellStyle name="_CC_Ajustes_Corporate Bonds Sensitivity" xfId="723" xr:uid="{83BB2D82-45C5-4FA4-9E70-F21E52C07316}"/>
    <cellStyle name="_CC_Ajustes_Multi_Charts v18" xfId="724" xr:uid="{5F404CB6-7D8B-4D40-830D-758712240758}"/>
    <cellStyle name="_CC_Ajustes_Multi_Charts v18 2" xfId="725" xr:uid="{F4E2A044-E0E5-4FCD-AA95-52B94111D051}"/>
    <cellStyle name="_CC_Ajustes_Multi_Charts v18_B10 CAAF" xfId="726" xr:uid="{B028DE1E-320A-4711-B3AC-275B8818A4D5}"/>
    <cellStyle name="_CC_Ajustes_Multi_Charts v18_Itau_historical_data_request_without_budget" xfId="727" xr:uid="{281B6C59-2E6E-452A-AE37-1BAF5F28BCE9}"/>
    <cellStyle name="_CC_Ajustes_Multi_Charts v18_Tab_D1" xfId="728" xr:uid="{88479696-9796-4D7F-BE7E-33FD663B3CFE}"/>
    <cellStyle name="_CC_B1 Consolidado 2010 01 27" xfId="729" xr:uid="{52F38027-DCFB-4AB3-934C-1BF49C0AF9D4}"/>
    <cellStyle name="_CC_B1 Consolidado 2010 01 27_20100802 - B8" xfId="730" xr:uid="{C6C9EE71-DAFF-491E-9873-882AD683668B}"/>
    <cellStyle name="_CC_B1 Consolidado 2010 01 27_B10 CAAF" xfId="731" xr:uid="{91049AAD-A50E-4F3D-A94D-78D40D95E022}"/>
    <cellStyle name="_CC_B1 Consolidado 2010 01 27_Corporate Bonds Sensitivity" xfId="732" xr:uid="{4FBF78BA-E8B4-4CF1-8C9E-E49C4DFD523E}"/>
    <cellStyle name="_CC_B1 Consolidado 2010 01 27_Multi_Charts v18" xfId="733" xr:uid="{CDAD0E34-61ED-4850-B5D3-F5A919878095}"/>
    <cellStyle name="_CC_B1 Consolidado 2010 01 27_Multi_Charts v18 2" xfId="734" xr:uid="{DCCA2E0C-1FDF-4D9F-86DD-7B4D8EA10CF0}"/>
    <cellStyle name="_CC_B1 Consolidado 2010 01 27_Multi_Charts v18_B10 CAAF" xfId="735" xr:uid="{028F6C30-82FF-498E-B498-0BA76C07E5BE}"/>
    <cellStyle name="_CC_B1 Consolidado 2010 01 27_Multi_Charts v18_Itau_historical_data_request_without_budget" xfId="736" xr:uid="{34BB805D-DDC2-4265-B9C8-291D7BEE466A}"/>
    <cellStyle name="_CC_B1 Consolidado 2010 01 27_Multi_Charts v18_Tab_D1" xfId="737" xr:uid="{41EB4770-28E7-4E7B-8287-20C487B881FE}"/>
    <cellStyle name="_CC_B1 Consolidado 2010 01 27_UES Stress test" xfId="738" xr:uid="{EBDE3FA8-D1A1-4A08-9090-E726785BF4E2}"/>
    <cellStyle name="_CC_B1 Consolidado 2010 01 29" xfId="739" xr:uid="{4DC78C23-6E51-4E9B-9A3A-81752F6DA41A}"/>
    <cellStyle name="_CC_B1 Consolidado 2010 01 29_20100802 - B8" xfId="740" xr:uid="{A9C1B05A-D064-47A4-9653-AEC13CB8D2C0}"/>
    <cellStyle name="_CC_B1 Consolidado 2010 01 29_B10 CAAF" xfId="741" xr:uid="{C8ED5D05-38F3-4ECD-8009-467F66B1EA07}"/>
    <cellStyle name="_CC_B1 Consolidado 2010 01 29_Corporate Bonds Sensitivity" xfId="742" xr:uid="{877211AE-A5B9-44E9-9DB0-C54CC0142A9A}"/>
    <cellStyle name="_CC_B1 Consolidado 2010 01 29_Multi_Charts v18" xfId="743" xr:uid="{0B7A9D28-568A-49EF-AEF1-154F4F748EC3}"/>
    <cellStyle name="_CC_B1 Consolidado 2010 01 29_Multi_Charts v18 2" xfId="744" xr:uid="{BF752CE5-8F28-40D4-AFDA-99207A970D00}"/>
    <cellStyle name="_CC_B1 Consolidado 2010 01 29_Multi_Charts v18_B10 CAAF" xfId="745" xr:uid="{577F8C2E-FEE7-47FB-B170-E6A1D5CEF3CB}"/>
    <cellStyle name="_CC_B1 Consolidado 2010 01 29_Multi_Charts v18_Itau_historical_data_request_without_budget" xfId="746" xr:uid="{FDA2BFC5-CB48-49EE-AF69-152D80C1EA40}"/>
    <cellStyle name="_CC_B1 Consolidado 2010 01 29_Multi_Charts v18_Tab_D1" xfId="747" xr:uid="{43559C5B-0E53-4AAE-8D61-329CE40BC588}"/>
    <cellStyle name="_CC_B1 Consolidado 2010 01 29_UES Stress test" xfId="748" xr:uid="{D86371C4-5502-4090-A9DF-815890949C76}"/>
    <cellStyle name="_CC_B1 Consolidado 2010 02 03" xfId="749" xr:uid="{F3184FD8-20B0-415D-9164-91C0D52FE3E9}"/>
    <cellStyle name="_CC_B1 Consolidado 2010 02 03 - V2" xfId="750" xr:uid="{B43AF634-D92E-4E89-BFED-8BDA57EB9E7A}"/>
    <cellStyle name="_CC_B1 Consolidado 2010 02 03 - V2_20100802 - B8" xfId="751" xr:uid="{AB728015-EB2D-40EC-BA39-C6405E855471}"/>
    <cellStyle name="_CC_B1 Consolidado 2010 02 03 - V2_B10 CAAF" xfId="752" xr:uid="{D6E66D84-3884-4E47-804B-A8F13BA65D54}"/>
    <cellStyle name="_CC_B1 Consolidado 2010 02 03 - V2_Corporate Bonds Sensitivity" xfId="753" xr:uid="{924E8D79-5B91-4060-8E62-0FFD08BA57A1}"/>
    <cellStyle name="_CC_B1 Consolidado 2010 02 03 - V2_Multi_Charts v18" xfId="754" xr:uid="{3FB00E06-6353-4F71-A373-F079DB7299A5}"/>
    <cellStyle name="_CC_B1 Consolidado 2010 02 03 - V2_Multi_Charts v18 2" xfId="755" xr:uid="{3D0CF9F8-3D82-44EF-944F-F1CC8C373A90}"/>
    <cellStyle name="_CC_B1 Consolidado 2010 02 03 - V2_Multi_Charts v18_B10 CAAF" xfId="756" xr:uid="{58E8DD76-0C1E-49A0-BADC-E9BA855D5F9E}"/>
    <cellStyle name="_CC_B1 Consolidado 2010 02 03 - V2_Multi_Charts v18_Itau_historical_data_request_without_budget" xfId="757" xr:uid="{12DBBFB6-01D7-425C-AB29-EE5D7E92A1A5}"/>
    <cellStyle name="_CC_B1 Consolidado 2010 02 03 - V2_Multi_Charts v18_Tab_D1" xfId="758" xr:uid="{637F8470-31D5-470F-BF7D-9032974381A7}"/>
    <cellStyle name="_CC_B1 Consolidado 2010 02 03 - V2_UES Stress test" xfId="759" xr:uid="{CF8D89B9-F240-470B-9D3E-882639D0442A}"/>
    <cellStyle name="_CC_B1 Consolidado 2010 02 03_20100802 - B8" xfId="760" xr:uid="{85687972-7C90-44CB-9D8D-5B710E3CBAC7}"/>
    <cellStyle name="_CC_B1 Consolidado 2010 02 03_B10 CAAF" xfId="761" xr:uid="{51773AEB-70B7-4A77-8F8B-43C2A8E0FA79}"/>
    <cellStyle name="_CC_B1 Consolidado 2010 02 03_Corporate Bonds Sensitivity" xfId="762" xr:uid="{808E3947-E099-47CE-87A5-CE27E79A2F42}"/>
    <cellStyle name="_CC_B1 Consolidado 2010 02 03_Multi_Charts v18" xfId="763" xr:uid="{9DA15C99-6FB9-472A-84E9-6D9665AC3B3F}"/>
    <cellStyle name="_CC_B1 Consolidado 2010 02 03_Multi_Charts v18 2" xfId="764" xr:uid="{9ECB6396-2D7E-4A45-A0BD-F2D7047354F1}"/>
    <cellStyle name="_CC_B1 Consolidado 2010 02 03_Multi_Charts v18_B10 CAAF" xfId="765" xr:uid="{668F5E32-FF62-4EA4-A171-B40A21454C22}"/>
    <cellStyle name="_CC_B1 Consolidado 2010 02 03_Multi_Charts v18_Itau_historical_data_request_without_budget" xfId="766" xr:uid="{1EBF9A82-D2F9-4B0D-842F-B3E8CAA35251}"/>
    <cellStyle name="_CC_B1 Consolidado 2010 02 03_Multi_Charts v18_Tab_D1" xfId="767" xr:uid="{AD35B64F-6366-4D99-BD02-7F53FA840D0F}"/>
    <cellStyle name="_CC_B1 Consolidado 2010 02 03_UES Stress test" xfId="768" xr:uid="{7DBDC0A1-DCCC-482F-8D27-DC86B2F54039}"/>
    <cellStyle name="_CC_B1 Consolidado 2010 02 26" xfId="769" xr:uid="{E31155EA-1BB3-465A-BF53-043635DFF92F}"/>
    <cellStyle name="_CC_B1 Consolidado 2010 02 26_20100802 - B8" xfId="770" xr:uid="{822853A2-5807-4930-AC8A-3904535DC9A8}"/>
    <cellStyle name="_CC_B1 Consolidado 2010 02 26_B10 CAAF" xfId="771" xr:uid="{D5FF481D-D8AE-47D9-9B37-C9A6279F23F2}"/>
    <cellStyle name="_CC_B1 Consolidado 2010 02 26_Corporate Bonds Sensitivity" xfId="772" xr:uid="{70830A36-AC4B-44A1-A3C2-1302465C4F37}"/>
    <cellStyle name="_CC_B1 Consolidado 2010 02 26_Multi_Charts v18" xfId="773" xr:uid="{99577BFC-BD32-4129-85AF-1C7BA560F343}"/>
    <cellStyle name="_CC_B1 Consolidado 2010 02 26_Multi_Charts v18 2" xfId="774" xr:uid="{3AFAB9F6-0290-4745-94E7-242C1C39D8AF}"/>
    <cellStyle name="_CC_B1 Consolidado 2010 02 26_Multi_Charts v18_B10 CAAF" xfId="775" xr:uid="{B9D5DAAE-DC53-4245-9404-9E12D516B427}"/>
    <cellStyle name="_CC_B1 Consolidado 2010 02 26_Multi_Charts v18_Itau_historical_data_request_without_budget" xfId="776" xr:uid="{B72C2863-9A6F-437C-8665-6DD95E1D5F84}"/>
    <cellStyle name="_CC_B1 Consolidado 2010 02 26_Multi_Charts v18_Tab_D1" xfId="777" xr:uid="{57A6D7B9-CA2E-4941-AD9D-6A82065A3DF3}"/>
    <cellStyle name="_CC_B1 Consolidado 2010 02 26_UES Stress test" xfId="778" xr:uid="{F230B107-7E66-4BFF-922A-28E30946D3B1}"/>
    <cellStyle name="_CC_B1 Consolidado 2010 03 01" xfId="779" xr:uid="{490925FD-A226-43E0-BD64-16CCF2130FCE}"/>
    <cellStyle name="_CC_B1 Consolidado 2010 03 01_20100802 - B8" xfId="780" xr:uid="{9FF5BD90-FF05-4346-92FE-8A8A9B32B622}"/>
    <cellStyle name="_CC_B1 Consolidado 2010 03 01_B10 CAAF" xfId="781" xr:uid="{BEE89118-47E0-4DA2-97F4-B45267A1B232}"/>
    <cellStyle name="_CC_B1 Consolidado 2010 03 01_Corporate Bonds Sensitivity" xfId="782" xr:uid="{C53A8653-02C6-46A5-BBDF-08F492F96F5B}"/>
    <cellStyle name="_CC_B1 Consolidado 2010 03 01_Multi_Charts v18" xfId="783" xr:uid="{AB5F9C3A-9AB7-4A13-B10A-6E14F7C8C60D}"/>
    <cellStyle name="_CC_B1 Consolidado 2010 03 01_Multi_Charts v18 2" xfId="784" xr:uid="{A613C608-40E4-4650-9683-EA01EC060237}"/>
    <cellStyle name="_CC_B1 Consolidado 2010 03 01_Multi_Charts v18_B10 CAAF" xfId="785" xr:uid="{6AA54FD5-D432-4E82-8BFD-9CEE5DB4CDDA}"/>
    <cellStyle name="_CC_B1 Consolidado 2010 03 01_Multi_Charts v18_Itau_historical_data_request_without_budget" xfId="786" xr:uid="{BE0A47FE-59AE-4F27-BD71-DB3B86B522A5}"/>
    <cellStyle name="_CC_B1 Consolidado 2010 03 01_Multi_Charts v18_Tab_D1" xfId="787" xr:uid="{F97FCDB4-B40F-471C-95FB-4C958288283B}"/>
    <cellStyle name="_CC_B1 Consolidado 2010 03 01_UES Stress test" xfId="788" xr:uid="{1B4886BD-188E-4CEA-AF85-7B81BEA4CBED}"/>
    <cellStyle name="_CC_B1 Consolidado 2010 03 17" xfId="789" xr:uid="{9C3AF309-538C-4C31-979D-799F8B694280}"/>
    <cellStyle name="_CC_B1 Consolidado 2010 03 17_20100802 - B8" xfId="790" xr:uid="{F4F19ACE-2330-407F-BA05-768CB2B6883A}"/>
    <cellStyle name="_CC_B1 Consolidado 2010 03 17_B10 CAAF" xfId="791" xr:uid="{95214B77-2824-4B3D-B475-447245D009C9}"/>
    <cellStyle name="_CC_B1 Consolidado 2010 03 17_Corporate Bonds Sensitivity" xfId="792" xr:uid="{D68B35EF-0169-48A5-BB23-3D1EA5675EE4}"/>
    <cellStyle name="_CC_B1 Consolidado 2010 03 17_Multi_Charts v18" xfId="793" xr:uid="{55BB1767-49EA-4DA9-8BC5-273A298CA237}"/>
    <cellStyle name="_CC_B1 Consolidado 2010 03 17_Multi_Charts v18 2" xfId="794" xr:uid="{D04F2DE0-66D4-4011-A82E-7FDAA933C14E}"/>
    <cellStyle name="_CC_B1 Consolidado 2010 03 17_Multi_Charts v18_B10 CAAF" xfId="795" xr:uid="{9782172E-046A-4D49-AE9A-03F3A667CB14}"/>
    <cellStyle name="_CC_B1 Consolidado 2010 03 17_Multi_Charts v18_Itau_historical_data_request_without_budget" xfId="796" xr:uid="{7EB03026-6A93-459E-890F-4B23D13D6984}"/>
    <cellStyle name="_CC_B1 Consolidado 2010 03 17_Multi_Charts v18_Tab_D1" xfId="797" xr:uid="{74B2F943-1473-477A-AA77-6091183F1DCB}"/>
    <cellStyle name="_CC_B1 Consolidado 2010 03 17_UES Stress test" xfId="798" xr:uid="{7714945F-6E20-425F-B301-2E07ECD38078}"/>
    <cellStyle name="_CC_B1 Consolidado 2010 04 07" xfId="799" xr:uid="{EE4E332C-4928-4772-BF05-956A15F0D612}"/>
    <cellStyle name="_CC_B1 Consolidado 2010 04 07_20100802 - B8" xfId="800" xr:uid="{CF098026-E7E8-4D8D-9496-19A1B20BF1BB}"/>
    <cellStyle name="_CC_B1 Consolidado 2010 04 07_B10 CAAF" xfId="801" xr:uid="{1BF0E96D-D04A-4C6E-A1A7-DA63C6C389F8}"/>
    <cellStyle name="_CC_B1 Consolidado 2010 04 07_Corporate Bonds Sensitivity" xfId="802" xr:uid="{A57DF20F-8512-48AE-8BBC-6895091DBA5C}"/>
    <cellStyle name="_CC_B1 Consolidado 2010 04 07_Multi_Charts v18" xfId="803" xr:uid="{FD374259-37F8-4009-A1D4-E594E35D0144}"/>
    <cellStyle name="_CC_B1 Consolidado 2010 04 07_Multi_Charts v18 2" xfId="804" xr:uid="{D597EB40-CD9C-4177-9D6F-D396E56CB6C9}"/>
    <cellStyle name="_CC_B1 Consolidado 2010 04 07_Multi_Charts v18_B10 CAAF" xfId="805" xr:uid="{7CAE751C-6D5D-49D4-A1F8-DB88A74A5E31}"/>
    <cellStyle name="_CC_B1 Consolidado 2010 04 07_Multi_Charts v18_Itau_historical_data_request_without_budget" xfId="806" xr:uid="{3B929A1F-4D9F-44EA-8F25-A25A9859C609}"/>
    <cellStyle name="_CC_B1 Consolidado 2010 04 07_Multi_Charts v18_Tab_D1" xfId="807" xr:uid="{5C5D8A5B-A536-4AB2-9C9C-4ED0BD8A80EB}"/>
    <cellStyle name="_CC_B1 Consolidado 2010 04 07_UES Stress test" xfId="808" xr:uid="{967FE9DB-5825-43B1-A519-D6AABCCA03C6}"/>
    <cellStyle name="_CC_B1 Consolidado 2010 04 14" xfId="809" xr:uid="{77F19564-CAD9-4A10-8113-A818CA7BE3D6}"/>
    <cellStyle name="_CC_B1 Consolidado 2010 04 14_B10 CAAF" xfId="810" xr:uid="{19CE0A92-E1CC-4E64-91B6-E8BC7ABFDD3C}"/>
    <cellStyle name="_CC_B1 Consolidado 2010 04 14_Corporate Bonds Sensitivity" xfId="811" xr:uid="{804E7647-1DAA-4BAD-90C5-3FA02D29C31A}"/>
    <cellStyle name="_CC_B1 Consolidado 2010 04 14_Multi_Charts v18" xfId="812" xr:uid="{862A448E-D575-45AE-8726-759AECAD9933}"/>
    <cellStyle name="_CC_B1 Consolidado 2010 04 14_Multi_Charts v18 2" xfId="813" xr:uid="{6A8BE0B5-2818-4419-8279-7CBC33E947BD}"/>
    <cellStyle name="_CC_B1 Consolidado 2010 04 14_Multi_Charts v18_B10 CAAF" xfId="814" xr:uid="{89AA6C38-DE22-47B0-BFD6-41B55C6A1BC7}"/>
    <cellStyle name="_CC_B1 Consolidado 2010 04 14_Multi_Charts v18_Itau_historical_data_request_without_budget" xfId="815" xr:uid="{7F484DDB-2B4D-4BD0-9747-A749C98C1CBD}"/>
    <cellStyle name="_CC_B1 Consolidado 2010 04 14_Multi_Charts v18_Tab_D1" xfId="816" xr:uid="{C76811F7-D1CE-4196-8558-349F83F25D20}"/>
    <cellStyle name="_CC_B1 Consolidado 2010 05 05" xfId="817" xr:uid="{AB34D0A9-201B-4DF7-962D-E7A23F0EB71C}"/>
    <cellStyle name="_CC_B1_Consolidado_2009 11 25" xfId="818" xr:uid="{7EE7CC99-C31A-46E1-985A-D54DFB467A96}"/>
    <cellStyle name="_CC_B1_Consolidado_2009 11 25_B10 CAAF" xfId="819" xr:uid="{11F710AF-7A1B-45DB-8A10-A4990DCFDE4B}"/>
    <cellStyle name="_CC_B1_Consolidado_2009 11 25_Corporate Bonds Sensitivity" xfId="820" xr:uid="{7695CB9B-030A-470C-AC48-1E48DB83C990}"/>
    <cellStyle name="_CC_B1_Consolidado_2009 11 25_Multi_Charts v18" xfId="821" xr:uid="{2C02ED1D-2657-4866-B284-7DB5AAAB6300}"/>
    <cellStyle name="_CC_B1_Consolidado_2009 11 25_Multi_Charts v18 2" xfId="822" xr:uid="{18D5B4F3-4A85-4BE5-88F6-09489C47AB20}"/>
    <cellStyle name="_CC_B1_Consolidado_2009 11 25_Multi_Charts v18_B10 CAAF" xfId="823" xr:uid="{E3B7246B-FBC7-4840-98C7-EE08305E9791}"/>
    <cellStyle name="_CC_B1_Consolidado_2009 11 25_Multi_Charts v18_Itau_historical_data_request_without_budget" xfId="824" xr:uid="{284BDFEB-D2EA-41D0-A5BB-E7D47FCEEC7E}"/>
    <cellStyle name="_CC_B1_Consolidado_2009 11 25_Multi_Charts v18_Tab_D1" xfId="825" xr:uid="{C2EB6495-C548-4AFC-800A-2804721D76DB}"/>
    <cellStyle name="_CC_B1_Consolidado_2009 11 30" xfId="826" xr:uid="{301689C0-80AB-4882-8FBA-1D58E7EBB29C}"/>
    <cellStyle name="_CC_B1_Consolidado_2009 11 30_B10 CAAF" xfId="827" xr:uid="{271ED3DD-DD0F-4EC0-AA1D-C33C3C8054E1}"/>
    <cellStyle name="_CC_B1_Consolidado_2009 11 30_Corporate Bonds Sensitivity" xfId="828" xr:uid="{BE5F6013-F7DE-4955-AC45-7BFA23BB6B7E}"/>
    <cellStyle name="_CC_B1_Consolidado_2009 11 30_Multi_Charts v18" xfId="829" xr:uid="{EAB2B201-E317-4117-8DF2-E325CB44BA65}"/>
    <cellStyle name="_CC_B1_Consolidado_2009 11 30_Multi_Charts v18 2" xfId="830" xr:uid="{8D7C2F1C-BB66-4328-BC52-E35B7E962561}"/>
    <cellStyle name="_CC_B1_Consolidado_2009 11 30_Multi_Charts v18_B10 CAAF" xfId="831" xr:uid="{66852390-C08B-463E-9D75-BE2E08C530FC}"/>
    <cellStyle name="_CC_B1_Consolidado_2009 11 30_Multi_Charts v18_Itau_historical_data_request_without_budget" xfId="832" xr:uid="{FA2FC92E-3720-4E99-AA9E-B946AD8BCE8F}"/>
    <cellStyle name="_CC_B1_Consolidado_2009 11 30_Multi_Charts v18_Tab_D1" xfId="833" xr:uid="{D6230CB9-2779-4D54-B896-2C509D7EEBF6}"/>
    <cellStyle name="_CC_B1_Consolidado_2009 12 01" xfId="834" xr:uid="{1FCA531F-B730-4F4E-ACD1-40FC2E696A84}"/>
    <cellStyle name="_CC_B1_Consolidado_2009 12 01_B10 CAAF" xfId="835" xr:uid="{0A5DAE0C-CBF1-43E1-8B24-BB80D50F0DE3}"/>
    <cellStyle name="_CC_B1_Consolidado_2009 12 01_Corporate Bonds Sensitivity" xfId="836" xr:uid="{FD85104E-66E7-45F9-98F0-36F82E559E7B}"/>
    <cellStyle name="_CC_B1_Consolidado_2009 12 01_Multi_Charts v18" xfId="837" xr:uid="{573AEABA-9682-4A6B-A530-2FB1FD06E659}"/>
    <cellStyle name="_CC_B1_Consolidado_2009 12 01_Multi_Charts v18 2" xfId="838" xr:uid="{B3588336-ED11-47ED-9F83-A6B581792F8A}"/>
    <cellStyle name="_CC_B1_Consolidado_2009 12 01_Multi_Charts v18_B10 CAAF" xfId="839" xr:uid="{A9C6DB7B-4F4C-49FF-9A59-FAC0DDFD5F56}"/>
    <cellStyle name="_CC_B1_Consolidado_2009 12 01_Multi_Charts v18_Itau_historical_data_request_without_budget" xfId="840" xr:uid="{68BA9C17-ACBB-431B-A734-3A6806B6E18B}"/>
    <cellStyle name="_CC_B1_Consolidado_2009 12 01_Multi_Charts v18_Tab_D1" xfId="841" xr:uid="{CAC5CA5D-83CA-4EFF-B3B9-E5F0BC74C55C}"/>
    <cellStyle name="_CC_B1_Consolidado_2009 12 31" xfId="842" xr:uid="{435F3BB0-C14C-425D-9189-86FFFB1B1EDA}"/>
    <cellStyle name="_CC_B1_Consolidado_2009 12 31 - V2" xfId="843" xr:uid="{76BEEF03-5A86-4048-ACF0-013B9A11F8E7}"/>
    <cellStyle name="_CC_B1_Consolidado_2009 12 31 - V2_20100802 - B8" xfId="844" xr:uid="{25FC5D25-AB4D-406F-90CE-918F47EE4A09}"/>
    <cellStyle name="_CC_B1_Consolidado_2009 12 31 - V2_B10 CAAF" xfId="845" xr:uid="{958942DA-EAD1-45CD-94CC-3283F0E7EB96}"/>
    <cellStyle name="_CC_B1_Consolidado_2009 12 31 - V2_Corporate Bonds Sensitivity" xfId="846" xr:uid="{71560B17-EBD8-4BF4-BE74-14A270950544}"/>
    <cellStyle name="_CC_B1_Consolidado_2009 12 31 - V2_Multi_Charts v18" xfId="847" xr:uid="{62B53376-5EB7-4074-B9A1-0978125170AB}"/>
    <cellStyle name="_CC_B1_Consolidado_2009 12 31 - V2_Multi_Charts v18 2" xfId="848" xr:uid="{F6024C22-E8A5-4E94-BD9E-0440CD191221}"/>
    <cellStyle name="_CC_B1_Consolidado_2009 12 31 - V2_Multi_Charts v18_B10 CAAF" xfId="849" xr:uid="{03622816-B2BF-4624-82DB-4AA1F07FAD8B}"/>
    <cellStyle name="_CC_B1_Consolidado_2009 12 31 - V2_Multi_Charts v18_Itau_historical_data_request_without_budget" xfId="850" xr:uid="{9EF72FFE-6A55-4628-A2A1-202809BAFE9D}"/>
    <cellStyle name="_CC_B1_Consolidado_2009 12 31 - V2_Multi_Charts v18_Tab_D1" xfId="851" xr:uid="{D0A1D24B-06BF-4F68-8EF1-086F6BE38CE4}"/>
    <cellStyle name="_CC_B1_Consolidado_2009 12 31 - V2_Res Tes Inst  070110 17a  Versão email" xfId="852" xr:uid="{F7D36F43-2F58-4A8E-B107-E1491D3D9D00}"/>
    <cellStyle name="_CC_B1_Consolidado_2009 12 31 - V2_Res Tes Inst  070110 17a  Versão email_B10 CAAF" xfId="853" xr:uid="{F24F8441-4C40-4A64-93D6-A03A8314CEBA}"/>
    <cellStyle name="_CC_B1_Consolidado_2009 12 31 - V2_Res Tes Inst  070110 17a  Versão email_Corporate Bonds Sensitivity" xfId="854" xr:uid="{3C577D78-A858-4FDC-95F9-6BDD0DF4C02B}"/>
    <cellStyle name="_CC_B1_Consolidado_2009 12 31 - V2_Res Tes Inst  070110 17a  Versão email_Multi_Charts v18" xfId="855" xr:uid="{22FA0D7A-51FD-48DE-9251-017849C20D8D}"/>
    <cellStyle name="_CC_B1_Consolidado_2009 12 31 - V2_Res Tes Inst  070110 17a  Versão email_Multi_Charts v18 2" xfId="856" xr:uid="{91DADFCB-177C-416A-91B0-15A372FD9EE1}"/>
    <cellStyle name="_CC_B1_Consolidado_2009 12 31 - V2_Res Tes Inst  070110 17a  Versão email_Multi_Charts v18_B10 CAAF" xfId="857" xr:uid="{3435728F-4E5A-4F99-9C4B-E876AEBEE825}"/>
    <cellStyle name="_CC_B1_Consolidado_2009 12 31 - V2_Res Tes Inst  070110 17a  Versão email_Multi_Charts v18_Itau_historical_data_request_without_budget" xfId="858" xr:uid="{CA853D39-DFAC-4DB8-BC5D-804BE3434076}"/>
    <cellStyle name="_CC_B1_Consolidado_2009 12 31 - V2_Res Tes Inst  070110 17a  Versão email_Multi_Charts v18_Tab_D1" xfId="859" xr:uid="{1FCF2F82-F16A-4400-A6CC-599C827C8819}"/>
    <cellStyle name="_CC_B1_Consolidado_2009 12 31 - V2_UES Stress test" xfId="860" xr:uid="{33200335-DFB4-4FDC-AA9B-1DAD3EB0C5DD}"/>
    <cellStyle name="_CC_B1_Consolidado_2009 12 31 - V7 (2)" xfId="861" xr:uid="{3E17210E-4D65-4737-B07B-BDD58F4C4E7D}"/>
    <cellStyle name="_CC_B1_Consolidado_2009 12 31 - V7 (2)_20100802 - B8" xfId="862" xr:uid="{2B38E9B4-9032-4DCE-8F83-E03331EFD6C0}"/>
    <cellStyle name="_CC_B1_Consolidado_2009 12 31 - V7 (2)_B10 CAAF" xfId="863" xr:uid="{F9F7B96F-393A-444D-A7AD-603C2E0BC2E3}"/>
    <cellStyle name="_CC_B1_Consolidado_2009 12 31 - V7 (2)_Corporate Bonds Sensitivity" xfId="864" xr:uid="{4F6AA147-5752-4ACA-957A-95D7CE910A8D}"/>
    <cellStyle name="_CC_B1_Consolidado_2009 12 31 - V7 (2)_Multi_Charts v18" xfId="865" xr:uid="{8C3F9696-FAF9-4E38-B10E-C974024B989E}"/>
    <cellStyle name="_CC_B1_Consolidado_2009 12 31 - V7 (2)_Multi_Charts v18 2" xfId="866" xr:uid="{786627AD-DD2D-480B-82E3-D388D4C3F2F8}"/>
    <cellStyle name="_CC_B1_Consolidado_2009 12 31 - V7 (2)_Multi_Charts v18_B10 CAAF" xfId="867" xr:uid="{A016B0EF-CE89-4419-AC88-65A1CACDDB2F}"/>
    <cellStyle name="_CC_B1_Consolidado_2009 12 31 - V7 (2)_Multi_Charts v18_Itau_historical_data_request_without_budget" xfId="868" xr:uid="{31178325-242D-46C4-A9D7-330866A8EF31}"/>
    <cellStyle name="_CC_B1_Consolidado_2009 12 31 - V7 (2)_Multi_Charts v18_Tab_D1" xfId="869" xr:uid="{71215E84-53BC-43D9-8C68-8B56E5809D4C}"/>
    <cellStyle name="_CC_B1_Consolidado_2009 12 31 - V7 (2)_UES Stress test" xfId="870" xr:uid="{3A305D40-0819-4699-8308-7511863E1344}"/>
    <cellStyle name="_CC_B1_Consolidado_2009 12 31_20100802 - B8" xfId="871" xr:uid="{6828EA84-38F6-4F1A-8BEB-533993F7DF81}"/>
    <cellStyle name="_CC_B1_Consolidado_2009 12 31_B10 CAAF" xfId="872" xr:uid="{EFDF49D9-29D5-4D81-A2E3-C4CECCA0E8CD}"/>
    <cellStyle name="_CC_B1_Consolidado_2009 12 31_Corporate Bonds Sensitivity" xfId="873" xr:uid="{F88F364E-0883-4B99-945A-543D33C16D3C}"/>
    <cellStyle name="_CC_B1_Consolidado_2009 12 31_Multi_Charts v18" xfId="874" xr:uid="{F469C7A8-DE54-4291-B798-D92263C01581}"/>
    <cellStyle name="_CC_B1_Consolidado_2009 12 31_Multi_Charts v18 2" xfId="875" xr:uid="{B3CCC7F7-D362-46CD-A6F5-98CE653198A0}"/>
    <cellStyle name="_CC_B1_Consolidado_2009 12 31_Multi_Charts v18_B10 CAAF" xfId="876" xr:uid="{8504C1C8-3A8A-4AAD-B8B5-BA0ABE4631B4}"/>
    <cellStyle name="_CC_B1_Consolidado_2009 12 31_Multi_Charts v18_Itau_historical_data_request_without_budget" xfId="877" xr:uid="{B3F18015-25FC-439F-A448-704D94E4BA70}"/>
    <cellStyle name="_CC_B1_Consolidado_2009 12 31_Multi_Charts v18_Tab_D1" xfId="878" xr:uid="{D5C30CF7-5B25-4BCD-8E34-B595C46BA0BA}"/>
    <cellStyle name="_CC_B1_Consolidado_2009 12 31_Res Tes Inst  070110 17a  Versão email" xfId="879" xr:uid="{6C3A8692-9CC5-4E69-9D8B-7EE7364EAFAD}"/>
    <cellStyle name="_CC_B1_Consolidado_2009 12 31_Res Tes Inst  070110 17a  Versão email_B10 CAAF" xfId="880" xr:uid="{CAFC0B7C-C2D9-4115-877B-E96EEDA9AF55}"/>
    <cellStyle name="_CC_B1_Consolidado_2009 12 31_Res Tes Inst  070110 17a  Versão email_Corporate Bonds Sensitivity" xfId="881" xr:uid="{13E2F2A1-AC80-4992-8761-0E11BCFF5D98}"/>
    <cellStyle name="_CC_B1_Consolidado_2009 12 31_Res Tes Inst  070110 17a  Versão email_Multi_Charts v18" xfId="882" xr:uid="{C2417C7C-8F6A-46A7-8456-6742D81FC891}"/>
    <cellStyle name="_CC_B1_Consolidado_2009 12 31_Res Tes Inst  070110 17a  Versão email_Multi_Charts v18 2" xfId="883" xr:uid="{BE0CD6F9-BBFF-48A1-BB43-B7DD09727A30}"/>
    <cellStyle name="_CC_B1_Consolidado_2009 12 31_Res Tes Inst  070110 17a  Versão email_Multi_Charts v18_B10 CAAF" xfId="884" xr:uid="{ADC5CB52-4FE1-4545-ADA7-4D85E844EB5E}"/>
    <cellStyle name="_CC_B1_Consolidado_2009 12 31_Res Tes Inst  070110 17a  Versão email_Multi_Charts v18_Itau_historical_data_request_without_budget" xfId="885" xr:uid="{869E01F5-B8D4-4636-83FB-F28E55F39A03}"/>
    <cellStyle name="_CC_B1_Consolidado_2009 12 31_Res Tes Inst  070110 17a  Versão email_Multi_Charts v18_Tab_D1" xfId="886" xr:uid="{6580FCCB-AA25-4FD7-987F-C36F303A8D27}"/>
    <cellStyle name="_CC_B1_Consolidado_2009 12 31_UES Stress test" xfId="887" xr:uid="{FCFF0258-E99F-452C-80EE-72AA458DBC97}"/>
    <cellStyle name="_CC_B10 CAAF" xfId="888" xr:uid="{DE781643-FA44-4162-88C8-54F30C648E18}"/>
    <cellStyle name="_CC_Corporate Bonds Sensitivity" xfId="889" xr:uid="{5B6824B0-6C47-4C7A-AB78-7530C7C9A4D0}"/>
    <cellStyle name="_CC_Demais" xfId="890" xr:uid="{7AD3F7AD-2CAE-4406-91F4-9C6D9122B3DE}"/>
    <cellStyle name="_CC_Demais 2" xfId="891" xr:uid="{B33C8F18-0FAF-4EEB-AA7A-40220B440872}"/>
    <cellStyle name="_CC_Demais_~3411570" xfId="892" xr:uid="{B3C18573-D6EA-4224-8513-BEA410FA43F9}"/>
    <cellStyle name="_CC_Demais_Ajustes" xfId="893" xr:uid="{224559AC-69A7-4CDF-8DB2-7D8ABBD9D83D}"/>
    <cellStyle name="_CC_Demais_Ajustes_B10 CAAF" xfId="894" xr:uid="{F6D4FD28-7E8C-4BE8-9DC4-3BB803248060}"/>
    <cellStyle name="_CC_Demais_Ajustes_Corporate Bonds Sensitivity" xfId="895" xr:uid="{E52D874A-1757-4219-8826-1AFA85CDE088}"/>
    <cellStyle name="_CC_Demais_Ajustes_Multi_Charts v18" xfId="896" xr:uid="{6457499A-F4EF-49C4-BD6D-45A214186CEE}"/>
    <cellStyle name="_CC_Demais_Ajustes_Multi_Charts v18 2" xfId="897" xr:uid="{04BE5E1B-D757-433F-8C39-6820F913FB13}"/>
    <cellStyle name="_CC_Demais_Ajustes_Multi_Charts v18_B10 CAAF" xfId="898" xr:uid="{0FD4F35A-F964-41EB-96C3-2BB5E88588A4}"/>
    <cellStyle name="_CC_Demais_Ajustes_Multi_Charts v18_Itau_historical_data_request_without_budget" xfId="899" xr:uid="{EB29DF03-129D-4D0A-9B63-9A879B278710}"/>
    <cellStyle name="_CC_Demais_Ajustes_Multi_Charts v18_Tab_D1" xfId="900" xr:uid="{F0D3694F-44B6-493E-9798-69418D5AA7D3}"/>
    <cellStyle name="_CC_Demais_B1 Consolidado 2010 01 27" xfId="901" xr:uid="{C1CE7230-42B3-45F6-B21A-77369865AC69}"/>
    <cellStyle name="_CC_Demais_B1 Consolidado 2010 01 27_20100802 - B8" xfId="902" xr:uid="{ECF44BD0-37FA-4F52-96C0-69E1E7BA4D4E}"/>
    <cellStyle name="_CC_Demais_B1 Consolidado 2010 01 27_B10 CAAF" xfId="903" xr:uid="{17F820F3-3524-47E3-9DEC-0FD485CCF1B1}"/>
    <cellStyle name="_CC_Demais_B1 Consolidado 2010 01 27_Corporate Bonds Sensitivity" xfId="904" xr:uid="{720DD06A-EB25-453B-B16B-946BDD791C86}"/>
    <cellStyle name="_CC_Demais_B1 Consolidado 2010 01 27_Multi_Charts v18" xfId="905" xr:uid="{21F72D06-2D9E-4E46-852D-93B1A0F69C16}"/>
    <cellStyle name="_CC_Demais_B1 Consolidado 2010 01 27_Multi_Charts v18 2" xfId="906" xr:uid="{35ABF0B6-C39D-404E-B427-BC73FE9772E6}"/>
    <cellStyle name="_CC_Demais_B1 Consolidado 2010 01 27_Multi_Charts v18_B10 CAAF" xfId="907" xr:uid="{9D19BA1C-391B-4F38-B820-BD749E8E8F9C}"/>
    <cellStyle name="_CC_Demais_B1 Consolidado 2010 01 27_Multi_Charts v18_Itau_historical_data_request_without_budget" xfId="908" xr:uid="{7627498C-178F-48C2-ACDD-A2BC64C57B89}"/>
    <cellStyle name="_CC_Demais_B1 Consolidado 2010 01 27_Multi_Charts v18_Tab_D1" xfId="909" xr:uid="{D46BFC0E-F49B-4FA2-B9C5-0517E8B5CDF6}"/>
    <cellStyle name="_CC_Demais_B1 Consolidado 2010 01 27_UES Stress test" xfId="910" xr:uid="{FF5D635D-39C4-4D47-87E7-CE4950CF7514}"/>
    <cellStyle name="_CC_Demais_B1 Consolidado 2010 01 29" xfId="911" xr:uid="{AED1C75F-957E-4516-BA3D-F6AE5D85411A}"/>
    <cellStyle name="_CC_Demais_B1 Consolidado 2010 01 29_20100802 - B8" xfId="912" xr:uid="{AAE3EA43-48C7-402D-B587-A826CFBFD4A1}"/>
    <cellStyle name="_CC_Demais_B1 Consolidado 2010 01 29_B10 CAAF" xfId="913" xr:uid="{1AA06728-9418-4040-98B9-8FF962B4770D}"/>
    <cellStyle name="_CC_Demais_B1 Consolidado 2010 01 29_Corporate Bonds Sensitivity" xfId="914" xr:uid="{3F7933C1-E467-4AED-BAD1-5D001C667FAE}"/>
    <cellStyle name="_CC_Demais_B1 Consolidado 2010 01 29_Multi_Charts v18" xfId="915" xr:uid="{5AF580DC-613E-4CF2-8BA8-BB96EEDAE18B}"/>
    <cellStyle name="_CC_Demais_B1 Consolidado 2010 01 29_Multi_Charts v18 2" xfId="916" xr:uid="{95ED0A01-8BF7-4340-95B6-3984AEE762F1}"/>
    <cellStyle name="_CC_Demais_B1 Consolidado 2010 01 29_Multi_Charts v18_B10 CAAF" xfId="917" xr:uid="{4F31F358-416E-48E4-9D58-5B381A3243C8}"/>
    <cellStyle name="_CC_Demais_B1 Consolidado 2010 01 29_Multi_Charts v18_Itau_historical_data_request_without_budget" xfId="918" xr:uid="{C7EE2D4B-6464-4B27-BA8A-BBA1D4522B3B}"/>
    <cellStyle name="_CC_Demais_B1 Consolidado 2010 01 29_Multi_Charts v18_Tab_D1" xfId="919" xr:uid="{8ED69721-9D3D-47C9-AC6F-17768F4F07EA}"/>
    <cellStyle name="_CC_Demais_B1 Consolidado 2010 01 29_UES Stress test" xfId="920" xr:uid="{119A1670-D82F-4036-9B9F-B71EC5087F1E}"/>
    <cellStyle name="_CC_Demais_B1 Consolidado 2010 02 03" xfId="921" xr:uid="{B31FEDD2-9129-404B-A202-74779B6478AD}"/>
    <cellStyle name="_CC_Demais_B1 Consolidado 2010 02 03 - V2" xfId="922" xr:uid="{FE3E5446-78E3-4894-80AE-35987E6519AC}"/>
    <cellStyle name="_CC_Demais_B1 Consolidado 2010 02 03 - V2_20100802 - B8" xfId="923" xr:uid="{D50BDAB7-D004-4DDD-87D5-737AFA1392BC}"/>
    <cellStyle name="_CC_Demais_B1 Consolidado 2010 02 03 - V2_B10 CAAF" xfId="924" xr:uid="{02F08E50-3FC1-44AB-9BDA-AE4B1E86A7BE}"/>
    <cellStyle name="_CC_Demais_B1 Consolidado 2010 02 03 - V2_Corporate Bonds Sensitivity" xfId="925" xr:uid="{CB84E4C5-E575-4270-A027-D0164E49E32B}"/>
    <cellStyle name="_CC_Demais_B1 Consolidado 2010 02 03 - V2_Multi_Charts v18" xfId="926" xr:uid="{E90D05E7-B311-40CF-99AF-7341369154B5}"/>
    <cellStyle name="_CC_Demais_B1 Consolidado 2010 02 03 - V2_Multi_Charts v18 2" xfId="927" xr:uid="{7D96D97C-E403-4B1A-B56E-2F1C22C42B77}"/>
    <cellStyle name="_CC_Demais_B1 Consolidado 2010 02 03 - V2_Multi_Charts v18_B10 CAAF" xfId="928" xr:uid="{4520F003-B94B-4365-93CA-146F826E976D}"/>
    <cellStyle name="_CC_Demais_B1 Consolidado 2010 02 03 - V2_Multi_Charts v18_Itau_historical_data_request_without_budget" xfId="929" xr:uid="{1EC569B0-AA97-4A6B-9522-530E91252397}"/>
    <cellStyle name="_CC_Demais_B1 Consolidado 2010 02 03 - V2_Multi_Charts v18_Tab_D1" xfId="930" xr:uid="{743DA1B8-D5A0-4E79-9799-93F90CFCED3C}"/>
    <cellStyle name="_CC_Demais_B1 Consolidado 2010 02 03 - V2_UES Stress test" xfId="931" xr:uid="{411E1EAC-34F5-40CA-BB9A-EC8414C3E9AA}"/>
    <cellStyle name="_CC_Demais_B1 Consolidado 2010 02 03_20100802 - B8" xfId="932" xr:uid="{58302F63-5C56-47F0-A1D0-E6EDA68EA975}"/>
    <cellStyle name="_CC_Demais_B1 Consolidado 2010 02 03_B10 CAAF" xfId="933" xr:uid="{20C8351F-E18C-4DC9-97E7-59CCA54876BC}"/>
    <cellStyle name="_CC_Demais_B1 Consolidado 2010 02 03_Corporate Bonds Sensitivity" xfId="934" xr:uid="{8EB9D665-4336-43A8-8B1B-79AC0C929B4B}"/>
    <cellStyle name="_CC_Demais_B1 Consolidado 2010 02 03_Multi_Charts v18" xfId="935" xr:uid="{196DA8A2-058A-4AFC-8D7E-4FEA8CC0CC7E}"/>
    <cellStyle name="_CC_Demais_B1 Consolidado 2010 02 03_Multi_Charts v18 2" xfId="936" xr:uid="{0A1E21D9-9793-4E24-84BA-98875751C8F5}"/>
    <cellStyle name="_CC_Demais_B1 Consolidado 2010 02 03_Multi_Charts v18_B10 CAAF" xfId="937" xr:uid="{65AA5374-66BC-42D2-8D9E-F652EE27747C}"/>
    <cellStyle name="_CC_Demais_B1 Consolidado 2010 02 03_Multi_Charts v18_Itau_historical_data_request_without_budget" xfId="938" xr:uid="{752217BB-E9C3-4C89-B79B-5D309138DC04}"/>
    <cellStyle name="_CC_Demais_B1 Consolidado 2010 02 03_Multi_Charts v18_Tab_D1" xfId="939" xr:uid="{B0F6D8ED-762C-4E06-B564-B0F56069EC92}"/>
    <cellStyle name="_CC_Demais_B1 Consolidado 2010 02 03_UES Stress test" xfId="940" xr:uid="{DC3718FD-843C-4EC6-998A-124314669B81}"/>
    <cellStyle name="_CC_Demais_B1 Consolidado 2010 02 26" xfId="941" xr:uid="{2B8409C7-FED4-41B4-8985-7BFD584BE685}"/>
    <cellStyle name="_CC_Demais_B1 Consolidado 2010 02 26_20100802 - B8" xfId="942" xr:uid="{055CECCC-34E7-43BA-A809-06CF62B4BEA2}"/>
    <cellStyle name="_CC_Demais_B1 Consolidado 2010 02 26_B10 CAAF" xfId="943" xr:uid="{75F06E63-9596-425D-9D9C-61DBC3D1676F}"/>
    <cellStyle name="_CC_Demais_B1 Consolidado 2010 02 26_Corporate Bonds Sensitivity" xfId="944" xr:uid="{50CBD223-8678-4713-BCC7-800CAFBB1BD8}"/>
    <cellStyle name="_CC_Demais_B1 Consolidado 2010 02 26_Multi_Charts v18" xfId="945" xr:uid="{302D5C8F-C06E-4429-8473-6E564B89DD4D}"/>
    <cellStyle name="_CC_Demais_B1 Consolidado 2010 02 26_Multi_Charts v18 2" xfId="946" xr:uid="{E5B2BB48-2A60-4411-9612-8B7AB3A9E92D}"/>
    <cellStyle name="_CC_Demais_B1 Consolidado 2010 02 26_Multi_Charts v18_B10 CAAF" xfId="947" xr:uid="{E6642CAE-6B9A-4595-9703-9E7E355468C0}"/>
    <cellStyle name="_CC_Demais_B1 Consolidado 2010 02 26_Multi_Charts v18_Itau_historical_data_request_without_budget" xfId="948" xr:uid="{76F08A7E-625C-4E17-A070-96CC15023AB2}"/>
    <cellStyle name="_CC_Demais_B1 Consolidado 2010 02 26_Multi_Charts v18_Tab_D1" xfId="949" xr:uid="{A90E35BC-078F-4CB4-9B82-1126E5F53085}"/>
    <cellStyle name="_CC_Demais_B1 Consolidado 2010 02 26_UES Stress test" xfId="950" xr:uid="{AF0AB622-E9C6-40D5-8807-C482D222B225}"/>
    <cellStyle name="_CC_Demais_B1 Consolidado 2010 03 01" xfId="951" xr:uid="{93FFD638-2454-4A17-9610-ACAEB00D0F9B}"/>
    <cellStyle name="_CC_Demais_B1 Consolidado 2010 03 01_20100802 - B8" xfId="952" xr:uid="{F4856998-E59B-4058-9CBA-D0ACA7C38F7D}"/>
    <cellStyle name="_CC_Demais_B1 Consolidado 2010 03 01_B10 CAAF" xfId="953" xr:uid="{A3F19F20-B463-41C1-ADA0-F1D0C9E9576E}"/>
    <cellStyle name="_CC_Demais_B1 Consolidado 2010 03 01_Corporate Bonds Sensitivity" xfId="954" xr:uid="{882EE382-CA6E-4D79-B8E1-18B1F2E8B0A4}"/>
    <cellStyle name="_CC_Demais_B1 Consolidado 2010 03 01_Multi_Charts v18" xfId="955" xr:uid="{34CF1091-E364-4DA3-A30B-67ACE54BE7BC}"/>
    <cellStyle name="_CC_Demais_B1 Consolidado 2010 03 01_Multi_Charts v18 2" xfId="956" xr:uid="{47DA855F-1F8C-45F5-837D-63FB4AD69396}"/>
    <cellStyle name="_CC_Demais_B1 Consolidado 2010 03 01_Multi_Charts v18_B10 CAAF" xfId="957" xr:uid="{D518F792-17A0-4A7F-8FDF-6E0467DAC7F3}"/>
    <cellStyle name="_CC_Demais_B1 Consolidado 2010 03 01_Multi_Charts v18_Itau_historical_data_request_without_budget" xfId="958" xr:uid="{612DF3C5-AE18-41EF-9C27-CB742691654C}"/>
    <cellStyle name="_CC_Demais_B1 Consolidado 2010 03 01_Multi_Charts v18_Tab_D1" xfId="959" xr:uid="{8F5F6E09-2A7A-468E-AE0E-3017C4440979}"/>
    <cellStyle name="_CC_Demais_B1 Consolidado 2010 03 01_UES Stress test" xfId="960" xr:uid="{36D5B3F1-FE76-471B-B5C3-CDCE87C03226}"/>
    <cellStyle name="_CC_Demais_B1 Consolidado 2010 03 17" xfId="961" xr:uid="{966622B0-6FFC-4276-ACEE-20228DDE05C5}"/>
    <cellStyle name="_CC_Demais_B1 Consolidado 2010 03 17_20100802 - B8" xfId="962" xr:uid="{304D391B-1022-4619-B022-31B4569EA5A7}"/>
    <cellStyle name="_CC_Demais_B1 Consolidado 2010 03 17_B10 CAAF" xfId="963" xr:uid="{B28BE6CB-B901-4BAA-9C2E-9677B64D4E69}"/>
    <cellStyle name="_CC_Demais_B1 Consolidado 2010 03 17_Corporate Bonds Sensitivity" xfId="964" xr:uid="{AD1143C9-2CD1-467A-A251-B9F76A489517}"/>
    <cellStyle name="_CC_Demais_B1 Consolidado 2010 03 17_Multi_Charts v18" xfId="965" xr:uid="{BBA0F03A-6F2B-4DA7-983C-DDE5B979C5C5}"/>
    <cellStyle name="_CC_Demais_B1 Consolidado 2010 03 17_Multi_Charts v18 2" xfId="966" xr:uid="{2CF12979-38B8-452B-B767-D46A4FF121AF}"/>
    <cellStyle name="_CC_Demais_B1 Consolidado 2010 03 17_Multi_Charts v18_B10 CAAF" xfId="967" xr:uid="{63E5B322-C116-43A2-AD93-2285C0279FF6}"/>
    <cellStyle name="_CC_Demais_B1 Consolidado 2010 03 17_Multi_Charts v18_Itau_historical_data_request_without_budget" xfId="968" xr:uid="{EBE14CD3-A444-4847-AB6C-DB81085BC100}"/>
    <cellStyle name="_CC_Demais_B1 Consolidado 2010 03 17_Multi_Charts v18_Tab_D1" xfId="969" xr:uid="{F7D64EBC-FDB6-4D04-BA6C-B8E7B0DBFB52}"/>
    <cellStyle name="_CC_Demais_B1 Consolidado 2010 03 17_UES Stress test" xfId="970" xr:uid="{4761827D-84A5-4501-B148-16C0BD1F90B1}"/>
    <cellStyle name="_CC_Demais_B1 Consolidado 2010 04 07" xfId="971" xr:uid="{138B1C68-4790-43C8-9461-8F4BA57CD875}"/>
    <cellStyle name="_CC_Demais_B1 Consolidado 2010 04 07_20100802 - B8" xfId="972" xr:uid="{2536FFB2-6577-4361-B56A-EE15093E30A7}"/>
    <cellStyle name="_CC_Demais_B1 Consolidado 2010 04 07_B10 CAAF" xfId="973" xr:uid="{DFC6A339-434E-4DA8-AF23-777025C7F48C}"/>
    <cellStyle name="_CC_Demais_B1 Consolidado 2010 04 07_Corporate Bonds Sensitivity" xfId="974" xr:uid="{0065F908-FF14-4B54-8843-9601F20C3C43}"/>
    <cellStyle name="_CC_Demais_B1 Consolidado 2010 04 07_Multi_Charts v18" xfId="975" xr:uid="{01B0428B-A53A-4968-A707-03E7D488392D}"/>
    <cellStyle name="_CC_Demais_B1 Consolidado 2010 04 07_Multi_Charts v18 2" xfId="976" xr:uid="{4E203F2A-EFAE-48E2-A82B-31F11907908E}"/>
    <cellStyle name="_CC_Demais_B1 Consolidado 2010 04 07_Multi_Charts v18_B10 CAAF" xfId="977" xr:uid="{E924BD61-2D65-4079-A0C9-804AB4F2899A}"/>
    <cellStyle name="_CC_Demais_B1 Consolidado 2010 04 07_Multi_Charts v18_Itau_historical_data_request_without_budget" xfId="978" xr:uid="{E3F0AACF-C841-4344-A899-50846C16B5A8}"/>
    <cellStyle name="_CC_Demais_B1 Consolidado 2010 04 07_Multi_Charts v18_Tab_D1" xfId="979" xr:uid="{48F7E4F8-2185-4B9C-8E17-6602E19E5358}"/>
    <cellStyle name="_CC_Demais_B1 Consolidado 2010 04 07_UES Stress test" xfId="980" xr:uid="{165863FA-E608-44E7-90CA-7557D91B896C}"/>
    <cellStyle name="_CC_Demais_B1 Consolidado 2010 04 14" xfId="981" xr:uid="{47F1F195-9623-4B15-B92F-89E8AC8F40E8}"/>
    <cellStyle name="_CC_Demais_B1 Consolidado 2010 04 14_B10 CAAF" xfId="982" xr:uid="{4E019C93-EC10-47DF-8FFD-8FA26259E031}"/>
    <cellStyle name="_CC_Demais_B1 Consolidado 2010 04 14_Corporate Bonds Sensitivity" xfId="983" xr:uid="{5556887A-DE7C-4F40-A0CC-94AD16812DF2}"/>
    <cellStyle name="_CC_Demais_B1 Consolidado 2010 04 14_Multi_Charts v18" xfId="984" xr:uid="{EB92FDB6-2DBA-482E-B29D-0D3690B5B745}"/>
    <cellStyle name="_CC_Demais_B1 Consolidado 2010 04 14_Multi_Charts v18 2" xfId="985" xr:uid="{F95F05E1-FC92-4263-9D9C-C832037F2CEC}"/>
    <cellStyle name="_CC_Demais_B1 Consolidado 2010 04 14_Multi_Charts v18_B10 CAAF" xfId="986" xr:uid="{244F3B15-D111-4992-B283-1A14A4CDD9B0}"/>
    <cellStyle name="_CC_Demais_B1 Consolidado 2010 04 14_Multi_Charts v18_Itau_historical_data_request_without_budget" xfId="987" xr:uid="{F2096F8D-C7A4-44F8-A111-F28FF4CE9249}"/>
    <cellStyle name="_CC_Demais_B1 Consolidado 2010 04 14_Multi_Charts v18_Tab_D1" xfId="988" xr:uid="{C73AE254-96DA-4768-B4F0-D825E2A679CC}"/>
    <cellStyle name="_CC_Demais_B1 Consolidado 2010 05 05" xfId="989" xr:uid="{B3B2A9AD-71CB-42D7-B3C9-ECB7496F5296}"/>
    <cellStyle name="_CC_Demais_B1_Consolidado_2009 11 25" xfId="990" xr:uid="{751FB53F-9474-419D-A213-A94946B8A109}"/>
    <cellStyle name="_CC_Demais_B1_Consolidado_2009 11 25_B10 CAAF" xfId="991" xr:uid="{FCCC7E42-025F-48F7-B4DE-F009BC7336D8}"/>
    <cellStyle name="_CC_Demais_B1_Consolidado_2009 11 25_Corporate Bonds Sensitivity" xfId="992" xr:uid="{919FCAE9-C935-4964-90E4-136A66FFC46A}"/>
    <cellStyle name="_CC_Demais_B1_Consolidado_2009 11 25_Multi_Charts v18" xfId="993" xr:uid="{F019AC18-1681-4891-BC91-7BB45649337F}"/>
    <cellStyle name="_CC_Demais_B1_Consolidado_2009 11 25_Multi_Charts v18 2" xfId="994" xr:uid="{EFE395AB-FBC1-48CE-8C06-E1545E9B5B65}"/>
    <cellStyle name="_CC_Demais_B1_Consolidado_2009 11 25_Multi_Charts v18_B10 CAAF" xfId="995" xr:uid="{98BF382F-C519-4CB4-9B3A-893A3C5BDB80}"/>
    <cellStyle name="_CC_Demais_B1_Consolidado_2009 11 25_Multi_Charts v18_Itau_historical_data_request_without_budget" xfId="996" xr:uid="{0B4B8653-F1EE-4341-A2A4-EF1EB3D777C7}"/>
    <cellStyle name="_CC_Demais_B1_Consolidado_2009 11 25_Multi_Charts v18_Tab_D1" xfId="997" xr:uid="{256AFB67-8411-467E-822A-95215FCE0642}"/>
    <cellStyle name="_CC_Demais_B1_Consolidado_2009 11 30" xfId="998" xr:uid="{9E33A753-704D-40B5-966B-B1BB3C8368CD}"/>
    <cellStyle name="_CC_Demais_B1_Consolidado_2009 11 30_B10 CAAF" xfId="999" xr:uid="{E1EFB8F9-F12F-450F-9715-21E1B3B42806}"/>
    <cellStyle name="_CC_Demais_B1_Consolidado_2009 11 30_Corporate Bonds Sensitivity" xfId="1000" xr:uid="{7CEF195A-DD6B-4CAC-BFC5-D732935E579F}"/>
    <cellStyle name="_CC_Demais_B1_Consolidado_2009 11 30_Multi_Charts v18" xfId="1001" xr:uid="{BA7DDCDA-CB08-4B2B-B0A2-2A17AD0994DE}"/>
    <cellStyle name="_CC_Demais_B1_Consolidado_2009 11 30_Multi_Charts v18 2" xfId="1002" xr:uid="{F9DB8581-390F-46C0-9699-3A2A18DAF3A5}"/>
    <cellStyle name="_CC_Demais_B1_Consolidado_2009 11 30_Multi_Charts v18_B10 CAAF" xfId="1003" xr:uid="{820D5EBF-A440-46B3-8570-15C0E214CD9F}"/>
    <cellStyle name="_CC_Demais_B1_Consolidado_2009 11 30_Multi_Charts v18_Itau_historical_data_request_without_budget" xfId="1004" xr:uid="{764C1F1C-8696-43DA-9BF4-FFC777BD2B78}"/>
    <cellStyle name="_CC_Demais_B1_Consolidado_2009 11 30_Multi_Charts v18_Tab_D1" xfId="1005" xr:uid="{BFEE8CBB-228E-47B7-93E7-12F5DC4DA1FE}"/>
    <cellStyle name="_CC_Demais_B1_Consolidado_2009 12 01" xfId="1006" xr:uid="{03F8B069-2E04-4A9C-A790-973E0326CF6E}"/>
    <cellStyle name="_CC_Demais_B1_Consolidado_2009 12 01_B10 CAAF" xfId="1007" xr:uid="{44673D72-5EA9-4BF3-8A3C-019DBE719107}"/>
    <cellStyle name="_CC_Demais_B1_Consolidado_2009 12 01_Corporate Bonds Sensitivity" xfId="1008" xr:uid="{6E01B416-9838-455D-84D1-E70D21046E74}"/>
    <cellStyle name="_CC_Demais_B1_Consolidado_2009 12 01_Multi_Charts v18" xfId="1009" xr:uid="{14185023-2BAC-439C-BE6A-BA3DADCA8215}"/>
    <cellStyle name="_CC_Demais_B1_Consolidado_2009 12 01_Multi_Charts v18 2" xfId="1010" xr:uid="{085E80E0-2860-4F11-A310-C2D020B2E4D1}"/>
    <cellStyle name="_CC_Demais_B1_Consolidado_2009 12 01_Multi_Charts v18_B10 CAAF" xfId="1011" xr:uid="{DF1BFBDC-8052-407C-9AA7-F1CCE7E136D0}"/>
    <cellStyle name="_CC_Demais_B1_Consolidado_2009 12 01_Multi_Charts v18_Itau_historical_data_request_without_budget" xfId="1012" xr:uid="{2AF3011B-4AB6-4FB4-B088-2C57F52EB6A2}"/>
    <cellStyle name="_CC_Demais_B1_Consolidado_2009 12 01_Multi_Charts v18_Tab_D1" xfId="1013" xr:uid="{21F70FD2-C82F-4ADF-ADE6-BFDFDB221747}"/>
    <cellStyle name="_CC_Demais_B1_Consolidado_2009 12 31" xfId="1014" xr:uid="{FBAD024F-0440-4783-B759-79688AC18331}"/>
    <cellStyle name="_CC_Demais_B1_Consolidado_2009 12 31 - V2" xfId="1015" xr:uid="{73344EED-249E-411B-BF70-B90203AD0262}"/>
    <cellStyle name="_CC_Demais_B1_Consolidado_2009 12 31 - V2_20100802 - B8" xfId="1016" xr:uid="{9274B56A-0644-4530-A3D7-780D2A363442}"/>
    <cellStyle name="_CC_Demais_B1_Consolidado_2009 12 31 - V2_B10 CAAF" xfId="1017" xr:uid="{55EE89FF-CABF-44BD-817F-ABD155066255}"/>
    <cellStyle name="_CC_Demais_B1_Consolidado_2009 12 31 - V2_Corporate Bonds Sensitivity" xfId="1018" xr:uid="{1DC6235B-0679-4240-B65D-0F2D3B2F19DD}"/>
    <cellStyle name="_CC_Demais_B1_Consolidado_2009 12 31 - V2_Multi_Charts v18" xfId="1019" xr:uid="{8AD9EA80-1660-4602-A1EA-EBC4882ABBAE}"/>
    <cellStyle name="_CC_Demais_B1_Consolidado_2009 12 31 - V2_Multi_Charts v18 2" xfId="1020" xr:uid="{6D64211E-7DC6-479B-B4BF-B2C2ABB3FE19}"/>
    <cellStyle name="_CC_Demais_B1_Consolidado_2009 12 31 - V2_Multi_Charts v18_B10 CAAF" xfId="1021" xr:uid="{7EFFFDDF-FD8D-470E-A118-4AF0CB1B0D5A}"/>
    <cellStyle name="_CC_Demais_B1_Consolidado_2009 12 31 - V2_Multi_Charts v18_Itau_historical_data_request_without_budget" xfId="1022" xr:uid="{76962D70-8A75-49ED-AEB1-12B24F8BB65D}"/>
    <cellStyle name="_CC_Demais_B1_Consolidado_2009 12 31 - V2_Multi_Charts v18_Tab_D1" xfId="1023" xr:uid="{F4FEFB26-F609-4EC5-BCBA-6EBFDDC15130}"/>
    <cellStyle name="_CC_Demais_B1_Consolidado_2009 12 31 - V2_Res Tes Inst  070110 17a  Versão email" xfId="1024" xr:uid="{500CF7A5-F4D5-421D-B3F0-84AF5C8E7642}"/>
    <cellStyle name="_CC_Demais_B1_Consolidado_2009 12 31 - V2_Res Tes Inst  070110 17a  Versão email_B10 CAAF" xfId="1025" xr:uid="{3FAB28FE-4C78-4F09-8CF3-A3BD911F6C18}"/>
    <cellStyle name="_CC_Demais_B1_Consolidado_2009 12 31 - V2_Res Tes Inst  070110 17a  Versão email_Corporate Bonds Sensitivity" xfId="1026" xr:uid="{8AB91BFE-CDAB-44BC-9A9A-097A827C08D9}"/>
    <cellStyle name="_CC_Demais_B1_Consolidado_2009 12 31 - V2_Res Tes Inst  070110 17a  Versão email_Multi_Charts v18" xfId="1027" xr:uid="{EF85171B-57E1-4322-820F-1E944CC99BD3}"/>
    <cellStyle name="_CC_Demais_B1_Consolidado_2009 12 31 - V2_Res Tes Inst  070110 17a  Versão email_Multi_Charts v18 2" xfId="1028" xr:uid="{CE87B157-A805-4070-8BE2-8396F405515F}"/>
    <cellStyle name="_CC_Demais_B1_Consolidado_2009 12 31 - V2_Res Tes Inst  070110 17a  Versão email_Multi_Charts v18_B10 CAAF" xfId="1029" xr:uid="{80003A4E-6F64-4D8F-968E-71320D6401E6}"/>
    <cellStyle name="_CC_Demais_B1_Consolidado_2009 12 31 - V2_Res Tes Inst  070110 17a  Versão email_Multi_Charts v18_Itau_historical_data_request_without_budget" xfId="1030" xr:uid="{23BDBDAC-72F0-4D9E-AE07-D86196190087}"/>
    <cellStyle name="_CC_Demais_B1_Consolidado_2009 12 31 - V2_Res Tes Inst  070110 17a  Versão email_Multi_Charts v18_Tab_D1" xfId="1031" xr:uid="{C8A15863-4EB1-45D1-BEB4-A16D5B436B3C}"/>
    <cellStyle name="_CC_Demais_B1_Consolidado_2009 12 31 - V2_UES Stress test" xfId="1032" xr:uid="{E244EFBA-11B5-45EF-A6EF-F8AC6FAD62A2}"/>
    <cellStyle name="_CC_Demais_B1_Consolidado_2009 12 31 - V7 (2)" xfId="1033" xr:uid="{79C65B29-F43C-442F-851F-A2A6104D15D3}"/>
    <cellStyle name="_CC_Demais_B1_Consolidado_2009 12 31 - V7 (2)_20100802 - B8" xfId="1034" xr:uid="{1EDD9977-3E6A-4E92-B163-E7F8C7B8BBDC}"/>
    <cellStyle name="_CC_Demais_B1_Consolidado_2009 12 31 - V7 (2)_B10 CAAF" xfId="1035" xr:uid="{89D81028-2C1F-474C-AA8F-2616A2C7BEA9}"/>
    <cellStyle name="_CC_Demais_B1_Consolidado_2009 12 31 - V7 (2)_Corporate Bonds Sensitivity" xfId="1036" xr:uid="{09C74157-8B75-484B-AB83-4D1EAB199175}"/>
    <cellStyle name="_CC_Demais_B1_Consolidado_2009 12 31 - V7 (2)_Multi_Charts v18" xfId="1037" xr:uid="{D7CA7E69-6E9A-4E34-B261-C04E9FA060B7}"/>
    <cellStyle name="_CC_Demais_B1_Consolidado_2009 12 31 - V7 (2)_Multi_Charts v18 2" xfId="1038" xr:uid="{BBA1F006-82A5-4D1F-B476-164057AC1259}"/>
    <cellStyle name="_CC_Demais_B1_Consolidado_2009 12 31 - V7 (2)_Multi_Charts v18_B10 CAAF" xfId="1039" xr:uid="{63A881BA-8C57-40A0-852E-453AEAF11875}"/>
    <cellStyle name="_CC_Demais_B1_Consolidado_2009 12 31 - V7 (2)_Multi_Charts v18_Itau_historical_data_request_without_budget" xfId="1040" xr:uid="{DFAEE9AF-7636-472E-AF06-9F024ED2E048}"/>
    <cellStyle name="_CC_Demais_B1_Consolidado_2009 12 31 - V7 (2)_Multi_Charts v18_Tab_D1" xfId="1041" xr:uid="{B2E99603-3627-4269-BBA6-62887AD13E27}"/>
    <cellStyle name="_CC_Demais_B1_Consolidado_2009 12 31 - V7 (2)_UES Stress test" xfId="1042" xr:uid="{EA42334F-214B-4ABB-9215-DCED033C3CC0}"/>
    <cellStyle name="_CC_Demais_B1_Consolidado_2009 12 31_20100802 - B8" xfId="1043" xr:uid="{9A4EB5DE-C90B-4864-9C4D-B7242237B8D5}"/>
    <cellStyle name="_CC_Demais_B1_Consolidado_2009 12 31_B10 CAAF" xfId="1044" xr:uid="{E16F5A05-C57F-4326-B1F5-0CAAD4312390}"/>
    <cellStyle name="_CC_Demais_B1_Consolidado_2009 12 31_Corporate Bonds Sensitivity" xfId="1045" xr:uid="{1E6C860A-DD5B-4E78-9A4C-D2BEAA51DC96}"/>
    <cellStyle name="_CC_Demais_B1_Consolidado_2009 12 31_Multi_Charts v18" xfId="1046" xr:uid="{9AA0F815-0AF6-4769-91DD-07351F179375}"/>
    <cellStyle name="_CC_Demais_B1_Consolidado_2009 12 31_Multi_Charts v18 2" xfId="1047" xr:uid="{5D8B0515-E0B9-4652-AC24-4FACEEF6A719}"/>
    <cellStyle name="_CC_Demais_B1_Consolidado_2009 12 31_Multi_Charts v18_B10 CAAF" xfId="1048" xr:uid="{078C0F5A-EBB7-4E64-85D2-CE7590976874}"/>
    <cellStyle name="_CC_Demais_B1_Consolidado_2009 12 31_Multi_Charts v18_Itau_historical_data_request_without_budget" xfId="1049" xr:uid="{B3998D3C-B2DC-4D3B-940E-8FC42BED2255}"/>
    <cellStyle name="_CC_Demais_B1_Consolidado_2009 12 31_Multi_Charts v18_Tab_D1" xfId="1050" xr:uid="{5925DB01-5E37-4402-B119-62C57CBE80B6}"/>
    <cellStyle name="_CC_Demais_B1_Consolidado_2009 12 31_Res Tes Inst  070110 17a  Versão email" xfId="1051" xr:uid="{A0A79BB9-146C-4810-8840-6FB848E14995}"/>
    <cellStyle name="_CC_Demais_B1_Consolidado_2009 12 31_Res Tes Inst  070110 17a  Versão email_B10 CAAF" xfId="1052" xr:uid="{625EF099-2CDE-4DC2-AB72-374BFA9ED026}"/>
    <cellStyle name="_CC_Demais_B1_Consolidado_2009 12 31_Res Tes Inst  070110 17a  Versão email_Corporate Bonds Sensitivity" xfId="1053" xr:uid="{8AC0FC81-3050-473F-9D7E-0407951751A8}"/>
    <cellStyle name="_CC_Demais_B1_Consolidado_2009 12 31_Res Tes Inst  070110 17a  Versão email_Multi_Charts v18" xfId="1054" xr:uid="{59AFBEF2-509B-4EDB-892F-E5BC57540516}"/>
    <cellStyle name="_CC_Demais_B1_Consolidado_2009 12 31_Res Tes Inst  070110 17a  Versão email_Multi_Charts v18 2" xfId="1055" xr:uid="{64608A49-C2B7-4BEB-98A4-E77DCDA8CD4D}"/>
    <cellStyle name="_CC_Demais_B1_Consolidado_2009 12 31_Res Tes Inst  070110 17a  Versão email_Multi_Charts v18_B10 CAAF" xfId="1056" xr:uid="{FB64D482-F063-4B20-A89D-E537C06AA5B0}"/>
    <cellStyle name="_CC_Demais_B1_Consolidado_2009 12 31_Res Tes Inst  070110 17a  Versão email_Multi_Charts v18_Itau_historical_data_request_without_budget" xfId="1057" xr:uid="{55A20797-4700-4E7E-8E7B-C6B83EEEBE30}"/>
    <cellStyle name="_CC_Demais_B1_Consolidado_2009 12 31_Res Tes Inst  070110 17a  Versão email_Multi_Charts v18_Tab_D1" xfId="1058" xr:uid="{CE45AA0C-E05E-4F84-8A9B-872A8A7DC95D}"/>
    <cellStyle name="_CC_Demais_B1_Consolidado_2009 12 31_UES Stress test" xfId="1059" xr:uid="{74F260BD-2370-42EC-B02E-FCBDFFBAA7B5}"/>
    <cellStyle name="_CC_Demais_B10 CAAF" xfId="1060" xr:uid="{48CC49F0-E8BE-4413-B7B1-342A169867CF}"/>
    <cellStyle name="_CC_Demais_Corporate Bonds Sensitivity" xfId="1061" xr:uid="{3E953CD3-6EC0-41B1-8C28-C13D87CFC258}"/>
    <cellStyle name="_CC_Demais_EstruturalBanking IBBA" xfId="1062" xr:uid="{1623385E-34E5-4022-B4BB-D2301C8DC04E}"/>
    <cellStyle name="_CC_Demais_EstruturalBanking IBBA 2" xfId="1063" xr:uid="{DD9893C7-C980-431F-ADF6-C878C892B4FC}"/>
    <cellStyle name="_CC_Demais_EstruturalBanking IBBA_Advanced economy" xfId="1064" xr:uid="{099F5CD1-DED5-421D-BEA3-40EC9894F52E}"/>
    <cellStyle name="_CC_Demais_EstruturalBanking IBBA_Asia Russia" xfId="1065" xr:uid="{C697662B-4144-43F0-818A-6F6F049512FB}"/>
    <cellStyle name="_CC_Demais_EstruturalBanking IBBA_Brazilian credit crunch" xfId="1066" xr:uid="{59174724-432A-4ACB-A6C3-9D1E51A54821}"/>
    <cellStyle name="_CC_Demais_EstruturalBanking IBBA_Brazilian debt crisis" xfId="1067" xr:uid="{0DAF8A7E-7B0F-49E6-9FCF-C43CFF0ED415}"/>
    <cellStyle name="_CC_Demais_EstruturalBanking IBBA_Chinese hard land" xfId="1068" xr:uid="{FBCEC5E8-42C9-4727-A65C-931028E65AE2}"/>
    <cellStyle name="_CC_Demais_EstruturalBanking IBBA_Geopolitical" xfId="1069" xr:uid="{F7E649FB-9653-4869-8C87-0BD42571AD76}"/>
    <cellStyle name="_CC_Demais_EstruturalBanking IBBA_Lula election" xfId="1070" xr:uid="{0B5EB464-09EB-4DB5-952E-B0A388E77DE5}"/>
    <cellStyle name="_CC_Demais_EstruturalBanking IBBA_MapaResultados_95 180809" xfId="1071" xr:uid="{53A92D28-0C88-436F-AF1D-31EB9EAD5242}"/>
    <cellStyle name="_CC_Demais_EstruturalBanking IBBA_MapaResultados_95 180809 2" xfId="1072" xr:uid="{00F6A2D7-A6EE-48E5-B252-94356A8DA153}"/>
    <cellStyle name="_CC_Demais_EstruturalBanking IBBA_MapaResultados_95 180809_Advanced economy" xfId="1073" xr:uid="{5807CCBC-D8A0-48BE-9857-92A5C7FDF629}"/>
    <cellStyle name="_CC_Demais_EstruturalBanking IBBA_MapaResultados_95 180809_Asia Russia" xfId="1074" xr:uid="{5000B3EA-D0B9-4D48-9635-0DDD50A787CA}"/>
    <cellStyle name="_CC_Demais_EstruturalBanking IBBA_MapaResultados_95 180809_Brazilian credit crunch" xfId="1075" xr:uid="{D29DB614-A368-4E68-A23F-041EC727C2C4}"/>
    <cellStyle name="_CC_Demais_EstruturalBanking IBBA_MapaResultados_95 180809_Brazilian debt crisis" xfId="1076" xr:uid="{4ED3A53D-7B59-4AC4-829A-FDCFD9B6CA97}"/>
    <cellStyle name="_CC_Demais_EstruturalBanking IBBA_MapaResultados_95 180809_Chinese hard land" xfId="1077" xr:uid="{495991A1-A513-459C-B40B-9FFA8EA87FE0}"/>
    <cellStyle name="_CC_Demais_EstruturalBanking IBBA_MapaResultados_95 180809_Geopolitical" xfId="1078" xr:uid="{74FAD214-0110-4657-AE89-EC85872FF56D}"/>
    <cellStyle name="_CC_Demais_EstruturalBanking IBBA_MapaResultados_95 180809_Lula election" xfId="1079" xr:uid="{5CF8647C-39E9-412B-93E4-27AF21E0F0E3}"/>
    <cellStyle name="_CC_Demais_EstruturalBanking IBBA_MapaResultados_95 180809_Populist shift" xfId="1080" xr:uid="{497AE5F0-295F-4117-B2CF-EF10507848EA}"/>
    <cellStyle name="_CC_Demais_EstruturalBanking IBBA_MapaResultados_95 180809_Systemic" xfId="1081" xr:uid="{1CFCB0E9-D607-4911-BC3D-3C9A08E71428}"/>
    <cellStyle name="_CC_Demais_EstruturalBanking IBBA_MapaResultados_95 180809_US Interest rate" xfId="1082" xr:uid="{EB46D762-C29F-4B74-A667-AF101910F284}"/>
    <cellStyle name="_CC_Demais_EstruturalBanking IBBA_Populist shift" xfId="1083" xr:uid="{265F2696-FFC6-42A2-B3AC-EC0E20D71C87}"/>
    <cellStyle name="_CC_Demais_EstruturalBanking IBBA_Systemic" xfId="1084" xr:uid="{B27899ED-B7C4-4EA9-9A84-914CB6D4D019}"/>
    <cellStyle name="_CC_Demais_EstruturalBanking IBBA_US Interest rate" xfId="1085" xr:uid="{84F329DA-08EE-439D-98F3-6AD633FCFCAF}"/>
    <cellStyle name="_CC_Demais_InstitucDemais IBBA" xfId="1086" xr:uid="{E8ED53B0-C029-4CDB-A6B3-E6EC68BA8CD9}"/>
    <cellStyle name="_CC_Demais_InstitucDemais IBBA 2" xfId="1087" xr:uid="{DFB38087-A1F6-411B-B8DF-FF4B68116A9D}"/>
    <cellStyle name="_CC_Demais_InstitucDemais IBBA_Advanced economy" xfId="1088" xr:uid="{529A8675-70CE-4799-8B30-792FC12AEEB2}"/>
    <cellStyle name="_CC_Demais_InstitucDemais IBBA_Asia Russia" xfId="1089" xr:uid="{9C56446C-4E90-46BE-AFCA-EC1C92EB545F}"/>
    <cellStyle name="_CC_Demais_InstitucDemais IBBA_Brazilian credit crunch" xfId="1090" xr:uid="{C38854DE-6D7C-405D-B0AF-E5082A3C6C93}"/>
    <cellStyle name="_CC_Demais_InstitucDemais IBBA_Brazilian debt crisis" xfId="1091" xr:uid="{F4780B9E-F96C-4FCF-9D29-876A84831C84}"/>
    <cellStyle name="_CC_Demais_InstitucDemais IBBA_Chinese hard land" xfId="1092" xr:uid="{8957FAC4-D8B1-49EF-AD85-57C09A863898}"/>
    <cellStyle name="_CC_Demais_InstitucDemais IBBA_Geopolitical" xfId="1093" xr:uid="{C70D6607-7D13-4263-A3EA-D91C98230C36}"/>
    <cellStyle name="_CC_Demais_InstitucDemais IBBA_Lula election" xfId="1094" xr:uid="{ACF09512-CFFE-4995-B3C1-71CA17CC1950}"/>
    <cellStyle name="_CC_Demais_InstitucDemais IBBA_Populist shift" xfId="1095" xr:uid="{05019C97-BE77-430D-AB87-7200FB3DFCAB}"/>
    <cellStyle name="_CC_Demais_InstitucDemais IBBA_Systemic" xfId="1096" xr:uid="{7C0E0193-4735-465A-8DA7-24B0108AC566}"/>
    <cellStyle name="_CC_Demais_InstitucDemais IBBA_US Interest rate" xfId="1097" xr:uid="{E99FAB14-504B-4BE5-8266-0A307EABA07A}"/>
    <cellStyle name="_CC_Demais_MapaResultados_95 180809" xfId="1098" xr:uid="{EA221E9A-1D69-42D3-8A6C-C748BDA83791}"/>
    <cellStyle name="_CC_Demais_MapaResultados_95 180809 2" xfId="1099" xr:uid="{40B9F9B8-17EF-44D5-BFAD-3D659294E2A5}"/>
    <cellStyle name="_CC_Demais_MapaResultados_95 180809_Advanced economy" xfId="1100" xr:uid="{E1B87982-3833-4536-82D8-3427B08CC897}"/>
    <cellStyle name="_CC_Demais_MapaResultados_95 180809_Asia Russia" xfId="1101" xr:uid="{33C35369-22BC-4722-BDF9-87A6C1BD2C0F}"/>
    <cellStyle name="_CC_Demais_MapaResultados_95 180809_Brazilian credit crunch" xfId="1102" xr:uid="{754DAC98-D9B5-46BA-8A2B-328E8E071047}"/>
    <cellStyle name="_CC_Demais_MapaResultados_95 180809_Brazilian debt crisis" xfId="1103" xr:uid="{C47DC163-2F35-4119-BA44-CAF4E45AEBC5}"/>
    <cellStyle name="_CC_Demais_MapaResultados_95 180809_Chinese hard land" xfId="1104" xr:uid="{92C16EC6-E80D-4C6B-8750-E3DDD8DB04C7}"/>
    <cellStyle name="_CC_Demais_MapaResultados_95 180809_Geopolitical" xfId="1105" xr:uid="{7AA3E110-4711-4C9C-903F-D120835180E9}"/>
    <cellStyle name="_CC_Demais_MapaResultados_95 180809_Lula election" xfId="1106" xr:uid="{BDBC89BE-2ED0-46BF-8B1D-E85AE8D6D555}"/>
    <cellStyle name="_CC_Demais_MapaResultados_95 180809_Populist shift" xfId="1107" xr:uid="{6C96D8A0-B328-4A7A-8C83-CBAD0571E6ED}"/>
    <cellStyle name="_CC_Demais_MapaResultados_95 180809_Systemic" xfId="1108" xr:uid="{B10D47D5-40FA-4048-825E-4D7FA30D1EF6}"/>
    <cellStyle name="_CC_Demais_MapaResultados_95 180809_US Interest rate" xfId="1109" xr:uid="{596A3F06-6E3F-44DA-91AD-69A5F170F68C}"/>
    <cellStyle name="_CC_Demais_Multi_Charts v18" xfId="1110" xr:uid="{BB59605F-1291-4841-9C65-C96492E36105}"/>
    <cellStyle name="_CC_Demais_Multi_Charts v18 2" xfId="1111" xr:uid="{29E02D4A-D47B-4050-A16E-EC3C80F67775}"/>
    <cellStyle name="_CC_Demais_Multi_Charts v18_B10 CAAF" xfId="1112" xr:uid="{3321A49A-995B-4EB7-BB12-E558F30C8AD0}"/>
    <cellStyle name="_CC_Demais_Multi_Charts v18_Itau_historical_data_request_without_budget" xfId="1113" xr:uid="{133573EB-ABB4-4909-96E3-7C23684C172B}"/>
    <cellStyle name="_CC_Demais_Multi_Charts v18_Tab_D1" xfId="1114" xr:uid="{ABA79357-A7E8-49E5-8E45-38F2DBEAE3DF}"/>
    <cellStyle name="_CC_Demais_RELATÓRIO RUDI (3)" xfId="1115" xr:uid="{49E3A3D2-3AA8-4D5B-8751-99B5ACCB5A10}"/>
    <cellStyle name="_CC_Demais_RELATÓRIO RUDI (3) 2" xfId="1116" xr:uid="{FD153E56-CFAD-477E-A093-DD50650D12AD}"/>
    <cellStyle name="_CC_Demais_RELATÓRIO RUDI (3)_Advanced economy" xfId="1117" xr:uid="{4B98198C-1B37-4D17-84CD-1034E376E627}"/>
    <cellStyle name="_CC_Demais_RELATÓRIO RUDI (3)_Asia Russia" xfId="1118" xr:uid="{B75B352E-38CE-4814-8028-14E85649D54C}"/>
    <cellStyle name="_CC_Demais_RELATÓRIO RUDI (3)_Brazilian credit crunch" xfId="1119" xr:uid="{2EE2FC48-2A58-49CA-9C61-742C2FCF7A30}"/>
    <cellStyle name="_CC_Demais_RELATÓRIO RUDI (3)_Brazilian debt crisis" xfId="1120" xr:uid="{2A07B2EB-6297-4C70-AF0A-EDD71ADE32B9}"/>
    <cellStyle name="_CC_Demais_RELATÓRIO RUDI (3)_Chinese hard land" xfId="1121" xr:uid="{E20071E8-3665-484F-86D2-75304CA22052}"/>
    <cellStyle name="_CC_Demais_RELATÓRIO RUDI (3)_Geopolitical" xfId="1122" xr:uid="{8828CB1C-9C5D-4C2D-B7E8-9B7888ADD927}"/>
    <cellStyle name="_CC_Demais_RELATÓRIO RUDI (3)_Lula election" xfId="1123" xr:uid="{D1B1D466-1E94-42C9-B145-D087EC7CD8E6}"/>
    <cellStyle name="_CC_Demais_RELATÓRIO RUDI (3)_Populist shift" xfId="1124" xr:uid="{612177C1-E657-437F-9849-4697B88B7D02}"/>
    <cellStyle name="_CC_Demais_RELATÓRIO RUDI (3)_Systemic" xfId="1125" xr:uid="{BB9D46C0-E022-4486-A90C-6D42DF71AE20}"/>
    <cellStyle name="_CC_Demais_RELATÓRIO RUDI (3)_US Interest rate" xfId="1126" xr:uid="{56127B48-4C70-4832-B4A1-176B2E2FF329}"/>
    <cellStyle name="_CC_Demais_RemunerCapitalAlocado IBBA" xfId="1127" xr:uid="{A2225531-1DE7-4ECD-A3C7-24153892BAF5}"/>
    <cellStyle name="_CC_Demais_RemunerCapitalAlocado IBBA 2" xfId="1128" xr:uid="{0492FD16-373A-4EBE-809B-EC488A7B9BAD}"/>
    <cellStyle name="_CC_Demais_RemunerCapitalAlocado IBBA_Advanced economy" xfId="1129" xr:uid="{BD39AACB-5267-477A-8C85-87AFBA36B7F4}"/>
    <cellStyle name="_CC_Demais_RemunerCapitalAlocado IBBA_Asia Russia" xfId="1130" xr:uid="{FBCF6471-531B-4425-9546-B83FCB0E4E53}"/>
    <cellStyle name="_CC_Demais_RemunerCapitalAlocado IBBA_Brazilian credit crunch" xfId="1131" xr:uid="{87CFF9DD-77E0-4A3E-A539-F2C7EE7316F4}"/>
    <cellStyle name="_CC_Demais_RemunerCapitalAlocado IBBA_Brazilian debt crisis" xfId="1132" xr:uid="{4D201B4C-4DC9-4DE6-B9FD-C9903D6670D1}"/>
    <cellStyle name="_CC_Demais_RemunerCapitalAlocado IBBA_Chinese hard land" xfId="1133" xr:uid="{A80A493F-2228-4EE1-89A7-4C69FDA78022}"/>
    <cellStyle name="_CC_Demais_RemunerCapitalAlocado IBBA_Geopolitical" xfId="1134" xr:uid="{0E291B60-EDA4-425A-BC19-6CE1233FFD20}"/>
    <cellStyle name="_CC_Demais_RemunerCapitalAlocado IBBA_Lula election" xfId="1135" xr:uid="{B76D2378-AAE4-4401-A31F-C6EA320EDA90}"/>
    <cellStyle name="_CC_Demais_RemunerCapitalAlocado IBBA_MapaResultados_95 180809" xfId="1136" xr:uid="{DEAA272E-884B-4374-84E9-A1B7BC1819AF}"/>
    <cellStyle name="_CC_Demais_RemunerCapitalAlocado IBBA_MapaResultados_95 180809 2" xfId="1137" xr:uid="{16456B0C-0526-4F2C-A485-9AE740849894}"/>
    <cellStyle name="_CC_Demais_RemunerCapitalAlocado IBBA_MapaResultados_95 180809_Advanced economy" xfId="1138" xr:uid="{1FF3F271-17BD-412D-B406-CED433296510}"/>
    <cellStyle name="_CC_Demais_RemunerCapitalAlocado IBBA_MapaResultados_95 180809_Asia Russia" xfId="1139" xr:uid="{28A636E8-DEB3-4B83-8805-CD2D619551FA}"/>
    <cellStyle name="_CC_Demais_RemunerCapitalAlocado IBBA_MapaResultados_95 180809_Brazilian credit crunch" xfId="1140" xr:uid="{8715D12E-A9FF-4440-9F32-86EA4A3AFBE6}"/>
    <cellStyle name="_CC_Demais_RemunerCapitalAlocado IBBA_MapaResultados_95 180809_Brazilian debt crisis" xfId="1141" xr:uid="{28EE29D2-4296-427D-8E78-ECFBF91FD10E}"/>
    <cellStyle name="_CC_Demais_RemunerCapitalAlocado IBBA_MapaResultados_95 180809_Chinese hard land" xfId="1142" xr:uid="{191D1529-E942-4C83-B9AE-0959D07BA6BF}"/>
    <cellStyle name="_CC_Demais_RemunerCapitalAlocado IBBA_MapaResultados_95 180809_Geopolitical" xfId="1143" xr:uid="{5550D3D1-147E-4821-BB4F-66E54C11C53E}"/>
    <cellStyle name="_CC_Demais_RemunerCapitalAlocado IBBA_MapaResultados_95 180809_Lula election" xfId="1144" xr:uid="{908DF6BF-2809-4B97-858A-ADFD3237C7A6}"/>
    <cellStyle name="_CC_Demais_RemunerCapitalAlocado IBBA_MapaResultados_95 180809_Populist shift" xfId="1145" xr:uid="{C000D40A-EAEB-40F4-90D1-290DBB0D97E0}"/>
    <cellStyle name="_CC_Demais_RemunerCapitalAlocado IBBA_MapaResultados_95 180809_Systemic" xfId="1146" xr:uid="{5E6FE208-0221-4152-B5F8-B597DE471E7B}"/>
    <cellStyle name="_CC_Demais_RemunerCapitalAlocado IBBA_MapaResultados_95 180809_US Interest rate" xfId="1147" xr:uid="{BAFF24E1-62B4-4CF5-8B95-5B0403538941}"/>
    <cellStyle name="_CC_Demais_RemunerCapitalAlocado IBBA_Populist shift" xfId="1148" xr:uid="{6073955B-987E-48C4-9280-EB5AFD15AF4E}"/>
    <cellStyle name="_CC_Demais_RemunerCapitalAlocado IBBA_Systemic" xfId="1149" xr:uid="{6B67CD9D-8E78-43D9-A129-D322B434530D}"/>
    <cellStyle name="_CC_Demais_RemunerCapitalAlocado IBBA_US Interest rate" xfId="1150" xr:uid="{8C05E994-E038-4348-A320-1720A59DA78B}"/>
    <cellStyle name="_CC_Demais_Resultado 2009 06" xfId="1151" xr:uid="{67BC1D56-2A1D-4C4E-832A-76822144D644}"/>
    <cellStyle name="_CC_Demais_Resultado 2009 06_20100802 - B8" xfId="1152" xr:uid="{8802BBB5-02B2-4583-812F-843B014426E6}"/>
    <cellStyle name="_CC_Demais_Resultado 2009 06_B10 CAAF" xfId="1153" xr:uid="{C7029F11-85EF-496D-951C-99D4A51751F7}"/>
    <cellStyle name="_CC_Demais_Resultado 2009 06_Corporate Bonds Sensitivity" xfId="1154" xr:uid="{25192CB1-2372-4D70-A0A9-B5898E7B58C2}"/>
    <cellStyle name="_CC_Demais_Resultado 2009 06_Multi_Charts v18" xfId="1155" xr:uid="{969E40DE-4897-4CE0-A94B-36E27A8EFE0B}"/>
    <cellStyle name="_CC_Demais_Resultado 2009 06_Multi_Charts v18 2" xfId="1156" xr:uid="{6CA04E7C-F50F-4676-B25B-B982A5AE16C1}"/>
    <cellStyle name="_CC_Demais_Resultado 2009 06_Multi_Charts v18_B10 CAAF" xfId="1157" xr:uid="{4D85E02D-EB13-4BE2-A62F-C081DC135136}"/>
    <cellStyle name="_CC_Demais_Resultado 2009 06_Multi_Charts v18_Itau_historical_data_request_without_budget" xfId="1158" xr:uid="{6D6FA6F2-85A8-4210-A34C-99264D669344}"/>
    <cellStyle name="_CC_Demais_Resultado 2009 06_Multi_Charts v18_Tab_D1" xfId="1159" xr:uid="{96E217D7-9237-4865-95DF-63C008273C4E}"/>
    <cellStyle name="_CC_Demais_Resultado 2009 06_Res Tes Inst  070110 17a  Versão email" xfId="1160" xr:uid="{34A2D772-8DDF-43AB-80E2-BAF0DB2E9D45}"/>
    <cellStyle name="_CC_Demais_Resultado 2009 06_Res Tes Inst  070110 17a  Versão email_B10 CAAF" xfId="1161" xr:uid="{E203A2B4-3167-4B62-B90A-C57358887694}"/>
    <cellStyle name="_CC_Demais_Resultado 2009 06_Res Tes Inst  070110 17a  Versão email_Corporate Bonds Sensitivity" xfId="1162" xr:uid="{0DFE7B80-87A9-4EC6-B68D-2D574229A9FC}"/>
    <cellStyle name="_CC_Demais_Resultado 2009 06_Res Tes Inst  070110 17a  Versão email_Multi_Charts v18" xfId="1163" xr:uid="{D37361C8-18DF-404E-B180-F7DF2C4BA6F1}"/>
    <cellStyle name="_CC_Demais_Resultado 2009 06_Res Tes Inst  070110 17a  Versão email_Multi_Charts v18 2" xfId="1164" xr:uid="{7A450D01-B6F8-4806-B8CE-C9E91F7B802C}"/>
    <cellStyle name="_CC_Demais_Resultado 2009 06_Res Tes Inst  070110 17a  Versão email_Multi_Charts v18_B10 CAAF" xfId="1165" xr:uid="{60F97C75-AD36-41DF-9885-92CE984BF47E}"/>
    <cellStyle name="_CC_Demais_Resultado 2009 06_Res Tes Inst  070110 17a  Versão email_Multi_Charts v18_Itau_historical_data_request_without_budget" xfId="1166" xr:uid="{EBAC4A64-283E-427B-8D3E-990B5F425A7D}"/>
    <cellStyle name="_CC_Demais_Resultado 2009 06_Res Tes Inst  070110 17a  Versão email_Multi_Charts v18_Tab_D1" xfId="1167" xr:uid="{61AFD84E-E98B-4878-B72B-16B9E5D3B421}"/>
    <cellStyle name="_CC_Demais_Resultado 2009 06_UES Stress test" xfId="1168" xr:uid="{03040ABD-B208-41B8-BB3A-D3516DCE6593}"/>
    <cellStyle name="_CC_Demais_Resultado 2009 09" xfId="1169" xr:uid="{CCE02FB6-3B07-44BC-B2EB-D7E11FE20BEE}"/>
    <cellStyle name="_CC_Demais_Resultado 2009 09_20100802 - B8" xfId="1170" xr:uid="{545DBAA4-6D3B-4FE9-9C00-FEF42F5F2918}"/>
    <cellStyle name="_CC_Demais_Resultado 2009 09_B10 CAAF" xfId="1171" xr:uid="{06662EDB-3732-43CB-9B20-248F4155FF63}"/>
    <cellStyle name="_CC_Demais_Resultado 2009 09_Corporate Bonds Sensitivity" xfId="1172" xr:uid="{19E01DF9-0C5F-499F-A3C3-8FBDE5D77B47}"/>
    <cellStyle name="_CC_Demais_Resultado 2009 09_Multi_Charts v18" xfId="1173" xr:uid="{80329CC3-3295-466B-90F9-D18D93357B82}"/>
    <cellStyle name="_CC_Demais_Resultado 2009 09_Multi_Charts v18 2" xfId="1174" xr:uid="{C9D7C511-B9D4-496F-A090-86CDBFD9DC14}"/>
    <cellStyle name="_CC_Demais_Resultado 2009 09_Multi_Charts v18_B10 CAAF" xfId="1175" xr:uid="{74010A46-39A6-4108-9F9F-70B2C640F2AF}"/>
    <cellStyle name="_CC_Demais_Resultado 2009 09_Multi_Charts v18_Itau_historical_data_request_without_budget" xfId="1176" xr:uid="{366E2AF9-0827-4002-A860-0B3FB401A00A}"/>
    <cellStyle name="_CC_Demais_Resultado 2009 09_Multi_Charts v18_Tab_D1" xfId="1177" xr:uid="{1B960515-C651-44CE-A976-3FAB93F48CBC}"/>
    <cellStyle name="_CC_Demais_Resultado 2009 09_Res Tes Inst  070110 17a  Versão email" xfId="1178" xr:uid="{B28AA3F6-4E3A-4930-B27F-92D7C2E4F1DB}"/>
    <cellStyle name="_CC_Demais_Resultado 2009 09_Res Tes Inst  070110 17a  Versão email_B10 CAAF" xfId="1179" xr:uid="{4DACB53F-59B3-48D0-8771-9DCA8CBDB093}"/>
    <cellStyle name="_CC_Demais_Resultado 2009 09_Res Tes Inst  070110 17a  Versão email_Corporate Bonds Sensitivity" xfId="1180" xr:uid="{3AAB381F-4A94-48E4-BC0B-9854CAEDE4FD}"/>
    <cellStyle name="_CC_Demais_Resultado 2009 09_Res Tes Inst  070110 17a  Versão email_Multi_Charts v18" xfId="1181" xr:uid="{6369252F-90DD-4145-91D7-A431B6F9B4E0}"/>
    <cellStyle name="_CC_Demais_Resultado 2009 09_Res Tes Inst  070110 17a  Versão email_Multi_Charts v18 2" xfId="1182" xr:uid="{CB82CED0-3F71-4EEA-820B-E7F4892F83A9}"/>
    <cellStyle name="_CC_Demais_Resultado 2009 09_Res Tes Inst  070110 17a  Versão email_Multi_Charts v18_B10 CAAF" xfId="1183" xr:uid="{51D866BE-C476-40D7-96F8-D69C8E169A5C}"/>
    <cellStyle name="_CC_Demais_Resultado 2009 09_Res Tes Inst  070110 17a  Versão email_Multi_Charts v18_Itau_historical_data_request_without_budget" xfId="1184" xr:uid="{8A77433A-C2AF-4836-B921-1D20ADCA9FF8}"/>
    <cellStyle name="_CC_Demais_Resultado 2009 09_Res Tes Inst  070110 17a  Versão email_Multi_Charts v18_Tab_D1" xfId="1185" xr:uid="{D5128A94-1D3E-4DA7-B4D6-A7F066AB0F93}"/>
    <cellStyle name="_CC_Demais_Resultado 2009 09_UES Stress test" xfId="1186" xr:uid="{A0203FC0-7C65-4852-96A0-8B9615C3BFC8}"/>
    <cellStyle name="_CC_Demais_Resultado 2009 10" xfId="1187" xr:uid="{4A295F33-F976-46E4-8129-263CA48EB004}"/>
    <cellStyle name="_CC_Demais_Resultado 2009 10_20100802 - B8" xfId="1188" xr:uid="{BB1A1275-2BF4-4B8D-B2CC-86AF813611A8}"/>
    <cellStyle name="_CC_Demais_Resultado 2009 10_B10 CAAF" xfId="1189" xr:uid="{C3DB0071-A506-47B4-BB32-C31926D5332E}"/>
    <cellStyle name="_CC_Demais_Resultado 2009 10_Corporate Bonds Sensitivity" xfId="1190" xr:uid="{A020A837-E6E1-4ACA-A2D7-798B89C05EA1}"/>
    <cellStyle name="_CC_Demais_Resultado 2009 10_Multi_Charts v18" xfId="1191" xr:uid="{05C0AF95-3429-4021-AC8C-1B9585FC55C0}"/>
    <cellStyle name="_CC_Demais_Resultado 2009 10_Multi_Charts v18 2" xfId="1192" xr:uid="{FAF306AC-6BB5-4037-AC6E-274A319A108C}"/>
    <cellStyle name="_CC_Demais_Resultado 2009 10_Multi_Charts v18_B10 CAAF" xfId="1193" xr:uid="{E1FFA7A9-BBFD-4C0B-B0C1-3B7835D8F1E1}"/>
    <cellStyle name="_CC_Demais_Resultado 2009 10_Multi_Charts v18_Itau_historical_data_request_without_budget" xfId="1194" xr:uid="{2DEC029D-54BE-4A74-A083-6814C907EDF1}"/>
    <cellStyle name="_CC_Demais_Resultado 2009 10_Multi_Charts v18_Tab_D1" xfId="1195" xr:uid="{4438CE68-9767-4AE5-806A-FD6F1290ADBC}"/>
    <cellStyle name="_CC_Demais_Resultado 2009 10_Res Tes Inst  070110 17a  Versão email" xfId="1196" xr:uid="{FB454004-EC7B-4726-8127-B7F8A39A3E96}"/>
    <cellStyle name="_CC_Demais_Resultado 2009 10_Res Tes Inst  070110 17a  Versão email_B10 CAAF" xfId="1197" xr:uid="{BF93A77C-1814-44A7-9AD2-7BA9997D8B09}"/>
    <cellStyle name="_CC_Demais_Resultado 2009 10_Res Tes Inst  070110 17a  Versão email_Corporate Bonds Sensitivity" xfId="1198" xr:uid="{D73D4B81-9907-4D41-B468-4074CB9809E7}"/>
    <cellStyle name="_CC_Demais_Resultado 2009 10_Res Tes Inst  070110 17a  Versão email_Multi_Charts v18" xfId="1199" xr:uid="{E1C24028-DC80-4291-8C9C-972CBB236C69}"/>
    <cellStyle name="_CC_Demais_Resultado 2009 10_Res Tes Inst  070110 17a  Versão email_Multi_Charts v18 2" xfId="1200" xr:uid="{40F65CC5-A95D-414D-A3B1-2A5C67ABB881}"/>
    <cellStyle name="_CC_Demais_Resultado 2009 10_Res Tes Inst  070110 17a  Versão email_Multi_Charts v18_B10 CAAF" xfId="1201" xr:uid="{954741CB-DD83-4AAF-B9B5-A07BAC7EFC54}"/>
    <cellStyle name="_CC_Demais_Resultado 2009 10_Res Tes Inst  070110 17a  Versão email_Multi_Charts v18_Itau_historical_data_request_without_budget" xfId="1202" xr:uid="{60B5B58D-0DB8-45C5-9A34-06FD4C4000E2}"/>
    <cellStyle name="_CC_Demais_Resultado 2009 10_Res Tes Inst  070110 17a  Versão email_Multi_Charts v18_Tab_D1" xfId="1203" xr:uid="{37198703-7623-45FF-9CDB-1157FFB3EA52}"/>
    <cellStyle name="_CC_Demais_Resultado 2009 10_UES Stress test" xfId="1204" xr:uid="{7A82DCA8-747A-4091-8F90-DBCD1E8007FF}"/>
    <cellStyle name="_CC_Demais_Resultado 2009 11" xfId="1205" xr:uid="{F91F8987-5485-4295-836D-F92F4444E6D2}"/>
    <cellStyle name="_CC_Demais_Resultado 2009 11_20100802 - B8" xfId="1206" xr:uid="{F776D9C0-C192-482A-8215-083DBC18CC32}"/>
    <cellStyle name="_CC_Demais_Resultado 2009 11_B10 CAAF" xfId="1207" xr:uid="{102F2544-3670-4538-BBC5-445286F83CBA}"/>
    <cellStyle name="_CC_Demais_Resultado 2009 11_Corporate Bonds Sensitivity" xfId="1208" xr:uid="{03067349-0245-48FC-94ED-ABB4C0DCABE4}"/>
    <cellStyle name="_CC_Demais_Resultado 2009 11_Multi_Charts v18" xfId="1209" xr:uid="{9F6AB4CB-52A4-4E9F-B1B8-18B0BC82873F}"/>
    <cellStyle name="_CC_Demais_Resultado 2009 11_Multi_Charts v18 2" xfId="1210" xr:uid="{6B32C340-8893-4BED-9296-66BC0E62179D}"/>
    <cellStyle name="_CC_Demais_Resultado 2009 11_Multi_Charts v18_B10 CAAF" xfId="1211" xr:uid="{0673E82E-939E-4344-9363-AA1DE9417879}"/>
    <cellStyle name="_CC_Demais_Resultado 2009 11_Multi_Charts v18_Itau_historical_data_request_without_budget" xfId="1212" xr:uid="{C5FD8418-DF63-4F63-BEC9-53AFBFAC2524}"/>
    <cellStyle name="_CC_Demais_Resultado 2009 11_Multi_Charts v18_Tab_D1" xfId="1213" xr:uid="{17C2F968-FE1C-427D-B8BF-D0288343A1E2}"/>
    <cellStyle name="_CC_Demais_Resultado 2009 11_Res Tes Inst  070110 17a  Versão email" xfId="1214" xr:uid="{F3176830-30F1-4E37-B09D-8BB6E6F73F95}"/>
    <cellStyle name="_CC_Demais_Resultado 2009 11_Res Tes Inst  070110 17a  Versão email_B10 CAAF" xfId="1215" xr:uid="{7DA0BF98-2848-43EE-BD12-43729720A82C}"/>
    <cellStyle name="_CC_Demais_Resultado 2009 11_Res Tes Inst  070110 17a  Versão email_Corporate Bonds Sensitivity" xfId="1216" xr:uid="{2B8C8699-DD65-4EEE-A5CE-0C5AE650E62D}"/>
    <cellStyle name="_CC_Demais_Resultado 2009 11_Res Tes Inst  070110 17a  Versão email_Multi_Charts v18" xfId="1217" xr:uid="{CBD505BB-7228-4A74-A93B-EC18370C6A80}"/>
    <cellStyle name="_CC_Demais_Resultado 2009 11_Res Tes Inst  070110 17a  Versão email_Multi_Charts v18 2" xfId="1218" xr:uid="{465D15B5-F20B-41AF-A14B-CB496C36FB33}"/>
    <cellStyle name="_CC_Demais_Resultado 2009 11_Res Tes Inst  070110 17a  Versão email_Multi_Charts v18_B10 CAAF" xfId="1219" xr:uid="{530FD441-E2D9-4C47-8942-5A3D49D18F76}"/>
    <cellStyle name="_CC_Demais_Resultado 2009 11_Res Tes Inst  070110 17a  Versão email_Multi_Charts v18_Itau_historical_data_request_without_budget" xfId="1220" xr:uid="{72D83751-8016-4AD8-8926-8F9F7E68AFC7}"/>
    <cellStyle name="_CC_Demais_Resultado 2009 11_Res Tes Inst  070110 17a  Versão email_Multi_Charts v18_Tab_D1" xfId="1221" xr:uid="{50D24AFC-C4B5-4CC9-A4EE-6C7E2D5CD262}"/>
    <cellStyle name="_CC_Demais_Resultado 2009 11_UES Stress test" xfId="1222" xr:uid="{2F2521D8-186A-4C38-AAD3-F3CFA1F95959}"/>
    <cellStyle name="_CC_Demais_Resultado Consolidado v5 Sensibilidade POS PRESIDENTE v43  V6" xfId="1223" xr:uid="{78C99CCC-F299-428A-A6D7-0053D7CCC4B1}"/>
    <cellStyle name="_CC_Demais_Resultado Consolidado v5 Sensibilidade POS PRESIDENTE v43  V6 2" xfId="1224" xr:uid="{5A58D0AF-DCA1-4784-8EDC-98B17B281B8B}"/>
    <cellStyle name="_CC_Demais_Resultado Consolidado v5 Sensibilidade POS PRESIDENTE v43  V6_Advanced economy" xfId="1225" xr:uid="{2F57BF46-A8D1-43A3-9133-0D242F7FA7A6}"/>
    <cellStyle name="_CC_Demais_Resultado Consolidado v5 Sensibilidade POS PRESIDENTE v43  V6_Asia Russia" xfId="1226" xr:uid="{D590A3CC-6709-4D3F-94D0-B6A403D7F4D1}"/>
    <cellStyle name="_CC_Demais_Resultado Consolidado v5 Sensibilidade POS PRESIDENTE v43  V6_Brazilian credit crunch" xfId="1227" xr:uid="{C7D2CB9B-F5F3-4234-A579-83D1238D1EE0}"/>
    <cellStyle name="_CC_Demais_Resultado Consolidado v5 Sensibilidade POS PRESIDENTE v43  V6_Brazilian debt crisis" xfId="1228" xr:uid="{E15FD1C8-8621-4A0A-9A39-7C275FA2593F}"/>
    <cellStyle name="_CC_Demais_Resultado Consolidado v5 Sensibilidade POS PRESIDENTE v43  V6_Chinese hard land" xfId="1229" xr:uid="{C2E6BF32-8354-49E3-9765-652C3C6804F5}"/>
    <cellStyle name="_CC_Demais_Resultado Consolidado v5 Sensibilidade POS PRESIDENTE v43  V6_Geopolitical" xfId="1230" xr:uid="{2CA280EA-ECC2-4CB5-B411-8BE07BFDF3A4}"/>
    <cellStyle name="_CC_Demais_Resultado Consolidado v5 Sensibilidade POS PRESIDENTE v43  V6_Lula election" xfId="1231" xr:uid="{070E26DE-F9E0-452C-82A6-5276DB6351CD}"/>
    <cellStyle name="_CC_Demais_Resultado Consolidado v5 Sensibilidade POS PRESIDENTE v43  V6_Populist shift" xfId="1232" xr:uid="{9F35FABB-B991-4FA2-9CA5-457F8A0DA72A}"/>
    <cellStyle name="_CC_Demais_Resultado Consolidado v5 Sensibilidade POS PRESIDENTE v43  V6_Systemic" xfId="1233" xr:uid="{41A7752A-F359-4C63-B862-F7995190E15A}"/>
    <cellStyle name="_CC_Demais_Resultado Consolidado v5 Sensibilidade POS PRESIDENTE v43  V6_US Interest rate" xfId="1234" xr:uid="{87A12DD5-B525-4F5F-9962-41C7AC95CD16}"/>
    <cellStyle name="_CC_Demais_Resultado Consolidado v5 Sensibilidade POS PRESIDENTE v44  V6" xfId="1235" xr:uid="{E7E83E4F-7A79-45AA-A5D4-CA3DF384C1CD}"/>
    <cellStyle name="_CC_Demais_Resultado Consolidado v5 Sensibilidade POS PRESIDENTE v44  V6 2" xfId="1236" xr:uid="{506C6CDD-FE90-4A89-A984-F8B0CC1DA69B}"/>
    <cellStyle name="_CC_Demais_Resultado Consolidado v5 Sensibilidade POS PRESIDENTE v44  V6 email IBBA" xfId="1237" xr:uid="{A6DEBB91-016D-4781-A2F2-5B31DB8CD58B}"/>
    <cellStyle name="_CC_Demais_Resultado Consolidado v5 Sensibilidade POS PRESIDENTE v44  V6 email IBBA_Advanced economy" xfId="1238" xr:uid="{EB1EC63D-4E3D-47F5-A62E-A4A7CF2752EB}"/>
    <cellStyle name="_CC_Demais_Resultado Consolidado v5 Sensibilidade POS PRESIDENTE v44  V6 email IBBA_Asia Russia" xfId="1239" xr:uid="{92AC489E-D3D4-405C-8420-389F29535354}"/>
    <cellStyle name="_CC_Demais_Resultado Consolidado v5 Sensibilidade POS PRESIDENTE v44  V6 email IBBA_Brazilian credit crunch" xfId="1240" xr:uid="{1C5E9049-602B-4297-9BF6-16C584704FF5}"/>
    <cellStyle name="_CC_Demais_Resultado Consolidado v5 Sensibilidade POS PRESIDENTE v44  V6 email IBBA_Brazilian debt crisis" xfId="1241" xr:uid="{EE815A59-3D69-4D03-A14E-8F03B20D652E}"/>
    <cellStyle name="_CC_Demais_Resultado Consolidado v5 Sensibilidade POS PRESIDENTE v44  V6 email IBBA_Chinese hard land" xfId="1242" xr:uid="{F030D275-543C-46D7-9A8B-0C7EC4531F51}"/>
    <cellStyle name="_CC_Demais_Resultado Consolidado v5 Sensibilidade POS PRESIDENTE v44  V6 email IBBA_Geopolitical" xfId="1243" xr:uid="{E1036E35-AB61-487B-8E26-A4797E623ADA}"/>
    <cellStyle name="_CC_Demais_Resultado Consolidado v5 Sensibilidade POS PRESIDENTE v44  V6 email IBBA_Lula election" xfId="1244" xr:uid="{A1A6089E-C048-4E80-92D2-019B9CD6C186}"/>
    <cellStyle name="_CC_Demais_Resultado Consolidado v5 Sensibilidade POS PRESIDENTE v44  V6 email IBBA_Populist shift" xfId="1245" xr:uid="{D6D5BD54-6372-4B95-843E-1A0F2295953A}"/>
    <cellStyle name="_CC_Demais_Resultado Consolidado v5 Sensibilidade POS PRESIDENTE v44  V6 email IBBA_Systemic" xfId="1246" xr:uid="{1A58DF0D-103C-4E28-BB8A-09483A49689A}"/>
    <cellStyle name="_CC_Demais_Resultado Consolidado v5 Sensibilidade POS PRESIDENTE v44  V6 email IBBA_US Interest rate" xfId="1247" xr:uid="{19AC02CD-33C4-4ED9-A96A-F149C846896B}"/>
    <cellStyle name="_CC_Demais_Resultado Consolidado v5 Sensibilidade POS PRESIDENTE v44  V6_Advanced economy" xfId="1248" xr:uid="{91B0877B-A5F4-4697-8AE3-78B0CD84D37E}"/>
    <cellStyle name="_CC_Demais_Resultado Consolidado v5 Sensibilidade POS PRESIDENTE v44  V6_Asia Russia" xfId="1249" xr:uid="{A1B3444D-4C62-4EB3-A493-7781F7FD621E}"/>
    <cellStyle name="_CC_Demais_Resultado Consolidado v5 Sensibilidade POS PRESIDENTE v44  V6_Brazilian credit crunch" xfId="1250" xr:uid="{87986051-4719-4506-8104-95E3C351CAF4}"/>
    <cellStyle name="_CC_Demais_Resultado Consolidado v5 Sensibilidade POS PRESIDENTE v44  V6_Brazilian debt crisis" xfId="1251" xr:uid="{6E48A384-508F-4347-8EE1-71B81828C6DD}"/>
    <cellStyle name="_CC_Demais_Resultado Consolidado v5 Sensibilidade POS PRESIDENTE v44  V6_Chinese hard land" xfId="1252" xr:uid="{4385481C-DCA9-4B0B-ACBD-5A75FCD69326}"/>
    <cellStyle name="_CC_Demais_Resultado Consolidado v5 Sensibilidade POS PRESIDENTE v44  V6_Geopolitical" xfId="1253" xr:uid="{AA579666-DE54-4406-9D07-8CD6B8212967}"/>
    <cellStyle name="_CC_Demais_Resultado Consolidado v5 Sensibilidade POS PRESIDENTE v44  V6_Lula election" xfId="1254" xr:uid="{CF88DCE5-0862-419C-A1AC-64A2EC4D0BF9}"/>
    <cellStyle name="_CC_Demais_Resultado Consolidado v5 Sensibilidade POS PRESIDENTE v44  V6_Populist shift" xfId="1255" xr:uid="{7271C95D-CA81-41A6-85B2-1B8FF6BF3929}"/>
    <cellStyle name="_CC_Demais_Resultado Consolidado v5 Sensibilidade POS PRESIDENTE v44  V6_Systemic" xfId="1256" xr:uid="{8DB80EAD-3786-4BCE-AE3B-0D02E21B5C4B}"/>
    <cellStyle name="_CC_Demais_Resultado Consolidado v5 Sensibilidade POS PRESIDENTE v44  V6_US Interest rate" xfId="1257" xr:uid="{784B51E8-7733-42AF-B72A-8B51E37F5DE1}"/>
    <cellStyle name="_CC_EstruturalBanking IBBA" xfId="1258" xr:uid="{FEB5ECA6-5763-407C-BDC6-1C475B71AC71}"/>
    <cellStyle name="_CC_EstruturalBanking IBBA 2" xfId="1259" xr:uid="{70B6CB0A-07F6-4348-9FED-7B2056A2838E}"/>
    <cellStyle name="_CC_EstruturalBanking IBBA_Advanced economy" xfId="1260" xr:uid="{5275A8B5-BA4F-437E-BDDD-F182AE2A5EC6}"/>
    <cellStyle name="_CC_EstruturalBanking IBBA_Asia Russia" xfId="1261" xr:uid="{A4119C8D-D1F4-48D9-91ED-B24FDBDECA5E}"/>
    <cellStyle name="_CC_EstruturalBanking IBBA_Brazilian credit crunch" xfId="1262" xr:uid="{D5C82566-ADA9-4FCE-9DAC-4B91D1E66F62}"/>
    <cellStyle name="_CC_EstruturalBanking IBBA_Brazilian debt crisis" xfId="1263" xr:uid="{E05583F0-5ED3-4204-86DE-A2E40BFC287C}"/>
    <cellStyle name="_CC_EstruturalBanking IBBA_Chinese hard land" xfId="1264" xr:uid="{6A6C373A-3C28-4BAC-9DDD-1CA3E6981825}"/>
    <cellStyle name="_CC_EstruturalBanking IBBA_Geopolitical" xfId="1265" xr:uid="{59729FD9-30D3-47DB-A9F7-3F357E3B5FEE}"/>
    <cellStyle name="_CC_EstruturalBanking IBBA_Lula election" xfId="1266" xr:uid="{0357E5E7-1797-42D6-ACB4-05D965D83FA7}"/>
    <cellStyle name="_CC_EstruturalBanking IBBA_MapaResultados_95 180809" xfId="1267" xr:uid="{79DC6769-10F5-459A-B3DB-95FDBA9C0D89}"/>
    <cellStyle name="_CC_EstruturalBanking IBBA_MapaResultados_95 180809 2" xfId="1268" xr:uid="{FC116816-5E24-4EE4-BDA1-7F6BB9151654}"/>
    <cellStyle name="_CC_EstruturalBanking IBBA_MapaResultados_95 180809_Advanced economy" xfId="1269" xr:uid="{F3F7F9F9-8954-438F-AB2B-F5CD73A0C759}"/>
    <cellStyle name="_CC_EstruturalBanking IBBA_MapaResultados_95 180809_Asia Russia" xfId="1270" xr:uid="{3FD40600-982D-44B8-8DF4-186674021C16}"/>
    <cellStyle name="_CC_EstruturalBanking IBBA_MapaResultados_95 180809_Brazilian credit crunch" xfId="1271" xr:uid="{BA13A552-F441-46D7-9194-8528F3B62363}"/>
    <cellStyle name="_CC_EstruturalBanking IBBA_MapaResultados_95 180809_Brazilian debt crisis" xfId="1272" xr:uid="{F1F9378C-1E75-4A2A-A108-B47590AFAB9A}"/>
    <cellStyle name="_CC_EstruturalBanking IBBA_MapaResultados_95 180809_Chinese hard land" xfId="1273" xr:uid="{574132C2-005C-49B4-B417-ED8FC5262D73}"/>
    <cellStyle name="_CC_EstruturalBanking IBBA_MapaResultados_95 180809_Geopolitical" xfId="1274" xr:uid="{128F0514-8A5C-4EEF-B833-D072E5030C64}"/>
    <cellStyle name="_CC_EstruturalBanking IBBA_MapaResultados_95 180809_Lula election" xfId="1275" xr:uid="{341F1D34-1BD5-4E0B-AE0F-99216EF96FA9}"/>
    <cellStyle name="_CC_EstruturalBanking IBBA_MapaResultados_95 180809_Populist shift" xfId="1276" xr:uid="{88599062-8267-4667-AD2C-183E4778DF41}"/>
    <cellStyle name="_CC_EstruturalBanking IBBA_MapaResultados_95 180809_Systemic" xfId="1277" xr:uid="{A8385A87-8A8F-4B9C-ACF3-E2A841A5B4C1}"/>
    <cellStyle name="_CC_EstruturalBanking IBBA_MapaResultados_95 180809_US Interest rate" xfId="1278" xr:uid="{9BEFAB9B-BC1D-4C1E-89D1-D8CDAD0439D1}"/>
    <cellStyle name="_CC_EstruturalBanking IBBA_Populist shift" xfId="1279" xr:uid="{C757464B-0C05-49E4-A005-D41B6EC06114}"/>
    <cellStyle name="_CC_EstruturalBanking IBBA_Systemic" xfId="1280" xr:uid="{5EB6D50D-AE3E-4135-8D80-E4858D52147C}"/>
    <cellStyle name="_CC_EstruturalBanking IBBA_US Interest rate" xfId="1281" xr:uid="{EC500E41-BBA5-4F3F-B35D-766FAF6C5BA4}"/>
    <cellStyle name="_CC_InstitucDemais IBBA" xfId="1282" xr:uid="{8F0050CD-D7DB-4D5D-9F97-10625FF7C76B}"/>
    <cellStyle name="_CC_InstitucDemais IBBA 2" xfId="1283" xr:uid="{551CAF4C-AD16-4D2C-8D4E-D09375015F09}"/>
    <cellStyle name="_CC_InstitucDemais IBBA_Advanced economy" xfId="1284" xr:uid="{86184C37-7BBF-4346-B284-95D4396F505A}"/>
    <cellStyle name="_CC_InstitucDemais IBBA_Asia Russia" xfId="1285" xr:uid="{6C7684FF-7E2F-4AD8-8BF1-8438276F5389}"/>
    <cellStyle name="_CC_InstitucDemais IBBA_Brazilian credit crunch" xfId="1286" xr:uid="{28C7CD95-4355-4864-847B-80431385F96A}"/>
    <cellStyle name="_CC_InstitucDemais IBBA_Brazilian debt crisis" xfId="1287" xr:uid="{55C07A47-BD5C-42D7-856D-F3176888870D}"/>
    <cellStyle name="_CC_InstitucDemais IBBA_Chinese hard land" xfId="1288" xr:uid="{C933F9DB-284A-43C4-8872-39295B2EB721}"/>
    <cellStyle name="_CC_InstitucDemais IBBA_Geopolitical" xfId="1289" xr:uid="{A40AE714-78E5-4FCE-9248-62E23416FBFD}"/>
    <cellStyle name="_CC_InstitucDemais IBBA_Lula election" xfId="1290" xr:uid="{54AA6AC5-315C-485B-823A-E6E38E22026D}"/>
    <cellStyle name="_CC_InstitucDemais IBBA_Populist shift" xfId="1291" xr:uid="{CE8E70E4-F6B1-4297-A464-0CD86A372FF0}"/>
    <cellStyle name="_CC_InstitucDemais IBBA_Systemic" xfId="1292" xr:uid="{2EE066C8-B787-4DC4-9617-1E2F706C1339}"/>
    <cellStyle name="_CC_InstitucDemais IBBA_US Interest rate" xfId="1293" xr:uid="{23B34FAA-B062-4EE0-A9F8-F71BB22CF5F2}"/>
    <cellStyle name="_CC_MapaResultados_95 180809" xfId="1294" xr:uid="{BB832E9A-0E2A-4A4A-B825-65E2773376E1}"/>
    <cellStyle name="_CC_MapaResultados_95 180809 2" xfId="1295" xr:uid="{98023A1C-C598-4BD1-B318-2BAA192CD204}"/>
    <cellStyle name="_CC_MapaResultados_95 180809_Advanced economy" xfId="1296" xr:uid="{473EC615-4A34-450D-BEDA-BC64183A6493}"/>
    <cellStyle name="_CC_MapaResultados_95 180809_Asia Russia" xfId="1297" xr:uid="{7A19E3EE-9977-475E-BBE9-311FE571A3D5}"/>
    <cellStyle name="_CC_MapaResultados_95 180809_Brazilian credit crunch" xfId="1298" xr:uid="{69D86057-524F-4774-A832-3A966F92FFBA}"/>
    <cellStyle name="_CC_MapaResultados_95 180809_Brazilian debt crisis" xfId="1299" xr:uid="{ADA01DBA-130D-4327-A31B-4F6D9419F0CE}"/>
    <cellStyle name="_CC_MapaResultados_95 180809_Chinese hard land" xfId="1300" xr:uid="{0CF5DDA4-7AC3-430C-84AB-9B0041290ED5}"/>
    <cellStyle name="_CC_MapaResultados_95 180809_Geopolitical" xfId="1301" xr:uid="{15447C41-08B5-42C5-901C-447A025BA150}"/>
    <cellStyle name="_CC_MapaResultados_95 180809_Lula election" xfId="1302" xr:uid="{8AECECA9-9F1D-4CE5-AEAB-EDD506F5EA0B}"/>
    <cellStyle name="_CC_MapaResultados_95 180809_Populist shift" xfId="1303" xr:uid="{E88EEE12-98F1-4352-8240-55BA48B1074C}"/>
    <cellStyle name="_CC_MapaResultados_95 180809_Systemic" xfId="1304" xr:uid="{FAE727D9-7BF5-4D2A-B917-5B5E9576CE22}"/>
    <cellStyle name="_CC_MapaResultados_95 180809_US Interest rate" xfId="1305" xr:uid="{604EBAFC-2C77-46C9-833F-C185366964F9}"/>
    <cellStyle name="_CC_Multi_Charts v18" xfId="1306" xr:uid="{2C7B11E8-9C87-492A-94C0-BF170CA722CB}"/>
    <cellStyle name="_CC_Multi_Charts v18 2" xfId="1307" xr:uid="{8F6DF86A-160C-4223-A4F6-F93C3E6B6296}"/>
    <cellStyle name="_CC_Multi_Charts v18_B10 CAAF" xfId="1308" xr:uid="{E7F46835-FB66-4A57-A281-D794CF6BC181}"/>
    <cellStyle name="_CC_Multi_Charts v18_Itau_historical_data_request_without_budget" xfId="1309" xr:uid="{A09F1BA5-E3C7-4DD5-AD63-2A1ABE4A1ECD}"/>
    <cellStyle name="_CC_Multi_Charts v18_Tab_D1" xfId="1310" xr:uid="{9B830160-B69E-47C8-A7CB-9CEF7DE61823}"/>
    <cellStyle name="_CC_RELATÓRIO RUDI (3)" xfId="1311" xr:uid="{22833A81-E1E7-443D-BC1D-BEFF436444A7}"/>
    <cellStyle name="_CC_RELATÓRIO RUDI (3) 2" xfId="1312" xr:uid="{E5F01B2B-2630-4D0A-939E-7FB37EFAC093}"/>
    <cellStyle name="_CC_RELATÓRIO RUDI (3)_Advanced economy" xfId="1313" xr:uid="{1203562D-348C-474C-AAFF-CA63558A0F2B}"/>
    <cellStyle name="_CC_RELATÓRIO RUDI (3)_Asia Russia" xfId="1314" xr:uid="{D08FCD84-DCD6-4586-8024-9D7D9DE1F7B1}"/>
    <cellStyle name="_CC_RELATÓRIO RUDI (3)_Brazilian credit crunch" xfId="1315" xr:uid="{BD44469C-C596-4D45-A4C7-512F5B603279}"/>
    <cellStyle name="_CC_RELATÓRIO RUDI (3)_Brazilian debt crisis" xfId="1316" xr:uid="{7201C525-879C-41C3-B78F-BF324513955D}"/>
    <cellStyle name="_CC_RELATÓRIO RUDI (3)_Chinese hard land" xfId="1317" xr:uid="{92A98C10-E0DA-4E79-A6EC-C00F9F9A3000}"/>
    <cellStyle name="_CC_RELATÓRIO RUDI (3)_Geopolitical" xfId="1318" xr:uid="{B0A9BE23-1BE5-44FD-B8F5-D482D4C5A55D}"/>
    <cellStyle name="_CC_RELATÓRIO RUDI (3)_Lula election" xfId="1319" xr:uid="{1FFA7BB9-0B2E-488D-B719-5EE2105AA6FB}"/>
    <cellStyle name="_CC_RELATÓRIO RUDI (3)_Populist shift" xfId="1320" xr:uid="{DAFC4331-FD49-42C2-BC39-59CEE5A3C6A5}"/>
    <cellStyle name="_CC_RELATÓRIO RUDI (3)_Systemic" xfId="1321" xr:uid="{58A8DE31-D48F-444C-9038-B50A591285FE}"/>
    <cellStyle name="_CC_RELATÓRIO RUDI (3)_US Interest rate" xfId="1322" xr:uid="{DE0A523E-E7AD-4A59-87C7-2763A25042CA}"/>
    <cellStyle name="_CC_RemunerCapitalAlocado IBBA" xfId="1323" xr:uid="{EB28B18D-416F-4E95-B718-3FD5CEB7F0F6}"/>
    <cellStyle name="_CC_RemunerCapitalAlocado IBBA 2" xfId="1324" xr:uid="{1E57A15A-7ED4-4E23-8A60-51881E7DDC8A}"/>
    <cellStyle name="_CC_RemunerCapitalAlocado IBBA_Advanced economy" xfId="1325" xr:uid="{BC6CCA58-B7C4-499E-9901-B5FB215B016F}"/>
    <cellStyle name="_CC_RemunerCapitalAlocado IBBA_Asia Russia" xfId="1326" xr:uid="{B6E4D558-0EE9-46DD-80D5-201E76A2BA31}"/>
    <cellStyle name="_CC_RemunerCapitalAlocado IBBA_Brazilian credit crunch" xfId="1327" xr:uid="{A2D907CD-9CA6-4203-BBB5-BD13E9083DB7}"/>
    <cellStyle name="_CC_RemunerCapitalAlocado IBBA_Brazilian debt crisis" xfId="1328" xr:uid="{18C7F528-7337-4FDF-9CD6-C20EE157D93A}"/>
    <cellStyle name="_CC_RemunerCapitalAlocado IBBA_Chinese hard land" xfId="1329" xr:uid="{1FADDF82-D02F-4F78-926C-7CC471D2A78E}"/>
    <cellStyle name="_CC_RemunerCapitalAlocado IBBA_Geopolitical" xfId="1330" xr:uid="{C44F964F-AC13-4A16-8B5F-0CEE3721AE18}"/>
    <cellStyle name="_CC_RemunerCapitalAlocado IBBA_Lula election" xfId="1331" xr:uid="{43755673-C55D-4406-8B57-13F3E970328B}"/>
    <cellStyle name="_CC_RemunerCapitalAlocado IBBA_MapaResultados_95 180809" xfId="1332" xr:uid="{A3582CB0-34EA-4954-8AFD-D214ECA8B6D8}"/>
    <cellStyle name="_CC_RemunerCapitalAlocado IBBA_MapaResultados_95 180809 2" xfId="1333" xr:uid="{DFC03410-468A-41B9-A8E0-79A270A322B0}"/>
    <cellStyle name="_CC_RemunerCapitalAlocado IBBA_MapaResultados_95 180809_Advanced economy" xfId="1334" xr:uid="{7E6B19C5-B7FA-4499-9740-72BB48D520F7}"/>
    <cellStyle name="_CC_RemunerCapitalAlocado IBBA_MapaResultados_95 180809_Asia Russia" xfId="1335" xr:uid="{E1D05C74-7ADC-42F4-8477-637E30621430}"/>
    <cellStyle name="_CC_RemunerCapitalAlocado IBBA_MapaResultados_95 180809_Brazilian credit crunch" xfId="1336" xr:uid="{8F35B7C0-5D97-4651-9F0B-B45654523955}"/>
    <cellStyle name="_CC_RemunerCapitalAlocado IBBA_MapaResultados_95 180809_Brazilian debt crisis" xfId="1337" xr:uid="{F43E713E-D5FE-4791-B95E-0D05B46B07C1}"/>
    <cellStyle name="_CC_RemunerCapitalAlocado IBBA_MapaResultados_95 180809_Chinese hard land" xfId="1338" xr:uid="{076C8B3E-4D52-4E6B-A9A6-BCB7DA7D94E4}"/>
    <cellStyle name="_CC_RemunerCapitalAlocado IBBA_MapaResultados_95 180809_Geopolitical" xfId="1339" xr:uid="{42D5AFB5-4122-46EC-9C75-FE83B9928C62}"/>
    <cellStyle name="_CC_RemunerCapitalAlocado IBBA_MapaResultados_95 180809_Lula election" xfId="1340" xr:uid="{836ECE24-87B1-4F49-BC76-FF0242A06350}"/>
    <cellStyle name="_CC_RemunerCapitalAlocado IBBA_MapaResultados_95 180809_Populist shift" xfId="1341" xr:uid="{CD1A39C5-9534-4B63-9AA5-39096DE9B499}"/>
    <cellStyle name="_CC_RemunerCapitalAlocado IBBA_MapaResultados_95 180809_Systemic" xfId="1342" xr:uid="{B2E2C5C5-6C7C-489F-85F4-8596316CF703}"/>
    <cellStyle name="_CC_RemunerCapitalAlocado IBBA_MapaResultados_95 180809_US Interest rate" xfId="1343" xr:uid="{19F1D09B-7292-4998-97BB-30342260E515}"/>
    <cellStyle name="_CC_RemunerCapitalAlocado IBBA_Populist shift" xfId="1344" xr:uid="{DDF8B131-6E7E-4A5D-9AEC-5E154A384686}"/>
    <cellStyle name="_CC_RemunerCapitalAlocado IBBA_Systemic" xfId="1345" xr:uid="{DC02A411-DBA3-4AD1-A218-4A8D48161B78}"/>
    <cellStyle name="_CC_RemunerCapitalAlocado IBBA_US Interest rate" xfId="1346" xr:uid="{1C21BD93-21B6-4174-B9CB-38665D8E1451}"/>
    <cellStyle name="_CC_Resultado 2009 06" xfId="1347" xr:uid="{9BDC803A-A39E-4537-B65F-D9D376C4C9B0}"/>
    <cellStyle name="_CC_Resultado 2009 06_20100802 - B8" xfId="1348" xr:uid="{6CA1E601-C196-4055-B842-A98A87F18DB0}"/>
    <cellStyle name="_CC_Resultado 2009 06_B10 CAAF" xfId="1349" xr:uid="{0148214C-B622-4F07-8F40-1E4E76B04943}"/>
    <cellStyle name="_CC_Resultado 2009 06_Corporate Bonds Sensitivity" xfId="1350" xr:uid="{62E648D3-94AC-412B-8079-261AAC1A7675}"/>
    <cellStyle name="_CC_Resultado 2009 06_Multi_Charts v18" xfId="1351" xr:uid="{E18170C0-4B4D-4E8F-8B5C-559C24E7142B}"/>
    <cellStyle name="_CC_Resultado 2009 06_Multi_Charts v18 2" xfId="1352" xr:uid="{AB0FFFB6-C68E-4F98-9956-3FF3E745809B}"/>
    <cellStyle name="_CC_Resultado 2009 06_Multi_Charts v18_B10 CAAF" xfId="1353" xr:uid="{64D1593F-6643-47D6-BB8C-06195CBD3685}"/>
    <cellStyle name="_CC_Resultado 2009 06_Multi_Charts v18_Itau_historical_data_request_without_budget" xfId="1354" xr:uid="{3810C426-A618-40CB-9D34-EA8A06325324}"/>
    <cellStyle name="_CC_Resultado 2009 06_Multi_Charts v18_Tab_D1" xfId="1355" xr:uid="{0829AB5B-5C90-4898-A9F5-0119680C1C82}"/>
    <cellStyle name="_CC_Resultado 2009 06_Res Tes Inst  070110 17a  Versão email" xfId="1356" xr:uid="{F7C19641-2139-47BE-8C53-AC7D73D044BC}"/>
    <cellStyle name="_CC_Resultado 2009 06_Res Tes Inst  070110 17a  Versão email_B10 CAAF" xfId="1357" xr:uid="{77450891-1B34-4634-B927-3A70C8508628}"/>
    <cellStyle name="_CC_Resultado 2009 06_Res Tes Inst  070110 17a  Versão email_Corporate Bonds Sensitivity" xfId="1358" xr:uid="{CB2BBBA7-A98F-46D3-9AAC-62BC7C50C9D7}"/>
    <cellStyle name="_CC_Resultado 2009 06_Res Tes Inst  070110 17a  Versão email_Multi_Charts v18" xfId="1359" xr:uid="{13F5CD40-35D8-414D-81C2-9780E5F01EC9}"/>
    <cellStyle name="_CC_Resultado 2009 06_Res Tes Inst  070110 17a  Versão email_Multi_Charts v18 2" xfId="1360" xr:uid="{AB069CB4-BB28-4903-9AB5-8679F3906D41}"/>
    <cellStyle name="_CC_Resultado 2009 06_Res Tes Inst  070110 17a  Versão email_Multi_Charts v18_B10 CAAF" xfId="1361" xr:uid="{5000FBBA-5F37-4785-B285-D8CC12A17A98}"/>
    <cellStyle name="_CC_Resultado 2009 06_Res Tes Inst  070110 17a  Versão email_Multi_Charts v18_Itau_historical_data_request_without_budget" xfId="1362" xr:uid="{84B37D0B-B480-4633-B116-1C2009273617}"/>
    <cellStyle name="_CC_Resultado 2009 06_Res Tes Inst  070110 17a  Versão email_Multi_Charts v18_Tab_D1" xfId="1363" xr:uid="{E5AA9CA3-FEBA-4BCB-B760-773A28A11F44}"/>
    <cellStyle name="_CC_Resultado 2009 06_UES Stress test" xfId="1364" xr:uid="{44684787-4407-4389-B547-56F8C2E627AF}"/>
    <cellStyle name="_CC_Resultado 2009 09" xfId="1365" xr:uid="{68004FCE-2994-4AD7-BBB2-72A2B4526751}"/>
    <cellStyle name="_CC_Resultado 2009 09_20100802 - B8" xfId="1366" xr:uid="{97A0B1EB-5E5A-471B-ACCE-0D6BAEBB7994}"/>
    <cellStyle name="_CC_Resultado 2009 09_B10 CAAF" xfId="1367" xr:uid="{0ABE61B7-B6DC-4906-944D-6701EA86AF2B}"/>
    <cellStyle name="_CC_Resultado 2009 09_Corporate Bonds Sensitivity" xfId="1368" xr:uid="{7CD709A3-63F5-4FA5-BDBC-ECACD40C1A2D}"/>
    <cellStyle name="_CC_Resultado 2009 09_Multi_Charts v18" xfId="1369" xr:uid="{C58688BA-FAEC-4212-88EB-4D57470F9B44}"/>
    <cellStyle name="_CC_Resultado 2009 09_Multi_Charts v18 2" xfId="1370" xr:uid="{68F3DFED-2C3C-4ACC-869E-77D733C49486}"/>
    <cellStyle name="_CC_Resultado 2009 09_Multi_Charts v18_B10 CAAF" xfId="1371" xr:uid="{EB29E068-1AAF-4542-AEFF-F38930667DF8}"/>
    <cellStyle name="_CC_Resultado 2009 09_Multi_Charts v18_Itau_historical_data_request_without_budget" xfId="1372" xr:uid="{7C7961E9-80A3-430F-A550-AD3CB2EC59A1}"/>
    <cellStyle name="_CC_Resultado 2009 09_Multi_Charts v18_Tab_D1" xfId="1373" xr:uid="{DC829E96-5BC1-4CF7-B480-F4B0B941289B}"/>
    <cellStyle name="_CC_Resultado 2009 09_Res Tes Inst  070110 17a  Versão email" xfId="1374" xr:uid="{F68D602F-DC53-4F80-9AE4-2D13055BB509}"/>
    <cellStyle name="_CC_Resultado 2009 09_Res Tes Inst  070110 17a  Versão email_B10 CAAF" xfId="1375" xr:uid="{DE8DB6FF-684C-403B-A8AC-16893DB4366C}"/>
    <cellStyle name="_CC_Resultado 2009 09_Res Tes Inst  070110 17a  Versão email_Corporate Bonds Sensitivity" xfId="1376" xr:uid="{7F0765D1-E6E3-4AAB-BC2D-F759D2E58F5C}"/>
    <cellStyle name="_CC_Resultado 2009 09_Res Tes Inst  070110 17a  Versão email_Multi_Charts v18" xfId="1377" xr:uid="{F26BDA27-F769-4C1F-A790-139D98FBAD64}"/>
    <cellStyle name="_CC_Resultado 2009 09_Res Tes Inst  070110 17a  Versão email_Multi_Charts v18 2" xfId="1378" xr:uid="{440B7780-8199-43BD-805E-3372E62EAAE4}"/>
    <cellStyle name="_CC_Resultado 2009 09_Res Tes Inst  070110 17a  Versão email_Multi_Charts v18_B10 CAAF" xfId="1379" xr:uid="{08142D93-8030-42FB-AC95-1EE4B27625B1}"/>
    <cellStyle name="_CC_Resultado 2009 09_Res Tes Inst  070110 17a  Versão email_Multi_Charts v18_Itau_historical_data_request_without_budget" xfId="1380" xr:uid="{02E49EEC-C888-4F45-9167-231F0EB90E9C}"/>
    <cellStyle name="_CC_Resultado 2009 09_Res Tes Inst  070110 17a  Versão email_Multi_Charts v18_Tab_D1" xfId="1381" xr:uid="{30316702-69E5-43BC-B11E-AA701552F950}"/>
    <cellStyle name="_CC_Resultado 2009 09_UES Stress test" xfId="1382" xr:uid="{C15F51DC-BD7A-47AB-9459-9B98F3F9074B}"/>
    <cellStyle name="_CC_Resultado 2009 10" xfId="1383" xr:uid="{6A5C6DB0-86FA-4D71-8620-9AF3793B8B7F}"/>
    <cellStyle name="_CC_Resultado 2009 10_20100802 - B8" xfId="1384" xr:uid="{9A0EC47E-4A0A-4901-B6A8-B7813FA64ADB}"/>
    <cellStyle name="_CC_Resultado 2009 10_B10 CAAF" xfId="1385" xr:uid="{16ADDFDB-A2D2-4F2D-B8E5-0E340B0FE707}"/>
    <cellStyle name="_CC_Resultado 2009 10_Corporate Bonds Sensitivity" xfId="1386" xr:uid="{024C0464-54B5-487B-AFB2-75389CFC0300}"/>
    <cellStyle name="_CC_Resultado 2009 10_Multi_Charts v18" xfId="1387" xr:uid="{4351D252-B8FD-4260-98BF-2CEE11A56827}"/>
    <cellStyle name="_CC_Resultado 2009 10_Multi_Charts v18 2" xfId="1388" xr:uid="{E59FA286-E97C-44DB-ABAB-9A2E7431B61E}"/>
    <cellStyle name="_CC_Resultado 2009 10_Multi_Charts v18_B10 CAAF" xfId="1389" xr:uid="{5A1DC872-1000-4F56-A29E-08000ED49C37}"/>
    <cellStyle name="_CC_Resultado 2009 10_Multi_Charts v18_Itau_historical_data_request_without_budget" xfId="1390" xr:uid="{8868140B-B093-4805-BFC4-B3EEF605E97C}"/>
    <cellStyle name="_CC_Resultado 2009 10_Multi_Charts v18_Tab_D1" xfId="1391" xr:uid="{724D70BB-3983-459B-8C9A-C458E2C66480}"/>
    <cellStyle name="_CC_Resultado 2009 10_Res Tes Inst  070110 17a  Versão email" xfId="1392" xr:uid="{B88AE0A6-5C1F-4DD1-95A4-8D555BC819F5}"/>
    <cellStyle name="_CC_Resultado 2009 10_Res Tes Inst  070110 17a  Versão email_B10 CAAF" xfId="1393" xr:uid="{102762EE-E493-4E81-8DF7-95378F429C51}"/>
    <cellStyle name="_CC_Resultado 2009 10_Res Tes Inst  070110 17a  Versão email_Corporate Bonds Sensitivity" xfId="1394" xr:uid="{4A03C244-2B5F-466E-AFCD-AD1FFF6324F8}"/>
    <cellStyle name="_CC_Resultado 2009 10_Res Tes Inst  070110 17a  Versão email_Multi_Charts v18" xfId="1395" xr:uid="{41D9C008-6AD8-4FC3-A82F-A4F285CB04E5}"/>
    <cellStyle name="_CC_Resultado 2009 10_Res Tes Inst  070110 17a  Versão email_Multi_Charts v18 2" xfId="1396" xr:uid="{612C2B5C-1D9B-4667-9D27-A53E50DE2FFF}"/>
    <cellStyle name="_CC_Resultado 2009 10_Res Tes Inst  070110 17a  Versão email_Multi_Charts v18_B10 CAAF" xfId="1397" xr:uid="{37FD3DDC-4C4C-46FF-91D1-EA532905B342}"/>
    <cellStyle name="_CC_Resultado 2009 10_Res Tes Inst  070110 17a  Versão email_Multi_Charts v18_Itau_historical_data_request_without_budget" xfId="1398" xr:uid="{6FB6F6B3-DE3E-421F-B734-626C1260210E}"/>
    <cellStyle name="_CC_Resultado 2009 10_Res Tes Inst  070110 17a  Versão email_Multi_Charts v18_Tab_D1" xfId="1399" xr:uid="{79BACB8F-8DEB-4316-85F7-37A5F0D3163B}"/>
    <cellStyle name="_CC_Resultado 2009 10_UES Stress test" xfId="1400" xr:uid="{E128D415-ECC6-4120-B83E-65191935E5AA}"/>
    <cellStyle name="_CC_Resultado 2009 11" xfId="1401" xr:uid="{781E4C8F-E707-4F20-953E-BA377DA5DF5A}"/>
    <cellStyle name="_CC_Resultado 2009 11_20100802 - B8" xfId="1402" xr:uid="{1FA732C8-7415-4261-AA1B-48114B874F5A}"/>
    <cellStyle name="_CC_Resultado 2009 11_B10 CAAF" xfId="1403" xr:uid="{50E4A1D1-81BF-4DED-B87F-FC3E0DAF254D}"/>
    <cellStyle name="_CC_Resultado 2009 11_Corporate Bonds Sensitivity" xfId="1404" xr:uid="{A1C7EF7F-F9FE-4BEA-9851-FDD9182D898A}"/>
    <cellStyle name="_CC_Resultado 2009 11_Multi_Charts v18" xfId="1405" xr:uid="{48B7C1C3-BA62-454E-8252-686419862CED}"/>
    <cellStyle name="_CC_Resultado 2009 11_Multi_Charts v18 2" xfId="1406" xr:uid="{5EFC3132-4463-490B-927D-DAC1917E34E8}"/>
    <cellStyle name="_CC_Resultado 2009 11_Multi_Charts v18_B10 CAAF" xfId="1407" xr:uid="{391AA01F-208D-4F6A-B677-54FEA02CFF2E}"/>
    <cellStyle name="_CC_Resultado 2009 11_Multi_Charts v18_Itau_historical_data_request_without_budget" xfId="1408" xr:uid="{DB437357-9C31-432E-BF2F-D665D764FBEF}"/>
    <cellStyle name="_CC_Resultado 2009 11_Multi_Charts v18_Tab_D1" xfId="1409" xr:uid="{BDEA7BEB-4437-4345-9EC7-D0E0737D30EA}"/>
    <cellStyle name="_CC_Resultado 2009 11_Res Tes Inst  070110 17a  Versão email" xfId="1410" xr:uid="{91B1CED6-2E0E-46E6-A86F-F16B374A2053}"/>
    <cellStyle name="_CC_Resultado 2009 11_Res Tes Inst  070110 17a  Versão email_B10 CAAF" xfId="1411" xr:uid="{90124F3E-EAF7-46FC-92B4-DA535078ADEE}"/>
    <cellStyle name="_CC_Resultado 2009 11_Res Tes Inst  070110 17a  Versão email_Corporate Bonds Sensitivity" xfId="1412" xr:uid="{7430C6E9-F92E-4757-B87A-6275F587C4E0}"/>
    <cellStyle name="_CC_Resultado 2009 11_Res Tes Inst  070110 17a  Versão email_Multi_Charts v18" xfId="1413" xr:uid="{6B198EC9-60BC-4393-B922-150C195E778A}"/>
    <cellStyle name="_CC_Resultado 2009 11_Res Tes Inst  070110 17a  Versão email_Multi_Charts v18 2" xfId="1414" xr:uid="{AED732E0-0BF6-447B-AFC2-6D62F30DA672}"/>
    <cellStyle name="_CC_Resultado 2009 11_Res Tes Inst  070110 17a  Versão email_Multi_Charts v18_B10 CAAF" xfId="1415" xr:uid="{2AE0F521-F447-41B1-B356-8A108BF4A620}"/>
    <cellStyle name="_CC_Resultado 2009 11_Res Tes Inst  070110 17a  Versão email_Multi_Charts v18_Itau_historical_data_request_without_budget" xfId="1416" xr:uid="{D74C414C-91DE-4614-A243-6BAFD5C92384}"/>
    <cellStyle name="_CC_Resultado 2009 11_Res Tes Inst  070110 17a  Versão email_Multi_Charts v18_Tab_D1" xfId="1417" xr:uid="{C21196E3-238E-495F-9433-538CB28E6FF8}"/>
    <cellStyle name="_CC_Resultado 2009 11_UES Stress test" xfId="1418" xr:uid="{0CE840B1-6680-42F6-85F1-C79CF4533814}"/>
    <cellStyle name="_CC_Resultado Consolidado v5 Sensibilidade POS PRESIDENTE v43  V6" xfId="1419" xr:uid="{141C40C1-A1E9-4846-85D1-82055DB04797}"/>
    <cellStyle name="_CC_Resultado Consolidado v5 Sensibilidade POS PRESIDENTE v43  V6 2" xfId="1420" xr:uid="{1FD9E430-6E6E-4C8F-9196-6A5B49A89568}"/>
    <cellStyle name="_CC_Resultado Consolidado v5 Sensibilidade POS PRESIDENTE v43  V6_Advanced economy" xfId="1421" xr:uid="{663E84E7-E38D-4EDD-8C0A-D5E1CACC7848}"/>
    <cellStyle name="_CC_Resultado Consolidado v5 Sensibilidade POS PRESIDENTE v43  V6_Asia Russia" xfId="1422" xr:uid="{33F4E3C9-9F54-49E1-B2EB-5A47FDAF9E99}"/>
    <cellStyle name="_CC_Resultado Consolidado v5 Sensibilidade POS PRESIDENTE v43  V6_Brazilian credit crunch" xfId="1423" xr:uid="{32DB26AC-CDEC-4620-BA46-DA6B4EB50841}"/>
    <cellStyle name="_CC_Resultado Consolidado v5 Sensibilidade POS PRESIDENTE v43  V6_Brazilian debt crisis" xfId="1424" xr:uid="{EC656535-9250-4517-9957-8AC91BD0490C}"/>
    <cellStyle name="_CC_Resultado Consolidado v5 Sensibilidade POS PRESIDENTE v43  V6_Chinese hard land" xfId="1425" xr:uid="{43C3A365-D7CB-4E26-98AE-E95B510AC550}"/>
    <cellStyle name="_CC_Resultado Consolidado v5 Sensibilidade POS PRESIDENTE v43  V6_Geopolitical" xfId="1426" xr:uid="{681A5728-6068-49CA-BACD-A28C7AB9EC6C}"/>
    <cellStyle name="_CC_Resultado Consolidado v5 Sensibilidade POS PRESIDENTE v43  V6_Lula election" xfId="1427" xr:uid="{FFC1C612-3132-4ACB-84DE-2AD3D0A7955D}"/>
    <cellStyle name="_CC_Resultado Consolidado v5 Sensibilidade POS PRESIDENTE v43  V6_Populist shift" xfId="1428" xr:uid="{98331989-1B92-4849-AF11-5006DF24FE68}"/>
    <cellStyle name="_CC_Resultado Consolidado v5 Sensibilidade POS PRESIDENTE v43  V6_Systemic" xfId="1429" xr:uid="{73231945-0BAE-456B-A140-22644B8FB08A}"/>
    <cellStyle name="_CC_Resultado Consolidado v5 Sensibilidade POS PRESIDENTE v43  V6_US Interest rate" xfId="1430" xr:uid="{ED47A6EF-B9FF-4689-AD9C-6FCC1352B013}"/>
    <cellStyle name="_CC_Resultado Consolidado v5 Sensibilidade POS PRESIDENTE v44  V6" xfId="1431" xr:uid="{8D44A509-3742-49EB-919C-6603CFDAB417}"/>
    <cellStyle name="_CC_Resultado Consolidado v5 Sensibilidade POS PRESIDENTE v44  V6 2" xfId="1432" xr:uid="{5ADE7C2F-EA79-4EF8-85CE-309357C9A7D1}"/>
    <cellStyle name="_CC_Resultado Consolidado v5 Sensibilidade POS PRESIDENTE v44  V6 email IBBA" xfId="1433" xr:uid="{14959D23-3DE6-4F83-A414-B75BD95A7C31}"/>
    <cellStyle name="_CC_Resultado Consolidado v5 Sensibilidade POS PRESIDENTE v44  V6 email IBBA_Advanced economy" xfId="1434" xr:uid="{9BFAF012-2E8B-4A47-9D46-D75313F19166}"/>
    <cellStyle name="_CC_Resultado Consolidado v5 Sensibilidade POS PRESIDENTE v44  V6 email IBBA_Asia Russia" xfId="1435" xr:uid="{851F553C-1152-4461-A472-D283219C601D}"/>
    <cellStyle name="_CC_Resultado Consolidado v5 Sensibilidade POS PRESIDENTE v44  V6 email IBBA_Brazilian credit crunch" xfId="1436" xr:uid="{6DDECB72-2111-46B4-AC07-80DD47971DB5}"/>
    <cellStyle name="_CC_Resultado Consolidado v5 Sensibilidade POS PRESIDENTE v44  V6 email IBBA_Brazilian debt crisis" xfId="1437" xr:uid="{923B153F-A87B-4AB3-85E4-162F52E16676}"/>
    <cellStyle name="_CC_Resultado Consolidado v5 Sensibilidade POS PRESIDENTE v44  V6 email IBBA_Chinese hard land" xfId="1438" xr:uid="{E7110D3A-203E-4456-9517-D826384BE977}"/>
    <cellStyle name="_CC_Resultado Consolidado v5 Sensibilidade POS PRESIDENTE v44  V6 email IBBA_Geopolitical" xfId="1439" xr:uid="{8C72470B-5425-4DE3-B271-938027228E86}"/>
    <cellStyle name="_CC_Resultado Consolidado v5 Sensibilidade POS PRESIDENTE v44  V6 email IBBA_Lula election" xfId="1440" xr:uid="{A9A94AE3-84D7-482D-BF55-B330209CEB09}"/>
    <cellStyle name="_CC_Resultado Consolidado v5 Sensibilidade POS PRESIDENTE v44  V6 email IBBA_Populist shift" xfId="1441" xr:uid="{5B0F459C-285F-42B8-970B-288F7E2EC4DA}"/>
    <cellStyle name="_CC_Resultado Consolidado v5 Sensibilidade POS PRESIDENTE v44  V6 email IBBA_Systemic" xfId="1442" xr:uid="{16E30021-D14D-488C-97B6-1B528B366338}"/>
    <cellStyle name="_CC_Resultado Consolidado v5 Sensibilidade POS PRESIDENTE v44  V6 email IBBA_US Interest rate" xfId="1443" xr:uid="{6679AEB6-3261-46F8-A2E2-D681402EEF85}"/>
    <cellStyle name="_CC_Resultado Consolidado v5 Sensibilidade POS PRESIDENTE v44  V6_Advanced economy" xfId="1444" xr:uid="{4E46FD89-36EB-496D-929A-B459B741C1DE}"/>
    <cellStyle name="_CC_Resultado Consolidado v5 Sensibilidade POS PRESIDENTE v44  V6_Asia Russia" xfId="1445" xr:uid="{7B557CF8-6B10-4AE5-8C5D-E85808AFBBEC}"/>
    <cellStyle name="_CC_Resultado Consolidado v5 Sensibilidade POS PRESIDENTE v44  V6_Brazilian credit crunch" xfId="1446" xr:uid="{47C5E283-05CC-47EF-9847-CCDA4786799F}"/>
    <cellStyle name="_CC_Resultado Consolidado v5 Sensibilidade POS PRESIDENTE v44  V6_Brazilian debt crisis" xfId="1447" xr:uid="{380DCB27-9B21-450D-830D-2192D650F763}"/>
    <cellStyle name="_CC_Resultado Consolidado v5 Sensibilidade POS PRESIDENTE v44  V6_Chinese hard land" xfId="1448" xr:uid="{EF21AF8C-7520-4B85-AB0E-1ABE97B75BFD}"/>
    <cellStyle name="_CC_Resultado Consolidado v5 Sensibilidade POS PRESIDENTE v44  V6_Geopolitical" xfId="1449" xr:uid="{9BCDAAAD-D6E1-4527-A981-3C194D982D0E}"/>
    <cellStyle name="_CC_Resultado Consolidado v5 Sensibilidade POS PRESIDENTE v44  V6_Lula election" xfId="1450" xr:uid="{FDCD21CB-F1B2-4DC4-A7D2-455E5C622C6A}"/>
    <cellStyle name="_CC_Resultado Consolidado v5 Sensibilidade POS PRESIDENTE v44  V6_Populist shift" xfId="1451" xr:uid="{5D7074F1-3EBA-47B3-8F94-EC6188DD9F85}"/>
    <cellStyle name="_CC_Resultado Consolidado v5 Sensibilidade POS PRESIDENTE v44  V6_Systemic" xfId="1452" xr:uid="{625E2E1B-F345-42B1-A3EE-D20C2B854575}"/>
    <cellStyle name="_CC_Resultado Consolidado v5 Sensibilidade POS PRESIDENTE v44  V6_US Interest rate" xfId="1453" xr:uid="{FF785919-47AE-4DCE-813F-722B41215BE5}"/>
    <cellStyle name="_CDS GM IBBA" xfId="1454" xr:uid="{BB50C1E0-D6A0-426E-B799-3701F3D49AF1}"/>
    <cellStyle name="_CDS GM IBBA 2" xfId="1455" xr:uid="{17519118-6BC2-44F0-A65F-F30426CB1CB4}"/>
    <cellStyle name="_CDS GM IBBA_~3411570" xfId="1456" xr:uid="{BD6A2354-5E47-4B52-BF1E-0EB582E21910}"/>
    <cellStyle name="_CDS GM IBBA_B10 CAAF" xfId="1457" xr:uid="{F2F8CA77-0725-4124-B0D2-9B624598E252}"/>
    <cellStyle name="_CDS GM IBBA_Corporate Bonds Sensitivity" xfId="1458" xr:uid="{5D80E90C-27C8-4279-95EF-CB07351CF4BD}"/>
    <cellStyle name="_CDS GM IBBA_MapaResultados_95 180809" xfId="1459" xr:uid="{6131EC17-2DE8-4B02-908F-BE5036F3C522}"/>
    <cellStyle name="_CDS GM IBBA_MapaResultados_95 180809 2" xfId="1460" xr:uid="{BEBDE751-65CD-468A-9EEE-694763F89842}"/>
    <cellStyle name="_CDS GM IBBA_MapaResultados_95 180809_Advanced economy" xfId="1461" xr:uid="{623C2833-69D6-41A0-902A-0A3A8367DEB7}"/>
    <cellStyle name="_CDS GM IBBA_MapaResultados_95 180809_Asia Russia" xfId="1462" xr:uid="{E7636C2A-510B-4341-98D8-57318A1B2077}"/>
    <cellStyle name="_CDS GM IBBA_MapaResultados_95 180809_Brazilian credit crunch" xfId="1463" xr:uid="{2B8448FE-1A6C-4BAF-9314-48246EFA5022}"/>
    <cellStyle name="_CDS GM IBBA_MapaResultados_95 180809_Brazilian debt crisis" xfId="1464" xr:uid="{1CC77DE7-CAAD-470F-BBFB-8EDD5A2BD35D}"/>
    <cellStyle name="_CDS GM IBBA_MapaResultados_95 180809_Chinese hard land" xfId="1465" xr:uid="{2FC84857-A58A-4501-B385-195B95526540}"/>
    <cellStyle name="_CDS GM IBBA_MapaResultados_95 180809_Geopolitical" xfId="1466" xr:uid="{07BF265A-BC9D-4C9B-9A36-DFDEC070161C}"/>
    <cellStyle name="_CDS GM IBBA_MapaResultados_95 180809_Lula election" xfId="1467" xr:uid="{8188DD1E-2DFB-446A-B72E-807A39DE4B0F}"/>
    <cellStyle name="_CDS GM IBBA_MapaResultados_95 180809_Populist shift" xfId="1468" xr:uid="{2AB32B07-7CD8-4C1D-B868-D5E85DB4961E}"/>
    <cellStyle name="_CDS GM IBBA_MapaResultados_95 180809_Resultado Consolidado v5 Sensibilidade POS PRESIDENTE v43  V6" xfId="1469" xr:uid="{DE50E093-CAD9-464E-B76D-406C44650E70}"/>
    <cellStyle name="_CDS GM IBBA_MapaResultados_95 180809_Resultado Consolidado v5 Sensibilidade POS PRESIDENTE v43  V6 2" xfId="1470" xr:uid="{36533782-B2B6-4CE2-8F68-5BC5DB972C89}"/>
    <cellStyle name="_CDS GM IBBA_MapaResultados_95 180809_Resultado Consolidado v5 Sensibilidade POS PRESIDENTE v43  V6_Advanced economy" xfId="1471" xr:uid="{F97C9769-A0C6-40BA-98B6-9D07F28A53FE}"/>
    <cellStyle name="_CDS GM IBBA_MapaResultados_95 180809_Resultado Consolidado v5 Sensibilidade POS PRESIDENTE v43  V6_Asia Russia" xfId="1472" xr:uid="{2B833F7D-BE84-4D1F-8BCA-E6B500B5A414}"/>
    <cellStyle name="_CDS GM IBBA_MapaResultados_95 180809_Resultado Consolidado v5 Sensibilidade POS PRESIDENTE v43  V6_Brazilian credit crunch" xfId="1473" xr:uid="{A6EF0275-7477-4480-B155-1150783CF259}"/>
    <cellStyle name="_CDS GM IBBA_MapaResultados_95 180809_Resultado Consolidado v5 Sensibilidade POS PRESIDENTE v43  V6_Brazilian debt crisis" xfId="1474" xr:uid="{F8BEBF94-3DE9-4BA3-9206-A18651E4CF5A}"/>
    <cellStyle name="_CDS GM IBBA_MapaResultados_95 180809_Resultado Consolidado v5 Sensibilidade POS PRESIDENTE v43  V6_Chinese hard land" xfId="1475" xr:uid="{5F76C549-E834-488C-ACD8-AD3E598A9116}"/>
    <cellStyle name="_CDS GM IBBA_MapaResultados_95 180809_Resultado Consolidado v5 Sensibilidade POS PRESIDENTE v43  V6_Geopolitical" xfId="1476" xr:uid="{EC4DD131-FDC6-410F-8785-6950C67B7B74}"/>
    <cellStyle name="_CDS GM IBBA_MapaResultados_95 180809_Resultado Consolidado v5 Sensibilidade POS PRESIDENTE v43  V6_Lula election" xfId="1477" xr:uid="{6D28FA0F-158D-4C95-BC54-8AF6AC970419}"/>
    <cellStyle name="_CDS GM IBBA_MapaResultados_95 180809_Resultado Consolidado v5 Sensibilidade POS PRESIDENTE v43  V6_Populist shift" xfId="1478" xr:uid="{068354CB-FD4D-4612-9C1F-650080C481FB}"/>
    <cellStyle name="_CDS GM IBBA_MapaResultados_95 180809_Resultado Consolidado v5 Sensibilidade POS PRESIDENTE v43  V6_Systemic" xfId="1479" xr:uid="{886B51AA-B16D-43B3-B9B2-2F95A96F9A15}"/>
    <cellStyle name="_CDS GM IBBA_MapaResultados_95 180809_Resultado Consolidado v5 Sensibilidade POS PRESIDENTE v43  V6_US Interest rate" xfId="1480" xr:uid="{FCEEE8AD-48DF-4F7C-A0F9-B86D23BC028C}"/>
    <cellStyle name="_CDS GM IBBA_MapaResultados_95 180809_Resultado Consolidado v5 Sensibilidade POS PRESIDENTE v44  V6" xfId="1481" xr:uid="{495FBBF3-8030-482D-91F9-AD35C1DB3D9A}"/>
    <cellStyle name="_CDS GM IBBA_MapaResultados_95 180809_Resultado Consolidado v5 Sensibilidade POS PRESIDENTE v44  V6 2" xfId="1482" xr:uid="{A70D0A6C-AC93-4BCD-8E30-50490ECA3F29}"/>
    <cellStyle name="_CDS GM IBBA_MapaResultados_95 180809_Resultado Consolidado v5 Sensibilidade POS PRESIDENTE v44  V6_Advanced economy" xfId="1483" xr:uid="{B6B9E9B7-1DAA-46B6-9542-DF78AF874F63}"/>
    <cellStyle name="_CDS GM IBBA_MapaResultados_95 180809_Resultado Consolidado v5 Sensibilidade POS PRESIDENTE v44  V6_Asia Russia" xfId="1484" xr:uid="{B651AF6A-0FDA-487F-8C5B-EF91A98BDB16}"/>
    <cellStyle name="_CDS GM IBBA_MapaResultados_95 180809_Resultado Consolidado v5 Sensibilidade POS PRESIDENTE v44  V6_Brazilian credit crunch" xfId="1485" xr:uid="{73BD713E-1C8C-41A1-886E-8814A6A86C1D}"/>
    <cellStyle name="_CDS GM IBBA_MapaResultados_95 180809_Resultado Consolidado v5 Sensibilidade POS PRESIDENTE v44  V6_Brazilian debt crisis" xfId="1486" xr:uid="{B64F6219-5BD9-4593-8CB7-3B97B956608E}"/>
    <cellStyle name="_CDS GM IBBA_MapaResultados_95 180809_Resultado Consolidado v5 Sensibilidade POS PRESIDENTE v44  V6_Chinese hard land" xfId="1487" xr:uid="{43C9E666-C8F0-429D-B4F9-CB8F55735898}"/>
    <cellStyle name="_CDS GM IBBA_MapaResultados_95 180809_Resultado Consolidado v5 Sensibilidade POS PRESIDENTE v44  V6_Geopolitical" xfId="1488" xr:uid="{1DB1ACBB-156C-4598-AD64-A3889288C54F}"/>
    <cellStyle name="_CDS GM IBBA_MapaResultados_95 180809_Resultado Consolidado v5 Sensibilidade POS PRESIDENTE v44  V6_Lula election" xfId="1489" xr:uid="{50017C48-BADC-44F0-A053-67B8FD97815C}"/>
    <cellStyle name="_CDS GM IBBA_MapaResultados_95 180809_Resultado Consolidado v5 Sensibilidade POS PRESIDENTE v44  V6_Populist shift" xfId="1490" xr:uid="{9B5ED4A7-5528-4EFD-94FA-EE856FAC71A7}"/>
    <cellStyle name="_CDS GM IBBA_MapaResultados_95 180809_Resultado Consolidado v5 Sensibilidade POS PRESIDENTE v44  V6_Systemic" xfId="1491" xr:uid="{D7B78EE5-12E3-40DF-8C66-5C39E148AF85}"/>
    <cellStyle name="_CDS GM IBBA_MapaResultados_95 180809_Resultado Consolidado v5 Sensibilidade POS PRESIDENTE v44  V6_US Interest rate" xfId="1492" xr:uid="{C638FF30-BBB3-4F19-AC76-9083E3CF4954}"/>
    <cellStyle name="_CDS GM IBBA_MapaResultados_95 180809_Systemic" xfId="1493" xr:uid="{560398D2-A9B2-4E91-9B44-2404D94B9091}"/>
    <cellStyle name="_CDS GM IBBA_MapaResultados_95 180809_US Interest rate" xfId="1494" xr:uid="{E1907CC4-7ACB-4714-BC4A-37A333596366}"/>
    <cellStyle name="_CDS GM IBBA_Multi_Charts v18" xfId="1495" xr:uid="{20E7B0AE-1F00-4540-8DC6-051E78522308}"/>
    <cellStyle name="_CDS GM IBBA_Multi_Charts v18 2" xfId="1496" xr:uid="{531D0554-7AB5-4DAB-8049-C3D5D45D09DD}"/>
    <cellStyle name="_CDS GM IBBA_Multi_Charts v18_B10 CAAF" xfId="1497" xr:uid="{5F3088C3-0011-478E-8EA8-7265A4505D9E}"/>
    <cellStyle name="_CDS GM IBBA_Multi_Charts v18_Itau_historical_data_request_without_budget" xfId="1498" xr:uid="{3AC9D133-E97D-42AD-9E9B-2A3AA7B2D450}"/>
    <cellStyle name="_CDS GM IBBA_Multi_Charts v18_Tab_D1" xfId="1499" xr:uid="{F3A44454-187A-4AC9-9D42-657A2AD42AA7}"/>
    <cellStyle name="_CDS GM IBBA_RELATÓRIO RUDI (3)" xfId="1500" xr:uid="{8F4239C7-1F68-438A-8CD2-9FFADEADC2F2}"/>
    <cellStyle name="_CDS GM IBBA_RELATÓRIO RUDI (3) 2" xfId="1501" xr:uid="{54D35398-CAEC-40D9-921D-1B8680149A42}"/>
    <cellStyle name="_CDS GM IBBA_RELATÓRIO RUDI (3)_Advanced economy" xfId="1502" xr:uid="{A00D3D60-7529-4759-99B0-65843B5A47F9}"/>
    <cellStyle name="_CDS GM IBBA_RELATÓRIO RUDI (3)_Asia Russia" xfId="1503" xr:uid="{ECB8230B-F7B3-4AC6-B2CF-EC432D0BB095}"/>
    <cellStyle name="_CDS GM IBBA_RELATÓRIO RUDI (3)_Brazilian credit crunch" xfId="1504" xr:uid="{F533FA7E-39A7-417C-8218-A14767D2DB96}"/>
    <cellStyle name="_CDS GM IBBA_RELATÓRIO RUDI (3)_Brazilian debt crisis" xfId="1505" xr:uid="{3011D54C-A0CB-4A28-820B-3589BD25031A}"/>
    <cellStyle name="_CDS GM IBBA_RELATÓRIO RUDI (3)_Chinese hard land" xfId="1506" xr:uid="{CF539A52-B194-4652-A49B-AB957DAD2615}"/>
    <cellStyle name="_CDS GM IBBA_RELATÓRIO RUDI (3)_Geopolitical" xfId="1507" xr:uid="{8DE38F86-5168-48D3-8B30-7CF353DB0B53}"/>
    <cellStyle name="_CDS GM IBBA_RELATÓRIO RUDI (3)_Lula election" xfId="1508" xr:uid="{E8B09356-4D13-4CDE-B6B5-C813C99402B0}"/>
    <cellStyle name="_CDS GM IBBA_RELATÓRIO RUDI (3)_Populist shift" xfId="1509" xr:uid="{129FFACE-428D-4BDC-9821-32CBDA29EDD1}"/>
    <cellStyle name="_CDS GM IBBA_RELATÓRIO RUDI (3)_Resultado Consolidado v5 Sensibilidade POS PRESIDENTE v43  V6" xfId="1510" xr:uid="{0A416098-E0CF-4349-AE06-B7D337C2A7C2}"/>
    <cellStyle name="_CDS GM IBBA_RELATÓRIO RUDI (3)_Resultado Consolidado v5 Sensibilidade POS PRESIDENTE v43  V6 2" xfId="1511" xr:uid="{390C971C-1429-4DB2-AE79-85F9E35D25B5}"/>
    <cellStyle name="_CDS GM IBBA_RELATÓRIO RUDI (3)_Resultado Consolidado v5 Sensibilidade POS PRESIDENTE v43  V6_Advanced economy" xfId="1512" xr:uid="{0055DF9B-317F-459F-9C17-FAA5BA8DFC9C}"/>
    <cellStyle name="_CDS GM IBBA_RELATÓRIO RUDI (3)_Resultado Consolidado v5 Sensibilidade POS PRESIDENTE v43  V6_Asia Russia" xfId="1513" xr:uid="{C8C5FD2F-48A1-49B1-89AB-93F20DDB6038}"/>
    <cellStyle name="_CDS GM IBBA_RELATÓRIO RUDI (3)_Resultado Consolidado v5 Sensibilidade POS PRESIDENTE v43  V6_Brazilian credit crunch" xfId="1514" xr:uid="{BD247AB2-D442-4132-BD30-087C79528CE4}"/>
    <cellStyle name="_CDS GM IBBA_RELATÓRIO RUDI (3)_Resultado Consolidado v5 Sensibilidade POS PRESIDENTE v43  V6_Brazilian debt crisis" xfId="1515" xr:uid="{3E03368B-FD3C-41F2-8F4E-B8291C920A50}"/>
    <cellStyle name="_CDS GM IBBA_RELATÓRIO RUDI (3)_Resultado Consolidado v5 Sensibilidade POS PRESIDENTE v43  V6_Chinese hard land" xfId="1516" xr:uid="{0E7A78B0-D439-48B3-897D-00A83B3F2C24}"/>
    <cellStyle name="_CDS GM IBBA_RELATÓRIO RUDI (3)_Resultado Consolidado v5 Sensibilidade POS PRESIDENTE v43  V6_Geopolitical" xfId="1517" xr:uid="{C7AFA0EE-7538-4D0B-9B4D-80C555846A95}"/>
    <cellStyle name="_CDS GM IBBA_RELATÓRIO RUDI (3)_Resultado Consolidado v5 Sensibilidade POS PRESIDENTE v43  V6_Lula election" xfId="1518" xr:uid="{655BD8B5-74BB-4FAA-90D3-218A2CAE92F1}"/>
    <cellStyle name="_CDS GM IBBA_RELATÓRIO RUDI (3)_Resultado Consolidado v5 Sensibilidade POS PRESIDENTE v43  V6_Populist shift" xfId="1519" xr:uid="{772543C7-F4B6-47C2-8370-BD24FB2BCC05}"/>
    <cellStyle name="_CDS GM IBBA_RELATÓRIO RUDI (3)_Resultado Consolidado v5 Sensibilidade POS PRESIDENTE v43  V6_Systemic" xfId="1520" xr:uid="{2F727A63-6449-446C-8E0A-82EFA86C5FBA}"/>
    <cellStyle name="_CDS GM IBBA_RELATÓRIO RUDI (3)_Resultado Consolidado v5 Sensibilidade POS PRESIDENTE v43  V6_US Interest rate" xfId="1521" xr:uid="{05197F45-2EEF-4F06-ACF2-408D879DB65D}"/>
    <cellStyle name="_CDS GM IBBA_RELATÓRIO RUDI (3)_Resultado Consolidado v5 Sensibilidade POS PRESIDENTE v44  V6" xfId="1522" xr:uid="{7344444E-58A2-40B9-B648-32C07CC931E8}"/>
    <cellStyle name="_CDS GM IBBA_RELATÓRIO RUDI (3)_Resultado Consolidado v5 Sensibilidade POS PRESIDENTE v44  V6 2" xfId="1523" xr:uid="{A83D2E00-3345-41AB-9184-4482CF9EE9B6}"/>
    <cellStyle name="_CDS GM IBBA_RELATÓRIO RUDI (3)_Resultado Consolidado v5 Sensibilidade POS PRESIDENTE v44  V6_Advanced economy" xfId="1524" xr:uid="{4469E49D-4A2C-4A4D-AF78-351231EC1776}"/>
    <cellStyle name="_CDS GM IBBA_RELATÓRIO RUDI (3)_Resultado Consolidado v5 Sensibilidade POS PRESIDENTE v44  V6_Asia Russia" xfId="1525" xr:uid="{EF7C308E-4BCB-4E0C-A7AA-491ED9F62AB3}"/>
    <cellStyle name="_CDS GM IBBA_RELATÓRIO RUDI (3)_Resultado Consolidado v5 Sensibilidade POS PRESIDENTE v44  V6_Brazilian credit crunch" xfId="1526" xr:uid="{5F67DCE6-6170-4AEE-8206-522E3C62D880}"/>
    <cellStyle name="_CDS GM IBBA_RELATÓRIO RUDI (3)_Resultado Consolidado v5 Sensibilidade POS PRESIDENTE v44  V6_Brazilian debt crisis" xfId="1527" xr:uid="{BAAD1012-697F-4DE9-A703-038F22D6764D}"/>
    <cellStyle name="_CDS GM IBBA_RELATÓRIO RUDI (3)_Resultado Consolidado v5 Sensibilidade POS PRESIDENTE v44  V6_Chinese hard land" xfId="1528" xr:uid="{59C6E4F0-BEAF-491F-BDAE-B482B2B67D8E}"/>
    <cellStyle name="_CDS GM IBBA_RELATÓRIO RUDI (3)_Resultado Consolidado v5 Sensibilidade POS PRESIDENTE v44  V6_Geopolitical" xfId="1529" xr:uid="{0A01D0E6-39D1-4264-9CAC-328645802DC4}"/>
    <cellStyle name="_CDS GM IBBA_RELATÓRIO RUDI (3)_Resultado Consolidado v5 Sensibilidade POS PRESIDENTE v44  V6_Lula election" xfId="1530" xr:uid="{7F941C83-1B44-477D-885F-03FD9248B5B8}"/>
    <cellStyle name="_CDS GM IBBA_RELATÓRIO RUDI (3)_Resultado Consolidado v5 Sensibilidade POS PRESIDENTE v44  V6_Populist shift" xfId="1531" xr:uid="{44E26620-3A21-4FC1-9EDF-57F7FEEA17BA}"/>
    <cellStyle name="_CDS GM IBBA_RELATÓRIO RUDI (3)_Resultado Consolidado v5 Sensibilidade POS PRESIDENTE v44  V6_Systemic" xfId="1532" xr:uid="{88672C53-976A-49E4-AE2A-5F7D48A5BE12}"/>
    <cellStyle name="_CDS GM IBBA_RELATÓRIO RUDI (3)_Resultado Consolidado v5 Sensibilidade POS PRESIDENTE v44  V6_US Interest rate" xfId="1533" xr:uid="{AB9A7028-D41D-40EC-82E5-8B73195A019D}"/>
    <cellStyle name="_CDS GM IBBA_RELATÓRIO RUDI (3)_Systemic" xfId="1534" xr:uid="{982F5DC7-3486-47A0-A92D-4518F0B42F16}"/>
    <cellStyle name="_CDS GM IBBA_RELATÓRIO RUDI (3)_US Interest rate" xfId="1535" xr:uid="{7529BCDE-EA87-4BCC-8AEA-6E31AFB7BA8B}"/>
    <cellStyle name="_CDS GM IBBA_Resultado Consolidado v5 Sensibilidade POS PRESIDENTE v44  V6 email IBBA" xfId="1536" xr:uid="{9844F788-591F-4443-B7F0-BA95A74059E2}"/>
    <cellStyle name="_CDS GM IBBA_Resultado Consolidado v5 Sensibilidade POS PRESIDENTE v44  V6 email IBBA_Advanced economy" xfId="1537" xr:uid="{FB321E00-4C55-405F-9503-C38E885036A2}"/>
    <cellStyle name="_CDS GM IBBA_Resultado Consolidado v5 Sensibilidade POS PRESIDENTE v44  V6 email IBBA_Asia Russia" xfId="1538" xr:uid="{FB4ABFE3-030F-483E-A6AD-4959D7C6A863}"/>
    <cellStyle name="_CDS GM IBBA_Resultado Consolidado v5 Sensibilidade POS PRESIDENTE v44  V6 email IBBA_Brazilian credit crunch" xfId="1539" xr:uid="{A64EE3D0-584D-4B00-84BA-25F270D54791}"/>
    <cellStyle name="_CDS GM IBBA_Resultado Consolidado v5 Sensibilidade POS PRESIDENTE v44  V6 email IBBA_Brazilian debt crisis" xfId="1540" xr:uid="{44872F41-DBB7-4271-B887-7F67B346D4E5}"/>
    <cellStyle name="_CDS GM IBBA_Resultado Consolidado v5 Sensibilidade POS PRESIDENTE v44  V6 email IBBA_Chinese hard land" xfId="1541" xr:uid="{5EDF1E42-5E17-44B0-BC71-9C77D869A89A}"/>
    <cellStyle name="_CDS GM IBBA_Resultado Consolidado v5 Sensibilidade POS PRESIDENTE v44  V6 email IBBA_Geopolitical" xfId="1542" xr:uid="{614A509F-317A-45FD-8CD2-633BEF526EE4}"/>
    <cellStyle name="_CDS GM IBBA_Resultado Consolidado v5 Sensibilidade POS PRESIDENTE v44  V6 email IBBA_Lula election" xfId="1543" xr:uid="{C08334B9-E915-4037-9B28-175156901694}"/>
    <cellStyle name="_CDS GM IBBA_Resultado Consolidado v5 Sensibilidade POS PRESIDENTE v44  V6 email IBBA_Populist shift" xfId="1544" xr:uid="{23F86F0C-C25F-46CD-83ED-1032C50A0B94}"/>
    <cellStyle name="_CDS GM IBBA_Resultado Consolidado v5 Sensibilidade POS PRESIDENTE v44  V6 email IBBA_Systemic" xfId="1545" xr:uid="{037527C8-32EA-49CE-9289-32D8EC1C904E}"/>
    <cellStyle name="_CDS GM IBBA_Resultado Consolidado v5 Sensibilidade POS PRESIDENTE v44  V6 email IBBA_US Interest rate" xfId="1546" xr:uid="{714650C8-B66E-4C8C-AEBF-875040CED056}"/>
    <cellStyle name="_CLF" xfId="1547" xr:uid="{C7028CE5-92C2-4938-A8D3-A10693217F32}"/>
    <cellStyle name="_CLP" xfId="1548" xr:uid="{4990CEBE-87E5-4666-83F0-1F59E18BA29D}"/>
    <cellStyle name="_Codigo_Delfos" xfId="1549" xr:uid="{AF5BFB94-581D-4090-B7BD-519B8C9F379B}"/>
    <cellStyle name="_comparativo dif v2 e v1 dc" xfId="1550" xr:uid="{DD3B4554-66E4-4F88-9AEC-A7F90852682F}"/>
    <cellStyle name="_comparativo dif v2 e v1 dc 2" xfId="1551" xr:uid="{3EEBDCEC-1E1C-4C6C-BF33-E84B756CEFE8}"/>
    <cellStyle name="_comparativo dif v2 e v1 dc 3" xfId="1552" xr:uid="{EA2ECC60-43BE-49C3-9D5E-309AE3AFC726}"/>
    <cellStyle name="_comparativo dif v2 e v1 dc 4" xfId="1553" xr:uid="{08C991C5-BF81-44A2-94FC-FA4DB1EC19A4}"/>
    <cellStyle name="_comparativo dif v2 e v1 dc 5" xfId="1554" xr:uid="{F194E09C-C3D9-402A-AD4E-1F96F9E155B3}"/>
    <cellStyle name="_comparativo dif v2 e v1 dc 6" xfId="1555" xr:uid="{A583D666-4C7C-4A3C-BBFB-F00F5026AC56}"/>
    <cellStyle name="_comparativo dif v2 e v1 dc_Conciliações MIX_12_2009" xfId="1556" xr:uid="{A9F3B759-2AD9-4C12-BCA1-B89F302D6E1A}"/>
    <cellStyle name="_comparativo dif v2 e v1 dc_Conciliações MIX_12_2009 2" xfId="1557" xr:uid="{E65EE9C0-A15C-460D-8438-017DC6157AD5}"/>
    <cellStyle name="_comparativo dif v2 e v1 dc_Nota apoio PL e LL Bco Itaú" xfId="1558" xr:uid="{92C78D1A-880A-4548-A57A-F9D94536ABBC}"/>
    <cellStyle name="_comparativo dif v2 e v1 dc_Nota apoio PL e LL Bco Itaú 2" xfId="1559" xr:uid="{FC68E846-5EDD-4FB3-A6D0-68A3124CE872}"/>
    <cellStyle name="_comparativo dif v2 e v1 dc_Nota apoio PL e LL Bco Itaú 3" xfId="1560" xr:uid="{8DB9F57E-D2F0-47FA-A04D-31EF54F27F82}"/>
    <cellStyle name="_comparativo dif v2 e v1 dc_Nota apoio PL e LL Bco Itaú 4" xfId="1561" xr:uid="{B6004AD1-4859-480D-8E3A-C7F01E53D0C2}"/>
    <cellStyle name="_comparativo dif v2 e v1 dc_Nota apoio PL e LL Bco Itaú 5" xfId="1562" xr:uid="{AB8733B8-F0B5-4526-A4D6-D21A291EF809}"/>
    <cellStyle name="_comparativo dif v2 e v1 dc_Nota apoio PL e LL Bco Itaú 6" xfId="1563" xr:uid="{405498FF-B474-4A29-B7EF-3D3A00F980DD}"/>
    <cellStyle name="_comparativo dif v2 e v1 dc_Pasta2" xfId="1564" xr:uid="{1DA32353-B7F3-4D81-8720-4840E1FABE4C}"/>
    <cellStyle name="_comparativo dif v2 e v1 dc_Pasta2 2" xfId="1565" xr:uid="{EF11E6E6-4CEB-4AB2-8025-BA471F9D9E0A}"/>
    <cellStyle name="_comparativo dif v2 e v1 dc_Pasta2 3" xfId="1566" xr:uid="{A3E676AF-C0EC-4AA3-894B-5DBFF3709792}"/>
    <cellStyle name="_comparativo dif v2 e v1 dc_Pasta2_Conciliação PL e LL 03 Março11 Versão IFRS" xfId="1567" xr:uid="{0AE2AFE0-D714-4809-8135-FC8ECC19DCA2}"/>
    <cellStyle name="_comparativo dif v2 e v1 dc_Pasta2_Conciliação PL e LL 03 Março11 Versão IFRS 2" xfId="1568" xr:uid="{245F6B26-5D33-4799-930F-D84D8DCF09BE}"/>
    <cellStyle name="_comparativo dif v2 e v1 dc_planilha_modelo_contabilidade" xfId="1569" xr:uid="{BDB9088D-670E-4C69-B296-8C2148EC8570}"/>
    <cellStyle name="_comparativo dif v2 e v1 dc_planilha_modelo_contabilidade 2" xfId="1570" xr:uid="{8283855A-7DD3-4B14-A729-4CBEFE5DB9B4}"/>
    <cellStyle name="_comparativo dif v2 e v1 dc_planilha_modelo_contabilidade 3" xfId="1571" xr:uid="{EF5ACE71-E430-40B7-8ECF-808EDFAF618A}"/>
    <cellStyle name="_comparativo dif v2 e v1 dc_planilha_modelo_contabilidade 4" xfId="1572" xr:uid="{74CA3482-BA66-4A61-ADDB-0E50B058D13A}"/>
    <cellStyle name="_Compromissadas -Luxemburgo" xfId="1573" xr:uid="{9DB8C368-0174-4250-B657-56597A51B600}"/>
    <cellStyle name="_Contábil - Benefícios - 2008" xfId="1574" xr:uid="{39C51FFF-D554-41E9-8823-CDF5C871BE72}"/>
    <cellStyle name="_Contábil - Benefícios - 2008 2" xfId="1575" xr:uid="{F962A938-AA82-4439-B2B4-28045F1E85FF}"/>
    <cellStyle name="_Cr desde Exterior" xfId="1576" xr:uid="{3736BD65-D207-4D02-9F7B-0AD93E62142A}"/>
    <cellStyle name="_Cr desde Exterior_Codigo_Delfos" xfId="1577" xr:uid="{67499D6A-EDF1-47EC-BFFB-58307172CFEF}"/>
    <cellStyle name="_Cr MX y COMEX" xfId="1578" xr:uid="{1971A5E5-9E75-45D6-8AA0-3234CC20F74E}"/>
    <cellStyle name="_Cr MX y COMEX_Codigo_Delfos" xfId="1579" xr:uid="{5D789DE8-DB30-43DC-8784-BD16AEDC1A8C}"/>
    <cellStyle name="_credito por risco" xfId="1580" xr:uid="{628519DF-F27E-449C-BB83-CA2C6A6F7A90}"/>
    <cellStyle name="_credito por risco 2" xfId="1581" xr:uid="{83B8B26D-4C6A-470C-A4A3-DBA659D5EB6B}"/>
    <cellStyle name="_credito por risco 3" xfId="1582" xr:uid="{DB32F216-3147-463C-A94D-149C30A18384}"/>
    <cellStyle name="_credito por risco 4" xfId="1583" xr:uid="{B72B5D57-3FE4-4EF0-82C4-2C6F164F81D4}"/>
    <cellStyle name="_credito por risco 5" xfId="1584" xr:uid="{5E73E631-981F-47E4-9FAF-DEA985AB1664}"/>
    <cellStyle name="_DerivativosSetembro07" xfId="1585" xr:uid="{D5D56599-F04D-438A-9EF0-4A8CE6FF7907}"/>
    <cellStyle name="_DerivativosSetembro07 2" xfId="1586" xr:uid="{DBBCFF48-6510-40FB-AA63-009EF70832C9}"/>
    <cellStyle name="_DerivativosSetembro07 3" xfId="1587" xr:uid="{6FE9C00E-9E10-40D8-A635-12C09BFF6A95}"/>
    <cellStyle name="_DerivativosSetembro07_GRM_Reporte_LCR_NSFR" xfId="1588" xr:uid="{46EDCD15-B604-436A-A8CC-420DBBFD94C9}"/>
    <cellStyle name="_DerivativosSetembro07_Hoja1" xfId="1589" xr:uid="{5E87E3A4-180D-478A-8DFA-CEC801B03ACB}"/>
    <cellStyle name="_DerivativosSetembro07_LCR (Uso BRASIL)" xfId="1590" xr:uid="{5BCB855E-5FD8-4ADF-9522-DDFB2E283134}"/>
    <cellStyle name="_diferenças de eliminações publicaçãoDC" xfId="1591" xr:uid="{DD21B59A-3277-41B6-A13C-B3E129D57EB1}"/>
    <cellStyle name="_diferenças de eliminações publicaçãoDC 2" xfId="1592" xr:uid="{7D71A4D2-608E-434F-80F1-7656828AF1C0}"/>
    <cellStyle name="_diferenças de eliminações publicaçãoDC 3" xfId="1593" xr:uid="{98EAFE9C-CC99-46F9-A8D2-F76B1E82E136}"/>
    <cellStyle name="_diferenças de eliminações publicaçãoDC 4" xfId="1594" xr:uid="{25E284AB-7987-4B18-81A2-1FD056EBF23A}"/>
    <cellStyle name="_diferenças de eliminações publicaçãoDC 5" xfId="1595" xr:uid="{0B273394-FA5B-4700-BEDF-3DC297EC8B43}"/>
    <cellStyle name="_diferenças de eliminações publicaçãoDC 6" xfId="1596" xr:uid="{B520FF71-D993-4FCB-8945-FB5B6118078C}"/>
    <cellStyle name="_diferenças de eliminações publicaçãoDC_Conciliações MIX_12_2009" xfId="1597" xr:uid="{26E0570A-10B2-4CC9-A04A-2A3F4351AC29}"/>
    <cellStyle name="_diferenças de eliminações publicaçãoDC_Conciliações MIX_12_2009 2" xfId="1598" xr:uid="{DE4142B4-5CEE-43EC-8446-BC986FC9729C}"/>
    <cellStyle name="_diferenças de eliminações publicaçãoDC_Nota apoio PL e LL Bco Itaú" xfId="1599" xr:uid="{987DFC82-5F79-43B1-B919-CAEE6BFD1EBB}"/>
    <cellStyle name="_diferenças de eliminações publicaçãoDC_Nota apoio PL e LL Bco Itaú 2" xfId="1600" xr:uid="{E46C7C6D-4E6F-47CA-875A-6BA5C1D7B47C}"/>
    <cellStyle name="_diferenças de eliminações publicaçãoDC_Nota apoio PL e LL Bco Itaú 3" xfId="1601" xr:uid="{493EB506-DDC2-4768-A51D-5F14F930B4D2}"/>
    <cellStyle name="_diferenças de eliminações publicaçãoDC_Nota apoio PL e LL Bco Itaú 4" xfId="1602" xr:uid="{4FA8E788-EF66-45E1-95F7-253B4ADEF8DE}"/>
    <cellStyle name="_diferenças de eliminações publicaçãoDC_Nota apoio PL e LL Bco Itaú 5" xfId="1603" xr:uid="{432B7AB1-67F4-45F1-B723-5B09A6396100}"/>
    <cellStyle name="_diferenças de eliminações publicaçãoDC_Nota apoio PL e LL Bco Itaú 6" xfId="1604" xr:uid="{80F0B974-CD12-48D3-BE68-A6A51DE18D3C}"/>
    <cellStyle name="_diferenças de eliminações publicaçãoDC_Pasta2" xfId="1605" xr:uid="{AFC63F54-1601-4518-8A55-42579D67BF0C}"/>
    <cellStyle name="_diferenças de eliminações publicaçãoDC_Pasta2 2" xfId="1606" xr:uid="{720DCAB2-00A4-4626-B6A3-4C3994EDCB5E}"/>
    <cellStyle name="_diferenças de eliminações publicaçãoDC_Pasta2 3" xfId="1607" xr:uid="{2035619D-D08D-4B2D-ADF0-6B67462386FA}"/>
    <cellStyle name="_diferenças de eliminações publicaçãoDC_Pasta2_Conciliação PL e LL 03 Março11 Versão IFRS" xfId="1608" xr:uid="{E5E7C2D6-5E01-4F31-8240-8B714C3ED6B1}"/>
    <cellStyle name="_diferenças de eliminações publicaçãoDC_Pasta2_Conciliação PL e LL 03 Março11 Versão IFRS 2" xfId="1609" xr:uid="{565EE1F2-F59A-45B8-8844-B8265F2BC4A5}"/>
    <cellStyle name="_diferenças de eliminações publicaçãoDC_planilha_modelo_contabilidade" xfId="1610" xr:uid="{3A34A0CF-99C7-40B4-8973-A87471E84521}"/>
    <cellStyle name="_diferenças de eliminações publicaçãoDC_planilha_modelo_contabilidade 2" xfId="1611" xr:uid="{2FADEA77-B31F-4F77-A052-E4D4E6DB2D78}"/>
    <cellStyle name="_diferenças de eliminações publicaçãoDC_planilha_modelo_contabilidade 3" xfId="1612" xr:uid="{97771BAF-0751-4B80-8466-B2CA2BD96CBE}"/>
    <cellStyle name="_diferenças de eliminações publicaçãoDC_planilha_modelo_contabilidade 4" xfId="1613" xr:uid="{B4E336B3-4413-45DF-9ECF-0946801C1A64}"/>
    <cellStyle name="_diferenças de eliminações setembro 03DC" xfId="1614" xr:uid="{D6B5903E-D470-47EB-A838-449AC97A5B47}"/>
    <cellStyle name="_diferenças de eliminações setembro 03DC 2" xfId="1615" xr:uid="{4E9365A9-5148-4A9B-B108-F511B0CFEA50}"/>
    <cellStyle name="_diferenças de eliminações setembro 03DC 3" xfId="1616" xr:uid="{4DEE3DA6-D8F3-4725-AC49-72073D7D56ED}"/>
    <cellStyle name="_diferenças de eliminações setembro 03DC 4" xfId="1617" xr:uid="{FBFC8BFF-56D7-4658-9211-4650917BE4A1}"/>
    <cellStyle name="_diferenças de eliminações setembro 03DC 5" xfId="1618" xr:uid="{A0A2F249-2036-4C7B-A494-5880836A95BC}"/>
    <cellStyle name="_diferenças de eliminações setembro 03DC 6" xfId="1619" xr:uid="{7FF343C9-F422-4583-99BB-2EDCFC288388}"/>
    <cellStyle name="_diferenças de eliminações setembro 03DC_Conciliações MIX_12_2009" xfId="1620" xr:uid="{A2F4E251-0166-4B73-9F0D-60EB2899E097}"/>
    <cellStyle name="_diferenças de eliminações setembro 03DC_Conciliações MIX_12_2009 2" xfId="1621" xr:uid="{1EDE2E75-5740-4216-8EC9-3ABC9CCAA998}"/>
    <cellStyle name="_diferenças de eliminações setembro 03DC_Nota apoio PL e LL Bco Itaú" xfId="1622" xr:uid="{F9A56675-0AB0-4825-B21F-10227733CF68}"/>
    <cellStyle name="_diferenças de eliminações setembro 03DC_Nota apoio PL e LL Bco Itaú 2" xfId="1623" xr:uid="{C4F75EBB-ED99-4758-BA33-CB62849FEF41}"/>
    <cellStyle name="_diferenças de eliminações setembro 03DC_Nota apoio PL e LL Bco Itaú 3" xfId="1624" xr:uid="{684CF6EC-5931-4BA1-9FFB-937C3ACDD257}"/>
    <cellStyle name="_diferenças de eliminações setembro 03DC_Nota apoio PL e LL Bco Itaú 4" xfId="1625" xr:uid="{32139872-E2D8-4EF8-8C26-C0CA4A9208C1}"/>
    <cellStyle name="_diferenças de eliminações setembro 03DC_Nota apoio PL e LL Bco Itaú 5" xfId="1626" xr:uid="{FC536510-8CA9-4149-8F47-0A12AF034FBC}"/>
    <cellStyle name="_diferenças de eliminações setembro 03DC_Nota apoio PL e LL Bco Itaú 6" xfId="1627" xr:uid="{C4B02B9A-81D0-40B5-9E82-F065FD8D2E87}"/>
    <cellStyle name="_diferenças de eliminações setembro 03DC_Pasta2" xfId="1628" xr:uid="{94268DB8-1123-4AB0-B24A-2A8C9C5953F8}"/>
    <cellStyle name="_diferenças de eliminações setembro 03DC_Pasta2 2" xfId="1629" xr:uid="{46048217-3A69-4425-B3B2-412AA7EFA6EF}"/>
    <cellStyle name="_diferenças de eliminações setembro 03DC_Pasta2 3" xfId="1630" xr:uid="{E230E3A9-7416-4C61-B451-570A5F3D7763}"/>
    <cellStyle name="_diferenças de eliminações setembro 03DC_Pasta2_Conciliação PL e LL 03 Março11 Versão IFRS" xfId="1631" xr:uid="{77025D31-A68F-4484-BDA2-D6D0287C2DC2}"/>
    <cellStyle name="_diferenças de eliminações setembro 03DC_Pasta2_Conciliação PL e LL 03 Março11 Versão IFRS 2" xfId="1632" xr:uid="{6E7FBCF8-7125-4F18-90F9-CE20917B8D1B}"/>
    <cellStyle name="_diferenças de eliminações setembro 03DC_planilha_modelo_contabilidade" xfId="1633" xr:uid="{C0531B04-DF39-4D84-87E9-486A6BF05B3C}"/>
    <cellStyle name="_diferenças de eliminações setembro 03DC_planilha_modelo_contabilidade 2" xfId="1634" xr:uid="{DFC9B06C-8964-4001-B4FC-1AF6E83A4E99}"/>
    <cellStyle name="_diferenças de eliminações setembro 03DC_planilha_modelo_contabilidade 3" xfId="1635" xr:uid="{01577768-74B1-4E58-90FE-98053BC2BC1A}"/>
    <cellStyle name="_diferenças de eliminações setembro 03DC_planilha_modelo_contabilidade 4" xfId="1636" xr:uid="{91755731-B1A6-4CD5-AE93-84CD9327EB5B}"/>
    <cellStyle name="_Div. Postergados" xfId="1637" xr:uid="{F7502257-9127-4F4B-A81C-024DF6425293}"/>
    <cellStyle name="_Div. Postergados_Codigo_Delfos" xfId="1638" xr:uid="{8282D898-F2DC-4BE6-B67E-6B59C4B41357}"/>
    <cellStyle name="_DRE 0405" xfId="1639" xr:uid="{AB21C427-34F7-4230-905D-0904E65F1069}"/>
    <cellStyle name="_DRE 0405_B10 CAAF" xfId="1640" xr:uid="{56ECAF3A-2F18-46CD-851B-994218C25A1B}"/>
    <cellStyle name="_DRE 0605" xfId="1641" xr:uid="{92E710F2-9CAC-4D8C-9AF9-68A434D13389}"/>
    <cellStyle name="_DRE 0605_B10 CAAF" xfId="1642" xr:uid="{825B9D2E-77F7-4DE6-AD8F-468A4BD0B0D3}"/>
    <cellStyle name="_DRE 0705" xfId="1643" xr:uid="{A38C8E98-E2BD-4784-B974-76221F788DD9}"/>
    <cellStyle name="_DRE 0705_B10 CAAF" xfId="1644" xr:uid="{37E2F604-FED1-464B-BCE3-B406997FD99E}"/>
    <cellStyle name="_DRE 1.0" xfId="1645" xr:uid="{84503A82-D3FB-469E-B9BA-94720604EFF4}"/>
    <cellStyle name="_DRE 1.0 2" xfId="1646" xr:uid="{448833B8-ED2B-4A5E-95B7-EBFD041A7DEC}"/>
    <cellStyle name="_dre pro forma" xfId="1647" xr:uid="{73C2DB7F-4546-4B70-90A8-2DEAB222E5DA}"/>
    <cellStyle name="_dre pro forma 2" xfId="1648" xr:uid="{D6094975-4394-471D-9E7E-01D879FDCFF5}"/>
    <cellStyle name="_dre pro forma 3" xfId="1649" xr:uid="{9646F557-3058-4873-8773-51B06F4954DB}"/>
    <cellStyle name="_dre pro forma 4" xfId="1650" xr:uid="{816DAF73-BF8C-4AC3-9734-2DA01B4D0D96}"/>
    <cellStyle name="_dre pro forma 5" xfId="1651" xr:uid="{6F6BD105-FC58-4500-8ACE-7528F4B2D89D}"/>
    <cellStyle name="_DRE_MaioReal" xfId="1652" xr:uid="{2A85D5DB-64F4-4A2C-8CA2-5F78214151F2}"/>
    <cellStyle name="_DRE_MaioReal 2" xfId="1653" xr:uid="{1B4E03C0-BB58-4A81-B359-01102B806255}"/>
    <cellStyle name="_Dre_Publicacao2004" xfId="1654" xr:uid="{2B3A8970-B0CF-495B-962E-3B6650317778}"/>
    <cellStyle name="_Dre_Publicacao2004 2" xfId="1655" xr:uid="{457657C2-4D3B-4EAB-93A0-2AE7DED530A4}"/>
    <cellStyle name="_Eficiência_Itau_2008_DFs_Acumulado" xfId="1656" xr:uid="{C518C8C7-6250-4AD9-A46D-17D458198337}"/>
    <cellStyle name="_Eficiência_Itau_2008_DFs_Acumulado 2" xfId="1657" xr:uid="{0208295B-B11D-4344-8CFD-8BF3A06BE57E}"/>
    <cellStyle name="_Eficiência_Itau_2008_DFs_Acumulado 3" xfId="1658" xr:uid="{99B9811C-6C92-4E77-9C0F-83813375B4D5}"/>
    <cellStyle name="_Eficiência_Itau_2008_DFs_Acumulado 4" xfId="1659" xr:uid="{DE55C8F2-0113-43A8-936D-65FB0625804C}"/>
    <cellStyle name="_Eficiência_Itau_2008_DFs_Acumulado 5" xfId="1660" xr:uid="{7FD4834C-E5F1-472B-9202-09768ACD33F9}"/>
    <cellStyle name="_Encaje" xfId="1661" xr:uid="{F53B7A13-B76E-4EC3-BDA9-11234804A5BB}"/>
    <cellStyle name="_Encaje 2" xfId="1662" xr:uid="{0ED8F9B4-DA4C-4AD0-B55A-A1D966CBD92D}"/>
    <cellStyle name="_Encaje 2 2" xfId="1663" xr:uid="{1A8616EA-B9A3-4BFB-B3BF-E2F1CD27A7A7}"/>
    <cellStyle name="_Encaje 2 3" xfId="1664" xr:uid="{12623C0B-FCE0-4941-8FAC-0156ABD0B8DF}"/>
    <cellStyle name="_Encaje 2_GRM_Reporte_LCR_NSFR" xfId="1665" xr:uid="{D005718E-9396-4F89-A270-8AA1E6EB5A26}"/>
    <cellStyle name="_Encaje 2_Hoja1" xfId="1666" xr:uid="{9EC09B2E-0A32-4D9A-BF11-2E36147B4D28}"/>
    <cellStyle name="_Encaje 2_LCR (Uso BRASIL)" xfId="1667" xr:uid="{F6EC9BAC-9798-456B-ACCF-33E8F0B323BB}"/>
    <cellStyle name="_Encaje 3" xfId="1668" xr:uid="{B1CA8E89-EC3D-41AF-9370-BD158F263808}"/>
    <cellStyle name="_Encaje 4" xfId="1669" xr:uid="{3F5E7EE3-F45F-4D8F-B87E-21BC077F0AAB}"/>
    <cellStyle name="_Encaje_BD" xfId="1670" xr:uid="{655A8F0A-BA27-496F-8387-BAB3BD81A682}"/>
    <cellStyle name="_Encaje_BD_Codigo_Delfos" xfId="1671" xr:uid="{B8AE4BFA-EC38-4E19-BB5E-F91C058F9914}"/>
    <cellStyle name="_Encaje_BD_GRM_Reporte_LCR_NSFR" xfId="1672" xr:uid="{FBA646C6-4624-4E0A-95F1-F71C7BA6077A}"/>
    <cellStyle name="_Encaje_BD_Hoja1" xfId="1673" xr:uid="{8B4B8C7B-195A-4C16-8CAC-D1FE725B9FFA}"/>
    <cellStyle name="_Encaje_BD_LCR (Uso BRASIL)" xfId="1674" xr:uid="{4C774A3E-3573-43CA-9466-EF31C66C4101}"/>
    <cellStyle name="_Encaje_Cálculo_DATA" xfId="1675" xr:uid="{4A145C24-EBF7-43D2-BD66-2EEEE19BC2B0}"/>
    <cellStyle name="_Encaje_Cálculo_DATA 2" xfId="1676" xr:uid="{EBCFACB2-63FA-4B02-9720-6C1C39F0519F}"/>
    <cellStyle name="_Encaje_Cálculo_DATA 3" xfId="1677" xr:uid="{72A27E33-8B9D-4A42-AB4B-CF702FB9C0E2}"/>
    <cellStyle name="_Encaje_Cálculo_DATA_GRM_Reporte_LCR_NSFR" xfId="1678" xr:uid="{E4FC253B-0221-485B-8BE6-7EF6598434F3}"/>
    <cellStyle name="_Encaje_Cálculo_DATA_Hoja1" xfId="1679" xr:uid="{702F870C-16BE-4203-BB44-8AA1AFC1010C}"/>
    <cellStyle name="_Encaje_Cálculo_DATA_LCR (Uso BRASIL)" xfId="1680" xr:uid="{48BB3584-28BF-4685-8495-9ACD9C4387FF}"/>
    <cellStyle name="_Encaje_Codigo_Delfos" xfId="1681" xr:uid="{2DB4D1DF-311B-4A81-9293-5C1AEC4A7264}"/>
    <cellStyle name="_Encaje_Codigo_Delfos 2" xfId="1682" xr:uid="{8ED248F0-C030-4B4B-BC4D-2B453E5DBB32}"/>
    <cellStyle name="_Encaje_Codigo_Delfos 3" xfId="1683" xr:uid="{E90FF884-E1BD-4E0F-B863-122A0B146379}"/>
    <cellStyle name="_Encaje_DADOS LCR" xfId="1684" xr:uid="{4ADF0C3D-4B4D-4786-8508-2BD390B1A3B2}"/>
    <cellStyle name="_Encaje_DADOS LCR 2" xfId="1685" xr:uid="{50515E8A-7C15-47B9-B20A-928641C346D0}"/>
    <cellStyle name="_Encaje_DADOS LCR 3" xfId="1686" xr:uid="{450BA133-B3FB-4E53-A164-467D2885306C}"/>
    <cellStyle name="_Encaje_DADOS LCR_GRM_Reporte_LCR_NSFR" xfId="1687" xr:uid="{9467989F-56CA-4846-9845-E6D4E5016EBD}"/>
    <cellStyle name="_Encaje_DADOS LCR_Hoja1" xfId="1688" xr:uid="{6CD0049B-DF15-4A72-9BA5-06B52BB1592C}"/>
    <cellStyle name="_Encaje_DADOS LCR_LCR (Uso BRASIL)" xfId="1689" xr:uid="{4CEA0CE3-CFFF-4856-8895-602D3DB4ECCB}"/>
    <cellStyle name="_Encaje_DADOS LCR-A" xfId="1690" xr:uid="{037782EE-F9E0-4935-B2F9-E7BFAD6E73CB}"/>
    <cellStyle name="_Encaje_DADOS LCR-A 2" xfId="1691" xr:uid="{C7590B6B-E51B-4E27-AE41-FC6BEC13D9DE}"/>
    <cellStyle name="_Encaje_DADOS LCR-A 2 2" xfId="1692" xr:uid="{F674B773-228F-4E27-9BB5-63BF254F759B}"/>
    <cellStyle name="_Encaje_DADOS LCR-A 2 3" xfId="1693" xr:uid="{65083BBE-B35A-4A95-AD36-DBC4109B7739}"/>
    <cellStyle name="_Encaje_DADOS LCR-A 2_GRM_Reporte_LCR_NSFR" xfId="1694" xr:uid="{4A6CB781-8817-49CA-8E73-2F32DBDF732C}"/>
    <cellStyle name="_Encaje_DADOS LCR-A 2_Hoja1" xfId="1695" xr:uid="{845C224B-1EEB-441B-9ACF-84D24107F18F}"/>
    <cellStyle name="_Encaje_DADOS LCR-A 2_LCR (Uso BRASIL)" xfId="1696" xr:uid="{A2E81EBA-0086-4D1F-8ACB-9EBC3D34EB1C}"/>
    <cellStyle name="_Encaje_DADOS LCR-A 3" xfId="1697" xr:uid="{BB73D102-C61A-4D2E-973C-17D56ADF5098}"/>
    <cellStyle name="_Encaje_DADOS LCR-A 4" xfId="1698" xr:uid="{5A492333-E85C-431B-9D36-5C44AAD6A4F4}"/>
    <cellStyle name="_Encaje_DADOS LCR-A_GRM_Reporte_LCR_NSFR" xfId="1699" xr:uid="{C690DD66-1743-4EF0-BC65-E18011827CDB}"/>
    <cellStyle name="_Encaje_DADOS LCR-A_Hoja1" xfId="1700" xr:uid="{138264AB-0276-43B6-979A-274547E16BB1}"/>
    <cellStyle name="_Encaje_DADOS LCR-A_LCR (Uso BRASIL)" xfId="1701" xr:uid="{E104550F-23AD-4319-9A46-94535E06D7FC}"/>
    <cellStyle name="_Encaje_Dados_ACR" xfId="1702" xr:uid="{E43C3304-6C6F-4EBF-B542-D9DC74DE8564}"/>
    <cellStyle name="_Encaje_Dados_ACR 2" xfId="1703" xr:uid="{6E2DCADA-25E7-4D0C-9EF1-90055A7B4444}"/>
    <cellStyle name="_Encaje_Dados_ACR 3" xfId="1704" xr:uid="{2ADAAB90-3609-44A0-B52E-0199320F0277}"/>
    <cellStyle name="_Encaje_Dados_ACR_1" xfId="1705" xr:uid="{ACA1113F-6697-4255-87B7-4DAD2925595E}"/>
    <cellStyle name="_Encaje_Dados_ACR_1 2" xfId="1706" xr:uid="{9D233EAD-1728-48E5-AC50-A8A87EB2F094}"/>
    <cellStyle name="_Encaje_Dados_ACR_1 2 2" xfId="1707" xr:uid="{8A19BCCF-0366-4000-BDF9-98F0FFDFFE97}"/>
    <cellStyle name="_Encaje_Dados_ACR_1 2 3" xfId="1708" xr:uid="{E6DB8DB7-D077-4066-BB25-0013C77893D8}"/>
    <cellStyle name="_Encaje_Dados_ACR_1 2_GRM_Reporte_LCR_NSFR" xfId="1709" xr:uid="{D0188569-637C-489A-8B03-4F3E537A3199}"/>
    <cellStyle name="_Encaje_Dados_ACR_1 2_Hoja1" xfId="1710" xr:uid="{6ED97232-CAD0-4A27-B620-5BD245F15E1B}"/>
    <cellStyle name="_Encaje_Dados_ACR_1 2_LCR (Uso BRASIL)" xfId="1711" xr:uid="{289AEA75-338E-49A7-BEB7-61F0120296F3}"/>
    <cellStyle name="_Encaje_Dados_ACR_1 3" xfId="1712" xr:uid="{B4B70918-FEBF-43EB-BB68-8D320D6C9574}"/>
    <cellStyle name="_Encaje_Dados_ACR_1 4" xfId="1713" xr:uid="{6D157DB1-7CCE-4CB5-88FE-1D9546136E3F}"/>
    <cellStyle name="_Encaje_Dados_ACR_1_GRM_Reporte_LCR_NSFR" xfId="1714" xr:uid="{FA86910C-91FC-481B-8036-A87CDBFF0231}"/>
    <cellStyle name="_Encaje_Dados_ACR_1_Hoja1" xfId="1715" xr:uid="{008629A6-3115-4356-8E22-77D5DF1A363E}"/>
    <cellStyle name="_Encaje_Dados_ACR_1_LCR (Uso BRASIL)" xfId="1716" xr:uid="{CD8B7860-4598-4D1C-9E0C-5C72F7A08A2B}"/>
    <cellStyle name="_Encaje_Dados_ACR_GRM_Reporte_LCR_NSFR" xfId="1717" xr:uid="{3226F8D0-7F1B-4FC9-87D0-5BF20CCC8C3C}"/>
    <cellStyle name="_Encaje_Dados_ACR_Hoja1" xfId="1718" xr:uid="{6201F19C-45FB-4EB7-AA4D-9C015AF37A98}"/>
    <cellStyle name="_Encaje_Dados_ACR_LCR (Uso BRASIL)" xfId="1719" xr:uid="{93DDF0EA-5E20-4BCD-A013-784C64311524}"/>
    <cellStyle name="_Encaje_DATA" xfId="1720" xr:uid="{3A1A1BA1-5EBC-477C-A59E-45E967112829}"/>
    <cellStyle name="_Encaje_DATA 2" xfId="1721" xr:uid="{4376294B-D8CC-43D4-BB63-BDC4C30ABBBC}"/>
    <cellStyle name="_Encaje_DATA 3" xfId="1722" xr:uid="{E1C42F51-1AA7-4D77-B5FC-2B732EBECE0C}"/>
    <cellStyle name="_Encaje_DATA_DADOS LCR-A" xfId="1723" xr:uid="{F7B4B89D-951A-418E-87CA-3F1C6A0BD71E}"/>
    <cellStyle name="_Encaje_DATA_DADOS LCR-A 2" xfId="1724" xr:uid="{C4CBE87E-3315-4A45-B8E2-AF499E089FCD}"/>
    <cellStyle name="_Encaje_DATA_DADOS LCR-A 2 2" xfId="1725" xr:uid="{00CA23DC-162C-49FD-A31E-F055049134EF}"/>
    <cellStyle name="_Encaje_DATA_DADOS LCR-A 2 3" xfId="1726" xr:uid="{D013F936-D393-4BE2-8D1A-F1D91BD40E23}"/>
    <cellStyle name="_Encaje_DATA_DADOS LCR-A 2_GRM_Reporte_LCR_NSFR" xfId="1727" xr:uid="{B0EADDCE-E978-42FB-871C-7F136AB3B602}"/>
    <cellStyle name="_Encaje_DATA_DADOS LCR-A 2_Hoja1" xfId="1728" xr:uid="{D6B6EFD0-3757-48F1-814D-D33D391D1A15}"/>
    <cellStyle name="_Encaje_DATA_DADOS LCR-A 2_LCR (Uso BRASIL)" xfId="1729" xr:uid="{46851A1D-6C83-4521-ABF7-97601ECDF433}"/>
    <cellStyle name="_Encaje_DATA_DADOS LCR-A 3" xfId="1730" xr:uid="{AC746EC0-27A5-4A2A-A981-4BFD09D04BC2}"/>
    <cellStyle name="_Encaje_DATA_DADOS LCR-A 4" xfId="1731" xr:uid="{4BBA3BC9-0219-450E-83FA-C02AA7B01E9B}"/>
    <cellStyle name="_Encaje_DATA_DADOS LCR-A_GRM_Reporte_LCR_NSFR" xfId="1732" xr:uid="{729D60E8-552D-4028-8FA6-EE6AF1982DB1}"/>
    <cellStyle name="_Encaje_DATA_DADOS LCR-A_Hoja1" xfId="1733" xr:uid="{D1BF8141-489A-41B4-B18E-B597B03451AE}"/>
    <cellStyle name="_Encaje_DATA_DADOS LCR-A_LCR (Uso BRASIL)" xfId="1734" xr:uid="{16714C59-ABDC-4EC8-BCB8-2F0B62AF2C65}"/>
    <cellStyle name="_Encaje_DATA_GRM_Reporte_LCR_NSFR" xfId="1735" xr:uid="{994FD6F2-0BCC-4392-96DA-8A9DC724DD24}"/>
    <cellStyle name="_Encaje_DATA_Hoja1" xfId="1736" xr:uid="{C16F35EF-3EBC-4461-A542-BD5E0D05C9E8}"/>
    <cellStyle name="_Encaje_DATA_LCR (Uso BRASIL)" xfId="1737" xr:uid="{B36779C0-95EB-402D-8617-A65F0F697E45}"/>
    <cellStyle name="_Encaje_Grf 4m Holding" xfId="1738" xr:uid="{D1F41CE4-31A0-4E4F-A6DA-DF91CF9DEB9C}"/>
    <cellStyle name="_Encaje_Grf 4m Holding 2" xfId="1739" xr:uid="{7A327AE8-5072-495E-ABEA-4F6FED54A2F3}"/>
    <cellStyle name="_Encaje_Grf 4m Holding 2 2" xfId="1740" xr:uid="{B82A988E-DA22-40FA-998F-6A6B8BB1D43C}"/>
    <cellStyle name="_Encaje_Grf 4m Holding 2 3" xfId="1741" xr:uid="{0B5A9FAD-535B-4116-8C7B-D9FF82E3FE77}"/>
    <cellStyle name="_Encaje_Grf 4m Holding 2_GRM_Reporte_LCR_NSFR" xfId="1742" xr:uid="{5B1DB3E5-3F2B-4A2A-8D2D-C2714CB26666}"/>
    <cellStyle name="_Encaje_Grf 4m Holding 2_Hoja1" xfId="1743" xr:uid="{3F53D4B5-B0B2-4D66-9D3B-E0579A17FB1E}"/>
    <cellStyle name="_Encaje_Grf 4m Holding 2_LCR (Uso BRASIL)" xfId="1744" xr:uid="{ED2B0EAE-4359-4342-8398-993CF7B3335D}"/>
    <cellStyle name="_Encaje_Grf 4m Holding 3" xfId="1745" xr:uid="{779FF6B7-232F-4E79-A028-2E4EAF79D106}"/>
    <cellStyle name="_Encaje_Grf 4m Holding 4" xfId="1746" xr:uid="{9B066FF5-D968-4057-A6AA-9490CC04FA49}"/>
    <cellStyle name="_Encaje_Grf 4m Holding_DADOS LCR" xfId="1747" xr:uid="{AAB9E79C-69D7-4604-AA73-F5286B14D3EF}"/>
    <cellStyle name="_Encaje_Grf 4m Holding_DADOS LCR 2" xfId="1748" xr:uid="{2EA31524-79E9-4A35-B8CF-3BE4998DF631}"/>
    <cellStyle name="_Encaje_Grf 4m Holding_DADOS LCR 3" xfId="1749" xr:uid="{43E1DC45-EBE0-4E13-B0E6-7BA95E1136AA}"/>
    <cellStyle name="_Encaje_Grf 4m Holding_DADOS LCR_GRM_Reporte_LCR_NSFR" xfId="1750" xr:uid="{CADFE344-E95D-40FD-B2E6-A4C2EA2E3C5F}"/>
    <cellStyle name="_Encaje_Grf 4m Holding_DADOS LCR_Hoja1" xfId="1751" xr:uid="{1C7463CA-1609-4D13-9D53-E55EB31A7DD5}"/>
    <cellStyle name="_Encaje_Grf 4m Holding_DADOS LCR_LCR (Uso BRASIL)" xfId="1752" xr:uid="{DE4914C6-37A8-4F67-911F-9F817B0C695C}"/>
    <cellStyle name="_Encaje_Grf 4m Holding_DADOS LCR-A" xfId="1753" xr:uid="{58C4C4D7-FB35-4502-B469-525AFFE73D2F}"/>
    <cellStyle name="_Encaje_Grf 4m Holding_DADOS LCR-A 2" xfId="1754" xr:uid="{C6E971BE-28FE-4EB5-A36F-7735D6A6A400}"/>
    <cellStyle name="_Encaje_Grf 4m Holding_DADOS LCR-A 2 2" xfId="1755" xr:uid="{2D8BEF31-6526-447E-BBB9-BD0D195DBD1D}"/>
    <cellStyle name="_Encaje_Grf 4m Holding_DADOS LCR-A 2 3" xfId="1756" xr:uid="{4EE05010-ED30-47F8-B628-5A4521430141}"/>
    <cellStyle name="_Encaje_Grf 4m Holding_DADOS LCR-A 2_GRM_Reporte_LCR_NSFR" xfId="1757" xr:uid="{1A459CB0-2F6A-4B30-A728-A505DEACDA56}"/>
    <cellStyle name="_Encaje_Grf 4m Holding_DADOS LCR-A 2_Hoja1" xfId="1758" xr:uid="{DFF83760-00F5-4F0B-9398-CC14D39BDFE7}"/>
    <cellStyle name="_Encaje_Grf 4m Holding_DADOS LCR-A 2_LCR (Uso BRASIL)" xfId="1759" xr:uid="{78CFD364-F761-435F-B157-CD4364ECB795}"/>
    <cellStyle name="_Encaje_Grf 4m Holding_DADOS LCR-A 3" xfId="1760" xr:uid="{CC2FE0F7-112C-42EC-893B-279E782261B9}"/>
    <cellStyle name="_Encaje_Grf 4m Holding_DADOS LCR-A 4" xfId="1761" xr:uid="{8E07EFA2-CAC8-42E9-83ED-DBF9E0529624}"/>
    <cellStyle name="_Encaje_Grf 4m Holding_DADOS LCR-A_GRM_Reporte_LCR_NSFR" xfId="1762" xr:uid="{BE065CCE-2662-48CD-940F-E3B1973738C0}"/>
    <cellStyle name="_Encaje_Grf 4m Holding_DADOS LCR-A_Hoja1" xfId="1763" xr:uid="{C4A802C7-1D5C-45B3-BE13-B7FF34724891}"/>
    <cellStyle name="_Encaje_Grf 4m Holding_DADOS LCR-A_LCR (Uso BRASIL)" xfId="1764" xr:uid="{97A47369-27FD-40B8-943B-DDD3F6549D5C}"/>
    <cellStyle name="_Encaje_Grf 4m Holding_Dados_ACR" xfId="1765" xr:uid="{7CE19D12-E1DB-498C-B623-86C46B69115D}"/>
    <cellStyle name="_Encaje_Grf 4m Holding_Dados_ACR 2" xfId="1766" xr:uid="{4C97C4D8-E368-40D3-B0A9-88F8F5632823}"/>
    <cellStyle name="_Encaje_Grf 4m Holding_Dados_ACR 3" xfId="1767" xr:uid="{99BC9000-677D-4852-BFAB-EAA426D581AC}"/>
    <cellStyle name="_Encaje_Grf 4m Holding_Dados_ACR_1" xfId="1768" xr:uid="{16EF4305-1D2E-4192-9B7B-F1E44B39E1C0}"/>
    <cellStyle name="_Encaje_Grf 4m Holding_Dados_ACR_1 2" xfId="1769" xr:uid="{C77569B6-FA54-4A9C-B419-2139ABED05CA}"/>
    <cellStyle name="_Encaje_Grf 4m Holding_Dados_ACR_1 2 2" xfId="1770" xr:uid="{22F6F7A3-22AD-4C8C-AF30-BA6E954D73D4}"/>
    <cellStyle name="_Encaje_Grf 4m Holding_Dados_ACR_1 2 3" xfId="1771" xr:uid="{B9CDCF47-80A2-4C1E-BCE0-5207049FD873}"/>
    <cellStyle name="_Encaje_Grf 4m Holding_Dados_ACR_1 2_GRM_Reporte_LCR_NSFR" xfId="1772" xr:uid="{78CCE060-9F30-479C-889D-F7D8CBBF7246}"/>
    <cellStyle name="_Encaje_Grf 4m Holding_Dados_ACR_1 2_Hoja1" xfId="1773" xr:uid="{D02E81EF-5B30-4A83-9DE3-A531056880E0}"/>
    <cellStyle name="_Encaje_Grf 4m Holding_Dados_ACR_1 2_LCR (Uso BRASIL)" xfId="1774" xr:uid="{5F866190-0C6F-4D2E-9AA3-0DE9B6F24403}"/>
    <cellStyle name="_Encaje_Grf 4m Holding_Dados_ACR_1 3" xfId="1775" xr:uid="{D84489C4-DD65-41DC-BB4A-FF47CAB59F3D}"/>
    <cellStyle name="_Encaje_Grf 4m Holding_Dados_ACR_1 4" xfId="1776" xr:uid="{DC3D2EFF-C087-437B-BF40-F72C7BC61D6A}"/>
    <cellStyle name="_Encaje_Grf 4m Holding_Dados_ACR_1_GRM_Reporte_LCR_NSFR" xfId="1777" xr:uid="{C17172EE-F436-45A0-9B83-2AA2135D69D6}"/>
    <cellStyle name="_Encaje_Grf 4m Holding_Dados_ACR_1_Hoja1" xfId="1778" xr:uid="{21EDD52A-A349-4D00-9A4B-9A9EAE80DFA5}"/>
    <cellStyle name="_Encaje_Grf 4m Holding_Dados_ACR_1_LCR (Uso BRASIL)" xfId="1779" xr:uid="{3AA09930-1141-4476-B403-A38CDF406F32}"/>
    <cellStyle name="_Encaje_Grf 4m Holding_Dados_ACR_GRM_Reporte_LCR_NSFR" xfId="1780" xr:uid="{BEB2FD8B-D58A-40C1-9ED7-DB496BEF7A47}"/>
    <cellStyle name="_Encaje_Grf 4m Holding_Dados_ACR_Hoja1" xfId="1781" xr:uid="{AD192743-9949-45B4-9643-331CA7220517}"/>
    <cellStyle name="_Encaje_Grf 4m Holding_Dados_ACR_LCR (Uso BRASIL)" xfId="1782" xr:uid="{BDD45E86-5ED5-4561-ACEC-076789C913B6}"/>
    <cellStyle name="_Encaje_Grf 4m Holding_GRM_Reporte_LCR_NSFR" xfId="1783" xr:uid="{5051D9CB-93CF-471C-883A-7D93F009AE17}"/>
    <cellStyle name="_Encaje_Grf 4m Holding_Hoja1" xfId="1784" xr:uid="{71E67B80-E64C-4B7B-9119-E46CF37FA3B5}"/>
    <cellStyle name="_Encaje_Grf 4m Holding_LCR (Uso BRASIL)" xfId="1785" xr:uid="{DA5B4100-B092-40A4-A766-ADE3BF003014}"/>
    <cellStyle name="_Encaje_Grf 4m Holding_Passivo vs Activo" xfId="1786" xr:uid="{61C90275-50D6-4FEA-907D-DA351C0C79EA}"/>
    <cellStyle name="_Encaje_Grf 4m Holding_Passivo vs Activo 2" xfId="1787" xr:uid="{40F285E7-991C-42DB-A764-D1E9CC587CE3}"/>
    <cellStyle name="_Encaje_Grf 4m Holding_Passivo vs Activo 3" xfId="1788" xr:uid="{8E7D458B-4233-4800-BAFE-5E2AFB050E3B}"/>
    <cellStyle name="_Encaje_Grf 4m Holding_Passivo vs Activo_GRM_Reporte_LCR_NSFR" xfId="1789" xr:uid="{260F7976-B68B-4B9D-8029-F3DDED416BAE}"/>
    <cellStyle name="_Encaje_Grf 4m Holding_Passivo vs Activo_Hoja1" xfId="1790" xr:uid="{916C5B2A-B69E-45C5-870F-D038C47A3A3D}"/>
    <cellStyle name="_Encaje_Grf 4m Holding_Passivo vs Activo_LCR (Uso BRASIL)" xfId="1791" xr:uid="{6553B4CF-271F-4FD0-B574-68A02C8609BA}"/>
    <cellStyle name="_Encaje_Grf 4m Interno" xfId="1792" xr:uid="{2C21BF82-97D4-4D4D-8404-A0C9B2AC763E}"/>
    <cellStyle name="_Encaje_Grf 4m Interno 2" xfId="1793" xr:uid="{A71F6FF2-B6C1-420D-94FF-60E12C5579E3}"/>
    <cellStyle name="_Encaje_Grf 4m Interno 3" xfId="1794" xr:uid="{DF5C1290-E2FA-4A71-BA4F-648F0A55B8BA}"/>
    <cellStyle name="_Encaje_Grf 4m Interno_GRM_Reporte_LCR_NSFR" xfId="1795" xr:uid="{F5C38465-FC70-41EB-8C40-F071D1B8A43E}"/>
    <cellStyle name="_Encaje_Grf 4m Interno_Hoja1" xfId="1796" xr:uid="{5507662C-A2F4-429D-A4CA-07435C258E98}"/>
    <cellStyle name="_Encaje_Grf 4m Interno_LCR (Uso BRASIL)" xfId="1797" xr:uid="{0C65A590-02B9-4AC9-BF9B-8A4193C095AE}"/>
    <cellStyle name="_Encaje_Grf 4m Local" xfId="1798" xr:uid="{5E66F73C-22CF-4D22-9D3C-B6653573F46F}"/>
    <cellStyle name="_Encaje_Grf 4m Local 2" xfId="1799" xr:uid="{4262EB73-BC1A-4FD9-B753-140B9B4FF3EC}"/>
    <cellStyle name="_Encaje_Grf 4m Local 2 2" xfId="1800" xr:uid="{57D34CD7-C6F8-4220-B0C6-ECED06DA20DF}"/>
    <cellStyle name="_Encaje_Grf 4m Local 2 3" xfId="1801" xr:uid="{28BC967F-9C87-479C-A52F-64A3C7C853FB}"/>
    <cellStyle name="_Encaje_Grf 4m Local 2_GRM_Reporte_LCR_NSFR" xfId="1802" xr:uid="{A04F4A5A-B373-4E4C-B358-0B3284193415}"/>
    <cellStyle name="_Encaje_Grf 4m Local 2_Hoja1" xfId="1803" xr:uid="{A8440D3F-579D-47B9-A0E0-6E10D5E4F490}"/>
    <cellStyle name="_Encaje_Grf 4m Local 2_LCR (Uso BRASIL)" xfId="1804" xr:uid="{EBC17E73-C982-4667-A6AE-BBC543828C21}"/>
    <cellStyle name="_Encaje_Grf 4m Local 3" xfId="1805" xr:uid="{220E2220-3B0F-4A66-B03A-315AF9A06BCE}"/>
    <cellStyle name="_Encaje_Grf 4m Local 4" xfId="1806" xr:uid="{D634464D-842E-4D10-8087-5E758AF556DD}"/>
    <cellStyle name="_Encaje_Grf 4m Local_DADOS LCR" xfId="1807" xr:uid="{9C4522C0-B0AB-4830-8A10-9565ED83CDDA}"/>
    <cellStyle name="_Encaje_Grf 4m Local_DADOS LCR 2" xfId="1808" xr:uid="{21134CD8-7478-4F8F-942A-2A418BB9EE40}"/>
    <cellStyle name="_Encaje_Grf 4m Local_DADOS LCR 3" xfId="1809" xr:uid="{600E1CCB-1240-4246-A467-DE821DAEC012}"/>
    <cellStyle name="_Encaje_Grf 4m Local_DADOS LCR_GRM_Reporte_LCR_NSFR" xfId="1810" xr:uid="{88AA7705-67B6-4E54-AF40-5A3C6F10077A}"/>
    <cellStyle name="_Encaje_Grf 4m Local_DADOS LCR_Hoja1" xfId="1811" xr:uid="{4B4DCF7C-4F2B-4330-BC26-5CBB104E007F}"/>
    <cellStyle name="_Encaje_Grf 4m Local_DADOS LCR_LCR (Uso BRASIL)" xfId="1812" xr:uid="{875B12CB-6128-47E3-80BF-FE7340B5B3CC}"/>
    <cellStyle name="_Encaje_Grf 4m Local_DADOS LCR-A" xfId="1813" xr:uid="{4908AC8A-E8E3-489E-8F2A-197B734A70DE}"/>
    <cellStyle name="_Encaje_Grf 4m Local_DADOS LCR-A 2" xfId="1814" xr:uid="{E485AC11-DAE9-4AA2-B84C-65348F12EB8C}"/>
    <cellStyle name="_Encaje_Grf 4m Local_DADOS LCR-A 2 2" xfId="1815" xr:uid="{552BB8B4-488A-435E-981A-612B0725A2AC}"/>
    <cellStyle name="_Encaje_Grf 4m Local_DADOS LCR-A 2 3" xfId="1816" xr:uid="{5AB69EAE-C48F-4F5C-A4F7-7DE32FF144E5}"/>
    <cellStyle name="_Encaje_Grf 4m Local_DADOS LCR-A 2_GRM_Reporte_LCR_NSFR" xfId="1817" xr:uid="{C3DEA32B-B801-4A0D-993F-4BC80D54687D}"/>
    <cellStyle name="_Encaje_Grf 4m Local_DADOS LCR-A 2_Hoja1" xfId="1818" xr:uid="{8A048955-8349-446B-A0CE-DDFC700DC32A}"/>
    <cellStyle name="_Encaje_Grf 4m Local_DADOS LCR-A 2_LCR (Uso BRASIL)" xfId="1819" xr:uid="{6C5ABA11-5621-4891-A6AC-D47711629511}"/>
    <cellStyle name="_Encaje_Grf 4m Local_DADOS LCR-A 3" xfId="1820" xr:uid="{E55CC8B9-1042-414E-BD1D-AEE5ABC6B4A4}"/>
    <cellStyle name="_Encaje_Grf 4m Local_DADOS LCR-A 4" xfId="1821" xr:uid="{C9AC93ED-54C3-4CB1-A076-80E8849828C7}"/>
    <cellStyle name="_Encaje_Grf 4m Local_DADOS LCR-A_GRM_Reporte_LCR_NSFR" xfId="1822" xr:uid="{77E05088-D016-4E19-A1A6-69A7054AE588}"/>
    <cellStyle name="_Encaje_Grf 4m Local_DADOS LCR-A_Hoja1" xfId="1823" xr:uid="{78FA9562-F9FF-4771-AEDF-3B26A19CD06F}"/>
    <cellStyle name="_Encaje_Grf 4m Local_DADOS LCR-A_LCR (Uso BRASIL)" xfId="1824" xr:uid="{6C5811A7-315F-40F3-80F1-C4E7F79F16B9}"/>
    <cellStyle name="_Encaje_Grf 4m Local_Dados_ACR" xfId="1825" xr:uid="{FDE39D6B-2F8C-4BBE-A634-93D229C3AFD4}"/>
    <cellStyle name="_Encaje_Grf 4m Local_Dados_ACR 2" xfId="1826" xr:uid="{10BC2E1C-D04A-4E95-8803-74069942CA4A}"/>
    <cellStyle name="_Encaje_Grf 4m Local_Dados_ACR 3" xfId="1827" xr:uid="{5DFFBA97-67B7-4AC5-AE94-BBAE507C337E}"/>
    <cellStyle name="_Encaje_Grf 4m Local_Dados_ACR_1" xfId="1828" xr:uid="{F4B61A67-D419-4320-8304-05002445BC9C}"/>
    <cellStyle name="_Encaje_Grf 4m Local_Dados_ACR_1 2" xfId="1829" xr:uid="{DFAA5365-AA54-4E9B-BA01-E7764F823256}"/>
    <cellStyle name="_Encaje_Grf 4m Local_Dados_ACR_1 2 2" xfId="1830" xr:uid="{C97B0D54-737F-4743-B3EA-BE8A373661B9}"/>
    <cellStyle name="_Encaje_Grf 4m Local_Dados_ACR_1 2 3" xfId="1831" xr:uid="{5942FA63-D53C-4466-B5B6-4319C4A61F00}"/>
    <cellStyle name="_Encaje_Grf 4m Local_Dados_ACR_1 2_GRM_Reporte_LCR_NSFR" xfId="1832" xr:uid="{48678B8C-4914-400D-95C6-BDB6A4C8CAD5}"/>
    <cellStyle name="_Encaje_Grf 4m Local_Dados_ACR_1 2_Hoja1" xfId="1833" xr:uid="{AAB65AF2-D131-4379-BA84-AD409B1CB70B}"/>
    <cellStyle name="_Encaje_Grf 4m Local_Dados_ACR_1 2_LCR (Uso BRASIL)" xfId="1834" xr:uid="{399A7F70-1B2C-4080-8E82-DD72B2E53FDF}"/>
    <cellStyle name="_Encaje_Grf 4m Local_Dados_ACR_1 3" xfId="1835" xr:uid="{8CC73BB1-0F78-4AEC-9B25-F9D07914C59D}"/>
    <cellStyle name="_Encaje_Grf 4m Local_Dados_ACR_1 4" xfId="1836" xr:uid="{F3335126-C8A2-4BA2-A33A-1E8C2A795766}"/>
    <cellStyle name="_Encaje_Grf 4m Local_Dados_ACR_1_GRM_Reporte_LCR_NSFR" xfId="1837" xr:uid="{038D8007-5DF6-4BD4-B579-DE1B61B8D9E0}"/>
    <cellStyle name="_Encaje_Grf 4m Local_Dados_ACR_1_Hoja1" xfId="1838" xr:uid="{618FEB79-87E3-4F1F-A3D9-413F1D04A549}"/>
    <cellStyle name="_Encaje_Grf 4m Local_Dados_ACR_1_LCR (Uso BRASIL)" xfId="1839" xr:uid="{857B7A64-1CA7-4B41-A90E-6E2EB2B64925}"/>
    <cellStyle name="_Encaje_Grf 4m Local_Dados_ACR_GRM_Reporte_LCR_NSFR" xfId="1840" xr:uid="{824134D4-CC96-43BA-8025-0E41E7CC3869}"/>
    <cellStyle name="_Encaje_Grf 4m Local_Dados_ACR_Hoja1" xfId="1841" xr:uid="{5BF9250D-34DC-4D7D-A129-8573232E64FE}"/>
    <cellStyle name="_Encaje_Grf 4m Local_Dados_ACR_LCR (Uso BRASIL)" xfId="1842" xr:uid="{8A9043CD-973A-4222-BBA3-3AD7C43C170B}"/>
    <cellStyle name="_Encaje_Grf 4m Local_GRM_Reporte_LCR_NSFR" xfId="1843" xr:uid="{AEF962F1-53DA-47C9-AC1A-CCA52855E7F7}"/>
    <cellStyle name="_Encaje_Grf 4m Local_Hoja1" xfId="1844" xr:uid="{3A1D8FFD-EF28-422B-9655-CB4391FA9FBF}"/>
    <cellStyle name="_Encaje_Grf 4m Local_LCR (Uso BRASIL)" xfId="1845" xr:uid="{73675018-1B10-46C4-BA77-71FB5F5F2F0C}"/>
    <cellStyle name="_Encaje_Grf 4m Local_Passivo vs Activo" xfId="1846" xr:uid="{C9B58EBF-249B-40BC-9975-B71654137FD4}"/>
    <cellStyle name="_Encaje_Grf 4m Local_Passivo vs Activo 2" xfId="1847" xr:uid="{EB875E06-69FD-4A19-B557-61A49A1D7C99}"/>
    <cellStyle name="_Encaje_Grf 4m Local_Passivo vs Activo 3" xfId="1848" xr:uid="{A47D81E9-E79F-45D1-971A-F2357BCFFF56}"/>
    <cellStyle name="_Encaje_Grf 4m Local_Passivo vs Activo_GRM_Reporte_LCR_NSFR" xfId="1849" xr:uid="{9DB3A4A3-A6F7-4BAB-B8C5-F1B1189CE588}"/>
    <cellStyle name="_Encaje_Grf 4m Local_Passivo vs Activo_Hoja1" xfId="1850" xr:uid="{F44BD1CD-2209-4DF5-B4D2-3CB2ED56CECC}"/>
    <cellStyle name="_Encaje_Grf 4m Local_Passivo vs Activo_LCR (Uso BRASIL)" xfId="1851" xr:uid="{EC671B45-197C-4408-BAAE-DEA0E8B56F02}"/>
    <cellStyle name="_Encaje_Hoja1" xfId="1852" xr:uid="{41B83C0F-02EF-46FB-AF0F-3B5EE8CFD5EE}"/>
    <cellStyle name="_Encaje_LCR Brasil" xfId="1853" xr:uid="{31216C04-E514-4260-9A94-BCBD54146A13}"/>
    <cellStyle name="_Encaje_LCR Brasil 2" xfId="1854" xr:uid="{A4344A30-B835-4310-B019-336B4561FBF5}"/>
    <cellStyle name="_Encaje_LCR Brasil 3" xfId="1855" xr:uid="{C0074BDC-5460-4C17-8DE8-B463971817F0}"/>
    <cellStyle name="_Encaje_LCR Uso Bic" xfId="1856" xr:uid="{31B26913-FEC1-43E4-A27E-098AE5B5F0EA}"/>
    <cellStyle name="_Encaje_LCR Uso Bic_Codigo_Delfos" xfId="1857" xr:uid="{B773484B-A983-41A3-8EAA-BC66EECC2211}"/>
    <cellStyle name="_Encaje_NSFR Uso Bic" xfId="1858" xr:uid="{55710122-F5DC-4518-918B-A83C0BA1D633}"/>
    <cellStyle name="_Encaje_NSFR Uso Bic_Codigo_Delfos" xfId="1859" xr:uid="{6C9212CE-DC6A-40D3-BF9B-4509599A90C8}"/>
    <cellStyle name="_Encaje_Operações_Sindicadas" xfId="1860" xr:uid="{33365422-6D6D-4FB9-94C9-10138FF53AE3}"/>
    <cellStyle name="_Encaje_Operações_Sindicadas 2" xfId="1861" xr:uid="{FC08CD65-FD93-42AD-854B-16EAC1D18CF3}"/>
    <cellStyle name="_Encaje_Operações_Sindicadas 2 2" xfId="1862" xr:uid="{8C8D59D8-4714-4948-A2E8-4C2500BA9260}"/>
    <cellStyle name="_Encaje_Operações_Sindicadas 2 3" xfId="1863" xr:uid="{057008E9-80BC-4278-9E77-E1E645D04765}"/>
    <cellStyle name="_Encaje_Operações_Sindicadas 2_GRM_Reporte_LCR_NSFR" xfId="1864" xr:uid="{25BF7928-4B8A-455C-9112-8E314318F4A0}"/>
    <cellStyle name="_Encaje_Operações_Sindicadas 2_Hoja1" xfId="1865" xr:uid="{73639125-7129-4380-9DFF-25A0778F97DF}"/>
    <cellStyle name="_Encaje_Operações_Sindicadas 2_LCR (Uso BRASIL)" xfId="1866" xr:uid="{7DB0C75F-AA81-4FE1-9B0D-AC470CEA1A33}"/>
    <cellStyle name="_Encaje_Operações_Sindicadas 3" xfId="1867" xr:uid="{846254D4-FDC4-4423-9E84-D30BFA55BDB4}"/>
    <cellStyle name="_Encaje_Operações_Sindicadas 4" xfId="1868" xr:uid="{29105FE3-F814-472D-BB0A-B3F5DC5A55B6}"/>
    <cellStyle name="_Encaje_Operações_Sindicadas_DADOS LCR" xfId="1869" xr:uid="{5518891A-2EDD-4071-9DB7-543D438F9F78}"/>
    <cellStyle name="_Encaje_Operações_Sindicadas_DADOS LCR 2" xfId="1870" xr:uid="{640E7209-3490-459B-97AB-8A6B1F019C8A}"/>
    <cellStyle name="_Encaje_Operações_Sindicadas_DADOS LCR 3" xfId="1871" xr:uid="{62F16E59-A075-4A63-B815-250A11278142}"/>
    <cellStyle name="_Encaje_Operações_Sindicadas_DADOS LCR_GRM_Reporte_LCR_NSFR" xfId="1872" xr:uid="{77079C82-C4D9-4894-BEBB-6D330CDCE798}"/>
    <cellStyle name="_Encaje_Operações_Sindicadas_DADOS LCR_Hoja1" xfId="1873" xr:uid="{3A12432F-B9C7-4DFE-9AFC-4A75FA4A2DB2}"/>
    <cellStyle name="_Encaje_Operações_Sindicadas_DADOS LCR_LCR (Uso BRASIL)" xfId="1874" xr:uid="{BF8958CB-1BD5-43EC-8789-541FFDD279C1}"/>
    <cellStyle name="_Encaje_Operações_Sindicadas_DADOS LCR-A" xfId="1875" xr:uid="{F89EF755-4792-4AE4-82D0-530C762EF7E6}"/>
    <cellStyle name="_Encaje_Operações_Sindicadas_DADOS LCR-A 2" xfId="1876" xr:uid="{B766473D-DC17-4E0C-9489-213C577ECC19}"/>
    <cellStyle name="_Encaje_Operações_Sindicadas_DADOS LCR-A 2 2" xfId="1877" xr:uid="{BE3DF265-3109-4DF6-97B1-0043EDEC6A68}"/>
    <cellStyle name="_Encaje_Operações_Sindicadas_DADOS LCR-A 2 3" xfId="1878" xr:uid="{D85A29E4-414D-4C05-82F3-3BEF41D3BC4D}"/>
    <cellStyle name="_Encaje_Operações_Sindicadas_DADOS LCR-A 2_GRM_Reporte_LCR_NSFR" xfId="1879" xr:uid="{215E0BA7-4527-46F2-8582-CCFCD47727F0}"/>
    <cellStyle name="_Encaje_Operações_Sindicadas_DADOS LCR-A 2_Hoja1" xfId="1880" xr:uid="{DD5EDA43-D18C-4ED2-8B5C-006C0A47FFED}"/>
    <cellStyle name="_Encaje_Operações_Sindicadas_DADOS LCR-A 2_LCR (Uso BRASIL)" xfId="1881" xr:uid="{47EB77E8-F80D-42F5-AD31-253D30919E5C}"/>
    <cellStyle name="_Encaje_Operações_Sindicadas_DADOS LCR-A 3" xfId="1882" xr:uid="{B1D2F85E-4AB7-4BD3-A39F-0231CBEE5D1D}"/>
    <cellStyle name="_Encaje_Operações_Sindicadas_DADOS LCR-A 4" xfId="1883" xr:uid="{65D60B8F-9A1B-4459-822F-F41B0AEF6378}"/>
    <cellStyle name="_Encaje_Operações_Sindicadas_DADOS LCR-A_GRM_Reporte_LCR_NSFR" xfId="1884" xr:uid="{B57985F4-5498-4D05-ACCF-B530C230D076}"/>
    <cellStyle name="_Encaje_Operações_Sindicadas_DADOS LCR-A_Hoja1" xfId="1885" xr:uid="{40E32710-1D9A-4D5A-A39B-2B43C54D44DE}"/>
    <cellStyle name="_Encaje_Operações_Sindicadas_DADOS LCR-A_LCR (Uso BRASIL)" xfId="1886" xr:uid="{E02B65E9-2B64-4468-9684-34CE31531BC5}"/>
    <cellStyle name="_Encaje_Operações_Sindicadas_Dados_ACR" xfId="1887" xr:uid="{7718EB40-A8ED-45E5-BBE9-BE593D697C6D}"/>
    <cellStyle name="_Encaje_Operações_Sindicadas_Dados_ACR 2" xfId="1888" xr:uid="{6A8BB19D-070E-45B1-907C-1BAA38264840}"/>
    <cellStyle name="_Encaje_Operações_Sindicadas_Dados_ACR 3" xfId="1889" xr:uid="{D9095D8D-F3D1-45AC-BA7D-6ADF437AF97C}"/>
    <cellStyle name="_Encaje_Operações_Sindicadas_Dados_ACR_1" xfId="1890" xr:uid="{FAADFABB-75E0-4C4A-BC37-940AB2106889}"/>
    <cellStyle name="_Encaje_Operações_Sindicadas_Dados_ACR_1 2" xfId="1891" xr:uid="{C91EC46C-58BF-4E6D-8607-FDB03B10FB01}"/>
    <cellStyle name="_Encaje_Operações_Sindicadas_Dados_ACR_1 2 2" xfId="1892" xr:uid="{69EB438E-30AA-4CCF-A1AF-6A735E51BD11}"/>
    <cellStyle name="_Encaje_Operações_Sindicadas_Dados_ACR_1 2 3" xfId="1893" xr:uid="{66627700-10AD-435A-916F-8A3C970E8A16}"/>
    <cellStyle name="_Encaje_Operações_Sindicadas_Dados_ACR_1 2_GRM_Reporte_LCR_NSFR" xfId="1894" xr:uid="{A549D01B-272B-4B4B-8BB0-9DA4A00DB9FB}"/>
    <cellStyle name="_Encaje_Operações_Sindicadas_Dados_ACR_1 2_Hoja1" xfId="1895" xr:uid="{1A3CEE0C-BFBA-45B9-938F-7766C8B2935E}"/>
    <cellStyle name="_Encaje_Operações_Sindicadas_Dados_ACR_1 2_LCR (Uso BRASIL)" xfId="1896" xr:uid="{9B6617C2-AE67-454E-A1A4-0C818D762617}"/>
    <cellStyle name="_Encaje_Operações_Sindicadas_Dados_ACR_1 3" xfId="1897" xr:uid="{3C5388B4-BAE6-4DFC-AA7A-A5F2CEE7D4B4}"/>
    <cellStyle name="_Encaje_Operações_Sindicadas_Dados_ACR_1 4" xfId="1898" xr:uid="{CB683A6E-E2D6-4046-8507-FB22F9556586}"/>
    <cellStyle name="_Encaje_Operações_Sindicadas_Dados_ACR_1_GRM_Reporte_LCR_NSFR" xfId="1899" xr:uid="{74E62473-FB99-4C9E-A869-6485B4D3EC61}"/>
    <cellStyle name="_Encaje_Operações_Sindicadas_Dados_ACR_1_Hoja1" xfId="1900" xr:uid="{201D35B0-2F39-486B-9CFB-03FE0E978237}"/>
    <cellStyle name="_Encaje_Operações_Sindicadas_Dados_ACR_1_LCR (Uso BRASIL)" xfId="1901" xr:uid="{75226E6B-8FB8-4475-ACE1-DA12C2F53AB0}"/>
    <cellStyle name="_Encaje_Operações_Sindicadas_Dados_ACR_GRM_Reporte_LCR_NSFR" xfId="1902" xr:uid="{E97AFB82-D875-4E0C-9A88-F1037CE00153}"/>
    <cellStyle name="_Encaje_Operações_Sindicadas_Dados_ACR_Hoja1" xfId="1903" xr:uid="{E5D01FD7-141F-4D0C-8238-287319AA84D2}"/>
    <cellStyle name="_Encaje_Operações_Sindicadas_Dados_ACR_LCR (Uso BRASIL)" xfId="1904" xr:uid="{A011F1CE-3996-4B66-9879-A3FC1B801902}"/>
    <cellStyle name="_Encaje_Operações_Sindicadas_GRM_Reporte_LCR_NSFR" xfId="1905" xr:uid="{3C98343D-1487-4B49-86F5-525DB39E80DB}"/>
    <cellStyle name="_Encaje_Operações_Sindicadas_Hoja1" xfId="1906" xr:uid="{C7399A87-CF38-4A0D-8E10-D4E01626A51F}"/>
    <cellStyle name="_Encaje_Operações_Sindicadas_LCR (Uso BRASIL)" xfId="1907" xr:uid="{5E244DC4-7A8E-4A6A-BA59-3DB690A82820}"/>
    <cellStyle name="_Encaje_Operações_Sindicadas_Passivo vs Activo" xfId="1908" xr:uid="{3675C45F-B320-493E-8055-682A0B879FCC}"/>
    <cellStyle name="_Encaje_Operações_Sindicadas_Passivo vs Activo 2" xfId="1909" xr:uid="{273C53E9-C16B-4A0E-AD19-AE6571E9078B}"/>
    <cellStyle name="_Encaje_Operações_Sindicadas_Passivo vs Activo 3" xfId="1910" xr:uid="{2C92344D-F957-4C51-8A6E-316BA6B5C42D}"/>
    <cellStyle name="_Encaje_Operações_Sindicadas_Passivo vs Activo_GRM_Reporte_LCR_NSFR" xfId="1911" xr:uid="{A46ADBFE-5029-4CDD-BB4F-208DDCF7D513}"/>
    <cellStyle name="_Encaje_Operações_Sindicadas_Passivo vs Activo_Hoja1" xfId="1912" xr:uid="{FF5A1EA9-0555-42C7-8F17-EE238A284359}"/>
    <cellStyle name="_Encaje_Operações_Sindicadas_Passivo vs Activo_LCR (Uso BRASIL)" xfId="1913" xr:uid="{013543FC-BB04-40BD-8190-12D3188CC3D0}"/>
    <cellStyle name="_Encaje_Parametros LCR NSFR" xfId="1914" xr:uid="{AC18E743-6BFF-4AC8-B870-4101CBCE05A0}"/>
    <cellStyle name="_Encaje_Parametros LCR NSFR 2" xfId="1915" xr:uid="{FE04D831-FF46-48AD-B544-D3B66C2ED169}"/>
    <cellStyle name="_Encaje_Parametros LCR NSFR 3" xfId="1916" xr:uid="{A7B71476-5A46-4013-901A-9B6EF0755558}"/>
    <cellStyle name="_Encaje_Partidas" xfId="1917" xr:uid="{353B094F-D629-40AF-8E9A-96320967C8DC}"/>
    <cellStyle name="_Encaje_Partidas 2" xfId="1918" xr:uid="{241277BA-53F3-4066-B95D-63D44E40A25F}"/>
    <cellStyle name="_Encaje_Partidas 3" xfId="1919" xr:uid="{219DA121-93E7-47CD-B18C-64EB17A1A252}"/>
    <cellStyle name="_Encaje_Passivo vs Activo" xfId="1920" xr:uid="{40458A37-1546-41BF-845B-AFBC6C30BF23}"/>
    <cellStyle name="_Encaje_Passivo vs Activo 2" xfId="1921" xr:uid="{6DEA90B1-01BD-46E7-84A4-A20CBE405452}"/>
    <cellStyle name="_Encaje_Passivo vs Activo 3" xfId="1922" xr:uid="{35DBEEAD-307E-4967-B34C-5819501DB7C9}"/>
    <cellStyle name="_Encaje_Passivo vs Activo_GRM_Reporte_LCR_NSFR" xfId="1923" xr:uid="{F1E06383-5321-4940-AD93-D26F57D36879}"/>
    <cellStyle name="_Encaje_Passivo vs Activo_Hoja1" xfId="1924" xr:uid="{2BA3FA34-389A-4995-B270-10282961F243}"/>
    <cellStyle name="_Encaje_Passivo vs Activo_LCR (Uso BRASIL)" xfId="1925" xr:uid="{073726A8-5646-4C8A-BE31-2475E0460B90}"/>
    <cellStyle name="_Encaje_Plano de Contas 427" xfId="1926" xr:uid="{435319D4-3791-46FB-B5EB-34E78D00EFA4}"/>
    <cellStyle name="_Encaje_Plano de Contas 430" xfId="1927" xr:uid="{97F0D18E-C7C9-4FCA-B0CC-BF0EC63EDFDA}"/>
    <cellStyle name="_Encaje_Porcentajes MN" xfId="1928" xr:uid="{E480748F-A0DF-4FD8-9909-FB2D0569FC3E}"/>
    <cellStyle name="_Encaje_Proceso NSFR" xfId="1929" xr:uid="{1E9FBBE1-D291-4D49-8B0D-B0ED03A2A773}"/>
    <cellStyle name="_Encaje_Proyecto" xfId="1930" xr:uid="{EDFDDBA0-6A8E-4407-9A62-558EBF35E0E0}"/>
    <cellStyle name="_Encaje_Proyecto_Codigo_Delfos" xfId="1931" xr:uid="{3C074742-E62D-46C4-BBBC-A1494C0E9D5E}"/>
    <cellStyle name="_Encaje_Resumen Cuentas" xfId="1932" xr:uid="{43E1EFBC-F95C-4F33-B521-F3C284978ED6}"/>
    <cellStyle name="_Entrada de Dados" xfId="1933" xr:uid="{048894F2-73CA-457E-B245-2FAE21843C37}"/>
    <cellStyle name="_Entrada de Dados 2" xfId="1934" xr:uid="{2EA18B1B-E066-48D0-BE75-5C17E675CCEB}"/>
    <cellStyle name="_Entrada de Dados 3" xfId="1935" xr:uid="{19FA79D5-A7F8-437F-B9DC-C5727C703327}"/>
    <cellStyle name="_Entrada de Dados 4" xfId="1936" xr:uid="{450DF8D8-7BC6-443C-ADCB-2A81052A5A98}"/>
    <cellStyle name="_Entrada de Dados 5" xfId="1937" xr:uid="{EB030054-DCD5-4270-9383-EC92D1A0B6A4}"/>
    <cellStyle name="_Estrutural_Banking" xfId="1938" xr:uid="{D9B4CAC5-4540-4B8F-87FD-F174BE8B92DE}"/>
    <cellStyle name="_Estrutural_Banking 2" xfId="1939" xr:uid="{B6903234-5231-4A90-9509-3F81DEC7B59E}"/>
    <cellStyle name="_Estrutural_Banking 3" xfId="1940" xr:uid="{3887BC99-6C3F-43A2-92B8-B1ABFDCEE6D4}"/>
    <cellStyle name="_Estrutural_Banking 4" xfId="1941" xr:uid="{38D982ED-B0BA-44D8-B3A1-5EE86661C61C}"/>
    <cellStyle name="_Estrutural_Banking 5" xfId="1942" xr:uid="{DA6A16C3-BB83-4535-9374-1511E9EA036E}"/>
    <cellStyle name="_Estrutural_Banking_~3411570" xfId="1943" xr:uid="{7450AADB-7416-4EFE-9CD6-996CC979F25B}"/>
    <cellStyle name="_Estrutural_Banking_Advanced economy" xfId="1944" xr:uid="{A498A7C5-2FDB-45B0-81A0-E467EB859EF3}"/>
    <cellStyle name="_Estrutural_Banking_Advanced economy_B10 CAAF" xfId="1945" xr:uid="{42A89E36-DDD4-4209-8225-685FE3501955}"/>
    <cellStyle name="_Estrutural_Banking_Asia Russia" xfId="1946" xr:uid="{FA587E96-53AD-43CB-A86A-AAE4B86CEFCC}"/>
    <cellStyle name="_Estrutural_Banking_Asia Russia_B10 CAAF" xfId="1947" xr:uid="{0E212EDB-00F8-4612-BD70-B22186934DB2}"/>
    <cellStyle name="_Estrutural_Banking_Brazilian credit crunch" xfId="1948" xr:uid="{84A93510-94AE-47AE-944E-D03462FB0D24}"/>
    <cellStyle name="_Estrutural_Banking_Brazilian credit crunch_B10 CAAF" xfId="1949" xr:uid="{0E251749-C082-4FE1-85D8-7B039AA32EC2}"/>
    <cellStyle name="_Estrutural_Banking_Brazilian debt crisis" xfId="1950" xr:uid="{C7878F71-CA08-49E4-8846-553AD03A526B}"/>
    <cellStyle name="_Estrutural_Banking_Brazilian debt crisis_B10 CAAF" xfId="1951" xr:uid="{4C353FB1-05B4-433C-A3C7-5882467F9019}"/>
    <cellStyle name="_Estrutural_Banking_Chinese hard land" xfId="1952" xr:uid="{8A32F508-0FF5-4356-959E-494ABEE4380A}"/>
    <cellStyle name="_Estrutural_Banking_Chinese hard land_B10 CAAF" xfId="1953" xr:uid="{80DE8D9C-1851-4847-9E85-4163899DC09D}"/>
    <cellStyle name="_Estrutural_Banking_Corporate Bonds Sensitivity" xfId="1954" xr:uid="{5FFDBEE5-47E6-44C5-ACB0-339282161697}"/>
    <cellStyle name="_Estrutural_Banking_EstruturalBanking IBBA" xfId="1955" xr:uid="{1F3087CC-8147-42D3-A9E7-D82B7BFE41A9}"/>
    <cellStyle name="_Estrutural_Banking_EstruturalBanking IBBA 2" xfId="1956" xr:uid="{35DF5E37-9E57-418B-9C2A-B7B271C2E339}"/>
    <cellStyle name="_Estrutural_Banking_EstruturalBanking IBBA 3" xfId="1957" xr:uid="{1642E41D-3188-47D2-B80E-36B29F8D485D}"/>
    <cellStyle name="_Estrutural_Banking_EstruturalBanking IBBA 4" xfId="1958" xr:uid="{92B3AE4A-7F2C-4343-9FC4-9058527979F9}"/>
    <cellStyle name="_Estrutural_Banking_EstruturalBanking IBBA 5" xfId="1959" xr:uid="{ABDE2E73-0399-4994-B2DE-5D0E2FDAC093}"/>
    <cellStyle name="_Estrutural_Banking_EstruturalBanking IBBA_B10 CAAF" xfId="1960" xr:uid="{AAC2390F-B879-4B6C-BCE3-2A2F94BF823B}"/>
    <cellStyle name="_Estrutural_Banking_EstruturalBanking IBBA_Resultado Consolidado v5 Sensibilidade POS PRESIDENTE v43  V6" xfId="1961" xr:uid="{15047456-4956-428B-8870-AEFF35C21FC3}"/>
    <cellStyle name="_Estrutural_Banking_EstruturalBanking IBBA_Resultado Consolidado v5 Sensibilidade POS PRESIDENTE v43  V6 2" xfId="1962" xr:uid="{BC8C0BC6-F57C-4DC8-ACDB-1382BB4177A2}"/>
    <cellStyle name="_Estrutural_Banking_EstruturalBanking IBBA_Resultado Consolidado v5 Sensibilidade POS PRESIDENTE v43  V6 3" xfId="1963" xr:uid="{9654005F-862F-41E1-9EA8-C1525919C3E8}"/>
    <cellStyle name="_Estrutural_Banking_EstruturalBanking IBBA_Resultado Consolidado v5 Sensibilidade POS PRESIDENTE v43  V6 4" xfId="1964" xr:uid="{5B7C12B9-CC1E-41ED-BB85-0A838C7174D2}"/>
    <cellStyle name="_Estrutural_Banking_EstruturalBanking IBBA_Resultado Consolidado v5 Sensibilidade POS PRESIDENTE v43  V6 5" xfId="1965" xr:uid="{12A4C9ED-A33B-4125-B6EF-FEFD1852AAA2}"/>
    <cellStyle name="_Estrutural_Banking_EstruturalBanking IBBA_Resultado Consolidado v5 Sensibilidade POS PRESIDENTE v43  V6_B10 CAAF" xfId="1966" xr:uid="{C428074D-3FDC-4A8A-A904-705FAA501A6D}"/>
    <cellStyle name="_Estrutural_Banking_EstruturalBanking IBBA_Resultado Consolidado v5 Sensibilidade POS PRESIDENTE v44  V6" xfId="1967" xr:uid="{C563B7C5-F1C2-453B-BC1E-1DF97BEEB42E}"/>
    <cellStyle name="_Estrutural_Banking_EstruturalBanking IBBA_Resultado Consolidado v5 Sensibilidade POS PRESIDENTE v44  V6 2" xfId="1968" xr:uid="{72C1887B-3789-42AD-8027-7AA53110162C}"/>
    <cellStyle name="_Estrutural_Banking_EstruturalBanking IBBA_Resultado Consolidado v5 Sensibilidade POS PRESIDENTE v44  V6 3" xfId="1969" xr:uid="{8E8D1186-5F75-4818-B7B2-D4E145697628}"/>
    <cellStyle name="_Estrutural_Banking_EstruturalBanking IBBA_Resultado Consolidado v5 Sensibilidade POS PRESIDENTE v44  V6 4" xfId="1970" xr:uid="{7C99BDFA-89DB-4CA8-BD3D-E46767DCAAAF}"/>
    <cellStyle name="_Estrutural_Banking_EstruturalBanking IBBA_Resultado Consolidado v5 Sensibilidade POS PRESIDENTE v44  V6 5" xfId="1971" xr:uid="{92D70B3E-7882-42BF-8E98-A97495D6767E}"/>
    <cellStyle name="_Estrutural_Banking_EstruturalBanking IBBA_Resultado Consolidado v5 Sensibilidade POS PRESIDENTE v44  V6_B10 CAAF" xfId="1972" xr:uid="{5ABC4922-F524-4602-9CDD-65795385A869}"/>
    <cellStyle name="_Estrutural_Banking_Geopolitical" xfId="1973" xr:uid="{DEA47415-D958-4802-85B9-AB21CF466385}"/>
    <cellStyle name="_Estrutural_Banking_Geopolitical_B10 CAAF" xfId="1974" xr:uid="{45ED4CDF-F72A-47BC-A73D-6317233EBD60}"/>
    <cellStyle name="_Estrutural_Banking_InstitucDemais IBBA" xfId="1975" xr:uid="{6FAF93DC-75B2-4F80-B2E6-69E3149B3A2A}"/>
    <cellStyle name="_Estrutural_Banking_InstitucDemais IBBA 2" xfId="1976" xr:uid="{BF01FA68-8CCA-4F8F-BBCC-96D346B7834B}"/>
    <cellStyle name="_Estrutural_Banking_InstitucDemais IBBA 3" xfId="1977" xr:uid="{5DF776E2-6924-4584-BB38-51407E4E3D0D}"/>
    <cellStyle name="_Estrutural_Banking_InstitucDemais IBBA 4" xfId="1978" xr:uid="{018B41B3-B17C-4173-8301-74303D45503C}"/>
    <cellStyle name="_Estrutural_Banking_InstitucDemais IBBA 5" xfId="1979" xr:uid="{760BE9DC-D8E5-4EC6-A1A0-83AB599B7E21}"/>
    <cellStyle name="_Estrutural_Banking_InstitucDemais IBBA_B10 CAAF" xfId="1980" xr:uid="{D6925482-644F-4B97-ACD5-A4188CE5A738}"/>
    <cellStyle name="_Estrutural_Banking_InstitucDemais IBBA_Resultado Consolidado v5 Sensibilidade POS PRESIDENTE v43  V6" xfId="1981" xr:uid="{E4F3EAC1-FB86-4CE1-8C55-7D713632EF8A}"/>
    <cellStyle name="_Estrutural_Banking_InstitucDemais IBBA_Resultado Consolidado v5 Sensibilidade POS PRESIDENTE v43  V6 2" xfId="1982" xr:uid="{46761443-E3B7-4C59-A45D-B34A93E64C2D}"/>
    <cellStyle name="_Estrutural_Banking_InstitucDemais IBBA_Resultado Consolidado v5 Sensibilidade POS PRESIDENTE v43  V6 3" xfId="1983" xr:uid="{75DFF8C5-A98B-4D35-99F0-6D6A720203B5}"/>
    <cellStyle name="_Estrutural_Banking_InstitucDemais IBBA_Resultado Consolidado v5 Sensibilidade POS PRESIDENTE v43  V6 4" xfId="1984" xr:uid="{A740B1AF-DC9B-42BC-ABC2-9C7199232B0B}"/>
    <cellStyle name="_Estrutural_Banking_InstitucDemais IBBA_Resultado Consolidado v5 Sensibilidade POS PRESIDENTE v43  V6 5" xfId="1985" xr:uid="{3FD2643A-5014-41E5-8D2C-276313E0DB29}"/>
    <cellStyle name="_Estrutural_Banking_InstitucDemais IBBA_Resultado Consolidado v5 Sensibilidade POS PRESIDENTE v43  V6_B10 CAAF" xfId="1986" xr:uid="{8D0B632F-E193-4998-8802-315B244CF4C7}"/>
    <cellStyle name="_Estrutural_Banking_InstitucDemais IBBA_Resultado Consolidado v5 Sensibilidade POS PRESIDENTE v44  V6" xfId="1987" xr:uid="{4765001D-6001-4E4E-BF16-DD520BAC6398}"/>
    <cellStyle name="_Estrutural_Banking_InstitucDemais IBBA_Resultado Consolidado v5 Sensibilidade POS PRESIDENTE v44  V6 2" xfId="1988" xr:uid="{7CBA7218-83FD-4DFF-A257-EAC6BC3A2F4E}"/>
    <cellStyle name="_Estrutural_Banking_InstitucDemais IBBA_Resultado Consolidado v5 Sensibilidade POS PRESIDENTE v44  V6 3" xfId="1989" xr:uid="{EF362265-012F-4695-BD9E-D5C5292E90D2}"/>
    <cellStyle name="_Estrutural_Banking_InstitucDemais IBBA_Resultado Consolidado v5 Sensibilidade POS PRESIDENTE v44  V6 4" xfId="1990" xr:uid="{CE12D26F-B88E-4794-84D6-E31A8A00784A}"/>
    <cellStyle name="_Estrutural_Banking_InstitucDemais IBBA_Resultado Consolidado v5 Sensibilidade POS PRESIDENTE v44  V6 5" xfId="1991" xr:uid="{7ADE2ED0-A44D-4FBF-877B-06F15D75ACBE}"/>
    <cellStyle name="_Estrutural_Banking_InstitucDemais IBBA_Resultado Consolidado v5 Sensibilidade POS PRESIDENTE v44  V6_B10 CAAF" xfId="1992" xr:uid="{97DD58B0-484D-4C8D-929C-5CD738E0A709}"/>
    <cellStyle name="_Estrutural_Banking_Lula election" xfId="1993" xr:uid="{5EC6431A-4492-44EF-979F-C79E6CFE6E03}"/>
    <cellStyle name="_Estrutural_Banking_Lula election_B10 CAAF" xfId="1994" xr:uid="{2CEDC69C-4E68-448E-A1A7-28D41619ED31}"/>
    <cellStyle name="_Estrutural_Banking_Multi_Charts v18" xfId="1995" xr:uid="{29379A58-0474-4EB8-BBE5-DB82577136EC}"/>
    <cellStyle name="_Estrutural_Banking_Multi_Charts v18 2" xfId="1996" xr:uid="{D39921E5-4DA6-4157-B25D-C40199F4A119}"/>
    <cellStyle name="_Estrutural_Banking_Multi_Charts v18_Itau_historical_data_request_without_budget" xfId="1997" xr:uid="{4028AC7D-0563-485C-83E6-BBF7DE98B22A}"/>
    <cellStyle name="_Estrutural_Banking_Multi_Charts v18_Itau_historical_data_request_without_budget_B10 CAAF" xfId="1998" xr:uid="{5E59A132-600C-4763-898E-13682A874161}"/>
    <cellStyle name="_Estrutural_Banking_Multi_Charts v18_Tab_D1" xfId="1999" xr:uid="{58DEBCC3-A96E-4059-990A-9D15A658A12C}"/>
    <cellStyle name="_Estrutural_Banking_Multi_Charts v18_Tab_D1_B10 CAAF" xfId="2000" xr:uid="{590E9D60-3509-4EE3-965D-F9DB137244C7}"/>
    <cellStyle name="_Estrutural_Banking_Populist shift" xfId="2001" xr:uid="{93C620EB-25FB-47DF-9676-F56CDBDC4707}"/>
    <cellStyle name="_Estrutural_Banking_Populist shift_B10 CAAF" xfId="2002" xr:uid="{C7602F50-F3AB-4D87-A4DA-049907F7F9C1}"/>
    <cellStyle name="_Estrutural_Banking_RELATÓRIO RUDI (3)" xfId="2003" xr:uid="{63315588-F25D-4716-AE65-50A5180041E7}"/>
    <cellStyle name="_Estrutural_Banking_RELATÓRIO RUDI (3) 2" xfId="2004" xr:uid="{8D13C75D-7C17-4FEF-A5A2-77ABFCDCAF44}"/>
    <cellStyle name="_Estrutural_Banking_RELATÓRIO RUDI (3) 3" xfId="2005" xr:uid="{A1714F18-4261-4624-BE8F-AFBDB144ECBF}"/>
    <cellStyle name="_Estrutural_Banking_RELATÓRIO RUDI (3) 4" xfId="2006" xr:uid="{2067E9B1-FB31-4E3F-802F-DAAF04FDC0EB}"/>
    <cellStyle name="_Estrutural_Banking_RELATÓRIO RUDI (3) 5" xfId="2007" xr:uid="{D1C65717-700E-4C9A-9DE1-A788D1EE34A1}"/>
    <cellStyle name="_Estrutural_Banking_RELATÓRIO RUDI (3)_B10 CAAF" xfId="2008" xr:uid="{B7D27D70-1C38-456E-A534-35A81DA11A2C}"/>
    <cellStyle name="_Estrutural_Banking_RELATÓRIO RUDI (3)_Resultado Consolidado v5 Sensibilidade POS PRESIDENTE v43  V6" xfId="2009" xr:uid="{051E4E22-1789-4888-AEB7-5FBDB3801B24}"/>
    <cellStyle name="_Estrutural_Banking_RELATÓRIO RUDI (3)_Resultado Consolidado v5 Sensibilidade POS PRESIDENTE v43  V6 2" xfId="2010" xr:uid="{F7B9DC96-A6EF-445C-AC12-F2EA1D1DB524}"/>
    <cellStyle name="_Estrutural_Banking_RELATÓRIO RUDI (3)_Resultado Consolidado v5 Sensibilidade POS PRESIDENTE v43  V6 3" xfId="2011" xr:uid="{4C5ABAE9-5CD5-489D-A2DA-A9E5189C0160}"/>
    <cellStyle name="_Estrutural_Banking_RELATÓRIO RUDI (3)_Resultado Consolidado v5 Sensibilidade POS PRESIDENTE v43  V6 4" xfId="2012" xr:uid="{2244E6FA-BA61-4539-96CE-32FD9FBCEF54}"/>
    <cellStyle name="_Estrutural_Banking_RELATÓRIO RUDI (3)_Resultado Consolidado v5 Sensibilidade POS PRESIDENTE v43  V6 5" xfId="2013" xr:uid="{A1E14FC4-E6E9-4E61-B215-DF18103F7D3F}"/>
    <cellStyle name="_Estrutural_Banking_RELATÓRIO RUDI (3)_Resultado Consolidado v5 Sensibilidade POS PRESIDENTE v43  V6_B10 CAAF" xfId="2014" xr:uid="{CB791D36-50E9-4ED4-A908-0F36FDF8DEEB}"/>
    <cellStyle name="_Estrutural_Banking_RELATÓRIO RUDI (3)_Resultado Consolidado v5 Sensibilidade POS PRESIDENTE v44  V6" xfId="2015" xr:uid="{DD74A8BF-32EE-463C-9AB7-0E697E7AB9BB}"/>
    <cellStyle name="_Estrutural_Banking_RELATÓRIO RUDI (3)_Resultado Consolidado v5 Sensibilidade POS PRESIDENTE v44  V6 2" xfId="2016" xr:uid="{3AF7749D-1FC9-45D9-A495-D754C0E523E3}"/>
    <cellStyle name="_Estrutural_Banking_RELATÓRIO RUDI (3)_Resultado Consolidado v5 Sensibilidade POS PRESIDENTE v44  V6 3" xfId="2017" xr:uid="{3DB6E59B-1D24-4B20-9899-C2C8CB0061B8}"/>
    <cellStyle name="_Estrutural_Banking_RELATÓRIO RUDI (3)_Resultado Consolidado v5 Sensibilidade POS PRESIDENTE v44  V6 4" xfId="2018" xr:uid="{725AA2F9-0FE4-4303-8C02-F54DC9C8FA75}"/>
    <cellStyle name="_Estrutural_Banking_RELATÓRIO RUDI (3)_Resultado Consolidado v5 Sensibilidade POS PRESIDENTE v44  V6 5" xfId="2019" xr:uid="{068A5378-39D5-4637-932C-01745163D6A2}"/>
    <cellStyle name="_Estrutural_Banking_RELATÓRIO RUDI (3)_Resultado Consolidado v5 Sensibilidade POS PRESIDENTE v44  V6_B10 CAAF" xfId="2020" xr:uid="{FC174DA4-0134-4A4F-BAD9-96AE4E7CD648}"/>
    <cellStyle name="_Estrutural_Banking_RemunerCapitalAlocado IBBA" xfId="2021" xr:uid="{B53CB52D-9B29-49DD-AFD3-89BAACEC078F}"/>
    <cellStyle name="_Estrutural_Banking_RemunerCapitalAlocado IBBA 2" xfId="2022" xr:uid="{C45EF30C-80D6-4C39-81BA-558F1C4414B3}"/>
    <cellStyle name="_Estrutural_Banking_RemunerCapitalAlocado IBBA 3" xfId="2023" xr:uid="{BB3F52D3-6BDA-4F9E-A502-ECBEA22DDBF2}"/>
    <cellStyle name="_Estrutural_Banking_RemunerCapitalAlocado IBBA 4" xfId="2024" xr:uid="{35460CF6-FF21-43C5-817F-4D701261227E}"/>
    <cellStyle name="_Estrutural_Banking_RemunerCapitalAlocado IBBA 5" xfId="2025" xr:uid="{247ACC61-D4CF-4232-B6B7-E19BB02BD40E}"/>
    <cellStyle name="_Estrutural_Banking_RemunerCapitalAlocado IBBA_B10 CAAF" xfId="2026" xr:uid="{4B5B5C58-81AB-40DA-85E6-3EC64BA03D6F}"/>
    <cellStyle name="_Estrutural_Banking_RemunerCapitalAlocado IBBA_Resultado Consolidado v5 Sensibilidade POS PRESIDENTE v43  V6" xfId="2027" xr:uid="{41A4DC8C-7473-4DF4-AE5D-6FE07AC4BED5}"/>
    <cellStyle name="_Estrutural_Banking_RemunerCapitalAlocado IBBA_Resultado Consolidado v5 Sensibilidade POS PRESIDENTE v43  V6 2" xfId="2028" xr:uid="{88AA6D9C-8F2E-46DB-8A98-8B5E7849479D}"/>
    <cellStyle name="_Estrutural_Banking_RemunerCapitalAlocado IBBA_Resultado Consolidado v5 Sensibilidade POS PRESIDENTE v43  V6 3" xfId="2029" xr:uid="{866A13FE-120B-4176-86B0-A55DE6D7DAA0}"/>
    <cellStyle name="_Estrutural_Banking_RemunerCapitalAlocado IBBA_Resultado Consolidado v5 Sensibilidade POS PRESIDENTE v43  V6 4" xfId="2030" xr:uid="{0E8602E9-1C48-4260-89E6-98BFAB80CA27}"/>
    <cellStyle name="_Estrutural_Banking_RemunerCapitalAlocado IBBA_Resultado Consolidado v5 Sensibilidade POS PRESIDENTE v43  V6 5" xfId="2031" xr:uid="{0995E852-D899-4F79-BF6C-69104E84A72E}"/>
    <cellStyle name="_Estrutural_Banking_RemunerCapitalAlocado IBBA_Resultado Consolidado v5 Sensibilidade POS PRESIDENTE v43  V6_B10 CAAF" xfId="2032" xr:uid="{842B2179-B008-418A-92A3-6F3DD4F7ED31}"/>
    <cellStyle name="_Estrutural_Banking_RemunerCapitalAlocado IBBA_Resultado Consolidado v5 Sensibilidade POS PRESIDENTE v44  V6" xfId="2033" xr:uid="{66282BEF-5D84-4ECB-A7F0-800264191E71}"/>
    <cellStyle name="_Estrutural_Banking_RemunerCapitalAlocado IBBA_Resultado Consolidado v5 Sensibilidade POS PRESIDENTE v44  V6 2" xfId="2034" xr:uid="{99CA9C1A-0579-49F2-B6F5-FC09CB12E2DE}"/>
    <cellStyle name="_Estrutural_Banking_RemunerCapitalAlocado IBBA_Resultado Consolidado v5 Sensibilidade POS PRESIDENTE v44  V6 3" xfId="2035" xr:uid="{CB415A6D-0547-4DA7-9CEC-7DB07F95B981}"/>
    <cellStyle name="_Estrutural_Banking_RemunerCapitalAlocado IBBA_Resultado Consolidado v5 Sensibilidade POS PRESIDENTE v44  V6 4" xfId="2036" xr:uid="{32F1EF3B-1A03-4F17-8CB3-FB59E6BA160B}"/>
    <cellStyle name="_Estrutural_Banking_RemunerCapitalAlocado IBBA_Resultado Consolidado v5 Sensibilidade POS PRESIDENTE v44  V6 5" xfId="2037" xr:uid="{BEE4D81C-4363-4130-A083-9644B96CB495}"/>
    <cellStyle name="_Estrutural_Banking_RemunerCapitalAlocado IBBA_Resultado Consolidado v5 Sensibilidade POS PRESIDENTE v44  V6_B10 CAAF" xfId="2038" xr:uid="{413AAF42-3EAB-40BA-8E97-510771055944}"/>
    <cellStyle name="_Estrutural_Banking_Resultado Consolidado v5 Sensibilidade POS PRESIDENTE v44  V6 email IBBA" xfId="2039" xr:uid="{03FED21D-58FF-4001-A056-9A9A3D4C5553}"/>
    <cellStyle name="_Estrutural_Banking_Resultado Consolidado v5 Sensibilidade POS PRESIDENTE v44  V6 email IBBA_B10 CAAF" xfId="2040" xr:uid="{DD078712-2A2A-4F24-BA7B-C7AD9EB48611}"/>
    <cellStyle name="_Estrutural_Banking_Systemic" xfId="2041" xr:uid="{760B4036-F797-411E-8CC4-1AEADDA6872F}"/>
    <cellStyle name="_Estrutural_Banking_Systemic_B10 CAAF" xfId="2042" xr:uid="{DCB10E25-CD15-41ED-9CC4-32DCBB79FA42}"/>
    <cellStyle name="_Estrutural_Banking_US Interest rate" xfId="2043" xr:uid="{19592353-5B12-4AD3-8161-98E040BDA06B}"/>
    <cellStyle name="_Estrutural_Banking_US Interest rate_B10 CAAF" xfId="2044" xr:uid="{E85975A7-4E8F-48D9-B883-17E7BE8C9499}"/>
    <cellStyle name="_FINAN.EXT.CAPT.XIV" xfId="2045" xr:uid="{00141428-357F-482D-ADBF-1590ECB06C5E}"/>
    <cellStyle name="_FINAN.EXT.CAPT.XIV_Codigo_Delfos" xfId="2046" xr:uid="{6F1DC912-853C-4341-9537-FF0C43AC723A}"/>
    <cellStyle name="_GRM_Parametros" xfId="2047" xr:uid="{86895B21-D1DD-4BE7-B938-B11DD1487788}"/>
    <cellStyle name="_Hoja1" xfId="2048" xr:uid="{CF0CAF61-25D3-4AC6-BD34-0F65359577A3}"/>
    <cellStyle name="_Hoja1_1" xfId="2049" xr:uid="{9B915514-785C-405A-BA95-612C6841E3EF}"/>
    <cellStyle name="_Hoja1_1 2" xfId="2050" xr:uid="{826E7E2D-3577-47AC-AB45-9AC5643176DB}"/>
    <cellStyle name="_Hoja3" xfId="2051" xr:uid="{DA211F61-3F87-4E0F-B8D3-BA511DE9A6CD}"/>
    <cellStyle name="_Hoja3 2" xfId="2052" xr:uid="{239C626F-7CD7-4DFF-824A-6B6DE68EF5E6}"/>
    <cellStyle name="_Índice_tabelas" xfId="2053" xr:uid="{E3A7D2ED-89D2-4885-893A-65F6D9C63BD6}"/>
    <cellStyle name="_Índice_tabelas 2" xfId="2054" xr:uid="{1077B9EC-6674-487B-BB90-D966C5A78284}"/>
    <cellStyle name="_Índice_tabelas_base telas junho" xfId="2055" xr:uid="{768E502E-4BB6-4534-A613-5CE50CEC3AB5}"/>
    <cellStyle name="_Índice_tabelas_base telas junho 2" xfId="2056" xr:uid="{1626FD8A-41C3-48EA-9264-70D0A545EC33}"/>
    <cellStyle name="_Interface Eqt Swaps_Abr08" xfId="2057" xr:uid="{1D637D9C-B170-4A9E-98A4-648E4A6EB9EE}"/>
    <cellStyle name="_Interface Eqt Swaps_Abr08 2" xfId="2058" xr:uid="{6E5032A3-4E0C-478B-BCAE-95E69926D2BE}"/>
    <cellStyle name="_Interface Eqt Swaps_Abr08 3" xfId="2059" xr:uid="{870F7135-5484-4D98-9DF9-E45E6E48ABA3}"/>
    <cellStyle name="_Interface Eqt Swaps_Abr08_GRM_Reporte_LCR_NSFR" xfId="2060" xr:uid="{C7ECCF39-9391-4BF5-A002-7F3807097D73}"/>
    <cellStyle name="_Interface Eqt Swaps_Abr08_Hoja1" xfId="2061" xr:uid="{4512BB9A-8B51-49AF-97C8-6FE0D175FAC6}"/>
    <cellStyle name="_Interface Eqt Swaps_Abr08_LCR (Uso BRASIL)" xfId="2062" xr:uid="{6E062CD3-3A12-4EBE-A1D6-78A25EA5D6DF}"/>
    <cellStyle name="_Interface Futuros_2" xfId="2063" xr:uid="{CBDC2D76-016A-48C5-9D47-0E1EE5180491}"/>
    <cellStyle name="_Interface Futuros_2_GRM_Reporte_LCR_NSFR" xfId="2064" xr:uid="{1ED9DEE5-36A4-4FFB-9204-069DF37F047C}"/>
    <cellStyle name="_Interface Futuros_2_Hoja1" xfId="2065" xr:uid="{71AA1047-CEAA-492B-8CC5-714FACB2FE59}"/>
    <cellStyle name="_Interface Futuros_2_LCR (Uso BRASIL)" xfId="2066" xr:uid="{40F56BFA-CFD4-4A1E-9128-D0EAD83B8211}"/>
    <cellStyle name="_itauhold_A_N13a I,II_apoioIRCSedesptribut" xfId="2067" xr:uid="{AE13ADC5-6F5D-4B00-A1F2-82AA7828BE01}"/>
    <cellStyle name="_LCR Brasil" xfId="2068" xr:uid="{C7A80B8A-B5EE-4786-9FE8-738AE23A2A0D}"/>
    <cellStyle name="_LCR Brasil_Codigo_Delfos" xfId="2069" xr:uid="{7F1F4CA1-9B02-443F-957A-B1B807F27242}"/>
    <cellStyle name="_LCR Uso Bic" xfId="2070" xr:uid="{AEB5F9E3-B671-43CD-B435-201AA6B02C84}"/>
    <cellStyle name="_LCR Uso Bic 2" xfId="2071" xr:uid="{FE1CC83B-4BF3-4582-B9AA-1E2B6A905E25}"/>
    <cellStyle name="_LCR Uso Bic 3" xfId="2072" xr:uid="{5E5EB004-B0E9-41B2-B7D9-9F4A467625E2}"/>
    <cellStyle name="_LCR Uso Bic_Codigo_Delfos" xfId="2073" xr:uid="{24CF30AC-3A4A-494B-9F32-56BAA094B250}"/>
    <cellStyle name="_LCR Uso Bic_Codigo_Delfos 2" xfId="2074" xr:uid="{8C85971C-8504-4F03-8D3E-5E5C64C2A23A}"/>
    <cellStyle name="_LCR Uso Bic_Codigo_Delfos 3" xfId="2075" xr:uid="{E55195B5-17A6-43F1-B3F8-92C704CAE657}"/>
    <cellStyle name="_Limites Unidades Externas" xfId="2076" xr:uid="{155ADCA6-A6AF-42F3-9142-86E6F0DB1F88}"/>
    <cellStyle name="_Limites Unidades Externas 2" xfId="2077" xr:uid="{9D6F54A7-B64F-482B-BF56-632C06C4FEE0}"/>
    <cellStyle name="_Limites Unidades Externas 2 2" xfId="2078" xr:uid="{AFB142E0-C644-48E5-A09D-7EB43E2AC31C}"/>
    <cellStyle name="_Limites Unidades Externas 2 3" xfId="2079" xr:uid="{007F81FB-2980-4B21-9BBC-1AD90AE0C682}"/>
    <cellStyle name="_Limites Unidades Externas 2_GRM_Reporte_LCR_NSFR" xfId="2080" xr:uid="{0DF5D66D-ED7E-408C-9AD8-0449062F5453}"/>
    <cellStyle name="_Limites Unidades Externas 2_Hoja1" xfId="2081" xr:uid="{04E8272E-0E88-4C8F-B85F-150FD5253B27}"/>
    <cellStyle name="_Limites Unidades Externas 2_LCR (Uso BRASIL)" xfId="2082" xr:uid="{AD258CDB-28B8-4983-A930-487E77283DE5}"/>
    <cellStyle name="_Limites Unidades Externas 3" xfId="2083" xr:uid="{E70942A1-E32C-4152-9959-8C2B92793A7C}"/>
    <cellStyle name="_Limites Unidades Externas 4" xfId="2084" xr:uid="{B4C5460B-132A-4CCE-BCBE-21B10C11067C}"/>
    <cellStyle name="_Limites Unidades Externas_BD" xfId="2085" xr:uid="{58C5BCAC-3965-4C82-8934-759EEE99185E}"/>
    <cellStyle name="_Limites Unidades Externas_BD_Codigo_Delfos" xfId="2086" xr:uid="{CD5AF7E9-EFB3-4A2A-9933-A8B6025D7D54}"/>
    <cellStyle name="_Limites Unidades Externas_BD_GRM_Reporte_LCR_NSFR" xfId="2087" xr:uid="{4FC3F173-464E-48B3-B700-FF3B659C6B0A}"/>
    <cellStyle name="_Limites Unidades Externas_BD_Hoja1" xfId="2088" xr:uid="{E12F0E75-6C17-430E-AD6E-DAB2D81AF0CF}"/>
    <cellStyle name="_Limites Unidades Externas_BD_LCR (Uso BRASIL)" xfId="2089" xr:uid="{56F5CE61-4ADB-4028-A505-2F43960C3C5D}"/>
    <cellStyle name="_Limites Unidades Externas_Cálculo_DATA" xfId="2090" xr:uid="{7E21E4A4-DB9A-4B66-865B-0A54BB77C6B3}"/>
    <cellStyle name="_Limites Unidades Externas_Cálculo_DATA 2" xfId="2091" xr:uid="{B32B9483-DEFD-49A7-95EF-5959059EB103}"/>
    <cellStyle name="_Limites Unidades Externas_Cálculo_DATA 3" xfId="2092" xr:uid="{5AD67515-F0F6-4F52-A3FF-F058CD0EED83}"/>
    <cellStyle name="_Limites Unidades Externas_Cálculo_DATA_GRM_Reporte_LCR_NSFR" xfId="2093" xr:uid="{A12F4F67-6246-4EB4-AAD9-3C98E253B9D7}"/>
    <cellStyle name="_Limites Unidades Externas_Cálculo_DATA_Hoja1" xfId="2094" xr:uid="{7BFD1FB7-3A95-492B-9C4C-A57E36BA577D}"/>
    <cellStyle name="_Limites Unidades Externas_Cálculo_DATA_LCR (Uso BRASIL)" xfId="2095" xr:uid="{2CDC404D-90C9-44F2-961B-E832116BC0B2}"/>
    <cellStyle name="_Limites Unidades Externas_Codigo_Delfos" xfId="2096" xr:uid="{180EB54B-8AD0-46DF-B6BD-9A77A919D44D}"/>
    <cellStyle name="_Limites Unidades Externas_Codigo_Delfos 2" xfId="2097" xr:uid="{A807C003-1FF0-4BEA-B93F-653C306CCE7C}"/>
    <cellStyle name="_Limites Unidades Externas_Codigo_Delfos 3" xfId="2098" xr:uid="{BB0A6099-EF59-4768-8A44-BADF1B3B977C}"/>
    <cellStyle name="_Limites Unidades Externas_DADOS LCR" xfId="2099" xr:uid="{A0F82F57-A116-4AB8-AB1A-6D83DB586BE5}"/>
    <cellStyle name="_Limites Unidades Externas_DADOS LCR 2" xfId="2100" xr:uid="{1F58B22C-C5D3-404B-B449-2B0D15F66814}"/>
    <cellStyle name="_Limites Unidades Externas_DADOS LCR 3" xfId="2101" xr:uid="{79D08EE1-C96F-4384-AF40-5C29D8CF57EC}"/>
    <cellStyle name="_Limites Unidades Externas_DADOS LCR_GRM_Reporte_LCR_NSFR" xfId="2102" xr:uid="{D40254B6-022C-4C44-ABCC-8A1FB412D67B}"/>
    <cellStyle name="_Limites Unidades Externas_DADOS LCR_Hoja1" xfId="2103" xr:uid="{25DC8F7C-07F4-48FF-90BA-08B316ED4692}"/>
    <cellStyle name="_Limites Unidades Externas_DADOS LCR_LCR (Uso BRASIL)" xfId="2104" xr:uid="{9B3ACE35-4578-48CB-8E5C-F95B63D0F9C2}"/>
    <cellStyle name="_Limites Unidades Externas_DADOS LCR-A" xfId="2105" xr:uid="{137B4213-4DCD-4933-BD2A-C4F1A0280C62}"/>
    <cellStyle name="_Limites Unidades Externas_DADOS LCR-A 2" xfId="2106" xr:uid="{40566601-3C4A-4423-A1C1-6412F107D69F}"/>
    <cellStyle name="_Limites Unidades Externas_DADOS LCR-A 2 2" xfId="2107" xr:uid="{36A49DA8-0701-4E9A-8740-F384402F8F4F}"/>
    <cellStyle name="_Limites Unidades Externas_DADOS LCR-A 2 3" xfId="2108" xr:uid="{9267CD80-B3C4-4EE3-85A3-93BA444B2BE0}"/>
    <cellStyle name="_Limites Unidades Externas_DADOS LCR-A 2_GRM_Reporte_LCR_NSFR" xfId="2109" xr:uid="{E3A424C4-1D0D-4332-A9B8-AFD0D0223B31}"/>
    <cellStyle name="_Limites Unidades Externas_DADOS LCR-A 2_Hoja1" xfId="2110" xr:uid="{C63D1489-ECCF-4E0A-A8CD-C1850A81AF94}"/>
    <cellStyle name="_Limites Unidades Externas_DADOS LCR-A 2_LCR (Uso BRASIL)" xfId="2111" xr:uid="{9B655143-02E0-4B37-9B7D-379A4E8790CD}"/>
    <cellStyle name="_Limites Unidades Externas_DADOS LCR-A 3" xfId="2112" xr:uid="{E80A712A-F026-43A2-BD1F-862220B07A02}"/>
    <cellStyle name="_Limites Unidades Externas_DADOS LCR-A 4" xfId="2113" xr:uid="{3A1AF9FE-AA8A-40C2-B195-D7A3FA33FEF5}"/>
    <cellStyle name="_Limites Unidades Externas_DADOS LCR-A_GRM_Reporte_LCR_NSFR" xfId="2114" xr:uid="{7324616E-B0B8-4D55-B685-11A46E3C403D}"/>
    <cellStyle name="_Limites Unidades Externas_DADOS LCR-A_Hoja1" xfId="2115" xr:uid="{4E6C8830-3D10-41DC-B2EB-1A0892DE5297}"/>
    <cellStyle name="_Limites Unidades Externas_DADOS LCR-A_LCR (Uso BRASIL)" xfId="2116" xr:uid="{1E889D1D-25F7-495F-B692-240105BDFE41}"/>
    <cellStyle name="_Limites Unidades Externas_Dados_ACR" xfId="2117" xr:uid="{28B34EBD-8DF5-4209-8677-D2F6724BF5A6}"/>
    <cellStyle name="_Limites Unidades Externas_Dados_ACR 2" xfId="2118" xr:uid="{A432DC41-1822-451B-9DFD-9080DF8B9DD7}"/>
    <cellStyle name="_Limites Unidades Externas_Dados_ACR 3" xfId="2119" xr:uid="{990CFB3B-3E1B-403A-957F-A24228103FAC}"/>
    <cellStyle name="_Limites Unidades Externas_Dados_ACR_1" xfId="2120" xr:uid="{9B9E73E9-BBC1-4A9F-BA73-E0C3BDB07F62}"/>
    <cellStyle name="_Limites Unidades Externas_Dados_ACR_1 2" xfId="2121" xr:uid="{FCFEB361-D4BB-48E0-8697-0952A254C48A}"/>
    <cellStyle name="_Limites Unidades Externas_Dados_ACR_1 2 2" xfId="2122" xr:uid="{1DB95BC1-00D0-4040-8B04-20E0200F3A79}"/>
    <cellStyle name="_Limites Unidades Externas_Dados_ACR_1 2 3" xfId="2123" xr:uid="{26A35471-B76A-4C0B-A4B8-FF186E7A51BC}"/>
    <cellStyle name="_Limites Unidades Externas_Dados_ACR_1 2_GRM_Reporte_LCR_NSFR" xfId="2124" xr:uid="{14FD8013-D5AF-4304-AA88-A83D7245B0BC}"/>
    <cellStyle name="_Limites Unidades Externas_Dados_ACR_1 2_Hoja1" xfId="2125" xr:uid="{452AA4B2-7000-4598-B2D1-96E05767A7BA}"/>
    <cellStyle name="_Limites Unidades Externas_Dados_ACR_1 2_LCR (Uso BRASIL)" xfId="2126" xr:uid="{15E81334-6DA2-4BF2-94C6-9A38A43F7EBB}"/>
    <cellStyle name="_Limites Unidades Externas_Dados_ACR_1 3" xfId="2127" xr:uid="{1F4520B1-A73C-4D5A-8F18-858DDB0A6B2E}"/>
    <cellStyle name="_Limites Unidades Externas_Dados_ACR_1 4" xfId="2128" xr:uid="{DB809E53-D804-4258-8816-0C59E11F24A7}"/>
    <cellStyle name="_Limites Unidades Externas_Dados_ACR_1_GRM_Reporte_LCR_NSFR" xfId="2129" xr:uid="{0E59AB88-E18B-4D42-BEDF-1F0C76342042}"/>
    <cellStyle name="_Limites Unidades Externas_Dados_ACR_1_Hoja1" xfId="2130" xr:uid="{483DC853-D5B8-44BD-823C-146407066285}"/>
    <cellStyle name="_Limites Unidades Externas_Dados_ACR_1_LCR (Uso BRASIL)" xfId="2131" xr:uid="{4C3C21CF-C9F9-4AF9-9241-873587315BBD}"/>
    <cellStyle name="_Limites Unidades Externas_Dados_ACR_GRM_Reporte_LCR_NSFR" xfId="2132" xr:uid="{E152408B-8334-4D0D-A688-A6DB3FAC1506}"/>
    <cellStyle name="_Limites Unidades Externas_Dados_ACR_Hoja1" xfId="2133" xr:uid="{FA71F88A-8F43-46AC-B839-AE8E504D384D}"/>
    <cellStyle name="_Limites Unidades Externas_Dados_ACR_LCR (Uso BRASIL)" xfId="2134" xr:uid="{CACCAF9C-C08B-4066-8C60-9BEAE2DA6134}"/>
    <cellStyle name="_Limites Unidades Externas_DATA" xfId="2135" xr:uid="{A5E2AFFC-A54B-43CC-ACAD-6D6E764A4FDD}"/>
    <cellStyle name="_Limites Unidades Externas_DATA 2" xfId="2136" xr:uid="{24B42F1E-E428-4EFD-A8E1-2B8CD937D253}"/>
    <cellStyle name="_Limites Unidades Externas_DATA 3" xfId="2137" xr:uid="{2685624F-AA8C-4C36-9C32-80B35F01D236}"/>
    <cellStyle name="_Limites Unidades Externas_DATA_DADOS LCR-A" xfId="2138" xr:uid="{4081AD7E-F8E1-4989-B10C-7121D93F161C}"/>
    <cellStyle name="_Limites Unidades Externas_DATA_DADOS LCR-A 2" xfId="2139" xr:uid="{E733986E-9A20-402B-BF32-56EDFBE20EC4}"/>
    <cellStyle name="_Limites Unidades Externas_DATA_DADOS LCR-A 2 2" xfId="2140" xr:uid="{FF60D397-862E-4C69-9552-18DD70D44F20}"/>
    <cellStyle name="_Limites Unidades Externas_DATA_DADOS LCR-A 2 3" xfId="2141" xr:uid="{31964431-D71D-4AFE-BA4E-9BB4AA4DFE72}"/>
    <cellStyle name="_Limites Unidades Externas_DATA_DADOS LCR-A 2_GRM_Reporte_LCR_NSFR" xfId="2142" xr:uid="{CA4750B1-0221-4B31-9C34-73E29229EC40}"/>
    <cellStyle name="_Limites Unidades Externas_DATA_DADOS LCR-A 2_Hoja1" xfId="2143" xr:uid="{4871870A-8304-47EA-84CA-F8047401E0B4}"/>
    <cellStyle name="_Limites Unidades Externas_DATA_DADOS LCR-A 2_LCR (Uso BRASIL)" xfId="2144" xr:uid="{9B9443BD-5FC4-4EB7-BBE9-4BC7ED08C8D6}"/>
    <cellStyle name="_Limites Unidades Externas_DATA_DADOS LCR-A 3" xfId="2145" xr:uid="{8A2693A6-F450-4CF1-9453-73980CFF7CF4}"/>
    <cellStyle name="_Limites Unidades Externas_DATA_DADOS LCR-A 4" xfId="2146" xr:uid="{2B34461C-9D46-4F65-A42D-B718342D3F20}"/>
    <cellStyle name="_Limites Unidades Externas_DATA_DADOS LCR-A_GRM_Reporte_LCR_NSFR" xfId="2147" xr:uid="{97DBF406-9238-4E83-9BAA-6817457A5950}"/>
    <cellStyle name="_Limites Unidades Externas_DATA_DADOS LCR-A_Hoja1" xfId="2148" xr:uid="{BBCE13BB-69A4-4DF9-A55F-513731388DCB}"/>
    <cellStyle name="_Limites Unidades Externas_DATA_DADOS LCR-A_LCR (Uso BRASIL)" xfId="2149" xr:uid="{3B6A6AAD-45A7-481E-A21F-B72E36729312}"/>
    <cellStyle name="_Limites Unidades Externas_DATA_GRM_Reporte_LCR_NSFR" xfId="2150" xr:uid="{6F3E08C6-2440-41E0-8F94-5C4244F16F13}"/>
    <cellStyle name="_Limites Unidades Externas_DATA_Hoja1" xfId="2151" xr:uid="{D7D2BAC0-D148-4B92-95E7-88984BC6D141}"/>
    <cellStyle name="_Limites Unidades Externas_DATA_LCR (Uso BRASIL)" xfId="2152" xr:uid="{E7AFA7B4-2DC5-4382-9FE9-B1EA9F31078F}"/>
    <cellStyle name="_Limites Unidades Externas_Grf 4m Holding" xfId="2153" xr:uid="{913DC9FA-4166-4310-B8BC-8A4D3FF53EE3}"/>
    <cellStyle name="_Limites Unidades Externas_Grf 4m Holding 2" xfId="2154" xr:uid="{D974AF72-2BA3-4135-86A8-EBB64FD725B0}"/>
    <cellStyle name="_Limites Unidades Externas_Grf 4m Holding 2 2" xfId="2155" xr:uid="{38EC2043-A723-4194-82F2-10C8CB497A2C}"/>
    <cellStyle name="_Limites Unidades Externas_Grf 4m Holding 2 3" xfId="2156" xr:uid="{01B7F176-95B6-4DE4-9170-7F5730768233}"/>
    <cellStyle name="_Limites Unidades Externas_Grf 4m Holding 2_GRM_Reporte_LCR_NSFR" xfId="2157" xr:uid="{8BFA5A9E-3592-454B-BA5E-80F350D34087}"/>
    <cellStyle name="_Limites Unidades Externas_Grf 4m Holding 2_Hoja1" xfId="2158" xr:uid="{5BA7C82D-969D-45B8-9225-DEBAA86E9913}"/>
    <cellStyle name="_Limites Unidades Externas_Grf 4m Holding 2_LCR (Uso BRASIL)" xfId="2159" xr:uid="{B57CE83E-D1EA-42AD-9E79-AB21588C7A0B}"/>
    <cellStyle name="_Limites Unidades Externas_Grf 4m Holding 3" xfId="2160" xr:uid="{72A672F6-81E9-413A-BEEB-9A24F051A6C1}"/>
    <cellStyle name="_Limites Unidades Externas_Grf 4m Holding 4" xfId="2161" xr:uid="{D63FB122-DC39-4825-A249-41C241CEB077}"/>
    <cellStyle name="_Limites Unidades Externas_Grf 4m Holding_DADOS LCR" xfId="2162" xr:uid="{B75191A0-18EA-4D84-AE2B-EB866F2464F2}"/>
    <cellStyle name="_Limites Unidades Externas_Grf 4m Holding_DADOS LCR 2" xfId="2163" xr:uid="{A0E589B4-4F8A-421D-BECE-4BA514D3DB44}"/>
    <cellStyle name="_Limites Unidades Externas_Grf 4m Holding_DADOS LCR 3" xfId="2164" xr:uid="{299C1C96-71A1-4B78-B683-D7190F1985C3}"/>
    <cellStyle name="_Limites Unidades Externas_Grf 4m Holding_DADOS LCR_GRM_Reporte_LCR_NSFR" xfId="2165" xr:uid="{20770225-82E7-4498-8794-CBC9B63E901B}"/>
    <cellStyle name="_Limites Unidades Externas_Grf 4m Holding_DADOS LCR_Hoja1" xfId="2166" xr:uid="{749D74B6-E039-4241-ADB7-60C024180665}"/>
    <cellStyle name="_Limites Unidades Externas_Grf 4m Holding_DADOS LCR_LCR (Uso BRASIL)" xfId="2167" xr:uid="{B07F9893-A972-448C-8E4F-2EF1369D1648}"/>
    <cellStyle name="_Limites Unidades Externas_Grf 4m Holding_DADOS LCR-A" xfId="2168" xr:uid="{72F887E3-150B-4727-A2BE-E881F80A14B1}"/>
    <cellStyle name="_Limites Unidades Externas_Grf 4m Holding_DADOS LCR-A 2" xfId="2169" xr:uid="{4A555476-F3E7-4F3A-9000-4996183BC922}"/>
    <cellStyle name="_Limites Unidades Externas_Grf 4m Holding_DADOS LCR-A 2 2" xfId="2170" xr:uid="{C0A01E2C-EB1D-4A17-88C4-D120C4AE880B}"/>
    <cellStyle name="_Limites Unidades Externas_Grf 4m Holding_DADOS LCR-A 2 3" xfId="2171" xr:uid="{B88933E9-1763-421A-85B4-05E1774C40B9}"/>
    <cellStyle name="_Limites Unidades Externas_Grf 4m Holding_DADOS LCR-A 2_GRM_Reporte_LCR_NSFR" xfId="2172" xr:uid="{ADECE478-65CF-4BB7-A643-3A7DCB6EEA37}"/>
    <cellStyle name="_Limites Unidades Externas_Grf 4m Holding_DADOS LCR-A 2_Hoja1" xfId="2173" xr:uid="{3C9EFDAD-CE32-4FF1-8E4F-A94D45AF55BE}"/>
    <cellStyle name="_Limites Unidades Externas_Grf 4m Holding_DADOS LCR-A 2_LCR (Uso BRASIL)" xfId="2174" xr:uid="{27391A71-BFDB-42A3-BE32-E534AE6C91C2}"/>
    <cellStyle name="_Limites Unidades Externas_Grf 4m Holding_DADOS LCR-A 3" xfId="2175" xr:uid="{D347BF4B-7416-4F6F-8110-0CFF26C2BC15}"/>
    <cellStyle name="_Limites Unidades Externas_Grf 4m Holding_DADOS LCR-A 4" xfId="2176" xr:uid="{BFC92FB3-1C0A-4CC2-9F4C-BFF23D31B4F2}"/>
    <cellStyle name="_Limites Unidades Externas_Grf 4m Holding_DADOS LCR-A_GRM_Reporte_LCR_NSFR" xfId="2177" xr:uid="{E48E3D43-6F66-4975-96E2-E247A06FF020}"/>
    <cellStyle name="_Limites Unidades Externas_Grf 4m Holding_DADOS LCR-A_Hoja1" xfId="2178" xr:uid="{7C3DEDCB-953F-4F0B-ABB5-DCBA9502DF05}"/>
    <cellStyle name="_Limites Unidades Externas_Grf 4m Holding_DADOS LCR-A_LCR (Uso BRASIL)" xfId="2179" xr:uid="{A6DF9DB2-9A0B-49C2-BFDC-15A7C9ADCD80}"/>
    <cellStyle name="_Limites Unidades Externas_Grf 4m Holding_Dados_ACR" xfId="2180" xr:uid="{A29C1134-8C86-49BF-8C0B-EA1143DC311A}"/>
    <cellStyle name="_Limites Unidades Externas_Grf 4m Holding_Dados_ACR 2" xfId="2181" xr:uid="{1C0EB14B-CD0C-470F-988F-8556F26D8B31}"/>
    <cellStyle name="_Limites Unidades Externas_Grf 4m Holding_Dados_ACR 3" xfId="2182" xr:uid="{B68994B2-D6BC-4A5E-9B9F-B79C59669210}"/>
    <cellStyle name="_Limites Unidades Externas_Grf 4m Holding_Dados_ACR_1" xfId="2183" xr:uid="{808EE1C6-6BF9-4393-BC5C-380329AD663E}"/>
    <cellStyle name="_Limites Unidades Externas_Grf 4m Holding_Dados_ACR_1 2" xfId="2184" xr:uid="{75886E62-AD90-480E-9F2D-DCB89614A7C8}"/>
    <cellStyle name="_Limites Unidades Externas_Grf 4m Holding_Dados_ACR_1 2 2" xfId="2185" xr:uid="{E7782E0A-948B-41A3-9400-AFB211F7DBAF}"/>
    <cellStyle name="_Limites Unidades Externas_Grf 4m Holding_Dados_ACR_1 2 3" xfId="2186" xr:uid="{E26A6ECD-C61E-42E6-8152-8049DEB765AF}"/>
    <cellStyle name="_Limites Unidades Externas_Grf 4m Holding_Dados_ACR_1 2_GRM_Reporte_LCR_NSFR" xfId="2187" xr:uid="{E60EBCDC-A873-47EE-8E9F-D184ABE87E70}"/>
    <cellStyle name="_Limites Unidades Externas_Grf 4m Holding_Dados_ACR_1 2_Hoja1" xfId="2188" xr:uid="{2F88D7F0-4247-4EC3-B8D2-35434DCCC849}"/>
    <cellStyle name="_Limites Unidades Externas_Grf 4m Holding_Dados_ACR_1 2_LCR (Uso BRASIL)" xfId="2189" xr:uid="{A15D8614-7AEB-41C8-AEBD-37BB9790497D}"/>
    <cellStyle name="_Limites Unidades Externas_Grf 4m Holding_Dados_ACR_1 3" xfId="2190" xr:uid="{9129152B-936B-4F9F-8566-CC4C890B299B}"/>
    <cellStyle name="_Limites Unidades Externas_Grf 4m Holding_Dados_ACR_1 4" xfId="2191" xr:uid="{042AEA0A-14C4-4B53-8285-893157C1220E}"/>
    <cellStyle name="_Limites Unidades Externas_Grf 4m Holding_Dados_ACR_1_GRM_Reporte_LCR_NSFR" xfId="2192" xr:uid="{AF9BA822-3893-4246-9812-BCC8EC433CC5}"/>
    <cellStyle name="_Limites Unidades Externas_Grf 4m Holding_Dados_ACR_1_Hoja1" xfId="2193" xr:uid="{1DD58D32-818A-4B65-9ECF-FFFE9C1BBB7B}"/>
    <cellStyle name="_Limites Unidades Externas_Grf 4m Holding_Dados_ACR_1_LCR (Uso BRASIL)" xfId="2194" xr:uid="{49F223EB-5C56-4B83-B7C9-19500C1E9107}"/>
    <cellStyle name="_Limites Unidades Externas_Grf 4m Holding_Dados_ACR_GRM_Reporte_LCR_NSFR" xfId="2195" xr:uid="{2EAC4C54-382D-441C-A428-60147766734E}"/>
    <cellStyle name="_Limites Unidades Externas_Grf 4m Holding_Dados_ACR_Hoja1" xfId="2196" xr:uid="{B9B7E2FD-C424-42B1-A599-0BF6F7F17A7E}"/>
    <cellStyle name="_Limites Unidades Externas_Grf 4m Holding_Dados_ACR_LCR (Uso BRASIL)" xfId="2197" xr:uid="{C36297F8-6BFA-4BDD-9C9D-88DA30675F06}"/>
    <cellStyle name="_Limites Unidades Externas_Grf 4m Holding_GRM_Reporte_LCR_NSFR" xfId="2198" xr:uid="{F7927C5E-9808-44DB-A16C-C40AC1E42F00}"/>
    <cellStyle name="_Limites Unidades Externas_Grf 4m Holding_Hoja1" xfId="2199" xr:uid="{2A262545-4259-4C6D-8379-6356C8466EC6}"/>
    <cellStyle name="_Limites Unidades Externas_Grf 4m Holding_LCR (Uso BRASIL)" xfId="2200" xr:uid="{834BE3AC-86BA-405A-AA96-961B830E2A5B}"/>
    <cellStyle name="_Limites Unidades Externas_Grf 4m Holding_Passivo vs Activo" xfId="2201" xr:uid="{E6B1A3CD-E774-472C-9F61-F512E2141E27}"/>
    <cellStyle name="_Limites Unidades Externas_Grf 4m Holding_Passivo vs Activo 2" xfId="2202" xr:uid="{16018D6C-7763-44D2-9549-0E767C1D9C54}"/>
    <cellStyle name="_Limites Unidades Externas_Grf 4m Holding_Passivo vs Activo 3" xfId="2203" xr:uid="{D37D6C80-C370-45CA-BFA3-EE4F3385208B}"/>
    <cellStyle name="_Limites Unidades Externas_Grf 4m Holding_Passivo vs Activo_GRM_Reporte_LCR_NSFR" xfId="2204" xr:uid="{A43D41BA-A1A0-474D-A1C3-A07457A5122A}"/>
    <cellStyle name="_Limites Unidades Externas_Grf 4m Holding_Passivo vs Activo_Hoja1" xfId="2205" xr:uid="{5BFEACD3-A966-46F6-97B7-970A83B29C4F}"/>
    <cellStyle name="_Limites Unidades Externas_Grf 4m Holding_Passivo vs Activo_LCR (Uso BRASIL)" xfId="2206" xr:uid="{9767AAEC-004B-4EF1-9649-5DE82FC6350A}"/>
    <cellStyle name="_Limites Unidades Externas_Grf 4m Interno" xfId="2207" xr:uid="{9DECDCE2-63B0-47A2-8530-4AA5A3E32D38}"/>
    <cellStyle name="_Limites Unidades Externas_Grf 4m Interno 2" xfId="2208" xr:uid="{87820176-775E-4F4C-AA5F-24EB6A2ABA58}"/>
    <cellStyle name="_Limites Unidades Externas_Grf 4m Interno 3" xfId="2209" xr:uid="{D836FC48-A73F-4373-8B9C-E78D141E49AA}"/>
    <cellStyle name="_Limites Unidades Externas_Grf 4m Interno_GRM_Reporte_LCR_NSFR" xfId="2210" xr:uid="{0E00F31C-6FC3-4083-9D12-C0700E30ADE3}"/>
    <cellStyle name="_Limites Unidades Externas_Grf 4m Interno_Hoja1" xfId="2211" xr:uid="{2CC51B8B-D1E5-4086-9869-ACB54453E7A3}"/>
    <cellStyle name="_Limites Unidades Externas_Grf 4m Interno_LCR (Uso BRASIL)" xfId="2212" xr:uid="{2AEAE380-4AEC-4B59-B407-E1DCAE84B8CF}"/>
    <cellStyle name="_Limites Unidades Externas_Grf 4m Local" xfId="2213" xr:uid="{1532C376-E586-49D1-9516-B9FF078655EC}"/>
    <cellStyle name="_Limites Unidades Externas_Grf 4m Local 2" xfId="2214" xr:uid="{61F799F4-7858-4236-B706-9501D21F2372}"/>
    <cellStyle name="_Limites Unidades Externas_Grf 4m Local 2 2" xfId="2215" xr:uid="{0FD2E97D-2463-4A9A-9E6B-B43487135828}"/>
    <cellStyle name="_Limites Unidades Externas_Grf 4m Local 2 3" xfId="2216" xr:uid="{BAC56CCF-F437-4F07-9BC2-694957C0BF26}"/>
    <cellStyle name="_Limites Unidades Externas_Grf 4m Local 2_GRM_Reporte_LCR_NSFR" xfId="2217" xr:uid="{E7F7B8F2-95DC-4E90-B900-88E73758DB38}"/>
    <cellStyle name="_Limites Unidades Externas_Grf 4m Local 2_Hoja1" xfId="2218" xr:uid="{2AEEE7A9-CFCC-43E3-A60A-01CAEFD359D3}"/>
    <cellStyle name="_Limites Unidades Externas_Grf 4m Local 2_LCR (Uso BRASIL)" xfId="2219" xr:uid="{4C0D016C-3C1E-4D41-9B64-67FF2A30F99A}"/>
    <cellStyle name="_Limites Unidades Externas_Grf 4m Local 3" xfId="2220" xr:uid="{DE5E36B3-7967-4975-B0F0-D204BB21BD58}"/>
    <cellStyle name="_Limites Unidades Externas_Grf 4m Local 4" xfId="2221" xr:uid="{945EE0A5-6A54-43EA-AD1A-601622D7CCBB}"/>
    <cellStyle name="_Limites Unidades Externas_Grf 4m Local_DADOS LCR" xfId="2222" xr:uid="{4726DD73-67CD-4689-BBE3-61608B3E322A}"/>
    <cellStyle name="_Limites Unidades Externas_Grf 4m Local_DADOS LCR 2" xfId="2223" xr:uid="{7B418AC2-03CC-48A7-AF4C-4AADD399E96C}"/>
    <cellStyle name="_Limites Unidades Externas_Grf 4m Local_DADOS LCR 3" xfId="2224" xr:uid="{740B259F-CE4C-4FA9-9277-688E8F11204C}"/>
    <cellStyle name="_Limites Unidades Externas_Grf 4m Local_DADOS LCR_GRM_Reporte_LCR_NSFR" xfId="2225" xr:uid="{C4B514B5-2E9B-4FE8-981C-7F69D62E64C5}"/>
    <cellStyle name="_Limites Unidades Externas_Grf 4m Local_DADOS LCR_Hoja1" xfId="2226" xr:uid="{1989E0FC-003A-4B25-AA66-EB9516A36820}"/>
    <cellStyle name="_Limites Unidades Externas_Grf 4m Local_DADOS LCR_LCR (Uso BRASIL)" xfId="2227" xr:uid="{DEC54EC6-0B54-41A4-8E94-5BCD4FF559E3}"/>
    <cellStyle name="_Limites Unidades Externas_Grf 4m Local_DADOS LCR-A" xfId="2228" xr:uid="{AA84CEE3-77BD-4DBE-9CE8-0051B5DF4EE8}"/>
    <cellStyle name="_Limites Unidades Externas_Grf 4m Local_DADOS LCR-A 2" xfId="2229" xr:uid="{8E88AC87-4065-41EB-8AF8-4722A5A61C29}"/>
    <cellStyle name="_Limites Unidades Externas_Grf 4m Local_DADOS LCR-A 2 2" xfId="2230" xr:uid="{3D8EC7A9-FB1C-4EA7-8D08-458FB1FAFFB5}"/>
    <cellStyle name="_Limites Unidades Externas_Grf 4m Local_DADOS LCR-A 2 3" xfId="2231" xr:uid="{E2F9D699-A39D-4931-98B0-736B8B1FE666}"/>
    <cellStyle name="_Limites Unidades Externas_Grf 4m Local_DADOS LCR-A 2_GRM_Reporte_LCR_NSFR" xfId="2232" xr:uid="{8E5CC5BC-2DB9-4B9C-AC59-F9BAFB74C8AA}"/>
    <cellStyle name="_Limites Unidades Externas_Grf 4m Local_DADOS LCR-A 2_Hoja1" xfId="2233" xr:uid="{D47F6297-7257-4694-8C07-05E01789FAC1}"/>
    <cellStyle name="_Limites Unidades Externas_Grf 4m Local_DADOS LCR-A 2_LCR (Uso BRASIL)" xfId="2234" xr:uid="{78321C82-4F6F-4625-8E2B-4014BB94C089}"/>
    <cellStyle name="_Limites Unidades Externas_Grf 4m Local_DADOS LCR-A 3" xfId="2235" xr:uid="{AA7D25A1-857C-46D1-A6A5-CF72F9E8B2F9}"/>
    <cellStyle name="_Limites Unidades Externas_Grf 4m Local_DADOS LCR-A 4" xfId="2236" xr:uid="{C864AD9D-5DB0-4794-8526-3EA02F404181}"/>
    <cellStyle name="_Limites Unidades Externas_Grf 4m Local_DADOS LCR-A_GRM_Reporte_LCR_NSFR" xfId="2237" xr:uid="{96DEE312-0569-449A-A951-0CA29266FC7E}"/>
    <cellStyle name="_Limites Unidades Externas_Grf 4m Local_DADOS LCR-A_Hoja1" xfId="2238" xr:uid="{240419A6-1609-48E4-9DAD-058FA5B21BD5}"/>
    <cellStyle name="_Limites Unidades Externas_Grf 4m Local_DADOS LCR-A_LCR (Uso BRASIL)" xfId="2239" xr:uid="{D93CC9CF-1030-440C-8690-A8123471986B}"/>
    <cellStyle name="_Limites Unidades Externas_Grf 4m Local_Dados_ACR" xfId="2240" xr:uid="{688EDAB4-1D80-4B2D-8D6E-05D0C03D1A61}"/>
    <cellStyle name="_Limites Unidades Externas_Grf 4m Local_Dados_ACR 2" xfId="2241" xr:uid="{4322DB80-3038-4B79-8511-E5C642F2555D}"/>
    <cellStyle name="_Limites Unidades Externas_Grf 4m Local_Dados_ACR 3" xfId="2242" xr:uid="{1780E99A-CE8A-46A6-B556-134B938A20BE}"/>
    <cellStyle name="_Limites Unidades Externas_Grf 4m Local_Dados_ACR_1" xfId="2243" xr:uid="{68A195AD-4577-450A-B5CE-A4BB8EFA81E9}"/>
    <cellStyle name="_Limites Unidades Externas_Grf 4m Local_Dados_ACR_1 2" xfId="2244" xr:uid="{07A00BB6-545E-4129-AAD3-639D53220D37}"/>
    <cellStyle name="_Limites Unidades Externas_Grf 4m Local_Dados_ACR_1 2 2" xfId="2245" xr:uid="{3BB6EEDA-11B0-4616-87E3-CA946A172B25}"/>
    <cellStyle name="_Limites Unidades Externas_Grf 4m Local_Dados_ACR_1 2 3" xfId="2246" xr:uid="{5934939F-87E2-46B5-A7E7-93BB39AC46E1}"/>
    <cellStyle name="_Limites Unidades Externas_Grf 4m Local_Dados_ACR_1 2_GRM_Reporte_LCR_NSFR" xfId="2247" xr:uid="{3E6121DF-D86E-4DB3-96CF-37F3235B463F}"/>
    <cellStyle name="_Limites Unidades Externas_Grf 4m Local_Dados_ACR_1 2_Hoja1" xfId="2248" xr:uid="{93C03D02-4227-44E1-9188-277151C4731A}"/>
    <cellStyle name="_Limites Unidades Externas_Grf 4m Local_Dados_ACR_1 2_LCR (Uso BRASIL)" xfId="2249" xr:uid="{6C0F260C-D749-4C08-A05E-11B23748E42D}"/>
    <cellStyle name="_Limites Unidades Externas_Grf 4m Local_Dados_ACR_1 3" xfId="2250" xr:uid="{E701C24E-D27A-4F42-8656-478DA9D02009}"/>
    <cellStyle name="_Limites Unidades Externas_Grf 4m Local_Dados_ACR_1 4" xfId="2251" xr:uid="{49E9BB85-E9E5-4004-85AC-26CC1AA402B2}"/>
    <cellStyle name="_Limites Unidades Externas_Grf 4m Local_Dados_ACR_1_GRM_Reporte_LCR_NSFR" xfId="2252" xr:uid="{3FB1FEE4-CD79-48DA-A4A9-9748EB07D192}"/>
    <cellStyle name="_Limites Unidades Externas_Grf 4m Local_Dados_ACR_1_Hoja1" xfId="2253" xr:uid="{B17D58AE-B05E-47AC-AAEA-13039D423C48}"/>
    <cellStyle name="_Limites Unidades Externas_Grf 4m Local_Dados_ACR_1_LCR (Uso BRASIL)" xfId="2254" xr:uid="{48EA8A8B-7ABF-4139-B53E-4F2861BD7BA0}"/>
    <cellStyle name="_Limites Unidades Externas_Grf 4m Local_Dados_ACR_GRM_Reporte_LCR_NSFR" xfId="2255" xr:uid="{88F8E846-C920-494C-8514-5F78CDE759D3}"/>
    <cellStyle name="_Limites Unidades Externas_Grf 4m Local_Dados_ACR_Hoja1" xfId="2256" xr:uid="{D6103E7C-1A95-43B8-A847-8426EDF55E84}"/>
    <cellStyle name="_Limites Unidades Externas_Grf 4m Local_Dados_ACR_LCR (Uso BRASIL)" xfId="2257" xr:uid="{DB699FEB-4648-48D7-906A-AA9FE3E27570}"/>
    <cellStyle name="_Limites Unidades Externas_Grf 4m Local_GRM_Reporte_LCR_NSFR" xfId="2258" xr:uid="{94C09A9B-DCAD-41EC-9155-5C913DD2E3A9}"/>
    <cellStyle name="_Limites Unidades Externas_Grf 4m Local_Hoja1" xfId="2259" xr:uid="{300C6D20-308D-4F44-8E4A-D5EE2B22C5CC}"/>
    <cellStyle name="_Limites Unidades Externas_Grf 4m Local_LCR (Uso BRASIL)" xfId="2260" xr:uid="{F94D125A-68F9-4B59-8674-313A4B421553}"/>
    <cellStyle name="_Limites Unidades Externas_Grf 4m Local_Passivo vs Activo" xfId="2261" xr:uid="{3BB84A3D-A90A-4979-AEC9-4F2C10E18EC7}"/>
    <cellStyle name="_Limites Unidades Externas_Grf 4m Local_Passivo vs Activo 2" xfId="2262" xr:uid="{5AE86442-9465-4DCB-94FE-FB863343CF58}"/>
    <cellStyle name="_Limites Unidades Externas_Grf 4m Local_Passivo vs Activo 3" xfId="2263" xr:uid="{235B49CC-73DA-4E24-8C49-6DA588DE524F}"/>
    <cellStyle name="_Limites Unidades Externas_Grf 4m Local_Passivo vs Activo_GRM_Reporte_LCR_NSFR" xfId="2264" xr:uid="{7E1FCD5B-56BC-4B0E-95D0-C67DAFDB4D27}"/>
    <cellStyle name="_Limites Unidades Externas_Grf 4m Local_Passivo vs Activo_Hoja1" xfId="2265" xr:uid="{9024BC65-7579-4BDB-96B0-90090B8EF7B7}"/>
    <cellStyle name="_Limites Unidades Externas_Grf 4m Local_Passivo vs Activo_LCR (Uso BRASIL)" xfId="2266" xr:uid="{3F918F81-1F09-494B-9EB7-279691BC95F3}"/>
    <cellStyle name="_Limites Unidades Externas_Hoja1" xfId="2267" xr:uid="{837958E6-F7A0-4F83-BA9C-999D67919A99}"/>
    <cellStyle name="_Limites Unidades Externas_LCR Brasil" xfId="2268" xr:uid="{5C95F1D3-EDF7-4477-BAFE-4BB72BAB934A}"/>
    <cellStyle name="_Limites Unidades Externas_LCR Brasil 2" xfId="2269" xr:uid="{44D9515F-29C3-47B4-9516-8AB321BF82EF}"/>
    <cellStyle name="_Limites Unidades Externas_LCR Brasil 3" xfId="2270" xr:uid="{BE0C50A8-20F4-431C-A26D-149C392A57D5}"/>
    <cellStyle name="_Limites Unidades Externas_LCR Uso Bic" xfId="2271" xr:uid="{77A1BA30-7048-40C5-8955-4CD9202CB636}"/>
    <cellStyle name="_Limites Unidades Externas_LCR Uso Bic_Codigo_Delfos" xfId="2272" xr:uid="{EB464BEC-9356-4C92-9478-340810B3DBE8}"/>
    <cellStyle name="_Limites Unidades Externas_NSFR Uso Bic" xfId="2273" xr:uid="{C7C9B333-74D2-4CE4-99B1-99D6A1C97710}"/>
    <cellStyle name="_Limites Unidades Externas_NSFR Uso Bic_Codigo_Delfos" xfId="2274" xr:uid="{A41101FF-2CF8-4F9F-86C8-C6939A8D1A26}"/>
    <cellStyle name="_Limites Unidades Externas_Operações_Sindicadas" xfId="2275" xr:uid="{554A67F5-CE12-4887-B5D8-B3232346452C}"/>
    <cellStyle name="_Limites Unidades Externas_Operações_Sindicadas 2" xfId="2276" xr:uid="{341A84A7-9F4E-4DE8-8206-3E8F8E6F9B80}"/>
    <cellStyle name="_Limites Unidades Externas_Operações_Sindicadas 2 2" xfId="2277" xr:uid="{F92F9FC5-DFE5-415A-A24C-DC380A57573E}"/>
    <cellStyle name="_Limites Unidades Externas_Operações_Sindicadas 2 3" xfId="2278" xr:uid="{59BC78CA-995D-4FDC-9777-5565ACEC7C6D}"/>
    <cellStyle name="_Limites Unidades Externas_Operações_Sindicadas 2_GRM_Reporte_LCR_NSFR" xfId="2279" xr:uid="{B47B88D2-B976-454F-A823-4AA0808FBDC8}"/>
    <cellStyle name="_Limites Unidades Externas_Operações_Sindicadas 2_Hoja1" xfId="2280" xr:uid="{2CF3AE0C-20BF-42DA-9800-FBE493465F72}"/>
    <cellStyle name="_Limites Unidades Externas_Operações_Sindicadas 2_LCR (Uso BRASIL)" xfId="2281" xr:uid="{AEC3E718-7B7E-4ACF-AD2B-5977FCF69183}"/>
    <cellStyle name="_Limites Unidades Externas_Operações_Sindicadas 3" xfId="2282" xr:uid="{C1B03218-ABEA-43A9-8DD7-E8BD0364AF08}"/>
    <cellStyle name="_Limites Unidades Externas_Operações_Sindicadas 4" xfId="2283" xr:uid="{8F7918C2-1238-442E-B1BD-16749A9C13AD}"/>
    <cellStyle name="_Limites Unidades Externas_Operações_Sindicadas_DADOS LCR" xfId="2284" xr:uid="{2707C8B3-5C3B-41F3-910C-9806117BD48B}"/>
    <cellStyle name="_Limites Unidades Externas_Operações_Sindicadas_DADOS LCR 2" xfId="2285" xr:uid="{E046C908-16F1-4A67-9FC4-29AAC20C7840}"/>
    <cellStyle name="_Limites Unidades Externas_Operações_Sindicadas_DADOS LCR 3" xfId="2286" xr:uid="{25D8B339-E07C-4CDE-8F68-36A597240CBA}"/>
    <cellStyle name="_Limites Unidades Externas_Operações_Sindicadas_DADOS LCR_GRM_Reporte_LCR_NSFR" xfId="2287" xr:uid="{EB180E06-89AF-46FF-8C64-BC1FF6397B72}"/>
    <cellStyle name="_Limites Unidades Externas_Operações_Sindicadas_DADOS LCR_Hoja1" xfId="2288" xr:uid="{CE9EC07B-2C9F-4EE8-A0CC-8250C9C1974D}"/>
    <cellStyle name="_Limites Unidades Externas_Operações_Sindicadas_DADOS LCR_LCR (Uso BRASIL)" xfId="2289" xr:uid="{637D44AE-5B8F-43B9-BFCB-77450AD5DE6F}"/>
    <cellStyle name="_Limites Unidades Externas_Operações_Sindicadas_DADOS LCR-A" xfId="2290" xr:uid="{2715D026-0FA4-4772-9971-78F1FAC038A2}"/>
    <cellStyle name="_Limites Unidades Externas_Operações_Sindicadas_DADOS LCR-A 2" xfId="2291" xr:uid="{4811F0E9-58AB-4288-B48E-3A6B94071EE2}"/>
    <cellStyle name="_Limites Unidades Externas_Operações_Sindicadas_DADOS LCR-A 2 2" xfId="2292" xr:uid="{C988A059-6DD3-42EB-99B2-E04704FA3606}"/>
    <cellStyle name="_Limites Unidades Externas_Operações_Sindicadas_DADOS LCR-A 2 3" xfId="2293" xr:uid="{862AA725-5A53-44A1-925C-3ADE4058860C}"/>
    <cellStyle name="_Limites Unidades Externas_Operações_Sindicadas_DADOS LCR-A 2_GRM_Reporte_LCR_NSFR" xfId="2294" xr:uid="{7C7627AF-24EB-4AD8-B9A6-2CC57117F6E3}"/>
    <cellStyle name="_Limites Unidades Externas_Operações_Sindicadas_DADOS LCR-A 2_Hoja1" xfId="2295" xr:uid="{858B9074-5FF5-4CF9-AAAC-4C902026532A}"/>
    <cellStyle name="_Limites Unidades Externas_Operações_Sindicadas_DADOS LCR-A 2_LCR (Uso BRASIL)" xfId="2296" xr:uid="{1FD1D6E9-D2D8-427F-A605-75ED3BE0587F}"/>
    <cellStyle name="_Limites Unidades Externas_Operações_Sindicadas_DADOS LCR-A 3" xfId="2297" xr:uid="{502CA421-13E8-4DC7-B234-82B070BAE231}"/>
    <cellStyle name="_Limites Unidades Externas_Operações_Sindicadas_DADOS LCR-A 4" xfId="2298" xr:uid="{E8635D6F-C34C-44F4-A957-8BD53F06FC50}"/>
    <cellStyle name="_Limites Unidades Externas_Operações_Sindicadas_DADOS LCR-A_GRM_Reporte_LCR_NSFR" xfId="2299" xr:uid="{20367AA4-C284-4E00-9F3D-4D0F9BFCABAD}"/>
    <cellStyle name="_Limites Unidades Externas_Operações_Sindicadas_DADOS LCR-A_Hoja1" xfId="2300" xr:uid="{3861774F-E29A-4533-8560-50F308F0BF2A}"/>
    <cellStyle name="_Limites Unidades Externas_Operações_Sindicadas_DADOS LCR-A_LCR (Uso BRASIL)" xfId="2301" xr:uid="{9165B6FA-342F-4EF1-8166-B89520E1921C}"/>
    <cellStyle name="_Limites Unidades Externas_Operações_Sindicadas_Dados_ACR" xfId="2302" xr:uid="{4A6CE687-20B1-42BD-9EE7-21BF5554DFC5}"/>
    <cellStyle name="_Limites Unidades Externas_Operações_Sindicadas_Dados_ACR 2" xfId="2303" xr:uid="{29221099-62B8-4C9F-ABEF-28DF8C55BF50}"/>
    <cellStyle name="_Limites Unidades Externas_Operações_Sindicadas_Dados_ACR 3" xfId="2304" xr:uid="{D9199911-5E54-4696-B6E5-51405CF78971}"/>
    <cellStyle name="_Limites Unidades Externas_Operações_Sindicadas_Dados_ACR_1" xfId="2305" xr:uid="{602B551B-7138-4B05-B20E-6068051CDF3D}"/>
    <cellStyle name="_Limites Unidades Externas_Operações_Sindicadas_Dados_ACR_1 2" xfId="2306" xr:uid="{5D8FBF04-628C-4386-A602-143FD78C9DB0}"/>
    <cellStyle name="_Limites Unidades Externas_Operações_Sindicadas_Dados_ACR_1 2 2" xfId="2307" xr:uid="{FFB901A5-290B-4823-816F-FCF19C235F0F}"/>
    <cellStyle name="_Limites Unidades Externas_Operações_Sindicadas_Dados_ACR_1 2 3" xfId="2308" xr:uid="{A159DBA6-951F-40F5-AFCA-BA2A0D7ED550}"/>
    <cellStyle name="_Limites Unidades Externas_Operações_Sindicadas_Dados_ACR_1 2_GRM_Reporte_LCR_NSFR" xfId="2309" xr:uid="{B6D61518-1676-4B0B-8743-3B2DD0B7FF4F}"/>
    <cellStyle name="_Limites Unidades Externas_Operações_Sindicadas_Dados_ACR_1 2_Hoja1" xfId="2310" xr:uid="{25BC5FD8-FFAF-472F-AF43-C871E0F1481E}"/>
    <cellStyle name="_Limites Unidades Externas_Operações_Sindicadas_Dados_ACR_1 2_LCR (Uso BRASIL)" xfId="2311" xr:uid="{08198F9C-391F-4550-8698-00E348DFD412}"/>
    <cellStyle name="_Limites Unidades Externas_Operações_Sindicadas_Dados_ACR_1 3" xfId="2312" xr:uid="{9ED124E0-D991-4AB2-96E8-C412C06BF24B}"/>
    <cellStyle name="_Limites Unidades Externas_Operações_Sindicadas_Dados_ACR_1 4" xfId="2313" xr:uid="{FCBF2577-4645-4C87-859F-CABAE3F47231}"/>
    <cellStyle name="_Limites Unidades Externas_Operações_Sindicadas_Dados_ACR_1_GRM_Reporte_LCR_NSFR" xfId="2314" xr:uid="{4AA51482-153E-4546-9292-7FAF24F8BF93}"/>
    <cellStyle name="_Limites Unidades Externas_Operações_Sindicadas_Dados_ACR_1_Hoja1" xfId="2315" xr:uid="{07F838B0-FB6F-49E1-AC8B-C9AEED878FB6}"/>
    <cellStyle name="_Limites Unidades Externas_Operações_Sindicadas_Dados_ACR_1_LCR (Uso BRASIL)" xfId="2316" xr:uid="{8BA2EE4D-C9D2-4AAC-9F88-BFB92036A430}"/>
    <cellStyle name="_Limites Unidades Externas_Operações_Sindicadas_Dados_ACR_GRM_Reporte_LCR_NSFR" xfId="2317" xr:uid="{12B54AFA-14D7-48F2-8700-C2E45C685EBF}"/>
    <cellStyle name="_Limites Unidades Externas_Operações_Sindicadas_Dados_ACR_Hoja1" xfId="2318" xr:uid="{035E1BB5-5157-410A-B129-7886D07F73E9}"/>
    <cellStyle name="_Limites Unidades Externas_Operações_Sindicadas_Dados_ACR_LCR (Uso BRASIL)" xfId="2319" xr:uid="{A2E3430F-5B01-45DA-964E-B5FFD01D5F37}"/>
    <cellStyle name="_Limites Unidades Externas_Operações_Sindicadas_GRM_Reporte_LCR_NSFR" xfId="2320" xr:uid="{2DFDFD3A-D395-46BC-B06E-13B59DC80963}"/>
    <cellStyle name="_Limites Unidades Externas_Operações_Sindicadas_Hoja1" xfId="2321" xr:uid="{EE5C4F5F-294F-41B2-A8A5-7A49C4724D58}"/>
    <cellStyle name="_Limites Unidades Externas_Operações_Sindicadas_LCR (Uso BRASIL)" xfId="2322" xr:uid="{F440938D-004C-49A5-9EF0-2B12CE9D531C}"/>
    <cellStyle name="_Limites Unidades Externas_Operações_Sindicadas_Passivo vs Activo" xfId="2323" xr:uid="{4A20304A-0C36-4CEA-B203-3004B09D0CEC}"/>
    <cellStyle name="_Limites Unidades Externas_Operações_Sindicadas_Passivo vs Activo 2" xfId="2324" xr:uid="{8B9051A9-4BA4-44E4-8FCF-875585B784DA}"/>
    <cellStyle name="_Limites Unidades Externas_Operações_Sindicadas_Passivo vs Activo 3" xfId="2325" xr:uid="{FED0B35E-9AE3-4757-8CFF-BE1B5B72BE58}"/>
    <cellStyle name="_Limites Unidades Externas_Operações_Sindicadas_Passivo vs Activo_GRM_Reporte_LCR_NSFR" xfId="2326" xr:uid="{D0783973-BBDD-4359-94EA-27BA5CB4AA11}"/>
    <cellStyle name="_Limites Unidades Externas_Operações_Sindicadas_Passivo vs Activo_Hoja1" xfId="2327" xr:uid="{7C0A3EBF-C385-4D39-9F25-04F3D1CB5988}"/>
    <cellStyle name="_Limites Unidades Externas_Operações_Sindicadas_Passivo vs Activo_LCR (Uso BRASIL)" xfId="2328" xr:uid="{F3BDB458-7896-4D27-AE4C-92763F455710}"/>
    <cellStyle name="_Limites Unidades Externas_Parametros LCR NSFR" xfId="2329" xr:uid="{400CDB04-FD8D-4BA3-A183-824D970F0229}"/>
    <cellStyle name="_Limites Unidades Externas_Parametros LCR NSFR 2" xfId="2330" xr:uid="{3CE8E9CA-AC49-4961-B86F-07D7E3C217A5}"/>
    <cellStyle name="_Limites Unidades Externas_Parametros LCR NSFR 3" xfId="2331" xr:uid="{A76B9675-E5C5-4B1A-A407-952D57D630D2}"/>
    <cellStyle name="_Limites Unidades Externas_Partidas" xfId="2332" xr:uid="{35C4E170-50CE-48BD-8227-CFF68FA3DAE3}"/>
    <cellStyle name="_Limites Unidades Externas_Partidas 2" xfId="2333" xr:uid="{70DB507C-E6C2-416F-9325-F57CE3DC11BE}"/>
    <cellStyle name="_Limites Unidades Externas_Partidas 3" xfId="2334" xr:uid="{7DCC3B85-5F65-4DD7-B1D7-66263311BD4A}"/>
    <cellStyle name="_Limites Unidades Externas_Passivo vs Activo" xfId="2335" xr:uid="{CEEE1CEF-C07E-4366-93F2-32B4AB995166}"/>
    <cellStyle name="_Limites Unidades Externas_Passivo vs Activo 2" xfId="2336" xr:uid="{8CC11987-E275-45C7-B754-3297C3305EE5}"/>
    <cellStyle name="_Limites Unidades Externas_Passivo vs Activo 3" xfId="2337" xr:uid="{CFD5D23A-B5C6-4B49-8980-8EA317FE3CFA}"/>
    <cellStyle name="_Limites Unidades Externas_Passivo vs Activo_GRM_Reporte_LCR_NSFR" xfId="2338" xr:uid="{88073347-60EE-4A87-A2C3-9A5C9F1B9E2F}"/>
    <cellStyle name="_Limites Unidades Externas_Passivo vs Activo_Hoja1" xfId="2339" xr:uid="{EB36C09E-3DD2-4591-99C8-9FBA463007B4}"/>
    <cellStyle name="_Limites Unidades Externas_Passivo vs Activo_LCR (Uso BRASIL)" xfId="2340" xr:uid="{91026239-06C6-4C18-BF58-D23001C0217B}"/>
    <cellStyle name="_Limites Unidades Externas_Plano de Contas 427" xfId="2341" xr:uid="{B3AFFCA1-4A8E-4DA5-A8DF-AE389FC28CA7}"/>
    <cellStyle name="_Limites Unidades Externas_Plano de Contas 430" xfId="2342" xr:uid="{A2C590F2-06D5-4BD6-99D7-3C4FE32E3A82}"/>
    <cellStyle name="_Limites Unidades Externas_Porcentajes MN" xfId="2343" xr:uid="{097BC2E3-D4AC-43FF-9447-0B91BB454D4E}"/>
    <cellStyle name="_Limites Unidades Externas_Proceso NSFR" xfId="2344" xr:uid="{DE19C692-CA5A-45AF-A595-AE42377A8552}"/>
    <cellStyle name="_Limites Unidades Externas_Proyecto" xfId="2345" xr:uid="{095FCAEB-C32A-4D69-9F86-2E73AAE90EA9}"/>
    <cellStyle name="_Limites Unidades Externas_Proyecto_Codigo_Delfos" xfId="2346" xr:uid="{EFA1196E-9E8F-4F59-85F8-D7CC6224AA6E}"/>
    <cellStyle name="_Limites Unidades Externas_Resumen Cuentas" xfId="2347" xr:uid="{3C24B072-67AE-4D03-84BE-DBF95DA8134A}"/>
    <cellStyle name="_Mail4Inv_Ajuste" xfId="2348" xr:uid="{C82C3A22-ECCD-4042-A1D5-CA53583906EC}"/>
    <cellStyle name="_Mail4Inv_Ajuste 2" xfId="2349" xr:uid="{C3021D62-D9AD-42B1-AA43-5BB9ED1EDABF}"/>
    <cellStyle name="_Mail4Inv_Ajuste 3" xfId="2350" xr:uid="{E0A0AC7C-695D-4318-8EEB-04CB5917D127}"/>
    <cellStyle name="_Mail4Inv_Ajuste 4" xfId="2351" xr:uid="{35D9492C-75AE-4A6A-88D9-49C323C1550B}"/>
    <cellStyle name="_Mail4Inv_Ajuste 5" xfId="2352" xr:uid="{318DC95A-5212-4986-9A51-68AFAA433F49}"/>
    <cellStyle name="_Mail4Inv_Ajuste_~3411570" xfId="2353" xr:uid="{2F164155-0B54-4B02-A34D-D74744828F93}"/>
    <cellStyle name="_Mail4Inv_Ajuste_Advanced economy" xfId="2354" xr:uid="{21D4A76C-745D-4E34-B456-4AD591632BD2}"/>
    <cellStyle name="_Mail4Inv_Ajuste_Advanced economy_B10 CAAF" xfId="2355" xr:uid="{BD033EE8-D946-4038-9F3F-9F32E7D25D36}"/>
    <cellStyle name="_Mail4Inv_Ajuste_Asia Russia" xfId="2356" xr:uid="{753D67F0-44B2-4EAE-8C95-C635A57EBC2D}"/>
    <cellStyle name="_Mail4Inv_Ajuste_Asia Russia_B10 CAAF" xfId="2357" xr:uid="{8F94E374-D6D3-418B-9AB5-3839C3403943}"/>
    <cellStyle name="_Mail4Inv_Ajuste_Brazilian credit crunch" xfId="2358" xr:uid="{51E2A5BC-7653-4733-886D-23ADD1BA700C}"/>
    <cellStyle name="_Mail4Inv_Ajuste_Brazilian credit crunch_B10 CAAF" xfId="2359" xr:uid="{510F8F22-9C92-420A-AADA-8FDDE0198C02}"/>
    <cellStyle name="_Mail4Inv_Ajuste_Brazilian debt crisis" xfId="2360" xr:uid="{101714B7-27D6-45A2-AF8E-1B720A9DB0F3}"/>
    <cellStyle name="_Mail4Inv_Ajuste_Brazilian debt crisis_B10 CAAF" xfId="2361" xr:uid="{99C7D2CF-8750-4D87-B651-58325850D512}"/>
    <cellStyle name="_Mail4Inv_Ajuste_Chinese hard land" xfId="2362" xr:uid="{69BE4BB5-84C6-4BFD-B25A-F552B6F12E45}"/>
    <cellStyle name="_Mail4Inv_Ajuste_Chinese hard land_B10 CAAF" xfId="2363" xr:uid="{393D7AD6-BEEB-47FC-B860-317B5B40B879}"/>
    <cellStyle name="_Mail4Inv_Ajuste_Corporate Bonds Sensitivity" xfId="2364" xr:uid="{6C443075-8696-4766-926C-C6723D72E3CF}"/>
    <cellStyle name="_Mail4Inv_Ajuste_EstruturalBanking IBBA" xfId="2365" xr:uid="{6BE4CFB9-3467-4F9C-8282-F879693F75FC}"/>
    <cellStyle name="_Mail4Inv_Ajuste_EstruturalBanking IBBA 2" xfId="2366" xr:uid="{BEA6A426-85A1-498C-B4F9-0AC4059143E9}"/>
    <cellStyle name="_Mail4Inv_Ajuste_EstruturalBanking IBBA 3" xfId="2367" xr:uid="{0F7CDFC1-01B7-4423-8CC3-92666515DAF7}"/>
    <cellStyle name="_Mail4Inv_Ajuste_EstruturalBanking IBBA 4" xfId="2368" xr:uid="{E77B7505-506A-440C-ACB5-FFB1F5C108CC}"/>
    <cellStyle name="_Mail4Inv_Ajuste_EstruturalBanking IBBA 5" xfId="2369" xr:uid="{E90B1EDD-C57A-4397-A4E6-62EA6B3A3D22}"/>
    <cellStyle name="_Mail4Inv_Ajuste_EstruturalBanking IBBA_B10 CAAF" xfId="2370" xr:uid="{7939B24D-8C7E-4DC2-BF6E-CC4430BC7E15}"/>
    <cellStyle name="_Mail4Inv_Ajuste_EstruturalBanking IBBA_Resultado Consolidado v5 Sensibilidade POS PRESIDENTE v43  V6" xfId="2371" xr:uid="{B88C9285-3C23-457B-B17D-CDA84E603FA3}"/>
    <cellStyle name="_Mail4Inv_Ajuste_EstruturalBanking IBBA_Resultado Consolidado v5 Sensibilidade POS PRESIDENTE v43  V6 2" xfId="2372" xr:uid="{32B45747-E845-4C62-ABC9-4C6FF3D939AF}"/>
    <cellStyle name="_Mail4Inv_Ajuste_EstruturalBanking IBBA_Resultado Consolidado v5 Sensibilidade POS PRESIDENTE v43  V6 3" xfId="2373" xr:uid="{12433B54-E29E-487A-973B-414F3D9B09FC}"/>
    <cellStyle name="_Mail4Inv_Ajuste_EstruturalBanking IBBA_Resultado Consolidado v5 Sensibilidade POS PRESIDENTE v43  V6 4" xfId="2374" xr:uid="{CA7984FC-8BA3-492C-8FA9-1CE74BF0BE18}"/>
    <cellStyle name="_Mail4Inv_Ajuste_EstruturalBanking IBBA_Resultado Consolidado v5 Sensibilidade POS PRESIDENTE v43  V6 5" xfId="2375" xr:uid="{688CF939-86B6-4B75-A675-C25A5E9DBC82}"/>
    <cellStyle name="_Mail4Inv_Ajuste_EstruturalBanking IBBA_Resultado Consolidado v5 Sensibilidade POS PRESIDENTE v43  V6_B10 CAAF" xfId="2376" xr:uid="{E3996B7E-FF72-45A8-905D-C18647F740FE}"/>
    <cellStyle name="_Mail4Inv_Ajuste_EstruturalBanking IBBA_Resultado Consolidado v5 Sensibilidade POS PRESIDENTE v44  V6" xfId="2377" xr:uid="{CC1E7913-ED2E-414E-BE4B-A70C4969E8DC}"/>
    <cellStyle name="_Mail4Inv_Ajuste_EstruturalBanking IBBA_Resultado Consolidado v5 Sensibilidade POS PRESIDENTE v44  V6 2" xfId="2378" xr:uid="{C7B9C2A1-1754-41FE-80DA-675777E51C9E}"/>
    <cellStyle name="_Mail4Inv_Ajuste_EstruturalBanking IBBA_Resultado Consolidado v5 Sensibilidade POS PRESIDENTE v44  V6 3" xfId="2379" xr:uid="{D6CC432B-14ED-4101-B2AE-BBC6C9E09851}"/>
    <cellStyle name="_Mail4Inv_Ajuste_EstruturalBanking IBBA_Resultado Consolidado v5 Sensibilidade POS PRESIDENTE v44  V6 4" xfId="2380" xr:uid="{363CD227-4DBD-4BE5-8DB5-5D499109F2B0}"/>
    <cellStyle name="_Mail4Inv_Ajuste_EstruturalBanking IBBA_Resultado Consolidado v5 Sensibilidade POS PRESIDENTE v44  V6 5" xfId="2381" xr:uid="{EBDF0DF9-C517-4936-93DA-DC4E322874B1}"/>
    <cellStyle name="_Mail4Inv_Ajuste_EstruturalBanking IBBA_Resultado Consolidado v5 Sensibilidade POS PRESIDENTE v44  V6_B10 CAAF" xfId="2382" xr:uid="{9AB7BE79-C658-4C69-B1DB-6D1069B40134}"/>
    <cellStyle name="_Mail4Inv_Ajuste_Geopolitical" xfId="2383" xr:uid="{2EC0CFAD-CF26-4C38-BE59-E7522FEED716}"/>
    <cellStyle name="_Mail4Inv_Ajuste_Geopolitical_B10 CAAF" xfId="2384" xr:uid="{A9C825F9-80F8-4921-9B8C-1E65B7FDBEB1}"/>
    <cellStyle name="_Mail4Inv_Ajuste_InstitucDemais IBBA" xfId="2385" xr:uid="{5DE3D1EA-25D9-46C8-826E-2E07662822EE}"/>
    <cellStyle name="_Mail4Inv_Ajuste_InstitucDemais IBBA 2" xfId="2386" xr:uid="{F28434E1-5375-43DA-9D7C-9C8590CE65B4}"/>
    <cellStyle name="_Mail4Inv_Ajuste_InstitucDemais IBBA 3" xfId="2387" xr:uid="{69D3E2D4-3205-40E8-B1A6-0E681AB0CD73}"/>
    <cellStyle name="_Mail4Inv_Ajuste_InstitucDemais IBBA 4" xfId="2388" xr:uid="{A0942A82-3AF7-4268-942F-C4F162F6608E}"/>
    <cellStyle name="_Mail4Inv_Ajuste_InstitucDemais IBBA 5" xfId="2389" xr:uid="{DF4F5C90-BED9-4FBD-8F40-8B754AB9F808}"/>
    <cellStyle name="_Mail4Inv_Ajuste_InstitucDemais IBBA_B10 CAAF" xfId="2390" xr:uid="{430E5886-2587-43E2-98AD-51340400955B}"/>
    <cellStyle name="_Mail4Inv_Ajuste_InstitucDemais IBBA_Resultado Consolidado v5 Sensibilidade POS PRESIDENTE v43  V6" xfId="2391" xr:uid="{8159F028-4BB0-42FB-9B49-8D4CBB8831C5}"/>
    <cellStyle name="_Mail4Inv_Ajuste_InstitucDemais IBBA_Resultado Consolidado v5 Sensibilidade POS PRESIDENTE v43  V6 2" xfId="2392" xr:uid="{97CCBBC8-8F5F-4FDC-8E39-EB8F76572D3A}"/>
    <cellStyle name="_Mail4Inv_Ajuste_InstitucDemais IBBA_Resultado Consolidado v5 Sensibilidade POS PRESIDENTE v43  V6 3" xfId="2393" xr:uid="{3FB1BEFB-D532-4231-AD8C-A42DC4AA9765}"/>
    <cellStyle name="_Mail4Inv_Ajuste_InstitucDemais IBBA_Resultado Consolidado v5 Sensibilidade POS PRESIDENTE v43  V6 4" xfId="2394" xr:uid="{B1F50588-78BC-4D5C-8007-A34AE64AFBED}"/>
    <cellStyle name="_Mail4Inv_Ajuste_InstitucDemais IBBA_Resultado Consolidado v5 Sensibilidade POS PRESIDENTE v43  V6 5" xfId="2395" xr:uid="{C38A423C-343B-4A9A-9466-C21FD22FF092}"/>
    <cellStyle name="_Mail4Inv_Ajuste_InstitucDemais IBBA_Resultado Consolidado v5 Sensibilidade POS PRESIDENTE v43  V6_B10 CAAF" xfId="2396" xr:uid="{1FEEE625-6133-4BD2-AFAC-9E656BB6D573}"/>
    <cellStyle name="_Mail4Inv_Ajuste_InstitucDemais IBBA_Resultado Consolidado v5 Sensibilidade POS PRESIDENTE v44  V6" xfId="2397" xr:uid="{B7AA2E99-FD09-46A5-AAFE-10E8281CB115}"/>
    <cellStyle name="_Mail4Inv_Ajuste_InstitucDemais IBBA_Resultado Consolidado v5 Sensibilidade POS PRESIDENTE v44  V6 2" xfId="2398" xr:uid="{742FA272-7B92-44F0-ACB2-89185F1DE13B}"/>
    <cellStyle name="_Mail4Inv_Ajuste_InstitucDemais IBBA_Resultado Consolidado v5 Sensibilidade POS PRESIDENTE v44  V6 3" xfId="2399" xr:uid="{30C01274-28A6-4608-8E5B-F76A7D7026DC}"/>
    <cellStyle name="_Mail4Inv_Ajuste_InstitucDemais IBBA_Resultado Consolidado v5 Sensibilidade POS PRESIDENTE v44  V6 4" xfId="2400" xr:uid="{15F2066E-B224-4688-A291-A3BDCC5652A7}"/>
    <cellStyle name="_Mail4Inv_Ajuste_InstitucDemais IBBA_Resultado Consolidado v5 Sensibilidade POS PRESIDENTE v44  V6 5" xfId="2401" xr:uid="{F0D6DFF2-8E60-4734-9662-D9B6E91CD80A}"/>
    <cellStyle name="_Mail4Inv_Ajuste_InstitucDemais IBBA_Resultado Consolidado v5 Sensibilidade POS PRESIDENTE v44  V6_B10 CAAF" xfId="2402" xr:uid="{D67399D5-0226-4B38-A092-13DF13F61329}"/>
    <cellStyle name="_Mail4Inv_Ajuste_Lula election" xfId="2403" xr:uid="{B3BBBD0C-08B0-45B2-B37B-41F167C1BA7E}"/>
    <cellStyle name="_Mail4Inv_Ajuste_Lula election_B10 CAAF" xfId="2404" xr:uid="{A3833EF1-AA0F-44A5-90C7-2EB1A7BFC6CA}"/>
    <cellStyle name="_Mail4Inv_Ajuste_Multi_Charts v18" xfId="2405" xr:uid="{A3B03DED-5088-439A-87C2-95DF40CF3493}"/>
    <cellStyle name="_Mail4Inv_Ajuste_Multi_Charts v18 2" xfId="2406" xr:uid="{4E881E36-D041-4BC6-8093-01846920A350}"/>
    <cellStyle name="_Mail4Inv_Ajuste_Multi_Charts v18_Itau_historical_data_request_without_budget" xfId="2407" xr:uid="{F8C3916C-015D-446A-BF19-4BE6D0A93A58}"/>
    <cellStyle name="_Mail4Inv_Ajuste_Multi_Charts v18_Itau_historical_data_request_without_budget_B10 CAAF" xfId="2408" xr:uid="{D593D201-D97D-47AB-BEA6-2457FEA5F2C2}"/>
    <cellStyle name="_Mail4Inv_Ajuste_Multi_Charts v18_Tab_D1" xfId="2409" xr:uid="{AD049EE9-D520-4CAB-A251-25A0B698A39A}"/>
    <cellStyle name="_Mail4Inv_Ajuste_Multi_Charts v18_Tab_D1_B10 CAAF" xfId="2410" xr:uid="{3FF08077-0790-43C0-B2D6-327E79C36ECD}"/>
    <cellStyle name="_Mail4Inv_Ajuste_Populist shift" xfId="2411" xr:uid="{BC327B2C-1988-4511-A231-6C8771AF24FD}"/>
    <cellStyle name="_Mail4Inv_Ajuste_Populist shift_B10 CAAF" xfId="2412" xr:uid="{8591EA85-7B9C-4277-88CB-FE4591D9F587}"/>
    <cellStyle name="_Mail4Inv_Ajuste_RELATÓRIO RUDI (3)" xfId="2413" xr:uid="{9C9F7B94-1884-4C89-BC5C-9275A6CDA98F}"/>
    <cellStyle name="_Mail4Inv_Ajuste_RELATÓRIO RUDI (3) 2" xfId="2414" xr:uid="{350E2C28-A509-4B71-90C7-8EDCEBAC6629}"/>
    <cellStyle name="_Mail4Inv_Ajuste_RELATÓRIO RUDI (3) 3" xfId="2415" xr:uid="{D5915D06-244E-4985-AC02-D57F30373F37}"/>
    <cellStyle name="_Mail4Inv_Ajuste_RELATÓRIO RUDI (3) 4" xfId="2416" xr:uid="{62332732-A6C0-4418-B4DF-3D7537FCA499}"/>
    <cellStyle name="_Mail4Inv_Ajuste_RELATÓRIO RUDI (3) 5" xfId="2417" xr:uid="{16D72CFB-13EB-4A8E-9BA9-6A9E6675C06E}"/>
    <cellStyle name="_Mail4Inv_Ajuste_RELATÓRIO RUDI (3)_B10 CAAF" xfId="2418" xr:uid="{DC908CE0-0EC3-440C-BAEA-807932AC000F}"/>
    <cellStyle name="_Mail4Inv_Ajuste_RELATÓRIO RUDI (3)_Resultado Consolidado v5 Sensibilidade POS PRESIDENTE v43  V6" xfId="2419" xr:uid="{FAA67877-4DC7-4073-8A6D-166EB695E92E}"/>
    <cellStyle name="_Mail4Inv_Ajuste_RELATÓRIO RUDI (3)_Resultado Consolidado v5 Sensibilidade POS PRESIDENTE v43  V6 2" xfId="2420" xr:uid="{42095FB5-BDDD-4621-9656-E03A5153D873}"/>
    <cellStyle name="_Mail4Inv_Ajuste_RELATÓRIO RUDI (3)_Resultado Consolidado v5 Sensibilidade POS PRESIDENTE v43  V6 3" xfId="2421" xr:uid="{0C060C80-45A6-4199-930B-710874628F9A}"/>
    <cellStyle name="_Mail4Inv_Ajuste_RELATÓRIO RUDI (3)_Resultado Consolidado v5 Sensibilidade POS PRESIDENTE v43  V6 4" xfId="2422" xr:uid="{4372818A-0013-455B-A6A2-BCC38565CF3F}"/>
    <cellStyle name="_Mail4Inv_Ajuste_RELATÓRIO RUDI (3)_Resultado Consolidado v5 Sensibilidade POS PRESIDENTE v43  V6 5" xfId="2423" xr:uid="{3260BDC4-18C1-44AC-9F79-AAA49C9FF7DB}"/>
    <cellStyle name="_Mail4Inv_Ajuste_RELATÓRIO RUDI (3)_Resultado Consolidado v5 Sensibilidade POS PRESIDENTE v43  V6_B10 CAAF" xfId="2424" xr:uid="{B0A36A3A-F1B0-4C41-A573-0F03AE7EF5D4}"/>
    <cellStyle name="_Mail4Inv_Ajuste_RELATÓRIO RUDI (3)_Resultado Consolidado v5 Sensibilidade POS PRESIDENTE v44  V6" xfId="2425" xr:uid="{52EC62A5-1D7A-47F9-94C0-FD2F4254DC25}"/>
    <cellStyle name="_Mail4Inv_Ajuste_RELATÓRIO RUDI (3)_Resultado Consolidado v5 Sensibilidade POS PRESIDENTE v44  V6 2" xfId="2426" xr:uid="{67B30B54-28A7-4D8F-B7D1-0959CEDA46D9}"/>
    <cellStyle name="_Mail4Inv_Ajuste_RELATÓRIO RUDI (3)_Resultado Consolidado v5 Sensibilidade POS PRESIDENTE v44  V6 3" xfId="2427" xr:uid="{2E656A57-4FAF-4CBA-ADEF-C933D051DC83}"/>
    <cellStyle name="_Mail4Inv_Ajuste_RELATÓRIO RUDI (3)_Resultado Consolidado v5 Sensibilidade POS PRESIDENTE v44  V6 4" xfId="2428" xr:uid="{01DEBC65-CD63-45B0-8390-391625DC119C}"/>
    <cellStyle name="_Mail4Inv_Ajuste_RELATÓRIO RUDI (3)_Resultado Consolidado v5 Sensibilidade POS PRESIDENTE v44  V6 5" xfId="2429" xr:uid="{33F84777-F2BA-44F7-ABEE-39D0E5FDC2BC}"/>
    <cellStyle name="_Mail4Inv_Ajuste_RELATÓRIO RUDI (3)_Resultado Consolidado v5 Sensibilidade POS PRESIDENTE v44  V6_B10 CAAF" xfId="2430" xr:uid="{E0797A91-A017-46D9-9E6F-F4D8FF8E79FB}"/>
    <cellStyle name="_Mail4Inv_Ajuste_RemunerCapitalAlocado IBBA" xfId="2431" xr:uid="{B1CF9A4C-EBE5-4399-B6B2-356898B2DE22}"/>
    <cellStyle name="_Mail4Inv_Ajuste_RemunerCapitalAlocado IBBA 2" xfId="2432" xr:uid="{76576A4A-E786-4A89-BC74-7D0CD05C938E}"/>
    <cellStyle name="_Mail4Inv_Ajuste_RemunerCapitalAlocado IBBA 3" xfId="2433" xr:uid="{1E895B77-3FF3-47BD-B1D8-05CCF67ED599}"/>
    <cellStyle name="_Mail4Inv_Ajuste_RemunerCapitalAlocado IBBA 4" xfId="2434" xr:uid="{5FE13053-9069-404B-BAA4-3C85DD45DBEF}"/>
    <cellStyle name="_Mail4Inv_Ajuste_RemunerCapitalAlocado IBBA 5" xfId="2435" xr:uid="{17338279-926E-4873-9717-3BD22B7B1068}"/>
    <cellStyle name="_Mail4Inv_Ajuste_RemunerCapitalAlocado IBBA_B10 CAAF" xfId="2436" xr:uid="{A3C89D63-659E-4C2E-81B4-F448866565C7}"/>
    <cellStyle name="_Mail4Inv_Ajuste_RemunerCapitalAlocado IBBA_Resultado Consolidado v5 Sensibilidade POS PRESIDENTE v43  V6" xfId="2437" xr:uid="{C9424389-0D75-408C-97EB-E63FF8B98A0C}"/>
    <cellStyle name="_Mail4Inv_Ajuste_RemunerCapitalAlocado IBBA_Resultado Consolidado v5 Sensibilidade POS PRESIDENTE v43  V6 2" xfId="2438" xr:uid="{E520CC14-118E-4816-BE9F-1FC5F10BAE46}"/>
    <cellStyle name="_Mail4Inv_Ajuste_RemunerCapitalAlocado IBBA_Resultado Consolidado v5 Sensibilidade POS PRESIDENTE v43  V6 3" xfId="2439" xr:uid="{ED581471-E4B6-4C72-92DC-55ADBC72C290}"/>
    <cellStyle name="_Mail4Inv_Ajuste_RemunerCapitalAlocado IBBA_Resultado Consolidado v5 Sensibilidade POS PRESIDENTE v43  V6 4" xfId="2440" xr:uid="{9DF04FD5-97A7-425D-B6C1-DCD94808870F}"/>
    <cellStyle name="_Mail4Inv_Ajuste_RemunerCapitalAlocado IBBA_Resultado Consolidado v5 Sensibilidade POS PRESIDENTE v43  V6 5" xfId="2441" xr:uid="{CEDECDD6-D91F-46E0-859C-95A290ECBAC5}"/>
    <cellStyle name="_Mail4Inv_Ajuste_RemunerCapitalAlocado IBBA_Resultado Consolidado v5 Sensibilidade POS PRESIDENTE v43  V6_B10 CAAF" xfId="2442" xr:uid="{AC994FE1-C785-4F8C-81E4-42D72E93BF06}"/>
    <cellStyle name="_Mail4Inv_Ajuste_RemunerCapitalAlocado IBBA_Resultado Consolidado v5 Sensibilidade POS PRESIDENTE v44  V6" xfId="2443" xr:uid="{5B1890F5-4E4E-409C-B5F4-5C9D43058B44}"/>
    <cellStyle name="_Mail4Inv_Ajuste_RemunerCapitalAlocado IBBA_Resultado Consolidado v5 Sensibilidade POS PRESIDENTE v44  V6 2" xfId="2444" xr:uid="{2F2E195B-BC84-41F2-A97D-C89BC5D00A30}"/>
    <cellStyle name="_Mail4Inv_Ajuste_RemunerCapitalAlocado IBBA_Resultado Consolidado v5 Sensibilidade POS PRESIDENTE v44  V6 3" xfId="2445" xr:uid="{BD21C87D-90E3-45A6-9479-18134B50AAD8}"/>
    <cellStyle name="_Mail4Inv_Ajuste_RemunerCapitalAlocado IBBA_Resultado Consolidado v5 Sensibilidade POS PRESIDENTE v44  V6 4" xfId="2446" xr:uid="{FFFCF1E9-640C-4658-BED5-6FBDC25B42C9}"/>
    <cellStyle name="_Mail4Inv_Ajuste_RemunerCapitalAlocado IBBA_Resultado Consolidado v5 Sensibilidade POS PRESIDENTE v44  V6 5" xfId="2447" xr:uid="{6CABA418-73B2-49A6-9159-282573D5A4FB}"/>
    <cellStyle name="_Mail4Inv_Ajuste_RemunerCapitalAlocado IBBA_Resultado Consolidado v5 Sensibilidade POS PRESIDENTE v44  V6_B10 CAAF" xfId="2448" xr:uid="{AF4CC740-4DF5-4358-AE13-8EAC2D57DF0D}"/>
    <cellStyle name="_Mail4Inv_Ajuste_Resultado Consolidado v5 Sensibilidade POS PRESIDENTE v44  V6 email IBBA" xfId="2449" xr:uid="{C21DD22B-3EE3-4210-80AE-368D65C8E5B6}"/>
    <cellStyle name="_Mail4Inv_Ajuste_Resultado Consolidado v5 Sensibilidade POS PRESIDENTE v44  V6 email IBBA_B10 CAAF" xfId="2450" xr:uid="{70A1CDA4-5005-4859-BCF3-72E0DF65C082}"/>
    <cellStyle name="_Mail4Inv_Ajuste_Systemic" xfId="2451" xr:uid="{03A5A278-78AB-4071-B9F4-912150B3CACE}"/>
    <cellStyle name="_Mail4Inv_Ajuste_Systemic_B10 CAAF" xfId="2452" xr:uid="{142F458C-3A29-4D05-B76E-F1D319423E2B}"/>
    <cellStyle name="_Mail4Inv_Ajuste_US Interest rate" xfId="2453" xr:uid="{A9CAF727-5AF2-4A74-8FE0-B964C34271AC}"/>
    <cellStyle name="_Mail4Inv_Ajuste_US Interest rate_B10 CAAF" xfId="2454" xr:uid="{3649EC87-F822-414F-A439-64DB1BFEFEEE}"/>
    <cellStyle name="_MODELO TVM DIGITAL-Setembro10_pj" xfId="2455" xr:uid="{F06408A1-42DD-4D92-B843-7DEACA7E5FAD}"/>
    <cellStyle name="_Modelo_DRE+CDI_Itau_e_CDI_Rural" xfId="2456" xr:uid="{9198433B-1E85-48DC-A778-839AC026EA7E}"/>
    <cellStyle name="_Notas Soberanas Mai08" xfId="2457" xr:uid="{D29E305B-4C6B-4F34-93BB-3EC3B0F9A5AB}"/>
    <cellStyle name="_NOVEMBRO_PROJETADO" xfId="2458" xr:uid="{D898DB9C-0513-4E19-9896-D59BB8322DB5}"/>
    <cellStyle name="_NOVEMBRO_PROJETADO 2" xfId="2459" xr:uid="{B274A56E-D083-41F0-A77D-1EE1ABBB954E}"/>
    <cellStyle name="_NOVEMBRO_PROJETADO 3" xfId="2460" xr:uid="{5EEFCE9A-9ED2-4442-B4C2-FD36AC73ED3B}"/>
    <cellStyle name="_NOVEMBRO_PROJETADO 4" xfId="2461" xr:uid="{307E363F-DBCE-43F0-B8EC-0C0F42918D43}"/>
    <cellStyle name="_NOVEMBRO_PROJETADO 5" xfId="2462" xr:uid="{FD7721E5-B157-47B3-A3E7-E3F6270CA88E}"/>
    <cellStyle name="_NOVEMBRO_PROJETADO_~3411570" xfId="2463" xr:uid="{58197DF9-A526-4455-90E6-7970AA3BAED4}"/>
    <cellStyle name="_NOVEMBRO_PROJETADO_Advanced economy" xfId="2464" xr:uid="{DF3F4C0E-CDB1-4B07-8CF3-1F8114FF6E24}"/>
    <cellStyle name="_NOVEMBRO_PROJETADO_Advanced economy_B10 CAAF" xfId="2465" xr:uid="{374EBE70-C1F7-4BBA-A243-0E3492746B39}"/>
    <cellStyle name="_NOVEMBRO_PROJETADO_Asia Russia" xfId="2466" xr:uid="{52D907F4-3E03-4353-9B45-6D7DE5DB7943}"/>
    <cellStyle name="_NOVEMBRO_PROJETADO_Asia Russia_B10 CAAF" xfId="2467" xr:uid="{09E39C97-9471-453C-8DB1-BFA749F3D021}"/>
    <cellStyle name="_NOVEMBRO_PROJETADO_Brazilian credit crunch" xfId="2468" xr:uid="{461EEEF2-A98F-44CD-970C-62F932E49A62}"/>
    <cellStyle name="_NOVEMBRO_PROJETADO_Brazilian credit crunch_B10 CAAF" xfId="2469" xr:uid="{06D143C4-DEB0-4B78-BFB3-9E5F1F188B76}"/>
    <cellStyle name="_NOVEMBRO_PROJETADO_Brazilian debt crisis" xfId="2470" xr:uid="{F5EDD214-DAEE-47A3-A6C7-B594502180A7}"/>
    <cellStyle name="_NOVEMBRO_PROJETADO_Brazilian debt crisis_B10 CAAF" xfId="2471" xr:uid="{1152463D-EDA1-44FB-95C4-05C949595361}"/>
    <cellStyle name="_NOVEMBRO_PROJETADO_Chinese hard land" xfId="2472" xr:uid="{683A9D69-5E7C-459C-81F9-86ED6EDDB505}"/>
    <cellStyle name="_NOVEMBRO_PROJETADO_Chinese hard land_B10 CAAF" xfId="2473" xr:uid="{DDA1EDF1-0472-4346-A153-65456C0A7268}"/>
    <cellStyle name="_NOVEMBRO_PROJETADO_Corporate Bonds Sensitivity" xfId="2474" xr:uid="{B10733B7-F1A3-4FED-B087-3194A989C3C5}"/>
    <cellStyle name="_NOVEMBRO_PROJETADO_EstruturalBanking IBBA" xfId="2475" xr:uid="{29DF2B1C-AF53-4B0C-93C7-AD29D28069CE}"/>
    <cellStyle name="_NOVEMBRO_PROJETADO_EstruturalBanking IBBA 2" xfId="2476" xr:uid="{F6549B11-C80F-4ACE-B6C1-1C6FEF045032}"/>
    <cellStyle name="_NOVEMBRO_PROJETADO_EstruturalBanking IBBA 3" xfId="2477" xr:uid="{CB4727BC-FC9A-4A43-8449-7BFC0DC82C5A}"/>
    <cellStyle name="_NOVEMBRO_PROJETADO_EstruturalBanking IBBA 4" xfId="2478" xr:uid="{3A0A257F-B3F1-4CA3-ACC1-679E10F1C6E1}"/>
    <cellStyle name="_NOVEMBRO_PROJETADO_EstruturalBanking IBBA 5" xfId="2479" xr:uid="{F6BC01EB-7EB3-4259-8545-DACDF6A4CB6F}"/>
    <cellStyle name="_NOVEMBRO_PROJETADO_EstruturalBanking IBBA_B10 CAAF" xfId="2480" xr:uid="{F7114A22-5A3A-496E-8334-99680B58867A}"/>
    <cellStyle name="_NOVEMBRO_PROJETADO_EstruturalBanking IBBA_Resultado Consolidado v5 Sensibilidade POS PRESIDENTE v43  V6" xfId="2481" xr:uid="{D68E18D9-1CAD-45DF-81AE-798A9B233C10}"/>
    <cellStyle name="_NOVEMBRO_PROJETADO_EstruturalBanking IBBA_Resultado Consolidado v5 Sensibilidade POS PRESIDENTE v43  V6 2" xfId="2482" xr:uid="{760E309B-728F-4A70-AD79-FB535B716D5B}"/>
    <cellStyle name="_NOVEMBRO_PROJETADO_EstruturalBanking IBBA_Resultado Consolidado v5 Sensibilidade POS PRESIDENTE v43  V6 3" xfId="2483" xr:uid="{C6B03FEC-923E-4BBC-BC17-0805B3B2531E}"/>
    <cellStyle name="_NOVEMBRO_PROJETADO_EstruturalBanking IBBA_Resultado Consolidado v5 Sensibilidade POS PRESIDENTE v43  V6 4" xfId="2484" xr:uid="{8F88B8BD-7805-4FAE-BDE0-F981100FA004}"/>
    <cellStyle name="_NOVEMBRO_PROJETADO_EstruturalBanking IBBA_Resultado Consolidado v5 Sensibilidade POS PRESIDENTE v43  V6 5" xfId="2485" xr:uid="{D762837B-025F-4F5C-8379-975B7884156B}"/>
    <cellStyle name="_NOVEMBRO_PROJETADO_EstruturalBanking IBBA_Resultado Consolidado v5 Sensibilidade POS PRESIDENTE v43  V6_B10 CAAF" xfId="2486" xr:uid="{FC5CCFC3-D7A6-4B12-84D7-591B222D6A34}"/>
    <cellStyle name="_NOVEMBRO_PROJETADO_EstruturalBanking IBBA_Resultado Consolidado v5 Sensibilidade POS PRESIDENTE v44  V6" xfId="2487" xr:uid="{3A2A3C8B-F54B-4915-A826-C8ADA333ABC9}"/>
    <cellStyle name="_NOVEMBRO_PROJETADO_EstruturalBanking IBBA_Resultado Consolidado v5 Sensibilidade POS PRESIDENTE v44  V6 2" xfId="2488" xr:uid="{D72F151B-F1C8-4493-9760-939B4676B3F8}"/>
    <cellStyle name="_NOVEMBRO_PROJETADO_EstruturalBanking IBBA_Resultado Consolidado v5 Sensibilidade POS PRESIDENTE v44  V6 3" xfId="2489" xr:uid="{A80651A4-AF18-46CA-897E-9B8848E65675}"/>
    <cellStyle name="_NOVEMBRO_PROJETADO_EstruturalBanking IBBA_Resultado Consolidado v5 Sensibilidade POS PRESIDENTE v44  V6 4" xfId="2490" xr:uid="{17D5F4F0-7C56-4F3F-BBDF-3C4DC83889BC}"/>
    <cellStyle name="_NOVEMBRO_PROJETADO_EstruturalBanking IBBA_Resultado Consolidado v5 Sensibilidade POS PRESIDENTE v44  V6 5" xfId="2491" xr:uid="{23262AEC-96F7-4DDE-BC29-30FFF62AC76D}"/>
    <cellStyle name="_NOVEMBRO_PROJETADO_EstruturalBanking IBBA_Resultado Consolidado v5 Sensibilidade POS PRESIDENTE v44  V6_B10 CAAF" xfId="2492" xr:uid="{E4CCE42C-E39F-4C8D-A1E9-2ED1FDEF9908}"/>
    <cellStyle name="_NOVEMBRO_PROJETADO_Geopolitical" xfId="2493" xr:uid="{4B3C1088-B185-479C-B8B6-3D8B048E1001}"/>
    <cellStyle name="_NOVEMBRO_PROJETADO_Geopolitical_B10 CAAF" xfId="2494" xr:uid="{EA6EF3D6-3168-43D4-8186-ABC185953E54}"/>
    <cellStyle name="_NOVEMBRO_PROJETADO_InstitucDemais IBBA" xfId="2495" xr:uid="{B672598D-FD60-47DB-86CA-613599F7A905}"/>
    <cellStyle name="_NOVEMBRO_PROJETADO_InstitucDemais IBBA 2" xfId="2496" xr:uid="{7D6209FB-4F8F-45C8-B5F4-1D368B755599}"/>
    <cellStyle name="_NOVEMBRO_PROJETADO_InstitucDemais IBBA 3" xfId="2497" xr:uid="{3B5504A0-62F3-4143-A669-C3A630A4BD39}"/>
    <cellStyle name="_NOVEMBRO_PROJETADO_InstitucDemais IBBA 4" xfId="2498" xr:uid="{163E0F8A-2470-4C6B-B55A-AB2086391BA8}"/>
    <cellStyle name="_NOVEMBRO_PROJETADO_InstitucDemais IBBA 5" xfId="2499" xr:uid="{D33BEAA6-E82B-4421-AA49-E7A4EEF4B4B7}"/>
    <cellStyle name="_NOVEMBRO_PROJETADO_InstitucDemais IBBA_B10 CAAF" xfId="2500" xr:uid="{107C6954-4128-4AAD-9E03-F4C8DEF722EE}"/>
    <cellStyle name="_NOVEMBRO_PROJETADO_InstitucDemais IBBA_Resultado Consolidado v5 Sensibilidade POS PRESIDENTE v43  V6" xfId="2501" xr:uid="{3328C0FA-18F0-4E9D-8C4E-04A781722893}"/>
    <cellStyle name="_NOVEMBRO_PROJETADO_InstitucDemais IBBA_Resultado Consolidado v5 Sensibilidade POS PRESIDENTE v43  V6 2" xfId="2502" xr:uid="{EC7139D2-F700-4E37-8559-9220BA7CDE05}"/>
    <cellStyle name="_NOVEMBRO_PROJETADO_InstitucDemais IBBA_Resultado Consolidado v5 Sensibilidade POS PRESIDENTE v43  V6 3" xfId="2503" xr:uid="{B67A323C-22F3-49D4-9538-87F9B98E50AA}"/>
    <cellStyle name="_NOVEMBRO_PROJETADO_InstitucDemais IBBA_Resultado Consolidado v5 Sensibilidade POS PRESIDENTE v43  V6 4" xfId="2504" xr:uid="{D41B077E-E089-4DF6-A733-B0C4351393BA}"/>
    <cellStyle name="_NOVEMBRO_PROJETADO_InstitucDemais IBBA_Resultado Consolidado v5 Sensibilidade POS PRESIDENTE v43  V6 5" xfId="2505" xr:uid="{802F14CC-175E-4740-9FBF-2398104AE274}"/>
    <cellStyle name="_NOVEMBRO_PROJETADO_InstitucDemais IBBA_Resultado Consolidado v5 Sensibilidade POS PRESIDENTE v43  V6_B10 CAAF" xfId="2506" xr:uid="{855B8510-1EA3-498E-980A-3DB5B86EEB3E}"/>
    <cellStyle name="_NOVEMBRO_PROJETADO_InstitucDemais IBBA_Resultado Consolidado v5 Sensibilidade POS PRESIDENTE v44  V6" xfId="2507" xr:uid="{27D140A4-BAA5-44DF-8668-223086CB3CB2}"/>
    <cellStyle name="_NOVEMBRO_PROJETADO_InstitucDemais IBBA_Resultado Consolidado v5 Sensibilidade POS PRESIDENTE v44  V6 2" xfId="2508" xr:uid="{A8D3DBB6-42DA-4D1C-A267-BEDFC376D749}"/>
    <cellStyle name="_NOVEMBRO_PROJETADO_InstitucDemais IBBA_Resultado Consolidado v5 Sensibilidade POS PRESIDENTE v44  V6 3" xfId="2509" xr:uid="{F6D87362-906F-4405-92C3-EDC51F076459}"/>
    <cellStyle name="_NOVEMBRO_PROJETADO_InstitucDemais IBBA_Resultado Consolidado v5 Sensibilidade POS PRESIDENTE v44  V6 4" xfId="2510" xr:uid="{C0326B68-28B7-472C-A254-C4296562C522}"/>
    <cellStyle name="_NOVEMBRO_PROJETADO_InstitucDemais IBBA_Resultado Consolidado v5 Sensibilidade POS PRESIDENTE v44  V6 5" xfId="2511" xr:uid="{6B0D7371-B3D0-457D-A318-6406D5F0D2C0}"/>
    <cellStyle name="_NOVEMBRO_PROJETADO_InstitucDemais IBBA_Resultado Consolidado v5 Sensibilidade POS PRESIDENTE v44  V6_B10 CAAF" xfId="2512" xr:uid="{93C2741A-BD6E-4305-95F2-3E2BA14117F8}"/>
    <cellStyle name="_NOVEMBRO_PROJETADO_Lula election" xfId="2513" xr:uid="{D5E2FB71-1825-4460-84DB-0C80C5D5EA54}"/>
    <cellStyle name="_NOVEMBRO_PROJETADO_Lula election_B10 CAAF" xfId="2514" xr:uid="{A0601F15-BCA9-4367-A7A6-1D934233F3D3}"/>
    <cellStyle name="_NOVEMBRO_PROJETADO_Multi_Charts v18" xfId="2515" xr:uid="{88A6AFC9-7AAA-458E-9142-4FFE240A3A15}"/>
    <cellStyle name="_NOVEMBRO_PROJETADO_Multi_Charts v18 2" xfId="2516" xr:uid="{B589BEFB-FF87-428F-B725-BFDDBEE00FF2}"/>
    <cellStyle name="_NOVEMBRO_PROJETADO_Multi_Charts v18_Itau_historical_data_request_without_budget" xfId="2517" xr:uid="{384EC2CC-0B26-4009-9EE0-8565D90EF0BF}"/>
    <cellStyle name="_NOVEMBRO_PROJETADO_Multi_Charts v18_Itau_historical_data_request_without_budget_B10 CAAF" xfId="2518" xr:uid="{2DE5F1B0-B6BA-4070-A138-5675C92D3512}"/>
    <cellStyle name="_NOVEMBRO_PROJETADO_Multi_Charts v18_Tab_D1" xfId="2519" xr:uid="{A69225E5-1764-4155-8359-F674F7890D81}"/>
    <cellStyle name="_NOVEMBRO_PROJETADO_Multi_Charts v18_Tab_D1_B10 CAAF" xfId="2520" xr:uid="{DEA109C0-45FA-49ED-A4B5-ACFAA44EC595}"/>
    <cellStyle name="_NOVEMBRO_PROJETADO_Populist shift" xfId="2521" xr:uid="{232995A6-F7D9-4DAE-AFD1-55615D378C8C}"/>
    <cellStyle name="_NOVEMBRO_PROJETADO_Populist shift_B10 CAAF" xfId="2522" xr:uid="{6A5CD9F0-2111-4B0D-B1BF-2409F3C00551}"/>
    <cellStyle name="_NOVEMBRO_PROJETADO_RELATÓRIO RUDI (3)" xfId="2523" xr:uid="{22934EB3-25EE-4E92-8861-1B6EE5F1A764}"/>
    <cellStyle name="_NOVEMBRO_PROJETADO_RELATÓRIO RUDI (3) 2" xfId="2524" xr:uid="{3B81B971-B614-4D89-886E-61EA3B32CE04}"/>
    <cellStyle name="_NOVEMBRO_PROJETADO_RELATÓRIO RUDI (3) 3" xfId="2525" xr:uid="{8AE0C79C-9BD5-4C43-BD40-6515D006C8D5}"/>
    <cellStyle name="_NOVEMBRO_PROJETADO_RELATÓRIO RUDI (3) 4" xfId="2526" xr:uid="{C6D8534F-EF53-492A-90DB-3C8A78B6B355}"/>
    <cellStyle name="_NOVEMBRO_PROJETADO_RELATÓRIO RUDI (3) 5" xfId="2527" xr:uid="{063E0393-3BDD-46FF-9927-D72B7516DC2A}"/>
    <cellStyle name="_NOVEMBRO_PROJETADO_RELATÓRIO RUDI (3)_B10 CAAF" xfId="2528" xr:uid="{207E9378-0BE4-419D-AA38-FFF786360784}"/>
    <cellStyle name="_NOVEMBRO_PROJETADO_RELATÓRIO RUDI (3)_Resultado Consolidado v5 Sensibilidade POS PRESIDENTE v43  V6" xfId="2529" xr:uid="{FFFD7FB0-CD8A-49C9-A3CC-2471C4A2F7FD}"/>
    <cellStyle name="_NOVEMBRO_PROJETADO_RELATÓRIO RUDI (3)_Resultado Consolidado v5 Sensibilidade POS PRESIDENTE v43  V6 2" xfId="2530" xr:uid="{D1BC296A-DD8D-48D5-9801-0977E4A9D05C}"/>
    <cellStyle name="_NOVEMBRO_PROJETADO_RELATÓRIO RUDI (3)_Resultado Consolidado v5 Sensibilidade POS PRESIDENTE v43  V6 3" xfId="2531" xr:uid="{133476EE-CBFA-4D09-89A6-70ACCEDA7984}"/>
    <cellStyle name="_NOVEMBRO_PROJETADO_RELATÓRIO RUDI (3)_Resultado Consolidado v5 Sensibilidade POS PRESIDENTE v43  V6 4" xfId="2532" xr:uid="{D8AB5A8A-E295-48B1-B80E-0F76A6C20F5F}"/>
    <cellStyle name="_NOVEMBRO_PROJETADO_RELATÓRIO RUDI (3)_Resultado Consolidado v5 Sensibilidade POS PRESIDENTE v43  V6 5" xfId="2533" xr:uid="{B4922E79-FFF9-479C-9776-947A2AE94B14}"/>
    <cellStyle name="_NOVEMBRO_PROJETADO_RELATÓRIO RUDI (3)_Resultado Consolidado v5 Sensibilidade POS PRESIDENTE v43  V6_B10 CAAF" xfId="2534" xr:uid="{1109546F-201D-4102-AE4C-3FE4AD3CE712}"/>
    <cellStyle name="_NOVEMBRO_PROJETADO_RELATÓRIO RUDI (3)_Resultado Consolidado v5 Sensibilidade POS PRESIDENTE v44  V6" xfId="2535" xr:uid="{036A9D5D-7A9D-42A7-BE78-A6D5E4C38B16}"/>
    <cellStyle name="_NOVEMBRO_PROJETADO_RELATÓRIO RUDI (3)_Resultado Consolidado v5 Sensibilidade POS PRESIDENTE v44  V6 2" xfId="2536" xr:uid="{45F8607A-E8FE-4FB3-B7D6-22B572EFEBD0}"/>
    <cellStyle name="_NOVEMBRO_PROJETADO_RELATÓRIO RUDI (3)_Resultado Consolidado v5 Sensibilidade POS PRESIDENTE v44  V6 3" xfId="2537" xr:uid="{1B599BE1-1E1A-47B8-B0BB-7A1D046BD507}"/>
    <cellStyle name="_NOVEMBRO_PROJETADO_RELATÓRIO RUDI (3)_Resultado Consolidado v5 Sensibilidade POS PRESIDENTE v44  V6 4" xfId="2538" xr:uid="{C3EE98BC-1119-4601-BA53-D899FEDAFEBC}"/>
    <cellStyle name="_NOVEMBRO_PROJETADO_RELATÓRIO RUDI (3)_Resultado Consolidado v5 Sensibilidade POS PRESIDENTE v44  V6 5" xfId="2539" xr:uid="{71ABC715-BC23-4C07-899A-93BB70AB3CEE}"/>
    <cellStyle name="_NOVEMBRO_PROJETADO_RELATÓRIO RUDI (3)_Resultado Consolidado v5 Sensibilidade POS PRESIDENTE v44  V6_B10 CAAF" xfId="2540" xr:uid="{1B51712A-F48D-43F9-B666-6C588466652D}"/>
    <cellStyle name="_NOVEMBRO_PROJETADO_RemunerCapitalAlocado IBBA" xfId="2541" xr:uid="{002DFB24-F5E9-493D-BA94-442AF1EC2EE0}"/>
    <cellStyle name="_NOVEMBRO_PROJETADO_RemunerCapitalAlocado IBBA 2" xfId="2542" xr:uid="{2C7B3891-0AA8-4D21-92D5-97F7A29FF390}"/>
    <cellStyle name="_NOVEMBRO_PROJETADO_RemunerCapitalAlocado IBBA 3" xfId="2543" xr:uid="{D20CA4EB-DBB5-4410-8FF9-E64725F9A4AB}"/>
    <cellStyle name="_NOVEMBRO_PROJETADO_RemunerCapitalAlocado IBBA 4" xfId="2544" xr:uid="{2D998335-4DFB-4215-A10A-0D9169FD5425}"/>
    <cellStyle name="_NOVEMBRO_PROJETADO_RemunerCapitalAlocado IBBA 5" xfId="2545" xr:uid="{5A37448F-5727-4E88-B206-55BA54319621}"/>
    <cellStyle name="_NOVEMBRO_PROJETADO_RemunerCapitalAlocado IBBA_B10 CAAF" xfId="2546" xr:uid="{F8B8A07A-4970-43B6-80EF-93A7084C67FA}"/>
    <cellStyle name="_NOVEMBRO_PROJETADO_RemunerCapitalAlocado IBBA_Resultado Consolidado v5 Sensibilidade POS PRESIDENTE v43  V6" xfId="2547" xr:uid="{6DEAC0D3-51DF-4BB1-85EE-82FE9F87A18F}"/>
    <cellStyle name="_NOVEMBRO_PROJETADO_RemunerCapitalAlocado IBBA_Resultado Consolidado v5 Sensibilidade POS PRESIDENTE v43  V6 2" xfId="2548" xr:uid="{F478422B-33D4-47EE-94B5-41B480019FE9}"/>
    <cellStyle name="_NOVEMBRO_PROJETADO_RemunerCapitalAlocado IBBA_Resultado Consolidado v5 Sensibilidade POS PRESIDENTE v43  V6 3" xfId="2549" xr:uid="{1C0D924A-4604-4188-8F3B-0FF637F112A1}"/>
    <cellStyle name="_NOVEMBRO_PROJETADO_RemunerCapitalAlocado IBBA_Resultado Consolidado v5 Sensibilidade POS PRESIDENTE v43  V6 4" xfId="2550" xr:uid="{9265DDF6-A25A-470C-9D51-2F21001961B4}"/>
    <cellStyle name="_NOVEMBRO_PROJETADO_RemunerCapitalAlocado IBBA_Resultado Consolidado v5 Sensibilidade POS PRESIDENTE v43  V6 5" xfId="2551" xr:uid="{F6F1A557-3CA6-45CC-AD39-A3492A072D0F}"/>
    <cellStyle name="_NOVEMBRO_PROJETADO_RemunerCapitalAlocado IBBA_Resultado Consolidado v5 Sensibilidade POS PRESIDENTE v43  V6_B10 CAAF" xfId="2552" xr:uid="{27CA9702-E16F-40D5-998E-45ADD53DCBE4}"/>
    <cellStyle name="_NOVEMBRO_PROJETADO_RemunerCapitalAlocado IBBA_Resultado Consolidado v5 Sensibilidade POS PRESIDENTE v44  V6" xfId="2553" xr:uid="{5171E3BF-C56E-48D9-BAB0-E0CA7F848F9E}"/>
    <cellStyle name="_NOVEMBRO_PROJETADO_RemunerCapitalAlocado IBBA_Resultado Consolidado v5 Sensibilidade POS PRESIDENTE v44  V6 2" xfId="2554" xr:uid="{85FD9FDA-1829-4F38-A2D2-345E49C78742}"/>
    <cellStyle name="_NOVEMBRO_PROJETADO_RemunerCapitalAlocado IBBA_Resultado Consolidado v5 Sensibilidade POS PRESIDENTE v44  V6 3" xfId="2555" xr:uid="{D96C01CE-376C-4F24-A7D3-23EF960DC191}"/>
    <cellStyle name="_NOVEMBRO_PROJETADO_RemunerCapitalAlocado IBBA_Resultado Consolidado v5 Sensibilidade POS PRESIDENTE v44  V6 4" xfId="2556" xr:uid="{65666C70-127B-40D8-A5C2-E343F949C9AA}"/>
    <cellStyle name="_NOVEMBRO_PROJETADO_RemunerCapitalAlocado IBBA_Resultado Consolidado v5 Sensibilidade POS PRESIDENTE v44  V6 5" xfId="2557" xr:uid="{7B5BCC98-2D11-457E-87FF-044662B0920E}"/>
    <cellStyle name="_NOVEMBRO_PROJETADO_RemunerCapitalAlocado IBBA_Resultado Consolidado v5 Sensibilidade POS PRESIDENTE v44  V6_B10 CAAF" xfId="2558" xr:uid="{DF2DFAE7-B8D0-40E1-9875-DE00F19BD88C}"/>
    <cellStyle name="_NOVEMBRO_PROJETADO_Resultado Consolidado v5 Sensibilidade POS PRESIDENTE v44  V6 email IBBA" xfId="2559" xr:uid="{BF9209E7-A900-44A0-A7C7-6B7789D5868F}"/>
    <cellStyle name="_NOVEMBRO_PROJETADO_Resultado Consolidado v5 Sensibilidade POS PRESIDENTE v44  V6 email IBBA_B10 CAAF" xfId="2560" xr:uid="{B72699C1-4BC5-47E9-9042-80A2073C67B3}"/>
    <cellStyle name="_NOVEMBRO_PROJETADO_Systemic" xfId="2561" xr:uid="{80762832-98A8-4D7A-A220-35E9846586D3}"/>
    <cellStyle name="_NOVEMBRO_PROJETADO_Systemic_B10 CAAF" xfId="2562" xr:uid="{783E86F9-0596-4EB6-B917-4538743939BA}"/>
    <cellStyle name="_NOVEMBRO_PROJETADO_US Interest rate" xfId="2563" xr:uid="{4F04808F-896C-4A1C-BB75-2C3DFADC87D2}"/>
    <cellStyle name="_NOVEMBRO_PROJETADO_US Interest rate_B10 CAAF" xfId="2564" xr:uid="{08E4561C-7948-4BFA-B75E-5A31A89BA8B7}"/>
    <cellStyle name="_NSFR Uso Bic" xfId="2565" xr:uid="{51AC1549-EC3B-4EAC-B817-8D8C3F694A56}"/>
    <cellStyle name="_NSFR Uso Bic 2" xfId="2566" xr:uid="{71C8B155-E21C-4339-A2D6-F1101B5F89EB}"/>
    <cellStyle name="_NSFR Uso Bic 3" xfId="2567" xr:uid="{3E787476-5FAC-4389-B297-5C9E1163EC76}"/>
    <cellStyle name="_NSFR Uso Bic_Codigo_Delfos" xfId="2568" xr:uid="{732CF5C4-E36E-4D14-A3D7-6AD67FD86F20}"/>
    <cellStyle name="_NSFR Uso Bic_Codigo_Delfos 2" xfId="2569" xr:uid="{FE4993B4-E34A-49E2-9C3E-8EAE0BBE3EBB}"/>
    <cellStyle name="_NSFR Uso Bic_Codigo_Delfos 3" xfId="2570" xr:uid="{AEFBDA34-9E45-4E21-9F3E-F335D4E4EDEC}"/>
    <cellStyle name="_OM" xfId="2571" xr:uid="{A024C0A2-BEE1-4C2A-ACD7-58C610B24C65}"/>
    <cellStyle name="_Orçamento 2005 - Modelo Carlos Aidar - Nova Versão - Projeção de Jul a Dez-2005" xfId="2572" xr:uid="{0ABEA93B-998B-4377-87F4-2D20E59DB036}"/>
    <cellStyle name="_Orçamento 2005 - Modelo Carlos Aidar - Texto - Versão de 13-12-2004" xfId="2573" xr:uid="{62283881-FA3A-4BAE-947A-C086D91E4058}"/>
    <cellStyle name="_Orçamento 2005 - Modelo Carlos Aidar - Texto - Versão de 13-12-2004 2" xfId="2574" xr:uid="{23759B56-EA43-40DD-91F1-66C6B1E0AAE5}"/>
    <cellStyle name="_OUTPUT" xfId="2575" xr:uid="{203B0FA4-B5B0-408A-89BE-5E8CF98B538F}"/>
    <cellStyle name="_OUTPUT 2" xfId="2576" xr:uid="{709AF9D3-39F1-43F1-B7DC-C2085F9910AB}"/>
    <cellStyle name="_OUTPUT 3" xfId="2577" xr:uid="{B5A97E43-F40A-48CC-A27D-FB138388E2A0}"/>
    <cellStyle name="_OUTPUT 4" xfId="2578" xr:uid="{136F4331-DB0C-4BD3-B412-BC03D9D351BB}"/>
    <cellStyle name="_OUTPUT 5" xfId="2579" xr:uid="{8F076F28-AF11-4918-A5EB-FA833FD4181D}"/>
    <cellStyle name="_OUTPUT_~3411570" xfId="2580" xr:uid="{17046484-2637-4740-AC03-706074ABBA90}"/>
    <cellStyle name="_OUTPUT_Advanced economy" xfId="2581" xr:uid="{5BEFFE6F-8D56-487F-AECC-58D8E6B9B47A}"/>
    <cellStyle name="_OUTPUT_Advanced economy_B10 CAAF" xfId="2582" xr:uid="{49607153-6C0D-441D-BC63-F743F06ED440}"/>
    <cellStyle name="_OUTPUT_Asia Russia" xfId="2583" xr:uid="{1E636320-F439-47B0-8A25-875B7D43D2B7}"/>
    <cellStyle name="_OUTPUT_Asia Russia_B10 CAAF" xfId="2584" xr:uid="{5D6ED9B1-5BD7-42BA-B71F-15783868295C}"/>
    <cellStyle name="_OUTPUT_Brazilian credit crunch" xfId="2585" xr:uid="{7CCAAEA4-745E-4278-A18F-1AAF680D8848}"/>
    <cellStyle name="_OUTPUT_Brazilian credit crunch_B10 CAAF" xfId="2586" xr:uid="{85BCEDAA-3B4F-48DF-B154-748838658D5B}"/>
    <cellStyle name="_OUTPUT_Brazilian debt crisis" xfId="2587" xr:uid="{D38A58B0-1F6C-437E-8B53-EF96C42C6AC8}"/>
    <cellStyle name="_OUTPUT_Brazilian debt crisis_B10 CAAF" xfId="2588" xr:uid="{1219BD9E-6557-429B-8CEB-EDF6DD1DEFE9}"/>
    <cellStyle name="_OUTPUT_Chinese hard land" xfId="2589" xr:uid="{7AB35609-A65F-4B65-B753-151E75875556}"/>
    <cellStyle name="_OUTPUT_Chinese hard land_B10 CAAF" xfId="2590" xr:uid="{584F0E67-80EE-462C-9B3F-1F0703DE9139}"/>
    <cellStyle name="_OUTPUT_Corporate Bonds Sensitivity" xfId="2591" xr:uid="{D04C7276-2854-41B2-B750-29D555C8DF54}"/>
    <cellStyle name="_OUTPUT_EstruturalBanking IBBA" xfId="2592" xr:uid="{BBAB4421-047E-4170-8EE0-A15897299FE6}"/>
    <cellStyle name="_OUTPUT_EstruturalBanking IBBA 2" xfId="2593" xr:uid="{B7F86E66-EC03-4904-AFAE-560E630DA6D5}"/>
    <cellStyle name="_OUTPUT_EstruturalBanking IBBA 3" xfId="2594" xr:uid="{43E4F0DB-2781-4341-A91C-C035431C2435}"/>
    <cellStyle name="_OUTPUT_EstruturalBanking IBBA 4" xfId="2595" xr:uid="{5255F920-EB70-4452-A619-8E22CFF197FD}"/>
    <cellStyle name="_OUTPUT_EstruturalBanking IBBA 5" xfId="2596" xr:uid="{974A8956-5775-4B8A-B76C-41C7D2A465EC}"/>
    <cellStyle name="_OUTPUT_EstruturalBanking IBBA_B10 CAAF" xfId="2597" xr:uid="{2A37824A-39CD-471A-87EA-072D39E5DDE2}"/>
    <cellStyle name="_OUTPUT_EstruturalBanking IBBA_Resultado Consolidado v5 Sensibilidade POS PRESIDENTE v43  V6" xfId="2598" xr:uid="{EFBC4776-2FDD-4C6F-B018-299A9569812E}"/>
    <cellStyle name="_OUTPUT_EstruturalBanking IBBA_Resultado Consolidado v5 Sensibilidade POS PRESIDENTE v43  V6 2" xfId="2599" xr:uid="{EB783F61-9FEE-453B-A69C-E2F3A5430990}"/>
    <cellStyle name="_OUTPUT_EstruturalBanking IBBA_Resultado Consolidado v5 Sensibilidade POS PRESIDENTE v43  V6 3" xfId="2600" xr:uid="{83479E3E-5F62-4924-936B-4F5015CF1DB1}"/>
    <cellStyle name="_OUTPUT_EstruturalBanking IBBA_Resultado Consolidado v5 Sensibilidade POS PRESIDENTE v43  V6 4" xfId="2601" xr:uid="{0433F02F-131A-4104-8190-CEA6069BB56A}"/>
    <cellStyle name="_OUTPUT_EstruturalBanking IBBA_Resultado Consolidado v5 Sensibilidade POS PRESIDENTE v43  V6 5" xfId="2602" xr:uid="{6FED67DD-5D41-48DB-A02F-38929ABFD2B0}"/>
    <cellStyle name="_OUTPUT_EstruturalBanking IBBA_Resultado Consolidado v5 Sensibilidade POS PRESIDENTE v43  V6_B10 CAAF" xfId="2603" xr:uid="{51CCA5CF-AA89-461F-93DD-852B7A09253C}"/>
    <cellStyle name="_OUTPUT_EstruturalBanking IBBA_Resultado Consolidado v5 Sensibilidade POS PRESIDENTE v44  V6" xfId="2604" xr:uid="{9C7DD1B4-EAFE-4389-B116-6AB431EDB609}"/>
    <cellStyle name="_OUTPUT_EstruturalBanking IBBA_Resultado Consolidado v5 Sensibilidade POS PRESIDENTE v44  V6 2" xfId="2605" xr:uid="{BF386CD0-6D90-4C57-B792-12691B93A316}"/>
    <cellStyle name="_OUTPUT_EstruturalBanking IBBA_Resultado Consolidado v5 Sensibilidade POS PRESIDENTE v44  V6 3" xfId="2606" xr:uid="{DBE25C47-9B46-40C1-9109-1A097C6374F7}"/>
    <cellStyle name="_OUTPUT_EstruturalBanking IBBA_Resultado Consolidado v5 Sensibilidade POS PRESIDENTE v44  V6 4" xfId="2607" xr:uid="{9DE4B8FF-05B9-4AC9-860F-CB920866D0B0}"/>
    <cellStyle name="_OUTPUT_EstruturalBanking IBBA_Resultado Consolidado v5 Sensibilidade POS PRESIDENTE v44  V6 5" xfId="2608" xr:uid="{C90AFA95-C636-44C9-BBB8-597033F28287}"/>
    <cellStyle name="_OUTPUT_EstruturalBanking IBBA_Resultado Consolidado v5 Sensibilidade POS PRESIDENTE v44  V6_B10 CAAF" xfId="2609" xr:uid="{AFFD4D07-FBA5-4A92-9D24-0F0951EFF6A7}"/>
    <cellStyle name="_OUTPUT_Geopolitical" xfId="2610" xr:uid="{736F4342-4FC8-448C-92C2-092388B3A8A4}"/>
    <cellStyle name="_OUTPUT_Geopolitical_B10 CAAF" xfId="2611" xr:uid="{FBE78183-0D6B-428F-ACC0-70681BE94E22}"/>
    <cellStyle name="_OUTPUT_InstitucDemais IBBA" xfId="2612" xr:uid="{CD2B96DF-13A2-4F46-BD19-90BDA47CF879}"/>
    <cellStyle name="_OUTPUT_InstitucDemais IBBA 2" xfId="2613" xr:uid="{41F68902-19A5-4A9F-A1C7-8A80428C2915}"/>
    <cellStyle name="_OUTPUT_InstitucDemais IBBA 3" xfId="2614" xr:uid="{389F14AE-16F9-4ECD-B99B-2AC99743C236}"/>
    <cellStyle name="_OUTPUT_InstitucDemais IBBA 4" xfId="2615" xr:uid="{7D9556C6-4808-449F-97A1-FC90096448FD}"/>
    <cellStyle name="_OUTPUT_InstitucDemais IBBA 5" xfId="2616" xr:uid="{458B27A2-F023-400A-A912-EDF9E69A6EA5}"/>
    <cellStyle name="_OUTPUT_InstitucDemais IBBA_B10 CAAF" xfId="2617" xr:uid="{9E2DEC82-195D-4CDE-B6F2-3BFF972B786A}"/>
    <cellStyle name="_OUTPUT_InstitucDemais IBBA_Resultado Consolidado v5 Sensibilidade POS PRESIDENTE v43  V6" xfId="2618" xr:uid="{75E93449-9EC2-4241-9DC4-347DB268B5F0}"/>
    <cellStyle name="_OUTPUT_InstitucDemais IBBA_Resultado Consolidado v5 Sensibilidade POS PRESIDENTE v43  V6 2" xfId="2619" xr:uid="{C0B3B74F-C858-47F5-8638-C87C35209354}"/>
    <cellStyle name="_OUTPUT_InstitucDemais IBBA_Resultado Consolidado v5 Sensibilidade POS PRESIDENTE v43  V6 3" xfId="2620" xr:uid="{FE1BB6BA-E816-42F9-8789-0809D5D7B792}"/>
    <cellStyle name="_OUTPUT_InstitucDemais IBBA_Resultado Consolidado v5 Sensibilidade POS PRESIDENTE v43  V6 4" xfId="2621" xr:uid="{FFCAE2FF-BA8B-4703-9C5C-EAF90AB00222}"/>
    <cellStyle name="_OUTPUT_InstitucDemais IBBA_Resultado Consolidado v5 Sensibilidade POS PRESIDENTE v43  V6 5" xfId="2622" xr:uid="{10FE6AF4-6B72-4B01-AB36-4CA2873BE24D}"/>
    <cellStyle name="_OUTPUT_InstitucDemais IBBA_Resultado Consolidado v5 Sensibilidade POS PRESIDENTE v43  V6_B10 CAAF" xfId="2623" xr:uid="{C3200F96-C91E-47B3-8A2B-8642D944D31F}"/>
    <cellStyle name="_OUTPUT_InstitucDemais IBBA_Resultado Consolidado v5 Sensibilidade POS PRESIDENTE v44  V6" xfId="2624" xr:uid="{6E969E99-4A09-40EB-8BDE-79DE5BC6DF52}"/>
    <cellStyle name="_OUTPUT_InstitucDemais IBBA_Resultado Consolidado v5 Sensibilidade POS PRESIDENTE v44  V6 2" xfId="2625" xr:uid="{A7916120-A529-43F0-A525-8D68143A9818}"/>
    <cellStyle name="_OUTPUT_InstitucDemais IBBA_Resultado Consolidado v5 Sensibilidade POS PRESIDENTE v44  V6 3" xfId="2626" xr:uid="{50A3E83C-2109-4BDF-8F6F-2CC6390320F5}"/>
    <cellStyle name="_OUTPUT_InstitucDemais IBBA_Resultado Consolidado v5 Sensibilidade POS PRESIDENTE v44  V6 4" xfId="2627" xr:uid="{44CA8199-BF6A-4DB1-AD50-7985E20CFDAE}"/>
    <cellStyle name="_OUTPUT_InstitucDemais IBBA_Resultado Consolidado v5 Sensibilidade POS PRESIDENTE v44  V6 5" xfId="2628" xr:uid="{6A8861F7-90F9-4CD2-B016-5C98DF68BD33}"/>
    <cellStyle name="_OUTPUT_InstitucDemais IBBA_Resultado Consolidado v5 Sensibilidade POS PRESIDENTE v44  V6_B10 CAAF" xfId="2629" xr:uid="{AABB1F25-D62C-4F80-8A3C-5F70CD13C467}"/>
    <cellStyle name="_OUTPUT_Lula election" xfId="2630" xr:uid="{D8F61710-963A-478C-BFA1-7CE40CBE48E2}"/>
    <cellStyle name="_OUTPUT_Lula election_B10 CAAF" xfId="2631" xr:uid="{4400A016-ABD3-4ACE-B7B1-DA25FFE19DE8}"/>
    <cellStyle name="_OUTPUT_Multi_Charts v18" xfId="2632" xr:uid="{90C8DB03-8784-4516-A1F5-7B3663EE3906}"/>
    <cellStyle name="_OUTPUT_Multi_Charts v18 2" xfId="2633" xr:uid="{6784597C-516E-42F3-A28A-66DF898E0763}"/>
    <cellStyle name="_OUTPUT_Multi_Charts v18_Itau_historical_data_request_without_budget" xfId="2634" xr:uid="{B2119780-CD93-4DDB-849E-76285C62A3C6}"/>
    <cellStyle name="_OUTPUT_Multi_Charts v18_Itau_historical_data_request_without_budget_B10 CAAF" xfId="2635" xr:uid="{3EEFB434-E952-452A-A671-03228B26589D}"/>
    <cellStyle name="_OUTPUT_Multi_Charts v18_Tab_D1" xfId="2636" xr:uid="{709A8BEF-8C64-4726-A9ED-21DC4ABD6FF3}"/>
    <cellStyle name="_OUTPUT_Multi_Charts v18_Tab_D1_B10 CAAF" xfId="2637" xr:uid="{59A7BAF0-8720-4736-A864-E4F48CE00734}"/>
    <cellStyle name="_OUTPUT_Populist shift" xfId="2638" xr:uid="{6D185A67-28A3-482D-9A43-46536A98D6EE}"/>
    <cellStyle name="_OUTPUT_Populist shift_B10 CAAF" xfId="2639" xr:uid="{A23B922C-6734-42E2-82EF-EB695C02774D}"/>
    <cellStyle name="_OUTPUT_RELATÓRIO RUDI (3)" xfId="2640" xr:uid="{DF5F3F0E-5A7A-4CD9-B440-F9A1B5648838}"/>
    <cellStyle name="_OUTPUT_RELATÓRIO RUDI (3) 2" xfId="2641" xr:uid="{388AA257-6869-4EB5-B9BB-327FEA5130BE}"/>
    <cellStyle name="_OUTPUT_RELATÓRIO RUDI (3) 3" xfId="2642" xr:uid="{4C608383-6AC7-4ED3-9E24-404ACF46D30F}"/>
    <cellStyle name="_OUTPUT_RELATÓRIO RUDI (3) 4" xfId="2643" xr:uid="{155AAC99-16DB-4988-918B-84A07C256929}"/>
    <cellStyle name="_OUTPUT_RELATÓRIO RUDI (3) 5" xfId="2644" xr:uid="{66F330E7-5B3B-478D-8544-F7DCAD1C2772}"/>
    <cellStyle name="_OUTPUT_RELATÓRIO RUDI (3)_B10 CAAF" xfId="2645" xr:uid="{29175E55-2504-4177-A676-56EB7D19845E}"/>
    <cellStyle name="_OUTPUT_RELATÓRIO RUDI (3)_Resultado Consolidado v5 Sensibilidade POS PRESIDENTE v43  V6" xfId="2646" xr:uid="{14658332-4774-4C95-B416-B0FC0CD03C30}"/>
    <cellStyle name="_OUTPUT_RELATÓRIO RUDI (3)_Resultado Consolidado v5 Sensibilidade POS PRESIDENTE v43  V6 2" xfId="2647" xr:uid="{C929D8AA-FD1F-43C7-BBAA-322239E8D44D}"/>
    <cellStyle name="_OUTPUT_RELATÓRIO RUDI (3)_Resultado Consolidado v5 Sensibilidade POS PRESIDENTE v43  V6 3" xfId="2648" xr:uid="{2ED893BB-A8E0-4AAF-B64E-6AE73B2396B7}"/>
    <cellStyle name="_OUTPUT_RELATÓRIO RUDI (3)_Resultado Consolidado v5 Sensibilidade POS PRESIDENTE v43  V6 4" xfId="2649" xr:uid="{46F10B8B-631A-4C37-B5D3-A2C102CC5ED5}"/>
    <cellStyle name="_OUTPUT_RELATÓRIO RUDI (3)_Resultado Consolidado v5 Sensibilidade POS PRESIDENTE v43  V6 5" xfId="2650" xr:uid="{6BA65452-6F72-4E14-AA9D-D5F2D134000C}"/>
    <cellStyle name="_OUTPUT_RELATÓRIO RUDI (3)_Resultado Consolidado v5 Sensibilidade POS PRESIDENTE v43  V6_B10 CAAF" xfId="2651" xr:uid="{962626AD-48C8-4FE2-9F05-636D0668962E}"/>
    <cellStyle name="_OUTPUT_RELATÓRIO RUDI (3)_Resultado Consolidado v5 Sensibilidade POS PRESIDENTE v44  V6" xfId="2652" xr:uid="{4EEBE1E9-494F-40A0-8DB4-DBB8220F3FBA}"/>
    <cellStyle name="_OUTPUT_RELATÓRIO RUDI (3)_Resultado Consolidado v5 Sensibilidade POS PRESIDENTE v44  V6 2" xfId="2653" xr:uid="{23D7EACE-8BB6-4B48-AB47-E618F3DB16AF}"/>
    <cellStyle name="_OUTPUT_RELATÓRIO RUDI (3)_Resultado Consolidado v5 Sensibilidade POS PRESIDENTE v44  V6 3" xfId="2654" xr:uid="{11E00D71-E349-45A4-8493-819B3856183E}"/>
    <cellStyle name="_OUTPUT_RELATÓRIO RUDI (3)_Resultado Consolidado v5 Sensibilidade POS PRESIDENTE v44  V6 4" xfId="2655" xr:uid="{3DF3499E-FDF1-4B0A-8787-46A4C8BA8C33}"/>
    <cellStyle name="_OUTPUT_RELATÓRIO RUDI (3)_Resultado Consolidado v5 Sensibilidade POS PRESIDENTE v44  V6 5" xfId="2656" xr:uid="{00133E1D-2EC6-4959-AA1E-726AC974918A}"/>
    <cellStyle name="_OUTPUT_RELATÓRIO RUDI (3)_Resultado Consolidado v5 Sensibilidade POS PRESIDENTE v44  V6_B10 CAAF" xfId="2657" xr:uid="{CC3D24EB-AC0E-40FA-B19B-53E39316626F}"/>
    <cellStyle name="_OUTPUT_RemunerCapitalAlocado IBBA" xfId="2658" xr:uid="{80956F22-A1C8-4D36-95CF-EEB49E053823}"/>
    <cellStyle name="_OUTPUT_RemunerCapitalAlocado IBBA 2" xfId="2659" xr:uid="{334129C0-F2F3-44F4-B19E-21AB575A63CA}"/>
    <cellStyle name="_OUTPUT_RemunerCapitalAlocado IBBA 3" xfId="2660" xr:uid="{FCFF0F66-B501-40DE-AA01-D3F60B8C68C3}"/>
    <cellStyle name="_OUTPUT_RemunerCapitalAlocado IBBA 4" xfId="2661" xr:uid="{46C54490-0D26-4897-8A47-23AF8398B5B0}"/>
    <cellStyle name="_OUTPUT_RemunerCapitalAlocado IBBA 5" xfId="2662" xr:uid="{F02959BC-65A3-4AD6-B6BA-AF4C1676D843}"/>
    <cellStyle name="_OUTPUT_RemunerCapitalAlocado IBBA_B10 CAAF" xfId="2663" xr:uid="{13838EC4-C3B2-4B5C-B743-AFFB216DDE96}"/>
    <cellStyle name="_OUTPUT_RemunerCapitalAlocado IBBA_Resultado Consolidado v5 Sensibilidade POS PRESIDENTE v43  V6" xfId="2664" xr:uid="{74FF1A2D-7201-4389-BE7D-A6265607FF66}"/>
    <cellStyle name="_OUTPUT_RemunerCapitalAlocado IBBA_Resultado Consolidado v5 Sensibilidade POS PRESIDENTE v43  V6 2" xfId="2665" xr:uid="{9D7519FB-BDD4-470F-8833-77F425CB39C1}"/>
    <cellStyle name="_OUTPUT_RemunerCapitalAlocado IBBA_Resultado Consolidado v5 Sensibilidade POS PRESIDENTE v43  V6 3" xfId="2666" xr:uid="{7810EF12-221A-4A44-AA78-6B5F559CD18C}"/>
    <cellStyle name="_OUTPUT_RemunerCapitalAlocado IBBA_Resultado Consolidado v5 Sensibilidade POS PRESIDENTE v43  V6 4" xfId="2667" xr:uid="{20130EAE-402B-432A-A783-E6DB8AD6C504}"/>
    <cellStyle name="_OUTPUT_RemunerCapitalAlocado IBBA_Resultado Consolidado v5 Sensibilidade POS PRESIDENTE v43  V6 5" xfId="2668" xr:uid="{CC7F807D-D124-4CDD-8725-B830ADB0E139}"/>
    <cellStyle name="_OUTPUT_RemunerCapitalAlocado IBBA_Resultado Consolidado v5 Sensibilidade POS PRESIDENTE v43  V6_B10 CAAF" xfId="2669" xr:uid="{BFFBB244-C127-4CB8-9863-FEC54F020E34}"/>
    <cellStyle name="_OUTPUT_RemunerCapitalAlocado IBBA_Resultado Consolidado v5 Sensibilidade POS PRESIDENTE v44  V6" xfId="2670" xr:uid="{4A3E8BBF-CFD1-4053-A815-0C90D8B6393E}"/>
    <cellStyle name="_OUTPUT_RemunerCapitalAlocado IBBA_Resultado Consolidado v5 Sensibilidade POS PRESIDENTE v44  V6 2" xfId="2671" xr:uid="{0F48C3BA-ADAC-4216-A92F-DC03B6C4B461}"/>
    <cellStyle name="_OUTPUT_RemunerCapitalAlocado IBBA_Resultado Consolidado v5 Sensibilidade POS PRESIDENTE v44  V6 3" xfId="2672" xr:uid="{5F6AE61E-3465-473F-9511-253DC5D06BE9}"/>
    <cellStyle name="_OUTPUT_RemunerCapitalAlocado IBBA_Resultado Consolidado v5 Sensibilidade POS PRESIDENTE v44  V6 4" xfId="2673" xr:uid="{8470665F-1751-4AA4-BD63-0B2D9F54C2F3}"/>
    <cellStyle name="_OUTPUT_RemunerCapitalAlocado IBBA_Resultado Consolidado v5 Sensibilidade POS PRESIDENTE v44  V6 5" xfId="2674" xr:uid="{BCFFA18F-53B9-4432-9583-0AAE351F3EDD}"/>
    <cellStyle name="_OUTPUT_RemunerCapitalAlocado IBBA_Resultado Consolidado v5 Sensibilidade POS PRESIDENTE v44  V6_B10 CAAF" xfId="2675" xr:uid="{72FF675A-95AB-4AF7-A84B-FD6FBAB4911E}"/>
    <cellStyle name="_OUTPUT_Resultado Consolidado v5 Sensibilidade POS PRESIDENTE v44  V6 email IBBA" xfId="2676" xr:uid="{F39F4FC3-5037-481B-B125-88DB4030DAA7}"/>
    <cellStyle name="_OUTPUT_Resultado Consolidado v5 Sensibilidade POS PRESIDENTE v44  V6 email IBBA_B10 CAAF" xfId="2677" xr:uid="{B10934D3-AFE7-4A3B-A2F6-D548731DBA22}"/>
    <cellStyle name="_OUTPUT_Systemic" xfId="2678" xr:uid="{85DB542B-1EDD-46C1-B0BD-D998CF5F426C}"/>
    <cellStyle name="_OUTPUT_Systemic_B10 CAAF" xfId="2679" xr:uid="{7F689257-486D-4D6B-BA22-11D72185D6EA}"/>
    <cellStyle name="_OUTPUT_US Interest rate" xfId="2680" xr:uid="{6AC67731-4F99-4B01-A295-C6B9B10FE261}"/>
    <cellStyle name="_OUTPUT_US Interest rate_B10 CAAF" xfId="2681" xr:uid="{3D890CF6-4DCC-4FA7-87CF-DA8069B05B8B}"/>
    <cellStyle name="_Parametros LCR NSFR" xfId="2682" xr:uid="{FFEC51A9-A6A5-4030-97D2-97B2F864E97C}"/>
    <cellStyle name="_Parametros LCR NSFR_Codigo_Delfos" xfId="2683" xr:uid="{96A7DB0F-9820-4091-925F-4AF06BBABC36}"/>
    <cellStyle name="_Parametros LCR NSFR_GRM_Reporte_LCR_NSFR" xfId="2684" xr:uid="{3E5B2CD5-903D-499C-82EA-692E3BA7992A}"/>
    <cellStyle name="_Parametros LCR NSFR_Hoja1" xfId="2685" xr:uid="{84A09409-ED73-4AA7-96DB-49D27D15CF51}"/>
    <cellStyle name="_Parametros LCR NSFR_LCR (Uso BRASIL)" xfId="2686" xr:uid="{1C043FFC-ED28-4DD7-BD03-B2348C5AB142}"/>
    <cellStyle name="_Partidas" xfId="2687" xr:uid="{1B1D69BE-EC15-460A-AF5D-A79E2BDCCFA2}"/>
    <cellStyle name="_Pasta3" xfId="2688" xr:uid="{098C13BE-2AF7-42A5-95D4-393514758652}"/>
    <cellStyle name="_pl regulatorio" xfId="2689" xr:uid="{6C788258-EAA5-41C3-B564-FE1703C1ED7E}"/>
    <cellStyle name="_pl regulatorio itau bba - semestre 04 - 02-08-04" xfId="2690" xr:uid="{BEC900A7-17DE-4987-AE57-A12888F88141}"/>
    <cellStyle name="_pl regulatorio_ Itaú BBA" xfId="2691" xr:uid="{86F6B83B-4CE4-448F-BAFD-2ABE65F7F162}"/>
    <cellStyle name="_Plan1" xfId="2692" xr:uid="{EC6B683F-50D4-4795-90DB-94BAF606BD8C}"/>
    <cellStyle name="_Plan1 2" xfId="2693" xr:uid="{CE9DEC53-7E36-42F6-9500-71837B827CD3}"/>
    <cellStyle name="_Plan1 3" xfId="2694" xr:uid="{8C44489D-278F-4BA7-9878-33469012CBF0}"/>
    <cellStyle name="_Plan1 4" xfId="2695" xr:uid="{4DD34232-FC38-4AE4-974B-DFECB159C224}"/>
    <cellStyle name="_Plan1 5" xfId="2696" xr:uid="{BD2C93D6-0E4A-45C4-8754-DE37609AF11C}"/>
    <cellStyle name="_Plan3" xfId="2697" xr:uid="{38D870C3-CD29-466A-A1FE-6A96D0F972A2}"/>
    <cellStyle name="_Plan3 2" xfId="2698" xr:uid="{04D4818E-BD81-4DF7-9724-F534C170B8A1}"/>
    <cellStyle name="_Plan3_base telas junho" xfId="2699" xr:uid="{FA5E448E-2426-4B9C-B927-9A6BE61C20BD}"/>
    <cellStyle name="_Plan3_base telas junho 2" xfId="2700" xr:uid="{72E50506-A1FF-4705-9357-AC5677A7D422}"/>
    <cellStyle name="_Planilhados diferenças DC " xfId="2701" xr:uid="{5A37E517-2129-489B-B9FA-9121CB453D40}"/>
    <cellStyle name="_Planilhados diferenças DC  2" xfId="2702" xr:uid="{2C188723-C62A-449C-A814-182CCB4354C0}"/>
    <cellStyle name="_Planilhados diferenças DC  3" xfId="2703" xr:uid="{F66A9B3F-1252-4324-9787-1AA0E48490D2}"/>
    <cellStyle name="_Planilhados diferenças DC  4" xfId="2704" xr:uid="{6B849456-E2C3-449A-98D0-346449E020B1}"/>
    <cellStyle name="_Planilhados diferenças DC  5" xfId="2705" xr:uid="{D2BDD7F4-FB25-4066-AABE-13C59208AF50}"/>
    <cellStyle name="_Planilhados diferenças DC  6" xfId="2706" xr:uid="{26811970-D225-4351-89E9-4EC40F799E47}"/>
    <cellStyle name="_Planilhados diferenças DC _Conciliações MIX_12_2009" xfId="2707" xr:uid="{7850EB5D-45E5-4A32-8800-FE6126025C68}"/>
    <cellStyle name="_Planilhados diferenças DC _Conciliações MIX_12_2009 2" xfId="2708" xr:uid="{0F216E39-D887-4769-9C8D-752CB566BFD9}"/>
    <cellStyle name="_Planilhados diferenças DC _Nota apoio PL e LL Bco Itaú" xfId="2709" xr:uid="{31C6D076-D53E-40A1-99F8-F75C3D685189}"/>
    <cellStyle name="_Planilhados diferenças DC _Nota apoio PL e LL Bco Itaú 2" xfId="2710" xr:uid="{E0A714BB-0BB0-488B-8AFB-C0B1291DADE0}"/>
    <cellStyle name="_Planilhados diferenças DC _Nota apoio PL e LL Bco Itaú 3" xfId="2711" xr:uid="{4EBD105A-D0E1-4859-BB58-80844F4C345D}"/>
    <cellStyle name="_Planilhados diferenças DC _Nota apoio PL e LL Bco Itaú 4" xfId="2712" xr:uid="{22BA23BA-1246-44D5-997A-3C9596D49FF0}"/>
    <cellStyle name="_Planilhados diferenças DC _Nota apoio PL e LL Bco Itaú 5" xfId="2713" xr:uid="{0369C23F-961D-4C7A-92BE-8496A4840EDD}"/>
    <cellStyle name="_Planilhados diferenças DC _Nota apoio PL e LL Bco Itaú 6" xfId="2714" xr:uid="{92D57504-06E6-427F-AB4B-3C0114FE2A68}"/>
    <cellStyle name="_Planilhados diferenças DC _Pasta2" xfId="2715" xr:uid="{488714CA-C49E-4035-815F-78978016722D}"/>
    <cellStyle name="_Planilhados diferenças DC _Pasta2 2" xfId="2716" xr:uid="{674237AD-F5C5-4732-A498-C13A42E609D2}"/>
    <cellStyle name="_Planilhados diferenças DC _Pasta2 3" xfId="2717" xr:uid="{C9B1E60E-63F2-4DC2-88D0-B699F7CDC745}"/>
    <cellStyle name="_Planilhados diferenças DC _Pasta2_Conciliação PL e LL 03 Março11 Versão IFRS" xfId="2718" xr:uid="{6FFB9644-9B3F-4761-A9F6-2A8E8F532181}"/>
    <cellStyle name="_Planilhados diferenças DC _Pasta2_Conciliação PL e LL 03 Março11 Versão IFRS 2" xfId="2719" xr:uid="{66F74C78-E40E-4C23-8781-2C0BE779B4FA}"/>
    <cellStyle name="_Planilhados diferenças DC _planilha_modelo_contabilidade" xfId="2720" xr:uid="{90D6F37B-7E43-4321-829D-F227A6907C2C}"/>
    <cellStyle name="_Planilhados diferenças DC _planilha_modelo_contabilidade 2" xfId="2721" xr:uid="{D18D15FB-ED77-49E5-9546-DFF3847F3E27}"/>
    <cellStyle name="_Planilhados diferenças DC _planilha_modelo_contabilidade 3" xfId="2722" xr:uid="{1B61D74B-77CF-4E1E-B389-1EA9940E6CD3}"/>
    <cellStyle name="_Planilhados diferenças DC _planilha_modelo_contabilidade 4" xfId="2723" xr:uid="{F86EA618-F84B-4846-9BD6-628FD65AED1C}"/>
    <cellStyle name="_Plano de Contas 427" xfId="2724" xr:uid="{02295598-C6E6-44A3-8415-A2F2F685BF39}"/>
    <cellStyle name="_Plano de Contas 427 2" xfId="2725" xr:uid="{7013DF30-EE73-4C5C-B8A8-251292B9D36B}"/>
    <cellStyle name="_Plano de Contas 427 3" xfId="2726" xr:uid="{E3B6332F-0C9D-4C6B-93E5-6E07F7C2A9C3}"/>
    <cellStyle name="_Plano de Contas 430" xfId="2727" xr:uid="{3E98A9E6-8E50-44A1-967E-8800DA3F71D9}"/>
    <cellStyle name="_Plano de Contas 430 2" xfId="2728" xr:uid="{9C42DA00-37E0-479B-AF8B-96C75475D528}"/>
    <cellStyle name="_Plano de Contas 430 3" xfId="2729" xr:uid="{B4A00AB6-3C7C-4FBF-B75D-70F77DE6A6DF}"/>
    <cellStyle name="_Porcentajes MN" xfId="2730" xr:uid="{D6C0C9A3-1E48-4652-8D07-BBDEEF657A7B}"/>
    <cellStyle name="_PPGN PSAL IBNR E DESP COMERC 032006" xfId="2731" xr:uid="{8EA29138-CA87-4AD4-AD83-70A5B8FE1B92}"/>
    <cellStyle name="_PPGN PSAL IBNR E DESP COMERC 032006 2" xfId="2732" xr:uid="{960D4796-F956-4F5D-BD8B-F42A4A972B69}"/>
    <cellStyle name="_Proc-515_Plan_1015_Ajuste VC AFS Itaubank_201006" xfId="2733" xr:uid="{9E8F8F00-9CC6-4F47-86D3-8DF8C442A88D}"/>
    <cellStyle name="_Proc-520_Plan_1020_Dividendos Valepar x ItaúBBA_20100930_final" xfId="2734" xr:uid="{7C8BF06F-16CC-4132-866D-00D14ACEA1E3}"/>
    <cellStyle name="_Proc-520_Plan_1020_Dividendos Valepar x ItaúBBA_20101231_final" xfId="2735" xr:uid="{E5E05971-0FC3-46C7-A8A8-E4CDFD360B1C}"/>
    <cellStyle name="_Proc-520_Plan_1020_Dividendos Valepar_20101231" xfId="2736" xr:uid="{78300DF9-BC24-400E-9290-82FDC70C97BD}"/>
    <cellStyle name="_Proceso NSFR" xfId="2737" xr:uid="{565E9519-F2AE-4E10-AB67-E46192357CDE}"/>
    <cellStyle name="_Proceso NSFR 2" xfId="2738" xr:uid="{5970AC68-4990-44B9-AB18-0FD7C348AE81}"/>
    <cellStyle name="_Proceso NSFR 3" xfId="2739" xr:uid="{E1CAD754-72C0-4D5A-986F-28414BAABE20}"/>
    <cellStyle name="_Procesos" xfId="2740" xr:uid="{9743E4DF-DFC0-416F-B97F-EB98AA95E19A}"/>
    <cellStyle name="_Proposta analise tvm COSIFs" xfId="2741" xr:uid="{BC900F73-A309-49D8-80C9-14485824B78F}"/>
    <cellStyle name="_Proposta analise tvm COSIFs 2" xfId="2742" xr:uid="{0D8375C2-869F-46F1-A111-29435E222AF6}"/>
    <cellStyle name="_Proposta analise tvm COSIFs_10 eficiencia" xfId="2743" xr:uid="{868C1A57-8861-40C5-B4DD-D0C98EE3D806}"/>
    <cellStyle name="_Proposta analise tvm COSIFs_10 eficiencia 2" xfId="2744" xr:uid="{482EC6CE-581E-45B6-A30B-2EFD8B40A2A2}"/>
    <cellStyle name="_Proposta analise tvm COSIFs_Apoio-Banco de Dados-Exportação" xfId="2745" xr:uid="{3EBE623F-F23F-459B-B077-22B72C30B017}"/>
    <cellStyle name="_Proposta analise tvm COSIFs_Apoio-Banco de Dados-Exportação 2" xfId="2746" xr:uid="{3C57B885-B4F1-4650-AAA3-A2A0725ED36D}"/>
    <cellStyle name="_Proposta analise tvm COSIFs_Apoio-Banco de Dados-Exportação_Comparativa_LL Canal_v4 x v5 CAdm" xfId="2747" xr:uid="{69482DB1-9EB5-432A-A5A8-BE9210B3CEB8}"/>
    <cellStyle name="_Proposta analise tvm COSIFs_Apoio-Banco de Dados-Exportação_Comparativa_LL Canal_v4 x v5 CAdm 2" xfId="2748" xr:uid="{95E29BF2-AB92-470C-9A0F-B27131C75471}"/>
    <cellStyle name="_Proposta analise tvm COSIFs_Apoio-Banco de Dados-Exportação_Comparativa_LL Canal_v4 x v5 CAdm_Quadros_Extra" xfId="2749" xr:uid="{029CF0FA-6A4D-4736-BAE9-68F2E4A6B739}"/>
    <cellStyle name="_Proposta analise tvm COSIFs_Apoio-Banco de Dados-Exportação_Comparativa_LL Canal_v4 x v5 CAdm_Quadros_Extra 2" xfId="2750" xr:uid="{83595749-E905-4ACA-8FF7-1BEBAD184D7D}"/>
    <cellStyle name="_Proposta analise tvm COSIFs_Apoio-Banco de Dados-Exportação_Comparativa_LL Canal_v4 x v5 CAdm_Revisão_Quadro_ExpansaoVF" xfId="2751" xr:uid="{E99113BA-DE8E-44F8-B488-6935BB53E615}"/>
    <cellStyle name="_Proposta analise tvm COSIFs_Apoio-Banco de Dados-Exportação_Comparativa_LL Canal_v4 x v5 CAdm_Revisão_Quadro_ExpansaoVF 2" xfId="2752" xr:uid="{CD7A8AF1-B251-4572-82CE-2A8B5B1FE682}"/>
    <cellStyle name="_Proposta analise tvm COSIFs_Apoio-Banco de Dados-Exportação_Comparativa_LL Canal_v5 x v6" xfId="2753" xr:uid="{BC9207FD-098F-4EED-8DCC-1993F3B9BB60}"/>
    <cellStyle name="_Proposta analise tvm COSIFs_Apoio-Banco de Dados-Exportação_Comparativa_LL Canal_v5 x v6 2" xfId="2754" xr:uid="{9905C21B-6F92-4105-A813-29CB93C37E2E}"/>
    <cellStyle name="_Proposta analise tvm COSIFs_Apoio-Banco de Dados-Exportação_Comparativa_LL Gestor_v4 x v5" xfId="2755" xr:uid="{E1A82D79-7B54-4A0B-B99F-1BDF8C42BDAB}"/>
    <cellStyle name="_Proposta analise tvm COSIFs_Apoio-Banco de Dados-Exportação_Comparativa_LL Gestor_v4 x v5 2" xfId="2756" xr:uid="{E7DFD654-E451-4041-9CC3-114433703603}"/>
    <cellStyle name="_Proposta analise tvm COSIFs_Apoio-Banco de Dados-Exportação_Comparativa_LL Gestor_v5 x v6" xfId="2757" xr:uid="{F80EC610-BA97-4F9A-9660-68D6A40309CD}"/>
    <cellStyle name="_Proposta analise tvm COSIFs_Apoio-Banco de Dados-Exportação_Comparativa_LL Gestor_v5 x v6 2" xfId="2758" xr:uid="{C1A10821-7AE0-46BF-8B4B-3AAFC72C925F}"/>
    <cellStyle name="_Proposta analise tvm COSIFs_Apoio-Banco de Dados-Exportação_DRE_Gerencial_1S10_v4" xfId="2759" xr:uid="{CC864E5A-E1B8-4ACC-B5D3-0CFDEB1D17E1}"/>
    <cellStyle name="_Proposta analise tvm COSIFs_Apoio-Banco de Dados-Exportação_DRE_Gerencial_1S10_v4 2" xfId="2760" xr:uid="{C4370607-9A51-4B14-8265-D1D28025DA6C}"/>
    <cellStyle name="_Proposta analise tvm COSIFs_base telas junho" xfId="2761" xr:uid="{BEEA8E31-3A60-4539-A2CE-AB5368F83431}"/>
    <cellStyle name="_Proposta analise tvm COSIFs_base telas junho 2" xfId="2762" xr:uid="{FFC89F44-2C6A-42DE-A434-35CE6FED2C12}"/>
    <cellStyle name="_Proposta analise tvm COSIFs_bat" xfId="2763" xr:uid="{35312B90-977B-47BB-A649-E74B714442B9}"/>
    <cellStyle name="_Proposta analise tvm COSIFs_bat 2" xfId="2764" xr:uid="{2A356BC3-3EE7-4446-BDA9-4C9E9E828CE0}"/>
    <cellStyle name="_Proposta analise tvm COSIFs_bat_base telas junho" xfId="2765" xr:uid="{FEAE7EAD-5D7B-4DFC-878E-37630CE66B9B}"/>
    <cellStyle name="_Proposta analise tvm COSIFs_bat_base telas junho 2" xfId="2766" xr:uid="{94282422-03A7-4690-9652-2C37890F87DC}"/>
    <cellStyle name="_Proposta analise tvm COSIFs_bat_Canais_Colunado" xfId="2767" xr:uid="{1D688DDE-F0F0-48B1-9801-007800978B31}"/>
    <cellStyle name="_Proposta analise tvm COSIFs_bat_Canais_Colunado 2" xfId="2768" xr:uid="{E76CCD6A-A989-47A4-8593-288FF9BA8E92}"/>
    <cellStyle name="_Proposta analise tvm COSIFs_bat_Comparativa_LL Canal_v5 x v6" xfId="2769" xr:uid="{2AD092A1-897F-4C1C-8927-BBDFD41FE177}"/>
    <cellStyle name="_Proposta analise tvm COSIFs_bat_Comparativa_LL Canal_v5 x v6 2" xfId="2770" xr:uid="{5A55F153-EDA1-4435-8710-38F0065BB07B}"/>
    <cellStyle name="_Proposta analise tvm COSIFs_bat_Comparativa_LL Gestor_v5 x v5" xfId="2771" xr:uid="{FD7BB429-90F7-4E42-95B8-CDD893853FEE}"/>
    <cellStyle name="_Proposta analise tvm COSIFs_bat_Comparativa_LL Gestor_v5 x v5 2" xfId="2772" xr:uid="{C8FFFB74-34A5-4732-9736-715DFACE9D9F}"/>
    <cellStyle name="_Proposta analise tvm COSIFs_bat_Comparativa_LL Gestor_v5 x v6" xfId="2773" xr:uid="{8E0405EB-F182-4BE4-9BEC-49531EEE1F6F}"/>
    <cellStyle name="_Proposta analise tvm COSIFs_bat_Comparativa_LL Gestor_v5 x v6 2" xfId="2774" xr:uid="{84A11AC3-0D43-4079-B930-03AF971E3600}"/>
    <cellStyle name="_Proposta analise tvm COSIFs_bat_Custos_Apresentacao_V5" xfId="2775" xr:uid="{C7E3C4D0-B66C-410F-A3D9-34E80A0A10AB}"/>
    <cellStyle name="_Proposta analise tvm COSIFs_bat_Custos_Apresentacao_V5 2" xfId="2776" xr:uid="{5A4BBBAB-CB7A-4B81-8CDE-CC97F9F838AA}"/>
    <cellStyle name="_Proposta analise tvm COSIFs_bat_Custos_Apresentacao_V6_DrRoberto" xfId="2777" xr:uid="{96E993BE-BD29-434C-B7D9-871FA9EF99EC}"/>
    <cellStyle name="_Proposta analise tvm COSIFs_bat_Custos_Apresentacao_V6_DrRoberto 2" xfId="2778" xr:uid="{1767244F-60FE-4B0C-A5C0-CC3A89069485}"/>
    <cellStyle name="_Proposta analise tvm COSIFs_bat_Custos_Apresentacao_VF" xfId="2779" xr:uid="{ECCDE07A-8341-49C8-B578-3579D339D90A}"/>
    <cellStyle name="_Proposta analise tvm COSIFs_bat_Custos_Apresentacao_VF 2" xfId="2780" xr:uid="{14FD2CC5-89C7-4511-9768-A3C64C53F922}"/>
    <cellStyle name="_Proposta analise tvm COSIFs_bat_Custos_Apresentacao_VF_1" xfId="2781" xr:uid="{8FCA5849-D982-47D8-AB0A-33559AC8D616}"/>
    <cellStyle name="_Proposta analise tvm COSIFs_bat_Custos_Apresentacao_VF_1 2" xfId="2782" xr:uid="{29768AC6-7DB8-46BA-86EF-0F4FEF9D7304}"/>
    <cellStyle name="_Proposta analise tvm COSIFs_bat_DRE_Gerencial_1S10_v4" xfId="2783" xr:uid="{59A66E43-BFF3-49E9-A92E-6D394B130C41}"/>
    <cellStyle name="_Proposta analise tvm COSIFs_bat_DRE_Gerencial_1S10_v4 2" xfId="2784" xr:uid="{B3078D71-ED8A-4137-87C9-5B874C79BBC1}"/>
    <cellStyle name="_Proposta analise tvm COSIFs_bat_modelo_orcado" xfId="2785" xr:uid="{D3F29A78-B653-4AD9-A4BD-1E9553764426}"/>
    <cellStyle name="_Proposta analise tvm COSIFs_bat_modelo_orcado 2" xfId="2786" xr:uid="{78262038-9F8B-4AA1-ADD9-CA92B0D037C5}"/>
    <cellStyle name="_Proposta analise tvm COSIFs_bat_modelo_orcado 2 2" xfId="2787" xr:uid="{DF88A9A9-FF73-402A-9625-AFAC71C946A2}"/>
    <cellStyle name="_Proposta analise tvm COSIFs_bat_modelo_orcado 3" xfId="2788" xr:uid="{C43384FC-EAF2-4C5E-AAC9-F2C0F0D2CCB5}"/>
    <cellStyle name="_Proposta analise tvm COSIFs_bat_Quadros_Extra" xfId="2789" xr:uid="{B806C469-92C1-46B7-9EDE-A5A6BA93B6D6}"/>
    <cellStyle name="_Proposta analise tvm COSIFs_bat_Quadros_Extra 2" xfId="2790" xr:uid="{5CAAD351-5682-42C4-94E6-57FB01F37D46}"/>
    <cellStyle name="_Proposta analise tvm COSIFs_bat_Relat_Sintéticos_Previsto_X_Realizado_Acum_Can" xfId="2791" xr:uid="{A898C9E2-A2DE-40B3-8D64-3980355913D8}"/>
    <cellStyle name="_Proposta analise tvm COSIFs_bat_Relat_Sintéticos_Previsto_X_Realizado_Acum_Can 2" xfId="2792" xr:uid="{21CAAE5A-D80F-408C-B67C-C2CA1BC01E2A}"/>
    <cellStyle name="_Proposta analise tvm COSIFs_bat_Relat_Sintéticos_Previsto_X_Realizado_Acum_Can_LL por Gestor v6" xfId="2793" xr:uid="{A5D652A1-35D9-4DB2-AA99-AF59C171B544}"/>
    <cellStyle name="_Proposta analise tvm COSIFs_bat_Relat_Sintéticos_Previsto_X_Realizado_Acum_Can_LL por Gestor v6 2" xfId="2794" xr:uid="{DA42C76A-8221-45EE-BA7B-F14B6D2E519B}"/>
    <cellStyle name="_Proposta analise tvm COSIFs_bat_Relat_Sintéticos_Previsto_X_Realizado_Acum_Can_Quadros_Extra" xfId="2795" xr:uid="{A400D256-C6C8-4E94-AC6D-D6E9A2468416}"/>
    <cellStyle name="_Proposta analise tvm COSIFs_bat_Relat_Sintéticos_Previsto_X_Realizado_Acum_Can_Quadros_Extra 2" xfId="2796" xr:uid="{91ACFEDB-E6B9-4668-B277-E29A7BEEAA16}"/>
    <cellStyle name="_Proposta analise tvm COSIFs_bat_Relat_Sintéticos_Previsto_X_Realizado_Acum_Can_Revisão_Quadro_ExpansaoVF" xfId="2797" xr:uid="{128E8269-DFD8-45E8-B035-C397872DEECB}"/>
    <cellStyle name="_Proposta analise tvm COSIFs_bat_Relat_Sintéticos_Previsto_X_Realizado_Acum_Can_Revisão_Quadro_ExpansaoVF 2" xfId="2798" xr:uid="{5DA3ECC0-9D6B-4C3B-997C-529D978BA302}"/>
    <cellStyle name="_Proposta analise tvm COSIFs_bat_Revisão_Quadro_ExpansaoVF" xfId="2799" xr:uid="{1F6095F0-5EE1-46DE-B709-A378840E137B}"/>
    <cellStyle name="_Proposta analise tvm COSIFs_bat_Revisão_Quadro_ExpansaoVF 2" xfId="2800" xr:uid="{F6AB53F3-FC87-410A-AD4C-1C64FD258157}"/>
    <cellStyle name="_Proposta analise tvm COSIFs_bat_saida_brasileirinho" xfId="2801" xr:uid="{C3866B21-CC29-422E-80DF-B561DC0A6DE6}"/>
    <cellStyle name="_Proposta analise tvm COSIFs_bat_saida_brasileirinho 2" xfId="2802" xr:uid="{75F9CAEC-FA4A-4060-BFA0-05FA65930AD1}"/>
    <cellStyle name="_Proposta analise tvm COSIFs_bat_saida_brasileirinho_VFF" xfId="2803" xr:uid="{B4973922-2B16-480C-B2AC-56DD81C0F7DF}"/>
    <cellStyle name="_Proposta analise tvm COSIFs_bat_saida_brasileirinho_VFF 2" xfId="2804" xr:uid="{06C2DFF4-7D71-42FD-A5FF-8CCC14C0282B}"/>
    <cellStyle name="_Proposta analise tvm COSIFs_bat_Serviços" xfId="2805" xr:uid="{31E07D4F-C305-4ECF-B2C7-49ECE18F96BF}"/>
    <cellStyle name="_Proposta analise tvm COSIFs_bat_Serviços 2" xfId="2806" xr:uid="{0420C496-AAE3-445A-A40B-30B31A44A565}"/>
    <cellStyle name="_Proposta analise tvm COSIFs_bat_Serviços_Comparativa_LL Canal_v4 x v5 CAdm" xfId="2807" xr:uid="{1BCF9FA4-F90E-4DFE-B2BD-AB0DD636FC26}"/>
    <cellStyle name="_Proposta analise tvm COSIFs_bat_Serviços_Comparativa_LL Canal_v4 x v5 CAdm 2" xfId="2808" xr:uid="{EF116686-389E-4F51-9C5E-E68D1BE87591}"/>
    <cellStyle name="_Proposta analise tvm COSIFs_bat_Serviços_Comparativa_LL Canal_v4 x v5 CAdm_Quadros_Extra" xfId="2809" xr:uid="{96C8F335-FCAE-4618-A35C-E959A97E8770}"/>
    <cellStyle name="_Proposta analise tvm COSIFs_bat_Serviços_Comparativa_LL Canal_v4 x v5 CAdm_Quadros_Extra 2" xfId="2810" xr:uid="{847E38D3-0B6F-467A-A839-52C0A90B243A}"/>
    <cellStyle name="_Proposta analise tvm COSIFs_bat_Serviços_Comparativa_LL Canal_v4 x v5 CAdm_Revisão_Quadro_ExpansaoVF" xfId="2811" xr:uid="{8DA4D1A3-57D9-4B85-9260-4FB4F867A191}"/>
    <cellStyle name="_Proposta analise tvm COSIFs_bat_Serviços_Comparativa_LL Canal_v4 x v5 CAdm_Revisão_Quadro_ExpansaoVF 2" xfId="2812" xr:uid="{52084C49-E98F-4648-A02C-7D45AD70BD13}"/>
    <cellStyle name="_Proposta analise tvm COSIFs_bat_Serviços_Comparativa_LL Canal_v5 x v6" xfId="2813" xr:uid="{EE41AD77-E0A7-494D-A638-6C627B65813B}"/>
    <cellStyle name="_Proposta analise tvm COSIFs_bat_Serviços_Comparativa_LL Canal_v5 x v6 2" xfId="2814" xr:uid="{D7B7ACB5-FF7E-43B0-81A7-CB6477A8C058}"/>
    <cellStyle name="_Proposta analise tvm COSIFs_bat_Serviços_Comparativa_LL Gestor_v4 x v5" xfId="2815" xr:uid="{F88CBB81-4EA0-4FEF-88E4-14FE20189F6A}"/>
    <cellStyle name="_Proposta analise tvm COSIFs_bat_Serviços_Comparativa_LL Gestor_v4 x v5 2" xfId="2816" xr:uid="{2ADB563E-D178-49A7-A8A6-21E81B037AFC}"/>
    <cellStyle name="_Proposta analise tvm COSIFs_bat_Serviços_Comparativa_LL Gestor_v5 x v6" xfId="2817" xr:uid="{5E8C2D60-9316-475F-B37D-28C0D5165058}"/>
    <cellStyle name="_Proposta analise tvm COSIFs_bat_Serviços_Comparativa_LL Gestor_v5 x v6 2" xfId="2818" xr:uid="{C50C82DA-953E-428E-B84D-6FB5A48BAB0B}"/>
    <cellStyle name="_Proposta analise tvm COSIFs_bd_Apoio_Modelo Sinteticos" xfId="2819" xr:uid="{36093DC6-868F-494C-98BF-5A5D74194534}"/>
    <cellStyle name="_Proposta analise tvm COSIFs_bd_Apoio_Modelo Sinteticos 2" xfId="2820" xr:uid="{D6CC3746-35F9-4854-92F6-0A180086E3B1}"/>
    <cellStyle name="_Proposta analise tvm COSIFs_bd_Apoio_Modelo Sinteticos_Comparativa_LL Canal_v4 x v5 CAdm" xfId="2821" xr:uid="{9CA1CF57-FB88-4894-B8AA-F26AB2F05B44}"/>
    <cellStyle name="_Proposta analise tvm COSIFs_bd_Apoio_Modelo Sinteticos_Comparativa_LL Canal_v4 x v5 CAdm 2" xfId="2822" xr:uid="{33D0CF41-1AEE-4780-B301-A52A3B7F3206}"/>
    <cellStyle name="_Proposta analise tvm COSIFs_bd_Apoio_Modelo Sinteticos_Comparativa_LL Canal_v4 x v5 CAdm_Quadros_Extra" xfId="2823" xr:uid="{2BBCEB8B-73FB-4ACC-BBC5-8AE5FE44043E}"/>
    <cellStyle name="_Proposta analise tvm COSIFs_bd_Apoio_Modelo Sinteticos_Comparativa_LL Canal_v4 x v5 CAdm_Quadros_Extra 2" xfId="2824" xr:uid="{772D74C9-E0EA-4C76-8793-22208D9696CB}"/>
    <cellStyle name="_Proposta analise tvm COSIFs_bd_Apoio_Modelo Sinteticos_Comparativa_LL Canal_v4 x v5 CAdm_Revisão_Quadro_ExpansaoVF" xfId="2825" xr:uid="{701BA9E9-4F9A-466A-A4CA-FDC9A817C068}"/>
    <cellStyle name="_Proposta analise tvm COSIFs_bd_Apoio_Modelo Sinteticos_Comparativa_LL Canal_v4 x v5 CAdm_Revisão_Quadro_ExpansaoVF 2" xfId="2826" xr:uid="{32056A88-78DE-4FFA-9423-A84F2790DD9B}"/>
    <cellStyle name="_Proposta analise tvm COSIFs_bd_Apoio_Modelo Sinteticos_Comparativa_LL Canal_v5 x v6" xfId="2827" xr:uid="{3D7AF78B-29A3-4278-86CE-3DAB6F1DBB12}"/>
    <cellStyle name="_Proposta analise tvm COSIFs_bd_Apoio_Modelo Sinteticos_Comparativa_LL Canal_v5 x v6 2" xfId="2828" xr:uid="{4559663F-7D36-4569-8206-066AE69BFD6A}"/>
    <cellStyle name="_Proposta analise tvm COSIFs_bd_Apoio_Modelo Sinteticos_Comparativa_LL Gestor_v4 x v5" xfId="2829" xr:uid="{F782015A-C898-4F36-8CA9-B303CBE7C47B}"/>
    <cellStyle name="_Proposta analise tvm COSIFs_bd_Apoio_Modelo Sinteticos_Comparativa_LL Gestor_v4 x v5 2" xfId="2830" xr:uid="{6D1F77A1-6CE7-44F5-B7BF-4725636F5B12}"/>
    <cellStyle name="_Proposta analise tvm COSIFs_bd_Apoio_Modelo Sinteticos_Comparativa_LL Gestor_v5 x v6" xfId="2831" xr:uid="{6E27250C-97BB-4130-859A-68EB1C182A40}"/>
    <cellStyle name="_Proposta analise tvm COSIFs_bd_Apoio_Modelo Sinteticos_Comparativa_LL Gestor_v5 x v6 2" xfId="2832" xr:uid="{EEB85C56-41D5-4B9C-92A2-8D06A8638690}"/>
    <cellStyle name="_Proposta analise tvm COSIFs_bd_Apoio_Modelo Sinteticos_DRE_Gerencial_1S10_v4" xfId="2833" xr:uid="{8DD211CB-9B4E-41CB-A75F-F4CB406ABF02}"/>
    <cellStyle name="_Proposta analise tvm COSIFs_bd_Apoio_Modelo Sinteticos_DRE_Gerencial_1S10_v4 2" xfId="2834" xr:uid="{1B5B6E3E-93EC-4C90-B1E6-7FB12C806C46}"/>
    <cellStyle name="_Proposta analise tvm COSIFs_Comparativa_LL Canal_v5 x v6" xfId="2835" xr:uid="{732F9911-6D32-430E-A3B5-88C81C5DCCD7}"/>
    <cellStyle name="_Proposta analise tvm COSIFs_Comparativa_LL Canal_v5 x v6 2" xfId="2836" xr:uid="{72BC5D03-22EA-4F3E-94B0-997E081F57F7}"/>
    <cellStyle name="_Proposta analise tvm COSIFs_Comparativa_LL Gestor_v5 x v5" xfId="2837" xr:uid="{E9637D15-9415-45B9-AFE8-ACEBB0E840B2}"/>
    <cellStyle name="_Proposta analise tvm COSIFs_Comparativa_LL Gestor_v5 x v5 2" xfId="2838" xr:uid="{01D4D8A5-C068-4738-AE43-D050F22BDAC9}"/>
    <cellStyle name="_Proposta analise tvm COSIFs_Comparativa_LL Gestor_v5 x v6" xfId="2839" xr:uid="{1A0FFCA9-5CCF-43DD-9071-5384A803563C}"/>
    <cellStyle name="_Proposta analise tvm COSIFs_Comparativa_LL Gestor_v5 x v6 2" xfId="2840" xr:uid="{F6520BE3-6925-47B3-BC64-431DA84C378A}"/>
    <cellStyle name="_Proposta analise tvm COSIFs_Custos_Apresentacao_V5" xfId="2841" xr:uid="{508B5DE3-9BE5-4308-9D59-C29754C15C08}"/>
    <cellStyle name="_Proposta analise tvm COSIFs_Custos_Apresentacao_V5 2" xfId="2842" xr:uid="{52A91F42-69BD-450D-B028-72F298A57FBE}"/>
    <cellStyle name="_Proposta analise tvm COSIFs_Custos_Apresentacao_V6_DrRoberto" xfId="2843" xr:uid="{AFDBD6E2-8F26-4FC8-B9B2-FEC77E1FE956}"/>
    <cellStyle name="_Proposta analise tvm COSIFs_Custos_Apresentacao_V6_DrRoberto 2" xfId="2844" xr:uid="{62636525-85AC-472B-8C7B-2179DB1A653E}"/>
    <cellStyle name="_Proposta analise tvm COSIFs_Custos_Apresentacao_VF" xfId="2845" xr:uid="{263274F7-B887-4AA4-84E0-F14FB4E53409}"/>
    <cellStyle name="_Proposta analise tvm COSIFs_Custos_Apresentacao_VF 2" xfId="2846" xr:uid="{9FECFDB4-472E-4539-94E1-AA974D0B03F6}"/>
    <cellStyle name="_Proposta analise tvm COSIFs_Custos_Apresentacao_VF_1" xfId="2847" xr:uid="{B075F2DB-B146-4B5C-88BF-2085F093E4CA}"/>
    <cellStyle name="_Proposta analise tvm COSIFs_Custos_Apresentacao_VF_1 2" xfId="2848" xr:uid="{83F3057F-735F-47F1-8291-49C7BF405917}"/>
    <cellStyle name="_Proposta analise tvm COSIFs_DLLC_itau_Unibanco_fev09_v7" xfId="2849" xr:uid="{73B8297E-D2CF-4A80-950C-56AE425D0443}"/>
    <cellStyle name="_Proposta analise tvm COSIFs_DLLC_itau_Unibanco_fev09_v7 2" xfId="2850" xr:uid="{D85BFE29-8187-477A-8714-789594EA05D1}"/>
    <cellStyle name="_Proposta analise tvm COSIFs_DLLC_Real (Itaú)" xfId="2851" xr:uid="{0F2E6708-DF2B-4C55-91CD-377C2F73B538}"/>
    <cellStyle name="_Proposta analise tvm COSIFs_DLLC_Real (Itaú) 2" xfId="2852" xr:uid="{42FEAB62-D33C-49B9-9757-BABE3AD7C730}"/>
    <cellStyle name="_Proposta analise tvm COSIFs_DRE_5M" xfId="2853" xr:uid="{41F9E261-A3BE-4B05-ACDD-D92C94E20397}"/>
    <cellStyle name="_Proposta analise tvm COSIFs_DRE_5M 2" xfId="2854" xr:uid="{BFD8A457-0421-4626-8714-7B2176CEBFF2}"/>
    <cellStyle name="_Proposta analise tvm COSIFs_DRE_Gerencial_1S10_v4" xfId="2855" xr:uid="{560224F7-0AA4-42D4-9A34-EF074B27F9F7}"/>
    <cellStyle name="_Proposta analise tvm COSIFs_DRE_Gerencial_1S10_v4 2" xfId="2856" xr:uid="{C44B12A2-1326-4820-968E-F43149A32F88}"/>
    <cellStyle name="_Proposta analise tvm COSIFs_DRE_Segmentos Unibanco" xfId="2857" xr:uid="{7447103A-8E3B-409D-9806-6DEBEFEEA7FC}"/>
    <cellStyle name="_Proposta analise tvm COSIFs_DRE_Segmentos Unibanco 2" xfId="2858" xr:uid="{EBCEF229-A513-4FFE-915B-DB1C2F12896D}"/>
    <cellStyle name="_Proposta analise tvm COSIFs_DRE_Segmentos Unibanco_base telas junho" xfId="2859" xr:uid="{5677845E-4D92-4D4C-81F5-6965683052AC}"/>
    <cellStyle name="_Proposta analise tvm COSIFs_DRE_Segmentos Unibanco_base telas junho 2" xfId="2860" xr:uid="{459FF715-5C89-4207-84A9-1DA973596BD2}"/>
    <cellStyle name="_Proposta analise tvm COSIFs_Gastos com Integração" xfId="2861" xr:uid="{9696F558-CBCE-4CD9-8A14-5C4B6EE4AF11}"/>
    <cellStyle name="_Proposta analise tvm COSIFs_Gastos com Integração 2" xfId="2862" xr:uid="{69A5DFB9-0BB5-4AA8-B0E8-F9C2308BE30D}"/>
    <cellStyle name="_Proposta analise tvm COSIFs_Mapinhas_1107_v1_30-11_Final" xfId="2863" xr:uid="{418CD884-41B7-4DD5-B618-520D5C4588AC}"/>
    <cellStyle name="_Proposta analise tvm COSIFs_Mapinhas_1107_v1_30-11_Final 2" xfId="2864" xr:uid="{16590D7D-D852-4BE5-B745-9132B6577E7D}"/>
    <cellStyle name="_Proposta analise tvm COSIFs_Mapinhas_1107_v1_30-11_Final_base telas junho" xfId="2865" xr:uid="{188E0DE7-F0B7-41C6-9CA2-189CDDC05741}"/>
    <cellStyle name="_Proposta analise tvm COSIFs_Mapinhas_1107_v1_30-11_Final_base telas junho 2" xfId="2866" xr:uid="{B05A7A7F-E1A5-4E2B-BBA9-79AFE32C4889}"/>
    <cellStyle name="_Proposta analise tvm COSIFs_Mapinhas_1107_v1_30-11_Final_Canais_Colunado" xfId="2867" xr:uid="{CBF2A889-4058-464B-A507-FC862491D7B6}"/>
    <cellStyle name="_Proposta analise tvm COSIFs_Mapinhas_1107_v1_30-11_Final_Canais_Colunado 2" xfId="2868" xr:uid="{38A06BEE-CAC0-4F0B-9E36-229066EE7912}"/>
    <cellStyle name="_Proposta analise tvm COSIFs_Mapinhas_1107_v1_30-11_Final_Comparativa_LL Gestor_v4 x v5" xfId="2869" xr:uid="{3B83CBA5-8A61-4A4F-80E2-B46A77D682D1}"/>
    <cellStyle name="_Proposta analise tvm COSIFs_Mapinhas_1107_v1_30-11_Final_Comparativa_LL Gestor_v4 x v5 2" xfId="2870" xr:uid="{6E19C81C-30AB-40CF-857E-B94F68B6C733}"/>
    <cellStyle name="_Proposta analise tvm COSIFs_Mapinhas_1107_v1_30-11_Final_Comparativo_V5 x V6" xfId="2871" xr:uid="{E2BD8D02-F718-4953-9BD7-15CF837E59A9}"/>
    <cellStyle name="_Proposta analise tvm COSIFs_Mapinhas_1107_v1_30-11_Final_Comparativo_V5 x V6 2" xfId="2872" xr:uid="{B511F9AE-FD60-4B3A-8D93-877EBA91B00B}"/>
    <cellStyle name="_Proposta analise tvm COSIFs_Mapinhas_1107_v1_30-11_Final_Comparativo_V5 x V6_Quadros_Extra" xfId="2873" xr:uid="{E5527123-9E72-4202-8047-E10E5D1411E1}"/>
    <cellStyle name="_Proposta analise tvm COSIFs_Mapinhas_1107_v1_30-11_Final_Comparativo_V5 x V6_Quadros_Extra 2" xfId="2874" xr:uid="{C2E256B4-B05F-497D-8E45-4DEFD4CB91E1}"/>
    <cellStyle name="_Proposta analise tvm COSIFs_Mapinhas_1107_v1_30-11_Final_Comparativo_V5 x V6_Revisão_Quadro_ExpansaoVF" xfId="2875" xr:uid="{14A67E38-EED3-42B7-8E5A-8E835314443E}"/>
    <cellStyle name="_Proposta analise tvm COSIFs_Mapinhas_1107_v1_30-11_Final_Comparativo_V5 x V6_Revisão_Quadro_ExpansaoVF 2" xfId="2876" xr:uid="{B81F0E12-7CE4-4483-8782-B686110BC85D}"/>
    <cellStyle name="_Proposta analise tvm COSIFs_Mapinhas_1107_v1_30-11_Final_DRE_Gerencial_1S10_v4" xfId="2877" xr:uid="{F01920A4-152D-4F06-A218-DA10C1CC6773}"/>
    <cellStyle name="_Proposta analise tvm COSIFs_Mapinhas_1107_v1_30-11_Final_DRE_Gerencial_1S10_v4 2" xfId="2878" xr:uid="{E01419CD-0869-4674-8037-0B17F7C1AD1A}"/>
    <cellStyle name="_Proposta analise tvm COSIFs_Mapinhas_1107_v1_30-11_Final_Gestor_PortoSeguro" xfId="2879" xr:uid="{FE77D591-13EA-44C8-AEAF-72CB3D475D3E}"/>
    <cellStyle name="_Proposta analise tvm COSIFs_Mapinhas_1107_v1_30-11_Final_Gestor_PortoSeguro 2" xfId="2880" xr:uid="{96EBE28F-FCA8-4CAF-A179-B811A946EA10}"/>
    <cellStyle name="_Proposta analise tvm COSIFs_Mapinhas_1107_v1_30-11_Final_LL Canal_v6" xfId="2881" xr:uid="{C0BE1DE7-4E92-4ADB-940E-0C30946A1F49}"/>
    <cellStyle name="_Proposta analise tvm COSIFs_Mapinhas_1107_v1_30-11_Final_LL Canal_v6 2" xfId="2882" xr:uid="{4EB8B1B2-9B50-4217-8932-AA6D66835F90}"/>
    <cellStyle name="_Proposta analise tvm COSIFs_Mapinhas_1107_v1_30-11_Final_LL Canal_v6_Veic+Imob" xfId="2883" xr:uid="{1DB37256-8213-428D-976C-986B63026F8E}"/>
    <cellStyle name="_Proposta analise tvm COSIFs_Mapinhas_1107_v1_30-11_Final_LL Canal_v6_Veic+Imob 2" xfId="2884" xr:uid="{FC214A8D-259B-4EB8-9798-F5DC0D46121F}"/>
    <cellStyle name="_Proposta analise tvm COSIFs_Mapinhas_1107_v1_30-11_Final_LL por Gestor v6" xfId="2885" xr:uid="{5C8FED9F-F9C8-4C30-96D8-AEC62F3737AA}"/>
    <cellStyle name="_Proposta analise tvm COSIFs_Mapinhas_1107_v1_30-11_Final_LL por Gestor v6 2" xfId="2886" xr:uid="{F9AFFECB-948F-4FF1-A592-84B58E90C784}"/>
    <cellStyle name="_Proposta analise tvm COSIFs_Mapinhas_1107_v1_30-11_Final_Outros Quadros v4xv5" xfId="2887" xr:uid="{D51666E3-AA40-40C3-9A7D-972BDE897CDB}"/>
    <cellStyle name="_Proposta analise tvm COSIFs_Mapinhas_1107_v1_30-11_Final_Outros Quadros v4xv5 2" xfId="2888" xr:uid="{C7D4DB5B-6102-43CA-975A-3E238C199A6E}"/>
    <cellStyle name="_Proposta analise tvm COSIFs_Mapinhas_1107_v1_30-11_Final_Outros Quadrosv6" xfId="2889" xr:uid="{7C495B0F-FAD1-4908-8BA4-0F2401CC1FDE}"/>
    <cellStyle name="_Proposta analise tvm COSIFs_Mapinhas_1107_v1_30-11_Final_Outros Quadrosv6 2" xfId="2890" xr:uid="{47232137-AAA2-4F93-B66C-6F23B5D9E492}"/>
    <cellStyle name="_Proposta analise tvm COSIFs_Mapinhas_1107_v1_30-11_Final_saida_brasileirinho_VFF" xfId="2891" xr:uid="{A993DEF1-B489-4C96-8843-5330FC45FA47}"/>
    <cellStyle name="_Proposta analise tvm COSIFs_Mapinhas_1107_v1_30-11_Final_saida_brasileirinho_VFF 2" xfId="2892" xr:uid="{B3DA320A-A7FD-41FD-B89F-490328B3905B}"/>
    <cellStyle name="_Proposta analise tvm COSIFs_modelo_orcado" xfId="2893" xr:uid="{9CC7CC2B-751D-42AE-93AD-CAACFADE54DB}"/>
    <cellStyle name="_Proposta analise tvm COSIFs_modelo_orcado 2" xfId="2894" xr:uid="{FD2DA9EC-D452-4195-8397-2B3DF335E3F5}"/>
    <cellStyle name="_Proposta analise tvm COSIFs_modelo_orcado 2 2" xfId="2895" xr:uid="{78646F44-148B-4CB9-A66E-9EA1AB6F6E1B}"/>
    <cellStyle name="_Proposta analise tvm COSIFs_modelo_orcado 3" xfId="2896" xr:uid="{CFE55D8D-972A-4CCF-BC01-894EBADFF01F}"/>
    <cellStyle name="_Proposta analise tvm COSIFs_Planilha Batimento - Mapinha" xfId="2897" xr:uid="{84F21F34-9A26-4EE6-B5A3-CA2B1B438AF5}"/>
    <cellStyle name="_Proposta analise tvm COSIFs_Planilha Batimento - Mapinha 2" xfId="2898" xr:uid="{9F7B12C3-C962-4CD9-8A0A-7B3D54F51DCE}"/>
    <cellStyle name="_Proposta analise tvm COSIFs_Planilha Batimento - Mapinha_base telas junho" xfId="2899" xr:uid="{DE92CA88-2F80-4ED5-8453-D3EC31E09BAC}"/>
    <cellStyle name="_Proposta analise tvm COSIFs_Planilha Batimento - Mapinha_base telas junho 2" xfId="2900" xr:uid="{80E16CAB-DBCE-432A-8068-F33150EE19F9}"/>
    <cellStyle name="_Proposta analise tvm COSIFs_Planilha Batimento - Mapinha_Canais_Colunado" xfId="2901" xr:uid="{6AB23905-A801-4845-A044-66B8AFADC413}"/>
    <cellStyle name="_Proposta analise tvm COSIFs_Planilha Batimento - Mapinha_Canais_Colunado 2" xfId="2902" xr:uid="{20A381BF-7F3F-48C4-86AA-702C1FDE1309}"/>
    <cellStyle name="_Proposta analise tvm COSIFs_Planilha Batimento - Mapinha_Comparativa_LL Gestor_v4 x v5" xfId="2903" xr:uid="{961E2AA4-3E76-4A29-93BB-D5F968882F50}"/>
    <cellStyle name="_Proposta analise tvm COSIFs_Planilha Batimento - Mapinha_Comparativa_LL Gestor_v4 x v5 2" xfId="2904" xr:uid="{A9389311-A431-4AB2-A587-7F07A4E4219A}"/>
    <cellStyle name="_Proposta analise tvm COSIFs_Planilha Batimento - Mapinha_Comparativo_V5 x V6" xfId="2905" xr:uid="{C4398EB6-D373-4C92-8965-624AC3220F14}"/>
    <cellStyle name="_Proposta analise tvm COSIFs_Planilha Batimento - Mapinha_Comparativo_V5 x V6 2" xfId="2906" xr:uid="{19F0B8F5-6E73-428E-A10B-86663D7BC248}"/>
    <cellStyle name="_Proposta analise tvm COSIFs_Planilha Batimento - Mapinha_Comparativo_V5 x V6_Quadros_Extra" xfId="2907" xr:uid="{C6777CD1-A6AA-4791-8411-4140FBC90C00}"/>
    <cellStyle name="_Proposta analise tvm COSIFs_Planilha Batimento - Mapinha_Comparativo_V5 x V6_Quadros_Extra 2" xfId="2908" xr:uid="{0E4F6ACD-FE36-4BE4-BB21-1B95A4447170}"/>
    <cellStyle name="_Proposta analise tvm COSIFs_Planilha Batimento - Mapinha_Comparativo_V5 x V6_Revisão_Quadro_ExpansaoVF" xfId="2909" xr:uid="{99D884DB-24F6-4159-81D9-D0CC68E362DF}"/>
    <cellStyle name="_Proposta analise tvm COSIFs_Planilha Batimento - Mapinha_Comparativo_V5 x V6_Revisão_Quadro_ExpansaoVF 2" xfId="2910" xr:uid="{03B021CA-2B2B-4B09-9050-790799E850B9}"/>
    <cellStyle name="_Proposta analise tvm COSIFs_Planilha Batimento - Mapinha_DRE_Gerencial_1S10_v4" xfId="2911" xr:uid="{951F7F3C-670B-4B7B-AF7B-258D7D9B9EE0}"/>
    <cellStyle name="_Proposta analise tvm COSIFs_Planilha Batimento - Mapinha_DRE_Gerencial_1S10_v4 2" xfId="2912" xr:uid="{0FA647FC-BBEC-4972-8983-9A7CF950908A}"/>
    <cellStyle name="_Proposta analise tvm COSIFs_Planilha Batimento - Mapinha_Gestor_PortoSeguro" xfId="2913" xr:uid="{12C22857-7069-40CC-B697-3BC693D29C9F}"/>
    <cellStyle name="_Proposta analise tvm COSIFs_Planilha Batimento - Mapinha_Gestor_PortoSeguro 2" xfId="2914" xr:uid="{54717A9D-5CAF-425A-8C58-D487D450FA62}"/>
    <cellStyle name="_Proposta analise tvm COSIFs_Planilha Batimento - Mapinha_LL Canal_v6" xfId="2915" xr:uid="{3F8CDC35-A5FE-4E93-B03B-04FD6D863FF2}"/>
    <cellStyle name="_Proposta analise tvm COSIFs_Planilha Batimento - Mapinha_LL Canal_v6 2" xfId="2916" xr:uid="{4AB22FA4-17D2-44AD-91FC-2C13AAD986B1}"/>
    <cellStyle name="_Proposta analise tvm COSIFs_Planilha Batimento - Mapinha_LL Canal_v6_Veic+Imob" xfId="2917" xr:uid="{D050A1A8-55BD-4147-ADC4-1D0B1F06EE0C}"/>
    <cellStyle name="_Proposta analise tvm COSIFs_Planilha Batimento - Mapinha_LL Canal_v6_Veic+Imob 2" xfId="2918" xr:uid="{546D3BFB-D010-4D3F-8AF7-C77F925FEBA2}"/>
    <cellStyle name="_Proposta analise tvm COSIFs_Planilha Batimento - Mapinha_LL por Gestor v6" xfId="2919" xr:uid="{AD076392-CDF6-4D01-8EAF-CEF46B3A92B3}"/>
    <cellStyle name="_Proposta analise tvm COSIFs_Planilha Batimento - Mapinha_LL por Gestor v6 2" xfId="2920" xr:uid="{F25E7718-2AB2-431E-8EA6-BFF0AD51B040}"/>
    <cellStyle name="_Proposta analise tvm COSIFs_Planilha Batimento - Mapinha_Outros Quadros v4xv5" xfId="2921" xr:uid="{6F59B845-FE94-406B-ABD7-544DCD7C4428}"/>
    <cellStyle name="_Proposta analise tvm COSIFs_Planilha Batimento - Mapinha_Outros Quadros v4xv5 2" xfId="2922" xr:uid="{3A2FEE7C-00F3-4000-96A4-4931105CEF7B}"/>
    <cellStyle name="_Proposta analise tvm COSIFs_Planilha Batimento - Mapinha_Outros Quadrosv6" xfId="2923" xr:uid="{3C649F44-74CD-477F-BBE3-7DA36C29F061}"/>
    <cellStyle name="_Proposta analise tvm COSIFs_Planilha Batimento - Mapinha_Outros Quadrosv6 2" xfId="2924" xr:uid="{22F00D76-4456-4013-A3C3-BE24B6449934}"/>
    <cellStyle name="_Proposta analise tvm COSIFs_Planilha Batimento - Mapinha_saida_brasileirinho_VFF" xfId="2925" xr:uid="{D68C306B-5C32-4BF7-9096-38990F2D8EBB}"/>
    <cellStyle name="_Proposta analise tvm COSIFs_Planilha Batimento - Mapinha_saida_brasileirinho_VFF 2" xfId="2926" xr:uid="{0DB015DE-F09D-4B41-9491-1F504A3D1702}"/>
    <cellStyle name="_Proposta analise tvm COSIFs_Quadros_Extra" xfId="2927" xr:uid="{86AD3710-6232-40C8-BB5D-F4568A34A949}"/>
    <cellStyle name="_Proposta analise tvm COSIFs_Quadros_Extra 2" xfId="2928" xr:uid="{EA79DCCD-C295-41CA-845F-3B2D6730CD8E}"/>
    <cellStyle name="_Proposta analise tvm COSIFs_Real x Orç_1007_mes_ant_v8" xfId="2929" xr:uid="{08CA45EC-2D5D-44F4-98BE-7F1EE8E3F3B1}"/>
    <cellStyle name="_Proposta analise tvm COSIFs_Real x Orç_1007_mes_ant_v8 2" xfId="2930" xr:uid="{2B4355E6-C78C-48FD-99C3-82D00673F5E1}"/>
    <cellStyle name="_Proposta analise tvm COSIFs_Real x Orç_1007_mes_ant_v8_Comparativa_LL Canal_v5 x v6" xfId="2931" xr:uid="{5D082AD2-1BD1-4D39-BB60-F7CD501C7D7E}"/>
    <cellStyle name="_Proposta analise tvm COSIFs_Real x Orç_1007_mes_ant_v8_Comparativa_LL Canal_v5 x v6 2" xfId="2932" xr:uid="{45462CA1-87D4-4DEE-AA21-69D21A579804}"/>
    <cellStyle name="_Proposta analise tvm COSIFs_Real x Orç_1007_mes_ant_v8_Comparativa_LL Gestor_v5 x v5" xfId="2933" xr:uid="{DEE915E4-E7F6-44EA-B8E5-CBC2A4FE51E0}"/>
    <cellStyle name="_Proposta analise tvm COSIFs_Real x Orç_1007_mes_ant_v8_Comparativa_LL Gestor_v5 x v5 2" xfId="2934" xr:uid="{EDB02EFE-1D40-4490-881B-5D8F3317DD5C}"/>
    <cellStyle name="_Proposta analise tvm COSIFs_Real x Orç_1007_mes_ant_v8_Comparativa_LL Gestor_v5 x v6" xfId="2935" xr:uid="{37FA1164-9EE5-4431-B286-48A6DB7AE3E2}"/>
    <cellStyle name="_Proposta analise tvm COSIFs_Real x Orç_1007_mes_ant_v8_Comparativa_LL Gestor_v5 x v6 2" xfId="2936" xr:uid="{24FA27F5-152A-4EB8-9C7B-997D9ADA1EB7}"/>
    <cellStyle name="_Proposta analise tvm COSIFs_Real x Orç_1007_mes_ant_v8_Custos_Apresentacao_V5" xfId="2937" xr:uid="{FDD2877A-AE33-4B10-BE37-DFE99C17AAF7}"/>
    <cellStyle name="_Proposta analise tvm COSIFs_Real x Orç_1007_mes_ant_v8_Custos_Apresentacao_V5 2" xfId="2938" xr:uid="{68240BB6-3CFD-4ECD-BFC4-BE9CBEEBBE65}"/>
    <cellStyle name="_Proposta analise tvm COSIFs_Real x Orç_1007_mes_ant_v8_Custos_Apresentacao_V6_DrRoberto" xfId="2939" xr:uid="{7778488C-C966-45F5-BA92-94BA9CE3FC3A}"/>
    <cellStyle name="_Proposta analise tvm COSIFs_Real x Orç_1007_mes_ant_v8_Custos_Apresentacao_V6_DrRoberto 2" xfId="2940" xr:uid="{FD87B9BF-375E-446B-A94A-FBCD2D53377B}"/>
    <cellStyle name="_Proposta analise tvm COSIFs_Real x Orç_1007_mes_ant_v8_Custos_Apresentacao_VF" xfId="2941" xr:uid="{F6F8AC37-62C7-4CA8-80AB-268911B58FF5}"/>
    <cellStyle name="_Proposta analise tvm COSIFs_Real x Orç_1007_mes_ant_v8_Custos_Apresentacao_VF 2" xfId="2942" xr:uid="{8A416B67-78C6-4133-9A6D-4216D9E459BF}"/>
    <cellStyle name="_Proposta analise tvm COSIFs_Real x Orç_1007_mes_ant_v8_Custos_Apresentacao_VF_1" xfId="2943" xr:uid="{F9FE085A-A191-4811-B464-44E0932295D9}"/>
    <cellStyle name="_Proposta analise tvm COSIFs_Real x Orç_1007_mes_ant_v8_Custos_Apresentacao_VF_1 2" xfId="2944" xr:uid="{0D6A5CB8-EB22-4DFE-83D3-E0E817C843EF}"/>
    <cellStyle name="_Proposta analise tvm COSIFs_Real x Orç_1007_mes_ant_v8_DRE_Gerencial_1S10_v4" xfId="2945" xr:uid="{0364F460-F660-40FF-9929-424BADDDDD41}"/>
    <cellStyle name="_Proposta analise tvm COSIFs_Real x Orç_1007_mes_ant_v8_DRE_Gerencial_1S10_v4 2" xfId="2946" xr:uid="{D79FD21D-B5EF-4F82-B21A-2C8F75D766E5}"/>
    <cellStyle name="_Proposta analise tvm COSIFs_Real x Orç_1007_mes_ant_v8_modelo_orcado" xfId="2947" xr:uid="{35379292-58A0-45EF-8035-CD94F6E4B693}"/>
    <cellStyle name="_Proposta analise tvm COSIFs_Real x Orç_1007_mes_ant_v8_modelo_orcado 2" xfId="2948" xr:uid="{1CDCBE2D-9F54-454F-95D5-904294502C24}"/>
    <cellStyle name="_Proposta analise tvm COSIFs_Real x Orç_1007_mes_ant_v8_modelo_orcado 2 2" xfId="2949" xr:uid="{4621B75B-4026-474E-B18F-72391AC3046C}"/>
    <cellStyle name="_Proposta analise tvm COSIFs_Real x Orç_1007_mes_ant_v8_modelo_orcado 3" xfId="2950" xr:uid="{3C98E1D6-B253-4347-92CE-99C67D78D814}"/>
    <cellStyle name="_Proposta analise tvm COSIFs_Real x Orç_1007_mes_ant_v8_Quadros_Extra" xfId="2951" xr:uid="{AE0968E0-B96B-422D-8E80-70B69D68A119}"/>
    <cellStyle name="_Proposta analise tvm COSIFs_Real x Orç_1007_mes_ant_v8_Quadros_Extra 2" xfId="2952" xr:uid="{B38C16F6-3373-4254-92EE-766F5B5E4D46}"/>
    <cellStyle name="_Proposta analise tvm COSIFs_Real x Orç_1007_mes_ant_v8_Relat_Sintéticos_Previsto_X_Realizado_Acum_Can" xfId="2953" xr:uid="{F451351B-EACE-47A7-9E51-64D81B8575C7}"/>
    <cellStyle name="_Proposta analise tvm COSIFs_Real x Orç_1007_mes_ant_v8_Relat_Sintéticos_Previsto_X_Realizado_Acum_Can 2" xfId="2954" xr:uid="{6B962295-77B7-4D4E-B756-705C2C2A1826}"/>
    <cellStyle name="_Proposta analise tvm COSIFs_Real x Orç_1007_mes_ant_v8_Relat_Sintéticos_Previsto_X_Realizado_Acum_Can_LL por Gestor v6" xfId="2955" xr:uid="{1DC33C50-96DD-43E5-8D70-87BA053917A7}"/>
    <cellStyle name="_Proposta analise tvm COSIFs_Real x Orç_1007_mes_ant_v8_Relat_Sintéticos_Previsto_X_Realizado_Acum_Can_LL por Gestor v6 2" xfId="2956" xr:uid="{145DD1CF-6C07-46ED-9A3C-D844516F14AE}"/>
    <cellStyle name="_Proposta analise tvm COSIFs_Real x Orç_1007_mes_ant_v8_Relat_Sintéticos_Previsto_X_Realizado_Acum_Can_Quadros_Extra" xfId="2957" xr:uid="{74EEC7DF-C25A-4E4E-ADE3-E2BA98DCB6D8}"/>
    <cellStyle name="_Proposta analise tvm COSIFs_Real x Orç_1007_mes_ant_v8_Relat_Sintéticos_Previsto_X_Realizado_Acum_Can_Quadros_Extra 2" xfId="2958" xr:uid="{DDEEDBF4-2CA1-4ED9-9C49-0ED9AC07FEA7}"/>
    <cellStyle name="_Proposta analise tvm COSIFs_Real x Orç_1007_mes_ant_v8_Relat_Sintéticos_Previsto_X_Realizado_Acum_Can_Revisão_Quadro_ExpansaoVF" xfId="2959" xr:uid="{6C98F3DA-12BD-4A8F-A9F8-149A7327D609}"/>
    <cellStyle name="_Proposta analise tvm COSIFs_Real x Orç_1007_mes_ant_v8_Relat_Sintéticos_Previsto_X_Realizado_Acum_Can_Revisão_Quadro_ExpansaoVF 2" xfId="2960" xr:uid="{2D752F30-8E1D-4926-8483-0660A6A13B37}"/>
    <cellStyle name="_Proposta analise tvm COSIFs_Real x Orç_1007_mes_ant_v8_Revisão_Quadro_ExpansaoVF" xfId="2961" xr:uid="{8443AA3B-7E12-4680-81DF-96B2EB4BFE45}"/>
    <cellStyle name="_Proposta analise tvm COSIFs_Real x Orç_1007_mes_ant_v8_Revisão_Quadro_ExpansaoVF 2" xfId="2962" xr:uid="{96E4225D-09CF-4158-A9C8-0BF2F3726A88}"/>
    <cellStyle name="_Proposta analise tvm COSIFs_Real x Orç_1007_mes_ant_v8_saida_brasileirinho" xfId="2963" xr:uid="{BCF3379F-57F6-41CE-A24D-9AE877CBFBB4}"/>
    <cellStyle name="_Proposta analise tvm COSIFs_Real x Orç_1007_mes_ant_v8_saida_brasileirinho 2" xfId="2964" xr:uid="{B990A358-2B96-46E4-A328-8B6AE4FF0E04}"/>
    <cellStyle name="_Proposta analise tvm COSIFs_Real x Orç_1007_mes_ant_v8_saida_brasileirinho_VFF" xfId="2965" xr:uid="{0428CE91-F1DC-4BA3-95DA-5B1E3C4B4FA5}"/>
    <cellStyle name="_Proposta analise tvm COSIFs_Real x Orç_1007_mes_ant_v8_saida_brasileirinho_VFF 2" xfId="2966" xr:uid="{1DE20FA7-7DE2-4F57-B604-C0BE112698DB}"/>
    <cellStyle name="_Proposta analise tvm COSIFs_Real x Orç_1007_mes_ant_v8_Serviços" xfId="2967" xr:uid="{6E584071-02F4-4311-B4F9-0BD7DE28CF13}"/>
    <cellStyle name="_Proposta analise tvm COSIFs_Real x Orç_1007_mes_ant_v8_Serviços 2" xfId="2968" xr:uid="{2C275D9F-372F-4B11-A160-F686ADCF2373}"/>
    <cellStyle name="_Proposta analise tvm COSIFs_Real x Orç_1007_mes_ant_v8_Serviços_Comparativa_LL Canal_v4 x v5 CAdm" xfId="2969" xr:uid="{A5136D52-316C-478F-8C27-6F70290F2ED4}"/>
    <cellStyle name="_Proposta analise tvm COSIFs_Real x Orç_1007_mes_ant_v8_Serviços_Comparativa_LL Canal_v4 x v5 CAdm 2" xfId="2970" xr:uid="{982ABB0A-A1C9-4BC1-B206-50911789442F}"/>
    <cellStyle name="_Proposta analise tvm COSIFs_Real x Orç_1007_mes_ant_v8_Serviços_Comparativa_LL Canal_v4 x v5 CAdm_Quadros_Extra" xfId="2971" xr:uid="{29984696-9A28-477C-AFE3-ADA5EF52C3CE}"/>
    <cellStyle name="_Proposta analise tvm COSIFs_Real x Orç_1007_mes_ant_v8_Serviços_Comparativa_LL Canal_v4 x v5 CAdm_Quadros_Extra 2" xfId="2972" xr:uid="{C07D15B2-EF16-4F45-B321-DB8535BBAF18}"/>
    <cellStyle name="_Proposta analise tvm COSIFs_Real x Orç_1007_mes_ant_v8_Serviços_Comparativa_LL Canal_v4 x v5 CAdm_Revisão_Quadro_ExpansaoVF" xfId="2973" xr:uid="{6A467EBA-560C-4A88-9A9B-B4082AE8D020}"/>
    <cellStyle name="_Proposta analise tvm COSIFs_Real x Orç_1007_mes_ant_v8_Serviços_Comparativa_LL Canal_v4 x v5 CAdm_Revisão_Quadro_ExpansaoVF 2" xfId="2974" xr:uid="{F9851314-31D6-44C1-9FBF-52ACCFD80CD6}"/>
    <cellStyle name="_Proposta analise tvm COSIFs_Real x Orç_1007_mes_ant_v8_Serviços_Comparativa_LL Canal_v5 x v6" xfId="2975" xr:uid="{93450D70-854E-4E54-97E8-58DC8D72EBE4}"/>
    <cellStyle name="_Proposta analise tvm COSIFs_Real x Orç_1007_mes_ant_v8_Serviços_Comparativa_LL Canal_v5 x v6 2" xfId="2976" xr:uid="{FACE8AF9-D9C2-43CA-BA58-745189E85471}"/>
    <cellStyle name="_Proposta analise tvm COSIFs_Real x Orç_1007_mes_ant_v8_Serviços_Comparativa_LL Gestor_v4 x v5" xfId="2977" xr:uid="{BC4CCE4C-A635-47D6-9504-01E0BF81101F}"/>
    <cellStyle name="_Proposta analise tvm COSIFs_Real x Orç_1007_mes_ant_v8_Serviços_Comparativa_LL Gestor_v4 x v5 2" xfId="2978" xr:uid="{44573CF0-D936-455B-89A1-3967452E974D}"/>
    <cellStyle name="_Proposta analise tvm COSIFs_Real x Orç_1007_mes_ant_v8_Serviços_Comparativa_LL Gestor_v5 x v6" xfId="2979" xr:uid="{4F3348DA-C395-44C5-9D6C-20AE0AA0B753}"/>
    <cellStyle name="_Proposta analise tvm COSIFs_Real x Orç_1007_mes_ant_v8_Serviços_Comparativa_LL Gestor_v5 x v6 2" xfId="2980" xr:uid="{BFEA0927-898F-4DA0-A8DE-D873B8EDAC1F}"/>
    <cellStyle name="_Proposta analise tvm COSIFs_Real x Orç_Jun08_v4_Com_BATIMENTO" xfId="2981" xr:uid="{97521056-7A5C-4D96-B865-0C0C5B296C74}"/>
    <cellStyle name="_Proposta analise tvm COSIFs_Real x Orç_Jun08_v4_Com_BATIMENTO 2" xfId="2982" xr:uid="{4A61DF4C-ABC8-4E35-B56B-9171281FB09D}"/>
    <cellStyle name="_Proposta analise tvm COSIFs_Real x Orç_Jun08_v4_Com_BATIMENTO_Comparativa_LL Canal_v5 x v6" xfId="2983" xr:uid="{9F24D384-3AE3-450C-86FD-FCCD24023B34}"/>
    <cellStyle name="_Proposta analise tvm COSIFs_Real x Orç_Jun08_v4_Com_BATIMENTO_Comparativa_LL Canal_v5 x v6 2" xfId="2984" xr:uid="{6A0A692B-1D57-4A3E-865F-A01B772C1402}"/>
    <cellStyle name="_Proposta analise tvm COSIFs_Real x Orç_Jun08_v4_Com_BATIMENTO_Comparativa_LL Gestor_v5 x v5" xfId="2985" xr:uid="{6D87A2B1-28FA-4946-99F0-151589ED2E00}"/>
    <cellStyle name="_Proposta analise tvm COSIFs_Real x Orç_Jun08_v4_Com_BATIMENTO_Comparativa_LL Gestor_v5 x v5 2" xfId="2986" xr:uid="{033DB137-4A32-47AD-8604-CB53EEBDB614}"/>
    <cellStyle name="_Proposta analise tvm COSIFs_Real x Orç_Jun08_v4_Com_BATIMENTO_Comparativa_LL Gestor_v5 x v6" xfId="2987" xr:uid="{3F8A5192-8573-45CA-BAE5-DF0617682E78}"/>
    <cellStyle name="_Proposta analise tvm COSIFs_Real x Orç_Jun08_v4_Com_BATIMENTO_Comparativa_LL Gestor_v5 x v6 2" xfId="2988" xr:uid="{D11C90BF-7EEE-4E32-989B-8B18061C9EC4}"/>
    <cellStyle name="_Proposta analise tvm COSIFs_Real x Orç_Jun08_v4_Com_BATIMENTO_Custos_Apresentacao_V5" xfId="2989" xr:uid="{3453D7CC-040E-47AE-A9AF-153DEA5A91A4}"/>
    <cellStyle name="_Proposta analise tvm COSIFs_Real x Orç_Jun08_v4_Com_BATIMENTO_Custos_Apresentacao_V5 2" xfId="2990" xr:uid="{DE448A76-5693-4280-856E-1506E5C1520B}"/>
    <cellStyle name="_Proposta analise tvm COSIFs_Real x Orç_Jun08_v4_Com_BATIMENTO_Custos_Apresentacao_V6_DrRoberto" xfId="2991" xr:uid="{9FF85341-4227-4EF4-9460-53E7501C4E99}"/>
    <cellStyle name="_Proposta analise tvm COSIFs_Real x Orç_Jun08_v4_Com_BATIMENTO_Custos_Apresentacao_V6_DrRoberto 2" xfId="2992" xr:uid="{E16F0F0E-F418-4593-9779-91742608BE62}"/>
    <cellStyle name="_Proposta analise tvm COSIFs_Real x Orç_Jun08_v4_Com_BATIMENTO_Custos_Apresentacao_VF" xfId="2993" xr:uid="{54C3AED7-B12C-4D23-9D44-682293033F7B}"/>
    <cellStyle name="_Proposta analise tvm COSIFs_Real x Orç_Jun08_v4_Com_BATIMENTO_Custos_Apresentacao_VF 2" xfId="2994" xr:uid="{D41E577A-AC25-4854-8AC2-A5EA6B930235}"/>
    <cellStyle name="_Proposta analise tvm COSIFs_Real x Orç_Jun08_v4_Com_BATIMENTO_Custos_Apresentacao_VF_1" xfId="2995" xr:uid="{095D7747-2D82-4F24-968B-073A32C69ED9}"/>
    <cellStyle name="_Proposta analise tvm COSIFs_Real x Orç_Jun08_v4_Com_BATIMENTO_Custos_Apresentacao_VF_1 2" xfId="2996" xr:uid="{CE504B47-69E9-4959-86CB-3B9376CEEEA0}"/>
    <cellStyle name="_Proposta analise tvm COSIFs_Real x Orç_Jun08_v4_Com_BATIMENTO_DLLC_Real (Itaú)" xfId="2997" xr:uid="{C80F9772-C9BC-4B95-8725-21FACF729703}"/>
    <cellStyle name="_Proposta analise tvm COSIFs_Real x Orç_Jun08_v4_Com_BATIMENTO_DLLC_Real (Itaú) 2" xfId="2998" xr:uid="{5E3AD377-6E1B-4CEB-9586-7F8AC1D24106}"/>
    <cellStyle name="_Proposta analise tvm COSIFs_Real x Orç_Jun08_v4_Com_BATIMENTO_DLLC_Real (Itaú) 2 2" xfId="2999" xr:uid="{120ECC62-4B7C-42C4-9B36-EFCF62441A90}"/>
    <cellStyle name="_Proposta analise tvm COSIFs_Real x Orç_Jun08_v4_Com_BATIMENTO_DLLC_Real (Itaú) 3" xfId="3000" xr:uid="{0A30BB09-8125-41E6-84EA-D6644E521D5C}"/>
    <cellStyle name="_Proposta analise tvm COSIFs_Real x Orç_Jun08_v4_Com_BATIMENTO_DRE_Gerencial_1S10_v4" xfId="3001" xr:uid="{1CDEE8AA-2351-4C75-A9A3-BEB896CCA28F}"/>
    <cellStyle name="_Proposta analise tvm COSIFs_Real x Orç_Jun08_v4_Com_BATIMENTO_DRE_Gerencial_1S10_v4 2" xfId="3002" xr:uid="{52AD0EDC-4BF1-4156-804A-89D011020188}"/>
    <cellStyle name="_Proposta analise tvm COSIFs_Real x Orç_Jun08_v4_Com_BATIMENTO_Quadros_Extra" xfId="3003" xr:uid="{034D35C5-7385-4779-9F59-9AB209A10C57}"/>
    <cellStyle name="_Proposta analise tvm COSIFs_Real x Orç_Jun08_v4_Com_BATIMENTO_Quadros_Extra 2" xfId="3004" xr:uid="{4F726B03-C7FF-4913-ACCE-BBF9531C1CE4}"/>
    <cellStyle name="_Proposta analise tvm COSIFs_Real x Orç_Jun08_v4_Com_BATIMENTO_Revisão_Quadro_ExpansaoVF" xfId="3005" xr:uid="{A5AD9C98-2D58-49EE-9C41-70B79B661721}"/>
    <cellStyle name="_Proposta analise tvm COSIFs_Real x Orç_Jun08_v4_Com_BATIMENTO_Revisão_Quadro_ExpansaoVF 2" xfId="3006" xr:uid="{12F4DE60-C162-42E0-8A40-F5DA0D261A92}"/>
    <cellStyle name="_Proposta analise tvm COSIFs_Real x Orç_Jun08_v4_Com_BATIMENTO_saida_brasileirinho" xfId="3007" xr:uid="{A774ECF5-1D9F-4FE3-A9ED-84D3ECBFC7B5}"/>
    <cellStyle name="_Proposta analise tvm COSIFs_Real x Orç_Jun08_v4_Com_BATIMENTO_saida_brasileirinho 2" xfId="3008" xr:uid="{DBA317AD-801C-4429-BD29-DD5E2C77CAB3}"/>
    <cellStyle name="_Proposta analise tvm COSIFs_Real x Orç_Jun08_v4_Com_BATIMENTO_saida_brasileirinho_VFF" xfId="3009" xr:uid="{E6235AE6-048C-41C1-8B0B-81997BA79CF0}"/>
    <cellStyle name="_Proposta analise tvm COSIFs_Real x Orç_Jun08_v4_Com_BATIMENTO_saida_brasileirinho_VFF 2" xfId="3010" xr:uid="{BDCAFA8A-488F-4C83-989C-810C020BD573}"/>
    <cellStyle name="_Proposta analise tvm COSIFs_Real x Orç_Jun08_v4_Com_BATIMENTO_Serviços" xfId="3011" xr:uid="{AAACCE90-9C12-408C-9DCB-C08F82167BA3}"/>
    <cellStyle name="_Proposta analise tvm COSIFs_Real x Orç_Jun08_v4_Com_BATIMENTO_Serviços 2" xfId="3012" xr:uid="{6B643EE7-02EC-4A78-864C-F9321A361C0D}"/>
    <cellStyle name="_Proposta analise tvm COSIFs_Real x Orç_Jun08_v4_Com_BATIMENTO_Serviços_Comparativa_LL Canal_v4 x v5 CAdm" xfId="3013" xr:uid="{CC96189E-1F21-4A01-B102-3AAA117F9F23}"/>
    <cellStyle name="_Proposta analise tvm COSIFs_Real x Orç_Jun08_v4_Com_BATIMENTO_Serviços_Comparativa_LL Canal_v4 x v5 CAdm 2" xfId="3014" xr:uid="{2A4AFC16-3C77-43FE-A8F8-89445994BC81}"/>
    <cellStyle name="_Proposta analise tvm COSIFs_Real x Orç_Jun08_v4_Com_BATIMENTO_Serviços_Comparativa_LL Canal_v4 x v5 CAdm_Quadros_Extra" xfId="3015" xr:uid="{E37775A2-7282-4A6E-9C7C-1E6A60B2C5BE}"/>
    <cellStyle name="_Proposta analise tvm COSIFs_Real x Orç_Jun08_v4_Com_BATIMENTO_Serviços_Comparativa_LL Canal_v4 x v5 CAdm_Quadros_Extra 2" xfId="3016" xr:uid="{DF38D535-0F0B-4CCB-8B38-D41B607FAF33}"/>
    <cellStyle name="_Proposta analise tvm COSIFs_Real x Orç_Jun08_v4_Com_BATIMENTO_Serviços_Comparativa_LL Canal_v4 x v5 CAdm_Revisão_Quadro_ExpansaoVF" xfId="3017" xr:uid="{981F8195-D99A-4914-A886-771FD1502BC9}"/>
    <cellStyle name="_Proposta analise tvm COSIFs_Real x Orç_Jun08_v4_Com_BATIMENTO_Serviços_Comparativa_LL Canal_v4 x v5 CAdm_Revisão_Quadro_ExpansaoVF 2" xfId="3018" xr:uid="{DF1E9CF4-306F-4925-BF17-70EA1C9E29D2}"/>
    <cellStyle name="_Proposta analise tvm COSIFs_Real x Orç_Jun08_v4_Com_BATIMENTO_Serviços_Comparativa_LL Canal_v5 x v6" xfId="3019" xr:uid="{BBB41328-CDA6-40A6-96DE-56625FC9D609}"/>
    <cellStyle name="_Proposta analise tvm COSIFs_Real x Orç_Jun08_v4_Com_BATIMENTO_Serviços_Comparativa_LL Canal_v5 x v6 2" xfId="3020" xr:uid="{12A4353C-97FC-4244-BA52-35C0AF50CB86}"/>
    <cellStyle name="_Proposta analise tvm COSIFs_Real x Orç_Jun08_v4_Com_BATIMENTO_Serviços_Comparativa_LL Gestor_v4 x v5" xfId="3021" xr:uid="{53935D16-50FB-41BE-9BA3-02A2420BE683}"/>
    <cellStyle name="_Proposta analise tvm COSIFs_Real x Orç_Jun08_v4_Com_BATIMENTO_Serviços_Comparativa_LL Gestor_v4 x v5 2" xfId="3022" xr:uid="{62470B43-B8FA-4AA6-8085-531BDA12AC0C}"/>
    <cellStyle name="_Proposta analise tvm COSIFs_Real x Orç_Jun08_v4_Com_BATIMENTO_Serviços_Comparativa_LL Gestor_v5 x v6" xfId="3023" xr:uid="{3F6E95B1-1758-4ED6-9625-C018E2348B87}"/>
    <cellStyle name="_Proposta analise tvm COSIFs_Real x Orç_Jun08_v4_Com_BATIMENTO_Serviços_Comparativa_LL Gestor_v5 x v6 2" xfId="3024" xr:uid="{7C198B2F-D4C0-4587-A412-7A64F709AF25}"/>
    <cellStyle name="_Proposta analise tvm COSIFs_Relat_Criação de Valor" xfId="3025" xr:uid="{53481C0F-A719-4778-A4F0-4C5E763253B7}"/>
    <cellStyle name="_Proposta analise tvm COSIFs_Relat_Criação de Valor 2" xfId="3026" xr:uid="{60D50F6E-DE1A-4AAC-B246-D7D36179FE83}"/>
    <cellStyle name="_Proposta analise tvm COSIFs_Relat_Sintéticos_Previsto_X_Realizado_Acum_Can" xfId="3027" xr:uid="{B247F8C2-779C-4053-918B-E79645E0CE43}"/>
    <cellStyle name="_Proposta analise tvm COSIFs_Relat_Sintéticos_Previsto_X_Realizado_Acum_Can 2" xfId="3028" xr:uid="{61E06414-8D75-4E3B-A16A-CB7EECFE7146}"/>
    <cellStyle name="_Proposta analise tvm COSIFs_Relat_Sintéticos_Previsto_X_Realizado_Acum_Can_LL por Gestor v6" xfId="3029" xr:uid="{192BD1D1-8B7F-4B94-B52C-90FD38CB19E9}"/>
    <cellStyle name="_Proposta analise tvm COSIFs_Relat_Sintéticos_Previsto_X_Realizado_Acum_Can_LL por Gestor v6 2" xfId="3030" xr:uid="{4C738DCB-31E8-445A-8075-7F2858E3015B}"/>
    <cellStyle name="_Proposta analise tvm COSIFs_Relat_Sintéticos_Previsto_X_Realizado_Acum_Can_Quadros_Extra" xfId="3031" xr:uid="{7126AF9D-A7A9-4F63-AFAC-ACE3641E67D9}"/>
    <cellStyle name="_Proposta analise tvm COSIFs_Relat_Sintéticos_Previsto_X_Realizado_Acum_Can_Quadros_Extra 2" xfId="3032" xr:uid="{94C53BE2-D252-4192-8691-A73EBDD488E5}"/>
    <cellStyle name="_Proposta analise tvm COSIFs_Relat_Sintéticos_Previsto_X_Realizado_Acum_Can_Revisão_Quadro_ExpansaoVF" xfId="3033" xr:uid="{1F06B4BF-9BC6-4DD0-BF4A-D3EA7D8B4ECE}"/>
    <cellStyle name="_Proposta analise tvm COSIFs_Relat_Sintéticos_Previsto_X_Realizado_Acum_Can_Revisão_Quadro_ExpansaoVF 2" xfId="3034" xr:uid="{F22D6A08-904B-4764-81AE-74FC0A00B7F9}"/>
    <cellStyle name="_Proposta analise tvm COSIFs_Resultado Canais Comitê" xfId="3035" xr:uid="{D13C50AB-1524-4257-B9E0-8CC8B381B82B}"/>
    <cellStyle name="_Proposta analise tvm COSIFs_Resultado Canais Comitê 2" xfId="3036" xr:uid="{501D7602-97DE-4954-AC86-490C8C57B741}"/>
    <cellStyle name="_Proposta analise tvm COSIFs_Resultado Canais Comitê_0509_Itau+UBB_V7_Warning" xfId="3037" xr:uid="{566629D9-1834-4CFC-9117-480CD67322C0}"/>
    <cellStyle name="_Proposta analise tvm COSIFs_Resultado Canais Comitê_0509_Itau+UBB_V7_Warning 2" xfId="3038" xr:uid="{ADE36968-344D-41A7-99F1-2C7C9D547369}"/>
    <cellStyle name="_Proposta analise tvm COSIFs_Resultado Canais Comitê_Comparativa_LL Canal_v4 x v5 CAdm" xfId="3039" xr:uid="{F2463BB6-F508-4E9D-8D78-193C30D55118}"/>
    <cellStyle name="_Proposta analise tvm COSIFs_Resultado Canais Comitê_Comparativa_LL Canal_v4 x v5 CAdm 2" xfId="3040" xr:uid="{4DAD3C27-AB37-4633-9A4F-4D5275B8A16A}"/>
    <cellStyle name="_Proposta analise tvm COSIFs_Resultado Canais Comitê_Comparativa_LL Canal_v4 x v5 CAdm_Quadros_Extra" xfId="3041" xr:uid="{65FC684F-75DC-4D56-8E00-DD9E9236B9DF}"/>
    <cellStyle name="_Proposta analise tvm COSIFs_Resultado Canais Comitê_Comparativa_LL Canal_v4 x v5 CAdm_Quadros_Extra 2" xfId="3042" xr:uid="{806D8E68-B727-4581-867E-97155362BDEC}"/>
    <cellStyle name="_Proposta analise tvm COSIFs_Resultado Canais Comitê_Comparativa_LL Canal_v4 x v5 CAdm_Revisão_Quadro_ExpansaoVF" xfId="3043" xr:uid="{CE4236E5-4338-488C-B002-748773A34A3F}"/>
    <cellStyle name="_Proposta analise tvm COSIFs_Resultado Canais Comitê_Comparativa_LL Canal_v4 x v5 CAdm_Revisão_Quadro_ExpansaoVF 2" xfId="3044" xr:uid="{28EA34DE-E250-4C16-9B35-AAE0021C085B}"/>
    <cellStyle name="_Proposta analise tvm COSIFs_Resultado Canais Comitê_Comparativa_LL Canal_v5 x v6" xfId="3045" xr:uid="{4155E736-1958-476C-A7AA-D7187A31E9F2}"/>
    <cellStyle name="_Proposta analise tvm COSIFs_Resultado Canais Comitê_Comparativa_LL Canal_v5 x v6 2" xfId="3046" xr:uid="{C39FF4C2-6834-4D9F-92F6-39A8EAE333FF}"/>
    <cellStyle name="_Proposta analise tvm COSIFs_Resultado Canais Comitê_Comparativa_LL Gestor_v4 x v5" xfId="3047" xr:uid="{110F24E5-7187-4D0D-A5E9-733199A86BC5}"/>
    <cellStyle name="_Proposta analise tvm COSIFs_Resultado Canais Comitê_Comparativa_LL Gestor_v4 x v5 2" xfId="3048" xr:uid="{D53EC495-1B55-4BDD-B647-42BD75517858}"/>
    <cellStyle name="_Proposta analise tvm COSIFs_Resultado Canais Comitê_Comparativa_LL Gestor_v5 x v6" xfId="3049" xr:uid="{1CEE5402-6EFE-4510-A2B3-C6C7085F56A0}"/>
    <cellStyle name="_Proposta analise tvm COSIFs_Resultado Canais Comitê_Comparativa_LL Gestor_v5 x v6 2" xfId="3050" xr:uid="{4E22600E-3D12-4DBB-8E95-C1F1FFB7213D}"/>
    <cellStyle name="_Proposta analise tvm COSIFs_Resultado Canais Comitê_DRE_Gerencial_1S10_v4" xfId="3051" xr:uid="{E5C87600-B0C8-4577-812F-9EE664EAB669}"/>
    <cellStyle name="_Proposta analise tvm COSIFs_Resultado Canais Comitê_DRE_Gerencial_1S10_v4 2" xfId="3052" xr:uid="{D88FE472-F9DD-4FDB-A854-7873D44EC5B3}"/>
    <cellStyle name="_Proposta analise tvm COSIFs_Revisão_Quadro_ExpansaoVF" xfId="3053" xr:uid="{06305B9E-6D2F-4046-A188-366100AD8E68}"/>
    <cellStyle name="_Proposta analise tvm COSIFs_Revisão_Quadro_ExpansaoVF 2" xfId="3054" xr:uid="{CF11423D-2E8E-41BE-ABBB-A497C6F1559A}"/>
    <cellStyle name="_Proposta analise tvm COSIFs_RGO-0509_OrcV8" xfId="3055" xr:uid="{0DBC5DE3-3151-445D-A413-7A23E9DFA0CF}"/>
    <cellStyle name="_Proposta analise tvm COSIFs_RGO-0509_OrcV8 2" xfId="3056" xr:uid="{B4A24A56-8EEB-463E-B0AE-EE18DB5492E4}"/>
    <cellStyle name="_Proposta analise tvm COSIFs_RGO-0609_V2" xfId="3057" xr:uid="{B7D173E7-1DB0-43AF-A794-34072E0F4542}"/>
    <cellStyle name="_Proposta analise tvm COSIFs_RGO-0609_V2 2" xfId="3058" xr:uid="{F589562B-DC90-4073-ADDC-0BEDC74E3757}"/>
    <cellStyle name="_Proposta analise tvm COSIFs_saida_brasileirinho" xfId="3059" xr:uid="{F9FE026D-6155-47CD-9BA4-DF6AFE963C1D}"/>
    <cellStyle name="_Proposta analise tvm COSIFs_saida_brasileirinho 2" xfId="3060" xr:uid="{D3B9A995-3AD2-4162-83FC-80964D574199}"/>
    <cellStyle name="_Proposta analise tvm COSIFs_saida_brasileirinho_VFF" xfId="3061" xr:uid="{941E6431-B17C-4103-99E7-EC40220D2455}"/>
    <cellStyle name="_Proposta analise tvm COSIFs_saida_brasileirinho_VFF 2" xfId="3062" xr:uid="{A1A64F5B-14A8-477F-B242-06085B59121E}"/>
    <cellStyle name="_Proposta analise tvm COSIFs_Segmentação Apresentação dez07_v4_Aguardando Aprovação_Moreira-Adilson" xfId="3063" xr:uid="{EF022E66-EC2C-41FD-9745-C14CDC94D919}"/>
    <cellStyle name="_Proposta analise tvm COSIFs_Segmentação Apresentação dez07_v4_Aguardando Aprovação_Moreira-Adilson 2" xfId="3064" xr:uid="{6947C012-E08F-4C71-9180-DA924A4AE9BB}"/>
    <cellStyle name="_Proposta analise tvm COSIFs_Segmentação Apresentação dez07_v4_Aguardando Aprovação_Moreira-Adilson_Comparativa_LL Canal_v4 x v5 CAdm" xfId="3065" xr:uid="{B3B60E72-35B0-450A-A550-5D0208FBA092}"/>
    <cellStyle name="_Proposta analise tvm COSIFs_Segmentação Apresentação dez07_v4_Aguardando Aprovação_Moreira-Adilson_Comparativa_LL Canal_v4 x v5 CAdm 2" xfId="3066" xr:uid="{6EB953FC-2604-4F54-B4BC-F0F50E05C114}"/>
    <cellStyle name="_Proposta analise tvm COSIFs_Segmentação Apresentação dez07_v4_Aguardando Aprovação_Moreira-Adilson_Comparativa_LL Canal_v4 x v5 CAdm_Quadros_Extra" xfId="3067" xr:uid="{80E2393B-33A3-4375-8AAF-1ADEF5E69F36}"/>
    <cellStyle name="_Proposta analise tvm COSIFs_Segmentação Apresentação dez07_v4_Aguardando Aprovação_Moreira-Adilson_Comparativa_LL Canal_v4 x v5 CAdm_Quadros_Extra 2" xfId="3068" xr:uid="{9E4B0BA8-0C0D-4D20-A12B-CA6F9E607FB7}"/>
    <cellStyle name="_Proposta analise tvm COSIFs_Segmentação Apresentação dez07_v4_Aguardando Aprovação_Moreira-Adilson_Comparativa_LL Canal_v4 x v5 CAdm_Revisão_Quadro_ExpansaoVF" xfId="3069" xr:uid="{5A97BD89-8914-4B62-887D-AD32D473CEF9}"/>
    <cellStyle name="_Proposta analise tvm COSIFs_Segmentação Apresentação dez07_v4_Aguardando Aprovação_Moreira-Adilson_Comparativa_LL Canal_v4 x v5 CAdm_Revisão_Quadro_ExpansaoVF 2" xfId="3070" xr:uid="{880983AC-259D-4C08-A7AE-4017E6B62F72}"/>
    <cellStyle name="_Proposta analise tvm COSIFs_Segmentação Apresentação dez07_v4_Aguardando Aprovação_Moreira-Adilson_Comparativa_LL Canal_v5 x v6" xfId="3071" xr:uid="{04CBAF4C-EF68-412B-9F3C-CA68D129ECEE}"/>
    <cellStyle name="_Proposta analise tvm COSIFs_Segmentação Apresentação dez07_v4_Aguardando Aprovação_Moreira-Adilson_Comparativa_LL Canal_v5 x v6 2" xfId="3072" xr:uid="{8EBB5467-CFF7-4785-9F0A-E2BAE88A4B60}"/>
    <cellStyle name="_Proposta analise tvm COSIFs_Segmentação Apresentação dez07_v4_Aguardando Aprovação_Moreira-Adilson_Comparativa_LL Gestor_v4 x v5" xfId="3073" xr:uid="{C4A41574-7949-4645-AA78-CBEB50C88CF9}"/>
    <cellStyle name="_Proposta analise tvm COSIFs_Segmentação Apresentação dez07_v4_Aguardando Aprovação_Moreira-Adilson_Comparativa_LL Gestor_v4 x v5 2" xfId="3074" xr:uid="{1572329B-F541-489B-8AE0-7D99C5509C48}"/>
    <cellStyle name="_Proposta analise tvm COSIFs_Segmentação Apresentação dez07_v4_Aguardando Aprovação_Moreira-Adilson_Comparativa_LL Gestor_v5 x v6" xfId="3075" xr:uid="{28A50B85-D74C-42D9-AE58-3AF577ADE333}"/>
    <cellStyle name="_Proposta analise tvm COSIFs_Segmentação Apresentação dez07_v4_Aguardando Aprovação_Moreira-Adilson_Comparativa_LL Gestor_v5 x v6 2" xfId="3076" xr:uid="{28BEFD5C-0463-4C6C-A797-3947C833BC43}"/>
    <cellStyle name="_Proposta analise tvm COSIFs_Segmentação Apresentação dez07_v4_Aguardando Aprovação_Moreira-Adilson_DRE_Gerencial_1S10_v4" xfId="3077" xr:uid="{281B170C-864E-4660-890C-12F32A923F00}"/>
    <cellStyle name="_Proposta analise tvm COSIFs_Segmentação Apresentação dez07_v4_Aguardando Aprovação_Moreira-Adilson_DRE_Gerencial_1S10_v4 2" xfId="3078" xr:uid="{A62B6CD5-2D2B-422E-8544-940ED243D406}"/>
    <cellStyle name="_Proposta analise tvm COSIFs_Segmentação Cadernão Abr08_V3" xfId="3079" xr:uid="{F14D99E6-B436-4FFC-B7C6-578CBB3CA7E4}"/>
    <cellStyle name="_Proposta analise tvm COSIFs_Segmentação Cadernão Abr08_V3 2" xfId="3080" xr:uid="{7641E3CC-244C-4AEF-BEE2-05DFFC41EB55}"/>
    <cellStyle name="_Proposta analise tvm COSIFs_Segmentação Cadernão Abr08_V3_Comparativa_LL Canal_v4 x v5 CAdm" xfId="3081" xr:uid="{855E9F44-D3F3-47D5-9DCE-76FFB3334CD0}"/>
    <cellStyle name="_Proposta analise tvm COSIFs_Segmentação Cadernão Abr08_V3_Comparativa_LL Canal_v4 x v5 CAdm 2" xfId="3082" xr:uid="{2593C294-3404-47A4-8567-AC628ABCF982}"/>
    <cellStyle name="_Proposta analise tvm COSIFs_Segmentação Cadernão Abr08_V3_Comparativa_LL Canal_v4 x v5 CAdm_Quadros_Extra" xfId="3083" xr:uid="{2EE4FA42-175E-476F-9775-B0D992F1E83B}"/>
    <cellStyle name="_Proposta analise tvm COSIFs_Segmentação Cadernão Abr08_V3_Comparativa_LL Canal_v4 x v5 CAdm_Quadros_Extra 2" xfId="3084" xr:uid="{D1ABCB21-9D29-4F25-BBF0-7B6492E4D71E}"/>
    <cellStyle name="_Proposta analise tvm COSIFs_Segmentação Cadernão Abr08_V3_Comparativa_LL Canal_v4 x v5 CAdm_Revisão_Quadro_ExpansaoVF" xfId="3085" xr:uid="{95C0228B-0A69-429B-82B2-CA6B37902129}"/>
    <cellStyle name="_Proposta analise tvm COSIFs_Segmentação Cadernão Abr08_V3_Comparativa_LL Canal_v4 x v5 CAdm_Revisão_Quadro_ExpansaoVF 2" xfId="3086" xr:uid="{77F08160-BF7E-41B4-8DF3-67A7492AE4F6}"/>
    <cellStyle name="_Proposta analise tvm COSIFs_Segmentação Cadernão Abr08_V3_Comparativa_LL Canal_v5 x v6" xfId="3087" xr:uid="{65085E91-4442-4A77-9C8B-0107F5AD367C}"/>
    <cellStyle name="_Proposta analise tvm COSIFs_Segmentação Cadernão Abr08_V3_Comparativa_LL Canal_v5 x v6 2" xfId="3088" xr:uid="{9ACC74EB-0ECC-44CB-BBA1-B13D65FDF21C}"/>
    <cellStyle name="_Proposta analise tvm COSIFs_Segmentação Cadernão Abr08_V3_Comparativa_LL Gestor_v4 x v5" xfId="3089" xr:uid="{F17826FA-8FDE-49B5-AEF4-3FD668BA4AD6}"/>
    <cellStyle name="_Proposta analise tvm COSIFs_Segmentação Cadernão Abr08_V3_Comparativa_LL Gestor_v4 x v5 2" xfId="3090" xr:uid="{7D148F23-F453-4B43-ADB7-0A5B45D0964E}"/>
    <cellStyle name="_Proposta analise tvm COSIFs_Segmentação Cadernão Abr08_V3_Comparativa_LL Gestor_v5 x v6" xfId="3091" xr:uid="{9880736A-828D-45F5-8AF2-E48C2846D462}"/>
    <cellStyle name="_Proposta analise tvm COSIFs_Segmentação Cadernão Abr08_V3_Comparativa_LL Gestor_v5 x v6 2" xfId="3092" xr:uid="{49C70158-E6EC-437F-9A5C-222A6E6EE653}"/>
    <cellStyle name="_Proposta analise tvm COSIFs_Segmentação Cadernão Abr08_V3_DRE_Gerencial_1S10_v4" xfId="3093" xr:uid="{0205EC2D-4366-4E16-877A-DD3F71F557D1}"/>
    <cellStyle name="_Proposta analise tvm COSIFs_Segmentação Cadernão Abr08_V3_DRE_Gerencial_1S10_v4 2" xfId="3094" xr:uid="{D45123A0-05F7-40F1-98DC-4851307423FB}"/>
    <cellStyle name="_Proposta analise tvm COSIFs_Serviços" xfId="3095" xr:uid="{3D5E6118-B239-48A1-9855-E0EE3CAA4827}"/>
    <cellStyle name="_Proposta analise tvm COSIFs_Serviços 2" xfId="3096" xr:uid="{7E9E84FC-02A0-4214-8F3B-2E5AEB452CD7}"/>
    <cellStyle name="_Proposta analise tvm COSIFs_Serviços_Comparativa_LL Canal_v4 x v5 CAdm" xfId="3097" xr:uid="{EEB75D28-CCF5-4779-B149-539CFC83536F}"/>
    <cellStyle name="_Proposta analise tvm COSIFs_Serviços_Comparativa_LL Canal_v4 x v5 CAdm 2" xfId="3098" xr:uid="{5B4A81FB-811D-4F90-9AF0-DBC99A4ED565}"/>
    <cellStyle name="_Proposta analise tvm COSIFs_Serviços_Comparativa_LL Canal_v4 x v5 CAdm_Quadros_Extra" xfId="3099" xr:uid="{ABAC3081-F864-4E10-B1A1-9CD177E85E52}"/>
    <cellStyle name="_Proposta analise tvm COSIFs_Serviços_Comparativa_LL Canal_v4 x v5 CAdm_Quadros_Extra 2" xfId="3100" xr:uid="{4E1F5490-94E1-4FF1-9796-9818C1270ABA}"/>
    <cellStyle name="_Proposta analise tvm COSIFs_Serviços_Comparativa_LL Canal_v4 x v5 CAdm_Revisão_Quadro_ExpansaoVF" xfId="3101" xr:uid="{F5DAC432-BA99-4C62-A6D8-1FD2C7F10E77}"/>
    <cellStyle name="_Proposta analise tvm COSIFs_Serviços_Comparativa_LL Canal_v4 x v5 CAdm_Revisão_Quadro_ExpansaoVF 2" xfId="3102" xr:uid="{4DF89323-57E4-4FAD-80AD-267A790E462C}"/>
    <cellStyle name="_Proposta analise tvm COSIFs_Serviços_Comparativa_LL Canal_v5 x v6" xfId="3103" xr:uid="{E3B575F6-35B6-40A7-B747-52317B569957}"/>
    <cellStyle name="_Proposta analise tvm COSIFs_Serviços_Comparativa_LL Canal_v5 x v6 2" xfId="3104" xr:uid="{64E75FF2-5753-4650-B88D-1A4435A4DC2B}"/>
    <cellStyle name="_Proposta analise tvm COSIFs_Serviços_Comparativa_LL Gestor_v4 x v5" xfId="3105" xr:uid="{00A03839-498C-48C3-9F36-A88DDEE043C5}"/>
    <cellStyle name="_Proposta analise tvm COSIFs_Serviços_Comparativa_LL Gestor_v4 x v5 2" xfId="3106" xr:uid="{DB170B02-0275-42C6-BB3F-6976CE29D658}"/>
    <cellStyle name="_Proposta analise tvm COSIFs_Serviços_Comparativa_LL Gestor_v5 x v6" xfId="3107" xr:uid="{A39C9A5A-F542-4943-9E1A-DEBCA9B7700F}"/>
    <cellStyle name="_Proposta analise tvm COSIFs_Serviços_Comparativa_LL Gestor_v5 x v6 2" xfId="3108" xr:uid="{A77984F7-319D-4F4B-A932-88A568E33E59}"/>
    <cellStyle name="_Proyecto" xfId="3109" xr:uid="{480DD7DA-77EB-494B-A974-A3F862F20707}"/>
    <cellStyle name="_Proyecto 2" xfId="3110" xr:uid="{C6F0399C-24D3-4D1F-8DA2-D11420C1D38B}"/>
    <cellStyle name="_Proyecto 3" xfId="3111" xr:uid="{6C8F6B54-A3E3-43DC-8961-009543F09D7E}"/>
    <cellStyle name="_Proyecto_Codigo_Delfos" xfId="3112" xr:uid="{32CF6A9D-FFAE-43B4-ABBB-3A6693CACD68}"/>
    <cellStyle name="_Proyecto_Codigo_Delfos 2" xfId="3113" xr:uid="{4AB01149-EDA9-4906-AD08-3CB00A09BA82}"/>
    <cellStyle name="_Proyecto_Codigo_Delfos 3" xfId="3114" xr:uid="{5C03E1CA-A986-400D-827D-1A00C268C7BA}"/>
    <cellStyle name="_RC&amp;A_MES" xfId="3115" xr:uid="{297586B3-EBE8-4288-86FF-53174B9E829F}"/>
    <cellStyle name="_RC&amp;A_MES 2" xfId="3116" xr:uid="{7E2E7140-085E-4DFE-B2F9-29B82F401A7B}"/>
    <cellStyle name="_RC&amp;A_MES 3" xfId="3117" xr:uid="{E8BA8A21-FCAA-43BD-81E3-8C2C714F711C}"/>
    <cellStyle name="_RC&amp;A_MES 4" xfId="3118" xr:uid="{10216D9F-891F-4E45-9F38-3B21E0684554}"/>
    <cellStyle name="_RC&amp;A_MES 5" xfId="3119" xr:uid="{73A6B13A-83A5-4F47-BE05-D42445FBACA4}"/>
    <cellStyle name="_RC&amp;A_MES_~3411570" xfId="3120" xr:uid="{ECF1DFA6-1493-4060-BE12-137D02DB8C92}"/>
    <cellStyle name="_RC&amp;A_MES_Advanced economy" xfId="3121" xr:uid="{BBCA9DB8-A9D7-4B50-BFC5-14F474A60051}"/>
    <cellStyle name="_RC&amp;A_MES_Advanced economy_B10 CAAF" xfId="3122" xr:uid="{E0429B8D-5261-44BB-8D58-03BDFF8EFA66}"/>
    <cellStyle name="_RC&amp;A_MES_Asia Russia" xfId="3123" xr:uid="{C0A07ADD-AF55-4AD4-9EB9-866C41CC1FF9}"/>
    <cellStyle name="_RC&amp;A_MES_Asia Russia_B10 CAAF" xfId="3124" xr:uid="{05380F81-1F00-490B-889E-DD7AE23EF79C}"/>
    <cellStyle name="_RC&amp;A_MES_Brazilian credit crunch" xfId="3125" xr:uid="{43ECDB97-16E7-4F5A-AD01-66A162E09CC7}"/>
    <cellStyle name="_RC&amp;A_MES_Brazilian credit crunch_B10 CAAF" xfId="3126" xr:uid="{452564FC-E5AE-4922-8A60-B8E06F9711DD}"/>
    <cellStyle name="_RC&amp;A_MES_Brazilian debt crisis" xfId="3127" xr:uid="{478E617F-1DBA-47BB-BD09-291D829FC420}"/>
    <cellStyle name="_RC&amp;A_MES_Brazilian debt crisis_B10 CAAF" xfId="3128" xr:uid="{6340729F-D786-473B-8ADF-405FA2EB184D}"/>
    <cellStyle name="_RC&amp;A_MES_Chinese hard land" xfId="3129" xr:uid="{6F982CD7-BA4C-4FFA-B2A1-C92EE1323EEC}"/>
    <cellStyle name="_RC&amp;A_MES_Chinese hard land_B10 CAAF" xfId="3130" xr:uid="{171E21D7-E334-443E-A361-9E72526A13C2}"/>
    <cellStyle name="_RC&amp;A_MES_Corporate Bonds Sensitivity" xfId="3131" xr:uid="{49308395-969D-4AC3-813F-B714865FBE58}"/>
    <cellStyle name="_RC&amp;A_MES_EstruturalBanking IBBA" xfId="3132" xr:uid="{C7CF1405-BC90-4172-9419-EF616A3448A2}"/>
    <cellStyle name="_RC&amp;A_MES_EstruturalBanking IBBA 2" xfId="3133" xr:uid="{8827E19E-8173-4AC5-B2EE-CB93C64709F1}"/>
    <cellStyle name="_RC&amp;A_MES_EstruturalBanking IBBA 3" xfId="3134" xr:uid="{C5788B92-7273-46F5-ADA0-C28C89C55E9F}"/>
    <cellStyle name="_RC&amp;A_MES_EstruturalBanking IBBA 4" xfId="3135" xr:uid="{3795555E-3077-4B03-8600-D5C728FD27EC}"/>
    <cellStyle name="_RC&amp;A_MES_EstruturalBanking IBBA 5" xfId="3136" xr:uid="{5CA78143-D264-4C85-9B34-B5A439B0F7F8}"/>
    <cellStyle name="_RC&amp;A_MES_EstruturalBanking IBBA_B10 CAAF" xfId="3137" xr:uid="{9A335F7D-7924-4F91-9730-14B7875BD00A}"/>
    <cellStyle name="_RC&amp;A_MES_EstruturalBanking IBBA_Resultado Consolidado v5 Sensibilidade POS PRESIDENTE v43  V6" xfId="3138" xr:uid="{A5BC0C25-2346-437C-9E36-F017B5F64E49}"/>
    <cellStyle name="_RC&amp;A_MES_EstruturalBanking IBBA_Resultado Consolidado v5 Sensibilidade POS PRESIDENTE v43  V6 2" xfId="3139" xr:uid="{234FC6F1-3993-4083-80F5-5909FC85A7D7}"/>
    <cellStyle name="_RC&amp;A_MES_EstruturalBanking IBBA_Resultado Consolidado v5 Sensibilidade POS PRESIDENTE v43  V6 3" xfId="3140" xr:uid="{E8DBDC2C-C7B7-4C1B-AA6D-264F50277D28}"/>
    <cellStyle name="_RC&amp;A_MES_EstruturalBanking IBBA_Resultado Consolidado v5 Sensibilidade POS PRESIDENTE v43  V6 4" xfId="3141" xr:uid="{46DA8B79-776C-4650-8084-59A7731535C5}"/>
    <cellStyle name="_RC&amp;A_MES_EstruturalBanking IBBA_Resultado Consolidado v5 Sensibilidade POS PRESIDENTE v43  V6 5" xfId="3142" xr:uid="{C2F465BD-1CB8-435D-82C0-F87D12227E7E}"/>
    <cellStyle name="_RC&amp;A_MES_EstruturalBanking IBBA_Resultado Consolidado v5 Sensibilidade POS PRESIDENTE v43  V6_B10 CAAF" xfId="3143" xr:uid="{0401CC7F-2E01-4712-AB5B-4CEC00BC7523}"/>
    <cellStyle name="_RC&amp;A_MES_EstruturalBanking IBBA_Resultado Consolidado v5 Sensibilidade POS PRESIDENTE v44  V6" xfId="3144" xr:uid="{5C5D641F-29AD-407A-A053-F0C0D7FB8519}"/>
    <cellStyle name="_RC&amp;A_MES_EstruturalBanking IBBA_Resultado Consolidado v5 Sensibilidade POS PRESIDENTE v44  V6 2" xfId="3145" xr:uid="{487C9F2F-AF71-4127-8027-149FE915D466}"/>
    <cellStyle name="_RC&amp;A_MES_EstruturalBanking IBBA_Resultado Consolidado v5 Sensibilidade POS PRESIDENTE v44  V6 3" xfId="3146" xr:uid="{B09E59AB-9027-4150-94F2-C2D86A782E54}"/>
    <cellStyle name="_RC&amp;A_MES_EstruturalBanking IBBA_Resultado Consolidado v5 Sensibilidade POS PRESIDENTE v44  V6 4" xfId="3147" xr:uid="{A2C15D54-01A8-4A25-B3D0-28FEA91219F4}"/>
    <cellStyle name="_RC&amp;A_MES_EstruturalBanking IBBA_Resultado Consolidado v5 Sensibilidade POS PRESIDENTE v44  V6 5" xfId="3148" xr:uid="{E097A193-0CC5-4883-96D2-8BC922CBEF2A}"/>
    <cellStyle name="_RC&amp;A_MES_EstruturalBanking IBBA_Resultado Consolidado v5 Sensibilidade POS PRESIDENTE v44  V6_B10 CAAF" xfId="3149" xr:uid="{8AF453F0-3169-4A30-8AF8-07C78C18E9C6}"/>
    <cellStyle name="_RC&amp;A_MES_Geopolitical" xfId="3150" xr:uid="{717F258A-2EAC-4789-8C35-513711C27E72}"/>
    <cellStyle name="_RC&amp;A_MES_Geopolitical_B10 CAAF" xfId="3151" xr:uid="{03FD1281-A823-49EB-A939-7242EBC9F3F1}"/>
    <cellStyle name="_RC&amp;A_MES_InstitucDemais IBBA" xfId="3152" xr:uid="{C1C65A43-AC2B-4328-8DCC-2400DC8C25A0}"/>
    <cellStyle name="_RC&amp;A_MES_InstitucDemais IBBA 2" xfId="3153" xr:uid="{089E9003-D6D3-4C02-B785-2D6797CED130}"/>
    <cellStyle name="_RC&amp;A_MES_InstitucDemais IBBA 3" xfId="3154" xr:uid="{B0BEEE6D-0D90-4472-BDBD-61D1370A5B47}"/>
    <cellStyle name="_RC&amp;A_MES_InstitucDemais IBBA 4" xfId="3155" xr:uid="{3782E574-0FD9-45B4-9C8E-11C665F57DC8}"/>
    <cellStyle name="_RC&amp;A_MES_InstitucDemais IBBA 5" xfId="3156" xr:uid="{9C53C40A-EA15-4B02-9CA7-43310A43857E}"/>
    <cellStyle name="_RC&amp;A_MES_InstitucDemais IBBA_B10 CAAF" xfId="3157" xr:uid="{DC4D0129-609C-4892-8E53-2DA7DDE4D55E}"/>
    <cellStyle name="_RC&amp;A_MES_InstitucDemais IBBA_Resultado Consolidado v5 Sensibilidade POS PRESIDENTE v43  V6" xfId="3158" xr:uid="{A9FC4900-4A4A-413F-8844-7E09F957DF3F}"/>
    <cellStyle name="_RC&amp;A_MES_InstitucDemais IBBA_Resultado Consolidado v5 Sensibilidade POS PRESIDENTE v43  V6 2" xfId="3159" xr:uid="{164EACA8-5B22-483D-8F7A-A6B99AF3DEAC}"/>
    <cellStyle name="_RC&amp;A_MES_InstitucDemais IBBA_Resultado Consolidado v5 Sensibilidade POS PRESIDENTE v43  V6 3" xfId="3160" xr:uid="{00AEE618-5C55-4F52-9B08-74FB167A1B75}"/>
    <cellStyle name="_RC&amp;A_MES_InstitucDemais IBBA_Resultado Consolidado v5 Sensibilidade POS PRESIDENTE v43  V6 4" xfId="3161" xr:uid="{CEB32371-DCE2-4596-BF3E-0BD6C1D84370}"/>
    <cellStyle name="_RC&amp;A_MES_InstitucDemais IBBA_Resultado Consolidado v5 Sensibilidade POS PRESIDENTE v43  V6 5" xfId="3162" xr:uid="{E9D7D619-83AC-40C5-8E73-E0912F5B5313}"/>
    <cellStyle name="_RC&amp;A_MES_InstitucDemais IBBA_Resultado Consolidado v5 Sensibilidade POS PRESIDENTE v43  V6_B10 CAAF" xfId="3163" xr:uid="{E0DB8BDA-B875-42BD-82D8-BDA88810CB2D}"/>
    <cellStyle name="_RC&amp;A_MES_InstitucDemais IBBA_Resultado Consolidado v5 Sensibilidade POS PRESIDENTE v44  V6" xfId="3164" xr:uid="{2281C412-4BA9-432E-9F07-A70A434AD61C}"/>
    <cellStyle name="_RC&amp;A_MES_InstitucDemais IBBA_Resultado Consolidado v5 Sensibilidade POS PRESIDENTE v44  V6 2" xfId="3165" xr:uid="{10C9D702-0C58-4D03-8534-A67AB2DEC345}"/>
    <cellStyle name="_RC&amp;A_MES_InstitucDemais IBBA_Resultado Consolidado v5 Sensibilidade POS PRESIDENTE v44  V6 3" xfId="3166" xr:uid="{91FE2F52-E069-448A-B9E0-C8718A4816DC}"/>
    <cellStyle name="_RC&amp;A_MES_InstitucDemais IBBA_Resultado Consolidado v5 Sensibilidade POS PRESIDENTE v44  V6 4" xfId="3167" xr:uid="{4E644E23-60C1-4913-88CF-6E55C3B2E2B4}"/>
    <cellStyle name="_RC&amp;A_MES_InstitucDemais IBBA_Resultado Consolidado v5 Sensibilidade POS PRESIDENTE v44  V6 5" xfId="3168" xr:uid="{6977F502-043C-4266-B7D1-FC0D09B5919C}"/>
    <cellStyle name="_RC&amp;A_MES_InstitucDemais IBBA_Resultado Consolidado v5 Sensibilidade POS PRESIDENTE v44  V6_B10 CAAF" xfId="3169" xr:uid="{09AF4816-CD44-4068-8AA2-995A27DD6071}"/>
    <cellStyle name="_RC&amp;A_MES_Lula election" xfId="3170" xr:uid="{A840D937-546C-489C-894C-4248EE1FA99A}"/>
    <cellStyle name="_RC&amp;A_MES_Lula election_B10 CAAF" xfId="3171" xr:uid="{52443F67-8F8A-4C5E-8580-604C9D391040}"/>
    <cellStyle name="_RC&amp;A_MES_Multi_Charts v18" xfId="3172" xr:uid="{B8286199-5167-4122-BE66-0CB873E73C8B}"/>
    <cellStyle name="_RC&amp;A_MES_Multi_Charts v18 2" xfId="3173" xr:uid="{31B63967-F055-4FB1-89B7-5243D4CCD017}"/>
    <cellStyle name="_RC&amp;A_MES_Multi_Charts v18_Itau_historical_data_request_without_budget" xfId="3174" xr:uid="{BF8D3884-EB28-4822-B269-CA92F06125E9}"/>
    <cellStyle name="_RC&amp;A_MES_Multi_Charts v18_Itau_historical_data_request_without_budget_B10 CAAF" xfId="3175" xr:uid="{A2AAE490-11CF-4439-8D69-01EDC6F30575}"/>
    <cellStyle name="_RC&amp;A_MES_Multi_Charts v18_Tab_D1" xfId="3176" xr:uid="{848E5264-51F8-48E2-A9BE-55F7E2774795}"/>
    <cellStyle name="_RC&amp;A_MES_Multi_Charts v18_Tab_D1_B10 CAAF" xfId="3177" xr:uid="{BEEA86EA-3003-4A0C-8C3A-E1F43C044311}"/>
    <cellStyle name="_RC&amp;A_MES_Populist shift" xfId="3178" xr:uid="{6921B230-B79A-46CB-BCD9-7E42BCBDFE89}"/>
    <cellStyle name="_RC&amp;A_MES_Populist shift_B10 CAAF" xfId="3179" xr:uid="{C9C60870-BD48-4A2C-ACBD-0A6E2124B3D0}"/>
    <cellStyle name="_RC&amp;A_MES_RELATÓRIO RUDI (3)" xfId="3180" xr:uid="{E9B6B21B-95EE-48D8-AADA-7632B35C60C3}"/>
    <cellStyle name="_RC&amp;A_MES_RELATÓRIO RUDI (3) 2" xfId="3181" xr:uid="{20A13B0C-DC4A-4494-A789-CB707CBBD1B2}"/>
    <cellStyle name="_RC&amp;A_MES_RELATÓRIO RUDI (3) 3" xfId="3182" xr:uid="{16E624F6-CE4B-43BE-90A5-CD7D34380E0F}"/>
    <cellStyle name="_RC&amp;A_MES_RELATÓRIO RUDI (3) 4" xfId="3183" xr:uid="{580290C3-B9FA-46A6-B647-903B8D4EF934}"/>
    <cellStyle name="_RC&amp;A_MES_RELATÓRIO RUDI (3) 5" xfId="3184" xr:uid="{C23B95F6-2C59-4951-BD25-4AFD7E97EF8A}"/>
    <cellStyle name="_RC&amp;A_MES_RELATÓRIO RUDI (3)_B10 CAAF" xfId="3185" xr:uid="{EA6E66A6-40C8-46A3-A716-D044D028523B}"/>
    <cellStyle name="_RC&amp;A_MES_RELATÓRIO RUDI (3)_Resultado Consolidado v5 Sensibilidade POS PRESIDENTE v43  V6" xfId="3186" xr:uid="{7551E571-BD3F-4D8F-9585-5AC2707F188E}"/>
    <cellStyle name="_RC&amp;A_MES_RELATÓRIO RUDI (3)_Resultado Consolidado v5 Sensibilidade POS PRESIDENTE v43  V6 2" xfId="3187" xr:uid="{5C11E7F5-33E1-4F44-9B65-B1E6E921B67B}"/>
    <cellStyle name="_RC&amp;A_MES_RELATÓRIO RUDI (3)_Resultado Consolidado v5 Sensibilidade POS PRESIDENTE v43  V6 3" xfId="3188" xr:uid="{33AE4967-D0B9-4D65-B1C9-7B7BB83C3479}"/>
    <cellStyle name="_RC&amp;A_MES_RELATÓRIO RUDI (3)_Resultado Consolidado v5 Sensibilidade POS PRESIDENTE v43  V6 4" xfId="3189" xr:uid="{A1E4C0AE-40D5-4E6B-9333-B61238A83A26}"/>
    <cellStyle name="_RC&amp;A_MES_RELATÓRIO RUDI (3)_Resultado Consolidado v5 Sensibilidade POS PRESIDENTE v43  V6 5" xfId="3190" xr:uid="{808E57B8-D683-4E0D-A0C6-B8EC72275E5B}"/>
    <cellStyle name="_RC&amp;A_MES_RELATÓRIO RUDI (3)_Resultado Consolidado v5 Sensibilidade POS PRESIDENTE v43  V6_B10 CAAF" xfId="3191" xr:uid="{5B7E59D6-35DB-4DAD-93DF-0ABC80F7778F}"/>
    <cellStyle name="_RC&amp;A_MES_RELATÓRIO RUDI (3)_Resultado Consolidado v5 Sensibilidade POS PRESIDENTE v44  V6" xfId="3192" xr:uid="{130B8D39-4582-44F7-8E2E-33BE9549126E}"/>
    <cellStyle name="_RC&amp;A_MES_RELATÓRIO RUDI (3)_Resultado Consolidado v5 Sensibilidade POS PRESIDENTE v44  V6 2" xfId="3193" xr:uid="{B17E1EE7-8DCD-40E8-9562-EA2BC7C28F08}"/>
    <cellStyle name="_RC&amp;A_MES_RELATÓRIO RUDI (3)_Resultado Consolidado v5 Sensibilidade POS PRESIDENTE v44  V6 3" xfId="3194" xr:uid="{54D309AA-0951-47CE-B1D1-6E4D80429457}"/>
    <cellStyle name="_RC&amp;A_MES_RELATÓRIO RUDI (3)_Resultado Consolidado v5 Sensibilidade POS PRESIDENTE v44  V6 4" xfId="3195" xr:uid="{C67DA8F5-A77B-4C94-AD34-5B6B698613DA}"/>
    <cellStyle name="_RC&amp;A_MES_RELATÓRIO RUDI (3)_Resultado Consolidado v5 Sensibilidade POS PRESIDENTE v44  V6 5" xfId="3196" xr:uid="{42634A73-A0F9-43D6-BAFB-6407A30C13DC}"/>
    <cellStyle name="_RC&amp;A_MES_RELATÓRIO RUDI (3)_Resultado Consolidado v5 Sensibilidade POS PRESIDENTE v44  V6_B10 CAAF" xfId="3197" xr:uid="{7953E4B9-38D0-484F-8AF7-FA1B733D788F}"/>
    <cellStyle name="_RC&amp;A_MES_RemunerCapitalAlocado IBBA" xfId="3198" xr:uid="{D9B5A9F7-E497-4CC1-9BCD-BEBDC636C06B}"/>
    <cellStyle name="_RC&amp;A_MES_RemunerCapitalAlocado IBBA 2" xfId="3199" xr:uid="{2DEF75DB-142B-42AF-B23D-94B1F9D445E0}"/>
    <cellStyle name="_RC&amp;A_MES_RemunerCapitalAlocado IBBA 3" xfId="3200" xr:uid="{9DEF8E8E-62FA-4817-977F-D234CCC781EA}"/>
    <cellStyle name="_RC&amp;A_MES_RemunerCapitalAlocado IBBA 4" xfId="3201" xr:uid="{A84A0845-9679-45BB-A9F4-41CC2A0C56D2}"/>
    <cellStyle name="_RC&amp;A_MES_RemunerCapitalAlocado IBBA 5" xfId="3202" xr:uid="{1750E72F-E0DE-4EEE-B76D-B28CA1E7B7FD}"/>
    <cellStyle name="_RC&amp;A_MES_RemunerCapitalAlocado IBBA_B10 CAAF" xfId="3203" xr:uid="{8076DB42-CC3F-4CB9-B3ED-3FCBF0EFDEE9}"/>
    <cellStyle name="_RC&amp;A_MES_RemunerCapitalAlocado IBBA_Resultado Consolidado v5 Sensibilidade POS PRESIDENTE v43  V6" xfId="3204" xr:uid="{98673C8D-5D29-46D9-94EF-3EDA056A17C6}"/>
    <cellStyle name="_RC&amp;A_MES_RemunerCapitalAlocado IBBA_Resultado Consolidado v5 Sensibilidade POS PRESIDENTE v43  V6 2" xfId="3205" xr:uid="{DC051892-C88C-47DE-9EA6-5FD72D9A97E3}"/>
    <cellStyle name="_RC&amp;A_MES_RemunerCapitalAlocado IBBA_Resultado Consolidado v5 Sensibilidade POS PRESIDENTE v43  V6 3" xfId="3206" xr:uid="{6EC8ECEF-80DB-415E-A37A-EF4363C19DB6}"/>
    <cellStyle name="_RC&amp;A_MES_RemunerCapitalAlocado IBBA_Resultado Consolidado v5 Sensibilidade POS PRESIDENTE v43  V6 4" xfId="3207" xr:uid="{00370041-2CFD-4DED-8D77-79426DB43635}"/>
    <cellStyle name="_RC&amp;A_MES_RemunerCapitalAlocado IBBA_Resultado Consolidado v5 Sensibilidade POS PRESIDENTE v43  V6 5" xfId="3208" xr:uid="{5F75C215-CB10-483C-8FD5-9FD990B39004}"/>
    <cellStyle name="_RC&amp;A_MES_RemunerCapitalAlocado IBBA_Resultado Consolidado v5 Sensibilidade POS PRESIDENTE v43  V6_B10 CAAF" xfId="3209" xr:uid="{FEC849D9-8B16-4DE6-B46D-52371335E922}"/>
    <cellStyle name="_RC&amp;A_MES_RemunerCapitalAlocado IBBA_Resultado Consolidado v5 Sensibilidade POS PRESIDENTE v44  V6" xfId="3210" xr:uid="{09AA21AA-65DF-4F06-9ED5-85176A36C780}"/>
    <cellStyle name="_RC&amp;A_MES_RemunerCapitalAlocado IBBA_Resultado Consolidado v5 Sensibilidade POS PRESIDENTE v44  V6 2" xfId="3211" xr:uid="{B1408D60-E79C-4367-AAB6-8D145698C880}"/>
    <cellStyle name="_RC&amp;A_MES_RemunerCapitalAlocado IBBA_Resultado Consolidado v5 Sensibilidade POS PRESIDENTE v44  V6 3" xfId="3212" xr:uid="{F68E569D-43F5-4125-8359-117C2164EB93}"/>
    <cellStyle name="_RC&amp;A_MES_RemunerCapitalAlocado IBBA_Resultado Consolidado v5 Sensibilidade POS PRESIDENTE v44  V6 4" xfId="3213" xr:uid="{D67A377B-ECC6-458F-BDA9-EF54C74B329A}"/>
    <cellStyle name="_RC&amp;A_MES_RemunerCapitalAlocado IBBA_Resultado Consolidado v5 Sensibilidade POS PRESIDENTE v44  V6 5" xfId="3214" xr:uid="{61A1E041-046C-4B0B-BF70-6597332C1FD8}"/>
    <cellStyle name="_RC&amp;A_MES_RemunerCapitalAlocado IBBA_Resultado Consolidado v5 Sensibilidade POS PRESIDENTE v44  V6_B10 CAAF" xfId="3215" xr:uid="{081000EA-CA44-48E5-AA04-538D168075F3}"/>
    <cellStyle name="_RC&amp;A_MES_Resultado Consolidado v5 Sensibilidade POS PRESIDENTE v44  V6 email IBBA" xfId="3216" xr:uid="{B3D1D740-281F-4FEF-AF75-22E4E36B081C}"/>
    <cellStyle name="_RC&amp;A_MES_Resultado Consolidado v5 Sensibilidade POS PRESIDENTE v44  V6 email IBBA_B10 CAAF" xfId="3217" xr:uid="{A5401308-1B30-4BD6-84B1-A6980F20625B}"/>
    <cellStyle name="_RC&amp;A_MES_Systemic" xfId="3218" xr:uid="{71F7E582-D46A-4949-9FC8-865E8FD49E7E}"/>
    <cellStyle name="_RC&amp;A_MES_Systemic_B10 CAAF" xfId="3219" xr:uid="{4002A27A-823C-400F-BB11-AC9298C08051}"/>
    <cellStyle name="_RC&amp;A_MES_US Interest rate" xfId="3220" xr:uid="{EE897F77-CCEB-4758-94A2-53EE56A76776}"/>
    <cellStyle name="_RC&amp;A_MES_US Interest rate_B10 CAAF" xfId="3221" xr:uid="{78433FFF-7B95-49AB-A4DC-898529D0BF40}"/>
    <cellStyle name="_Recon LL x PL ACAPI" xfId="3222" xr:uid="{7119C549-2688-4880-A151-3E345A16056E}"/>
    <cellStyle name="_Recon LL x PL ACAPI 2" xfId="3223" xr:uid="{6021023C-0CA8-4BEB-8BD7-BC779BFB5AB5}"/>
    <cellStyle name="_Recon LL x PL ACAPI 3" xfId="3224" xr:uid="{DA330A01-4200-41CB-8455-1F40F6BB2104}"/>
    <cellStyle name="_Recon LL x PL ACAPI 4" xfId="3225" xr:uid="{99937CB7-CE58-46AE-A662-774520E8C4EC}"/>
    <cellStyle name="_Recon LL x PL ACAPI_planilha_modelo_contabilidade" xfId="3226" xr:uid="{29C14755-F555-4935-80CE-8F1E9F938D43}"/>
    <cellStyle name="_RemunerCapitalAlocado IBBA" xfId="3227" xr:uid="{BDA26960-AA95-40A2-B288-5B4B758E70A0}"/>
    <cellStyle name="_RemunerCapitalAlocado IBBA 2" xfId="3228" xr:uid="{D6C0053A-96E5-435D-B698-1706234F0E83}"/>
    <cellStyle name="_RemunerCapitalAlocado IBBA_~3411570" xfId="3229" xr:uid="{731469B9-3619-4D68-AE8A-BEE24EF9DEB9}"/>
    <cellStyle name="_RemunerCapitalAlocado IBBA_B10 CAAF" xfId="3230" xr:uid="{40502852-C05C-48EA-9CA8-651CF8F19F86}"/>
    <cellStyle name="_RemunerCapitalAlocado IBBA_Corporate Bonds Sensitivity" xfId="3231" xr:uid="{C8F1872C-EEF2-43B7-8BB2-4DD5E7040287}"/>
    <cellStyle name="_RemunerCapitalAlocado IBBA_MapaResultados_95 180809" xfId="3232" xr:uid="{D5B633E0-27AA-4D80-B9E8-EDBAA4A82271}"/>
    <cellStyle name="_RemunerCapitalAlocado IBBA_MapaResultados_95 180809 2" xfId="3233" xr:uid="{4D9D34A9-E5C3-4672-831B-589BB68F6349}"/>
    <cellStyle name="_RemunerCapitalAlocado IBBA_MapaResultados_95 180809_Advanced economy" xfId="3234" xr:uid="{D160F061-0024-4F13-A56F-683F5ED1381C}"/>
    <cellStyle name="_RemunerCapitalAlocado IBBA_MapaResultados_95 180809_Asia Russia" xfId="3235" xr:uid="{EF97DDE3-56F1-451F-B085-58D9C7E6CE28}"/>
    <cellStyle name="_RemunerCapitalAlocado IBBA_MapaResultados_95 180809_Brazilian credit crunch" xfId="3236" xr:uid="{D2CA5AFE-D48E-491E-A060-BE1C8A4587E7}"/>
    <cellStyle name="_RemunerCapitalAlocado IBBA_MapaResultados_95 180809_Brazilian debt crisis" xfId="3237" xr:uid="{F2967C0A-13A8-4E29-BD39-AB25D5F433D2}"/>
    <cellStyle name="_RemunerCapitalAlocado IBBA_MapaResultados_95 180809_Chinese hard land" xfId="3238" xr:uid="{AE9A7C97-0C9F-4BD4-A38D-73D34F610914}"/>
    <cellStyle name="_RemunerCapitalAlocado IBBA_MapaResultados_95 180809_Geopolitical" xfId="3239" xr:uid="{2B31546B-7E9F-412D-90B2-CFD157E6300C}"/>
    <cellStyle name="_RemunerCapitalAlocado IBBA_MapaResultados_95 180809_Lula election" xfId="3240" xr:uid="{532247C0-42CB-47DA-AF64-CA118FD191E0}"/>
    <cellStyle name="_RemunerCapitalAlocado IBBA_MapaResultados_95 180809_Populist shift" xfId="3241" xr:uid="{2B645C84-BD45-4A88-A7EB-BCA81F53B89B}"/>
    <cellStyle name="_RemunerCapitalAlocado IBBA_MapaResultados_95 180809_Resultado Consolidado v5 Sensibilidade POS PRESIDENTE v43  V6" xfId="3242" xr:uid="{331E5A3A-446C-497A-B187-073B17AA83AF}"/>
    <cellStyle name="_RemunerCapitalAlocado IBBA_MapaResultados_95 180809_Resultado Consolidado v5 Sensibilidade POS PRESIDENTE v43  V6 2" xfId="3243" xr:uid="{A1C578A8-67A8-4184-8423-65136631B131}"/>
    <cellStyle name="_RemunerCapitalAlocado IBBA_MapaResultados_95 180809_Resultado Consolidado v5 Sensibilidade POS PRESIDENTE v43  V6_Advanced economy" xfId="3244" xr:uid="{B82ACA77-5993-45EE-9627-BE372AA26D1B}"/>
    <cellStyle name="_RemunerCapitalAlocado IBBA_MapaResultados_95 180809_Resultado Consolidado v5 Sensibilidade POS PRESIDENTE v43  V6_Asia Russia" xfId="3245" xr:uid="{6884BA37-9AB3-46DF-866F-A49D10E1DBF6}"/>
    <cellStyle name="_RemunerCapitalAlocado IBBA_MapaResultados_95 180809_Resultado Consolidado v5 Sensibilidade POS PRESIDENTE v43  V6_Brazilian credit crunch" xfId="3246" xr:uid="{A839A608-ECC4-4452-9802-4A035E787E30}"/>
    <cellStyle name="_RemunerCapitalAlocado IBBA_MapaResultados_95 180809_Resultado Consolidado v5 Sensibilidade POS PRESIDENTE v43  V6_Brazilian debt crisis" xfId="3247" xr:uid="{9409310A-E191-4C78-B06E-A0943059B8B8}"/>
    <cellStyle name="_RemunerCapitalAlocado IBBA_MapaResultados_95 180809_Resultado Consolidado v5 Sensibilidade POS PRESIDENTE v43  V6_Chinese hard land" xfId="3248" xr:uid="{2FF7E612-20B5-4DDA-A069-EB972812F3C9}"/>
    <cellStyle name="_RemunerCapitalAlocado IBBA_MapaResultados_95 180809_Resultado Consolidado v5 Sensibilidade POS PRESIDENTE v43  V6_Geopolitical" xfId="3249" xr:uid="{F7D52D36-7D49-4DBE-A42D-A68F3F432CD8}"/>
    <cellStyle name="_RemunerCapitalAlocado IBBA_MapaResultados_95 180809_Resultado Consolidado v5 Sensibilidade POS PRESIDENTE v43  V6_Lula election" xfId="3250" xr:uid="{9848AB33-55C5-4228-A831-E47A52F25955}"/>
    <cellStyle name="_RemunerCapitalAlocado IBBA_MapaResultados_95 180809_Resultado Consolidado v5 Sensibilidade POS PRESIDENTE v43  V6_Populist shift" xfId="3251" xr:uid="{5F3A74AA-25CF-43FE-9595-BBC464BB7C0F}"/>
    <cellStyle name="_RemunerCapitalAlocado IBBA_MapaResultados_95 180809_Resultado Consolidado v5 Sensibilidade POS PRESIDENTE v43  V6_Systemic" xfId="3252" xr:uid="{05CA1E4B-1DE1-42BF-87D3-629CC3F07B17}"/>
    <cellStyle name="_RemunerCapitalAlocado IBBA_MapaResultados_95 180809_Resultado Consolidado v5 Sensibilidade POS PRESIDENTE v43  V6_US Interest rate" xfId="3253" xr:uid="{20BBF61B-E68C-4356-8EB0-9489D089B87B}"/>
    <cellStyle name="_RemunerCapitalAlocado IBBA_MapaResultados_95 180809_Resultado Consolidado v5 Sensibilidade POS PRESIDENTE v44  V6" xfId="3254" xr:uid="{FE6DE615-4902-40B4-92B1-A2708FFBF618}"/>
    <cellStyle name="_RemunerCapitalAlocado IBBA_MapaResultados_95 180809_Resultado Consolidado v5 Sensibilidade POS PRESIDENTE v44  V6 2" xfId="3255" xr:uid="{16572713-0F91-48FD-9823-F8D58B66D896}"/>
    <cellStyle name="_RemunerCapitalAlocado IBBA_MapaResultados_95 180809_Resultado Consolidado v5 Sensibilidade POS PRESIDENTE v44  V6_Advanced economy" xfId="3256" xr:uid="{8D4CFA3F-3DF9-4486-854C-DCA3344C6EF6}"/>
    <cellStyle name="_RemunerCapitalAlocado IBBA_MapaResultados_95 180809_Resultado Consolidado v5 Sensibilidade POS PRESIDENTE v44  V6_Asia Russia" xfId="3257" xr:uid="{5FA3C2F7-22E1-4EA1-A0CB-6ED946DA6EE0}"/>
    <cellStyle name="_RemunerCapitalAlocado IBBA_MapaResultados_95 180809_Resultado Consolidado v5 Sensibilidade POS PRESIDENTE v44  V6_Brazilian credit crunch" xfId="3258" xr:uid="{E8BB30CB-C231-4B8D-95EC-5091289C8A72}"/>
    <cellStyle name="_RemunerCapitalAlocado IBBA_MapaResultados_95 180809_Resultado Consolidado v5 Sensibilidade POS PRESIDENTE v44  V6_Brazilian debt crisis" xfId="3259" xr:uid="{3859BE19-A794-4574-B30C-95ACA87A4450}"/>
    <cellStyle name="_RemunerCapitalAlocado IBBA_MapaResultados_95 180809_Resultado Consolidado v5 Sensibilidade POS PRESIDENTE v44  V6_Chinese hard land" xfId="3260" xr:uid="{554441C8-674C-44D6-8477-AAAF236F6CB6}"/>
    <cellStyle name="_RemunerCapitalAlocado IBBA_MapaResultados_95 180809_Resultado Consolidado v5 Sensibilidade POS PRESIDENTE v44  V6_Geopolitical" xfId="3261" xr:uid="{93A23CF4-565F-4FE2-A6DE-963DAABD3746}"/>
    <cellStyle name="_RemunerCapitalAlocado IBBA_MapaResultados_95 180809_Resultado Consolidado v5 Sensibilidade POS PRESIDENTE v44  V6_Lula election" xfId="3262" xr:uid="{0E4510E5-34CD-4268-A568-6147ECDB48EC}"/>
    <cellStyle name="_RemunerCapitalAlocado IBBA_MapaResultados_95 180809_Resultado Consolidado v5 Sensibilidade POS PRESIDENTE v44  V6_Populist shift" xfId="3263" xr:uid="{77BFA742-301D-449F-B81E-CE1433F42EC2}"/>
    <cellStyle name="_RemunerCapitalAlocado IBBA_MapaResultados_95 180809_Resultado Consolidado v5 Sensibilidade POS PRESIDENTE v44  V6_Systemic" xfId="3264" xr:uid="{8980144E-18D0-409A-999F-66B50F0E3B23}"/>
    <cellStyle name="_RemunerCapitalAlocado IBBA_MapaResultados_95 180809_Resultado Consolidado v5 Sensibilidade POS PRESIDENTE v44  V6_US Interest rate" xfId="3265" xr:uid="{78E3170A-31EC-402C-B039-DF082A2F17C7}"/>
    <cellStyle name="_RemunerCapitalAlocado IBBA_MapaResultados_95 180809_Systemic" xfId="3266" xr:uid="{C62DEF58-8F57-4AF5-A18C-777CA420E8F9}"/>
    <cellStyle name="_RemunerCapitalAlocado IBBA_MapaResultados_95 180809_US Interest rate" xfId="3267" xr:uid="{DAF8D346-7CDF-4763-93EA-4AC89C1A81C4}"/>
    <cellStyle name="_RemunerCapitalAlocado IBBA_Multi_Charts v18" xfId="3268" xr:uid="{93898E6A-00AD-402D-9269-1E523C786517}"/>
    <cellStyle name="_RemunerCapitalAlocado IBBA_Multi_Charts v18 2" xfId="3269" xr:uid="{BFB741F1-B67E-41BD-AFFB-169366483EAF}"/>
    <cellStyle name="_RemunerCapitalAlocado IBBA_Multi_Charts v18_B10 CAAF" xfId="3270" xr:uid="{F9556FAE-84D6-4DA5-937A-074FBD8F02A8}"/>
    <cellStyle name="_RemunerCapitalAlocado IBBA_Multi_Charts v18_Itau_historical_data_request_without_budget" xfId="3271" xr:uid="{74DA3C13-7226-4CE7-89FB-2B4CE81B8E60}"/>
    <cellStyle name="_RemunerCapitalAlocado IBBA_Multi_Charts v18_Tab_D1" xfId="3272" xr:uid="{1E7B08BB-D819-4BA5-9D48-E4C8C069333C}"/>
    <cellStyle name="_RemunerCapitalAlocado IBBA_RELATÓRIO RUDI (3)" xfId="3273" xr:uid="{A8E64975-6A37-4A49-8181-B42674C83388}"/>
    <cellStyle name="_RemunerCapitalAlocado IBBA_RELATÓRIO RUDI (3) 2" xfId="3274" xr:uid="{562FA635-AA6E-4EF4-B7DF-0189C2C6A866}"/>
    <cellStyle name="_RemunerCapitalAlocado IBBA_RELATÓRIO RUDI (3)_Advanced economy" xfId="3275" xr:uid="{B561D572-FFE8-43D4-9867-9F891A74DDF5}"/>
    <cellStyle name="_RemunerCapitalAlocado IBBA_RELATÓRIO RUDI (3)_Asia Russia" xfId="3276" xr:uid="{1C6EE2E1-B9CE-402F-911F-5248085975AB}"/>
    <cellStyle name="_RemunerCapitalAlocado IBBA_RELATÓRIO RUDI (3)_Brazilian credit crunch" xfId="3277" xr:uid="{13B3A078-A36B-44B6-93CD-E7333C58869B}"/>
    <cellStyle name="_RemunerCapitalAlocado IBBA_RELATÓRIO RUDI (3)_Brazilian debt crisis" xfId="3278" xr:uid="{5EA023EF-EF5A-40F6-9FA4-9C1E0E157429}"/>
    <cellStyle name="_RemunerCapitalAlocado IBBA_RELATÓRIO RUDI (3)_Chinese hard land" xfId="3279" xr:uid="{E454B26C-B854-4FE1-8D67-C18F52BCAE57}"/>
    <cellStyle name="_RemunerCapitalAlocado IBBA_RELATÓRIO RUDI (3)_Geopolitical" xfId="3280" xr:uid="{332A654B-73FB-4CEC-8C9E-407B07CB9EED}"/>
    <cellStyle name="_RemunerCapitalAlocado IBBA_RELATÓRIO RUDI (3)_Lula election" xfId="3281" xr:uid="{1C56D11E-1E9D-42E8-99D2-30A6620966BC}"/>
    <cellStyle name="_RemunerCapitalAlocado IBBA_RELATÓRIO RUDI (3)_Populist shift" xfId="3282" xr:uid="{632914B7-42AE-4C96-8851-A3EB4740552F}"/>
    <cellStyle name="_RemunerCapitalAlocado IBBA_RELATÓRIO RUDI (3)_Resultado Consolidado v5 Sensibilidade POS PRESIDENTE v43  V6" xfId="3283" xr:uid="{E0D9FF56-A60F-4F7D-84A7-313C6D26214A}"/>
    <cellStyle name="_RemunerCapitalAlocado IBBA_RELATÓRIO RUDI (3)_Resultado Consolidado v5 Sensibilidade POS PRESIDENTE v43  V6 2" xfId="3284" xr:uid="{D2F0486D-09BE-4ABD-8920-727DDB80683B}"/>
    <cellStyle name="_RemunerCapitalAlocado IBBA_RELATÓRIO RUDI (3)_Resultado Consolidado v5 Sensibilidade POS PRESIDENTE v43  V6_Advanced economy" xfId="3285" xr:uid="{04DF48EB-484F-4CFC-81B2-6260D4159BC5}"/>
    <cellStyle name="_RemunerCapitalAlocado IBBA_RELATÓRIO RUDI (3)_Resultado Consolidado v5 Sensibilidade POS PRESIDENTE v43  V6_Asia Russia" xfId="3286" xr:uid="{34670DEB-5A96-44BF-8495-7A52231447DC}"/>
    <cellStyle name="_RemunerCapitalAlocado IBBA_RELATÓRIO RUDI (3)_Resultado Consolidado v5 Sensibilidade POS PRESIDENTE v43  V6_Brazilian credit crunch" xfId="3287" xr:uid="{1B8A03D8-5DC4-41F1-BA0B-E5CB892FF0C7}"/>
    <cellStyle name="_RemunerCapitalAlocado IBBA_RELATÓRIO RUDI (3)_Resultado Consolidado v5 Sensibilidade POS PRESIDENTE v43  V6_Brazilian debt crisis" xfId="3288" xr:uid="{BD5D72AC-AC00-4304-916E-555564937950}"/>
    <cellStyle name="_RemunerCapitalAlocado IBBA_RELATÓRIO RUDI (3)_Resultado Consolidado v5 Sensibilidade POS PRESIDENTE v43  V6_Chinese hard land" xfId="3289" xr:uid="{AD60CCB1-8701-48B2-93C4-DC3522275F9C}"/>
    <cellStyle name="_RemunerCapitalAlocado IBBA_RELATÓRIO RUDI (3)_Resultado Consolidado v5 Sensibilidade POS PRESIDENTE v43  V6_Geopolitical" xfId="3290" xr:uid="{BFDB130D-CD9C-490D-A7DE-40BDCD8CFFEE}"/>
    <cellStyle name="_RemunerCapitalAlocado IBBA_RELATÓRIO RUDI (3)_Resultado Consolidado v5 Sensibilidade POS PRESIDENTE v43  V6_Lula election" xfId="3291" xr:uid="{B0BE6063-E700-4ADB-A045-FA6341E1D7C1}"/>
    <cellStyle name="_RemunerCapitalAlocado IBBA_RELATÓRIO RUDI (3)_Resultado Consolidado v5 Sensibilidade POS PRESIDENTE v43  V6_Populist shift" xfId="3292" xr:uid="{EA5E545F-096D-495F-8C60-45D030BD24EB}"/>
    <cellStyle name="_RemunerCapitalAlocado IBBA_RELATÓRIO RUDI (3)_Resultado Consolidado v5 Sensibilidade POS PRESIDENTE v43  V6_Systemic" xfId="3293" xr:uid="{9BD45982-C8FA-4CFE-924C-3B8DEFA810E3}"/>
    <cellStyle name="_RemunerCapitalAlocado IBBA_RELATÓRIO RUDI (3)_Resultado Consolidado v5 Sensibilidade POS PRESIDENTE v43  V6_US Interest rate" xfId="3294" xr:uid="{03569C50-848D-46EB-9CDB-AF4B65E731B8}"/>
    <cellStyle name="_RemunerCapitalAlocado IBBA_RELATÓRIO RUDI (3)_Resultado Consolidado v5 Sensibilidade POS PRESIDENTE v44  V6" xfId="3295" xr:uid="{6BDB30DB-A2B1-4758-89DE-B60573C275C4}"/>
    <cellStyle name="_RemunerCapitalAlocado IBBA_RELATÓRIO RUDI (3)_Resultado Consolidado v5 Sensibilidade POS PRESIDENTE v44  V6 2" xfId="3296" xr:uid="{59CB2B91-2E84-4A34-B48E-497CA7682742}"/>
    <cellStyle name="_RemunerCapitalAlocado IBBA_RELATÓRIO RUDI (3)_Resultado Consolidado v5 Sensibilidade POS PRESIDENTE v44  V6_Advanced economy" xfId="3297" xr:uid="{EB0252EA-B469-4ACE-A6CA-6E01A0E0415D}"/>
    <cellStyle name="_RemunerCapitalAlocado IBBA_RELATÓRIO RUDI (3)_Resultado Consolidado v5 Sensibilidade POS PRESIDENTE v44  V6_Asia Russia" xfId="3298" xr:uid="{6535BA3C-91BC-453B-82B1-F00B21A59DE1}"/>
    <cellStyle name="_RemunerCapitalAlocado IBBA_RELATÓRIO RUDI (3)_Resultado Consolidado v5 Sensibilidade POS PRESIDENTE v44  V6_Brazilian credit crunch" xfId="3299" xr:uid="{40F3C74E-3427-4D40-85F7-FD05F3E010B6}"/>
    <cellStyle name="_RemunerCapitalAlocado IBBA_RELATÓRIO RUDI (3)_Resultado Consolidado v5 Sensibilidade POS PRESIDENTE v44  V6_Brazilian debt crisis" xfId="3300" xr:uid="{F44DC105-60A9-4771-A598-A41B20F213FB}"/>
    <cellStyle name="_RemunerCapitalAlocado IBBA_RELATÓRIO RUDI (3)_Resultado Consolidado v5 Sensibilidade POS PRESIDENTE v44  V6_Chinese hard land" xfId="3301" xr:uid="{1A3B0719-F4F8-4301-9FBF-24B99BE16612}"/>
    <cellStyle name="_RemunerCapitalAlocado IBBA_RELATÓRIO RUDI (3)_Resultado Consolidado v5 Sensibilidade POS PRESIDENTE v44  V6_Geopolitical" xfId="3302" xr:uid="{895CCB8C-3EB3-4207-AAA8-8BBD9CB6D88D}"/>
    <cellStyle name="_RemunerCapitalAlocado IBBA_RELATÓRIO RUDI (3)_Resultado Consolidado v5 Sensibilidade POS PRESIDENTE v44  V6_Lula election" xfId="3303" xr:uid="{2E090F2B-391B-4DD7-AAAC-13C97CDBE47B}"/>
    <cellStyle name="_RemunerCapitalAlocado IBBA_RELATÓRIO RUDI (3)_Resultado Consolidado v5 Sensibilidade POS PRESIDENTE v44  V6_Populist shift" xfId="3304" xr:uid="{951F835A-2900-45E9-9FAB-777D53C55395}"/>
    <cellStyle name="_RemunerCapitalAlocado IBBA_RELATÓRIO RUDI (3)_Resultado Consolidado v5 Sensibilidade POS PRESIDENTE v44  V6_Systemic" xfId="3305" xr:uid="{238B25D8-70C2-480D-9422-40B1280EA61E}"/>
    <cellStyle name="_RemunerCapitalAlocado IBBA_RELATÓRIO RUDI (3)_Resultado Consolidado v5 Sensibilidade POS PRESIDENTE v44  V6_US Interest rate" xfId="3306" xr:uid="{30CF918F-35CA-4B81-88BD-B19B8D0E5067}"/>
    <cellStyle name="_RemunerCapitalAlocado IBBA_RELATÓRIO RUDI (3)_Systemic" xfId="3307" xr:uid="{676188CE-064A-4D01-9240-325CD2064319}"/>
    <cellStyle name="_RemunerCapitalAlocado IBBA_RELATÓRIO RUDI (3)_US Interest rate" xfId="3308" xr:uid="{DBBAED6C-F5EE-4087-8679-F735431D4207}"/>
    <cellStyle name="_RemunerCapitalAlocado IBBA_Resultado Consolidado v5 Sensibilidade POS PRESIDENTE v44  V6 email IBBA" xfId="3309" xr:uid="{CCA0E2A4-5639-42CB-8038-6CDA2F84F961}"/>
    <cellStyle name="_RemunerCapitalAlocado IBBA_Resultado Consolidado v5 Sensibilidade POS PRESIDENTE v44  V6 email IBBA_Advanced economy" xfId="3310" xr:uid="{FD5C8B1F-FB13-40CB-8121-304569AA939C}"/>
    <cellStyle name="_RemunerCapitalAlocado IBBA_Resultado Consolidado v5 Sensibilidade POS PRESIDENTE v44  V6 email IBBA_Asia Russia" xfId="3311" xr:uid="{2BA7F3D1-A141-42BB-80F3-B056E6AC4C3E}"/>
    <cellStyle name="_RemunerCapitalAlocado IBBA_Resultado Consolidado v5 Sensibilidade POS PRESIDENTE v44  V6 email IBBA_Brazilian credit crunch" xfId="3312" xr:uid="{7463403C-5F4B-4BFE-AE39-E555843A0B56}"/>
    <cellStyle name="_RemunerCapitalAlocado IBBA_Resultado Consolidado v5 Sensibilidade POS PRESIDENTE v44  V6 email IBBA_Brazilian debt crisis" xfId="3313" xr:uid="{17B8908D-38B5-4688-8B9A-8D6EFB447304}"/>
    <cellStyle name="_RemunerCapitalAlocado IBBA_Resultado Consolidado v5 Sensibilidade POS PRESIDENTE v44  V6 email IBBA_Chinese hard land" xfId="3314" xr:uid="{F4A7A397-C907-4EF3-A057-3A0C7523CC4B}"/>
    <cellStyle name="_RemunerCapitalAlocado IBBA_Resultado Consolidado v5 Sensibilidade POS PRESIDENTE v44  V6 email IBBA_Geopolitical" xfId="3315" xr:uid="{19652048-9732-4CB6-AD88-9B24DA28EE17}"/>
    <cellStyle name="_RemunerCapitalAlocado IBBA_Resultado Consolidado v5 Sensibilidade POS PRESIDENTE v44  V6 email IBBA_Lula election" xfId="3316" xr:uid="{1475E000-C542-4212-94D9-2E49B71E6DC4}"/>
    <cellStyle name="_RemunerCapitalAlocado IBBA_Resultado Consolidado v5 Sensibilidade POS PRESIDENTE v44  V6 email IBBA_Populist shift" xfId="3317" xr:uid="{E79F1A20-7A6B-4F50-999C-3613CCC3222C}"/>
    <cellStyle name="_RemunerCapitalAlocado IBBA_Resultado Consolidado v5 Sensibilidade POS PRESIDENTE v44  V6 email IBBA_Systemic" xfId="3318" xr:uid="{25368DA0-0851-4AD3-8685-F666F0127A93}"/>
    <cellStyle name="_RemunerCapitalAlocado IBBA_Resultado Consolidado v5 Sensibilidade POS PRESIDENTE v44  V6 email IBBA_US Interest rate" xfId="3319" xr:uid="{9E49A4E9-BD1A-4591-8EAC-99418BB6F937}"/>
    <cellStyle name="_Reporte" xfId="3320" xr:uid="{3D3769AF-8BCC-4AD1-8BD8-99DD566CD2DD}"/>
    <cellStyle name="_Resultado_Gerencial_Operacional" xfId="3321" xr:uid="{6F831C77-F6EE-40A5-88EA-5D28D1E7F80B}"/>
    <cellStyle name="_Resumen Cuentas" xfId="3322" xr:uid="{D8F1F4FF-790C-44A6-B0C9-F6E9D437093A}"/>
    <cellStyle name="_Resumen Cuentas 2" xfId="3323" xr:uid="{F67F6EDB-DB1F-48E3-BE0C-17302F5A308D}"/>
    <cellStyle name="_Resumen Cuentas 3" xfId="3324" xr:uid="{06EB52B5-3543-4601-826D-F232307398D5}"/>
    <cellStyle name="_RESUMO2" xfId="3325" xr:uid="{158A626D-94C2-4CD4-89BC-3BBD1FEBE1AC}"/>
    <cellStyle name="_RESUMO2 2" xfId="3326" xr:uid="{201DC3DF-7876-47F8-9934-F9C2B89E3ABD}"/>
    <cellStyle name="_RESUMO2 3" xfId="3327" xr:uid="{03764106-2D53-4426-A476-2CBDCFB7DD02}"/>
    <cellStyle name="_RESUMO2 4" xfId="3328" xr:uid="{71BD8CBA-A99B-47F8-86FF-4085E3F11F88}"/>
    <cellStyle name="_RESUMO2 5" xfId="3329" xr:uid="{9D45ACC5-2284-4449-8B7C-ED534C51AB88}"/>
    <cellStyle name="_RESUMO2_~3411570" xfId="3330" xr:uid="{26C5312C-66FF-42ED-BF5E-83504DF4DFAC}"/>
    <cellStyle name="_RESUMO2_Advanced economy" xfId="3331" xr:uid="{B7ADB7A4-ED83-44E7-9F0E-D2EB7A420F73}"/>
    <cellStyle name="_RESUMO2_Advanced economy_B10 CAAF" xfId="3332" xr:uid="{4C0DCAC3-70FF-442C-9EAA-4343725FD075}"/>
    <cellStyle name="_RESUMO2_Asia Russia" xfId="3333" xr:uid="{0715BBA0-167E-47D6-996A-839E67BC6A29}"/>
    <cellStyle name="_RESUMO2_Asia Russia_B10 CAAF" xfId="3334" xr:uid="{AF12866F-BF2C-4769-A920-2ED9C07FFD8F}"/>
    <cellStyle name="_RESUMO2_Brazilian credit crunch" xfId="3335" xr:uid="{725E11D4-5A80-4029-972B-C1D3825F8918}"/>
    <cellStyle name="_RESUMO2_Brazilian credit crunch_B10 CAAF" xfId="3336" xr:uid="{29FAD4B6-6A35-4B20-8889-E73ABA827979}"/>
    <cellStyle name="_RESUMO2_Brazilian debt crisis" xfId="3337" xr:uid="{E5D21553-6DF2-434C-90A0-1F22DECF7220}"/>
    <cellStyle name="_RESUMO2_Brazilian debt crisis_B10 CAAF" xfId="3338" xr:uid="{517FC14F-9764-4D65-AABD-68EB67F9F594}"/>
    <cellStyle name="_RESUMO2_Chinese hard land" xfId="3339" xr:uid="{C711F3AE-C364-4176-9531-A4E0451EC105}"/>
    <cellStyle name="_RESUMO2_Chinese hard land_B10 CAAF" xfId="3340" xr:uid="{8E8F1A9C-7BBA-48F0-A3F6-730F47A7BD39}"/>
    <cellStyle name="_RESUMO2_Corporate Bonds Sensitivity" xfId="3341" xr:uid="{B3902497-4698-4495-AC36-F3FF43098D9B}"/>
    <cellStyle name="_RESUMO2_EstruturalBanking IBBA" xfId="3342" xr:uid="{420EF346-7285-48F7-BD90-00DDF73C46D6}"/>
    <cellStyle name="_RESUMO2_EstruturalBanking IBBA 2" xfId="3343" xr:uid="{549A9E68-1FE3-45F1-8DC3-58C18C3B354F}"/>
    <cellStyle name="_RESUMO2_EstruturalBanking IBBA 3" xfId="3344" xr:uid="{A0422F03-A9B7-45D9-BFDC-E603E77D44A2}"/>
    <cellStyle name="_RESUMO2_EstruturalBanking IBBA 4" xfId="3345" xr:uid="{2DDB1E94-FA6C-49B0-A5BF-1FC47ECB239E}"/>
    <cellStyle name="_RESUMO2_EstruturalBanking IBBA 5" xfId="3346" xr:uid="{0BD71341-9565-4D32-A8E9-8D2CF27D5CDC}"/>
    <cellStyle name="_RESUMO2_EstruturalBanking IBBA_B10 CAAF" xfId="3347" xr:uid="{E90DB2B9-70DE-4E02-B34B-E57ED9223F9C}"/>
    <cellStyle name="_RESUMO2_EstruturalBanking IBBA_Resultado Consolidado v5 Sensibilidade POS PRESIDENTE v43  V6" xfId="3348" xr:uid="{00975A58-2055-4A29-AA44-B41AEE90BB6E}"/>
    <cellStyle name="_RESUMO2_EstruturalBanking IBBA_Resultado Consolidado v5 Sensibilidade POS PRESIDENTE v43  V6 2" xfId="3349" xr:uid="{DB3D9F25-9DE0-45D2-BD3D-2308AED197BD}"/>
    <cellStyle name="_RESUMO2_EstruturalBanking IBBA_Resultado Consolidado v5 Sensibilidade POS PRESIDENTE v43  V6 3" xfId="3350" xr:uid="{014E83CE-9D11-4392-B80B-D0C02B21AC51}"/>
    <cellStyle name="_RESUMO2_EstruturalBanking IBBA_Resultado Consolidado v5 Sensibilidade POS PRESIDENTE v43  V6 4" xfId="3351" xr:uid="{9767815F-BB74-4EB5-9F31-83FC84D61247}"/>
    <cellStyle name="_RESUMO2_EstruturalBanking IBBA_Resultado Consolidado v5 Sensibilidade POS PRESIDENTE v43  V6 5" xfId="3352" xr:uid="{18F2B6D5-EBEF-4253-A693-A5375CA0D082}"/>
    <cellStyle name="_RESUMO2_EstruturalBanking IBBA_Resultado Consolidado v5 Sensibilidade POS PRESIDENTE v43  V6_B10 CAAF" xfId="3353" xr:uid="{F33414F3-4B39-4CF9-AC8E-AA0311BFE96B}"/>
    <cellStyle name="_RESUMO2_EstruturalBanking IBBA_Resultado Consolidado v5 Sensibilidade POS PRESIDENTE v44  V6" xfId="3354" xr:uid="{4491BB06-6B80-46CB-85BE-6AE4B67557A9}"/>
    <cellStyle name="_RESUMO2_EstruturalBanking IBBA_Resultado Consolidado v5 Sensibilidade POS PRESIDENTE v44  V6 2" xfId="3355" xr:uid="{6B38483E-2829-4B83-9955-2167DFE3635D}"/>
    <cellStyle name="_RESUMO2_EstruturalBanking IBBA_Resultado Consolidado v5 Sensibilidade POS PRESIDENTE v44  V6 3" xfId="3356" xr:uid="{B0F9FD7B-AAC6-4A8D-A164-B5AD799B44FA}"/>
    <cellStyle name="_RESUMO2_EstruturalBanking IBBA_Resultado Consolidado v5 Sensibilidade POS PRESIDENTE v44  V6 4" xfId="3357" xr:uid="{22F93E5A-79D8-4B66-B2F0-29630B87A8C2}"/>
    <cellStyle name="_RESUMO2_EstruturalBanking IBBA_Resultado Consolidado v5 Sensibilidade POS PRESIDENTE v44  V6 5" xfId="3358" xr:uid="{26E5DA89-FE1A-417D-9752-D6DD8EF91C3D}"/>
    <cellStyle name="_RESUMO2_EstruturalBanking IBBA_Resultado Consolidado v5 Sensibilidade POS PRESIDENTE v44  V6_B10 CAAF" xfId="3359" xr:uid="{5CE3A077-96B0-432B-9C88-F068AEBEDFB0}"/>
    <cellStyle name="_RESUMO2_Geopolitical" xfId="3360" xr:uid="{65285AA9-C37F-42FF-8769-AFBA80D12D2A}"/>
    <cellStyle name="_RESUMO2_Geopolitical_B10 CAAF" xfId="3361" xr:uid="{37BCA384-BCC8-4883-84E7-09139D03268D}"/>
    <cellStyle name="_RESUMO2_InstitucDemais IBBA" xfId="3362" xr:uid="{BE9A2A45-CA4C-436C-A1A1-C3B35B38F776}"/>
    <cellStyle name="_RESUMO2_InstitucDemais IBBA 2" xfId="3363" xr:uid="{EC05DBDF-2479-4059-8FD1-64F6957F814B}"/>
    <cellStyle name="_RESUMO2_InstitucDemais IBBA 3" xfId="3364" xr:uid="{A9817A76-69F5-4DDB-8D97-F63735FA541B}"/>
    <cellStyle name="_RESUMO2_InstitucDemais IBBA 4" xfId="3365" xr:uid="{37D682EA-EA68-4B61-9F43-9FE34C486436}"/>
    <cellStyle name="_RESUMO2_InstitucDemais IBBA 5" xfId="3366" xr:uid="{AF9B95A3-5F08-4C71-9720-602EFB28319E}"/>
    <cellStyle name="_RESUMO2_InstitucDemais IBBA_B10 CAAF" xfId="3367" xr:uid="{A36B2050-ADD2-40E4-A1BA-F918E8494E51}"/>
    <cellStyle name="_RESUMO2_InstitucDemais IBBA_Resultado Consolidado v5 Sensibilidade POS PRESIDENTE v43  V6" xfId="3368" xr:uid="{1C2A9C48-510D-4EAC-8E63-7F260586AE00}"/>
    <cellStyle name="_RESUMO2_InstitucDemais IBBA_Resultado Consolidado v5 Sensibilidade POS PRESIDENTE v43  V6 2" xfId="3369" xr:uid="{3D3C6C01-DB9B-4533-A4C5-42B11B1BF65A}"/>
    <cellStyle name="_RESUMO2_InstitucDemais IBBA_Resultado Consolidado v5 Sensibilidade POS PRESIDENTE v43  V6 3" xfId="3370" xr:uid="{8395AD02-0F11-475C-B6F3-25C12609B6A3}"/>
    <cellStyle name="_RESUMO2_InstitucDemais IBBA_Resultado Consolidado v5 Sensibilidade POS PRESIDENTE v43  V6 4" xfId="3371" xr:uid="{FEE16E19-07F5-44BB-B24D-0842E8105D99}"/>
    <cellStyle name="_RESUMO2_InstitucDemais IBBA_Resultado Consolidado v5 Sensibilidade POS PRESIDENTE v43  V6 5" xfId="3372" xr:uid="{1B0AEB51-FD62-4B1A-AEE3-0B0965CFFCF7}"/>
    <cellStyle name="_RESUMO2_InstitucDemais IBBA_Resultado Consolidado v5 Sensibilidade POS PRESIDENTE v43  V6_B10 CAAF" xfId="3373" xr:uid="{649ED855-725C-470B-B689-23C31745CC6F}"/>
    <cellStyle name="_RESUMO2_InstitucDemais IBBA_Resultado Consolidado v5 Sensibilidade POS PRESIDENTE v44  V6" xfId="3374" xr:uid="{F314F440-C142-4B03-8D13-9BC8462F1065}"/>
    <cellStyle name="_RESUMO2_InstitucDemais IBBA_Resultado Consolidado v5 Sensibilidade POS PRESIDENTE v44  V6 2" xfId="3375" xr:uid="{ED6F9413-4DA7-417E-9A9B-6E7C2EFE0AB9}"/>
    <cellStyle name="_RESUMO2_InstitucDemais IBBA_Resultado Consolidado v5 Sensibilidade POS PRESIDENTE v44  V6 3" xfId="3376" xr:uid="{52E75A56-788E-404C-9211-62BBA05D73AE}"/>
    <cellStyle name="_RESUMO2_InstitucDemais IBBA_Resultado Consolidado v5 Sensibilidade POS PRESIDENTE v44  V6 4" xfId="3377" xr:uid="{0AC6A2F4-A898-4EF1-9233-2CFFC8736AC7}"/>
    <cellStyle name="_RESUMO2_InstitucDemais IBBA_Resultado Consolidado v5 Sensibilidade POS PRESIDENTE v44  V6 5" xfId="3378" xr:uid="{D93FD8FA-3688-4D69-81C5-86AD178E2731}"/>
    <cellStyle name="_RESUMO2_InstitucDemais IBBA_Resultado Consolidado v5 Sensibilidade POS PRESIDENTE v44  V6_B10 CAAF" xfId="3379" xr:uid="{B9A667DA-8625-4EDB-96D8-7A90BA4CC571}"/>
    <cellStyle name="_RESUMO2_Lula election" xfId="3380" xr:uid="{69B708CF-28CF-4F56-97D8-C51FBB24B279}"/>
    <cellStyle name="_RESUMO2_Lula election_B10 CAAF" xfId="3381" xr:uid="{2EB03B4C-2384-4563-9EB5-F6D1CCD4D485}"/>
    <cellStyle name="_RESUMO2_Multi_Charts v18" xfId="3382" xr:uid="{5575EB0C-7446-44FF-B63D-E3C66F0321DE}"/>
    <cellStyle name="_RESUMO2_Multi_Charts v18 2" xfId="3383" xr:uid="{0A300081-0900-4653-9921-EBD0EAB54E33}"/>
    <cellStyle name="_RESUMO2_Multi_Charts v18_Itau_historical_data_request_without_budget" xfId="3384" xr:uid="{B49294C0-E40D-48F9-AB97-AD711515B314}"/>
    <cellStyle name="_RESUMO2_Multi_Charts v18_Itau_historical_data_request_without_budget_B10 CAAF" xfId="3385" xr:uid="{E6A4BCD3-244B-44F7-96CF-232681DDA16A}"/>
    <cellStyle name="_RESUMO2_Multi_Charts v18_Tab_D1" xfId="3386" xr:uid="{7383CDB4-4A7C-46BB-B098-23177CBDC4B8}"/>
    <cellStyle name="_RESUMO2_Multi_Charts v18_Tab_D1_B10 CAAF" xfId="3387" xr:uid="{143F208B-07A5-48D8-A78E-3C5E8DA5EBCB}"/>
    <cellStyle name="_RESUMO2_Populist shift" xfId="3388" xr:uid="{7720B1A5-A2D8-403C-9838-F4A0C18DA46E}"/>
    <cellStyle name="_RESUMO2_Populist shift_B10 CAAF" xfId="3389" xr:uid="{E38A5098-103A-4C3C-B484-1E756F0395E2}"/>
    <cellStyle name="_RESUMO2_RELATÓRIO RUDI (3)" xfId="3390" xr:uid="{9A176B72-6C12-4AFF-8AA4-50D37A992211}"/>
    <cellStyle name="_RESUMO2_RELATÓRIO RUDI (3) 2" xfId="3391" xr:uid="{37271D2E-7E5B-4CE4-A486-7E1BBA3E4C77}"/>
    <cellStyle name="_RESUMO2_RELATÓRIO RUDI (3) 3" xfId="3392" xr:uid="{EB710C1E-71BD-4F09-9330-82F6208F1A3B}"/>
    <cellStyle name="_RESUMO2_RELATÓRIO RUDI (3) 4" xfId="3393" xr:uid="{007AB3E0-1D2F-42BC-8BA8-DCE6366DF71A}"/>
    <cellStyle name="_RESUMO2_RELATÓRIO RUDI (3) 5" xfId="3394" xr:uid="{D08BFCBA-2EC8-45DF-98E4-308732E93896}"/>
    <cellStyle name="_RESUMO2_RELATÓRIO RUDI (3)_B10 CAAF" xfId="3395" xr:uid="{043FCE18-336F-4A5A-942E-7D578FFAEC0F}"/>
    <cellStyle name="_RESUMO2_RELATÓRIO RUDI (3)_Resultado Consolidado v5 Sensibilidade POS PRESIDENTE v43  V6" xfId="3396" xr:uid="{C9C1C3F0-C724-404C-9578-CE50593F0B4D}"/>
    <cellStyle name="_RESUMO2_RELATÓRIO RUDI (3)_Resultado Consolidado v5 Sensibilidade POS PRESIDENTE v43  V6 2" xfId="3397" xr:uid="{E379C6F5-A119-4839-83A3-0E16FE28F981}"/>
    <cellStyle name="_RESUMO2_RELATÓRIO RUDI (3)_Resultado Consolidado v5 Sensibilidade POS PRESIDENTE v43  V6 3" xfId="3398" xr:uid="{1605F790-6DB1-42DD-992B-9DDEB2218C38}"/>
    <cellStyle name="_RESUMO2_RELATÓRIO RUDI (3)_Resultado Consolidado v5 Sensibilidade POS PRESIDENTE v43  V6 4" xfId="3399" xr:uid="{864B46E4-1B01-465E-BD68-ED89A9BD43D5}"/>
    <cellStyle name="_RESUMO2_RELATÓRIO RUDI (3)_Resultado Consolidado v5 Sensibilidade POS PRESIDENTE v43  V6 5" xfId="3400" xr:uid="{8EDAF892-5CD8-4F13-813F-2C7150B45E5C}"/>
    <cellStyle name="_RESUMO2_RELATÓRIO RUDI (3)_Resultado Consolidado v5 Sensibilidade POS PRESIDENTE v43  V6_B10 CAAF" xfId="3401" xr:uid="{ADF557A9-3CB7-4014-B545-CB96BE87E6ED}"/>
    <cellStyle name="_RESUMO2_RELATÓRIO RUDI (3)_Resultado Consolidado v5 Sensibilidade POS PRESIDENTE v44  V6" xfId="3402" xr:uid="{0E36440C-60E7-417D-9154-9CD2E1289592}"/>
    <cellStyle name="_RESUMO2_RELATÓRIO RUDI (3)_Resultado Consolidado v5 Sensibilidade POS PRESIDENTE v44  V6 2" xfId="3403" xr:uid="{CB25F94E-3601-4E04-B4F2-84143F5F0F5E}"/>
    <cellStyle name="_RESUMO2_RELATÓRIO RUDI (3)_Resultado Consolidado v5 Sensibilidade POS PRESIDENTE v44  V6 3" xfId="3404" xr:uid="{D28ADFA3-0B8C-44C4-AD8C-FE0CB1C1EA4D}"/>
    <cellStyle name="_RESUMO2_RELATÓRIO RUDI (3)_Resultado Consolidado v5 Sensibilidade POS PRESIDENTE v44  V6 4" xfId="3405" xr:uid="{F4757097-AED1-4EF0-A8DF-58F83BB928E4}"/>
    <cellStyle name="_RESUMO2_RELATÓRIO RUDI (3)_Resultado Consolidado v5 Sensibilidade POS PRESIDENTE v44  V6 5" xfId="3406" xr:uid="{192184EF-C6BC-455A-A691-E181CDD6F6A5}"/>
    <cellStyle name="_RESUMO2_RELATÓRIO RUDI (3)_Resultado Consolidado v5 Sensibilidade POS PRESIDENTE v44  V6_B10 CAAF" xfId="3407" xr:uid="{8FF5AD12-4DA0-4344-AEE8-00ECA25FA3D0}"/>
    <cellStyle name="_RESUMO2_RemunerCapitalAlocado IBBA" xfId="3408" xr:uid="{3BBA857D-ED03-4FF0-B29D-DF3B88E2AC9B}"/>
    <cellStyle name="_RESUMO2_RemunerCapitalAlocado IBBA 2" xfId="3409" xr:uid="{778B9CF2-93FE-40D3-83BD-5713D4C6076B}"/>
    <cellStyle name="_RESUMO2_RemunerCapitalAlocado IBBA 3" xfId="3410" xr:uid="{569D3F27-7BEB-43D2-9DE0-C79F229FB9D8}"/>
    <cellStyle name="_RESUMO2_RemunerCapitalAlocado IBBA 4" xfId="3411" xr:uid="{CC8424BC-636F-4F3C-9E7C-CBB455399AEA}"/>
    <cellStyle name="_RESUMO2_RemunerCapitalAlocado IBBA 5" xfId="3412" xr:uid="{FCAE7C0D-FB5D-480A-9E6C-5C24E8AA6ECC}"/>
    <cellStyle name="_RESUMO2_RemunerCapitalAlocado IBBA_B10 CAAF" xfId="3413" xr:uid="{1933E5D1-A644-4FD8-9A76-101CDD45B593}"/>
    <cellStyle name="_RESUMO2_RemunerCapitalAlocado IBBA_Resultado Consolidado v5 Sensibilidade POS PRESIDENTE v43  V6" xfId="3414" xr:uid="{D7D1B02D-B825-4B36-AECB-78055CB45AE4}"/>
    <cellStyle name="_RESUMO2_RemunerCapitalAlocado IBBA_Resultado Consolidado v5 Sensibilidade POS PRESIDENTE v43  V6 2" xfId="3415" xr:uid="{4494111D-E3B5-4648-BDCA-111A583587A4}"/>
    <cellStyle name="_RESUMO2_RemunerCapitalAlocado IBBA_Resultado Consolidado v5 Sensibilidade POS PRESIDENTE v43  V6 3" xfId="3416" xr:uid="{20FEC7A8-373A-4DE3-A67C-E5279F4CB684}"/>
    <cellStyle name="_RESUMO2_RemunerCapitalAlocado IBBA_Resultado Consolidado v5 Sensibilidade POS PRESIDENTE v43  V6 4" xfId="3417" xr:uid="{AC8E7A75-0CBE-43EA-9974-21F270878F92}"/>
    <cellStyle name="_RESUMO2_RemunerCapitalAlocado IBBA_Resultado Consolidado v5 Sensibilidade POS PRESIDENTE v43  V6 5" xfId="3418" xr:uid="{F8CB8D31-39A2-4247-87C2-1EEF01FF4229}"/>
    <cellStyle name="_RESUMO2_RemunerCapitalAlocado IBBA_Resultado Consolidado v5 Sensibilidade POS PRESIDENTE v43  V6_B10 CAAF" xfId="3419" xr:uid="{C07EC55C-3694-4567-87F6-BFBCBCC853E2}"/>
    <cellStyle name="_RESUMO2_RemunerCapitalAlocado IBBA_Resultado Consolidado v5 Sensibilidade POS PRESIDENTE v44  V6" xfId="3420" xr:uid="{1755EC78-1FF3-41ED-B172-CFED37F19E86}"/>
    <cellStyle name="_RESUMO2_RemunerCapitalAlocado IBBA_Resultado Consolidado v5 Sensibilidade POS PRESIDENTE v44  V6 2" xfId="3421" xr:uid="{6FBA4A90-42B0-429A-BE68-C2ECD982766C}"/>
    <cellStyle name="_RESUMO2_RemunerCapitalAlocado IBBA_Resultado Consolidado v5 Sensibilidade POS PRESIDENTE v44  V6 3" xfId="3422" xr:uid="{BF6E245A-952A-435A-A7EF-F8BAEBA8B737}"/>
    <cellStyle name="_RESUMO2_RemunerCapitalAlocado IBBA_Resultado Consolidado v5 Sensibilidade POS PRESIDENTE v44  V6 4" xfId="3423" xr:uid="{F9F29DED-80A1-446E-8B1E-94ECF0119634}"/>
    <cellStyle name="_RESUMO2_RemunerCapitalAlocado IBBA_Resultado Consolidado v5 Sensibilidade POS PRESIDENTE v44  V6 5" xfId="3424" xr:uid="{A9851E5F-4770-4AC0-8E31-B101F25BF643}"/>
    <cellStyle name="_RESUMO2_RemunerCapitalAlocado IBBA_Resultado Consolidado v5 Sensibilidade POS PRESIDENTE v44  V6_B10 CAAF" xfId="3425" xr:uid="{B659FE7C-1EB7-47D2-9FEC-9B2CF5C8B58C}"/>
    <cellStyle name="_RESUMO2_Resultado Consolidado v5 Sensibilidade POS PRESIDENTE v44  V6 email IBBA" xfId="3426" xr:uid="{D97D6BC3-DC07-45AB-B85F-A71B6506CE6D}"/>
    <cellStyle name="_RESUMO2_Resultado Consolidado v5 Sensibilidade POS PRESIDENTE v44  V6 email IBBA_B10 CAAF" xfId="3427" xr:uid="{25D8C699-CD98-443A-A7D1-AEE44BBE33B2}"/>
    <cellStyle name="_RESUMO2_Systemic" xfId="3428" xr:uid="{564E484C-3E9D-468C-A8CD-CD082F147894}"/>
    <cellStyle name="_RESUMO2_Systemic_B10 CAAF" xfId="3429" xr:uid="{ECEE9F97-B2E3-4233-BB64-3AD69DDB15B9}"/>
    <cellStyle name="_RESUMO2_US Interest rate" xfId="3430" xr:uid="{4547E65F-6FAF-4B81-8056-3F4888145E54}"/>
    <cellStyle name="_RESUMO2_US Interest rate_B10 CAAF" xfId="3431" xr:uid="{3E04D2E7-FB2F-4CC6-A789-9E5C8818396D}"/>
    <cellStyle name="_Saida 18-dez-08" xfId="3432" xr:uid="{D30546DB-DD9C-4BC0-ADF8-E9FA8C38F234}"/>
    <cellStyle name="_Saida 4-dez-08" xfId="3433" xr:uid="{1EA4FEEE-FD8F-4910-988F-B91AA71E1D17}"/>
    <cellStyle name="_segmento ano 2003" xfId="3434" xr:uid="{952CA501-9F27-4216-8D6B-B6381836FC7A}"/>
    <cellStyle name="_TES E TRADERS ATUAL" xfId="3435" xr:uid="{5DA607D3-A423-4D0A-9A7A-C2475F74314D}"/>
    <cellStyle name="_TES E TRADERS ATUAL 2" xfId="3436" xr:uid="{9D576055-D644-4C1F-BA3E-F97E2A6682CC}"/>
    <cellStyle name="_TES E TRADERS ATUAL 3" xfId="3437" xr:uid="{617D1BB0-135D-4921-8680-344CA1AD15ED}"/>
    <cellStyle name="_TES E TRADERS ATUAL 4" xfId="3438" xr:uid="{B2E152AB-CC1D-4C34-8045-B9A4877F397F}"/>
    <cellStyle name="_TES E TRADERS ATUAL 5" xfId="3439" xr:uid="{13F596D4-D3D7-4B28-8279-C3191EBF77DE}"/>
    <cellStyle name="_TES E TRADERS ATUAL_~3411570" xfId="3440" xr:uid="{E2CE7CA8-60C5-4952-9C3B-B5D9F6D8A884}"/>
    <cellStyle name="_TES E TRADERS ATUAL_Advanced economy" xfId="3441" xr:uid="{9BB74BE4-3462-40C1-99AE-6A4F5D135852}"/>
    <cellStyle name="_TES E TRADERS ATUAL_Advanced economy_B10 CAAF" xfId="3442" xr:uid="{9A6C1100-594B-4989-9854-4EF87152F758}"/>
    <cellStyle name="_TES E TRADERS ATUAL_Asia Russia" xfId="3443" xr:uid="{A20125CE-1E1D-459C-AF0E-664650ADAA48}"/>
    <cellStyle name="_TES E TRADERS ATUAL_Asia Russia_B10 CAAF" xfId="3444" xr:uid="{E0E5FCC4-6647-4244-B9E8-0414D453539E}"/>
    <cellStyle name="_TES E TRADERS ATUAL_Brazilian credit crunch" xfId="3445" xr:uid="{AB7AAB43-6D19-4648-8CE1-F75350EDB26C}"/>
    <cellStyle name="_TES E TRADERS ATUAL_Brazilian credit crunch_B10 CAAF" xfId="3446" xr:uid="{4D86B069-2539-4FF1-9DBA-1265320F837F}"/>
    <cellStyle name="_TES E TRADERS ATUAL_Brazilian debt crisis" xfId="3447" xr:uid="{FDC87664-164B-413B-974C-3A6C830B3FD0}"/>
    <cellStyle name="_TES E TRADERS ATUAL_Brazilian debt crisis_B10 CAAF" xfId="3448" xr:uid="{BEED3961-E65E-4CAE-A762-3878A20ED520}"/>
    <cellStyle name="_TES E TRADERS ATUAL_Chinese hard land" xfId="3449" xr:uid="{FE85DDBE-FC70-41C3-AE83-74B2AD203481}"/>
    <cellStyle name="_TES E TRADERS ATUAL_Chinese hard land_B10 CAAF" xfId="3450" xr:uid="{768489FB-5B2A-4D05-9969-70479D258CF5}"/>
    <cellStyle name="_TES E TRADERS ATUAL_Corporate Bonds Sensitivity" xfId="3451" xr:uid="{A8D7E106-B8B1-4C18-B080-7A4E428B319B}"/>
    <cellStyle name="_TES E TRADERS ATUAL_Demais" xfId="3452" xr:uid="{03C1568D-C528-4C5C-9AF2-F652D94B4F93}"/>
    <cellStyle name="_TES E TRADERS ATUAL_Demais 2" xfId="3453" xr:uid="{1857C455-1B43-48F9-8D06-10F0F58EABFC}"/>
    <cellStyle name="_TES E TRADERS ATUAL_Demais 3" xfId="3454" xr:uid="{51575F65-ECAF-4595-9DF5-540F7573D22A}"/>
    <cellStyle name="_TES E TRADERS ATUAL_Demais 4" xfId="3455" xr:uid="{07589884-EA01-4517-8722-3751768EB168}"/>
    <cellStyle name="_TES E TRADERS ATUAL_Demais 5" xfId="3456" xr:uid="{165851A1-4009-4F90-87B4-B14BB8F84D82}"/>
    <cellStyle name="_TES E TRADERS ATUAL_Demais_~3411570" xfId="3457" xr:uid="{58BD7C66-0C02-43D0-BC25-DEE6E12320B7}"/>
    <cellStyle name="_TES E TRADERS ATUAL_Demais_Advanced economy" xfId="3458" xr:uid="{53FFAD9B-0EC6-44AD-9CC8-79CB63D92D6F}"/>
    <cellStyle name="_TES E TRADERS ATUAL_Demais_Advanced economy_B10 CAAF" xfId="3459" xr:uid="{14589403-582F-4D47-A027-8B2628AEB6B2}"/>
    <cellStyle name="_TES E TRADERS ATUAL_Demais_Asia Russia" xfId="3460" xr:uid="{C72EF2C2-268C-4157-A2C5-0652E57BD2A9}"/>
    <cellStyle name="_TES E TRADERS ATUAL_Demais_Asia Russia_B10 CAAF" xfId="3461" xr:uid="{A1EE91A9-CF6D-412F-97F6-7F3C52FCB684}"/>
    <cellStyle name="_TES E TRADERS ATUAL_Demais_Brazilian credit crunch" xfId="3462" xr:uid="{5C8F6B0E-9B1B-45A6-B09E-D4D234540B34}"/>
    <cellStyle name="_TES E TRADERS ATUAL_Demais_Brazilian credit crunch_B10 CAAF" xfId="3463" xr:uid="{5FC65091-8D32-46F8-9747-CEB6F3268BD8}"/>
    <cellStyle name="_TES E TRADERS ATUAL_Demais_Brazilian debt crisis" xfId="3464" xr:uid="{1C3AA721-8A89-47DB-9AFC-FF5BA8D9C5FE}"/>
    <cellStyle name="_TES E TRADERS ATUAL_Demais_Brazilian debt crisis_B10 CAAF" xfId="3465" xr:uid="{FB50529B-8D07-48A4-B9F2-E9B5A4AAE257}"/>
    <cellStyle name="_TES E TRADERS ATUAL_Demais_Chinese hard land" xfId="3466" xr:uid="{4B073A42-D38C-4F75-A053-4FEB29FA16A7}"/>
    <cellStyle name="_TES E TRADERS ATUAL_Demais_Chinese hard land_B10 CAAF" xfId="3467" xr:uid="{322DF596-ED5E-4896-BA49-8A6270A2F0EB}"/>
    <cellStyle name="_TES E TRADERS ATUAL_Demais_Corporate Bonds Sensitivity" xfId="3468" xr:uid="{80218E86-78AB-4A2F-9A0E-4B30AEE56CB4}"/>
    <cellStyle name="_TES E TRADERS ATUAL_Demais_EstruturalBanking IBBA" xfId="3469" xr:uid="{50C4A8CF-488D-4AA7-A180-2E75B8C74FF1}"/>
    <cellStyle name="_TES E TRADERS ATUAL_Demais_EstruturalBanking IBBA 2" xfId="3470" xr:uid="{C4909A23-BEEE-4F85-8692-CDE2F5E52576}"/>
    <cellStyle name="_TES E TRADERS ATUAL_Demais_EstruturalBanking IBBA 3" xfId="3471" xr:uid="{7107A116-DE58-48CF-B60E-8E9EB5AECE2C}"/>
    <cellStyle name="_TES E TRADERS ATUAL_Demais_EstruturalBanking IBBA 4" xfId="3472" xr:uid="{46C8E8B5-526B-49C7-837A-E5120943D3A9}"/>
    <cellStyle name="_TES E TRADERS ATUAL_Demais_EstruturalBanking IBBA 5" xfId="3473" xr:uid="{42C6088F-2DD8-46DE-811F-550F958EA857}"/>
    <cellStyle name="_TES E TRADERS ATUAL_Demais_EstruturalBanking IBBA_B10 CAAF" xfId="3474" xr:uid="{875CC060-4C84-448E-8255-390DF6D8AA34}"/>
    <cellStyle name="_TES E TRADERS ATUAL_Demais_EstruturalBanking IBBA_Resultado Consolidado v5 Sensibilidade POS PRESIDENTE v43  V6" xfId="3475" xr:uid="{AD0A4DFF-1820-4CD0-B248-2FE005D5D586}"/>
    <cellStyle name="_TES E TRADERS ATUAL_Demais_EstruturalBanking IBBA_Resultado Consolidado v5 Sensibilidade POS PRESIDENTE v43  V6 2" xfId="3476" xr:uid="{FBE72DA3-F222-4B2B-BF1C-5C6F1FC006DC}"/>
    <cellStyle name="_TES E TRADERS ATUAL_Demais_EstruturalBanking IBBA_Resultado Consolidado v5 Sensibilidade POS PRESIDENTE v43  V6 3" xfId="3477" xr:uid="{A5C387B6-E565-4492-8C7F-2131D0488ED6}"/>
    <cellStyle name="_TES E TRADERS ATUAL_Demais_EstruturalBanking IBBA_Resultado Consolidado v5 Sensibilidade POS PRESIDENTE v43  V6 4" xfId="3478" xr:uid="{BB41E393-E5EE-40C1-B090-520DAD46E337}"/>
    <cellStyle name="_TES E TRADERS ATUAL_Demais_EstruturalBanking IBBA_Resultado Consolidado v5 Sensibilidade POS PRESIDENTE v43  V6 5" xfId="3479" xr:uid="{AD3AA86A-DBBF-49B9-959D-BE243BD1F718}"/>
    <cellStyle name="_TES E TRADERS ATUAL_Demais_EstruturalBanking IBBA_Resultado Consolidado v5 Sensibilidade POS PRESIDENTE v43  V6_B10 CAAF" xfId="3480" xr:uid="{CF45296F-266A-4F9D-BD74-DC5535BD8CFF}"/>
    <cellStyle name="_TES E TRADERS ATUAL_Demais_EstruturalBanking IBBA_Resultado Consolidado v5 Sensibilidade POS PRESIDENTE v44  V6" xfId="3481" xr:uid="{BFEE7B1B-F566-4C58-A99F-367C2513F465}"/>
    <cellStyle name="_TES E TRADERS ATUAL_Demais_EstruturalBanking IBBA_Resultado Consolidado v5 Sensibilidade POS PRESIDENTE v44  V6 2" xfId="3482" xr:uid="{A811329A-FA8E-47D6-9C4B-9E0CF4568FDA}"/>
    <cellStyle name="_TES E TRADERS ATUAL_Demais_EstruturalBanking IBBA_Resultado Consolidado v5 Sensibilidade POS PRESIDENTE v44  V6 3" xfId="3483" xr:uid="{FA06043E-049D-4B93-9C95-D9402BFE2CF3}"/>
    <cellStyle name="_TES E TRADERS ATUAL_Demais_EstruturalBanking IBBA_Resultado Consolidado v5 Sensibilidade POS PRESIDENTE v44  V6 4" xfId="3484" xr:uid="{05D70019-9C90-4FC9-B306-85C384443E92}"/>
    <cellStyle name="_TES E TRADERS ATUAL_Demais_EstruturalBanking IBBA_Resultado Consolidado v5 Sensibilidade POS PRESIDENTE v44  V6 5" xfId="3485" xr:uid="{F8691649-C206-4889-8BEB-6E0A089046E0}"/>
    <cellStyle name="_TES E TRADERS ATUAL_Demais_EstruturalBanking IBBA_Resultado Consolidado v5 Sensibilidade POS PRESIDENTE v44  V6_B10 CAAF" xfId="3486" xr:uid="{964B7E8C-56CB-4787-A98B-1565045D3657}"/>
    <cellStyle name="_TES E TRADERS ATUAL_Demais_Geopolitical" xfId="3487" xr:uid="{4CABC2AE-71EC-4834-8923-E4224CB269D3}"/>
    <cellStyle name="_TES E TRADERS ATUAL_Demais_Geopolitical_B10 CAAF" xfId="3488" xr:uid="{B75CB233-FDFC-4618-A014-2A6512A33C9C}"/>
    <cellStyle name="_TES E TRADERS ATUAL_Demais_InstitucDemais IBBA" xfId="3489" xr:uid="{AD214CEE-A2CB-43FF-85A9-E732388538E1}"/>
    <cellStyle name="_TES E TRADERS ATUAL_Demais_InstitucDemais IBBA 2" xfId="3490" xr:uid="{C87BE8FC-F3BC-4D60-AD1B-C699426C0E58}"/>
    <cellStyle name="_TES E TRADERS ATUAL_Demais_InstitucDemais IBBA 3" xfId="3491" xr:uid="{933A919F-1DA1-4279-A424-A422B84EBB2E}"/>
    <cellStyle name="_TES E TRADERS ATUAL_Demais_InstitucDemais IBBA 4" xfId="3492" xr:uid="{E9F80C4C-E926-4B23-B273-1BDF931A7638}"/>
    <cellStyle name="_TES E TRADERS ATUAL_Demais_InstitucDemais IBBA 5" xfId="3493" xr:uid="{B42F549A-E02E-4233-9782-807ACCB7870B}"/>
    <cellStyle name="_TES E TRADERS ATUAL_Demais_InstitucDemais IBBA_B10 CAAF" xfId="3494" xr:uid="{7000CC33-A1E3-4C26-A9FE-89C22116D371}"/>
    <cellStyle name="_TES E TRADERS ATUAL_Demais_InstitucDemais IBBA_Resultado Consolidado v5 Sensibilidade POS PRESIDENTE v43  V6" xfId="3495" xr:uid="{5970962D-F685-4F91-9755-F1CA3D96FF0E}"/>
    <cellStyle name="_TES E TRADERS ATUAL_Demais_InstitucDemais IBBA_Resultado Consolidado v5 Sensibilidade POS PRESIDENTE v43  V6 2" xfId="3496" xr:uid="{AE9BDF38-F31B-4C93-B9BD-2A3D283ACF01}"/>
    <cellStyle name="_TES E TRADERS ATUAL_Demais_InstitucDemais IBBA_Resultado Consolidado v5 Sensibilidade POS PRESIDENTE v43  V6 3" xfId="3497" xr:uid="{516198EC-EED4-4AE1-9E4D-253B394EAB2C}"/>
    <cellStyle name="_TES E TRADERS ATUAL_Demais_InstitucDemais IBBA_Resultado Consolidado v5 Sensibilidade POS PRESIDENTE v43  V6 4" xfId="3498" xr:uid="{D6A7F662-4AC3-4E30-B63A-A70B3E9E1B8C}"/>
    <cellStyle name="_TES E TRADERS ATUAL_Demais_InstitucDemais IBBA_Resultado Consolidado v5 Sensibilidade POS PRESIDENTE v43  V6 5" xfId="3499" xr:uid="{6D914009-8F16-44F2-8D31-CFE18E75225B}"/>
    <cellStyle name="_TES E TRADERS ATUAL_Demais_InstitucDemais IBBA_Resultado Consolidado v5 Sensibilidade POS PRESIDENTE v43  V6_B10 CAAF" xfId="3500" xr:uid="{659AB937-AF83-43B1-BF91-87C790224D15}"/>
    <cellStyle name="_TES E TRADERS ATUAL_Demais_InstitucDemais IBBA_Resultado Consolidado v5 Sensibilidade POS PRESIDENTE v44  V6" xfId="3501" xr:uid="{C955899D-D85A-4F00-A1B6-A6E270C092A7}"/>
    <cellStyle name="_TES E TRADERS ATUAL_Demais_InstitucDemais IBBA_Resultado Consolidado v5 Sensibilidade POS PRESIDENTE v44  V6 2" xfId="3502" xr:uid="{F3919FA0-32E2-43FD-85C4-E6B922357B07}"/>
    <cellStyle name="_TES E TRADERS ATUAL_Demais_InstitucDemais IBBA_Resultado Consolidado v5 Sensibilidade POS PRESIDENTE v44  V6 3" xfId="3503" xr:uid="{0CBA1787-A2B3-4003-9957-E7C235BC32F9}"/>
    <cellStyle name="_TES E TRADERS ATUAL_Demais_InstitucDemais IBBA_Resultado Consolidado v5 Sensibilidade POS PRESIDENTE v44  V6 4" xfId="3504" xr:uid="{B7EBF9E6-5528-4A69-977A-2B50D02CAA1C}"/>
    <cellStyle name="_TES E TRADERS ATUAL_Demais_InstitucDemais IBBA_Resultado Consolidado v5 Sensibilidade POS PRESIDENTE v44  V6 5" xfId="3505" xr:uid="{DB0F2F4F-50AF-447F-AACF-18CEBC04BDB8}"/>
    <cellStyle name="_TES E TRADERS ATUAL_Demais_InstitucDemais IBBA_Resultado Consolidado v5 Sensibilidade POS PRESIDENTE v44  V6_B10 CAAF" xfId="3506" xr:uid="{F6D55010-6F2A-46BC-8CE3-4FA1F005177A}"/>
    <cellStyle name="_TES E TRADERS ATUAL_Demais_Lula election" xfId="3507" xr:uid="{9EC5DDBB-E78E-4F7C-B1C6-4C2C92437E2B}"/>
    <cellStyle name="_TES E TRADERS ATUAL_Demais_Lula election_B10 CAAF" xfId="3508" xr:uid="{5B178A46-DB5E-4F93-86B4-66265D38B0C9}"/>
    <cellStyle name="_TES E TRADERS ATUAL_Demais_Multi_Charts v18" xfId="3509" xr:uid="{56FF2B3B-D9C9-4E2A-AFF2-B05764FB273D}"/>
    <cellStyle name="_TES E TRADERS ATUAL_Demais_Multi_Charts v18 2" xfId="3510" xr:uid="{BCE9F21A-1C1E-4B9E-B5D7-361F41AEBD9F}"/>
    <cellStyle name="_TES E TRADERS ATUAL_Demais_Multi_Charts v18_Itau_historical_data_request_without_budget" xfId="3511" xr:uid="{D47CB71A-69DE-4C4B-85E3-97EAE383DC91}"/>
    <cellStyle name="_TES E TRADERS ATUAL_Demais_Multi_Charts v18_Itau_historical_data_request_without_budget_B10 CAAF" xfId="3512" xr:uid="{E4BF9C3E-47F9-41F6-9168-421B0B9B3015}"/>
    <cellStyle name="_TES E TRADERS ATUAL_Demais_Multi_Charts v18_Tab_D1" xfId="3513" xr:uid="{12011AEE-7AEA-4593-BD95-2097E9CE77AE}"/>
    <cellStyle name="_TES E TRADERS ATUAL_Demais_Multi_Charts v18_Tab_D1_B10 CAAF" xfId="3514" xr:uid="{C37CEE94-3E65-4DA1-9825-D9C6A9575EDC}"/>
    <cellStyle name="_TES E TRADERS ATUAL_Demais_Populist shift" xfId="3515" xr:uid="{07566E98-3EA4-4113-ADCA-3AD3A2B4916A}"/>
    <cellStyle name="_TES E TRADERS ATUAL_Demais_Populist shift_B10 CAAF" xfId="3516" xr:uid="{D8D2142D-C4B0-4617-A0C8-D32860EA342F}"/>
    <cellStyle name="_TES E TRADERS ATUAL_Demais_RELATÓRIO RUDI (3)" xfId="3517" xr:uid="{47CF6692-5ACF-4DA0-85F8-06D6BCEA6D23}"/>
    <cellStyle name="_TES E TRADERS ATUAL_Demais_RELATÓRIO RUDI (3) 2" xfId="3518" xr:uid="{18B0CD35-1B3D-4731-8949-BE4C20A75B56}"/>
    <cellStyle name="_TES E TRADERS ATUAL_Demais_RELATÓRIO RUDI (3) 3" xfId="3519" xr:uid="{36FEBBB8-749C-4BA9-B66D-A0592CEEFC11}"/>
    <cellStyle name="_TES E TRADERS ATUAL_Demais_RELATÓRIO RUDI (3) 4" xfId="3520" xr:uid="{ACB1E21F-3628-4A36-A7E7-2633EE89A89A}"/>
    <cellStyle name="_TES E TRADERS ATUAL_Demais_RELATÓRIO RUDI (3) 5" xfId="3521" xr:uid="{879A0C52-90F5-4994-A381-7FF3923A85C7}"/>
    <cellStyle name="_TES E TRADERS ATUAL_Demais_RELATÓRIO RUDI (3)_B10 CAAF" xfId="3522" xr:uid="{CE7475E3-EE99-4FBC-88EF-04152D2CE589}"/>
    <cellStyle name="_TES E TRADERS ATUAL_Demais_RELATÓRIO RUDI (3)_Resultado Consolidado v5 Sensibilidade POS PRESIDENTE v43  V6" xfId="3523" xr:uid="{3F519288-F16A-42AE-AC67-C6165D59B10E}"/>
    <cellStyle name="_TES E TRADERS ATUAL_Demais_RELATÓRIO RUDI (3)_Resultado Consolidado v5 Sensibilidade POS PRESIDENTE v43  V6 2" xfId="3524" xr:uid="{A74A5BEF-9CF7-4C38-B9CF-373FC2B1E9D4}"/>
    <cellStyle name="_TES E TRADERS ATUAL_Demais_RELATÓRIO RUDI (3)_Resultado Consolidado v5 Sensibilidade POS PRESIDENTE v43  V6 3" xfId="3525" xr:uid="{D9DE18E1-62BB-4472-A42E-B92F21560AF9}"/>
    <cellStyle name="_TES E TRADERS ATUAL_Demais_RELATÓRIO RUDI (3)_Resultado Consolidado v5 Sensibilidade POS PRESIDENTE v43  V6 4" xfId="3526" xr:uid="{2770B72F-EA61-42CA-886F-0DF982CA3CE3}"/>
    <cellStyle name="_TES E TRADERS ATUAL_Demais_RELATÓRIO RUDI (3)_Resultado Consolidado v5 Sensibilidade POS PRESIDENTE v43  V6 5" xfId="3527" xr:uid="{0AE3AE08-3340-407A-ADEB-D717ED13CE34}"/>
    <cellStyle name="_TES E TRADERS ATUAL_Demais_RELATÓRIO RUDI (3)_Resultado Consolidado v5 Sensibilidade POS PRESIDENTE v43  V6_B10 CAAF" xfId="3528" xr:uid="{318DA30C-3155-4E93-AF0C-877AAA32D648}"/>
    <cellStyle name="_TES E TRADERS ATUAL_Demais_RELATÓRIO RUDI (3)_Resultado Consolidado v5 Sensibilidade POS PRESIDENTE v44  V6" xfId="3529" xr:uid="{5B08AA05-1547-4989-9AD7-392C537DF4B0}"/>
    <cellStyle name="_TES E TRADERS ATUAL_Demais_RELATÓRIO RUDI (3)_Resultado Consolidado v5 Sensibilidade POS PRESIDENTE v44  V6 2" xfId="3530" xr:uid="{16FF9A89-2A32-4FD4-945B-B8356F9E62A7}"/>
    <cellStyle name="_TES E TRADERS ATUAL_Demais_RELATÓRIO RUDI (3)_Resultado Consolidado v5 Sensibilidade POS PRESIDENTE v44  V6 3" xfId="3531" xr:uid="{7FE759F6-99B3-4677-B1C3-91E2AA5FD146}"/>
    <cellStyle name="_TES E TRADERS ATUAL_Demais_RELATÓRIO RUDI (3)_Resultado Consolidado v5 Sensibilidade POS PRESIDENTE v44  V6 4" xfId="3532" xr:uid="{20AA6284-15EB-45C5-A26D-C36737C04BE0}"/>
    <cellStyle name="_TES E TRADERS ATUAL_Demais_RELATÓRIO RUDI (3)_Resultado Consolidado v5 Sensibilidade POS PRESIDENTE v44  V6 5" xfId="3533" xr:uid="{1A2023E8-DB1A-44D0-BFD3-1A37811B5F9B}"/>
    <cellStyle name="_TES E TRADERS ATUAL_Demais_RELATÓRIO RUDI (3)_Resultado Consolidado v5 Sensibilidade POS PRESIDENTE v44  V6_B10 CAAF" xfId="3534" xr:uid="{C114E7B3-ED12-4A1B-B367-C4EE5DC47773}"/>
    <cellStyle name="_TES E TRADERS ATUAL_Demais_RemunerCapitalAlocado IBBA" xfId="3535" xr:uid="{20F764FA-C359-4775-84E5-7FF4B679EE56}"/>
    <cellStyle name="_TES E TRADERS ATUAL_Demais_RemunerCapitalAlocado IBBA 2" xfId="3536" xr:uid="{3426B332-ADEE-4F2F-AE5D-135F84578519}"/>
    <cellStyle name="_TES E TRADERS ATUAL_Demais_RemunerCapitalAlocado IBBA 3" xfId="3537" xr:uid="{A02DCD5F-D376-4A8B-A73B-A7D787664992}"/>
    <cellStyle name="_TES E TRADERS ATUAL_Demais_RemunerCapitalAlocado IBBA 4" xfId="3538" xr:uid="{02CDC968-78F5-41CD-88F7-3346FF19C17D}"/>
    <cellStyle name="_TES E TRADERS ATUAL_Demais_RemunerCapitalAlocado IBBA 5" xfId="3539" xr:uid="{2822ECDD-09B5-4818-A181-AD810CA49E8E}"/>
    <cellStyle name="_TES E TRADERS ATUAL_Demais_RemunerCapitalAlocado IBBA_B10 CAAF" xfId="3540" xr:uid="{01D392FA-4619-4504-8428-10B73DC37EFE}"/>
    <cellStyle name="_TES E TRADERS ATUAL_Demais_RemunerCapitalAlocado IBBA_Resultado Consolidado v5 Sensibilidade POS PRESIDENTE v43  V6" xfId="3541" xr:uid="{EA330D9C-3064-47C2-9E35-433C17283AA5}"/>
    <cellStyle name="_TES E TRADERS ATUAL_Demais_RemunerCapitalAlocado IBBA_Resultado Consolidado v5 Sensibilidade POS PRESIDENTE v43  V6 2" xfId="3542" xr:uid="{6D82D177-5B76-4941-917A-E6EBDAE4C54E}"/>
    <cellStyle name="_TES E TRADERS ATUAL_Demais_RemunerCapitalAlocado IBBA_Resultado Consolidado v5 Sensibilidade POS PRESIDENTE v43  V6 3" xfId="3543" xr:uid="{99B480A8-A0C9-4568-ABC1-31579784147E}"/>
    <cellStyle name="_TES E TRADERS ATUAL_Demais_RemunerCapitalAlocado IBBA_Resultado Consolidado v5 Sensibilidade POS PRESIDENTE v43  V6 4" xfId="3544" xr:uid="{86AC05C0-C894-494C-A3D8-D0859ED01045}"/>
    <cellStyle name="_TES E TRADERS ATUAL_Demais_RemunerCapitalAlocado IBBA_Resultado Consolidado v5 Sensibilidade POS PRESIDENTE v43  V6 5" xfId="3545" xr:uid="{6C18AD80-3953-4666-9F0F-3055211CC0DC}"/>
    <cellStyle name="_TES E TRADERS ATUAL_Demais_RemunerCapitalAlocado IBBA_Resultado Consolidado v5 Sensibilidade POS PRESIDENTE v43  V6_B10 CAAF" xfId="3546" xr:uid="{CAD9B394-69BB-48A2-9848-7DD0E8398BBE}"/>
    <cellStyle name="_TES E TRADERS ATUAL_Demais_RemunerCapitalAlocado IBBA_Resultado Consolidado v5 Sensibilidade POS PRESIDENTE v44  V6" xfId="3547" xr:uid="{93B66114-0AD6-42B7-8F3E-B753CBC9C567}"/>
    <cellStyle name="_TES E TRADERS ATUAL_Demais_RemunerCapitalAlocado IBBA_Resultado Consolidado v5 Sensibilidade POS PRESIDENTE v44  V6 2" xfId="3548" xr:uid="{1FBF70F1-2392-4AEE-A100-BE975F6ABB6E}"/>
    <cellStyle name="_TES E TRADERS ATUAL_Demais_RemunerCapitalAlocado IBBA_Resultado Consolidado v5 Sensibilidade POS PRESIDENTE v44  V6 3" xfId="3549" xr:uid="{8702EBC3-9462-4BB1-87D0-EDFA78621649}"/>
    <cellStyle name="_TES E TRADERS ATUAL_Demais_RemunerCapitalAlocado IBBA_Resultado Consolidado v5 Sensibilidade POS PRESIDENTE v44  V6 4" xfId="3550" xr:uid="{5B108078-1B96-43C8-97D9-AF0C6A464F2C}"/>
    <cellStyle name="_TES E TRADERS ATUAL_Demais_RemunerCapitalAlocado IBBA_Resultado Consolidado v5 Sensibilidade POS PRESIDENTE v44  V6 5" xfId="3551" xr:uid="{DCD5E2EF-912E-47F3-A27C-8DBB7871E9B1}"/>
    <cellStyle name="_TES E TRADERS ATUAL_Demais_RemunerCapitalAlocado IBBA_Resultado Consolidado v5 Sensibilidade POS PRESIDENTE v44  V6_B10 CAAF" xfId="3552" xr:uid="{552FB999-3752-47C4-A6C5-0C7341C84C6D}"/>
    <cellStyle name="_TES E TRADERS ATUAL_Demais_Resultado Consolidado v5 Sensibilidade POS PRESIDENTE v44  V6 email IBBA" xfId="3553" xr:uid="{4391D376-3283-4329-BDA0-1333D19F7B0D}"/>
    <cellStyle name="_TES E TRADERS ATUAL_Demais_Resultado Consolidado v5 Sensibilidade POS PRESIDENTE v44  V6 email IBBA_B10 CAAF" xfId="3554" xr:uid="{EE8051F6-4AA5-43F0-8FE4-ED3872C1F2C7}"/>
    <cellStyle name="_TES E TRADERS ATUAL_Demais_Systemic" xfId="3555" xr:uid="{1D93ECC5-90BF-4CA4-9386-0C7786714EBF}"/>
    <cellStyle name="_TES E TRADERS ATUAL_Demais_Systemic_B10 CAAF" xfId="3556" xr:uid="{75C216F4-2DF1-4EBB-B2E2-A8D2E7A71818}"/>
    <cellStyle name="_TES E TRADERS ATUAL_Demais_US Interest rate" xfId="3557" xr:uid="{78DC5564-8447-452C-BB6B-5733830F17FB}"/>
    <cellStyle name="_TES E TRADERS ATUAL_Demais_US Interest rate_B10 CAAF" xfId="3558" xr:uid="{29056660-9A16-4D90-B0F7-BF2116A8375A}"/>
    <cellStyle name="_TES E TRADERS ATUAL_EstruturalBanking IBBA" xfId="3559" xr:uid="{305617FD-4FF0-47D4-B108-59854A1A286E}"/>
    <cellStyle name="_TES E TRADERS ATUAL_EstruturalBanking IBBA 2" xfId="3560" xr:uid="{E6679BB3-FA03-490B-B0DD-DDEB599A3116}"/>
    <cellStyle name="_TES E TRADERS ATUAL_EstruturalBanking IBBA 3" xfId="3561" xr:uid="{243CEECC-E047-41D4-B5F8-66739EDD0D66}"/>
    <cellStyle name="_TES E TRADERS ATUAL_EstruturalBanking IBBA 4" xfId="3562" xr:uid="{4D68FA39-E1BA-4E0B-A81D-92BA6BA26030}"/>
    <cellStyle name="_TES E TRADERS ATUAL_EstruturalBanking IBBA 5" xfId="3563" xr:uid="{2065773E-CDC2-41E2-98C5-041B1ED6E27E}"/>
    <cellStyle name="_TES E TRADERS ATUAL_EstruturalBanking IBBA_B10 CAAF" xfId="3564" xr:uid="{F81E73B9-346E-44E1-9973-4978EBDB93D4}"/>
    <cellStyle name="_TES E TRADERS ATUAL_EstruturalBanking IBBA_Resultado Consolidado v5 Sensibilidade POS PRESIDENTE v43  V6" xfId="3565" xr:uid="{843B9334-C9B7-4A81-8F72-548A332EE8EB}"/>
    <cellStyle name="_TES E TRADERS ATUAL_EstruturalBanking IBBA_Resultado Consolidado v5 Sensibilidade POS PRESIDENTE v43  V6 2" xfId="3566" xr:uid="{EAA29AB8-DD2F-47D9-AA39-B90A3BF44874}"/>
    <cellStyle name="_TES E TRADERS ATUAL_EstruturalBanking IBBA_Resultado Consolidado v5 Sensibilidade POS PRESIDENTE v43  V6 3" xfId="3567" xr:uid="{83E67D72-1461-4F54-B2FA-B38DE45F5553}"/>
    <cellStyle name="_TES E TRADERS ATUAL_EstruturalBanking IBBA_Resultado Consolidado v5 Sensibilidade POS PRESIDENTE v43  V6 4" xfId="3568" xr:uid="{87872FB1-C0A4-4971-A3DD-63E1E06D56E6}"/>
    <cellStyle name="_TES E TRADERS ATUAL_EstruturalBanking IBBA_Resultado Consolidado v5 Sensibilidade POS PRESIDENTE v43  V6 5" xfId="3569" xr:uid="{D9D27564-2438-4067-8390-59B506DDAD37}"/>
    <cellStyle name="_TES E TRADERS ATUAL_EstruturalBanking IBBA_Resultado Consolidado v5 Sensibilidade POS PRESIDENTE v43  V6_B10 CAAF" xfId="3570" xr:uid="{408F46F1-3CDD-4902-950F-7DF2126EE500}"/>
    <cellStyle name="_TES E TRADERS ATUAL_EstruturalBanking IBBA_Resultado Consolidado v5 Sensibilidade POS PRESIDENTE v44  V6" xfId="3571" xr:uid="{40043D13-895B-468B-A295-53E0A246162C}"/>
    <cellStyle name="_TES E TRADERS ATUAL_EstruturalBanking IBBA_Resultado Consolidado v5 Sensibilidade POS PRESIDENTE v44  V6 2" xfId="3572" xr:uid="{68C72DB9-255D-4995-812F-AFC159B98421}"/>
    <cellStyle name="_TES E TRADERS ATUAL_EstruturalBanking IBBA_Resultado Consolidado v5 Sensibilidade POS PRESIDENTE v44  V6 3" xfId="3573" xr:uid="{2FB971EC-F3F3-4CF4-833B-3C142CC828DB}"/>
    <cellStyle name="_TES E TRADERS ATUAL_EstruturalBanking IBBA_Resultado Consolidado v5 Sensibilidade POS PRESIDENTE v44  V6 4" xfId="3574" xr:uid="{9F256140-6E8F-4B49-AF4C-65BD7F9CEBDF}"/>
    <cellStyle name="_TES E TRADERS ATUAL_EstruturalBanking IBBA_Resultado Consolidado v5 Sensibilidade POS PRESIDENTE v44  V6 5" xfId="3575" xr:uid="{AB1EF166-C25F-474A-845B-0FE244A3733D}"/>
    <cellStyle name="_TES E TRADERS ATUAL_EstruturalBanking IBBA_Resultado Consolidado v5 Sensibilidade POS PRESIDENTE v44  V6_B10 CAAF" xfId="3576" xr:uid="{39633B35-AD3D-4C84-B48B-E4EABCBF5D62}"/>
    <cellStyle name="_TES E TRADERS ATUAL_Geopolitical" xfId="3577" xr:uid="{0AA981D4-22CD-459E-999A-0091A908EFFC}"/>
    <cellStyle name="_TES E TRADERS ATUAL_Geopolitical_B10 CAAF" xfId="3578" xr:uid="{E164B244-275A-4636-9449-C14D42B21FBB}"/>
    <cellStyle name="_TES E TRADERS ATUAL_InstitucDemais IBBA" xfId="3579" xr:uid="{F95A957D-98E0-4051-9E7D-8C3B9623B66B}"/>
    <cellStyle name="_TES E TRADERS ATUAL_InstitucDemais IBBA 2" xfId="3580" xr:uid="{5AB1A8DD-DEEE-4C38-A844-6EE33B3A2014}"/>
    <cellStyle name="_TES E TRADERS ATUAL_InstitucDemais IBBA 3" xfId="3581" xr:uid="{D59373A6-770F-4603-8AA3-AC74750918E2}"/>
    <cellStyle name="_TES E TRADERS ATUAL_InstitucDemais IBBA 4" xfId="3582" xr:uid="{8201515E-9BD3-4D81-8154-B47B30CFF8B4}"/>
    <cellStyle name="_TES E TRADERS ATUAL_InstitucDemais IBBA 5" xfId="3583" xr:uid="{F56447E9-C074-4544-B752-1A8A69193F4F}"/>
    <cellStyle name="_TES E TRADERS ATUAL_InstitucDemais IBBA_B10 CAAF" xfId="3584" xr:uid="{126E6199-0FA7-4E68-A8D7-F84984784D3F}"/>
    <cellStyle name="_TES E TRADERS ATUAL_InstitucDemais IBBA_Resultado Consolidado v5 Sensibilidade POS PRESIDENTE v43  V6" xfId="3585" xr:uid="{A6C732D3-F78B-4342-98D9-5A85897DA020}"/>
    <cellStyle name="_TES E TRADERS ATUAL_InstitucDemais IBBA_Resultado Consolidado v5 Sensibilidade POS PRESIDENTE v43  V6 2" xfId="3586" xr:uid="{923A6796-CF33-4249-BB05-0DA2B3CBCB88}"/>
    <cellStyle name="_TES E TRADERS ATUAL_InstitucDemais IBBA_Resultado Consolidado v5 Sensibilidade POS PRESIDENTE v43  V6 3" xfId="3587" xr:uid="{189E3B0F-E10F-4E30-AF17-52917F76C989}"/>
    <cellStyle name="_TES E TRADERS ATUAL_InstitucDemais IBBA_Resultado Consolidado v5 Sensibilidade POS PRESIDENTE v43  V6 4" xfId="3588" xr:uid="{4D3E4320-BA89-46CF-8083-385A799F00F2}"/>
    <cellStyle name="_TES E TRADERS ATUAL_InstitucDemais IBBA_Resultado Consolidado v5 Sensibilidade POS PRESIDENTE v43  V6 5" xfId="3589" xr:uid="{F70C5673-1C9A-4188-B12B-8494AB4B4055}"/>
    <cellStyle name="_TES E TRADERS ATUAL_InstitucDemais IBBA_Resultado Consolidado v5 Sensibilidade POS PRESIDENTE v43  V6_B10 CAAF" xfId="3590" xr:uid="{8C0BB2D8-55F4-49B6-A696-DCAAC4BA17DB}"/>
    <cellStyle name="_TES E TRADERS ATUAL_InstitucDemais IBBA_Resultado Consolidado v5 Sensibilidade POS PRESIDENTE v44  V6" xfId="3591" xr:uid="{C85B2DF8-CD1C-45CA-9567-5A83E33D1F04}"/>
    <cellStyle name="_TES E TRADERS ATUAL_InstitucDemais IBBA_Resultado Consolidado v5 Sensibilidade POS PRESIDENTE v44  V6 2" xfId="3592" xr:uid="{7544E67E-A014-4958-A042-C76D6F6FE39B}"/>
    <cellStyle name="_TES E TRADERS ATUAL_InstitucDemais IBBA_Resultado Consolidado v5 Sensibilidade POS PRESIDENTE v44  V6 3" xfId="3593" xr:uid="{58744ACD-7242-448B-A783-27D6BCA1D37D}"/>
    <cellStyle name="_TES E TRADERS ATUAL_InstitucDemais IBBA_Resultado Consolidado v5 Sensibilidade POS PRESIDENTE v44  V6 4" xfId="3594" xr:uid="{D1587186-6EF3-4B37-85EE-30F842B58199}"/>
    <cellStyle name="_TES E TRADERS ATUAL_InstitucDemais IBBA_Resultado Consolidado v5 Sensibilidade POS PRESIDENTE v44  V6 5" xfId="3595" xr:uid="{E809E213-F2C8-4DD4-9456-4E20D34135AF}"/>
    <cellStyle name="_TES E TRADERS ATUAL_InstitucDemais IBBA_Resultado Consolidado v5 Sensibilidade POS PRESIDENTE v44  V6_B10 CAAF" xfId="3596" xr:uid="{F3750A8D-C757-4076-AABE-1E38ABBDF46D}"/>
    <cellStyle name="_TES E TRADERS ATUAL_Lula election" xfId="3597" xr:uid="{3DA91D3E-FF30-4339-BA17-C3A5232CF210}"/>
    <cellStyle name="_TES E TRADERS ATUAL_Lula election_B10 CAAF" xfId="3598" xr:uid="{8BCBBD22-8E57-49ED-8E23-DF44B44B7249}"/>
    <cellStyle name="_TES E TRADERS ATUAL_Multi_Charts v18" xfId="3599" xr:uid="{DC0B6866-3D51-4028-B34B-10E02260D143}"/>
    <cellStyle name="_TES E TRADERS ATUAL_Multi_Charts v18 2" xfId="3600" xr:uid="{051E8FA8-1309-4C00-9B86-9947E1289B2F}"/>
    <cellStyle name="_TES E TRADERS ATUAL_Multi_Charts v18_Itau_historical_data_request_without_budget" xfId="3601" xr:uid="{07728D72-A114-4A56-8D11-B1408FA3DBEE}"/>
    <cellStyle name="_TES E TRADERS ATUAL_Multi_Charts v18_Itau_historical_data_request_without_budget_B10 CAAF" xfId="3602" xr:uid="{68B16EEA-DEB6-47F4-86B6-3E9C27190D3E}"/>
    <cellStyle name="_TES E TRADERS ATUAL_Multi_Charts v18_Tab_D1" xfId="3603" xr:uid="{19C72790-743B-42CB-B470-637D97E5579F}"/>
    <cellStyle name="_TES E TRADERS ATUAL_Multi_Charts v18_Tab_D1_B10 CAAF" xfId="3604" xr:uid="{7888E208-A47A-461B-B0BA-ADAE782E0370}"/>
    <cellStyle name="_TES E TRADERS ATUAL_Populist shift" xfId="3605" xr:uid="{0764DF1A-567F-4CCA-B3DE-ABB9B552D80A}"/>
    <cellStyle name="_TES E TRADERS ATUAL_Populist shift_B10 CAAF" xfId="3606" xr:uid="{8022645B-854E-4F58-97A3-6C902CE2B7DB}"/>
    <cellStyle name="_TES E TRADERS ATUAL_RELATÓRIO RUDI (3)" xfId="3607" xr:uid="{33AA4973-D4A8-415A-B2CD-C0E54DF5136A}"/>
    <cellStyle name="_TES E TRADERS ATUAL_RELATÓRIO RUDI (3) 2" xfId="3608" xr:uid="{298A99BE-AC86-45DC-BD26-185F7C782D57}"/>
    <cellStyle name="_TES E TRADERS ATUAL_RELATÓRIO RUDI (3) 3" xfId="3609" xr:uid="{DE38C953-81D5-4F76-8CA7-4F9E1FBCF467}"/>
    <cellStyle name="_TES E TRADERS ATUAL_RELATÓRIO RUDI (3) 4" xfId="3610" xr:uid="{AD2431B1-0985-4C82-9A49-9A9B608933BB}"/>
    <cellStyle name="_TES E TRADERS ATUAL_RELATÓRIO RUDI (3) 5" xfId="3611" xr:uid="{B8B03FBC-F3E5-4561-A11A-A550F7A04AFF}"/>
    <cellStyle name="_TES E TRADERS ATUAL_RELATÓRIO RUDI (3)_B10 CAAF" xfId="3612" xr:uid="{273682D1-779A-48FC-AEEA-20F99F9684E7}"/>
    <cellStyle name="_TES E TRADERS ATUAL_RELATÓRIO RUDI (3)_Resultado Consolidado v5 Sensibilidade POS PRESIDENTE v43  V6" xfId="3613" xr:uid="{84E41767-4146-4354-9256-677E45E88678}"/>
    <cellStyle name="_TES E TRADERS ATUAL_RELATÓRIO RUDI (3)_Resultado Consolidado v5 Sensibilidade POS PRESIDENTE v43  V6 2" xfId="3614" xr:uid="{AC9142CD-CC88-4C69-8611-C1CBF81258A9}"/>
    <cellStyle name="_TES E TRADERS ATUAL_RELATÓRIO RUDI (3)_Resultado Consolidado v5 Sensibilidade POS PRESIDENTE v43  V6 3" xfId="3615" xr:uid="{786C654A-47B7-41BC-8C3F-DF7309E91C6C}"/>
    <cellStyle name="_TES E TRADERS ATUAL_RELATÓRIO RUDI (3)_Resultado Consolidado v5 Sensibilidade POS PRESIDENTE v43  V6 4" xfId="3616" xr:uid="{F5A9D920-3678-4266-BC1C-81E460E0E6DC}"/>
    <cellStyle name="_TES E TRADERS ATUAL_RELATÓRIO RUDI (3)_Resultado Consolidado v5 Sensibilidade POS PRESIDENTE v43  V6 5" xfId="3617" xr:uid="{1EFCCD9E-6ECE-454A-975C-293866D2CCCE}"/>
    <cellStyle name="_TES E TRADERS ATUAL_RELATÓRIO RUDI (3)_Resultado Consolidado v5 Sensibilidade POS PRESIDENTE v43  V6_B10 CAAF" xfId="3618" xr:uid="{C4BB3487-EADA-4285-8B0B-7FF5145AF49A}"/>
    <cellStyle name="_TES E TRADERS ATUAL_RELATÓRIO RUDI (3)_Resultado Consolidado v5 Sensibilidade POS PRESIDENTE v44  V6" xfId="3619" xr:uid="{991209B3-A90E-4710-858B-A41DC068A4B4}"/>
    <cellStyle name="_TES E TRADERS ATUAL_RELATÓRIO RUDI (3)_Resultado Consolidado v5 Sensibilidade POS PRESIDENTE v44  V6 2" xfId="3620" xr:uid="{01959436-5866-4DDE-BC6A-74ED315D952B}"/>
    <cellStyle name="_TES E TRADERS ATUAL_RELATÓRIO RUDI (3)_Resultado Consolidado v5 Sensibilidade POS PRESIDENTE v44  V6 3" xfId="3621" xr:uid="{D701DCE5-F144-4895-B041-350D402EBEE2}"/>
    <cellStyle name="_TES E TRADERS ATUAL_RELATÓRIO RUDI (3)_Resultado Consolidado v5 Sensibilidade POS PRESIDENTE v44  V6 4" xfId="3622" xr:uid="{23AC7E03-34CB-4382-98CD-8534FD41744C}"/>
    <cellStyle name="_TES E TRADERS ATUAL_RELATÓRIO RUDI (3)_Resultado Consolidado v5 Sensibilidade POS PRESIDENTE v44  V6 5" xfId="3623" xr:uid="{5DC086D8-64B9-49AF-9777-17CAF3A5A91F}"/>
    <cellStyle name="_TES E TRADERS ATUAL_RELATÓRIO RUDI (3)_Resultado Consolidado v5 Sensibilidade POS PRESIDENTE v44  V6_B10 CAAF" xfId="3624" xr:uid="{92F7B8DF-3051-4114-8094-1C4DB6ABF1BB}"/>
    <cellStyle name="_TES E TRADERS ATUAL_RemunerCapitalAlocado IBBA" xfId="3625" xr:uid="{55010C3F-37A5-41BE-9AE1-B4DA36700A28}"/>
    <cellStyle name="_TES E TRADERS ATUAL_RemunerCapitalAlocado IBBA 2" xfId="3626" xr:uid="{A73F5CA5-3983-4A29-B169-6368C0C71BE6}"/>
    <cellStyle name="_TES E TRADERS ATUAL_RemunerCapitalAlocado IBBA 3" xfId="3627" xr:uid="{F41ED817-6035-4389-BE46-C0F4EA640674}"/>
    <cellStyle name="_TES E TRADERS ATUAL_RemunerCapitalAlocado IBBA 4" xfId="3628" xr:uid="{CD7A9FF8-8463-4904-A5A9-87B1DE278BBF}"/>
    <cellStyle name="_TES E TRADERS ATUAL_RemunerCapitalAlocado IBBA 5" xfId="3629" xr:uid="{4C77D1B9-6E85-4C33-A95F-7EFF5629E762}"/>
    <cellStyle name="_TES E TRADERS ATUAL_RemunerCapitalAlocado IBBA_B10 CAAF" xfId="3630" xr:uid="{BDAE8378-916E-43A5-AA5E-4373949E63F4}"/>
    <cellStyle name="_TES E TRADERS ATUAL_RemunerCapitalAlocado IBBA_Resultado Consolidado v5 Sensibilidade POS PRESIDENTE v43  V6" xfId="3631" xr:uid="{0C1F2EFC-BF3E-47DB-BD79-54693E44ACA3}"/>
    <cellStyle name="_TES E TRADERS ATUAL_RemunerCapitalAlocado IBBA_Resultado Consolidado v5 Sensibilidade POS PRESIDENTE v43  V6 2" xfId="3632" xr:uid="{1F1EB580-65BE-4F8D-8F32-5D3F4094CCE3}"/>
    <cellStyle name="_TES E TRADERS ATUAL_RemunerCapitalAlocado IBBA_Resultado Consolidado v5 Sensibilidade POS PRESIDENTE v43  V6 3" xfId="3633" xr:uid="{C8950D27-AA38-460D-91DA-3D16116C2FD1}"/>
    <cellStyle name="_TES E TRADERS ATUAL_RemunerCapitalAlocado IBBA_Resultado Consolidado v5 Sensibilidade POS PRESIDENTE v43  V6 4" xfId="3634" xr:uid="{4026B932-3DBF-400C-8645-17F299398140}"/>
    <cellStyle name="_TES E TRADERS ATUAL_RemunerCapitalAlocado IBBA_Resultado Consolidado v5 Sensibilidade POS PRESIDENTE v43  V6 5" xfId="3635" xr:uid="{7523657A-DA96-4CCA-AF6E-52445D4AD665}"/>
    <cellStyle name="_TES E TRADERS ATUAL_RemunerCapitalAlocado IBBA_Resultado Consolidado v5 Sensibilidade POS PRESIDENTE v43  V6_B10 CAAF" xfId="3636" xr:uid="{AFC98A57-C322-44DE-93B7-43420A2A25E3}"/>
    <cellStyle name="_TES E TRADERS ATUAL_RemunerCapitalAlocado IBBA_Resultado Consolidado v5 Sensibilidade POS PRESIDENTE v44  V6" xfId="3637" xr:uid="{943E2609-FCE6-4163-A84A-5F96354E1020}"/>
    <cellStyle name="_TES E TRADERS ATUAL_RemunerCapitalAlocado IBBA_Resultado Consolidado v5 Sensibilidade POS PRESIDENTE v44  V6 2" xfId="3638" xr:uid="{809996AD-44B5-4243-A5A1-16A1293BCD0C}"/>
    <cellStyle name="_TES E TRADERS ATUAL_RemunerCapitalAlocado IBBA_Resultado Consolidado v5 Sensibilidade POS PRESIDENTE v44  V6 3" xfId="3639" xr:uid="{02962F56-3260-4AFA-8D7B-74D6CA51A295}"/>
    <cellStyle name="_TES E TRADERS ATUAL_RemunerCapitalAlocado IBBA_Resultado Consolidado v5 Sensibilidade POS PRESIDENTE v44  V6 4" xfId="3640" xr:uid="{BC89592A-6873-4715-9005-1DA92CA44491}"/>
    <cellStyle name="_TES E TRADERS ATUAL_RemunerCapitalAlocado IBBA_Resultado Consolidado v5 Sensibilidade POS PRESIDENTE v44  V6 5" xfId="3641" xr:uid="{7812A5D2-8704-4CDA-9664-7F898AC0EA11}"/>
    <cellStyle name="_TES E TRADERS ATUAL_RemunerCapitalAlocado IBBA_Resultado Consolidado v5 Sensibilidade POS PRESIDENTE v44  V6_B10 CAAF" xfId="3642" xr:uid="{8B5CF66C-3A53-45F1-BA94-3EA9DB141871}"/>
    <cellStyle name="_TES E TRADERS ATUAL_Resultado Consolidado v5 Sensibilidade POS PRESIDENTE v44  V6 email IBBA" xfId="3643" xr:uid="{7FD9E7A8-B2B3-4E2A-8DE5-DB42421C18FC}"/>
    <cellStyle name="_TES E TRADERS ATUAL_Resultado Consolidado v5 Sensibilidade POS PRESIDENTE v44  V6 email IBBA_B10 CAAF" xfId="3644" xr:uid="{7A3DAA6E-099B-495E-A1A2-055C80A0AD9B}"/>
    <cellStyle name="_TES E TRADERS ATUAL_Systemic" xfId="3645" xr:uid="{EB2FECD8-C705-4B2B-90A1-5EC49C8A5A0C}"/>
    <cellStyle name="_TES E TRADERS ATUAL_Systemic_B10 CAAF" xfId="3646" xr:uid="{38693972-37D7-45CC-8973-082D0FAB93ED}"/>
    <cellStyle name="_TES E TRADERS ATUAL_US Interest rate" xfId="3647" xr:uid="{E4657409-4AA2-4DE7-B3AC-F833D474D04B}"/>
    <cellStyle name="_TES E TRADERS ATUAL_US Interest rate_B10 CAAF" xfId="3648" xr:uid="{CA564861-1B21-4EEF-BE59-DDF4954B97C3}"/>
    <cellStyle name="_USD" xfId="3649" xr:uid="{D3FD7346-704F-4819-8965-BA4BF9A60BD3}"/>
    <cellStyle name="_Verbetes_PrevistoXRealizado" xfId="3650" xr:uid="{4B594F2D-B348-497A-BC0B-2D7CA083CEB6}"/>
    <cellStyle name="_Verbetes_PrevistoXRealizado 2" xfId="3651" xr:uid="{6012E223-5BDD-478D-9ED1-8450F3FA46AC}"/>
    <cellStyle name="_Verbetes_PrevistoXRealizado 3" xfId="3652" xr:uid="{A34FA0E6-4E29-4FDD-AF43-FD73A63485CA}"/>
    <cellStyle name="_Verbetes_PrevistoXRealizado 4" xfId="3653" xr:uid="{90184B61-1438-4F53-8C31-3C3259453014}"/>
    <cellStyle name="_Verbetes_PrevistoXRealizado 5" xfId="3654" xr:uid="{A28F339C-715A-42E4-AD5B-27CE02110A44}"/>
    <cellStyle name="_Verbetes_PrevistoXRealizado_K" xfId="3655" xr:uid="{5D7454EF-6BCB-43E8-A153-3BA9A5AB2B77}"/>
    <cellStyle name="=C:\WINNT35\SYSTEM32\COMMAND.COM" xfId="3656" xr:uid="{5DBBA71D-3D08-4F92-9958-19AC64E6F942}"/>
    <cellStyle name="=C:\WINNT35\SYSTEM32\COMMAND.COM 2" xfId="3657" xr:uid="{0C7310AE-30A6-48EE-8407-19EFFD4F8505}"/>
    <cellStyle name="0,0_x000d__x000a_NA_x000d__x000a_" xfId="3658" xr:uid="{D35557C0-C9B3-4A1C-AA21-321DED7C09EF}"/>
    <cellStyle name="20% - Accent1" xfId="3659" xr:uid="{3D574AA3-26F8-47E7-A5BD-CF5DA74A5894}"/>
    <cellStyle name="20% - Accent1 10" xfId="3660" xr:uid="{90233404-E7FB-43B1-91F8-5CEF4C6B48EC}"/>
    <cellStyle name="20% - Accent1 11" xfId="3661" xr:uid="{1B430A0A-1DBA-43A4-9EDA-6C7423F8BAF6}"/>
    <cellStyle name="20% - Accent1 12" xfId="3662" xr:uid="{2BD644F9-454A-48BE-A0C4-2AA0391075EB}"/>
    <cellStyle name="20% - Accent1 13" xfId="3663" xr:uid="{A8C3C321-31CC-44BF-BAC2-C2FCD86CD564}"/>
    <cellStyle name="20% - Accent1 14" xfId="3664" xr:uid="{E1BD6B92-E345-45F5-9A12-B9EF03860FE3}"/>
    <cellStyle name="20% - Accent1 15" xfId="3665" xr:uid="{923904C7-9531-48BD-BE56-EAB1CFD18E6B}"/>
    <cellStyle name="20% - Accent1 16" xfId="3666" xr:uid="{F2EE3AA6-E7A3-4B45-82FB-90DEA11E0734}"/>
    <cellStyle name="20% - Accent1 17" xfId="3667" xr:uid="{7C7B4813-E2DD-4D20-B577-D14078B0B4C6}"/>
    <cellStyle name="20% - Accent1 18" xfId="3668" xr:uid="{795435FA-AE07-4730-9783-490D26446897}"/>
    <cellStyle name="20% - Accent1 19" xfId="3669" xr:uid="{0E111A6E-B00E-4600-8463-99F40CD15AF0}"/>
    <cellStyle name="20% - Accent1 2" xfId="3670" xr:uid="{F0B32DF4-08F8-4A3E-A391-4BA0086E2AB0}"/>
    <cellStyle name="20% - Accent1 2 2" xfId="3671" xr:uid="{C5A685E0-0D5E-4964-AE75-9E9A864A6DED}"/>
    <cellStyle name="20% - Accent1 20" xfId="3672" xr:uid="{C1D4FA03-532B-4581-88BE-0BD15CCB62D6}"/>
    <cellStyle name="20% - Accent1 21" xfId="3673" xr:uid="{ABA96FC0-3477-4C24-A708-D115BCF0B90F}"/>
    <cellStyle name="20% - Accent1 22" xfId="3674" xr:uid="{B30345FA-53E5-4338-8A7C-FA0FF6D978B1}"/>
    <cellStyle name="20% - Accent1 23" xfId="3675" xr:uid="{458FEE78-BD26-4224-9FFB-F341E27A7824}"/>
    <cellStyle name="20% - Accent1 24" xfId="3676" xr:uid="{9E5FAF54-840D-4074-B722-25A729FF8170}"/>
    <cellStyle name="20% - Accent1 25" xfId="3677" xr:uid="{594C28EF-0BCC-4AC6-A2D7-157302809593}"/>
    <cellStyle name="20% - Accent1 26" xfId="3678" xr:uid="{B9163034-9B79-4B9D-8B27-9393B903D83D}"/>
    <cellStyle name="20% - Accent1 27" xfId="3679" xr:uid="{F231FE10-4A71-4025-8A8D-83DF55D226FF}"/>
    <cellStyle name="20% - Accent1 28" xfId="3680" xr:uid="{67303E20-4247-40AC-8997-F5E1B1077BC6}"/>
    <cellStyle name="20% - Accent1 29" xfId="3681" xr:uid="{912ABCEF-5C8B-44FE-85F6-3C1CE61E3971}"/>
    <cellStyle name="20% - Accent1 3" xfId="3682" xr:uid="{ED909B64-FEA1-4193-8645-BA8E30CC9096}"/>
    <cellStyle name="20% - Accent1 3 10" xfId="3683" xr:uid="{654AA089-5E21-4E36-8BC6-9E50E3BB1A6A}"/>
    <cellStyle name="20% - Accent1 3 10 2" xfId="3684" xr:uid="{2988225D-4EDC-4ADD-8D81-B19ADEFF94CE}"/>
    <cellStyle name="20% - Accent1 3 11" xfId="3685" xr:uid="{A2288D86-5909-4729-A12C-1FCE56BDE01B}"/>
    <cellStyle name="20% - Accent1 3 11 2" xfId="3686" xr:uid="{602B3A1C-9412-4445-809C-6FF99998F4B4}"/>
    <cellStyle name="20% - Accent1 3 12" xfId="3687" xr:uid="{F9D39BD9-6E70-4741-B998-6413C14F735B}"/>
    <cellStyle name="20% - Accent1 3 12 2" xfId="3688" xr:uid="{8FE9F287-7E30-4DE0-B612-E6799E3B14DC}"/>
    <cellStyle name="20% - Accent1 3 13" xfId="3689" xr:uid="{085460DA-63D6-4FA9-8901-6F68734B744F}"/>
    <cellStyle name="20% - Accent1 3 13 2" xfId="3690" xr:uid="{AA5B25D7-3AE0-4B3F-80F1-3589D4F21EE6}"/>
    <cellStyle name="20% - Accent1 3 14" xfId="3691" xr:uid="{C5E6B728-C348-4F7F-A291-47A9E0D16043}"/>
    <cellStyle name="20% - Accent1 3 14 2" xfId="3692" xr:uid="{51561BAE-2C9A-4EBA-B9C2-151EF199A310}"/>
    <cellStyle name="20% - Accent1 3 15" xfId="3693" xr:uid="{AB64C7DA-FD6E-427E-88D5-58B2BAEF0B62}"/>
    <cellStyle name="20% - Accent1 3 15 2" xfId="3694" xr:uid="{81BD147D-07F2-44C7-9769-0C41B8271859}"/>
    <cellStyle name="20% - Accent1 3 16" xfId="3695" xr:uid="{D9C6E97F-E520-4987-B437-60EC4E6E75D2}"/>
    <cellStyle name="20% - Accent1 3 16 2" xfId="3696" xr:uid="{59E7E813-786C-4AA5-8E34-CDCB5C8A7975}"/>
    <cellStyle name="20% - Accent1 3 17" xfId="3697" xr:uid="{20023BF0-D2CC-4D75-805F-F1E65A71E044}"/>
    <cellStyle name="20% - Accent1 3 17 2" xfId="3698" xr:uid="{D2345357-BC6E-4C6B-B2EC-B690CEDAFEE6}"/>
    <cellStyle name="20% - Accent1 3 18" xfId="3699" xr:uid="{3A9FFF3D-090D-4F47-9264-D57605CC6324}"/>
    <cellStyle name="20% - Accent1 3 2" xfId="3700" xr:uid="{A2C4E024-639D-44DA-ABF5-A312A689C2EF}"/>
    <cellStyle name="20% - Accent1 3 2 10" xfId="3701" xr:uid="{002ECCA0-A0BC-46A5-A0BD-F53E6EAAC425}"/>
    <cellStyle name="20% - Accent1 3 2 11" xfId="3702" xr:uid="{6718C18D-F33D-41CA-9869-2A791378D6D2}"/>
    <cellStyle name="20% - Accent1 3 2 12" xfId="3703" xr:uid="{4B198D9D-8AF4-4CAD-BFA5-542FD94C5050}"/>
    <cellStyle name="20% - Accent1 3 2 13" xfId="3704" xr:uid="{5156EF91-BA15-4CA2-AC6C-75CFF5AF7818}"/>
    <cellStyle name="20% - Accent1 3 2 14" xfId="3705" xr:uid="{DF6E7329-EBD9-4608-AD11-BF0766409241}"/>
    <cellStyle name="20% - Accent1 3 2 15" xfId="3706" xr:uid="{B9FB3E05-B9FE-4F93-8FB6-8C5B5F3868AB}"/>
    <cellStyle name="20% - Accent1 3 2 2" xfId="3707" xr:uid="{BA363D2D-6544-4349-94FC-C6925A40FC98}"/>
    <cellStyle name="20% - Accent1 3 2 3" xfId="3708" xr:uid="{68EFD367-168F-4913-946D-17FC5423CD4C}"/>
    <cellStyle name="20% - Accent1 3 2 4" xfId="3709" xr:uid="{C6E38890-D2DD-410E-B42D-B7431986B087}"/>
    <cellStyle name="20% - Accent1 3 2 5" xfId="3710" xr:uid="{25742CE7-3005-4E28-8481-D290AC27E088}"/>
    <cellStyle name="20% - Accent1 3 2 6" xfId="3711" xr:uid="{781668E8-B9F6-45F7-B971-0D557573ABDF}"/>
    <cellStyle name="20% - Accent1 3 2 7" xfId="3712" xr:uid="{1276D365-6785-4FBA-9F76-136C548BCDBD}"/>
    <cellStyle name="20% - Accent1 3 2 8" xfId="3713" xr:uid="{E144059C-289E-434F-953A-B5F6AA5B4EF7}"/>
    <cellStyle name="20% - Accent1 3 2 9" xfId="3714" xr:uid="{DEB945D6-DD90-467A-A064-9458DBE3155F}"/>
    <cellStyle name="20% - Accent1 3 3" xfId="3715" xr:uid="{FEBEBB14-7D54-486F-8038-212D6F84DEAB}"/>
    <cellStyle name="20% - Accent1 3 3 10" xfId="3716" xr:uid="{DBD8AA01-6763-400D-9FCB-AD8433D83DD9}"/>
    <cellStyle name="20% - Accent1 3 3 10 2" xfId="3717" xr:uid="{1F15DD63-6975-4D0C-8513-06A369371BA6}"/>
    <cellStyle name="20% - Accent1 3 3 11" xfId="3718" xr:uid="{E2053F7E-2BC7-4426-A9CD-9D0A512EC962}"/>
    <cellStyle name="20% - Accent1 3 3 11 2" xfId="3719" xr:uid="{BA5091DA-B516-4A4E-8607-A49FCE21A450}"/>
    <cellStyle name="20% - Accent1 3 3 12" xfId="3720" xr:uid="{B3BE2685-F50A-4906-B7DE-CA543DEC6D3B}"/>
    <cellStyle name="20% - Accent1 3 3 13" xfId="3721" xr:uid="{92CA5BCC-4A12-4940-BC05-E853B263E6F5}"/>
    <cellStyle name="20% - Accent1 3 3 2" xfId="3722" xr:uid="{DBDD7A90-6538-4BD7-9104-8A75650B6E48}"/>
    <cellStyle name="20% - Accent1 3 3 2 2" xfId="3723" xr:uid="{B0D69367-B27E-4355-A055-C7CDE1D9B6DA}"/>
    <cellStyle name="20% - Accent1 3 3 3" xfId="3724" xr:uid="{ED394CB9-E93F-4591-A36A-4F8139AD29CC}"/>
    <cellStyle name="20% - Accent1 3 3 3 2" xfId="3725" xr:uid="{216D7A83-53AF-43B8-BDC9-FE9DFFBAB993}"/>
    <cellStyle name="20% - Accent1 3 3 4" xfId="3726" xr:uid="{4E59567E-E936-4924-9BF1-F22423107E24}"/>
    <cellStyle name="20% - Accent1 3 3 4 2" xfId="3727" xr:uid="{DE8CB815-D8BB-4E38-AB83-82F57D36DEE0}"/>
    <cellStyle name="20% - Accent1 3 3 5" xfId="3728" xr:uid="{860B2CA7-A082-4647-A884-4658D6273068}"/>
    <cellStyle name="20% - Accent1 3 3 5 2" xfId="3729" xr:uid="{755A7F01-DA67-483B-84A1-4079C80D5055}"/>
    <cellStyle name="20% - Accent1 3 3 6" xfId="3730" xr:uid="{14F89BE9-D9BB-416E-BB32-42253BF5F2F6}"/>
    <cellStyle name="20% - Accent1 3 3 6 2" xfId="3731" xr:uid="{CC9680A6-682F-482C-B2E2-4B2BBC579B11}"/>
    <cellStyle name="20% - Accent1 3 3 7" xfId="3732" xr:uid="{F1640E36-7878-4035-828F-2C40ED2A21DC}"/>
    <cellStyle name="20% - Accent1 3 3 7 2" xfId="3733" xr:uid="{0C4B4822-747E-40AE-9568-EF42140061AB}"/>
    <cellStyle name="20% - Accent1 3 3 8" xfId="3734" xr:uid="{C479E97E-6D96-4C62-9E49-1987822D0CE6}"/>
    <cellStyle name="20% - Accent1 3 3 8 2" xfId="3735" xr:uid="{028FEDDF-1E53-481C-B9E9-10EFE9DCAB6F}"/>
    <cellStyle name="20% - Accent1 3 3 9" xfId="3736" xr:uid="{D9E9EC02-EA7A-43DB-8753-5EB97479483E}"/>
    <cellStyle name="20% - Accent1 3 3 9 2" xfId="3737" xr:uid="{B2513095-FB2D-43D5-9B14-AD31EA2249A8}"/>
    <cellStyle name="20% - Accent1 3 4" xfId="3738" xr:uid="{5ACC3182-6313-4CFB-8610-715B2209773F}"/>
    <cellStyle name="20% - Accent1 3 4 2" xfId="3739" xr:uid="{ED1F74E0-C3EC-4647-8D11-DDDEAFAC2325}"/>
    <cellStyle name="20% - Accent1 3 5" xfId="3740" xr:uid="{4AEBF5CD-D301-4C8F-AADC-6C59C6F6E85D}"/>
    <cellStyle name="20% - Accent1 3 5 2" xfId="3741" xr:uid="{2F5A11B2-D4FA-48ED-9A9E-FB80DABDE0EF}"/>
    <cellStyle name="20% - Accent1 3 6" xfId="3742" xr:uid="{273DF81C-C4C4-4805-9980-852927BA3EEA}"/>
    <cellStyle name="20% - Accent1 3 6 2" xfId="3743" xr:uid="{27290423-FB4C-4F86-9DF1-E4143B6306CE}"/>
    <cellStyle name="20% - Accent1 3 7" xfId="3744" xr:uid="{02B4BA32-3051-4A5D-9B82-2557E05F3098}"/>
    <cellStyle name="20% - Accent1 3 7 2" xfId="3745" xr:uid="{8D4C122C-4430-4FC5-A7E7-F2D24C12D6E8}"/>
    <cellStyle name="20% - Accent1 3 8" xfId="3746" xr:uid="{D804C639-71F5-4205-8FDA-D4B5CDDB5F45}"/>
    <cellStyle name="20% - Accent1 3 8 2" xfId="3747" xr:uid="{917F66ED-AB04-4036-9D06-117BF059AC8D}"/>
    <cellStyle name="20% - Accent1 3 9" xfId="3748" xr:uid="{B43534FE-526D-4F5C-8CEE-91E40F195285}"/>
    <cellStyle name="20% - Accent1 3 9 2" xfId="3749" xr:uid="{223AAB41-6EC0-487B-82E9-80DA3B11B0CA}"/>
    <cellStyle name="20% - Accent1 30" xfId="3750" xr:uid="{13B96A28-417B-481A-A90B-39A77D664CAF}"/>
    <cellStyle name="20% - Accent1 31" xfId="3751" xr:uid="{90119E28-07A7-4198-991E-F7A56B560AFD}"/>
    <cellStyle name="20% - Accent1 32" xfId="3752" xr:uid="{D21CB8EF-B429-4DA6-B99A-B84BA411AD0D}"/>
    <cellStyle name="20% - Accent1 33" xfId="3753" xr:uid="{4258F556-1B2C-4F51-9498-34858848362E}"/>
    <cellStyle name="20% - Accent1 34" xfId="3754" xr:uid="{97F49AF8-DA36-41A0-A642-F368FCCED8C5}"/>
    <cellStyle name="20% - Accent1 35" xfId="3755" xr:uid="{49FFA787-5326-4F7F-BBAF-556AACA088D9}"/>
    <cellStyle name="20% - Accent1 35 2" xfId="3756" xr:uid="{F59C8E8B-5330-4B3D-ACA7-E00595D851C1}"/>
    <cellStyle name="20% - Accent1 36" xfId="3757" xr:uid="{41E0083E-56AA-4FF1-99A4-47B9F8192319}"/>
    <cellStyle name="20% - Accent1 36 2" xfId="3758" xr:uid="{77615EB9-528D-4C48-B9AB-1AC3A64EC2B1}"/>
    <cellStyle name="20% - Accent1 37" xfId="3759" xr:uid="{F95FBFAA-92BB-435F-B033-ED14947C8D75}"/>
    <cellStyle name="20% - Accent1 37 2" xfId="3760" xr:uid="{90E4FBC4-70BF-4CF0-93F0-2988089D2BE2}"/>
    <cellStyle name="20% - Accent1 38" xfId="3761" xr:uid="{E03125B7-B7D8-470D-BA92-6F9CBB3BBB4A}"/>
    <cellStyle name="20% - Accent1 38 2" xfId="3762" xr:uid="{7938054F-2EB2-4605-A1BD-18738B073ED6}"/>
    <cellStyle name="20% - Accent1 39" xfId="3763" xr:uid="{7F176BE6-DD0E-4EEC-9D98-C3883677F2D7}"/>
    <cellStyle name="20% - Accent1 39 2" xfId="3764" xr:uid="{16B9A411-E618-4DAE-B6F7-E17BE601C47B}"/>
    <cellStyle name="20% - Accent1 4" xfId="3765" xr:uid="{8E16D52F-1BC7-4A9F-903B-FCAF1DC014C1}"/>
    <cellStyle name="20% - Accent1 4 2" xfId="3766" xr:uid="{DCE2A554-61C6-46C0-854F-A15F29FDFD44}"/>
    <cellStyle name="20% - Accent1 40" xfId="3767" xr:uid="{1425F05A-ABCA-4A1D-B08C-9B051172E500}"/>
    <cellStyle name="20% - Accent1 40 2" xfId="3768" xr:uid="{5AB433CA-F132-4B16-AC12-B44A6BC8DB89}"/>
    <cellStyle name="20% - Accent1 41" xfId="3769" xr:uid="{AEE5705E-9A41-4494-9A0E-BFFBBA9EEACB}"/>
    <cellStyle name="20% - Accent1 41 2" xfId="3770" xr:uid="{1D39699B-A8EF-4B3D-9756-3B86335A0C54}"/>
    <cellStyle name="20% - Accent1 42" xfId="3771" xr:uid="{549CBE2F-10A4-4E8F-A309-5F59DFF33A93}"/>
    <cellStyle name="20% - Accent1 42 2" xfId="3772" xr:uid="{E102E854-EE6D-4D6E-B8D2-4B4BC0654D35}"/>
    <cellStyle name="20% - Accent1 43" xfId="3773" xr:uid="{70E5F281-8577-4A1A-A16E-325A840EFBA5}"/>
    <cellStyle name="20% - Accent1 43 2" xfId="3774" xr:uid="{80CA17EA-EA71-4724-88C4-C08E25FF4369}"/>
    <cellStyle name="20% - Accent1 44" xfId="3775" xr:uid="{193E37D7-1EED-4A39-8177-48848B21AD3D}"/>
    <cellStyle name="20% - Accent1 44 2" xfId="3776" xr:uid="{24BC31AF-648B-4768-BBEE-DC5DB6E84F4D}"/>
    <cellStyle name="20% - Accent1 45" xfId="3777" xr:uid="{37D39D07-9319-4BAA-B05A-8F8A6647F10C}"/>
    <cellStyle name="20% - Accent1 45 2" xfId="3778" xr:uid="{F7AE0AB6-2B31-4113-BBDD-54307A43609D}"/>
    <cellStyle name="20% - Accent1 46" xfId="3779" xr:uid="{A7715246-7618-48CF-8EB7-B4706D6346E6}"/>
    <cellStyle name="20% - Accent1 46 2" xfId="3780" xr:uid="{AC25A415-B544-4A98-A550-17EFAF80B398}"/>
    <cellStyle name="20% - Accent1 47" xfId="3781" xr:uid="{4DAAA2E0-9997-4253-A007-88D2F17595FF}"/>
    <cellStyle name="20% - Accent1 47 2" xfId="3782" xr:uid="{F3C21295-9F0E-4E81-8DB8-EF6AC0E629BB}"/>
    <cellStyle name="20% - Accent1 48" xfId="3783" xr:uid="{5C96C334-99AE-494B-90CA-BBB9B38386B6}"/>
    <cellStyle name="20% - Accent1 48 2" xfId="3784" xr:uid="{A986D4E7-5514-41D7-BC61-C2D361FF0030}"/>
    <cellStyle name="20% - Accent1 49" xfId="3785" xr:uid="{20AD8D5E-AA36-4012-ABF0-1D54C09C92E1}"/>
    <cellStyle name="20% - Accent1 49 2" xfId="3786" xr:uid="{45DB50C3-EAC8-459D-9030-0A869A210257}"/>
    <cellStyle name="20% - Accent1 5" xfId="3787" xr:uid="{17FB20E5-B729-4516-9FA7-81A2B94885C0}"/>
    <cellStyle name="20% - Accent1 5 2" xfId="3788" xr:uid="{CA1EC149-2586-4CFD-919C-16634C08FC63}"/>
    <cellStyle name="20% - Accent1 5 2 2" xfId="3789" xr:uid="{042A2674-FD14-46C9-9EAE-ED5FCF9CE781}"/>
    <cellStyle name="20% - Accent1 5 3" xfId="3790" xr:uid="{64FB2180-40FE-4F2A-8BB9-71405621BC18}"/>
    <cellStyle name="20% - Accent1 50" xfId="3791" xr:uid="{68FAA12F-4FC6-488F-A2F4-6F43AC036213}"/>
    <cellStyle name="20% - Accent1 51" xfId="3792" xr:uid="{EA41DE79-4683-4A0B-B740-8213EA450D49}"/>
    <cellStyle name="20% - Accent1 52" xfId="3793" xr:uid="{4D67B75D-5504-4660-AA97-A3E7ADCBE0D3}"/>
    <cellStyle name="20% - Accent1 53" xfId="3794" xr:uid="{AFC4B8BD-AC97-4CFA-AC54-B6574294D7CB}"/>
    <cellStyle name="20% - Accent1 54" xfId="3795" xr:uid="{6774FF3F-02DD-4D0E-90DC-E2AC8C863916}"/>
    <cellStyle name="20% - Accent1 55" xfId="3796" xr:uid="{B35C148F-ADDC-4A8E-BB88-CEC875325134}"/>
    <cellStyle name="20% - Accent1 56" xfId="3797" xr:uid="{C9F6F872-D844-45C3-B28F-4E7ECCCC6A6A}"/>
    <cellStyle name="20% - Accent1 57" xfId="3798" xr:uid="{A89570DD-CE56-4233-8CF1-3EBD5197929C}"/>
    <cellStyle name="20% - Accent1 58" xfId="3799" xr:uid="{D19104A2-E76B-4DA6-ACF1-D7E4D5A66822}"/>
    <cellStyle name="20% - Accent1 59" xfId="3800" xr:uid="{8A3A675C-F8B5-4718-9F5B-3D9F4B6D478A}"/>
    <cellStyle name="20% - Accent1 6" xfId="3801" xr:uid="{25B8F781-11CB-426D-B62C-5EED74111ECB}"/>
    <cellStyle name="20% - Accent1 60" xfId="3802" xr:uid="{149BFF61-C01D-478D-A117-F301A98B97FB}"/>
    <cellStyle name="20% - Accent1 61" xfId="3803" xr:uid="{286F0BD4-6056-4E97-B769-32A883C5AC1C}"/>
    <cellStyle name="20% - Accent1 62" xfId="3804" xr:uid="{889E82DA-F471-4632-BEE1-F1649ECF633A}"/>
    <cellStyle name="20% - Accent1 7" xfId="3805" xr:uid="{8FA67051-D053-44F0-8FED-832273323795}"/>
    <cellStyle name="20% - Accent1 8" xfId="3806" xr:uid="{D5508A75-E11E-4CDE-9BE6-F4EBC439D07F}"/>
    <cellStyle name="20% - Accent1 9" xfId="3807" xr:uid="{767BEC64-918E-4A23-B6FB-1E124402D2BA}"/>
    <cellStyle name="20% - Accent1_~2812244" xfId="3808" xr:uid="{B03E64CE-F6A3-456F-872D-2A19C4405C8E}"/>
    <cellStyle name="20% - Accent2" xfId="3809" xr:uid="{0FB247C8-ED89-4414-BC5E-CFE487C5B3DA}"/>
    <cellStyle name="20% - Accent2 10" xfId="3810" xr:uid="{4556A7E8-7B0D-4661-A431-8198DB78C22F}"/>
    <cellStyle name="20% - Accent2 11" xfId="3811" xr:uid="{C513D0A2-D981-4785-9376-4315598C5463}"/>
    <cellStyle name="20% - Accent2 12" xfId="3812" xr:uid="{F8BB0C42-C2AC-4735-AA96-E202BF754C89}"/>
    <cellStyle name="20% - Accent2 13" xfId="3813" xr:uid="{CD349674-82D8-49F9-9EBB-5ADEA3913798}"/>
    <cellStyle name="20% - Accent2 14" xfId="3814" xr:uid="{93BE821B-0B8F-4C5D-BF56-1DD774A2CB1B}"/>
    <cellStyle name="20% - Accent2 15" xfId="3815" xr:uid="{E27B3A3B-4477-410A-A63B-4B37BC0E8401}"/>
    <cellStyle name="20% - Accent2 16" xfId="3816" xr:uid="{BA0FADF0-7E14-4558-8D08-A5DF60B23681}"/>
    <cellStyle name="20% - Accent2 17" xfId="3817" xr:uid="{0BF7D39F-648F-4ACE-AFE4-7453FC0120FB}"/>
    <cellStyle name="20% - Accent2 18" xfId="3818" xr:uid="{4032C96A-5C6E-426D-96C6-6B4896DE2FFE}"/>
    <cellStyle name="20% - Accent2 19" xfId="3819" xr:uid="{45941EC3-7B16-48E7-8668-B78096AD1C18}"/>
    <cellStyle name="20% - Accent2 2" xfId="3820" xr:uid="{75DCC9F3-5BF8-4770-BE98-D0D5C37D7AAD}"/>
    <cellStyle name="20% - Accent2 2 2" xfId="3821" xr:uid="{C29AD94D-5ECB-489C-AE25-A74470140585}"/>
    <cellStyle name="20% - Accent2 20" xfId="3822" xr:uid="{607EA80A-A427-446B-8361-132A7D331A17}"/>
    <cellStyle name="20% - Accent2 21" xfId="3823" xr:uid="{F140EFBC-C60D-4058-AEBA-7E5D7FA10263}"/>
    <cellStyle name="20% - Accent2 22" xfId="3824" xr:uid="{A9A908C4-786A-4F9A-BF35-16895AF61C8C}"/>
    <cellStyle name="20% - Accent2 23" xfId="3825" xr:uid="{EA25F816-3F3A-435A-B08A-9D56578597DA}"/>
    <cellStyle name="20% - Accent2 24" xfId="3826" xr:uid="{CEB071AF-402C-48F3-889B-B8A9D321924C}"/>
    <cellStyle name="20% - Accent2 25" xfId="3827" xr:uid="{777F425C-69BB-4591-840E-1497E63DC4F1}"/>
    <cellStyle name="20% - Accent2 26" xfId="3828" xr:uid="{A0E0DFAC-EC1A-4169-82B5-2169E96B1A69}"/>
    <cellStyle name="20% - Accent2 27" xfId="3829" xr:uid="{CDBAAA94-B8C8-48FB-86CF-18002A87E187}"/>
    <cellStyle name="20% - Accent2 28" xfId="3830" xr:uid="{7BE1FB9F-144A-4FCA-9D8A-75E7CA02C780}"/>
    <cellStyle name="20% - Accent2 29" xfId="3831" xr:uid="{68CCC557-4F2A-488F-840B-EDFE446398F8}"/>
    <cellStyle name="20% - Accent2 3" xfId="3832" xr:uid="{0EF25ED7-944B-413D-8D07-8084F8E59161}"/>
    <cellStyle name="20% - Accent2 3 10" xfId="3833" xr:uid="{24A94BB7-5979-4CD3-8CBC-CCC5B6DEE9A0}"/>
    <cellStyle name="20% - Accent2 3 10 2" xfId="3834" xr:uid="{EEBE6C39-55F9-49BF-9ED0-9756EB91D474}"/>
    <cellStyle name="20% - Accent2 3 11" xfId="3835" xr:uid="{9D29E359-CA89-45B8-8E36-5C460E27EB75}"/>
    <cellStyle name="20% - Accent2 3 11 2" xfId="3836" xr:uid="{FFE1888D-4AE3-4A36-AC28-2FC7E020B52B}"/>
    <cellStyle name="20% - Accent2 3 12" xfId="3837" xr:uid="{EC4684BC-1B9A-44A2-AF25-8682FA63BB44}"/>
    <cellStyle name="20% - Accent2 3 12 2" xfId="3838" xr:uid="{DB09D933-67DE-42BE-9506-C36BE06C8DDB}"/>
    <cellStyle name="20% - Accent2 3 13" xfId="3839" xr:uid="{8F369B1A-DB94-4D27-8D6E-4FD4194DC30D}"/>
    <cellStyle name="20% - Accent2 3 13 2" xfId="3840" xr:uid="{D1BF1B08-5176-4F2E-BC93-42D837B01723}"/>
    <cellStyle name="20% - Accent2 3 14" xfId="3841" xr:uid="{290C2C7A-F4A0-4D2D-ABED-163B69742D03}"/>
    <cellStyle name="20% - Accent2 3 14 2" xfId="3842" xr:uid="{50A191F9-8907-46AF-BD56-2093F2A6960B}"/>
    <cellStyle name="20% - Accent2 3 15" xfId="3843" xr:uid="{6589C29B-703E-43E9-89DA-2B01233EC7F9}"/>
    <cellStyle name="20% - Accent2 3 15 2" xfId="3844" xr:uid="{B3D3FB90-0466-4833-8BC9-EC2ECFE1D3F9}"/>
    <cellStyle name="20% - Accent2 3 16" xfId="3845" xr:uid="{FE299BE3-4DD0-4F37-B009-0EEB7C7200F6}"/>
    <cellStyle name="20% - Accent2 3 16 2" xfId="3846" xr:uid="{DC7CBD18-9B14-4C5F-8074-CEA398146353}"/>
    <cellStyle name="20% - Accent2 3 17" xfId="3847" xr:uid="{31D2A645-AF70-46BD-A0A4-0F89117041EE}"/>
    <cellStyle name="20% - Accent2 3 17 2" xfId="3848" xr:uid="{C2873005-0DF2-435B-8758-9EF106BA0100}"/>
    <cellStyle name="20% - Accent2 3 18" xfId="3849" xr:uid="{C9331D16-132E-44B6-80C7-15E5BD86E58D}"/>
    <cellStyle name="20% - Accent2 3 2" xfId="3850" xr:uid="{11BE15C4-5CC8-40EC-9388-6E85CFA11B14}"/>
    <cellStyle name="20% - Accent2 3 2 10" xfId="3851" xr:uid="{C66C18FF-64EE-4246-AE69-CFE154989C4B}"/>
    <cellStyle name="20% - Accent2 3 2 11" xfId="3852" xr:uid="{4B1976AE-84DB-479E-895E-4906CCDEEE69}"/>
    <cellStyle name="20% - Accent2 3 2 12" xfId="3853" xr:uid="{729025EA-1CCF-4BE8-9EC6-6D26E717B03E}"/>
    <cellStyle name="20% - Accent2 3 2 13" xfId="3854" xr:uid="{004497B0-9FB6-46CE-A3A8-3188EF2FA6AC}"/>
    <cellStyle name="20% - Accent2 3 2 14" xfId="3855" xr:uid="{14ADFAC8-23C5-464F-B3AD-5A71863F7CBD}"/>
    <cellStyle name="20% - Accent2 3 2 15" xfId="3856" xr:uid="{993B4BC0-C85E-4EEF-85A6-EB5B508B7DA2}"/>
    <cellStyle name="20% - Accent2 3 2 2" xfId="3857" xr:uid="{1E42B3F3-320F-4640-B04C-320455BFAC30}"/>
    <cellStyle name="20% - Accent2 3 2 3" xfId="3858" xr:uid="{F43BAA7D-DB81-453F-98CE-2019D9BBE2B5}"/>
    <cellStyle name="20% - Accent2 3 2 4" xfId="3859" xr:uid="{37CE1BAD-0D0D-4EDC-9123-56BD3D78E885}"/>
    <cellStyle name="20% - Accent2 3 2 5" xfId="3860" xr:uid="{F9F277BB-F852-4E2C-83AA-EB2D152BE7FC}"/>
    <cellStyle name="20% - Accent2 3 2 6" xfId="3861" xr:uid="{821AF0BB-E8A4-434C-B65B-0725FF296767}"/>
    <cellStyle name="20% - Accent2 3 2 7" xfId="3862" xr:uid="{0FF280CE-CAA3-465D-B9F4-B75F5B8EFFAE}"/>
    <cellStyle name="20% - Accent2 3 2 8" xfId="3863" xr:uid="{3C658B87-BC98-43A1-9783-BD13BDB1BE70}"/>
    <cellStyle name="20% - Accent2 3 2 9" xfId="3864" xr:uid="{F130B541-9127-4933-A63D-B7B372D79199}"/>
    <cellStyle name="20% - Accent2 3 3" xfId="3865" xr:uid="{631F9654-6FB4-4241-9F8E-018023AFE647}"/>
    <cellStyle name="20% - Accent2 3 3 10" xfId="3866" xr:uid="{52EFC9EB-0AF6-4D28-BB27-64E7406810E3}"/>
    <cellStyle name="20% - Accent2 3 3 10 2" xfId="3867" xr:uid="{5ABCD6B7-8088-482B-88AE-9A76B7407320}"/>
    <cellStyle name="20% - Accent2 3 3 11" xfId="3868" xr:uid="{F442119D-B7BB-4275-9357-323B4C28FD08}"/>
    <cellStyle name="20% - Accent2 3 3 11 2" xfId="3869" xr:uid="{7A2C0ADD-EEBB-4A9C-899C-215B69D80139}"/>
    <cellStyle name="20% - Accent2 3 3 12" xfId="3870" xr:uid="{08F51B7C-B4C8-43A7-86E2-FDC2283C2E94}"/>
    <cellStyle name="20% - Accent2 3 3 13" xfId="3871" xr:uid="{FAD0983C-1256-4F0F-814E-9E984D91CE1B}"/>
    <cellStyle name="20% - Accent2 3 3 2" xfId="3872" xr:uid="{4701BE22-BCA5-4958-8CBE-BB1BF3F39893}"/>
    <cellStyle name="20% - Accent2 3 3 2 2" xfId="3873" xr:uid="{7BB3DFF8-32BC-49A2-9A59-EA95A58E0248}"/>
    <cellStyle name="20% - Accent2 3 3 3" xfId="3874" xr:uid="{7216C0D2-F125-40EA-9589-7403F07C64E9}"/>
    <cellStyle name="20% - Accent2 3 3 3 2" xfId="3875" xr:uid="{728F3F66-5310-452C-925E-45E4FF077FDE}"/>
    <cellStyle name="20% - Accent2 3 3 4" xfId="3876" xr:uid="{72C29E83-12A7-4D22-8546-C5C9830D9D79}"/>
    <cellStyle name="20% - Accent2 3 3 4 2" xfId="3877" xr:uid="{24BABE38-FC11-4881-914B-E6FB3C87E285}"/>
    <cellStyle name="20% - Accent2 3 3 5" xfId="3878" xr:uid="{AB63BB2B-69EE-4D8C-9C9C-0ADEF3DC2776}"/>
    <cellStyle name="20% - Accent2 3 3 5 2" xfId="3879" xr:uid="{140D83A1-8652-4220-901B-BA868B60F77D}"/>
    <cellStyle name="20% - Accent2 3 3 6" xfId="3880" xr:uid="{DB4DCA81-0724-4C34-B50C-29AD9E6F3A72}"/>
    <cellStyle name="20% - Accent2 3 3 6 2" xfId="3881" xr:uid="{0C1233A3-24C8-4136-BCB0-D08DC8AA4DFC}"/>
    <cellStyle name="20% - Accent2 3 3 7" xfId="3882" xr:uid="{41650F7D-A5B5-4805-92ED-3E2723CCA71E}"/>
    <cellStyle name="20% - Accent2 3 3 7 2" xfId="3883" xr:uid="{5176FA8A-E75E-4528-94B2-3220391A0BC2}"/>
    <cellStyle name="20% - Accent2 3 3 8" xfId="3884" xr:uid="{E7CA644D-1631-4BD7-9A9A-525E751C6A54}"/>
    <cellStyle name="20% - Accent2 3 3 8 2" xfId="3885" xr:uid="{646D662A-0F98-410B-AA6D-72253FCAB766}"/>
    <cellStyle name="20% - Accent2 3 3 9" xfId="3886" xr:uid="{D63116B0-2FE0-4486-8FA3-720EA9452B40}"/>
    <cellStyle name="20% - Accent2 3 3 9 2" xfId="3887" xr:uid="{7A02B7D9-4307-4DD6-8BAE-FB3C72CEC895}"/>
    <cellStyle name="20% - Accent2 3 4" xfId="3888" xr:uid="{49662BF9-3C62-4CB8-AFDA-EF8F662AF0AF}"/>
    <cellStyle name="20% - Accent2 3 4 2" xfId="3889" xr:uid="{9D2074E9-5405-4BF6-B0BD-53BD167EBDA9}"/>
    <cellStyle name="20% - Accent2 3 5" xfId="3890" xr:uid="{7CFBB3E2-C496-4BFA-B4EB-EAA2F6A66C0A}"/>
    <cellStyle name="20% - Accent2 3 5 2" xfId="3891" xr:uid="{A82A5479-3102-4378-8DD6-98C8CB4C1130}"/>
    <cellStyle name="20% - Accent2 3 6" xfId="3892" xr:uid="{639D4CD9-CF12-408B-9F18-B8C4F1483E7A}"/>
    <cellStyle name="20% - Accent2 3 6 2" xfId="3893" xr:uid="{CA74EF42-5A58-4923-8132-9CEEDF811518}"/>
    <cellStyle name="20% - Accent2 3 7" xfId="3894" xr:uid="{71C36DDE-0868-4246-9E6D-10CB0C84472E}"/>
    <cellStyle name="20% - Accent2 3 7 2" xfId="3895" xr:uid="{5638A3A9-0ADE-4C3E-B403-EE3D46809F69}"/>
    <cellStyle name="20% - Accent2 3 8" xfId="3896" xr:uid="{53695C92-9A59-41F5-8F16-49AF4969812A}"/>
    <cellStyle name="20% - Accent2 3 8 2" xfId="3897" xr:uid="{9EA2DF25-ABDB-4466-BF1E-B1037E03DCA2}"/>
    <cellStyle name="20% - Accent2 3 9" xfId="3898" xr:uid="{1CAD5A95-ABE4-4682-ADDC-7A5895EFD896}"/>
    <cellStyle name="20% - Accent2 3 9 2" xfId="3899" xr:uid="{5C73D093-BF66-4CAF-8841-598F13BB8EBA}"/>
    <cellStyle name="20% - Accent2 30" xfId="3900" xr:uid="{CF9A5C6F-6B24-4F24-867C-0665CACB00D5}"/>
    <cellStyle name="20% - Accent2 31" xfId="3901" xr:uid="{367BF59E-40C9-4C43-9B47-9D9BBD88D04D}"/>
    <cellStyle name="20% - Accent2 32" xfId="3902" xr:uid="{3ABBBB58-8E10-4E83-A543-9FF6AA54CC0C}"/>
    <cellStyle name="20% - Accent2 33" xfId="3903" xr:uid="{20DBEA1A-4B6E-4044-A4EB-E12CA978D925}"/>
    <cellStyle name="20% - Accent2 34" xfId="3904" xr:uid="{6A74F0C2-41FA-41F2-B42B-313B0CCB8F92}"/>
    <cellStyle name="20% - Accent2 35" xfId="3905" xr:uid="{12E921C7-1646-438B-9D56-F971E7838FB0}"/>
    <cellStyle name="20% - Accent2 35 2" xfId="3906" xr:uid="{E4CAE1D9-B6F6-4A88-AFE8-A586D9CD917C}"/>
    <cellStyle name="20% - Accent2 36" xfId="3907" xr:uid="{4BFC457D-0FFA-43D1-8B85-81518BF4B781}"/>
    <cellStyle name="20% - Accent2 36 2" xfId="3908" xr:uid="{B25F5982-D43E-40D3-9AD1-6A76004FD294}"/>
    <cellStyle name="20% - Accent2 37" xfId="3909" xr:uid="{12F95390-A961-4FE9-8C94-A814CA1110E0}"/>
    <cellStyle name="20% - Accent2 37 2" xfId="3910" xr:uid="{075BF7C6-403A-47E1-AE4C-E49E1AE34BA6}"/>
    <cellStyle name="20% - Accent2 38" xfId="3911" xr:uid="{C96D7D8F-98CE-4771-90A3-6A493C46A960}"/>
    <cellStyle name="20% - Accent2 38 2" xfId="3912" xr:uid="{C0C483BC-C24C-49D0-96DB-45123FBE062E}"/>
    <cellStyle name="20% - Accent2 39" xfId="3913" xr:uid="{80E602F1-80B0-44CC-B04F-A28DA505FB4B}"/>
    <cellStyle name="20% - Accent2 39 2" xfId="3914" xr:uid="{F30A9404-3556-45FE-B109-4CA113EFAA93}"/>
    <cellStyle name="20% - Accent2 4" xfId="3915" xr:uid="{D04CB9C5-C06C-4D4B-8CDC-7432D58A8E96}"/>
    <cellStyle name="20% - Accent2 4 2" xfId="3916" xr:uid="{DFD4E60D-9F31-4D1F-AFAD-246498B5AE9E}"/>
    <cellStyle name="20% - Accent2 40" xfId="3917" xr:uid="{F7338F76-8EE6-424C-9FB0-69E05AA3778B}"/>
    <cellStyle name="20% - Accent2 40 2" xfId="3918" xr:uid="{CB37A886-4A54-425D-9D18-8BDEFA3280C4}"/>
    <cellStyle name="20% - Accent2 41" xfId="3919" xr:uid="{930A64E8-4454-4D1F-B389-C531C4F2B709}"/>
    <cellStyle name="20% - Accent2 41 2" xfId="3920" xr:uid="{9087009B-EC21-4298-B04C-17BDBC0C0C2B}"/>
    <cellStyle name="20% - Accent2 42" xfId="3921" xr:uid="{A030581C-7C04-4496-8598-12016CB33424}"/>
    <cellStyle name="20% - Accent2 42 2" xfId="3922" xr:uid="{49809002-3F5D-4E9F-BE1E-0CEE6D8C5616}"/>
    <cellStyle name="20% - Accent2 43" xfId="3923" xr:uid="{C4A26F3B-4228-4116-91D6-B28424D9F1C3}"/>
    <cellStyle name="20% - Accent2 43 2" xfId="3924" xr:uid="{94D5E179-E320-4051-AC38-CCB59344BD68}"/>
    <cellStyle name="20% - Accent2 44" xfId="3925" xr:uid="{64372AB5-E4C1-41B5-87DB-AB94B5391255}"/>
    <cellStyle name="20% - Accent2 44 2" xfId="3926" xr:uid="{8FB0693E-2C56-46EA-A8AA-03CC065B3037}"/>
    <cellStyle name="20% - Accent2 45" xfId="3927" xr:uid="{1BE46BDE-DFB7-4F9A-8895-C94A9C34DBCE}"/>
    <cellStyle name="20% - Accent2 45 2" xfId="3928" xr:uid="{4BD18774-351C-4D13-BBF3-100BF6564CEA}"/>
    <cellStyle name="20% - Accent2 46" xfId="3929" xr:uid="{1038EB4D-C203-42D3-9C22-27E592D9DE73}"/>
    <cellStyle name="20% - Accent2 46 2" xfId="3930" xr:uid="{F84187A2-0131-4429-B711-C817BB58DB2D}"/>
    <cellStyle name="20% - Accent2 47" xfId="3931" xr:uid="{157FA680-86D3-45CF-B051-56E585D2F272}"/>
    <cellStyle name="20% - Accent2 47 2" xfId="3932" xr:uid="{7DDDE9DD-CCE2-4CB0-BBBB-F65AE405CE1E}"/>
    <cellStyle name="20% - Accent2 48" xfId="3933" xr:uid="{D6E72011-4B47-42C2-B8BF-ADAF52FE9279}"/>
    <cellStyle name="20% - Accent2 48 2" xfId="3934" xr:uid="{BB9668B5-B1FA-42C9-AC3E-9D676DD81B52}"/>
    <cellStyle name="20% - Accent2 49" xfId="3935" xr:uid="{33660FAB-FE2E-4237-99EA-46C13F7A2F5A}"/>
    <cellStyle name="20% - Accent2 49 2" xfId="3936" xr:uid="{78CD928E-75E7-4FCC-BC0E-FE6B2AEDA4A5}"/>
    <cellStyle name="20% - Accent2 5" xfId="3937" xr:uid="{D9D66931-A7A4-45B8-AD8A-E3ACE3B1815C}"/>
    <cellStyle name="20% - Accent2 5 2" xfId="3938" xr:uid="{E98E939B-E0BD-4C88-99A0-F220F1F0313E}"/>
    <cellStyle name="20% - Accent2 5 2 2" xfId="3939" xr:uid="{7ADAE4BA-F08D-41DE-9D30-EDF73BB6453E}"/>
    <cellStyle name="20% - Accent2 5 3" xfId="3940" xr:uid="{2CA4E109-BAE0-4EC5-B55D-19490B6B19DD}"/>
    <cellStyle name="20% - Accent2 50" xfId="3941" xr:uid="{B4B4D211-7D74-4D65-B069-8AE4804ABFF1}"/>
    <cellStyle name="20% - Accent2 51" xfId="3942" xr:uid="{E1DDDFEB-2A70-412A-85BF-A67ABCE25C4A}"/>
    <cellStyle name="20% - Accent2 52" xfId="3943" xr:uid="{66B917CE-69AD-4004-A2EA-CC0DA0C5FE6C}"/>
    <cellStyle name="20% - Accent2 53" xfId="3944" xr:uid="{B2B767AF-27B3-4D8B-A9C7-D03887C8A848}"/>
    <cellStyle name="20% - Accent2 54" xfId="3945" xr:uid="{99FED83D-C21D-475B-8588-3209E40C9986}"/>
    <cellStyle name="20% - Accent2 55" xfId="3946" xr:uid="{2CCE3F22-797E-419C-AF6A-B399555A255D}"/>
    <cellStyle name="20% - Accent2 56" xfId="3947" xr:uid="{D00DD586-876F-4968-8FA5-02B2E317B93B}"/>
    <cellStyle name="20% - Accent2 57" xfId="3948" xr:uid="{58D34B73-7258-4E98-A431-8B17B62E222B}"/>
    <cellStyle name="20% - Accent2 58" xfId="3949" xr:uid="{9328D831-7C28-4D9B-9AC4-6D6C33F9F590}"/>
    <cellStyle name="20% - Accent2 59" xfId="3950" xr:uid="{7C6F1E2B-4C23-45BC-87AC-7CBD7473335C}"/>
    <cellStyle name="20% - Accent2 6" xfId="3951" xr:uid="{D0DE3169-DB49-4592-B3AB-DD49BE86E1DD}"/>
    <cellStyle name="20% - Accent2 60" xfId="3952" xr:uid="{6B7B8C29-9AC8-4DFD-8B41-BFD021F3F897}"/>
    <cellStyle name="20% - Accent2 61" xfId="3953" xr:uid="{D0770ACB-A95C-46B7-9BC5-DB46152722CB}"/>
    <cellStyle name="20% - Accent2 62" xfId="3954" xr:uid="{C0972A25-9A2F-4ABA-ABDB-FDA9D51961BE}"/>
    <cellStyle name="20% - Accent2 7" xfId="3955" xr:uid="{331AD161-469B-4E46-9D7B-DD086DD1A835}"/>
    <cellStyle name="20% - Accent2 8" xfId="3956" xr:uid="{859F8F2F-7C07-44A6-A984-C72E5EB19761}"/>
    <cellStyle name="20% - Accent2 9" xfId="3957" xr:uid="{07FDF241-54F3-4DC4-B696-400B9774D1B2}"/>
    <cellStyle name="20% - Accent2_~2812244" xfId="3958" xr:uid="{E71EA9FF-65E9-4211-A8D2-490BD814D733}"/>
    <cellStyle name="20% - Accent3" xfId="3959" xr:uid="{656BAA89-0D09-40B9-BD97-908B2F6E082A}"/>
    <cellStyle name="20% - Accent3 10" xfId="3960" xr:uid="{8B63A3D1-E633-493E-807A-F67384D6E9D5}"/>
    <cellStyle name="20% - Accent3 11" xfId="3961" xr:uid="{DBB261A4-A78A-4A02-B48F-9F5E69CDBF8A}"/>
    <cellStyle name="20% - Accent3 12" xfId="3962" xr:uid="{5563A85E-C362-4507-9663-AD788291C5EC}"/>
    <cellStyle name="20% - Accent3 13" xfId="3963" xr:uid="{425FDB87-A707-455F-9797-0F8B09CF48C7}"/>
    <cellStyle name="20% - Accent3 14" xfId="3964" xr:uid="{0AFF2FAF-B7B9-45A9-98B0-DDA868B33789}"/>
    <cellStyle name="20% - Accent3 15" xfId="3965" xr:uid="{1DC98669-EF81-41AD-8BC7-F7E2C0BFC2A7}"/>
    <cellStyle name="20% - Accent3 16" xfId="3966" xr:uid="{33AD98F5-416F-456C-B398-EF12FC695543}"/>
    <cellStyle name="20% - Accent3 17" xfId="3967" xr:uid="{B8677229-6AD7-4A85-B73F-A6A81B0133F2}"/>
    <cellStyle name="20% - Accent3 18" xfId="3968" xr:uid="{D2379620-0897-4C06-9A80-905E00A3E255}"/>
    <cellStyle name="20% - Accent3 19" xfId="3969" xr:uid="{A37E8711-993C-4FD0-B3FD-9DEF5193CC6F}"/>
    <cellStyle name="20% - Accent3 2" xfId="3970" xr:uid="{10B81E67-8080-455D-AA71-E808FCB09808}"/>
    <cellStyle name="20% - Accent3 2 2" xfId="3971" xr:uid="{7F82AA35-02A4-44F9-A562-94B9E7CBB063}"/>
    <cellStyle name="20% - Accent3 20" xfId="3972" xr:uid="{89EDCEBD-B2E5-48EF-BD03-410981C8A632}"/>
    <cellStyle name="20% - Accent3 21" xfId="3973" xr:uid="{78A945A8-7DB0-41A2-B499-66073FDFA541}"/>
    <cellStyle name="20% - Accent3 22" xfId="3974" xr:uid="{8EF20A33-DA57-4E12-8B3F-51E0E6022943}"/>
    <cellStyle name="20% - Accent3 23" xfId="3975" xr:uid="{CC65F1CA-535D-4727-827E-0E00B564A1FA}"/>
    <cellStyle name="20% - Accent3 24" xfId="3976" xr:uid="{4D798D44-1D58-4F4E-A27A-36682B9D5196}"/>
    <cellStyle name="20% - Accent3 25" xfId="3977" xr:uid="{993EE432-982F-4FCA-B71D-E18F90AF8CF5}"/>
    <cellStyle name="20% - Accent3 26" xfId="3978" xr:uid="{64DC4037-4B9F-43E1-B302-670B3E88F59D}"/>
    <cellStyle name="20% - Accent3 27" xfId="3979" xr:uid="{1DFD4BCC-5E29-4949-A4A6-0B74B868BB0E}"/>
    <cellStyle name="20% - Accent3 28" xfId="3980" xr:uid="{90283586-E6A6-4634-863A-907421419E9B}"/>
    <cellStyle name="20% - Accent3 29" xfId="3981" xr:uid="{58FE6998-AAC6-41D2-85AD-2A29B24633D2}"/>
    <cellStyle name="20% - Accent3 3" xfId="3982" xr:uid="{5DA716F1-FBBC-4E83-AF2B-025458CB9308}"/>
    <cellStyle name="20% - Accent3 3 10" xfId="3983" xr:uid="{4F92B780-427F-4000-B228-19B75D3CFDAD}"/>
    <cellStyle name="20% - Accent3 3 10 2" xfId="3984" xr:uid="{0AEB79C3-2DA3-4735-ADF1-938AEFA62FEC}"/>
    <cellStyle name="20% - Accent3 3 11" xfId="3985" xr:uid="{D589D7CF-68F9-4DB7-8791-E251BFBE4966}"/>
    <cellStyle name="20% - Accent3 3 11 2" xfId="3986" xr:uid="{CAC182FA-1A40-4AC7-A190-3F038ACE2B30}"/>
    <cellStyle name="20% - Accent3 3 12" xfId="3987" xr:uid="{92B0BCE4-D2B7-4EF8-9E57-2710951B2488}"/>
    <cellStyle name="20% - Accent3 3 12 2" xfId="3988" xr:uid="{A148D123-1A3F-4CDC-BA27-261ABB8B89A4}"/>
    <cellStyle name="20% - Accent3 3 13" xfId="3989" xr:uid="{60867611-2860-4158-B889-B2F5E801E782}"/>
    <cellStyle name="20% - Accent3 3 13 2" xfId="3990" xr:uid="{21F5D5BA-A77F-4D09-8D7D-35785B983C61}"/>
    <cellStyle name="20% - Accent3 3 14" xfId="3991" xr:uid="{64EB693A-4AC1-487A-B8D1-E26DB3B49D57}"/>
    <cellStyle name="20% - Accent3 3 14 2" xfId="3992" xr:uid="{0C2E144A-D2CB-4B79-9449-2D6DDF6A2116}"/>
    <cellStyle name="20% - Accent3 3 15" xfId="3993" xr:uid="{6792D6F7-9DC8-429B-8A92-E4661D199D3B}"/>
    <cellStyle name="20% - Accent3 3 15 2" xfId="3994" xr:uid="{682341DF-5B1B-4AA8-868C-284E7CF000B8}"/>
    <cellStyle name="20% - Accent3 3 16" xfId="3995" xr:uid="{443B60CF-4FAB-4104-9A49-0F31A36F8A92}"/>
    <cellStyle name="20% - Accent3 3 16 2" xfId="3996" xr:uid="{17FD4F9C-D96E-4B83-9BCB-9719EAB9B675}"/>
    <cellStyle name="20% - Accent3 3 17" xfId="3997" xr:uid="{9FC5B01A-3120-4327-9C34-4F710AC4F41A}"/>
    <cellStyle name="20% - Accent3 3 17 2" xfId="3998" xr:uid="{85DD8C15-9B0D-42D3-8396-C34271BF7675}"/>
    <cellStyle name="20% - Accent3 3 18" xfId="3999" xr:uid="{73B3088E-EF6D-48D3-BE62-D2820BB591F4}"/>
    <cellStyle name="20% - Accent3 3 2" xfId="4000" xr:uid="{18F997D3-AEB6-4E7D-BEFB-B579E3DE145E}"/>
    <cellStyle name="20% - Accent3 3 2 10" xfId="4001" xr:uid="{B09F0C00-44E6-4FCA-8139-CE77AC24D94A}"/>
    <cellStyle name="20% - Accent3 3 2 11" xfId="4002" xr:uid="{73FE1838-4524-4E53-957B-4C15FBA4BE3E}"/>
    <cellStyle name="20% - Accent3 3 2 12" xfId="4003" xr:uid="{95900390-EC1C-45B5-868B-EDC80129CC32}"/>
    <cellStyle name="20% - Accent3 3 2 13" xfId="4004" xr:uid="{DF2BD39C-CAA3-40AB-8ACE-461E6ECA6789}"/>
    <cellStyle name="20% - Accent3 3 2 14" xfId="4005" xr:uid="{556F115C-6A37-43C4-B3F8-60A62C5830E7}"/>
    <cellStyle name="20% - Accent3 3 2 15" xfId="4006" xr:uid="{CAD383A9-7F4F-4E1B-8F6F-8C6E908C67E6}"/>
    <cellStyle name="20% - Accent3 3 2 2" xfId="4007" xr:uid="{8B663A2B-C79F-4032-89BA-5C1B791E40CE}"/>
    <cellStyle name="20% - Accent3 3 2 3" xfId="4008" xr:uid="{108EDFBE-1893-4315-B690-E6B06A72DF0A}"/>
    <cellStyle name="20% - Accent3 3 2 4" xfId="4009" xr:uid="{F42CC21D-7CB7-4981-828F-4B93F8D50CFF}"/>
    <cellStyle name="20% - Accent3 3 2 5" xfId="4010" xr:uid="{3DBC2387-8113-4A69-B4E3-E015247136D3}"/>
    <cellStyle name="20% - Accent3 3 2 6" xfId="4011" xr:uid="{48EEA32C-BBF2-4A7F-B9E4-68C1E6D1D589}"/>
    <cellStyle name="20% - Accent3 3 2 7" xfId="4012" xr:uid="{C21A1081-BD58-47F4-B146-E63E723468CB}"/>
    <cellStyle name="20% - Accent3 3 2 8" xfId="4013" xr:uid="{C34B2277-67E5-4D7A-92BE-EA62022E3F83}"/>
    <cellStyle name="20% - Accent3 3 2 9" xfId="4014" xr:uid="{09C6E750-6D61-4B75-A5CC-C337AF760150}"/>
    <cellStyle name="20% - Accent3 3 3" xfId="4015" xr:uid="{1772DD45-833C-4D2D-950C-D08B01E76C0F}"/>
    <cellStyle name="20% - Accent3 3 3 10" xfId="4016" xr:uid="{B1C29364-A466-4360-90C1-98B6F3253FF4}"/>
    <cellStyle name="20% - Accent3 3 3 10 2" xfId="4017" xr:uid="{1FBE36D3-9028-4573-AB01-BC6A1F0192BD}"/>
    <cellStyle name="20% - Accent3 3 3 11" xfId="4018" xr:uid="{F13E9BEF-1ADB-4208-B32D-154A51BCF0B6}"/>
    <cellStyle name="20% - Accent3 3 3 11 2" xfId="4019" xr:uid="{7A199754-AC26-41B0-9465-57F6E1728910}"/>
    <cellStyle name="20% - Accent3 3 3 12" xfId="4020" xr:uid="{A06D16CE-8049-4AAE-9002-280C05889AC0}"/>
    <cellStyle name="20% - Accent3 3 3 13" xfId="4021" xr:uid="{7AABA7CD-5FBA-4BB8-966B-4C0DC9C9A456}"/>
    <cellStyle name="20% - Accent3 3 3 2" xfId="4022" xr:uid="{AFD728F2-6405-480C-933C-BD4FB02CEF58}"/>
    <cellStyle name="20% - Accent3 3 3 2 2" xfId="4023" xr:uid="{F492F692-3FB3-4E45-AF8E-B7F28D4C17F5}"/>
    <cellStyle name="20% - Accent3 3 3 3" xfId="4024" xr:uid="{6E4ACB81-7383-46E0-8F27-EDAF0D25AE57}"/>
    <cellStyle name="20% - Accent3 3 3 3 2" xfId="4025" xr:uid="{54777BBE-4B22-4190-A10A-8BC0E538FAF7}"/>
    <cellStyle name="20% - Accent3 3 3 4" xfId="4026" xr:uid="{9B2B3E7B-E389-4B68-8B0B-1B2F26D2F62D}"/>
    <cellStyle name="20% - Accent3 3 3 4 2" xfId="4027" xr:uid="{19A5D045-82B4-4516-B728-2033ED26BDEE}"/>
    <cellStyle name="20% - Accent3 3 3 5" xfId="4028" xr:uid="{D48182F3-55E1-4FB9-92E5-ADA265A6A644}"/>
    <cellStyle name="20% - Accent3 3 3 5 2" xfId="4029" xr:uid="{293C7381-BB89-4CEB-8FB0-53262E45DA12}"/>
    <cellStyle name="20% - Accent3 3 3 6" xfId="4030" xr:uid="{B596FFA2-E5A0-4790-860B-4707522BC71B}"/>
    <cellStyle name="20% - Accent3 3 3 6 2" xfId="4031" xr:uid="{AFF1A37C-7F1A-4570-89D3-713E11F9721A}"/>
    <cellStyle name="20% - Accent3 3 3 7" xfId="4032" xr:uid="{39543223-2967-49DA-BD4D-49F16C246914}"/>
    <cellStyle name="20% - Accent3 3 3 7 2" xfId="4033" xr:uid="{74ADB77D-625E-404C-AA5F-865098E53EA2}"/>
    <cellStyle name="20% - Accent3 3 3 8" xfId="4034" xr:uid="{9DDED54A-DEDB-4A10-82C8-0E0BFCB8519D}"/>
    <cellStyle name="20% - Accent3 3 3 8 2" xfId="4035" xr:uid="{74673475-F018-4BF3-BBAF-573010E7847C}"/>
    <cellStyle name="20% - Accent3 3 3 9" xfId="4036" xr:uid="{938377BC-0439-4CC3-9693-852AF490401B}"/>
    <cellStyle name="20% - Accent3 3 3 9 2" xfId="4037" xr:uid="{0B82840B-0D90-4325-B7BF-AEFBD96FDD0F}"/>
    <cellStyle name="20% - Accent3 3 4" xfId="4038" xr:uid="{64E20A66-9A6B-446D-8810-FE847FFF3722}"/>
    <cellStyle name="20% - Accent3 3 4 2" xfId="4039" xr:uid="{14538F4A-B8B6-44AC-9F6D-17E84251F666}"/>
    <cellStyle name="20% - Accent3 3 5" xfId="4040" xr:uid="{7F8C35F2-D8CB-45CD-9F1C-9FD34AD1D912}"/>
    <cellStyle name="20% - Accent3 3 5 2" xfId="4041" xr:uid="{06115F02-0B71-4F51-A417-AB3756306911}"/>
    <cellStyle name="20% - Accent3 3 6" xfId="4042" xr:uid="{D4A420ED-6D56-47D7-8C70-A3EB2AD25A04}"/>
    <cellStyle name="20% - Accent3 3 6 2" xfId="4043" xr:uid="{DFEBAB7B-3A2E-4C70-82F5-C11A0BE9D0F5}"/>
    <cellStyle name="20% - Accent3 3 7" xfId="4044" xr:uid="{F239FAA2-E23F-46EB-837B-78D1A404F920}"/>
    <cellStyle name="20% - Accent3 3 7 2" xfId="4045" xr:uid="{5E7A6882-2107-40FD-BC69-85BC4782D6D2}"/>
    <cellStyle name="20% - Accent3 3 8" xfId="4046" xr:uid="{9B652E0D-3976-420C-9CD3-E61151A78A52}"/>
    <cellStyle name="20% - Accent3 3 8 2" xfId="4047" xr:uid="{ABD51E2F-08EB-4CDC-B8F4-2DDBE633C7E9}"/>
    <cellStyle name="20% - Accent3 3 9" xfId="4048" xr:uid="{F07CD5F8-5EEF-486A-9D8C-2B539E20D305}"/>
    <cellStyle name="20% - Accent3 3 9 2" xfId="4049" xr:uid="{D3790780-68ED-4726-99ED-BC6AF0C9E920}"/>
    <cellStyle name="20% - Accent3 30" xfId="4050" xr:uid="{B6F19E3D-DED8-41E8-BDE3-A613D8BD6F5B}"/>
    <cellStyle name="20% - Accent3 31" xfId="4051" xr:uid="{6B7AA2A4-D053-437D-A681-F3A8EE24E4FC}"/>
    <cellStyle name="20% - Accent3 32" xfId="4052" xr:uid="{FCDC4C9C-3C65-4130-A4E0-F3F27C41DB5F}"/>
    <cellStyle name="20% - Accent3 33" xfId="4053" xr:uid="{D80F30E3-FD9D-40A9-82C6-F96BEEB7CE71}"/>
    <cellStyle name="20% - Accent3 34" xfId="4054" xr:uid="{263FBA85-0B91-492F-9058-A5AD53525C81}"/>
    <cellStyle name="20% - Accent3 35" xfId="4055" xr:uid="{4DA16E34-FD93-48C2-AA6E-2718405DA732}"/>
    <cellStyle name="20% - Accent3 35 2" xfId="4056" xr:uid="{74AF28E9-9ED5-4C3E-97AE-34FFCABDBAD9}"/>
    <cellStyle name="20% - Accent3 36" xfId="4057" xr:uid="{647EF807-A009-47B6-8471-C681992472BD}"/>
    <cellStyle name="20% - Accent3 36 2" xfId="4058" xr:uid="{4E8C8EAC-2B2A-4BFE-8080-A5DFA61F5A91}"/>
    <cellStyle name="20% - Accent3 37" xfId="4059" xr:uid="{8A270F07-50F4-4721-A0D9-D44C2CA316F2}"/>
    <cellStyle name="20% - Accent3 37 2" xfId="4060" xr:uid="{5F3CCBF7-D9A0-4952-92CF-7BEE068F6CC5}"/>
    <cellStyle name="20% - Accent3 38" xfId="4061" xr:uid="{12A21852-8C9F-4E36-8DA8-75BB23EC9EE8}"/>
    <cellStyle name="20% - Accent3 38 2" xfId="4062" xr:uid="{7CE5C8A7-BCB7-477C-84AD-04F7613DB8A5}"/>
    <cellStyle name="20% - Accent3 39" xfId="4063" xr:uid="{986A41B0-00CE-4305-892D-4A2E855D01BB}"/>
    <cellStyle name="20% - Accent3 39 2" xfId="4064" xr:uid="{4A7E8BD1-44B2-4928-A029-0CFDCA4C0C77}"/>
    <cellStyle name="20% - Accent3 4" xfId="4065" xr:uid="{9A4206F9-A98A-416C-A224-41380F2E1FFB}"/>
    <cellStyle name="20% - Accent3 4 2" xfId="4066" xr:uid="{8A76979B-7FF8-4E14-BB3F-480C2FC82710}"/>
    <cellStyle name="20% - Accent3 40" xfId="4067" xr:uid="{11A7BF46-88B8-4046-9387-5B002304E4AE}"/>
    <cellStyle name="20% - Accent3 40 2" xfId="4068" xr:uid="{A5B641D7-DEE6-4880-97DD-B788D345DD8B}"/>
    <cellStyle name="20% - Accent3 41" xfId="4069" xr:uid="{B5475A6D-0F32-40FF-A9BE-F6960A81F886}"/>
    <cellStyle name="20% - Accent3 41 2" xfId="4070" xr:uid="{C8B65CF4-9D0C-467D-8462-BAA9B6249971}"/>
    <cellStyle name="20% - Accent3 42" xfId="4071" xr:uid="{4629C7ED-6122-49DC-8F47-E13532B4F8CC}"/>
    <cellStyle name="20% - Accent3 42 2" xfId="4072" xr:uid="{CF381092-1C17-4C8E-9EC4-1C828ADDF9A5}"/>
    <cellStyle name="20% - Accent3 43" xfId="4073" xr:uid="{64300939-214E-44FB-AF1E-C4D023330A95}"/>
    <cellStyle name="20% - Accent3 43 2" xfId="4074" xr:uid="{6F622FB3-041A-4A74-BFAF-1C2C3E8FD941}"/>
    <cellStyle name="20% - Accent3 44" xfId="4075" xr:uid="{A67F79E2-DC3E-43A3-87FE-A2A0EA7C4784}"/>
    <cellStyle name="20% - Accent3 44 2" xfId="4076" xr:uid="{E286853E-0A42-4847-828C-314A74591C3B}"/>
    <cellStyle name="20% - Accent3 45" xfId="4077" xr:uid="{00BA51E2-E597-464D-AE43-96E8EDEB7386}"/>
    <cellStyle name="20% - Accent3 45 2" xfId="4078" xr:uid="{7194BB91-4394-4FAE-8B2A-5E5676DE5E94}"/>
    <cellStyle name="20% - Accent3 46" xfId="4079" xr:uid="{6EE12BE8-7A74-4C62-8E0B-4E714898488F}"/>
    <cellStyle name="20% - Accent3 46 2" xfId="4080" xr:uid="{74C5E524-1D4E-43F1-9C74-7112C17B9910}"/>
    <cellStyle name="20% - Accent3 47" xfId="4081" xr:uid="{4316D58A-4441-43CA-B853-07D1F185C31F}"/>
    <cellStyle name="20% - Accent3 47 2" xfId="4082" xr:uid="{14BEA1E8-328F-4980-97F2-7D93D70E4330}"/>
    <cellStyle name="20% - Accent3 48" xfId="4083" xr:uid="{7349148D-7B86-4CB5-B5D3-988C2FCB37EB}"/>
    <cellStyle name="20% - Accent3 48 2" xfId="4084" xr:uid="{775D085D-FEC3-42AF-84F9-23F5A988B36E}"/>
    <cellStyle name="20% - Accent3 49" xfId="4085" xr:uid="{E1478CA9-A957-4B57-A42E-503FA4D4AF3B}"/>
    <cellStyle name="20% - Accent3 49 2" xfId="4086" xr:uid="{4BA15153-B744-4ED1-B2D7-482D3CB3E252}"/>
    <cellStyle name="20% - Accent3 5" xfId="4087" xr:uid="{4441766F-CA22-414F-BA02-328119ECA2C7}"/>
    <cellStyle name="20% - Accent3 5 2" xfId="4088" xr:uid="{60499F2C-AF24-4BB2-AB61-4850995B8A14}"/>
    <cellStyle name="20% - Accent3 5 2 2" xfId="4089" xr:uid="{89E2312E-D487-4718-900B-B0B7AA9622A9}"/>
    <cellStyle name="20% - Accent3 5 3" xfId="4090" xr:uid="{E9563DD3-D914-4CC2-99AD-F2A95218EDEA}"/>
    <cellStyle name="20% - Accent3 50" xfId="4091" xr:uid="{CC16AFB7-D2CA-4ECF-92C3-926BAC870FA4}"/>
    <cellStyle name="20% - Accent3 51" xfId="4092" xr:uid="{D1CBBD9A-FC99-472B-A664-381C878587E4}"/>
    <cellStyle name="20% - Accent3 52" xfId="4093" xr:uid="{416BB6CC-4C43-47AE-8B26-D98BBBD536A7}"/>
    <cellStyle name="20% - Accent3 53" xfId="4094" xr:uid="{C722792A-8A0E-45FB-95A6-132EE086B4E1}"/>
    <cellStyle name="20% - Accent3 54" xfId="4095" xr:uid="{A08C95F9-353A-435D-AF06-F854C520433A}"/>
    <cellStyle name="20% - Accent3 55" xfId="4096" xr:uid="{7500D2AB-A5E1-4E73-B3FB-2CF34E3DA443}"/>
    <cellStyle name="20% - Accent3 56" xfId="4097" xr:uid="{AC5B479B-F1B9-430B-93CC-9684297F30CC}"/>
    <cellStyle name="20% - Accent3 57" xfId="4098" xr:uid="{D1BCE7DF-4788-418D-AA3F-D206420EC13B}"/>
    <cellStyle name="20% - Accent3 58" xfId="4099" xr:uid="{F8C0C99B-D147-4B07-B298-10BC2E258F28}"/>
    <cellStyle name="20% - Accent3 59" xfId="4100" xr:uid="{473BAA7B-69B5-4C47-B7BE-59F09439CDDF}"/>
    <cellStyle name="20% - Accent3 6" xfId="4101" xr:uid="{2EBB60FC-2DCB-4723-A8CB-597C6F8E7D34}"/>
    <cellStyle name="20% - Accent3 60" xfId="4102" xr:uid="{609FF188-03C8-4360-A96E-4F9A62EB84C4}"/>
    <cellStyle name="20% - Accent3 61" xfId="4103" xr:uid="{DF796CC9-E2F6-4B72-BE93-2C33075B9CFB}"/>
    <cellStyle name="20% - Accent3 62" xfId="4104" xr:uid="{AAE69FD9-4ABA-4558-B42E-FEA7A2E72C31}"/>
    <cellStyle name="20% - Accent3 7" xfId="4105" xr:uid="{3F175EB3-2714-41EB-A0C6-15FABE1B7A8C}"/>
    <cellStyle name="20% - Accent3 8" xfId="4106" xr:uid="{1443DD56-F764-4D74-88F1-4F8D7690E82D}"/>
    <cellStyle name="20% - Accent3 9" xfId="4107" xr:uid="{3AFEEB99-1A51-4FD3-B9A7-587244625477}"/>
    <cellStyle name="20% - Accent3_~2812244" xfId="4108" xr:uid="{FAFF2243-E5E5-4B8C-9846-B47A714EDDCA}"/>
    <cellStyle name="20% - Accent4" xfId="4109" xr:uid="{D8ABC0BF-FA2F-40A7-9E91-6FC192F0D781}"/>
    <cellStyle name="20% - Accent4 10" xfId="4110" xr:uid="{E80636FA-AB5E-4A65-B81D-D4E350FFDC93}"/>
    <cellStyle name="20% - Accent4 11" xfId="4111" xr:uid="{6CD8F1C9-F261-4F10-BEED-10FC31A4001E}"/>
    <cellStyle name="20% - Accent4 12" xfId="4112" xr:uid="{054C4E82-13A5-477D-9665-857CA15840B8}"/>
    <cellStyle name="20% - Accent4 13" xfId="4113" xr:uid="{F5C0C85B-BAB7-4929-B2F1-D6CD9CEB82E1}"/>
    <cellStyle name="20% - Accent4 14" xfId="4114" xr:uid="{5FE472C1-726D-4177-B66F-C2B152C234C1}"/>
    <cellStyle name="20% - Accent4 15" xfId="4115" xr:uid="{C55A3AF0-CB62-4048-9B3F-A30E40BE4616}"/>
    <cellStyle name="20% - Accent4 16" xfId="4116" xr:uid="{8B3ADB8B-8087-4FD9-BC92-B20C973A152A}"/>
    <cellStyle name="20% - Accent4 17" xfId="4117" xr:uid="{175D8563-CD84-46B6-8472-8520B050813C}"/>
    <cellStyle name="20% - Accent4 18" xfId="4118" xr:uid="{4B73A222-0C1A-43D1-AB6C-4861BDE9B0AD}"/>
    <cellStyle name="20% - Accent4 19" xfId="4119" xr:uid="{DE8F2D65-E6E4-470A-A680-58FF74326C7A}"/>
    <cellStyle name="20% - Accent4 2" xfId="4120" xr:uid="{A8FB6DC5-5F0E-4AAF-B458-684F48C30499}"/>
    <cellStyle name="20% - Accent4 2 2" xfId="4121" xr:uid="{7E546AC7-7A26-4BBB-BF90-4110FEDF7222}"/>
    <cellStyle name="20% - Accent4 20" xfId="4122" xr:uid="{47413488-A9B4-4E21-8A73-0173C70ABE4D}"/>
    <cellStyle name="20% - Accent4 21" xfId="4123" xr:uid="{3F2ED06E-D35F-4823-8493-D621B397E9CA}"/>
    <cellStyle name="20% - Accent4 22" xfId="4124" xr:uid="{883C50AD-3103-4AC6-8B01-B831C95C6AB7}"/>
    <cellStyle name="20% - Accent4 23" xfId="4125" xr:uid="{DC4EFFBD-AD4E-474C-A7A0-26BC163EE7DD}"/>
    <cellStyle name="20% - Accent4 24" xfId="4126" xr:uid="{11E87C0E-3909-4788-BA67-C0988F0EB67D}"/>
    <cellStyle name="20% - Accent4 25" xfId="4127" xr:uid="{D831729E-DB9A-4C08-9193-2B6C7991EC9E}"/>
    <cellStyle name="20% - Accent4 26" xfId="4128" xr:uid="{BC5DBEA7-92A3-41DF-81BF-9D6ECCD77FA0}"/>
    <cellStyle name="20% - Accent4 27" xfId="4129" xr:uid="{5EE9A783-3DD1-4E11-B2EA-379919049D06}"/>
    <cellStyle name="20% - Accent4 28" xfId="4130" xr:uid="{0212E215-B6CD-4945-9C0E-E50945122880}"/>
    <cellStyle name="20% - Accent4 29" xfId="4131" xr:uid="{A62F1336-12D3-479A-8997-98628828D764}"/>
    <cellStyle name="20% - Accent4 3" xfId="4132" xr:uid="{3E87E1EA-257D-4814-9874-9F41B1F4376C}"/>
    <cellStyle name="20% - Accent4 3 10" xfId="4133" xr:uid="{9DC4AD7F-973B-4A02-AAA0-CCD6812D112D}"/>
    <cellStyle name="20% - Accent4 3 10 2" xfId="4134" xr:uid="{06BA4E34-C691-4F45-95F8-FC57F4B63CAE}"/>
    <cellStyle name="20% - Accent4 3 11" xfId="4135" xr:uid="{36635D11-8CA3-4719-A263-787ABD52A6E0}"/>
    <cellStyle name="20% - Accent4 3 11 2" xfId="4136" xr:uid="{23FACA63-0A8D-45F6-9CE7-68351AF0BC57}"/>
    <cellStyle name="20% - Accent4 3 12" xfId="4137" xr:uid="{A4C389FE-4B2C-471C-B141-8A4479B04C64}"/>
    <cellStyle name="20% - Accent4 3 12 2" xfId="4138" xr:uid="{C8741DE5-B62D-4945-BD5E-205A73E21123}"/>
    <cellStyle name="20% - Accent4 3 13" xfId="4139" xr:uid="{E5F30861-7848-4DC7-A9A3-997296636CEC}"/>
    <cellStyle name="20% - Accent4 3 13 2" xfId="4140" xr:uid="{8150E40A-0227-4730-A1A7-B6A5C759FDA9}"/>
    <cellStyle name="20% - Accent4 3 14" xfId="4141" xr:uid="{8692AD2E-3B68-43DD-8EB9-5004D1E7D43F}"/>
    <cellStyle name="20% - Accent4 3 14 2" xfId="4142" xr:uid="{4CEEB9FB-7503-4FFD-996D-9CE6D033D790}"/>
    <cellStyle name="20% - Accent4 3 15" xfId="4143" xr:uid="{D3AF994B-9539-45E2-8BAB-26DDFA183045}"/>
    <cellStyle name="20% - Accent4 3 15 2" xfId="4144" xr:uid="{5A8E19CF-AFBD-485A-B8DA-367A4CD99867}"/>
    <cellStyle name="20% - Accent4 3 16" xfId="4145" xr:uid="{9F16A7E2-FA47-4699-BE66-0FB0352709D9}"/>
    <cellStyle name="20% - Accent4 3 16 2" xfId="4146" xr:uid="{099E1366-C707-4AB5-87B8-013D8F4D7D97}"/>
    <cellStyle name="20% - Accent4 3 17" xfId="4147" xr:uid="{6AA09A81-AE59-4068-B748-2235BD14ADBC}"/>
    <cellStyle name="20% - Accent4 3 17 2" xfId="4148" xr:uid="{9AB1BD9E-67E8-4801-B0E0-634D2E9B4D28}"/>
    <cellStyle name="20% - Accent4 3 18" xfId="4149" xr:uid="{B986FCEE-2071-4ADD-902E-1C2194CB64AD}"/>
    <cellStyle name="20% - Accent4 3 2" xfId="4150" xr:uid="{A41ADAA8-1EEE-42C7-8F3F-2A665538DEFE}"/>
    <cellStyle name="20% - Accent4 3 2 10" xfId="4151" xr:uid="{CD971409-C4C1-4589-A189-E4DD2FB25702}"/>
    <cellStyle name="20% - Accent4 3 2 11" xfId="4152" xr:uid="{FA6B6A2D-888A-494B-AA27-92E4FEE58EB9}"/>
    <cellStyle name="20% - Accent4 3 2 12" xfId="4153" xr:uid="{3980DD35-CC56-432F-B0C1-D9A64D9BC7A3}"/>
    <cellStyle name="20% - Accent4 3 2 13" xfId="4154" xr:uid="{33DB219A-16F5-4ED3-9298-1271340CEA1B}"/>
    <cellStyle name="20% - Accent4 3 2 14" xfId="4155" xr:uid="{1078D4DE-97E8-41EE-A1D9-55F6880CDAE1}"/>
    <cellStyle name="20% - Accent4 3 2 15" xfId="4156" xr:uid="{388BF9DA-8A49-469E-A88E-0FC4375B5860}"/>
    <cellStyle name="20% - Accent4 3 2 2" xfId="4157" xr:uid="{CE1B0168-D9EE-4BF4-921B-12F7C40B199F}"/>
    <cellStyle name="20% - Accent4 3 2 3" xfId="4158" xr:uid="{814A9046-C1B8-4A4A-AA3F-B93E94BDD0B8}"/>
    <cellStyle name="20% - Accent4 3 2 4" xfId="4159" xr:uid="{60033F4D-05D1-4118-BECE-FBD800A941F5}"/>
    <cellStyle name="20% - Accent4 3 2 5" xfId="4160" xr:uid="{93F6D183-FD35-4341-8BB6-B8F04F40953F}"/>
    <cellStyle name="20% - Accent4 3 2 6" xfId="4161" xr:uid="{9A8AC4C7-1160-45CA-90BD-1566A74DEDD3}"/>
    <cellStyle name="20% - Accent4 3 2 7" xfId="4162" xr:uid="{12E6DA7A-666E-441B-A87B-774573E6C66C}"/>
    <cellStyle name="20% - Accent4 3 2 8" xfId="4163" xr:uid="{8DF5790E-022E-4060-B4EE-FBA695E8917D}"/>
    <cellStyle name="20% - Accent4 3 2 9" xfId="4164" xr:uid="{2F3EFE10-3007-4B4D-A656-5E92A37005B4}"/>
    <cellStyle name="20% - Accent4 3 3" xfId="4165" xr:uid="{2388069A-8AB3-49D0-BC4B-29795C69251B}"/>
    <cellStyle name="20% - Accent4 3 3 10" xfId="4166" xr:uid="{01F3099A-89A2-4264-A585-CDBF5A17F91D}"/>
    <cellStyle name="20% - Accent4 3 3 10 2" xfId="4167" xr:uid="{B2FD8A6A-E93F-4049-B880-F0AEE687D70B}"/>
    <cellStyle name="20% - Accent4 3 3 11" xfId="4168" xr:uid="{B0DD4E43-67AB-487C-A8F2-AD0E49BE3406}"/>
    <cellStyle name="20% - Accent4 3 3 11 2" xfId="4169" xr:uid="{E659D5F9-78CF-44DA-9613-5251BD92A0D3}"/>
    <cellStyle name="20% - Accent4 3 3 12" xfId="4170" xr:uid="{915D216D-1040-4C31-9D57-46A7F6E7383C}"/>
    <cellStyle name="20% - Accent4 3 3 13" xfId="4171" xr:uid="{105B1B49-D7E1-4A14-9D0F-4A8773B7339A}"/>
    <cellStyle name="20% - Accent4 3 3 2" xfId="4172" xr:uid="{C6BF448C-63B7-4693-B805-994CF14A5200}"/>
    <cellStyle name="20% - Accent4 3 3 2 2" xfId="4173" xr:uid="{87546908-39B9-4F24-B682-081559B356E2}"/>
    <cellStyle name="20% - Accent4 3 3 3" xfId="4174" xr:uid="{350441C0-EEA8-4796-AE07-4AD67C2BA984}"/>
    <cellStyle name="20% - Accent4 3 3 3 2" xfId="4175" xr:uid="{F4DDFB71-F975-4C64-ACAE-EB710F0EBF93}"/>
    <cellStyle name="20% - Accent4 3 3 4" xfId="4176" xr:uid="{BC6CA21D-F13C-448B-B029-31071133D87A}"/>
    <cellStyle name="20% - Accent4 3 3 4 2" xfId="4177" xr:uid="{A5A8F053-4C63-4B6D-9F1A-294F3F24E159}"/>
    <cellStyle name="20% - Accent4 3 3 5" xfId="4178" xr:uid="{3E8F6F87-18FA-4C8E-9C34-6C681BFA30F0}"/>
    <cellStyle name="20% - Accent4 3 3 5 2" xfId="4179" xr:uid="{ED0CC838-F230-4637-AD64-C8B275EED332}"/>
    <cellStyle name="20% - Accent4 3 3 6" xfId="4180" xr:uid="{42BB9282-E6B3-490A-B7B4-48C39E2D381B}"/>
    <cellStyle name="20% - Accent4 3 3 6 2" xfId="4181" xr:uid="{64F8342C-1D3B-4554-9A2E-A45E354327DA}"/>
    <cellStyle name="20% - Accent4 3 3 7" xfId="4182" xr:uid="{44CD68A4-F0C8-45B6-8D3B-E85A43AF7704}"/>
    <cellStyle name="20% - Accent4 3 3 7 2" xfId="4183" xr:uid="{5FB482BD-4E17-46B6-ADA9-CA878A9EBC3D}"/>
    <cellStyle name="20% - Accent4 3 3 8" xfId="4184" xr:uid="{28FDEA9C-1F28-4F7D-983A-EA41089C47D8}"/>
    <cellStyle name="20% - Accent4 3 3 8 2" xfId="4185" xr:uid="{72324C25-7DC7-48FD-8DD6-077FA8F54A48}"/>
    <cellStyle name="20% - Accent4 3 3 9" xfId="4186" xr:uid="{B2D30340-4DBB-43C1-86AB-99521621D9FD}"/>
    <cellStyle name="20% - Accent4 3 3 9 2" xfId="4187" xr:uid="{524988F0-00B7-4731-9C7E-C73C7EE670D8}"/>
    <cellStyle name="20% - Accent4 3 4" xfId="4188" xr:uid="{2D26DB10-732B-4BFB-94EA-A9089460ADBC}"/>
    <cellStyle name="20% - Accent4 3 4 2" xfId="4189" xr:uid="{FDA38228-BF09-4F0C-A8D1-96353A939AFF}"/>
    <cellStyle name="20% - Accent4 3 5" xfId="4190" xr:uid="{43BE8D96-4730-48DA-8978-2352022CE04D}"/>
    <cellStyle name="20% - Accent4 3 5 2" xfId="4191" xr:uid="{E557C320-6C3F-4CE6-B28A-C1B7E9ABC27B}"/>
    <cellStyle name="20% - Accent4 3 6" xfId="4192" xr:uid="{CD661AD1-52F7-44E9-A4FD-793F6577A245}"/>
    <cellStyle name="20% - Accent4 3 6 2" xfId="4193" xr:uid="{02CB0F14-6CE5-4B5A-A2CC-730E1099A7DF}"/>
    <cellStyle name="20% - Accent4 3 7" xfId="4194" xr:uid="{0977CADE-1804-45ED-A0B5-BF41878FEBD9}"/>
    <cellStyle name="20% - Accent4 3 7 2" xfId="4195" xr:uid="{B9D58701-C54B-4D3F-B241-1794515F0EFF}"/>
    <cellStyle name="20% - Accent4 3 8" xfId="4196" xr:uid="{F1F36707-E25B-4C54-8C26-3FF78325D6E6}"/>
    <cellStyle name="20% - Accent4 3 8 2" xfId="4197" xr:uid="{2E43EA97-066F-4A19-862F-CC2B6176D0FA}"/>
    <cellStyle name="20% - Accent4 3 9" xfId="4198" xr:uid="{CEC06A65-9BF4-4501-907C-18A657932999}"/>
    <cellStyle name="20% - Accent4 3 9 2" xfId="4199" xr:uid="{82848BAE-7282-4561-A27A-C1673AFC9640}"/>
    <cellStyle name="20% - Accent4 30" xfId="4200" xr:uid="{7FE62B5B-7921-4BE6-811B-BF99F0BA61A0}"/>
    <cellStyle name="20% - Accent4 31" xfId="4201" xr:uid="{6730A0A7-F374-429B-AA0E-130B170F2EBD}"/>
    <cellStyle name="20% - Accent4 32" xfId="4202" xr:uid="{E06C79DF-A607-44C3-89A8-C5EE4950FD4B}"/>
    <cellStyle name="20% - Accent4 33" xfId="4203" xr:uid="{CE3596D8-2D2F-405B-906E-3F3CF8B38F8C}"/>
    <cellStyle name="20% - Accent4 34" xfId="4204" xr:uid="{59610754-C5E7-47C6-906E-0D098756AC8F}"/>
    <cellStyle name="20% - Accent4 35" xfId="4205" xr:uid="{718B68D3-CBDD-481E-B250-76379AC566FE}"/>
    <cellStyle name="20% - Accent4 35 2" xfId="4206" xr:uid="{619B6804-367D-42B3-A071-3EA16B80AC4A}"/>
    <cellStyle name="20% - Accent4 36" xfId="4207" xr:uid="{A050EB15-78DD-4D03-9ADA-4A7523C81A15}"/>
    <cellStyle name="20% - Accent4 36 2" xfId="4208" xr:uid="{3AF319A5-CF58-4597-8B75-29D6AEA9B000}"/>
    <cellStyle name="20% - Accent4 37" xfId="4209" xr:uid="{CFD39C5D-E9DE-4BE2-9190-3C68ABA805D5}"/>
    <cellStyle name="20% - Accent4 37 2" xfId="4210" xr:uid="{14CF51D7-3F42-4B1A-9148-5CB34D236F03}"/>
    <cellStyle name="20% - Accent4 38" xfId="4211" xr:uid="{12ADDCF0-87ED-41C9-9118-0D954D88F4F7}"/>
    <cellStyle name="20% - Accent4 38 2" xfId="4212" xr:uid="{99D9123C-2729-474F-B0C9-AED686270C28}"/>
    <cellStyle name="20% - Accent4 39" xfId="4213" xr:uid="{63236944-16F7-4D69-8932-1A952F95B78C}"/>
    <cellStyle name="20% - Accent4 39 2" xfId="4214" xr:uid="{832DF1AF-77BA-4A01-A0E2-AE765AE9D9F8}"/>
    <cellStyle name="20% - Accent4 4" xfId="4215" xr:uid="{724CF67F-CF9E-4392-88A6-16E87C6B7F6E}"/>
    <cellStyle name="20% - Accent4 4 2" xfId="4216" xr:uid="{A559B97F-10CE-40AC-83CD-04A00B8EACD8}"/>
    <cellStyle name="20% - Accent4 40" xfId="4217" xr:uid="{BEA4D0EF-E9B6-4021-B280-665E2A017CC6}"/>
    <cellStyle name="20% - Accent4 40 2" xfId="4218" xr:uid="{03BBB176-5CA6-4569-96BB-113FDB6CCFA2}"/>
    <cellStyle name="20% - Accent4 41" xfId="4219" xr:uid="{D3FEC910-91A5-46D4-80B0-0B7DFC94709F}"/>
    <cellStyle name="20% - Accent4 41 2" xfId="4220" xr:uid="{0D229730-DE30-4C92-AB44-104BE7E722CF}"/>
    <cellStyle name="20% - Accent4 42" xfId="4221" xr:uid="{5F35A9B4-C523-42F1-83F7-500DE8969F6F}"/>
    <cellStyle name="20% - Accent4 42 2" xfId="4222" xr:uid="{CF651EFE-B264-41F2-819D-CEA1877DB32E}"/>
    <cellStyle name="20% - Accent4 43" xfId="4223" xr:uid="{3C64B56C-1E7C-40B7-AEEC-09FCDD99C75E}"/>
    <cellStyle name="20% - Accent4 43 2" xfId="4224" xr:uid="{394FABFB-0BA9-49B2-9C89-F0A900720069}"/>
    <cellStyle name="20% - Accent4 44" xfId="4225" xr:uid="{4CBA761F-E9B1-4A4D-8365-1018509DDD20}"/>
    <cellStyle name="20% - Accent4 44 2" xfId="4226" xr:uid="{2F4063E4-0C2F-4A7D-BD89-211277435811}"/>
    <cellStyle name="20% - Accent4 45" xfId="4227" xr:uid="{E7928896-E084-4202-9408-7E1AD04946F9}"/>
    <cellStyle name="20% - Accent4 45 2" xfId="4228" xr:uid="{AB67518A-BA1B-477A-90CB-B0863B29DD60}"/>
    <cellStyle name="20% - Accent4 46" xfId="4229" xr:uid="{7EED65FB-78EC-4C75-A20D-FC10B539FF38}"/>
    <cellStyle name="20% - Accent4 46 2" xfId="4230" xr:uid="{55C87267-39D3-4930-8242-95CFE8AE37FA}"/>
    <cellStyle name="20% - Accent4 47" xfId="4231" xr:uid="{3509CC87-979A-407E-B569-496C0D519E18}"/>
    <cellStyle name="20% - Accent4 47 2" xfId="4232" xr:uid="{C13F7843-492C-4701-A22F-2B468A25F489}"/>
    <cellStyle name="20% - Accent4 48" xfId="4233" xr:uid="{38CE346C-D4E0-4636-9E7C-6BAF5176CBA4}"/>
    <cellStyle name="20% - Accent4 48 2" xfId="4234" xr:uid="{10502FAF-80FF-4D51-8DD9-469D8640634B}"/>
    <cellStyle name="20% - Accent4 49" xfId="4235" xr:uid="{295E432D-B8DD-4D8E-B33D-05422ED33428}"/>
    <cellStyle name="20% - Accent4 49 2" xfId="4236" xr:uid="{A745A776-829F-4585-A809-7492F35C7A4B}"/>
    <cellStyle name="20% - Accent4 5" xfId="4237" xr:uid="{075453CE-62B7-45CE-84AE-BC86E7DAC3B1}"/>
    <cellStyle name="20% - Accent4 5 2" xfId="4238" xr:uid="{F915D743-A077-4895-997B-5CE4ABEA2A31}"/>
    <cellStyle name="20% - Accent4 5 2 2" xfId="4239" xr:uid="{7D034C18-04F2-45B9-87D5-71DC08EB4612}"/>
    <cellStyle name="20% - Accent4 5 3" xfId="4240" xr:uid="{05CEFE60-AD21-47DE-BF38-136729D7EFA8}"/>
    <cellStyle name="20% - Accent4 50" xfId="4241" xr:uid="{B0DD3E4D-FA69-4BAD-A7BA-9FC6FF2A8C78}"/>
    <cellStyle name="20% - Accent4 51" xfId="4242" xr:uid="{7BE6DBC5-663C-4F8A-9CE5-83DADEAFAF14}"/>
    <cellStyle name="20% - Accent4 52" xfId="4243" xr:uid="{643B826E-3D0C-4A25-89F4-E92220A2AD2D}"/>
    <cellStyle name="20% - Accent4 53" xfId="4244" xr:uid="{0B5B9A54-A91E-4666-8919-2163952BE4A1}"/>
    <cellStyle name="20% - Accent4 54" xfId="4245" xr:uid="{98BD65E5-2D3B-4161-BEFC-46A33DED74E7}"/>
    <cellStyle name="20% - Accent4 55" xfId="4246" xr:uid="{CFE68E0D-83DD-41FC-BF4A-3977A9AF7B1C}"/>
    <cellStyle name="20% - Accent4 56" xfId="4247" xr:uid="{33B98FD2-7F56-4978-A743-6179F4143F75}"/>
    <cellStyle name="20% - Accent4 57" xfId="4248" xr:uid="{4A6BFDD6-DA0D-4893-A9ED-5A964AE9309D}"/>
    <cellStyle name="20% - Accent4 58" xfId="4249" xr:uid="{80488FCA-6A6F-4DCB-A730-6164A6F0A73E}"/>
    <cellStyle name="20% - Accent4 59" xfId="4250" xr:uid="{4DCD5CE0-1243-4317-9381-84BC3FBA87FC}"/>
    <cellStyle name="20% - Accent4 6" xfId="4251" xr:uid="{541EF024-6CAA-41DF-8A0A-637D36209776}"/>
    <cellStyle name="20% - Accent4 60" xfId="4252" xr:uid="{ED2FA517-55D4-487F-9980-5C0369C9CA08}"/>
    <cellStyle name="20% - Accent4 61" xfId="4253" xr:uid="{45B7E38E-31C1-4933-A225-53B96B7EEAE3}"/>
    <cellStyle name="20% - Accent4 62" xfId="4254" xr:uid="{D2F546FF-4D9B-480E-890E-A74BF70F9590}"/>
    <cellStyle name="20% - Accent4 7" xfId="4255" xr:uid="{A49C7653-CA2E-4807-A475-08CCA8BBFC31}"/>
    <cellStyle name="20% - Accent4 8" xfId="4256" xr:uid="{6A93FB8A-59AA-4B5E-B885-0B582E35F913}"/>
    <cellStyle name="20% - Accent4 9" xfId="4257" xr:uid="{5DF60E7D-407D-47BF-85DE-220B44DE372C}"/>
    <cellStyle name="20% - Accent4_~2812244" xfId="4258" xr:uid="{8F441A19-ADEA-410D-9CDB-F61F155E34DF}"/>
    <cellStyle name="20% - Accent5" xfId="4259" xr:uid="{8294739B-3083-4DA6-ABB9-CD44BA69CA4E}"/>
    <cellStyle name="20% - Accent5 10" xfId="4260" xr:uid="{6CA58057-979C-4A47-AA62-B1B3DA466A67}"/>
    <cellStyle name="20% - Accent5 11" xfId="4261" xr:uid="{B4EBDC19-E0D3-481F-AD9F-73D50EDE9C9C}"/>
    <cellStyle name="20% - Accent5 12" xfId="4262" xr:uid="{699FEB63-47EB-4A2F-9D81-30EB088197A0}"/>
    <cellStyle name="20% - Accent5 13" xfId="4263" xr:uid="{C17FF07E-D47A-4417-86D2-2066738ED5E4}"/>
    <cellStyle name="20% - Accent5 14" xfId="4264" xr:uid="{0CA22BC0-9C5B-4204-8A72-58C36CEFB69D}"/>
    <cellStyle name="20% - Accent5 15" xfId="4265" xr:uid="{E5AEEDFE-3959-4268-9621-12968093D357}"/>
    <cellStyle name="20% - Accent5 16" xfId="4266" xr:uid="{89741ABF-0283-44EB-9C43-03E70D228878}"/>
    <cellStyle name="20% - Accent5 17" xfId="4267" xr:uid="{0A02E27A-68D2-4977-8B03-88FB833BE32C}"/>
    <cellStyle name="20% - Accent5 18" xfId="4268" xr:uid="{0F7E7EBF-D7FE-4461-8A41-8887E10B2C39}"/>
    <cellStyle name="20% - Accent5 19" xfId="4269" xr:uid="{8C1F854F-8A54-4279-90F1-9FCF0BA478F5}"/>
    <cellStyle name="20% - Accent5 2" xfId="4270" xr:uid="{45C1752C-F6CB-4EB2-A797-156BFD5BDF42}"/>
    <cellStyle name="20% - Accent5 2 2" xfId="4271" xr:uid="{B089DF70-B315-47DD-B8B2-891B4F32FA45}"/>
    <cellStyle name="20% - Accent5 20" xfId="4272" xr:uid="{0DEF496F-3B81-4AC0-8DAD-C7ABDED53C4C}"/>
    <cellStyle name="20% - Accent5 21" xfId="4273" xr:uid="{54C18417-4D60-4789-B730-7F38866F4F8D}"/>
    <cellStyle name="20% - Accent5 22" xfId="4274" xr:uid="{43A8F748-8D13-4484-91B1-532BEF6D8653}"/>
    <cellStyle name="20% - Accent5 23" xfId="4275" xr:uid="{96A5BCA8-AC1B-4A28-ADDE-983D871696EE}"/>
    <cellStyle name="20% - Accent5 24" xfId="4276" xr:uid="{8FDF8A2E-A3E2-48E7-A468-88B6A38D626C}"/>
    <cellStyle name="20% - Accent5 25" xfId="4277" xr:uid="{943D12FB-33BE-40C6-A42F-22EBA7BAE076}"/>
    <cellStyle name="20% - Accent5 26" xfId="4278" xr:uid="{E325BABC-E6B2-485A-9AEB-58D6A7FA3D46}"/>
    <cellStyle name="20% - Accent5 27" xfId="4279" xr:uid="{5A44261E-2213-4E77-B4C4-20FA7383C944}"/>
    <cellStyle name="20% - Accent5 28" xfId="4280" xr:uid="{A6D04245-DB7A-46B2-B7DB-2634D3EC4A5C}"/>
    <cellStyle name="20% - Accent5 29" xfId="4281" xr:uid="{8FFEB5FB-0DA2-4B78-9F15-223D7CDA4BAE}"/>
    <cellStyle name="20% - Accent5 3" xfId="4282" xr:uid="{46323BF7-7977-429B-A44B-F13DFF94FC8C}"/>
    <cellStyle name="20% - Accent5 3 10" xfId="4283" xr:uid="{4898B950-7B1B-4EF7-A6C9-96CFE5E1437D}"/>
    <cellStyle name="20% - Accent5 3 10 2" xfId="4284" xr:uid="{2B6EEA1D-2276-4490-9F02-54379AAADD15}"/>
    <cellStyle name="20% - Accent5 3 11" xfId="4285" xr:uid="{ACA43165-0AFD-4525-93D7-E4C68CF82D14}"/>
    <cellStyle name="20% - Accent5 3 11 2" xfId="4286" xr:uid="{067FC27F-C8AE-4AE3-8861-B92ADC8B3B4A}"/>
    <cellStyle name="20% - Accent5 3 12" xfId="4287" xr:uid="{06AB8E2E-C192-43E3-B22E-31D73515D124}"/>
    <cellStyle name="20% - Accent5 3 12 2" xfId="4288" xr:uid="{F4ACC7A2-AA68-476F-BDB1-2532E878D7C5}"/>
    <cellStyle name="20% - Accent5 3 13" xfId="4289" xr:uid="{96EAE887-E2B8-4F5D-A9D5-60F6EC37C459}"/>
    <cellStyle name="20% - Accent5 3 13 2" xfId="4290" xr:uid="{7CB6B71B-132A-4536-85B5-3B3CD59504C1}"/>
    <cellStyle name="20% - Accent5 3 14" xfId="4291" xr:uid="{91687553-8214-460F-B0F3-1F9BC4818FE8}"/>
    <cellStyle name="20% - Accent5 3 14 2" xfId="4292" xr:uid="{0DF8FC69-A0DE-4F7D-9BA6-CC00A0D0EF29}"/>
    <cellStyle name="20% - Accent5 3 15" xfId="4293" xr:uid="{1035D178-233F-4389-AB05-7133D6A31011}"/>
    <cellStyle name="20% - Accent5 3 15 2" xfId="4294" xr:uid="{16EBCDA0-E466-4E71-A6BC-72EE34B7899A}"/>
    <cellStyle name="20% - Accent5 3 16" xfId="4295" xr:uid="{D30F1FD6-6628-4511-9D92-92A2CC09E267}"/>
    <cellStyle name="20% - Accent5 3 16 2" xfId="4296" xr:uid="{B055283B-9CD2-4DAA-B6E4-F1F84D975AF7}"/>
    <cellStyle name="20% - Accent5 3 17" xfId="4297" xr:uid="{0D69E349-E62F-4941-9509-E3E65BDB7D0C}"/>
    <cellStyle name="20% - Accent5 3 17 2" xfId="4298" xr:uid="{51A3B0BD-E036-4604-8DD3-D7D796A5A10A}"/>
    <cellStyle name="20% - Accent5 3 18" xfId="4299" xr:uid="{E5DC26BB-FDDF-41B7-B058-69B3399419C4}"/>
    <cellStyle name="20% - Accent5 3 2" xfId="4300" xr:uid="{A9BFAA8C-81C0-4452-B19C-BBBE7FFDDF3F}"/>
    <cellStyle name="20% - Accent5 3 2 10" xfId="4301" xr:uid="{FE78E525-585E-4F65-98FE-4917F22B2D31}"/>
    <cellStyle name="20% - Accent5 3 2 11" xfId="4302" xr:uid="{6DFDB2FC-5894-4985-939F-E20CEEF2AE0E}"/>
    <cellStyle name="20% - Accent5 3 2 12" xfId="4303" xr:uid="{D94F544D-62C3-4A18-84C2-25C5DE38EF67}"/>
    <cellStyle name="20% - Accent5 3 2 13" xfId="4304" xr:uid="{75851CE5-F37B-43DB-8665-537EAD255FBE}"/>
    <cellStyle name="20% - Accent5 3 2 14" xfId="4305" xr:uid="{5C9B3F57-CA0F-4BBE-A96B-94D9CBFF9A80}"/>
    <cellStyle name="20% - Accent5 3 2 15" xfId="4306" xr:uid="{51D58C35-BA5E-4F79-9BA8-90A1CA1905EF}"/>
    <cellStyle name="20% - Accent5 3 2 2" xfId="4307" xr:uid="{47D71682-FE9C-4822-8ADE-80BA93C38CB3}"/>
    <cellStyle name="20% - Accent5 3 2 3" xfId="4308" xr:uid="{976741C0-4CB9-4BB4-AD83-CA801FA58392}"/>
    <cellStyle name="20% - Accent5 3 2 4" xfId="4309" xr:uid="{77F7CD4F-FA0C-49C3-9F12-12F3E358D278}"/>
    <cellStyle name="20% - Accent5 3 2 5" xfId="4310" xr:uid="{D5B89583-4F69-4FBD-9C0A-1B1252C3F0C4}"/>
    <cellStyle name="20% - Accent5 3 2 6" xfId="4311" xr:uid="{D7223B30-608A-402C-8914-1C9AD31D4E30}"/>
    <cellStyle name="20% - Accent5 3 2 7" xfId="4312" xr:uid="{A32D0836-BF4C-4C32-AD9D-E297ACB89CCD}"/>
    <cellStyle name="20% - Accent5 3 2 8" xfId="4313" xr:uid="{C7E05939-18EF-4809-B3C9-3D827D761ABC}"/>
    <cellStyle name="20% - Accent5 3 2 9" xfId="4314" xr:uid="{8ADC8880-9C43-41E9-8490-0C47890569E0}"/>
    <cellStyle name="20% - Accent5 3 3" xfId="4315" xr:uid="{97284D56-5C08-48F7-A381-F1FEB9E34953}"/>
    <cellStyle name="20% - Accent5 3 3 2" xfId="4316" xr:uid="{8495E37B-4406-46EC-BA33-1860ACEE2C01}"/>
    <cellStyle name="20% - Accent5 3 3 2 2" xfId="4317" xr:uid="{9C141BF5-2D03-4A1A-BE86-4B55AB8B4759}"/>
    <cellStyle name="20% - Accent5 3 3 3" xfId="4318" xr:uid="{1E5E190E-2491-4B29-B1E7-2E2C64657244}"/>
    <cellStyle name="20% - Accent5 3 3 3 2" xfId="4319" xr:uid="{3F3F6BC0-8543-469C-86B6-C567D0936D1A}"/>
    <cellStyle name="20% - Accent5 3 3 4" xfId="4320" xr:uid="{9F82761B-4419-4739-9D42-193A05B01D6B}"/>
    <cellStyle name="20% - Accent5 3 4" xfId="4321" xr:uid="{4ED78739-4C59-4A86-A3E2-6C62F1D7D2BC}"/>
    <cellStyle name="20% - Accent5 3 4 2" xfId="4322" xr:uid="{9D7DDB79-B82C-4D18-9F31-9C3A9127FBC7}"/>
    <cellStyle name="20% - Accent5 3 5" xfId="4323" xr:uid="{841DAD1F-73CE-433F-9663-C3A43E561138}"/>
    <cellStyle name="20% - Accent5 3 5 2" xfId="4324" xr:uid="{2F61DBFA-F990-402E-8EAE-516E3BD73BC8}"/>
    <cellStyle name="20% - Accent5 3 6" xfId="4325" xr:uid="{F6C01D5E-1E4D-416B-A739-998890A512FE}"/>
    <cellStyle name="20% - Accent5 3 6 2" xfId="4326" xr:uid="{A64C445A-DE8E-4D42-82B0-AEA38D7B9F3A}"/>
    <cellStyle name="20% - Accent5 3 7" xfId="4327" xr:uid="{22D9C37E-B3BD-4B40-BF33-731E961FCC8E}"/>
    <cellStyle name="20% - Accent5 3 7 2" xfId="4328" xr:uid="{209E1320-8F53-4EDB-8F10-93090B1FDCB7}"/>
    <cellStyle name="20% - Accent5 3 8" xfId="4329" xr:uid="{87DAD974-C814-4365-AA64-53B037FE1451}"/>
    <cellStyle name="20% - Accent5 3 8 2" xfId="4330" xr:uid="{686BBA5C-1D08-4033-A6EC-FFC3BCC28C88}"/>
    <cellStyle name="20% - Accent5 3 9" xfId="4331" xr:uid="{742F93D2-0448-42B1-949E-A750CA46692B}"/>
    <cellStyle name="20% - Accent5 3 9 2" xfId="4332" xr:uid="{BA05F6F4-397C-425F-B388-7B918051358E}"/>
    <cellStyle name="20% - Accent5 30" xfId="4333" xr:uid="{7E101C53-A3DF-41E8-A67D-6FF6BAC9B784}"/>
    <cellStyle name="20% - Accent5 31" xfId="4334" xr:uid="{CBA83D53-35E8-4B97-BBA3-56037E40FD45}"/>
    <cellStyle name="20% - Accent5 32" xfId="4335" xr:uid="{6A6D9C47-4741-485B-9BED-763BD7A2C8FA}"/>
    <cellStyle name="20% - Accent5 33" xfId="4336" xr:uid="{36C87ECC-A9B3-412D-97D5-4FA7CE558F56}"/>
    <cellStyle name="20% - Accent5 34" xfId="4337" xr:uid="{5D2A7119-1AD4-4C3B-B928-323D74C2E0BF}"/>
    <cellStyle name="20% - Accent5 35" xfId="4338" xr:uid="{15CBB1FF-9824-42F0-96D7-E5C1E79965F8}"/>
    <cellStyle name="20% - Accent5 35 2" xfId="4339" xr:uid="{5C4B5241-5739-46C4-971E-AB446F456596}"/>
    <cellStyle name="20% - Accent5 36" xfId="4340" xr:uid="{8D0F5DBE-D8F5-4A06-90F6-51994414F05C}"/>
    <cellStyle name="20% - Accent5 36 2" xfId="4341" xr:uid="{60D0D66D-60A4-4B2A-94D5-1E1FA4159386}"/>
    <cellStyle name="20% - Accent5 37" xfId="4342" xr:uid="{4A4BEA68-BDB3-4960-9B8D-F643410814EC}"/>
    <cellStyle name="20% - Accent5 37 2" xfId="4343" xr:uid="{75C91FD9-9E4D-41BF-B8D1-F1F47C37251F}"/>
    <cellStyle name="20% - Accent5 38" xfId="4344" xr:uid="{3BAD97E8-B972-44A4-B030-8857AF8CE021}"/>
    <cellStyle name="20% - Accent5 38 2" xfId="4345" xr:uid="{787E7B59-509F-4B8C-B6A0-E55758093F71}"/>
    <cellStyle name="20% - Accent5 39" xfId="4346" xr:uid="{E98F9C93-27F9-481F-B03F-190D99366EDF}"/>
    <cellStyle name="20% - Accent5 39 2" xfId="4347" xr:uid="{E6B6DAC7-95E8-4CD7-82B3-E04EF4CB34E9}"/>
    <cellStyle name="20% - Accent5 4" xfId="4348" xr:uid="{60C4F4D9-9129-44EE-9AB6-B93823AC4029}"/>
    <cellStyle name="20% - Accent5 4 2" xfId="4349" xr:uid="{69128FC2-A046-4F93-B785-0C331446EAA2}"/>
    <cellStyle name="20% - Accent5 40" xfId="4350" xr:uid="{F8F39B4D-17A2-4313-A879-35FF17F03403}"/>
    <cellStyle name="20% - Accent5 40 2" xfId="4351" xr:uid="{0CBAB3CC-9D4D-4624-9EAE-64B0B4794F31}"/>
    <cellStyle name="20% - Accent5 41" xfId="4352" xr:uid="{86A29F38-4AAC-415D-A947-F665B68A0514}"/>
    <cellStyle name="20% - Accent5 41 2" xfId="4353" xr:uid="{26118BBE-6FEC-4D6F-8E51-EA04943353E6}"/>
    <cellStyle name="20% - Accent5 42" xfId="4354" xr:uid="{38E2BF9D-26F0-4D37-A3D8-96A0A452196D}"/>
    <cellStyle name="20% - Accent5 42 2" xfId="4355" xr:uid="{D0EDF927-C33F-4F12-A8D3-6ECD9FBE1F43}"/>
    <cellStyle name="20% - Accent5 43" xfId="4356" xr:uid="{776BACEF-4F56-4CA4-B29A-893A2767BE26}"/>
    <cellStyle name="20% - Accent5 43 2" xfId="4357" xr:uid="{C40A9170-5927-4A8B-B471-1614DB4950D5}"/>
    <cellStyle name="20% - Accent5 44" xfId="4358" xr:uid="{B1B93FAA-3384-4D40-9430-8548EE06E87E}"/>
    <cellStyle name="20% - Accent5 44 2" xfId="4359" xr:uid="{F44C4BD2-9BC7-44D4-8336-E3C438332D72}"/>
    <cellStyle name="20% - Accent5 45" xfId="4360" xr:uid="{C5682539-1863-4033-9164-C7DF0B3163A3}"/>
    <cellStyle name="20% - Accent5 45 2" xfId="4361" xr:uid="{B80A5F6A-435A-4FB4-869E-BCE8292D7E17}"/>
    <cellStyle name="20% - Accent5 46" xfId="4362" xr:uid="{BE034747-B815-4989-95C4-72C78B47631A}"/>
    <cellStyle name="20% - Accent5 46 2" xfId="4363" xr:uid="{999A742D-E0E7-481C-949E-277567F0F80C}"/>
    <cellStyle name="20% - Accent5 47" xfId="4364" xr:uid="{7D405C26-AD69-4341-9324-A41C52B07A38}"/>
    <cellStyle name="20% - Accent5 47 2" xfId="4365" xr:uid="{23E30DEA-05DD-4BC9-ADA5-DB1407030E88}"/>
    <cellStyle name="20% - Accent5 48" xfId="4366" xr:uid="{A0EF331B-2F62-494B-8138-E78D56390069}"/>
    <cellStyle name="20% - Accent5 48 2" xfId="4367" xr:uid="{72AD82F6-026F-40A8-851D-89289442A69E}"/>
    <cellStyle name="20% - Accent5 49" xfId="4368" xr:uid="{F722C9F6-93D6-487F-B5C0-12B357C82A07}"/>
    <cellStyle name="20% - Accent5 49 2" xfId="4369" xr:uid="{3AD55574-5761-4EE8-9AD7-DB830A197EE0}"/>
    <cellStyle name="20% - Accent5 5" xfId="4370" xr:uid="{DAF065CD-9B85-4DCD-9652-CFBF7064600F}"/>
    <cellStyle name="20% - Accent5 5 2" xfId="4371" xr:uid="{E4C11699-7EC7-4212-BCD1-4CF36622ABF9}"/>
    <cellStyle name="20% - Accent5 5 2 2" xfId="4372" xr:uid="{A17CD7AA-F03D-48E3-AD2B-20EA9F956D76}"/>
    <cellStyle name="20% - Accent5 5 3" xfId="4373" xr:uid="{2E312C5A-C120-44DB-8C36-A8DCAA038482}"/>
    <cellStyle name="20% - Accent5 50" xfId="4374" xr:uid="{EAD47A93-2F7F-4AC6-AE28-F2E981FC96FC}"/>
    <cellStyle name="20% - Accent5 51" xfId="4375" xr:uid="{9B84EE40-2627-4FB2-A299-9DE79FFC942B}"/>
    <cellStyle name="20% - Accent5 52" xfId="4376" xr:uid="{F8B15245-BD03-4610-95E3-05AB7CCDA124}"/>
    <cellStyle name="20% - Accent5 53" xfId="4377" xr:uid="{1F437D26-A4BA-47D8-ADE2-3AF891E145FC}"/>
    <cellStyle name="20% - Accent5 54" xfId="4378" xr:uid="{81DB8DB9-BA2F-4160-BF0D-CDC8D159FFAE}"/>
    <cellStyle name="20% - Accent5 55" xfId="4379" xr:uid="{2221E2C5-0221-4BFB-967C-4B9D1018B5EE}"/>
    <cellStyle name="20% - Accent5 56" xfId="4380" xr:uid="{C3F529D5-3376-4044-816F-23AC7789658C}"/>
    <cellStyle name="20% - Accent5 57" xfId="4381" xr:uid="{55D0CA71-F173-41CF-B629-6BD4DCF373D2}"/>
    <cellStyle name="20% - Accent5 58" xfId="4382" xr:uid="{898FD4B1-A62D-4CA8-BE53-E43083454DD9}"/>
    <cellStyle name="20% - Accent5 59" xfId="4383" xr:uid="{391B5F28-5F20-495F-A7E5-451A934D3939}"/>
    <cellStyle name="20% - Accent5 6" xfId="4384" xr:uid="{BD5FF275-06FB-4DAA-948A-EBC16BC8EA6F}"/>
    <cellStyle name="20% - Accent5 60" xfId="4385" xr:uid="{B341E6E2-DE72-4915-AE4E-E64704987692}"/>
    <cellStyle name="20% - Accent5 61" xfId="4386" xr:uid="{81EA147B-7DB8-49B7-99F5-C2E474929B68}"/>
    <cellStyle name="20% - Accent5 62" xfId="4387" xr:uid="{46CF1DE6-9817-4ED9-AA3C-1FC00FDE3255}"/>
    <cellStyle name="20% - Accent5 7" xfId="4388" xr:uid="{E6C6B77A-6174-46BA-9D0E-FC9301126864}"/>
    <cellStyle name="20% - Accent5 8" xfId="4389" xr:uid="{11EE44B9-31EA-4613-A89E-B92A33199BF0}"/>
    <cellStyle name="20% - Accent5 9" xfId="4390" xr:uid="{F311E8AB-D210-4E38-A4A8-346255077DFD}"/>
    <cellStyle name="20% - Accent5_~2812244" xfId="4391" xr:uid="{07FE9ABA-4C50-4AAB-9C53-9B45E67C7156}"/>
    <cellStyle name="20% - Accent6" xfId="4392" xr:uid="{E119CF85-353B-44EA-A12E-30AC76DB2F35}"/>
    <cellStyle name="20% - Accent6 10" xfId="4393" xr:uid="{68E4EEC9-B2FF-4330-9BB1-62918149D768}"/>
    <cellStyle name="20% - Accent6 11" xfId="4394" xr:uid="{95AE8DAC-2BC6-4A7C-BC53-117772CF717B}"/>
    <cellStyle name="20% - Accent6 12" xfId="4395" xr:uid="{140683CD-7513-4AA5-BBF0-616D222F60FC}"/>
    <cellStyle name="20% - Accent6 13" xfId="4396" xr:uid="{FB71C6E3-05EE-4BC8-ABDC-E5B05A911D68}"/>
    <cellStyle name="20% - Accent6 14" xfId="4397" xr:uid="{BAE58592-7AD1-468A-A37C-D53D7105D922}"/>
    <cellStyle name="20% - Accent6 15" xfId="4398" xr:uid="{B91D2E5E-0D22-489B-883B-485C5CFDB9BF}"/>
    <cellStyle name="20% - Accent6 16" xfId="4399" xr:uid="{C6D71FF7-CE85-4756-9C68-9A7AD1B898D5}"/>
    <cellStyle name="20% - Accent6 17" xfId="4400" xr:uid="{04E2DA7B-F3D4-4B8D-AD1C-EE815A510D69}"/>
    <cellStyle name="20% - Accent6 18" xfId="4401" xr:uid="{F1C005DB-7279-4672-AD6E-9E52679CC764}"/>
    <cellStyle name="20% - Accent6 19" xfId="4402" xr:uid="{93E50A4B-81F5-4F5D-89CE-E4642F66A629}"/>
    <cellStyle name="20% - Accent6 2" xfId="4403" xr:uid="{75D919CE-12C6-41A8-978F-27B6F64C8AC6}"/>
    <cellStyle name="20% - Accent6 2 2" xfId="4404" xr:uid="{17457489-E061-4F1C-9F3C-EB6B1A5568A1}"/>
    <cellStyle name="20% - Accent6 20" xfId="4405" xr:uid="{6FB18B66-582B-4B2C-A153-E4E6D16B77BF}"/>
    <cellStyle name="20% - Accent6 21" xfId="4406" xr:uid="{A2F1B6AE-1E53-4FC9-BD7B-283912CEBBEA}"/>
    <cellStyle name="20% - Accent6 22" xfId="4407" xr:uid="{5A3293B4-DFEF-41C6-BBB2-0310356554EF}"/>
    <cellStyle name="20% - Accent6 23" xfId="4408" xr:uid="{F6DEAD96-CFC8-4873-83DA-DB83D921EF66}"/>
    <cellStyle name="20% - Accent6 24" xfId="4409" xr:uid="{CC896F54-EFF7-4BD2-B0AF-ACB0F53E0EA5}"/>
    <cellStyle name="20% - Accent6 25" xfId="4410" xr:uid="{91A3C76A-B828-47DF-97D5-C83B7AD86887}"/>
    <cellStyle name="20% - Accent6 26" xfId="4411" xr:uid="{F3B10CE1-80AC-4429-8D6C-9C1AD17C3925}"/>
    <cellStyle name="20% - Accent6 27" xfId="4412" xr:uid="{054DE74C-5DC5-42A8-BBE0-49455B6FAF41}"/>
    <cellStyle name="20% - Accent6 28" xfId="4413" xr:uid="{5085E940-30DB-4887-9CD9-2ED64976B541}"/>
    <cellStyle name="20% - Accent6 29" xfId="4414" xr:uid="{78872B2E-9DA4-4805-A73B-B428A577D8AD}"/>
    <cellStyle name="20% - Accent6 3" xfId="4415" xr:uid="{ECDE3752-F241-4437-8564-C7D9F67E3C49}"/>
    <cellStyle name="20% - Accent6 3 10" xfId="4416" xr:uid="{7969AECD-FCF7-4DE0-98F3-C5A8798E0564}"/>
    <cellStyle name="20% - Accent6 3 10 2" xfId="4417" xr:uid="{1DED5D8D-594F-4BB8-9042-0730548DEE6C}"/>
    <cellStyle name="20% - Accent6 3 11" xfId="4418" xr:uid="{1E6C42E8-A3EA-4A5D-9F09-A8C2DB309B5C}"/>
    <cellStyle name="20% - Accent6 3 11 2" xfId="4419" xr:uid="{6E273EA7-4049-4E72-82BD-F4BBDA65B657}"/>
    <cellStyle name="20% - Accent6 3 12" xfId="4420" xr:uid="{E5A2F2DE-6D11-4692-9A64-E926729CFDEB}"/>
    <cellStyle name="20% - Accent6 3 12 2" xfId="4421" xr:uid="{31C8266B-F0C4-4426-AEC0-8AA9F1DC9FB5}"/>
    <cellStyle name="20% - Accent6 3 13" xfId="4422" xr:uid="{019F135F-9E91-47AC-84E5-76E34ECE9F75}"/>
    <cellStyle name="20% - Accent6 3 13 2" xfId="4423" xr:uid="{0C8649A6-6FAF-40F2-AF3C-9C6828FACBB7}"/>
    <cellStyle name="20% - Accent6 3 14" xfId="4424" xr:uid="{DBF56283-5A63-4B6B-8798-3FF835E437D3}"/>
    <cellStyle name="20% - Accent6 3 14 2" xfId="4425" xr:uid="{C7381BB9-D53B-4BFB-B381-E9DB7DBB5ABC}"/>
    <cellStyle name="20% - Accent6 3 15" xfId="4426" xr:uid="{F17A1FE9-FAB1-44A2-AAD3-61976A9C20FA}"/>
    <cellStyle name="20% - Accent6 3 15 2" xfId="4427" xr:uid="{50E0E6D8-4B3D-4230-BAD2-7DF0754FD72C}"/>
    <cellStyle name="20% - Accent6 3 16" xfId="4428" xr:uid="{DD6D0368-E22E-4138-85C3-911E3225A693}"/>
    <cellStyle name="20% - Accent6 3 16 2" xfId="4429" xr:uid="{0D0AFF67-75E0-41D0-82B0-F39AA213BECB}"/>
    <cellStyle name="20% - Accent6 3 17" xfId="4430" xr:uid="{7281D577-7E4F-46D1-97C7-76E74C61F949}"/>
    <cellStyle name="20% - Accent6 3 17 2" xfId="4431" xr:uid="{A2316C0E-107C-474F-BE30-8A9331F8C854}"/>
    <cellStyle name="20% - Accent6 3 18" xfId="4432" xr:uid="{223ACE32-4ED8-436B-A774-6ECA26B36751}"/>
    <cellStyle name="20% - Accent6 3 2" xfId="4433" xr:uid="{5FE9D70E-7E04-4C0B-9012-EE2C716F142A}"/>
    <cellStyle name="20% - Accent6 3 2 10" xfId="4434" xr:uid="{92963CE3-45FC-4C9C-A9BA-3758573E959D}"/>
    <cellStyle name="20% - Accent6 3 2 11" xfId="4435" xr:uid="{90787BFB-39B2-4F13-A7D5-7543428E346D}"/>
    <cellStyle name="20% - Accent6 3 2 12" xfId="4436" xr:uid="{70F9E7EF-961F-4A8C-9196-A11EC6601983}"/>
    <cellStyle name="20% - Accent6 3 2 13" xfId="4437" xr:uid="{60F81616-1C98-4D94-9C71-1952B8E7A88E}"/>
    <cellStyle name="20% - Accent6 3 2 14" xfId="4438" xr:uid="{37C03F10-C00C-4120-A947-73DC23810A26}"/>
    <cellStyle name="20% - Accent6 3 2 15" xfId="4439" xr:uid="{D7F89D35-7344-490B-99B7-106D45F72251}"/>
    <cellStyle name="20% - Accent6 3 2 2" xfId="4440" xr:uid="{A375BA18-F3E9-409F-B069-2AFFA78B6326}"/>
    <cellStyle name="20% - Accent6 3 2 3" xfId="4441" xr:uid="{05E32BE4-15B8-4C32-89A3-828438CFFCF3}"/>
    <cellStyle name="20% - Accent6 3 2 4" xfId="4442" xr:uid="{27BEE48B-D91F-4619-B06D-BEA7BCCE76F1}"/>
    <cellStyle name="20% - Accent6 3 2 5" xfId="4443" xr:uid="{8285E24C-F132-4209-B4B4-A2C86D6A6D1E}"/>
    <cellStyle name="20% - Accent6 3 2 6" xfId="4444" xr:uid="{5BF44CBD-D652-4DC5-BE61-1C5334107222}"/>
    <cellStyle name="20% - Accent6 3 2 7" xfId="4445" xr:uid="{CDF35E3C-D354-4A32-9BF2-BDBF9E7192E4}"/>
    <cellStyle name="20% - Accent6 3 2 8" xfId="4446" xr:uid="{E1B8F589-D347-4E71-AF13-E04567CC8A91}"/>
    <cellStyle name="20% - Accent6 3 2 9" xfId="4447" xr:uid="{D1025CD1-9A74-447D-B1DA-9D6C948173E2}"/>
    <cellStyle name="20% - Accent6 3 3" xfId="4448" xr:uid="{FE6E24BE-65D4-4C4F-9FD6-54D601ABD023}"/>
    <cellStyle name="20% - Accent6 3 3 10" xfId="4449" xr:uid="{2CE0207D-1399-4BC9-B60F-5205A0E09AFD}"/>
    <cellStyle name="20% - Accent6 3 3 10 2" xfId="4450" xr:uid="{38E65C83-50C0-4842-9AC4-E101CDBC0105}"/>
    <cellStyle name="20% - Accent6 3 3 11" xfId="4451" xr:uid="{E4C83818-B9BB-4FB3-964E-8C3B54A4AE51}"/>
    <cellStyle name="20% - Accent6 3 3 11 2" xfId="4452" xr:uid="{0CB75B95-69DA-43E7-AAC0-8A19EE7D2FDA}"/>
    <cellStyle name="20% - Accent6 3 3 12" xfId="4453" xr:uid="{7C416B33-B4A5-40E7-B90F-B19BE22D15C5}"/>
    <cellStyle name="20% - Accent6 3 3 13" xfId="4454" xr:uid="{CFC2FD17-0DA8-4182-944A-4DFF919F2DF2}"/>
    <cellStyle name="20% - Accent6 3 3 2" xfId="4455" xr:uid="{1D4509AA-DB23-4CB8-8A49-644C99721B95}"/>
    <cellStyle name="20% - Accent6 3 3 2 2" xfId="4456" xr:uid="{044CAEFB-0C47-47B2-B488-5433855241F3}"/>
    <cellStyle name="20% - Accent6 3 3 3" xfId="4457" xr:uid="{3413E7CF-EEEA-4B31-89CA-74D601481225}"/>
    <cellStyle name="20% - Accent6 3 3 3 2" xfId="4458" xr:uid="{5C521617-BECC-4DA7-886B-F75DAECFF667}"/>
    <cellStyle name="20% - Accent6 3 3 4" xfId="4459" xr:uid="{D46E3BCB-7E1F-4E45-B302-9868180E7DC6}"/>
    <cellStyle name="20% - Accent6 3 3 4 2" xfId="4460" xr:uid="{C7786A06-27A3-4117-9321-9951962E28F8}"/>
    <cellStyle name="20% - Accent6 3 3 5" xfId="4461" xr:uid="{F303FD71-9AD8-4B6F-831C-EFD161FAE268}"/>
    <cellStyle name="20% - Accent6 3 3 5 2" xfId="4462" xr:uid="{DBBFF27C-AB2C-49DF-AB98-3611226DDA70}"/>
    <cellStyle name="20% - Accent6 3 3 6" xfId="4463" xr:uid="{806A7CEE-D2D3-4785-A993-DB1765FF73FC}"/>
    <cellStyle name="20% - Accent6 3 3 6 2" xfId="4464" xr:uid="{A82ABD25-C097-4320-B9C7-95E21E7F61DD}"/>
    <cellStyle name="20% - Accent6 3 3 7" xfId="4465" xr:uid="{5FCD4828-B3EE-4381-A878-BC04A1D83466}"/>
    <cellStyle name="20% - Accent6 3 3 7 2" xfId="4466" xr:uid="{2C3E978A-0E1B-4C08-963B-C203BAEAD462}"/>
    <cellStyle name="20% - Accent6 3 3 8" xfId="4467" xr:uid="{61235FFC-6B30-4898-947E-8F7CDA180896}"/>
    <cellStyle name="20% - Accent6 3 3 8 2" xfId="4468" xr:uid="{56E58374-398B-4B50-8F43-014A7337A52D}"/>
    <cellStyle name="20% - Accent6 3 3 9" xfId="4469" xr:uid="{FCF343A5-E0B3-40EC-B877-6E7185438517}"/>
    <cellStyle name="20% - Accent6 3 3 9 2" xfId="4470" xr:uid="{6D2A4644-5435-446A-8FC1-5B34EFD0C26D}"/>
    <cellStyle name="20% - Accent6 3 4" xfId="4471" xr:uid="{0C9AD65E-2E52-4F14-867D-7955B326A76A}"/>
    <cellStyle name="20% - Accent6 3 4 2" xfId="4472" xr:uid="{96505BD9-7CBA-4A23-AEFE-48E23A105ACB}"/>
    <cellStyle name="20% - Accent6 3 5" xfId="4473" xr:uid="{AA3C768C-5F8D-4845-B7BC-5B3135B58BE0}"/>
    <cellStyle name="20% - Accent6 3 5 2" xfId="4474" xr:uid="{AAF0F92C-CCD6-4044-87DB-CD195C8EDD1D}"/>
    <cellStyle name="20% - Accent6 3 6" xfId="4475" xr:uid="{28D06E97-E519-43E0-8A3F-00D5EF203778}"/>
    <cellStyle name="20% - Accent6 3 6 2" xfId="4476" xr:uid="{8B37C95F-E01C-44F9-885E-3156EAF96551}"/>
    <cellStyle name="20% - Accent6 3 7" xfId="4477" xr:uid="{2FEF8CFD-8AA5-4ED4-85B4-B96ACDBE137E}"/>
    <cellStyle name="20% - Accent6 3 7 2" xfId="4478" xr:uid="{E442BC49-7BD3-49FB-967A-D99CA56BC3BA}"/>
    <cellStyle name="20% - Accent6 3 8" xfId="4479" xr:uid="{110A3BEE-A89B-4488-A579-6ACEA5F86CFF}"/>
    <cellStyle name="20% - Accent6 3 8 2" xfId="4480" xr:uid="{89CBAC3B-963A-4BCB-9B38-094F334EE2E2}"/>
    <cellStyle name="20% - Accent6 3 9" xfId="4481" xr:uid="{B2029EE6-B86D-4253-B8D0-A95E9ED34BFD}"/>
    <cellStyle name="20% - Accent6 3 9 2" xfId="4482" xr:uid="{DB37C015-B546-409C-95E4-AB98C8CFF101}"/>
    <cellStyle name="20% - Accent6 30" xfId="4483" xr:uid="{9B950A76-CE02-4EDF-820F-35CD3ACEF685}"/>
    <cellStyle name="20% - Accent6 31" xfId="4484" xr:uid="{8279BD92-6474-4275-9DB0-ABD390E5DC4B}"/>
    <cellStyle name="20% - Accent6 32" xfId="4485" xr:uid="{4A10D93B-FE1C-486C-98A8-F856BF4044EF}"/>
    <cellStyle name="20% - Accent6 33" xfId="4486" xr:uid="{B7659AE0-18B3-4325-BC85-49EC40AFF421}"/>
    <cellStyle name="20% - Accent6 34" xfId="4487" xr:uid="{09F7D12E-6439-471E-8E78-14FD016EB215}"/>
    <cellStyle name="20% - Accent6 35" xfId="4488" xr:uid="{3EF490E3-D703-4D1E-860E-19D9A2407443}"/>
    <cellStyle name="20% - Accent6 35 2" xfId="4489" xr:uid="{C4973674-9A35-4C50-9BAF-19EACCD0101F}"/>
    <cellStyle name="20% - Accent6 36" xfId="4490" xr:uid="{38AAFD9B-9CED-45D4-8B40-9FCA38F115D3}"/>
    <cellStyle name="20% - Accent6 36 2" xfId="4491" xr:uid="{D8147C92-DFEA-4A7F-95EF-A240A02B4689}"/>
    <cellStyle name="20% - Accent6 37" xfId="4492" xr:uid="{32676D89-0EEF-4EB5-AA48-0A0E4C67F55F}"/>
    <cellStyle name="20% - Accent6 37 2" xfId="4493" xr:uid="{1DDC6A65-FB1D-403E-BC16-A1217AA97EBC}"/>
    <cellStyle name="20% - Accent6 38" xfId="4494" xr:uid="{F44EE8F1-99DB-441E-8AF0-4DB4FE0AF712}"/>
    <cellStyle name="20% - Accent6 38 2" xfId="4495" xr:uid="{78F4E5FB-350E-4D81-9C8F-00A33C410796}"/>
    <cellStyle name="20% - Accent6 39" xfId="4496" xr:uid="{3F3A6C42-D4A4-40A4-8816-5EAFB28AE558}"/>
    <cellStyle name="20% - Accent6 39 2" xfId="4497" xr:uid="{F506FF82-96D3-43E7-BC96-888F5E2A6055}"/>
    <cellStyle name="20% - Accent6 4" xfId="4498" xr:uid="{96E130A6-4C61-4721-8733-C981AF2FE102}"/>
    <cellStyle name="20% - Accent6 4 2" xfId="4499" xr:uid="{7041EBAC-448A-47E9-8AE4-A0D5B35EBC1F}"/>
    <cellStyle name="20% - Accent6 40" xfId="4500" xr:uid="{03074B00-1455-4420-89DC-715056A36E0F}"/>
    <cellStyle name="20% - Accent6 40 2" xfId="4501" xr:uid="{1A7F200F-667D-4C4B-944B-A7BCB310501C}"/>
    <cellStyle name="20% - Accent6 41" xfId="4502" xr:uid="{A890FCA4-360D-4A17-888F-100F5E337A0B}"/>
    <cellStyle name="20% - Accent6 41 2" xfId="4503" xr:uid="{9DE0DDB3-6878-4DE8-BE33-930A9E6735A5}"/>
    <cellStyle name="20% - Accent6 42" xfId="4504" xr:uid="{36062560-0309-41F5-A08E-7A3F77B9F008}"/>
    <cellStyle name="20% - Accent6 42 2" xfId="4505" xr:uid="{915DC128-596F-4122-BBD5-52C9D37A33C8}"/>
    <cellStyle name="20% - Accent6 43" xfId="4506" xr:uid="{13ADA603-9121-4446-806A-9B03D74987D6}"/>
    <cellStyle name="20% - Accent6 43 2" xfId="4507" xr:uid="{F6C07AB3-DBCF-4E5B-948D-3C04129A4C7F}"/>
    <cellStyle name="20% - Accent6 44" xfId="4508" xr:uid="{81628DC5-F223-4B39-9660-49498EC1A882}"/>
    <cellStyle name="20% - Accent6 44 2" xfId="4509" xr:uid="{297B34CE-0090-4C20-A84B-18769156318D}"/>
    <cellStyle name="20% - Accent6 45" xfId="4510" xr:uid="{AFE1E373-9F92-47D2-907A-FC14F707D686}"/>
    <cellStyle name="20% - Accent6 45 2" xfId="4511" xr:uid="{6B3D027F-66AA-4250-88D5-0F174FB7F000}"/>
    <cellStyle name="20% - Accent6 46" xfId="4512" xr:uid="{348F34BD-BDAD-4D27-BB6A-569C20480C19}"/>
    <cellStyle name="20% - Accent6 46 2" xfId="4513" xr:uid="{642B1124-05AF-415A-92C2-AD1D594EF392}"/>
    <cellStyle name="20% - Accent6 47" xfId="4514" xr:uid="{E9D205AE-CE75-4B6B-8CED-325BCF1430D1}"/>
    <cellStyle name="20% - Accent6 47 2" xfId="4515" xr:uid="{1539A5DE-FE3E-4AEC-83DB-9545694C40E1}"/>
    <cellStyle name="20% - Accent6 48" xfId="4516" xr:uid="{BD4EB953-E899-4923-B8DF-BE941AB236DA}"/>
    <cellStyle name="20% - Accent6 48 2" xfId="4517" xr:uid="{20671FBC-5437-48FD-9D4C-B65736DFA13C}"/>
    <cellStyle name="20% - Accent6 49" xfId="4518" xr:uid="{F50F3949-1B5E-4158-B48C-CF63EDC759B3}"/>
    <cellStyle name="20% - Accent6 49 2" xfId="4519" xr:uid="{3E0C585D-74AB-460C-8CA8-D1F1A7A32270}"/>
    <cellStyle name="20% - Accent6 5" xfId="4520" xr:uid="{6122346B-AC2F-4780-80EE-3F1E434CB3A1}"/>
    <cellStyle name="20% - Accent6 5 2" xfId="4521" xr:uid="{DC061A5A-0BE1-4C16-9DB7-5F84DC08A8C3}"/>
    <cellStyle name="20% - Accent6 5 2 2" xfId="4522" xr:uid="{5E47CCAB-2F98-4894-8640-D78E1E0FBFFB}"/>
    <cellStyle name="20% - Accent6 5 3" xfId="4523" xr:uid="{4DE6647E-2761-4D0B-B59F-A841CC9FEF3A}"/>
    <cellStyle name="20% - Accent6 50" xfId="4524" xr:uid="{D2FC310B-A96E-4DCC-A72E-A77A8DDAD090}"/>
    <cellStyle name="20% - Accent6 51" xfId="4525" xr:uid="{F7727469-A07D-4982-BDD6-4EEF06E446E8}"/>
    <cellStyle name="20% - Accent6 52" xfId="4526" xr:uid="{E2EA4212-6A34-403B-A247-48A81B34C3A9}"/>
    <cellStyle name="20% - Accent6 53" xfId="4527" xr:uid="{A63720AE-0632-4A28-82F2-7A9DEB03500B}"/>
    <cellStyle name="20% - Accent6 54" xfId="4528" xr:uid="{4512BADF-AD66-48C3-AC80-151959516C80}"/>
    <cellStyle name="20% - Accent6 55" xfId="4529" xr:uid="{289B4303-8222-42B8-A03D-B821B28793C1}"/>
    <cellStyle name="20% - Accent6 56" xfId="4530" xr:uid="{8AE3CA49-607C-446C-ADA4-0917252772FF}"/>
    <cellStyle name="20% - Accent6 57" xfId="4531" xr:uid="{5B7B524E-B673-4C0B-956A-BD6232DF7741}"/>
    <cellStyle name="20% - Accent6 58" xfId="4532" xr:uid="{5C40B970-8F72-4958-8706-0680696C2896}"/>
    <cellStyle name="20% - Accent6 59" xfId="4533" xr:uid="{4054DA1A-A8A1-4365-B5DA-01BB77E50DEA}"/>
    <cellStyle name="20% - Accent6 6" xfId="4534" xr:uid="{5887319C-14DD-4E5D-A105-5589ABE8ACF8}"/>
    <cellStyle name="20% - Accent6 60" xfId="4535" xr:uid="{9EA84305-4694-479B-AD17-096D435D804D}"/>
    <cellStyle name="20% - Accent6 61" xfId="4536" xr:uid="{4490B404-1EA3-4539-A38D-DAD213D4E3EF}"/>
    <cellStyle name="20% - Accent6 62" xfId="4537" xr:uid="{1CFD1388-C3DC-478B-87C9-6DB4A5E90607}"/>
    <cellStyle name="20% - Accent6 7" xfId="4538" xr:uid="{56F47EE2-4E98-4519-9A7C-7C90CBD207BF}"/>
    <cellStyle name="20% - Accent6 8" xfId="4539" xr:uid="{D5887B89-8A98-470F-825F-2872BC560E3F}"/>
    <cellStyle name="20% - Accent6 9" xfId="4540" xr:uid="{CD25D162-C970-4164-82A7-39E018173FB0}"/>
    <cellStyle name="20% - Accent6_~2812244" xfId="4541" xr:uid="{BCCA73D4-88A1-4693-8D6B-282A2B6EC762}"/>
    <cellStyle name="20% - Ênfase1 10" xfId="4542" xr:uid="{BADE7C7F-B461-42E6-BDE0-D9A5EC39B6E7}"/>
    <cellStyle name="20% - Ênfase1 10 2" xfId="4543" xr:uid="{D44490A3-C3D3-4CF8-8D26-FEC666D3CD93}"/>
    <cellStyle name="20% - Ênfase1 10 2 2" xfId="4544" xr:uid="{FEAACF2E-A0E6-40CE-8FFA-583877B7D018}"/>
    <cellStyle name="20% - Ênfase1 10 3" xfId="4545" xr:uid="{1670B63B-0E6B-4D5F-88FF-45B2EF300C81}"/>
    <cellStyle name="20% - Ênfase1 10 3 2" xfId="4546" xr:uid="{57E5EC84-6A35-44EA-8C53-508B91B0625B}"/>
    <cellStyle name="20% - Ênfase1 10 4" xfId="4547" xr:uid="{5E2E2264-634C-4DD6-A90A-47FDDA6E4D52}"/>
    <cellStyle name="20% - Ênfase1 11" xfId="4548" xr:uid="{DA8BB811-E180-4F13-BDEB-9E78875F907D}"/>
    <cellStyle name="20% - Ênfase1 11 2" xfId="4549" xr:uid="{F5B6CBA4-2857-4F0E-BB52-F08685031858}"/>
    <cellStyle name="20% - Ênfase1 11 2 2" xfId="4550" xr:uid="{19BB5E60-B849-406D-A1F5-705276338A55}"/>
    <cellStyle name="20% - Ênfase1 11 3" xfId="4551" xr:uid="{BBCEF7D5-DBD4-4D47-BC6D-AFDF51D8FCB4}"/>
    <cellStyle name="20% - Ênfase1 11 3 2" xfId="4552" xr:uid="{AE292E0E-5D1A-4825-A8C4-C775E993DE3B}"/>
    <cellStyle name="20% - Ênfase1 11 4" xfId="4553" xr:uid="{A723FE83-B1FF-4AB6-B89D-2CA296D26AEE}"/>
    <cellStyle name="20% - Ênfase1 12" xfId="4554" xr:uid="{2870A832-7F12-47E8-9EFE-FB9D7CD43026}"/>
    <cellStyle name="20% - Ênfase1 12 2" xfId="4555" xr:uid="{65DFC7D7-F846-402D-80AC-5D00BC78AB80}"/>
    <cellStyle name="20% - Ênfase1 12 2 2" xfId="4556" xr:uid="{9B60E4FF-9304-4DA1-A643-ABD862E22549}"/>
    <cellStyle name="20% - Ênfase1 12 3" xfId="4557" xr:uid="{A1CC2C7D-11C9-4E83-80BE-DCDC6D647EA3}"/>
    <cellStyle name="20% - Ênfase1 12 3 2" xfId="4558" xr:uid="{2DD014C6-D572-4544-92F7-48F572692785}"/>
    <cellStyle name="20% - Ênfase1 12 4" xfId="4559" xr:uid="{AF593545-01BD-42DB-A254-254C641FD69D}"/>
    <cellStyle name="20% - Ênfase1 13" xfId="4560" xr:uid="{833587E0-EF35-45C7-BE2E-EA2A7959BEBA}"/>
    <cellStyle name="20% - Ênfase1 13 2" xfId="4561" xr:uid="{5CB5A7FD-5E29-4727-9F16-B08934EE3E62}"/>
    <cellStyle name="20% - Ênfase1 14" xfId="4562" xr:uid="{44BD11E7-05D0-4150-97B2-CBD1F324DE95}"/>
    <cellStyle name="20% - Ênfase1 14 2" xfId="4563" xr:uid="{A348B4C1-EEBE-48AE-AD65-BA1E0572EAB4}"/>
    <cellStyle name="20% - Ênfase1 15" xfId="4564" xr:uid="{080EF76B-D195-4CE3-8181-33BDD4ADA4EF}"/>
    <cellStyle name="20% - Ênfase1 15 2" xfId="4565" xr:uid="{F180C875-D873-4224-9D8A-8732BBD74BDD}"/>
    <cellStyle name="20% - Ênfase1 16" xfId="4566" xr:uid="{7215FC41-2F14-45B0-91C2-F4FD2FF0502A}"/>
    <cellStyle name="20% - Ênfase1 16 2" xfId="4567" xr:uid="{4E88B650-0388-4DD3-9C5D-E4FAB22FDE60}"/>
    <cellStyle name="20% - Ênfase1 17" xfId="4568" xr:uid="{1DBAA1BB-1701-4014-BB26-03786E9F7FE9}"/>
    <cellStyle name="20% - Ênfase1 17 2" xfId="4569" xr:uid="{5215D21E-A3CA-4754-9399-1F89E1C3097A}"/>
    <cellStyle name="20% - Ênfase1 18" xfId="4570" xr:uid="{2BBD8C4D-DB70-402A-A911-264D0C7BE55A}"/>
    <cellStyle name="20% - Ênfase1 18 2" xfId="4571" xr:uid="{A12AFE5F-DD3D-4C80-BEA3-1DD342F14C66}"/>
    <cellStyle name="20% - Ênfase1 19" xfId="4572" xr:uid="{AFECA471-EEC0-4CD7-A26D-F5F4217ABC4A}"/>
    <cellStyle name="20% - Ênfase1 19 2" xfId="4573" xr:uid="{36FC503F-C9F9-415E-93EF-3027DE2ED373}"/>
    <cellStyle name="20% - Ênfase1 2" xfId="4574" xr:uid="{6EA098B6-994E-444B-8A2D-4FB1362731C8}"/>
    <cellStyle name="20% - Ênfase1 2 10" xfId="4575" xr:uid="{1FA3EE58-EB63-4605-9AA1-CC096B49CD41}"/>
    <cellStyle name="20% - Ênfase1 2 10 2" xfId="4576" xr:uid="{B7E774AB-3F5E-43D3-84BE-7E57D6CEAB40}"/>
    <cellStyle name="20% - Ênfase1 2 10 3" xfId="4577" xr:uid="{70A4DB53-9CCD-47FB-8E5F-C3ECBAADB223}"/>
    <cellStyle name="20% - Ênfase1 2 10 4" xfId="25925" xr:uid="{0C1FE78D-F13F-4D4E-A9D4-513F192616D6}"/>
    <cellStyle name="20% - Ênfase1 2 11" xfId="4578" xr:uid="{A1216F1F-9BC2-4B69-8BBF-16C793A72622}"/>
    <cellStyle name="20% - Ênfase1 2 11 2" xfId="4579" xr:uid="{7155A9B3-60CC-41CE-900C-71ECBDAB4B53}"/>
    <cellStyle name="20% - Ênfase1 2 11 3" xfId="4580" xr:uid="{D8FEBB66-0CD6-458F-9A12-C413B51A439E}"/>
    <cellStyle name="20% - Ênfase1 2 11 4" xfId="25926" xr:uid="{1E8BBB4E-0D80-4C5E-ACA0-21DA6149373A}"/>
    <cellStyle name="20% - Ênfase1 2 12" xfId="4581" xr:uid="{FBA3724E-8071-4D40-AB4C-428C9DF63007}"/>
    <cellStyle name="20% - Ênfase1 2 12 2" xfId="4582" xr:uid="{3B8A06B0-A270-4B40-9E2F-EEDE88CB226A}"/>
    <cellStyle name="20% - Ênfase1 2 12 3" xfId="4583" xr:uid="{311B3A6B-B71E-41DB-AC9F-44BF044B700B}"/>
    <cellStyle name="20% - Ênfase1 2 12 4" xfId="25927" xr:uid="{A4FF0BA8-92E4-48E6-A159-442981A051EB}"/>
    <cellStyle name="20% - Ênfase1 2 13" xfId="4584" xr:uid="{E2D7A712-140F-4FEA-A6C1-3D3501F136B0}"/>
    <cellStyle name="20% - Ênfase1 2 13 2" xfId="4585" xr:uid="{79457E18-FF87-4D0F-BBBE-839D3127EA8A}"/>
    <cellStyle name="20% - Ênfase1 2 13 3" xfId="4586" xr:uid="{C8500C3B-4145-417C-8010-DFF392C9ECBF}"/>
    <cellStyle name="20% - Ênfase1 2 13 4" xfId="25928" xr:uid="{F4278B25-3EFB-4A58-861C-5D7D972D3806}"/>
    <cellStyle name="20% - Ênfase1 2 14" xfId="4587" xr:uid="{045969F5-D49E-4778-8ADB-22584769F496}"/>
    <cellStyle name="20% - Ênfase1 2 14 2" xfId="4588" xr:uid="{3562A004-89D1-4FC7-BD68-1EBB7F6549D6}"/>
    <cellStyle name="20% - Ênfase1 2 14 3" xfId="4589" xr:uid="{497A9D12-8917-4248-85DD-A1676AA43DD5}"/>
    <cellStyle name="20% - Ênfase1 2 14 4" xfId="25929" xr:uid="{4D96DCB5-1A25-4313-BB75-F31A8658E26B}"/>
    <cellStyle name="20% - Ênfase1 2 15" xfId="4590" xr:uid="{775289F2-3F55-4434-AA9C-B0CAA6953E4D}"/>
    <cellStyle name="20% - Ênfase1 2 15 2" xfId="4591" xr:uid="{F665C1E8-8783-4476-A832-A8F05E20678F}"/>
    <cellStyle name="20% - Ênfase1 2 15 3" xfId="4592" xr:uid="{4A6482F6-4CE5-4E88-AF02-057F8915C717}"/>
    <cellStyle name="20% - Ênfase1 2 15 4" xfId="25930" xr:uid="{99BE9151-E982-434B-97CB-235500F960CE}"/>
    <cellStyle name="20% - Ênfase1 2 16" xfId="4593" xr:uid="{A3CC42B8-5465-4EDD-A217-963F5B03C58B}"/>
    <cellStyle name="20% - Ênfase1 2 16 2" xfId="4594" xr:uid="{B8538D46-6CAE-4530-BC90-CABAF13AFBA6}"/>
    <cellStyle name="20% - Ênfase1 2 16 3" xfId="4595" xr:uid="{F82D75D8-79E0-4ADC-9A6C-742AC4A4A1DB}"/>
    <cellStyle name="20% - Ênfase1 2 16 4" xfId="25931" xr:uid="{661901B2-FA37-43C8-A252-6E7F3B6F6282}"/>
    <cellStyle name="20% - Ênfase1 2 17" xfId="4596" xr:uid="{D6B46547-1F73-4DC3-B281-3E5140A6AB57}"/>
    <cellStyle name="20% - Ênfase1 2 17 2" xfId="4597" xr:uid="{9A09161D-9B64-44EE-B29B-D07915012672}"/>
    <cellStyle name="20% - Ênfase1 2 17 3" xfId="4598" xr:uid="{0906355B-472F-48AF-9E58-C56A20AD6446}"/>
    <cellStyle name="20% - Ênfase1 2 17 4" xfId="25932" xr:uid="{A6D9715F-0A25-4D48-82BE-A7B43BC2A0D8}"/>
    <cellStyle name="20% - Ênfase1 2 18" xfId="4599" xr:uid="{90AB388F-75B9-4CA1-8218-FEFE823B8D03}"/>
    <cellStyle name="20% - Ênfase1 2 18 2" xfId="4600" xr:uid="{99CE1645-85E3-40BE-8719-7A49D3B33B3C}"/>
    <cellStyle name="20% - Ênfase1 2 18 3" xfId="4601" xr:uid="{F45D0F58-6D22-4F5C-A54B-9D0C042A4770}"/>
    <cellStyle name="20% - Ênfase1 2 18 4" xfId="25933" xr:uid="{1F929295-9A7D-4F5D-AB1F-D8FF6AF6655D}"/>
    <cellStyle name="20% - Ênfase1 2 19" xfId="4602" xr:uid="{80DC7A04-94AA-4855-B94E-384621C86904}"/>
    <cellStyle name="20% - Ênfase1 2 19 2" xfId="4603" xr:uid="{B49FE20F-29A9-4375-8CCD-4C28C4319B2E}"/>
    <cellStyle name="20% - Ênfase1 2 19 3" xfId="4604" xr:uid="{10E809B6-7AB7-4292-AA8C-9E0DDEDC0B90}"/>
    <cellStyle name="20% - Ênfase1 2 19 4" xfId="25934" xr:uid="{C657CE99-28C9-424A-A93B-3BDC63069711}"/>
    <cellStyle name="20% - Ênfase1 2 2" xfId="4605" xr:uid="{10D722B6-1832-4C28-BE21-F4E16ACF8461}"/>
    <cellStyle name="20% - Ênfase1 2 2 2" xfId="4606" xr:uid="{FE1CF88B-5B17-4A75-A40A-8E545256FA0D}"/>
    <cellStyle name="20% - Ênfase1 2 2 2 2" xfId="4607" xr:uid="{2BE8C374-1F3B-4124-AA96-F44DEFB0BBAE}"/>
    <cellStyle name="20% - Ênfase1 2 2 2 2 2" xfId="4608" xr:uid="{9348D36C-271D-436C-A115-797F403A8A29}"/>
    <cellStyle name="20% - Ênfase1 2 2 2 3" xfId="4609" xr:uid="{A4B82312-D7CE-40FB-817C-7BC76FD3FA97}"/>
    <cellStyle name="20% - Ênfase1 2 2 2 3 2" xfId="4610" xr:uid="{4EE30CB8-999C-47C9-AFA5-3977E7853F00}"/>
    <cellStyle name="20% - Ênfase1 2 2 2 4" xfId="4611" xr:uid="{2A64D4E2-A7FE-45B7-BD32-23BB0736F8D9}"/>
    <cellStyle name="20% - Ênfase1 2 2 3" xfId="4612" xr:uid="{F17B20A8-A224-452E-934C-E641592B29E5}"/>
    <cellStyle name="20% - Ênfase1 2 2 3 2" xfId="4613" xr:uid="{D6B51EE1-2AB8-43BA-AB24-5627FCA40622}"/>
    <cellStyle name="20% - Ênfase1 2 2 4" xfId="4614" xr:uid="{296C0D26-E048-468C-B8E7-04035233AD28}"/>
    <cellStyle name="20% - Ênfase1 2 2 5" xfId="4615" xr:uid="{CE1EDC1D-9A10-4A82-AE4A-16B71D657E4B}"/>
    <cellStyle name="20% - Ênfase1 2 2 6" xfId="25935" xr:uid="{3E6481F0-F816-4C18-9067-BDA6497D50AC}"/>
    <cellStyle name="20% - Ênfase1 2 20" xfId="4616" xr:uid="{B783482D-495B-4087-984C-FED81F4D22DD}"/>
    <cellStyle name="20% - Ênfase1 2 20 2" xfId="4617" xr:uid="{2138152C-F7F9-47DC-9464-85ABAB6AA2DC}"/>
    <cellStyle name="20% - Ênfase1 2 20 3" xfId="4618" xr:uid="{8CA387D5-D0AC-4950-875A-5257B958401D}"/>
    <cellStyle name="20% - Ênfase1 2 20 4" xfId="25936" xr:uid="{52579ADB-9B2F-4B88-9884-56C5EFA8BEDF}"/>
    <cellStyle name="20% - Ênfase1 2 21" xfId="4619" xr:uid="{232CF4EB-E9FD-4FD4-A690-135C463F44B3}"/>
    <cellStyle name="20% - Ênfase1 2 21 2" xfId="4620" xr:uid="{7B433380-4A0D-4F18-86E5-88875794081C}"/>
    <cellStyle name="20% - Ênfase1 2 21 3" xfId="4621" xr:uid="{AE9CF8F0-578C-4015-8F91-7109F23CD49F}"/>
    <cellStyle name="20% - Ênfase1 2 21 4" xfId="25937" xr:uid="{8EDABA6B-9BB9-4ED9-BDFB-2279EFE680D2}"/>
    <cellStyle name="20% - Ênfase1 2 22" xfId="4622" xr:uid="{9F89E1F7-9A0F-4F07-9303-AA43163AF9AF}"/>
    <cellStyle name="20% - Ênfase1 2 22 2" xfId="4623" xr:uid="{EF42F7B0-E697-4342-871D-BE5FD95DBC76}"/>
    <cellStyle name="20% - Ênfase1 2 22 3" xfId="4624" xr:uid="{66DCD164-7903-4DCC-890F-F496192E615C}"/>
    <cellStyle name="20% - Ênfase1 2 22 4" xfId="25938" xr:uid="{61EE324E-F620-4A41-AD8B-0766F02C3F6C}"/>
    <cellStyle name="20% - Ênfase1 2 23" xfId="4625" xr:uid="{6574747B-27C6-447B-B334-29725718CA2E}"/>
    <cellStyle name="20% - Ênfase1 2 23 2" xfId="4626" xr:uid="{5C73A9CA-B04B-43EB-AFE3-2EA9552CFCDE}"/>
    <cellStyle name="20% - Ênfase1 2 23 3" xfId="4627" xr:uid="{55E699D7-D5D3-470B-AD9D-A1ECCC4E1B7E}"/>
    <cellStyle name="20% - Ênfase1 2 23 4" xfId="25939" xr:uid="{3A56078D-C4F0-414A-91B6-6F5F71EC4563}"/>
    <cellStyle name="20% - Ênfase1 2 24" xfId="4628" xr:uid="{7157FF36-0AF8-438F-85C2-AB2D66E3858C}"/>
    <cellStyle name="20% - Ênfase1 2 24 2" xfId="4629" xr:uid="{CAEAC134-25B3-44F5-86C9-DC92EA8AAF7C}"/>
    <cellStyle name="20% - Ênfase1 2 24 3" xfId="4630" xr:uid="{D4C577D1-7F94-4C09-9E1C-175233099931}"/>
    <cellStyle name="20% - Ênfase1 2 24 4" xfId="25940" xr:uid="{D4C808A4-D5B5-4ED2-AA26-1B6022ACEF80}"/>
    <cellStyle name="20% - Ênfase1 2 25" xfId="4631" xr:uid="{7AE6859C-9F2B-45B0-A94D-24C7A94DDDE7}"/>
    <cellStyle name="20% - Ênfase1 2 25 2" xfId="4632" xr:uid="{7496910D-77C9-4528-B46C-B8D4F34ACDBF}"/>
    <cellStyle name="20% - Ênfase1 2 25 3" xfId="4633" xr:uid="{6A14D814-1EB0-4DA0-B80D-D32CBD271FF5}"/>
    <cellStyle name="20% - Ênfase1 2 25 4" xfId="25941" xr:uid="{16A11F75-2035-4F66-813E-E8136A8D2205}"/>
    <cellStyle name="20% - Ênfase1 2 26" xfId="4634" xr:uid="{0A8575B4-045B-4EF5-8A6C-349C95A67F3C}"/>
    <cellStyle name="20% - Ênfase1 2 26 2" xfId="4635" xr:uid="{371E6DB5-EDA6-4E7E-9801-0C5D4130D981}"/>
    <cellStyle name="20% - Ênfase1 2 26 3" xfId="4636" xr:uid="{2D28B821-ECCA-4281-BFCE-8D7947B7E1B9}"/>
    <cellStyle name="20% - Ênfase1 2 26 4" xfId="25942" xr:uid="{F686D46C-685A-4A39-A4C0-313DB2599DB5}"/>
    <cellStyle name="20% - Ênfase1 2 27" xfId="4637" xr:uid="{B546392E-4316-4157-848C-C03363BABE1B}"/>
    <cellStyle name="20% - Ênfase1 2 27 2" xfId="4638" xr:uid="{1BDAE665-72BE-470B-BF7C-60ECB4247880}"/>
    <cellStyle name="20% - Ênfase1 2 27 3" xfId="4639" xr:uid="{73A1D725-6B6F-4EED-A02A-E9685D1D1DC6}"/>
    <cellStyle name="20% - Ênfase1 2 27 4" xfId="25943" xr:uid="{FA5F99BB-08CF-4BFD-BA53-0519DD98C415}"/>
    <cellStyle name="20% - Ênfase1 2 28" xfId="4640" xr:uid="{3CB9D1E1-5F12-4136-859E-23C5EB8AB862}"/>
    <cellStyle name="20% - Ênfase1 2 28 2" xfId="4641" xr:uid="{10236EB9-D4F9-49F0-BF45-78A5A8C19393}"/>
    <cellStyle name="20% - Ênfase1 2 28 3" xfId="4642" xr:uid="{807A2F96-678C-49F0-AE70-E6072584E66E}"/>
    <cellStyle name="20% - Ênfase1 2 28 4" xfId="25944" xr:uid="{ACBD7E2C-3572-46AA-AFE8-EA824853936B}"/>
    <cellStyle name="20% - Ênfase1 2 29" xfId="4643" xr:uid="{4AA1148A-83A9-4E1B-BE2F-C1B4A39A1615}"/>
    <cellStyle name="20% - Ênfase1 2 29 2" xfId="4644" xr:uid="{98665A85-9836-49C0-A721-BCFB3E4E74DB}"/>
    <cellStyle name="20% - Ênfase1 2 29 3" xfId="4645" xr:uid="{DA9C6DDA-86C2-4CE8-9049-2C41FB99E0CC}"/>
    <cellStyle name="20% - Ênfase1 2 29 4" xfId="25945" xr:uid="{072AC6C8-11A6-4A5F-B59B-32256920091C}"/>
    <cellStyle name="20% - Ênfase1 2 3" xfId="4646" xr:uid="{0CC5099B-8146-4102-8A5B-514DC9C38D2E}"/>
    <cellStyle name="20% - Ênfase1 2 3 2" xfId="4647" xr:uid="{1AFAA464-F123-4D48-8EBA-B51CE9C2AB54}"/>
    <cellStyle name="20% - Ênfase1 2 3 3" xfId="25946" xr:uid="{65BB21A4-0850-4D4B-9E3A-8405005C30E3}"/>
    <cellStyle name="20% - Ênfase1 2 30" xfId="4648" xr:uid="{E7B3F07A-535E-44DE-842D-B59ADFAE86E9}"/>
    <cellStyle name="20% - Ênfase1 2 30 2" xfId="4649" xr:uid="{E9FD1188-9DAD-4AB2-A6E3-70E2372533AC}"/>
    <cellStyle name="20% - Ênfase1 2 30 3" xfId="4650" xr:uid="{648BCE76-B232-460C-87DB-95D528C66B71}"/>
    <cellStyle name="20% - Ênfase1 2 30 4" xfId="25947" xr:uid="{77DE3E56-4CA5-4968-B27E-D88D4FC1CD88}"/>
    <cellStyle name="20% - Ênfase1 2 31" xfId="4651" xr:uid="{36CCF833-545D-4C8F-BBBE-F38E61FC9042}"/>
    <cellStyle name="20% - Ênfase1 2 31 2" xfId="4652" xr:uid="{5B7A7D7B-E6DE-4FCA-8EC9-C1EEDE3FE0CA}"/>
    <cellStyle name="20% - Ênfase1 2 31 3" xfId="4653" xr:uid="{91A8AC5D-DFC7-480E-95CC-739C601F39D6}"/>
    <cellStyle name="20% - Ênfase1 2 31 4" xfId="25948" xr:uid="{7DD32E48-8644-4FBA-9166-1D4717E7EFE1}"/>
    <cellStyle name="20% - Ênfase1 2 32" xfId="4654" xr:uid="{4A595459-14B7-419E-907C-97F5CA1A72FB}"/>
    <cellStyle name="20% - Ênfase1 2 32 2" xfId="4655" xr:uid="{01E2134D-4829-439F-A17D-A95101BF8918}"/>
    <cellStyle name="20% - Ênfase1 2 32 3" xfId="4656" xr:uid="{2DE2CBDA-EA13-4A79-AFE8-022DA1DEB833}"/>
    <cellStyle name="20% - Ênfase1 2 32 4" xfId="25949" xr:uid="{883A67F2-8357-4CF1-BE14-3058C2309288}"/>
    <cellStyle name="20% - Ênfase1 2 33" xfId="4657" xr:uid="{8584E6C6-093D-4E53-B4B4-3C5A45A17A37}"/>
    <cellStyle name="20% - Ênfase1 2 33 2" xfId="4658" xr:uid="{93E27197-6ED9-4411-AA25-C3446D31FA45}"/>
    <cellStyle name="20% - Ênfase1 2 33 3" xfId="4659" xr:uid="{6C3919C9-B6DB-48D9-B341-906A3DC2D15B}"/>
    <cellStyle name="20% - Ênfase1 2 33 4" xfId="25950" xr:uid="{099D1E31-23C1-4847-9D94-0733F5435976}"/>
    <cellStyle name="20% - Ênfase1 2 34" xfId="4660" xr:uid="{C7512D7D-719A-4D3E-BA20-E49391909794}"/>
    <cellStyle name="20% - Ênfase1 2 34 2" xfId="4661" xr:uid="{C96791F8-0EEA-4CBC-BF40-D46AACF4A567}"/>
    <cellStyle name="20% - Ênfase1 2 35" xfId="4662" xr:uid="{2BB6D1F0-004D-4481-9D14-180B07AEF579}"/>
    <cellStyle name="20% - Ênfase1 2 4" xfId="4663" xr:uid="{069F3453-39C2-4F51-8CB1-CE255E0D4E27}"/>
    <cellStyle name="20% - Ênfase1 2 4 2" xfId="4664" xr:uid="{DB1ECDD0-A423-4407-8980-9A5A74B11ECE}"/>
    <cellStyle name="20% - Ênfase1 2 4 3" xfId="25951" xr:uid="{2E99F2CF-7D5E-4E37-A532-090D3A19B4CC}"/>
    <cellStyle name="20% - Ênfase1 2 5" xfId="4665" xr:uid="{3EB3F830-F259-4EF8-8D85-879F7B463869}"/>
    <cellStyle name="20% - Ênfase1 2 5 2" xfId="4666" xr:uid="{D35F810E-0A7E-435D-BF4F-63348132F96C}"/>
    <cellStyle name="20% - Ênfase1 2 5 3" xfId="25952" xr:uid="{F37841A1-CE58-46EC-83D1-A7D2F9F663C3}"/>
    <cellStyle name="20% - Ênfase1 2 6" xfId="4667" xr:uid="{FD4213F3-46D7-4383-9C8F-EAF778C8E8E4}"/>
    <cellStyle name="20% - Ênfase1 2 6 2" xfId="4668" xr:uid="{F09A88C3-454D-41FA-B9A4-BA519F469A35}"/>
    <cellStyle name="20% - Ênfase1 2 6 3" xfId="4669" xr:uid="{CEE39FDC-A6B8-4D7A-9AC9-62F36BA93E2A}"/>
    <cellStyle name="20% - Ênfase1 2 6 4" xfId="25953" xr:uid="{A7ADF271-8D16-47B1-A022-E79BE523C491}"/>
    <cellStyle name="20% - Ênfase1 2 7" xfId="4670" xr:uid="{D280C80D-4CB3-41A1-BE80-8ED5ECE500F6}"/>
    <cellStyle name="20% - Ênfase1 2 7 2" xfId="4671" xr:uid="{B18BEAF7-1BB3-4CDA-ADE0-2913E431BD56}"/>
    <cellStyle name="20% - Ênfase1 2 7 3" xfId="4672" xr:uid="{747A5E4C-C08C-4B0A-9D50-0C1AD0982E26}"/>
    <cellStyle name="20% - Ênfase1 2 7 4" xfId="25954" xr:uid="{89DA5B5A-AD9C-4296-BF06-B46CF63273F5}"/>
    <cellStyle name="20% - Ênfase1 2 8" xfId="4673" xr:uid="{2D8EA59E-9CD8-4850-84CA-D73F8B1E3D95}"/>
    <cellStyle name="20% - Ênfase1 2 8 2" xfId="4674" xr:uid="{B741C354-2988-46A7-A1B5-1B6A275F3C0D}"/>
    <cellStyle name="20% - Ênfase1 2 8 3" xfId="4675" xr:uid="{18C5433B-E708-40C9-BB41-67F93BAD34F0}"/>
    <cellStyle name="20% - Ênfase1 2 8 4" xfId="25955" xr:uid="{11C7484D-CC5D-436D-BCE0-FB0DD2E71330}"/>
    <cellStyle name="20% - Ênfase1 2 9" xfId="4676" xr:uid="{FFA1EA2D-5A16-439F-8D18-96E705AEC499}"/>
    <cellStyle name="20% - Ênfase1 2 9 2" xfId="4677" xr:uid="{3CFA3869-1970-4A6E-A771-BD3060EE9764}"/>
    <cellStyle name="20% - Ênfase1 2 9 3" xfId="4678" xr:uid="{8114E85C-E3A1-4FC9-B681-82C1E68A19E0}"/>
    <cellStyle name="20% - Ênfase1 2 9 4" xfId="25956" xr:uid="{F66265D9-A53F-4071-882A-5D8CC189433A}"/>
    <cellStyle name="20% - Ênfase1 20" xfId="4679" xr:uid="{0E32AF9B-9338-46EB-A75D-88D404977F91}"/>
    <cellStyle name="20% - Ênfase1 20 2" xfId="4680" xr:uid="{0E0F6B51-40FD-43C2-B47D-A99E3BDA91DF}"/>
    <cellStyle name="20% - Ênfase1 21" xfId="4681" xr:uid="{44D4758B-0AF6-4B2D-848F-575299D7DC85}"/>
    <cellStyle name="20% - Ênfase1 21 2" xfId="4682" xr:uid="{B9A83399-1D62-4612-95E5-54FB3C75B1E3}"/>
    <cellStyle name="20% - Ênfase1 22" xfId="4683" xr:uid="{74F92335-58D9-45D7-854E-5C3AF81690F9}"/>
    <cellStyle name="20% - Ênfase1 22 2" xfId="4684" xr:uid="{EA67D186-0073-4DE4-B63B-1E80C9AAB9B8}"/>
    <cellStyle name="20% - Ênfase1 23" xfId="4685" xr:uid="{954C0477-70B8-4CBB-BA76-7F644A0C9DB7}"/>
    <cellStyle name="20% - Ênfase1 23 2" xfId="4686" xr:uid="{4C7FE29D-9163-4750-BE60-056B7D048E4E}"/>
    <cellStyle name="20% - Ênfase1 24" xfId="4687" xr:uid="{2110DA4C-C332-46F6-8170-7A4C9DD9095F}"/>
    <cellStyle name="20% - Ênfase1 24 2" xfId="4688" xr:uid="{3E265335-6B1C-4792-B307-3ED1D386E50E}"/>
    <cellStyle name="20% - Ênfase1 25" xfId="4689" xr:uid="{A13F830B-40A1-4DD9-9050-050A7F2825C6}"/>
    <cellStyle name="20% - Ênfase1 25 2" xfId="4690" xr:uid="{90A31A4E-7EB7-47E5-935F-4D427474CF5A}"/>
    <cellStyle name="20% - Ênfase1 26" xfId="4691" xr:uid="{E065C1D3-2566-4B1C-AFCB-71CCDFBAA0BB}"/>
    <cellStyle name="20% - Ênfase1 26 2" xfId="4692" xr:uid="{7D211303-9D47-4511-8DA4-311AC526AFC9}"/>
    <cellStyle name="20% - Ênfase1 27" xfId="4693" xr:uid="{3EBBE70F-E169-48ED-B3C0-E8626A5E0F9B}"/>
    <cellStyle name="20% - Ênfase1 27 2" xfId="4694" xr:uid="{A3682234-8ACD-43F7-A7ED-D8BE73AABFF8}"/>
    <cellStyle name="20% - Ênfase1 28" xfId="4695" xr:uid="{5A322262-A5F4-482A-8DE0-17B70773C89B}"/>
    <cellStyle name="20% - Ênfase1 28 2" xfId="4696" xr:uid="{7ED56442-43D5-47D2-A8A1-2E415E541395}"/>
    <cellStyle name="20% - Ênfase1 29" xfId="4697" xr:uid="{1932F00D-90CE-4AF3-9CAC-B8B9073C78AD}"/>
    <cellStyle name="20% - Ênfase1 29 2" xfId="4698" xr:uid="{A6947AF0-52D8-414E-86F0-FC02257AD1CF}"/>
    <cellStyle name="20% - Ênfase1 3" xfId="4699" xr:uid="{3863C9DF-1BBE-4625-9678-77800CCD3DB5}"/>
    <cellStyle name="20% - Ênfase1 3 2" xfId="4700" xr:uid="{1C0CB1F0-4E63-4AC4-8895-61EEBCD807C1}"/>
    <cellStyle name="20% - Ênfase1 3 3" xfId="4701" xr:uid="{C8C461F5-6046-4E9E-B1E9-9E08BEBCD74F}"/>
    <cellStyle name="20% - Ênfase1 3 3 2" xfId="4702" xr:uid="{52C9C4E5-C056-4BF7-9CAF-C1D4AB21D63E}"/>
    <cellStyle name="20% - Ênfase1 3 4" xfId="4703" xr:uid="{4F3F9D27-8133-4B53-9F06-44CF096F51AD}"/>
    <cellStyle name="20% - Ênfase1 30" xfId="4704" xr:uid="{68BD7E55-77AE-474F-B6E7-E8794530DEA6}"/>
    <cellStyle name="20% - Ênfase1 30 2" xfId="4705" xr:uid="{C731BEB7-7AE5-4428-BE46-30BEE1857899}"/>
    <cellStyle name="20% - Ênfase1 30 3" xfId="25957" xr:uid="{38BE0054-FA11-4450-B523-67F402B82488}"/>
    <cellStyle name="20% - Ênfase1 31" xfId="4706" xr:uid="{91F0D5C5-78F0-4EC9-B2F3-69C65007625E}"/>
    <cellStyle name="20% - Ênfase1 31 2" xfId="4707" xr:uid="{EA001591-2EE0-4E7F-A8B5-77A99978A54A}"/>
    <cellStyle name="20% - Ênfase1 32" xfId="4708" xr:uid="{F4ACDAA0-0B7F-4362-918E-6C388848AFCC}"/>
    <cellStyle name="20% - Ênfase1 32 2" xfId="4709" xr:uid="{57D73E33-EBB7-4FBF-A28E-D758E54891EF}"/>
    <cellStyle name="20% - Ênfase1 33" xfId="4710" xr:uid="{CB2164AC-D646-4A50-8B40-775C26B5136F}"/>
    <cellStyle name="20% - Ênfase1 33 2" xfId="4711" xr:uid="{B0EBCB93-8BEC-40D0-9F69-C0B6FE2965E2}"/>
    <cellStyle name="20% - Ênfase1 33 3" xfId="4712" xr:uid="{52ECAF00-149C-4F81-A3D9-C257BDFD5897}"/>
    <cellStyle name="20% - Ênfase1 33 4" xfId="25958" xr:uid="{FE1D1AEE-A289-48D0-AA6B-2829034FE040}"/>
    <cellStyle name="20% - Ênfase1 34" xfId="4713" xr:uid="{6D1ACA31-BDBF-4572-B01C-857ACDBB1A9B}"/>
    <cellStyle name="20% - Ênfase1 34 2" xfId="4714" xr:uid="{18F9463D-7155-4137-B5CC-FCD59D5C8C16}"/>
    <cellStyle name="20% - Ênfase1 34 3" xfId="4715" xr:uid="{728FA2B7-C39C-41CE-90ED-FF1436C446AC}"/>
    <cellStyle name="20% - Ênfase1 34 4" xfId="25959" xr:uid="{4979DE87-0D3E-4FBC-BA7B-253442ACB8DF}"/>
    <cellStyle name="20% - Ênfase1 35" xfId="4716" xr:uid="{A2410ED2-7A60-4120-B379-DEABA90B3A78}"/>
    <cellStyle name="20% - Ênfase1 35 2" xfId="4717" xr:uid="{ECE2BCF8-DC40-47AE-A4C4-6279FF905269}"/>
    <cellStyle name="20% - Ênfase1 36" xfId="4718" xr:uid="{F20BB080-FA8A-45F0-8AA6-E29E0F3179EB}"/>
    <cellStyle name="20% - Ênfase1 36 2" xfId="4719" xr:uid="{70AB0F4D-DCA8-48CD-8C02-10CF1618783F}"/>
    <cellStyle name="20% - Ênfase1 4" xfId="4720" xr:uid="{8DFF9EE2-D060-46ED-9117-96C106C9149C}"/>
    <cellStyle name="20% - Ênfase1 4 2" xfId="4721" xr:uid="{042381BB-A4EF-4DDA-A6AA-767F4A6601DD}"/>
    <cellStyle name="20% - Ênfase1 4 2 2" xfId="4722" xr:uid="{72CAF0D3-7117-41DC-B204-6A8F64A2B323}"/>
    <cellStyle name="20% - Ênfase1 4 3" xfId="4723" xr:uid="{34578680-E03A-49A6-8694-6B6FA75E1856}"/>
    <cellStyle name="20% - Ênfase1 4 3 2" xfId="4724" xr:uid="{99BF02FF-BC50-4A41-B4E0-A94FA8CDBD4C}"/>
    <cellStyle name="20% - Ênfase1 4 4" xfId="4725" xr:uid="{F77AA682-BCF8-4E9C-BB0C-A9BA660AB254}"/>
    <cellStyle name="20% - Ênfase1 5" xfId="4726" xr:uid="{656F7781-D999-459B-8F26-03C518BCE2E5}"/>
    <cellStyle name="20% - Ênfase1 5 2" xfId="4727" xr:uid="{C787F959-6ECE-4EC6-8B6D-B3514FF69A16}"/>
    <cellStyle name="20% - Ênfase1 5 2 2" xfId="4728" xr:uid="{8F8AD147-EEFA-464C-887B-9ECA1078F76F}"/>
    <cellStyle name="20% - Ênfase1 5 3" xfId="4729" xr:uid="{2AF593D7-C2B5-4C0D-9BA5-D37F6534CD69}"/>
    <cellStyle name="20% - Ênfase1 5 3 2" xfId="4730" xr:uid="{E06F08F9-24C7-4AC3-A146-B5AF2C9E6D61}"/>
    <cellStyle name="20% - Ênfase1 5 4" xfId="4731" xr:uid="{41453901-E76C-448C-9D92-D5714B835587}"/>
    <cellStyle name="20% - Ênfase1 6" xfId="4732" xr:uid="{DB76710E-51D8-4A37-ABCF-C98CBBBA421A}"/>
    <cellStyle name="20% - Ênfase1 6 2" xfId="4733" xr:uid="{9361F69E-7626-46EC-BD69-CD7E15127CE6}"/>
    <cellStyle name="20% - Ênfase1 6 2 2" xfId="4734" xr:uid="{6156E6E4-97CE-44C3-8396-FBA8E1C4BFF6}"/>
    <cellStyle name="20% - Ênfase1 6 3" xfId="4735" xr:uid="{91902540-93DB-47C0-B096-B754E554387D}"/>
    <cellStyle name="20% - Ênfase1 6 3 2" xfId="4736" xr:uid="{EE269DB5-6385-49FE-8C0C-53A25554E0AA}"/>
    <cellStyle name="20% - Ênfase1 6 4" xfId="4737" xr:uid="{F4589206-8CB2-43F0-B73D-21869164E380}"/>
    <cellStyle name="20% - Ênfase1 7" xfId="4738" xr:uid="{09579F72-63ED-4C73-82EE-086DBF8378ED}"/>
    <cellStyle name="20% - Ênfase1 7 2" xfId="4739" xr:uid="{0A607DF5-238A-4223-9813-CA03E37CDB8B}"/>
    <cellStyle name="20% - Ênfase1 7 2 2" xfId="4740" xr:uid="{FAD3451A-3AD1-4767-A3B2-0BBEE4D58F55}"/>
    <cellStyle name="20% - Ênfase1 7 3" xfId="4741" xr:uid="{DD42C3F3-E813-43B3-B895-7CA51887F4B8}"/>
    <cellStyle name="20% - Ênfase1 7 3 2" xfId="4742" xr:uid="{C29FE317-4B16-42F9-BFB6-85E9FAAD992E}"/>
    <cellStyle name="20% - Ênfase1 7 4" xfId="4743" xr:uid="{9B0D0F9A-789D-438F-96D1-4EB58A2066E8}"/>
    <cellStyle name="20% - Ênfase1 8" xfId="4744" xr:uid="{8072E40C-A174-4DDB-B240-E608ACBAD7AF}"/>
    <cellStyle name="20% - Ênfase1 8 2" xfId="4745" xr:uid="{49C9FF5E-FEC7-4A5D-8974-EDAB286DC203}"/>
    <cellStyle name="20% - Ênfase1 8 2 2" xfId="4746" xr:uid="{3797F05D-9D5B-4BB5-9AA5-538B8C202473}"/>
    <cellStyle name="20% - Ênfase1 8 3" xfId="4747" xr:uid="{06E5A0CB-37D3-4141-B7F1-DC4583D45E26}"/>
    <cellStyle name="20% - Ênfase1 8 3 2" xfId="4748" xr:uid="{2DC0E747-EE9E-4864-8AC0-3D725C99E7F2}"/>
    <cellStyle name="20% - Ênfase1 8 4" xfId="4749" xr:uid="{D46781B9-9F72-49DB-A3FE-E69ED41D6C34}"/>
    <cellStyle name="20% - Ênfase1 9" xfId="4750" xr:uid="{33E8A28B-5149-47B9-ACCD-E20FCF3ECD44}"/>
    <cellStyle name="20% - Ênfase1 9 2" xfId="4751" xr:uid="{B9D8C4DE-14FF-43CE-B3FC-D00B6DB5DDEA}"/>
    <cellStyle name="20% - Ênfase1 9 2 2" xfId="4752" xr:uid="{F6F653F9-0A31-4BAC-B13B-5E24C7EF7960}"/>
    <cellStyle name="20% - Ênfase1 9 3" xfId="4753" xr:uid="{CB7F24E7-3B0D-4036-8DA0-2DDE2340F8F3}"/>
    <cellStyle name="20% - Ênfase1 9 3 2" xfId="4754" xr:uid="{A0D0EF26-5F03-4294-8ACC-DF6008AC71BC}"/>
    <cellStyle name="20% - Ênfase1 9 4" xfId="4755" xr:uid="{6A6C74F3-C786-4188-BBF6-22B2466F4A07}"/>
    <cellStyle name="20% - Ênfase2 10" xfId="4756" xr:uid="{45B16F5A-BFCB-40DF-9FA3-77AEAF1697F4}"/>
    <cellStyle name="20% - Ênfase2 10 2" xfId="4757" xr:uid="{D1BCA06D-3BAD-4D1E-83E2-A0C92184FC53}"/>
    <cellStyle name="20% - Ênfase2 10 2 2" xfId="4758" xr:uid="{0D084B2D-EA22-41EC-AE7B-7E71C1FA5E5C}"/>
    <cellStyle name="20% - Ênfase2 10 3" xfId="4759" xr:uid="{BDA18326-6CC6-4904-A929-2DD10EA9B896}"/>
    <cellStyle name="20% - Ênfase2 10 3 2" xfId="4760" xr:uid="{E6F4669C-F534-4B0B-97F5-F0D77E5786F5}"/>
    <cellStyle name="20% - Ênfase2 10 4" xfId="4761" xr:uid="{980F9E3D-83FB-44FA-B288-FCCCCBBF357C}"/>
    <cellStyle name="20% - Ênfase2 11" xfId="4762" xr:uid="{56AE7B45-93F9-4E91-AC65-D7A29CCC440E}"/>
    <cellStyle name="20% - Ênfase2 11 2" xfId="4763" xr:uid="{500BFAC3-5C6B-4E53-8693-90448CE6CE89}"/>
    <cellStyle name="20% - Ênfase2 11 2 2" xfId="4764" xr:uid="{DA5FE03D-049D-4D51-9608-6AA68B77E783}"/>
    <cellStyle name="20% - Ênfase2 11 3" xfId="4765" xr:uid="{D8E6FB7F-093B-4D9A-B147-88F529F72B83}"/>
    <cellStyle name="20% - Ênfase2 11 3 2" xfId="4766" xr:uid="{1CE9DCD2-C39D-4B09-9F16-1CC464C4E9A7}"/>
    <cellStyle name="20% - Ênfase2 11 4" xfId="4767" xr:uid="{8FDC3014-2376-46C4-9765-E7C8054A4404}"/>
    <cellStyle name="20% - Ênfase2 12" xfId="4768" xr:uid="{C47794F8-3C80-47F9-9B2E-68B08F9E6ED9}"/>
    <cellStyle name="20% - Ênfase2 12 2" xfId="4769" xr:uid="{5E65B6D1-094A-4A74-954E-3EB024D9505A}"/>
    <cellStyle name="20% - Ênfase2 12 2 2" xfId="4770" xr:uid="{5D69DA0B-A9A1-48BB-A79D-AABE96B410B8}"/>
    <cellStyle name="20% - Ênfase2 12 3" xfId="4771" xr:uid="{BF2ADDDC-89C2-45BB-845C-391FF2CBCC93}"/>
    <cellStyle name="20% - Ênfase2 12 3 2" xfId="4772" xr:uid="{44EB0222-D062-4139-93F4-6259B406970B}"/>
    <cellStyle name="20% - Ênfase2 12 4" xfId="4773" xr:uid="{1BAAB8AC-1F1B-478C-A335-DDA7A5720D19}"/>
    <cellStyle name="20% - Ênfase2 13" xfId="4774" xr:uid="{E0A59018-0097-4A40-A27B-759FD400EFB2}"/>
    <cellStyle name="20% - Ênfase2 13 2" xfId="4775" xr:uid="{F0154833-4B13-46CD-9A74-849BD06D6826}"/>
    <cellStyle name="20% - Ênfase2 14" xfId="4776" xr:uid="{2FD0DB2D-C3D1-4AB7-8A86-BFA535570B7E}"/>
    <cellStyle name="20% - Ênfase2 14 2" xfId="4777" xr:uid="{BC3E46A0-9B51-4947-8AAA-0071132E11BF}"/>
    <cellStyle name="20% - Ênfase2 15" xfId="4778" xr:uid="{3215E03C-C986-4684-863A-39D9B242D3E4}"/>
    <cellStyle name="20% - Ênfase2 15 2" xfId="4779" xr:uid="{87CA6608-E3E3-424C-AF85-8E901A1C5EAB}"/>
    <cellStyle name="20% - Ênfase2 16" xfId="4780" xr:uid="{39E4379F-7A0F-4E37-BC71-A09E6FB07809}"/>
    <cellStyle name="20% - Ênfase2 16 2" xfId="4781" xr:uid="{64113DEF-DE50-4B44-948D-1874076055CB}"/>
    <cellStyle name="20% - Ênfase2 17" xfId="4782" xr:uid="{D33DD2B1-3847-435F-ACA2-C21493B9D090}"/>
    <cellStyle name="20% - Ênfase2 17 2" xfId="4783" xr:uid="{592891CE-5780-4242-B705-8129DA802FEC}"/>
    <cellStyle name="20% - Ênfase2 18" xfId="4784" xr:uid="{EE511C0B-03B4-4138-AB38-277DCF3C35DD}"/>
    <cellStyle name="20% - Ênfase2 18 2" xfId="4785" xr:uid="{55BC6BFC-ABE4-450F-B88E-99BF13142A85}"/>
    <cellStyle name="20% - Ênfase2 19" xfId="4786" xr:uid="{53AD8785-16C0-400B-8B97-8354CEE6BD76}"/>
    <cellStyle name="20% - Ênfase2 19 2" xfId="4787" xr:uid="{02F517D3-9342-49F2-8AA1-EB80CD6C7D4C}"/>
    <cellStyle name="20% - Ênfase2 2" xfId="4788" xr:uid="{E018BF88-B605-4C04-A12A-4BAF593E46D8}"/>
    <cellStyle name="20% - Ênfase2 2 10" xfId="4789" xr:uid="{4D64A7B4-F243-413F-AE65-534099F3C676}"/>
    <cellStyle name="20% - Ênfase2 2 10 2" xfId="4790" xr:uid="{3814B407-CB24-4710-BC4D-49309CDA2DDA}"/>
    <cellStyle name="20% - Ênfase2 2 10 3" xfId="4791" xr:uid="{10464B2A-969C-4DD7-A832-0812DE207187}"/>
    <cellStyle name="20% - Ênfase2 2 10 4" xfId="25960" xr:uid="{9FA711AD-03B9-449E-9353-5F8AB7C50799}"/>
    <cellStyle name="20% - Ênfase2 2 11" xfId="4792" xr:uid="{DF16977C-788A-40F1-A46A-368856A6E6A4}"/>
    <cellStyle name="20% - Ênfase2 2 11 2" xfId="4793" xr:uid="{F15C39C3-38AC-4D3F-A5AB-DCA98EA4F77A}"/>
    <cellStyle name="20% - Ênfase2 2 11 3" xfId="4794" xr:uid="{E0FB9BB4-8D71-4029-9A8F-A73FF4760A12}"/>
    <cellStyle name="20% - Ênfase2 2 11 4" xfId="25961" xr:uid="{AB09CB57-74F1-4497-8CF3-B8B0583E3599}"/>
    <cellStyle name="20% - Ênfase2 2 12" xfId="4795" xr:uid="{DDCCF03B-1AF6-4A88-BED2-1B6DE71766EC}"/>
    <cellStyle name="20% - Ênfase2 2 12 2" xfId="4796" xr:uid="{9B826462-BA46-42A4-A1A8-D97AAF762B88}"/>
    <cellStyle name="20% - Ênfase2 2 12 3" xfId="4797" xr:uid="{03958D9A-67E5-4CB6-9F6B-A04529B493C9}"/>
    <cellStyle name="20% - Ênfase2 2 12 4" xfId="25962" xr:uid="{AF84F336-54BC-4FF7-88DC-874B2237BE46}"/>
    <cellStyle name="20% - Ênfase2 2 13" xfId="4798" xr:uid="{04347903-9554-4249-A1D5-1B31351C3F0A}"/>
    <cellStyle name="20% - Ênfase2 2 13 2" xfId="4799" xr:uid="{8FDB60F1-044D-40BB-947A-3585A9E14F94}"/>
    <cellStyle name="20% - Ênfase2 2 13 3" xfId="4800" xr:uid="{290E9C13-1DCA-4BB7-A652-5E827C7EEB0D}"/>
    <cellStyle name="20% - Ênfase2 2 13 4" xfId="25963" xr:uid="{4613F4A4-E7B3-4538-B67C-7BC7B86C5930}"/>
    <cellStyle name="20% - Ênfase2 2 14" xfId="4801" xr:uid="{D9A5F423-A2AA-40AD-B60E-A684682D7757}"/>
    <cellStyle name="20% - Ênfase2 2 14 2" xfId="4802" xr:uid="{F807D2C4-CD68-4744-A74B-31F625853EF7}"/>
    <cellStyle name="20% - Ênfase2 2 14 3" xfId="4803" xr:uid="{76F4A4D3-8E95-46E6-8F21-E7DFD48BA37E}"/>
    <cellStyle name="20% - Ênfase2 2 14 4" xfId="25964" xr:uid="{ECEB786B-CB57-48E7-AD80-62221D7D1116}"/>
    <cellStyle name="20% - Ênfase2 2 15" xfId="4804" xr:uid="{3121C3BE-F8A0-4B55-9DD4-17B2F6457204}"/>
    <cellStyle name="20% - Ênfase2 2 15 2" xfId="4805" xr:uid="{488F40BB-0047-4B84-BC11-399F8EDBF97D}"/>
    <cellStyle name="20% - Ênfase2 2 15 3" xfId="4806" xr:uid="{AC5022B5-7540-4401-A9CD-23EDCFD2F2BE}"/>
    <cellStyle name="20% - Ênfase2 2 15 4" xfId="25965" xr:uid="{1B5F93AE-4095-4230-AA1E-6A767616B3EE}"/>
    <cellStyle name="20% - Ênfase2 2 16" xfId="4807" xr:uid="{24C04C61-6998-4C9B-BB4A-ABA11F127349}"/>
    <cellStyle name="20% - Ênfase2 2 16 2" xfId="4808" xr:uid="{9EF4B1B2-3821-471B-AA57-0309040CEE3A}"/>
    <cellStyle name="20% - Ênfase2 2 16 3" xfId="4809" xr:uid="{056AD53F-A906-47FC-8CD4-65B7F1F4A3FA}"/>
    <cellStyle name="20% - Ênfase2 2 16 4" xfId="25966" xr:uid="{0A8BCA80-B00C-408D-BA6B-C373615AA9A8}"/>
    <cellStyle name="20% - Ênfase2 2 17" xfId="4810" xr:uid="{55384358-ED44-4290-AF0D-ABABC9B45173}"/>
    <cellStyle name="20% - Ênfase2 2 17 2" xfId="4811" xr:uid="{BBF0E906-2DE9-4FF8-ACCF-30C8E2733FA7}"/>
    <cellStyle name="20% - Ênfase2 2 17 3" xfId="4812" xr:uid="{30D9FFD1-A6A3-425C-9179-901692EDB7F1}"/>
    <cellStyle name="20% - Ênfase2 2 17 4" xfId="25967" xr:uid="{3334BFF0-68D7-416E-8C5C-446236C74BF1}"/>
    <cellStyle name="20% - Ênfase2 2 18" xfId="4813" xr:uid="{ED235C9C-1D3D-4CDE-B014-35117E8F25F6}"/>
    <cellStyle name="20% - Ênfase2 2 18 2" xfId="4814" xr:uid="{BED0D1BD-CB14-4C3C-8B96-04CAE6F9343C}"/>
    <cellStyle name="20% - Ênfase2 2 18 3" xfId="4815" xr:uid="{478B31DD-D431-4A68-8DBA-68AA2CB41108}"/>
    <cellStyle name="20% - Ênfase2 2 18 4" xfId="25968" xr:uid="{53815300-1093-4F82-B4D1-99C8DED9C054}"/>
    <cellStyle name="20% - Ênfase2 2 19" xfId="4816" xr:uid="{95437AAA-53F3-4104-B077-D5561CEF6271}"/>
    <cellStyle name="20% - Ênfase2 2 19 2" xfId="4817" xr:uid="{547E0DB8-C379-4EF2-8297-BE4B1EA46702}"/>
    <cellStyle name="20% - Ênfase2 2 19 3" xfId="4818" xr:uid="{2A145485-4A84-422E-A857-90477BE26C70}"/>
    <cellStyle name="20% - Ênfase2 2 19 4" xfId="25969" xr:uid="{DED32E62-ABD2-429F-B775-D8815F87B7A8}"/>
    <cellStyle name="20% - Ênfase2 2 2" xfId="4819" xr:uid="{04EBB145-60FA-4A37-98B3-530E3B9D10A2}"/>
    <cellStyle name="20% - Ênfase2 2 2 2" xfId="4820" xr:uid="{FBA43DF5-37BB-4721-A781-F146456F4A1F}"/>
    <cellStyle name="20% - Ênfase2 2 2 2 2" xfId="4821" xr:uid="{4D273A2F-1810-4290-A2AD-72A2A972B624}"/>
    <cellStyle name="20% - Ênfase2 2 2 2 2 2" xfId="4822" xr:uid="{EA89FFA5-098A-4BEC-82EA-184F54663A1F}"/>
    <cellStyle name="20% - Ênfase2 2 2 2 3" xfId="4823" xr:uid="{8C0209C1-4BC6-445E-A196-F634E80257DB}"/>
    <cellStyle name="20% - Ênfase2 2 2 2 3 2" xfId="4824" xr:uid="{2F0DFACC-7E0F-4C06-8826-CB5DB11E7769}"/>
    <cellStyle name="20% - Ênfase2 2 2 2 4" xfId="4825" xr:uid="{CE3971D8-66C0-4766-9BD8-AD2388159731}"/>
    <cellStyle name="20% - Ênfase2 2 2 3" xfId="4826" xr:uid="{F0701020-712C-49BA-9BB1-253C9A280ACA}"/>
    <cellStyle name="20% - Ênfase2 2 2 3 2" xfId="4827" xr:uid="{221A6D35-ECCD-4D9E-8CB3-2BF74F31333C}"/>
    <cellStyle name="20% - Ênfase2 2 2 4" xfId="4828" xr:uid="{34CDAAEF-657F-41CB-A1D3-7E09626FD29E}"/>
    <cellStyle name="20% - Ênfase2 2 2 5" xfId="4829" xr:uid="{6B4D1C5C-D984-4776-B1AB-EDC682921CF4}"/>
    <cellStyle name="20% - Ênfase2 2 2 6" xfId="25970" xr:uid="{74CBD94C-CDF3-4E81-A52E-D547BC643FAA}"/>
    <cellStyle name="20% - Ênfase2 2 20" xfId="4830" xr:uid="{8304A184-CF42-4904-87BD-B54C69494CA4}"/>
    <cellStyle name="20% - Ênfase2 2 20 2" xfId="4831" xr:uid="{85DBA01C-BD3F-4A1D-8D35-770E05ACDBD5}"/>
    <cellStyle name="20% - Ênfase2 2 20 3" xfId="4832" xr:uid="{2163FEA4-0EBF-4B48-9DF0-E92D2B68C6EC}"/>
    <cellStyle name="20% - Ênfase2 2 20 4" xfId="25971" xr:uid="{B9E398F0-B5A5-4107-8C26-0DE13240FB4E}"/>
    <cellStyle name="20% - Ênfase2 2 21" xfId="4833" xr:uid="{49F40CD5-3285-49E2-8A92-B7C17E68E1E8}"/>
    <cellStyle name="20% - Ênfase2 2 21 2" xfId="4834" xr:uid="{46B14E79-0F9F-4973-B6E0-B378790E5594}"/>
    <cellStyle name="20% - Ênfase2 2 21 3" xfId="4835" xr:uid="{E35A801A-31B4-4876-A1FF-C4E622401BF2}"/>
    <cellStyle name="20% - Ênfase2 2 21 4" xfId="25972" xr:uid="{A3232B52-928B-4DCD-AA82-DE42E52C2C83}"/>
    <cellStyle name="20% - Ênfase2 2 22" xfId="4836" xr:uid="{DDAF56C6-EE8A-4D16-8201-3066B3B35327}"/>
    <cellStyle name="20% - Ênfase2 2 22 2" xfId="4837" xr:uid="{F2808974-AA81-4BA0-BEDF-3EEA004B839E}"/>
    <cellStyle name="20% - Ênfase2 2 22 3" xfId="4838" xr:uid="{4A106C54-AEF4-46C9-9BED-2C02A0B9C2F4}"/>
    <cellStyle name="20% - Ênfase2 2 22 4" xfId="25973" xr:uid="{7AD229EA-600A-4868-AEC6-72EC37EB18CD}"/>
    <cellStyle name="20% - Ênfase2 2 23" xfId="4839" xr:uid="{2B5E5911-FC78-493A-9F4B-744879CDA39C}"/>
    <cellStyle name="20% - Ênfase2 2 23 2" xfId="4840" xr:uid="{DCBED15A-7042-4F3C-86A8-3B69FE71604A}"/>
    <cellStyle name="20% - Ênfase2 2 23 3" xfId="4841" xr:uid="{188C9BF9-34A3-4C24-94D5-CF01F5FCB751}"/>
    <cellStyle name="20% - Ênfase2 2 23 4" xfId="25974" xr:uid="{9AC9A4F3-A662-49E2-ABD1-D5A255754E74}"/>
    <cellStyle name="20% - Ênfase2 2 24" xfId="4842" xr:uid="{70535A36-61FB-4769-9BF2-A7990D49C48D}"/>
    <cellStyle name="20% - Ênfase2 2 24 2" xfId="4843" xr:uid="{1EFFFDAE-C222-40CC-8D79-9D9F4D534352}"/>
    <cellStyle name="20% - Ênfase2 2 24 3" xfId="4844" xr:uid="{26EF3E3B-F693-4FDA-BDE9-343212122EA8}"/>
    <cellStyle name="20% - Ênfase2 2 24 4" xfId="25975" xr:uid="{C5FE4665-8AA0-4750-A5E2-1C92DA709115}"/>
    <cellStyle name="20% - Ênfase2 2 25" xfId="4845" xr:uid="{3C09FD5B-5C98-4E1B-90CC-6BEEBDEF515F}"/>
    <cellStyle name="20% - Ênfase2 2 25 2" xfId="4846" xr:uid="{F6DA8623-09C3-4615-9918-BC06A1DD4607}"/>
    <cellStyle name="20% - Ênfase2 2 25 3" xfId="4847" xr:uid="{B14A6E7D-5015-4FF0-8322-EC30C51D40F9}"/>
    <cellStyle name="20% - Ênfase2 2 25 4" xfId="25976" xr:uid="{5FDAF6E9-7080-4E36-ABB4-228FC86F5105}"/>
    <cellStyle name="20% - Ênfase2 2 26" xfId="4848" xr:uid="{DFCE2DFE-5D92-411D-97D1-AFA8BF41FD6E}"/>
    <cellStyle name="20% - Ênfase2 2 26 2" xfId="4849" xr:uid="{39093CF9-4C9E-46BB-9BF1-457BE285082D}"/>
    <cellStyle name="20% - Ênfase2 2 26 3" xfId="4850" xr:uid="{6E19C0F1-51D3-4272-A462-3AF390709EA3}"/>
    <cellStyle name="20% - Ênfase2 2 26 4" xfId="25977" xr:uid="{EE3C1BF7-F6F1-4F2E-BDD9-ABBBEEB6C301}"/>
    <cellStyle name="20% - Ênfase2 2 27" xfId="4851" xr:uid="{72166056-2FB3-404C-AF59-A7542860F352}"/>
    <cellStyle name="20% - Ênfase2 2 27 2" xfId="4852" xr:uid="{DCE9BCAB-AB58-4180-B3A9-4A1E2DE40655}"/>
    <cellStyle name="20% - Ênfase2 2 27 3" xfId="4853" xr:uid="{5D244202-8DF4-4BD3-8340-B838DDD775AA}"/>
    <cellStyle name="20% - Ênfase2 2 27 4" xfId="25978" xr:uid="{1B20A1AD-511B-4089-8228-FE735417B2DD}"/>
    <cellStyle name="20% - Ênfase2 2 28" xfId="4854" xr:uid="{853E5A4A-4FCD-453A-9987-1302568C1E2E}"/>
    <cellStyle name="20% - Ênfase2 2 28 2" xfId="4855" xr:uid="{C0617F63-BB5F-4316-B3E3-FC23B4E0B22B}"/>
    <cellStyle name="20% - Ênfase2 2 28 3" xfId="4856" xr:uid="{301ED70D-27C1-48C6-97FA-EAD59414AAB3}"/>
    <cellStyle name="20% - Ênfase2 2 28 4" xfId="25979" xr:uid="{FB22D95D-3DC3-410C-9903-D14C8CB98048}"/>
    <cellStyle name="20% - Ênfase2 2 29" xfId="4857" xr:uid="{DFC22913-6E08-414E-B859-218EDDB1DB96}"/>
    <cellStyle name="20% - Ênfase2 2 29 2" xfId="4858" xr:uid="{687AC10A-9730-455F-BE6E-EB9D96C68A83}"/>
    <cellStyle name="20% - Ênfase2 2 29 3" xfId="4859" xr:uid="{3FC0CAD1-6D73-4317-94CE-564F3054DD2B}"/>
    <cellStyle name="20% - Ênfase2 2 29 4" xfId="25980" xr:uid="{B82B4B46-7550-4183-BA18-9D660D544BC1}"/>
    <cellStyle name="20% - Ênfase2 2 3" xfId="4860" xr:uid="{3C869522-CB43-48CF-8080-9937662AE22F}"/>
    <cellStyle name="20% - Ênfase2 2 3 2" xfId="4861" xr:uid="{9797D23F-37B5-4E89-910D-DB1535F6D2A3}"/>
    <cellStyle name="20% - Ênfase2 2 3 3" xfId="25981" xr:uid="{1E3763CA-3C85-42B9-A389-6386ED8B9806}"/>
    <cellStyle name="20% - Ênfase2 2 30" xfId="4862" xr:uid="{4C25B906-724B-4FE3-AFEF-AA0BC6378A27}"/>
    <cellStyle name="20% - Ênfase2 2 30 2" xfId="4863" xr:uid="{F7484D5C-50BD-46B0-B710-AAAB416B4494}"/>
    <cellStyle name="20% - Ênfase2 2 30 3" xfId="4864" xr:uid="{D683AC8E-CC49-4781-8357-79B5B6F301E7}"/>
    <cellStyle name="20% - Ênfase2 2 30 4" xfId="25982" xr:uid="{2B2A7FB1-76E6-44DE-9AFC-A466BB8CF3ED}"/>
    <cellStyle name="20% - Ênfase2 2 31" xfId="4865" xr:uid="{8C47515E-F632-48D6-86B6-B054F111DDA6}"/>
    <cellStyle name="20% - Ênfase2 2 31 2" xfId="4866" xr:uid="{6BD14F5C-EF2D-4BC2-87FB-9E7196C1E0E4}"/>
    <cellStyle name="20% - Ênfase2 2 31 3" xfId="4867" xr:uid="{6A31FB0E-6F4B-49C2-8B35-4769EA90F250}"/>
    <cellStyle name="20% - Ênfase2 2 31 4" xfId="25983" xr:uid="{DFC47311-369F-40BA-ADF7-CF291EE3E9F2}"/>
    <cellStyle name="20% - Ênfase2 2 32" xfId="4868" xr:uid="{9D02C3E4-93F1-4E23-B595-807146C22960}"/>
    <cellStyle name="20% - Ênfase2 2 32 2" xfId="4869" xr:uid="{0C161255-A2CD-4C3D-8E25-7D0ACC659B9F}"/>
    <cellStyle name="20% - Ênfase2 2 32 3" xfId="4870" xr:uid="{135A64F5-97E4-417A-A1EE-B16169DF7336}"/>
    <cellStyle name="20% - Ênfase2 2 32 4" xfId="25984" xr:uid="{173620A0-9661-477B-B5C0-5A32ECB78FB3}"/>
    <cellStyle name="20% - Ênfase2 2 33" xfId="4871" xr:uid="{462E6077-0637-43E2-B502-B424DBF9086A}"/>
    <cellStyle name="20% - Ênfase2 2 33 2" xfId="4872" xr:uid="{1C21B798-30B8-4ECB-A951-7389B8A55F23}"/>
    <cellStyle name="20% - Ênfase2 2 33 3" xfId="4873" xr:uid="{EF728F03-865C-47EB-BB15-9D1D8791AF5C}"/>
    <cellStyle name="20% - Ênfase2 2 33 4" xfId="25985" xr:uid="{27FCA668-6BD8-45D3-A196-EF68AFAFCD26}"/>
    <cellStyle name="20% - Ênfase2 2 34" xfId="4874" xr:uid="{3412005C-B34F-43F5-9E99-AD4C3F4C38C2}"/>
    <cellStyle name="20% - Ênfase2 2 34 2" xfId="4875" xr:uid="{3EFE49CD-AC15-4F7E-8C2C-E8510557E97D}"/>
    <cellStyle name="20% - Ênfase2 2 35" xfId="4876" xr:uid="{768412B0-EA8A-4132-85D5-F9EDF8C3A5F0}"/>
    <cellStyle name="20% - Ênfase2 2 4" xfId="4877" xr:uid="{6233139A-07B1-4FF2-852C-35006B089342}"/>
    <cellStyle name="20% - Ênfase2 2 4 2" xfId="4878" xr:uid="{05AD712A-06BB-4498-A1EE-892F60BB1CF2}"/>
    <cellStyle name="20% - Ênfase2 2 4 3" xfId="25986" xr:uid="{AB6A66C2-4D05-401C-9170-707C5CAA824B}"/>
    <cellStyle name="20% - Ênfase2 2 5" xfId="4879" xr:uid="{9B387933-A3DE-424B-9F3B-2352FD82D888}"/>
    <cellStyle name="20% - Ênfase2 2 5 2" xfId="4880" xr:uid="{01D5A6B0-2414-43EE-8C34-6CCDCE96FB6C}"/>
    <cellStyle name="20% - Ênfase2 2 5 3" xfId="25987" xr:uid="{583A762D-0873-4ED6-A28C-BC92290093BD}"/>
    <cellStyle name="20% - Ênfase2 2 6" xfId="4881" xr:uid="{96C45347-E01A-4EC2-B785-CFE7CA032DA4}"/>
    <cellStyle name="20% - Ênfase2 2 6 2" xfId="4882" xr:uid="{421F1EA0-BA48-4293-B824-88192B5AF26D}"/>
    <cellStyle name="20% - Ênfase2 2 6 3" xfId="4883" xr:uid="{75DC410D-F7C1-40EC-AD65-5F6487F51814}"/>
    <cellStyle name="20% - Ênfase2 2 6 4" xfId="25988" xr:uid="{77F7DC46-58E3-4D7A-B484-7C806000311A}"/>
    <cellStyle name="20% - Ênfase2 2 7" xfId="4884" xr:uid="{B8F7459D-E0C0-4D8E-9519-F81EF722FACE}"/>
    <cellStyle name="20% - Ênfase2 2 7 2" xfId="4885" xr:uid="{984AFA73-FED1-4C03-A56E-A006D011EEBF}"/>
    <cellStyle name="20% - Ênfase2 2 7 3" xfId="4886" xr:uid="{261C2F5C-1EBB-4785-8717-E2EB5A630715}"/>
    <cellStyle name="20% - Ênfase2 2 7 4" xfId="25989" xr:uid="{9F46A903-C3C1-42F1-9BDF-E325C46672CA}"/>
    <cellStyle name="20% - Ênfase2 2 8" xfId="4887" xr:uid="{D2A2DED4-FA43-47A5-A239-F3B6325C9880}"/>
    <cellStyle name="20% - Ênfase2 2 8 2" xfId="4888" xr:uid="{2A7F939B-ACDF-4728-99DD-2C2EC41F68A5}"/>
    <cellStyle name="20% - Ênfase2 2 8 3" xfId="4889" xr:uid="{35BCA79C-FCB8-4AEE-8FF1-146DD6EB7CFA}"/>
    <cellStyle name="20% - Ênfase2 2 8 4" xfId="25990" xr:uid="{723DAF24-A903-4ADA-8F58-CE125120A2BB}"/>
    <cellStyle name="20% - Ênfase2 2 9" xfId="4890" xr:uid="{A0C5DABE-9153-468E-8D11-8AF0F9A3742D}"/>
    <cellStyle name="20% - Ênfase2 2 9 2" xfId="4891" xr:uid="{6542D4BD-723D-430D-8626-796D7D630E43}"/>
    <cellStyle name="20% - Ênfase2 2 9 3" xfId="4892" xr:uid="{90DB0A15-94BD-4C5C-B0F3-8CE14AE81D81}"/>
    <cellStyle name="20% - Ênfase2 2 9 4" xfId="25991" xr:uid="{50774014-D598-4869-B94C-146AE231023D}"/>
    <cellStyle name="20% - Ênfase2 20" xfId="4893" xr:uid="{5108FBE7-7F6D-4695-A1E5-4CB88D00C301}"/>
    <cellStyle name="20% - Ênfase2 20 2" xfId="4894" xr:uid="{61E7358E-021D-4639-BB43-808824B621D0}"/>
    <cellStyle name="20% - Ênfase2 21" xfId="4895" xr:uid="{479373C4-EB8A-4C32-BBC2-ECD98B4D1EA4}"/>
    <cellStyle name="20% - Ênfase2 21 2" xfId="4896" xr:uid="{72879FB2-F1AA-42AD-903F-33A44765095D}"/>
    <cellStyle name="20% - Ênfase2 22" xfId="4897" xr:uid="{002831F1-4E80-4255-B69C-F153CB7A6925}"/>
    <cellStyle name="20% - Ênfase2 22 2" xfId="4898" xr:uid="{F9D04B0B-3554-4420-95E2-35433D335258}"/>
    <cellStyle name="20% - Ênfase2 23" xfId="4899" xr:uid="{61D5253B-24B6-4FBD-BF17-61204C3942BB}"/>
    <cellStyle name="20% - Ênfase2 23 2" xfId="4900" xr:uid="{853CAE76-EFC4-4D2F-B2B6-FD6D16D4FE88}"/>
    <cellStyle name="20% - Ênfase2 24" xfId="4901" xr:uid="{6C19D344-9015-4F21-BBEE-A159A3EFE675}"/>
    <cellStyle name="20% - Ênfase2 24 2" xfId="4902" xr:uid="{E1B86825-B768-4EB7-BEBC-283731DF307D}"/>
    <cellStyle name="20% - Ênfase2 25" xfId="4903" xr:uid="{F0251524-1624-42F8-9BA9-44AF9C88CBBD}"/>
    <cellStyle name="20% - Ênfase2 25 2" xfId="4904" xr:uid="{8A41B6F6-E6F9-4910-8116-7AF22E3CC3AD}"/>
    <cellStyle name="20% - Ênfase2 26" xfId="4905" xr:uid="{E8238854-F65C-41D6-830B-E582C8CCAEEF}"/>
    <cellStyle name="20% - Ênfase2 26 2" xfId="4906" xr:uid="{F57FE3B4-B464-4F32-81DC-BDF25EC6CD32}"/>
    <cellStyle name="20% - Ênfase2 27" xfId="4907" xr:uid="{6204B2FA-51BC-4522-992E-A18A26979302}"/>
    <cellStyle name="20% - Ênfase2 27 2" xfId="4908" xr:uid="{C0A72256-794E-40DA-9757-EADDB35301BD}"/>
    <cellStyle name="20% - Ênfase2 28" xfId="4909" xr:uid="{C0451954-0CF5-4A17-93A9-11211B11D4D6}"/>
    <cellStyle name="20% - Ênfase2 28 2" xfId="4910" xr:uid="{E449A172-E45A-447B-B82B-A1DEB1DB2BF2}"/>
    <cellStyle name="20% - Ênfase2 29" xfId="4911" xr:uid="{FFF5D5F2-0101-4405-A82F-27D37E22D89B}"/>
    <cellStyle name="20% - Ênfase2 29 2" xfId="4912" xr:uid="{9395BEEE-7C76-4293-8CFD-88E65370CF42}"/>
    <cellStyle name="20% - Ênfase2 3" xfId="4913" xr:uid="{FD9D49AD-0F3A-4B8F-9F29-C120A3DF0BA2}"/>
    <cellStyle name="20% - Ênfase2 3 2" xfId="4914" xr:uid="{D55FB45A-265F-4E3A-8E19-82C135AE12DC}"/>
    <cellStyle name="20% - Ênfase2 3 3" xfId="4915" xr:uid="{8577D5CF-C8C4-497A-A16F-A4717435E14A}"/>
    <cellStyle name="20% - Ênfase2 3 3 2" xfId="4916" xr:uid="{CE867DE7-C31B-43C8-A28A-1858DD0C2AAD}"/>
    <cellStyle name="20% - Ênfase2 3 4" xfId="4917" xr:uid="{B6CC475D-F293-4C9E-B523-5B0CEBD7856E}"/>
    <cellStyle name="20% - Ênfase2 30" xfId="4918" xr:uid="{04AFC161-4B86-479D-B612-89A5E8CB773F}"/>
    <cellStyle name="20% - Ênfase2 30 2" xfId="4919" xr:uid="{6D94187C-DF09-494E-BCBA-90B8E24EA8AC}"/>
    <cellStyle name="20% - Ênfase2 30 3" xfId="25992" xr:uid="{236D6772-5C2E-47B2-A581-6847268418A7}"/>
    <cellStyle name="20% - Ênfase2 31" xfId="4920" xr:uid="{AF926403-7007-444B-B3DF-CBBE1FCE64D2}"/>
    <cellStyle name="20% - Ênfase2 31 2" xfId="4921" xr:uid="{9B672945-FEC3-47A7-8059-3263FE923B3D}"/>
    <cellStyle name="20% - Ênfase2 32" xfId="4922" xr:uid="{FC535A56-DB54-4FBF-85E9-0E05A5DC90A2}"/>
    <cellStyle name="20% - Ênfase2 32 2" xfId="4923" xr:uid="{8A973E13-B40F-49BF-94F8-161C3E134945}"/>
    <cellStyle name="20% - Ênfase2 33" xfId="4924" xr:uid="{D4E15DF3-3242-435B-91F9-D77C4ADFD67D}"/>
    <cellStyle name="20% - Ênfase2 33 2" xfId="4925" xr:uid="{5D9E3431-31A7-4A9E-AA95-784DBB5BBDE8}"/>
    <cellStyle name="20% - Ênfase2 33 3" xfId="4926" xr:uid="{3274333C-43EA-491A-A0F3-EBA72773688B}"/>
    <cellStyle name="20% - Ênfase2 33 4" xfId="25993" xr:uid="{18097C72-75AC-44A7-BB96-3A6CAB5F8075}"/>
    <cellStyle name="20% - Ênfase2 34" xfId="4927" xr:uid="{60108CBF-F644-44F7-B698-7CA51122A416}"/>
    <cellStyle name="20% - Ênfase2 34 2" xfId="4928" xr:uid="{ED6C9E81-789B-4533-A6B4-39B4EDA5E1CA}"/>
    <cellStyle name="20% - Ênfase2 34 3" xfId="4929" xr:uid="{653CA47C-C779-47C6-9470-4AB4D3376DE1}"/>
    <cellStyle name="20% - Ênfase2 34 4" xfId="25994" xr:uid="{8ED14140-CE7F-4CF4-ABC8-40C0A4BFE0E4}"/>
    <cellStyle name="20% - Ênfase2 35" xfId="4930" xr:uid="{2F117A40-98D6-4444-97EE-F88559EA6DAF}"/>
    <cellStyle name="20% - Ênfase2 35 2" xfId="4931" xr:uid="{FC74DAFA-1439-4FEA-ABAD-D4B4F759E402}"/>
    <cellStyle name="20% - Ênfase2 36" xfId="4932" xr:uid="{2663B07A-3EE6-41E1-9AC7-0251D3246AEF}"/>
    <cellStyle name="20% - Ênfase2 36 2" xfId="4933" xr:uid="{CDB6D785-9770-43DA-8499-52D2958923B9}"/>
    <cellStyle name="20% - Ênfase2 4" xfId="4934" xr:uid="{14D0F151-872C-4591-8E29-513AB057A164}"/>
    <cellStyle name="20% - Ênfase2 4 2" xfId="4935" xr:uid="{A6840C17-7E59-4DC1-A818-A9DF10D778E3}"/>
    <cellStyle name="20% - Ênfase2 4 2 2" xfId="4936" xr:uid="{5ED4A730-1AE5-4BE8-A3CF-52FCA1E7418A}"/>
    <cellStyle name="20% - Ênfase2 4 3" xfId="4937" xr:uid="{3A81023B-FD1A-4D01-9519-E13794F1F5D7}"/>
    <cellStyle name="20% - Ênfase2 4 3 2" xfId="4938" xr:uid="{270E08E7-E367-4123-A95E-582FABC1EEEE}"/>
    <cellStyle name="20% - Ênfase2 4 4" xfId="4939" xr:uid="{CA78B5F7-600F-4137-B38D-FAEB1843AFC2}"/>
    <cellStyle name="20% - Ênfase2 5" xfId="4940" xr:uid="{80FD8A5C-04E2-4BB8-8A68-3759EFD50328}"/>
    <cellStyle name="20% - Ênfase2 5 2" xfId="4941" xr:uid="{7D6BD598-C99C-45DF-ADD3-E9274ACD3399}"/>
    <cellStyle name="20% - Ênfase2 5 2 2" xfId="4942" xr:uid="{D83D5F9E-D7D6-4C01-AB0D-976582CB637B}"/>
    <cellStyle name="20% - Ênfase2 5 3" xfId="4943" xr:uid="{FB0A93C9-6E00-4BCF-BA7B-E0BFFE1EF207}"/>
    <cellStyle name="20% - Ênfase2 5 3 2" xfId="4944" xr:uid="{ED7189C7-9527-46BC-BAEB-709252026029}"/>
    <cellStyle name="20% - Ênfase2 5 4" xfId="4945" xr:uid="{43619156-9E61-4D3F-86EE-E3497C233415}"/>
    <cellStyle name="20% - Ênfase2 6" xfId="4946" xr:uid="{49283D3C-9597-4AA3-8E3E-B9ABA662759C}"/>
    <cellStyle name="20% - Ênfase2 6 2" xfId="4947" xr:uid="{20CEE419-2FFF-471F-BA1A-8844F84566D3}"/>
    <cellStyle name="20% - Ênfase2 6 2 2" xfId="4948" xr:uid="{5B03A4C4-239B-4A5B-83BB-DDE76D58F992}"/>
    <cellStyle name="20% - Ênfase2 6 3" xfId="4949" xr:uid="{F18B9474-A5BA-4421-BA1F-936A2CA8927F}"/>
    <cellStyle name="20% - Ênfase2 6 3 2" xfId="4950" xr:uid="{39099581-7525-4476-A891-4CBAAB74785A}"/>
    <cellStyle name="20% - Ênfase2 6 4" xfId="4951" xr:uid="{67087A8E-76E6-42FD-B1F7-2723885562D2}"/>
    <cellStyle name="20% - Ênfase2 7" xfId="4952" xr:uid="{FA825C40-8950-41BD-B6F2-D6CA13968DC2}"/>
    <cellStyle name="20% - Ênfase2 7 2" xfId="4953" xr:uid="{5AFEF3F1-E99B-4B85-9CD0-D9A928E7DA32}"/>
    <cellStyle name="20% - Ênfase2 7 2 2" xfId="4954" xr:uid="{8DABF6CE-7525-4C7D-9462-007B2075944B}"/>
    <cellStyle name="20% - Ênfase2 7 3" xfId="4955" xr:uid="{8ECF2600-1349-4B2D-8B68-105D35C5FA04}"/>
    <cellStyle name="20% - Ênfase2 7 3 2" xfId="4956" xr:uid="{852FDBD6-54B6-4B7C-94C5-8441D0919315}"/>
    <cellStyle name="20% - Ênfase2 7 4" xfId="4957" xr:uid="{F7A20303-435B-4CF2-8AAD-0054E339C29A}"/>
    <cellStyle name="20% - Ênfase2 8" xfId="4958" xr:uid="{EF32E0D3-CB4D-4F4E-93BD-AEB1963F6F45}"/>
    <cellStyle name="20% - Ênfase2 8 2" xfId="4959" xr:uid="{CECB6A80-CCA6-4F70-B7CE-9D559113A7FE}"/>
    <cellStyle name="20% - Ênfase2 8 2 2" xfId="4960" xr:uid="{B0CEEC7D-DCE2-4109-BAAD-90F0916D0B2F}"/>
    <cellStyle name="20% - Ênfase2 8 3" xfId="4961" xr:uid="{0015F505-3F36-4850-B09B-94C778A9DC3B}"/>
    <cellStyle name="20% - Ênfase2 8 3 2" xfId="4962" xr:uid="{134B56C2-B29C-4101-9837-5596DDADF7E7}"/>
    <cellStyle name="20% - Ênfase2 8 4" xfId="4963" xr:uid="{420B95F5-6258-4626-A600-F6A4B474925E}"/>
    <cellStyle name="20% - Ênfase2 9" xfId="4964" xr:uid="{097D3EA6-A0E0-4920-A927-6C91732114CA}"/>
    <cellStyle name="20% - Ênfase2 9 2" xfId="4965" xr:uid="{A7B0DCC1-082D-4F30-BC12-18C0F1D1D7E5}"/>
    <cellStyle name="20% - Ênfase2 9 2 2" xfId="4966" xr:uid="{0EED148A-3627-4247-91D4-4DEA57718B15}"/>
    <cellStyle name="20% - Ênfase2 9 3" xfId="4967" xr:uid="{2BE57114-4C26-4C7B-A08A-825FAA3ED9AA}"/>
    <cellStyle name="20% - Ênfase2 9 3 2" xfId="4968" xr:uid="{2F0F9B6C-B6AA-46A1-8973-D094E8564260}"/>
    <cellStyle name="20% - Ênfase2 9 4" xfId="4969" xr:uid="{57743DDC-0BF3-4F4C-9A0B-D4291E0C58AA}"/>
    <cellStyle name="20% - Ênfase3 10" xfId="4970" xr:uid="{033149EC-C694-4ACF-9139-D14B1C304F82}"/>
    <cellStyle name="20% - Ênfase3 10 2" xfId="4971" xr:uid="{9BAD9BAA-3103-4704-B52A-D8EBA9EB12D1}"/>
    <cellStyle name="20% - Ênfase3 10 2 2" xfId="4972" xr:uid="{65C355D0-65EC-4E6E-A318-A3E5ED6730E6}"/>
    <cellStyle name="20% - Ênfase3 10 3" xfId="4973" xr:uid="{61E8EC05-6E4E-4FF5-AF00-F62DCFB4573E}"/>
    <cellStyle name="20% - Ênfase3 10 3 2" xfId="4974" xr:uid="{241F00F9-C7FE-45F5-AC3A-0F57B929A1DA}"/>
    <cellStyle name="20% - Ênfase3 10 4" xfId="4975" xr:uid="{89164F9D-C1FF-4D09-98D4-37E6619C4850}"/>
    <cellStyle name="20% - Ênfase3 11" xfId="4976" xr:uid="{40C7B518-091F-4ADE-A0B6-FE7D37FDC845}"/>
    <cellStyle name="20% - Ênfase3 11 2" xfId="4977" xr:uid="{B17CE9F8-4A2D-49BE-A62F-D91E732E7237}"/>
    <cellStyle name="20% - Ênfase3 11 2 2" xfId="4978" xr:uid="{0CEA0DF1-E2F4-4AE2-B813-03AA82A5DABC}"/>
    <cellStyle name="20% - Ênfase3 11 3" xfId="4979" xr:uid="{EE699A3D-F79F-4CC5-85EC-325EA3893035}"/>
    <cellStyle name="20% - Ênfase3 11 3 2" xfId="4980" xr:uid="{148F5197-DA0C-409C-8AD2-6D62BD6E4199}"/>
    <cellStyle name="20% - Ênfase3 11 4" xfId="4981" xr:uid="{E60D8881-F60D-4483-A241-99472E1CEA83}"/>
    <cellStyle name="20% - Ênfase3 12" xfId="4982" xr:uid="{CC3FAFE7-B569-46AF-86D5-A21308462DA0}"/>
    <cellStyle name="20% - Ênfase3 12 2" xfId="4983" xr:uid="{88092536-389B-4896-B7B1-E61337E2ACA2}"/>
    <cellStyle name="20% - Ênfase3 12 2 2" xfId="4984" xr:uid="{F9D07742-4B3D-4E7F-9EB6-E279C0939A99}"/>
    <cellStyle name="20% - Ênfase3 12 3" xfId="4985" xr:uid="{7D2BD9AA-E799-4FE7-99E6-3E9D460E5628}"/>
    <cellStyle name="20% - Ênfase3 12 3 2" xfId="4986" xr:uid="{B06C861D-FFD1-441B-B6B3-18A5E97C7984}"/>
    <cellStyle name="20% - Ênfase3 12 4" xfId="4987" xr:uid="{84030353-84F6-403F-9661-55163E4E09EC}"/>
    <cellStyle name="20% - Ênfase3 13" xfId="4988" xr:uid="{EA4F80FA-FF50-49E5-8882-8C7CBC5C590A}"/>
    <cellStyle name="20% - Ênfase3 13 2" xfId="4989" xr:uid="{EDBB0822-368E-4FDC-9174-D5FD7302B391}"/>
    <cellStyle name="20% - Ênfase3 14" xfId="4990" xr:uid="{27D4995C-B2D1-4170-9638-80BADEF81C5A}"/>
    <cellStyle name="20% - Ênfase3 14 2" xfId="4991" xr:uid="{69E298C6-AC55-4181-8AA5-D832A918A3B4}"/>
    <cellStyle name="20% - Ênfase3 15" xfId="4992" xr:uid="{0CEF29F6-AFB3-4AD6-A319-63FD2F5069F4}"/>
    <cellStyle name="20% - Ênfase3 15 2" xfId="4993" xr:uid="{473A94AA-8DD0-4E30-A9CF-2FB74582D07A}"/>
    <cellStyle name="20% - Ênfase3 16" xfId="4994" xr:uid="{3954942A-BB17-4B67-9213-DB28FEA4745B}"/>
    <cellStyle name="20% - Ênfase3 16 2" xfId="4995" xr:uid="{D9158A92-EA99-4FAC-AB80-44751BFA1FB8}"/>
    <cellStyle name="20% - Ênfase3 17" xfId="4996" xr:uid="{0017BF11-4C89-451B-BF76-7ACB0DAD39B8}"/>
    <cellStyle name="20% - Ênfase3 17 2" xfId="4997" xr:uid="{F483286B-EF96-461F-9BC0-24CBC9B45762}"/>
    <cellStyle name="20% - Ênfase3 18" xfId="4998" xr:uid="{17494A14-3AC9-4959-9175-B46DCD8C9671}"/>
    <cellStyle name="20% - Ênfase3 18 2" xfId="4999" xr:uid="{1325AF1B-16CA-481C-917D-281887058908}"/>
    <cellStyle name="20% - Ênfase3 19" xfId="5000" xr:uid="{8A631AD7-45EF-4D93-A057-08EDCD3AF0BA}"/>
    <cellStyle name="20% - Ênfase3 19 2" xfId="5001" xr:uid="{ACD15DB3-777E-441C-8070-783EC7FD9F0D}"/>
    <cellStyle name="20% - Ênfase3 2" xfId="5002" xr:uid="{11B53363-14CF-44FD-A174-38B5FBBD67B7}"/>
    <cellStyle name="20% - Ênfase3 2 10" xfId="5003" xr:uid="{2F83DA61-8BA0-4EE6-961B-E70362357018}"/>
    <cellStyle name="20% - Ênfase3 2 10 2" xfId="5004" xr:uid="{F355A719-3AF7-43D6-B18E-AFA1B43CDEE6}"/>
    <cellStyle name="20% - Ênfase3 2 10 3" xfId="5005" xr:uid="{D253D65C-A1BF-456F-B85F-847D321D9988}"/>
    <cellStyle name="20% - Ênfase3 2 10 4" xfId="25995" xr:uid="{4BE25E9C-A3FC-40B2-8BFB-B24A32E1F3EF}"/>
    <cellStyle name="20% - Ênfase3 2 11" xfId="5006" xr:uid="{56D430DD-FD42-44B3-A46E-2CC85E9819FB}"/>
    <cellStyle name="20% - Ênfase3 2 11 2" xfId="5007" xr:uid="{8E46A54E-E918-4A1A-9208-169E1A2C215B}"/>
    <cellStyle name="20% - Ênfase3 2 11 3" xfId="5008" xr:uid="{C06D145E-F6F0-4D12-B270-DE5B74ED7F37}"/>
    <cellStyle name="20% - Ênfase3 2 11 4" xfId="25996" xr:uid="{FCB4C40C-D333-4FCE-9338-6E555AD80DEE}"/>
    <cellStyle name="20% - Ênfase3 2 12" xfId="5009" xr:uid="{7B68BA46-CF53-4FB7-9517-4B4ED9975F06}"/>
    <cellStyle name="20% - Ênfase3 2 12 2" xfId="5010" xr:uid="{AFBB17FA-7E4A-48F9-A2FD-EE34F5BA1B63}"/>
    <cellStyle name="20% - Ênfase3 2 12 3" xfId="5011" xr:uid="{3B591D90-0C82-4EB9-BCCF-8675B32B9BEF}"/>
    <cellStyle name="20% - Ênfase3 2 12 4" xfId="25997" xr:uid="{F2998AF5-19C9-4979-ABFE-DBC070E666ED}"/>
    <cellStyle name="20% - Ênfase3 2 13" xfId="5012" xr:uid="{47F76B64-8DF9-42B6-91DE-1DBB7F0AA783}"/>
    <cellStyle name="20% - Ênfase3 2 13 2" xfId="5013" xr:uid="{CB5CC7EB-5675-4A2A-BAE4-E9BB95318CE6}"/>
    <cellStyle name="20% - Ênfase3 2 13 3" xfId="5014" xr:uid="{ED8C9196-3A0F-4562-B30E-2AE5791BD585}"/>
    <cellStyle name="20% - Ênfase3 2 13 4" xfId="25998" xr:uid="{9B68A471-4C83-4F22-AD62-4F35E3C517F6}"/>
    <cellStyle name="20% - Ênfase3 2 14" xfId="5015" xr:uid="{D5734B7C-7633-4C38-B627-89D4771B24B1}"/>
    <cellStyle name="20% - Ênfase3 2 14 2" xfId="5016" xr:uid="{B9D395C9-1B78-4992-8467-18BB069DAB7A}"/>
    <cellStyle name="20% - Ênfase3 2 14 3" xfId="5017" xr:uid="{F672FB08-57EE-4B12-90FA-9BB25C63639B}"/>
    <cellStyle name="20% - Ênfase3 2 14 4" xfId="25999" xr:uid="{513147DC-654D-441F-8D40-D92B1FCF8946}"/>
    <cellStyle name="20% - Ênfase3 2 15" xfId="5018" xr:uid="{A4FEC095-AC5C-4D6E-AFF3-1E1667CC8BC3}"/>
    <cellStyle name="20% - Ênfase3 2 15 2" xfId="5019" xr:uid="{2A0B9EFA-C140-48C4-A7E8-A4AAAE14AA5A}"/>
    <cellStyle name="20% - Ênfase3 2 15 3" xfId="5020" xr:uid="{F034EFA6-1E7B-45A0-9F36-35C4A2D72089}"/>
    <cellStyle name="20% - Ênfase3 2 15 4" xfId="26000" xr:uid="{7B8203C9-1FE5-4E8B-83B6-E5BF448C69A2}"/>
    <cellStyle name="20% - Ênfase3 2 16" xfId="5021" xr:uid="{9D38294C-8379-4E3C-8B10-293D610B7FAD}"/>
    <cellStyle name="20% - Ênfase3 2 16 2" xfId="5022" xr:uid="{2C6FF1B2-508A-4305-8C32-022EB8A3E698}"/>
    <cellStyle name="20% - Ênfase3 2 16 3" xfId="5023" xr:uid="{4A209630-37A5-40D2-A603-449EDFB4713F}"/>
    <cellStyle name="20% - Ênfase3 2 16 4" xfId="26001" xr:uid="{3864FA7F-510D-4D95-8004-0A2A3494C9B8}"/>
    <cellStyle name="20% - Ênfase3 2 17" xfId="5024" xr:uid="{0E98103E-7CFD-4FFE-8C78-12F7C0CEE481}"/>
    <cellStyle name="20% - Ênfase3 2 17 2" xfId="5025" xr:uid="{B4A83C5A-486F-467E-AECA-B5D02F562D06}"/>
    <cellStyle name="20% - Ênfase3 2 17 3" xfId="5026" xr:uid="{539D4E7D-A687-4348-A02C-71BE92C031D4}"/>
    <cellStyle name="20% - Ênfase3 2 17 4" xfId="26002" xr:uid="{2EE1AB60-80AB-4679-8485-F0F24746387F}"/>
    <cellStyle name="20% - Ênfase3 2 18" xfId="5027" xr:uid="{5A8580C9-9332-432B-A048-68E992362895}"/>
    <cellStyle name="20% - Ênfase3 2 18 2" xfId="5028" xr:uid="{A530BDAC-CBD8-4D56-8D14-E32BA1BFDFB8}"/>
    <cellStyle name="20% - Ênfase3 2 18 3" xfId="5029" xr:uid="{2DC18D98-6BE1-417F-B0D1-B90043959421}"/>
    <cellStyle name="20% - Ênfase3 2 18 4" xfId="26003" xr:uid="{71554EBB-8541-40CC-BFC1-19D2A214E479}"/>
    <cellStyle name="20% - Ênfase3 2 19" xfId="5030" xr:uid="{E2EC6C8A-0250-4FE5-8D14-03FAE877D2FE}"/>
    <cellStyle name="20% - Ênfase3 2 19 2" xfId="5031" xr:uid="{07AC84B1-D560-432B-A147-CF7E1A6C7CFF}"/>
    <cellStyle name="20% - Ênfase3 2 19 3" xfId="5032" xr:uid="{94F0FAB1-F058-4343-8460-8C8AE4598B9D}"/>
    <cellStyle name="20% - Ênfase3 2 19 4" xfId="26004" xr:uid="{1C4BB34F-30A0-48D0-AFF4-AEBBE496F87C}"/>
    <cellStyle name="20% - Ênfase3 2 2" xfId="5033" xr:uid="{95CB2ED8-E9AA-449E-ACEF-BD5298643E19}"/>
    <cellStyle name="20% - Ênfase3 2 2 2" xfId="5034" xr:uid="{4EB3AE52-E2B6-4B9D-AF84-040876BD15A8}"/>
    <cellStyle name="20% - Ênfase3 2 2 2 2" xfId="5035" xr:uid="{2957495F-9478-45A6-A1B3-4A18AF093A3A}"/>
    <cellStyle name="20% - Ênfase3 2 2 2 2 2" xfId="5036" xr:uid="{7E49FDF2-20C1-4B9C-895F-2007BFCD62C1}"/>
    <cellStyle name="20% - Ênfase3 2 2 2 3" xfId="5037" xr:uid="{B5BA4124-31CA-43D8-8A8E-8BEEB047DFBF}"/>
    <cellStyle name="20% - Ênfase3 2 2 2 3 2" xfId="5038" xr:uid="{AF49CAC7-F023-45D7-A604-451E5BCDE9AA}"/>
    <cellStyle name="20% - Ênfase3 2 2 2 4" xfId="5039" xr:uid="{10B50538-B87E-466B-9EB8-54AA93E418A9}"/>
    <cellStyle name="20% - Ênfase3 2 2 3" xfId="5040" xr:uid="{9A11EE3C-BECB-4394-A278-17BB45F274E7}"/>
    <cellStyle name="20% - Ênfase3 2 2 3 2" xfId="5041" xr:uid="{F32B2911-293D-485B-A7E4-A8CA48924DE8}"/>
    <cellStyle name="20% - Ênfase3 2 2 4" xfId="5042" xr:uid="{1780B7F4-568F-4517-AA0D-67CDB24C1C19}"/>
    <cellStyle name="20% - Ênfase3 2 2 5" xfId="5043" xr:uid="{79D114F0-0946-4B28-8457-A1EA7F812447}"/>
    <cellStyle name="20% - Ênfase3 2 2 6" xfId="26005" xr:uid="{B1708EF3-268F-40DD-BE8C-E3ACFD4FF6B3}"/>
    <cellStyle name="20% - Ênfase3 2 20" xfId="5044" xr:uid="{210AD036-E19D-493B-8B10-A15E0D975A49}"/>
    <cellStyle name="20% - Ênfase3 2 20 2" xfId="5045" xr:uid="{4B08CDFF-1BF4-4A89-9B3F-8044AFABDE30}"/>
    <cellStyle name="20% - Ênfase3 2 20 3" xfId="5046" xr:uid="{BFCBF71A-651F-4E31-B984-427631188D61}"/>
    <cellStyle name="20% - Ênfase3 2 20 4" xfId="26006" xr:uid="{184AF458-82E5-4B07-951E-8B5E731557CA}"/>
    <cellStyle name="20% - Ênfase3 2 21" xfId="5047" xr:uid="{4140747F-192D-4E85-AEEB-7A6022FBF1C2}"/>
    <cellStyle name="20% - Ênfase3 2 21 2" xfId="5048" xr:uid="{3425F2FC-B5C5-45BB-9912-CA49273832E0}"/>
    <cellStyle name="20% - Ênfase3 2 21 3" xfId="5049" xr:uid="{DA642330-A252-4921-B94D-444160E69FBD}"/>
    <cellStyle name="20% - Ênfase3 2 21 4" xfId="26007" xr:uid="{EC60F4BB-23D9-4723-92BB-8195FA2B3FEE}"/>
    <cellStyle name="20% - Ênfase3 2 22" xfId="5050" xr:uid="{D255513F-FB88-4DE2-B848-594E8CBA2B6F}"/>
    <cellStyle name="20% - Ênfase3 2 22 2" xfId="5051" xr:uid="{EB72240D-8E13-4F61-8EAB-3841573E8BB7}"/>
    <cellStyle name="20% - Ênfase3 2 22 3" xfId="5052" xr:uid="{35A62894-E4CC-4B7A-9056-2E550B6D6B3E}"/>
    <cellStyle name="20% - Ênfase3 2 22 4" xfId="26008" xr:uid="{269230C0-1928-455F-8356-E0DA44089158}"/>
    <cellStyle name="20% - Ênfase3 2 23" xfId="5053" xr:uid="{D9F32802-7243-4EB9-9AAC-5FCF24931303}"/>
    <cellStyle name="20% - Ênfase3 2 23 2" xfId="5054" xr:uid="{73F0B0BC-7ECF-4992-B71E-39EB49FC7FD9}"/>
    <cellStyle name="20% - Ênfase3 2 23 3" xfId="5055" xr:uid="{E0C0F33F-D2B2-4644-B734-F839F908AB9A}"/>
    <cellStyle name="20% - Ênfase3 2 23 4" xfId="26009" xr:uid="{C4B36025-39DD-420D-9532-7CD39A8A021A}"/>
    <cellStyle name="20% - Ênfase3 2 24" xfId="5056" xr:uid="{AECE8AD0-2448-446E-B718-6B72DAD243F9}"/>
    <cellStyle name="20% - Ênfase3 2 24 2" xfId="5057" xr:uid="{36240565-17D6-488A-9BEB-3841EC8B2F83}"/>
    <cellStyle name="20% - Ênfase3 2 24 3" xfId="5058" xr:uid="{8A7DD28C-9742-41B0-BB2B-844A2AB28C00}"/>
    <cellStyle name="20% - Ênfase3 2 24 4" xfId="26010" xr:uid="{777AF5A0-8559-428A-96A3-ACE6A2F44D28}"/>
    <cellStyle name="20% - Ênfase3 2 25" xfId="5059" xr:uid="{A02E67EB-7C5C-496E-ABB8-235D1798372D}"/>
    <cellStyle name="20% - Ênfase3 2 25 2" xfId="5060" xr:uid="{88E62EED-9080-4627-B289-01C0FC084D58}"/>
    <cellStyle name="20% - Ênfase3 2 25 3" xfId="5061" xr:uid="{CCFEEC50-48D0-458B-9ADE-B6C51F6A30DE}"/>
    <cellStyle name="20% - Ênfase3 2 25 4" xfId="26011" xr:uid="{212BA614-EEFD-4271-AF40-77908951FD6C}"/>
    <cellStyle name="20% - Ênfase3 2 26" xfId="5062" xr:uid="{9CD4CDC0-E4E9-46D5-BFB0-A4EAE73175B4}"/>
    <cellStyle name="20% - Ênfase3 2 26 2" xfId="5063" xr:uid="{2677D0EB-AA92-486F-B726-9051BBB40056}"/>
    <cellStyle name="20% - Ênfase3 2 26 3" xfId="5064" xr:uid="{9B238635-338D-4E1C-AA33-7A45A80E23C6}"/>
    <cellStyle name="20% - Ênfase3 2 26 4" xfId="26012" xr:uid="{1F323BF6-1FAE-4DF8-8170-3E311A8CB7C7}"/>
    <cellStyle name="20% - Ênfase3 2 27" xfId="5065" xr:uid="{5037DC1F-5E32-412F-8E47-9DC8E212B2B6}"/>
    <cellStyle name="20% - Ênfase3 2 27 2" xfId="5066" xr:uid="{9F282A3F-A408-42A2-9787-C346EEFBFE75}"/>
    <cellStyle name="20% - Ênfase3 2 27 3" xfId="5067" xr:uid="{2CC8457F-A974-4874-815F-3C3703BD5252}"/>
    <cellStyle name="20% - Ênfase3 2 27 4" xfId="26013" xr:uid="{F3DF73DA-7323-45F1-9FF4-AE627C672701}"/>
    <cellStyle name="20% - Ênfase3 2 28" xfId="5068" xr:uid="{5C348F37-27B3-429F-AE0C-D45F05163724}"/>
    <cellStyle name="20% - Ênfase3 2 28 2" xfId="5069" xr:uid="{942CA448-855C-4676-9773-E8ADF2121622}"/>
    <cellStyle name="20% - Ênfase3 2 28 3" xfId="5070" xr:uid="{6DF2071B-3447-4BF2-9820-4BBB59D8B5F3}"/>
    <cellStyle name="20% - Ênfase3 2 28 4" xfId="26014" xr:uid="{7DFCB15F-888C-4867-A28D-B70EF1827854}"/>
    <cellStyle name="20% - Ênfase3 2 29" xfId="5071" xr:uid="{20122252-104B-41D2-9589-489AD1239970}"/>
    <cellStyle name="20% - Ênfase3 2 29 2" xfId="5072" xr:uid="{9D126A9D-2F72-4715-BCCC-560149CD41FB}"/>
    <cellStyle name="20% - Ênfase3 2 29 3" xfId="5073" xr:uid="{16C51EBE-C2ED-431B-9B7C-FDA27333DAED}"/>
    <cellStyle name="20% - Ênfase3 2 29 4" xfId="26015" xr:uid="{3E5F73CA-051D-48DD-B04D-D19CF702C4A0}"/>
    <cellStyle name="20% - Ênfase3 2 3" xfId="5074" xr:uid="{3A87A907-5224-4503-842A-C51BE1C5A2A1}"/>
    <cellStyle name="20% - Ênfase3 2 3 2" xfId="5075" xr:uid="{17D39F11-9A7E-45F6-BEDD-DBCB1B59FAA8}"/>
    <cellStyle name="20% - Ênfase3 2 3 3" xfId="26016" xr:uid="{AF33DEB8-A52D-4997-A97C-C03B496FC538}"/>
    <cellStyle name="20% - Ênfase3 2 30" xfId="5076" xr:uid="{B0967A8F-382C-4DA9-ACAD-90B5E89F2D4A}"/>
    <cellStyle name="20% - Ênfase3 2 30 2" xfId="5077" xr:uid="{036EF2AF-71B7-4FB1-B897-776F5C5CB94C}"/>
    <cellStyle name="20% - Ênfase3 2 30 3" xfId="5078" xr:uid="{1008A938-E32D-4217-A4E1-EE4D567DCF6A}"/>
    <cellStyle name="20% - Ênfase3 2 30 4" xfId="26017" xr:uid="{BCCF6B4C-7E5F-427C-BD43-ED20C604DA29}"/>
    <cellStyle name="20% - Ênfase3 2 31" xfId="5079" xr:uid="{64CE4C12-FF8E-403D-B5AE-4360EEA91485}"/>
    <cellStyle name="20% - Ênfase3 2 31 2" xfId="5080" xr:uid="{AF5EE26E-F22D-4A11-B96F-36196E08316B}"/>
    <cellStyle name="20% - Ênfase3 2 31 3" xfId="5081" xr:uid="{8ADD19AA-614C-4386-8E76-D7DFA6710B21}"/>
    <cellStyle name="20% - Ênfase3 2 31 4" xfId="26018" xr:uid="{29CDAFC8-2438-4D0A-8F14-7C18A5785BDB}"/>
    <cellStyle name="20% - Ênfase3 2 32" xfId="5082" xr:uid="{280B821F-3518-4112-8B41-6639526F3ED3}"/>
    <cellStyle name="20% - Ênfase3 2 32 2" xfId="5083" xr:uid="{A588387C-440C-493D-8DDB-35F71F6094B4}"/>
    <cellStyle name="20% - Ênfase3 2 32 3" xfId="5084" xr:uid="{DC710C7C-BA89-484E-B57F-08EF11A3D463}"/>
    <cellStyle name="20% - Ênfase3 2 32 4" xfId="26019" xr:uid="{0810B01E-2FA9-4E1E-951B-C1DC8FE6259B}"/>
    <cellStyle name="20% - Ênfase3 2 33" xfId="5085" xr:uid="{FFE78B60-EDE5-4793-ADCD-ABEB3CF3482E}"/>
    <cellStyle name="20% - Ênfase3 2 33 2" xfId="5086" xr:uid="{A5865CE1-5F74-4984-8590-A4591C2D9FDA}"/>
    <cellStyle name="20% - Ênfase3 2 33 3" xfId="5087" xr:uid="{8425BE58-6AAA-4146-B90F-0DA6C3B166D4}"/>
    <cellStyle name="20% - Ênfase3 2 33 4" xfId="26020" xr:uid="{A89C4F7D-A00A-4C12-8C69-0CF9107CDFB8}"/>
    <cellStyle name="20% - Ênfase3 2 34" xfId="5088" xr:uid="{586BD70C-573D-4FAA-93EC-992367221972}"/>
    <cellStyle name="20% - Ênfase3 2 34 2" xfId="5089" xr:uid="{419428E5-9A53-491E-B1B7-CDA494FA3057}"/>
    <cellStyle name="20% - Ênfase3 2 35" xfId="5090" xr:uid="{6E5CBED8-6BB9-419D-A4D7-6EB10698A64B}"/>
    <cellStyle name="20% - Ênfase3 2 4" xfId="5091" xr:uid="{F32C8AC4-8EA8-4F2E-BC1B-25A1B4432D6C}"/>
    <cellStyle name="20% - Ênfase3 2 4 2" xfId="5092" xr:uid="{CA979AF1-0BC0-4F55-8008-FB8D9FB8924D}"/>
    <cellStyle name="20% - Ênfase3 2 4 3" xfId="26021" xr:uid="{4A8ED63B-BB59-4847-B216-792C41A4DC26}"/>
    <cellStyle name="20% - Ênfase3 2 5" xfId="5093" xr:uid="{C9E7EEA4-FBAF-455C-B528-C7E81AF4E735}"/>
    <cellStyle name="20% - Ênfase3 2 5 2" xfId="5094" xr:uid="{E86EAF54-65F3-4BB5-9A4E-9A92175CB5AB}"/>
    <cellStyle name="20% - Ênfase3 2 5 3" xfId="26022" xr:uid="{0C28C44F-C098-402A-9148-89662F61FDC1}"/>
    <cellStyle name="20% - Ênfase3 2 6" xfId="5095" xr:uid="{01EB314F-4661-4068-B21C-D0D676987E2B}"/>
    <cellStyle name="20% - Ênfase3 2 6 2" xfId="5096" xr:uid="{6A1C38DE-9C80-4DFA-BC43-AA2FEB6EABDD}"/>
    <cellStyle name="20% - Ênfase3 2 6 3" xfId="5097" xr:uid="{D5A0F05F-2676-40B1-9491-CCA78351AB35}"/>
    <cellStyle name="20% - Ênfase3 2 6 4" xfId="26023" xr:uid="{AD67E065-0AF8-4A11-8201-11564CC0B8DD}"/>
    <cellStyle name="20% - Ênfase3 2 7" xfId="5098" xr:uid="{6A192203-F265-407A-A4CD-DB9E318A717B}"/>
    <cellStyle name="20% - Ênfase3 2 7 2" xfId="5099" xr:uid="{E0388BF8-F902-4913-8586-737D2DBE817D}"/>
    <cellStyle name="20% - Ênfase3 2 7 3" xfId="5100" xr:uid="{CE1056E0-5A79-4FB3-8DC1-FF4FDA119B3C}"/>
    <cellStyle name="20% - Ênfase3 2 7 4" xfId="26024" xr:uid="{314B5363-8359-44FD-9AA8-069EFAB956AE}"/>
    <cellStyle name="20% - Ênfase3 2 8" xfId="5101" xr:uid="{D9E99CAE-087C-4B25-9EE8-F07651F98B8E}"/>
    <cellStyle name="20% - Ênfase3 2 8 2" xfId="5102" xr:uid="{64A4E02E-DAC2-4243-BC46-4CFBFA369B8B}"/>
    <cellStyle name="20% - Ênfase3 2 8 3" xfId="5103" xr:uid="{0E29560E-AABA-434A-80B7-F0F347F0B55D}"/>
    <cellStyle name="20% - Ênfase3 2 8 4" xfId="26025" xr:uid="{73E7783C-9F52-4BAE-BC8E-D5D40C5E16DE}"/>
    <cellStyle name="20% - Ênfase3 2 9" xfId="5104" xr:uid="{F16231E6-DD24-46D6-8654-069C2593DD57}"/>
    <cellStyle name="20% - Ênfase3 2 9 2" xfId="5105" xr:uid="{033E1DDD-D96B-40F1-A97C-B934B2057178}"/>
    <cellStyle name="20% - Ênfase3 2 9 3" xfId="5106" xr:uid="{BCA85469-96B2-42FE-8CBF-6346A0A42BCF}"/>
    <cellStyle name="20% - Ênfase3 2 9 4" xfId="26026" xr:uid="{37C671FF-E77F-41A3-98DC-07DDF7DAC993}"/>
    <cellStyle name="20% - Ênfase3 20" xfId="5107" xr:uid="{FED771E1-5A52-4C59-B4F3-F29457C255B2}"/>
    <cellStyle name="20% - Ênfase3 20 2" xfId="5108" xr:uid="{FE56A866-86F6-45D0-BA3D-05CA55176D13}"/>
    <cellStyle name="20% - Ênfase3 21" xfId="5109" xr:uid="{8D7921FE-D4F2-4820-83C8-A7214EDA58F0}"/>
    <cellStyle name="20% - Ênfase3 21 2" xfId="5110" xr:uid="{6A6D6021-99E7-47B6-B6EC-A34CC36B5A89}"/>
    <cellStyle name="20% - Ênfase3 22" xfId="5111" xr:uid="{CA52B26A-C9D5-4AE4-B323-E26D14B19A73}"/>
    <cellStyle name="20% - Ênfase3 22 2" xfId="5112" xr:uid="{EA67FEDD-0186-43D3-BD61-907C81592DBE}"/>
    <cellStyle name="20% - Ênfase3 23" xfId="5113" xr:uid="{B5F224F7-27CF-4F8B-A5C1-04AC6E8CDEE8}"/>
    <cellStyle name="20% - Ênfase3 23 2" xfId="5114" xr:uid="{8655FD7D-D89D-463D-B36D-720A84954B37}"/>
    <cellStyle name="20% - Ênfase3 24" xfId="5115" xr:uid="{16F195B9-8BE6-4167-AD07-D2908CE4F58A}"/>
    <cellStyle name="20% - Ênfase3 24 2" xfId="5116" xr:uid="{5FBBB84B-5011-44D1-802C-725C4139127A}"/>
    <cellStyle name="20% - Ênfase3 25" xfId="5117" xr:uid="{D4B49484-2760-498A-82FD-F27A15C52607}"/>
    <cellStyle name="20% - Ênfase3 25 2" xfId="5118" xr:uid="{6F406D6B-3845-431C-93D0-39799ED410FC}"/>
    <cellStyle name="20% - Ênfase3 26" xfId="5119" xr:uid="{C784A348-D232-4593-B4F2-7F98BF11E9FD}"/>
    <cellStyle name="20% - Ênfase3 26 2" xfId="5120" xr:uid="{E2750C91-9547-47D2-A238-AEC400A65204}"/>
    <cellStyle name="20% - Ênfase3 27" xfId="5121" xr:uid="{FAEB5E55-A9A3-445D-906D-F2EE3DB94A48}"/>
    <cellStyle name="20% - Ênfase3 27 2" xfId="5122" xr:uid="{32A546B7-E8FC-44D5-B62B-0C9B3A3B28A3}"/>
    <cellStyle name="20% - Ênfase3 28" xfId="5123" xr:uid="{B98C1091-7B85-48F7-BD67-4C94CC8118F4}"/>
    <cellStyle name="20% - Ênfase3 28 2" xfId="5124" xr:uid="{5F59B7D7-8758-4D5A-8F1E-5729A8932DA2}"/>
    <cellStyle name="20% - Ênfase3 29" xfId="5125" xr:uid="{8DC7531B-D6A7-41EA-92B2-834F1A1BF974}"/>
    <cellStyle name="20% - Ênfase3 29 2" xfId="5126" xr:uid="{20F218AE-15A2-41BE-9468-1C7681844356}"/>
    <cellStyle name="20% - Ênfase3 3" xfId="5127" xr:uid="{D8A9CD7F-91FA-4720-82C7-17BD063083A3}"/>
    <cellStyle name="20% - Ênfase3 3 2" xfId="5128" xr:uid="{22F77E54-6067-4E87-91C4-643F6958D91F}"/>
    <cellStyle name="20% - Ênfase3 3 3" xfId="5129" xr:uid="{81244B20-D41F-4308-AD14-ED07EC2D5451}"/>
    <cellStyle name="20% - Ênfase3 3 3 2" xfId="5130" xr:uid="{9E0C23A0-5865-41AC-92F8-D41CDBF5CF6B}"/>
    <cellStyle name="20% - Ênfase3 3 4" xfId="5131" xr:uid="{5C478554-BC0E-4D1C-A7FB-A83FDFAFD74F}"/>
    <cellStyle name="20% - Ênfase3 30" xfId="5132" xr:uid="{5C973779-41C3-4FFF-AEF8-03B1146406E9}"/>
    <cellStyle name="20% - Ênfase3 30 2" xfId="5133" xr:uid="{9C3F40FD-EC7C-4405-B2C7-F1AE6230CC15}"/>
    <cellStyle name="20% - Ênfase3 30 3" xfId="26027" xr:uid="{631723BB-3793-408B-A4FB-9FBF77779D1B}"/>
    <cellStyle name="20% - Ênfase3 31" xfId="5134" xr:uid="{272FDA83-5060-4029-96CC-221306C7D346}"/>
    <cellStyle name="20% - Ênfase3 31 2" xfId="5135" xr:uid="{E3C68B9D-6661-4563-82E2-8F09EE285FEA}"/>
    <cellStyle name="20% - Ênfase3 32" xfId="5136" xr:uid="{485E1187-DDAF-4B3F-8E83-C81DD1413950}"/>
    <cellStyle name="20% - Ênfase3 32 2" xfId="5137" xr:uid="{982597FA-88F8-4AF0-879C-2F11F10757AA}"/>
    <cellStyle name="20% - Ênfase3 33" xfId="5138" xr:uid="{5C3A5A20-6C54-444A-9558-68B423F6B109}"/>
    <cellStyle name="20% - Ênfase3 33 2" xfId="5139" xr:uid="{BB9C3411-FFE6-4D46-A32E-0269603875B5}"/>
    <cellStyle name="20% - Ênfase3 33 3" xfId="5140" xr:uid="{22D4F177-71B7-48F5-951B-9A954399438B}"/>
    <cellStyle name="20% - Ênfase3 33 4" xfId="26028" xr:uid="{1ED1F471-1F2B-41C8-894C-08643E18ADDD}"/>
    <cellStyle name="20% - Ênfase3 34" xfId="5141" xr:uid="{B0F5FB9D-CC9E-430E-A92C-A1C9AA7C37A7}"/>
    <cellStyle name="20% - Ênfase3 34 2" xfId="5142" xr:uid="{CD323F4F-5B27-43AA-9794-4943C0EF704B}"/>
    <cellStyle name="20% - Ênfase3 34 3" xfId="5143" xr:uid="{2883DEF2-E0CA-47E5-9C04-36A477541115}"/>
    <cellStyle name="20% - Ênfase3 34 4" xfId="26029" xr:uid="{58C14EF5-FB70-4E1A-AECC-F3F9A3AD0B7E}"/>
    <cellStyle name="20% - Ênfase3 35" xfId="5144" xr:uid="{FF4C0089-65F1-43C5-BF8D-F00701D70ED6}"/>
    <cellStyle name="20% - Ênfase3 35 2" xfId="5145" xr:uid="{E10038CA-DC4D-4CE8-A491-51B5564213D4}"/>
    <cellStyle name="20% - Ênfase3 36" xfId="5146" xr:uid="{7971878F-A949-4939-8EFE-5789CFFEB319}"/>
    <cellStyle name="20% - Ênfase3 36 2" xfId="5147" xr:uid="{849E761A-5D29-4D67-A285-DA0CC3908A3F}"/>
    <cellStyle name="20% - Ênfase3 4" xfId="5148" xr:uid="{1B5C792D-58AA-4DB2-9E0B-9C654D6345F5}"/>
    <cellStyle name="20% - Ênfase3 4 2" xfId="5149" xr:uid="{17DB0EA0-E96F-4F05-86C2-26996FD13BA2}"/>
    <cellStyle name="20% - Ênfase3 4 2 2" xfId="5150" xr:uid="{51469F28-20EB-47E8-ACC4-5952EB0B0365}"/>
    <cellStyle name="20% - Ênfase3 4 3" xfId="5151" xr:uid="{68B48B11-1DC0-4FF3-AACF-994EC6FC00A0}"/>
    <cellStyle name="20% - Ênfase3 4 3 2" xfId="5152" xr:uid="{25C99272-3437-4E19-82CF-F00DE2C73747}"/>
    <cellStyle name="20% - Ênfase3 4 4" xfId="5153" xr:uid="{9871CD41-8DF4-4FA7-9A69-A899786360A3}"/>
    <cellStyle name="20% - Ênfase3 5" xfId="5154" xr:uid="{9EA844AC-8CFA-47D7-A571-28B26F90ABA7}"/>
    <cellStyle name="20% - Ênfase3 5 2" xfId="5155" xr:uid="{A4023796-E3CE-4B9D-8A7C-771770BA6920}"/>
    <cellStyle name="20% - Ênfase3 5 2 2" xfId="5156" xr:uid="{3FFBA417-F049-4C42-8DB4-7790D198EC64}"/>
    <cellStyle name="20% - Ênfase3 5 3" xfId="5157" xr:uid="{9CFFECF4-EBF5-4753-94FC-9C37B9162293}"/>
    <cellStyle name="20% - Ênfase3 5 3 2" xfId="5158" xr:uid="{0D42D674-CF9A-49A6-8609-D4F1FF2CA7EA}"/>
    <cellStyle name="20% - Ênfase3 5 4" xfId="5159" xr:uid="{EF89E3EF-B33A-4DD2-8B8D-6EC4403596E1}"/>
    <cellStyle name="20% - Ênfase3 6" xfId="5160" xr:uid="{E399089B-3ED7-4AB2-B61A-5B8DC15A8A47}"/>
    <cellStyle name="20% - Ênfase3 6 2" xfId="5161" xr:uid="{23DE19F9-D5E8-437E-B88D-4DABD4E05A8E}"/>
    <cellStyle name="20% - Ênfase3 6 2 2" xfId="5162" xr:uid="{D1F33E45-7E61-46A2-8DE6-E9C14D013E4C}"/>
    <cellStyle name="20% - Ênfase3 6 3" xfId="5163" xr:uid="{59B31135-E09C-4104-AD32-71C3FDE22C74}"/>
    <cellStyle name="20% - Ênfase3 6 3 2" xfId="5164" xr:uid="{1BED53B2-925B-4A00-81EE-C719CA5929C4}"/>
    <cellStyle name="20% - Ênfase3 6 4" xfId="5165" xr:uid="{58CB386B-7289-4449-924B-F929B16DE80F}"/>
    <cellStyle name="20% - Ênfase3 7" xfId="5166" xr:uid="{405130DB-E6D0-4957-BBDD-53E0926EB829}"/>
    <cellStyle name="20% - Ênfase3 7 2" xfId="5167" xr:uid="{0C712E87-8110-421C-91D3-F03FFEA4794F}"/>
    <cellStyle name="20% - Ênfase3 7 2 2" xfId="5168" xr:uid="{07F3C9B5-CB47-486D-A0F4-FF1EE78A63FA}"/>
    <cellStyle name="20% - Ênfase3 7 3" xfId="5169" xr:uid="{867CD6EA-C58C-4F01-B7A5-31C7873C7E54}"/>
    <cellStyle name="20% - Ênfase3 7 3 2" xfId="5170" xr:uid="{4BEE2574-C9C6-4BA7-8069-7CBCDC23BB71}"/>
    <cellStyle name="20% - Ênfase3 7 4" xfId="5171" xr:uid="{3DA1460B-EFAB-4342-A044-456A0ACFF002}"/>
    <cellStyle name="20% - Ênfase3 8" xfId="5172" xr:uid="{14E6BA8F-30A1-4007-A11F-57435D461C01}"/>
    <cellStyle name="20% - Ênfase3 8 2" xfId="5173" xr:uid="{D1A4B436-D00C-436E-936B-89E455B8CC06}"/>
    <cellStyle name="20% - Ênfase3 8 2 2" xfId="5174" xr:uid="{3445DB72-4718-4DD6-A338-B62939AD0839}"/>
    <cellStyle name="20% - Ênfase3 8 3" xfId="5175" xr:uid="{E7933782-3B3D-4C7A-9A65-A0D8C696705A}"/>
    <cellStyle name="20% - Ênfase3 8 3 2" xfId="5176" xr:uid="{17C451A6-C4FE-4AFE-9755-30C969500D99}"/>
    <cellStyle name="20% - Ênfase3 8 4" xfId="5177" xr:uid="{BA1FD7B3-360C-41B0-A613-2167748855DA}"/>
    <cellStyle name="20% - Ênfase3 9" xfId="5178" xr:uid="{06553560-1728-4FD3-81EE-028685567EC1}"/>
    <cellStyle name="20% - Ênfase3 9 2" xfId="5179" xr:uid="{727192E5-5F41-4D4B-8B07-98D713742081}"/>
    <cellStyle name="20% - Ênfase3 9 2 2" xfId="5180" xr:uid="{C84FCF9C-EA82-4C2E-9053-D2A296370471}"/>
    <cellStyle name="20% - Ênfase3 9 3" xfId="5181" xr:uid="{89958DB2-DD5F-433B-BD68-516D90757D80}"/>
    <cellStyle name="20% - Ênfase3 9 3 2" xfId="5182" xr:uid="{E0B60C05-5C04-4FAD-BCAD-F097666F838D}"/>
    <cellStyle name="20% - Ênfase3 9 4" xfId="5183" xr:uid="{409999D0-7027-448D-A6B1-3907F76F42D1}"/>
    <cellStyle name="20% - Ênfase4 10" xfId="5184" xr:uid="{A01B1A07-9315-47FF-B0DA-8A77ADE325F0}"/>
    <cellStyle name="20% - Ênfase4 10 2" xfId="5185" xr:uid="{AB647CEC-2EF0-4E0B-B3C1-D0914B84B14E}"/>
    <cellStyle name="20% - Ênfase4 10 2 2" xfId="5186" xr:uid="{E1C6B4E8-14AF-4560-B18B-7BF5621FD28B}"/>
    <cellStyle name="20% - Ênfase4 10 3" xfId="5187" xr:uid="{5EB9A852-E1E5-4EE9-97BB-891EC02A6914}"/>
    <cellStyle name="20% - Ênfase4 10 3 2" xfId="5188" xr:uid="{CD640A18-7C24-40DB-87AF-58BF67BF7988}"/>
    <cellStyle name="20% - Ênfase4 10 4" xfId="5189" xr:uid="{30C0B5F3-3DDF-4372-890B-E5B96BF06255}"/>
    <cellStyle name="20% - Ênfase4 11" xfId="5190" xr:uid="{29982449-2888-4E23-B6F5-F656BB7B415D}"/>
    <cellStyle name="20% - Ênfase4 11 2" xfId="5191" xr:uid="{8252CAA6-503A-4CFC-B3FA-CD8B375B5F28}"/>
    <cellStyle name="20% - Ênfase4 11 2 2" xfId="5192" xr:uid="{76F63C47-75E8-4754-A892-B7C12125094B}"/>
    <cellStyle name="20% - Ênfase4 11 3" xfId="5193" xr:uid="{09449D23-A927-4BA0-BC5D-8E8B2AC0533A}"/>
    <cellStyle name="20% - Ênfase4 11 3 2" xfId="5194" xr:uid="{FCE9D546-4E1A-41D1-9D92-9A02B479F38D}"/>
    <cellStyle name="20% - Ênfase4 11 4" xfId="5195" xr:uid="{8F9280FA-4216-4976-A39A-4EE578C8D1E4}"/>
    <cellStyle name="20% - Ênfase4 12" xfId="5196" xr:uid="{522836AF-37E7-40C5-8CDD-93ED09D5BEEA}"/>
    <cellStyle name="20% - Ênfase4 12 2" xfId="5197" xr:uid="{77D3A473-8D91-4823-95F3-C352D05DF06A}"/>
    <cellStyle name="20% - Ênfase4 12 2 2" xfId="5198" xr:uid="{B7D25235-8EC9-4DFE-BC9C-0FD3FDFA7F09}"/>
    <cellStyle name="20% - Ênfase4 12 3" xfId="5199" xr:uid="{47A1CFAA-7DCB-414E-93C9-F7C02A8F6B0A}"/>
    <cellStyle name="20% - Ênfase4 12 3 2" xfId="5200" xr:uid="{E902441C-FFF5-4BD5-B8CC-FF72CAF3D08D}"/>
    <cellStyle name="20% - Ênfase4 12 4" xfId="5201" xr:uid="{199113FD-5F98-4C77-B242-9E814AB26D73}"/>
    <cellStyle name="20% - Ênfase4 13" xfId="5202" xr:uid="{3A573ADB-C917-4D4A-A926-35E9F514C0D2}"/>
    <cellStyle name="20% - Ênfase4 13 2" xfId="5203" xr:uid="{89632065-F775-45D3-8989-03BBC6DC1F33}"/>
    <cellStyle name="20% - Ênfase4 14" xfId="5204" xr:uid="{C92857CA-A88A-4DE2-932E-2F6BAE338F0D}"/>
    <cellStyle name="20% - Ênfase4 14 2" xfId="5205" xr:uid="{AAF76FE5-4238-48A7-A689-30D0B33BF975}"/>
    <cellStyle name="20% - Ênfase4 15" xfId="5206" xr:uid="{7E8005B8-7174-491F-BF5A-B0C92F448E5C}"/>
    <cellStyle name="20% - Ênfase4 15 2" xfId="5207" xr:uid="{A192B8E9-6BAE-4D23-91E0-CA6E70C343C5}"/>
    <cellStyle name="20% - Ênfase4 16" xfId="5208" xr:uid="{BAEE5193-7C7D-4CA5-9613-2808C1C8182F}"/>
    <cellStyle name="20% - Ênfase4 16 2" xfId="5209" xr:uid="{C4366089-DAA8-432B-89D3-96706EF54023}"/>
    <cellStyle name="20% - Ênfase4 17" xfId="5210" xr:uid="{91290CBD-14E3-4EBA-A4C3-8C0CDF3D9BF9}"/>
    <cellStyle name="20% - Ênfase4 17 2" xfId="5211" xr:uid="{C9C68FA7-2067-4481-96CE-EC8B2236666E}"/>
    <cellStyle name="20% - Ênfase4 18" xfId="5212" xr:uid="{C6D52DB8-BA35-4055-9277-C2E088B51EBF}"/>
    <cellStyle name="20% - Ênfase4 18 2" xfId="5213" xr:uid="{BAAF6D45-FE31-4AC1-A1B6-2397A0560D02}"/>
    <cellStyle name="20% - Ênfase4 19" xfId="5214" xr:uid="{77498C9B-9251-4CDF-8316-5E0DE7221016}"/>
    <cellStyle name="20% - Ênfase4 19 2" xfId="5215" xr:uid="{C34B84CD-A484-4637-8B37-11FB977A0F22}"/>
    <cellStyle name="20% - Ênfase4 2" xfId="5216" xr:uid="{67F16AC4-97F3-48DC-9518-ECA4B1AA5D94}"/>
    <cellStyle name="20% - Ênfase4 2 10" xfId="5217" xr:uid="{3808BC14-5533-488F-B297-CAC934DB5DAA}"/>
    <cellStyle name="20% - Ênfase4 2 10 2" xfId="5218" xr:uid="{C52B5BEB-7C25-49BA-911D-B7E74E6120DA}"/>
    <cellStyle name="20% - Ênfase4 2 10 3" xfId="5219" xr:uid="{9E70B092-7104-4B3E-9C8C-61641DCD86BB}"/>
    <cellStyle name="20% - Ênfase4 2 10 4" xfId="26030" xr:uid="{20DDD3E3-EECC-4A8B-9D5E-F8142ED50658}"/>
    <cellStyle name="20% - Ênfase4 2 11" xfId="5220" xr:uid="{FFB1CAD5-E34B-4D89-85C6-B3DCA88BFE8B}"/>
    <cellStyle name="20% - Ênfase4 2 11 2" xfId="5221" xr:uid="{508B6DBA-6706-4EAE-A0E2-BD7354CEBE96}"/>
    <cellStyle name="20% - Ênfase4 2 11 3" xfId="5222" xr:uid="{8AEED7A7-A32A-4042-A54B-8148CA107EB2}"/>
    <cellStyle name="20% - Ênfase4 2 11 4" xfId="26031" xr:uid="{6A99507C-F401-4AF5-9E94-2C4A128CD934}"/>
    <cellStyle name="20% - Ênfase4 2 12" xfId="5223" xr:uid="{DFDD7C2C-7EC7-49DD-AE35-C6CBB3C22435}"/>
    <cellStyle name="20% - Ênfase4 2 12 2" xfId="5224" xr:uid="{12D115DD-68DF-4573-8557-7689C99AFE80}"/>
    <cellStyle name="20% - Ênfase4 2 12 3" xfId="5225" xr:uid="{FB9A8A34-4D2D-4408-9BC2-FE8BCA5E5FB7}"/>
    <cellStyle name="20% - Ênfase4 2 12 4" xfId="26032" xr:uid="{C95CEBC6-E9D9-44A1-A9FD-D678C81612B3}"/>
    <cellStyle name="20% - Ênfase4 2 13" xfId="5226" xr:uid="{BD916F58-8395-48B1-AFE0-367BC001C17D}"/>
    <cellStyle name="20% - Ênfase4 2 13 2" xfId="5227" xr:uid="{08887008-C3D9-4982-AA06-0029B48DC204}"/>
    <cellStyle name="20% - Ênfase4 2 13 3" xfId="5228" xr:uid="{0059A7F2-0C58-4AC2-B827-2BF64321F7F4}"/>
    <cellStyle name="20% - Ênfase4 2 13 4" xfId="26033" xr:uid="{EC7F8C97-DDD3-4A74-BF38-191421D46622}"/>
    <cellStyle name="20% - Ênfase4 2 14" xfId="5229" xr:uid="{35D70957-BA71-4394-B126-6A33CE7DE3B6}"/>
    <cellStyle name="20% - Ênfase4 2 14 2" xfId="5230" xr:uid="{561F72D9-A49C-46AA-A66B-BF8615A6FD45}"/>
    <cellStyle name="20% - Ênfase4 2 14 3" xfId="5231" xr:uid="{D98F8C84-48DC-4C21-AA7B-71FD7805007A}"/>
    <cellStyle name="20% - Ênfase4 2 14 4" xfId="26034" xr:uid="{6EE9A0BB-2AA2-4D54-912F-48FF11B2BAFC}"/>
    <cellStyle name="20% - Ênfase4 2 15" xfId="5232" xr:uid="{1A423ABB-042F-4336-B01D-FB7CD2AB9B60}"/>
    <cellStyle name="20% - Ênfase4 2 15 2" xfId="5233" xr:uid="{0DEDA51F-05C5-42B7-8B81-2CEDDA707E00}"/>
    <cellStyle name="20% - Ênfase4 2 15 3" xfId="5234" xr:uid="{4F44DAA9-668D-4483-87E0-3F771D3B100B}"/>
    <cellStyle name="20% - Ênfase4 2 15 4" xfId="26035" xr:uid="{6313DD10-D43F-43B2-9E74-0876DDCD2931}"/>
    <cellStyle name="20% - Ênfase4 2 16" xfId="5235" xr:uid="{563E9386-0EA3-4992-A688-2950F5D23B7B}"/>
    <cellStyle name="20% - Ênfase4 2 16 2" xfId="5236" xr:uid="{E3F6C29C-A730-46D8-A695-0513AA9A756E}"/>
    <cellStyle name="20% - Ênfase4 2 16 3" xfId="5237" xr:uid="{F272AD29-26B5-4F60-832F-D6FBEFD21163}"/>
    <cellStyle name="20% - Ênfase4 2 16 4" xfId="26036" xr:uid="{CCBF40F2-7C64-4B81-8F62-9CECDF66F2EB}"/>
    <cellStyle name="20% - Ênfase4 2 17" xfId="5238" xr:uid="{BBE53A21-8966-4C97-B5C8-B625931EFC63}"/>
    <cellStyle name="20% - Ênfase4 2 17 2" xfId="5239" xr:uid="{0F68AFBF-B6C1-469E-885D-064329CADE1A}"/>
    <cellStyle name="20% - Ênfase4 2 17 3" xfId="5240" xr:uid="{59DBAE41-5F10-46D6-B20A-FE3E1F3821D3}"/>
    <cellStyle name="20% - Ênfase4 2 17 4" xfId="26037" xr:uid="{978C9896-936D-468F-9216-15332C4235E2}"/>
    <cellStyle name="20% - Ênfase4 2 18" xfId="5241" xr:uid="{23328524-D0D3-4EEC-A91F-739459C654F7}"/>
    <cellStyle name="20% - Ênfase4 2 18 2" xfId="5242" xr:uid="{E3B31CCE-17DA-44B5-A692-5293779D1799}"/>
    <cellStyle name="20% - Ênfase4 2 18 3" xfId="5243" xr:uid="{0DDF7A2D-5831-4CFC-8C25-23DBC145C6FC}"/>
    <cellStyle name="20% - Ênfase4 2 18 4" xfId="26038" xr:uid="{74391491-3F9F-4EA1-9F2F-EEDF018F72C1}"/>
    <cellStyle name="20% - Ênfase4 2 19" xfId="5244" xr:uid="{5C76B978-AFCF-42AD-BF71-E95FF35B373B}"/>
    <cellStyle name="20% - Ênfase4 2 19 2" xfId="5245" xr:uid="{C8152D2A-3650-4DE5-A46B-5710F2BBF0B5}"/>
    <cellStyle name="20% - Ênfase4 2 19 3" xfId="5246" xr:uid="{415D0DE5-E98A-4DA4-BAEC-6C5E92B018B6}"/>
    <cellStyle name="20% - Ênfase4 2 19 4" xfId="26039" xr:uid="{A441539D-787E-47AE-BD16-75C2799F7A71}"/>
    <cellStyle name="20% - Ênfase4 2 2" xfId="5247" xr:uid="{E8C80CFA-FBBF-4604-A8CA-FE8E0C47FD4B}"/>
    <cellStyle name="20% - Ênfase4 2 2 2" xfId="5248" xr:uid="{8F60C452-E9E2-415B-B8E4-D78A184DA0A2}"/>
    <cellStyle name="20% - Ênfase4 2 2 2 2" xfId="5249" xr:uid="{FFA55F46-E21E-4CD9-AF52-989FA80E87C9}"/>
    <cellStyle name="20% - Ênfase4 2 2 2 2 2" xfId="5250" xr:uid="{3C82AB72-803F-4547-B16A-11C3E4081AE8}"/>
    <cellStyle name="20% - Ênfase4 2 2 2 3" xfId="5251" xr:uid="{5449406D-7E53-41F2-BC25-73D3980B5D0B}"/>
    <cellStyle name="20% - Ênfase4 2 2 2 3 2" xfId="5252" xr:uid="{56408C46-B080-49FD-80ED-BCE7F6D07212}"/>
    <cellStyle name="20% - Ênfase4 2 2 2 4" xfId="5253" xr:uid="{8003F970-2ECB-47E8-8C8B-089979A430F2}"/>
    <cellStyle name="20% - Ênfase4 2 2 3" xfId="5254" xr:uid="{3DBEEB7B-EB95-4C98-9161-A490DF05C5F2}"/>
    <cellStyle name="20% - Ênfase4 2 2 3 2" xfId="5255" xr:uid="{A1E887FE-DC0C-4D3B-8CDD-9D280384CD09}"/>
    <cellStyle name="20% - Ênfase4 2 2 4" xfId="5256" xr:uid="{ACD4CCCD-0B22-4E92-80FC-B116DFED6F80}"/>
    <cellStyle name="20% - Ênfase4 2 2 5" xfId="5257" xr:uid="{63C1730E-DCAA-4373-B5FF-51496BD85EAB}"/>
    <cellStyle name="20% - Ênfase4 2 2 6" xfId="26040" xr:uid="{1645E80B-0266-4330-8762-CCE4846FA32B}"/>
    <cellStyle name="20% - Ênfase4 2 20" xfId="5258" xr:uid="{9C33C759-481D-4756-8D33-5E682852328B}"/>
    <cellStyle name="20% - Ênfase4 2 20 2" xfId="5259" xr:uid="{1DAFFF7C-04A0-43C8-AACF-10BCE7B9C62E}"/>
    <cellStyle name="20% - Ênfase4 2 20 3" xfId="5260" xr:uid="{D8943428-F6A6-4272-B2BD-F89D8FB6FAE8}"/>
    <cellStyle name="20% - Ênfase4 2 20 4" xfId="26041" xr:uid="{4467B67F-622D-4416-8167-50A887B3B470}"/>
    <cellStyle name="20% - Ênfase4 2 21" xfId="5261" xr:uid="{CEF8A7E1-76D8-43AD-B9A6-0D3D975BBBE1}"/>
    <cellStyle name="20% - Ênfase4 2 21 2" xfId="5262" xr:uid="{8E58AAD7-EFF3-40C9-B84A-5272396E3748}"/>
    <cellStyle name="20% - Ênfase4 2 21 3" xfId="5263" xr:uid="{00DDB580-0008-4EF1-AD82-A92D7EC2DE01}"/>
    <cellStyle name="20% - Ênfase4 2 21 4" xfId="26042" xr:uid="{F63C6F5D-3B3E-4A0B-949E-791575A7035C}"/>
    <cellStyle name="20% - Ênfase4 2 22" xfId="5264" xr:uid="{E504F08C-F819-4010-A806-BBE8973C2BDB}"/>
    <cellStyle name="20% - Ênfase4 2 22 2" xfId="5265" xr:uid="{87678075-812D-4F52-AC09-BD24700F785A}"/>
    <cellStyle name="20% - Ênfase4 2 22 3" xfId="5266" xr:uid="{E5006804-D370-485B-B729-A5F62FA31612}"/>
    <cellStyle name="20% - Ênfase4 2 22 4" xfId="26043" xr:uid="{39FF10F2-526A-46B9-9C62-E38E00868E57}"/>
    <cellStyle name="20% - Ênfase4 2 23" xfId="5267" xr:uid="{84676BDA-CC1C-407F-B316-BA0A776BE06A}"/>
    <cellStyle name="20% - Ênfase4 2 23 2" xfId="5268" xr:uid="{32374679-0908-41AE-A367-59C5F26ED68F}"/>
    <cellStyle name="20% - Ênfase4 2 23 3" xfId="5269" xr:uid="{A31D150B-FA5D-43FB-80AD-54890437F673}"/>
    <cellStyle name="20% - Ênfase4 2 23 4" xfId="26044" xr:uid="{822896FB-829D-42EA-8ED6-98B9D9C8C842}"/>
    <cellStyle name="20% - Ênfase4 2 24" xfId="5270" xr:uid="{7BF24BBE-1563-4C8D-AEBF-12B0EC1D3086}"/>
    <cellStyle name="20% - Ênfase4 2 24 2" xfId="5271" xr:uid="{619D5E54-8DAE-4C66-B3A6-F18314CD1039}"/>
    <cellStyle name="20% - Ênfase4 2 24 3" xfId="5272" xr:uid="{99A01A0D-930D-403F-AEB5-1BC0B4B30CA4}"/>
    <cellStyle name="20% - Ênfase4 2 24 4" xfId="26045" xr:uid="{3EB52625-8103-4CF8-B641-FC7FD4AA2580}"/>
    <cellStyle name="20% - Ênfase4 2 25" xfId="5273" xr:uid="{199D30F4-58C7-4720-A007-F3C74E437E69}"/>
    <cellStyle name="20% - Ênfase4 2 25 2" xfId="5274" xr:uid="{1F20B4A3-5E7B-4428-BF3B-770A6B30687C}"/>
    <cellStyle name="20% - Ênfase4 2 25 3" xfId="5275" xr:uid="{57F7FE52-06A7-4BF0-8F20-DB4C0B1AB97E}"/>
    <cellStyle name="20% - Ênfase4 2 25 4" xfId="26046" xr:uid="{600ED1A7-192A-41F0-B51E-D3F39806619C}"/>
    <cellStyle name="20% - Ênfase4 2 26" xfId="5276" xr:uid="{AA826550-8CE8-4D73-9F4B-056C2ACD5410}"/>
    <cellStyle name="20% - Ênfase4 2 26 2" xfId="5277" xr:uid="{BCAC4916-27E0-4192-962C-2A68D10F7E49}"/>
    <cellStyle name="20% - Ênfase4 2 26 3" xfId="5278" xr:uid="{8EFB5FD9-4FE9-40B1-8F73-613B9705F884}"/>
    <cellStyle name="20% - Ênfase4 2 26 4" xfId="26047" xr:uid="{3395D4C3-CBFC-467E-9D89-A36FD279FBA2}"/>
    <cellStyle name="20% - Ênfase4 2 27" xfId="5279" xr:uid="{11A8A50D-7660-403D-8234-B7E87593E568}"/>
    <cellStyle name="20% - Ênfase4 2 27 2" xfId="5280" xr:uid="{0EB57895-0685-4DCD-A694-9E5696200EC6}"/>
    <cellStyle name="20% - Ênfase4 2 27 3" xfId="5281" xr:uid="{DE125078-85E7-42DF-A549-33D2B13D5526}"/>
    <cellStyle name="20% - Ênfase4 2 27 4" xfId="26048" xr:uid="{B35FC567-D384-4737-AA6E-965CB0C18563}"/>
    <cellStyle name="20% - Ênfase4 2 28" xfId="5282" xr:uid="{565B7565-33D5-4E80-AC71-631D12CC6A0A}"/>
    <cellStyle name="20% - Ênfase4 2 28 2" xfId="5283" xr:uid="{7A043666-1CE4-4553-8A7A-663E71C86328}"/>
    <cellStyle name="20% - Ênfase4 2 28 3" xfId="5284" xr:uid="{E21C42AB-900C-4F31-BD9F-8C23CF7BD56F}"/>
    <cellStyle name="20% - Ênfase4 2 28 4" xfId="26049" xr:uid="{64C14150-C098-46A8-B4DC-C7AB50E49E33}"/>
    <cellStyle name="20% - Ênfase4 2 29" xfId="5285" xr:uid="{48F13060-38DE-49C1-90DB-14CFB495D238}"/>
    <cellStyle name="20% - Ênfase4 2 29 2" xfId="5286" xr:uid="{93244B6E-1418-4642-9E5B-BE61697FFC76}"/>
    <cellStyle name="20% - Ênfase4 2 29 3" xfId="5287" xr:uid="{C1515150-0DFB-42F9-B3E1-B1DDA5AA18B5}"/>
    <cellStyle name="20% - Ênfase4 2 29 4" xfId="26050" xr:uid="{6BE35CCF-84D4-4C87-A64A-909BBDF53879}"/>
    <cellStyle name="20% - Ênfase4 2 3" xfId="5288" xr:uid="{8B7DA3DC-2F0C-40E0-8799-8172FB486B6B}"/>
    <cellStyle name="20% - Ênfase4 2 3 2" xfId="5289" xr:uid="{C9E2FBF3-5932-4EAC-A022-03AF8448475F}"/>
    <cellStyle name="20% - Ênfase4 2 3 3" xfId="26051" xr:uid="{07DE5065-E505-4859-95DD-C68429CE2C11}"/>
    <cellStyle name="20% - Ênfase4 2 30" xfId="5290" xr:uid="{20D3745B-1773-4AAA-AE89-F6F1A3D18252}"/>
    <cellStyle name="20% - Ênfase4 2 30 2" xfId="5291" xr:uid="{F6CB7C92-B7EB-47F2-A20A-449B05AED9A9}"/>
    <cellStyle name="20% - Ênfase4 2 30 3" xfId="5292" xr:uid="{8E5217D9-3C21-4185-9C25-30956CBE2FF2}"/>
    <cellStyle name="20% - Ênfase4 2 30 4" xfId="26052" xr:uid="{E3826002-9FA4-498C-8410-665BF775DCC1}"/>
    <cellStyle name="20% - Ênfase4 2 31" xfId="5293" xr:uid="{73365B45-00C7-4F4B-A72F-2F490F073728}"/>
    <cellStyle name="20% - Ênfase4 2 31 2" xfId="5294" xr:uid="{E35FB32B-BEC2-47D0-A5A1-84FAEDA2F667}"/>
    <cellStyle name="20% - Ênfase4 2 31 3" xfId="5295" xr:uid="{A6F2184B-7B26-4A5A-BA7E-EE91FC83AC68}"/>
    <cellStyle name="20% - Ênfase4 2 31 4" xfId="26053" xr:uid="{51754210-97E2-4C7B-8F58-6F71AED7A3C0}"/>
    <cellStyle name="20% - Ênfase4 2 32" xfId="5296" xr:uid="{81C19FEE-2236-4E99-9A3F-8EE90BB82B17}"/>
    <cellStyle name="20% - Ênfase4 2 32 2" xfId="5297" xr:uid="{412AB422-3E05-4332-AB01-EB4F99CFA549}"/>
    <cellStyle name="20% - Ênfase4 2 32 3" xfId="5298" xr:uid="{58ECE08C-21DC-4154-865D-723696C37794}"/>
    <cellStyle name="20% - Ênfase4 2 32 4" xfId="26054" xr:uid="{EC969FAA-9225-46C7-9D04-0F07D2BB7BEE}"/>
    <cellStyle name="20% - Ênfase4 2 33" xfId="5299" xr:uid="{A2FA6C6D-AC25-4B19-8677-F5C60536CB5F}"/>
    <cellStyle name="20% - Ênfase4 2 33 2" xfId="5300" xr:uid="{84B44249-443A-4C24-9BC4-0C3A7AB0F472}"/>
    <cellStyle name="20% - Ênfase4 2 33 3" xfId="5301" xr:uid="{DC148C37-4C52-4F20-A504-7CD27E59E499}"/>
    <cellStyle name="20% - Ênfase4 2 33 4" xfId="26055" xr:uid="{AA524DE7-5487-4E2B-B46B-D45990D1F3D6}"/>
    <cellStyle name="20% - Ênfase4 2 34" xfId="5302" xr:uid="{F36C5C77-46AE-4CDD-BE0D-30336EC36513}"/>
    <cellStyle name="20% - Ênfase4 2 34 2" xfId="5303" xr:uid="{29E58507-806C-46A7-874D-06C0B751A29D}"/>
    <cellStyle name="20% - Ênfase4 2 35" xfId="5304" xr:uid="{2EA3A418-D022-402F-8427-A5CF86D4A7F4}"/>
    <cellStyle name="20% - Ênfase4 2 4" xfId="5305" xr:uid="{3AE44BEC-32BB-4789-8C23-D3391451C9C6}"/>
    <cellStyle name="20% - Ênfase4 2 4 2" xfId="5306" xr:uid="{942B709F-D9C2-4220-99B6-1194EF98B6D8}"/>
    <cellStyle name="20% - Ênfase4 2 4 3" xfId="26056" xr:uid="{C8FA4194-7C8B-4A07-9AB1-6F2A85AA191C}"/>
    <cellStyle name="20% - Ênfase4 2 5" xfId="5307" xr:uid="{9B0D2F01-4245-4B05-9077-D71FF279A4BE}"/>
    <cellStyle name="20% - Ênfase4 2 5 2" xfId="5308" xr:uid="{64762531-1BB8-4307-9EF2-5B8A0E155D32}"/>
    <cellStyle name="20% - Ênfase4 2 5 3" xfId="26057" xr:uid="{ACE5230F-37E1-40C0-A80A-D1CA12B0CB4D}"/>
    <cellStyle name="20% - Ênfase4 2 6" xfId="5309" xr:uid="{E3C06B38-8143-4818-B949-F05D9CD02F43}"/>
    <cellStyle name="20% - Ênfase4 2 6 2" xfId="5310" xr:uid="{9C61AB35-D75B-4BAB-9B5D-B14EF98FD3E4}"/>
    <cellStyle name="20% - Ênfase4 2 6 3" xfId="5311" xr:uid="{AE031CB6-4D6A-4869-BCFC-0532AA5E6725}"/>
    <cellStyle name="20% - Ênfase4 2 6 4" xfId="26058" xr:uid="{9085CFA8-0F21-4653-A7D4-103DC8BCD339}"/>
    <cellStyle name="20% - Ênfase4 2 7" xfId="5312" xr:uid="{51E92933-732A-4D25-BB70-9B2ED24C23C6}"/>
    <cellStyle name="20% - Ênfase4 2 7 2" xfId="5313" xr:uid="{E21B0D1F-52DA-40B3-9B81-9ABCB79C874E}"/>
    <cellStyle name="20% - Ênfase4 2 7 3" xfId="5314" xr:uid="{F5B63E1C-E11B-4830-BDF2-E57AB20EE9AE}"/>
    <cellStyle name="20% - Ênfase4 2 7 4" xfId="26059" xr:uid="{E65F5D44-B3D1-45C8-B98D-D7FECDC28A51}"/>
    <cellStyle name="20% - Ênfase4 2 8" xfId="5315" xr:uid="{F7280158-AEC1-40D2-AB57-DBE78543F377}"/>
    <cellStyle name="20% - Ênfase4 2 8 2" xfId="5316" xr:uid="{902C19DB-078D-47E7-8226-31AF96764295}"/>
    <cellStyle name="20% - Ênfase4 2 8 3" xfId="5317" xr:uid="{611DA782-257F-4AB6-BC6F-1BDB99169E5A}"/>
    <cellStyle name="20% - Ênfase4 2 8 4" xfId="26060" xr:uid="{2F67FAAA-858D-4AAB-9EB5-132AD010A99B}"/>
    <cellStyle name="20% - Ênfase4 2 9" xfId="5318" xr:uid="{7C83E965-0B8E-4BC6-BE0E-6D99FBDD46A5}"/>
    <cellStyle name="20% - Ênfase4 2 9 2" xfId="5319" xr:uid="{E2516201-765E-468F-9632-2D9FD2A8E538}"/>
    <cellStyle name="20% - Ênfase4 2 9 3" xfId="5320" xr:uid="{153CF3D9-5237-4650-8CCB-ADB53B55062F}"/>
    <cellStyle name="20% - Ênfase4 2 9 4" xfId="26061" xr:uid="{58801E95-6C10-46E1-BD3F-1985B84BD1B1}"/>
    <cellStyle name="20% - Ênfase4 20" xfId="5321" xr:uid="{255E72DB-D6F0-4ADA-8655-4A5C74DA31D2}"/>
    <cellStyle name="20% - Ênfase4 20 2" xfId="5322" xr:uid="{03EA5661-9E26-4197-A3A6-57B5EE9183BA}"/>
    <cellStyle name="20% - Ênfase4 21" xfId="5323" xr:uid="{F2A3F45E-857D-4897-B3EF-A36B4ADDB76D}"/>
    <cellStyle name="20% - Ênfase4 21 2" xfId="5324" xr:uid="{3056D823-C0AE-46E6-946C-8CCF192B1DA6}"/>
    <cellStyle name="20% - Ênfase4 22" xfId="5325" xr:uid="{A9F41329-B261-4911-8166-85A0A83E509F}"/>
    <cellStyle name="20% - Ênfase4 22 2" xfId="5326" xr:uid="{248C2642-D401-4618-9B3E-7CEB5195E423}"/>
    <cellStyle name="20% - Ênfase4 23" xfId="5327" xr:uid="{3E4BAC18-30A4-417B-BC06-4E7BEAC5FB83}"/>
    <cellStyle name="20% - Ênfase4 23 2" xfId="5328" xr:uid="{F760E37F-507E-440B-875A-1820CB94B075}"/>
    <cellStyle name="20% - Ênfase4 24" xfId="5329" xr:uid="{3521496C-8408-44DE-9E00-B99B1CE18505}"/>
    <cellStyle name="20% - Ênfase4 24 2" xfId="5330" xr:uid="{2EF3B8B1-6CA3-4B67-A40C-02E6CE15B23E}"/>
    <cellStyle name="20% - Ênfase4 25" xfId="5331" xr:uid="{B1D507B0-D8E1-4229-94F9-9D38C8A2231C}"/>
    <cellStyle name="20% - Ênfase4 25 2" xfId="5332" xr:uid="{905BF254-ABCF-4D9D-85E1-7C13C154A273}"/>
    <cellStyle name="20% - Ênfase4 26" xfId="5333" xr:uid="{8B4BCEC6-C756-4E00-B8B7-0B498DB40DAF}"/>
    <cellStyle name="20% - Ênfase4 26 2" xfId="5334" xr:uid="{EDB60779-9119-447D-A67F-A92AD9E4564D}"/>
    <cellStyle name="20% - Ênfase4 27" xfId="5335" xr:uid="{E4BCE4B8-B071-485B-B3E4-E95B98840927}"/>
    <cellStyle name="20% - Ênfase4 27 2" xfId="5336" xr:uid="{CB912B85-F320-48FF-A5ED-0ABA3F963BC4}"/>
    <cellStyle name="20% - Ênfase4 28" xfId="5337" xr:uid="{D48AB885-ADC4-44B8-A002-3EBE0CE1272E}"/>
    <cellStyle name="20% - Ênfase4 28 2" xfId="5338" xr:uid="{4D755B23-83BA-4796-A589-5C209EA58975}"/>
    <cellStyle name="20% - Ênfase4 29" xfId="5339" xr:uid="{770C05C6-8F19-483A-8070-D15D44E4850F}"/>
    <cellStyle name="20% - Ênfase4 29 2" xfId="5340" xr:uid="{5F6199F5-527B-490F-B480-CC020B5BCCED}"/>
    <cellStyle name="20% - Ênfase4 3" xfId="5341" xr:uid="{F8551056-C57F-47F7-ABA4-14B226ADC55F}"/>
    <cellStyle name="20% - Ênfase4 3 2" xfId="5342" xr:uid="{10899DE0-5E30-4FC5-80A7-87A326C1E626}"/>
    <cellStyle name="20% - Ênfase4 3 3" xfId="5343" xr:uid="{A944923E-6B2C-412E-B426-8B4EF998B6EB}"/>
    <cellStyle name="20% - Ênfase4 3 3 2" xfId="5344" xr:uid="{B56A014F-1A1B-46EC-AFD9-621AE2BC19E8}"/>
    <cellStyle name="20% - Ênfase4 3 4" xfId="5345" xr:uid="{8709430A-256D-4B59-B343-0DA2F311AB66}"/>
    <cellStyle name="20% - Ênfase4 30" xfId="5346" xr:uid="{65A1F028-1989-4C80-812A-C32CB3A50124}"/>
    <cellStyle name="20% - Ênfase4 30 2" xfId="5347" xr:uid="{26DAD446-D2D8-43D5-8BE0-7D8C40F67B9B}"/>
    <cellStyle name="20% - Ênfase4 30 3" xfId="26062" xr:uid="{D5A8DD00-26A6-498C-9C2E-3749EF4D0109}"/>
    <cellStyle name="20% - Ênfase4 31" xfId="5348" xr:uid="{D7929649-8520-4F16-92DB-3099B2267DD7}"/>
    <cellStyle name="20% - Ênfase4 31 2" xfId="5349" xr:uid="{8516EE20-A592-479E-9544-7D83AA0CC80B}"/>
    <cellStyle name="20% - Ênfase4 32" xfId="5350" xr:uid="{39404C9C-7FDC-4D92-B68C-6A6C9A548BD2}"/>
    <cellStyle name="20% - Ênfase4 32 2" xfId="5351" xr:uid="{3AD0D00B-D698-43C2-8272-20E604645F29}"/>
    <cellStyle name="20% - Ênfase4 33" xfId="5352" xr:uid="{8CDEFE19-689D-4E9A-93F1-BAEF70802136}"/>
    <cellStyle name="20% - Ênfase4 33 2" xfId="5353" xr:uid="{DDE8BF78-72D8-41FA-A4E5-D7EFC25A3B90}"/>
    <cellStyle name="20% - Ênfase4 33 3" xfId="5354" xr:uid="{19C0F056-9CF5-428B-8475-C7C9A82DCAE0}"/>
    <cellStyle name="20% - Ênfase4 33 4" xfId="26063" xr:uid="{A220A37D-A054-4E50-94FA-4FE67380FE46}"/>
    <cellStyle name="20% - Ênfase4 34" xfId="5355" xr:uid="{B6B096B0-3291-45E6-9787-070739F49E23}"/>
    <cellStyle name="20% - Ênfase4 34 2" xfId="5356" xr:uid="{7B8881FD-A066-4C2B-8FA3-79A2B64F97A0}"/>
    <cellStyle name="20% - Ênfase4 34 3" xfId="5357" xr:uid="{C2B50F51-E0D2-4252-BFD0-1689E7D5A662}"/>
    <cellStyle name="20% - Ênfase4 34 4" xfId="26064" xr:uid="{9E412883-706E-4795-9C7A-BC1922BDC5C1}"/>
    <cellStyle name="20% - Ênfase4 35" xfId="5358" xr:uid="{4E50BD19-7EAD-493F-9EA2-DC8F02A0FCD1}"/>
    <cellStyle name="20% - Ênfase4 35 2" xfId="5359" xr:uid="{832B65EE-6803-4804-81EC-43FCE5DC6073}"/>
    <cellStyle name="20% - Ênfase4 36" xfId="5360" xr:uid="{260127A3-BEFC-40DD-83D4-B6556E501B80}"/>
    <cellStyle name="20% - Ênfase4 36 2" xfId="5361" xr:uid="{07B6792B-FF23-4C55-BE16-5EFE80C8420D}"/>
    <cellStyle name="20% - Ênfase4 4" xfId="5362" xr:uid="{A10E8558-C190-4CEC-852C-745F96C9D1EE}"/>
    <cellStyle name="20% - Ênfase4 4 2" xfId="5363" xr:uid="{CB8DFB0C-7C1A-4B65-8DB1-20CF96A28C4B}"/>
    <cellStyle name="20% - Ênfase4 4 2 2" xfId="5364" xr:uid="{4EB67B7E-BF46-4F9A-9413-494325A4DF80}"/>
    <cellStyle name="20% - Ênfase4 4 3" xfId="5365" xr:uid="{8D783DF0-DA79-4FBD-833A-C72938956D28}"/>
    <cellStyle name="20% - Ênfase4 4 3 2" xfId="5366" xr:uid="{59452915-1F12-4775-8ED5-01B14B730FA9}"/>
    <cellStyle name="20% - Ênfase4 4 4" xfId="5367" xr:uid="{FEDC2822-CC8E-4DB7-9BB6-697FE637302F}"/>
    <cellStyle name="20% - Ênfase4 5" xfId="5368" xr:uid="{C319906A-5F38-47AA-AF8E-A2E39865FD68}"/>
    <cellStyle name="20% - Ênfase4 5 2" xfId="5369" xr:uid="{EC228EAD-9DFA-42F1-8485-9CB12A38A400}"/>
    <cellStyle name="20% - Ênfase4 5 2 2" xfId="5370" xr:uid="{2637235C-453B-415D-9B8B-7DEC88516200}"/>
    <cellStyle name="20% - Ênfase4 5 3" xfId="5371" xr:uid="{3248E7AB-DC7B-4C4F-A2DE-6C5A0C9E1BD8}"/>
    <cellStyle name="20% - Ênfase4 5 3 2" xfId="5372" xr:uid="{2A36C8A1-682F-4B8D-9995-CB0CB48F4915}"/>
    <cellStyle name="20% - Ênfase4 5 4" xfId="5373" xr:uid="{3C6C175E-445F-453A-B8CC-4D3E04D4B9C1}"/>
    <cellStyle name="20% - Ênfase4 6" xfId="5374" xr:uid="{2907076B-CAD4-4086-8194-BAC9150D626B}"/>
    <cellStyle name="20% - Ênfase4 6 2" xfId="5375" xr:uid="{F5EA54DC-40F9-4F61-9EA2-F40A1BBE4D1F}"/>
    <cellStyle name="20% - Ênfase4 6 2 2" xfId="5376" xr:uid="{6707132A-D82E-4357-A680-739907C05591}"/>
    <cellStyle name="20% - Ênfase4 6 3" xfId="5377" xr:uid="{EF7994E7-FE69-46C3-B49B-928873C5ED18}"/>
    <cellStyle name="20% - Ênfase4 6 3 2" xfId="5378" xr:uid="{DA226D5E-96F0-4AAA-9352-6A9E73DD8799}"/>
    <cellStyle name="20% - Ênfase4 6 4" xfId="5379" xr:uid="{3E0ABCF5-0E67-44D3-8D88-0B3CA85C039B}"/>
    <cellStyle name="20% - Ênfase4 7" xfId="5380" xr:uid="{E1C856AB-8590-4C29-ADD3-CCE50906C04D}"/>
    <cellStyle name="20% - Ênfase4 7 2" xfId="5381" xr:uid="{B885A2E4-7028-4015-AFB2-0ACBC1106F3C}"/>
    <cellStyle name="20% - Ênfase4 7 2 2" xfId="5382" xr:uid="{CD60556F-E904-4751-A349-44C22E792C8F}"/>
    <cellStyle name="20% - Ênfase4 7 3" xfId="5383" xr:uid="{A18C1082-495B-4D2E-A7A5-B0CCDC7EF781}"/>
    <cellStyle name="20% - Ênfase4 7 3 2" xfId="5384" xr:uid="{390195D2-E464-4067-ABE7-7B79A741BC15}"/>
    <cellStyle name="20% - Ênfase4 7 4" xfId="5385" xr:uid="{AB298DE3-97FF-4717-938E-0351171590DA}"/>
    <cellStyle name="20% - Ênfase4 8" xfId="5386" xr:uid="{CF4C6163-E5B8-49AF-BD33-91A45A2483AC}"/>
    <cellStyle name="20% - Ênfase4 8 2" xfId="5387" xr:uid="{0A8AE2B5-BF1F-4D30-909E-D58F32902A37}"/>
    <cellStyle name="20% - Ênfase4 8 2 2" xfId="5388" xr:uid="{E5BBC1A6-4C55-4D71-8D81-976061E4661D}"/>
    <cellStyle name="20% - Ênfase4 8 3" xfId="5389" xr:uid="{E1F9ABD3-6766-4782-B05E-F139C341E40B}"/>
    <cellStyle name="20% - Ênfase4 8 3 2" xfId="5390" xr:uid="{2A9AB322-85F8-4EE0-9F12-20D53E2C3938}"/>
    <cellStyle name="20% - Ênfase4 8 4" xfId="5391" xr:uid="{E106D02C-A998-425C-B929-C473CBC2FADA}"/>
    <cellStyle name="20% - Ênfase4 9" xfId="5392" xr:uid="{C73D4ECF-A831-41B8-ABDC-6D253615EC99}"/>
    <cellStyle name="20% - Ênfase4 9 2" xfId="5393" xr:uid="{E88C30D9-1924-4EC2-AA83-5020C29AD4A6}"/>
    <cellStyle name="20% - Ênfase4 9 2 2" xfId="5394" xr:uid="{2BDF4962-A6FE-475F-92A5-22293898DD62}"/>
    <cellStyle name="20% - Ênfase4 9 3" xfId="5395" xr:uid="{5FF6B750-5D9A-40CE-9A79-653804954638}"/>
    <cellStyle name="20% - Ênfase4 9 3 2" xfId="5396" xr:uid="{FD9B11D9-DC8B-47F8-B861-123378BFE972}"/>
    <cellStyle name="20% - Ênfase4 9 4" xfId="5397" xr:uid="{EFAB3D85-6BCB-4E03-8CAE-D9B457B82677}"/>
    <cellStyle name="20% - Ênfase5 10" xfId="5398" xr:uid="{C46536B7-A448-44D8-B311-F89ACD5B6D3C}"/>
    <cellStyle name="20% - Ênfase5 10 2" xfId="5399" xr:uid="{3B497A53-7B73-4A75-B92E-D1F579C25AAA}"/>
    <cellStyle name="20% - Ênfase5 10 2 2" xfId="5400" xr:uid="{16D394DC-03C5-4F50-AA09-7B64351B5019}"/>
    <cellStyle name="20% - Ênfase5 10 3" xfId="5401" xr:uid="{2B2D20AD-9DA0-41EA-B173-53A7DD006650}"/>
    <cellStyle name="20% - Ênfase5 10 3 2" xfId="5402" xr:uid="{F968FF62-8947-4ECE-A4D5-2ED9C8181ACE}"/>
    <cellStyle name="20% - Ênfase5 10 4" xfId="5403" xr:uid="{18CDFAF3-C9D7-4718-929D-785B65F2B1D0}"/>
    <cellStyle name="20% - Ênfase5 11" xfId="5404" xr:uid="{99CBD3E3-66E4-411C-A235-B59CFAD91CBA}"/>
    <cellStyle name="20% - Ênfase5 11 2" xfId="5405" xr:uid="{002239B9-72CE-4019-A6D6-7AAB33AD9942}"/>
    <cellStyle name="20% - Ênfase5 11 2 2" xfId="5406" xr:uid="{2666422E-5711-4341-B75B-EC565818F978}"/>
    <cellStyle name="20% - Ênfase5 11 3" xfId="5407" xr:uid="{20BBE4F6-9099-4C1F-9724-93E3BC64DF09}"/>
    <cellStyle name="20% - Ênfase5 11 3 2" xfId="5408" xr:uid="{5CE94AC9-21A2-49C6-BB1C-06CB33EE3342}"/>
    <cellStyle name="20% - Ênfase5 11 4" xfId="5409" xr:uid="{1AC1A8B5-4FC6-44DC-9839-E427551CB338}"/>
    <cellStyle name="20% - Ênfase5 12" xfId="5410" xr:uid="{29C7B20E-0D4B-4901-974E-6B364E5AB329}"/>
    <cellStyle name="20% - Ênfase5 12 2" xfId="5411" xr:uid="{076BF34C-A55C-4CA6-9640-3A88459615E5}"/>
    <cellStyle name="20% - Ênfase5 12 2 2" xfId="5412" xr:uid="{E737D7B0-A77D-452B-AF6A-3404E414F97B}"/>
    <cellStyle name="20% - Ênfase5 12 3" xfId="5413" xr:uid="{0A065A81-197C-40C5-92DC-05E6E1E3C636}"/>
    <cellStyle name="20% - Ênfase5 12 3 2" xfId="5414" xr:uid="{7179E81F-C516-4400-B00B-1795F74576BB}"/>
    <cellStyle name="20% - Ênfase5 12 4" xfId="5415" xr:uid="{B5DAFD08-22F0-4690-89BE-A4F6AEFB7E8C}"/>
    <cellStyle name="20% - Ênfase5 13" xfId="5416" xr:uid="{4F703CE4-40AF-4B92-8C2F-CCD6EE378E0D}"/>
    <cellStyle name="20% - Ênfase5 13 2" xfId="5417" xr:uid="{BA1F6675-EA89-40C6-B668-01946EADD0DF}"/>
    <cellStyle name="20% - Ênfase5 14" xfId="5418" xr:uid="{919AE5D5-FCBA-49A6-AA39-6F53DBCED9F3}"/>
    <cellStyle name="20% - Ênfase5 14 2" xfId="5419" xr:uid="{D41170F5-B96A-459F-A718-057D0BAD055F}"/>
    <cellStyle name="20% - Ênfase5 15" xfId="5420" xr:uid="{AF1700D1-2A57-4F4F-84C4-9950E9BF10EC}"/>
    <cellStyle name="20% - Ênfase5 15 2" xfId="5421" xr:uid="{A1C992D2-C841-4BE1-8336-1DB1114DDFA4}"/>
    <cellStyle name="20% - Ênfase5 16" xfId="5422" xr:uid="{8976DA6F-8CF7-4331-9F1E-45490FF93ADE}"/>
    <cellStyle name="20% - Ênfase5 16 2" xfId="5423" xr:uid="{27FFEF43-6AF2-4F75-8F42-568F56B085BC}"/>
    <cellStyle name="20% - Ênfase5 17" xfId="5424" xr:uid="{BF5352FB-82E3-4882-8181-D0A66D0639F4}"/>
    <cellStyle name="20% - Ênfase5 17 2" xfId="5425" xr:uid="{6B94CDDF-F851-45BB-A8C7-0F997D4F9777}"/>
    <cellStyle name="20% - Ênfase5 18" xfId="5426" xr:uid="{4A76D96D-6A75-4A36-A702-D0059D30D5A5}"/>
    <cellStyle name="20% - Ênfase5 18 2" xfId="5427" xr:uid="{B7F65052-963D-4886-A7F6-9A10B2E398EE}"/>
    <cellStyle name="20% - Ênfase5 19" xfId="5428" xr:uid="{4667B369-4185-4C73-9907-2D243DB7C9C5}"/>
    <cellStyle name="20% - Ênfase5 19 2" xfId="5429" xr:uid="{D92D35F8-F649-4A20-B1D1-E783FB0CBDB4}"/>
    <cellStyle name="20% - Ênfase5 2" xfId="5430" xr:uid="{F4F5D889-D458-4E26-8E7B-249D50CEE266}"/>
    <cellStyle name="20% - Ênfase5 2 10" xfId="5431" xr:uid="{56399608-93F1-4744-B29A-0230CE30EA37}"/>
    <cellStyle name="20% - Ênfase5 2 10 2" xfId="5432" xr:uid="{9C966F53-7599-4E24-A45C-C2E21ACA3C0D}"/>
    <cellStyle name="20% - Ênfase5 2 10 3" xfId="5433" xr:uid="{0188B3E3-5244-467B-80B8-1285C283372E}"/>
    <cellStyle name="20% - Ênfase5 2 11" xfId="5434" xr:uid="{E35E5433-B0F0-466F-91D7-E5A072C7B329}"/>
    <cellStyle name="20% - Ênfase5 2 11 2" xfId="5435" xr:uid="{80A5C524-6746-4F06-94EE-5B5F1BE963C2}"/>
    <cellStyle name="20% - Ênfase5 2 11 3" xfId="5436" xr:uid="{D509C27C-BDCF-4A07-818D-383686C9E961}"/>
    <cellStyle name="20% - Ênfase5 2 12" xfId="5437" xr:uid="{63CD8604-5B10-4AF1-946F-D2AB54F073D5}"/>
    <cellStyle name="20% - Ênfase5 2 12 2" xfId="5438" xr:uid="{81A858CA-EAF7-447A-A1FE-E82338920261}"/>
    <cellStyle name="20% - Ênfase5 2 12 3" xfId="5439" xr:uid="{99F80F49-6656-4F82-B385-4968CF09299B}"/>
    <cellStyle name="20% - Ênfase5 2 13" xfId="5440" xr:uid="{67238860-F97C-451E-8497-8A715906C7F1}"/>
    <cellStyle name="20% - Ênfase5 2 13 2" xfId="5441" xr:uid="{C8297D65-DB13-42AC-825F-F46ABA3509E0}"/>
    <cellStyle name="20% - Ênfase5 2 13 3" xfId="5442" xr:uid="{445FCF4A-8E9C-433A-AD1C-958E38C2B3F9}"/>
    <cellStyle name="20% - Ênfase5 2 14" xfId="5443" xr:uid="{6EED4964-D407-4323-8F0C-2F375A8753FD}"/>
    <cellStyle name="20% - Ênfase5 2 14 2" xfId="5444" xr:uid="{B9E01966-60C1-4410-8D33-523F9F8920B9}"/>
    <cellStyle name="20% - Ênfase5 2 14 3" xfId="5445" xr:uid="{42BE0E66-8745-4D64-935C-078B3A83663F}"/>
    <cellStyle name="20% - Ênfase5 2 15" xfId="5446" xr:uid="{3C104EC8-7746-4931-8778-A8B19E155B44}"/>
    <cellStyle name="20% - Ênfase5 2 15 2" xfId="5447" xr:uid="{13189DAA-6824-46D1-855F-D34EDF480B95}"/>
    <cellStyle name="20% - Ênfase5 2 15 3" xfId="5448" xr:uid="{B88B6BBC-8703-4BCB-84DF-843453DBAE46}"/>
    <cellStyle name="20% - Ênfase5 2 16" xfId="5449" xr:uid="{3B3A3342-B6AB-4816-B669-8DB849E5CF8E}"/>
    <cellStyle name="20% - Ênfase5 2 16 2" xfId="5450" xr:uid="{B78F7BF4-F9B7-4AB9-BF5A-EDB2591B442A}"/>
    <cellStyle name="20% - Ênfase5 2 16 3" xfId="5451" xr:uid="{E949D13B-3BEB-43FA-956C-1D813D549898}"/>
    <cellStyle name="20% - Ênfase5 2 17" xfId="5452" xr:uid="{FC0B70E5-FC4A-4AF4-94BA-47F567BF8D16}"/>
    <cellStyle name="20% - Ênfase5 2 17 2" xfId="5453" xr:uid="{A9AD54F8-39C4-45FC-8CC7-1D269E34D81A}"/>
    <cellStyle name="20% - Ênfase5 2 17 3" xfId="5454" xr:uid="{AFF663A2-9571-4125-9379-9FDFA059F132}"/>
    <cellStyle name="20% - Ênfase5 2 18" xfId="5455" xr:uid="{74115FC4-7EB1-4B8D-88A3-44C6CF6D85F8}"/>
    <cellStyle name="20% - Ênfase5 2 18 2" xfId="5456" xr:uid="{743B0851-8F5F-4251-ADD1-0917CB5A215D}"/>
    <cellStyle name="20% - Ênfase5 2 18 3" xfId="5457" xr:uid="{66E34E2E-E708-4874-9192-273CF90B7D3B}"/>
    <cellStyle name="20% - Ênfase5 2 19" xfId="5458" xr:uid="{FF57C48F-D27E-44C3-98DB-64BB871A8665}"/>
    <cellStyle name="20% - Ênfase5 2 19 2" xfId="5459" xr:uid="{941F2761-764E-43B1-8326-B5AA22F0E95A}"/>
    <cellStyle name="20% - Ênfase5 2 19 3" xfId="5460" xr:uid="{C172B53F-1D8C-4363-94D3-C0DA1442D38F}"/>
    <cellStyle name="20% - Ênfase5 2 2" xfId="5461" xr:uid="{545282D5-3275-4D5B-825A-79EBE54E3B0C}"/>
    <cellStyle name="20% - Ênfase5 2 2 2" xfId="5462" xr:uid="{1557743B-93C2-4066-AFA6-D433F28F5939}"/>
    <cellStyle name="20% - Ênfase5 2 2 2 2" xfId="5463" xr:uid="{6DF99591-DC1A-477C-9183-BDE53CF198C3}"/>
    <cellStyle name="20% - Ênfase5 2 2 2 2 2" xfId="5464" xr:uid="{B6825128-A50D-4E7D-9883-5F89C05EF808}"/>
    <cellStyle name="20% - Ênfase5 2 2 2 3" xfId="5465" xr:uid="{D9A76E40-F0AC-4994-B3AB-E30CB88187B0}"/>
    <cellStyle name="20% - Ênfase5 2 2 2 3 2" xfId="5466" xr:uid="{0D41F859-3DAF-45A3-9662-A398698D5915}"/>
    <cellStyle name="20% - Ênfase5 2 2 2 4" xfId="5467" xr:uid="{CC62C1CF-E8E7-41C0-A7DF-1C6C8669E4E0}"/>
    <cellStyle name="20% - Ênfase5 2 2 3" xfId="5468" xr:uid="{7E556132-2477-4E9B-B9C3-2602B01C65DE}"/>
    <cellStyle name="20% - Ênfase5 2 2 3 2" xfId="5469" xr:uid="{88AD2496-F722-40BB-A150-9171FC96EEBE}"/>
    <cellStyle name="20% - Ênfase5 2 2 4" xfId="5470" xr:uid="{71468D7F-4BA7-4DDC-8187-F209798936D2}"/>
    <cellStyle name="20% - Ênfase5 2 2 5" xfId="5471" xr:uid="{B607BFFA-66D5-4DCB-BAE7-BFB32975044B}"/>
    <cellStyle name="20% - Ênfase5 2 20" xfId="5472" xr:uid="{60CF5CBF-D568-4175-A805-4C7555A0C29D}"/>
    <cellStyle name="20% - Ênfase5 2 20 2" xfId="5473" xr:uid="{25E6329B-7A23-41B9-B782-C8D30A61C4A9}"/>
    <cellStyle name="20% - Ênfase5 2 20 3" xfId="5474" xr:uid="{6BEAC3C9-50C0-487D-B73A-F1B4576EE3B3}"/>
    <cellStyle name="20% - Ênfase5 2 21" xfId="5475" xr:uid="{5D78E150-26DF-4F43-B9FB-CD3EC5433DE8}"/>
    <cellStyle name="20% - Ênfase5 2 21 2" xfId="5476" xr:uid="{769CA268-D9A1-41E3-90C0-32DB9545D10A}"/>
    <cellStyle name="20% - Ênfase5 2 21 3" xfId="5477" xr:uid="{AA30964E-648F-4FBE-A237-94A3C3B1CACB}"/>
    <cellStyle name="20% - Ênfase5 2 22" xfId="5478" xr:uid="{3EE2491B-7F7C-40C7-AE76-6668E4B421FE}"/>
    <cellStyle name="20% - Ênfase5 2 22 2" xfId="5479" xr:uid="{16C9EA97-02BA-4BFB-8829-E5FE2211E6CC}"/>
    <cellStyle name="20% - Ênfase5 2 22 3" xfId="5480" xr:uid="{D76BD321-105D-4E32-966D-9BF9B818E36F}"/>
    <cellStyle name="20% - Ênfase5 2 23" xfId="5481" xr:uid="{914A12FD-7931-4623-88C2-1093E2C1D21B}"/>
    <cellStyle name="20% - Ênfase5 2 23 2" xfId="5482" xr:uid="{265923BA-1DAD-4BBD-B81F-783DFA6E3220}"/>
    <cellStyle name="20% - Ênfase5 2 23 3" xfId="5483" xr:uid="{36DFF5DB-3211-41E3-A535-20509E2B8940}"/>
    <cellStyle name="20% - Ênfase5 2 24" xfId="5484" xr:uid="{6B164D86-E88E-4F5E-B7AF-08342495DCAD}"/>
    <cellStyle name="20% - Ênfase5 2 24 2" xfId="5485" xr:uid="{4300157A-4E58-401E-885A-7F809DFCE3B3}"/>
    <cellStyle name="20% - Ênfase5 2 24 3" xfId="5486" xr:uid="{6B01FE8B-C127-4A8B-87F4-23D23AC29DD1}"/>
    <cellStyle name="20% - Ênfase5 2 25" xfId="5487" xr:uid="{0E4785BF-8A68-4608-846C-E80689332062}"/>
    <cellStyle name="20% - Ênfase5 2 25 2" xfId="5488" xr:uid="{9BEA6D42-AF85-4726-9560-8BC845859F7A}"/>
    <cellStyle name="20% - Ênfase5 2 25 3" xfId="5489" xr:uid="{881AA20F-7180-461D-BAE4-5132E1D19EB3}"/>
    <cellStyle name="20% - Ênfase5 2 26" xfId="5490" xr:uid="{3FFD5BFB-E31F-4DB8-8324-1ACE134E700D}"/>
    <cellStyle name="20% - Ênfase5 2 26 2" xfId="5491" xr:uid="{7A283478-0450-4C5B-9A80-074456B1447A}"/>
    <cellStyle name="20% - Ênfase5 2 26 3" xfId="5492" xr:uid="{7652294D-C523-4ADC-9819-5D354DDF1B36}"/>
    <cellStyle name="20% - Ênfase5 2 27" xfId="5493" xr:uid="{BA614550-2285-41EF-A291-6BA635DFF205}"/>
    <cellStyle name="20% - Ênfase5 2 27 2" xfId="5494" xr:uid="{DF32BCEE-67D7-4910-9305-2E490BA7D592}"/>
    <cellStyle name="20% - Ênfase5 2 27 3" xfId="5495" xr:uid="{18A98CA0-07DD-4FA6-81CE-20C50967983D}"/>
    <cellStyle name="20% - Ênfase5 2 28" xfId="5496" xr:uid="{A0200CA6-BF92-4CA2-8492-2110A9597EF1}"/>
    <cellStyle name="20% - Ênfase5 2 28 2" xfId="5497" xr:uid="{A841F405-10FC-4273-9CF5-2491629D1167}"/>
    <cellStyle name="20% - Ênfase5 2 28 3" xfId="5498" xr:uid="{56388110-6A9E-4E2B-ABC6-7B6EE5425415}"/>
    <cellStyle name="20% - Ênfase5 2 29" xfId="5499" xr:uid="{D09BB522-8ED9-4383-B4CC-D4BAC596076C}"/>
    <cellStyle name="20% - Ênfase5 2 29 2" xfId="5500" xr:uid="{AE37CA58-B161-43AC-B8DA-2E7A678023C0}"/>
    <cellStyle name="20% - Ênfase5 2 29 3" xfId="5501" xr:uid="{DAFEFFCB-B1CF-4342-AFA6-C0081856B5B0}"/>
    <cellStyle name="20% - Ênfase5 2 3" xfId="5502" xr:uid="{35656119-0369-43D0-9378-AAAEF87F1317}"/>
    <cellStyle name="20% - Ênfase5 2 3 2" xfId="5503" xr:uid="{E343128E-547B-4058-9E5B-5B4846D25AFA}"/>
    <cellStyle name="20% - Ênfase5 2 3 3" xfId="26065" xr:uid="{19ABAAB7-71F4-4818-BCF3-41918F495259}"/>
    <cellStyle name="20% - Ênfase5 2 30" xfId="5504" xr:uid="{F1E8DCF3-F7D6-4DB7-B380-EB3F960B97A4}"/>
    <cellStyle name="20% - Ênfase5 2 30 2" xfId="5505" xr:uid="{F2AE01D0-A137-4E74-823A-8267BF2FA624}"/>
    <cellStyle name="20% - Ênfase5 2 30 3" xfId="5506" xr:uid="{458A935B-2A74-4B94-B889-6A3FAF893667}"/>
    <cellStyle name="20% - Ênfase5 2 31" xfId="5507" xr:uid="{77CDD5AE-D013-4227-BABB-4889F19D5AD2}"/>
    <cellStyle name="20% - Ênfase5 2 31 2" xfId="5508" xr:uid="{99D2A992-EC83-4DE1-99DB-239D9F41ABDC}"/>
    <cellStyle name="20% - Ênfase5 2 31 3" xfId="5509" xr:uid="{9BE0309D-2550-4E4E-B9E2-E8B7DA3A138D}"/>
    <cellStyle name="20% - Ênfase5 2 32" xfId="5510" xr:uid="{03430729-6526-4968-95A0-CF5B149E93DD}"/>
    <cellStyle name="20% - Ênfase5 2 32 2" xfId="5511" xr:uid="{0A187E38-11DA-47D6-94A1-D73A97C5B6B9}"/>
    <cellStyle name="20% - Ênfase5 2 32 3" xfId="5512" xr:uid="{3CAD9967-29F9-4736-98CD-08440FC01265}"/>
    <cellStyle name="20% - Ênfase5 2 33" xfId="5513" xr:uid="{4E523303-D423-429F-9A5D-CD1DC3C39233}"/>
    <cellStyle name="20% - Ênfase5 2 33 2" xfId="5514" xr:uid="{E21ABEFD-0383-40A4-8498-2B0F9A9B2D25}"/>
    <cellStyle name="20% - Ênfase5 2 33 3" xfId="5515" xr:uid="{513F7FDC-D05D-4203-A94A-8511F3D27C04}"/>
    <cellStyle name="20% - Ênfase5 2 34" xfId="5516" xr:uid="{A11A96FC-76A0-46FA-AC0B-5047B44B2E3C}"/>
    <cellStyle name="20% - Ênfase5 2 34 2" xfId="5517" xr:uid="{EC7BC1FF-52E1-432B-8889-2E046B8F754E}"/>
    <cellStyle name="20% - Ênfase5 2 35" xfId="5518" xr:uid="{02F022BB-8783-429C-8F0D-6B80DC48612E}"/>
    <cellStyle name="20% - Ênfase5 2 4" xfId="5519" xr:uid="{ADE0F626-562E-41B2-8600-7E3042902225}"/>
    <cellStyle name="20% - Ênfase5 2 4 2" xfId="5520" xr:uid="{3FD83F42-4DB7-4E30-AF96-4B8C37B6FC61}"/>
    <cellStyle name="20% - Ênfase5 2 4 3" xfId="26066" xr:uid="{7BEFD9CB-B42A-4E0B-B526-9ED9EA94B9F9}"/>
    <cellStyle name="20% - Ênfase5 2 5" xfId="5521" xr:uid="{C7E6BDE2-440A-44AC-9714-945FE93E3162}"/>
    <cellStyle name="20% - Ênfase5 2 5 2" xfId="5522" xr:uid="{746DB5CA-FC79-4CFA-B027-DA37F57FC8BB}"/>
    <cellStyle name="20% - Ênfase5 2 5 3" xfId="26067" xr:uid="{4679B55A-F2F8-415E-9072-5625477C3FCA}"/>
    <cellStyle name="20% - Ênfase5 2 6" xfId="5523" xr:uid="{D46CF736-CC79-4306-B5C5-D0F20D654154}"/>
    <cellStyle name="20% - Ênfase5 2 6 2" xfId="5524" xr:uid="{06926FA6-3F61-480D-B332-07D6A67070ED}"/>
    <cellStyle name="20% - Ênfase5 2 6 3" xfId="5525" xr:uid="{90C4D004-57C5-4DA0-B426-8ADB9B438CE9}"/>
    <cellStyle name="20% - Ênfase5 2 7" xfId="5526" xr:uid="{7D1D6F53-8825-4BF6-9390-D14BEED2D7F1}"/>
    <cellStyle name="20% - Ênfase5 2 7 2" xfId="5527" xr:uid="{833FCBA8-C1FA-4C52-835F-ADD0FC8C720A}"/>
    <cellStyle name="20% - Ênfase5 2 7 3" xfId="5528" xr:uid="{35A175FA-1F18-4773-BB39-6CFE11965359}"/>
    <cellStyle name="20% - Ênfase5 2 8" xfId="5529" xr:uid="{C546B12E-3EB9-42C7-9919-D8A3DAB0B5CE}"/>
    <cellStyle name="20% - Ênfase5 2 8 2" xfId="5530" xr:uid="{BE33D7BC-6947-48D4-B5F0-C6E3D6A871A0}"/>
    <cellStyle name="20% - Ênfase5 2 8 3" xfId="5531" xr:uid="{B913A4CD-E9CC-4AC1-AE40-2B32AD9405B7}"/>
    <cellStyle name="20% - Ênfase5 2 9" xfId="5532" xr:uid="{04A89032-EB9E-4615-98D9-D2088C27A853}"/>
    <cellStyle name="20% - Ênfase5 2 9 2" xfId="5533" xr:uid="{2B3EFFF5-004F-48C0-8A58-D75C8D7EB7DE}"/>
    <cellStyle name="20% - Ênfase5 2 9 3" xfId="5534" xr:uid="{8CECC952-34A8-4A30-8616-FEA57E5911D6}"/>
    <cellStyle name="20% - Ênfase5 20" xfId="5535" xr:uid="{CAAFCA90-70B8-4729-BED2-77EFED16D841}"/>
    <cellStyle name="20% - Ênfase5 20 2" xfId="5536" xr:uid="{887B6835-F46F-43E9-912A-633D543B62E3}"/>
    <cellStyle name="20% - Ênfase5 21" xfId="5537" xr:uid="{95F93BF0-67A3-461F-8B34-40AA6B036D84}"/>
    <cellStyle name="20% - Ênfase5 21 2" xfId="5538" xr:uid="{D8CE62B5-A9D9-4D23-9565-109C0B7D1950}"/>
    <cellStyle name="20% - Ênfase5 22" xfId="5539" xr:uid="{53640E3E-77F6-4A51-A0B0-70644D295A95}"/>
    <cellStyle name="20% - Ênfase5 22 2" xfId="5540" xr:uid="{6DD260CD-C519-4906-9E0A-6687052ECCE0}"/>
    <cellStyle name="20% - Ênfase5 23" xfId="5541" xr:uid="{37A6E2C7-FDED-4A9C-9435-13225F845DF2}"/>
    <cellStyle name="20% - Ênfase5 23 2" xfId="5542" xr:uid="{C6CF7D5E-AE07-44DF-8251-6068F2FA8E84}"/>
    <cellStyle name="20% - Ênfase5 24" xfId="5543" xr:uid="{B45DFEF7-9474-44F2-9CF7-E6B83EEC5534}"/>
    <cellStyle name="20% - Ênfase5 24 2" xfId="5544" xr:uid="{3775AAAA-3A8F-4FDB-B6B8-AF35CFD2C3CA}"/>
    <cellStyle name="20% - Ênfase5 25" xfId="5545" xr:uid="{9C13C449-416D-4025-BD7F-2589C2945544}"/>
    <cellStyle name="20% - Ênfase5 25 2" xfId="5546" xr:uid="{2FFEF58D-844A-4887-BD91-FED77DFD3D9E}"/>
    <cellStyle name="20% - Ênfase5 26" xfId="5547" xr:uid="{9266C059-0889-425E-AD9B-E2E132D7F11F}"/>
    <cellStyle name="20% - Ênfase5 26 2" xfId="5548" xr:uid="{390A307F-87A5-4A03-9BDA-3E400FD292D5}"/>
    <cellStyle name="20% - Ênfase5 27" xfId="5549" xr:uid="{55D3C285-82BF-4DB3-89B4-7FA3B7F7FB2C}"/>
    <cellStyle name="20% - Ênfase5 27 2" xfId="5550" xr:uid="{927E2541-EAE7-4F7C-845C-3B19F7CE49B7}"/>
    <cellStyle name="20% - Ênfase5 28" xfId="5551" xr:uid="{E96392E5-A0D8-4681-978D-ED2E60EE7178}"/>
    <cellStyle name="20% - Ênfase5 28 2" xfId="5552" xr:uid="{079F5BDB-7746-4302-8700-DAA80C90CBD2}"/>
    <cellStyle name="20% - Ênfase5 29" xfId="5553" xr:uid="{EDFCFBCD-BE8B-4846-8C31-B88EE2420E0D}"/>
    <cellStyle name="20% - Ênfase5 29 2" xfId="5554" xr:uid="{A96A99D8-6563-4A51-99B7-F3EEBCA01014}"/>
    <cellStyle name="20% - Ênfase5 3" xfId="5555" xr:uid="{55B623CB-C556-4065-B72E-AB9E50D44AA5}"/>
    <cellStyle name="20% - Ênfase5 3 2" xfId="5556" xr:uid="{71A9A43F-7D3A-40B9-ADC4-2CDB1321512C}"/>
    <cellStyle name="20% - Ênfase5 3 3" xfId="5557" xr:uid="{763F0BDD-E0F3-453B-BBC6-44D446D5D959}"/>
    <cellStyle name="20% - Ênfase5 3 3 2" xfId="5558" xr:uid="{468B6D6F-36B2-4C96-BB3D-1782ED2611CD}"/>
    <cellStyle name="20% - Ênfase5 3 4" xfId="5559" xr:uid="{5A5E7A12-38F3-4384-A097-BAEE7E0AEC54}"/>
    <cellStyle name="20% - Ênfase5 30" xfId="5560" xr:uid="{BC94A00F-6CAA-4BB0-A482-91A45E235657}"/>
    <cellStyle name="20% - Ênfase5 30 2" xfId="5561" xr:uid="{A41B15DF-335D-43C1-98B0-D224469CF06E}"/>
    <cellStyle name="20% - Ênfase5 30 3" xfId="26068" xr:uid="{CE18DB22-D499-4FAC-A283-E6F78F113339}"/>
    <cellStyle name="20% - Ênfase5 31" xfId="5562" xr:uid="{D044CAB0-D27C-46E1-8B00-60AF0C49FFAE}"/>
    <cellStyle name="20% - Ênfase5 31 2" xfId="5563" xr:uid="{EE229312-C638-4056-8473-25C5F7BE7510}"/>
    <cellStyle name="20% - Ênfase5 32" xfId="5564" xr:uid="{9512D2F2-442E-4D95-A094-07322ADDEA22}"/>
    <cellStyle name="20% - Ênfase5 32 2" xfId="5565" xr:uid="{B83C605B-6EC0-4454-8767-D2B1FB8276B6}"/>
    <cellStyle name="20% - Ênfase5 33" xfId="5566" xr:uid="{DBE45452-19B7-469F-9D57-C43C40DF66CF}"/>
    <cellStyle name="20% - Ênfase5 33 2" xfId="5567" xr:uid="{A9045539-2CB7-42E2-8E29-A58DB6CB4A34}"/>
    <cellStyle name="20% - Ênfase5 33 3" xfId="5568" xr:uid="{E48334A2-1AFF-40C2-90E6-C4EBE67E2106}"/>
    <cellStyle name="20% - Ênfase5 33 4" xfId="26069" xr:uid="{1F27936C-89C0-4FEE-9668-07CF2C9885D2}"/>
    <cellStyle name="20% - Ênfase5 34" xfId="5569" xr:uid="{734B2DE8-494F-400C-B040-D07DC792DC37}"/>
    <cellStyle name="20% - Ênfase5 34 2" xfId="5570" xr:uid="{1AE53192-8E3D-4762-B287-2717F43869B8}"/>
    <cellStyle name="20% - Ênfase5 34 3" xfId="5571" xr:uid="{D895D27D-1C7A-4A82-AE09-597BF73030D6}"/>
    <cellStyle name="20% - Ênfase5 34 4" xfId="26070" xr:uid="{C7394A8C-BA71-4165-829F-BB510D5A47E4}"/>
    <cellStyle name="20% - Ênfase5 35" xfId="5572" xr:uid="{21EEF70E-46F3-4D3E-92F5-A94476AFFA23}"/>
    <cellStyle name="20% - Ênfase5 35 2" xfId="5573" xr:uid="{5B0FF7DB-A2D6-42FC-B974-FD62D161FD8D}"/>
    <cellStyle name="20% - Ênfase5 36" xfId="5574" xr:uid="{83593FD3-F057-4430-9F8A-764536F4938B}"/>
    <cellStyle name="20% - Ênfase5 36 2" xfId="5575" xr:uid="{5C483753-1EFA-412A-BBF3-F88D26FAE137}"/>
    <cellStyle name="20% - Ênfase5 4" xfId="5576" xr:uid="{38FED818-1F27-4835-B0B0-C976FF2AFC32}"/>
    <cellStyle name="20% - Ênfase5 4 2" xfId="5577" xr:uid="{8C38AC07-4ACB-42EB-9E33-1A7AA0B511CE}"/>
    <cellStyle name="20% - Ênfase5 4 2 2" xfId="5578" xr:uid="{62EABC1A-6BDC-4AA0-B6E6-90B4273A10FB}"/>
    <cellStyle name="20% - Ênfase5 4 3" xfId="5579" xr:uid="{0B665BB3-C788-446C-A376-0D13F91FB932}"/>
    <cellStyle name="20% - Ênfase5 4 3 2" xfId="5580" xr:uid="{8C839C87-9C5E-4CA6-B84E-953D354C292B}"/>
    <cellStyle name="20% - Ênfase5 4 4" xfId="5581" xr:uid="{EF63C7A1-A1EC-4A29-B309-6E96DA96A681}"/>
    <cellStyle name="20% - Ênfase5 5" xfId="5582" xr:uid="{9EFA5D2A-47EC-435B-B1B2-B714FE90451F}"/>
    <cellStyle name="20% - Ênfase5 5 2" xfId="5583" xr:uid="{85A89133-4EBC-4F29-B522-6096D707C423}"/>
    <cellStyle name="20% - Ênfase5 5 2 2" xfId="5584" xr:uid="{4D1368F4-AD7B-4605-A136-F027A639F13F}"/>
    <cellStyle name="20% - Ênfase5 5 3" xfId="5585" xr:uid="{842D7EFC-068A-4DBA-90F5-721A4BB9E040}"/>
    <cellStyle name="20% - Ênfase5 5 3 2" xfId="5586" xr:uid="{730D44D5-0203-4A48-8CB5-6A29BEA5F939}"/>
    <cellStyle name="20% - Ênfase5 5 4" xfId="5587" xr:uid="{9C16061F-D919-404C-A5A6-CEA801A98CF9}"/>
    <cellStyle name="20% - Ênfase5 6" xfId="5588" xr:uid="{15DC75CF-A8EF-4CF1-8D63-E8E4F9CE439C}"/>
    <cellStyle name="20% - Ênfase5 6 2" xfId="5589" xr:uid="{A21825F9-9D28-4BDC-9CED-D490FC87CFC5}"/>
    <cellStyle name="20% - Ênfase5 6 2 2" xfId="5590" xr:uid="{2516668D-9E5C-41EA-A82D-DD34EDA7F176}"/>
    <cellStyle name="20% - Ênfase5 6 3" xfId="5591" xr:uid="{1D826BFE-96C8-4EB4-A24D-7A1D19AFA854}"/>
    <cellStyle name="20% - Ênfase5 6 3 2" xfId="5592" xr:uid="{4464AAE4-EB41-413F-86E9-F6ED466B34E3}"/>
    <cellStyle name="20% - Ênfase5 6 4" xfId="5593" xr:uid="{B4FE6459-13FD-46DF-B4F3-068287A8B91C}"/>
    <cellStyle name="20% - Ênfase5 7" xfId="5594" xr:uid="{8BA25D20-0BAB-4C1D-8470-AA3858517863}"/>
    <cellStyle name="20% - Ênfase5 7 2" xfId="5595" xr:uid="{05B6C14C-2C7C-4644-A664-7BFFAE72CF8E}"/>
    <cellStyle name="20% - Ênfase5 7 2 2" xfId="5596" xr:uid="{E57C8357-88C9-4090-AA2F-DA7D4EAF6924}"/>
    <cellStyle name="20% - Ênfase5 7 3" xfId="5597" xr:uid="{F2415286-9F1C-4964-B0B7-0B7804E06A4E}"/>
    <cellStyle name="20% - Ênfase5 7 3 2" xfId="5598" xr:uid="{6F07A4EF-96C8-4F3A-B483-6123F9E642BB}"/>
    <cellStyle name="20% - Ênfase5 7 4" xfId="5599" xr:uid="{F3C10B29-531B-4984-BCC6-B713FD480844}"/>
    <cellStyle name="20% - Ênfase5 8" xfId="5600" xr:uid="{5035CFD1-5DBA-4B87-AA7E-F78F41D550CB}"/>
    <cellStyle name="20% - Ênfase5 8 2" xfId="5601" xr:uid="{307020F8-DBA4-43C6-BD5F-755332AE07EA}"/>
    <cellStyle name="20% - Ênfase5 8 2 2" xfId="5602" xr:uid="{7869284C-74B0-423F-BDE6-0161DBE0AF6C}"/>
    <cellStyle name="20% - Ênfase5 8 3" xfId="5603" xr:uid="{17943135-445B-4DEC-8BE1-3050E90D8877}"/>
    <cellStyle name="20% - Ênfase5 8 3 2" xfId="5604" xr:uid="{298BE4A2-4920-4AF0-8B2C-DDCE63E5A8BF}"/>
    <cellStyle name="20% - Ênfase5 8 4" xfId="5605" xr:uid="{3CB4C86F-9863-44AA-B357-4220078934BA}"/>
    <cellStyle name="20% - Ênfase5 9" xfId="5606" xr:uid="{59573D42-B933-480B-9070-129F271249AA}"/>
    <cellStyle name="20% - Ênfase5 9 2" xfId="5607" xr:uid="{375FCFD1-7030-4A95-AFE3-14228CBCC3F7}"/>
    <cellStyle name="20% - Ênfase5 9 2 2" xfId="5608" xr:uid="{1BBE2D91-B192-4A1F-B422-646A7C7D9E8A}"/>
    <cellStyle name="20% - Ênfase5 9 3" xfId="5609" xr:uid="{4AA4550B-702F-49B1-86B0-EA98C932DCA7}"/>
    <cellStyle name="20% - Ênfase5 9 3 2" xfId="5610" xr:uid="{E2B217E1-51A3-47BC-82F3-76F20CF8930E}"/>
    <cellStyle name="20% - Ênfase5 9 4" xfId="5611" xr:uid="{6169A5E1-0F21-47D5-9135-B63CEC46E210}"/>
    <cellStyle name="20% - Ênfase6 10" xfId="5612" xr:uid="{E3EFB0A1-B8C7-4D8F-B558-A8986AA7A763}"/>
    <cellStyle name="20% - Ênfase6 10 2" xfId="5613" xr:uid="{25B40691-F1B6-48CA-9817-F35B223E7ECF}"/>
    <cellStyle name="20% - Ênfase6 10 2 2" xfId="5614" xr:uid="{123C092C-4DBB-42D6-A19C-6DD40DA89528}"/>
    <cellStyle name="20% - Ênfase6 10 3" xfId="5615" xr:uid="{E5C8E25D-1E26-4B4C-805B-65E67AB8B198}"/>
    <cellStyle name="20% - Ênfase6 10 3 2" xfId="5616" xr:uid="{C28C9864-984B-4535-A362-D447C1979F02}"/>
    <cellStyle name="20% - Ênfase6 10 4" xfId="5617" xr:uid="{3DB4D1AC-E835-4456-9F69-BB174C42D5A8}"/>
    <cellStyle name="20% - Ênfase6 11" xfId="5618" xr:uid="{5A06026E-4C5C-4362-A5DC-34B8D007FC36}"/>
    <cellStyle name="20% - Ênfase6 11 2" xfId="5619" xr:uid="{6D3FFFF2-9D17-43E4-9F7D-7ED8E941FE31}"/>
    <cellStyle name="20% - Ênfase6 11 2 2" xfId="5620" xr:uid="{AB43F56E-CEF6-4DE6-AF19-889F2F29B98D}"/>
    <cellStyle name="20% - Ênfase6 11 3" xfId="5621" xr:uid="{1FE21E05-EFD4-4199-9CF7-C5D512842646}"/>
    <cellStyle name="20% - Ênfase6 11 3 2" xfId="5622" xr:uid="{43BFEEC2-2AF0-49AD-9DA5-9BA13BD2D312}"/>
    <cellStyle name="20% - Ênfase6 11 4" xfId="5623" xr:uid="{07AC312B-58CA-43AF-B1FF-DF04B6BB2666}"/>
    <cellStyle name="20% - Ênfase6 12" xfId="5624" xr:uid="{27DEF08E-BF1C-470B-BD52-61D5982BE705}"/>
    <cellStyle name="20% - Ênfase6 12 2" xfId="5625" xr:uid="{8A1427AA-9189-4646-881F-E2913A09000A}"/>
    <cellStyle name="20% - Ênfase6 12 2 2" xfId="5626" xr:uid="{98BECD46-C59B-4B17-A61A-C090B513C2A5}"/>
    <cellStyle name="20% - Ênfase6 12 3" xfId="5627" xr:uid="{21E3C7B0-F092-491C-A361-0701466F2492}"/>
    <cellStyle name="20% - Ênfase6 12 3 2" xfId="5628" xr:uid="{862D0487-B8ED-4902-B0F3-25E29CB1DC71}"/>
    <cellStyle name="20% - Ênfase6 12 4" xfId="5629" xr:uid="{0004AB23-70E7-4388-A252-A31F5B432335}"/>
    <cellStyle name="20% - Ênfase6 13" xfId="5630" xr:uid="{4FC0C008-BF21-4106-81FE-91BE5DCF6A07}"/>
    <cellStyle name="20% - Ênfase6 13 2" xfId="5631" xr:uid="{1A68AE6B-DC04-44B1-B260-1E39A951923B}"/>
    <cellStyle name="20% - Ênfase6 14" xfId="5632" xr:uid="{5DE11AE3-D0EB-4F09-99C6-B7E18BAC1DC9}"/>
    <cellStyle name="20% - Ênfase6 14 2" xfId="5633" xr:uid="{3440CA12-9521-4CCE-8428-DE420F297CCD}"/>
    <cellStyle name="20% - Ênfase6 15" xfId="5634" xr:uid="{F63D1C43-5A58-4AEA-A1CA-D3361A9AFD8E}"/>
    <cellStyle name="20% - Ênfase6 15 2" xfId="5635" xr:uid="{A2B08293-8BAE-4E30-8A14-1F4FA8455DBF}"/>
    <cellStyle name="20% - Ênfase6 16" xfId="5636" xr:uid="{C8DC0A8D-0816-470A-BAFE-33A490A9D81D}"/>
    <cellStyle name="20% - Ênfase6 16 2" xfId="5637" xr:uid="{85247DB5-5467-4188-A892-60EDBA35CEA2}"/>
    <cellStyle name="20% - Ênfase6 17" xfId="5638" xr:uid="{E031C8A1-FBE8-4F00-A04E-B1A94FAA919C}"/>
    <cellStyle name="20% - Ênfase6 17 2" xfId="5639" xr:uid="{E001DA72-39C5-4957-9B0C-738268B467E5}"/>
    <cellStyle name="20% - Ênfase6 18" xfId="5640" xr:uid="{B979A6FB-B8F3-435C-AFED-F1D3F07241BC}"/>
    <cellStyle name="20% - Ênfase6 18 2" xfId="5641" xr:uid="{9D9FC42C-D7D1-426E-88CB-4C93646634E2}"/>
    <cellStyle name="20% - Ênfase6 19" xfId="5642" xr:uid="{C82E86A1-ED2B-4599-9D93-02C99E94362F}"/>
    <cellStyle name="20% - Ênfase6 19 2" xfId="5643" xr:uid="{8E388644-F5BD-4FFF-B114-785318A1B752}"/>
    <cellStyle name="20% - Ênfase6 2" xfId="5644" xr:uid="{42D07380-A87B-4228-9859-A87739A4D5E4}"/>
    <cellStyle name="20% - Ênfase6 2 10" xfId="5645" xr:uid="{708DDB45-EFC0-48CC-8A92-8073B64643F1}"/>
    <cellStyle name="20% - Ênfase6 2 10 2" xfId="5646" xr:uid="{0A25805D-0BA0-41D0-A1C0-A55A0A43D55F}"/>
    <cellStyle name="20% - Ênfase6 2 10 3" xfId="5647" xr:uid="{B7AEAE06-6504-48AE-A9F1-8317BCB91727}"/>
    <cellStyle name="20% - Ênfase6 2 11" xfId="5648" xr:uid="{05FEA89D-B73D-4BF9-8E03-F8F0415EE13B}"/>
    <cellStyle name="20% - Ênfase6 2 11 2" xfId="5649" xr:uid="{30142441-CA34-4FBF-B125-86FE9A9A56B6}"/>
    <cellStyle name="20% - Ênfase6 2 11 3" xfId="5650" xr:uid="{2F131260-C0CE-4446-9F4B-CA47D04487BB}"/>
    <cellStyle name="20% - Ênfase6 2 12" xfId="5651" xr:uid="{EA0424BF-34AB-4B6D-B92B-74A50680E096}"/>
    <cellStyle name="20% - Ênfase6 2 12 2" xfId="5652" xr:uid="{47C84C5F-0C9E-4A96-8A6C-C73AC87BCFC2}"/>
    <cellStyle name="20% - Ênfase6 2 12 3" xfId="5653" xr:uid="{09290F17-AFA7-4115-80D1-7ECD8D44725B}"/>
    <cellStyle name="20% - Ênfase6 2 13" xfId="5654" xr:uid="{C57BDF47-06E3-4059-876D-555A10AA4C45}"/>
    <cellStyle name="20% - Ênfase6 2 13 2" xfId="5655" xr:uid="{ACDF023F-3BDE-41A0-9860-D06DEDFF5D15}"/>
    <cellStyle name="20% - Ênfase6 2 13 3" xfId="5656" xr:uid="{DE67BB7D-4EC3-4618-A900-D9F44486534B}"/>
    <cellStyle name="20% - Ênfase6 2 14" xfId="5657" xr:uid="{91AF3FC3-F255-4E60-B197-7585B85EB171}"/>
    <cellStyle name="20% - Ênfase6 2 14 2" xfId="5658" xr:uid="{C1A4CBE7-161A-4061-8834-858CE5E3192E}"/>
    <cellStyle name="20% - Ênfase6 2 14 3" xfId="5659" xr:uid="{8CF29CF8-E2FD-47C0-B293-188273BAA3FA}"/>
    <cellStyle name="20% - Ênfase6 2 15" xfId="5660" xr:uid="{53CC6AB0-6C41-4721-9E0F-7DF615CF0DC6}"/>
    <cellStyle name="20% - Ênfase6 2 15 2" xfId="5661" xr:uid="{11404F8C-F79D-4BB2-B20C-9761F6837EA9}"/>
    <cellStyle name="20% - Ênfase6 2 15 3" xfId="5662" xr:uid="{3E16C879-EA27-464F-8368-A6F69F04F3FB}"/>
    <cellStyle name="20% - Ênfase6 2 16" xfId="5663" xr:uid="{72915833-3614-4C24-9D88-8B5AA337C898}"/>
    <cellStyle name="20% - Ênfase6 2 16 2" xfId="5664" xr:uid="{548F28B9-A68C-4438-A149-8160EB9A19A1}"/>
    <cellStyle name="20% - Ênfase6 2 16 3" xfId="5665" xr:uid="{D20328BF-0A95-431E-BE57-9C506251A64F}"/>
    <cellStyle name="20% - Ênfase6 2 17" xfId="5666" xr:uid="{B80EC9EC-B7A8-4235-98E0-7B6AAE90DD81}"/>
    <cellStyle name="20% - Ênfase6 2 17 2" xfId="5667" xr:uid="{59A01B2F-FC41-4578-A65D-487980F8D587}"/>
    <cellStyle name="20% - Ênfase6 2 17 3" xfId="5668" xr:uid="{CEC5D046-341B-411B-971E-750568CAD3BF}"/>
    <cellStyle name="20% - Ênfase6 2 18" xfId="5669" xr:uid="{A0D4700E-12BF-4C4D-8442-AE0D8F93D56A}"/>
    <cellStyle name="20% - Ênfase6 2 18 2" xfId="5670" xr:uid="{DDF139BB-F12D-40A3-96F1-1C12DD46DC70}"/>
    <cellStyle name="20% - Ênfase6 2 18 3" xfId="5671" xr:uid="{616597A0-97D5-4F15-9B48-4E70B407F390}"/>
    <cellStyle name="20% - Ênfase6 2 19" xfId="5672" xr:uid="{6807600B-535D-4CC1-8FD2-F10E6F79516C}"/>
    <cellStyle name="20% - Ênfase6 2 19 2" xfId="5673" xr:uid="{8251B28B-2AA9-403C-A316-720E7ED5C84B}"/>
    <cellStyle name="20% - Ênfase6 2 19 3" xfId="5674" xr:uid="{9E5FCF76-B179-4A72-B0C4-089FB8616DEE}"/>
    <cellStyle name="20% - Ênfase6 2 2" xfId="5675" xr:uid="{A83CFF64-1012-45B9-81C0-6E50E9DC4767}"/>
    <cellStyle name="20% - Ênfase6 2 2 2" xfId="5676" xr:uid="{CB47A009-524B-487F-BA4B-5911DD377617}"/>
    <cellStyle name="20% - Ênfase6 2 2 2 2" xfId="5677" xr:uid="{1C381C8B-CBF1-4809-802C-C58D94E7163B}"/>
    <cellStyle name="20% - Ênfase6 2 2 2 2 2" xfId="5678" xr:uid="{DB34DDED-DD4A-490B-8FF0-44ED0B308A05}"/>
    <cellStyle name="20% - Ênfase6 2 2 2 3" xfId="5679" xr:uid="{A8938816-15EC-475C-A026-8ECF0EF9FA4B}"/>
    <cellStyle name="20% - Ênfase6 2 2 2 3 2" xfId="5680" xr:uid="{5ED0615E-6557-42FF-83E3-E0C376E312BD}"/>
    <cellStyle name="20% - Ênfase6 2 2 2 4" xfId="5681" xr:uid="{E52F1510-3D7B-4090-A919-4EFF7FC4477C}"/>
    <cellStyle name="20% - Ênfase6 2 2 3" xfId="5682" xr:uid="{8376D799-43C0-415E-8BE8-DEF4CA66A0B3}"/>
    <cellStyle name="20% - Ênfase6 2 2 3 2" xfId="5683" xr:uid="{5DABAE9F-3F81-496A-B49F-040A34E48EED}"/>
    <cellStyle name="20% - Ênfase6 2 2 4" xfId="5684" xr:uid="{05E7C328-42C1-4FE0-AB93-67FB0429F73C}"/>
    <cellStyle name="20% - Ênfase6 2 2 5" xfId="5685" xr:uid="{90A63116-267F-4C18-AFCC-F4CBCB6B3ED0}"/>
    <cellStyle name="20% - Ênfase6 2 20" xfId="5686" xr:uid="{CA7458BB-49D0-45C2-9244-DCD2D65D1C64}"/>
    <cellStyle name="20% - Ênfase6 2 20 2" xfId="5687" xr:uid="{99B5E8FD-10CD-4844-8283-FD6DD8FA68A6}"/>
    <cellStyle name="20% - Ênfase6 2 20 3" xfId="5688" xr:uid="{80258707-B7E5-44B0-9969-7E815E9020AD}"/>
    <cellStyle name="20% - Ênfase6 2 21" xfId="5689" xr:uid="{B38273B8-F780-414E-8A2A-3CC4CAE4771C}"/>
    <cellStyle name="20% - Ênfase6 2 21 2" xfId="5690" xr:uid="{C9FBC516-1261-407F-8BDE-907BA21E73C4}"/>
    <cellStyle name="20% - Ênfase6 2 21 3" xfId="5691" xr:uid="{BF4E19FD-BD55-42F2-BB46-FA2D5C4AA956}"/>
    <cellStyle name="20% - Ênfase6 2 22" xfId="5692" xr:uid="{F9957332-A328-4556-A71C-17278A2954C9}"/>
    <cellStyle name="20% - Ênfase6 2 22 2" xfId="5693" xr:uid="{869158F5-7A94-4777-A9BE-1A2D20909FC9}"/>
    <cellStyle name="20% - Ênfase6 2 22 3" xfId="5694" xr:uid="{FA3046CB-94B6-43AD-B4C3-B3B543A70493}"/>
    <cellStyle name="20% - Ênfase6 2 23" xfId="5695" xr:uid="{528664D2-EF5B-4D31-888C-018E2298B3B8}"/>
    <cellStyle name="20% - Ênfase6 2 23 2" xfId="5696" xr:uid="{3E6A3EEB-F02C-4F5B-A1EA-A763446EE352}"/>
    <cellStyle name="20% - Ênfase6 2 23 3" xfId="5697" xr:uid="{71E6E533-5643-4806-9D21-1054CA7E0294}"/>
    <cellStyle name="20% - Ênfase6 2 24" xfId="5698" xr:uid="{3C589E02-47F9-469B-ADA9-74EF59FEFB18}"/>
    <cellStyle name="20% - Ênfase6 2 24 2" xfId="5699" xr:uid="{EA38BE80-7C1C-4E0E-A905-6870D0190E49}"/>
    <cellStyle name="20% - Ênfase6 2 24 3" xfId="5700" xr:uid="{FAB91317-7A46-46C4-90BC-F17DFE6E41EC}"/>
    <cellStyle name="20% - Ênfase6 2 25" xfId="5701" xr:uid="{7A301CA1-ABB0-42C9-ACCD-49D1FB50118E}"/>
    <cellStyle name="20% - Ênfase6 2 25 2" xfId="5702" xr:uid="{83EC7CF8-6E33-499C-8FF9-C434488FA157}"/>
    <cellStyle name="20% - Ênfase6 2 25 3" xfId="5703" xr:uid="{0A0E8E09-D177-4AE4-9608-60AFA3DEB062}"/>
    <cellStyle name="20% - Ênfase6 2 26" xfId="5704" xr:uid="{E6545DB7-4E5C-4182-B572-C5ADEF4E3B0E}"/>
    <cellStyle name="20% - Ênfase6 2 26 2" xfId="5705" xr:uid="{F3992881-4166-4104-B5A2-373C36E9DAEA}"/>
    <cellStyle name="20% - Ênfase6 2 26 3" xfId="5706" xr:uid="{D056BE2C-5CD9-4C34-9948-7FD7B5C7CDFF}"/>
    <cellStyle name="20% - Ênfase6 2 27" xfId="5707" xr:uid="{73784FE4-201A-4E37-B1F1-6D2B0621F2C0}"/>
    <cellStyle name="20% - Ênfase6 2 27 2" xfId="5708" xr:uid="{F2FF0ED2-418A-4614-A1E8-45A5D03D342F}"/>
    <cellStyle name="20% - Ênfase6 2 27 3" xfId="5709" xr:uid="{CB3649B5-9B48-4C37-BFA8-266A1D9600BB}"/>
    <cellStyle name="20% - Ênfase6 2 28" xfId="5710" xr:uid="{4FF8E62B-8721-4FEC-BD9A-F73259673A40}"/>
    <cellStyle name="20% - Ênfase6 2 28 2" xfId="5711" xr:uid="{805E3FFE-F6C9-4CC1-8353-CCD2C06D6C58}"/>
    <cellStyle name="20% - Ênfase6 2 28 3" xfId="5712" xr:uid="{15A0B18B-AD90-4E35-9442-1EF8AD51D0DD}"/>
    <cellStyle name="20% - Ênfase6 2 29" xfId="5713" xr:uid="{2CB122B9-4BDD-4F29-8309-EE1CE80E16E6}"/>
    <cellStyle name="20% - Ênfase6 2 29 2" xfId="5714" xr:uid="{F3A0832B-31A3-47F4-9BAE-F6BDD9F95E30}"/>
    <cellStyle name="20% - Ênfase6 2 29 3" xfId="5715" xr:uid="{4E675740-31FD-4850-825A-EF94D0CFD16A}"/>
    <cellStyle name="20% - Ênfase6 2 3" xfId="5716" xr:uid="{268728FD-EBC8-4352-B41C-0BA62AE6554E}"/>
    <cellStyle name="20% - Ênfase6 2 3 2" xfId="5717" xr:uid="{0BCC0DD7-A70C-4B13-BF09-380887B4DD84}"/>
    <cellStyle name="20% - Ênfase6 2 3 3" xfId="26071" xr:uid="{7A50076E-D3D2-41F4-A24B-49612F1FAAE6}"/>
    <cellStyle name="20% - Ênfase6 2 30" xfId="5718" xr:uid="{162BAB2F-C116-4848-B883-7D671F80257C}"/>
    <cellStyle name="20% - Ênfase6 2 30 2" xfId="5719" xr:uid="{322AEA17-BAF4-492A-A04B-2E25726195B8}"/>
    <cellStyle name="20% - Ênfase6 2 30 3" xfId="5720" xr:uid="{F81201B7-A989-4837-B351-AF60E631F41B}"/>
    <cellStyle name="20% - Ênfase6 2 31" xfId="5721" xr:uid="{29973600-2390-4764-B5DB-74C21779BA6E}"/>
    <cellStyle name="20% - Ênfase6 2 31 2" xfId="5722" xr:uid="{5F126DAC-B662-4B23-9F7F-8A5FFEC4403C}"/>
    <cellStyle name="20% - Ênfase6 2 31 3" xfId="5723" xr:uid="{3312C738-EB4C-4004-A329-4BFF69CE1AF5}"/>
    <cellStyle name="20% - Ênfase6 2 32" xfId="5724" xr:uid="{CC4EA9F2-7436-4E45-A22A-48286425D624}"/>
    <cellStyle name="20% - Ênfase6 2 32 2" xfId="5725" xr:uid="{B81C180E-127D-4E14-BF04-AA5F1BBACB49}"/>
    <cellStyle name="20% - Ênfase6 2 32 3" xfId="5726" xr:uid="{B87A1E40-2433-4B9F-A464-732E58F34EF0}"/>
    <cellStyle name="20% - Ênfase6 2 33" xfId="5727" xr:uid="{6C97C0CC-8ADE-46E9-9C23-7829DA8B103F}"/>
    <cellStyle name="20% - Ênfase6 2 33 2" xfId="5728" xr:uid="{1E1DE231-031C-465A-A179-8A5CF49E587A}"/>
    <cellStyle name="20% - Ênfase6 2 33 3" xfId="5729" xr:uid="{36B776A2-1066-4A11-8EC4-7CE98819730F}"/>
    <cellStyle name="20% - Ênfase6 2 34" xfId="5730" xr:uid="{593FB92F-D11B-4437-9626-725E8317EDE1}"/>
    <cellStyle name="20% - Ênfase6 2 34 2" xfId="5731" xr:uid="{5380EB0A-F1DF-49AE-A5B0-68C8CA40B1F3}"/>
    <cellStyle name="20% - Ênfase6 2 35" xfId="5732" xr:uid="{BC61CEAA-1661-450B-86E4-7EF24CEC3B82}"/>
    <cellStyle name="20% - Ênfase6 2 4" xfId="5733" xr:uid="{E3856305-B485-4C1A-90AA-827EA33EE922}"/>
    <cellStyle name="20% - Ênfase6 2 4 2" xfId="5734" xr:uid="{61F12E12-E601-4F54-B2F2-C7B043116A14}"/>
    <cellStyle name="20% - Ênfase6 2 4 3" xfId="26072" xr:uid="{FD55FD71-B2C6-4EE3-903A-043E56AA414C}"/>
    <cellStyle name="20% - Ênfase6 2 5" xfId="5735" xr:uid="{3B98A8BF-4CD9-4456-8495-7CB01DD0A6AE}"/>
    <cellStyle name="20% - Ênfase6 2 5 2" xfId="5736" xr:uid="{C1FE9EF4-F4B3-4AD5-98D3-A0E5BF5C8058}"/>
    <cellStyle name="20% - Ênfase6 2 5 3" xfId="26073" xr:uid="{31629F79-F873-4482-9618-9BA5B86DCE1B}"/>
    <cellStyle name="20% - Ênfase6 2 6" xfId="5737" xr:uid="{F8C93CB8-8E8D-4863-9B7B-25BF4E2BF452}"/>
    <cellStyle name="20% - Ênfase6 2 6 2" xfId="5738" xr:uid="{05BC737F-8BAF-41EA-96D1-0DE7A42CE8F2}"/>
    <cellStyle name="20% - Ênfase6 2 6 3" xfId="5739" xr:uid="{C894C6ED-8F7F-4C1A-8090-80CAE39E9382}"/>
    <cellStyle name="20% - Ênfase6 2 7" xfId="5740" xr:uid="{7500E659-93A2-4A0C-B19F-90C880E0D480}"/>
    <cellStyle name="20% - Ênfase6 2 7 2" xfId="5741" xr:uid="{1D819EE8-A938-4436-A489-8D1A2C8BD788}"/>
    <cellStyle name="20% - Ênfase6 2 7 3" xfId="5742" xr:uid="{01AD1759-6943-493E-8F5E-AFC3ACFAA51E}"/>
    <cellStyle name="20% - Ênfase6 2 8" xfId="5743" xr:uid="{72DDF0A9-B801-436F-A9DB-2B29A72F5112}"/>
    <cellStyle name="20% - Ênfase6 2 8 2" xfId="5744" xr:uid="{C3BC8D5B-FB10-48F8-9CA4-8A0CA593B213}"/>
    <cellStyle name="20% - Ênfase6 2 8 3" xfId="5745" xr:uid="{622482C2-CC5F-4654-BB2F-1BA13BEFA8E6}"/>
    <cellStyle name="20% - Ênfase6 2 9" xfId="5746" xr:uid="{68BA04D7-E691-448B-A739-63AFF4803CCF}"/>
    <cellStyle name="20% - Ênfase6 2 9 2" xfId="5747" xr:uid="{DD81ED90-9156-481B-A56A-FB62FA7E8F7C}"/>
    <cellStyle name="20% - Ênfase6 2 9 3" xfId="5748" xr:uid="{A96185A2-D275-4D42-AE6B-E8754D744CA7}"/>
    <cellStyle name="20% - Ênfase6 20" xfId="5749" xr:uid="{1E776B73-8DDF-4307-8D9A-D5F865CAFF70}"/>
    <cellStyle name="20% - Ênfase6 20 2" xfId="5750" xr:uid="{99F79138-1C1C-4EFF-8600-7C74167BDFCF}"/>
    <cellStyle name="20% - Ênfase6 21" xfId="5751" xr:uid="{604E7D66-512A-45E6-BA1E-832E5ECA030D}"/>
    <cellStyle name="20% - Ênfase6 21 2" xfId="5752" xr:uid="{C4B201BB-C087-4CB5-AAB5-42608C9DFD0D}"/>
    <cellStyle name="20% - Ênfase6 22" xfId="5753" xr:uid="{0686C5F1-B8A3-40A2-90BE-48986953A66B}"/>
    <cellStyle name="20% - Ênfase6 22 2" xfId="5754" xr:uid="{FC124F7E-9001-4FBA-B507-F218DD7B4ABF}"/>
    <cellStyle name="20% - Ênfase6 23" xfId="5755" xr:uid="{A81C399F-2DA6-4FD5-B400-ACD6A4822ED8}"/>
    <cellStyle name="20% - Ênfase6 23 2" xfId="5756" xr:uid="{9E9A747C-384E-41B8-8EDA-5D481E383F1A}"/>
    <cellStyle name="20% - Ênfase6 24" xfId="5757" xr:uid="{F999D075-0EB5-48F3-9978-FC9873A4E296}"/>
    <cellStyle name="20% - Ênfase6 24 2" xfId="5758" xr:uid="{4E9A1456-CBDA-4163-A547-639CF28A8E6C}"/>
    <cellStyle name="20% - Ênfase6 25" xfId="5759" xr:uid="{EED3FB02-C593-4E53-A696-E988E2BB3550}"/>
    <cellStyle name="20% - Ênfase6 25 2" xfId="5760" xr:uid="{98FFAA7F-E0BC-4BFD-80CF-51F4341AFA2E}"/>
    <cellStyle name="20% - Ênfase6 26" xfId="5761" xr:uid="{E7B633B4-DBEA-4E0C-B735-E639AA567CC9}"/>
    <cellStyle name="20% - Ênfase6 26 2" xfId="5762" xr:uid="{EA3D209C-5954-4954-8A96-CB4F7580D516}"/>
    <cellStyle name="20% - Ênfase6 27" xfId="5763" xr:uid="{C0681DB5-429F-4AAA-91BE-C09612F34AC1}"/>
    <cellStyle name="20% - Ênfase6 27 2" xfId="5764" xr:uid="{568434C3-D97D-46D4-98A1-0F10014F66DE}"/>
    <cellStyle name="20% - Ênfase6 28" xfId="5765" xr:uid="{08336A50-5E8A-407D-93F1-7EE09A292824}"/>
    <cellStyle name="20% - Ênfase6 28 2" xfId="5766" xr:uid="{1E1D42FD-0F52-4A99-B3E0-7FD79236B692}"/>
    <cellStyle name="20% - Ênfase6 29" xfId="5767" xr:uid="{CA1D6C04-156E-4956-AAE0-497EBD30CA5A}"/>
    <cellStyle name="20% - Ênfase6 29 2" xfId="5768" xr:uid="{9B7DD41E-C754-4806-830B-3BF0617EADC2}"/>
    <cellStyle name="20% - Ênfase6 3" xfId="5769" xr:uid="{62D5930F-E5EA-484D-A75C-2E8236C40918}"/>
    <cellStyle name="20% - Ênfase6 3 2" xfId="5770" xr:uid="{27E4F524-048E-4931-ABC9-F5D6D8A0794C}"/>
    <cellStyle name="20% - Ênfase6 3 3" xfId="5771" xr:uid="{52F6A094-787D-4B08-8325-6B904690135E}"/>
    <cellStyle name="20% - Ênfase6 3 3 2" xfId="5772" xr:uid="{270417F0-EC35-4F96-85EA-AB67805626C2}"/>
    <cellStyle name="20% - Ênfase6 3 4" xfId="5773" xr:uid="{165B8051-95EA-418D-91CB-2A4D3F788168}"/>
    <cellStyle name="20% - Ênfase6 30" xfId="5774" xr:uid="{0A5F2B8B-62B3-4836-B3BF-54849C0AC873}"/>
    <cellStyle name="20% - Ênfase6 30 2" xfId="5775" xr:uid="{76D4CCB1-ACE1-48F3-B526-86E5AF0DFD77}"/>
    <cellStyle name="20% - Ênfase6 30 3" xfId="26074" xr:uid="{C3927CCF-F252-46EA-8D50-D2AE2E557E28}"/>
    <cellStyle name="20% - Ênfase6 31" xfId="5776" xr:uid="{D9F66DA2-3F84-4A20-941B-6248CBC7D357}"/>
    <cellStyle name="20% - Ênfase6 31 2" xfId="5777" xr:uid="{CDE62994-EF8A-4D12-BA65-0C3FF7DE7260}"/>
    <cellStyle name="20% - Ênfase6 32" xfId="5778" xr:uid="{702B906B-DB43-4E1B-B4C4-4F38E48CE86F}"/>
    <cellStyle name="20% - Ênfase6 32 2" xfId="5779" xr:uid="{41920A39-1C87-495E-A581-AD6047EC72FD}"/>
    <cellStyle name="20% - Ênfase6 33" xfId="5780" xr:uid="{F7901751-6374-4F4C-8BAC-73A9405A578E}"/>
    <cellStyle name="20% - Ênfase6 33 2" xfId="5781" xr:uid="{CDB6C021-3A8B-4C05-9781-EB7E2B31304B}"/>
    <cellStyle name="20% - Ênfase6 33 3" xfId="5782" xr:uid="{F1FFF95B-D2D4-4B08-9BFB-F019D31717A9}"/>
    <cellStyle name="20% - Ênfase6 33 4" xfId="26075" xr:uid="{9E4516B8-0FDE-4036-B533-916255649185}"/>
    <cellStyle name="20% - Ênfase6 34" xfId="5783" xr:uid="{320265EA-A161-4745-8F2C-402349D33991}"/>
    <cellStyle name="20% - Ênfase6 34 2" xfId="5784" xr:uid="{C8E91047-F96E-4F78-81E0-B563B897895B}"/>
    <cellStyle name="20% - Ênfase6 34 3" xfId="5785" xr:uid="{E5B048C0-8AEF-4E1A-B467-D43EF558EFDF}"/>
    <cellStyle name="20% - Ênfase6 34 4" xfId="26076" xr:uid="{985081C1-AA7D-4EAF-A021-DBD070702ED5}"/>
    <cellStyle name="20% - Ênfase6 35" xfId="5786" xr:uid="{E43071C1-1D10-498A-88C2-AA0E55ADA1FA}"/>
    <cellStyle name="20% - Ênfase6 35 2" xfId="5787" xr:uid="{2AB9354A-D606-44B2-B059-55E6AC635847}"/>
    <cellStyle name="20% - Ênfase6 36" xfId="5788" xr:uid="{CD884E12-051F-4E4D-95C4-66C139341E61}"/>
    <cellStyle name="20% - Ênfase6 36 2" xfId="5789" xr:uid="{2B91E821-630B-47F3-B0FC-7E79B5E0F4B0}"/>
    <cellStyle name="20% - Ênfase6 4" xfId="5790" xr:uid="{7CA81733-BDC8-40E8-923D-FC0DDE84ECB0}"/>
    <cellStyle name="20% - Ênfase6 4 2" xfId="5791" xr:uid="{E4DDFEF9-83B8-43EC-A058-528CE34CCD26}"/>
    <cellStyle name="20% - Ênfase6 4 2 2" xfId="5792" xr:uid="{BDE3562A-9D64-4084-812A-1138FAF11788}"/>
    <cellStyle name="20% - Ênfase6 4 3" xfId="5793" xr:uid="{8EDB0213-05FE-4F39-AD26-0B83BA8D74CB}"/>
    <cellStyle name="20% - Ênfase6 4 3 2" xfId="5794" xr:uid="{E6938F57-06A4-49CA-B431-8DB3474612EC}"/>
    <cellStyle name="20% - Ênfase6 4 4" xfId="5795" xr:uid="{F4635778-09A5-4E64-B3BD-6635168B5FD4}"/>
    <cellStyle name="20% - Ênfase6 5" xfId="5796" xr:uid="{4545F744-4E07-4DE4-83A5-3361367ED0F4}"/>
    <cellStyle name="20% - Ênfase6 5 2" xfId="5797" xr:uid="{9AF3ACE5-4E7B-42FF-B7E0-81AAD4EA9E03}"/>
    <cellStyle name="20% - Ênfase6 5 2 2" xfId="5798" xr:uid="{3CECA181-B46C-4B7C-9A0B-36CCC9403234}"/>
    <cellStyle name="20% - Ênfase6 5 3" xfId="5799" xr:uid="{4150D217-9102-462B-8128-E1BE9A644FB2}"/>
    <cellStyle name="20% - Ênfase6 5 3 2" xfId="5800" xr:uid="{CA339EEE-48AE-44D5-8F35-78AFA097C9DE}"/>
    <cellStyle name="20% - Ênfase6 5 4" xfId="5801" xr:uid="{70E52F78-BF82-4485-83D5-9996D861728A}"/>
    <cellStyle name="20% - Ênfase6 6" xfId="5802" xr:uid="{58808FB5-0D13-4251-B1BB-C7C23580EBF5}"/>
    <cellStyle name="20% - Ênfase6 6 2" xfId="5803" xr:uid="{9D41346E-D23E-4ECD-8A8C-65D88C08EECC}"/>
    <cellStyle name="20% - Ênfase6 6 2 2" xfId="5804" xr:uid="{3EE3E65D-D9B4-4FA0-846A-03C863A6A78F}"/>
    <cellStyle name="20% - Ênfase6 6 3" xfId="5805" xr:uid="{DE8D7858-5E47-48C2-A0CD-25C2BD1DF2FF}"/>
    <cellStyle name="20% - Ênfase6 6 3 2" xfId="5806" xr:uid="{89590D78-7406-4628-8909-6C23CA0561F4}"/>
    <cellStyle name="20% - Ênfase6 6 4" xfId="5807" xr:uid="{48423E4F-379E-4CD4-8AD9-C94330E8C5D2}"/>
    <cellStyle name="20% - Ênfase6 7" xfId="5808" xr:uid="{8FEF19F7-6330-4342-BCDC-4B3DA8322265}"/>
    <cellStyle name="20% - Ênfase6 7 2" xfId="5809" xr:uid="{10316A6A-6CB1-4BE4-8E84-0760162B7ECA}"/>
    <cellStyle name="20% - Ênfase6 7 2 2" xfId="5810" xr:uid="{1791C5C2-A630-4534-AE6B-3EEA3D63EE0E}"/>
    <cellStyle name="20% - Ênfase6 7 3" xfId="5811" xr:uid="{7723C072-A06B-4CC3-B4BE-9004DC2A9698}"/>
    <cellStyle name="20% - Ênfase6 7 3 2" xfId="5812" xr:uid="{C3D2BE9E-0F24-4D96-8E61-73282E854CED}"/>
    <cellStyle name="20% - Ênfase6 7 4" xfId="5813" xr:uid="{F51A6478-009F-4BA3-B463-77CAB5BB81CF}"/>
    <cellStyle name="20% - Ênfase6 8" xfId="5814" xr:uid="{9DF6B59D-8A4D-4694-9293-A76DDC524206}"/>
    <cellStyle name="20% - Ênfase6 8 2" xfId="5815" xr:uid="{013FAF6C-E666-4D65-96D5-EFD347928D7A}"/>
    <cellStyle name="20% - Ênfase6 8 2 2" xfId="5816" xr:uid="{88D186F4-2822-41DD-865A-82280BCFB6B8}"/>
    <cellStyle name="20% - Ênfase6 8 3" xfId="5817" xr:uid="{1006CA7B-333B-4490-8126-6E7F7593CB66}"/>
    <cellStyle name="20% - Ênfase6 8 3 2" xfId="5818" xr:uid="{6C052577-88E8-476A-85B5-82883089ED08}"/>
    <cellStyle name="20% - Ênfase6 8 4" xfId="5819" xr:uid="{55BC549F-15CB-4D70-ADE1-960AB8D6CF15}"/>
    <cellStyle name="20% - Ênfase6 9" xfId="5820" xr:uid="{FD36DA01-AAED-4423-AEEC-7454837A7619}"/>
    <cellStyle name="20% - Ênfase6 9 2" xfId="5821" xr:uid="{1D106BA2-6E12-4726-B68C-493ED4F89CBE}"/>
    <cellStyle name="20% - Ênfase6 9 2 2" xfId="5822" xr:uid="{2BCC3389-644E-477F-9971-4D69B8D6BA74}"/>
    <cellStyle name="20% - Ênfase6 9 3" xfId="5823" xr:uid="{106FF64F-71F9-4CE7-A921-4B087502F481}"/>
    <cellStyle name="20% - Ênfase6 9 3 2" xfId="5824" xr:uid="{84137408-1D91-4CB0-A05C-D09ED79D635A}"/>
    <cellStyle name="20% - Ênfase6 9 4" xfId="5825" xr:uid="{A297E766-12A1-44F5-8D31-BBB1166ACFB8}"/>
    <cellStyle name="20% - Énfasis1" xfId="5826" xr:uid="{26C1817D-C110-4CD5-892A-5483648F516F}"/>
    <cellStyle name="20% - Énfasis1 2" xfId="5827" xr:uid="{A8BD0983-97C8-4EB0-920A-B8930D62387A}"/>
    <cellStyle name="20% - Énfasis1 3" xfId="5828" xr:uid="{0561DCBA-01B5-412C-B7AE-AAD92EFD2C75}"/>
    <cellStyle name="20% - Énfasis2" xfId="5829" xr:uid="{B9E81C1D-8C8A-4DED-BC33-9C46ED54FE57}"/>
    <cellStyle name="20% - Énfasis2 2" xfId="5830" xr:uid="{EAAB9CA6-8A2F-4436-BBD1-86D863EDA82D}"/>
    <cellStyle name="20% - Énfasis2 3" xfId="5831" xr:uid="{3FB83376-BDF2-4752-911A-7A03F758A71D}"/>
    <cellStyle name="20% - Énfasis3" xfId="5832" xr:uid="{04DE4062-6119-43B8-882B-588AD7D35A64}"/>
    <cellStyle name="20% - Énfasis3 2" xfId="5833" xr:uid="{0110A5FB-DF5E-4C64-A5E5-F70A06E673AC}"/>
    <cellStyle name="20% - Énfasis3 3" xfId="5834" xr:uid="{F6E332E0-FCFA-4ACA-A0C9-F9412B88CD1D}"/>
    <cellStyle name="20% - Énfasis4" xfId="5835" xr:uid="{12AB82F9-D176-4ECE-8DB4-3E518A59EBA0}"/>
    <cellStyle name="20% - Énfasis4 2" xfId="5836" xr:uid="{E6B18677-6CC4-4AE7-8554-FC6DBA460646}"/>
    <cellStyle name="20% - Énfasis4 3" xfId="5837" xr:uid="{9DDD127F-8F9C-4C37-96F7-1E229D57839C}"/>
    <cellStyle name="20% - Énfasis5" xfId="5838" xr:uid="{FE932D4C-BF17-4E3E-9B1F-3B40328E371F}"/>
    <cellStyle name="20% - Énfasis5 2" xfId="5839" xr:uid="{CDA22566-9CA6-4332-9C50-C8E3B0F29009}"/>
    <cellStyle name="20% - Énfasis5 3" xfId="5840" xr:uid="{0DAE122A-5A41-418C-901E-BD8A57BEA436}"/>
    <cellStyle name="20% - Énfasis6" xfId="5841" xr:uid="{86406670-DDF8-4808-9122-E8188E8F4448}"/>
    <cellStyle name="20% - Énfasis6 2" xfId="5842" xr:uid="{60E5ABBD-7390-4850-944A-32E7920B814B}"/>
    <cellStyle name="20% - Énfasis6 3" xfId="5843" xr:uid="{E7EB2A3A-6B25-4C1D-900A-FE08E6ABADE7}"/>
    <cellStyle name="3 V1.00 CORE IMAGE (5200MM3.100 08/01/97)_x000d__x000a__x000d__x000a_[windows]_x000d__x000a_;spooler=yes_x000d__x000a_load=nw" xfId="5844" xr:uid="{C2742D5A-86B3-46D7-A3E3-35925CC46D2F}"/>
    <cellStyle name="3 V1.00 CORE IMAGE (5200MM3.100 08/01/97)_x000d__x000a__x000d__x000a_[windows]_x000d__x000a_;spooler=yes_x000d__x000a_load=nw 2" xfId="5845" xr:uid="{34B60DEF-EA88-4662-93BB-8FDD3D2E0F6E}"/>
    <cellStyle name="3 V1.00 CORE IMAGE (5200MM3.100 08/01/97)_x000d__x000a__x000d__x000a_[windows]_x000d__x000a_;spooler=yes_x000d__x000a_load=nw 2 2" xfId="5846" xr:uid="{8B59E3A1-EF5B-4094-93E1-D1743D830A8B}"/>
    <cellStyle name="3 V1.00 CORE IMAGE (5200MM3.100 08/01/97)_x000d__x000a__x000d__x000a_[windows]_x000d__x000a_;spooler=yes_x000d__x000a_load=nw 2 2 2" xfId="5847" xr:uid="{0DCB6E6A-1CFB-4059-86BA-5E7D8A7DC266}"/>
    <cellStyle name="3 V1.00 CORE IMAGE (5200MM3.100 08/01/97)_x000d__x000a__x000d__x000a_[windows]_x000d__x000a_;spooler=yes_x000d__x000a_load=nw 2 2_Info_Consolidado" xfId="5848" xr:uid="{3714EC08-A01B-4FB4-B469-FB9B14725E98}"/>
    <cellStyle name="3 V1.00 CORE IMAGE (5200MM3.100 08/01/97)_x000d__x000a__x000d__x000a_[windows]_x000d__x000a_;spooler=yes_x000d__x000a_load=nw 2 3" xfId="5849" xr:uid="{72610334-09D8-4A7A-A6D4-3BFCEB350FD7}"/>
    <cellStyle name="3 V1.00 CORE IMAGE (5200MM3.100 08/01/97)_x000d__x000a__x000d__x000a_[windows]_x000d__x000a_;spooler=yes_x000d__x000a_load=nw 2_GRM_Reporte_LCR_NSFR" xfId="5850" xr:uid="{AC5435BA-FE9A-47C8-9A83-7479321A74AC}"/>
    <cellStyle name="3 V1.00 CORE IMAGE (5200MM3.100 08/01/97)_x000d__x000a__x000d__x000a_[windows]_x000d__x000a_;spooler=yes_x000d__x000a_load=nw 3" xfId="5851" xr:uid="{CF65D3BA-2498-4CEE-9428-164B585E2AE4}"/>
    <cellStyle name="3 V1.00 CORE IMAGE (5200MM3.100 08/01/97)_x000d__x000a__x000d__x000a_[windows]_x000d__x000a_;spooler=yes_x000d__x000a_load=nw 4" xfId="5852" xr:uid="{5FF84192-78A6-467E-BD63-08348FA5CA9D}"/>
    <cellStyle name="3 V1.00 CORE IMAGE (5200MM3.100 08/01/97)_x000d__x000a__x000d__x000a_[windows]_x000d__x000a_;spooler=yes_x000d__x000a_load=nw 5" xfId="5853" xr:uid="{E6923A49-7E37-41A9-91D4-87E1D39B163A}"/>
    <cellStyle name="3 V1.00 CORE IMAGE (5200MM3.100 08/01/97)_x000d__x000a__x000d__x000a_[windows]_x000d__x000a_;spooler=yes_x000d__x000a_load=nw 6" xfId="5854" xr:uid="{ED5081B7-9783-4856-A1EB-1FB9F4C237FD}"/>
    <cellStyle name="3 V1.00 CORE IMAGE (5200MM3.100 08/01/97)_x000d__x000a__x000d__x000a_[windows]_x000d__x000a_;spooler=yes_x000d__x000a_load=nw 7" xfId="5855" xr:uid="{DD48D1F8-1EEB-4A66-A637-18CBCBA9D480}"/>
    <cellStyle name="3 V1.00 CORE IMAGE (5200MM3.100 08/01/97)_x000d__x000a__x000d__x000a_[windows]_x000d__x000a_;spooler=yes_x000d__x000a_load=nw_ NSFR (Formato Brasil)" xfId="5856" xr:uid="{A10F9A75-7880-4D6D-8BF1-B19178775B67}"/>
    <cellStyle name="40% - Accent1" xfId="5857" xr:uid="{45F4C24A-7358-4299-9AC3-A716F2D6C2B0}"/>
    <cellStyle name="40% - Accent1 10" xfId="5858" xr:uid="{926A44AF-0C98-428F-B8B0-7523E71E9D26}"/>
    <cellStyle name="40% - Accent1 11" xfId="5859" xr:uid="{B7EFA909-353B-461C-A7D5-6B28759B1EDA}"/>
    <cellStyle name="40% - Accent1 12" xfId="5860" xr:uid="{2EF9F0CD-CF78-4D21-BC4D-19D10DF37355}"/>
    <cellStyle name="40% - Accent1 13" xfId="5861" xr:uid="{4EDD7CD2-AFA1-44A8-9531-689045A9A391}"/>
    <cellStyle name="40% - Accent1 14" xfId="5862" xr:uid="{EF0B3568-94F4-4AD5-BC08-597BB716E442}"/>
    <cellStyle name="40% - Accent1 15" xfId="5863" xr:uid="{D1F39910-34FF-40CA-BCC8-AF871228D9CC}"/>
    <cellStyle name="40% - Accent1 16" xfId="5864" xr:uid="{E9E7DF65-A2C6-4311-A86B-0826FB876025}"/>
    <cellStyle name="40% - Accent1 17" xfId="5865" xr:uid="{4E3A3761-80A4-4ADE-96EE-D4B6E6489626}"/>
    <cellStyle name="40% - Accent1 18" xfId="5866" xr:uid="{A3D7B359-F71F-4BB6-A90C-AB9822339213}"/>
    <cellStyle name="40% - Accent1 19" xfId="5867" xr:uid="{947C1D30-A80D-4E77-B550-13A6BCDA050D}"/>
    <cellStyle name="40% - Accent1 2" xfId="5868" xr:uid="{6DEF79B9-F7C0-4FBB-A468-FBC7F51350D0}"/>
    <cellStyle name="40% - Accent1 2 2" xfId="5869" xr:uid="{DB63B968-814F-464C-BF18-8A3773B7AA01}"/>
    <cellStyle name="40% - Accent1 20" xfId="5870" xr:uid="{9EB2EFCE-A838-4FB8-A98E-D2EE58F0B5A9}"/>
    <cellStyle name="40% - Accent1 21" xfId="5871" xr:uid="{F9AB0DE6-ACFA-44EB-B9C8-99C95F703C84}"/>
    <cellStyle name="40% - Accent1 22" xfId="5872" xr:uid="{F3419FF4-0D7D-46A2-8E73-B8A179F8B574}"/>
    <cellStyle name="40% - Accent1 23" xfId="5873" xr:uid="{EFFB374E-A42F-4284-93D5-CE8238A052E6}"/>
    <cellStyle name="40% - Accent1 24" xfId="5874" xr:uid="{5495D10D-FEA7-4D8C-97C9-89877E68FFE8}"/>
    <cellStyle name="40% - Accent1 25" xfId="5875" xr:uid="{5A914CBC-3678-424C-A10F-95A6D9825BCB}"/>
    <cellStyle name="40% - Accent1 26" xfId="5876" xr:uid="{615EBE2A-47AF-4766-95F0-77BE3DEFE9D0}"/>
    <cellStyle name="40% - Accent1 27" xfId="5877" xr:uid="{974D56E9-9393-4FDD-BDCA-B0EE0358451A}"/>
    <cellStyle name="40% - Accent1 28" xfId="5878" xr:uid="{8C7A01EB-EF75-46F2-B56C-4C5038CFFFD2}"/>
    <cellStyle name="40% - Accent1 29" xfId="5879" xr:uid="{F083B22B-D180-4E7A-9946-7DA2307B1C83}"/>
    <cellStyle name="40% - Accent1 3" xfId="5880" xr:uid="{69E79576-9BE0-4A99-BE58-542D5B112E45}"/>
    <cellStyle name="40% - Accent1 3 10" xfId="5881" xr:uid="{53B4AF6B-46C6-425D-B590-59BA9A9E5FBD}"/>
    <cellStyle name="40% - Accent1 3 10 2" xfId="5882" xr:uid="{DC303E0D-85E1-45F7-A844-A0C16E79ED97}"/>
    <cellStyle name="40% - Accent1 3 11" xfId="5883" xr:uid="{AA9F54B7-9F6C-4ABF-B403-455CCE8B8776}"/>
    <cellStyle name="40% - Accent1 3 11 2" xfId="5884" xr:uid="{757BEC72-21F7-4BEA-812A-A51FD9D3564E}"/>
    <cellStyle name="40% - Accent1 3 12" xfId="5885" xr:uid="{C3DD8D3B-A7F3-4F50-8E01-966DB4F1C0BB}"/>
    <cellStyle name="40% - Accent1 3 12 2" xfId="5886" xr:uid="{AB6D5D4E-6069-4159-82DA-70198C72B115}"/>
    <cellStyle name="40% - Accent1 3 13" xfId="5887" xr:uid="{8BD68651-09BA-46EC-A876-D0CCBC2D6A6A}"/>
    <cellStyle name="40% - Accent1 3 13 2" xfId="5888" xr:uid="{FEE05D50-92F1-4A61-83A6-07EDB70B9A56}"/>
    <cellStyle name="40% - Accent1 3 14" xfId="5889" xr:uid="{62F0271B-9A57-488A-AC6C-2FEA4434793C}"/>
    <cellStyle name="40% - Accent1 3 14 2" xfId="5890" xr:uid="{AF2A34A7-ED29-4D31-8A16-15A98C3BA5C8}"/>
    <cellStyle name="40% - Accent1 3 15" xfId="5891" xr:uid="{73CFB97F-1DD3-4FE3-B4DE-6A40214D5E73}"/>
    <cellStyle name="40% - Accent1 3 15 2" xfId="5892" xr:uid="{3AB10792-874C-4072-A53E-384B8BCE4754}"/>
    <cellStyle name="40% - Accent1 3 16" xfId="5893" xr:uid="{0B804835-0537-4FF2-ADDE-633DF67FFA35}"/>
    <cellStyle name="40% - Accent1 3 16 2" xfId="5894" xr:uid="{E7C98032-D87D-43FA-A303-D4E7F30B322C}"/>
    <cellStyle name="40% - Accent1 3 17" xfId="5895" xr:uid="{AFDED233-6900-4174-A898-1A68E61AB253}"/>
    <cellStyle name="40% - Accent1 3 17 2" xfId="5896" xr:uid="{F927311B-7B8C-40E9-BDE1-523E80F54806}"/>
    <cellStyle name="40% - Accent1 3 18" xfId="5897" xr:uid="{F176279F-98BC-4C08-A102-DBD4D758D313}"/>
    <cellStyle name="40% - Accent1 3 2" xfId="5898" xr:uid="{19BAE5DB-31CA-4AEF-8C49-DF9DE824E7A1}"/>
    <cellStyle name="40% - Accent1 3 2 10" xfId="5899" xr:uid="{9CF63D93-5A01-424E-BE6B-FA506B6821F7}"/>
    <cellStyle name="40% - Accent1 3 2 11" xfId="5900" xr:uid="{532D706D-80A9-4248-B2F9-506CA96E9587}"/>
    <cellStyle name="40% - Accent1 3 2 12" xfId="5901" xr:uid="{6B3368FD-84CD-4ABC-83CE-59B8E9AA69E0}"/>
    <cellStyle name="40% - Accent1 3 2 13" xfId="5902" xr:uid="{1356ECA4-8790-4B58-AACC-2B74632168A3}"/>
    <cellStyle name="40% - Accent1 3 2 14" xfId="5903" xr:uid="{57CEBB95-FE06-4298-B27A-E2297FC29CFE}"/>
    <cellStyle name="40% - Accent1 3 2 15" xfId="5904" xr:uid="{B52E9EE6-A5FC-42E0-88EC-AFD8927BBF92}"/>
    <cellStyle name="40% - Accent1 3 2 2" xfId="5905" xr:uid="{4BCB1EF2-5EC5-4EAC-982F-F62218D5761D}"/>
    <cellStyle name="40% - Accent1 3 2 3" xfId="5906" xr:uid="{0E3BEB79-EBAD-4336-91B0-BCA3724FBD94}"/>
    <cellStyle name="40% - Accent1 3 2 4" xfId="5907" xr:uid="{BCA93DED-CA1A-4CB7-A30A-21391FB7A6B5}"/>
    <cellStyle name="40% - Accent1 3 2 5" xfId="5908" xr:uid="{E74C29EC-0E8C-4558-9339-CEB97B08064E}"/>
    <cellStyle name="40% - Accent1 3 2 6" xfId="5909" xr:uid="{7801F079-C336-4345-B093-19D1D7AE72D6}"/>
    <cellStyle name="40% - Accent1 3 2 7" xfId="5910" xr:uid="{C67E47DE-3915-4248-8064-749943E75AE6}"/>
    <cellStyle name="40% - Accent1 3 2 8" xfId="5911" xr:uid="{2F9C01AF-EDF6-4618-A915-8055CB645C3A}"/>
    <cellStyle name="40% - Accent1 3 2 9" xfId="5912" xr:uid="{D4F95BA7-2023-44F0-B552-6B52A79CE0A5}"/>
    <cellStyle name="40% - Accent1 3 3" xfId="5913" xr:uid="{DAF681BB-0648-4038-BFB7-34FFD7B5FA8D}"/>
    <cellStyle name="40% - Accent1 3 3 10" xfId="5914" xr:uid="{29DE7725-1BB6-4F5B-888B-391ECB5CE5A9}"/>
    <cellStyle name="40% - Accent1 3 3 10 2" xfId="5915" xr:uid="{0F4D683A-BEE4-4F3E-882C-F839D0054792}"/>
    <cellStyle name="40% - Accent1 3 3 11" xfId="5916" xr:uid="{27C0D153-AF3C-4153-821A-67E65AAD3E5C}"/>
    <cellStyle name="40% - Accent1 3 3 11 2" xfId="5917" xr:uid="{55E8B14D-21AA-4BD6-A613-0B74ECC9F970}"/>
    <cellStyle name="40% - Accent1 3 3 12" xfId="5918" xr:uid="{CF2767F2-B61D-4F31-8394-AA7FFC8095B5}"/>
    <cellStyle name="40% - Accent1 3 3 13" xfId="5919" xr:uid="{BE3E9DE1-5282-41A5-B1FC-1EC89A81FE16}"/>
    <cellStyle name="40% - Accent1 3 3 2" xfId="5920" xr:uid="{CE54005E-0F6E-4733-8512-EFAFE50558C3}"/>
    <cellStyle name="40% - Accent1 3 3 2 2" xfId="5921" xr:uid="{92B38146-0BB7-41D3-BF61-B5F5DA44E6E0}"/>
    <cellStyle name="40% - Accent1 3 3 3" xfId="5922" xr:uid="{57C6C19E-CF84-4E9E-B98F-30844C430C98}"/>
    <cellStyle name="40% - Accent1 3 3 3 2" xfId="5923" xr:uid="{52E2928C-3644-46E0-928D-46220EEF9FAA}"/>
    <cellStyle name="40% - Accent1 3 3 4" xfId="5924" xr:uid="{7A8A8243-0ADD-437F-8842-2AED9A9CE05E}"/>
    <cellStyle name="40% - Accent1 3 3 4 2" xfId="5925" xr:uid="{DD80FF4E-D72F-440F-B7F5-C10883F818D7}"/>
    <cellStyle name="40% - Accent1 3 3 5" xfId="5926" xr:uid="{C0D91585-FC2F-419E-BAB8-6F7DD57D8A70}"/>
    <cellStyle name="40% - Accent1 3 3 5 2" xfId="5927" xr:uid="{5C7801D3-A0AE-44BB-8109-766AF506DE6B}"/>
    <cellStyle name="40% - Accent1 3 3 6" xfId="5928" xr:uid="{9C6447E5-E239-43DA-B750-BEF7D8DDCF41}"/>
    <cellStyle name="40% - Accent1 3 3 6 2" xfId="5929" xr:uid="{36067275-3FF9-413C-A9EA-92D1DB7F8283}"/>
    <cellStyle name="40% - Accent1 3 3 7" xfId="5930" xr:uid="{C109F1DA-3B9D-4B9A-9EDA-BDAEF2FA85A7}"/>
    <cellStyle name="40% - Accent1 3 3 7 2" xfId="5931" xr:uid="{9456E4D3-7DBB-4298-B3B9-7469408F1BCC}"/>
    <cellStyle name="40% - Accent1 3 3 8" xfId="5932" xr:uid="{A230BC86-F903-4D7D-890E-CDD972D117DB}"/>
    <cellStyle name="40% - Accent1 3 3 8 2" xfId="5933" xr:uid="{1C0DA01C-AB6D-4C4F-9C19-375FDB734641}"/>
    <cellStyle name="40% - Accent1 3 3 9" xfId="5934" xr:uid="{81244A30-F158-4E01-9040-85E2185E913F}"/>
    <cellStyle name="40% - Accent1 3 3 9 2" xfId="5935" xr:uid="{38FBC740-4C98-443F-95AF-8D6AC3D0FBBD}"/>
    <cellStyle name="40% - Accent1 3 4" xfId="5936" xr:uid="{8A99A317-C63C-450F-B653-1C03290E42D5}"/>
    <cellStyle name="40% - Accent1 3 4 2" xfId="5937" xr:uid="{112CC7C5-0E40-48CE-A74D-CE37A0F1BCA1}"/>
    <cellStyle name="40% - Accent1 3 5" xfId="5938" xr:uid="{45F7B759-82E4-4DAA-AD32-EB3EBB8A23B1}"/>
    <cellStyle name="40% - Accent1 3 5 2" xfId="5939" xr:uid="{3F1ABFE7-A90A-4A3F-A3B6-D0A000B1D764}"/>
    <cellStyle name="40% - Accent1 3 6" xfId="5940" xr:uid="{2DD74D66-7BC2-4F06-91CD-107E9BBF53DA}"/>
    <cellStyle name="40% - Accent1 3 6 2" xfId="5941" xr:uid="{D5B46AA1-B70A-41AC-B815-8E2ACCAC4377}"/>
    <cellStyle name="40% - Accent1 3 7" xfId="5942" xr:uid="{030BF41C-01BC-4FC3-ACF3-EF5610714958}"/>
    <cellStyle name="40% - Accent1 3 7 2" xfId="5943" xr:uid="{AD91AC10-EB8E-4BBC-AE02-49DBA3BE5FF8}"/>
    <cellStyle name="40% - Accent1 3 8" xfId="5944" xr:uid="{3F91D1FB-EDF9-4D76-AA6F-4C545599EF3E}"/>
    <cellStyle name="40% - Accent1 3 8 2" xfId="5945" xr:uid="{828F7285-29A7-4DA1-BBF7-AB82B082906E}"/>
    <cellStyle name="40% - Accent1 3 9" xfId="5946" xr:uid="{5284AB08-5EB6-4B69-933C-ACD40AC9EF51}"/>
    <cellStyle name="40% - Accent1 3 9 2" xfId="5947" xr:uid="{326DB5A3-F309-4053-BEE3-5D1C3CE48842}"/>
    <cellStyle name="40% - Accent1 30" xfId="5948" xr:uid="{BF4B2915-3CA5-4766-AACB-E7FC7B0FE3D8}"/>
    <cellStyle name="40% - Accent1 31" xfId="5949" xr:uid="{4ADD4EA0-1A44-4DE3-90E6-7C201F58BB97}"/>
    <cellStyle name="40% - Accent1 32" xfId="5950" xr:uid="{C1B16549-97E4-4870-AC90-33A2B762BB24}"/>
    <cellStyle name="40% - Accent1 33" xfId="5951" xr:uid="{F39ADEFE-E59E-4E52-B3DE-3E915554B02A}"/>
    <cellStyle name="40% - Accent1 34" xfId="5952" xr:uid="{8B44B848-DA67-48EC-854C-BCA3400B1D98}"/>
    <cellStyle name="40% - Accent1 35" xfId="5953" xr:uid="{A573A676-EC10-466C-B7B7-53D8140B5F22}"/>
    <cellStyle name="40% - Accent1 35 2" xfId="5954" xr:uid="{38980AD5-58C9-4257-9673-6A26604ED6F8}"/>
    <cellStyle name="40% - Accent1 36" xfId="5955" xr:uid="{BD8FCAAB-A106-4C3D-AE5A-62897E7A1A45}"/>
    <cellStyle name="40% - Accent1 36 2" xfId="5956" xr:uid="{BEC2EC35-E8C7-4FCA-83A7-380306AE2B45}"/>
    <cellStyle name="40% - Accent1 37" xfId="5957" xr:uid="{CD5CEDAA-B0A2-49A6-8772-06AA730BE09A}"/>
    <cellStyle name="40% - Accent1 37 2" xfId="5958" xr:uid="{DFBBCC8F-73B0-4589-BA89-7460F4292A3D}"/>
    <cellStyle name="40% - Accent1 38" xfId="5959" xr:uid="{5E891046-B538-485D-A95E-1D49C2CB5283}"/>
    <cellStyle name="40% - Accent1 38 2" xfId="5960" xr:uid="{B7FA7EAD-0C74-4251-9BAF-7236E86B6341}"/>
    <cellStyle name="40% - Accent1 39" xfId="5961" xr:uid="{09C6EF36-8CC2-4A44-A862-09EA8BAD749A}"/>
    <cellStyle name="40% - Accent1 39 2" xfId="5962" xr:uid="{43916365-3A87-495B-982E-1923C7C443E2}"/>
    <cellStyle name="40% - Accent1 4" xfId="5963" xr:uid="{7C81FD1D-33CF-405C-A5FB-3A0B9F805D69}"/>
    <cellStyle name="40% - Accent1 4 2" xfId="5964" xr:uid="{BA4A99A8-0156-4F19-8C3C-FD9FB6A0404E}"/>
    <cellStyle name="40% - Accent1 40" xfId="5965" xr:uid="{4213B0D8-C045-4918-8BB4-2503511EB331}"/>
    <cellStyle name="40% - Accent1 40 2" xfId="5966" xr:uid="{6265C07A-4C4D-41FC-AE7F-F39BC9E8AC37}"/>
    <cellStyle name="40% - Accent1 41" xfId="5967" xr:uid="{2C77D853-1285-4D91-8ABA-0285C1E81BD3}"/>
    <cellStyle name="40% - Accent1 41 2" xfId="5968" xr:uid="{5365F686-3562-486A-9FA9-DEEF286226E6}"/>
    <cellStyle name="40% - Accent1 42" xfId="5969" xr:uid="{011285C8-4E8D-4D28-B3F1-410F82406574}"/>
    <cellStyle name="40% - Accent1 42 2" xfId="5970" xr:uid="{37C8C14F-C854-4E4E-96EF-F6DF6E924B72}"/>
    <cellStyle name="40% - Accent1 43" xfId="5971" xr:uid="{44C06923-0BC3-48AC-BB40-5ADBB763F283}"/>
    <cellStyle name="40% - Accent1 43 2" xfId="5972" xr:uid="{B28C7024-9FA8-4B0C-8256-99C5892311AC}"/>
    <cellStyle name="40% - Accent1 44" xfId="5973" xr:uid="{A158E469-D923-4A09-A471-1F451C460C39}"/>
    <cellStyle name="40% - Accent1 44 2" xfId="5974" xr:uid="{11F3ED54-4BC2-4CCD-B333-B31A74A5586D}"/>
    <cellStyle name="40% - Accent1 45" xfId="5975" xr:uid="{4FECA32E-1010-4CBE-AF6A-F497125A97A2}"/>
    <cellStyle name="40% - Accent1 45 2" xfId="5976" xr:uid="{83F3C88A-8AD6-4C90-BD22-AB89760850C0}"/>
    <cellStyle name="40% - Accent1 46" xfId="5977" xr:uid="{A4339730-5BB2-48EE-9272-9E7D3CA7784C}"/>
    <cellStyle name="40% - Accent1 46 2" xfId="5978" xr:uid="{7C637391-FBD8-4E99-A24E-36EA7810BEB3}"/>
    <cellStyle name="40% - Accent1 47" xfId="5979" xr:uid="{AD702F29-3FBF-48D1-AD62-65FB68567732}"/>
    <cellStyle name="40% - Accent1 47 2" xfId="5980" xr:uid="{E824F017-73BE-4077-B1E4-34D8DF7EF07A}"/>
    <cellStyle name="40% - Accent1 48" xfId="5981" xr:uid="{769F5111-1CCE-49F0-8076-8DEDD48064AA}"/>
    <cellStyle name="40% - Accent1 48 2" xfId="5982" xr:uid="{EBD5C360-C1FB-45F2-89D1-C70536890D43}"/>
    <cellStyle name="40% - Accent1 49" xfId="5983" xr:uid="{E2CEEBC3-8958-4DF4-A095-EC00FC364C23}"/>
    <cellStyle name="40% - Accent1 49 2" xfId="5984" xr:uid="{D07AFF3A-3F98-4920-8401-864B43751B96}"/>
    <cellStyle name="40% - Accent1 5" xfId="5985" xr:uid="{D1BC228A-5A45-41C2-8958-54FC4FC7D16B}"/>
    <cellStyle name="40% - Accent1 5 2" xfId="5986" xr:uid="{A3D2973E-A766-4304-BFF3-006DF0F76918}"/>
    <cellStyle name="40% - Accent1 5 2 2" xfId="5987" xr:uid="{DC239379-B62D-4683-9E9F-3D3F8851DFDA}"/>
    <cellStyle name="40% - Accent1 5 3" xfId="5988" xr:uid="{C26C24A6-7185-431A-A3F4-6FD1CEEF31C6}"/>
    <cellStyle name="40% - Accent1 50" xfId="5989" xr:uid="{DE51FFE8-742E-45EB-856F-CB08DAF3F972}"/>
    <cellStyle name="40% - Accent1 51" xfId="5990" xr:uid="{6917CAC9-5DAB-444C-9945-329B8FFBFD27}"/>
    <cellStyle name="40% - Accent1 52" xfId="5991" xr:uid="{680786A0-C00A-4ED3-91E8-3EB077EE405C}"/>
    <cellStyle name="40% - Accent1 53" xfId="5992" xr:uid="{BAF0D0A2-5423-4599-8E52-B091441886EC}"/>
    <cellStyle name="40% - Accent1 54" xfId="5993" xr:uid="{A45BCCE7-D555-4D05-8228-D2A1BFEA4315}"/>
    <cellStyle name="40% - Accent1 55" xfId="5994" xr:uid="{4E8AD563-7BA4-4E30-965C-1ED9FAAA3E7F}"/>
    <cellStyle name="40% - Accent1 56" xfId="5995" xr:uid="{8A0B0198-C102-40C9-9C9F-DE1756BB916A}"/>
    <cellStyle name="40% - Accent1 57" xfId="5996" xr:uid="{EE6AC916-58EF-4146-A7AF-78C660441051}"/>
    <cellStyle name="40% - Accent1 58" xfId="5997" xr:uid="{3C579459-687C-4116-9B44-37F7EB3EFA37}"/>
    <cellStyle name="40% - Accent1 59" xfId="5998" xr:uid="{D0AB92F1-25B4-4948-902C-BE23F7A16F72}"/>
    <cellStyle name="40% - Accent1 6" xfId="5999" xr:uid="{9162A04C-5F96-482B-BB1E-6043094A9612}"/>
    <cellStyle name="40% - Accent1 60" xfId="6000" xr:uid="{FBAE72B8-30C6-4B8E-9A1E-E8275C06E0DD}"/>
    <cellStyle name="40% - Accent1 61" xfId="6001" xr:uid="{DE7C9449-8E03-4D53-9255-BFED769DDBCE}"/>
    <cellStyle name="40% - Accent1 62" xfId="6002" xr:uid="{2E815CF9-8E91-4E0E-A9FF-2906115546BE}"/>
    <cellStyle name="40% - Accent1 7" xfId="6003" xr:uid="{F46B8DFC-98A4-43FB-823A-E1B144F5E904}"/>
    <cellStyle name="40% - Accent1 8" xfId="6004" xr:uid="{70391483-DBFE-40D2-8094-AEEDDBEB0E87}"/>
    <cellStyle name="40% - Accent1 9" xfId="6005" xr:uid="{35AC3312-D327-4EF3-8761-7BF0E50789A6}"/>
    <cellStyle name="40% - Accent1_~2812244" xfId="6006" xr:uid="{3471395D-8B91-465D-9364-498348496363}"/>
    <cellStyle name="40% - Accent2" xfId="6007" xr:uid="{7CB92705-254E-46A9-AE04-3CBA26B7B859}"/>
    <cellStyle name="40% - Accent2 10" xfId="6008" xr:uid="{EBCB2675-6156-4BE5-8B9B-8BECE2B8B13D}"/>
    <cellStyle name="40% - Accent2 11" xfId="6009" xr:uid="{D0E8E47F-1B8C-4BCC-B50F-16CA076F73A5}"/>
    <cellStyle name="40% - Accent2 12" xfId="6010" xr:uid="{D7B5FC0C-0CCC-42ED-BE3E-9E6CA3615F13}"/>
    <cellStyle name="40% - Accent2 13" xfId="6011" xr:uid="{F0349A44-58D2-4898-B71E-C1BE6778867F}"/>
    <cellStyle name="40% - Accent2 14" xfId="6012" xr:uid="{D7AACDDF-DF2F-47B4-84FC-E95D5B88EEEB}"/>
    <cellStyle name="40% - Accent2 15" xfId="6013" xr:uid="{D79A9799-00F2-4B3C-9434-0910D10FD635}"/>
    <cellStyle name="40% - Accent2 16" xfId="6014" xr:uid="{A158563C-A575-4971-9164-9FEAE2B0EBF5}"/>
    <cellStyle name="40% - Accent2 17" xfId="6015" xr:uid="{DCEBB8BE-29B3-4509-A932-07E08FDD2D24}"/>
    <cellStyle name="40% - Accent2 18" xfId="6016" xr:uid="{4B41C3DE-D636-4D88-BAF2-97DAD144C281}"/>
    <cellStyle name="40% - Accent2 19" xfId="6017" xr:uid="{0C2392A5-BDC7-4D17-ADDC-38BB3BCB97F6}"/>
    <cellStyle name="40% - Accent2 2" xfId="6018" xr:uid="{2035D3FD-79D8-4929-85B8-A7E431298A96}"/>
    <cellStyle name="40% - Accent2 2 2" xfId="6019" xr:uid="{44CDC691-FC88-413D-8C3F-13B427D53C41}"/>
    <cellStyle name="40% - Accent2 20" xfId="6020" xr:uid="{FF56D3D6-C280-4F3F-BFDD-873C61DB91D6}"/>
    <cellStyle name="40% - Accent2 21" xfId="6021" xr:uid="{FD9895CB-A1E7-421A-B4E2-3F2594C2F581}"/>
    <cellStyle name="40% - Accent2 22" xfId="6022" xr:uid="{521AB770-9B77-46CA-AB31-495CB3FB9CCC}"/>
    <cellStyle name="40% - Accent2 23" xfId="6023" xr:uid="{E857B5F3-706F-4358-8E60-24C4C07875CF}"/>
    <cellStyle name="40% - Accent2 24" xfId="6024" xr:uid="{AE73D8F4-4BD6-42D7-B57F-B1AEBA91F7FB}"/>
    <cellStyle name="40% - Accent2 25" xfId="6025" xr:uid="{C252DDB4-CFEF-4FCC-9D8C-A9B86A695A6B}"/>
    <cellStyle name="40% - Accent2 26" xfId="6026" xr:uid="{67BB5E76-52AC-4570-B1BC-A53855A2433D}"/>
    <cellStyle name="40% - Accent2 27" xfId="6027" xr:uid="{BFF54AE0-9F32-473C-90F5-41381CF0F7C4}"/>
    <cellStyle name="40% - Accent2 28" xfId="6028" xr:uid="{439D8730-D4B4-4A89-A981-5F548268C3B1}"/>
    <cellStyle name="40% - Accent2 29" xfId="6029" xr:uid="{2FDDBFEC-CF76-4960-8B61-98EF4F6C29A7}"/>
    <cellStyle name="40% - Accent2 3" xfId="6030" xr:uid="{525E3DFA-AF2C-4134-900E-B489965D86B6}"/>
    <cellStyle name="40% - Accent2 3 10" xfId="6031" xr:uid="{B8B1A15B-09CD-4804-9101-C287183D91D5}"/>
    <cellStyle name="40% - Accent2 3 10 2" xfId="6032" xr:uid="{9705E311-EA80-4191-BBED-9D73FE971505}"/>
    <cellStyle name="40% - Accent2 3 11" xfId="6033" xr:uid="{2D8CB444-61B1-48D6-99FA-4A07D025EAF8}"/>
    <cellStyle name="40% - Accent2 3 11 2" xfId="6034" xr:uid="{00B8033B-3B10-4661-8932-8BD5E5D0A8D1}"/>
    <cellStyle name="40% - Accent2 3 12" xfId="6035" xr:uid="{AA4F9737-AF17-41A1-A2E0-A901B0F2F1DF}"/>
    <cellStyle name="40% - Accent2 3 12 2" xfId="6036" xr:uid="{603A388B-1A9C-4990-9816-D1F3C2DAEB85}"/>
    <cellStyle name="40% - Accent2 3 13" xfId="6037" xr:uid="{61019BCF-9170-4ED9-8762-AC18231DAEB2}"/>
    <cellStyle name="40% - Accent2 3 13 2" xfId="6038" xr:uid="{ED490476-C3C8-43B1-91B1-CC1D14D3EECF}"/>
    <cellStyle name="40% - Accent2 3 14" xfId="6039" xr:uid="{9DBEC0D6-3155-4517-8794-59C7EB896E57}"/>
    <cellStyle name="40% - Accent2 3 14 2" xfId="6040" xr:uid="{E9D8E944-7C18-417F-8328-F6CFCE301719}"/>
    <cellStyle name="40% - Accent2 3 15" xfId="6041" xr:uid="{9E5F360A-2BEA-4DF2-BDDF-40BD7F6E6AB6}"/>
    <cellStyle name="40% - Accent2 3 15 2" xfId="6042" xr:uid="{35A7EEF1-ABFC-4BBD-9084-EC72903363AF}"/>
    <cellStyle name="40% - Accent2 3 16" xfId="6043" xr:uid="{BC959894-227C-49BB-A774-963632BA6D42}"/>
    <cellStyle name="40% - Accent2 3 16 2" xfId="6044" xr:uid="{B03F1F08-5A07-4C61-953D-66535AB4DC72}"/>
    <cellStyle name="40% - Accent2 3 17" xfId="6045" xr:uid="{3D3C2D44-F6E8-4F12-BB0E-C2943CA9CEB8}"/>
    <cellStyle name="40% - Accent2 3 17 2" xfId="6046" xr:uid="{DC28EA02-7D80-4470-99B0-939319FBB2FA}"/>
    <cellStyle name="40% - Accent2 3 18" xfId="6047" xr:uid="{A253282B-6ADF-43A5-8462-CE82A2F0E9BE}"/>
    <cellStyle name="40% - Accent2 3 2" xfId="6048" xr:uid="{7FCFA8B9-C79C-4C13-8CC9-D60C01672195}"/>
    <cellStyle name="40% - Accent2 3 2 10" xfId="6049" xr:uid="{23FBCAC4-3A0F-43D6-ACDB-28EADDFAADCB}"/>
    <cellStyle name="40% - Accent2 3 2 11" xfId="6050" xr:uid="{D825F49F-65EB-4C1F-BEC4-CF467B83878D}"/>
    <cellStyle name="40% - Accent2 3 2 12" xfId="6051" xr:uid="{E213F567-9FE7-4FDB-AAF4-8BC7D6C9284D}"/>
    <cellStyle name="40% - Accent2 3 2 13" xfId="6052" xr:uid="{43692BE9-58C8-4063-8D89-1AD6FF5269DB}"/>
    <cellStyle name="40% - Accent2 3 2 14" xfId="6053" xr:uid="{3641350E-78AC-4B8E-BD0B-C7EFD5E93AB2}"/>
    <cellStyle name="40% - Accent2 3 2 15" xfId="6054" xr:uid="{51CA5CCC-5545-41D2-A2C8-507D5016FEFA}"/>
    <cellStyle name="40% - Accent2 3 2 2" xfId="6055" xr:uid="{6D6A87F8-100A-4A37-B56F-C0D11EE47DF7}"/>
    <cellStyle name="40% - Accent2 3 2 3" xfId="6056" xr:uid="{D5762AC6-3702-4288-BEED-7DEB7C4CF9A3}"/>
    <cellStyle name="40% - Accent2 3 2 4" xfId="6057" xr:uid="{728D07B3-0028-4F0B-ACD9-D9251282450F}"/>
    <cellStyle name="40% - Accent2 3 2 5" xfId="6058" xr:uid="{CCFC328E-FEB7-429C-BC0D-A25976849421}"/>
    <cellStyle name="40% - Accent2 3 2 6" xfId="6059" xr:uid="{14CF08CA-69BC-4114-8456-E09A5083D4BF}"/>
    <cellStyle name="40% - Accent2 3 2 7" xfId="6060" xr:uid="{B5834A29-3552-46EA-823E-0C6EACD9EA70}"/>
    <cellStyle name="40% - Accent2 3 2 8" xfId="6061" xr:uid="{1F735FF8-5BF5-4B27-93AC-5994B32B9854}"/>
    <cellStyle name="40% - Accent2 3 2 9" xfId="6062" xr:uid="{EBCC388C-7F1C-4C54-9666-A368A82DE5E7}"/>
    <cellStyle name="40% - Accent2 3 3" xfId="6063" xr:uid="{7C2355D4-373A-4677-A477-A913983A9E7C}"/>
    <cellStyle name="40% - Accent2 3 3 2" xfId="6064" xr:uid="{35CAE618-D02B-496D-9159-DE5FFC56F32F}"/>
    <cellStyle name="40% - Accent2 3 3 2 2" xfId="6065" xr:uid="{CF93BF44-D2AD-410B-B8EC-CB1D8B4188AB}"/>
    <cellStyle name="40% - Accent2 3 3 3" xfId="6066" xr:uid="{3C3E6B9C-C5DE-473B-9F24-ED786841FC6D}"/>
    <cellStyle name="40% - Accent2 3 3 3 2" xfId="6067" xr:uid="{B557C31D-C759-413E-8FCD-C8C4856D0F95}"/>
    <cellStyle name="40% - Accent2 3 3 4" xfId="6068" xr:uid="{6FD65223-6EEB-4A36-BFE8-72C56E5A8CAB}"/>
    <cellStyle name="40% - Accent2 3 4" xfId="6069" xr:uid="{95E5823E-C4A7-45C3-B011-B6AF25321829}"/>
    <cellStyle name="40% - Accent2 3 4 2" xfId="6070" xr:uid="{E899BFEE-A85D-43B1-BCB5-194323F25089}"/>
    <cellStyle name="40% - Accent2 3 5" xfId="6071" xr:uid="{049E5FB5-9816-4F18-880B-A0A48C018CBE}"/>
    <cellStyle name="40% - Accent2 3 5 2" xfId="6072" xr:uid="{464ABAAA-E870-4265-B98D-331B3BE2061D}"/>
    <cellStyle name="40% - Accent2 3 6" xfId="6073" xr:uid="{2546ECBE-D4CE-418D-9ACD-122B103D02DD}"/>
    <cellStyle name="40% - Accent2 3 6 2" xfId="6074" xr:uid="{97C313A9-48BB-4766-803C-3EE140D25184}"/>
    <cellStyle name="40% - Accent2 3 7" xfId="6075" xr:uid="{EDBFA256-9E2D-42A8-AE9A-239FEA7103AD}"/>
    <cellStyle name="40% - Accent2 3 7 2" xfId="6076" xr:uid="{D4F0B23F-204E-435B-863B-704A0FE12E8B}"/>
    <cellStyle name="40% - Accent2 3 8" xfId="6077" xr:uid="{B3ADE362-D111-4FA5-8A18-78FC6CAA4CB6}"/>
    <cellStyle name="40% - Accent2 3 8 2" xfId="6078" xr:uid="{E5684439-5378-46C8-BB02-0A9DFF9B539E}"/>
    <cellStyle name="40% - Accent2 3 9" xfId="6079" xr:uid="{6E6F776C-B9E6-440C-A8EA-75D399C5E918}"/>
    <cellStyle name="40% - Accent2 3 9 2" xfId="6080" xr:uid="{4B87E2FF-8B38-4F3F-A71D-9C78399CDA07}"/>
    <cellStyle name="40% - Accent2 30" xfId="6081" xr:uid="{639B5199-9F47-4AC5-91F6-98AA676149F1}"/>
    <cellStyle name="40% - Accent2 31" xfId="6082" xr:uid="{10E0DFCB-D028-4F48-985D-F526801F55CF}"/>
    <cellStyle name="40% - Accent2 32" xfId="6083" xr:uid="{D25F39A5-BC1B-49E9-8C38-364FD6E51A7D}"/>
    <cellStyle name="40% - Accent2 33" xfId="6084" xr:uid="{6A2263DE-3B55-420E-97DC-A7597D20BA6C}"/>
    <cellStyle name="40% - Accent2 34" xfId="6085" xr:uid="{61DC1B0E-24AE-4761-A123-56E33F026790}"/>
    <cellStyle name="40% - Accent2 35" xfId="6086" xr:uid="{4581BDB6-408F-48D9-84FD-A75222E04494}"/>
    <cellStyle name="40% - Accent2 35 2" xfId="6087" xr:uid="{E9CDEB3E-BEF5-459A-BF57-ED1C741901D4}"/>
    <cellStyle name="40% - Accent2 36" xfId="6088" xr:uid="{BB4F34AF-15E3-44A8-9FC0-D356FB780946}"/>
    <cellStyle name="40% - Accent2 36 2" xfId="6089" xr:uid="{64CD44EA-A448-4A88-9E74-DBA01A20738E}"/>
    <cellStyle name="40% - Accent2 37" xfId="6090" xr:uid="{2E166401-FC6F-4A64-A535-9903D4AAEA89}"/>
    <cellStyle name="40% - Accent2 37 2" xfId="6091" xr:uid="{A2E646DB-A54A-464F-80FA-FDCEDD8831B0}"/>
    <cellStyle name="40% - Accent2 38" xfId="6092" xr:uid="{C12FAFF1-B69C-49FB-B0F8-9E0B02A0A13B}"/>
    <cellStyle name="40% - Accent2 38 2" xfId="6093" xr:uid="{027EEE22-C8CD-4B9F-B705-BA3E797D0ADA}"/>
    <cellStyle name="40% - Accent2 39" xfId="6094" xr:uid="{5BC5EB75-E178-4812-B73D-4A7B016F2202}"/>
    <cellStyle name="40% - Accent2 39 2" xfId="6095" xr:uid="{A2DD1BA6-502F-4AEA-B6CE-1E64476567D6}"/>
    <cellStyle name="40% - Accent2 4" xfId="6096" xr:uid="{492F9430-AF65-403E-98A8-01182BDEA4A8}"/>
    <cellStyle name="40% - Accent2 4 2" xfId="6097" xr:uid="{355ECBF8-41CF-4FDE-9517-9FF6D859CAE9}"/>
    <cellStyle name="40% - Accent2 40" xfId="6098" xr:uid="{92C2F561-8583-4A74-85B4-4F633311B031}"/>
    <cellStyle name="40% - Accent2 40 2" xfId="6099" xr:uid="{23F73D33-684C-4109-98C4-3BD68B473EE7}"/>
    <cellStyle name="40% - Accent2 41" xfId="6100" xr:uid="{10D35616-9F67-424A-B298-AACAD9AEF503}"/>
    <cellStyle name="40% - Accent2 41 2" xfId="6101" xr:uid="{DDF0288D-87DF-4B3F-AE00-754036C79C78}"/>
    <cellStyle name="40% - Accent2 42" xfId="6102" xr:uid="{19507EAB-4859-44BC-94A7-1578A68DDC37}"/>
    <cellStyle name="40% - Accent2 42 2" xfId="6103" xr:uid="{AC974335-304F-410C-A779-E378723AE049}"/>
    <cellStyle name="40% - Accent2 43" xfId="6104" xr:uid="{F45931E6-F155-4457-B196-B78308B92B39}"/>
    <cellStyle name="40% - Accent2 43 2" xfId="6105" xr:uid="{EDBD24EF-C4B7-4FE7-B962-CC1EE874D017}"/>
    <cellStyle name="40% - Accent2 44" xfId="6106" xr:uid="{EAE8DCF2-2A1F-49E4-8B27-BA0D1F37DB48}"/>
    <cellStyle name="40% - Accent2 44 2" xfId="6107" xr:uid="{7AB48A70-E1A9-48FD-B817-2D6E3EB2DFD2}"/>
    <cellStyle name="40% - Accent2 45" xfId="6108" xr:uid="{ACEF4375-3BF9-4207-BD5D-69594F1F6A66}"/>
    <cellStyle name="40% - Accent2 45 2" xfId="6109" xr:uid="{7BB4B091-7E59-46CB-B1D2-ACE28AB6FDE2}"/>
    <cellStyle name="40% - Accent2 46" xfId="6110" xr:uid="{69F61791-1F0C-46EE-84B2-317FBABB82BA}"/>
    <cellStyle name="40% - Accent2 46 2" xfId="6111" xr:uid="{2CF7CBCA-1C78-4DF1-BBA2-B16509BA99F4}"/>
    <cellStyle name="40% - Accent2 47" xfId="6112" xr:uid="{EF1B879C-ED07-4FE4-A98D-4F6B9374AB2E}"/>
    <cellStyle name="40% - Accent2 47 2" xfId="6113" xr:uid="{51D85D68-D258-4A18-8FF0-B9B26B1609C2}"/>
    <cellStyle name="40% - Accent2 48" xfId="6114" xr:uid="{CF647EA0-7DFE-4CC4-95C0-042C6E8CEA3F}"/>
    <cellStyle name="40% - Accent2 48 2" xfId="6115" xr:uid="{77F9307C-DAD2-458D-8C40-06E5A47D0D44}"/>
    <cellStyle name="40% - Accent2 49" xfId="6116" xr:uid="{1B30CF54-F7A4-4F47-8566-EE8220654A92}"/>
    <cellStyle name="40% - Accent2 49 2" xfId="6117" xr:uid="{CB16DDCD-B365-4024-8000-3481081FE218}"/>
    <cellStyle name="40% - Accent2 5" xfId="6118" xr:uid="{0B1531D5-D2C5-44E5-9BBA-7D55623CFC29}"/>
    <cellStyle name="40% - Accent2 5 2" xfId="6119" xr:uid="{D9F5A9FD-DB37-4106-A7A4-CF9C07080EFD}"/>
    <cellStyle name="40% - Accent2 5 2 2" xfId="6120" xr:uid="{EE51A101-74EE-43AE-A5FD-D41819644DB4}"/>
    <cellStyle name="40% - Accent2 5 3" xfId="6121" xr:uid="{AA4EAE97-94CB-4742-A271-99FB13DB1CD5}"/>
    <cellStyle name="40% - Accent2 50" xfId="6122" xr:uid="{92E4CEEC-6645-49E0-8691-B30462F2564B}"/>
    <cellStyle name="40% - Accent2 51" xfId="6123" xr:uid="{F6291397-4652-43A3-8830-B008F8EDB996}"/>
    <cellStyle name="40% - Accent2 52" xfId="6124" xr:uid="{2181FA4A-25E1-4F5B-988C-90D341B906FE}"/>
    <cellStyle name="40% - Accent2 53" xfId="6125" xr:uid="{7C6A0E85-376D-40BC-A50A-AD4C94AC903A}"/>
    <cellStyle name="40% - Accent2 54" xfId="6126" xr:uid="{59A7826F-5D6D-4FD2-ACB7-E76247FEC40C}"/>
    <cellStyle name="40% - Accent2 55" xfId="6127" xr:uid="{3265960E-BAC5-4688-94F3-CF4069FE598B}"/>
    <cellStyle name="40% - Accent2 56" xfId="6128" xr:uid="{3F55E664-3FA6-4051-AA2C-3C1435E89B9A}"/>
    <cellStyle name="40% - Accent2 57" xfId="6129" xr:uid="{8B121605-B220-4077-87EC-F66D59D19D5A}"/>
    <cellStyle name="40% - Accent2 58" xfId="6130" xr:uid="{80F4088F-EFD2-4BA0-887F-0CB04DE39937}"/>
    <cellStyle name="40% - Accent2 59" xfId="6131" xr:uid="{B6615F2A-244E-410A-A73B-79A8E6A32032}"/>
    <cellStyle name="40% - Accent2 6" xfId="6132" xr:uid="{38D71C17-2211-49E1-AA67-952A16E67AF5}"/>
    <cellStyle name="40% - Accent2 60" xfId="6133" xr:uid="{9A2490E8-5A78-4401-BC82-125D34BC8931}"/>
    <cellStyle name="40% - Accent2 61" xfId="6134" xr:uid="{E5147DA9-24AC-4B2F-AA9F-D9CDA54EE360}"/>
    <cellStyle name="40% - Accent2 62" xfId="6135" xr:uid="{D0B25E0C-7AFF-46F5-B8EF-3F0739493B52}"/>
    <cellStyle name="40% - Accent2 7" xfId="6136" xr:uid="{599D1B4A-2732-48AA-97AB-B036FA675A71}"/>
    <cellStyle name="40% - Accent2 8" xfId="6137" xr:uid="{316E4986-EFAE-418B-A88A-004462DCCD6F}"/>
    <cellStyle name="40% - Accent2 9" xfId="6138" xr:uid="{A898314E-48BE-4BA5-9C8C-7289D86BD7F8}"/>
    <cellStyle name="40% - Accent2_~2812244" xfId="6139" xr:uid="{9A4716DC-6C83-4612-BF4E-1CFC958BA9E2}"/>
    <cellStyle name="40% - Accent3" xfId="6140" xr:uid="{4EBDA0E3-F23B-4EE4-810D-7520E69AB819}"/>
    <cellStyle name="40% - Accent3 10" xfId="6141" xr:uid="{BE3B91C5-7BB8-446D-A638-58251205E196}"/>
    <cellStyle name="40% - Accent3 11" xfId="6142" xr:uid="{1A5847CB-127B-4B6B-BD6F-CDCC067A5D7F}"/>
    <cellStyle name="40% - Accent3 12" xfId="6143" xr:uid="{799C377B-7F7C-495C-B71F-43926752A86B}"/>
    <cellStyle name="40% - Accent3 13" xfId="6144" xr:uid="{1CE59515-5B33-4916-8E88-EC85E3D467BD}"/>
    <cellStyle name="40% - Accent3 14" xfId="6145" xr:uid="{2F0A2346-E8B6-47BE-A4DE-8793C033B037}"/>
    <cellStyle name="40% - Accent3 15" xfId="6146" xr:uid="{213F450A-4089-4675-999D-B651E06497D3}"/>
    <cellStyle name="40% - Accent3 16" xfId="6147" xr:uid="{A1297415-DDCC-4C60-8A7D-7F049C1F03C5}"/>
    <cellStyle name="40% - Accent3 17" xfId="6148" xr:uid="{72F3DAD1-16F0-4638-9F99-053F404DA7B3}"/>
    <cellStyle name="40% - Accent3 18" xfId="6149" xr:uid="{62CB570E-D56B-47D0-AA65-6A189506B12B}"/>
    <cellStyle name="40% - Accent3 19" xfId="6150" xr:uid="{F089C2F0-DA5B-4776-9D6F-4029510F8A7E}"/>
    <cellStyle name="40% - Accent3 2" xfId="6151" xr:uid="{160FFD9C-0194-4A90-B5D0-74F6A199BACA}"/>
    <cellStyle name="40% - Accent3 2 2" xfId="6152" xr:uid="{413F117C-2345-40AB-BCF1-4F52F4E169F6}"/>
    <cellStyle name="40% - Accent3 20" xfId="6153" xr:uid="{A810BF45-FEA4-4EA6-9666-3DF2A45FA415}"/>
    <cellStyle name="40% - Accent3 21" xfId="6154" xr:uid="{34602A26-5032-43A5-B66A-5737416EFA4C}"/>
    <cellStyle name="40% - Accent3 22" xfId="6155" xr:uid="{ABF2DA96-B010-43D2-846B-25EBA07303E9}"/>
    <cellStyle name="40% - Accent3 23" xfId="6156" xr:uid="{97474C5F-086F-4E31-9A9F-AF653921D810}"/>
    <cellStyle name="40% - Accent3 24" xfId="6157" xr:uid="{AB6B060A-C7C7-4B4C-B109-DB0765E6923D}"/>
    <cellStyle name="40% - Accent3 25" xfId="6158" xr:uid="{D67BF6D2-75DE-4F8A-97C3-8A230686ED76}"/>
    <cellStyle name="40% - Accent3 26" xfId="6159" xr:uid="{00E6293B-593D-408F-BFB8-F66B99FA1F07}"/>
    <cellStyle name="40% - Accent3 27" xfId="6160" xr:uid="{D199D6F0-453F-4BE1-A8F7-61B3EE893EF9}"/>
    <cellStyle name="40% - Accent3 28" xfId="6161" xr:uid="{B856D7DF-535D-4937-8421-14AF8725ADD5}"/>
    <cellStyle name="40% - Accent3 29" xfId="6162" xr:uid="{9D9D53D8-047B-4503-9718-8334F954CBB6}"/>
    <cellStyle name="40% - Accent3 3" xfId="6163" xr:uid="{FA0CE7C0-82E1-4573-89C5-CD20A653C4AE}"/>
    <cellStyle name="40% - Accent3 3 10" xfId="6164" xr:uid="{3BF07067-4D72-4103-8639-2422599151C6}"/>
    <cellStyle name="40% - Accent3 3 10 2" xfId="6165" xr:uid="{3B36EA80-A6D5-4E43-B983-48EED6265015}"/>
    <cellStyle name="40% - Accent3 3 11" xfId="6166" xr:uid="{4DAE5490-E75E-4F80-B3CB-7034B282757D}"/>
    <cellStyle name="40% - Accent3 3 11 2" xfId="6167" xr:uid="{4D3F9303-4F2C-427D-BD62-2559E5E9627C}"/>
    <cellStyle name="40% - Accent3 3 12" xfId="6168" xr:uid="{FB9BA8F6-3A75-4536-87F2-753D645B5966}"/>
    <cellStyle name="40% - Accent3 3 12 2" xfId="6169" xr:uid="{10D6B94F-9E7F-4626-9F78-7FBE932C7149}"/>
    <cellStyle name="40% - Accent3 3 13" xfId="6170" xr:uid="{EEF9763F-EE21-4F08-A532-BA491115F682}"/>
    <cellStyle name="40% - Accent3 3 13 2" xfId="6171" xr:uid="{CB63B342-31D7-41A0-933F-8C313605239D}"/>
    <cellStyle name="40% - Accent3 3 14" xfId="6172" xr:uid="{9EFB0825-841D-4599-ADF2-52BACD718E13}"/>
    <cellStyle name="40% - Accent3 3 14 2" xfId="6173" xr:uid="{1C39C6C5-1A98-4B27-B746-0AD3F07FD171}"/>
    <cellStyle name="40% - Accent3 3 15" xfId="6174" xr:uid="{CF5F27A4-32ED-488E-89F7-2AFDF74F7EFA}"/>
    <cellStyle name="40% - Accent3 3 15 2" xfId="6175" xr:uid="{B84A8D7D-24C1-46B5-88BE-FF7B704CA71D}"/>
    <cellStyle name="40% - Accent3 3 16" xfId="6176" xr:uid="{978AA08E-DE62-4F8B-878D-05F1BF75AEA4}"/>
    <cellStyle name="40% - Accent3 3 16 2" xfId="6177" xr:uid="{4304E73C-4927-4D2A-91B3-1533BDC38D63}"/>
    <cellStyle name="40% - Accent3 3 17" xfId="6178" xr:uid="{8EDDD22E-67B9-4BF4-A6A3-F3FD30DDAEBE}"/>
    <cellStyle name="40% - Accent3 3 17 2" xfId="6179" xr:uid="{CEE29659-52F7-492C-A7D3-5675D99EAEB1}"/>
    <cellStyle name="40% - Accent3 3 18" xfId="6180" xr:uid="{8833FB78-9681-4612-B805-074E82AFDDB8}"/>
    <cellStyle name="40% - Accent3 3 2" xfId="6181" xr:uid="{3D82276D-FABE-4938-9B42-E90E3219F69C}"/>
    <cellStyle name="40% - Accent3 3 2 10" xfId="6182" xr:uid="{ABF13DD5-E77F-44F3-B3FC-DF8950DA91E5}"/>
    <cellStyle name="40% - Accent3 3 2 11" xfId="6183" xr:uid="{2A0553A4-EFEA-4B93-B801-541088591002}"/>
    <cellStyle name="40% - Accent3 3 2 12" xfId="6184" xr:uid="{133BCFAB-647C-4BC8-9FC4-B7B45D60DCA4}"/>
    <cellStyle name="40% - Accent3 3 2 13" xfId="6185" xr:uid="{F25EE3AB-8288-4E41-8962-E4DF8EFF37B0}"/>
    <cellStyle name="40% - Accent3 3 2 14" xfId="6186" xr:uid="{6BD17929-0D89-4F3C-8D86-52AF4FA846AB}"/>
    <cellStyle name="40% - Accent3 3 2 15" xfId="6187" xr:uid="{AE8D5680-B975-4F83-A578-195FD292A2F9}"/>
    <cellStyle name="40% - Accent3 3 2 2" xfId="6188" xr:uid="{C7DEBDC5-C276-48B9-A6BD-7FF1F85A451A}"/>
    <cellStyle name="40% - Accent3 3 2 3" xfId="6189" xr:uid="{91E11CD3-977D-4AC4-A673-96B7519F3735}"/>
    <cellStyle name="40% - Accent3 3 2 4" xfId="6190" xr:uid="{BDFB9ADD-1BF1-4807-A95B-36C310EA821A}"/>
    <cellStyle name="40% - Accent3 3 2 5" xfId="6191" xr:uid="{927F1B9D-EA94-4140-88AC-77371E5CF35A}"/>
    <cellStyle name="40% - Accent3 3 2 6" xfId="6192" xr:uid="{A7F54CD2-4D8F-4D4B-94EF-250FD6A6FF3E}"/>
    <cellStyle name="40% - Accent3 3 2 7" xfId="6193" xr:uid="{E0A2F414-0B30-4BE5-BDE3-0B82BBD200CB}"/>
    <cellStyle name="40% - Accent3 3 2 8" xfId="6194" xr:uid="{D1F9661F-0488-4607-A29E-B64CE430F24A}"/>
    <cellStyle name="40% - Accent3 3 2 9" xfId="6195" xr:uid="{94289C00-DA2C-4F63-9EBD-966A136F338C}"/>
    <cellStyle name="40% - Accent3 3 3" xfId="6196" xr:uid="{DBD994EC-8505-4890-A729-48EFB68DA027}"/>
    <cellStyle name="40% - Accent3 3 3 10" xfId="6197" xr:uid="{314FC0ED-B8EF-48F3-8CB6-59B5ED16B791}"/>
    <cellStyle name="40% - Accent3 3 3 10 2" xfId="6198" xr:uid="{D3A68CBC-17A8-4A7B-9D3B-DD39B4A52518}"/>
    <cellStyle name="40% - Accent3 3 3 11" xfId="6199" xr:uid="{167FA322-2953-43DC-90F9-D1A2FA8B0317}"/>
    <cellStyle name="40% - Accent3 3 3 11 2" xfId="6200" xr:uid="{51C21BD3-5FE8-4106-9421-628993864863}"/>
    <cellStyle name="40% - Accent3 3 3 12" xfId="6201" xr:uid="{193B8288-1DFA-40C9-A1E8-E9A2C98F9ED9}"/>
    <cellStyle name="40% - Accent3 3 3 13" xfId="6202" xr:uid="{AD8EA980-A852-4764-9729-EC2F07CEEB9D}"/>
    <cellStyle name="40% - Accent3 3 3 2" xfId="6203" xr:uid="{890BFD65-5651-4B0C-B593-C8F237923441}"/>
    <cellStyle name="40% - Accent3 3 3 2 2" xfId="6204" xr:uid="{0B42AC13-9DD9-417E-8E35-BC8EBCE4CD9C}"/>
    <cellStyle name="40% - Accent3 3 3 3" xfId="6205" xr:uid="{E0785474-1562-4535-AC82-5AA75D98548B}"/>
    <cellStyle name="40% - Accent3 3 3 3 2" xfId="6206" xr:uid="{0625D30A-FC03-47B5-AF46-1E20A12C59D1}"/>
    <cellStyle name="40% - Accent3 3 3 4" xfId="6207" xr:uid="{F186D93B-505B-49C2-B079-F8ACB2400379}"/>
    <cellStyle name="40% - Accent3 3 3 4 2" xfId="6208" xr:uid="{FD0DA854-31B1-4024-90AC-DE4183C62108}"/>
    <cellStyle name="40% - Accent3 3 3 5" xfId="6209" xr:uid="{12247181-8AA7-47B2-A9B1-9261E235B064}"/>
    <cellStyle name="40% - Accent3 3 3 5 2" xfId="6210" xr:uid="{71C5F204-B10E-4BD0-A774-C3CFA1849484}"/>
    <cellStyle name="40% - Accent3 3 3 6" xfId="6211" xr:uid="{91F096EC-12C2-47C2-8B3C-4ADA52AD176C}"/>
    <cellStyle name="40% - Accent3 3 3 6 2" xfId="6212" xr:uid="{81CFED92-D8E9-43EF-9FD2-0B84587444BF}"/>
    <cellStyle name="40% - Accent3 3 3 7" xfId="6213" xr:uid="{EEFDEAC9-4B55-4A9E-A069-E85A49511024}"/>
    <cellStyle name="40% - Accent3 3 3 7 2" xfId="6214" xr:uid="{CDAB83E1-C120-4950-B3A7-79823692E2A0}"/>
    <cellStyle name="40% - Accent3 3 3 8" xfId="6215" xr:uid="{7A5BDD35-47C3-445E-880D-C0310784A86B}"/>
    <cellStyle name="40% - Accent3 3 3 8 2" xfId="6216" xr:uid="{1D136BC0-6DB3-49C6-BC8B-3D0CD0A0D028}"/>
    <cellStyle name="40% - Accent3 3 3 9" xfId="6217" xr:uid="{F7438738-C042-4BBE-B08C-88245D3EB557}"/>
    <cellStyle name="40% - Accent3 3 3 9 2" xfId="6218" xr:uid="{D8DC39EB-7530-427E-834D-41E322C765CA}"/>
    <cellStyle name="40% - Accent3 3 4" xfId="6219" xr:uid="{EDBCD1AD-30EB-4041-8705-83CA5C37F159}"/>
    <cellStyle name="40% - Accent3 3 4 2" xfId="6220" xr:uid="{73B7C33C-1F6C-4188-B4FF-30EBC3082934}"/>
    <cellStyle name="40% - Accent3 3 5" xfId="6221" xr:uid="{0D025C47-D6BB-47A6-A888-A6C95A6185BF}"/>
    <cellStyle name="40% - Accent3 3 5 2" xfId="6222" xr:uid="{285EBD33-E80A-4F59-95FB-05D7192392A3}"/>
    <cellStyle name="40% - Accent3 3 6" xfId="6223" xr:uid="{71474F81-3A0F-4F7C-9260-3BA5A938067E}"/>
    <cellStyle name="40% - Accent3 3 6 2" xfId="6224" xr:uid="{49AD3E3A-5F77-433D-A3E0-CA1D0E37538E}"/>
    <cellStyle name="40% - Accent3 3 7" xfId="6225" xr:uid="{6AEA00E3-CDCB-40DE-92A2-37FC4B509046}"/>
    <cellStyle name="40% - Accent3 3 7 2" xfId="6226" xr:uid="{250A48E1-EAFE-4012-BA1D-C97E268A5F80}"/>
    <cellStyle name="40% - Accent3 3 8" xfId="6227" xr:uid="{B555E132-7545-4EBE-A01C-D6A91CE574A7}"/>
    <cellStyle name="40% - Accent3 3 8 2" xfId="6228" xr:uid="{A7A351A7-A8BE-4B58-855B-BDA7ACFC059B}"/>
    <cellStyle name="40% - Accent3 3 9" xfId="6229" xr:uid="{4F90F7BD-AC39-4B22-9DC2-0ED497C82EB4}"/>
    <cellStyle name="40% - Accent3 3 9 2" xfId="6230" xr:uid="{18A804F4-A251-4BC5-9D45-4230A6C70F9E}"/>
    <cellStyle name="40% - Accent3 30" xfId="6231" xr:uid="{D205D9E6-F309-44DB-8701-4E4E18CF50D9}"/>
    <cellStyle name="40% - Accent3 31" xfId="6232" xr:uid="{DA3240D9-3465-447A-A218-DC730637688C}"/>
    <cellStyle name="40% - Accent3 32" xfId="6233" xr:uid="{01289DDE-72A9-4F57-9F03-57AB5DC70B7C}"/>
    <cellStyle name="40% - Accent3 33" xfId="6234" xr:uid="{EF68A8A8-6900-4C6D-B076-9E880335F58D}"/>
    <cellStyle name="40% - Accent3 34" xfId="6235" xr:uid="{7F4622BD-50B7-4D80-8249-509FBB168037}"/>
    <cellStyle name="40% - Accent3 35" xfId="6236" xr:uid="{A55CA554-CF09-4C5A-A897-64B15BFEB07F}"/>
    <cellStyle name="40% - Accent3 35 2" xfId="6237" xr:uid="{CFFB5877-4974-4105-BF7A-941B50152A12}"/>
    <cellStyle name="40% - Accent3 36" xfId="6238" xr:uid="{9BF8AA50-FBE9-4EA4-9929-6C1311E9B836}"/>
    <cellStyle name="40% - Accent3 36 2" xfId="6239" xr:uid="{07E5B250-1A61-470F-94F2-16E720ECEE49}"/>
    <cellStyle name="40% - Accent3 37" xfId="6240" xr:uid="{1FE06EC3-56CA-453B-BB88-574AFD1F5566}"/>
    <cellStyle name="40% - Accent3 37 2" xfId="6241" xr:uid="{693C57A3-7074-4EFD-9377-0277F4DCA50D}"/>
    <cellStyle name="40% - Accent3 38" xfId="6242" xr:uid="{CAA3F552-CFD4-48A0-8763-0EA4540932C7}"/>
    <cellStyle name="40% - Accent3 38 2" xfId="6243" xr:uid="{69FA5837-763B-4C6F-803B-FC97B8DB09AB}"/>
    <cellStyle name="40% - Accent3 39" xfId="6244" xr:uid="{FB02C4EE-C839-4C48-9952-3A9329543A10}"/>
    <cellStyle name="40% - Accent3 39 2" xfId="6245" xr:uid="{6BE426FA-EF94-4222-AE63-A9340D6C07B3}"/>
    <cellStyle name="40% - Accent3 4" xfId="6246" xr:uid="{7DF42459-3106-458A-8CE3-C3EAF3DE5F6C}"/>
    <cellStyle name="40% - Accent3 4 2" xfId="6247" xr:uid="{0484CC56-96CE-4277-92C6-28841138C132}"/>
    <cellStyle name="40% - Accent3 40" xfId="6248" xr:uid="{037FA2B2-32B3-4DB3-83EE-4FE14DE7B3CE}"/>
    <cellStyle name="40% - Accent3 40 2" xfId="6249" xr:uid="{DEC946DB-0697-4FAB-8463-55692F027E3D}"/>
    <cellStyle name="40% - Accent3 41" xfId="6250" xr:uid="{9816D09D-DD15-47CA-A4C4-CC5DA9ABD99C}"/>
    <cellStyle name="40% - Accent3 41 2" xfId="6251" xr:uid="{45A26D2B-C719-4EA6-A3A1-D144FE3BC908}"/>
    <cellStyle name="40% - Accent3 42" xfId="6252" xr:uid="{997064C8-9D56-4820-B903-0CD398C12A68}"/>
    <cellStyle name="40% - Accent3 42 2" xfId="6253" xr:uid="{A7333464-E5E5-45B8-9512-CF4CFD34FD78}"/>
    <cellStyle name="40% - Accent3 43" xfId="6254" xr:uid="{8BDC7274-A2AF-4FF1-AD51-0DA73CA2FAC9}"/>
    <cellStyle name="40% - Accent3 43 2" xfId="6255" xr:uid="{3BDF01EA-C25B-4C49-A1DE-C9A0ADD644DA}"/>
    <cellStyle name="40% - Accent3 44" xfId="6256" xr:uid="{93BD0182-D4A0-4BAB-8263-C08E07A313B0}"/>
    <cellStyle name="40% - Accent3 44 2" xfId="6257" xr:uid="{8CF21D91-42E3-4403-9759-3CC82B6B7FED}"/>
    <cellStyle name="40% - Accent3 45" xfId="6258" xr:uid="{7A4ADE54-7630-4B11-B571-07185EEDE325}"/>
    <cellStyle name="40% - Accent3 45 2" xfId="6259" xr:uid="{D782483D-91DF-4393-BADA-18AB06E88AC2}"/>
    <cellStyle name="40% - Accent3 46" xfId="6260" xr:uid="{8A7E0181-5A5D-4892-9935-E613C742676A}"/>
    <cellStyle name="40% - Accent3 46 2" xfId="6261" xr:uid="{0EA61657-3C4B-48C5-BBB2-D5793C780C96}"/>
    <cellStyle name="40% - Accent3 47" xfId="6262" xr:uid="{161040BA-1E74-44C6-9343-797732CED7D0}"/>
    <cellStyle name="40% - Accent3 47 2" xfId="6263" xr:uid="{C9BEF5FB-7F71-433D-B2EE-0A754BEA069C}"/>
    <cellStyle name="40% - Accent3 48" xfId="6264" xr:uid="{4598E760-6A2F-48F4-93CE-4E58B3F8B170}"/>
    <cellStyle name="40% - Accent3 48 2" xfId="6265" xr:uid="{C31C9CC7-79F5-448D-9AB6-96FB1DC72BAA}"/>
    <cellStyle name="40% - Accent3 49" xfId="6266" xr:uid="{EF6FE148-8A67-4893-B7F1-F7C2EFCB5586}"/>
    <cellStyle name="40% - Accent3 49 2" xfId="6267" xr:uid="{D1797BF7-6DE4-4512-90E4-40457F6C896C}"/>
    <cellStyle name="40% - Accent3 5" xfId="6268" xr:uid="{07F8D8A0-633F-43A3-9A1C-6A78357219A7}"/>
    <cellStyle name="40% - Accent3 5 2" xfId="6269" xr:uid="{70ADCD36-FB86-48FB-9B12-24C5D7816092}"/>
    <cellStyle name="40% - Accent3 5 2 2" xfId="6270" xr:uid="{952ABB30-F5CB-43B4-8E6B-4CD86FE6EEE8}"/>
    <cellStyle name="40% - Accent3 5 3" xfId="6271" xr:uid="{D015EBC3-F250-4C4D-AEBA-4B46B30B8E7E}"/>
    <cellStyle name="40% - Accent3 50" xfId="6272" xr:uid="{7294CE1A-20A8-4C39-A87F-85A994BDB93B}"/>
    <cellStyle name="40% - Accent3 51" xfId="6273" xr:uid="{D075A149-D05D-427E-A523-9F1AB1A9BA58}"/>
    <cellStyle name="40% - Accent3 52" xfId="6274" xr:uid="{FBBA4C5B-4B30-4F21-A22B-C5429253A756}"/>
    <cellStyle name="40% - Accent3 53" xfId="6275" xr:uid="{4BEA3BEA-9302-4F47-8792-8810943DBE2A}"/>
    <cellStyle name="40% - Accent3 54" xfId="6276" xr:uid="{AC868B7A-6098-4F29-ADDC-EC2F5556A2DE}"/>
    <cellStyle name="40% - Accent3 55" xfId="6277" xr:uid="{97EF1E50-E86C-47D9-989E-5CB3ECBDB983}"/>
    <cellStyle name="40% - Accent3 56" xfId="6278" xr:uid="{E33F7F4E-4B5A-4BE2-ABD4-98AE5C88973A}"/>
    <cellStyle name="40% - Accent3 57" xfId="6279" xr:uid="{9DB7BC10-D205-42EF-B8B9-534292E2F9B5}"/>
    <cellStyle name="40% - Accent3 58" xfId="6280" xr:uid="{34ACB41D-70E8-45A4-835D-F97B136296C6}"/>
    <cellStyle name="40% - Accent3 59" xfId="6281" xr:uid="{A88D8B51-DEE6-4323-A12D-535CD8215002}"/>
    <cellStyle name="40% - Accent3 6" xfId="6282" xr:uid="{A4C987B3-FA0F-4FB6-A625-CCDB0AE37C7D}"/>
    <cellStyle name="40% - Accent3 60" xfId="6283" xr:uid="{B17098B3-F516-49A1-9689-BD39B8916958}"/>
    <cellStyle name="40% - Accent3 61" xfId="6284" xr:uid="{21A22591-E336-464E-8955-7246923BCA8E}"/>
    <cellStyle name="40% - Accent3 62" xfId="6285" xr:uid="{EA90B4EE-EA39-424A-9190-3D176D6FE4E4}"/>
    <cellStyle name="40% - Accent3 7" xfId="6286" xr:uid="{14C74335-F70C-4D8D-AAC9-F86A79A5B27D}"/>
    <cellStyle name="40% - Accent3 8" xfId="6287" xr:uid="{4CD64C89-A644-43F8-B93C-2BDA7B0A8E5D}"/>
    <cellStyle name="40% - Accent3 9" xfId="6288" xr:uid="{B987FAB4-ED69-4171-AC6D-50B4392B4DAA}"/>
    <cellStyle name="40% - Accent3_~2812244" xfId="6289" xr:uid="{C13C1995-C205-4304-AB17-0B2C8FC2D687}"/>
    <cellStyle name="40% - Accent4" xfId="6290" xr:uid="{0B769742-1B55-4F22-927F-99E4F950AD84}"/>
    <cellStyle name="40% - Accent4 10" xfId="6291" xr:uid="{76533731-5541-4570-AA86-0E7A636BB288}"/>
    <cellStyle name="40% - Accent4 11" xfId="6292" xr:uid="{60457290-BD74-4305-97AB-87F8064BEA6F}"/>
    <cellStyle name="40% - Accent4 12" xfId="6293" xr:uid="{96201E7C-8FE7-49C4-AD95-1D613A705A65}"/>
    <cellStyle name="40% - Accent4 13" xfId="6294" xr:uid="{DA80088C-6D3E-47DD-B7D2-587CA0751947}"/>
    <cellStyle name="40% - Accent4 14" xfId="6295" xr:uid="{A59EB3F3-1487-48BD-BC97-1619377DF6BF}"/>
    <cellStyle name="40% - Accent4 15" xfId="6296" xr:uid="{09487C46-5580-48F9-B5BA-19B2EBC1DA87}"/>
    <cellStyle name="40% - Accent4 16" xfId="6297" xr:uid="{293E517E-C928-4285-BD34-602E19000867}"/>
    <cellStyle name="40% - Accent4 17" xfId="6298" xr:uid="{96369724-BB53-4D82-B586-CD01A33C89A5}"/>
    <cellStyle name="40% - Accent4 18" xfId="6299" xr:uid="{96A98739-BA26-49B0-A58E-DA99722ED69D}"/>
    <cellStyle name="40% - Accent4 19" xfId="6300" xr:uid="{21051699-FC50-4EA7-8339-016C59A5E208}"/>
    <cellStyle name="40% - Accent4 2" xfId="6301" xr:uid="{22F86314-01F6-4D7F-A31C-8555EE752487}"/>
    <cellStyle name="40% - Accent4 2 2" xfId="6302" xr:uid="{1DD305DF-07CB-493E-928B-4447E1AD8B17}"/>
    <cellStyle name="40% - Accent4 20" xfId="6303" xr:uid="{C407C3C4-7493-4247-AF62-1EA7EB404D6A}"/>
    <cellStyle name="40% - Accent4 21" xfId="6304" xr:uid="{CE082454-83B8-4D8E-8E52-C41EC788986C}"/>
    <cellStyle name="40% - Accent4 22" xfId="6305" xr:uid="{6952B1AC-607D-4988-B5F0-C91ABEC01946}"/>
    <cellStyle name="40% - Accent4 23" xfId="6306" xr:uid="{5F907E7B-199B-4690-BFFC-948D708A6FC2}"/>
    <cellStyle name="40% - Accent4 24" xfId="6307" xr:uid="{A41C797D-F60A-4A63-ACB5-D868A19C0468}"/>
    <cellStyle name="40% - Accent4 25" xfId="6308" xr:uid="{AE699799-675A-4978-AE64-CED3CAC65A34}"/>
    <cellStyle name="40% - Accent4 26" xfId="6309" xr:uid="{AFB14798-8425-4447-B46C-42A9A4B48DE6}"/>
    <cellStyle name="40% - Accent4 27" xfId="6310" xr:uid="{533C7C10-93C2-4E52-B1F2-60AF95C986DB}"/>
    <cellStyle name="40% - Accent4 28" xfId="6311" xr:uid="{115A36CC-0FA3-471C-B8AD-40DEE8EA0C9A}"/>
    <cellStyle name="40% - Accent4 29" xfId="6312" xr:uid="{36DE0261-8008-4FFD-BB3E-5EBE8D599FDF}"/>
    <cellStyle name="40% - Accent4 3" xfId="6313" xr:uid="{02FFE47F-87A6-400F-83ED-50AAA59BC270}"/>
    <cellStyle name="40% - Accent4 3 10" xfId="6314" xr:uid="{8963B643-2E8D-47C0-8642-FD12DD3EFC18}"/>
    <cellStyle name="40% - Accent4 3 10 2" xfId="6315" xr:uid="{E073222C-C51B-4A90-AD3A-14906908E336}"/>
    <cellStyle name="40% - Accent4 3 11" xfId="6316" xr:uid="{887B39AF-1253-4D6F-98F7-7639EB3899BA}"/>
    <cellStyle name="40% - Accent4 3 11 2" xfId="6317" xr:uid="{C51B7776-8C0C-4BA9-9469-ABA73906EFA3}"/>
    <cellStyle name="40% - Accent4 3 12" xfId="6318" xr:uid="{8074F565-67D4-4D9E-8E47-22158558D0A8}"/>
    <cellStyle name="40% - Accent4 3 12 2" xfId="6319" xr:uid="{14D3C535-A1E0-4F6A-A44B-063C8284A5A9}"/>
    <cellStyle name="40% - Accent4 3 13" xfId="6320" xr:uid="{5FE73687-5F19-4FAF-975A-6D2372A6FFD3}"/>
    <cellStyle name="40% - Accent4 3 13 2" xfId="6321" xr:uid="{A35514B6-03DA-4FB8-AAF0-D81E602DB439}"/>
    <cellStyle name="40% - Accent4 3 14" xfId="6322" xr:uid="{9C6A1CD3-5A42-4A1F-A503-142E1B859771}"/>
    <cellStyle name="40% - Accent4 3 14 2" xfId="6323" xr:uid="{1DAA6537-188D-46E5-A495-6D8B1F4F8B7F}"/>
    <cellStyle name="40% - Accent4 3 15" xfId="6324" xr:uid="{E4C6FBC2-124B-4D13-872A-94104C12DE3A}"/>
    <cellStyle name="40% - Accent4 3 15 2" xfId="6325" xr:uid="{E4E7D3E3-E89F-48CD-8C0F-FE48A12A7221}"/>
    <cellStyle name="40% - Accent4 3 16" xfId="6326" xr:uid="{283AA0E9-FA2F-4613-87DD-DB1F58EAAC04}"/>
    <cellStyle name="40% - Accent4 3 16 2" xfId="6327" xr:uid="{4F147EE6-F651-4FAD-8BE9-F0619A812BC9}"/>
    <cellStyle name="40% - Accent4 3 17" xfId="6328" xr:uid="{37FDD66B-4D46-45EC-BFBF-2297BB798146}"/>
    <cellStyle name="40% - Accent4 3 17 2" xfId="6329" xr:uid="{2CCA3E64-12EC-4DEA-BAA0-A53B8A45C80D}"/>
    <cellStyle name="40% - Accent4 3 18" xfId="6330" xr:uid="{D1321313-0A79-4A39-892D-C98023B9BDF2}"/>
    <cellStyle name="40% - Accent4 3 2" xfId="6331" xr:uid="{BF98FC88-3450-4561-8E48-0621FD4633BC}"/>
    <cellStyle name="40% - Accent4 3 2 10" xfId="6332" xr:uid="{BA363142-11B3-4552-B776-9CBE2A668DF6}"/>
    <cellStyle name="40% - Accent4 3 2 11" xfId="6333" xr:uid="{AD8E6F25-8D4A-4854-B6A8-DBB0B354EE8F}"/>
    <cellStyle name="40% - Accent4 3 2 12" xfId="6334" xr:uid="{0AC9F032-5202-41F5-967E-B3E291013A26}"/>
    <cellStyle name="40% - Accent4 3 2 13" xfId="6335" xr:uid="{1F405BFC-4EC1-417E-A455-97DB960AE027}"/>
    <cellStyle name="40% - Accent4 3 2 14" xfId="6336" xr:uid="{50663C05-1148-41FA-AF93-BCF78B046EDB}"/>
    <cellStyle name="40% - Accent4 3 2 15" xfId="6337" xr:uid="{14D6C573-F353-4BB4-B258-328A1D555AE4}"/>
    <cellStyle name="40% - Accent4 3 2 2" xfId="6338" xr:uid="{5248BA68-7C2F-43D7-9E33-ACCA6AE52D83}"/>
    <cellStyle name="40% - Accent4 3 2 3" xfId="6339" xr:uid="{004C34BA-3ED2-4D0D-8189-9A5AB3A85FC2}"/>
    <cellStyle name="40% - Accent4 3 2 4" xfId="6340" xr:uid="{D994B83E-6F1F-4D42-BAF3-DF5DC652AFE4}"/>
    <cellStyle name="40% - Accent4 3 2 5" xfId="6341" xr:uid="{E94AA792-93B8-41DB-8451-10AE1EC096CB}"/>
    <cellStyle name="40% - Accent4 3 2 6" xfId="6342" xr:uid="{E8728C3D-F63C-4389-ABB4-04EA91CDF23F}"/>
    <cellStyle name="40% - Accent4 3 2 7" xfId="6343" xr:uid="{D5E9397A-5173-492E-B57D-F7B12FEAFFAD}"/>
    <cellStyle name="40% - Accent4 3 2 8" xfId="6344" xr:uid="{288B4A51-0046-4399-AFB2-B2062F127A20}"/>
    <cellStyle name="40% - Accent4 3 2 9" xfId="6345" xr:uid="{162B6E1E-8A9B-4466-8B30-B7031EB72AD5}"/>
    <cellStyle name="40% - Accent4 3 3" xfId="6346" xr:uid="{F9EEB79E-A2F4-4C24-9B61-7F252D3F2B7B}"/>
    <cellStyle name="40% - Accent4 3 3 10" xfId="6347" xr:uid="{92EC5641-F89F-4C26-BEB8-AA58F5F6ED49}"/>
    <cellStyle name="40% - Accent4 3 3 10 2" xfId="6348" xr:uid="{F8C36BD3-DE04-428D-AFDB-3768EE561910}"/>
    <cellStyle name="40% - Accent4 3 3 11" xfId="6349" xr:uid="{427EB4F4-D7EA-439B-B978-7229D461A3C8}"/>
    <cellStyle name="40% - Accent4 3 3 11 2" xfId="6350" xr:uid="{D4CDCD79-0321-486E-B71B-48DC52E40ABD}"/>
    <cellStyle name="40% - Accent4 3 3 12" xfId="6351" xr:uid="{C4BF3187-B43A-4384-98EC-ED716F095080}"/>
    <cellStyle name="40% - Accent4 3 3 13" xfId="6352" xr:uid="{E549DB5B-ABE4-4140-958C-69F5EE995DE4}"/>
    <cellStyle name="40% - Accent4 3 3 2" xfId="6353" xr:uid="{74CBCB70-EC5B-44C1-A466-2EC91081AC09}"/>
    <cellStyle name="40% - Accent4 3 3 2 2" xfId="6354" xr:uid="{442AFC89-F95D-42C3-B2D8-1CDF63E4E7F5}"/>
    <cellStyle name="40% - Accent4 3 3 3" xfId="6355" xr:uid="{C7048DA5-3408-4D03-B3A3-B663E29C5BCD}"/>
    <cellStyle name="40% - Accent4 3 3 3 2" xfId="6356" xr:uid="{EC2D3940-74A8-423C-8998-401B42C34BBD}"/>
    <cellStyle name="40% - Accent4 3 3 4" xfId="6357" xr:uid="{9B01BCD1-58CA-426B-8A77-739D1B16696E}"/>
    <cellStyle name="40% - Accent4 3 3 4 2" xfId="6358" xr:uid="{1CFD61C0-B29C-4AA5-86D4-C6902844FC2B}"/>
    <cellStyle name="40% - Accent4 3 3 5" xfId="6359" xr:uid="{0CE4CBCC-0F5E-484B-BAFF-1724E1099DE9}"/>
    <cellStyle name="40% - Accent4 3 3 5 2" xfId="6360" xr:uid="{8EC82724-A278-4576-941C-BFF41BED708F}"/>
    <cellStyle name="40% - Accent4 3 3 6" xfId="6361" xr:uid="{B4412C1A-3066-46DE-8658-0B57B256B18F}"/>
    <cellStyle name="40% - Accent4 3 3 6 2" xfId="6362" xr:uid="{6F2510E6-1C3A-4741-ABC9-019D641AA3AA}"/>
    <cellStyle name="40% - Accent4 3 3 7" xfId="6363" xr:uid="{E2B0234C-2FF4-4F62-9DE6-F9CB6D4F3141}"/>
    <cellStyle name="40% - Accent4 3 3 7 2" xfId="6364" xr:uid="{8E0AC494-9A4C-4E20-88B3-AED16840627A}"/>
    <cellStyle name="40% - Accent4 3 3 8" xfId="6365" xr:uid="{6B786BE2-C020-42AB-90FE-7344EB3497AB}"/>
    <cellStyle name="40% - Accent4 3 3 8 2" xfId="6366" xr:uid="{83679B57-A4E7-48ED-9C75-CD6C5BAFABCA}"/>
    <cellStyle name="40% - Accent4 3 3 9" xfId="6367" xr:uid="{CA2A3E6B-3209-434C-893C-47D1E4FFB240}"/>
    <cellStyle name="40% - Accent4 3 3 9 2" xfId="6368" xr:uid="{6A4DC199-2F0F-4C79-8F7A-0B91FC8CC866}"/>
    <cellStyle name="40% - Accent4 3 4" xfId="6369" xr:uid="{073F8BE5-B890-45BC-90CB-94EED7E9C583}"/>
    <cellStyle name="40% - Accent4 3 4 2" xfId="6370" xr:uid="{7127CEB0-44E9-4027-8305-65DD8DAA72BA}"/>
    <cellStyle name="40% - Accent4 3 5" xfId="6371" xr:uid="{B18F6A72-6479-44DA-966A-7E819E052ACB}"/>
    <cellStyle name="40% - Accent4 3 5 2" xfId="6372" xr:uid="{65840C8F-B9DE-4A17-8F48-A3BC6F7267FD}"/>
    <cellStyle name="40% - Accent4 3 6" xfId="6373" xr:uid="{D0E3C66B-C2DC-4C31-A5F7-DB1E7349D338}"/>
    <cellStyle name="40% - Accent4 3 6 2" xfId="6374" xr:uid="{6369E00A-19FB-4A8E-8F11-C1A9834BD1CD}"/>
    <cellStyle name="40% - Accent4 3 7" xfId="6375" xr:uid="{2E31C6CD-F98A-4F9E-B123-EB727BAA008E}"/>
    <cellStyle name="40% - Accent4 3 7 2" xfId="6376" xr:uid="{97154D14-BFE1-43AB-90B5-1BD65FBB0000}"/>
    <cellStyle name="40% - Accent4 3 8" xfId="6377" xr:uid="{353FA6CB-3CBC-475A-AF31-01A23AC5304B}"/>
    <cellStyle name="40% - Accent4 3 8 2" xfId="6378" xr:uid="{3939CABE-2295-41C0-9979-1456EDDDB685}"/>
    <cellStyle name="40% - Accent4 3 9" xfId="6379" xr:uid="{62D48BB5-77C2-4919-99B9-B31B4A319B5F}"/>
    <cellStyle name="40% - Accent4 3 9 2" xfId="6380" xr:uid="{4D54ECD7-2E9E-4A26-ACD9-95951B7B8601}"/>
    <cellStyle name="40% - Accent4 30" xfId="6381" xr:uid="{1E0EE65B-DE0F-492D-8528-F7FABFF42C97}"/>
    <cellStyle name="40% - Accent4 31" xfId="6382" xr:uid="{D1373A09-7CA6-41B4-8DDF-255860B3AE59}"/>
    <cellStyle name="40% - Accent4 32" xfId="6383" xr:uid="{1E9790EF-B411-4632-A906-6A0E69BE6BAF}"/>
    <cellStyle name="40% - Accent4 33" xfId="6384" xr:uid="{3F61388F-AFC2-4FB5-83D9-4ED985EE0340}"/>
    <cellStyle name="40% - Accent4 34" xfId="6385" xr:uid="{285B2956-0070-41BF-92EB-26B30641CC68}"/>
    <cellStyle name="40% - Accent4 35" xfId="6386" xr:uid="{4C5194BC-834D-44EB-9819-242487469EA5}"/>
    <cellStyle name="40% - Accent4 35 2" xfId="6387" xr:uid="{BFBC77F6-0A2C-4ABB-B69D-EDF8E8EE360B}"/>
    <cellStyle name="40% - Accent4 36" xfId="6388" xr:uid="{631845E7-B61C-4344-800A-6E185936E0A7}"/>
    <cellStyle name="40% - Accent4 36 2" xfId="6389" xr:uid="{D6E38CD6-8836-4E1F-9612-99B08EDFEDBE}"/>
    <cellStyle name="40% - Accent4 37" xfId="6390" xr:uid="{7E643008-BEFA-47B7-ABB6-5EBFDF050116}"/>
    <cellStyle name="40% - Accent4 37 2" xfId="6391" xr:uid="{784E0FC4-25EC-465D-B28D-A0FDB899D552}"/>
    <cellStyle name="40% - Accent4 38" xfId="6392" xr:uid="{AA6BFA41-BBEA-4BEE-855C-C5C486A278CB}"/>
    <cellStyle name="40% - Accent4 38 2" xfId="6393" xr:uid="{EA69F8FC-2255-46D2-BBA3-458DAC664E96}"/>
    <cellStyle name="40% - Accent4 39" xfId="6394" xr:uid="{05AC0309-A5ED-41E3-8355-1A33BD4062BC}"/>
    <cellStyle name="40% - Accent4 39 2" xfId="6395" xr:uid="{3D90BFEF-BBF9-492E-9F1D-D7C4E7C2E302}"/>
    <cellStyle name="40% - Accent4 4" xfId="6396" xr:uid="{46AFF227-DD6A-4C21-A66C-10E7C9B943F4}"/>
    <cellStyle name="40% - Accent4 4 2" xfId="6397" xr:uid="{24B2D32D-53EB-4B7F-9BD9-5CDD3B0474FD}"/>
    <cellStyle name="40% - Accent4 40" xfId="6398" xr:uid="{39899022-2AFD-44A6-B4AC-86E22D831C76}"/>
    <cellStyle name="40% - Accent4 40 2" xfId="6399" xr:uid="{83A9109B-22E0-4CE3-8C10-A3362D24BE3B}"/>
    <cellStyle name="40% - Accent4 41" xfId="6400" xr:uid="{8D97F9CD-1F85-4B31-9C42-A994215E216F}"/>
    <cellStyle name="40% - Accent4 41 2" xfId="6401" xr:uid="{D6A6DF3E-9188-484F-9337-6547244CEBC2}"/>
    <cellStyle name="40% - Accent4 42" xfId="6402" xr:uid="{E490F4EB-1796-4DB2-BC38-9C725D9DC21E}"/>
    <cellStyle name="40% - Accent4 42 2" xfId="6403" xr:uid="{6C4997DB-37B1-4BD3-8D04-56BB0CED9AF2}"/>
    <cellStyle name="40% - Accent4 43" xfId="6404" xr:uid="{5528AE01-3804-4672-A162-B4E7249C71C4}"/>
    <cellStyle name="40% - Accent4 43 2" xfId="6405" xr:uid="{31928742-E75B-483A-BBDB-C7E4C85385B1}"/>
    <cellStyle name="40% - Accent4 44" xfId="6406" xr:uid="{0E98B978-2DC9-4E5D-890C-29D2151FDD87}"/>
    <cellStyle name="40% - Accent4 44 2" xfId="6407" xr:uid="{7709534B-CDF2-4D32-B880-6DE54BD7FF77}"/>
    <cellStyle name="40% - Accent4 45" xfId="6408" xr:uid="{D68518E2-FD0D-40D5-837C-705B38A6715C}"/>
    <cellStyle name="40% - Accent4 45 2" xfId="6409" xr:uid="{E6D64ACF-6569-477D-882A-7B9437866DBA}"/>
    <cellStyle name="40% - Accent4 46" xfId="6410" xr:uid="{F5E9A3C9-98BE-4D3F-95F9-922110D499F9}"/>
    <cellStyle name="40% - Accent4 46 2" xfId="6411" xr:uid="{F23EAABF-AD17-408B-AA9B-79D97F45FD2B}"/>
    <cellStyle name="40% - Accent4 47" xfId="6412" xr:uid="{42206255-5449-4658-9FEA-6C63AE775D7B}"/>
    <cellStyle name="40% - Accent4 47 2" xfId="6413" xr:uid="{3B109C72-4010-44BE-85F7-97DF7D0EB0C9}"/>
    <cellStyle name="40% - Accent4 48" xfId="6414" xr:uid="{798990BC-2584-4A6D-93D3-4FC300A5C8FD}"/>
    <cellStyle name="40% - Accent4 48 2" xfId="6415" xr:uid="{52219F84-9D78-4F13-836A-E98CEEB07913}"/>
    <cellStyle name="40% - Accent4 49" xfId="6416" xr:uid="{DCAA12D3-A505-496F-9FB4-CAA79F199F51}"/>
    <cellStyle name="40% - Accent4 49 2" xfId="6417" xr:uid="{627D894D-64AB-4B41-B79A-FFC0D2961812}"/>
    <cellStyle name="40% - Accent4 5" xfId="6418" xr:uid="{FB588742-5766-4975-BA2F-53017E6C4910}"/>
    <cellStyle name="40% - Accent4 5 2" xfId="6419" xr:uid="{823AB403-C708-4536-84C6-A1AEDFB8AA16}"/>
    <cellStyle name="40% - Accent4 5 2 2" xfId="6420" xr:uid="{312AFBA8-F71F-44FF-B031-390E714352D6}"/>
    <cellStyle name="40% - Accent4 5 3" xfId="6421" xr:uid="{48A153E0-9C71-419E-9B9B-4A7D1AE7FF71}"/>
    <cellStyle name="40% - Accent4 50" xfId="6422" xr:uid="{049B0CBC-A178-4A2D-B866-AF604E36E205}"/>
    <cellStyle name="40% - Accent4 51" xfId="6423" xr:uid="{180A5778-371A-42F2-8332-E7589E6E5CD6}"/>
    <cellStyle name="40% - Accent4 52" xfId="6424" xr:uid="{4D96555A-F918-45D5-8EDA-F4C251769717}"/>
    <cellStyle name="40% - Accent4 53" xfId="6425" xr:uid="{8C1932AC-C211-4FC6-89DC-00CAD1BEE79E}"/>
    <cellStyle name="40% - Accent4 54" xfId="6426" xr:uid="{FFE1DFEB-CDD2-440C-AA0E-2F24AD7C2F58}"/>
    <cellStyle name="40% - Accent4 55" xfId="6427" xr:uid="{5D78275C-F117-4D1B-88BE-60C86F8E2D4D}"/>
    <cellStyle name="40% - Accent4 56" xfId="6428" xr:uid="{0383495F-2BA6-4861-871F-FD3BF2BC952D}"/>
    <cellStyle name="40% - Accent4 57" xfId="6429" xr:uid="{6E1DD5AD-0D7F-4A33-B239-27D5854D5066}"/>
    <cellStyle name="40% - Accent4 58" xfId="6430" xr:uid="{F8784FC9-7E43-4211-8BA0-0360F437A50D}"/>
    <cellStyle name="40% - Accent4 59" xfId="6431" xr:uid="{04CC1F8C-4558-4FDF-86A5-FD48C7176A17}"/>
    <cellStyle name="40% - Accent4 6" xfId="6432" xr:uid="{F5AC41F3-7443-4142-818F-7F1467317AEB}"/>
    <cellStyle name="40% - Accent4 60" xfId="6433" xr:uid="{5CA712FE-8598-4276-968C-A53CFEEBDB3B}"/>
    <cellStyle name="40% - Accent4 61" xfId="6434" xr:uid="{0B8D79D5-6D7E-46C5-A62B-40BDFD39C1FA}"/>
    <cellStyle name="40% - Accent4 62" xfId="6435" xr:uid="{68A946ED-2B65-4F4E-AAAD-1FB78C7DBB98}"/>
    <cellStyle name="40% - Accent4 7" xfId="6436" xr:uid="{10814376-6837-49D0-BCB0-7EBF6FBADD06}"/>
    <cellStyle name="40% - Accent4 8" xfId="6437" xr:uid="{3A0D822E-5DB9-418C-9BD4-3E9C9DB37CC5}"/>
    <cellStyle name="40% - Accent4 9" xfId="6438" xr:uid="{A5364886-5B0C-4728-AB5C-1BC8F5B5B6D3}"/>
    <cellStyle name="40% - Accent4_~2812244" xfId="6439" xr:uid="{5F5D35A8-9CC6-48EE-9662-ADE67A221DA1}"/>
    <cellStyle name="40% - Accent5" xfId="6440" xr:uid="{96DA0093-CDAF-4AA6-BA58-0E226373B978}"/>
    <cellStyle name="40% - Accent5 10" xfId="6441" xr:uid="{B1CEF625-44B7-4429-B672-F74292FCCE2D}"/>
    <cellStyle name="40% - Accent5 11" xfId="6442" xr:uid="{69ACA7B1-1C72-48BA-92A7-BCFF7525BBDD}"/>
    <cellStyle name="40% - Accent5 12" xfId="6443" xr:uid="{0E3325EE-D8B9-4503-BEEF-E09A21284DB9}"/>
    <cellStyle name="40% - Accent5 13" xfId="6444" xr:uid="{A4E44F41-BD20-4BF3-B8A9-E50A98B19092}"/>
    <cellStyle name="40% - Accent5 14" xfId="6445" xr:uid="{673F6380-0AB9-4DD3-B22E-90422DD51971}"/>
    <cellStyle name="40% - Accent5 15" xfId="6446" xr:uid="{6CFBBE3D-9697-4BAF-AABE-807DADC40E95}"/>
    <cellStyle name="40% - Accent5 16" xfId="6447" xr:uid="{622C6F16-F63F-42CF-8843-1409BF5592AC}"/>
    <cellStyle name="40% - Accent5 17" xfId="6448" xr:uid="{60A8B494-729C-4AFA-84F0-33C2FE289AA8}"/>
    <cellStyle name="40% - Accent5 18" xfId="6449" xr:uid="{50EE1071-C9DB-4195-962B-B0DD592DCA30}"/>
    <cellStyle name="40% - Accent5 19" xfId="6450" xr:uid="{29569E01-4F37-4E98-88DD-9B95F03EEF38}"/>
    <cellStyle name="40% - Accent5 2" xfId="6451" xr:uid="{53469F71-F9F4-4B09-BD2D-CBD0DD621BCF}"/>
    <cellStyle name="40% - Accent5 2 2" xfId="6452" xr:uid="{1FD3E9B4-CCE6-4805-A78B-44BDBEAE5CD1}"/>
    <cellStyle name="40% - Accent5 20" xfId="6453" xr:uid="{DE49551C-8BF5-415A-9B99-84AEBE8A39B1}"/>
    <cellStyle name="40% - Accent5 21" xfId="6454" xr:uid="{702B1933-EEDC-42BA-89EF-36EC69884829}"/>
    <cellStyle name="40% - Accent5 22" xfId="6455" xr:uid="{679F8A4C-E36D-43ED-BE9E-7D51E9F0DADC}"/>
    <cellStyle name="40% - Accent5 23" xfId="6456" xr:uid="{6E0F51C2-365A-408E-9E96-508BFDF40E70}"/>
    <cellStyle name="40% - Accent5 24" xfId="6457" xr:uid="{91B9697E-255D-486E-941F-358A391CE265}"/>
    <cellStyle name="40% - Accent5 25" xfId="6458" xr:uid="{9155CBC6-4C16-4794-9D1C-851A50D2E8FB}"/>
    <cellStyle name="40% - Accent5 26" xfId="6459" xr:uid="{722FF501-AB01-4977-85DE-AFC7CAA54FAD}"/>
    <cellStyle name="40% - Accent5 27" xfId="6460" xr:uid="{6FDA0E36-1730-4A23-8095-951997A6F60F}"/>
    <cellStyle name="40% - Accent5 28" xfId="6461" xr:uid="{A236F44A-604B-4F89-AB02-BF5F5F6461F2}"/>
    <cellStyle name="40% - Accent5 29" xfId="6462" xr:uid="{9E28151F-786A-4AC6-B6F9-820E3F8E8393}"/>
    <cellStyle name="40% - Accent5 3" xfId="6463" xr:uid="{A5062EDC-CB48-437E-8E10-EDBEB3618972}"/>
    <cellStyle name="40% - Accent5 3 10" xfId="6464" xr:uid="{C29CD124-DF9A-43B6-8AE5-6C7DE8E1309F}"/>
    <cellStyle name="40% - Accent5 3 10 2" xfId="6465" xr:uid="{802C79F0-1843-4309-9978-84283E4F3965}"/>
    <cellStyle name="40% - Accent5 3 11" xfId="6466" xr:uid="{FDB43F14-06BE-46A2-AB47-E51DEB2CADB5}"/>
    <cellStyle name="40% - Accent5 3 11 2" xfId="6467" xr:uid="{6F098B1C-0412-45C4-B663-8BDE480DD4E8}"/>
    <cellStyle name="40% - Accent5 3 12" xfId="6468" xr:uid="{F4851495-5C22-4584-AABC-BDC7153CDFEF}"/>
    <cellStyle name="40% - Accent5 3 12 2" xfId="6469" xr:uid="{31A72CFE-47CB-414D-9C9F-1831631EBC88}"/>
    <cellStyle name="40% - Accent5 3 13" xfId="6470" xr:uid="{EC11D285-411A-4842-BA8A-029E996C0C61}"/>
    <cellStyle name="40% - Accent5 3 13 2" xfId="6471" xr:uid="{AB1A3049-4AA7-46EF-8961-689FA28ADB2D}"/>
    <cellStyle name="40% - Accent5 3 14" xfId="6472" xr:uid="{661961BF-2A41-48AF-9122-84BF646F4C12}"/>
    <cellStyle name="40% - Accent5 3 14 2" xfId="6473" xr:uid="{3B4FEF6C-11A4-414A-AEE7-7867A9E35109}"/>
    <cellStyle name="40% - Accent5 3 15" xfId="6474" xr:uid="{003AF501-8D6D-47DF-99CF-F46D7E6897A3}"/>
    <cellStyle name="40% - Accent5 3 15 2" xfId="6475" xr:uid="{196A4076-6D9E-4DD1-BCE4-8C51D8EB27F8}"/>
    <cellStyle name="40% - Accent5 3 16" xfId="6476" xr:uid="{E60C5AB6-9F9F-42F9-BF6C-C02DA36F804F}"/>
    <cellStyle name="40% - Accent5 3 16 2" xfId="6477" xr:uid="{C07A27B0-362B-4DD4-88CD-6BBB84BFAB99}"/>
    <cellStyle name="40% - Accent5 3 17" xfId="6478" xr:uid="{9F585D4B-A6B1-4796-944C-FD7E72A8F073}"/>
    <cellStyle name="40% - Accent5 3 17 2" xfId="6479" xr:uid="{96CA063F-B95A-4D6B-BE3E-0F61D205A119}"/>
    <cellStyle name="40% - Accent5 3 18" xfId="6480" xr:uid="{82276589-E16F-43C3-9E63-B556FF4B8BD7}"/>
    <cellStyle name="40% - Accent5 3 2" xfId="6481" xr:uid="{D28E8A4C-1C1D-4EC8-B000-26ECAAB07857}"/>
    <cellStyle name="40% - Accent5 3 2 10" xfId="6482" xr:uid="{41F30877-2FC8-42AE-9022-F266B6C046D7}"/>
    <cellStyle name="40% - Accent5 3 2 11" xfId="6483" xr:uid="{3871DF19-DC13-4209-A1EC-D6157FB68918}"/>
    <cellStyle name="40% - Accent5 3 2 12" xfId="6484" xr:uid="{5A864088-C06F-43A8-BBB9-AE2A60A80ADB}"/>
    <cellStyle name="40% - Accent5 3 2 13" xfId="6485" xr:uid="{2EFA5D22-71E8-4786-9B59-D40A37D3EBF9}"/>
    <cellStyle name="40% - Accent5 3 2 14" xfId="6486" xr:uid="{2A0504FA-C9B4-4C74-A504-DF861576A8B1}"/>
    <cellStyle name="40% - Accent5 3 2 15" xfId="6487" xr:uid="{B3F29FE1-433E-4ED3-92E9-01AAD67AFFF8}"/>
    <cellStyle name="40% - Accent5 3 2 2" xfId="6488" xr:uid="{181D3439-2F46-492D-806F-5EF3F983B603}"/>
    <cellStyle name="40% - Accent5 3 2 3" xfId="6489" xr:uid="{A975BA1B-B2C0-4EA5-B384-02C8DAFD445E}"/>
    <cellStyle name="40% - Accent5 3 2 4" xfId="6490" xr:uid="{F910B31C-4B75-4639-A096-7A5E10AF4F69}"/>
    <cellStyle name="40% - Accent5 3 2 5" xfId="6491" xr:uid="{D98FD3BD-203B-4636-AFCE-E4E6B42A00D0}"/>
    <cellStyle name="40% - Accent5 3 2 6" xfId="6492" xr:uid="{6D5CB608-E7CD-4FB8-9D8A-E8BA942721E2}"/>
    <cellStyle name="40% - Accent5 3 2 7" xfId="6493" xr:uid="{D31E587F-430F-4887-A6F5-56CF4EBEAB0F}"/>
    <cellStyle name="40% - Accent5 3 2 8" xfId="6494" xr:uid="{616C80AF-EC96-405D-ABDB-B7B3A8A0C0AA}"/>
    <cellStyle name="40% - Accent5 3 2 9" xfId="6495" xr:uid="{5860F6FA-E723-4354-A5CE-0311155E4439}"/>
    <cellStyle name="40% - Accent5 3 3" xfId="6496" xr:uid="{61C00072-84D2-4315-8E2B-448379716302}"/>
    <cellStyle name="40% - Accent5 3 3 10" xfId="6497" xr:uid="{A6C86F6E-53C3-4317-9F52-D723DF0357ED}"/>
    <cellStyle name="40% - Accent5 3 3 10 2" xfId="6498" xr:uid="{7BD474C6-2EC7-414A-B389-D43A38789C55}"/>
    <cellStyle name="40% - Accent5 3 3 11" xfId="6499" xr:uid="{F589818F-40CE-4CED-8C03-7B8BC65CACB0}"/>
    <cellStyle name="40% - Accent5 3 3 11 2" xfId="6500" xr:uid="{882893E2-89AE-4B14-A54A-EDE0B360E86E}"/>
    <cellStyle name="40% - Accent5 3 3 12" xfId="6501" xr:uid="{EAD4018A-7BAC-4DC7-AA4F-C9B4EADC3B7C}"/>
    <cellStyle name="40% - Accent5 3 3 13" xfId="6502" xr:uid="{CBC16A44-CEA7-4642-A67C-1B4FEC42DDF3}"/>
    <cellStyle name="40% - Accent5 3 3 2" xfId="6503" xr:uid="{DDACCB10-2F51-4DA6-A93D-D3E8C19EDBD6}"/>
    <cellStyle name="40% - Accent5 3 3 2 2" xfId="6504" xr:uid="{732E1034-B97C-4DC3-91C0-9C5B97DD5E60}"/>
    <cellStyle name="40% - Accent5 3 3 3" xfId="6505" xr:uid="{D8511ADB-0491-457E-95D7-723FD74F51E9}"/>
    <cellStyle name="40% - Accent5 3 3 3 2" xfId="6506" xr:uid="{EDDA817D-D0B6-4AE1-B35F-59D8EA2C5D5B}"/>
    <cellStyle name="40% - Accent5 3 3 4" xfId="6507" xr:uid="{016B8709-B3FE-43A7-9FC3-6DD226B67691}"/>
    <cellStyle name="40% - Accent5 3 3 4 2" xfId="6508" xr:uid="{A9896EB3-4D39-40C2-8B0E-A8B3F4048DC5}"/>
    <cellStyle name="40% - Accent5 3 3 5" xfId="6509" xr:uid="{D42CE266-1523-4B97-B8BC-67ED73C3657F}"/>
    <cellStyle name="40% - Accent5 3 3 5 2" xfId="6510" xr:uid="{A01BB754-84E1-4317-AA92-AD78C8876470}"/>
    <cellStyle name="40% - Accent5 3 3 6" xfId="6511" xr:uid="{02DF1011-91C8-4729-85B2-CC74819AA83C}"/>
    <cellStyle name="40% - Accent5 3 3 6 2" xfId="6512" xr:uid="{879D6E1A-F527-4D09-B335-323DDEE62F91}"/>
    <cellStyle name="40% - Accent5 3 3 7" xfId="6513" xr:uid="{B2B2980B-2C96-4CD5-80DD-DF870B13B9C4}"/>
    <cellStyle name="40% - Accent5 3 3 7 2" xfId="6514" xr:uid="{01B0475C-FB16-4786-8F79-AD4CB5D4E742}"/>
    <cellStyle name="40% - Accent5 3 3 8" xfId="6515" xr:uid="{2C97B451-B9B7-4418-9B2B-7B3C03FFF611}"/>
    <cellStyle name="40% - Accent5 3 3 8 2" xfId="6516" xr:uid="{55EA3745-B265-46A5-92DF-5AC56ADC6BE7}"/>
    <cellStyle name="40% - Accent5 3 3 9" xfId="6517" xr:uid="{FFB7F975-0AD6-43D0-B3C8-F82F4BEE3A97}"/>
    <cellStyle name="40% - Accent5 3 3 9 2" xfId="6518" xr:uid="{B1E1F6AE-1C02-4A6B-B7CD-C6A4C9956FBA}"/>
    <cellStyle name="40% - Accent5 3 4" xfId="6519" xr:uid="{EF3CA685-CD97-4949-A0DF-44C052B2CFA5}"/>
    <cellStyle name="40% - Accent5 3 4 2" xfId="6520" xr:uid="{CFE50394-DD4E-430D-9D0F-3D6A734CB8B1}"/>
    <cellStyle name="40% - Accent5 3 5" xfId="6521" xr:uid="{BCCC7010-89BF-422A-815A-E69BE8F55D23}"/>
    <cellStyle name="40% - Accent5 3 5 2" xfId="6522" xr:uid="{C572F9D4-C439-4DA9-B0BE-740A6885A485}"/>
    <cellStyle name="40% - Accent5 3 6" xfId="6523" xr:uid="{AD317B22-5B89-45B4-95BF-EF61879A5151}"/>
    <cellStyle name="40% - Accent5 3 6 2" xfId="6524" xr:uid="{A9705C7B-FDF7-47A6-B85C-3517D2A85081}"/>
    <cellStyle name="40% - Accent5 3 7" xfId="6525" xr:uid="{D13BFF4D-B1D8-4EDE-B0CD-8E97C715E04F}"/>
    <cellStyle name="40% - Accent5 3 7 2" xfId="6526" xr:uid="{12B6EF6D-9FE8-4EE7-9C88-54C54ABBD6C4}"/>
    <cellStyle name="40% - Accent5 3 8" xfId="6527" xr:uid="{FEA41C69-5188-4887-BD2F-01E344CABBCA}"/>
    <cellStyle name="40% - Accent5 3 8 2" xfId="6528" xr:uid="{9F83A81B-2205-4260-B0EE-FC5CF89D0F24}"/>
    <cellStyle name="40% - Accent5 3 9" xfId="6529" xr:uid="{E9925E7A-0F78-49F2-B722-184D4A0D9DD1}"/>
    <cellStyle name="40% - Accent5 3 9 2" xfId="6530" xr:uid="{28A5F24D-7BD0-4474-9C7D-32477479EB65}"/>
    <cellStyle name="40% - Accent5 30" xfId="6531" xr:uid="{8CF013CE-397A-448C-A102-F63A3D7EE58A}"/>
    <cellStyle name="40% - Accent5 31" xfId="6532" xr:uid="{D3E3B688-0207-4C12-A4A1-0929EBD9BCA1}"/>
    <cellStyle name="40% - Accent5 32" xfId="6533" xr:uid="{994ED0CC-5E8C-404D-B2FE-77A30D63123B}"/>
    <cellStyle name="40% - Accent5 33" xfId="6534" xr:uid="{8817393E-DA3B-4ABA-909B-6729DB66D9EE}"/>
    <cellStyle name="40% - Accent5 34" xfId="6535" xr:uid="{9B31CF10-FE38-4AD3-8FBC-24A349E5F20A}"/>
    <cellStyle name="40% - Accent5 35" xfId="6536" xr:uid="{2FA6F4C0-048E-461A-994A-AE9AEADDC113}"/>
    <cellStyle name="40% - Accent5 35 2" xfId="6537" xr:uid="{7B1616FB-9ACE-4A7A-AEFB-9BB9A590BC52}"/>
    <cellStyle name="40% - Accent5 36" xfId="6538" xr:uid="{3FAB80F3-43B5-4CF8-9A2B-1849360C4C58}"/>
    <cellStyle name="40% - Accent5 36 2" xfId="6539" xr:uid="{858A008F-D59C-4108-A76D-370F3B95F070}"/>
    <cellStyle name="40% - Accent5 37" xfId="6540" xr:uid="{32EB6C57-6648-40B1-B7BD-2AA60F904FE7}"/>
    <cellStyle name="40% - Accent5 37 2" xfId="6541" xr:uid="{B773F5AF-ABE1-4CD7-AAC5-CABE831DAB55}"/>
    <cellStyle name="40% - Accent5 38" xfId="6542" xr:uid="{A47601F5-6FB0-4AFB-B51E-9ED6FEBD1B61}"/>
    <cellStyle name="40% - Accent5 38 2" xfId="6543" xr:uid="{691506E4-4ED9-47FE-95E9-54A93F238259}"/>
    <cellStyle name="40% - Accent5 39" xfId="6544" xr:uid="{FCEDA7B9-52DA-41D7-A580-D7D208E808B9}"/>
    <cellStyle name="40% - Accent5 39 2" xfId="6545" xr:uid="{58063312-A35E-400D-9640-944FF4582325}"/>
    <cellStyle name="40% - Accent5 4" xfId="6546" xr:uid="{CDB89A93-9635-44AF-B9E2-86E7C5081215}"/>
    <cellStyle name="40% - Accent5 4 2" xfId="6547" xr:uid="{46DB3D0A-0ACF-46CA-A8A7-D0F072171E55}"/>
    <cellStyle name="40% - Accent5 40" xfId="6548" xr:uid="{ECC40DB2-88DF-4C5F-98F7-C4CD419B50D6}"/>
    <cellStyle name="40% - Accent5 40 2" xfId="6549" xr:uid="{29FF3765-257A-4A79-9E00-B4039BB2B08E}"/>
    <cellStyle name="40% - Accent5 41" xfId="6550" xr:uid="{E904A906-5AC7-4786-A32F-1EB7D1CD7ED2}"/>
    <cellStyle name="40% - Accent5 41 2" xfId="6551" xr:uid="{97551C28-8269-4C98-92F1-46E58E9FC98F}"/>
    <cellStyle name="40% - Accent5 42" xfId="6552" xr:uid="{1CD8A22C-2515-41EE-A94F-648A4D8FA144}"/>
    <cellStyle name="40% - Accent5 42 2" xfId="6553" xr:uid="{B99A022A-0104-410A-9CAB-BEEEF8B9026E}"/>
    <cellStyle name="40% - Accent5 43" xfId="6554" xr:uid="{1E55F7BD-0970-487F-8574-E53C688AA190}"/>
    <cellStyle name="40% - Accent5 43 2" xfId="6555" xr:uid="{37319D0D-002E-46A8-8F00-361E03601AA2}"/>
    <cellStyle name="40% - Accent5 44" xfId="6556" xr:uid="{B127B169-D61B-4A98-998E-7C2FC7A04322}"/>
    <cellStyle name="40% - Accent5 44 2" xfId="6557" xr:uid="{2897CF90-70BC-4C1C-9677-F071AB4C3DF8}"/>
    <cellStyle name="40% - Accent5 45" xfId="6558" xr:uid="{72398893-354B-43E8-B4A1-991ACFAA6698}"/>
    <cellStyle name="40% - Accent5 45 2" xfId="6559" xr:uid="{4F7441A9-152A-43E2-BEAD-9CF4ED24AC71}"/>
    <cellStyle name="40% - Accent5 46" xfId="6560" xr:uid="{88AF3AD0-8D79-4D82-AE15-56321A4FD350}"/>
    <cellStyle name="40% - Accent5 46 2" xfId="6561" xr:uid="{E28E9D3E-9474-454B-9A13-69BAEE22A8CF}"/>
    <cellStyle name="40% - Accent5 47" xfId="6562" xr:uid="{34C4B5B7-DF49-44E1-B43E-B65D8ECC1C80}"/>
    <cellStyle name="40% - Accent5 47 2" xfId="6563" xr:uid="{CE6020B9-E2BD-4A64-91D8-62A00254B270}"/>
    <cellStyle name="40% - Accent5 48" xfId="6564" xr:uid="{42D8AE73-8D14-4BF9-8B03-6FFD6A4F4E9B}"/>
    <cellStyle name="40% - Accent5 48 2" xfId="6565" xr:uid="{81278C39-BEC3-4949-820D-454ADD81A439}"/>
    <cellStyle name="40% - Accent5 49" xfId="6566" xr:uid="{8566E5E0-B0B2-4C49-8513-8F84E7E83CED}"/>
    <cellStyle name="40% - Accent5 49 2" xfId="6567" xr:uid="{2E35A674-E137-4E03-AB62-6C1394F90D86}"/>
    <cellStyle name="40% - Accent5 5" xfId="6568" xr:uid="{23ECC9FC-63B3-4843-AE23-37210F0B662E}"/>
    <cellStyle name="40% - Accent5 5 2" xfId="6569" xr:uid="{CEFE823B-0782-4B1B-9427-A3F66205934D}"/>
    <cellStyle name="40% - Accent5 5 2 2" xfId="6570" xr:uid="{89D5D4A3-C10D-4CFB-8C83-E38E45307F2E}"/>
    <cellStyle name="40% - Accent5 5 3" xfId="6571" xr:uid="{A443C091-F4E2-44DF-8DA7-4095A9691670}"/>
    <cellStyle name="40% - Accent5 50" xfId="6572" xr:uid="{6E868B83-E822-422C-BCB7-595A13AEFB82}"/>
    <cellStyle name="40% - Accent5 51" xfId="6573" xr:uid="{8320568A-01B0-46B8-8AF0-5AE4F405F5A9}"/>
    <cellStyle name="40% - Accent5 52" xfId="6574" xr:uid="{5C77FE84-7445-4D94-AB1E-7616F79652E0}"/>
    <cellStyle name="40% - Accent5 53" xfId="6575" xr:uid="{9F4EB321-5E7E-4821-9D8B-5A5F3467407D}"/>
    <cellStyle name="40% - Accent5 54" xfId="6576" xr:uid="{BB7F1A15-4055-4CEE-B768-CE0E877FDA11}"/>
    <cellStyle name="40% - Accent5 55" xfId="6577" xr:uid="{9DA56B5F-6674-4809-909E-590E9F1359C0}"/>
    <cellStyle name="40% - Accent5 56" xfId="6578" xr:uid="{D5F2E47E-1D45-4A69-9D58-B50D8E21538C}"/>
    <cellStyle name="40% - Accent5 57" xfId="6579" xr:uid="{5A4838AC-2BD5-4078-991A-D31973AE05A8}"/>
    <cellStyle name="40% - Accent5 58" xfId="6580" xr:uid="{D849B0C8-9556-473C-9AC8-9E2DDD3F8912}"/>
    <cellStyle name="40% - Accent5 59" xfId="6581" xr:uid="{E532225B-5159-4168-919E-F1B1806BD5A9}"/>
    <cellStyle name="40% - Accent5 6" xfId="6582" xr:uid="{851730F4-259D-4241-90CF-205DC6A6FDF5}"/>
    <cellStyle name="40% - Accent5 60" xfId="6583" xr:uid="{D53F6CC3-A7CF-4B47-8C8D-4DEB3618EDE7}"/>
    <cellStyle name="40% - Accent5 61" xfId="6584" xr:uid="{D866DED8-7A76-4BA5-944E-F9A85F8F3AE7}"/>
    <cellStyle name="40% - Accent5 62" xfId="6585" xr:uid="{A58376EB-1210-48F7-A340-DC9E6AB1673E}"/>
    <cellStyle name="40% - Accent5 7" xfId="6586" xr:uid="{CF435BD7-E7DB-4692-875C-0FE6172C441E}"/>
    <cellStyle name="40% - Accent5 8" xfId="6587" xr:uid="{FAF2C926-0C30-44CA-A98C-06B5F7215DCA}"/>
    <cellStyle name="40% - Accent5 9" xfId="6588" xr:uid="{BE8D2B51-31BD-4433-9577-101278DA384F}"/>
    <cellStyle name="40% - Accent5_~2812244" xfId="6589" xr:uid="{C7B06C6D-6DCD-43EF-BBAC-316C3A2C4415}"/>
    <cellStyle name="40% - Accent6" xfId="6590" xr:uid="{3190A760-5CB4-4C9B-9E03-1C5A6100D883}"/>
    <cellStyle name="40% - Accent6 10" xfId="6591" xr:uid="{F582B446-4609-4C32-B378-3F1873BA3AFA}"/>
    <cellStyle name="40% - Accent6 11" xfId="6592" xr:uid="{A5E74AC4-F349-47A7-BD5F-D69029F01BEF}"/>
    <cellStyle name="40% - Accent6 12" xfId="6593" xr:uid="{9CAA73B9-B335-4769-8A13-D914B85036A3}"/>
    <cellStyle name="40% - Accent6 13" xfId="6594" xr:uid="{481C6895-FA84-475F-BB40-88E962FEFB47}"/>
    <cellStyle name="40% - Accent6 14" xfId="6595" xr:uid="{B607ED8F-FB45-48D5-89FA-56E31DF974C7}"/>
    <cellStyle name="40% - Accent6 15" xfId="6596" xr:uid="{D8332CF3-4702-47F6-AA89-F7E61AE6BF13}"/>
    <cellStyle name="40% - Accent6 16" xfId="6597" xr:uid="{338697FF-7858-47B2-82C3-26C76205DE72}"/>
    <cellStyle name="40% - Accent6 17" xfId="6598" xr:uid="{EC32A6C9-F1B8-4D2B-831E-21B4E5274547}"/>
    <cellStyle name="40% - Accent6 18" xfId="6599" xr:uid="{FF86A668-3275-443C-BFF1-9E78348E4B71}"/>
    <cellStyle name="40% - Accent6 19" xfId="6600" xr:uid="{161E5296-01B9-4630-8881-8C359CCF05BC}"/>
    <cellStyle name="40% - Accent6 2" xfId="6601" xr:uid="{C3EBA342-2602-489E-A0F9-5E0C8ACC66CE}"/>
    <cellStyle name="40% - Accent6 2 2" xfId="6602" xr:uid="{C46ACECD-8753-41BC-83A9-8EACE8A75892}"/>
    <cellStyle name="40% - Accent6 20" xfId="6603" xr:uid="{E5094FEC-5C6A-47D6-9864-6FF324FDE30F}"/>
    <cellStyle name="40% - Accent6 21" xfId="6604" xr:uid="{D4D565F5-4858-45EC-A9E3-AFA4B5295A02}"/>
    <cellStyle name="40% - Accent6 22" xfId="6605" xr:uid="{EE59ED72-7E00-4B6D-ADDC-C8AA53DF6AD6}"/>
    <cellStyle name="40% - Accent6 23" xfId="6606" xr:uid="{E1DFA25A-8189-4F1A-A70A-3BA05564CB46}"/>
    <cellStyle name="40% - Accent6 24" xfId="6607" xr:uid="{5FF48D3F-9528-4A10-965A-D8B9C45B00E1}"/>
    <cellStyle name="40% - Accent6 25" xfId="6608" xr:uid="{D74482DC-B005-4B7A-9F35-6D6D4355EF64}"/>
    <cellStyle name="40% - Accent6 26" xfId="6609" xr:uid="{CB451C0D-4B01-4CAD-9356-A8B63ACEA0CF}"/>
    <cellStyle name="40% - Accent6 27" xfId="6610" xr:uid="{5EF4EFDE-0948-46C2-BA56-24AF829C6FB3}"/>
    <cellStyle name="40% - Accent6 28" xfId="6611" xr:uid="{219A942A-D38F-4E61-B9CA-D1BB74B7E687}"/>
    <cellStyle name="40% - Accent6 29" xfId="6612" xr:uid="{2EA342B5-27E1-4183-9247-33B16EEE0256}"/>
    <cellStyle name="40% - Accent6 3" xfId="6613" xr:uid="{1FF98C18-7A73-4AC7-AEE3-1682CE3AE6CF}"/>
    <cellStyle name="40% - Accent6 3 10" xfId="6614" xr:uid="{86445C8E-7762-4919-A0CB-A5960C40C6B2}"/>
    <cellStyle name="40% - Accent6 3 10 2" xfId="6615" xr:uid="{B274020F-F7A9-4E1A-8B03-2E25B9B364F7}"/>
    <cellStyle name="40% - Accent6 3 11" xfId="6616" xr:uid="{679F0551-EDE3-4122-A9D5-73F1EA4ECC63}"/>
    <cellStyle name="40% - Accent6 3 11 2" xfId="6617" xr:uid="{825FDEF0-4DCD-48B5-BC07-9364AE873F58}"/>
    <cellStyle name="40% - Accent6 3 12" xfId="6618" xr:uid="{2B9CC08B-D83A-4322-A741-FA7A099D6888}"/>
    <cellStyle name="40% - Accent6 3 12 2" xfId="6619" xr:uid="{8AE1D1F6-E92E-4FBC-8ADC-C615F5727CDC}"/>
    <cellStyle name="40% - Accent6 3 13" xfId="6620" xr:uid="{2229296B-1DB6-4252-B32E-809CDFE923E3}"/>
    <cellStyle name="40% - Accent6 3 13 2" xfId="6621" xr:uid="{647F8C0A-42DF-49CA-AA8B-27F55DB80638}"/>
    <cellStyle name="40% - Accent6 3 14" xfId="6622" xr:uid="{85C1E65D-FC13-4B38-A9BA-8018D6BADB10}"/>
    <cellStyle name="40% - Accent6 3 14 2" xfId="6623" xr:uid="{7EE51FA7-86BD-45A0-B5EF-81D4A8EE13F4}"/>
    <cellStyle name="40% - Accent6 3 15" xfId="6624" xr:uid="{45329DAA-DA0E-4EBA-9772-64BE02B2E9EA}"/>
    <cellStyle name="40% - Accent6 3 15 2" xfId="6625" xr:uid="{DA8EBAFD-468B-45DD-AC09-D9A6941EE9FE}"/>
    <cellStyle name="40% - Accent6 3 16" xfId="6626" xr:uid="{C87EEE6A-2B4D-49C4-9ABD-5AEF8C96B42E}"/>
    <cellStyle name="40% - Accent6 3 16 2" xfId="6627" xr:uid="{4EA599D1-7B65-4104-8301-A50EAC0EC074}"/>
    <cellStyle name="40% - Accent6 3 17" xfId="6628" xr:uid="{1A9CB967-0058-494C-903D-54E769CBABC2}"/>
    <cellStyle name="40% - Accent6 3 17 2" xfId="6629" xr:uid="{69D1660E-30D6-462F-9FE9-C60477121B5D}"/>
    <cellStyle name="40% - Accent6 3 18" xfId="6630" xr:uid="{3057C935-5939-4F7E-BA4D-6C56CCAFC08E}"/>
    <cellStyle name="40% - Accent6 3 2" xfId="6631" xr:uid="{E5949EE2-78D1-43FA-915E-028B81DF7280}"/>
    <cellStyle name="40% - Accent6 3 2 10" xfId="6632" xr:uid="{8B087C21-1B00-440D-8F5F-395BA13C5F6D}"/>
    <cellStyle name="40% - Accent6 3 2 11" xfId="6633" xr:uid="{80BB2DB2-9E04-4612-B05F-AC4074F2C8E6}"/>
    <cellStyle name="40% - Accent6 3 2 12" xfId="6634" xr:uid="{83923FEB-A075-4A56-8FD0-CBE6F3419A4E}"/>
    <cellStyle name="40% - Accent6 3 2 13" xfId="6635" xr:uid="{2053B8F6-E1F8-4B66-A581-A05AEA073A27}"/>
    <cellStyle name="40% - Accent6 3 2 14" xfId="6636" xr:uid="{2DF990A0-BB61-45AC-8B18-B2317EB1D8F3}"/>
    <cellStyle name="40% - Accent6 3 2 15" xfId="6637" xr:uid="{54B89DC7-63E7-4909-A37F-68E91D8FDC90}"/>
    <cellStyle name="40% - Accent6 3 2 2" xfId="6638" xr:uid="{831325DE-E6AE-4F38-B065-A2A2287F6D3C}"/>
    <cellStyle name="40% - Accent6 3 2 3" xfId="6639" xr:uid="{A418F3E8-1067-44D7-8263-FA752BEE61C5}"/>
    <cellStyle name="40% - Accent6 3 2 4" xfId="6640" xr:uid="{06E5EF63-02D9-4325-AA13-FBA9D6D39E00}"/>
    <cellStyle name="40% - Accent6 3 2 5" xfId="6641" xr:uid="{EF9BA595-BE1F-4CC7-89AD-0C143BE14BC8}"/>
    <cellStyle name="40% - Accent6 3 2 6" xfId="6642" xr:uid="{6578CBE4-24C0-4FB6-AF29-09CC514857ED}"/>
    <cellStyle name="40% - Accent6 3 2 7" xfId="6643" xr:uid="{F230BB2A-7246-4D16-8532-C4B7FBC0B808}"/>
    <cellStyle name="40% - Accent6 3 2 8" xfId="6644" xr:uid="{E5AA1DFD-0CC5-4946-ACAA-E23D8E12CC9E}"/>
    <cellStyle name="40% - Accent6 3 2 9" xfId="6645" xr:uid="{B0706416-074A-4A41-A4B1-1BD52A05262C}"/>
    <cellStyle name="40% - Accent6 3 3" xfId="6646" xr:uid="{89F45B86-DF56-4757-8322-3DAD533C988B}"/>
    <cellStyle name="40% - Accent6 3 3 10" xfId="6647" xr:uid="{0D12083C-1306-4FC5-A99C-72056D45CBBF}"/>
    <cellStyle name="40% - Accent6 3 3 10 2" xfId="6648" xr:uid="{39D53704-B8D1-42A8-B881-82FACEE18496}"/>
    <cellStyle name="40% - Accent6 3 3 11" xfId="6649" xr:uid="{CED687D7-5EA2-4E38-BE6F-2B40B17A9062}"/>
    <cellStyle name="40% - Accent6 3 3 11 2" xfId="6650" xr:uid="{791713D8-2566-4DC9-936D-986443BE9E2F}"/>
    <cellStyle name="40% - Accent6 3 3 12" xfId="6651" xr:uid="{01D1FECF-8287-42BD-80B9-FA9BECE1496D}"/>
    <cellStyle name="40% - Accent6 3 3 13" xfId="6652" xr:uid="{20552327-A2ED-458E-B87B-FC7748B60790}"/>
    <cellStyle name="40% - Accent6 3 3 2" xfId="6653" xr:uid="{DC878166-7616-486C-968F-F5EBF2867BB3}"/>
    <cellStyle name="40% - Accent6 3 3 2 2" xfId="6654" xr:uid="{619C4C3A-D9E0-40F9-B27F-84F649DE3B6C}"/>
    <cellStyle name="40% - Accent6 3 3 3" xfId="6655" xr:uid="{FC93CAF9-65A1-4519-8303-2D839A9AAEE8}"/>
    <cellStyle name="40% - Accent6 3 3 3 2" xfId="6656" xr:uid="{43B00BAD-2C18-4B50-8522-EA95323361E5}"/>
    <cellStyle name="40% - Accent6 3 3 4" xfId="6657" xr:uid="{BD5BAC00-FACC-46B7-B871-D3C031853C7F}"/>
    <cellStyle name="40% - Accent6 3 3 4 2" xfId="6658" xr:uid="{30B276D4-3B62-41C5-BAA2-A142F3D5E341}"/>
    <cellStyle name="40% - Accent6 3 3 5" xfId="6659" xr:uid="{3B4B4D73-3183-4CE9-A9EF-5B68C7A21CF5}"/>
    <cellStyle name="40% - Accent6 3 3 5 2" xfId="6660" xr:uid="{E208CE7E-27FF-48CC-861C-DE1378C3DD1B}"/>
    <cellStyle name="40% - Accent6 3 3 6" xfId="6661" xr:uid="{98544E29-9D7C-4673-8414-9D01B1F3713D}"/>
    <cellStyle name="40% - Accent6 3 3 6 2" xfId="6662" xr:uid="{46B65CE6-61EB-42B5-B1DF-9A98F216B1DE}"/>
    <cellStyle name="40% - Accent6 3 3 7" xfId="6663" xr:uid="{FE2AD223-0354-4FB8-9A64-602BDD703D03}"/>
    <cellStyle name="40% - Accent6 3 3 7 2" xfId="6664" xr:uid="{BA7A39C1-4DF1-4A1D-B773-09C70BD2EBBF}"/>
    <cellStyle name="40% - Accent6 3 3 8" xfId="6665" xr:uid="{C3C40A8C-1BCD-4B4F-838C-541F3360AC10}"/>
    <cellStyle name="40% - Accent6 3 3 8 2" xfId="6666" xr:uid="{88B1C718-A0C0-4282-9F39-8FD783829C47}"/>
    <cellStyle name="40% - Accent6 3 3 9" xfId="6667" xr:uid="{8493DC7C-B74D-49BE-A770-81661E9D79D9}"/>
    <cellStyle name="40% - Accent6 3 3 9 2" xfId="6668" xr:uid="{F7ABF276-4A8C-4192-BF15-778CAD60F448}"/>
    <cellStyle name="40% - Accent6 3 4" xfId="6669" xr:uid="{FFF1E922-C01F-467F-8F4A-29FA1DB8EBD7}"/>
    <cellStyle name="40% - Accent6 3 4 2" xfId="6670" xr:uid="{3F2D4FC1-06EE-4106-AB2F-903959B5117F}"/>
    <cellStyle name="40% - Accent6 3 5" xfId="6671" xr:uid="{884E55AF-77A3-46E7-9D70-A98F9BA0F665}"/>
    <cellStyle name="40% - Accent6 3 5 2" xfId="6672" xr:uid="{1EEA86E4-3943-49D0-A704-EE474484EFB2}"/>
    <cellStyle name="40% - Accent6 3 6" xfId="6673" xr:uid="{AF03F676-A9C7-45EF-B0D9-F79C65DCE272}"/>
    <cellStyle name="40% - Accent6 3 6 2" xfId="6674" xr:uid="{9D6642E5-40FC-4570-8FAA-A637B3B5FC83}"/>
    <cellStyle name="40% - Accent6 3 7" xfId="6675" xr:uid="{3F066F2D-339C-4802-8059-447B44971511}"/>
    <cellStyle name="40% - Accent6 3 7 2" xfId="6676" xr:uid="{DBD60456-FF16-48E2-95A2-07B6819C68DA}"/>
    <cellStyle name="40% - Accent6 3 8" xfId="6677" xr:uid="{47450762-DA4C-4C9B-8842-7BD714796CF8}"/>
    <cellStyle name="40% - Accent6 3 8 2" xfId="6678" xr:uid="{44385209-9CC3-4A3E-8F32-5965D3AAB935}"/>
    <cellStyle name="40% - Accent6 3 9" xfId="6679" xr:uid="{C9A4A0D7-48E4-4DA7-8BC1-B482FCE645FC}"/>
    <cellStyle name="40% - Accent6 3 9 2" xfId="6680" xr:uid="{DC4442A3-B720-45CE-9391-87E5335D112F}"/>
    <cellStyle name="40% - Accent6 30" xfId="6681" xr:uid="{52BF56CF-9C79-4790-A603-5725ACB1CD1E}"/>
    <cellStyle name="40% - Accent6 31" xfId="6682" xr:uid="{BDC9AD7A-4839-43AE-9805-588558465D9D}"/>
    <cellStyle name="40% - Accent6 32" xfId="6683" xr:uid="{ED74BD95-1299-4BBF-B221-54C513BB2295}"/>
    <cellStyle name="40% - Accent6 33" xfId="6684" xr:uid="{931699DF-6CFF-43B9-ACCE-81AABDCA7314}"/>
    <cellStyle name="40% - Accent6 34" xfId="6685" xr:uid="{092E5A9B-51D6-49D3-86C5-86FA002CD4C9}"/>
    <cellStyle name="40% - Accent6 35" xfId="6686" xr:uid="{8F7F49B0-07C8-4D3A-848A-E19D3A0CD256}"/>
    <cellStyle name="40% - Accent6 35 2" xfId="6687" xr:uid="{3A71D109-D3E9-4551-885F-CCDD4F594144}"/>
    <cellStyle name="40% - Accent6 36" xfId="6688" xr:uid="{876DB8C3-D9B0-40C6-B523-BA4DBA671C71}"/>
    <cellStyle name="40% - Accent6 36 2" xfId="6689" xr:uid="{15C312A2-1385-473B-A5EE-DFE8C2D0A947}"/>
    <cellStyle name="40% - Accent6 37" xfId="6690" xr:uid="{91BF7389-6E89-47F9-9567-E2D0CDB7AE4F}"/>
    <cellStyle name="40% - Accent6 37 2" xfId="6691" xr:uid="{FD26329F-3490-45E6-84EB-B05C72CAA4F1}"/>
    <cellStyle name="40% - Accent6 38" xfId="6692" xr:uid="{00291F92-6EE8-446F-ADC2-D4617981361D}"/>
    <cellStyle name="40% - Accent6 38 2" xfId="6693" xr:uid="{2891D586-B4BC-431D-B09C-32EF9C8BF10B}"/>
    <cellStyle name="40% - Accent6 39" xfId="6694" xr:uid="{8CA0DE72-B882-4C82-9B8A-BBEDDAF4E3F4}"/>
    <cellStyle name="40% - Accent6 39 2" xfId="6695" xr:uid="{CF08B988-B2B4-4EAF-A93A-9282A503D4B3}"/>
    <cellStyle name="40% - Accent6 4" xfId="6696" xr:uid="{0531DDAB-CC6C-402D-81EB-0118681C6231}"/>
    <cellStyle name="40% - Accent6 4 2" xfId="6697" xr:uid="{C15F4C51-57AD-4DEB-9FCA-47141E5F2D56}"/>
    <cellStyle name="40% - Accent6 40" xfId="6698" xr:uid="{40B0A767-E0F4-4F59-BAF7-968908410752}"/>
    <cellStyle name="40% - Accent6 40 2" xfId="6699" xr:uid="{DAEC7382-46D7-4A19-B770-583F72F41F85}"/>
    <cellStyle name="40% - Accent6 41" xfId="6700" xr:uid="{DF076B1E-FA31-4952-8856-5D19EF114F41}"/>
    <cellStyle name="40% - Accent6 41 2" xfId="6701" xr:uid="{6B347F85-A60C-46B0-8D04-3D9F8BAEFED0}"/>
    <cellStyle name="40% - Accent6 42" xfId="6702" xr:uid="{9A16B811-2B1F-4A05-AAC1-2E2593843177}"/>
    <cellStyle name="40% - Accent6 42 2" xfId="6703" xr:uid="{62F86C97-CAA7-45F6-BB8F-F50251B6481C}"/>
    <cellStyle name="40% - Accent6 43" xfId="6704" xr:uid="{2C77EF03-E07B-4BBB-B5C9-8016C36EDB25}"/>
    <cellStyle name="40% - Accent6 43 2" xfId="6705" xr:uid="{8BCEEF2E-5037-4BFF-9820-DA35EE9FE6DD}"/>
    <cellStyle name="40% - Accent6 44" xfId="6706" xr:uid="{6DEBF63E-D12D-4C39-9746-69E0C86F09CD}"/>
    <cellStyle name="40% - Accent6 44 2" xfId="6707" xr:uid="{E0A75F5C-D17A-43A6-9FF2-E25B766B2ECF}"/>
    <cellStyle name="40% - Accent6 45" xfId="6708" xr:uid="{F9C192DA-134D-4A5B-83F5-031135402A9C}"/>
    <cellStyle name="40% - Accent6 45 2" xfId="6709" xr:uid="{06BF7BAE-22CA-46F4-BD4C-DA9BBB340EFF}"/>
    <cellStyle name="40% - Accent6 46" xfId="6710" xr:uid="{7478C71F-001F-49B4-987E-F71067EEAB3B}"/>
    <cellStyle name="40% - Accent6 46 2" xfId="6711" xr:uid="{2FF1556C-2C86-4816-9812-F2C0CB6EBF39}"/>
    <cellStyle name="40% - Accent6 47" xfId="6712" xr:uid="{3A293E3E-758E-47CA-BE6D-B8F9652F63BA}"/>
    <cellStyle name="40% - Accent6 47 2" xfId="6713" xr:uid="{49C9C0B5-4C93-4D5E-B7EE-3F7AAFA67263}"/>
    <cellStyle name="40% - Accent6 48" xfId="6714" xr:uid="{969DBE4C-A0AF-476C-B8F0-CCE3A0B5DC10}"/>
    <cellStyle name="40% - Accent6 48 2" xfId="6715" xr:uid="{95F98A9C-9C8E-4A89-9071-54CC85844C41}"/>
    <cellStyle name="40% - Accent6 49" xfId="6716" xr:uid="{A4958C12-45F0-4C0E-BE2F-82F095B0F06A}"/>
    <cellStyle name="40% - Accent6 49 2" xfId="6717" xr:uid="{95C0A081-6CCF-418F-91F9-0971DF58E014}"/>
    <cellStyle name="40% - Accent6 5" xfId="6718" xr:uid="{17B3C70E-0210-463B-9288-06776DCC464C}"/>
    <cellStyle name="40% - Accent6 5 2" xfId="6719" xr:uid="{7F1E6244-7D87-40A9-943E-D75047259066}"/>
    <cellStyle name="40% - Accent6 5 2 2" xfId="6720" xr:uid="{791DD594-7F43-45EA-A6DE-422437450368}"/>
    <cellStyle name="40% - Accent6 5 3" xfId="6721" xr:uid="{1DF72BC8-BBA6-4104-9D5E-7D8F3F55B162}"/>
    <cellStyle name="40% - Accent6 50" xfId="6722" xr:uid="{9513A420-7DA7-4D59-84DE-22EFC52FE73B}"/>
    <cellStyle name="40% - Accent6 51" xfId="6723" xr:uid="{48418049-CD24-4180-985E-F84004201190}"/>
    <cellStyle name="40% - Accent6 52" xfId="6724" xr:uid="{FB1DA370-1DF1-45AE-863B-DB5DE43E66F7}"/>
    <cellStyle name="40% - Accent6 53" xfId="6725" xr:uid="{EAE49CBF-EFB8-448D-B326-7BD9D454F6BB}"/>
    <cellStyle name="40% - Accent6 54" xfId="6726" xr:uid="{60520044-C6D5-4C31-8651-6D3EF8E9C64A}"/>
    <cellStyle name="40% - Accent6 55" xfId="6727" xr:uid="{052DFCC0-26C1-411B-90E9-AF3943EE94D0}"/>
    <cellStyle name="40% - Accent6 56" xfId="6728" xr:uid="{DC0CE65E-20B0-4131-8795-DEDC9CC03280}"/>
    <cellStyle name="40% - Accent6 57" xfId="6729" xr:uid="{B1C913C8-5189-48E9-9C59-EDBCD468C4C4}"/>
    <cellStyle name="40% - Accent6 58" xfId="6730" xr:uid="{156E1B49-ABEC-495B-AEE0-88F5927BA4B2}"/>
    <cellStyle name="40% - Accent6 59" xfId="6731" xr:uid="{FDB9C1BD-FC3D-4BC6-991D-1C32866127A1}"/>
    <cellStyle name="40% - Accent6 6" xfId="6732" xr:uid="{66B856F5-7AD1-4833-8957-BCF28169A932}"/>
    <cellStyle name="40% - Accent6 60" xfId="6733" xr:uid="{0D3DCEA9-18CE-4B34-863B-7E10FCA1E247}"/>
    <cellStyle name="40% - Accent6 61" xfId="6734" xr:uid="{F24646A3-483A-4DFF-9C2F-E6EA44A440E0}"/>
    <cellStyle name="40% - Accent6 62" xfId="6735" xr:uid="{1F71506C-6D84-4593-B296-A008F61121CB}"/>
    <cellStyle name="40% - Accent6 7" xfId="6736" xr:uid="{908A7C7F-2BAF-4137-BF0C-9BDC850B10EF}"/>
    <cellStyle name="40% - Accent6 8" xfId="6737" xr:uid="{0214B324-6C55-465D-8463-94D526EEEF6C}"/>
    <cellStyle name="40% - Accent6 9" xfId="6738" xr:uid="{A3FDF86C-E351-4F17-8E24-252DAFEB4C44}"/>
    <cellStyle name="40% - Accent6_~2812244" xfId="6739" xr:uid="{37DCC308-AD5E-4E92-A80A-37691CD96591}"/>
    <cellStyle name="40% - Ênfase1 10" xfId="6740" xr:uid="{2C506125-7FAD-4577-9ABF-FD29F416AE27}"/>
    <cellStyle name="40% - Ênfase1 10 2" xfId="6741" xr:uid="{920993B0-0148-4E37-8792-722E3F1486A1}"/>
    <cellStyle name="40% - Ênfase1 10 2 2" xfId="6742" xr:uid="{AB63048B-27BE-4967-A86A-F34A9530A48B}"/>
    <cellStyle name="40% - Ênfase1 10 3" xfId="6743" xr:uid="{2BF52143-4C38-4991-AC4B-3DA932830786}"/>
    <cellStyle name="40% - Ênfase1 10 3 2" xfId="6744" xr:uid="{E895BEFC-856E-4699-A1DB-BA89B49A2D2E}"/>
    <cellStyle name="40% - Ênfase1 10 4" xfId="6745" xr:uid="{D0DECC78-50D1-4918-8B5D-0A74B29B3D5C}"/>
    <cellStyle name="40% - Ênfase1 11" xfId="6746" xr:uid="{B986DCB4-F123-4B7A-BE2F-43A92DC7FBE1}"/>
    <cellStyle name="40% - Ênfase1 11 2" xfId="6747" xr:uid="{B7B33417-BB82-4B5A-9FA1-D0FAE2660D78}"/>
    <cellStyle name="40% - Ênfase1 11 2 2" xfId="6748" xr:uid="{6BD14A99-DB27-449D-8660-B1BCAF8E3F65}"/>
    <cellStyle name="40% - Ênfase1 11 3" xfId="6749" xr:uid="{7B3EAD8E-E979-4B84-B990-F64DF30F1A7A}"/>
    <cellStyle name="40% - Ênfase1 11 3 2" xfId="6750" xr:uid="{D124A618-6EF2-4350-B52B-81B7994A779C}"/>
    <cellStyle name="40% - Ênfase1 11 4" xfId="6751" xr:uid="{D31A338C-A140-47B4-B546-213EBB430BD4}"/>
    <cellStyle name="40% - Ênfase1 12" xfId="6752" xr:uid="{9FCC3FE2-3FB7-4EB9-AB8D-7FFAC63B4A51}"/>
    <cellStyle name="40% - Ênfase1 12 2" xfId="6753" xr:uid="{6A925797-A60A-4F6A-8D22-DC903750987A}"/>
    <cellStyle name="40% - Ênfase1 12 2 2" xfId="6754" xr:uid="{F551697C-C28C-42E4-8F9A-9ADADC2A5C76}"/>
    <cellStyle name="40% - Ênfase1 12 3" xfId="6755" xr:uid="{846CCCE5-B689-46E6-A8BB-6C15283933A4}"/>
    <cellStyle name="40% - Ênfase1 12 3 2" xfId="6756" xr:uid="{99F71622-640D-42A9-8E51-C50B833E3C40}"/>
    <cellStyle name="40% - Ênfase1 12 4" xfId="6757" xr:uid="{6B397377-B3DE-482F-9FA2-141949CB60C9}"/>
    <cellStyle name="40% - Ênfase1 13" xfId="6758" xr:uid="{875143F5-D918-491E-8A59-94A2D9D589BD}"/>
    <cellStyle name="40% - Ênfase1 13 2" xfId="6759" xr:uid="{E971E2AD-6607-4C5D-9ABF-01775D329013}"/>
    <cellStyle name="40% - Ênfase1 14" xfId="6760" xr:uid="{E6CF3D4B-D332-4B6C-BC5D-827B8D2E5DD3}"/>
    <cellStyle name="40% - Ênfase1 14 2" xfId="6761" xr:uid="{F55440C7-6B71-4F95-9405-9A2AE256A49A}"/>
    <cellStyle name="40% - Ênfase1 15" xfId="6762" xr:uid="{800975DD-9664-4406-AC4B-A590A7E8BDCD}"/>
    <cellStyle name="40% - Ênfase1 15 2" xfId="6763" xr:uid="{0067C216-45B7-411A-8B46-919EE58DBD8F}"/>
    <cellStyle name="40% - Ênfase1 16" xfId="6764" xr:uid="{1BFF2A20-69CE-43E5-9CCD-6CAE39F99751}"/>
    <cellStyle name="40% - Ênfase1 16 2" xfId="6765" xr:uid="{48C9BB8D-2ABE-4FB4-95DE-316F164C268C}"/>
    <cellStyle name="40% - Ênfase1 17" xfId="6766" xr:uid="{AC32A044-B130-46C4-B3E3-9CFD0A57058B}"/>
    <cellStyle name="40% - Ênfase1 17 2" xfId="6767" xr:uid="{51A922F7-5123-4199-AEFF-7D97E2B0B2B4}"/>
    <cellStyle name="40% - Ênfase1 18" xfId="6768" xr:uid="{A8F9363A-2761-43BB-9156-9CE07115F1AA}"/>
    <cellStyle name="40% - Ênfase1 18 2" xfId="6769" xr:uid="{D712ACCD-5884-4F54-949D-A7E6093E385F}"/>
    <cellStyle name="40% - Ênfase1 19" xfId="6770" xr:uid="{06055BBA-1CAB-4593-8F59-6E0D821DE960}"/>
    <cellStyle name="40% - Ênfase1 19 2" xfId="6771" xr:uid="{97CFF382-03A1-4179-B5C2-170E01F82F2C}"/>
    <cellStyle name="40% - Ênfase1 2" xfId="6772" xr:uid="{38B274F0-C006-4C29-86CA-916354215CC3}"/>
    <cellStyle name="40% - Ênfase1 2 10" xfId="6773" xr:uid="{88A8CB68-B282-405C-8A2C-96D6320B04F6}"/>
    <cellStyle name="40% - Ênfase1 2 10 2" xfId="6774" xr:uid="{E0ABA9A5-6897-4727-94E4-8E76A6A94469}"/>
    <cellStyle name="40% - Ênfase1 2 10 3" xfId="6775" xr:uid="{1C3FAE34-C317-4B4B-8E06-31985B33DD21}"/>
    <cellStyle name="40% - Ênfase1 2 11" xfId="6776" xr:uid="{41C97433-24B8-4B7D-993B-CA508EC99718}"/>
    <cellStyle name="40% - Ênfase1 2 11 2" xfId="6777" xr:uid="{1C9F2F07-1BEE-4CF8-BD2D-898CD2016E7D}"/>
    <cellStyle name="40% - Ênfase1 2 11 3" xfId="6778" xr:uid="{A02F2127-E319-4E78-9FA6-6EA98EE2D07C}"/>
    <cellStyle name="40% - Ênfase1 2 12" xfId="6779" xr:uid="{9C8AFE41-7E1D-4DA0-8741-81A4CE42D79D}"/>
    <cellStyle name="40% - Ênfase1 2 12 2" xfId="6780" xr:uid="{B8CA9597-DBB1-48D9-9A2D-9BFC347C35AC}"/>
    <cellStyle name="40% - Ênfase1 2 12 3" xfId="6781" xr:uid="{802B2271-5928-4755-BED5-BE784FADEB0F}"/>
    <cellStyle name="40% - Ênfase1 2 13" xfId="6782" xr:uid="{15FA292C-4CD3-4C89-A22D-B6046B64F4BF}"/>
    <cellStyle name="40% - Ênfase1 2 13 2" xfId="6783" xr:uid="{F3E0D553-9E6E-4D88-9BEF-5C9EC67091E3}"/>
    <cellStyle name="40% - Ênfase1 2 13 3" xfId="6784" xr:uid="{9345A3C7-4783-44E3-AA53-7A000E4C265A}"/>
    <cellStyle name="40% - Ênfase1 2 14" xfId="6785" xr:uid="{6E380EB6-92C2-4B53-A2B4-5FE1EC009113}"/>
    <cellStyle name="40% - Ênfase1 2 14 2" xfId="6786" xr:uid="{58F774F4-78E5-4ECC-A531-1BB9C4FEF45B}"/>
    <cellStyle name="40% - Ênfase1 2 14 3" xfId="6787" xr:uid="{57C2656C-58A2-4B2D-A9DD-0C0010D3C86F}"/>
    <cellStyle name="40% - Ênfase1 2 15" xfId="6788" xr:uid="{1B7DDD4E-30C7-4E70-8D5F-B397CCD837B3}"/>
    <cellStyle name="40% - Ênfase1 2 15 2" xfId="6789" xr:uid="{43AB7FCE-B065-402E-B8BD-4BEF22C9B1CD}"/>
    <cellStyle name="40% - Ênfase1 2 15 3" xfId="6790" xr:uid="{F448443A-7A2D-4F79-AE6E-B94C86B41DC2}"/>
    <cellStyle name="40% - Ênfase1 2 16" xfId="6791" xr:uid="{55F30402-D407-412C-9C86-308F5BC41D13}"/>
    <cellStyle name="40% - Ênfase1 2 16 2" xfId="6792" xr:uid="{7068962F-9046-4615-9D39-63924E9F5DAF}"/>
    <cellStyle name="40% - Ênfase1 2 16 3" xfId="6793" xr:uid="{1F76A3DD-E442-41C9-B35E-271B96984AEC}"/>
    <cellStyle name="40% - Ênfase1 2 17" xfId="6794" xr:uid="{5C1B290F-F87C-4EE9-B2AE-D1088ECCE6ED}"/>
    <cellStyle name="40% - Ênfase1 2 17 2" xfId="6795" xr:uid="{0951B0BA-65E5-4558-980B-AA9466309530}"/>
    <cellStyle name="40% - Ênfase1 2 17 3" xfId="6796" xr:uid="{CC513D35-65E8-4B5E-8732-31A392EE2F3B}"/>
    <cellStyle name="40% - Ênfase1 2 18" xfId="6797" xr:uid="{2648E7D9-0C12-4021-A03B-462970348004}"/>
    <cellStyle name="40% - Ênfase1 2 18 2" xfId="6798" xr:uid="{FCBA9358-E422-4A43-80D1-C3BC0B211C4B}"/>
    <cellStyle name="40% - Ênfase1 2 18 3" xfId="6799" xr:uid="{FD14AEBE-51C1-48EE-812D-626423074929}"/>
    <cellStyle name="40% - Ênfase1 2 19" xfId="6800" xr:uid="{85417DA7-6004-41F8-8DCF-72207B6B6B27}"/>
    <cellStyle name="40% - Ênfase1 2 19 2" xfId="6801" xr:uid="{65A7C30D-337E-42A8-B276-740BA52EDF78}"/>
    <cellStyle name="40% - Ênfase1 2 19 3" xfId="6802" xr:uid="{AD122B9B-A152-44BD-9E4E-BC9402444AB9}"/>
    <cellStyle name="40% - Ênfase1 2 2" xfId="6803" xr:uid="{6F1B12F0-C4F5-4E84-973F-3C1BA086B691}"/>
    <cellStyle name="40% - Ênfase1 2 2 2" xfId="6804" xr:uid="{4E1AACA0-19F3-4B68-B430-F6F9B7462835}"/>
    <cellStyle name="40% - Ênfase1 2 2 2 2" xfId="6805" xr:uid="{40996F8C-C957-494E-AA13-2095111C255F}"/>
    <cellStyle name="40% - Ênfase1 2 2 2 2 2" xfId="6806" xr:uid="{65EBCA6F-FF86-43D7-BBEE-3F68DF6C1FB0}"/>
    <cellStyle name="40% - Ênfase1 2 2 2 3" xfId="6807" xr:uid="{E2BFDCAD-0729-448C-B16C-3D823523CBF5}"/>
    <cellStyle name="40% - Ênfase1 2 2 2 3 2" xfId="6808" xr:uid="{23FF8008-40EF-49F6-A1FD-483F42B28425}"/>
    <cellStyle name="40% - Ênfase1 2 2 2 4" xfId="6809" xr:uid="{BEEBFD60-BCAD-458E-B101-2BEDE5BCCDDF}"/>
    <cellStyle name="40% - Ênfase1 2 2 3" xfId="6810" xr:uid="{180A3A12-E418-4AC0-9DDF-04194F022325}"/>
    <cellStyle name="40% - Ênfase1 2 2 3 2" xfId="6811" xr:uid="{CB2341F1-508B-4DF5-B921-5227E242F88A}"/>
    <cellStyle name="40% - Ênfase1 2 2 4" xfId="6812" xr:uid="{896D9C79-DB9C-4B96-BFAC-3A4AEA9C3531}"/>
    <cellStyle name="40% - Ênfase1 2 2 5" xfId="6813" xr:uid="{A10979A0-CE5E-465D-B324-7C5579DA635F}"/>
    <cellStyle name="40% - Ênfase1 2 20" xfId="6814" xr:uid="{65860744-D3C7-4840-98B9-0CC7B5D2D987}"/>
    <cellStyle name="40% - Ênfase1 2 20 2" xfId="6815" xr:uid="{9E42BBF3-56C5-4286-80A1-795F98FB6F47}"/>
    <cellStyle name="40% - Ênfase1 2 20 3" xfId="6816" xr:uid="{F460D24A-8611-479E-AE16-1AA20B10B577}"/>
    <cellStyle name="40% - Ênfase1 2 21" xfId="6817" xr:uid="{73ED749F-CEBE-4A85-BD4D-6E557786FCFB}"/>
    <cellStyle name="40% - Ênfase1 2 21 2" xfId="6818" xr:uid="{C39BF11D-318A-440C-B037-C5A6BC775A5E}"/>
    <cellStyle name="40% - Ênfase1 2 21 3" xfId="6819" xr:uid="{F365C232-069E-493A-B8BF-F4F3210165C8}"/>
    <cellStyle name="40% - Ênfase1 2 22" xfId="6820" xr:uid="{E76AF9AE-3BEF-452A-B41D-F6FC11E36D17}"/>
    <cellStyle name="40% - Ênfase1 2 22 2" xfId="6821" xr:uid="{D5E73D03-58D4-4396-905C-0F1C7E191619}"/>
    <cellStyle name="40% - Ênfase1 2 22 3" xfId="6822" xr:uid="{0336E498-EAE7-4EE4-87B3-F29F55F83CF9}"/>
    <cellStyle name="40% - Ênfase1 2 23" xfId="6823" xr:uid="{D78A83C2-4BE0-47BD-99CA-93E7B0329765}"/>
    <cellStyle name="40% - Ênfase1 2 23 2" xfId="6824" xr:uid="{2B426EEC-1D70-4372-85AA-1ACC091F1E70}"/>
    <cellStyle name="40% - Ênfase1 2 23 3" xfId="6825" xr:uid="{7CDA7FC9-8646-4000-B91D-E24C7E886230}"/>
    <cellStyle name="40% - Ênfase1 2 24" xfId="6826" xr:uid="{2E5DA629-5E1E-46E2-8E15-E75423231D52}"/>
    <cellStyle name="40% - Ênfase1 2 24 2" xfId="6827" xr:uid="{A93671B1-FE5B-4D6E-A75C-3810140389DF}"/>
    <cellStyle name="40% - Ênfase1 2 24 3" xfId="6828" xr:uid="{AD298F00-6716-4CBE-9592-5F848B99B695}"/>
    <cellStyle name="40% - Ênfase1 2 25" xfId="6829" xr:uid="{E733B141-F7B4-43F5-88D8-5CA48363A8F7}"/>
    <cellStyle name="40% - Ênfase1 2 25 2" xfId="6830" xr:uid="{14DD9CF0-0DC0-4958-8362-9844B0F05580}"/>
    <cellStyle name="40% - Ênfase1 2 25 3" xfId="6831" xr:uid="{00C76B94-8C23-440F-B097-EA3F3741A213}"/>
    <cellStyle name="40% - Ênfase1 2 26" xfId="6832" xr:uid="{821A0673-20E0-4E01-A385-5B83CFD48096}"/>
    <cellStyle name="40% - Ênfase1 2 26 2" xfId="6833" xr:uid="{B955B530-4A65-4CC5-926B-73ED718B7064}"/>
    <cellStyle name="40% - Ênfase1 2 26 3" xfId="6834" xr:uid="{08549065-1472-4EAE-AD23-65A10081DBE0}"/>
    <cellStyle name="40% - Ênfase1 2 27" xfId="6835" xr:uid="{A02F7F7D-6110-4A53-A99C-9F3B6FF38C6B}"/>
    <cellStyle name="40% - Ênfase1 2 27 2" xfId="6836" xr:uid="{04F58AB8-4CDC-41A4-8415-0C75B96A53A1}"/>
    <cellStyle name="40% - Ênfase1 2 27 3" xfId="6837" xr:uid="{8E96FC6C-2522-40C9-B430-CC22364B3C8C}"/>
    <cellStyle name="40% - Ênfase1 2 28" xfId="6838" xr:uid="{111F397C-C1E0-42E5-BFDD-90EA79418839}"/>
    <cellStyle name="40% - Ênfase1 2 28 2" xfId="6839" xr:uid="{153E0F7D-C4D9-4C53-A82A-3B3B9123DE3F}"/>
    <cellStyle name="40% - Ênfase1 2 28 3" xfId="6840" xr:uid="{2DFCCB9E-D6A2-434F-BC47-0C851D13E2F7}"/>
    <cellStyle name="40% - Ênfase1 2 29" xfId="6841" xr:uid="{C3C0D010-C7DB-4306-8919-9BB2A9B4D1F3}"/>
    <cellStyle name="40% - Ênfase1 2 29 2" xfId="6842" xr:uid="{BCFDC5E2-4DA1-4493-B58B-B82F8D6C5A46}"/>
    <cellStyle name="40% - Ênfase1 2 29 3" xfId="6843" xr:uid="{E5CD6C25-E3F7-4610-B169-89E371C10386}"/>
    <cellStyle name="40% - Ênfase1 2 3" xfId="6844" xr:uid="{C73AE3E6-DD10-45EE-9EFD-4100C0872118}"/>
    <cellStyle name="40% - Ênfase1 2 3 2" xfId="6845" xr:uid="{56F83BB4-B798-4BDC-825E-3559F6A43AFD}"/>
    <cellStyle name="40% - Ênfase1 2 3 3" xfId="26077" xr:uid="{A2D6D8E8-8DB1-440F-BD85-E0F348ECA33A}"/>
    <cellStyle name="40% - Ênfase1 2 30" xfId="6846" xr:uid="{BDC66AE3-570F-4F9A-A7E1-8BF5B8DDE95C}"/>
    <cellStyle name="40% - Ênfase1 2 30 2" xfId="6847" xr:uid="{218EA47A-FE7D-48AA-BE4A-17A139161EA1}"/>
    <cellStyle name="40% - Ênfase1 2 30 3" xfId="6848" xr:uid="{AB4ECB08-641D-42FC-8A28-4CE99C609AB0}"/>
    <cellStyle name="40% - Ênfase1 2 31" xfId="6849" xr:uid="{C79BAC1F-453E-47BD-95A3-EF5945C53888}"/>
    <cellStyle name="40% - Ênfase1 2 31 2" xfId="6850" xr:uid="{4DE879EA-A93B-4860-8613-055FAB2BF4FF}"/>
    <cellStyle name="40% - Ênfase1 2 31 3" xfId="6851" xr:uid="{D0C9E3C5-DD30-4A87-9BDD-A1D138135F16}"/>
    <cellStyle name="40% - Ênfase1 2 32" xfId="6852" xr:uid="{778284CD-9F22-4D92-A3CE-FDAF6E76D4AF}"/>
    <cellStyle name="40% - Ênfase1 2 32 2" xfId="6853" xr:uid="{6E0ADF7C-56D9-4BA0-B978-9F772F4A3A70}"/>
    <cellStyle name="40% - Ênfase1 2 32 3" xfId="6854" xr:uid="{3B4A2366-B325-4AB0-9C49-DB93938ACD5E}"/>
    <cellStyle name="40% - Ênfase1 2 33" xfId="6855" xr:uid="{38ABA991-DDB8-4C76-9772-EADA774A602B}"/>
    <cellStyle name="40% - Ênfase1 2 33 2" xfId="6856" xr:uid="{165D58B1-5503-48A9-9F0A-A26BF056BA8F}"/>
    <cellStyle name="40% - Ênfase1 2 33 3" xfId="6857" xr:uid="{2F9B1CD3-F340-48C4-B5B4-9570091982D7}"/>
    <cellStyle name="40% - Ênfase1 2 34" xfId="6858" xr:uid="{5F91B698-F7D2-41D7-BDD7-A84778461B67}"/>
    <cellStyle name="40% - Ênfase1 2 34 2" xfId="6859" xr:uid="{3F8C936C-4AB5-4E5A-89DF-89C7E5531B02}"/>
    <cellStyle name="40% - Ênfase1 2 35" xfId="6860" xr:uid="{37947735-1815-44E4-A690-B04D67AEEF0E}"/>
    <cellStyle name="40% - Ênfase1 2 4" xfId="6861" xr:uid="{8C4FF8FD-A076-4D7A-8127-8F6DC1B81775}"/>
    <cellStyle name="40% - Ênfase1 2 4 2" xfId="6862" xr:uid="{F78293EA-C1D9-4854-8818-C217E1D5AADA}"/>
    <cellStyle name="40% - Ênfase1 2 4 3" xfId="26078" xr:uid="{9816DEAE-2524-4B7E-839E-4FE1039C8137}"/>
    <cellStyle name="40% - Ênfase1 2 5" xfId="6863" xr:uid="{FAFEF349-8B3D-4BE6-8593-753C83E2E475}"/>
    <cellStyle name="40% - Ênfase1 2 5 2" xfId="6864" xr:uid="{602CC0D1-5D93-4638-9EB3-0BE97FD0D8C1}"/>
    <cellStyle name="40% - Ênfase1 2 5 3" xfId="26079" xr:uid="{54684321-2550-4CD1-BB3C-E6D29178DD20}"/>
    <cellStyle name="40% - Ênfase1 2 6" xfId="6865" xr:uid="{3C842D29-3CFE-4316-87AD-C08D929B015B}"/>
    <cellStyle name="40% - Ênfase1 2 6 2" xfId="6866" xr:uid="{1A0C37DD-FD40-495D-BDEF-FB13F9011CB8}"/>
    <cellStyle name="40% - Ênfase1 2 6 3" xfId="6867" xr:uid="{C1772235-4801-4C5C-83B8-E99BC4F29B09}"/>
    <cellStyle name="40% - Ênfase1 2 7" xfId="6868" xr:uid="{0793F667-B676-41A0-AA57-00F360FD003E}"/>
    <cellStyle name="40% - Ênfase1 2 7 2" xfId="6869" xr:uid="{7C741535-3B00-4F48-9EF9-903AC7B2D5A6}"/>
    <cellStyle name="40% - Ênfase1 2 7 3" xfId="6870" xr:uid="{80CF4C45-4728-4FE8-8126-0E02F27D0BA1}"/>
    <cellStyle name="40% - Ênfase1 2 8" xfId="6871" xr:uid="{206E232B-5125-4CD0-9903-ED6788CBD4CC}"/>
    <cellStyle name="40% - Ênfase1 2 8 2" xfId="6872" xr:uid="{28A87CFA-6C91-4691-AAAE-ABB9E4FCD0A8}"/>
    <cellStyle name="40% - Ênfase1 2 8 3" xfId="6873" xr:uid="{A8FDB594-6BF5-462D-9C92-309A1CE97AAA}"/>
    <cellStyle name="40% - Ênfase1 2 9" xfId="6874" xr:uid="{B905D025-1815-4E45-A718-3C637A2BF9DB}"/>
    <cellStyle name="40% - Ênfase1 2 9 2" xfId="6875" xr:uid="{11DBFA38-4200-4A85-AC0F-F03FA5BF0B8C}"/>
    <cellStyle name="40% - Ênfase1 2 9 3" xfId="6876" xr:uid="{CDBCF109-3898-4BE4-9C1A-D83FB60CF579}"/>
    <cellStyle name="40% - Ênfase1 20" xfId="6877" xr:uid="{355334FE-7DED-4F80-A0F0-8BEA9EDF4417}"/>
    <cellStyle name="40% - Ênfase1 20 2" xfId="6878" xr:uid="{E0CD616E-697B-47FA-9D0B-ABC4EB764FF3}"/>
    <cellStyle name="40% - Ênfase1 21" xfId="6879" xr:uid="{87117307-3BF4-4862-B98A-506212DB558A}"/>
    <cellStyle name="40% - Ênfase1 21 2" xfId="6880" xr:uid="{D6C29839-04CB-444D-B3F4-40A196614B29}"/>
    <cellStyle name="40% - Ênfase1 22" xfId="6881" xr:uid="{A4825E07-438C-4AD5-B033-DB5B38C57AB5}"/>
    <cellStyle name="40% - Ênfase1 22 2" xfId="6882" xr:uid="{94C20ED5-5D36-46B6-9F9C-CCF73319E790}"/>
    <cellStyle name="40% - Ênfase1 23" xfId="6883" xr:uid="{AFEF911F-8174-4D90-A901-734CEA068167}"/>
    <cellStyle name="40% - Ênfase1 23 2" xfId="6884" xr:uid="{6D6375F3-0CDD-45F9-8043-9B953A386ABC}"/>
    <cellStyle name="40% - Ênfase1 24" xfId="6885" xr:uid="{7BFE1B2F-E549-4901-BD27-21546DE18F2C}"/>
    <cellStyle name="40% - Ênfase1 24 2" xfId="6886" xr:uid="{6D316FD5-1800-4F28-B638-C3A2E98C5193}"/>
    <cellStyle name="40% - Ênfase1 25" xfId="6887" xr:uid="{62A45B8F-86B6-4DB6-87EF-EDFEFEA7A9C6}"/>
    <cellStyle name="40% - Ênfase1 25 2" xfId="6888" xr:uid="{D30AC299-A84D-4E7F-949A-08857DC506E9}"/>
    <cellStyle name="40% - Ênfase1 26" xfId="6889" xr:uid="{6A73A111-6973-4F82-B418-48128B3A00AA}"/>
    <cellStyle name="40% - Ênfase1 26 2" xfId="6890" xr:uid="{4302764B-7641-4A4A-ABE5-EDF5CA9344E2}"/>
    <cellStyle name="40% - Ênfase1 27" xfId="6891" xr:uid="{2C419252-B77D-45D1-8F28-5AB8DEF93FC7}"/>
    <cellStyle name="40% - Ênfase1 27 2" xfId="6892" xr:uid="{61029E14-E2DD-45C6-9154-5CD835888F7E}"/>
    <cellStyle name="40% - Ênfase1 28" xfId="6893" xr:uid="{59662677-8343-426B-A58A-728E11167FDA}"/>
    <cellStyle name="40% - Ênfase1 28 2" xfId="6894" xr:uid="{4B044D8A-A858-423D-921E-7BE706DA3AFA}"/>
    <cellStyle name="40% - Ênfase1 29" xfId="6895" xr:uid="{55D74000-2DA8-4EC5-AB74-9C59E6D4B15A}"/>
    <cellStyle name="40% - Ênfase1 29 2" xfId="6896" xr:uid="{59E94409-31C0-4C10-8752-986FFCFC4951}"/>
    <cellStyle name="40% - Ênfase1 3" xfId="6897" xr:uid="{CD66A75E-19F5-465B-8EDD-B840C40C7249}"/>
    <cellStyle name="40% - Ênfase1 3 2" xfId="6898" xr:uid="{638588B1-26F0-43BD-A977-B615BF5A7FD5}"/>
    <cellStyle name="40% - Ênfase1 3 3" xfId="6899" xr:uid="{395AE359-03E1-4C4F-A38A-81B6035FA57E}"/>
    <cellStyle name="40% - Ênfase1 3 3 2" xfId="6900" xr:uid="{82F92555-6928-4B0E-B467-EB3DB3B842D5}"/>
    <cellStyle name="40% - Ênfase1 3 4" xfId="6901" xr:uid="{8D336F75-9C8F-419C-A60B-7AC635E03AB1}"/>
    <cellStyle name="40% - Ênfase1 30" xfId="6902" xr:uid="{1D1575CB-450B-44BB-91FB-030A0BE9636B}"/>
    <cellStyle name="40% - Ênfase1 30 2" xfId="6903" xr:uid="{8B017226-DD09-4D41-BB81-22BD233D3477}"/>
    <cellStyle name="40% - Ênfase1 30 3" xfId="26080" xr:uid="{35CBFA69-FA06-4914-B86A-771098FFC92C}"/>
    <cellStyle name="40% - Ênfase1 31" xfId="6904" xr:uid="{0CCF4F63-67C8-4E7D-ABAB-563D4E13136E}"/>
    <cellStyle name="40% - Ênfase1 31 2" xfId="6905" xr:uid="{C870B3EB-2265-41A1-82C8-8070F8940F9F}"/>
    <cellStyle name="40% - Ênfase1 32" xfId="6906" xr:uid="{AE17D25D-5996-4E9D-996A-E4EDC0155F8E}"/>
    <cellStyle name="40% - Ênfase1 32 2" xfId="6907" xr:uid="{642C0CB8-59E5-42BB-9813-694691B43984}"/>
    <cellStyle name="40% - Ênfase1 33" xfId="6908" xr:uid="{C40FE910-4496-4439-9BD7-8C449AA036B9}"/>
    <cellStyle name="40% - Ênfase1 33 2" xfId="6909" xr:uid="{ABE0A7FB-A420-43ED-A1A6-11402775A2C0}"/>
    <cellStyle name="40% - Ênfase1 33 3" xfId="6910" xr:uid="{7825214E-5117-4D55-AEFC-8430F3833F38}"/>
    <cellStyle name="40% - Ênfase1 33 4" xfId="26081" xr:uid="{A1EB8463-EECA-4EEE-A3DE-325A071E100E}"/>
    <cellStyle name="40% - Ênfase1 34" xfId="6911" xr:uid="{096B67F8-A563-43CF-8FEC-68BC0631B39B}"/>
    <cellStyle name="40% - Ênfase1 34 2" xfId="6912" xr:uid="{159EF96D-DA54-46D7-9A2D-1554CD8D4DEE}"/>
    <cellStyle name="40% - Ênfase1 34 3" xfId="6913" xr:uid="{EAC7DB42-5F19-45DB-AE11-F723D936AB34}"/>
    <cellStyle name="40% - Ênfase1 34 4" xfId="26082" xr:uid="{89C79629-19E1-49FB-82D8-2928FF09347B}"/>
    <cellStyle name="40% - Ênfase1 35" xfId="6914" xr:uid="{8CACCED6-DEE8-4F5D-9E22-FC0AB38A5FE7}"/>
    <cellStyle name="40% - Ênfase1 35 2" xfId="6915" xr:uid="{42440171-1ACF-4925-9EAE-E72580792F5E}"/>
    <cellStyle name="40% - Ênfase1 36" xfId="6916" xr:uid="{EF38CAF6-547D-4B31-A65C-9E5FF6D5DEB5}"/>
    <cellStyle name="40% - Ênfase1 36 2" xfId="6917" xr:uid="{BBB1A6BD-F161-4008-B084-68525AA4161A}"/>
    <cellStyle name="40% - Ênfase1 4" xfId="6918" xr:uid="{27525EBE-0E64-4FD6-91D1-CBE7ACE74448}"/>
    <cellStyle name="40% - Ênfase1 4 2" xfId="6919" xr:uid="{7942307A-366E-4A4E-B884-45B015376B6A}"/>
    <cellStyle name="40% - Ênfase1 4 2 2" xfId="6920" xr:uid="{0F6DFA53-3E68-4BA5-95DF-0E2D1733A60D}"/>
    <cellStyle name="40% - Ênfase1 4 3" xfId="6921" xr:uid="{8BDFA2A5-0281-4168-AD03-85406821E6ED}"/>
    <cellStyle name="40% - Ênfase1 4 3 2" xfId="6922" xr:uid="{CF9B5447-E387-40EC-86B1-AFC87677DB37}"/>
    <cellStyle name="40% - Ênfase1 4 4" xfId="6923" xr:uid="{3BDBCB00-837F-4AC5-8E7A-F5FBCA286182}"/>
    <cellStyle name="40% - Ênfase1 5" xfId="6924" xr:uid="{2B1FF105-F815-4577-8DAE-DDA2464CEC1C}"/>
    <cellStyle name="40% - Ênfase1 5 2" xfId="6925" xr:uid="{CCA0D828-D816-48F7-AB62-DBCC858E5895}"/>
    <cellStyle name="40% - Ênfase1 5 2 2" xfId="6926" xr:uid="{A3C41430-E073-4F8E-BB8F-5B25FABEADB9}"/>
    <cellStyle name="40% - Ênfase1 5 3" xfId="6927" xr:uid="{C5C7846B-C7FA-4AC8-8369-1D798BDF2222}"/>
    <cellStyle name="40% - Ênfase1 5 3 2" xfId="6928" xr:uid="{D9F32C6A-C098-4AFA-BBE8-930A2238B819}"/>
    <cellStyle name="40% - Ênfase1 5 4" xfId="6929" xr:uid="{0A48A464-4D94-43D8-AECE-01235537A9DA}"/>
    <cellStyle name="40% - Ênfase1 6" xfId="6930" xr:uid="{0B743BF3-6DC6-4BAA-8AD2-A3FE673535A9}"/>
    <cellStyle name="40% - Ênfase1 6 2" xfId="6931" xr:uid="{E2F600B6-2D52-4066-AAF6-D3B9A66011A8}"/>
    <cellStyle name="40% - Ênfase1 6 2 2" xfId="6932" xr:uid="{AEAA0615-B9B4-432F-A641-F0E25F786C79}"/>
    <cellStyle name="40% - Ênfase1 6 3" xfId="6933" xr:uid="{0C9A9E01-B2A8-4337-95A4-E3246226DD81}"/>
    <cellStyle name="40% - Ênfase1 6 3 2" xfId="6934" xr:uid="{5201AF5F-FE11-4AA2-B505-C5FF372BA95C}"/>
    <cellStyle name="40% - Ênfase1 6 4" xfId="6935" xr:uid="{ED6EB300-3A40-4757-B508-ED8258273321}"/>
    <cellStyle name="40% - Ênfase1 7" xfId="6936" xr:uid="{9DBD78D8-12B4-4E75-94E3-EA80E9BFF1D1}"/>
    <cellStyle name="40% - Ênfase1 7 2" xfId="6937" xr:uid="{5C0B9272-C645-4331-B521-3FD60F9599BF}"/>
    <cellStyle name="40% - Ênfase1 7 2 2" xfId="6938" xr:uid="{DB3A2394-2F99-4BFE-B446-27F5C0D1AC3E}"/>
    <cellStyle name="40% - Ênfase1 7 3" xfId="6939" xr:uid="{302EB757-E08A-4226-BB76-38134B0579C6}"/>
    <cellStyle name="40% - Ênfase1 7 3 2" xfId="6940" xr:uid="{44715668-9DFD-4D67-98F9-CF7559D75A86}"/>
    <cellStyle name="40% - Ênfase1 7 4" xfId="6941" xr:uid="{A12C01C5-44A3-478F-8390-083EEAAC360A}"/>
    <cellStyle name="40% - Ênfase1 8" xfId="6942" xr:uid="{45889AB4-ADB5-46F8-AC6E-FB415B95EF7F}"/>
    <cellStyle name="40% - Ênfase1 8 2" xfId="6943" xr:uid="{4165374F-A211-4D67-A7C5-B25308467C00}"/>
    <cellStyle name="40% - Ênfase1 8 2 2" xfId="6944" xr:uid="{5F1B9ED0-9D92-4D9D-8D9D-7510E5D4AFEF}"/>
    <cellStyle name="40% - Ênfase1 8 3" xfId="6945" xr:uid="{EC780885-2F13-42CA-BACB-F0ED2E787392}"/>
    <cellStyle name="40% - Ênfase1 8 3 2" xfId="6946" xr:uid="{AB9A9DFB-F4B2-4A3E-AE04-6325B479A433}"/>
    <cellStyle name="40% - Ênfase1 8 4" xfId="6947" xr:uid="{ED2B3327-21D3-45A5-B7CD-FB32F7CE0110}"/>
    <cellStyle name="40% - Ênfase1 9" xfId="6948" xr:uid="{2883FC96-A6C2-4051-9F4A-85825B0C5229}"/>
    <cellStyle name="40% - Ênfase1 9 2" xfId="6949" xr:uid="{6E653C73-40BF-457F-ADEF-42C4073EDA73}"/>
    <cellStyle name="40% - Ênfase1 9 2 2" xfId="6950" xr:uid="{0D6B3BA7-A257-4D37-9E69-BDB5799870D7}"/>
    <cellStyle name="40% - Ênfase1 9 3" xfId="6951" xr:uid="{63F3CF44-21FE-4885-BDA1-47A25A553701}"/>
    <cellStyle name="40% - Ênfase1 9 3 2" xfId="6952" xr:uid="{4F4F0252-2AA0-41D2-9DFE-242220D3A782}"/>
    <cellStyle name="40% - Ênfase1 9 4" xfId="6953" xr:uid="{2E4F0879-5688-47C3-A135-C2CB398B176F}"/>
    <cellStyle name="40% - Ênfase2 10" xfId="6954" xr:uid="{601ABACE-7E8D-44F2-B77F-D3F60AA8CC83}"/>
    <cellStyle name="40% - Ênfase2 10 2" xfId="6955" xr:uid="{82CB4F0C-03A0-452C-AAE4-907348071E68}"/>
    <cellStyle name="40% - Ênfase2 10 2 2" xfId="6956" xr:uid="{056DA1B8-BAD3-416D-9627-A12884F4A3C6}"/>
    <cellStyle name="40% - Ênfase2 10 3" xfId="6957" xr:uid="{0406A820-FDE5-4E4C-BA17-169097721B58}"/>
    <cellStyle name="40% - Ênfase2 10 3 2" xfId="6958" xr:uid="{2CCB7302-7684-4553-B53D-57A05EB84A86}"/>
    <cellStyle name="40% - Ênfase2 10 4" xfId="6959" xr:uid="{D324526C-3B21-41FB-9734-92C656B16F80}"/>
    <cellStyle name="40% - Ênfase2 11" xfId="6960" xr:uid="{29D04DB6-DA48-49B0-B8BD-E0CCC0F98786}"/>
    <cellStyle name="40% - Ênfase2 11 2" xfId="6961" xr:uid="{29EBD384-8F10-4FDB-9F68-4B498B15A405}"/>
    <cellStyle name="40% - Ênfase2 11 2 2" xfId="6962" xr:uid="{32EE76DD-E90A-4D22-866D-F9B76197C203}"/>
    <cellStyle name="40% - Ênfase2 11 3" xfId="6963" xr:uid="{1B744180-5217-487E-93CD-33F50DC85060}"/>
    <cellStyle name="40% - Ênfase2 11 3 2" xfId="6964" xr:uid="{9281EF67-9615-46D2-9355-39DD448A68AC}"/>
    <cellStyle name="40% - Ênfase2 11 4" xfId="6965" xr:uid="{56590DB0-25B8-4656-95F8-C7E5FD3A96BD}"/>
    <cellStyle name="40% - Ênfase2 12" xfId="6966" xr:uid="{7C68F049-9CA6-49ED-9EB3-5D4E3D8585F7}"/>
    <cellStyle name="40% - Ênfase2 12 2" xfId="6967" xr:uid="{0B49D50E-AE60-4DAA-BEC0-D33AB3E4FC63}"/>
    <cellStyle name="40% - Ênfase2 12 2 2" xfId="6968" xr:uid="{6F10E278-6B55-4072-AD03-BA3A2938918C}"/>
    <cellStyle name="40% - Ênfase2 12 3" xfId="6969" xr:uid="{1F2A667E-8EA1-402C-BC98-760D4D76AFF5}"/>
    <cellStyle name="40% - Ênfase2 12 3 2" xfId="6970" xr:uid="{A26A6EF3-2D03-4E0A-AD26-D842AFEB6653}"/>
    <cellStyle name="40% - Ênfase2 12 4" xfId="6971" xr:uid="{5054E7AE-19C1-482E-A1DB-E86D4FC3987F}"/>
    <cellStyle name="40% - Ênfase2 13" xfId="6972" xr:uid="{DD45DEF8-1A92-4E77-B3DB-F365B21FBBEA}"/>
    <cellStyle name="40% - Ênfase2 13 2" xfId="6973" xr:uid="{387D210E-A0B6-403C-B644-7E593D8B0A77}"/>
    <cellStyle name="40% - Ênfase2 14" xfId="6974" xr:uid="{E691569B-96EF-4E49-B134-1DC3C02DCD6A}"/>
    <cellStyle name="40% - Ênfase2 14 2" xfId="6975" xr:uid="{E1A4B79D-EE3D-45C8-8687-FDCC83BF58EA}"/>
    <cellStyle name="40% - Ênfase2 15" xfId="6976" xr:uid="{EA7AE40E-7FE9-4112-AD55-16FDB4FB32C3}"/>
    <cellStyle name="40% - Ênfase2 15 2" xfId="6977" xr:uid="{54B3E320-84A3-4BE1-9996-6D959E428A4F}"/>
    <cellStyle name="40% - Ênfase2 16" xfId="6978" xr:uid="{4AD13420-D845-42B7-9146-0DBACCBB0A77}"/>
    <cellStyle name="40% - Ênfase2 16 2" xfId="6979" xr:uid="{E8B89B19-4107-419B-A14F-9032BFB95D94}"/>
    <cellStyle name="40% - Ênfase2 17" xfId="6980" xr:uid="{965287C2-0BC9-40D5-8BF9-1AEEFFB44093}"/>
    <cellStyle name="40% - Ênfase2 17 2" xfId="6981" xr:uid="{D43AE17A-1C51-4D2F-98F3-097548DC08F1}"/>
    <cellStyle name="40% - Ênfase2 18" xfId="6982" xr:uid="{933B325B-DFFB-4C9C-A4F9-D0398A4E1C7E}"/>
    <cellStyle name="40% - Ênfase2 18 2" xfId="6983" xr:uid="{7EE64518-389F-44ED-9ADB-6AB9A92FA80C}"/>
    <cellStyle name="40% - Ênfase2 19" xfId="6984" xr:uid="{3DE8D6F6-035A-459A-BCC3-751C91FEC420}"/>
    <cellStyle name="40% - Ênfase2 19 2" xfId="6985" xr:uid="{5527B618-3795-47E6-A731-73C35ABEA8C5}"/>
    <cellStyle name="40% - Ênfase2 2" xfId="6986" xr:uid="{3BAA71B6-E864-4110-B12E-40B3D4A34FFA}"/>
    <cellStyle name="40% - Ênfase2 2 10" xfId="6987" xr:uid="{841C1C93-2F38-4837-90F3-FE3BFE63AE1B}"/>
    <cellStyle name="40% - Ênfase2 2 10 2" xfId="6988" xr:uid="{4D3AE433-45E3-4F06-BA09-BAB395732ADF}"/>
    <cellStyle name="40% - Ênfase2 2 10 3" xfId="6989" xr:uid="{0C295EF4-9EA7-4DF7-AAE4-B4AF4194F6CF}"/>
    <cellStyle name="40% - Ênfase2 2 11" xfId="6990" xr:uid="{F59A85F1-3DAF-4291-918E-F6868C83D71F}"/>
    <cellStyle name="40% - Ênfase2 2 11 2" xfId="6991" xr:uid="{162B5824-8D82-45C3-9BDB-60B1BDF72569}"/>
    <cellStyle name="40% - Ênfase2 2 11 3" xfId="6992" xr:uid="{BB6C8BE7-9B12-4E9E-959E-C15945CC46E6}"/>
    <cellStyle name="40% - Ênfase2 2 12" xfId="6993" xr:uid="{74C0AB03-95DD-40FE-A0EB-550D9E4DC657}"/>
    <cellStyle name="40% - Ênfase2 2 12 2" xfId="6994" xr:uid="{2F1836EC-2F47-4D04-9236-B6598FDB59A8}"/>
    <cellStyle name="40% - Ênfase2 2 12 3" xfId="6995" xr:uid="{D78339E9-5B39-47E8-BDAE-3A38E88B8BF7}"/>
    <cellStyle name="40% - Ênfase2 2 13" xfId="6996" xr:uid="{15FC56F5-C2B3-4086-9ED1-64A6D51FA701}"/>
    <cellStyle name="40% - Ênfase2 2 13 2" xfId="6997" xr:uid="{9EBF8CD9-6B7A-4A88-A98D-0FD8C7ADB85F}"/>
    <cellStyle name="40% - Ênfase2 2 13 3" xfId="6998" xr:uid="{749C5576-2545-4415-BE26-A5C153CA151E}"/>
    <cellStyle name="40% - Ênfase2 2 14" xfId="6999" xr:uid="{263A66D1-B69D-495A-A729-635AAE914162}"/>
    <cellStyle name="40% - Ênfase2 2 14 2" xfId="7000" xr:uid="{7CEE17E8-E9CB-4A70-B1DC-7A4975A3DC27}"/>
    <cellStyle name="40% - Ênfase2 2 14 3" xfId="7001" xr:uid="{BDB00BA7-D21F-4FB1-81E6-136D21972538}"/>
    <cellStyle name="40% - Ênfase2 2 15" xfId="7002" xr:uid="{F01C8441-AFD6-44F7-8AA0-094E463E22D3}"/>
    <cellStyle name="40% - Ênfase2 2 15 2" xfId="7003" xr:uid="{56E8F47D-787A-4E09-A23F-9805F6371A13}"/>
    <cellStyle name="40% - Ênfase2 2 15 3" xfId="7004" xr:uid="{E2C64425-5CA8-4C56-AA94-58806E87FD3B}"/>
    <cellStyle name="40% - Ênfase2 2 16" xfId="7005" xr:uid="{EB2056F3-0B2E-4277-9F9F-EA699110B28B}"/>
    <cellStyle name="40% - Ênfase2 2 16 2" xfId="7006" xr:uid="{6CDDF897-20F8-4EA0-AFBB-B763D21A319B}"/>
    <cellStyle name="40% - Ênfase2 2 16 3" xfId="7007" xr:uid="{F73A7F3A-7D8C-46A2-9838-63E0A3CC2231}"/>
    <cellStyle name="40% - Ênfase2 2 17" xfId="7008" xr:uid="{10685E20-3985-4170-9A65-60AD9B42DD0B}"/>
    <cellStyle name="40% - Ênfase2 2 17 2" xfId="7009" xr:uid="{82AB8027-60D4-48D9-843B-B6E19C0DEA01}"/>
    <cellStyle name="40% - Ênfase2 2 17 3" xfId="7010" xr:uid="{CEAEF231-F0D9-47C1-B604-D047AA09760C}"/>
    <cellStyle name="40% - Ênfase2 2 18" xfId="7011" xr:uid="{3C783C85-E0E3-405F-A7E2-202A997E881C}"/>
    <cellStyle name="40% - Ênfase2 2 18 2" xfId="7012" xr:uid="{487271E1-2EF7-4380-9A5E-3A7FD60FB88F}"/>
    <cellStyle name="40% - Ênfase2 2 18 3" xfId="7013" xr:uid="{1EB28488-C9D6-4CC4-A6CB-80B0A9AB3765}"/>
    <cellStyle name="40% - Ênfase2 2 19" xfId="7014" xr:uid="{65760409-8B22-459F-9F29-467D6BCA3E9B}"/>
    <cellStyle name="40% - Ênfase2 2 19 2" xfId="7015" xr:uid="{BFCD48AB-51D1-493B-B23A-160078E0223A}"/>
    <cellStyle name="40% - Ênfase2 2 19 3" xfId="7016" xr:uid="{ACCDE3CE-2D0B-4A8E-A91E-BD96C224109B}"/>
    <cellStyle name="40% - Ênfase2 2 2" xfId="7017" xr:uid="{061A6C64-E64B-4564-A5C6-E40548DE6DE3}"/>
    <cellStyle name="40% - Ênfase2 2 2 2" xfId="7018" xr:uid="{8514004A-B6D8-4639-A760-F513806687B1}"/>
    <cellStyle name="40% - Ênfase2 2 2 2 2" xfId="7019" xr:uid="{8689259B-D80E-4E2E-BD6B-F75A9E4DC355}"/>
    <cellStyle name="40% - Ênfase2 2 2 2 2 2" xfId="7020" xr:uid="{1FEC1F26-3A31-4482-91A0-6C266FEBB00F}"/>
    <cellStyle name="40% - Ênfase2 2 2 2 3" xfId="7021" xr:uid="{CBEC437B-1016-46BE-914E-611D783C5CD3}"/>
    <cellStyle name="40% - Ênfase2 2 2 2 3 2" xfId="7022" xr:uid="{E9C3C3FD-3D9B-42D9-A0A1-AC03099A2B4D}"/>
    <cellStyle name="40% - Ênfase2 2 2 2 4" xfId="7023" xr:uid="{E8BBE6C2-F36D-458D-91CD-B5A5BEF784DA}"/>
    <cellStyle name="40% - Ênfase2 2 2 3" xfId="7024" xr:uid="{93C77EE5-736C-4784-8A38-2A33D8C0B2A8}"/>
    <cellStyle name="40% - Ênfase2 2 2 3 2" xfId="7025" xr:uid="{5699CB5A-7ED6-403C-B4BB-3E3D0A126FC9}"/>
    <cellStyle name="40% - Ênfase2 2 2 4" xfId="7026" xr:uid="{4B5FA2B7-E43F-48C2-A859-BBFAD193EFC2}"/>
    <cellStyle name="40% - Ênfase2 2 2 5" xfId="7027" xr:uid="{2BDD799F-38CC-45AF-885A-D67AD6DFC9D2}"/>
    <cellStyle name="40% - Ênfase2 2 20" xfId="7028" xr:uid="{EF755844-5FD3-4142-96AC-2382949D814D}"/>
    <cellStyle name="40% - Ênfase2 2 20 2" xfId="7029" xr:uid="{F26AEF5B-798B-4B69-B3EE-FC0665FDB953}"/>
    <cellStyle name="40% - Ênfase2 2 20 3" xfId="7030" xr:uid="{5D8B7AB7-042A-4B4C-92F5-F26F94A411EA}"/>
    <cellStyle name="40% - Ênfase2 2 21" xfId="7031" xr:uid="{F5908C98-F568-43DA-945E-A7E881203919}"/>
    <cellStyle name="40% - Ênfase2 2 21 2" xfId="7032" xr:uid="{F5260177-370A-48A3-BC1A-F2B85D711F62}"/>
    <cellStyle name="40% - Ênfase2 2 21 3" xfId="7033" xr:uid="{B3699406-E529-4D4B-8640-65A93C5D37FD}"/>
    <cellStyle name="40% - Ênfase2 2 22" xfId="7034" xr:uid="{FC838DA8-F7B7-4509-9427-FE1F570E7EB4}"/>
    <cellStyle name="40% - Ênfase2 2 22 2" xfId="7035" xr:uid="{394184D0-A819-4F76-9589-19AA8605ED70}"/>
    <cellStyle name="40% - Ênfase2 2 22 3" xfId="7036" xr:uid="{C547C80B-2BCC-4A8A-90F4-035D5093E011}"/>
    <cellStyle name="40% - Ênfase2 2 23" xfId="7037" xr:uid="{92D61363-3C71-457E-AF40-1D72F4768A03}"/>
    <cellStyle name="40% - Ênfase2 2 23 2" xfId="7038" xr:uid="{86F4FF2E-0748-4A54-9DCD-5616A4B04E35}"/>
    <cellStyle name="40% - Ênfase2 2 23 3" xfId="7039" xr:uid="{71789853-8706-40D1-B8CA-6B2048F3C85C}"/>
    <cellStyle name="40% - Ênfase2 2 24" xfId="7040" xr:uid="{0DD88C03-764A-4C71-B705-59B860752957}"/>
    <cellStyle name="40% - Ênfase2 2 24 2" xfId="7041" xr:uid="{F307CE97-86ED-4529-92BD-20E3383D8EEA}"/>
    <cellStyle name="40% - Ênfase2 2 24 3" xfId="7042" xr:uid="{FFFE3F79-A98F-48F3-8DB8-9C15208459A0}"/>
    <cellStyle name="40% - Ênfase2 2 25" xfId="7043" xr:uid="{440C04FA-AC51-433F-AE5E-8FBB5DE6B333}"/>
    <cellStyle name="40% - Ênfase2 2 25 2" xfId="7044" xr:uid="{E0604F4D-F156-4409-A991-C8E6664F852F}"/>
    <cellStyle name="40% - Ênfase2 2 25 3" xfId="7045" xr:uid="{DE9716A8-0E89-4447-9B62-4AEB2C5F6F27}"/>
    <cellStyle name="40% - Ênfase2 2 26" xfId="7046" xr:uid="{3C9494B2-8DA2-4E42-AACD-F9CADBDB455E}"/>
    <cellStyle name="40% - Ênfase2 2 26 2" xfId="7047" xr:uid="{3ED6CAB2-144B-4A52-B03D-24535CDFD946}"/>
    <cellStyle name="40% - Ênfase2 2 26 3" xfId="7048" xr:uid="{59D7431D-0504-4806-A4CD-17579B72CD9E}"/>
    <cellStyle name="40% - Ênfase2 2 27" xfId="7049" xr:uid="{73FF2F02-EE40-4C84-8DA9-D7CFE033C1AC}"/>
    <cellStyle name="40% - Ênfase2 2 27 2" xfId="7050" xr:uid="{0CE702FD-D97A-4F47-B0D4-7DDEC291730C}"/>
    <cellStyle name="40% - Ênfase2 2 27 3" xfId="7051" xr:uid="{C5B3E121-CCD2-4C31-AEBD-CFE7799F9932}"/>
    <cellStyle name="40% - Ênfase2 2 28" xfId="7052" xr:uid="{F709EBEB-0BC5-4EBD-A43C-76B27768537C}"/>
    <cellStyle name="40% - Ênfase2 2 28 2" xfId="7053" xr:uid="{36540654-0531-47E5-8E12-28F8BF4109B6}"/>
    <cellStyle name="40% - Ênfase2 2 28 3" xfId="7054" xr:uid="{4EFE1665-53D6-4CBF-B17B-4B385E95EE21}"/>
    <cellStyle name="40% - Ênfase2 2 29" xfId="7055" xr:uid="{B374EEE7-5CF2-4A5F-8CA4-0D7E58ADD523}"/>
    <cellStyle name="40% - Ênfase2 2 29 2" xfId="7056" xr:uid="{E1D437B9-560B-4E39-94FD-82FC04065FA5}"/>
    <cellStyle name="40% - Ênfase2 2 29 3" xfId="7057" xr:uid="{B56DAEA5-32BC-449C-96E3-0E07EDFCEA44}"/>
    <cellStyle name="40% - Ênfase2 2 3" xfId="7058" xr:uid="{27BF0FBC-32B4-446A-9170-981EEB9A1F41}"/>
    <cellStyle name="40% - Ênfase2 2 3 2" xfId="7059" xr:uid="{88CE2369-6E08-4854-803F-58AC8C9AA4D7}"/>
    <cellStyle name="40% - Ênfase2 2 3 3" xfId="26083" xr:uid="{14DCDDE2-460D-4F01-BCF1-B1BEFA4F2037}"/>
    <cellStyle name="40% - Ênfase2 2 30" xfId="7060" xr:uid="{F2750133-3C25-4DE1-9AA5-093EDC299126}"/>
    <cellStyle name="40% - Ênfase2 2 30 2" xfId="7061" xr:uid="{20D4BE80-2721-41A9-A80F-E80C77AA14D6}"/>
    <cellStyle name="40% - Ênfase2 2 30 3" xfId="7062" xr:uid="{6C23B5EC-80B3-4F5B-BB24-21106529AEB4}"/>
    <cellStyle name="40% - Ênfase2 2 31" xfId="7063" xr:uid="{7761DDEC-E3DA-4CC3-B828-A046C56142B9}"/>
    <cellStyle name="40% - Ênfase2 2 31 2" xfId="7064" xr:uid="{C506C07E-F515-4B75-8BFA-0F4F4BEC6083}"/>
    <cellStyle name="40% - Ênfase2 2 31 3" xfId="7065" xr:uid="{41BE1B21-45FF-436B-AEF7-5DABE0B433C0}"/>
    <cellStyle name="40% - Ênfase2 2 32" xfId="7066" xr:uid="{F132A886-93CB-4ED6-82F1-41BF48387913}"/>
    <cellStyle name="40% - Ênfase2 2 32 2" xfId="7067" xr:uid="{061D6E25-D5BF-4FCF-943C-FCC5AB3B4A99}"/>
    <cellStyle name="40% - Ênfase2 2 32 3" xfId="7068" xr:uid="{38CB94C4-1DEC-4EA0-9D35-7A87881E01BA}"/>
    <cellStyle name="40% - Ênfase2 2 33" xfId="7069" xr:uid="{F54E7CFB-A740-4484-B62E-D37B9E7D4A43}"/>
    <cellStyle name="40% - Ênfase2 2 33 2" xfId="7070" xr:uid="{33B0E1DD-2154-4FBE-9C1D-BC61F63532B6}"/>
    <cellStyle name="40% - Ênfase2 2 33 3" xfId="7071" xr:uid="{27CE51FE-674C-4058-B628-B7B021A9544E}"/>
    <cellStyle name="40% - Ênfase2 2 34" xfId="7072" xr:uid="{720F3630-01EB-4D1A-98AB-DDE79532DCE8}"/>
    <cellStyle name="40% - Ênfase2 2 34 2" xfId="7073" xr:uid="{2D406F86-D32B-4374-A144-C2DBA7F9175D}"/>
    <cellStyle name="40% - Ênfase2 2 35" xfId="7074" xr:uid="{552F7704-65E6-4D1F-A984-3C5CC66FB89E}"/>
    <cellStyle name="40% - Ênfase2 2 4" xfId="7075" xr:uid="{8FA762A7-DC1B-4885-942D-C7AABD7DCDE3}"/>
    <cellStyle name="40% - Ênfase2 2 4 2" xfId="7076" xr:uid="{B28951A3-4310-4751-BFA6-BC5F4D939037}"/>
    <cellStyle name="40% - Ênfase2 2 4 3" xfId="26084" xr:uid="{C64E371A-B1BD-46E6-8782-24A30474E15D}"/>
    <cellStyle name="40% - Ênfase2 2 5" xfId="7077" xr:uid="{5E75BD1B-8425-40A4-8816-2D7103BFB436}"/>
    <cellStyle name="40% - Ênfase2 2 5 2" xfId="7078" xr:uid="{48E1A4A5-4D47-478C-B0C4-8462D8A5EDA2}"/>
    <cellStyle name="40% - Ênfase2 2 5 3" xfId="26085" xr:uid="{44E7975B-7EAA-4110-8AB2-63FDA65E00AC}"/>
    <cellStyle name="40% - Ênfase2 2 6" xfId="7079" xr:uid="{3D636F71-C683-4DF0-8ECB-84E40484B24F}"/>
    <cellStyle name="40% - Ênfase2 2 6 2" xfId="7080" xr:uid="{309D5FD3-FAC1-4218-B051-5B8479DCF4A6}"/>
    <cellStyle name="40% - Ênfase2 2 6 3" xfId="7081" xr:uid="{E34D8254-5B83-45DD-B5AF-D2415C9EC670}"/>
    <cellStyle name="40% - Ênfase2 2 7" xfId="7082" xr:uid="{14B41A52-0171-4F65-8D1A-6507C32E1E2C}"/>
    <cellStyle name="40% - Ênfase2 2 7 2" xfId="7083" xr:uid="{D50B3390-5C88-4E35-AA1A-0E3154B624F3}"/>
    <cellStyle name="40% - Ênfase2 2 7 3" xfId="7084" xr:uid="{F4CE786D-5F0F-41B0-9F6A-EBA661799696}"/>
    <cellStyle name="40% - Ênfase2 2 8" xfId="7085" xr:uid="{18397DC0-427C-4771-8D66-2A84B0DA83B1}"/>
    <cellStyle name="40% - Ênfase2 2 8 2" xfId="7086" xr:uid="{9C3D5F02-32EB-44D7-9558-3B231753D052}"/>
    <cellStyle name="40% - Ênfase2 2 8 3" xfId="7087" xr:uid="{05F484A0-98DA-4D34-B85F-40B24C107C0A}"/>
    <cellStyle name="40% - Ênfase2 2 9" xfId="7088" xr:uid="{105021F2-4E4C-4C84-86FF-A93E287AF268}"/>
    <cellStyle name="40% - Ênfase2 2 9 2" xfId="7089" xr:uid="{4F714AC7-DEC5-44ED-9A19-809F1F4F3E84}"/>
    <cellStyle name="40% - Ênfase2 2 9 3" xfId="7090" xr:uid="{32F97928-9BCD-4B23-8DEE-DBB6B8780FA0}"/>
    <cellStyle name="40% - Ênfase2 20" xfId="7091" xr:uid="{ABAF15A7-CA7D-4FB5-95AE-D054DA8DE151}"/>
    <cellStyle name="40% - Ênfase2 20 2" xfId="7092" xr:uid="{8F8C728A-CDDC-4025-A8D9-FEA8FBFE3367}"/>
    <cellStyle name="40% - Ênfase2 21" xfId="7093" xr:uid="{DB14820B-9FA4-4F58-A038-CD577014C8D5}"/>
    <cellStyle name="40% - Ênfase2 21 2" xfId="7094" xr:uid="{B630C4A8-7CFA-4F10-BD27-D81B45F6F69F}"/>
    <cellStyle name="40% - Ênfase2 22" xfId="7095" xr:uid="{D0A111DE-7125-4616-9BDC-0F11E7B656C7}"/>
    <cellStyle name="40% - Ênfase2 22 2" xfId="7096" xr:uid="{B13EA011-AB58-4859-B99E-DAAC910074CC}"/>
    <cellStyle name="40% - Ênfase2 23" xfId="7097" xr:uid="{02723945-349D-488C-8AB3-E06B72C5E64F}"/>
    <cellStyle name="40% - Ênfase2 23 2" xfId="7098" xr:uid="{CF1C8ACD-D5BA-4967-9B13-8F934F0E94F2}"/>
    <cellStyle name="40% - Ênfase2 24" xfId="7099" xr:uid="{70AA97C8-2FF7-4BCA-9171-83C1AED68A29}"/>
    <cellStyle name="40% - Ênfase2 24 2" xfId="7100" xr:uid="{121A756A-E93A-4D59-813D-9F0020C4A3A6}"/>
    <cellStyle name="40% - Ênfase2 25" xfId="7101" xr:uid="{D796AFE1-8498-465C-BF42-0E9D2059E739}"/>
    <cellStyle name="40% - Ênfase2 25 2" xfId="7102" xr:uid="{6D1416FE-1D34-40BE-A4C3-49BBE907B26F}"/>
    <cellStyle name="40% - Ênfase2 26" xfId="7103" xr:uid="{647C540F-F9CC-4817-B1BE-4197E6EC6B4A}"/>
    <cellStyle name="40% - Ênfase2 26 2" xfId="7104" xr:uid="{C22BD3E4-9E6A-4254-8C15-55FEB90FB879}"/>
    <cellStyle name="40% - Ênfase2 27" xfId="7105" xr:uid="{0FAB28B7-DADE-4DF4-A5EB-A1CBD847C2E3}"/>
    <cellStyle name="40% - Ênfase2 27 2" xfId="7106" xr:uid="{D2F760E1-D152-4778-8480-05FB8CF68C92}"/>
    <cellStyle name="40% - Ênfase2 28" xfId="7107" xr:uid="{09B47A47-54FE-4B9C-A2AA-01E479FFFCE7}"/>
    <cellStyle name="40% - Ênfase2 28 2" xfId="7108" xr:uid="{558856F4-6538-4EC0-8649-2979E47610FE}"/>
    <cellStyle name="40% - Ênfase2 29" xfId="7109" xr:uid="{CD803CED-660F-43EA-AEB8-0CA5AD6C7498}"/>
    <cellStyle name="40% - Ênfase2 29 2" xfId="7110" xr:uid="{53DAE7F0-94D1-4F01-B70D-98E7691EE534}"/>
    <cellStyle name="40% - Ênfase2 3" xfId="7111" xr:uid="{11E29209-2FC6-4659-B95A-DB300D416DA6}"/>
    <cellStyle name="40% - Ênfase2 3 2" xfId="7112" xr:uid="{001CC681-85F5-4CBC-B13D-66885D2B7A63}"/>
    <cellStyle name="40% - Ênfase2 3 3" xfId="7113" xr:uid="{B65ADFDF-05F5-423E-9758-0E4AD50F62AF}"/>
    <cellStyle name="40% - Ênfase2 3 3 2" xfId="7114" xr:uid="{050C138E-0404-4B64-BF93-6F2A72363C58}"/>
    <cellStyle name="40% - Ênfase2 3 4" xfId="7115" xr:uid="{8F35B904-4CC8-4545-AB18-2B3E7E6EE2FD}"/>
    <cellStyle name="40% - Ênfase2 30" xfId="7116" xr:uid="{3014D7AD-E46B-4B77-BE60-470025685396}"/>
    <cellStyle name="40% - Ênfase2 30 2" xfId="7117" xr:uid="{A2D483A7-0816-4254-9D4B-14CA7587E6CA}"/>
    <cellStyle name="40% - Ênfase2 30 3" xfId="26086" xr:uid="{9B8E77E6-0D4E-40B6-A66E-98078A24534A}"/>
    <cellStyle name="40% - Ênfase2 31" xfId="7118" xr:uid="{2D33BFE2-62BA-4A11-8B1E-0BD5E519772D}"/>
    <cellStyle name="40% - Ênfase2 31 2" xfId="7119" xr:uid="{2F5D061D-BC83-48C6-9D5E-B9226D43F4B4}"/>
    <cellStyle name="40% - Ênfase2 32" xfId="7120" xr:uid="{66949A82-067B-4D6F-8047-81F5CB679754}"/>
    <cellStyle name="40% - Ênfase2 32 2" xfId="7121" xr:uid="{2CB27C2E-4479-4CD8-8AA0-105B30B7249E}"/>
    <cellStyle name="40% - Ênfase2 33" xfId="7122" xr:uid="{EF85352C-F8D0-47DA-AED6-1E97D9904799}"/>
    <cellStyle name="40% - Ênfase2 33 2" xfId="7123" xr:uid="{7CAEE37F-CE41-4E03-A346-F85EB94A4C8F}"/>
    <cellStyle name="40% - Ênfase2 33 3" xfId="7124" xr:uid="{6D8AB2FF-6259-45CB-A404-2ABF6F2E7E07}"/>
    <cellStyle name="40% - Ênfase2 33 4" xfId="26087" xr:uid="{3C869671-9C79-4DDE-A226-962040681C5D}"/>
    <cellStyle name="40% - Ênfase2 34" xfId="7125" xr:uid="{26987B57-565E-4799-805F-EC98C3131CBE}"/>
    <cellStyle name="40% - Ênfase2 34 2" xfId="7126" xr:uid="{CBD44B07-79F1-47DC-9C96-CFEC34E3E10E}"/>
    <cellStyle name="40% - Ênfase2 34 3" xfId="7127" xr:uid="{194024B3-9145-4322-856C-5AACA03BE930}"/>
    <cellStyle name="40% - Ênfase2 34 4" xfId="26088" xr:uid="{C28C61C4-C564-48C6-8FD7-83BE456261BE}"/>
    <cellStyle name="40% - Ênfase2 35" xfId="7128" xr:uid="{33315B4A-00E8-4EB3-BB22-AB7F197D3702}"/>
    <cellStyle name="40% - Ênfase2 35 2" xfId="7129" xr:uid="{D56F1FE6-5FE5-4327-8754-F6631D44EBAD}"/>
    <cellStyle name="40% - Ênfase2 36" xfId="7130" xr:uid="{8D91BDD0-36DD-44AC-913E-3CFA18ECA822}"/>
    <cellStyle name="40% - Ênfase2 36 2" xfId="7131" xr:uid="{701A27C2-B24E-4934-9ABF-2C3018D9A47F}"/>
    <cellStyle name="40% - Ênfase2 4" xfId="7132" xr:uid="{67517B79-FCE9-48B1-AB28-015951098076}"/>
    <cellStyle name="40% - Ênfase2 4 2" xfId="7133" xr:uid="{8FBFD3FF-8E99-4009-8363-E1CAA7D57F97}"/>
    <cellStyle name="40% - Ênfase2 4 2 2" xfId="7134" xr:uid="{3F40D031-89DF-424D-AE8E-E2CD735C3B23}"/>
    <cellStyle name="40% - Ênfase2 4 3" xfId="7135" xr:uid="{88ADE2E1-4969-4BBE-BA6F-79F2F2F5EDC3}"/>
    <cellStyle name="40% - Ênfase2 4 3 2" xfId="7136" xr:uid="{6933E38B-0E9E-45FA-A26D-EF19FC6C7326}"/>
    <cellStyle name="40% - Ênfase2 4 4" xfId="7137" xr:uid="{FF0B6742-5B9C-4439-8F1B-72AF79EF822C}"/>
    <cellStyle name="40% - Ênfase2 5" xfId="7138" xr:uid="{7FBC229A-FC38-4631-A31F-E62102C42AE8}"/>
    <cellStyle name="40% - Ênfase2 5 2" xfId="7139" xr:uid="{DFD58C14-1E61-4DFC-8641-C8AFC4B0910B}"/>
    <cellStyle name="40% - Ênfase2 5 2 2" xfId="7140" xr:uid="{FDA8DDC6-CB41-4E4F-90FC-BBEA0CC1FEAA}"/>
    <cellStyle name="40% - Ênfase2 5 3" xfId="7141" xr:uid="{4F836D54-3893-44AE-8F0A-FD65F8EC00BD}"/>
    <cellStyle name="40% - Ênfase2 5 3 2" xfId="7142" xr:uid="{9C83C583-CF5D-4ABE-A95F-9B3E8C2045A7}"/>
    <cellStyle name="40% - Ênfase2 5 4" xfId="7143" xr:uid="{BF89406E-C8FB-4F03-9AF5-F04B6F5B277F}"/>
    <cellStyle name="40% - Ênfase2 6" xfId="7144" xr:uid="{F670B9D1-F717-414D-8B20-0AB4483FB18D}"/>
    <cellStyle name="40% - Ênfase2 6 2" xfId="7145" xr:uid="{9ED5520D-5736-4BF0-A2AB-5F15F85B1C36}"/>
    <cellStyle name="40% - Ênfase2 6 2 2" xfId="7146" xr:uid="{A7428E54-B9FF-4404-BD93-6B50926DA32A}"/>
    <cellStyle name="40% - Ênfase2 6 3" xfId="7147" xr:uid="{A81E2405-CCDB-4A15-B0A3-AA4245277971}"/>
    <cellStyle name="40% - Ênfase2 6 3 2" xfId="7148" xr:uid="{0FE93988-04CD-47E7-961D-6F175460B6DC}"/>
    <cellStyle name="40% - Ênfase2 6 4" xfId="7149" xr:uid="{0C7EC48F-0636-416A-AB31-6BE295056F2D}"/>
    <cellStyle name="40% - Ênfase2 7" xfId="7150" xr:uid="{719FF366-8B32-4826-A35F-CF7F6D0E6859}"/>
    <cellStyle name="40% - Ênfase2 7 2" xfId="7151" xr:uid="{7BDAF906-73A2-43ED-9432-794260B06815}"/>
    <cellStyle name="40% - Ênfase2 7 2 2" xfId="7152" xr:uid="{4EE420F0-7663-473F-B101-7C9DAF2889F3}"/>
    <cellStyle name="40% - Ênfase2 7 3" xfId="7153" xr:uid="{BA0E16DE-7C1D-40A9-A369-1CE926D64545}"/>
    <cellStyle name="40% - Ênfase2 7 3 2" xfId="7154" xr:uid="{187D0FCC-9E8C-445E-BF81-3E6EE0ED416E}"/>
    <cellStyle name="40% - Ênfase2 7 4" xfId="7155" xr:uid="{33DB7724-82D2-4026-8C86-503BDDB10D2B}"/>
    <cellStyle name="40% - Ênfase2 8" xfId="7156" xr:uid="{E8BB9038-8778-48D2-84A1-F289065BE695}"/>
    <cellStyle name="40% - Ênfase2 8 2" xfId="7157" xr:uid="{48A50F3A-A093-47E1-98D1-26D6F5D83AC7}"/>
    <cellStyle name="40% - Ênfase2 8 2 2" xfId="7158" xr:uid="{5983A28C-1FDD-45AC-B699-5CBFB40CDCC9}"/>
    <cellStyle name="40% - Ênfase2 8 3" xfId="7159" xr:uid="{B6CE4CC0-9BE2-4226-A6D1-C632645C9347}"/>
    <cellStyle name="40% - Ênfase2 8 3 2" xfId="7160" xr:uid="{A571D6A5-F058-418D-8505-E9FBE73C55B7}"/>
    <cellStyle name="40% - Ênfase2 8 4" xfId="7161" xr:uid="{59B1B90B-845D-421F-AA2A-BDA559FE0ED4}"/>
    <cellStyle name="40% - Ênfase2 9" xfId="7162" xr:uid="{EE4923FE-EDEB-4917-A4FC-07A658BCD80A}"/>
    <cellStyle name="40% - Ênfase2 9 2" xfId="7163" xr:uid="{393339DA-1637-4CF0-979E-0D3C43AD6BDE}"/>
    <cellStyle name="40% - Ênfase2 9 2 2" xfId="7164" xr:uid="{6E9AD879-995B-4832-9C53-6D7AC2A33C32}"/>
    <cellStyle name="40% - Ênfase2 9 3" xfId="7165" xr:uid="{FAEECC4E-068F-4318-8991-D719B0642813}"/>
    <cellStyle name="40% - Ênfase2 9 3 2" xfId="7166" xr:uid="{02FC0F84-D83A-4844-A81B-1D703E046B49}"/>
    <cellStyle name="40% - Ênfase2 9 4" xfId="7167" xr:uid="{EEC65E5E-0D79-430E-8C07-726E52A609D0}"/>
    <cellStyle name="40% - Ênfase3 10" xfId="7168" xr:uid="{82A61EE2-B9FC-4467-9473-B58B183E8BEA}"/>
    <cellStyle name="40% - Ênfase3 10 2" xfId="7169" xr:uid="{39ABEF58-3DBF-43E7-90EE-3D16E1EAD385}"/>
    <cellStyle name="40% - Ênfase3 10 2 2" xfId="7170" xr:uid="{72B9088D-F6F5-4E04-A470-B5348D9D3E56}"/>
    <cellStyle name="40% - Ênfase3 10 3" xfId="7171" xr:uid="{2EAD9F8D-E317-4FCC-981A-1FC880760B9F}"/>
    <cellStyle name="40% - Ênfase3 10 3 2" xfId="7172" xr:uid="{763D398E-0D1B-4BA1-B88D-7602224259EB}"/>
    <cellStyle name="40% - Ênfase3 10 4" xfId="7173" xr:uid="{B4C534E3-5AF3-43A6-BB1D-B8649E05E0E0}"/>
    <cellStyle name="40% - Ênfase3 11" xfId="7174" xr:uid="{902A026E-5F2C-4C8D-9ECC-10B7DEAABFB6}"/>
    <cellStyle name="40% - Ênfase3 11 2" xfId="7175" xr:uid="{B043E916-4905-4E96-AD06-B5EEFB14565F}"/>
    <cellStyle name="40% - Ênfase3 11 2 2" xfId="7176" xr:uid="{0F1BFE92-BB85-499D-85B0-EF130B3EE432}"/>
    <cellStyle name="40% - Ênfase3 11 3" xfId="7177" xr:uid="{D2D3C1F7-0C56-4F54-8FD6-92B6CFCB5699}"/>
    <cellStyle name="40% - Ênfase3 11 3 2" xfId="7178" xr:uid="{E0E665B3-5B10-4608-8B56-6F7AD81CE29C}"/>
    <cellStyle name="40% - Ênfase3 11 4" xfId="7179" xr:uid="{F956C8FA-38A2-4E72-9006-36A6DA53ACDB}"/>
    <cellStyle name="40% - Ênfase3 12" xfId="7180" xr:uid="{F5CA22A5-0096-40D9-BA5E-9A8032D88721}"/>
    <cellStyle name="40% - Ênfase3 12 2" xfId="7181" xr:uid="{12C796E9-3D02-4035-86B9-1E6D2D338CD9}"/>
    <cellStyle name="40% - Ênfase3 12 2 2" xfId="7182" xr:uid="{11977492-3123-476A-8878-955FD798F2A4}"/>
    <cellStyle name="40% - Ênfase3 12 3" xfId="7183" xr:uid="{CBF68829-6CB3-49DE-874C-D883E7528345}"/>
    <cellStyle name="40% - Ênfase3 12 3 2" xfId="7184" xr:uid="{C39E5348-6F1A-4B99-9625-6FAD13226978}"/>
    <cellStyle name="40% - Ênfase3 12 4" xfId="7185" xr:uid="{8849DAC9-F467-4CFD-B3D4-25B595C1C101}"/>
    <cellStyle name="40% - Ênfase3 13" xfId="7186" xr:uid="{21382822-24D4-4F76-9256-DAFCE8C35327}"/>
    <cellStyle name="40% - Ênfase3 13 2" xfId="7187" xr:uid="{C6F553CA-C4CD-4A2F-AE70-A832AF263DA4}"/>
    <cellStyle name="40% - Ênfase3 14" xfId="7188" xr:uid="{2ACFEBFF-AEB4-4C75-BC9A-ACC4A68984C7}"/>
    <cellStyle name="40% - Ênfase3 14 2" xfId="7189" xr:uid="{AC5B0ED3-06E2-4F47-9686-DB8073CF23E2}"/>
    <cellStyle name="40% - Ênfase3 15" xfId="7190" xr:uid="{DD9D044F-1C25-4C06-92CC-54232BE1A860}"/>
    <cellStyle name="40% - Ênfase3 15 2" xfId="7191" xr:uid="{658C8AAE-8727-4923-9031-D76F2AE829FB}"/>
    <cellStyle name="40% - Ênfase3 16" xfId="7192" xr:uid="{2DE3C499-A7F7-4F5A-A182-04E12DF16389}"/>
    <cellStyle name="40% - Ênfase3 16 2" xfId="7193" xr:uid="{210DEC50-8C66-4599-A18C-7CD20D23585F}"/>
    <cellStyle name="40% - Ênfase3 17" xfId="7194" xr:uid="{B1CAC6E5-12CB-4FDA-83CC-CF7E477029B6}"/>
    <cellStyle name="40% - Ênfase3 17 2" xfId="7195" xr:uid="{BB3AD197-714C-4704-B6D4-FDFCAD4C2158}"/>
    <cellStyle name="40% - Ênfase3 18" xfId="7196" xr:uid="{73B91FC7-5347-4302-83AC-1BBFA0C6B858}"/>
    <cellStyle name="40% - Ênfase3 18 2" xfId="7197" xr:uid="{81AE66A6-3EF8-480B-A4AB-279E4CB8FF5E}"/>
    <cellStyle name="40% - Ênfase3 19" xfId="7198" xr:uid="{BFB81F8F-5B18-47FB-9591-AE9C204A6809}"/>
    <cellStyle name="40% - Ênfase3 19 2" xfId="7199" xr:uid="{219AB237-6332-4220-92A3-B80E8EEEDDB8}"/>
    <cellStyle name="40% - Ênfase3 2" xfId="7200" xr:uid="{6EE84BA4-BDAA-49DB-8880-1B738A88ECA3}"/>
    <cellStyle name="40% - Ênfase3 2 10" xfId="7201" xr:uid="{A2B685C1-DF13-4F8B-88F6-6C0921C204BD}"/>
    <cellStyle name="40% - Ênfase3 2 10 2" xfId="7202" xr:uid="{3435D50D-7857-4CB7-84EE-0E4B3934D5A6}"/>
    <cellStyle name="40% - Ênfase3 2 10 3" xfId="7203" xr:uid="{99D8DB41-A0C1-4DF7-8FAE-F574F1583194}"/>
    <cellStyle name="40% - Ênfase3 2 10 4" xfId="26089" xr:uid="{4AFA200B-054D-4020-8277-EC1CA6DD33AA}"/>
    <cellStyle name="40% - Ênfase3 2 11" xfId="7204" xr:uid="{E4F09B7B-B83C-4347-A23F-D30249873981}"/>
    <cellStyle name="40% - Ênfase3 2 11 2" xfId="7205" xr:uid="{4BC68913-6AE5-4985-8CCF-45DAC78C58B6}"/>
    <cellStyle name="40% - Ênfase3 2 11 3" xfId="7206" xr:uid="{D4F03995-29C6-4C0C-8701-09D212912DEC}"/>
    <cellStyle name="40% - Ênfase3 2 11 4" xfId="26090" xr:uid="{1DB3F729-391E-4871-9B37-54E38ACC60EE}"/>
    <cellStyle name="40% - Ênfase3 2 12" xfId="7207" xr:uid="{CB04DE0C-BE4C-4A8B-992E-E16B1BEB9CD4}"/>
    <cellStyle name="40% - Ênfase3 2 12 2" xfId="7208" xr:uid="{6D1B72D5-29B3-41B9-920B-8446547F65F1}"/>
    <cellStyle name="40% - Ênfase3 2 12 3" xfId="7209" xr:uid="{5609D49C-B299-49ED-BA9C-AF03B4EA84C0}"/>
    <cellStyle name="40% - Ênfase3 2 12 4" xfId="26091" xr:uid="{8D0997AD-6E11-4445-BAFE-0B31DB10F781}"/>
    <cellStyle name="40% - Ênfase3 2 13" xfId="7210" xr:uid="{EE891E1D-A481-4A9E-BDF9-796C9154270B}"/>
    <cellStyle name="40% - Ênfase3 2 13 2" xfId="7211" xr:uid="{50615811-BEC7-41C9-9DBD-B9F4A068DE56}"/>
    <cellStyle name="40% - Ênfase3 2 13 3" xfId="7212" xr:uid="{CEEC8BD6-FECB-469C-B2ED-5B08FFC56F7A}"/>
    <cellStyle name="40% - Ênfase3 2 13 4" xfId="26092" xr:uid="{A43E31FF-AB8A-43CD-954C-F531E6130565}"/>
    <cellStyle name="40% - Ênfase3 2 14" xfId="7213" xr:uid="{02714D01-BF03-4CD7-9C54-BB4C12E3A71A}"/>
    <cellStyle name="40% - Ênfase3 2 14 2" xfId="7214" xr:uid="{6E04C4E6-2F76-4055-B462-1B978DDB84F3}"/>
    <cellStyle name="40% - Ênfase3 2 14 3" xfId="7215" xr:uid="{20AFBFBA-FF2E-4E82-8BBB-6228B6B890A6}"/>
    <cellStyle name="40% - Ênfase3 2 14 4" xfId="26093" xr:uid="{13C62B59-9F10-4FFA-8465-957388D7119F}"/>
    <cellStyle name="40% - Ênfase3 2 15" xfId="7216" xr:uid="{2946BA33-1D4C-46F1-8B0D-B820E3E037CC}"/>
    <cellStyle name="40% - Ênfase3 2 15 2" xfId="7217" xr:uid="{C2F8A622-3DDA-48BF-8B80-0882F1C03321}"/>
    <cellStyle name="40% - Ênfase3 2 15 3" xfId="7218" xr:uid="{E90EA1D3-D626-4B84-8B6B-756463C7DD0D}"/>
    <cellStyle name="40% - Ênfase3 2 15 4" xfId="26094" xr:uid="{70185BEC-D5CB-4C79-B730-07BC7A4EB247}"/>
    <cellStyle name="40% - Ênfase3 2 16" xfId="7219" xr:uid="{84B928B6-0575-4C94-8A0A-7C18A3D55360}"/>
    <cellStyle name="40% - Ênfase3 2 16 2" xfId="7220" xr:uid="{96F8CCB5-0273-48F3-9D11-521CFA0257DC}"/>
    <cellStyle name="40% - Ênfase3 2 16 3" xfId="7221" xr:uid="{810B1E8A-AB4D-4C0D-AB3D-239A83DCA63E}"/>
    <cellStyle name="40% - Ênfase3 2 16 4" xfId="26095" xr:uid="{5B563C36-E747-4CBE-B6FF-A898344EE4F1}"/>
    <cellStyle name="40% - Ênfase3 2 17" xfId="7222" xr:uid="{8E6C7CB5-D223-4B0E-BC16-725457806008}"/>
    <cellStyle name="40% - Ênfase3 2 17 2" xfId="7223" xr:uid="{AA1B3212-661E-4957-89A6-6CC4260D427C}"/>
    <cellStyle name="40% - Ênfase3 2 17 3" xfId="7224" xr:uid="{C1292567-8C51-45A1-A146-02DE7B027231}"/>
    <cellStyle name="40% - Ênfase3 2 17 4" xfId="26096" xr:uid="{8B30A9FE-7E95-4B6C-88C1-059A36AF433E}"/>
    <cellStyle name="40% - Ênfase3 2 18" xfId="7225" xr:uid="{CC1A3FAB-2E29-4C9B-A9ED-1E8D26D367DC}"/>
    <cellStyle name="40% - Ênfase3 2 18 2" xfId="7226" xr:uid="{10A93D29-4E59-4B7C-B67F-C402EA99F4BD}"/>
    <cellStyle name="40% - Ênfase3 2 18 3" xfId="7227" xr:uid="{FE749DD8-38B5-463A-9AB8-1502B4F36E9D}"/>
    <cellStyle name="40% - Ênfase3 2 18 4" xfId="26097" xr:uid="{E27F82A7-5CC5-4190-8D00-7E3284874376}"/>
    <cellStyle name="40% - Ênfase3 2 19" xfId="7228" xr:uid="{1A965B6C-14D4-495C-8A87-8109A874FAD7}"/>
    <cellStyle name="40% - Ênfase3 2 19 2" xfId="7229" xr:uid="{93E0F225-1297-41A6-9AB9-3B25C9685A79}"/>
    <cellStyle name="40% - Ênfase3 2 19 3" xfId="7230" xr:uid="{4FEC866E-B597-4FD9-981A-8395047689B2}"/>
    <cellStyle name="40% - Ênfase3 2 19 4" xfId="26098" xr:uid="{D5D105B6-237F-4AE4-A388-09F81377F3FF}"/>
    <cellStyle name="40% - Ênfase3 2 2" xfId="7231" xr:uid="{A9EC65C0-D1E7-4FF7-A614-C8EFFDADF125}"/>
    <cellStyle name="40% - Ênfase3 2 2 2" xfId="7232" xr:uid="{5E70387E-7D2F-42D4-8862-F5206B4A7FE2}"/>
    <cellStyle name="40% - Ênfase3 2 2 2 2" xfId="7233" xr:uid="{E3246730-696B-4A4E-A21D-05378D93B1BE}"/>
    <cellStyle name="40% - Ênfase3 2 2 2 2 2" xfId="7234" xr:uid="{4A510884-1BC9-4391-9361-46FBA169F6DF}"/>
    <cellStyle name="40% - Ênfase3 2 2 2 3" xfId="7235" xr:uid="{627E81A5-10B9-4423-A7D8-D57AF0141ABE}"/>
    <cellStyle name="40% - Ênfase3 2 2 2 3 2" xfId="7236" xr:uid="{07A7D759-416E-46BB-906F-F454DD8A48C0}"/>
    <cellStyle name="40% - Ênfase3 2 2 2 4" xfId="7237" xr:uid="{2A410D01-8EBE-4161-A385-7AB5FEAED9B3}"/>
    <cellStyle name="40% - Ênfase3 2 2 3" xfId="7238" xr:uid="{5D4DF4CF-21BC-42E7-BDAC-3EF9EB9F3B9C}"/>
    <cellStyle name="40% - Ênfase3 2 2 3 2" xfId="7239" xr:uid="{BF2562D4-65CE-487B-968C-67FAD11E9878}"/>
    <cellStyle name="40% - Ênfase3 2 2 4" xfId="7240" xr:uid="{38920197-277D-4E30-9328-04D5D8417349}"/>
    <cellStyle name="40% - Ênfase3 2 2 5" xfId="7241" xr:uid="{266E0974-C53F-4BF3-A552-E2DDFA39549F}"/>
    <cellStyle name="40% - Ênfase3 2 2 6" xfId="26099" xr:uid="{E221854A-0DC3-4354-92E0-F25BA76D0C66}"/>
    <cellStyle name="40% - Ênfase3 2 20" xfId="7242" xr:uid="{E82B71A7-28EB-4392-847B-EC4B97A952F3}"/>
    <cellStyle name="40% - Ênfase3 2 20 2" xfId="7243" xr:uid="{7398AC66-C674-4B64-A39E-14D634ADA896}"/>
    <cellStyle name="40% - Ênfase3 2 20 3" xfId="7244" xr:uid="{0B9C4AB6-4B06-46FC-BEF5-A93CE8886418}"/>
    <cellStyle name="40% - Ênfase3 2 20 4" xfId="26100" xr:uid="{CD2F006E-EDF5-4B29-80FD-1EAED894155D}"/>
    <cellStyle name="40% - Ênfase3 2 21" xfId="7245" xr:uid="{664380A3-0C27-4C19-B1DD-F9E0588B865E}"/>
    <cellStyle name="40% - Ênfase3 2 21 2" xfId="7246" xr:uid="{25FE3295-7950-40C5-9DA8-B2A1881F5344}"/>
    <cellStyle name="40% - Ênfase3 2 21 3" xfId="7247" xr:uid="{57FE8B7B-AF80-4CC3-8FCA-43716AE7A964}"/>
    <cellStyle name="40% - Ênfase3 2 21 4" xfId="26101" xr:uid="{8C28FC65-8688-43F1-AA16-B9FDAB4106B2}"/>
    <cellStyle name="40% - Ênfase3 2 22" xfId="7248" xr:uid="{503A3CA5-1B70-49B1-BE6A-A1C01A18A97B}"/>
    <cellStyle name="40% - Ênfase3 2 22 2" xfId="7249" xr:uid="{D56D740E-0DFC-46D7-8292-1EA45F387BE9}"/>
    <cellStyle name="40% - Ênfase3 2 22 3" xfId="7250" xr:uid="{4D45DF31-EAC3-4CCC-93E9-2B3787FA27D8}"/>
    <cellStyle name="40% - Ênfase3 2 22 4" xfId="26102" xr:uid="{4D0AFA31-95D4-4AF0-A8F5-9126A2BDA4DB}"/>
    <cellStyle name="40% - Ênfase3 2 23" xfId="7251" xr:uid="{B5D9F5A5-EC7C-48D8-A7DF-8DDE0DAC9CAC}"/>
    <cellStyle name="40% - Ênfase3 2 23 2" xfId="7252" xr:uid="{DC92F7BE-4306-4DFE-86A1-AD5FF293FB73}"/>
    <cellStyle name="40% - Ênfase3 2 23 3" xfId="7253" xr:uid="{8463E971-582D-4973-9340-A9BCB2779BB5}"/>
    <cellStyle name="40% - Ênfase3 2 23 4" xfId="26103" xr:uid="{326887EA-DFC7-42EF-B6F4-6171892E274C}"/>
    <cellStyle name="40% - Ênfase3 2 24" xfId="7254" xr:uid="{BF72B62E-EF42-4498-8D50-CC211530E02A}"/>
    <cellStyle name="40% - Ênfase3 2 24 2" xfId="7255" xr:uid="{358F5764-36EC-4E02-ADEC-C2457B30FF4A}"/>
    <cellStyle name="40% - Ênfase3 2 24 3" xfId="7256" xr:uid="{1AD74B38-ADAC-4646-BDCE-AFFC511AF9C0}"/>
    <cellStyle name="40% - Ênfase3 2 24 4" xfId="26104" xr:uid="{EEAF006B-58FE-4F5C-BD67-DF7EFC06D056}"/>
    <cellStyle name="40% - Ênfase3 2 25" xfId="7257" xr:uid="{2ED3CB80-E06C-4069-A8B3-E592E43BE78A}"/>
    <cellStyle name="40% - Ênfase3 2 25 2" xfId="7258" xr:uid="{5C125ACC-56CB-4535-94D7-6919AF018445}"/>
    <cellStyle name="40% - Ênfase3 2 25 3" xfId="7259" xr:uid="{8B75BBAE-2CA4-437A-9498-C23ADCA83F11}"/>
    <cellStyle name="40% - Ênfase3 2 25 4" xfId="26105" xr:uid="{FA6A954D-3641-447C-BFFD-F4026A293C95}"/>
    <cellStyle name="40% - Ênfase3 2 26" xfId="7260" xr:uid="{3B49FB87-48B7-4F3A-8DBE-15384B63FE76}"/>
    <cellStyle name="40% - Ênfase3 2 26 2" xfId="7261" xr:uid="{CAF8E63F-9FD7-4B77-8B96-A2E17496C82D}"/>
    <cellStyle name="40% - Ênfase3 2 26 3" xfId="7262" xr:uid="{00EF8A22-2D3C-4815-AF99-EA29BB7EE250}"/>
    <cellStyle name="40% - Ênfase3 2 26 4" xfId="26106" xr:uid="{1757BBA8-8075-4114-ACE7-78261E899C47}"/>
    <cellStyle name="40% - Ênfase3 2 27" xfId="7263" xr:uid="{EB2C1FB0-860C-462C-A527-5F03A3013D66}"/>
    <cellStyle name="40% - Ênfase3 2 27 2" xfId="7264" xr:uid="{D40CDB2E-6AE4-4456-ACE5-5F10015757B0}"/>
    <cellStyle name="40% - Ênfase3 2 27 3" xfId="7265" xr:uid="{47FE06C9-1718-4F89-8468-7E4C2FE4A8F5}"/>
    <cellStyle name="40% - Ênfase3 2 27 4" xfId="26107" xr:uid="{7BD198BF-7BC9-4C58-8688-D487614D8762}"/>
    <cellStyle name="40% - Ênfase3 2 28" xfId="7266" xr:uid="{70683362-2052-4781-82E0-87EB6910B411}"/>
    <cellStyle name="40% - Ênfase3 2 28 2" xfId="7267" xr:uid="{881E79BF-46D2-4B88-B627-459ECE0B7BA1}"/>
    <cellStyle name="40% - Ênfase3 2 28 3" xfId="7268" xr:uid="{3B1334B8-726A-4D83-ABB2-11D8F405C52F}"/>
    <cellStyle name="40% - Ênfase3 2 28 4" xfId="26108" xr:uid="{E9CCFE35-F3E0-43B7-8230-3ECECDAC00E3}"/>
    <cellStyle name="40% - Ênfase3 2 29" xfId="7269" xr:uid="{A58B93AC-3C17-422E-848A-4BC030B830F7}"/>
    <cellStyle name="40% - Ênfase3 2 29 2" xfId="7270" xr:uid="{F123FD34-6F59-4638-8021-D554A12E7C38}"/>
    <cellStyle name="40% - Ênfase3 2 29 3" xfId="7271" xr:uid="{4FFAFB0E-027C-4FFC-BEBF-E089A252788E}"/>
    <cellStyle name="40% - Ênfase3 2 29 4" xfId="26109" xr:uid="{BD2BAE18-F358-46B5-94BF-BE05743E4A39}"/>
    <cellStyle name="40% - Ênfase3 2 3" xfId="7272" xr:uid="{FEF2E94F-3661-4D42-B04C-5925B0157DE5}"/>
    <cellStyle name="40% - Ênfase3 2 3 2" xfId="7273" xr:uid="{7DF9C962-4E8E-4515-8B7C-3A44A68685EC}"/>
    <cellStyle name="40% - Ênfase3 2 3 3" xfId="26110" xr:uid="{6C0E64F3-BFE9-4408-A558-A9F38522AD5C}"/>
    <cellStyle name="40% - Ênfase3 2 30" xfId="7274" xr:uid="{D04AAE0D-BC80-4CF6-A9CC-65FBEA564B82}"/>
    <cellStyle name="40% - Ênfase3 2 30 2" xfId="7275" xr:uid="{6B355377-617D-49C9-A9FD-F674B3D9EB23}"/>
    <cellStyle name="40% - Ênfase3 2 30 3" xfId="7276" xr:uid="{5A1781CF-292A-4AAF-82C9-9D4CB2AF1D9E}"/>
    <cellStyle name="40% - Ênfase3 2 30 4" xfId="26111" xr:uid="{1CDB60BB-42EE-4055-9211-508710631E73}"/>
    <cellStyle name="40% - Ênfase3 2 31" xfId="7277" xr:uid="{A6BB0689-D569-4450-84DD-46C4B1D829F9}"/>
    <cellStyle name="40% - Ênfase3 2 31 2" xfId="7278" xr:uid="{7CA9FAE9-BE05-4EDF-AFFD-8344100F2F38}"/>
    <cellStyle name="40% - Ênfase3 2 31 3" xfId="7279" xr:uid="{B5A74BC6-35AE-4DFB-B15D-DA815BC1B701}"/>
    <cellStyle name="40% - Ênfase3 2 31 4" xfId="26112" xr:uid="{40C26D7C-80B3-4FB5-A98A-072816069C5C}"/>
    <cellStyle name="40% - Ênfase3 2 32" xfId="7280" xr:uid="{C7A3C4FB-6053-4AD2-B0DA-0495CF8F7151}"/>
    <cellStyle name="40% - Ênfase3 2 32 2" xfId="7281" xr:uid="{5C9FE82C-2CEC-410F-9C0E-9555B3521D34}"/>
    <cellStyle name="40% - Ênfase3 2 32 3" xfId="7282" xr:uid="{806F3D45-2D44-4667-9F6F-A732FCF4680A}"/>
    <cellStyle name="40% - Ênfase3 2 32 4" xfId="26113" xr:uid="{E6C1CF1A-909B-49D5-AC60-820BDC9D8133}"/>
    <cellStyle name="40% - Ênfase3 2 33" xfId="7283" xr:uid="{A7949435-3D32-458E-A505-6CBBDEB7F1D9}"/>
    <cellStyle name="40% - Ênfase3 2 33 2" xfId="7284" xr:uid="{0AE49C53-BE23-4422-A7DB-D5ECC071C138}"/>
    <cellStyle name="40% - Ênfase3 2 33 3" xfId="7285" xr:uid="{F7FFB3C2-A824-46BF-92D2-064515CB07BF}"/>
    <cellStyle name="40% - Ênfase3 2 33 4" xfId="26114" xr:uid="{5E4EACD7-D43B-4B39-B879-F65E26054F68}"/>
    <cellStyle name="40% - Ênfase3 2 34" xfId="7286" xr:uid="{D46FC66E-174C-4E86-9694-52C3081A9CD8}"/>
    <cellStyle name="40% - Ênfase3 2 34 2" xfId="7287" xr:uid="{0F63CCB0-606C-4461-90F4-C1EE470AC049}"/>
    <cellStyle name="40% - Ênfase3 2 35" xfId="7288" xr:uid="{D5B0DECA-97C9-43EC-A8C4-24B5B03601F0}"/>
    <cellStyle name="40% - Ênfase3 2 4" xfId="7289" xr:uid="{E1F08988-3847-40BC-9EFE-8F1F6A5F4B04}"/>
    <cellStyle name="40% - Ênfase3 2 4 2" xfId="7290" xr:uid="{28930F88-0C21-4317-8FE5-28402F860579}"/>
    <cellStyle name="40% - Ênfase3 2 4 3" xfId="26115" xr:uid="{B69DD4FD-734C-45A5-9C2D-A7798AEB9C98}"/>
    <cellStyle name="40% - Ênfase3 2 5" xfId="7291" xr:uid="{C9DBA4AF-A020-4AF3-9228-414F26174406}"/>
    <cellStyle name="40% - Ênfase3 2 5 2" xfId="7292" xr:uid="{DF63178A-FC4E-49C9-8CF2-52D359B88A58}"/>
    <cellStyle name="40% - Ênfase3 2 5 3" xfId="26116" xr:uid="{763E4B9F-8D49-4270-A97C-F2EA2580D830}"/>
    <cellStyle name="40% - Ênfase3 2 6" xfId="7293" xr:uid="{E6340A06-E1FB-45D9-BA9F-0FBDA1AC0851}"/>
    <cellStyle name="40% - Ênfase3 2 6 2" xfId="7294" xr:uid="{54A24587-2785-4E55-81AA-EE6952758A5E}"/>
    <cellStyle name="40% - Ênfase3 2 6 3" xfId="7295" xr:uid="{4E17CCC8-8314-4032-BC43-5180DCF47FB6}"/>
    <cellStyle name="40% - Ênfase3 2 6 4" xfId="26117" xr:uid="{075E12A1-0CA6-438C-A65B-DA2D991423DB}"/>
    <cellStyle name="40% - Ênfase3 2 7" xfId="7296" xr:uid="{373C5A3B-9F3D-4BEE-9CE0-C7B3809039A8}"/>
    <cellStyle name="40% - Ênfase3 2 7 2" xfId="7297" xr:uid="{6AAE14A8-185B-431B-AE25-5FB82617E5DF}"/>
    <cellStyle name="40% - Ênfase3 2 7 3" xfId="7298" xr:uid="{85D370E3-5BBE-48B2-904F-1C3386C5AF79}"/>
    <cellStyle name="40% - Ênfase3 2 7 4" xfId="26118" xr:uid="{79AE70AB-A74F-48FF-9B36-34758B813190}"/>
    <cellStyle name="40% - Ênfase3 2 8" xfId="7299" xr:uid="{E67B5A92-9BB0-4EB6-B5A1-033749817B9D}"/>
    <cellStyle name="40% - Ênfase3 2 8 2" xfId="7300" xr:uid="{BE119536-82D5-4D28-846E-F7D7AE1C770D}"/>
    <cellStyle name="40% - Ênfase3 2 8 3" xfId="7301" xr:uid="{4A1C12F7-D636-4CB8-883E-62E49B9BD1E9}"/>
    <cellStyle name="40% - Ênfase3 2 8 4" xfId="26119" xr:uid="{9D34A053-2870-47C3-9224-3344AB1859DB}"/>
    <cellStyle name="40% - Ênfase3 2 9" xfId="7302" xr:uid="{5D072934-DF15-458F-AEF1-BEB266384F2B}"/>
    <cellStyle name="40% - Ênfase3 2 9 2" xfId="7303" xr:uid="{027990D8-93CE-4E76-8E48-093E37017342}"/>
    <cellStyle name="40% - Ênfase3 2 9 3" xfId="7304" xr:uid="{D7DD7E0D-F026-4E37-9E5D-0896A37A93E7}"/>
    <cellStyle name="40% - Ênfase3 2 9 4" xfId="26120" xr:uid="{D6A0E2F4-FEEC-464D-B38D-CDB204E61E7A}"/>
    <cellStyle name="40% - Ênfase3 20" xfId="7305" xr:uid="{B9EC8268-D788-42FD-AC54-5181513FEF70}"/>
    <cellStyle name="40% - Ênfase3 20 2" xfId="7306" xr:uid="{36472EC7-F2BD-4041-86A4-A6E97D4C443C}"/>
    <cellStyle name="40% - Ênfase3 21" xfId="7307" xr:uid="{8B94559A-1BF1-4094-AD80-36FCFA6D9C2D}"/>
    <cellStyle name="40% - Ênfase3 21 2" xfId="7308" xr:uid="{06A80CAB-9EF5-461B-B5B4-0BAB7322BBB2}"/>
    <cellStyle name="40% - Ênfase3 22" xfId="7309" xr:uid="{AD88E7FC-A043-431C-9721-9A92BC2AF11D}"/>
    <cellStyle name="40% - Ênfase3 22 2" xfId="7310" xr:uid="{E64E54D6-3CA2-4285-A5E2-72C6DA053688}"/>
    <cellStyle name="40% - Ênfase3 23" xfId="7311" xr:uid="{1EE08AF7-01EF-4F8C-AFE5-7FFCF2A92BAC}"/>
    <cellStyle name="40% - Ênfase3 23 2" xfId="7312" xr:uid="{1C3EB5F6-47F5-469D-9D00-CE39C550CEC9}"/>
    <cellStyle name="40% - Ênfase3 24" xfId="7313" xr:uid="{C869FBD1-8E8D-40E4-B512-C3F3FCAA46E1}"/>
    <cellStyle name="40% - Ênfase3 24 2" xfId="7314" xr:uid="{E2A551A6-C208-40B8-90F6-F970BC1B9844}"/>
    <cellStyle name="40% - Ênfase3 25" xfId="7315" xr:uid="{ED1D215E-5ACC-43E4-9A20-33311FF21D3F}"/>
    <cellStyle name="40% - Ênfase3 25 2" xfId="7316" xr:uid="{4F79AFC7-09C8-4E87-BA98-C0BF4A1D23E4}"/>
    <cellStyle name="40% - Ênfase3 26" xfId="7317" xr:uid="{3EFCE06C-D2CD-436D-8AD4-DB43A846EFA1}"/>
    <cellStyle name="40% - Ênfase3 26 2" xfId="7318" xr:uid="{2845EA25-2A15-4A15-836A-5191DBF4FC55}"/>
    <cellStyle name="40% - Ênfase3 27" xfId="7319" xr:uid="{CF744F03-CED5-486A-B99A-100E20DE555F}"/>
    <cellStyle name="40% - Ênfase3 27 2" xfId="7320" xr:uid="{11C13042-9696-4607-98C1-A084DCCDB0B4}"/>
    <cellStyle name="40% - Ênfase3 28" xfId="7321" xr:uid="{77FFFCCF-7B5B-4A40-A54D-7FA51C3952A7}"/>
    <cellStyle name="40% - Ênfase3 28 2" xfId="7322" xr:uid="{0A8AE932-CB19-47E6-9A4F-0A85DFD157DF}"/>
    <cellStyle name="40% - Ênfase3 29" xfId="7323" xr:uid="{997325A0-14FB-4641-BC8C-F5439102E778}"/>
    <cellStyle name="40% - Ênfase3 29 2" xfId="7324" xr:uid="{B498DF62-A577-4E09-8DA9-62D4BDC8C68D}"/>
    <cellStyle name="40% - Ênfase3 3" xfId="7325" xr:uid="{00B31227-E778-495F-B403-00FD9FB17908}"/>
    <cellStyle name="40% - Ênfase3 3 2" xfId="7326" xr:uid="{83FEC196-97DA-498A-B79C-3AD42C1419A3}"/>
    <cellStyle name="40% - Ênfase3 3 3" xfId="7327" xr:uid="{2C4ADFD3-4EA1-4FD2-ABE0-95E7C58665CD}"/>
    <cellStyle name="40% - Ênfase3 3 3 2" xfId="7328" xr:uid="{7E21AB8E-D391-44B1-A0B1-E3F89D12F3A8}"/>
    <cellStyle name="40% - Ênfase3 3 4" xfId="7329" xr:uid="{75221BA5-F2C6-445A-9908-38759CC19601}"/>
    <cellStyle name="40% - Ênfase3 30" xfId="7330" xr:uid="{F54D4A93-D247-47AF-80AE-4EA468C90612}"/>
    <cellStyle name="40% - Ênfase3 30 2" xfId="7331" xr:uid="{84D82813-5FB1-4D8C-910A-50AD5AAF63C1}"/>
    <cellStyle name="40% - Ênfase3 30 3" xfId="26121" xr:uid="{939FCEC2-092E-45C1-8CD3-5518D60B009A}"/>
    <cellStyle name="40% - Ênfase3 31" xfId="7332" xr:uid="{E5D7DB21-56A5-4E01-8C22-66235B086D9B}"/>
    <cellStyle name="40% - Ênfase3 31 2" xfId="7333" xr:uid="{9C144C58-466C-4A04-B8A1-97DE07198E72}"/>
    <cellStyle name="40% - Ênfase3 32" xfId="7334" xr:uid="{09710450-B115-46C4-80E2-9EF29C525B6B}"/>
    <cellStyle name="40% - Ênfase3 32 2" xfId="7335" xr:uid="{5545995D-3777-4CFC-BC33-D66F0A51C581}"/>
    <cellStyle name="40% - Ênfase3 33" xfId="7336" xr:uid="{D72ACF35-FB3E-4E6A-B1A0-8DF84B17031C}"/>
    <cellStyle name="40% - Ênfase3 33 2" xfId="7337" xr:uid="{87F39B0C-5FA2-4175-ACA2-F100AFA7EAAB}"/>
    <cellStyle name="40% - Ênfase3 33 3" xfId="7338" xr:uid="{7F384E4B-CC1B-40AB-9BDA-9B57C666DE6E}"/>
    <cellStyle name="40% - Ênfase3 33 4" xfId="26122" xr:uid="{98E331AA-0664-41DD-961D-54AD002EFFBB}"/>
    <cellStyle name="40% - Ênfase3 34" xfId="7339" xr:uid="{A06C1AA6-3EC7-4C73-9737-DF06E423D2A1}"/>
    <cellStyle name="40% - Ênfase3 34 2" xfId="7340" xr:uid="{19810AC1-586D-4051-BDE8-DA57DB64AEB8}"/>
    <cellStyle name="40% - Ênfase3 34 3" xfId="7341" xr:uid="{5BD25C3C-A4A8-4326-94B6-7995136AA555}"/>
    <cellStyle name="40% - Ênfase3 34 4" xfId="26123" xr:uid="{F944D1EC-AFD4-48BE-8601-E656081F4549}"/>
    <cellStyle name="40% - Ênfase3 35" xfId="7342" xr:uid="{B11177F8-3085-45BE-9A96-F8AC165F887A}"/>
    <cellStyle name="40% - Ênfase3 35 2" xfId="7343" xr:uid="{4B59A71C-AE4F-49A6-9CC9-556B5CEFCCBF}"/>
    <cellStyle name="40% - Ênfase3 36" xfId="7344" xr:uid="{57CCAEB4-4194-4481-8755-B5DB079A9E89}"/>
    <cellStyle name="40% - Ênfase3 36 2" xfId="7345" xr:uid="{517B2419-D4E3-417C-8640-477F09985CDC}"/>
    <cellStyle name="40% - Ênfase3 4" xfId="7346" xr:uid="{83C6F50A-B186-43BB-BE5E-44F8D509835E}"/>
    <cellStyle name="40% - Ênfase3 4 2" xfId="7347" xr:uid="{1A6AFC21-BB40-4E92-AAE0-1A62AD521710}"/>
    <cellStyle name="40% - Ênfase3 4 2 2" xfId="7348" xr:uid="{7DD0EC44-3BF8-4148-92E4-04CE293CD005}"/>
    <cellStyle name="40% - Ênfase3 4 3" xfId="7349" xr:uid="{8645FAFA-6598-4F63-A0A6-D99B676A3CB6}"/>
    <cellStyle name="40% - Ênfase3 4 3 2" xfId="7350" xr:uid="{08E16CBC-7F3B-452C-9CFC-E4424FA9AB5C}"/>
    <cellStyle name="40% - Ênfase3 4 4" xfId="7351" xr:uid="{63ADBB9F-46AC-4453-AA18-2211B59B8ED2}"/>
    <cellStyle name="40% - Ênfase3 5" xfId="7352" xr:uid="{0DD5A462-EBB6-4E74-B0B9-102282DB89C6}"/>
    <cellStyle name="40% - Ênfase3 5 2" xfId="7353" xr:uid="{726E9BFB-1A13-4853-A656-B80912CAEAEC}"/>
    <cellStyle name="40% - Ênfase3 5 2 2" xfId="7354" xr:uid="{08E2A1C6-E570-416F-8FFB-CC2C1D3A5A73}"/>
    <cellStyle name="40% - Ênfase3 5 3" xfId="7355" xr:uid="{8F646E8B-9AA0-4B8D-8B50-C9831254B644}"/>
    <cellStyle name="40% - Ênfase3 5 3 2" xfId="7356" xr:uid="{EAE5CCB5-726D-4667-AD49-D531FFB8D7F1}"/>
    <cellStyle name="40% - Ênfase3 5 4" xfId="7357" xr:uid="{E108D2FB-1F97-4C10-8679-18640D77DE5F}"/>
    <cellStyle name="40% - Ênfase3 6" xfId="7358" xr:uid="{E675A4C5-2DA5-4A8B-9D30-46763207698C}"/>
    <cellStyle name="40% - Ênfase3 6 2" xfId="7359" xr:uid="{0EDA8DDA-D192-49B0-9AE7-D16A2C92382A}"/>
    <cellStyle name="40% - Ênfase3 6 2 2" xfId="7360" xr:uid="{980170F9-E0D8-4E01-AB44-551CC1E908B4}"/>
    <cellStyle name="40% - Ênfase3 6 3" xfId="7361" xr:uid="{5AF61140-F03B-4D66-A162-F58990DB86A6}"/>
    <cellStyle name="40% - Ênfase3 6 3 2" xfId="7362" xr:uid="{C56968E1-47D2-407F-BE1D-7DBBEBB86EB6}"/>
    <cellStyle name="40% - Ênfase3 6 4" xfId="7363" xr:uid="{BFF63CEF-FDF8-460A-8361-F28EE68110BA}"/>
    <cellStyle name="40% - Ênfase3 7" xfId="7364" xr:uid="{41A34EC2-6D9C-4650-95CF-A4DA4009E5EB}"/>
    <cellStyle name="40% - Ênfase3 7 2" xfId="7365" xr:uid="{AC25D8BF-17F0-401A-B267-9F16AD2D0AA1}"/>
    <cellStyle name="40% - Ênfase3 7 2 2" xfId="7366" xr:uid="{9F20A41C-2CBF-48D3-B7E7-DE0C6432C37D}"/>
    <cellStyle name="40% - Ênfase3 7 3" xfId="7367" xr:uid="{3D782448-A05A-4FC5-8594-81205F918730}"/>
    <cellStyle name="40% - Ênfase3 7 3 2" xfId="7368" xr:uid="{7BBE5D72-6A8F-4176-8322-E1BFA49FFB23}"/>
    <cellStyle name="40% - Ênfase3 7 4" xfId="7369" xr:uid="{600993D6-F485-4C98-A887-4E77922C6787}"/>
    <cellStyle name="40% - Ênfase3 8" xfId="7370" xr:uid="{5AD6E7C5-2AD7-4AE1-B599-F4813D4A2031}"/>
    <cellStyle name="40% - Ênfase3 8 2" xfId="7371" xr:uid="{2458136C-6D19-4D2E-87ED-1372B1E890D4}"/>
    <cellStyle name="40% - Ênfase3 8 2 2" xfId="7372" xr:uid="{A2E73342-0407-4059-B256-8117E77568AC}"/>
    <cellStyle name="40% - Ênfase3 8 3" xfId="7373" xr:uid="{D2E1A4C4-6328-4251-9F35-AB2D03949FD7}"/>
    <cellStyle name="40% - Ênfase3 8 3 2" xfId="7374" xr:uid="{67434F67-EC71-41F2-905A-F192C3855C10}"/>
    <cellStyle name="40% - Ênfase3 8 4" xfId="7375" xr:uid="{DD37F017-08ED-408F-B5DA-8ACD0FAAEEA4}"/>
    <cellStyle name="40% - Ênfase3 9" xfId="7376" xr:uid="{C34C3671-3324-4507-98F7-FE330E94E611}"/>
    <cellStyle name="40% - Ênfase3 9 2" xfId="7377" xr:uid="{67637777-07A8-4B70-BF76-1A42B686DF46}"/>
    <cellStyle name="40% - Ênfase3 9 2 2" xfId="7378" xr:uid="{831FBC7D-8625-458F-B44C-1CABC17D015D}"/>
    <cellStyle name="40% - Ênfase3 9 3" xfId="7379" xr:uid="{6605F56F-777D-4F8C-B671-E7685945D401}"/>
    <cellStyle name="40% - Ênfase3 9 3 2" xfId="7380" xr:uid="{690B922F-0884-483F-9F59-C62D17E41FCF}"/>
    <cellStyle name="40% - Ênfase3 9 4" xfId="7381" xr:uid="{3C5039FF-0327-4B0A-A117-B12264B97D12}"/>
    <cellStyle name="40% - Ênfase4 10" xfId="7382" xr:uid="{D5148591-6FD4-404B-8865-D192C4C3E26F}"/>
    <cellStyle name="40% - Ênfase4 10 2" xfId="7383" xr:uid="{7F34DAA1-C3A6-45D8-A246-042D07DFBD4B}"/>
    <cellStyle name="40% - Ênfase4 10 2 2" xfId="7384" xr:uid="{AB5E314B-AA7E-4F39-AEA2-004565A49972}"/>
    <cellStyle name="40% - Ênfase4 10 3" xfId="7385" xr:uid="{268070C9-49D5-44FE-BFB0-6FD9BAD31038}"/>
    <cellStyle name="40% - Ênfase4 10 3 2" xfId="7386" xr:uid="{160F0660-A4AB-48D2-831A-89478AF615C2}"/>
    <cellStyle name="40% - Ênfase4 10 4" xfId="7387" xr:uid="{3AC5EB0B-B96A-4F62-8D77-A472B07DB3B6}"/>
    <cellStyle name="40% - Ênfase4 11" xfId="7388" xr:uid="{C0FC1740-4CAC-4907-8C78-6285669C7555}"/>
    <cellStyle name="40% - Ênfase4 11 2" xfId="7389" xr:uid="{A318B779-2363-448A-BAE1-4ECF874D6B8B}"/>
    <cellStyle name="40% - Ênfase4 11 2 2" xfId="7390" xr:uid="{FB01C153-2558-4016-8579-63D842047835}"/>
    <cellStyle name="40% - Ênfase4 11 3" xfId="7391" xr:uid="{F41DED88-A7B9-4D45-9862-38E2A75E9710}"/>
    <cellStyle name="40% - Ênfase4 11 3 2" xfId="7392" xr:uid="{024A5121-E6E8-4D6B-BA2F-F2BA44220037}"/>
    <cellStyle name="40% - Ênfase4 11 4" xfId="7393" xr:uid="{4633005F-CD44-42A4-92A1-C48ECAF639F7}"/>
    <cellStyle name="40% - Ênfase4 12" xfId="7394" xr:uid="{92BDBBDC-B6E9-4644-9D69-3773BB533B13}"/>
    <cellStyle name="40% - Ênfase4 12 2" xfId="7395" xr:uid="{11CA36CB-4456-4EE2-B7AE-CF02DC6397D3}"/>
    <cellStyle name="40% - Ênfase4 12 2 2" xfId="7396" xr:uid="{CA16FAE4-8C7E-4DF8-A7FA-5F4820F71301}"/>
    <cellStyle name="40% - Ênfase4 12 3" xfId="7397" xr:uid="{9D7618D1-A991-429B-B010-C5CBBB2BCE7D}"/>
    <cellStyle name="40% - Ênfase4 12 3 2" xfId="7398" xr:uid="{F4D67E4C-55BC-4D53-9B02-BD45F61D666A}"/>
    <cellStyle name="40% - Ênfase4 12 4" xfId="7399" xr:uid="{4FC6687C-F270-4B7C-99C5-FDA2312FAABE}"/>
    <cellStyle name="40% - Ênfase4 13" xfId="7400" xr:uid="{80D5D057-C40A-4870-9406-5AE46A4F8260}"/>
    <cellStyle name="40% - Ênfase4 13 2" xfId="7401" xr:uid="{AD35F00F-870A-4657-8FFF-7E9FF44B7237}"/>
    <cellStyle name="40% - Ênfase4 14" xfId="7402" xr:uid="{A253051F-28FB-4FFC-B47A-F3A41ED77C7F}"/>
    <cellStyle name="40% - Ênfase4 14 2" xfId="7403" xr:uid="{93D18CFA-78A8-41C6-A6E3-5FE0DBE21654}"/>
    <cellStyle name="40% - Ênfase4 15" xfId="7404" xr:uid="{A1360BCD-D3A2-41EC-9541-1E0BE1A1798C}"/>
    <cellStyle name="40% - Ênfase4 15 2" xfId="7405" xr:uid="{A020AB63-E401-4DF3-8D56-AF1EFB962BC0}"/>
    <cellStyle name="40% - Ênfase4 16" xfId="7406" xr:uid="{73CB9000-19A9-4133-9702-D0D67198CD71}"/>
    <cellStyle name="40% - Ênfase4 16 2" xfId="7407" xr:uid="{4BAAE60C-BB57-43F0-B937-4C5042850E46}"/>
    <cellStyle name="40% - Ênfase4 17" xfId="7408" xr:uid="{AA5B0FC5-6EAC-447F-8FDE-37DC60B756D2}"/>
    <cellStyle name="40% - Ênfase4 17 2" xfId="7409" xr:uid="{BEA1A909-4EE1-46F2-9746-15FE712B6E7F}"/>
    <cellStyle name="40% - Ênfase4 18" xfId="7410" xr:uid="{27DDC24E-65BD-49F0-9C40-D3714958F7F7}"/>
    <cellStyle name="40% - Ênfase4 18 2" xfId="7411" xr:uid="{B8B80F5D-4150-4553-95E6-A20B127C4E6A}"/>
    <cellStyle name="40% - Ênfase4 19" xfId="7412" xr:uid="{F81E949A-82E2-4AD1-B62E-1E637536A971}"/>
    <cellStyle name="40% - Ênfase4 19 2" xfId="7413" xr:uid="{A5B43EA0-3FFB-4E04-B3E1-D28ADD3E0DEF}"/>
    <cellStyle name="40% - Ênfase4 2" xfId="7414" xr:uid="{1D1A27B1-F4FD-4B75-A156-A1B09B1504BF}"/>
    <cellStyle name="40% - Ênfase4 2 10" xfId="7415" xr:uid="{0B8C0659-F6FB-4B61-BC6D-A594E602D4EB}"/>
    <cellStyle name="40% - Ênfase4 2 10 2" xfId="7416" xr:uid="{13E3DC33-FEB1-40C1-A4F0-13685BCC52D3}"/>
    <cellStyle name="40% - Ênfase4 2 10 3" xfId="7417" xr:uid="{1DD4E2BA-9743-49A6-B1A0-39BF5B1A5A16}"/>
    <cellStyle name="40% - Ênfase4 2 11" xfId="7418" xr:uid="{0CEF6F61-23F5-4BD6-B441-250CDB969801}"/>
    <cellStyle name="40% - Ênfase4 2 11 2" xfId="7419" xr:uid="{C1467436-6604-45E9-A317-6CF128805460}"/>
    <cellStyle name="40% - Ênfase4 2 11 3" xfId="7420" xr:uid="{5C6F090D-228D-4D8B-AF28-BF56E73670F0}"/>
    <cellStyle name="40% - Ênfase4 2 12" xfId="7421" xr:uid="{A016D07C-35D4-4F0B-94AE-08AF6D519B31}"/>
    <cellStyle name="40% - Ênfase4 2 12 2" xfId="7422" xr:uid="{3DF6B740-3A05-4970-81B9-624C6519E0B3}"/>
    <cellStyle name="40% - Ênfase4 2 12 3" xfId="7423" xr:uid="{E14B2B6C-C8C6-4F07-897A-861666C5F32E}"/>
    <cellStyle name="40% - Ênfase4 2 13" xfId="7424" xr:uid="{CAFDFEF6-84A5-43EF-9296-9E0677130CEE}"/>
    <cellStyle name="40% - Ênfase4 2 13 2" xfId="7425" xr:uid="{80587000-D028-4845-B480-28FF60291B97}"/>
    <cellStyle name="40% - Ênfase4 2 13 3" xfId="7426" xr:uid="{C2520181-1608-41D6-B664-40DE733F131A}"/>
    <cellStyle name="40% - Ênfase4 2 14" xfId="7427" xr:uid="{AB2DD0FF-1F6F-451B-B716-12557D835E3D}"/>
    <cellStyle name="40% - Ênfase4 2 14 2" xfId="7428" xr:uid="{833E201C-D8CF-4C1C-B1B0-D6AA1C0723DE}"/>
    <cellStyle name="40% - Ênfase4 2 14 3" xfId="7429" xr:uid="{A2F056CD-C118-4E93-8E44-E4473B82F798}"/>
    <cellStyle name="40% - Ênfase4 2 15" xfId="7430" xr:uid="{6742B897-A478-485C-8453-D8406A431D7F}"/>
    <cellStyle name="40% - Ênfase4 2 15 2" xfId="7431" xr:uid="{1F2FBD71-7263-401C-8BCC-6A8AF058D81A}"/>
    <cellStyle name="40% - Ênfase4 2 15 3" xfId="7432" xr:uid="{13560CD0-3ECC-4AE0-B34A-7F5254B6A78A}"/>
    <cellStyle name="40% - Ênfase4 2 16" xfId="7433" xr:uid="{54E13730-9E9D-4042-8980-9C4A65678980}"/>
    <cellStyle name="40% - Ênfase4 2 16 2" xfId="7434" xr:uid="{FF41BF33-54DC-4F19-A729-2E99DB756EED}"/>
    <cellStyle name="40% - Ênfase4 2 16 3" xfId="7435" xr:uid="{85B8AC56-D45A-470D-9673-78E04B5652F5}"/>
    <cellStyle name="40% - Ênfase4 2 17" xfId="7436" xr:uid="{63DE075B-CF76-4926-B2A3-5C3CB58C3BC3}"/>
    <cellStyle name="40% - Ênfase4 2 17 2" xfId="7437" xr:uid="{E39CE88F-F089-49B9-8EEA-64B99295A751}"/>
    <cellStyle name="40% - Ênfase4 2 17 3" xfId="7438" xr:uid="{363E088D-F709-446B-8DC5-095E2BE43A20}"/>
    <cellStyle name="40% - Ênfase4 2 18" xfId="7439" xr:uid="{F96E2895-07DA-4D6A-9955-DE5AFECB6957}"/>
    <cellStyle name="40% - Ênfase4 2 18 2" xfId="7440" xr:uid="{3E998FD8-7717-44F4-8989-522DE2799F6E}"/>
    <cellStyle name="40% - Ênfase4 2 18 3" xfId="7441" xr:uid="{A5C50282-94A0-49BE-B18E-146F06CB8250}"/>
    <cellStyle name="40% - Ênfase4 2 19" xfId="7442" xr:uid="{64C7D4E1-5E25-4404-BD08-D34B2EDC2B49}"/>
    <cellStyle name="40% - Ênfase4 2 19 2" xfId="7443" xr:uid="{74638E30-CAD9-48E8-805B-DD1EE0E14F7A}"/>
    <cellStyle name="40% - Ênfase4 2 19 3" xfId="7444" xr:uid="{F7FB0F12-2618-472A-A83A-D750D0F4C3F2}"/>
    <cellStyle name="40% - Ênfase4 2 2" xfId="7445" xr:uid="{99EE7DFF-E457-4827-83AD-097CE4C7C2FA}"/>
    <cellStyle name="40% - Ênfase4 2 2 2" xfId="7446" xr:uid="{E96B81C4-38E3-4E93-81A7-B35EED573EF8}"/>
    <cellStyle name="40% - Ênfase4 2 2 2 2" xfId="7447" xr:uid="{B77B07F4-E30A-43C7-9D65-DCCB40F13C49}"/>
    <cellStyle name="40% - Ênfase4 2 2 2 2 2" xfId="7448" xr:uid="{1D368C5F-CC44-4200-B2EE-19F2D5D2FAFD}"/>
    <cellStyle name="40% - Ênfase4 2 2 2 3" xfId="7449" xr:uid="{50CD602F-AF4A-4BD2-BC40-1F32BE842766}"/>
    <cellStyle name="40% - Ênfase4 2 2 2 3 2" xfId="7450" xr:uid="{B3DBDA10-21A1-42BD-B8F4-2F27E6C1BD4F}"/>
    <cellStyle name="40% - Ênfase4 2 2 2 4" xfId="7451" xr:uid="{418DEDD4-7033-4493-973B-8B6604DD7965}"/>
    <cellStyle name="40% - Ênfase4 2 2 3" xfId="7452" xr:uid="{EFAFA13D-ADD7-4BAA-85F9-E42C07A9FBCE}"/>
    <cellStyle name="40% - Ênfase4 2 2 3 2" xfId="7453" xr:uid="{701A84DF-30B8-4C96-B51C-4E0EE2CBAF82}"/>
    <cellStyle name="40% - Ênfase4 2 2 4" xfId="7454" xr:uid="{1B738CBE-A65F-49B2-B8F0-BCC6E5A1A622}"/>
    <cellStyle name="40% - Ênfase4 2 2 5" xfId="7455" xr:uid="{7648A63C-3183-49F1-A8DF-50691E802493}"/>
    <cellStyle name="40% - Ênfase4 2 20" xfId="7456" xr:uid="{129270CE-D7A6-4A16-8577-9348738C7134}"/>
    <cellStyle name="40% - Ênfase4 2 20 2" xfId="7457" xr:uid="{F7CE52F4-AB77-4181-A5CC-EE0C762F19DA}"/>
    <cellStyle name="40% - Ênfase4 2 20 3" xfId="7458" xr:uid="{7215EA2D-C457-4A65-B4BC-A56757217DB4}"/>
    <cellStyle name="40% - Ênfase4 2 21" xfId="7459" xr:uid="{54EB8255-E21A-432A-9A6F-425A0504C9FB}"/>
    <cellStyle name="40% - Ênfase4 2 21 2" xfId="7460" xr:uid="{C03F32C6-4978-4738-8FC5-50595BE9A17B}"/>
    <cellStyle name="40% - Ênfase4 2 21 3" xfId="7461" xr:uid="{1852D1A8-1657-48C5-B162-E70A0E636072}"/>
    <cellStyle name="40% - Ênfase4 2 22" xfId="7462" xr:uid="{BE967791-C888-48EB-B523-EFB59238C0DE}"/>
    <cellStyle name="40% - Ênfase4 2 22 2" xfId="7463" xr:uid="{873A13D5-2703-41AF-8CC1-DA6AD20F7A30}"/>
    <cellStyle name="40% - Ênfase4 2 22 3" xfId="7464" xr:uid="{0D254DA7-CCCF-413B-802E-6F64B86A785D}"/>
    <cellStyle name="40% - Ênfase4 2 23" xfId="7465" xr:uid="{8BC2215F-D6EF-4BC0-9910-3902A708C2A6}"/>
    <cellStyle name="40% - Ênfase4 2 23 2" xfId="7466" xr:uid="{B7CC31D0-4161-4C89-B390-176DF9B4F439}"/>
    <cellStyle name="40% - Ênfase4 2 23 3" xfId="7467" xr:uid="{DC41E210-5C01-41A6-A196-6A3046E04B7B}"/>
    <cellStyle name="40% - Ênfase4 2 24" xfId="7468" xr:uid="{42F47B2F-0F81-4C85-B1FF-461005723656}"/>
    <cellStyle name="40% - Ênfase4 2 24 2" xfId="7469" xr:uid="{560D1365-5272-4AB0-832A-8606CF29550A}"/>
    <cellStyle name="40% - Ênfase4 2 24 3" xfId="7470" xr:uid="{B651702A-482D-4949-8278-BF963390DAEC}"/>
    <cellStyle name="40% - Ênfase4 2 25" xfId="7471" xr:uid="{300BB350-6457-4BAC-BB65-2FBAF4C5C2B5}"/>
    <cellStyle name="40% - Ênfase4 2 25 2" xfId="7472" xr:uid="{62CA810C-2FC6-4D9C-BFD0-1B59DA3E5995}"/>
    <cellStyle name="40% - Ênfase4 2 25 3" xfId="7473" xr:uid="{27FFD6BC-BEEE-4B90-A420-9DB4077418DF}"/>
    <cellStyle name="40% - Ênfase4 2 26" xfId="7474" xr:uid="{6036B557-F287-4BCD-8117-C67896FDC475}"/>
    <cellStyle name="40% - Ênfase4 2 26 2" xfId="7475" xr:uid="{4EC9A53D-6DDA-4953-B11B-7EA604C3A56D}"/>
    <cellStyle name="40% - Ênfase4 2 26 3" xfId="7476" xr:uid="{3F151612-6C31-4B99-B23F-803F4A55A0E9}"/>
    <cellStyle name="40% - Ênfase4 2 27" xfId="7477" xr:uid="{9A388C1C-87D5-4FFE-BCC4-F07C42176C3C}"/>
    <cellStyle name="40% - Ênfase4 2 27 2" xfId="7478" xr:uid="{7B96C031-9C09-413C-A884-7AAE8A66898A}"/>
    <cellStyle name="40% - Ênfase4 2 27 3" xfId="7479" xr:uid="{AF28BB13-6E77-4617-8E7D-54936F404666}"/>
    <cellStyle name="40% - Ênfase4 2 28" xfId="7480" xr:uid="{E001EBDA-51F9-4307-8540-1B598E31CC45}"/>
    <cellStyle name="40% - Ênfase4 2 28 2" xfId="7481" xr:uid="{8FFB14AD-5AC0-4066-B451-F7BDDF9F6317}"/>
    <cellStyle name="40% - Ênfase4 2 28 3" xfId="7482" xr:uid="{126BAD76-81F4-47FB-9952-90A4EFAEC67C}"/>
    <cellStyle name="40% - Ênfase4 2 29" xfId="7483" xr:uid="{78FCBC4A-5403-4EC5-B580-B05CA966F77B}"/>
    <cellStyle name="40% - Ênfase4 2 29 2" xfId="7484" xr:uid="{3C8BB690-D6EB-4682-B1AE-1C3086546714}"/>
    <cellStyle name="40% - Ênfase4 2 29 3" xfId="7485" xr:uid="{4435D539-4A62-4D50-A3E5-101B79DAB2B2}"/>
    <cellStyle name="40% - Ênfase4 2 3" xfId="7486" xr:uid="{3F869581-D516-431A-893D-F79C48A74923}"/>
    <cellStyle name="40% - Ênfase4 2 3 2" xfId="7487" xr:uid="{124ECE43-4285-46C5-B399-6EB3F46BB66E}"/>
    <cellStyle name="40% - Ênfase4 2 3 3" xfId="26124" xr:uid="{C70D106B-83DA-49FF-A7FB-B7989956FF0F}"/>
    <cellStyle name="40% - Ênfase4 2 30" xfId="7488" xr:uid="{69B6DE88-6A6C-474F-AFCE-5DFBC2BB4B8F}"/>
    <cellStyle name="40% - Ênfase4 2 30 2" xfId="7489" xr:uid="{E03C6C49-D772-4EE3-B60B-530B0FA83F03}"/>
    <cellStyle name="40% - Ênfase4 2 30 3" xfId="7490" xr:uid="{E93453F4-E663-4A55-B360-ABF35A96ACB9}"/>
    <cellStyle name="40% - Ênfase4 2 31" xfId="7491" xr:uid="{87C623AB-7263-4146-A34C-CBF9A886F0BF}"/>
    <cellStyle name="40% - Ênfase4 2 31 2" xfId="7492" xr:uid="{B2E2037C-D8DB-48F3-A042-60860D0FAC15}"/>
    <cellStyle name="40% - Ênfase4 2 31 3" xfId="7493" xr:uid="{A745E94A-9A09-4D3F-8BD5-C6FAE5EDFF9F}"/>
    <cellStyle name="40% - Ênfase4 2 32" xfId="7494" xr:uid="{03B830D6-8F65-4FAA-82C4-4A977CDF4FD4}"/>
    <cellStyle name="40% - Ênfase4 2 32 2" xfId="7495" xr:uid="{1E4920AC-AF0B-4370-9A70-F2EAC02C64AF}"/>
    <cellStyle name="40% - Ênfase4 2 32 3" xfId="7496" xr:uid="{14A71CEB-4370-45C5-A169-B373121F6730}"/>
    <cellStyle name="40% - Ênfase4 2 33" xfId="7497" xr:uid="{7D258668-450B-4E80-B760-95CFE88D72FB}"/>
    <cellStyle name="40% - Ênfase4 2 33 2" xfId="7498" xr:uid="{9982B661-330A-4E5A-B84A-1AB706E622C2}"/>
    <cellStyle name="40% - Ênfase4 2 33 3" xfId="7499" xr:uid="{2A470BC0-A5C2-4C38-8C70-FE78F48BA7D4}"/>
    <cellStyle name="40% - Ênfase4 2 34" xfId="7500" xr:uid="{50787EE7-26EE-4AF9-AA02-2B6901516051}"/>
    <cellStyle name="40% - Ênfase4 2 34 2" xfId="7501" xr:uid="{4CC6B0DF-1C48-4474-A920-5A750CC75BEC}"/>
    <cellStyle name="40% - Ênfase4 2 35" xfId="7502" xr:uid="{8E577FD7-F7C5-4873-B057-4C5C1E0479CF}"/>
    <cellStyle name="40% - Ênfase4 2 4" xfId="7503" xr:uid="{E5871F5F-288F-48D5-B138-F59B11666574}"/>
    <cellStyle name="40% - Ênfase4 2 4 2" xfId="7504" xr:uid="{B30393B3-FF5C-4E22-AFB9-CFD8C60FE8E2}"/>
    <cellStyle name="40% - Ênfase4 2 4 3" xfId="26125" xr:uid="{C324D116-6E63-442C-BCAD-6AE9B1726EAC}"/>
    <cellStyle name="40% - Ênfase4 2 5" xfId="7505" xr:uid="{E15E7358-9E3B-4464-ADD1-27E2E8AB0F60}"/>
    <cellStyle name="40% - Ênfase4 2 5 2" xfId="7506" xr:uid="{EE827358-7E52-4453-9218-D705F0A0B7AE}"/>
    <cellStyle name="40% - Ênfase4 2 5 3" xfId="26126" xr:uid="{87256C4D-3BB1-4A02-BE2F-1B5BD75CCCB2}"/>
    <cellStyle name="40% - Ênfase4 2 6" xfId="7507" xr:uid="{AC79AD1A-9810-4EBC-8125-EBB2349D9ED8}"/>
    <cellStyle name="40% - Ênfase4 2 6 2" xfId="7508" xr:uid="{2CF402A0-ED46-4C92-B4BE-394AFAA36148}"/>
    <cellStyle name="40% - Ênfase4 2 6 3" xfId="7509" xr:uid="{CBE7C886-4117-471B-8F44-0B49ECD648B1}"/>
    <cellStyle name="40% - Ênfase4 2 7" xfId="7510" xr:uid="{EE82487F-2A89-45BE-A85F-77C94C9A10B3}"/>
    <cellStyle name="40% - Ênfase4 2 7 2" xfId="7511" xr:uid="{AFFFBDFA-DD1B-4919-A01D-1A4E989AE0DD}"/>
    <cellStyle name="40% - Ênfase4 2 7 3" xfId="7512" xr:uid="{B63490F2-9C00-4B43-B8BF-E5BE243E1775}"/>
    <cellStyle name="40% - Ênfase4 2 8" xfId="7513" xr:uid="{928DDCBE-92F3-4AAA-9E4F-1657FEAC5BBD}"/>
    <cellStyle name="40% - Ênfase4 2 8 2" xfId="7514" xr:uid="{14E7074A-F09A-401D-89B8-4E7250C4AC8C}"/>
    <cellStyle name="40% - Ênfase4 2 8 3" xfId="7515" xr:uid="{F6F874F4-2C2C-403E-A019-6D84CE5D6DE2}"/>
    <cellStyle name="40% - Ênfase4 2 9" xfId="7516" xr:uid="{843DFCB7-ABD4-4215-A686-F86EFC3DC2F5}"/>
    <cellStyle name="40% - Ênfase4 2 9 2" xfId="7517" xr:uid="{B3976C09-863D-4137-9AA9-3BB846F86F64}"/>
    <cellStyle name="40% - Ênfase4 2 9 3" xfId="7518" xr:uid="{8007A7B1-FF1E-4B41-8680-139AD3BB1445}"/>
    <cellStyle name="40% - Ênfase4 20" xfId="7519" xr:uid="{91031FF1-B4F3-4875-8712-3BCF622893E1}"/>
    <cellStyle name="40% - Ênfase4 20 2" xfId="7520" xr:uid="{81239360-5363-4CDD-9817-92A846C95B24}"/>
    <cellStyle name="40% - Ênfase4 21" xfId="7521" xr:uid="{5A50C9F5-C52D-4F4E-B040-35867AD375D0}"/>
    <cellStyle name="40% - Ênfase4 21 2" xfId="7522" xr:uid="{B27809A3-1DD5-4B4F-9C4C-2C20AB136983}"/>
    <cellStyle name="40% - Ênfase4 22" xfId="7523" xr:uid="{FF1DAD68-01A3-486A-8579-CF99FC783707}"/>
    <cellStyle name="40% - Ênfase4 22 2" xfId="7524" xr:uid="{BEC6FAAD-7B4C-4BB4-9A79-462D662842BD}"/>
    <cellStyle name="40% - Ênfase4 23" xfId="7525" xr:uid="{A0E3D664-DA8F-43CA-B54E-05C7BC38FC0D}"/>
    <cellStyle name="40% - Ênfase4 23 2" xfId="7526" xr:uid="{E0D6B3D4-1568-43CA-AA1A-4A1FF699E5AF}"/>
    <cellStyle name="40% - Ênfase4 24" xfId="7527" xr:uid="{7EDC3404-277E-4188-B623-0460BC62C498}"/>
    <cellStyle name="40% - Ênfase4 24 2" xfId="7528" xr:uid="{502F3BCD-DB6D-4FAC-8842-305EF6E5E28F}"/>
    <cellStyle name="40% - Ênfase4 25" xfId="7529" xr:uid="{8366ADBD-0E54-4972-82B1-366BCD450E54}"/>
    <cellStyle name="40% - Ênfase4 25 2" xfId="7530" xr:uid="{32645266-7B4B-4AFA-B557-611E2E0DFF8E}"/>
    <cellStyle name="40% - Ênfase4 26" xfId="7531" xr:uid="{41AFF75A-66E7-4879-AC49-127F8A55D6AF}"/>
    <cellStyle name="40% - Ênfase4 26 2" xfId="7532" xr:uid="{80A424AA-043C-4893-9D0B-4B9561A34D02}"/>
    <cellStyle name="40% - Ênfase4 27" xfId="7533" xr:uid="{40F64EEF-4DF3-4B41-B52A-471A42712081}"/>
    <cellStyle name="40% - Ênfase4 27 2" xfId="7534" xr:uid="{C2512854-8BD4-4D65-A6D8-E084028D6D55}"/>
    <cellStyle name="40% - Ênfase4 28" xfId="7535" xr:uid="{12D3C627-6063-4709-9594-5427772B7085}"/>
    <cellStyle name="40% - Ênfase4 28 2" xfId="7536" xr:uid="{79289B42-0DB3-4AAC-B1A9-C273DFDAB97A}"/>
    <cellStyle name="40% - Ênfase4 29" xfId="7537" xr:uid="{B185994C-26C0-4148-8135-D11C4A058971}"/>
    <cellStyle name="40% - Ênfase4 29 2" xfId="7538" xr:uid="{92E3F9FC-65BF-41E8-B3C4-4AA3504851C2}"/>
    <cellStyle name="40% - Ênfase4 3" xfId="7539" xr:uid="{99F50D01-5544-40B1-AABE-796C7462C516}"/>
    <cellStyle name="40% - Ênfase4 3 2" xfId="7540" xr:uid="{2763384F-D327-41DE-A260-50BE861CBEF4}"/>
    <cellStyle name="40% - Ênfase4 3 3" xfId="7541" xr:uid="{3957711E-6659-4FFB-8A29-EA2F3B602716}"/>
    <cellStyle name="40% - Ênfase4 3 3 2" xfId="7542" xr:uid="{B5ED228B-9A00-44DC-9D28-9FB3F6BD72E2}"/>
    <cellStyle name="40% - Ênfase4 3 4" xfId="7543" xr:uid="{110274E1-6D99-42A3-8154-1E6DD9FDD032}"/>
    <cellStyle name="40% - Ênfase4 30" xfId="7544" xr:uid="{D87C400D-CEE8-457E-AFB3-46DB0EF590F7}"/>
    <cellStyle name="40% - Ênfase4 30 2" xfId="7545" xr:uid="{CAAC6686-BCE6-48DD-80A4-623661E34101}"/>
    <cellStyle name="40% - Ênfase4 30 3" xfId="26127" xr:uid="{DDA552F5-8B03-43D8-A2A3-15119ED485AF}"/>
    <cellStyle name="40% - Ênfase4 31" xfId="7546" xr:uid="{5D5B2EBE-25ED-434D-952B-86665C4B301C}"/>
    <cellStyle name="40% - Ênfase4 31 2" xfId="7547" xr:uid="{B7AACF77-E623-4420-8AF1-F9BE956955A3}"/>
    <cellStyle name="40% - Ênfase4 32" xfId="7548" xr:uid="{D211E9A9-D93B-491F-B912-FFC4685806EA}"/>
    <cellStyle name="40% - Ênfase4 32 2" xfId="7549" xr:uid="{7CACD0E6-640B-4E59-AD81-61E5E02A476A}"/>
    <cellStyle name="40% - Ênfase4 33" xfId="7550" xr:uid="{44BCA86F-9713-426B-B7CA-17E371047B7E}"/>
    <cellStyle name="40% - Ênfase4 33 2" xfId="7551" xr:uid="{D7A6C506-253B-4F31-9BED-531D0DF79374}"/>
    <cellStyle name="40% - Ênfase4 33 3" xfId="7552" xr:uid="{CF135C96-13B5-4D8A-884D-3CCC40E35DEF}"/>
    <cellStyle name="40% - Ênfase4 33 4" xfId="26128" xr:uid="{F1364EA0-E32A-4CCD-B9C3-1D9F1FD5E9ED}"/>
    <cellStyle name="40% - Ênfase4 34" xfId="7553" xr:uid="{C2C75128-5B37-4508-B8A9-9317EBA7A101}"/>
    <cellStyle name="40% - Ênfase4 34 2" xfId="7554" xr:uid="{5BC5D6DF-B8ED-4E6F-81E9-3B0C0E4BB1E8}"/>
    <cellStyle name="40% - Ênfase4 34 3" xfId="7555" xr:uid="{6B387036-8BAF-4206-84FF-0155D9C20B17}"/>
    <cellStyle name="40% - Ênfase4 34 4" xfId="26129" xr:uid="{74D89BEC-5E84-4797-9458-AD4C94625DBD}"/>
    <cellStyle name="40% - Ênfase4 35" xfId="7556" xr:uid="{839A96EA-DE77-49F4-823F-2032B81237D2}"/>
    <cellStyle name="40% - Ênfase4 35 2" xfId="7557" xr:uid="{9ECE5454-C0BB-4C08-B1A7-9D9840442702}"/>
    <cellStyle name="40% - Ênfase4 36" xfId="7558" xr:uid="{323F0A5F-DC1B-48A4-A62D-2D4D7AA624B2}"/>
    <cellStyle name="40% - Ênfase4 36 2" xfId="7559" xr:uid="{893649A8-72BE-481D-AE44-842E27D8772A}"/>
    <cellStyle name="40% - Ênfase4 4" xfId="7560" xr:uid="{F3B1BE92-8C61-4FC4-B8A1-F3E94EBF1216}"/>
    <cellStyle name="40% - Ênfase4 4 2" xfId="7561" xr:uid="{43E8CD69-A60D-453B-B5D7-F569228DB581}"/>
    <cellStyle name="40% - Ênfase4 4 2 2" xfId="7562" xr:uid="{5F4529B3-F687-4D1D-96B8-44D630B09C4D}"/>
    <cellStyle name="40% - Ênfase4 4 3" xfId="7563" xr:uid="{25FF7062-50BB-4370-B820-92EF00C61EA2}"/>
    <cellStyle name="40% - Ênfase4 4 3 2" xfId="7564" xr:uid="{7A3AB78E-B4F7-426D-BBFF-AFE3978EE1F4}"/>
    <cellStyle name="40% - Ênfase4 4 4" xfId="7565" xr:uid="{640FDE14-F607-4B62-AA2C-A590933561B5}"/>
    <cellStyle name="40% - Ênfase4 5" xfId="7566" xr:uid="{DDF5823A-4EE5-4AE9-ADF3-E454E5C32317}"/>
    <cellStyle name="40% - Ênfase4 5 2" xfId="7567" xr:uid="{FE06FC31-0212-4B9F-B6F4-A6A3ABDF6688}"/>
    <cellStyle name="40% - Ênfase4 5 2 2" xfId="7568" xr:uid="{1C4AD591-E335-4AF8-B89B-354F939FE5AF}"/>
    <cellStyle name="40% - Ênfase4 5 3" xfId="7569" xr:uid="{E979F78D-1F0C-4BF6-A1A4-D07675FD9477}"/>
    <cellStyle name="40% - Ênfase4 5 3 2" xfId="7570" xr:uid="{C2E6D5A6-2ADC-417F-A8E2-8E0221D10332}"/>
    <cellStyle name="40% - Ênfase4 5 4" xfId="7571" xr:uid="{E7EA6AA8-0E8B-4619-986C-73B61231A034}"/>
    <cellStyle name="40% - Ênfase4 6" xfId="7572" xr:uid="{F9FCF21F-7194-46BA-9AF5-C8AC7F58E60D}"/>
    <cellStyle name="40% - Ênfase4 6 2" xfId="7573" xr:uid="{C6A08A19-7DB3-4978-A356-D1D2D496A02E}"/>
    <cellStyle name="40% - Ênfase4 6 2 2" xfId="7574" xr:uid="{5EA927DA-C86C-4C7D-9F87-044D9F16EEA8}"/>
    <cellStyle name="40% - Ênfase4 6 3" xfId="7575" xr:uid="{CF870C61-F1D4-4AFB-956D-11A4BA927A7C}"/>
    <cellStyle name="40% - Ênfase4 6 3 2" xfId="7576" xr:uid="{83A08791-C6BE-4813-BF1A-4CA0D75D785C}"/>
    <cellStyle name="40% - Ênfase4 6 4" xfId="7577" xr:uid="{C53704DF-8D81-4AEF-868D-3F9DDB5E0559}"/>
    <cellStyle name="40% - Ênfase4 7" xfId="7578" xr:uid="{1B995FB5-40B7-4DEF-BF2A-02EFE61E854C}"/>
    <cellStyle name="40% - Ênfase4 7 2" xfId="7579" xr:uid="{7A375D8C-B1D1-408C-BBEC-5355B8D956C3}"/>
    <cellStyle name="40% - Ênfase4 7 2 2" xfId="7580" xr:uid="{4E314117-3E24-4C76-853D-4039338EF03E}"/>
    <cellStyle name="40% - Ênfase4 7 3" xfId="7581" xr:uid="{5A52CC1A-87DE-4360-98F9-B49DE18896E5}"/>
    <cellStyle name="40% - Ênfase4 7 3 2" xfId="7582" xr:uid="{B5023A57-0402-4298-8225-C98623C4E0A1}"/>
    <cellStyle name="40% - Ênfase4 7 4" xfId="7583" xr:uid="{D45C13A1-9C0E-4196-AD55-24B639D4F6F4}"/>
    <cellStyle name="40% - Ênfase4 8" xfId="7584" xr:uid="{E213193E-6F68-4009-8D0C-BFEA4EA70009}"/>
    <cellStyle name="40% - Ênfase4 8 2" xfId="7585" xr:uid="{27A8317B-D1FF-464D-B893-655355EBA585}"/>
    <cellStyle name="40% - Ênfase4 8 2 2" xfId="7586" xr:uid="{8ABF490A-453B-4678-A50D-9DF5310A1CE9}"/>
    <cellStyle name="40% - Ênfase4 8 3" xfId="7587" xr:uid="{14148EBC-39BF-4874-ABBE-F773296CF79D}"/>
    <cellStyle name="40% - Ênfase4 8 3 2" xfId="7588" xr:uid="{84C68180-DA60-4403-B94C-1C5DDE3CBBBC}"/>
    <cellStyle name="40% - Ênfase4 8 4" xfId="7589" xr:uid="{E5702BEC-74A7-475E-B58A-AB01D87D07F4}"/>
    <cellStyle name="40% - Ênfase4 9" xfId="7590" xr:uid="{0198AD95-2EB6-4F08-B6A7-572028C47B80}"/>
    <cellStyle name="40% - Ênfase4 9 2" xfId="7591" xr:uid="{6CB575D7-4213-418D-9662-E5429B0ADCCF}"/>
    <cellStyle name="40% - Ênfase4 9 2 2" xfId="7592" xr:uid="{FD030D32-29E9-49DF-B065-587965E2491D}"/>
    <cellStyle name="40% - Ênfase4 9 3" xfId="7593" xr:uid="{F3751E7A-6B89-4373-91AF-98145540E490}"/>
    <cellStyle name="40% - Ênfase4 9 3 2" xfId="7594" xr:uid="{622048A1-2DBB-4602-A480-C5B4D9BED77E}"/>
    <cellStyle name="40% - Ênfase4 9 4" xfId="7595" xr:uid="{E6730F45-FE50-4E6D-809D-B5F182F71DC3}"/>
    <cellStyle name="40% - Ênfase5 10" xfId="7596" xr:uid="{21C0D920-370B-4A90-840C-BFDD07224802}"/>
    <cellStyle name="40% - Ênfase5 10 2" xfId="7597" xr:uid="{2281E2C9-93D1-4065-AB08-122044BF931E}"/>
    <cellStyle name="40% - Ênfase5 10 2 2" xfId="7598" xr:uid="{2B1B559A-1639-4D98-828F-48D72828203F}"/>
    <cellStyle name="40% - Ênfase5 10 3" xfId="7599" xr:uid="{B4CE124B-A69D-4A84-8839-1E54FABD5276}"/>
    <cellStyle name="40% - Ênfase5 10 3 2" xfId="7600" xr:uid="{EE404FB9-CFBA-4050-8FEE-598B52126783}"/>
    <cellStyle name="40% - Ênfase5 10 4" xfId="7601" xr:uid="{8DAEDA44-0D5C-432F-9545-457818F61D00}"/>
    <cellStyle name="40% - Ênfase5 11" xfId="7602" xr:uid="{E44446ED-7148-48FD-BA1A-B36C297BD71E}"/>
    <cellStyle name="40% - Ênfase5 11 2" xfId="7603" xr:uid="{D9057550-C1D7-4604-BD88-B42732DEFF5E}"/>
    <cellStyle name="40% - Ênfase5 11 2 2" xfId="7604" xr:uid="{9D277B08-D39A-4246-8068-56EAF8B36EA6}"/>
    <cellStyle name="40% - Ênfase5 11 3" xfId="7605" xr:uid="{1708404D-263F-49FF-899E-E067734ED46C}"/>
    <cellStyle name="40% - Ênfase5 11 3 2" xfId="7606" xr:uid="{2E330EB6-65A0-4410-B448-3459F946F25A}"/>
    <cellStyle name="40% - Ênfase5 11 4" xfId="7607" xr:uid="{682D05B0-B4CB-4A7F-98EB-6FDAB518218E}"/>
    <cellStyle name="40% - Ênfase5 12" xfId="7608" xr:uid="{083B794A-B1CD-480C-A017-367132DA804A}"/>
    <cellStyle name="40% - Ênfase5 12 2" xfId="7609" xr:uid="{76EECE38-1DC1-43A5-B1AB-F31D63E11607}"/>
    <cellStyle name="40% - Ênfase5 12 2 2" xfId="7610" xr:uid="{B3205C53-FC63-4BF5-BE7C-784DF1285625}"/>
    <cellStyle name="40% - Ênfase5 12 3" xfId="7611" xr:uid="{4A956223-6C45-4776-B042-39F8DEFFA3DC}"/>
    <cellStyle name="40% - Ênfase5 12 3 2" xfId="7612" xr:uid="{BC1F39EF-2DBA-497D-8CA7-D686543B90C6}"/>
    <cellStyle name="40% - Ênfase5 12 4" xfId="7613" xr:uid="{5E15F995-287B-4602-8AC4-8C2F24CB0E10}"/>
    <cellStyle name="40% - Ênfase5 13" xfId="7614" xr:uid="{7611A9DC-CE8D-4634-B6A9-96E93FD412DF}"/>
    <cellStyle name="40% - Ênfase5 13 2" xfId="7615" xr:uid="{144298F5-0058-44C9-B4EF-3CEF85820CD1}"/>
    <cellStyle name="40% - Ênfase5 14" xfId="7616" xr:uid="{B7D9113C-ABCA-4D7A-9830-F3C22017E77C}"/>
    <cellStyle name="40% - Ênfase5 14 2" xfId="7617" xr:uid="{8E6B4FEA-E753-4077-84D3-1B76A921CD1F}"/>
    <cellStyle name="40% - Ênfase5 15" xfId="7618" xr:uid="{5D44905D-352C-4470-ADAD-DDA93FF08568}"/>
    <cellStyle name="40% - Ênfase5 15 2" xfId="7619" xr:uid="{BA5D15E5-459F-4186-BEF7-777B8A678AC7}"/>
    <cellStyle name="40% - Ênfase5 16" xfId="7620" xr:uid="{EDA6EFDA-E432-4BAF-8B59-9BF4D3D5D8A4}"/>
    <cellStyle name="40% - Ênfase5 16 2" xfId="7621" xr:uid="{2612A3D1-101A-4907-A86A-CB980F01B905}"/>
    <cellStyle name="40% - Ênfase5 17" xfId="7622" xr:uid="{5FCFFE33-AAC6-4F3F-A3BE-3A6BDFEF958B}"/>
    <cellStyle name="40% - Ênfase5 17 2" xfId="7623" xr:uid="{775016CA-2B04-4A81-9F88-767A583E320B}"/>
    <cellStyle name="40% - Ênfase5 18" xfId="7624" xr:uid="{3ECC06D5-E17C-4146-9C8D-CC0BD6171FF8}"/>
    <cellStyle name="40% - Ênfase5 18 2" xfId="7625" xr:uid="{C6427659-BA71-483C-AAD5-1FE667E17759}"/>
    <cellStyle name="40% - Ênfase5 19" xfId="7626" xr:uid="{BD12942D-385C-4403-BB12-7253ED884782}"/>
    <cellStyle name="40% - Ênfase5 19 2" xfId="7627" xr:uid="{B6AD68D0-9D66-42C2-8FB9-BFFE1858D7F7}"/>
    <cellStyle name="40% - Ênfase5 2" xfId="7628" xr:uid="{BBD018FB-82F3-4501-B2B2-B74BFDCCA855}"/>
    <cellStyle name="40% - Ênfase5 2 10" xfId="7629" xr:uid="{9ABECAA7-A90D-4A65-9C6E-009A122F8C8C}"/>
    <cellStyle name="40% - Ênfase5 2 10 2" xfId="7630" xr:uid="{0AE73067-BB1B-4671-BE38-ECEFCA70B620}"/>
    <cellStyle name="40% - Ênfase5 2 10 3" xfId="7631" xr:uid="{8B7A6721-E9B2-420A-8867-909934267CA1}"/>
    <cellStyle name="40% - Ênfase5 2 11" xfId="7632" xr:uid="{F36E851A-B88F-4ECC-A969-9950D7E1B6FC}"/>
    <cellStyle name="40% - Ênfase5 2 11 2" xfId="7633" xr:uid="{318A2825-44DD-4A89-B11D-FA1E691073E6}"/>
    <cellStyle name="40% - Ênfase5 2 11 3" xfId="7634" xr:uid="{C2DC4A0F-B022-4D3F-8169-FF85EA701240}"/>
    <cellStyle name="40% - Ênfase5 2 12" xfId="7635" xr:uid="{D5F276EC-C1BF-48FB-9E3A-86E2FC494EFC}"/>
    <cellStyle name="40% - Ênfase5 2 12 2" xfId="7636" xr:uid="{701E4C8F-9FA6-413C-9C31-D085545BB989}"/>
    <cellStyle name="40% - Ênfase5 2 12 3" xfId="7637" xr:uid="{5865856C-E27D-423E-B6B0-59563E6581BD}"/>
    <cellStyle name="40% - Ênfase5 2 13" xfId="7638" xr:uid="{4FC18D77-3F42-4E45-ADDE-FC2A197AB163}"/>
    <cellStyle name="40% - Ênfase5 2 13 2" xfId="7639" xr:uid="{83EF0C4C-5DD3-4957-83CE-B5D3F09BA77B}"/>
    <cellStyle name="40% - Ênfase5 2 13 3" xfId="7640" xr:uid="{47796C8D-3638-4BB0-B63C-50C75E9CCB3E}"/>
    <cellStyle name="40% - Ênfase5 2 14" xfId="7641" xr:uid="{E88D3C4D-81B8-4129-A51F-33D6AC49EA1D}"/>
    <cellStyle name="40% - Ênfase5 2 14 2" xfId="7642" xr:uid="{5B1C4FC6-7FCA-4B79-80D3-AC51934F6E1D}"/>
    <cellStyle name="40% - Ênfase5 2 14 3" xfId="7643" xr:uid="{2FED5481-330D-4077-9AD9-41179F5B7635}"/>
    <cellStyle name="40% - Ênfase5 2 15" xfId="7644" xr:uid="{F7754457-17D8-44D3-887D-BC184A9FD5F8}"/>
    <cellStyle name="40% - Ênfase5 2 15 2" xfId="7645" xr:uid="{7145A367-C560-4CA2-A7F5-2FC6DBF66A23}"/>
    <cellStyle name="40% - Ênfase5 2 15 3" xfId="7646" xr:uid="{54D4B1B3-467F-4D21-B2F2-F4D23ADAE89C}"/>
    <cellStyle name="40% - Ênfase5 2 16" xfId="7647" xr:uid="{2971F795-E5CA-407C-B948-66AFE75BB8DA}"/>
    <cellStyle name="40% - Ênfase5 2 16 2" xfId="7648" xr:uid="{D8C2900D-F7F1-4E51-BDFB-F97000644519}"/>
    <cellStyle name="40% - Ênfase5 2 16 3" xfId="7649" xr:uid="{EF0535A3-37E7-45EE-A637-696249D58AB8}"/>
    <cellStyle name="40% - Ênfase5 2 17" xfId="7650" xr:uid="{138C8B9D-A385-4772-98A2-DFA9FFCCCC58}"/>
    <cellStyle name="40% - Ênfase5 2 17 2" xfId="7651" xr:uid="{C20AB5D7-BEB6-43BD-AA49-3DD095EF6C28}"/>
    <cellStyle name="40% - Ênfase5 2 17 3" xfId="7652" xr:uid="{924C936C-BFB5-43B5-91B0-8FB617C8FA50}"/>
    <cellStyle name="40% - Ênfase5 2 18" xfId="7653" xr:uid="{0398FEB1-5FEE-406C-928A-F9F4F7EF2D72}"/>
    <cellStyle name="40% - Ênfase5 2 18 2" xfId="7654" xr:uid="{09E233B8-BECD-4045-8F20-0D382D5896D7}"/>
    <cellStyle name="40% - Ênfase5 2 18 3" xfId="7655" xr:uid="{9C337C1E-766E-4A26-81C3-62158F07CFC9}"/>
    <cellStyle name="40% - Ênfase5 2 19" xfId="7656" xr:uid="{DC863BDD-1D3B-44D9-A73B-5FC47054AF91}"/>
    <cellStyle name="40% - Ênfase5 2 19 2" xfId="7657" xr:uid="{FC3B97B1-88BB-499D-9914-09C4F35159CB}"/>
    <cellStyle name="40% - Ênfase5 2 19 3" xfId="7658" xr:uid="{2A0D9E42-6170-4E8A-9FA1-AA330C7D7A7F}"/>
    <cellStyle name="40% - Ênfase5 2 2" xfId="7659" xr:uid="{925FB15B-B2E5-46A9-BAFD-5B5631E628AA}"/>
    <cellStyle name="40% - Ênfase5 2 2 2" xfId="7660" xr:uid="{35194A69-D4E4-47EA-8CCD-F33E808A83D8}"/>
    <cellStyle name="40% - Ênfase5 2 2 2 2" xfId="7661" xr:uid="{89B9F445-CC8C-4559-A76C-8421B5E9F92D}"/>
    <cellStyle name="40% - Ênfase5 2 2 2 2 2" xfId="7662" xr:uid="{8DD4CD5E-8532-452A-9E18-8B013D05D491}"/>
    <cellStyle name="40% - Ênfase5 2 2 2 3" xfId="7663" xr:uid="{7E64FED1-0D54-4AEA-9EE2-26F4809FB34D}"/>
    <cellStyle name="40% - Ênfase5 2 2 2 3 2" xfId="7664" xr:uid="{6918118A-47BD-4F4D-85B9-0DDFFA4E47E3}"/>
    <cellStyle name="40% - Ênfase5 2 2 2 4" xfId="7665" xr:uid="{24B074A8-9E0B-4F4C-B89C-4209CC0598D6}"/>
    <cellStyle name="40% - Ênfase5 2 2 3" xfId="7666" xr:uid="{BF9C1733-DA3D-4990-88BA-E50D6386115A}"/>
    <cellStyle name="40% - Ênfase5 2 2 3 2" xfId="7667" xr:uid="{633D93B8-5819-41E0-BC12-F8554BD64C56}"/>
    <cellStyle name="40% - Ênfase5 2 2 4" xfId="7668" xr:uid="{8ADD25E6-9581-492B-99AF-A481A1187937}"/>
    <cellStyle name="40% - Ênfase5 2 2 5" xfId="7669" xr:uid="{AFA399AE-8BCF-4ED8-90E0-137D080F224D}"/>
    <cellStyle name="40% - Ênfase5 2 20" xfId="7670" xr:uid="{04BD8B99-DCDF-439F-A879-B75FE9219708}"/>
    <cellStyle name="40% - Ênfase5 2 20 2" xfId="7671" xr:uid="{76798070-BF4E-4467-903D-79A1EDD0891C}"/>
    <cellStyle name="40% - Ênfase5 2 20 3" xfId="7672" xr:uid="{1D1941CA-4AE5-44A8-83C0-38FC2CA6A8E7}"/>
    <cellStyle name="40% - Ênfase5 2 21" xfId="7673" xr:uid="{8350C8EB-AFFB-4770-AB08-2A5BBC24FFA5}"/>
    <cellStyle name="40% - Ênfase5 2 21 2" xfId="7674" xr:uid="{01A43792-32E0-4660-8750-E0E14497970A}"/>
    <cellStyle name="40% - Ênfase5 2 21 3" xfId="7675" xr:uid="{C344C60E-F7C4-4C90-AB4A-78DF43FB0227}"/>
    <cellStyle name="40% - Ênfase5 2 22" xfId="7676" xr:uid="{5ADF86B0-11FF-429C-A246-AF28E9288CAC}"/>
    <cellStyle name="40% - Ênfase5 2 22 2" xfId="7677" xr:uid="{99AEEA53-B3CA-450A-A3F0-39DEB15629D1}"/>
    <cellStyle name="40% - Ênfase5 2 22 3" xfId="7678" xr:uid="{880E1F55-AF79-469F-979A-A37AC8F920D7}"/>
    <cellStyle name="40% - Ênfase5 2 23" xfId="7679" xr:uid="{B1117BAA-5745-4773-8D04-F64B04B278A6}"/>
    <cellStyle name="40% - Ênfase5 2 23 2" xfId="7680" xr:uid="{87C049B4-162A-4BE6-9185-D77F1EBFD577}"/>
    <cellStyle name="40% - Ênfase5 2 23 3" xfId="7681" xr:uid="{C1731D1D-2DE7-45B9-B2DC-33F0F600366E}"/>
    <cellStyle name="40% - Ênfase5 2 24" xfId="7682" xr:uid="{AB94F3BB-8363-4E32-96CB-5D6878C90491}"/>
    <cellStyle name="40% - Ênfase5 2 24 2" xfId="7683" xr:uid="{A877CE30-AFE7-4555-8E6B-73BA0A013095}"/>
    <cellStyle name="40% - Ênfase5 2 24 3" xfId="7684" xr:uid="{1D7258F0-273E-4031-976A-03B1CF11AD74}"/>
    <cellStyle name="40% - Ênfase5 2 25" xfId="7685" xr:uid="{8DECC76E-CF5D-4DB9-8C17-8103C2B04D52}"/>
    <cellStyle name="40% - Ênfase5 2 25 2" xfId="7686" xr:uid="{6B58A310-DF4D-47BE-A8CF-8BDC35979461}"/>
    <cellStyle name="40% - Ênfase5 2 25 3" xfId="7687" xr:uid="{7E101E9A-BD55-4830-8251-1C2190E0C701}"/>
    <cellStyle name="40% - Ênfase5 2 26" xfId="7688" xr:uid="{F3CD1376-D168-4441-ABB7-F73BA3BEF84B}"/>
    <cellStyle name="40% - Ênfase5 2 26 2" xfId="7689" xr:uid="{4245B37A-81C8-4D7D-BCDF-1A2FAE3A955F}"/>
    <cellStyle name="40% - Ênfase5 2 26 3" xfId="7690" xr:uid="{5CE2E620-3538-4120-91AD-EAB519106D9E}"/>
    <cellStyle name="40% - Ênfase5 2 27" xfId="7691" xr:uid="{2DDFEB16-A1E2-48A8-9E3B-A25EF08FA633}"/>
    <cellStyle name="40% - Ênfase5 2 27 2" xfId="7692" xr:uid="{5E5AA9F5-85B0-4803-ADB6-5B94A2460E52}"/>
    <cellStyle name="40% - Ênfase5 2 27 3" xfId="7693" xr:uid="{66813821-14C3-43EC-B9A0-459256B700A4}"/>
    <cellStyle name="40% - Ênfase5 2 28" xfId="7694" xr:uid="{6E1130EC-9D3C-4310-BA86-3E1EB3279A26}"/>
    <cellStyle name="40% - Ênfase5 2 28 2" xfId="7695" xr:uid="{14A98272-7A71-4032-8AB8-A17B40EB6868}"/>
    <cellStyle name="40% - Ênfase5 2 28 3" xfId="7696" xr:uid="{B2AA6DCD-B7CB-4364-926C-5671D03C9B13}"/>
    <cellStyle name="40% - Ênfase5 2 29" xfId="7697" xr:uid="{B6861DB0-4419-4601-B70E-831CD9C01503}"/>
    <cellStyle name="40% - Ênfase5 2 29 2" xfId="7698" xr:uid="{6F638491-E2CD-46CD-A040-5CD406A1A3CF}"/>
    <cellStyle name="40% - Ênfase5 2 29 3" xfId="7699" xr:uid="{500D2705-D9BE-4D38-ABA6-82EABCD01E18}"/>
    <cellStyle name="40% - Ênfase5 2 3" xfId="7700" xr:uid="{8DC1FC05-6732-4E39-83C8-177BC54C26C6}"/>
    <cellStyle name="40% - Ênfase5 2 3 2" xfId="7701" xr:uid="{6AF757AE-55F2-4F9B-A53C-029763327921}"/>
    <cellStyle name="40% - Ênfase5 2 3 3" xfId="26130" xr:uid="{B59435A3-E3EA-49BD-AA9B-AD4DA129F7CC}"/>
    <cellStyle name="40% - Ênfase5 2 30" xfId="7702" xr:uid="{175DC4E2-3B94-4DFC-9B5D-03DF2304427C}"/>
    <cellStyle name="40% - Ênfase5 2 30 2" xfId="7703" xr:uid="{35C77ACC-9351-4558-A95E-FF54256940C3}"/>
    <cellStyle name="40% - Ênfase5 2 30 3" xfId="7704" xr:uid="{EC5314EC-8F42-4669-BD45-B8A22ABF93D2}"/>
    <cellStyle name="40% - Ênfase5 2 31" xfId="7705" xr:uid="{7D28A9EE-2FDD-444D-B300-03DB94EC0AC7}"/>
    <cellStyle name="40% - Ênfase5 2 31 2" xfId="7706" xr:uid="{D82398FF-5865-4A43-80AD-B7D47A0F3854}"/>
    <cellStyle name="40% - Ênfase5 2 31 3" xfId="7707" xr:uid="{7F7C1159-DA8A-407C-8B7D-DB972935E2A3}"/>
    <cellStyle name="40% - Ênfase5 2 32" xfId="7708" xr:uid="{201B1DDB-226D-457A-8BFA-856FE8B7DC32}"/>
    <cellStyle name="40% - Ênfase5 2 32 2" xfId="7709" xr:uid="{26FC7AA5-4842-4890-8AC9-5B2CB5502261}"/>
    <cellStyle name="40% - Ênfase5 2 32 3" xfId="7710" xr:uid="{B264EA04-D837-4672-9395-FB21563C202E}"/>
    <cellStyle name="40% - Ênfase5 2 33" xfId="7711" xr:uid="{F5294121-452B-4817-9057-A67D427FABD9}"/>
    <cellStyle name="40% - Ênfase5 2 33 2" xfId="7712" xr:uid="{275E86F0-B038-4FE7-BE36-D47E777AC3C5}"/>
    <cellStyle name="40% - Ênfase5 2 33 3" xfId="7713" xr:uid="{9C46DF81-EB93-4E6E-BF00-A3EF9BFA328D}"/>
    <cellStyle name="40% - Ênfase5 2 34" xfId="7714" xr:uid="{8A6B4407-4BA9-4FE7-9948-8381C8BFE3C5}"/>
    <cellStyle name="40% - Ênfase5 2 34 2" xfId="7715" xr:uid="{F545E86D-0A8A-4C73-8C3B-C40377742089}"/>
    <cellStyle name="40% - Ênfase5 2 35" xfId="7716" xr:uid="{BFD553D5-F446-459F-980D-B38211CA4E0C}"/>
    <cellStyle name="40% - Ênfase5 2 4" xfId="7717" xr:uid="{385271A9-3AA9-49D3-BF41-7D3CF1B4797D}"/>
    <cellStyle name="40% - Ênfase5 2 4 2" xfId="7718" xr:uid="{82CF1367-EC3F-4460-94A6-EEC11259E0C3}"/>
    <cellStyle name="40% - Ênfase5 2 4 3" xfId="26131" xr:uid="{ECE1245A-24B8-40E3-832C-C70C8CF12961}"/>
    <cellStyle name="40% - Ênfase5 2 5" xfId="7719" xr:uid="{7CF19B05-7BF5-4554-8A3A-0DD1BBA71CF9}"/>
    <cellStyle name="40% - Ênfase5 2 5 2" xfId="7720" xr:uid="{0E7E83A7-DB82-4639-A46E-EDB22BEBDA7F}"/>
    <cellStyle name="40% - Ênfase5 2 5 3" xfId="26132" xr:uid="{6FA7EEEA-63A7-4592-91C6-CF3835EBBE84}"/>
    <cellStyle name="40% - Ênfase5 2 6" xfId="7721" xr:uid="{523D4D0D-9782-4762-BAEB-9AFEB0130180}"/>
    <cellStyle name="40% - Ênfase5 2 6 2" xfId="7722" xr:uid="{B918A3B2-8E0E-4B7E-AC6B-58BBFD914BF8}"/>
    <cellStyle name="40% - Ênfase5 2 6 3" xfId="7723" xr:uid="{A03B8317-FC79-4BCB-9629-5D0EA4DE9D11}"/>
    <cellStyle name="40% - Ênfase5 2 7" xfId="7724" xr:uid="{B4DA01B6-EED0-4F66-A7CE-226320A38F3F}"/>
    <cellStyle name="40% - Ênfase5 2 7 2" xfId="7725" xr:uid="{96E4889E-A8F4-47AE-A89B-AC89C36E5811}"/>
    <cellStyle name="40% - Ênfase5 2 7 3" xfId="7726" xr:uid="{CA86F872-6F58-44A8-896E-2FEB7A5AB130}"/>
    <cellStyle name="40% - Ênfase5 2 8" xfId="7727" xr:uid="{87E7DC8F-F6A6-4BF1-9066-66D75D768AC0}"/>
    <cellStyle name="40% - Ênfase5 2 8 2" xfId="7728" xr:uid="{80A3D0A8-28EC-494B-9022-0BA97658A97E}"/>
    <cellStyle name="40% - Ênfase5 2 8 3" xfId="7729" xr:uid="{83DDEF7A-767F-4700-871E-93EE41875225}"/>
    <cellStyle name="40% - Ênfase5 2 9" xfId="7730" xr:uid="{9AE7CA6E-D8CB-4C70-BD07-2D1378B4FD67}"/>
    <cellStyle name="40% - Ênfase5 2 9 2" xfId="7731" xr:uid="{C0EA7F7B-11F6-4149-9D0D-41657D0F4CCC}"/>
    <cellStyle name="40% - Ênfase5 2 9 3" xfId="7732" xr:uid="{68409172-6A0A-4DE4-A015-A5E8152D6BD9}"/>
    <cellStyle name="40% - Ênfase5 20" xfId="7733" xr:uid="{FA443514-CB75-47C9-828A-810236393A9C}"/>
    <cellStyle name="40% - Ênfase5 20 2" xfId="7734" xr:uid="{768796DC-8018-4E1F-98A3-FD15B474B319}"/>
    <cellStyle name="40% - Ênfase5 21" xfId="7735" xr:uid="{959948C3-91C4-4C81-921C-CFEF935D2ED0}"/>
    <cellStyle name="40% - Ênfase5 21 2" xfId="7736" xr:uid="{B4A7E47B-12FC-4CD9-AB92-DBE32A80D1F8}"/>
    <cellStyle name="40% - Ênfase5 22" xfId="7737" xr:uid="{31AAB925-3715-4E3D-82AB-44B2643C1A20}"/>
    <cellStyle name="40% - Ênfase5 22 2" xfId="7738" xr:uid="{A2826D50-E2FA-4183-B531-B91238DE7309}"/>
    <cellStyle name="40% - Ênfase5 23" xfId="7739" xr:uid="{170E8EEB-E45C-4E7A-BE17-8155C3D0B3A8}"/>
    <cellStyle name="40% - Ênfase5 23 2" xfId="7740" xr:uid="{072F9642-3234-4435-B0BB-23C111387597}"/>
    <cellStyle name="40% - Ênfase5 24" xfId="7741" xr:uid="{145D88D0-F599-4E09-9794-5E279723AEBC}"/>
    <cellStyle name="40% - Ênfase5 24 2" xfId="7742" xr:uid="{0C07F2B3-0756-43EF-A78E-6A3156FAD97B}"/>
    <cellStyle name="40% - Ênfase5 25" xfId="7743" xr:uid="{617261B4-AC86-433E-B46B-148E511809AF}"/>
    <cellStyle name="40% - Ênfase5 25 2" xfId="7744" xr:uid="{DF01FAED-1DDA-4D4D-A392-71646AE1BBD6}"/>
    <cellStyle name="40% - Ênfase5 26" xfId="7745" xr:uid="{D45585CA-150E-4706-9259-CC82A2FD3D4C}"/>
    <cellStyle name="40% - Ênfase5 26 2" xfId="7746" xr:uid="{F42FCBEE-4B89-4B1A-B953-EFA14DB09DA1}"/>
    <cellStyle name="40% - Ênfase5 27" xfId="7747" xr:uid="{22D8FA9C-3E12-4CE5-8AA5-621834DBD49A}"/>
    <cellStyle name="40% - Ênfase5 27 2" xfId="7748" xr:uid="{58FDC914-95B6-44DD-8E05-A20898D15305}"/>
    <cellStyle name="40% - Ênfase5 28" xfId="7749" xr:uid="{EAE874B9-655F-44FF-BB04-6AF55623B22E}"/>
    <cellStyle name="40% - Ênfase5 28 2" xfId="7750" xr:uid="{BB0031D6-F732-49E8-BDE9-CA8C35DA1CFE}"/>
    <cellStyle name="40% - Ênfase5 29" xfId="7751" xr:uid="{CAA6BB6A-73D0-411A-BE49-A20E2EBA576F}"/>
    <cellStyle name="40% - Ênfase5 29 2" xfId="7752" xr:uid="{82B460B5-DE7D-4145-9C9A-A21BE299B423}"/>
    <cellStyle name="40% - Ênfase5 3" xfId="7753" xr:uid="{D5D42DF0-8F10-470B-A4D2-666B329AB72A}"/>
    <cellStyle name="40% - Ênfase5 3 2" xfId="7754" xr:uid="{0CB7EEC2-40AC-4484-A873-E2BF3B3C974A}"/>
    <cellStyle name="40% - Ênfase5 3 3" xfId="7755" xr:uid="{15A2E5B2-729F-47E2-B3E5-3F378E6AE7B6}"/>
    <cellStyle name="40% - Ênfase5 3 3 2" xfId="7756" xr:uid="{CB98F161-14B5-4303-91AD-9245C605E7B4}"/>
    <cellStyle name="40% - Ênfase5 3 4" xfId="7757" xr:uid="{D0CADCD3-9A37-461F-9840-692DC5F80652}"/>
    <cellStyle name="40% - Ênfase5 30" xfId="7758" xr:uid="{2D6F3EE9-82BB-4F91-97B2-A9239FF96FDF}"/>
    <cellStyle name="40% - Ênfase5 30 2" xfId="7759" xr:uid="{D091CFB2-F24D-404A-ACCF-C9D209305714}"/>
    <cellStyle name="40% - Ênfase5 30 3" xfId="26133" xr:uid="{D8714F47-A061-4A0E-89DE-5FCA54F5B97E}"/>
    <cellStyle name="40% - Ênfase5 31" xfId="7760" xr:uid="{02784721-7F5E-4B82-9AF9-194099367B60}"/>
    <cellStyle name="40% - Ênfase5 31 2" xfId="7761" xr:uid="{4256DCBB-A219-4CF0-B149-A476D70D22EE}"/>
    <cellStyle name="40% - Ênfase5 32" xfId="7762" xr:uid="{30BF5B79-9F73-4E73-81D2-D6DFAFC4413E}"/>
    <cellStyle name="40% - Ênfase5 32 2" xfId="7763" xr:uid="{116F1C32-3649-4F7B-8B07-1114B90134C6}"/>
    <cellStyle name="40% - Ênfase5 33" xfId="7764" xr:uid="{3DFC7AC0-3543-4E54-8D2C-74B9BDBD74C8}"/>
    <cellStyle name="40% - Ênfase5 33 2" xfId="7765" xr:uid="{1B515932-66CF-4B03-8210-5834370C75ED}"/>
    <cellStyle name="40% - Ênfase5 33 3" xfId="7766" xr:uid="{57E79883-4167-4D25-80E7-0BB2941A159D}"/>
    <cellStyle name="40% - Ênfase5 33 4" xfId="26134" xr:uid="{4DFDF89C-0127-45A4-AAB3-C99479A75DE2}"/>
    <cellStyle name="40% - Ênfase5 34" xfId="7767" xr:uid="{221377CC-DB51-4673-A2BF-F33AE4222C90}"/>
    <cellStyle name="40% - Ênfase5 34 2" xfId="7768" xr:uid="{59D31645-D569-4959-9668-899B9C6B773D}"/>
    <cellStyle name="40% - Ênfase5 34 3" xfId="7769" xr:uid="{1627B70D-BE87-4F69-B81E-4841E4BD7AB9}"/>
    <cellStyle name="40% - Ênfase5 34 4" xfId="26135" xr:uid="{EF2E1D83-32C5-405C-AC47-F410278E5FEA}"/>
    <cellStyle name="40% - Ênfase5 35" xfId="7770" xr:uid="{2516267B-F601-4507-9929-0CA1AED618B8}"/>
    <cellStyle name="40% - Ênfase5 35 2" xfId="7771" xr:uid="{C44F2CB9-5F9C-40A2-98FB-3CF23FAA24B3}"/>
    <cellStyle name="40% - Ênfase5 36" xfId="7772" xr:uid="{70BFA588-90E2-49CF-9E39-D2A02150D605}"/>
    <cellStyle name="40% - Ênfase5 36 2" xfId="7773" xr:uid="{7CB84435-23D0-4560-A37D-1A134A35F3DB}"/>
    <cellStyle name="40% - Ênfase5 4" xfId="7774" xr:uid="{605E6C1F-F752-47BE-94B0-7D2CBBE53797}"/>
    <cellStyle name="40% - Ênfase5 4 2" xfId="7775" xr:uid="{7A0C1D8C-7D34-4E11-8187-9C3EA97030E1}"/>
    <cellStyle name="40% - Ênfase5 4 2 2" xfId="7776" xr:uid="{1CE0F98D-7070-4B8D-B04A-444DBC4AF965}"/>
    <cellStyle name="40% - Ênfase5 4 3" xfId="7777" xr:uid="{3BA8DA1E-52F7-491D-A8FB-A04BCC47976A}"/>
    <cellStyle name="40% - Ênfase5 4 3 2" xfId="7778" xr:uid="{D2CBB7F4-A124-4200-9015-BC8A246C1D80}"/>
    <cellStyle name="40% - Ênfase5 4 4" xfId="7779" xr:uid="{A446A67A-FE13-4728-B055-321C36C62053}"/>
    <cellStyle name="40% - Ênfase5 5" xfId="7780" xr:uid="{5A99BFE3-9FC7-45D6-8C6D-9D72E4E84D7A}"/>
    <cellStyle name="40% - Ênfase5 5 2" xfId="7781" xr:uid="{B79A2511-CCF1-48AD-A66F-1C44DB168505}"/>
    <cellStyle name="40% - Ênfase5 5 2 2" xfId="7782" xr:uid="{CC8E12CB-C9BA-4B08-83A1-08F2E9C907F3}"/>
    <cellStyle name="40% - Ênfase5 5 3" xfId="7783" xr:uid="{3EC81ADF-D3F8-4876-916F-0F8BF780E394}"/>
    <cellStyle name="40% - Ênfase5 5 3 2" xfId="7784" xr:uid="{23CC4901-1B37-49D7-8FC1-C42BA7B4A476}"/>
    <cellStyle name="40% - Ênfase5 5 4" xfId="7785" xr:uid="{DB7AC44B-82EB-4A09-87CA-346806DCB06D}"/>
    <cellStyle name="40% - Ênfase5 6" xfId="7786" xr:uid="{3313BFCF-7A16-403D-9723-8BD21650FD2B}"/>
    <cellStyle name="40% - Ênfase5 6 2" xfId="7787" xr:uid="{4C2F3AF6-9079-4C1E-BE8F-B3D015C8B026}"/>
    <cellStyle name="40% - Ênfase5 6 2 2" xfId="7788" xr:uid="{E6302AB6-136C-4ECD-A71E-AB873B9F2FE8}"/>
    <cellStyle name="40% - Ênfase5 6 3" xfId="7789" xr:uid="{7609EEB4-71AB-4266-91C0-439DE6AAF5F1}"/>
    <cellStyle name="40% - Ênfase5 6 3 2" xfId="7790" xr:uid="{3D53D283-C8F6-48B5-BC51-C7DA449F9658}"/>
    <cellStyle name="40% - Ênfase5 6 4" xfId="7791" xr:uid="{8E4AE8E5-A19F-4CD1-8CAD-66E7616BBE20}"/>
    <cellStyle name="40% - Ênfase5 7" xfId="7792" xr:uid="{F1CD4AD0-732C-4AD4-B07C-910F926EE8C9}"/>
    <cellStyle name="40% - Ênfase5 7 2" xfId="7793" xr:uid="{05C1B074-EC10-4C6A-9714-6EF30580D338}"/>
    <cellStyle name="40% - Ênfase5 7 2 2" xfId="7794" xr:uid="{D95C03C5-8C75-44BC-B652-1AF80103D0A4}"/>
    <cellStyle name="40% - Ênfase5 7 3" xfId="7795" xr:uid="{6AFF8257-78AF-43A1-8C96-A1100BBC6196}"/>
    <cellStyle name="40% - Ênfase5 7 3 2" xfId="7796" xr:uid="{EF5AE3EF-BA90-470B-B977-03A16A4B5589}"/>
    <cellStyle name="40% - Ênfase5 7 4" xfId="7797" xr:uid="{937BC067-652D-438D-B9C3-846EF24C8559}"/>
    <cellStyle name="40% - Ênfase5 8" xfId="7798" xr:uid="{F91238B4-8359-44B0-A199-F4479059B3C5}"/>
    <cellStyle name="40% - Ênfase5 8 2" xfId="7799" xr:uid="{68F56DFA-8721-4C7E-B8A8-8A1C0A6723EB}"/>
    <cellStyle name="40% - Ênfase5 8 2 2" xfId="7800" xr:uid="{CF6C885A-D30D-480B-B52B-B47FCCA38F8B}"/>
    <cellStyle name="40% - Ênfase5 8 3" xfId="7801" xr:uid="{891F301E-3639-4833-9CAD-3658E0372F95}"/>
    <cellStyle name="40% - Ênfase5 8 3 2" xfId="7802" xr:uid="{EACCBA46-A019-4742-A31D-3BE3DBEEB093}"/>
    <cellStyle name="40% - Ênfase5 8 4" xfId="7803" xr:uid="{ED3CDDB8-C71F-4E76-967B-A853E1989095}"/>
    <cellStyle name="40% - Ênfase5 9" xfId="7804" xr:uid="{1CEF9F71-D4FA-4F33-A2D1-569743A4965E}"/>
    <cellStyle name="40% - Ênfase5 9 2" xfId="7805" xr:uid="{40017571-9971-4E03-8965-9496AE0C5E3F}"/>
    <cellStyle name="40% - Ênfase5 9 2 2" xfId="7806" xr:uid="{0E34A919-B622-42D1-9085-D920361B41AE}"/>
    <cellStyle name="40% - Ênfase5 9 3" xfId="7807" xr:uid="{B8149612-97F8-4A44-B7C2-ACBCF5EAD7F3}"/>
    <cellStyle name="40% - Ênfase5 9 3 2" xfId="7808" xr:uid="{6DE6EDB2-49C8-4872-9A30-9B459BD5E6B8}"/>
    <cellStyle name="40% - Ênfase5 9 4" xfId="7809" xr:uid="{3A573A0D-EE55-449D-BBF8-00C1ABABB84C}"/>
    <cellStyle name="40% - Ênfase6 10" xfId="7810" xr:uid="{EABF06F3-1EF6-4231-81C9-F348DEFE0E4A}"/>
    <cellStyle name="40% - Ênfase6 10 2" xfId="7811" xr:uid="{842BE2EE-EC46-42FB-BB3C-DA463993A373}"/>
    <cellStyle name="40% - Ênfase6 10 2 2" xfId="7812" xr:uid="{72B279F5-BAE3-485D-8A58-018285E42B7F}"/>
    <cellStyle name="40% - Ênfase6 10 3" xfId="7813" xr:uid="{18BD6C27-514D-48B0-9323-FB28BA630009}"/>
    <cellStyle name="40% - Ênfase6 10 3 2" xfId="7814" xr:uid="{4CA8DFCD-5A84-4413-958C-8F9772B228BF}"/>
    <cellStyle name="40% - Ênfase6 10 4" xfId="7815" xr:uid="{95A4BEFB-E31C-40EF-9960-6E18700776FA}"/>
    <cellStyle name="40% - Ênfase6 11" xfId="7816" xr:uid="{C0875169-2399-45FA-8DB5-A2BA3623FD76}"/>
    <cellStyle name="40% - Ênfase6 11 2" xfId="7817" xr:uid="{AC821C3B-F089-46FB-BE81-03D31906839D}"/>
    <cellStyle name="40% - Ênfase6 11 2 2" xfId="7818" xr:uid="{EBF9A7E8-EAC6-47C2-9FA3-2F6ADD78F485}"/>
    <cellStyle name="40% - Ênfase6 11 3" xfId="7819" xr:uid="{F96AC9DA-BD6A-4EBB-AFFC-39D2EF717547}"/>
    <cellStyle name="40% - Ênfase6 11 3 2" xfId="7820" xr:uid="{21AAF9B6-5999-425D-AFC7-C11E6BA35739}"/>
    <cellStyle name="40% - Ênfase6 11 4" xfId="7821" xr:uid="{9A66C47D-C999-493C-B5D5-E0578716BED9}"/>
    <cellStyle name="40% - Ênfase6 12" xfId="7822" xr:uid="{FEB203FF-5CEB-470A-8500-162924FCFE37}"/>
    <cellStyle name="40% - Ênfase6 12 2" xfId="7823" xr:uid="{E5CBFA24-6961-4C2D-BC10-36C263D8A6B7}"/>
    <cellStyle name="40% - Ênfase6 12 2 2" xfId="7824" xr:uid="{C06B74FB-817E-4C9B-9BDC-1C1666025B1D}"/>
    <cellStyle name="40% - Ênfase6 12 3" xfId="7825" xr:uid="{E2342C31-DE39-447A-BCF4-9F7E960BDFE5}"/>
    <cellStyle name="40% - Ênfase6 12 3 2" xfId="7826" xr:uid="{D4520212-8E73-42AA-87CC-5D0DFA1686FE}"/>
    <cellStyle name="40% - Ênfase6 12 4" xfId="7827" xr:uid="{883AAABA-6BE8-4BFB-9B33-41DD75CB45B0}"/>
    <cellStyle name="40% - Ênfase6 13" xfId="7828" xr:uid="{DC93CA96-B026-444D-B675-869B5899CC9A}"/>
    <cellStyle name="40% - Ênfase6 13 2" xfId="7829" xr:uid="{F81875EA-6EF6-401D-B8D7-307D778E8710}"/>
    <cellStyle name="40% - Ênfase6 14" xfId="7830" xr:uid="{FD88183B-837D-4E24-A194-5568152744DC}"/>
    <cellStyle name="40% - Ênfase6 14 2" xfId="7831" xr:uid="{2D9B0B88-0072-46A8-B090-296D3E11BA30}"/>
    <cellStyle name="40% - Ênfase6 15" xfId="7832" xr:uid="{1BCF1F9B-19B6-4FC4-9342-C3CE57B500FC}"/>
    <cellStyle name="40% - Ênfase6 15 2" xfId="7833" xr:uid="{3DEFFA91-3BA6-443B-9C5A-ECF6C14292AD}"/>
    <cellStyle name="40% - Ênfase6 16" xfId="7834" xr:uid="{77DE62D1-A249-42C3-A8B8-F17377A3BB59}"/>
    <cellStyle name="40% - Ênfase6 16 2" xfId="7835" xr:uid="{A99D7373-D857-4B3C-9B42-572EB7D9ECA5}"/>
    <cellStyle name="40% - Ênfase6 17" xfId="7836" xr:uid="{4CC365FF-48B6-46EA-8E23-5F01DB77835A}"/>
    <cellStyle name="40% - Ênfase6 17 2" xfId="7837" xr:uid="{2019E16F-AC11-49D0-B95F-531F58D5CC28}"/>
    <cellStyle name="40% - Ênfase6 18" xfId="7838" xr:uid="{3E1047D6-1664-44AA-97A9-7DD574363DEF}"/>
    <cellStyle name="40% - Ênfase6 18 2" xfId="7839" xr:uid="{4328432D-2E9E-45AB-A6DF-8A08C2816645}"/>
    <cellStyle name="40% - Ênfase6 19" xfId="7840" xr:uid="{DBA3B809-7EBF-45C8-A9F5-974CA04E3F3D}"/>
    <cellStyle name="40% - Ênfase6 19 2" xfId="7841" xr:uid="{CF5BE162-EFB0-4802-AAEC-6D816B97F4DD}"/>
    <cellStyle name="40% - Ênfase6 2" xfId="7842" xr:uid="{D8DF3060-4DAA-4E20-A580-7DB259BA961C}"/>
    <cellStyle name="40% - Ênfase6 2 10" xfId="7843" xr:uid="{5D64AF6C-E397-437A-B548-4FD9E1311651}"/>
    <cellStyle name="40% - Ênfase6 2 10 2" xfId="7844" xr:uid="{99E4238D-B8A1-4D65-96D9-6AB604D72700}"/>
    <cellStyle name="40% - Ênfase6 2 10 3" xfId="7845" xr:uid="{5D10A384-9ADF-4E45-89B8-A393322B4252}"/>
    <cellStyle name="40% - Ênfase6 2 11" xfId="7846" xr:uid="{12BC53B4-9B8B-4F88-B763-327D504AB74D}"/>
    <cellStyle name="40% - Ênfase6 2 11 2" xfId="7847" xr:uid="{D2A4F076-E572-4745-B08E-6EF23FF057B9}"/>
    <cellStyle name="40% - Ênfase6 2 11 3" xfId="7848" xr:uid="{6EB9F814-9AEC-4015-993B-588F3CF1F994}"/>
    <cellStyle name="40% - Ênfase6 2 12" xfId="7849" xr:uid="{7461A0DB-99AB-4C04-A553-7C23B8E0C80C}"/>
    <cellStyle name="40% - Ênfase6 2 12 2" xfId="7850" xr:uid="{0110EE2F-1BC2-43D0-B097-62BC51C8FBCE}"/>
    <cellStyle name="40% - Ênfase6 2 12 3" xfId="7851" xr:uid="{8F0F8A61-DB8D-435B-B27D-853CDEA1840E}"/>
    <cellStyle name="40% - Ênfase6 2 13" xfId="7852" xr:uid="{785C83CA-C731-4AF9-9429-BB1BEA3C6034}"/>
    <cellStyle name="40% - Ênfase6 2 13 2" xfId="7853" xr:uid="{D574CD65-0341-4F83-BD4B-CBD5A206A0A7}"/>
    <cellStyle name="40% - Ênfase6 2 13 3" xfId="7854" xr:uid="{31B90377-2B84-403B-A8BA-8DFEF900846F}"/>
    <cellStyle name="40% - Ênfase6 2 14" xfId="7855" xr:uid="{FD96DBC2-0565-4325-914C-D575F18327CF}"/>
    <cellStyle name="40% - Ênfase6 2 14 2" xfId="7856" xr:uid="{B55DC617-0520-413F-A9C8-BE3AE072490F}"/>
    <cellStyle name="40% - Ênfase6 2 14 3" xfId="7857" xr:uid="{C24616F2-422D-4581-A716-FC3928318702}"/>
    <cellStyle name="40% - Ênfase6 2 15" xfId="7858" xr:uid="{2DBC0119-F0C7-422E-9A91-56DBF209DEE0}"/>
    <cellStyle name="40% - Ênfase6 2 15 2" xfId="7859" xr:uid="{61D0D86A-EE54-493A-8957-FA63C0D1772E}"/>
    <cellStyle name="40% - Ênfase6 2 15 3" xfId="7860" xr:uid="{5E65462C-2205-4055-AC1D-9B2938D41053}"/>
    <cellStyle name="40% - Ênfase6 2 16" xfId="7861" xr:uid="{00D3BFFF-E845-45AC-90E2-674C105860FB}"/>
    <cellStyle name="40% - Ênfase6 2 16 2" xfId="7862" xr:uid="{F1608D41-27BF-461A-AB0E-E21501867E6E}"/>
    <cellStyle name="40% - Ênfase6 2 16 3" xfId="7863" xr:uid="{EEE4BB83-8DBE-44CE-86BC-3A383BC02D1D}"/>
    <cellStyle name="40% - Ênfase6 2 17" xfId="7864" xr:uid="{833E0BCF-22FA-40CB-AA5D-85CD27A213FC}"/>
    <cellStyle name="40% - Ênfase6 2 17 2" xfId="7865" xr:uid="{5BDA117C-4953-465B-A040-DAA7843D6B65}"/>
    <cellStyle name="40% - Ênfase6 2 17 3" xfId="7866" xr:uid="{BC0C5360-0043-450F-8A0A-D231D4682F1F}"/>
    <cellStyle name="40% - Ênfase6 2 18" xfId="7867" xr:uid="{9DED6113-1F29-4503-9524-629F78013CDB}"/>
    <cellStyle name="40% - Ênfase6 2 18 2" xfId="7868" xr:uid="{B993024A-1375-41CB-B079-C747AEE5F136}"/>
    <cellStyle name="40% - Ênfase6 2 18 3" xfId="7869" xr:uid="{B4167E98-34BA-47CF-B5FF-84753B69538E}"/>
    <cellStyle name="40% - Ênfase6 2 19" xfId="7870" xr:uid="{D416B883-A002-4455-90C6-222E6BF3CF4A}"/>
    <cellStyle name="40% - Ênfase6 2 19 2" xfId="7871" xr:uid="{84C1921C-B803-4431-9E88-FA71188D9BA9}"/>
    <cellStyle name="40% - Ênfase6 2 19 3" xfId="7872" xr:uid="{BB3D7BCA-6375-48C8-88D6-5FDB10F881C6}"/>
    <cellStyle name="40% - Ênfase6 2 2" xfId="7873" xr:uid="{94B31E61-C408-4FD6-BBEF-8FFA7CDB1815}"/>
    <cellStyle name="40% - Ênfase6 2 2 2" xfId="7874" xr:uid="{FF871D4B-45DB-4AA3-8FD0-1422D26E6D56}"/>
    <cellStyle name="40% - Ênfase6 2 2 2 2" xfId="7875" xr:uid="{78AA54E1-2EDA-44F4-84E6-DB3A16CD8754}"/>
    <cellStyle name="40% - Ênfase6 2 2 2 2 2" xfId="7876" xr:uid="{D8B19189-2C14-4294-B79A-EE52966940D1}"/>
    <cellStyle name="40% - Ênfase6 2 2 2 3" xfId="7877" xr:uid="{E669F007-7FE0-4798-9BF3-B2818D77946C}"/>
    <cellStyle name="40% - Ênfase6 2 2 2 3 2" xfId="7878" xr:uid="{24895151-71DF-4C01-9B0E-7C8D32C64404}"/>
    <cellStyle name="40% - Ênfase6 2 2 2 4" xfId="7879" xr:uid="{6E6FF66F-8BDA-4EE8-90E0-B57E1A09B7B4}"/>
    <cellStyle name="40% - Ênfase6 2 2 3" xfId="7880" xr:uid="{BF22FDEF-5BF2-4A74-B641-3C9098F319B4}"/>
    <cellStyle name="40% - Ênfase6 2 2 3 2" xfId="7881" xr:uid="{0705FEF8-3865-45FB-8E22-F285A918CE85}"/>
    <cellStyle name="40% - Ênfase6 2 2 4" xfId="7882" xr:uid="{C9C77FA1-2CCD-482D-827A-7FC80DB80437}"/>
    <cellStyle name="40% - Ênfase6 2 2 5" xfId="7883" xr:uid="{D4F9DAA8-0974-40C1-8028-83B71CA55A9B}"/>
    <cellStyle name="40% - Ênfase6 2 20" xfId="7884" xr:uid="{513DCBB1-E389-4899-88D0-7096FA09E623}"/>
    <cellStyle name="40% - Ênfase6 2 20 2" xfId="7885" xr:uid="{DDD397C1-3C09-4661-85AA-A1F91C096CE0}"/>
    <cellStyle name="40% - Ênfase6 2 20 3" xfId="7886" xr:uid="{EA996C10-C49E-4E9E-AEA7-320788F75125}"/>
    <cellStyle name="40% - Ênfase6 2 21" xfId="7887" xr:uid="{8CD46CF7-0C10-4CC4-B00E-D113ABB74364}"/>
    <cellStyle name="40% - Ênfase6 2 21 2" xfId="7888" xr:uid="{E8937B2E-432E-4284-BA19-159A7BBD5FC8}"/>
    <cellStyle name="40% - Ênfase6 2 21 3" xfId="7889" xr:uid="{B4D61779-B09D-4A5E-A7C6-4306C156E1C6}"/>
    <cellStyle name="40% - Ênfase6 2 22" xfId="7890" xr:uid="{3AE3F617-DE56-45B9-9774-6433A780F1A7}"/>
    <cellStyle name="40% - Ênfase6 2 22 2" xfId="7891" xr:uid="{9B122F72-A703-4E77-A84B-825EFE1E38A9}"/>
    <cellStyle name="40% - Ênfase6 2 22 3" xfId="7892" xr:uid="{C92EC88A-7A34-4B6F-8D09-419DAAB5D74C}"/>
    <cellStyle name="40% - Ênfase6 2 23" xfId="7893" xr:uid="{E2D6E209-5377-49CA-944E-D50672BC22ED}"/>
    <cellStyle name="40% - Ênfase6 2 23 2" xfId="7894" xr:uid="{3BA53515-2E5E-49EC-B972-8DCFDBA9C9BA}"/>
    <cellStyle name="40% - Ênfase6 2 23 3" xfId="7895" xr:uid="{A5DC0252-8B2F-4764-8640-2E7DC53A3CC9}"/>
    <cellStyle name="40% - Ênfase6 2 24" xfId="7896" xr:uid="{E4DEB6B4-8031-40A9-9853-5990010CD811}"/>
    <cellStyle name="40% - Ênfase6 2 24 2" xfId="7897" xr:uid="{7000EDB2-0FBB-46B2-8118-9ECE2E3519D8}"/>
    <cellStyle name="40% - Ênfase6 2 24 3" xfId="7898" xr:uid="{800764C6-F42A-484B-B6C7-9B1E0159DC3B}"/>
    <cellStyle name="40% - Ênfase6 2 25" xfId="7899" xr:uid="{7CC041E7-D829-427D-98C0-EF8D1025D66C}"/>
    <cellStyle name="40% - Ênfase6 2 25 2" xfId="7900" xr:uid="{F139AF2A-8F7F-4677-9DD5-2AFA16FC18AF}"/>
    <cellStyle name="40% - Ênfase6 2 25 3" xfId="7901" xr:uid="{5908D1DA-116D-482D-AFD6-B6EC30C11EEB}"/>
    <cellStyle name="40% - Ênfase6 2 26" xfId="7902" xr:uid="{4FF354FD-7A28-4BFD-84C2-D837C1064B14}"/>
    <cellStyle name="40% - Ênfase6 2 26 2" xfId="7903" xr:uid="{6C34547E-09E4-4192-9ACE-A4B2E2E7A23E}"/>
    <cellStyle name="40% - Ênfase6 2 26 3" xfId="7904" xr:uid="{D4FADA10-C8B0-43AE-8C4E-E8270222C92B}"/>
    <cellStyle name="40% - Ênfase6 2 27" xfId="7905" xr:uid="{9D3A4E5D-2838-47F5-9C7C-C4209D643758}"/>
    <cellStyle name="40% - Ênfase6 2 27 2" xfId="7906" xr:uid="{D711875F-C52D-41C4-88DE-2E0C8CF7C949}"/>
    <cellStyle name="40% - Ênfase6 2 27 3" xfId="7907" xr:uid="{AA1E6EF7-3F20-44B5-B5D6-AF8D94EE3EEF}"/>
    <cellStyle name="40% - Ênfase6 2 28" xfId="7908" xr:uid="{E238A5D2-CD2B-4C0E-97DC-4729B361DFDC}"/>
    <cellStyle name="40% - Ênfase6 2 28 2" xfId="7909" xr:uid="{C5449AD6-F5FF-4118-8DBE-A00851B052DD}"/>
    <cellStyle name="40% - Ênfase6 2 28 3" xfId="7910" xr:uid="{A1888662-B42D-441C-AC23-C9F32BF2BD68}"/>
    <cellStyle name="40% - Ênfase6 2 29" xfId="7911" xr:uid="{5F3CC3BD-269D-465A-861C-A1944C123110}"/>
    <cellStyle name="40% - Ênfase6 2 29 2" xfId="7912" xr:uid="{954E976E-0B20-453C-A7C4-60A84935D575}"/>
    <cellStyle name="40% - Ênfase6 2 29 3" xfId="7913" xr:uid="{D52BFAD1-636F-4867-BDEE-2D2238372818}"/>
    <cellStyle name="40% - Ênfase6 2 3" xfId="7914" xr:uid="{FA69BB93-584F-4168-B880-DDFC12EA83E6}"/>
    <cellStyle name="40% - Ênfase6 2 3 2" xfId="7915" xr:uid="{0568DE97-B8B7-4E36-8D03-3E95063FDDE0}"/>
    <cellStyle name="40% - Ênfase6 2 3 3" xfId="26136" xr:uid="{B2824187-8191-44A1-98A9-3BDC9452109C}"/>
    <cellStyle name="40% - Ênfase6 2 30" xfId="7916" xr:uid="{9AB06F3C-79F3-4E71-B176-71010552706D}"/>
    <cellStyle name="40% - Ênfase6 2 30 2" xfId="7917" xr:uid="{DEDAF05C-8FAB-4B6C-BC72-4D1B0AFA66FA}"/>
    <cellStyle name="40% - Ênfase6 2 30 3" xfId="7918" xr:uid="{0F50EFDD-E097-4022-B85D-5EFB92982854}"/>
    <cellStyle name="40% - Ênfase6 2 31" xfId="7919" xr:uid="{7C8C9585-D733-46BD-A4F5-E1F13D812595}"/>
    <cellStyle name="40% - Ênfase6 2 31 2" xfId="7920" xr:uid="{C9A52B2D-300E-4D36-B346-FA83C5AD3867}"/>
    <cellStyle name="40% - Ênfase6 2 31 3" xfId="7921" xr:uid="{43AA841E-222F-4EE1-9F00-47675AD07C7C}"/>
    <cellStyle name="40% - Ênfase6 2 32" xfId="7922" xr:uid="{F68709E2-782A-4358-81B7-78E84BB62944}"/>
    <cellStyle name="40% - Ênfase6 2 32 2" xfId="7923" xr:uid="{AF1E88CF-F993-445E-A035-55F0E3E796BD}"/>
    <cellStyle name="40% - Ênfase6 2 32 3" xfId="7924" xr:uid="{31660A3E-DD99-4350-8AE1-41312546283E}"/>
    <cellStyle name="40% - Ênfase6 2 33" xfId="7925" xr:uid="{4C7F2730-F1CF-4DEB-9375-6106A9E2BDE4}"/>
    <cellStyle name="40% - Ênfase6 2 33 2" xfId="7926" xr:uid="{B8EB4764-364B-483E-A008-BA9E923BFA31}"/>
    <cellStyle name="40% - Ênfase6 2 33 3" xfId="7927" xr:uid="{9D254F04-5DF0-4133-9087-AE066F33CFCF}"/>
    <cellStyle name="40% - Ênfase6 2 34" xfId="7928" xr:uid="{33C0908B-6D90-4D4D-9295-219894B2A130}"/>
    <cellStyle name="40% - Ênfase6 2 34 2" xfId="7929" xr:uid="{73C36896-420F-4B92-994A-4D534F8DEA42}"/>
    <cellStyle name="40% - Ênfase6 2 35" xfId="7930" xr:uid="{2FEE214F-23ED-4AA9-8BD8-84296E9AE386}"/>
    <cellStyle name="40% - Ênfase6 2 4" xfId="7931" xr:uid="{1F4F7748-3538-4ADF-9236-D4BC5C1405F6}"/>
    <cellStyle name="40% - Ênfase6 2 4 2" xfId="7932" xr:uid="{956CC3F9-46B4-4C66-98CB-7568868FC821}"/>
    <cellStyle name="40% - Ênfase6 2 4 3" xfId="26137" xr:uid="{94771CE2-B294-4C68-9774-C13C162766D6}"/>
    <cellStyle name="40% - Ênfase6 2 5" xfId="7933" xr:uid="{1703F21A-C92A-4B52-8F74-CC9FC3408886}"/>
    <cellStyle name="40% - Ênfase6 2 5 2" xfId="7934" xr:uid="{FC8FD03A-F15B-4A3F-9067-8A20FC2F9426}"/>
    <cellStyle name="40% - Ênfase6 2 5 3" xfId="26138" xr:uid="{92EE739A-58A5-4B51-8F80-9584EB8197F1}"/>
    <cellStyle name="40% - Ênfase6 2 6" xfId="7935" xr:uid="{016AC034-00BE-4482-BB2B-493AB9CB7F33}"/>
    <cellStyle name="40% - Ênfase6 2 6 2" xfId="7936" xr:uid="{9923CA49-4785-4104-B32E-A8E3168134F9}"/>
    <cellStyle name="40% - Ênfase6 2 6 3" xfId="7937" xr:uid="{779CB777-9C07-445E-8B4C-A9190CC82BE3}"/>
    <cellStyle name="40% - Ênfase6 2 7" xfId="7938" xr:uid="{0ECF2A65-9D17-4011-939F-8F412F512315}"/>
    <cellStyle name="40% - Ênfase6 2 7 2" xfId="7939" xr:uid="{A85E0602-C94D-46B5-B49F-33D7B288160E}"/>
    <cellStyle name="40% - Ênfase6 2 7 3" xfId="7940" xr:uid="{43F61063-3BC0-4B9D-AA64-FE0A51CB929B}"/>
    <cellStyle name="40% - Ênfase6 2 8" xfId="7941" xr:uid="{C9E93D10-02B1-4329-A5ED-3E826293F40E}"/>
    <cellStyle name="40% - Ênfase6 2 8 2" xfId="7942" xr:uid="{37C7727B-6184-4AA3-A6B9-C679617F9FF7}"/>
    <cellStyle name="40% - Ênfase6 2 8 3" xfId="7943" xr:uid="{8241193B-2DEA-4334-ACDC-4E1F43975617}"/>
    <cellStyle name="40% - Ênfase6 2 9" xfId="7944" xr:uid="{4AB0F888-0DE1-44A8-894E-7527F5BC572E}"/>
    <cellStyle name="40% - Ênfase6 2 9 2" xfId="7945" xr:uid="{B27534DA-AA20-495F-972E-CD1FA6D54339}"/>
    <cellStyle name="40% - Ênfase6 2 9 3" xfId="7946" xr:uid="{A09CC798-0E39-43D4-BBD7-9C88BBC3634B}"/>
    <cellStyle name="40% - Ênfase6 20" xfId="7947" xr:uid="{8F59114A-F548-43FA-A001-CE5E68C8F23B}"/>
    <cellStyle name="40% - Ênfase6 20 2" xfId="7948" xr:uid="{80DB53E9-9576-4E9D-9507-DB603FC27393}"/>
    <cellStyle name="40% - Ênfase6 21" xfId="7949" xr:uid="{419FE3DB-E032-4424-9E8B-0E0771559238}"/>
    <cellStyle name="40% - Ênfase6 21 2" xfId="7950" xr:uid="{17C0D3FD-FCCC-4B93-9B29-4943718021FE}"/>
    <cellStyle name="40% - Ênfase6 22" xfId="7951" xr:uid="{D5BA7E62-8A53-4137-9228-84276D58833B}"/>
    <cellStyle name="40% - Ênfase6 22 2" xfId="7952" xr:uid="{A00AD952-23DD-433E-A5C1-2C4E22C9ADEF}"/>
    <cellStyle name="40% - Ênfase6 23" xfId="7953" xr:uid="{98C59D67-4D04-4716-B718-9077A7504D3C}"/>
    <cellStyle name="40% - Ênfase6 23 2" xfId="7954" xr:uid="{6B97984B-B64F-409C-A1F1-FFBA749931E2}"/>
    <cellStyle name="40% - Ênfase6 24" xfId="7955" xr:uid="{6F662E7B-2CD9-48A2-B695-EB5519F78D71}"/>
    <cellStyle name="40% - Ênfase6 24 2" xfId="7956" xr:uid="{E5BF4B23-62DF-4E21-AD6F-E6A0DBC70BA6}"/>
    <cellStyle name="40% - Ênfase6 25" xfId="7957" xr:uid="{6A79A506-B1C6-41FB-9A25-A29345873BC9}"/>
    <cellStyle name="40% - Ênfase6 25 2" xfId="7958" xr:uid="{25478F03-7318-465F-B5CA-E2688D5379D5}"/>
    <cellStyle name="40% - Ênfase6 26" xfId="7959" xr:uid="{082FCEC2-E99C-454F-B651-69DDBA8AA323}"/>
    <cellStyle name="40% - Ênfase6 26 2" xfId="7960" xr:uid="{DB506B3F-A299-4B70-9BCC-9B02D172AE48}"/>
    <cellStyle name="40% - Ênfase6 27" xfId="7961" xr:uid="{481E29B9-5FBD-4CFC-B552-89D30D4BA503}"/>
    <cellStyle name="40% - Ênfase6 27 2" xfId="7962" xr:uid="{8FAB6950-DFBB-4F50-B4B4-9E0D1D64FFF3}"/>
    <cellStyle name="40% - Ênfase6 28" xfId="7963" xr:uid="{4B5C0135-6E03-423D-9012-9F588D9C4880}"/>
    <cellStyle name="40% - Ênfase6 28 2" xfId="7964" xr:uid="{3151B6B7-C6BB-4399-B684-E2FD1A8D41D2}"/>
    <cellStyle name="40% - Ênfase6 29" xfId="7965" xr:uid="{DF0795CF-CE39-4A7B-A655-8731CF9B6CBA}"/>
    <cellStyle name="40% - Ênfase6 29 2" xfId="7966" xr:uid="{C5BE8B42-599D-4739-A2FE-3476D9117A39}"/>
    <cellStyle name="40% - Ênfase6 3" xfId="7967" xr:uid="{834B019C-C0EB-419B-91B9-409286F1F371}"/>
    <cellStyle name="40% - Ênfase6 3 2" xfId="7968" xr:uid="{D691A4E9-AC50-4FAD-ABBE-771C704CB17C}"/>
    <cellStyle name="40% - Ênfase6 3 3" xfId="7969" xr:uid="{135216D8-BDD0-499E-975C-E6D6581EC0F7}"/>
    <cellStyle name="40% - Ênfase6 3 3 2" xfId="7970" xr:uid="{8F3B0110-7863-49EE-B478-E883A3FD7714}"/>
    <cellStyle name="40% - Ênfase6 3 4" xfId="7971" xr:uid="{7C16D464-EACB-4AAD-A8E1-4DB959155421}"/>
    <cellStyle name="40% - Ênfase6 30" xfId="7972" xr:uid="{82F550FB-D2AE-497E-B638-7E9C4C4FFCE9}"/>
    <cellStyle name="40% - Ênfase6 30 2" xfId="7973" xr:uid="{D837E831-C0FF-456F-8D70-007963E0B33D}"/>
    <cellStyle name="40% - Ênfase6 30 3" xfId="26139" xr:uid="{2719F91A-FA11-4206-B59E-F1345B5E0F7E}"/>
    <cellStyle name="40% - Ênfase6 31" xfId="7974" xr:uid="{01C57947-C356-4495-B3D2-18CFB60B1E2A}"/>
    <cellStyle name="40% - Ênfase6 31 2" xfId="7975" xr:uid="{9334AEA9-F9B7-4302-B404-070EFF805892}"/>
    <cellStyle name="40% - Ênfase6 32" xfId="7976" xr:uid="{2BDADD3F-AB78-4259-A5F6-817CDA1BC1A2}"/>
    <cellStyle name="40% - Ênfase6 32 2" xfId="7977" xr:uid="{C8437D96-817F-4782-905D-63601A657161}"/>
    <cellStyle name="40% - Ênfase6 33" xfId="7978" xr:uid="{DFD04178-B85B-4619-98F3-778E46E6D99A}"/>
    <cellStyle name="40% - Ênfase6 33 2" xfId="7979" xr:uid="{FB720D32-2539-4B43-B5D0-9C79A2278531}"/>
    <cellStyle name="40% - Ênfase6 33 3" xfId="7980" xr:uid="{C3533C56-2D4D-457B-9F6A-D3AC95F5DD72}"/>
    <cellStyle name="40% - Ênfase6 33 4" xfId="26140" xr:uid="{5ED9E729-CC29-4D1E-9C54-2A71F65521AC}"/>
    <cellStyle name="40% - Ênfase6 34" xfId="7981" xr:uid="{EE46885D-B532-41A5-9F43-FC1E90D2B6AF}"/>
    <cellStyle name="40% - Ênfase6 34 2" xfId="7982" xr:uid="{11870E19-1F3B-45CA-B0AB-3FC7C2A4835F}"/>
    <cellStyle name="40% - Ênfase6 34 3" xfId="7983" xr:uid="{3EA8C0E4-2B05-4865-BC9F-1C427E1E7401}"/>
    <cellStyle name="40% - Ênfase6 34 4" xfId="26141" xr:uid="{4C405D55-18CB-496D-9264-93BD46A0ACA0}"/>
    <cellStyle name="40% - Ênfase6 35" xfId="7984" xr:uid="{10D97DEC-C45F-4270-A697-89ABC710EB90}"/>
    <cellStyle name="40% - Ênfase6 35 2" xfId="7985" xr:uid="{9067FED7-DEED-42C1-9897-88A9D3E45033}"/>
    <cellStyle name="40% - Ênfase6 36" xfId="7986" xr:uid="{4DECA0DC-81FF-4DF7-9D19-1C7F31415200}"/>
    <cellStyle name="40% - Ênfase6 36 2" xfId="7987" xr:uid="{FA867D3F-AB8C-465E-A2C6-944FC336EFFB}"/>
    <cellStyle name="40% - Ênfase6 4" xfId="7988" xr:uid="{36EDCDE6-6197-495B-997A-FE7E4599EF5F}"/>
    <cellStyle name="40% - Ênfase6 4 2" xfId="7989" xr:uid="{BB2DF640-AAFB-4690-8B3E-60F6633D91EA}"/>
    <cellStyle name="40% - Ênfase6 4 2 2" xfId="7990" xr:uid="{F092DF71-B2D0-4009-9D67-B6057ACC95D7}"/>
    <cellStyle name="40% - Ênfase6 4 3" xfId="7991" xr:uid="{084EF808-7194-4F8E-9E5E-371F0FC8DB08}"/>
    <cellStyle name="40% - Ênfase6 4 3 2" xfId="7992" xr:uid="{9C030D92-6254-452D-9DC1-6F6105C2803C}"/>
    <cellStyle name="40% - Ênfase6 4 4" xfId="7993" xr:uid="{1CA08A68-D139-405F-93B8-596BB14C400B}"/>
    <cellStyle name="40% - Ênfase6 5" xfId="7994" xr:uid="{8D52CA8B-F9C8-4A08-AECB-6072BDC0D9E6}"/>
    <cellStyle name="40% - Ênfase6 5 2" xfId="7995" xr:uid="{0208462C-6A95-442B-A5BC-34AFAD6EFEFB}"/>
    <cellStyle name="40% - Ênfase6 5 2 2" xfId="7996" xr:uid="{DF4494B5-94C7-40D7-BDE0-655CEE7CA486}"/>
    <cellStyle name="40% - Ênfase6 5 3" xfId="7997" xr:uid="{400C9846-F335-430C-B1D0-4C81BC5C810F}"/>
    <cellStyle name="40% - Ênfase6 5 3 2" xfId="7998" xr:uid="{C216B768-8EA6-42E4-9696-29C8313751A6}"/>
    <cellStyle name="40% - Ênfase6 5 4" xfId="7999" xr:uid="{EAF6B52C-AC1D-449D-BB80-72E5C18EED30}"/>
    <cellStyle name="40% - Ênfase6 6" xfId="8000" xr:uid="{14583B5B-1101-4149-8E6A-B5A30E081FC2}"/>
    <cellStyle name="40% - Ênfase6 6 2" xfId="8001" xr:uid="{8B6ADD52-C6AB-45E3-859D-DA1266304084}"/>
    <cellStyle name="40% - Ênfase6 6 2 2" xfId="8002" xr:uid="{22E4161B-19C2-42A1-9709-9D5028B27E83}"/>
    <cellStyle name="40% - Ênfase6 6 3" xfId="8003" xr:uid="{2A7999D0-4DCC-475E-B10D-A95817F18680}"/>
    <cellStyle name="40% - Ênfase6 6 3 2" xfId="8004" xr:uid="{9FEAB300-D48B-4911-A409-915C817ECE20}"/>
    <cellStyle name="40% - Ênfase6 6 4" xfId="8005" xr:uid="{EC87C9AA-81C1-4DA2-B8CF-0450ED0E356B}"/>
    <cellStyle name="40% - Ênfase6 7" xfId="8006" xr:uid="{C697D955-D6D7-4C8B-B9EB-8B2A41F3AADC}"/>
    <cellStyle name="40% - Ênfase6 7 2" xfId="8007" xr:uid="{592D5FA9-2F29-44D2-871B-E1DB317B8A03}"/>
    <cellStyle name="40% - Ênfase6 7 2 2" xfId="8008" xr:uid="{214B7C31-5EB5-4188-AA24-7EA88DDD1CE3}"/>
    <cellStyle name="40% - Ênfase6 7 3" xfId="8009" xr:uid="{56F6F34C-F5E8-4471-B699-C84422EBC228}"/>
    <cellStyle name="40% - Ênfase6 7 3 2" xfId="8010" xr:uid="{A3CFAB51-E75A-41AE-8C34-CC77E85118B7}"/>
    <cellStyle name="40% - Ênfase6 7 4" xfId="8011" xr:uid="{20CB2AAF-E783-46B2-8CCC-9E69962E1C63}"/>
    <cellStyle name="40% - Ênfase6 8" xfId="8012" xr:uid="{EFA1A4B5-196D-47AD-92A1-EB59C047CF57}"/>
    <cellStyle name="40% - Ênfase6 8 2" xfId="8013" xr:uid="{B3EDD841-1917-4AA5-9B62-EF561E6AE89C}"/>
    <cellStyle name="40% - Ênfase6 8 2 2" xfId="8014" xr:uid="{88593CDF-4128-43AF-9B8F-2E5C474EE2B7}"/>
    <cellStyle name="40% - Ênfase6 8 3" xfId="8015" xr:uid="{F694B449-C854-4703-8239-AEBB410366EB}"/>
    <cellStyle name="40% - Ênfase6 8 3 2" xfId="8016" xr:uid="{D2BEA6E7-5203-4653-96B9-14FDEF7D2188}"/>
    <cellStyle name="40% - Ênfase6 8 4" xfId="8017" xr:uid="{AC5392D2-31F8-4D85-A346-7E2082B6715A}"/>
    <cellStyle name="40% - Ênfase6 9" xfId="8018" xr:uid="{BFBC4DF7-6E6C-42F1-BEE7-23C78CA64FBE}"/>
    <cellStyle name="40% - Ênfase6 9 2" xfId="8019" xr:uid="{2438C1DF-A300-48BE-A3FB-60208712EC70}"/>
    <cellStyle name="40% - Ênfase6 9 2 2" xfId="8020" xr:uid="{4FF74D36-F8CF-46DF-8DCF-4E6A686B8F8E}"/>
    <cellStyle name="40% - Ênfase6 9 3" xfId="8021" xr:uid="{73986EEE-5F67-4A32-97B7-454AE4A922B8}"/>
    <cellStyle name="40% - Ênfase6 9 3 2" xfId="8022" xr:uid="{4B6BEC36-EE90-4297-AE8F-98D01AE3CD4A}"/>
    <cellStyle name="40% - Ênfase6 9 4" xfId="8023" xr:uid="{E63976A8-39EF-4090-903F-0D678F6CA7E2}"/>
    <cellStyle name="40% - Énfasis1" xfId="8024" xr:uid="{39C7FE89-86C2-4BE8-B04F-AEE6E7E56D9A}"/>
    <cellStyle name="40% - Énfasis1 2" xfId="8025" xr:uid="{E8E4E124-9AEE-4467-A40C-C63D58CE67EA}"/>
    <cellStyle name="40% - Énfasis1 3" xfId="8026" xr:uid="{B7635F2A-F57F-47B0-85B2-1C478A6C8945}"/>
    <cellStyle name="40% - Énfasis2" xfId="8027" xr:uid="{2DEE33A7-03C8-4815-ABEF-500CB80A7E95}"/>
    <cellStyle name="40% - Énfasis2 2" xfId="8028" xr:uid="{859FFF24-6C09-4037-9D4D-3D61400F7801}"/>
    <cellStyle name="40% - Énfasis2 3" xfId="8029" xr:uid="{93420D1A-D005-48BA-A62C-1CB281E28B43}"/>
    <cellStyle name="40% - Énfasis3" xfId="8030" xr:uid="{550E437F-FD1D-4C8F-BDF9-3555657741CF}"/>
    <cellStyle name="40% - Énfasis3 2" xfId="8031" xr:uid="{15EE8B90-EA33-4CEC-88B3-3F1ED58DD2A2}"/>
    <cellStyle name="40% - Énfasis3 3" xfId="8032" xr:uid="{E4E8506A-AF53-4C84-9DCA-E18EAB964D1F}"/>
    <cellStyle name="40% - Énfasis4" xfId="8033" xr:uid="{ED91CDBD-E340-41E9-9549-10544450DD72}"/>
    <cellStyle name="40% - Énfasis4 2" xfId="8034" xr:uid="{FD16167A-8017-438F-9482-B9D4B7EF7F4D}"/>
    <cellStyle name="40% - Énfasis4 3" xfId="8035" xr:uid="{0E2FC7D6-3316-42F3-A8D1-1BDAF0DE884B}"/>
    <cellStyle name="40% - Énfasis5" xfId="8036" xr:uid="{80459700-1577-4E21-B687-0352510C6DA5}"/>
    <cellStyle name="40% - Énfasis5 2" xfId="8037" xr:uid="{4CF6CDFB-E554-403D-830A-55A8DAEEDA3C}"/>
    <cellStyle name="40% - Énfasis5 3" xfId="8038" xr:uid="{220EC6A6-F609-42E5-A2F5-82D40019C909}"/>
    <cellStyle name="40% - Énfasis6" xfId="8039" xr:uid="{795BFBEA-7607-41D6-B632-0BF831F18D0C}"/>
    <cellStyle name="40% - Énfasis6 2" xfId="8040" xr:uid="{45DB710B-70FD-4EF0-82BB-78779468B525}"/>
    <cellStyle name="40% - Énfasis6 3" xfId="8041" xr:uid="{5FC9E452-A0EE-41D0-9F9A-CDE47EBCDE1F}"/>
    <cellStyle name="60% - Accent1" xfId="8042" xr:uid="{6A95EBC9-AD7A-4213-AE49-4D6738CA78B9}"/>
    <cellStyle name="60% - Accent1 10" xfId="8043" xr:uid="{B4E4FE0A-70C3-419B-A629-7C751CBE4946}"/>
    <cellStyle name="60% - Accent1 11" xfId="8044" xr:uid="{5C49235D-EBEB-4308-954F-648A402CD05B}"/>
    <cellStyle name="60% - Accent1 12" xfId="8045" xr:uid="{EA19CD52-0BFF-405B-BF5B-0790999A7C7D}"/>
    <cellStyle name="60% - Accent1 13" xfId="8046" xr:uid="{E7D047FA-1E1F-4E23-A126-9E9A7E2FB763}"/>
    <cellStyle name="60% - Accent1 14" xfId="8047" xr:uid="{B6A11960-5077-4C06-9A0D-C51BA4A55866}"/>
    <cellStyle name="60% - Accent1 15" xfId="8048" xr:uid="{F5E307C5-22FD-4F41-93BD-CEF91434C589}"/>
    <cellStyle name="60% - Accent1 16" xfId="8049" xr:uid="{DCC27009-BDAC-448D-A14D-062143F6AB8F}"/>
    <cellStyle name="60% - Accent1 17" xfId="8050" xr:uid="{962F8794-0088-4663-8D29-DFBE1AB7BB6F}"/>
    <cellStyle name="60% - Accent1 18" xfId="8051" xr:uid="{48E993FA-3D5D-403F-B58E-987AF867E344}"/>
    <cellStyle name="60% - Accent1 19" xfId="8052" xr:uid="{24F0CDBF-C6EE-41A3-9101-08CDFFA80E7B}"/>
    <cellStyle name="60% - Accent1 2" xfId="8053" xr:uid="{2293C0DD-9ABA-4F2E-8FC1-74A352AA5F77}"/>
    <cellStyle name="60% - Accent1 2 2" xfId="8054" xr:uid="{1BEDE352-90B7-4E01-B52D-40617172D615}"/>
    <cellStyle name="60% - Accent1 20" xfId="8055" xr:uid="{12996889-7AA6-4035-BCF0-7F5956E3A124}"/>
    <cellStyle name="60% - Accent1 21" xfId="8056" xr:uid="{2C52870F-1E78-40E3-A211-7C151063AD23}"/>
    <cellStyle name="60% - Accent1 22" xfId="8057" xr:uid="{5D7A4527-1422-464B-8974-919264B80FCD}"/>
    <cellStyle name="60% - Accent1 23" xfId="8058" xr:uid="{5FF3F1CA-17C3-4733-A96E-89759A966768}"/>
    <cellStyle name="60% - Accent1 24" xfId="8059" xr:uid="{3C59C413-3244-44AC-93A1-6796997F0B0A}"/>
    <cellStyle name="60% - Accent1 25" xfId="8060" xr:uid="{180E560A-0EAF-4199-9CD4-49339C682824}"/>
    <cellStyle name="60% - Accent1 26" xfId="8061" xr:uid="{09FB64BB-AC25-4905-BBF3-BA55AF49E4D7}"/>
    <cellStyle name="60% - Accent1 27" xfId="8062" xr:uid="{7A4F6095-477A-4CF6-AB9A-A27C993264E9}"/>
    <cellStyle name="60% - Accent1 28" xfId="8063" xr:uid="{BCA2FD38-68A8-4676-AE20-4CCA36E0D91D}"/>
    <cellStyle name="60% - Accent1 29" xfId="8064" xr:uid="{96EAD768-6FFD-44C6-942F-9A159715CA75}"/>
    <cellStyle name="60% - Accent1 3" xfId="8065" xr:uid="{AF672F8B-08F7-4789-9F9B-F281ADA3FD9A}"/>
    <cellStyle name="60% - Accent1 3 10" xfId="8066" xr:uid="{298E2298-90AE-463B-8FA2-A67079B84857}"/>
    <cellStyle name="60% - Accent1 3 11" xfId="8067" xr:uid="{8448367F-C210-4126-B02B-AF6AE8EF992F}"/>
    <cellStyle name="60% - Accent1 3 12" xfId="8068" xr:uid="{D5010F18-9C87-4CB8-936C-3936C4A05B43}"/>
    <cellStyle name="60% - Accent1 3 13" xfId="8069" xr:uid="{289543AC-6B55-4327-87AB-D90CCF3042E1}"/>
    <cellStyle name="60% - Accent1 3 14" xfId="8070" xr:uid="{0DE12395-F986-4F84-BECC-F0AF27C5FF8D}"/>
    <cellStyle name="60% - Accent1 3 15" xfId="8071" xr:uid="{FABA6D23-BE50-4DFF-900B-9A2205A27930}"/>
    <cellStyle name="60% - Accent1 3 2" xfId="8072" xr:uid="{29A6DD92-B6DF-47D4-BC9C-0E44A06F93FC}"/>
    <cellStyle name="60% - Accent1 3 2 10" xfId="8073" xr:uid="{ACB415B0-DD02-4D9A-B8B2-3122D8906ADE}"/>
    <cellStyle name="60% - Accent1 3 2 11" xfId="8074" xr:uid="{A402711B-69F6-46B4-A0C9-2707083016B9}"/>
    <cellStyle name="60% - Accent1 3 2 12" xfId="8075" xr:uid="{CDA0F9B7-B46E-42DE-9F0B-2A9BCAD527C5}"/>
    <cellStyle name="60% - Accent1 3 2 13" xfId="8076" xr:uid="{AE64FB1A-6106-4CE7-A5D4-1DD5F3986C32}"/>
    <cellStyle name="60% - Accent1 3 2 14" xfId="8077" xr:uid="{9234ED62-A690-4A2F-B37E-4DCCE3762A50}"/>
    <cellStyle name="60% - Accent1 3 2 2" xfId="8078" xr:uid="{EF5F766A-AEFD-4D04-9CC4-ABD98237C1D3}"/>
    <cellStyle name="60% - Accent1 3 2 3" xfId="8079" xr:uid="{C3B381A9-27FF-4096-8AAB-0EFC98AC31E6}"/>
    <cellStyle name="60% - Accent1 3 2 4" xfId="8080" xr:uid="{4D3601AC-6F0E-47C3-B363-0D9D3DBCC84E}"/>
    <cellStyle name="60% - Accent1 3 2 5" xfId="8081" xr:uid="{78A42F97-640E-4034-8EF1-522FC2ADFCD8}"/>
    <cellStyle name="60% - Accent1 3 2 6" xfId="8082" xr:uid="{61F708FE-3A68-4754-89CB-1418E917053C}"/>
    <cellStyle name="60% - Accent1 3 2 7" xfId="8083" xr:uid="{D33AA876-8116-4373-9351-5C396B094AEF}"/>
    <cellStyle name="60% - Accent1 3 2 8" xfId="8084" xr:uid="{0C3D77FB-C20F-4283-A05A-955364C54343}"/>
    <cellStyle name="60% - Accent1 3 2 9" xfId="8085" xr:uid="{4BC8B848-13D6-4324-94B6-8B93137FF6CD}"/>
    <cellStyle name="60% - Accent1 3 3" xfId="8086" xr:uid="{164DF429-BE54-4CDB-87CA-270EE84345FF}"/>
    <cellStyle name="60% - Accent1 3 3 2" xfId="8087" xr:uid="{CC22A9DB-E585-47D4-83F6-F546F2151F70}"/>
    <cellStyle name="60% - Accent1 3 3 3" xfId="8088" xr:uid="{7E569C31-9723-48A8-8641-30126B6BCD39}"/>
    <cellStyle name="60% - Accent1 3 3 4" xfId="8089" xr:uid="{04B812B7-6C09-4620-A2AB-13C1F4AF6BC9}"/>
    <cellStyle name="60% - Accent1 3 3 5" xfId="8090" xr:uid="{597AFB91-A874-4D37-B163-050EC984BE0A}"/>
    <cellStyle name="60% - Accent1 3 3 6" xfId="8091" xr:uid="{FD03400F-9195-4453-9810-E52272E17233}"/>
    <cellStyle name="60% - Accent1 3 3 7" xfId="8092" xr:uid="{20EA2E3E-13FE-47E0-9DAF-D99AD7B4855F}"/>
    <cellStyle name="60% - Accent1 3 3 8" xfId="8093" xr:uid="{916A031F-D83D-45AE-86F5-852C8713A593}"/>
    <cellStyle name="60% - Accent1 3 3 9" xfId="8094" xr:uid="{E86669B0-48DE-44BF-B121-9277B81BE346}"/>
    <cellStyle name="60% - Accent1 3 4" xfId="8095" xr:uid="{04DAA15C-96ED-4B36-AF48-37D6022B755B}"/>
    <cellStyle name="60% - Accent1 3 5" xfId="8096" xr:uid="{66E081D2-D50A-4A5C-857C-BB0652CC0D81}"/>
    <cellStyle name="60% - Accent1 3 6" xfId="8097" xr:uid="{4FF86381-97FE-4E2A-85DC-DF4A77979199}"/>
    <cellStyle name="60% - Accent1 3 7" xfId="8098" xr:uid="{0EF8284B-E892-42F4-8DDE-0A1A79EF466B}"/>
    <cellStyle name="60% - Accent1 3 8" xfId="8099" xr:uid="{A538EC91-7013-4C0D-BA9B-C593A014EB6F}"/>
    <cellStyle name="60% - Accent1 3 9" xfId="8100" xr:uid="{9D32DBFC-771B-4220-83F0-4E7753BCF68A}"/>
    <cellStyle name="60% - Accent1 30" xfId="8101" xr:uid="{DAA5E291-2C94-478D-B1AE-DFDC716FA63E}"/>
    <cellStyle name="60% - Accent1 31" xfId="8102" xr:uid="{72C8157A-EFA4-4F3D-B0ED-C878D7C9B293}"/>
    <cellStyle name="60% - Accent1 32" xfId="8103" xr:uid="{589BC99D-19E4-40C0-B234-D6922741DC11}"/>
    <cellStyle name="60% - Accent1 33" xfId="8104" xr:uid="{CB477262-B781-40E7-8ED4-042A935CA0C9}"/>
    <cellStyle name="60% - Accent1 34" xfId="8105" xr:uid="{CEC0258E-50F1-49B6-A5CE-C2ABA7CD79C0}"/>
    <cellStyle name="60% - Accent1 35" xfId="8106" xr:uid="{DAD62401-23D6-4BCF-9A14-66DA254ED76A}"/>
    <cellStyle name="60% - Accent1 36" xfId="8107" xr:uid="{7C08AE9E-2DE0-4533-9E00-CA41B31925B6}"/>
    <cellStyle name="60% - Accent1 37" xfId="8108" xr:uid="{27ECA2CE-C874-4380-837A-D735DFE10218}"/>
    <cellStyle name="60% - Accent1 38" xfId="8109" xr:uid="{D20A79D7-6289-4194-B757-1AD191E8202B}"/>
    <cellStyle name="60% - Accent1 39" xfId="8110" xr:uid="{0DDB70E4-9D8B-4811-936C-2E47DE8D5F09}"/>
    <cellStyle name="60% - Accent1 4" xfId="8111" xr:uid="{0E60B9FD-E296-4D1C-A05E-33A31234F0E5}"/>
    <cellStyle name="60% - Accent1 4 2" xfId="8112" xr:uid="{91205612-09D5-4D14-B6DF-B2F89E1E88BD}"/>
    <cellStyle name="60% - Accent1 40" xfId="8113" xr:uid="{27FCD5F5-7B42-4ACD-A3C0-9E6A07ECC30A}"/>
    <cellStyle name="60% - Accent1 41" xfId="8114" xr:uid="{04191935-9572-4416-8011-0E85DF7ED868}"/>
    <cellStyle name="60% - Accent1 42" xfId="8115" xr:uid="{0DF187D3-386D-48C6-9A26-903EE044B2D6}"/>
    <cellStyle name="60% - Accent1 43" xfId="8116" xr:uid="{FBA6F998-FB73-45EC-9F14-EED05C3DB286}"/>
    <cellStyle name="60% - Accent1 44" xfId="8117" xr:uid="{B1C554A0-0893-473B-8A69-C70E50A63C95}"/>
    <cellStyle name="60% - Accent1 45" xfId="8118" xr:uid="{87B2AF21-E498-4C99-B019-E8483234A8B1}"/>
    <cellStyle name="60% - Accent1 46" xfId="8119" xr:uid="{018AD139-B1BF-464E-907B-A4161036BEDB}"/>
    <cellStyle name="60% - Accent1 47" xfId="8120" xr:uid="{981FA54A-CC52-43D8-8E77-1554BCC9B094}"/>
    <cellStyle name="60% - Accent1 48" xfId="8121" xr:uid="{7C3E8C65-B06A-453C-B5C8-99D1A8C1B61C}"/>
    <cellStyle name="60% - Accent1 49" xfId="8122" xr:uid="{BCBBD9C2-E7F3-4C69-B0B4-E6C373ACD3C4}"/>
    <cellStyle name="60% - Accent1 5" xfId="8123" xr:uid="{F4680585-92B0-44B0-B7A7-05F0C1BA44FD}"/>
    <cellStyle name="60% - Accent1 5 2" xfId="8124" xr:uid="{6AFA52A7-F2C5-460A-B60A-F8ABD328CE44}"/>
    <cellStyle name="60% - Accent1 50" xfId="8125" xr:uid="{7AA68C09-4527-4F3E-80F8-1E510E393142}"/>
    <cellStyle name="60% - Accent1 51" xfId="8126" xr:uid="{88C8827F-E15C-4F5E-8DF6-1D7AE0CADA9B}"/>
    <cellStyle name="60% - Accent1 52" xfId="8127" xr:uid="{110835F8-8F4B-4C28-B61F-1E69D0568970}"/>
    <cellStyle name="60% - Accent1 53" xfId="8128" xr:uid="{70C77E9E-DD07-4053-9466-0EC521BACEB3}"/>
    <cellStyle name="60% - Accent1 54" xfId="8129" xr:uid="{C22F31C1-C8D7-46BC-8163-BCBE1CC73A79}"/>
    <cellStyle name="60% - Accent1 55" xfId="8130" xr:uid="{A9CFACD2-C9B3-4B6C-ACE4-2FE9007AC833}"/>
    <cellStyle name="60% - Accent1 56" xfId="8131" xr:uid="{477A3245-C52A-4C6F-9093-37659DE3FD95}"/>
    <cellStyle name="60% - Accent1 57" xfId="8132" xr:uid="{9984204A-9B21-4E6C-BB5C-87F5054B5929}"/>
    <cellStyle name="60% - Accent1 58" xfId="8133" xr:uid="{407C3939-D1E0-4114-A5C1-BA223E4DB472}"/>
    <cellStyle name="60% - Accent1 59" xfId="8134" xr:uid="{E68E5917-F909-42E8-8C85-E8C75297C88C}"/>
    <cellStyle name="60% - Accent1 6" xfId="8135" xr:uid="{63184EAD-B8AE-488D-9DE7-5712442520A1}"/>
    <cellStyle name="60% - Accent1 60" xfId="8136" xr:uid="{8E79F66B-99B0-4D0C-851B-3A392263F744}"/>
    <cellStyle name="60% - Accent1 61" xfId="8137" xr:uid="{08C7C89D-0EF2-4B28-A269-235E9BB5DBA7}"/>
    <cellStyle name="60% - Accent1 62" xfId="8138" xr:uid="{58ADD529-A9F1-44DD-8D10-B1BFE24D4EE1}"/>
    <cellStyle name="60% - Accent1 7" xfId="8139" xr:uid="{72D5DC8C-6433-40A4-910C-205B625992DA}"/>
    <cellStyle name="60% - Accent1 8" xfId="8140" xr:uid="{568E2692-B8F6-4E96-804F-07DA34004C86}"/>
    <cellStyle name="60% - Accent1 9" xfId="8141" xr:uid="{E5BAFF27-0430-45BF-AB9D-E243A83E0B32}"/>
    <cellStyle name="60% - Accent1_~2812244" xfId="8142" xr:uid="{EA95AAD7-A211-45A9-A216-42081973C593}"/>
    <cellStyle name="60% - Accent2" xfId="8143" xr:uid="{D694128A-3B4A-4717-8A94-9307DF54AF51}"/>
    <cellStyle name="60% - Accent2 10" xfId="8144" xr:uid="{62D655D0-39A3-4C63-8154-1D496B000D1B}"/>
    <cellStyle name="60% - Accent2 11" xfId="8145" xr:uid="{B38F3AEB-729C-4F6B-AE90-2DB286B2D706}"/>
    <cellStyle name="60% - Accent2 12" xfId="8146" xr:uid="{24D4B615-5111-4459-945D-2A6669245462}"/>
    <cellStyle name="60% - Accent2 13" xfId="8147" xr:uid="{CD1291B8-9084-44B6-910A-5C9838318C49}"/>
    <cellStyle name="60% - Accent2 14" xfId="8148" xr:uid="{27258243-BE6D-4694-B718-3B1D8DE5BE39}"/>
    <cellStyle name="60% - Accent2 15" xfId="8149" xr:uid="{672290FA-8E25-4A08-A00A-3E9BE5DCA8D9}"/>
    <cellStyle name="60% - Accent2 16" xfId="8150" xr:uid="{DBE0AC8A-D908-4139-B138-A75A9F6E6C9F}"/>
    <cellStyle name="60% - Accent2 17" xfId="8151" xr:uid="{F2181EBB-BECC-4B19-B38D-F39545843C8F}"/>
    <cellStyle name="60% - Accent2 18" xfId="8152" xr:uid="{82B7245A-1BD8-4CEA-B358-100502AFAC7D}"/>
    <cellStyle name="60% - Accent2 19" xfId="8153" xr:uid="{3E2AF432-420C-4CEA-9240-DCB506875BFD}"/>
    <cellStyle name="60% - Accent2 2" xfId="8154" xr:uid="{93D09E8E-DF4D-489B-9463-26DD2BCAA766}"/>
    <cellStyle name="60% - Accent2 2 2" xfId="8155" xr:uid="{F12ED3D3-6D5F-4921-AD72-F41DD976E8F0}"/>
    <cellStyle name="60% - Accent2 20" xfId="8156" xr:uid="{1A512F80-45C4-4893-95D5-78B150D31839}"/>
    <cellStyle name="60% - Accent2 21" xfId="8157" xr:uid="{6B9C4FCE-6F3A-4B20-A047-2F4EFD95A2D2}"/>
    <cellStyle name="60% - Accent2 22" xfId="8158" xr:uid="{35740966-FAF0-4323-BC36-9CA907F37D53}"/>
    <cellStyle name="60% - Accent2 23" xfId="8159" xr:uid="{FB93AA58-66B0-4518-939D-1C74A6E2C03C}"/>
    <cellStyle name="60% - Accent2 24" xfId="8160" xr:uid="{49D0151E-B64A-4023-B78D-9AD61D6D6D76}"/>
    <cellStyle name="60% - Accent2 25" xfId="8161" xr:uid="{015F5E23-A0CA-48CB-A5EB-E6579A0C7D14}"/>
    <cellStyle name="60% - Accent2 26" xfId="8162" xr:uid="{90D6AB58-8790-4EE7-B2F6-3934D564F875}"/>
    <cellStyle name="60% - Accent2 27" xfId="8163" xr:uid="{8855A1A6-C56F-43E8-A18D-CCA0264E6927}"/>
    <cellStyle name="60% - Accent2 28" xfId="8164" xr:uid="{2786064B-1F1C-4D8F-9F32-8BA81BE11518}"/>
    <cellStyle name="60% - Accent2 29" xfId="8165" xr:uid="{D0106394-CCC9-4668-AE66-7AF4CCAAA0D9}"/>
    <cellStyle name="60% - Accent2 3" xfId="8166" xr:uid="{A361161F-9822-43CE-BEBC-0857878CF5F0}"/>
    <cellStyle name="60% - Accent2 3 10" xfId="8167" xr:uid="{F81BE988-B67B-4F9B-B1DF-A99CE27AA973}"/>
    <cellStyle name="60% - Accent2 3 11" xfId="8168" xr:uid="{F35CA7B4-62D7-418D-ABD4-2B7C21255213}"/>
    <cellStyle name="60% - Accent2 3 12" xfId="8169" xr:uid="{B73228F3-9801-40D2-B568-EBA72EE0C9E1}"/>
    <cellStyle name="60% - Accent2 3 13" xfId="8170" xr:uid="{6B005CFD-6693-481D-9E5A-ADAEEAE94A13}"/>
    <cellStyle name="60% - Accent2 3 14" xfId="8171" xr:uid="{B40BD51E-EC45-4A7C-AD85-B82A2B826DCE}"/>
    <cellStyle name="60% - Accent2 3 15" xfId="8172" xr:uid="{1E94B805-AF0D-401F-9EA9-E0A199ECEFA1}"/>
    <cellStyle name="60% - Accent2 3 2" xfId="8173" xr:uid="{A05AD9EF-E3BB-4201-B9AD-60E23DFBCAC8}"/>
    <cellStyle name="60% - Accent2 3 2 10" xfId="8174" xr:uid="{FC6B9E10-240F-4294-A7A3-353D72379F3D}"/>
    <cellStyle name="60% - Accent2 3 2 11" xfId="8175" xr:uid="{98F6C507-6D7A-4406-8CF3-1C4E759A7A5C}"/>
    <cellStyle name="60% - Accent2 3 2 12" xfId="8176" xr:uid="{9337C541-094A-4BD4-A9D9-CCD6024653C4}"/>
    <cellStyle name="60% - Accent2 3 2 13" xfId="8177" xr:uid="{7C88B20F-92B6-41C3-877D-F1AA1FF666CA}"/>
    <cellStyle name="60% - Accent2 3 2 14" xfId="8178" xr:uid="{2B91343C-89BA-4815-9D47-A1F6C15DB590}"/>
    <cellStyle name="60% - Accent2 3 2 2" xfId="8179" xr:uid="{1B8379EE-117B-42F3-912C-3C161E03DAB5}"/>
    <cellStyle name="60% - Accent2 3 2 3" xfId="8180" xr:uid="{122AA29C-CE6E-4448-B5AD-348713A1C608}"/>
    <cellStyle name="60% - Accent2 3 2 4" xfId="8181" xr:uid="{B9463C79-A934-49AF-A4A5-FAAA01A2BDC4}"/>
    <cellStyle name="60% - Accent2 3 2 5" xfId="8182" xr:uid="{D5FB03BE-A181-42AB-B15A-7F2009FC459A}"/>
    <cellStyle name="60% - Accent2 3 2 6" xfId="8183" xr:uid="{72CC8F37-0B32-40A5-9446-66DAA944DD34}"/>
    <cellStyle name="60% - Accent2 3 2 7" xfId="8184" xr:uid="{F6C27971-DEDB-4F3A-A16B-8FF32BBFF5C3}"/>
    <cellStyle name="60% - Accent2 3 2 8" xfId="8185" xr:uid="{D8C0D9A9-966A-4240-9546-9C4BBA5DB43B}"/>
    <cellStyle name="60% - Accent2 3 2 9" xfId="8186" xr:uid="{0F5D3DD5-90EA-44BF-A514-E032C0FD5008}"/>
    <cellStyle name="60% - Accent2 3 3" xfId="8187" xr:uid="{BAFC39AD-82F0-4BA8-9305-9122F6497B55}"/>
    <cellStyle name="60% - Accent2 3 3 2" xfId="8188" xr:uid="{C3F4D545-3098-4F3B-B889-4B94AF2D98D1}"/>
    <cellStyle name="60% - Accent2 3 3 3" xfId="8189" xr:uid="{0BFA9C06-82AE-4AF4-8376-B44F33550E0B}"/>
    <cellStyle name="60% - Accent2 3 3 4" xfId="8190" xr:uid="{3E229158-504F-42E7-AE45-D779DE7FF882}"/>
    <cellStyle name="60% - Accent2 3 3 5" xfId="8191" xr:uid="{FFA24553-774E-455F-8DC2-E2E79E335471}"/>
    <cellStyle name="60% - Accent2 3 3 6" xfId="8192" xr:uid="{5A2354CF-63FD-41C9-9BB8-7A902C67C7E5}"/>
    <cellStyle name="60% - Accent2 3 3 7" xfId="8193" xr:uid="{4C9AF2AC-C19E-4054-8317-E725D7555F2C}"/>
    <cellStyle name="60% - Accent2 3 3 8" xfId="8194" xr:uid="{6B072505-3F6C-4190-BDDE-E03AF62EE664}"/>
    <cellStyle name="60% - Accent2 3 3 9" xfId="8195" xr:uid="{F20357FF-00D3-4AF7-93BF-CAFF29188DE6}"/>
    <cellStyle name="60% - Accent2 3 4" xfId="8196" xr:uid="{E830E029-C6C5-4D8B-ADED-612084BCE2F8}"/>
    <cellStyle name="60% - Accent2 3 5" xfId="8197" xr:uid="{70323696-6A80-47F9-ABC1-6D10B6CE43F5}"/>
    <cellStyle name="60% - Accent2 3 6" xfId="8198" xr:uid="{6D68CAE0-2923-4611-BA55-042AE9CB6D1C}"/>
    <cellStyle name="60% - Accent2 3 7" xfId="8199" xr:uid="{7140C0A3-09E0-4D99-9E27-F6A142771E64}"/>
    <cellStyle name="60% - Accent2 3 8" xfId="8200" xr:uid="{2A7366B0-AFBC-4547-B4E2-726C0748AA63}"/>
    <cellStyle name="60% - Accent2 3 9" xfId="8201" xr:uid="{B3915A7B-E5EF-4FFC-AEF6-D1CFC4562E8B}"/>
    <cellStyle name="60% - Accent2 30" xfId="8202" xr:uid="{336F8E81-5DDE-4968-94E5-0849BE2B0CF6}"/>
    <cellStyle name="60% - Accent2 31" xfId="8203" xr:uid="{7CF46827-7785-4D01-8C17-B0221B7C77A8}"/>
    <cellStyle name="60% - Accent2 32" xfId="8204" xr:uid="{01417C92-6DD9-4E0C-9112-0D0C1A173EBE}"/>
    <cellStyle name="60% - Accent2 33" xfId="8205" xr:uid="{97536082-93BF-449A-B47C-23EF7E9AAE3D}"/>
    <cellStyle name="60% - Accent2 34" xfId="8206" xr:uid="{4234C9A0-FE34-41AC-8D5B-EF80699C6532}"/>
    <cellStyle name="60% - Accent2 35" xfId="8207" xr:uid="{A8988AF9-4A73-472E-A6F3-9B944B7BDDD6}"/>
    <cellStyle name="60% - Accent2 36" xfId="8208" xr:uid="{52C1DB6A-D972-4A76-BE4C-F00D5B668A98}"/>
    <cellStyle name="60% - Accent2 37" xfId="8209" xr:uid="{D5015094-F795-42BF-9CE5-17F5B0C3489D}"/>
    <cellStyle name="60% - Accent2 38" xfId="8210" xr:uid="{4163D0D7-3FA9-41ED-B3A7-B4CB3943834F}"/>
    <cellStyle name="60% - Accent2 39" xfId="8211" xr:uid="{0D199EE1-88A3-4AB0-A462-2F33DD9194A9}"/>
    <cellStyle name="60% - Accent2 4" xfId="8212" xr:uid="{AFDF1788-7DDC-49DA-BD42-3887236E9552}"/>
    <cellStyle name="60% - Accent2 4 2" xfId="8213" xr:uid="{76B509D3-36FC-40C9-94CA-0D33096EC1F2}"/>
    <cellStyle name="60% - Accent2 40" xfId="8214" xr:uid="{C271E09C-C03A-42A9-A265-54FE811DF2CA}"/>
    <cellStyle name="60% - Accent2 41" xfId="8215" xr:uid="{86C888CD-BA60-4BC5-B070-D462591955A7}"/>
    <cellStyle name="60% - Accent2 42" xfId="8216" xr:uid="{86FD2917-7FF5-4400-BE20-532DD992F409}"/>
    <cellStyle name="60% - Accent2 43" xfId="8217" xr:uid="{CD8653AA-CE2E-4104-AE11-9C87919A57BD}"/>
    <cellStyle name="60% - Accent2 44" xfId="8218" xr:uid="{B7F90AC5-1501-4CB5-B91E-57489562A7A9}"/>
    <cellStyle name="60% - Accent2 45" xfId="8219" xr:uid="{5A5C36C0-E590-4573-91CC-84F401B15E85}"/>
    <cellStyle name="60% - Accent2 46" xfId="8220" xr:uid="{F241367B-5DE5-41AD-9AEE-9BA23E1278CF}"/>
    <cellStyle name="60% - Accent2 47" xfId="8221" xr:uid="{26C4803C-AF06-46C7-B7D6-1A95298B3723}"/>
    <cellStyle name="60% - Accent2 48" xfId="8222" xr:uid="{C598CB03-EBC2-496B-80C0-876123D939F0}"/>
    <cellStyle name="60% - Accent2 49" xfId="8223" xr:uid="{32D306F6-940F-4EE5-9273-479BA4604DCA}"/>
    <cellStyle name="60% - Accent2 5" xfId="8224" xr:uid="{BA1BCD79-AE9E-46E8-8935-C22B9A8FED5A}"/>
    <cellStyle name="60% - Accent2 5 2" xfId="8225" xr:uid="{CC278BC2-D49D-4B72-8E0E-44F7F2699A7F}"/>
    <cellStyle name="60% - Accent2 50" xfId="8226" xr:uid="{D3EEFA9C-2E2E-4144-9AA4-D6CB2FE5FA19}"/>
    <cellStyle name="60% - Accent2 51" xfId="8227" xr:uid="{DF4E3C64-0A5A-4950-979A-FDFC82343F24}"/>
    <cellStyle name="60% - Accent2 52" xfId="8228" xr:uid="{BF6329D9-ABC3-45D0-B82D-5D3DB0E1BD9E}"/>
    <cellStyle name="60% - Accent2 53" xfId="8229" xr:uid="{8EF04BA5-0B2B-488C-AF31-17C813CF7A43}"/>
    <cellStyle name="60% - Accent2 54" xfId="8230" xr:uid="{DC345238-19E4-4AAF-9E0D-9B622D2D695A}"/>
    <cellStyle name="60% - Accent2 55" xfId="8231" xr:uid="{EE2DBA12-587D-4A3C-A2D5-17C980C7EFF5}"/>
    <cellStyle name="60% - Accent2 56" xfId="8232" xr:uid="{C5E6DD17-3B08-47C2-9612-9920D3166F1D}"/>
    <cellStyle name="60% - Accent2 57" xfId="8233" xr:uid="{C35A195D-3D5E-4565-A802-05FCD2CBF706}"/>
    <cellStyle name="60% - Accent2 58" xfId="8234" xr:uid="{70B00E67-1E60-439B-BF00-998EB1FFE45C}"/>
    <cellStyle name="60% - Accent2 59" xfId="8235" xr:uid="{04E83B83-4D38-460F-A440-C3E7331E4B41}"/>
    <cellStyle name="60% - Accent2 6" xfId="8236" xr:uid="{C8D178AE-569A-485C-8A46-2D872003B543}"/>
    <cellStyle name="60% - Accent2 60" xfId="8237" xr:uid="{DD284973-9E45-4166-8FB9-57B03BBF9FD3}"/>
    <cellStyle name="60% - Accent2 61" xfId="8238" xr:uid="{3F567786-6320-4A28-AF37-76B1D2623E9E}"/>
    <cellStyle name="60% - Accent2 62" xfId="8239" xr:uid="{91CC57D4-971E-4DE2-A49A-9F5A4121CF33}"/>
    <cellStyle name="60% - Accent2 7" xfId="8240" xr:uid="{DC236E21-C185-4254-B2B3-5935F4416731}"/>
    <cellStyle name="60% - Accent2 8" xfId="8241" xr:uid="{3AB63D08-F280-4AED-8AEB-8D436FDBE3B4}"/>
    <cellStyle name="60% - Accent2 9" xfId="8242" xr:uid="{FD3E46C5-2025-40C8-921C-8679254E43A6}"/>
    <cellStyle name="60% - Accent2_~2812244" xfId="8243" xr:uid="{EEC7E733-8C04-4F39-9380-87E82FDD0EE5}"/>
    <cellStyle name="60% - Accent3" xfId="8244" xr:uid="{8C49FA76-CB4A-474C-BA72-373023CF9FDF}"/>
    <cellStyle name="60% - Accent3 10" xfId="8245" xr:uid="{3FA17FAF-F027-47FA-AFA8-B709B51625A0}"/>
    <cellStyle name="60% - Accent3 11" xfId="8246" xr:uid="{AEA17D47-FD4A-401C-A41D-EFE8CD1D807D}"/>
    <cellStyle name="60% - Accent3 12" xfId="8247" xr:uid="{9E6DA3C1-F7DD-4AEA-A406-77FA4BBD82C8}"/>
    <cellStyle name="60% - Accent3 13" xfId="8248" xr:uid="{C27A81A0-7FC2-4550-9731-D2006F3B780F}"/>
    <cellStyle name="60% - Accent3 14" xfId="8249" xr:uid="{802B93B5-A293-4EFE-99AA-720ABEF91A2B}"/>
    <cellStyle name="60% - Accent3 15" xfId="8250" xr:uid="{F6763110-795A-4E8D-AE7A-B2CB586ECCDA}"/>
    <cellStyle name="60% - Accent3 16" xfId="8251" xr:uid="{106A49D9-302C-442F-AA96-C77417E115C7}"/>
    <cellStyle name="60% - Accent3 17" xfId="8252" xr:uid="{21DBA31D-2747-4A98-950F-0125D6945D51}"/>
    <cellStyle name="60% - Accent3 18" xfId="8253" xr:uid="{92C5D833-F2FD-436B-AE70-971E6217D713}"/>
    <cellStyle name="60% - Accent3 19" xfId="8254" xr:uid="{D146223C-C791-4415-8BBB-B5EA5E255B3F}"/>
    <cellStyle name="60% - Accent3 2" xfId="8255" xr:uid="{E274F60A-0BD2-45A0-A406-F39A0B40AEDF}"/>
    <cellStyle name="60% - Accent3 2 2" xfId="8256" xr:uid="{2DA2445C-30D9-4279-ABFE-D212D26BEFB2}"/>
    <cellStyle name="60% - Accent3 20" xfId="8257" xr:uid="{C67A54A9-553C-46F9-A9E9-0F2C04697EE1}"/>
    <cellStyle name="60% - Accent3 21" xfId="8258" xr:uid="{500C942F-00E9-484C-B0A4-84E219F08098}"/>
    <cellStyle name="60% - Accent3 22" xfId="8259" xr:uid="{F2176166-350B-434F-82C3-561F55F60076}"/>
    <cellStyle name="60% - Accent3 23" xfId="8260" xr:uid="{472928DA-3002-436F-9ACC-550315C2D6C6}"/>
    <cellStyle name="60% - Accent3 24" xfId="8261" xr:uid="{68D1E288-2434-4417-8755-00ABB32C8D20}"/>
    <cellStyle name="60% - Accent3 25" xfId="8262" xr:uid="{DCB5F99F-4B7F-41B2-9A34-FAD23E9E122B}"/>
    <cellStyle name="60% - Accent3 26" xfId="8263" xr:uid="{DC9C1A23-B630-4B8B-B82E-6825BA53C2F0}"/>
    <cellStyle name="60% - Accent3 27" xfId="8264" xr:uid="{8C4AFAB2-BC98-4771-958E-29DD53DB0851}"/>
    <cellStyle name="60% - Accent3 28" xfId="8265" xr:uid="{4D2958D5-3E8B-4460-9C54-AAC6076F01AB}"/>
    <cellStyle name="60% - Accent3 29" xfId="8266" xr:uid="{E7C943AD-0DBA-4E0E-8EA7-5E44A1B20B83}"/>
    <cellStyle name="60% - Accent3 3" xfId="8267" xr:uid="{92110412-02D2-49FC-B3EA-FAA178798178}"/>
    <cellStyle name="60% - Accent3 3 10" xfId="8268" xr:uid="{40F3AEF3-96CB-40F8-8D67-C0D49EF9299B}"/>
    <cellStyle name="60% - Accent3 3 11" xfId="8269" xr:uid="{8918212C-D32E-4AC5-81B7-83C9D911A285}"/>
    <cellStyle name="60% - Accent3 3 12" xfId="8270" xr:uid="{A53D3639-2B78-4E9B-AC70-3039C5FCDFFE}"/>
    <cellStyle name="60% - Accent3 3 13" xfId="8271" xr:uid="{6EA4F2A7-F150-4D8C-8DA0-E0D764041E8A}"/>
    <cellStyle name="60% - Accent3 3 14" xfId="8272" xr:uid="{DD55AE5C-5368-4F67-83A9-CE4058C08E96}"/>
    <cellStyle name="60% - Accent3 3 15" xfId="8273" xr:uid="{1FEC82B4-D2A1-4F8C-B964-BF1D7D33F327}"/>
    <cellStyle name="60% - Accent3 3 2" xfId="8274" xr:uid="{7BF9D821-8322-4F1F-9FCC-488218C8A89A}"/>
    <cellStyle name="60% - Accent3 3 2 10" xfId="8275" xr:uid="{6621CF05-E408-4C57-84B1-867DFCD972DD}"/>
    <cellStyle name="60% - Accent3 3 2 11" xfId="8276" xr:uid="{EB203987-5765-4416-AD84-2A91ADBE7F84}"/>
    <cellStyle name="60% - Accent3 3 2 12" xfId="8277" xr:uid="{B3D92137-2CC7-4FD9-8317-397B019D2C73}"/>
    <cellStyle name="60% - Accent3 3 2 13" xfId="8278" xr:uid="{FBD63A7F-0060-40A4-ABAF-FC2E95BF44B2}"/>
    <cellStyle name="60% - Accent3 3 2 14" xfId="8279" xr:uid="{777F5718-6B04-4D93-BEE1-4BE3293315B6}"/>
    <cellStyle name="60% - Accent3 3 2 2" xfId="8280" xr:uid="{93BC1E38-AA74-41BD-8EEA-17F6D5042F36}"/>
    <cellStyle name="60% - Accent3 3 2 3" xfId="8281" xr:uid="{86C31F3C-ACAB-4D49-92FA-F7B60C5EB90D}"/>
    <cellStyle name="60% - Accent3 3 2 4" xfId="8282" xr:uid="{6CEA421F-E362-4184-85A5-E4B41BF1F94E}"/>
    <cellStyle name="60% - Accent3 3 2 5" xfId="8283" xr:uid="{6203C953-68DE-49DB-9146-9CB959847B22}"/>
    <cellStyle name="60% - Accent3 3 2 6" xfId="8284" xr:uid="{B94ADFF9-F450-4678-8DF0-BD6AC40630E8}"/>
    <cellStyle name="60% - Accent3 3 2 7" xfId="8285" xr:uid="{CBA2B4D0-2BD4-4E92-8416-1B5D1D392AE9}"/>
    <cellStyle name="60% - Accent3 3 2 8" xfId="8286" xr:uid="{487F878C-C29F-4693-AA85-E449AAD7EAC7}"/>
    <cellStyle name="60% - Accent3 3 2 9" xfId="8287" xr:uid="{F313D58D-7179-441C-A404-1E3FEDFE2485}"/>
    <cellStyle name="60% - Accent3 3 3" xfId="8288" xr:uid="{5C3C664C-6661-4460-A53A-4AC7F141A189}"/>
    <cellStyle name="60% - Accent3 3 3 2" xfId="8289" xr:uid="{D191EE3A-2D14-4F78-BBE7-ABB4F6C60E67}"/>
    <cellStyle name="60% - Accent3 3 3 3" xfId="8290" xr:uid="{A9A1E112-9440-474D-B96F-DE0C834D22BC}"/>
    <cellStyle name="60% - Accent3 3 3 4" xfId="8291" xr:uid="{A6C9A381-5FDE-4F23-B1B1-5F0A0B5DE451}"/>
    <cellStyle name="60% - Accent3 3 3 5" xfId="8292" xr:uid="{3629C606-B8CB-42E5-A08A-98C1F81C185D}"/>
    <cellStyle name="60% - Accent3 3 3 6" xfId="8293" xr:uid="{E6F2F78C-4750-4931-8492-2054DC3584AD}"/>
    <cellStyle name="60% - Accent3 3 3 7" xfId="8294" xr:uid="{F3ED8AE0-9706-4F67-B334-CA1980B03B8B}"/>
    <cellStyle name="60% - Accent3 3 3 8" xfId="8295" xr:uid="{8994A4AB-2674-4F6D-AC37-ED62CE203E26}"/>
    <cellStyle name="60% - Accent3 3 3 9" xfId="8296" xr:uid="{05041912-24C8-4396-8802-5B47B2F13D82}"/>
    <cellStyle name="60% - Accent3 3 4" xfId="8297" xr:uid="{1AAEE573-813F-457E-98BD-42C523EAA8DD}"/>
    <cellStyle name="60% - Accent3 3 5" xfId="8298" xr:uid="{1B9464DC-6874-4BC1-8AF1-3438A6D37426}"/>
    <cellStyle name="60% - Accent3 3 6" xfId="8299" xr:uid="{4785C640-7515-4D2F-9181-43CC5E7F506B}"/>
    <cellStyle name="60% - Accent3 3 7" xfId="8300" xr:uid="{104C5349-7DF6-49AD-A32B-A778859064AB}"/>
    <cellStyle name="60% - Accent3 3 8" xfId="8301" xr:uid="{A65BAC2C-04DB-4E08-A4D4-A4147DB1B919}"/>
    <cellStyle name="60% - Accent3 3 9" xfId="8302" xr:uid="{0B0C5A19-9BE0-43D5-89F0-5D479967B390}"/>
    <cellStyle name="60% - Accent3 30" xfId="8303" xr:uid="{C481AA20-F83D-47A9-80CE-F3E99B9CE4A2}"/>
    <cellStyle name="60% - Accent3 31" xfId="8304" xr:uid="{F75FA19C-BA4A-4680-8C04-A8D0F93A537C}"/>
    <cellStyle name="60% - Accent3 32" xfId="8305" xr:uid="{C3C03EDE-26C5-477D-920D-DA742032A040}"/>
    <cellStyle name="60% - Accent3 33" xfId="8306" xr:uid="{EE6FE6AC-3593-4638-B9C9-95B09186A40A}"/>
    <cellStyle name="60% - Accent3 34" xfId="8307" xr:uid="{1DE85BB6-80E9-46B6-9BB1-C4B10A9328FD}"/>
    <cellStyle name="60% - Accent3 35" xfId="8308" xr:uid="{ECA8F7CC-146E-407D-9CC6-FC131732BAA0}"/>
    <cellStyle name="60% - Accent3 36" xfId="8309" xr:uid="{3CD97B53-419A-4B45-87F1-1C34F113374B}"/>
    <cellStyle name="60% - Accent3 37" xfId="8310" xr:uid="{54F83A32-48DD-4A87-9D68-E2D18301F8A8}"/>
    <cellStyle name="60% - Accent3 38" xfId="8311" xr:uid="{6AB5FB4E-3EE0-4812-B017-123AC2297E86}"/>
    <cellStyle name="60% - Accent3 39" xfId="8312" xr:uid="{8CD06899-FE35-4C8E-8DBD-D0233A43C7FF}"/>
    <cellStyle name="60% - Accent3 4" xfId="8313" xr:uid="{A1D8811F-9DE5-4FAA-BAE2-218252BAC69D}"/>
    <cellStyle name="60% - Accent3 4 2" xfId="8314" xr:uid="{2694B072-F802-460E-B108-2752A2CD2A6C}"/>
    <cellStyle name="60% - Accent3 40" xfId="8315" xr:uid="{9EC0A79F-EB95-4F22-91D4-CCF56F9D9D4D}"/>
    <cellStyle name="60% - Accent3 41" xfId="8316" xr:uid="{B2DF9AC0-0661-4263-9466-B5994C939830}"/>
    <cellStyle name="60% - Accent3 42" xfId="8317" xr:uid="{AA456893-0699-41E7-A709-73CF1AC91BD8}"/>
    <cellStyle name="60% - Accent3 43" xfId="8318" xr:uid="{6200A11B-2A9F-4721-AE6B-E687DE78060D}"/>
    <cellStyle name="60% - Accent3 44" xfId="8319" xr:uid="{114F41CA-4557-45B6-A668-1B8CABE0FAD6}"/>
    <cellStyle name="60% - Accent3 45" xfId="8320" xr:uid="{2B728A08-46FA-4CAB-A167-8F546487C3D5}"/>
    <cellStyle name="60% - Accent3 46" xfId="8321" xr:uid="{41D00350-CA27-4BD7-8B69-3E2A6754EE7F}"/>
    <cellStyle name="60% - Accent3 47" xfId="8322" xr:uid="{20B018F6-E2A5-4B7F-A322-4A79D708AC64}"/>
    <cellStyle name="60% - Accent3 48" xfId="8323" xr:uid="{702CAB15-6B14-4AF1-A7AD-1C78E691F336}"/>
    <cellStyle name="60% - Accent3 49" xfId="8324" xr:uid="{454F6D57-F3C1-485B-A714-EC3112020528}"/>
    <cellStyle name="60% - Accent3 5" xfId="8325" xr:uid="{02887443-AAA7-458C-BAAE-089FBD9305D5}"/>
    <cellStyle name="60% - Accent3 5 2" xfId="8326" xr:uid="{7EEAD4CE-A4D6-47DB-A540-EFB30AC84807}"/>
    <cellStyle name="60% - Accent3 50" xfId="8327" xr:uid="{3F2CBB61-2AB0-40E2-B88F-0B18B8DF4929}"/>
    <cellStyle name="60% - Accent3 51" xfId="8328" xr:uid="{A0B1FF16-4AB8-4BC8-B076-7BB3B64282A4}"/>
    <cellStyle name="60% - Accent3 52" xfId="8329" xr:uid="{5BAE877B-9F73-45F7-B62B-598CF9F57895}"/>
    <cellStyle name="60% - Accent3 53" xfId="8330" xr:uid="{9534E8F5-8635-4C33-ADE8-96906276681E}"/>
    <cellStyle name="60% - Accent3 54" xfId="8331" xr:uid="{8860805D-A3D6-43B1-85C6-AAE5603AE82F}"/>
    <cellStyle name="60% - Accent3 55" xfId="8332" xr:uid="{2964AE32-63CE-442F-BAED-E7A893146F5E}"/>
    <cellStyle name="60% - Accent3 56" xfId="8333" xr:uid="{6E6A0F9E-D939-4E0F-9880-9AF8F0E4154E}"/>
    <cellStyle name="60% - Accent3 57" xfId="8334" xr:uid="{F1AB20A4-1DBF-4C3A-A60A-8BC64B39FB3A}"/>
    <cellStyle name="60% - Accent3 58" xfId="8335" xr:uid="{209B09EC-A992-4668-A01C-FFE6F4E222BF}"/>
    <cellStyle name="60% - Accent3 59" xfId="8336" xr:uid="{DEA4F2BE-3B3B-4112-9E91-743E315B929C}"/>
    <cellStyle name="60% - Accent3 6" xfId="8337" xr:uid="{E6108AF8-CB6A-4F69-94B1-4001D2D53A6A}"/>
    <cellStyle name="60% - Accent3 60" xfId="8338" xr:uid="{0CE40178-4345-488E-98C5-EC3D08BE2DB9}"/>
    <cellStyle name="60% - Accent3 61" xfId="8339" xr:uid="{2FC3722B-9240-4931-8BC0-E0C768D12516}"/>
    <cellStyle name="60% - Accent3 62" xfId="8340" xr:uid="{F27A3C22-CF15-47E1-ABF6-B289E3CB5BB3}"/>
    <cellStyle name="60% - Accent3 7" xfId="8341" xr:uid="{DA9A354B-B8A1-4FD3-8544-0F32450F9167}"/>
    <cellStyle name="60% - Accent3 8" xfId="8342" xr:uid="{5B7DF965-BC20-4E25-869C-58A2265CDC63}"/>
    <cellStyle name="60% - Accent3 9" xfId="8343" xr:uid="{41693DA4-2934-406E-AB60-D5B78623BA3F}"/>
    <cellStyle name="60% - Accent3_~2812244" xfId="8344" xr:uid="{B7B55990-0BC3-433D-80A7-7C643E0C840E}"/>
    <cellStyle name="60% - Accent4" xfId="8345" xr:uid="{951CD5BD-D575-44F8-A22A-B22D653F5656}"/>
    <cellStyle name="60% - Accent4 10" xfId="8346" xr:uid="{AC41E919-8B58-4B9B-9314-0D9AEA507B89}"/>
    <cellStyle name="60% - Accent4 11" xfId="8347" xr:uid="{B0EB17D9-BFBF-45A7-B97D-85ED78352CDF}"/>
    <cellStyle name="60% - Accent4 12" xfId="8348" xr:uid="{52DC59A3-A1EE-42FE-B8B8-56C9527BC13C}"/>
    <cellStyle name="60% - Accent4 13" xfId="8349" xr:uid="{49149A5F-8C4E-4C0E-8AF4-83AAC6D079E4}"/>
    <cellStyle name="60% - Accent4 14" xfId="8350" xr:uid="{DEB922A3-922D-49D9-98B6-91B79010D881}"/>
    <cellStyle name="60% - Accent4 15" xfId="8351" xr:uid="{D7317909-BD74-48D6-B244-60B28E74ED65}"/>
    <cellStyle name="60% - Accent4 16" xfId="8352" xr:uid="{F59C48AE-2DCA-4DF7-80C9-E320F621E314}"/>
    <cellStyle name="60% - Accent4 17" xfId="8353" xr:uid="{2AB82C3D-89D8-47EF-8174-3780CB057431}"/>
    <cellStyle name="60% - Accent4 18" xfId="8354" xr:uid="{78A564B7-372B-4FFA-B43B-428290F419CD}"/>
    <cellStyle name="60% - Accent4 19" xfId="8355" xr:uid="{6F560F94-5DF5-4625-AB04-3149F8674B1D}"/>
    <cellStyle name="60% - Accent4 2" xfId="8356" xr:uid="{02B19605-1C30-4F4D-BB54-3FED55E52901}"/>
    <cellStyle name="60% - Accent4 2 2" xfId="8357" xr:uid="{B7E56902-2973-4D0F-9F10-275D3C60E1BF}"/>
    <cellStyle name="60% - Accent4 20" xfId="8358" xr:uid="{D946E492-41F6-40AA-A5CA-D5BAE7C8740C}"/>
    <cellStyle name="60% - Accent4 21" xfId="8359" xr:uid="{DF414692-A18E-4EB5-A75A-1AAA84FCCF52}"/>
    <cellStyle name="60% - Accent4 22" xfId="8360" xr:uid="{627586E4-A77E-40FA-B628-423EA4DC1019}"/>
    <cellStyle name="60% - Accent4 23" xfId="8361" xr:uid="{B030297B-7514-44C5-A028-9810973941EF}"/>
    <cellStyle name="60% - Accent4 24" xfId="8362" xr:uid="{7126B00E-34D3-4915-B678-0304249E4FD0}"/>
    <cellStyle name="60% - Accent4 25" xfId="8363" xr:uid="{9C659BDD-BF7F-4747-8802-81DB7A35DD9D}"/>
    <cellStyle name="60% - Accent4 26" xfId="8364" xr:uid="{5D509F2F-7BCC-4A19-BB4A-5524C40E7790}"/>
    <cellStyle name="60% - Accent4 27" xfId="8365" xr:uid="{AE26FD03-5BD6-4F90-8BED-23B4BC73EF8E}"/>
    <cellStyle name="60% - Accent4 28" xfId="8366" xr:uid="{42AE1BEA-DA0B-4CE5-9229-4B93EC73639A}"/>
    <cellStyle name="60% - Accent4 29" xfId="8367" xr:uid="{93C2C880-8BBA-4F18-9AE3-B074E26DCBD3}"/>
    <cellStyle name="60% - Accent4 3" xfId="8368" xr:uid="{7F71E1AF-A73F-4B3F-8352-77DAAC9ECA3A}"/>
    <cellStyle name="60% - Accent4 3 10" xfId="8369" xr:uid="{C411FF62-EB10-47F7-96A6-1C5FF977C3AF}"/>
    <cellStyle name="60% - Accent4 3 11" xfId="8370" xr:uid="{D75CDC00-31BC-4EFC-AE43-CDF25183692F}"/>
    <cellStyle name="60% - Accent4 3 12" xfId="8371" xr:uid="{DA1AED44-CDFB-42D5-8F1F-1286008B0D00}"/>
    <cellStyle name="60% - Accent4 3 13" xfId="8372" xr:uid="{F132776F-E241-4F75-BAD7-62BBA54F1EF4}"/>
    <cellStyle name="60% - Accent4 3 14" xfId="8373" xr:uid="{6703267A-7173-4AA5-A8E7-86FA20D92DFA}"/>
    <cellStyle name="60% - Accent4 3 15" xfId="8374" xr:uid="{F80002FC-A964-43DA-829F-0902A57115FB}"/>
    <cellStyle name="60% - Accent4 3 2" xfId="8375" xr:uid="{EF4EF51C-9240-40D3-AFA4-22F64903C576}"/>
    <cellStyle name="60% - Accent4 3 2 10" xfId="8376" xr:uid="{6B05EF8E-50CF-4033-BFDA-50DE5985ABE6}"/>
    <cellStyle name="60% - Accent4 3 2 11" xfId="8377" xr:uid="{0DD70AF4-BFF2-4B69-8C79-5D7CCE77F515}"/>
    <cellStyle name="60% - Accent4 3 2 12" xfId="8378" xr:uid="{FA33C551-B0B5-4595-98D4-EAC33996D672}"/>
    <cellStyle name="60% - Accent4 3 2 13" xfId="8379" xr:uid="{0D3E17B0-3786-4B38-8BFC-8D4E32B868A0}"/>
    <cellStyle name="60% - Accent4 3 2 14" xfId="8380" xr:uid="{20FC6A4C-37F7-4472-8DCE-791FCE19F1D4}"/>
    <cellStyle name="60% - Accent4 3 2 2" xfId="8381" xr:uid="{CE95C73E-4D5E-4C52-A7D1-26B7513D6DA4}"/>
    <cellStyle name="60% - Accent4 3 2 3" xfId="8382" xr:uid="{45FF50A9-70A9-4919-96F5-84775194F572}"/>
    <cellStyle name="60% - Accent4 3 2 4" xfId="8383" xr:uid="{BFEDDDB8-7045-4942-8730-A5C8E3088811}"/>
    <cellStyle name="60% - Accent4 3 2 5" xfId="8384" xr:uid="{11F2837E-9352-426A-91BB-51581A3EF82E}"/>
    <cellStyle name="60% - Accent4 3 2 6" xfId="8385" xr:uid="{011F2DC6-855F-44A3-BAE6-D9642A06B0B2}"/>
    <cellStyle name="60% - Accent4 3 2 7" xfId="8386" xr:uid="{67213179-C542-4676-BE49-33F2D7D5467D}"/>
    <cellStyle name="60% - Accent4 3 2 8" xfId="8387" xr:uid="{9ED23FB2-6750-46C7-9BDD-B1FEDFD2DD2F}"/>
    <cellStyle name="60% - Accent4 3 2 9" xfId="8388" xr:uid="{37DEEA05-A3D1-4DF8-96CB-C00996903814}"/>
    <cellStyle name="60% - Accent4 3 3" xfId="8389" xr:uid="{25483893-D097-4A72-9F8B-CB26E2E500AA}"/>
    <cellStyle name="60% - Accent4 3 3 2" xfId="8390" xr:uid="{19B2D509-284A-46C6-AF65-76EA5C09B973}"/>
    <cellStyle name="60% - Accent4 3 3 3" xfId="8391" xr:uid="{686C42DD-7568-4EA8-A4FA-A27A245A5E79}"/>
    <cellStyle name="60% - Accent4 3 3 4" xfId="8392" xr:uid="{EAF2F7FE-CA34-48B6-8F7D-7A505F7925F8}"/>
    <cellStyle name="60% - Accent4 3 3 5" xfId="8393" xr:uid="{6EACA37C-6349-413B-9E4A-86DC09F9FFAC}"/>
    <cellStyle name="60% - Accent4 3 3 6" xfId="8394" xr:uid="{27BC2BFC-DD7C-4177-9B20-2AFCE9161F04}"/>
    <cellStyle name="60% - Accent4 3 3 7" xfId="8395" xr:uid="{E237753B-304A-4C8D-93E5-0FAC455009CD}"/>
    <cellStyle name="60% - Accent4 3 3 8" xfId="8396" xr:uid="{56F603E4-9038-4F2D-8F6B-A84A9182AF19}"/>
    <cellStyle name="60% - Accent4 3 3 9" xfId="8397" xr:uid="{ED8FC986-04C3-450C-A39C-60F6D1C43761}"/>
    <cellStyle name="60% - Accent4 3 4" xfId="8398" xr:uid="{E6459BC1-221F-4CE7-9713-4054F3F71BA9}"/>
    <cellStyle name="60% - Accent4 3 5" xfId="8399" xr:uid="{415CCEAB-EAC3-436A-B8AB-918B3161D33F}"/>
    <cellStyle name="60% - Accent4 3 6" xfId="8400" xr:uid="{CFC3D399-CBDA-4AF6-804E-091707F83F34}"/>
    <cellStyle name="60% - Accent4 3 7" xfId="8401" xr:uid="{DA329064-136A-401A-A336-D28A304BD99B}"/>
    <cellStyle name="60% - Accent4 3 8" xfId="8402" xr:uid="{B2AC2386-A81B-423F-97FE-A5E4CD30ED00}"/>
    <cellStyle name="60% - Accent4 3 9" xfId="8403" xr:uid="{694B492A-3805-420F-9F04-C1E64568038E}"/>
    <cellStyle name="60% - Accent4 30" xfId="8404" xr:uid="{F52AC482-6F19-41F3-9BA9-F7663F365962}"/>
    <cellStyle name="60% - Accent4 31" xfId="8405" xr:uid="{59D6B87B-5D78-4833-A734-32863ED27424}"/>
    <cellStyle name="60% - Accent4 32" xfId="8406" xr:uid="{4FAE237E-58BD-451A-BB00-61FCF6079296}"/>
    <cellStyle name="60% - Accent4 33" xfId="8407" xr:uid="{D441F01C-6DB7-49B0-8F8E-B83B9A7AC5AE}"/>
    <cellStyle name="60% - Accent4 34" xfId="8408" xr:uid="{4BCBFEB9-6F39-4240-BD70-4DACFAD9B0A9}"/>
    <cellStyle name="60% - Accent4 35" xfId="8409" xr:uid="{44C20C35-37F4-47DF-B5D8-958BC5AD7F48}"/>
    <cellStyle name="60% - Accent4 36" xfId="8410" xr:uid="{2303AEB9-F23A-4A71-9B01-54F648BC0D90}"/>
    <cellStyle name="60% - Accent4 37" xfId="8411" xr:uid="{DD122169-0BA4-41F9-94ED-5CC4458390B1}"/>
    <cellStyle name="60% - Accent4 38" xfId="8412" xr:uid="{1851136F-7218-4EE4-91C5-E3E8836E56CE}"/>
    <cellStyle name="60% - Accent4 39" xfId="8413" xr:uid="{9BBDBFED-A836-46DE-BCB3-BC59CE48C8FA}"/>
    <cellStyle name="60% - Accent4 4" xfId="8414" xr:uid="{04B032B5-6925-493E-A8BA-C66A82FCAA6E}"/>
    <cellStyle name="60% - Accent4 4 2" xfId="8415" xr:uid="{F8CAA314-CD8F-409E-BA72-1FD23292BBA1}"/>
    <cellStyle name="60% - Accent4 40" xfId="8416" xr:uid="{D265BBDD-3229-4F3E-94EE-D674E85E34DD}"/>
    <cellStyle name="60% - Accent4 41" xfId="8417" xr:uid="{94CE4421-6283-4369-A7B7-EFC4ACAACA11}"/>
    <cellStyle name="60% - Accent4 42" xfId="8418" xr:uid="{27CA7D36-335E-4F0E-AF74-EF34A4F99E54}"/>
    <cellStyle name="60% - Accent4 43" xfId="8419" xr:uid="{34025288-A1B1-4401-A6D1-9B13AA59906E}"/>
    <cellStyle name="60% - Accent4 44" xfId="8420" xr:uid="{07AEE4E2-AA90-484F-B0A1-9FD0176470DE}"/>
    <cellStyle name="60% - Accent4 45" xfId="8421" xr:uid="{5565D128-FB6C-4B16-B886-DF4050545233}"/>
    <cellStyle name="60% - Accent4 46" xfId="8422" xr:uid="{842C73A7-7DF3-40DA-9FA1-7F7D0C0FBD1C}"/>
    <cellStyle name="60% - Accent4 47" xfId="8423" xr:uid="{C81E3F77-CAF2-4240-823A-C424C2B88B68}"/>
    <cellStyle name="60% - Accent4 48" xfId="8424" xr:uid="{0B0D570A-E282-41F0-A7D5-07C18DE8FCEC}"/>
    <cellStyle name="60% - Accent4 49" xfId="8425" xr:uid="{61AE76D8-2AA1-4567-99FE-30EE87DBFE2C}"/>
    <cellStyle name="60% - Accent4 5" xfId="8426" xr:uid="{5ABF8AFC-ABDE-40CA-9DCD-D855369315C8}"/>
    <cellStyle name="60% - Accent4 5 2" xfId="8427" xr:uid="{8CBDE5CA-777C-4EF3-AA59-A6A0C2F8A362}"/>
    <cellStyle name="60% - Accent4 50" xfId="8428" xr:uid="{E59ED053-64C0-4A9D-ADAA-D834ED67486B}"/>
    <cellStyle name="60% - Accent4 51" xfId="8429" xr:uid="{60EB9010-F776-43D1-853C-29AF6B32758A}"/>
    <cellStyle name="60% - Accent4 52" xfId="8430" xr:uid="{93948429-A34A-4107-B9EC-B3862E29E40A}"/>
    <cellStyle name="60% - Accent4 53" xfId="8431" xr:uid="{1AF1E79A-74A1-40B9-B47B-6CC385EBF47E}"/>
    <cellStyle name="60% - Accent4 54" xfId="8432" xr:uid="{A13CF198-F827-43DA-9211-6D340F9241A7}"/>
    <cellStyle name="60% - Accent4 55" xfId="8433" xr:uid="{4F190803-9612-478D-A365-68F47ED065F3}"/>
    <cellStyle name="60% - Accent4 56" xfId="8434" xr:uid="{F0D9633B-74DF-4BFD-BF23-DBFD3A1C9EF2}"/>
    <cellStyle name="60% - Accent4 57" xfId="8435" xr:uid="{D5FE9D2B-8CA3-43C5-87DE-5614ACBFD4B5}"/>
    <cellStyle name="60% - Accent4 58" xfId="8436" xr:uid="{774A3B09-0A12-4D76-AB48-68454A26F062}"/>
    <cellStyle name="60% - Accent4 59" xfId="8437" xr:uid="{B0076B0F-B70B-428B-B2BA-7834EED28CA7}"/>
    <cellStyle name="60% - Accent4 6" xfId="8438" xr:uid="{F81056BC-737F-43D6-84E1-A2939C29D154}"/>
    <cellStyle name="60% - Accent4 60" xfId="8439" xr:uid="{57B3395B-7CCF-4C0F-B76F-51FCB0DF5C11}"/>
    <cellStyle name="60% - Accent4 61" xfId="8440" xr:uid="{6F253044-0111-4EF7-81F9-A74E8CBA03D0}"/>
    <cellStyle name="60% - Accent4 62" xfId="8441" xr:uid="{F76CD96D-1F57-4EA1-81F1-A60745923367}"/>
    <cellStyle name="60% - Accent4 7" xfId="8442" xr:uid="{4B45FAA2-8A3B-4609-97AD-2E0B7CD55F63}"/>
    <cellStyle name="60% - Accent4 8" xfId="8443" xr:uid="{743A177C-98CB-4CE8-8A84-2AEEA6153FB3}"/>
    <cellStyle name="60% - Accent4 9" xfId="8444" xr:uid="{EBB42DAB-685C-4EBE-AAFB-4439EAAE4CBF}"/>
    <cellStyle name="60% - Accent4_~2812244" xfId="8445" xr:uid="{467A4900-67EB-4E88-9290-A4340A21F6E5}"/>
    <cellStyle name="60% - Accent5" xfId="8446" xr:uid="{0AAB64D1-B868-445C-8300-B9F6841892D5}"/>
    <cellStyle name="60% - Accent5 10" xfId="8447" xr:uid="{B8B2E672-EEC5-4999-9E79-DD57A406F0FD}"/>
    <cellStyle name="60% - Accent5 11" xfId="8448" xr:uid="{9B705CAD-A2D3-49D8-9EB3-7A50DCEC37DE}"/>
    <cellStyle name="60% - Accent5 12" xfId="8449" xr:uid="{AC4B7F8E-7D5F-41E7-94E2-E4B8A7B8E343}"/>
    <cellStyle name="60% - Accent5 13" xfId="8450" xr:uid="{42E1991B-C2EC-42AA-8189-8BA37FA25D20}"/>
    <cellStyle name="60% - Accent5 14" xfId="8451" xr:uid="{C156B9E3-716C-478A-AFF0-B87683FC0D63}"/>
    <cellStyle name="60% - Accent5 15" xfId="8452" xr:uid="{F843A8E7-8B8A-4719-B6C3-9B95EABD7682}"/>
    <cellStyle name="60% - Accent5 16" xfId="8453" xr:uid="{C11ACEA5-4C20-435C-87BD-9DC46F73934B}"/>
    <cellStyle name="60% - Accent5 17" xfId="8454" xr:uid="{96CF936F-52FA-4942-99BD-106E15B800B2}"/>
    <cellStyle name="60% - Accent5 18" xfId="8455" xr:uid="{1CDC4AC9-76FA-4F1A-841A-DC359BF79E84}"/>
    <cellStyle name="60% - Accent5 19" xfId="8456" xr:uid="{E43A24BC-4F1A-47DE-9982-AEA4F0AF0EB1}"/>
    <cellStyle name="60% - Accent5 2" xfId="8457" xr:uid="{F1DF3D0F-B0D8-4D4F-AA7D-85CE211F80C7}"/>
    <cellStyle name="60% - Accent5 2 2" xfId="8458" xr:uid="{87B2D845-FF03-47A9-93E2-DE13EE0D232F}"/>
    <cellStyle name="60% - Accent5 20" xfId="8459" xr:uid="{A16EB296-0FC1-4EED-9522-68EC743FC99D}"/>
    <cellStyle name="60% - Accent5 21" xfId="8460" xr:uid="{D06CE203-D92A-44E9-8706-B7C808AD42B9}"/>
    <cellStyle name="60% - Accent5 22" xfId="8461" xr:uid="{1A009BE2-A09F-4F9D-BBAC-E9BFD0AA94CD}"/>
    <cellStyle name="60% - Accent5 23" xfId="8462" xr:uid="{E6BE5541-EFCE-4FEE-A859-C1F2B6E56AE2}"/>
    <cellStyle name="60% - Accent5 24" xfId="8463" xr:uid="{F445870F-E0CD-4FA3-8B9C-E33D6EDA145B}"/>
    <cellStyle name="60% - Accent5 25" xfId="8464" xr:uid="{C2025B5C-7C8B-4E58-A5C0-207DF20722D8}"/>
    <cellStyle name="60% - Accent5 26" xfId="8465" xr:uid="{32556185-1EB8-4138-9C86-E3BE8D7175BC}"/>
    <cellStyle name="60% - Accent5 27" xfId="8466" xr:uid="{BB29C83C-09BA-431F-BE6F-5CBC9B8F51E3}"/>
    <cellStyle name="60% - Accent5 28" xfId="8467" xr:uid="{08D5788A-E02A-4C92-95D7-D8926CCF5A75}"/>
    <cellStyle name="60% - Accent5 29" xfId="8468" xr:uid="{E5E82571-13A1-4C29-8CFF-9EDA49F24C0D}"/>
    <cellStyle name="60% - Accent5 3" xfId="8469" xr:uid="{95426A90-1D5F-495A-BF80-4E235E838F15}"/>
    <cellStyle name="60% - Accent5 3 10" xfId="8470" xr:uid="{B0D29CDB-2A79-4BFB-A563-7F35B386134B}"/>
    <cellStyle name="60% - Accent5 3 11" xfId="8471" xr:uid="{830B5DCE-1306-4DDE-8C24-08D9CA97624D}"/>
    <cellStyle name="60% - Accent5 3 12" xfId="8472" xr:uid="{32513383-5545-42DD-B1AB-359DB716877D}"/>
    <cellStyle name="60% - Accent5 3 13" xfId="8473" xr:uid="{7983A6AC-AFEF-4EFF-9189-499D2F8121F8}"/>
    <cellStyle name="60% - Accent5 3 14" xfId="8474" xr:uid="{E47AB3EF-011E-480A-8217-733CDE0521A5}"/>
    <cellStyle name="60% - Accent5 3 15" xfId="8475" xr:uid="{B547197D-828D-4527-A522-70044A91CB0F}"/>
    <cellStyle name="60% - Accent5 3 2" xfId="8476" xr:uid="{817D5048-33B6-45F8-9A42-D9BD949DECF6}"/>
    <cellStyle name="60% - Accent5 3 2 10" xfId="8477" xr:uid="{7B24D7A0-3EAE-4A9C-9863-1E7AF09600AC}"/>
    <cellStyle name="60% - Accent5 3 2 11" xfId="8478" xr:uid="{D0E5EB3B-69DB-43F1-8DE3-36F93E2B4522}"/>
    <cellStyle name="60% - Accent5 3 2 12" xfId="8479" xr:uid="{59DD6602-2711-4F9B-B57A-5DB6D40935A2}"/>
    <cellStyle name="60% - Accent5 3 2 13" xfId="8480" xr:uid="{A586124C-A13A-45DA-8F02-1F634271062D}"/>
    <cellStyle name="60% - Accent5 3 2 14" xfId="8481" xr:uid="{20E965BC-70F0-4B28-85F1-56169AA1E45C}"/>
    <cellStyle name="60% - Accent5 3 2 2" xfId="8482" xr:uid="{D52D5CE0-2E02-4390-8DF5-15B191969EE4}"/>
    <cellStyle name="60% - Accent5 3 2 3" xfId="8483" xr:uid="{D60CA41C-BB7A-4418-8B0F-649970ED4F9F}"/>
    <cellStyle name="60% - Accent5 3 2 4" xfId="8484" xr:uid="{A3966DE9-A1E0-4B85-91C9-FD8BDAC110CE}"/>
    <cellStyle name="60% - Accent5 3 2 5" xfId="8485" xr:uid="{DE9A5AD7-5225-4ED4-AEB8-9097D131C29B}"/>
    <cellStyle name="60% - Accent5 3 2 6" xfId="8486" xr:uid="{D164DEDC-FF48-4DA5-B277-BC9DD77220FF}"/>
    <cellStyle name="60% - Accent5 3 2 7" xfId="8487" xr:uid="{377E5710-474F-40A1-BC96-CB5F20368C41}"/>
    <cellStyle name="60% - Accent5 3 2 8" xfId="8488" xr:uid="{C9DF9B01-82E5-42EB-9453-B7DD2C7033A1}"/>
    <cellStyle name="60% - Accent5 3 2 9" xfId="8489" xr:uid="{105463CB-31F0-4F93-BECD-F9831E32D465}"/>
    <cellStyle name="60% - Accent5 3 3" xfId="8490" xr:uid="{238D4B57-149F-4983-8A3C-561E7E8BE8DF}"/>
    <cellStyle name="60% - Accent5 3 3 2" xfId="8491" xr:uid="{F95869DE-B929-4FB6-934E-3C0AF058934B}"/>
    <cellStyle name="60% - Accent5 3 3 3" xfId="8492" xr:uid="{74C3B261-CBD6-434D-9F0B-33406F480B4F}"/>
    <cellStyle name="60% - Accent5 3 3 4" xfId="8493" xr:uid="{F4CBD992-5059-4314-8AC4-1571860EB4C3}"/>
    <cellStyle name="60% - Accent5 3 3 5" xfId="8494" xr:uid="{6B67DDBC-D773-463E-913C-E8D09CE31043}"/>
    <cellStyle name="60% - Accent5 3 3 6" xfId="8495" xr:uid="{735E211B-8736-4239-8743-28FF6FEDC798}"/>
    <cellStyle name="60% - Accent5 3 3 7" xfId="8496" xr:uid="{9AE9793B-D674-4659-B698-312185D584D4}"/>
    <cellStyle name="60% - Accent5 3 3 8" xfId="8497" xr:uid="{B13DF8DB-AE25-4FE2-A677-786C0787D078}"/>
    <cellStyle name="60% - Accent5 3 3 9" xfId="8498" xr:uid="{D8DF353D-1DFC-4C3B-A1B6-D731978FEE84}"/>
    <cellStyle name="60% - Accent5 3 4" xfId="8499" xr:uid="{2EDF5377-87D2-45AD-8433-D8B10F6BD13E}"/>
    <cellStyle name="60% - Accent5 3 5" xfId="8500" xr:uid="{DA3EB8B5-1E8E-48BA-AED9-26C3BD946F73}"/>
    <cellStyle name="60% - Accent5 3 6" xfId="8501" xr:uid="{5907F312-E5D3-432F-A8F3-1313699886DB}"/>
    <cellStyle name="60% - Accent5 3 7" xfId="8502" xr:uid="{044CD3EA-A668-430E-81ED-F750453A221D}"/>
    <cellStyle name="60% - Accent5 3 8" xfId="8503" xr:uid="{B3A91CDF-2C2C-4404-BDE8-CBBC2AC4F499}"/>
    <cellStyle name="60% - Accent5 3 9" xfId="8504" xr:uid="{F90AC842-37BB-47C5-BF5F-66F6572989FB}"/>
    <cellStyle name="60% - Accent5 30" xfId="8505" xr:uid="{ABFEF710-FCB9-4E54-9266-E814DC2EE5D6}"/>
    <cellStyle name="60% - Accent5 31" xfId="8506" xr:uid="{DDF5FE49-6A60-4FDF-9DF2-DC919B5D2571}"/>
    <cellStyle name="60% - Accent5 32" xfId="8507" xr:uid="{CA1FD918-850A-431E-B4FB-014B4FDB942B}"/>
    <cellStyle name="60% - Accent5 33" xfId="8508" xr:uid="{7B531BBD-B43B-4B4C-9B1E-CA4F2E031C7A}"/>
    <cellStyle name="60% - Accent5 34" xfId="8509" xr:uid="{2716A85B-7FC7-4D4A-A6CD-2532D17141E4}"/>
    <cellStyle name="60% - Accent5 35" xfId="8510" xr:uid="{55376DB9-B33A-4ACC-B853-4F683961D07F}"/>
    <cellStyle name="60% - Accent5 36" xfId="8511" xr:uid="{9B4690A2-DC88-4CD2-AEAC-603E9CF7A866}"/>
    <cellStyle name="60% - Accent5 37" xfId="8512" xr:uid="{F97AE08F-54BD-4C88-AFA4-8A66E063DE55}"/>
    <cellStyle name="60% - Accent5 38" xfId="8513" xr:uid="{C65B5DEC-2430-423E-8ACA-70E0D0B1F313}"/>
    <cellStyle name="60% - Accent5 39" xfId="8514" xr:uid="{E9234115-EE9E-4094-A80C-6D57A5380940}"/>
    <cellStyle name="60% - Accent5 4" xfId="8515" xr:uid="{D9E6825B-90B1-4B26-A3A2-717E30191F73}"/>
    <cellStyle name="60% - Accent5 4 2" xfId="8516" xr:uid="{44A4286B-902A-4A5F-8984-041B00A8D88B}"/>
    <cellStyle name="60% - Accent5 40" xfId="8517" xr:uid="{7B393CB1-FDC9-4CDE-80BE-C52DE1E4F7D5}"/>
    <cellStyle name="60% - Accent5 41" xfId="8518" xr:uid="{35E09293-D0FB-44BA-9882-58B578565446}"/>
    <cellStyle name="60% - Accent5 42" xfId="8519" xr:uid="{1F9F19E1-3B58-40A0-9C1D-49E0CA8EBA21}"/>
    <cellStyle name="60% - Accent5 43" xfId="8520" xr:uid="{7CBA5655-BADF-4409-89B5-5C28016CF8EB}"/>
    <cellStyle name="60% - Accent5 44" xfId="8521" xr:uid="{97BA2D5C-0C43-437E-B869-2DFA3C612B73}"/>
    <cellStyle name="60% - Accent5 45" xfId="8522" xr:uid="{158BCA7F-6126-488F-B92F-AAA29032D426}"/>
    <cellStyle name="60% - Accent5 46" xfId="8523" xr:uid="{59B67C8A-2AEA-43F3-8699-CF269A626574}"/>
    <cellStyle name="60% - Accent5 47" xfId="8524" xr:uid="{648C8006-4F77-4DF2-84F1-1F1C95A0FB0C}"/>
    <cellStyle name="60% - Accent5 48" xfId="8525" xr:uid="{D0065DB4-655F-4B48-9DA0-E952D51999FF}"/>
    <cellStyle name="60% - Accent5 49" xfId="8526" xr:uid="{137345A8-935A-4AF5-98A1-74B5887A77A1}"/>
    <cellStyle name="60% - Accent5 5" xfId="8527" xr:uid="{1514A641-549A-411F-AFC5-1FA19A7F324F}"/>
    <cellStyle name="60% - Accent5 5 2" xfId="8528" xr:uid="{270B5EF6-CF78-4C02-B4AD-6DFFFD08FD4E}"/>
    <cellStyle name="60% - Accent5 50" xfId="8529" xr:uid="{E4853770-5BA1-4CC5-A506-3D8724D5D21F}"/>
    <cellStyle name="60% - Accent5 51" xfId="8530" xr:uid="{049F99B7-B26E-46BB-AB5F-9518E36DEBE0}"/>
    <cellStyle name="60% - Accent5 52" xfId="8531" xr:uid="{19BA3536-B01C-4B1C-96FE-36F1894E5553}"/>
    <cellStyle name="60% - Accent5 53" xfId="8532" xr:uid="{7CF5880B-CA7C-45EC-8B35-E7A6BA96065A}"/>
    <cellStyle name="60% - Accent5 54" xfId="8533" xr:uid="{F22D32B6-8F73-406B-AC9D-D9381044A065}"/>
    <cellStyle name="60% - Accent5 55" xfId="8534" xr:uid="{086C1A44-37A3-45FC-9D87-6757BBB5B193}"/>
    <cellStyle name="60% - Accent5 56" xfId="8535" xr:uid="{09F7AAB1-D043-47C4-AC68-8AF6736AE9FF}"/>
    <cellStyle name="60% - Accent5 57" xfId="8536" xr:uid="{FBDD09FB-69DD-4382-A9B1-A34A472F5AE3}"/>
    <cellStyle name="60% - Accent5 58" xfId="8537" xr:uid="{B80270F9-29A7-4D9F-A4F5-55B96A0C7344}"/>
    <cellStyle name="60% - Accent5 59" xfId="8538" xr:uid="{87C76871-788B-4415-B7B5-A21BA5D779D6}"/>
    <cellStyle name="60% - Accent5 6" xfId="8539" xr:uid="{90FD1CDF-92C0-46D7-825F-CE827FF7CA7F}"/>
    <cellStyle name="60% - Accent5 60" xfId="8540" xr:uid="{E0365B5D-0B72-4665-9B1B-2EA71B1A8035}"/>
    <cellStyle name="60% - Accent5 61" xfId="8541" xr:uid="{BB44F551-3AD1-4E14-BA91-5B8BA129F597}"/>
    <cellStyle name="60% - Accent5 62" xfId="8542" xr:uid="{BA2E95D9-35DD-4D7E-AE8A-EFC96B9603D7}"/>
    <cellStyle name="60% - Accent5 7" xfId="8543" xr:uid="{90071A3E-D28F-4DCD-9FDF-9A1B0A24B1F4}"/>
    <cellStyle name="60% - Accent5 8" xfId="8544" xr:uid="{A542B5E0-3D8A-4FDB-8EEA-83DD9D4513C1}"/>
    <cellStyle name="60% - Accent5 9" xfId="8545" xr:uid="{BEE06245-1247-4E6B-8E40-71254F688C9D}"/>
    <cellStyle name="60% - Accent5_~2812244" xfId="8546" xr:uid="{AB87897B-6E20-434A-BCA7-70E1803F409E}"/>
    <cellStyle name="60% - Accent6" xfId="8547" xr:uid="{DA4CD1DE-3BC7-4E01-8C78-379BDA47ED12}"/>
    <cellStyle name="60% - Accent6 10" xfId="8548" xr:uid="{C24F60C4-DCE4-47D1-83AC-AD61C6BB28C7}"/>
    <cellStyle name="60% - Accent6 11" xfId="8549" xr:uid="{B53CE197-E6E2-44F1-8A46-F348BFA93243}"/>
    <cellStyle name="60% - Accent6 12" xfId="8550" xr:uid="{8BB60072-0529-4AC4-807F-F8DA17A1EED7}"/>
    <cellStyle name="60% - Accent6 13" xfId="8551" xr:uid="{301481EA-C02F-4BEF-B74D-59A36A864B30}"/>
    <cellStyle name="60% - Accent6 14" xfId="8552" xr:uid="{E3842481-CBC4-4264-95EB-F89D6DDD4AA7}"/>
    <cellStyle name="60% - Accent6 15" xfId="8553" xr:uid="{1370AF4E-A6A8-49BA-895E-4388BF729316}"/>
    <cellStyle name="60% - Accent6 16" xfId="8554" xr:uid="{C68A2AE2-543F-4A08-BDC9-5FF795628BEA}"/>
    <cellStyle name="60% - Accent6 17" xfId="8555" xr:uid="{20AF2850-3DF1-4B77-AAD2-65D022ED65B5}"/>
    <cellStyle name="60% - Accent6 18" xfId="8556" xr:uid="{C92FDA9E-2B7F-4B08-95DE-14400D372957}"/>
    <cellStyle name="60% - Accent6 19" xfId="8557" xr:uid="{50568E5C-39E8-4908-B7C4-463D1C2F6168}"/>
    <cellStyle name="60% - Accent6 2" xfId="8558" xr:uid="{F6C605BC-11E3-46B8-A503-7FEF2919A3ED}"/>
    <cellStyle name="60% - Accent6 2 2" xfId="8559" xr:uid="{E70D7735-EA42-4DE4-BA87-9466EA8B0025}"/>
    <cellStyle name="60% - Accent6 20" xfId="8560" xr:uid="{649E77AD-540F-49A7-B4AC-EFFBB4FF1ADE}"/>
    <cellStyle name="60% - Accent6 21" xfId="8561" xr:uid="{5E93A9EF-DDFE-460E-8550-5F866D1407D3}"/>
    <cellStyle name="60% - Accent6 22" xfId="8562" xr:uid="{CC917529-9F68-4E0E-A044-B42A2340C868}"/>
    <cellStyle name="60% - Accent6 23" xfId="8563" xr:uid="{27843CFB-EB3D-4F01-835C-42CA3F1957EA}"/>
    <cellStyle name="60% - Accent6 24" xfId="8564" xr:uid="{F54AB840-A306-47FD-A5F0-47FD92F48E1E}"/>
    <cellStyle name="60% - Accent6 25" xfId="8565" xr:uid="{63B2EB6B-1D48-4177-B858-9D6A2DCB3FEB}"/>
    <cellStyle name="60% - Accent6 26" xfId="8566" xr:uid="{05AC6EA0-C36B-4201-958C-C03F0D49E26B}"/>
    <cellStyle name="60% - Accent6 27" xfId="8567" xr:uid="{8E17FDB4-97AE-4093-89B6-6094C8806616}"/>
    <cellStyle name="60% - Accent6 28" xfId="8568" xr:uid="{2F7ED644-8077-4172-943E-28FB6590DBCE}"/>
    <cellStyle name="60% - Accent6 29" xfId="8569" xr:uid="{E2BF7CE2-C5AA-4AC4-BE24-191889955C95}"/>
    <cellStyle name="60% - Accent6 3" xfId="8570" xr:uid="{E8810A72-3426-4C6E-89DA-86BE739ECC7A}"/>
    <cellStyle name="60% - Accent6 3 10" xfId="8571" xr:uid="{2F814E8F-2F2A-4DED-8CBC-30241A3F7D4F}"/>
    <cellStyle name="60% - Accent6 3 11" xfId="8572" xr:uid="{DCE67BBA-CC3A-4250-AAF7-E898DEA5E956}"/>
    <cellStyle name="60% - Accent6 3 12" xfId="8573" xr:uid="{B0E00D7B-7FAF-4998-A272-9AE82FB06B74}"/>
    <cellStyle name="60% - Accent6 3 13" xfId="8574" xr:uid="{C053D356-C2D4-493C-80D2-FA16E50A5C29}"/>
    <cellStyle name="60% - Accent6 3 14" xfId="8575" xr:uid="{FFD7A485-A27A-41C0-B69C-9B99EA35BBBE}"/>
    <cellStyle name="60% - Accent6 3 15" xfId="8576" xr:uid="{8971809E-B9B6-4B41-8193-D24F0AD90B28}"/>
    <cellStyle name="60% - Accent6 3 2" xfId="8577" xr:uid="{69F7D976-2738-4CF5-B1DF-8BF97C9B4413}"/>
    <cellStyle name="60% - Accent6 3 2 10" xfId="8578" xr:uid="{D2FDA33A-6CAB-4DAD-A49E-952D2501EAE7}"/>
    <cellStyle name="60% - Accent6 3 2 11" xfId="8579" xr:uid="{58F9710B-9B68-4472-8A44-953D64A06539}"/>
    <cellStyle name="60% - Accent6 3 2 12" xfId="8580" xr:uid="{8E54843C-F3AA-4798-A379-5D56CC4F5DF4}"/>
    <cellStyle name="60% - Accent6 3 2 13" xfId="8581" xr:uid="{8EA04B8C-70A3-4992-88CC-9C6C2F1EAD31}"/>
    <cellStyle name="60% - Accent6 3 2 14" xfId="8582" xr:uid="{F00A686A-9D60-4FFC-83AE-009451EC81C3}"/>
    <cellStyle name="60% - Accent6 3 2 2" xfId="8583" xr:uid="{6B63CBA0-6C45-463F-979A-6DA974195A85}"/>
    <cellStyle name="60% - Accent6 3 2 3" xfId="8584" xr:uid="{485AC6CD-C8F8-4506-8B9E-4C7559FEE5BA}"/>
    <cellStyle name="60% - Accent6 3 2 4" xfId="8585" xr:uid="{3BE092E8-032A-43CA-A97B-11914383EB03}"/>
    <cellStyle name="60% - Accent6 3 2 5" xfId="8586" xr:uid="{3A82C7C6-0A3E-4268-8903-3FA0FBB6AD59}"/>
    <cellStyle name="60% - Accent6 3 2 6" xfId="8587" xr:uid="{5456748B-8A88-4145-B62A-3071993167A5}"/>
    <cellStyle name="60% - Accent6 3 2 7" xfId="8588" xr:uid="{9BD8D121-13D3-4492-9512-667568E574CC}"/>
    <cellStyle name="60% - Accent6 3 2 8" xfId="8589" xr:uid="{A4D7CC26-3C4D-4A8E-82D1-3B3840706E56}"/>
    <cellStyle name="60% - Accent6 3 2 9" xfId="8590" xr:uid="{59974F5C-268B-4234-8AEA-DFB517DB01E3}"/>
    <cellStyle name="60% - Accent6 3 3" xfId="8591" xr:uid="{2AEFCCD0-4E54-4011-99CB-ED16139BE89A}"/>
    <cellStyle name="60% - Accent6 3 3 2" xfId="8592" xr:uid="{872257E9-7755-4973-9B08-49D9E974D459}"/>
    <cellStyle name="60% - Accent6 3 3 3" xfId="8593" xr:uid="{75CFB665-738D-4579-B118-FB79C03F6FCC}"/>
    <cellStyle name="60% - Accent6 3 3 4" xfId="8594" xr:uid="{24643CFD-D094-48E9-92CA-720518827491}"/>
    <cellStyle name="60% - Accent6 3 3 5" xfId="8595" xr:uid="{1EFA48A9-6782-4A40-B2B5-2347AABD6C83}"/>
    <cellStyle name="60% - Accent6 3 3 6" xfId="8596" xr:uid="{5584C6D6-3797-43A7-9D7A-C3EE2C6929F0}"/>
    <cellStyle name="60% - Accent6 3 3 7" xfId="8597" xr:uid="{FE77A62B-9569-4619-A08B-2A697DE42E08}"/>
    <cellStyle name="60% - Accent6 3 3 8" xfId="8598" xr:uid="{F4C6CDB2-23FD-44AC-9D9C-9EF48D46108E}"/>
    <cellStyle name="60% - Accent6 3 3 9" xfId="8599" xr:uid="{12D878C1-08FE-47CF-AA93-8119BA45ED6A}"/>
    <cellStyle name="60% - Accent6 3 4" xfId="8600" xr:uid="{FD310E6B-4D5A-498E-9D99-5B495EA648D8}"/>
    <cellStyle name="60% - Accent6 3 5" xfId="8601" xr:uid="{329EECB9-270A-48F2-BBF3-2DCC7A4FF5D7}"/>
    <cellStyle name="60% - Accent6 3 6" xfId="8602" xr:uid="{A453AB05-F460-46B3-92CA-A73ED841FB63}"/>
    <cellStyle name="60% - Accent6 3 7" xfId="8603" xr:uid="{87BF88A7-9FC4-47AE-8997-89DC9E5DA244}"/>
    <cellStyle name="60% - Accent6 3 8" xfId="8604" xr:uid="{936EF764-AA31-4041-86FC-7350ADCC8206}"/>
    <cellStyle name="60% - Accent6 3 9" xfId="8605" xr:uid="{873EE4B0-CC42-4467-9EA3-58E906B562E1}"/>
    <cellStyle name="60% - Accent6 30" xfId="8606" xr:uid="{5C85A36B-2F8D-4517-812B-E4452D49256E}"/>
    <cellStyle name="60% - Accent6 31" xfId="8607" xr:uid="{9F0C39B4-D852-4717-B914-DED8BE032403}"/>
    <cellStyle name="60% - Accent6 32" xfId="8608" xr:uid="{D07E4F21-7AE1-4A7D-A2BE-A1B4D28C5CEC}"/>
    <cellStyle name="60% - Accent6 33" xfId="8609" xr:uid="{45BA5AD4-E379-40DE-8B35-5AF7D41F6EB8}"/>
    <cellStyle name="60% - Accent6 34" xfId="8610" xr:uid="{3CF9B471-79D8-4213-BDA5-C26BFCFD7176}"/>
    <cellStyle name="60% - Accent6 35" xfId="8611" xr:uid="{3BD58059-24B5-4445-AB76-6B39F5395434}"/>
    <cellStyle name="60% - Accent6 36" xfId="8612" xr:uid="{85A9D126-3920-47B8-AAD9-78B0F58C12A7}"/>
    <cellStyle name="60% - Accent6 37" xfId="8613" xr:uid="{E974B56B-3D64-41F6-A184-1738215A314D}"/>
    <cellStyle name="60% - Accent6 38" xfId="8614" xr:uid="{99710DA3-C245-46D1-878C-1B65C70D7248}"/>
    <cellStyle name="60% - Accent6 39" xfId="8615" xr:uid="{7B084097-0FC8-4C26-93A4-EF3BD975A6ED}"/>
    <cellStyle name="60% - Accent6 4" xfId="8616" xr:uid="{52B413A3-D9B8-4E35-B4F0-384DE0E66128}"/>
    <cellStyle name="60% - Accent6 4 2" xfId="8617" xr:uid="{85FDFA0B-A115-4D70-8167-FABBAA9BBBF3}"/>
    <cellStyle name="60% - Accent6 40" xfId="8618" xr:uid="{B02F508B-2645-411A-A55D-0862A3E41888}"/>
    <cellStyle name="60% - Accent6 41" xfId="8619" xr:uid="{BB27FC80-AA31-4F19-8A3E-4D8EDE982336}"/>
    <cellStyle name="60% - Accent6 42" xfId="8620" xr:uid="{0843832B-9FF7-4D31-9128-CE3531B23908}"/>
    <cellStyle name="60% - Accent6 43" xfId="8621" xr:uid="{6AAAA7D3-7BCF-4736-8350-20A69093CB9A}"/>
    <cellStyle name="60% - Accent6 44" xfId="8622" xr:uid="{5720F108-B62E-4935-9D2B-459123672F69}"/>
    <cellStyle name="60% - Accent6 45" xfId="8623" xr:uid="{44267E51-7324-40E3-B7C3-BF02F0174AF1}"/>
    <cellStyle name="60% - Accent6 46" xfId="8624" xr:uid="{D1F9FABC-1F80-4925-9432-3B04359E8D63}"/>
    <cellStyle name="60% - Accent6 47" xfId="8625" xr:uid="{193B05E1-5CA4-48C2-AE1C-388CF27C5081}"/>
    <cellStyle name="60% - Accent6 48" xfId="8626" xr:uid="{C122A1B8-DEDC-4133-8AB6-68EB46814F1C}"/>
    <cellStyle name="60% - Accent6 49" xfId="8627" xr:uid="{BE169844-E9FB-4585-BD7B-4B9F3D342C88}"/>
    <cellStyle name="60% - Accent6 5" xfId="8628" xr:uid="{32994DD5-C145-443D-914C-362EE2AE6DAB}"/>
    <cellStyle name="60% - Accent6 5 2" xfId="8629" xr:uid="{00B11D1F-E281-4EC7-AE31-6B3EAA0927B9}"/>
    <cellStyle name="60% - Accent6 50" xfId="8630" xr:uid="{A76882DB-83A8-478E-A161-B202E937050A}"/>
    <cellStyle name="60% - Accent6 51" xfId="8631" xr:uid="{904F2E1B-190F-4456-84F5-64B32913A96A}"/>
    <cellStyle name="60% - Accent6 52" xfId="8632" xr:uid="{6545E03A-4259-4FAC-ADBE-24514500ED81}"/>
    <cellStyle name="60% - Accent6 53" xfId="8633" xr:uid="{CF59106A-0687-4E27-8871-2B71E91A9EE9}"/>
    <cellStyle name="60% - Accent6 54" xfId="8634" xr:uid="{EAD33162-8C17-4BE1-BB05-B6C17778DDAE}"/>
    <cellStyle name="60% - Accent6 55" xfId="8635" xr:uid="{592FBF4C-91E3-456C-9A9B-2E5C06270A96}"/>
    <cellStyle name="60% - Accent6 56" xfId="8636" xr:uid="{0F9159EB-1C8C-40FB-BB12-A19A4BFF250D}"/>
    <cellStyle name="60% - Accent6 57" xfId="8637" xr:uid="{04EF2A86-E60D-4D66-8019-D91B921AA244}"/>
    <cellStyle name="60% - Accent6 58" xfId="8638" xr:uid="{C66D316E-1B66-4B56-9A60-78234D30BF5C}"/>
    <cellStyle name="60% - Accent6 59" xfId="8639" xr:uid="{B0FF715D-6D83-4ED6-9C06-54E36D1A9970}"/>
    <cellStyle name="60% - Accent6 6" xfId="8640" xr:uid="{5FF7501B-FCE8-4408-8E0D-9267DD390B5D}"/>
    <cellStyle name="60% - Accent6 60" xfId="8641" xr:uid="{4D65EBB2-5586-47A2-8D0B-EDFA21A7C9AD}"/>
    <cellStyle name="60% - Accent6 61" xfId="8642" xr:uid="{B12A1B63-BEFA-4016-A8AF-4EE0FB8310B7}"/>
    <cellStyle name="60% - Accent6 62" xfId="8643" xr:uid="{7C9D744C-0339-4E05-9926-54D9CB48AC41}"/>
    <cellStyle name="60% - Accent6 7" xfId="8644" xr:uid="{1FC86B1A-7979-4357-96AD-2A69CFF443BA}"/>
    <cellStyle name="60% - Accent6 8" xfId="8645" xr:uid="{1A108323-43D3-4493-AC64-6139A2FEF5EE}"/>
    <cellStyle name="60% - Accent6 9" xfId="8646" xr:uid="{23F1859C-4E8D-41F4-8CFD-41171C5F537D}"/>
    <cellStyle name="60% - Accent6_~2812244" xfId="8647" xr:uid="{A68B80B7-954B-4359-8EC6-81A896890FB1}"/>
    <cellStyle name="60% - Ênfase1 10" xfId="8648" xr:uid="{2B54ECB5-0A30-4BE7-A3FF-CCB02FED8B71}"/>
    <cellStyle name="60% - Ênfase1 10 2" xfId="8649" xr:uid="{C2661EE8-5C44-47DE-8EE5-E778A6D04884}"/>
    <cellStyle name="60% - Ênfase1 10 3" xfId="8650" xr:uid="{3D278E33-A58C-4C8A-A80D-BC55ACB2A687}"/>
    <cellStyle name="60% - Ênfase1 10 4" xfId="8651" xr:uid="{CB0AE926-045E-4EB2-AE40-D9F0CFCD8AA3}"/>
    <cellStyle name="60% - Ênfase1 11" xfId="8652" xr:uid="{DE9F063A-9B91-496E-A2E0-993D80C224F7}"/>
    <cellStyle name="60% - Ênfase1 11 2" xfId="8653" xr:uid="{2E81E416-30BB-4313-AB44-41FFDD464CD1}"/>
    <cellStyle name="60% - Ênfase1 11 3" xfId="8654" xr:uid="{4F7F0958-521A-400A-BF50-88F54CD1CA4C}"/>
    <cellStyle name="60% - Ênfase1 11 4" xfId="8655" xr:uid="{855C97A4-5509-4F0F-BE0E-3FFC71FAD79F}"/>
    <cellStyle name="60% - Ênfase1 12" xfId="8656" xr:uid="{036032DE-6BF0-4180-9BE5-1E8488736E2E}"/>
    <cellStyle name="60% - Ênfase1 12 2" xfId="8657" xr:uid="{E3714916-D54C-476E-84A9-2471EFE0EFDE}"/>
    <cellStyle name="60% - Ênfase1 12 3" xfId="8658" xr:uid="{E73AE184-912B-4BF7-8CA1-E8C2273B6B50}"/>
    <cellStyle name="60% - Ênfase1 12 4" xfId="8659" xr:uid="{8C44017B-9609-41B1-8F68-8119CE6D6ABE}"/>
    <cellStyle name="60% - Ênfase1 13" xfId="8660" xr:uid="{7374655B-C36A-4D8C-AC32-A5A715AFA61A}"/>
    <cellStyle name="60% - Ênfase1 13 2" xfId="8661" xr:uid="{D0DF46C7-E9EB-4D57-912F-0FC150E451FA}"/>
    <cellStyle name="60% - Ênfase1 14" xfId="8662" xr:uid="{F7527F5C-0DC0-4EF1-827C-6F0F84DA2FEA}"/>
    <cellStyle name="60% - Ênfase1 14 2" xfId="8663" xr:uid="{B3BB5581-CB16-46C4-A82C-30D1E8BF9335}"/>
    <cellStyle name="60% - Ênfase1 15" xfId="8664" xr:uid="{84EE2256-EDD7-4C90-9CF0-4829150A4C17}"/>
    <cellStyle name="60% - Ênfase1 15 2" xfId="8665" xr:uid="{AD8B5BDE-5BA3-409E-A3B1-1A44C44FBDC6}"/>
    <cellStyle name="60% - Ênfase1 16" xfId="8666" xr:uid="{25C1DE2C-F0F5-47FE-93DD-A18252C01C70}"/>
    <cellStyle name="60% - Ênfase1 16 2" xfId="8667" xr:uid="{63CAB43F-1D91-44BB-A5C1-B4CFABA3844D}"/>
    <cellStyle name="60% - Ênfase1 17" xfId="8668" xr:uid="{8878DCBA-3899-4CB8-AF47-F8613A0FC834}"/>
    <cellStyle name="60% - Ênfase1 17 2" xfId="8669" xr:uid="{CA224921-F3B1-44DA-8E7C-772CC03A3B11}"/>
    <cellStyle name="60% - Ênfase1 18" xfId="8670" xr:uid="{43D8D5E0-C56A-4FF7-B426-7B23EDB0AF6C}"/>
    <cellStyle name="60% - Ênfase1 18 2" xfId="8671" xr:uid="{CC4FA75A-360D-4114-A355-EFD2E730715D}"/>
    <cellStyle name="60% - Ênfase1 19" xfId="8672" xr:uid="{B3710516-6906-4419-8EDD-9A7E4454D12F}"/>
    <cellStyle name="60% - Ênfase1 19 2" xfId="8673" xr:uid="{73980C3C-E063-4CF0-A00F-80F3D0C128CC}"/>
    <cellStyle name="60% - Ênfase1 2" xfId="8674" xr:uid="{F4E06F51-9E46-46F5-BF53-BF00E525E08E}"/>
    <cellStyle name="60% - Ênfase1 2 10" xfId="8675" xr:uid="{DF6B0287-4253-4EB2-ADD3-2F94181379D9}"/>
    <cellStyle name="60% - Ênfase1 2 10 2" xfId="8676" xr:uid="{5BBC3AF0-3542-487F-B04A-5D5AB12E4435}"/>
    <cellStyle name="60% - Ênfase1 2 11" xfId="8677" xr:uid="{ADDC1C52-81C8-4971-8016-4AFD668B2036}"/>
    <cellStyle name="60% - Ênfase1 2 11 2" xfId="8678" xr:uid="{9AF2E614-FC97-4845-B1A4-0FC6A1B4C421}"/>
    <cellStyle name="60% - Ênfase1 2 12" xfId="8679" xr:uid="{F3F166A4-65FE-4126-9055-285B6A7FC57B}"/>
    <cellStyle name="60% - Ênfase1 2 12 2" xfId="8680" xr:uid="{0D683B24-E796-48F1-8753-DC0A2717323D}"/>
    <cellStyle name="60% - Ênfase1 2 13" xfId="8681" xr:uid="{B674DD98-DCEF-4F88-87E3-A36D3BF1DDD2}"/>
    <cellStyle name="60% - Ênfase1 2 13 2" xfId="8682" xr:uid="{6C3A0EA2-2091-411D-98F1-6597B5EF8351}"/>
    <cellStyle name="60% - Ênfase1 2 14" xfId="8683" xr:uid="{C0F9D93E-91A4-48E2-A00B-3B6BDD40EB0F}"/>
    <cellStyle name="60% - Ênfase1 2 14 2" xfId="8684" xr:uid="{94780CF5-2D80-42ED-AEC0-14C5B018F02B}"/>
    <cellStyle name="60% - Ênfase1 2 15" xfId="8685" xr:uid="{DECEC3E4-70E6-492C-A604-81649548DA1E}"/>
    <cellStyle name="60% - Ênfase1 2 15 2" xfId="8686" xr:uid="{5748FB0D-7081-47A2-A88C-AF0A1C8B314D}"/>
    <cellStyle name="60% - Ênfase1 2 16" xfId="8687" xr:uid="{4C8D9C93-DFDD-48B5-88F3-26129979D551}"/>
    <cellStyle name="60% - Ênfase1 2 16 2" xfId="8688" xr:uid="{A6A343C5-13B9-4662-89EF-6027EE94BDC7}"/>
    <cellStyle name="60% - Ênfase1 2 17" xfId="8689" xr:uid="{E804BA2B-56F1-48C0-A726-C129A505D853}"/>
    <cellStyle name="60% - Ênfase1 2 17 2" xfId="8690" xr:uid="{5FDB5FAB-7A18-40A8-9CA1-856A83E28DA9}"/>
    <cellStyle name="60% - Ênfase1 2 18" xfId="8691" xr:uid="{7661C940-5789-4599-843F-F82CCFE89BE4}"/>
    <cellStyle name="60% - Ênfase1 2 18 2" xfId="8692" xr:uid="{025FA5A5-75FF-4D6B-A63C-7D3AA272D46D}"/>
    <cellStyle name="60% - Ênfase1 2 19" xfId="8693" xr:uid="{9DFB0DC6-ABE9-4B8D-863A-2225CD141FDA}"/>
    <cellStyle name="60% - Ênfase1 2 19 2" xfId="8694" xr:uid="{1AE1D2E0-7F6C-40D1-B8BE-3EB6F5A343F2}"/>
    <cellStyle name="60% - Ênfase1 2 2" xfId="8695" xr:uid="{457C51F4-BC32-4ACF-8ED9-F816463CD180}"/>
    <cellStyle name="60% - Ênfase1 2 2 2" xfId="8696" xr:uid="{24D75BC7-C330-4BC6-9270-B1A163935770}"/>
    <cellStyle name="60% - Ênfase1 2 2 2 2" xfId="8697" xr:uid="{5C25BAEF-C1B5-4C75-B971-2BD792EB6C76}"/>
    <cellStyle name="60% - Ênfase1 2 2 2 3" xfId="8698" xr:uid="{DB6DE92F-D4B3-447F-8DFE-CB629F6B5FED}"/>
    <cellStyle name="60% - Ênfase1 2 2 3" xfId="8699" xr:uid="{A839AE08-2417-4F09-90A7-10A3D14693A4}"/>
    <cellStyle name="60% - Ênfase1 2 2 4" xfId="8700" xr:uid="{1331C721-01AC-4D64-BCEF-A65CDA44B3C1}"/>
    <cellStyle name="60% - Ênfase1 2 2 5" xfId="8701" xr:uid="{FAF561DF-CDB8-4BC3-9DF8-579E5BAEFBBE}"/>
    <cellStyle name="60% - Ênfase1 2 20" xfId="8702" xr:uid="{9DCDF33E-747E-466C-944F-F50DAF8CA2C6}"/>
    <cellStyle name="60% - Ênfase1 2 20 2" xfId="8703" xr:uid="{B2F41078-C086-45C6-9572-9E118C5D7966}"/>
    <cellStyle name="60% - Ênfase1 2 21" xfId="8704" xr:uid="{77B3A4ED-3319-4AE5-B1D0-A8726ED55C45}"/>
    <cellStyle name="60% - Ênfase1 2 21 2" xfId="8705" xr:uid="{A2ED99F5-3203-42F8-8A4D-3C59B5A6ED1A}"/>
    <cellStyle name="60% - Ênfase1 2 22" xfId="8706" xr:uid="{F2368005-D8BF-495A-9943-58767ACCAD16}"/>
    <cellStyle name="60% - Ênfase1 2 22 2" xfId="8707" xr:uid="{F86A85EC-0A4E-4967-B97C-E84B5B7335C8}"/>
    <cellStyle name="60% - Ênfase1 2 23" xfId="8708" xr:uid="{E286971F-821D-42E2-BD0A-9C1D42C62327}"/>
    <cellStyle name="60% - Ênfase1 2 23 2" xfId="8709" xr:uid="{37D909DF-0845-4F25-AD00-2599C96C393A}"/>
    <cellStyle name="60% - Ênfase1 2 24" xfId="8710" xr:uid="{A7B96FDC-8517-434D-99AD-1B8B6E285561}"/>
    <cellStyle name="60% - Ênfase1 2 24 2" xfId="8711" xr:uid="{8BDD13DA-0A37-45CD-BD70-002A9794CB80}"/>
    <cellStyle name="60% - Ênfase1 2 25" xfId="8712" xr:uid="{60F5131D-A608-45F7-A56F-CBB4BAB323A8}"/>
    <cellStyle name="60% - Ênfase1 2 25 2" xfId="8713" xr:uid="{B8DD8C38-7275-4F4C-B813-71DCCB2C630E}"/>
    <cellStyle name="60% - Ênfase1 2 26" xfId="8714" xr:uid="{70E83A35-D042-464D-930B-007D2F34508D}"/>
    <cellStyle name="60% - Ênfase1 2 26 2" xfId="8715" xr:uid="{268F3C7C-50E1-43C6-A2DF-2BF3225F978F}"/>
    <cellStyle name="60% - Ênfase1 2 27" xfId="8716" xr:uid="{D9B1D7D4-DFC0-4D76-842F-03585EF57107}"/>
    <cellStyle name="60% - Ênfase1 2 27 2" xfId="8717" xr:uid="{B2D84BEF-60FD-4773-8C89-9617D5951C61}"/>
    <cellStyle name="60% - Ênfase1 2 28" xfId="8718" xr:uid="{D8826242-635D-49A7-8D89-4AE86E084339}"/>
    <cellStyle name="60% - Ênfase1 2 28 2" xfId="8719" xr:uid="{23EA34BE-E845-4DE1-B798-A9B8691B5E54}"/>
    <cellStyle name="60% - Ênfase1 2 29" xfId="8720" xr:uid="{52F5E708-2538-4075-9799-99C8F1C0B00C}"/>
    <cellStyle name="60% - Ênfase1 2 29 2" xfId="8721" xr:uid="{CB152330-A18C-4980-9EDA-B1436451931B}"/>
    <cellStyle name="60% - Ênfase1 2 3" xfId="8722" xr:uid="{88A6261B-93EF-4556-BADC-39DA22184241}"/>
    <cellStyle name="60% - Ênfase1 2 3 2" xfId="8723" xr:uid="{40134EFE-4BBB-4FCB-8631-F8400C640293}"/>
    <cellStyle name="60% - Ênfase1 2 3 3" xfId="26142" xr:uid="{305D6595-CE01-4079-BDE0-C3B0EE6BFAF9}"/>
    <cellStyle name="60% - Ênfase1 2 30" xfId="8724" xr:uid="{A6C12102-3A19-4C1E-8977-557885708643}"/>
    <cellStyle name="60% - Ênfase1 2 30 2" xfId="8725" xr:uid="{3334BF4F-A8A0-41B2-89BA-C5C39E914EDC}"/>
    <cellStyle name="60% - Ênfase1 2 31" xfId="8726" xr:uid="{C172B27B-F8ED-48F6-B616-C3180872E08C}"/>
    <cellStyle name="60% - Ênfase1 2 31 2" xfId="8727" xr:uid="{4F2A401E-2006-4FBD-8046-058ED907AF3A}"/>
    <cellStyle name="60% - Ênfase1 2 32" xfId="8728" xr:uid="{E5DC7DB3-0AB8-40C2-B8F2-53B55601AF0C}"/>
    <cellStyle name="60% - Ênfase1 2 32 2" xfId="8729" xr:uid="{4F8552E4-FA63-4C87-A265-5C42E91E2C8F}"/>
    <cellStyle name="60% - Ênfase1 2 33" xfId="8730" xr:uid="{9BB640EA-9029-40B4-B5CF-FBDD29A761EA}"/>
    <cellStyle name="60% - Ênfase1 2 33 2" xfId="8731" xr:uid="{4DBAE3EE-1349-4523-BD7B-4A0E65B7F516}"/>
    <cellStyle name="60% - Ênfase1 2 34" xfId="8732" xr:uid="{3E091DB8-C41A-4911-814C-EABF086532ED}"/>
    <cellStyle name="60% - Ênfase1 2 34 2" xfId="8733" xr:uid="{A4FC580B-7584-4DD2-8D7B-C6F717512591}"/>
    <cellStyle name="60% - Ênfase1 2 35" xfId="8734" xr:uid="{D4C8D3BA-879B-4A0B-8B21-52BC938E0865}"/>
    <cellStyle name="60% - Ênfase1 2 4" xfId="8735" xr:uid="{67AAEEB9-425F-4E5C-9ACD-355E8E8ACBA8}"/>
    <cellStyle name="60% - Ênfase1 2 4 2" xfId="8736" xr:uid="{F84DAF53-4A59-4A6F-AB0C-A9EF94FE9E96}"/>
    <cellStyle name="60% - Ênfase1 2 4 3" xfId="26143" xr:uid="{43E4A6D3-75B2-477B-880A-492DF5F050EE}"/>
    <cellStyle name="60% - Ênfase1 2 5" xfId="8737" xr:uid="{B6A93C8C-ADD9-4C48-9ABC-ACF37D2FBFC3}"/>
    <cellStyle name="60% - Ênfase1 2 5 2" xfId="8738" xr:uid="{74D66B8E-49DA-4CC8-B000-F90D960AD5C8}"/>
    <cellStyle name="60% - Ênfase1 2 5 3" xfId="26144" xr:uid="{F0721F35-F91B-4FF7-A775-FCC9BB328584}"/>
    <cellStyle name="60% - Ênfase1 2 6" xfId="8739" xr:uid="{F5D760A1-43A2-492D-BFFB-BECBC24D578F}"/>
    <cellStyle name="60% - Ênfase1 2 6 2" xfId="8740" xr:uid="{651E7C45-47D8-451A-A539-7477D6D4C3B4}"/>
    <cellStyle name="60% - Ênfase1 2 7" xfId="8741" xr:uid="{1B93EC06-9E8E-4ED1-8CF6-877CC9FD8229}"/>
    <cellStyle name="60% - Ênfase1 2 7 2" xfId="8742" xr:uid="{074A3B1D-6B86-4162-9CBD-AEA88CF1BBCD}"/>
    <cellStyle name="60% - Ênfase1 2 8" xfId="8743" xr:uid="{13815812-36C7-4770-81D2-838A9ECE7CC8}"/>
    <cellStyle name="60% - Ênfase1 2 8 2" xfId="8744" xr:uid="{63ED8787-B8D9-4E21-BED6-686FE5CABB4D}"/>
    <cellStyle name="60% - Ênfase1 2 9" xfId="8745" xr:uid="{F37A5EBA-4C86-486F-B693-E4C4DE36AC5D}"/>
    <cellStyle name="60% - Ênfase1 2 9 2" xfId="8746" xr:uid="{BE7FF0FD-530A-482F-B8F3-5AB2AFD02612}"/>
    <cellStyle name="60% - Ênfase1 20" xfId="8747" xr:uid="{59E8AB92-C532-4467-9A98-D6D0EE0F2F71}"/>
    <cellStyle name="60% - Ênfase1 20 2" xfId="8748" xr:uid="{C9D59079-B7FC-49EB-947B-2BB8AEA0F5EA}"/>
    <cellStyle name="60% - Ênfase1 21" xfId="8749" xr:uid="{A912650A-3896-42B7-84A0-62D0B997E089}"/>
    <cellStyle name="60% - Ênfase1 21 2" xfId="8750" xr:uid="{74E36E86-D550-4F1D-A65C-7EE119A7A8B6}"/>
    <cellStyle name="60% - Ênfase1 22" xfId="8751" xr:uid="{5FE4D16C-D032-4C03-9A2F-13FDB974C3D4}"/>
    <cellStyle name="60% - Ênfase1 22 2" xfId="8752" xr:uid="{4C1019AC-37F2-4460-89FC-33443E386D7B}"/>
    <cellStyle name="60% - Ênfase1 23" xfId="8753" xr:uid="{B0CF3084-EF7B-415F-83DB-6E9148EF968D}"/>
    <cellStyle name="60% - Ênfase1 23 2" xfId="8754" xr:uid="{AB924C41-3F9D-4C10-B2F7-5339058F46B3}"/>
    <cellStyle name="60% - Ênfase1 24" xfId="8755" xr:uid="{9E26A402-FDA0-4FE7-8648-48B5FB59AEBB}"/>
    <cellStyle name="60% - Ênfase1 24 2" xfId="8756" xr:uid="{C72E1251-D76E-4EB5-87D5-9DB72CAB9CC5}"/>
    <cellStyle name="60% - Ênfase1 25" xfId="8757" xr:uid="{3F53F58C-A6E6-4E04-9015-66C294995090}"/>
    <cellStyle name="60% - Ênfase1 25 2" xfId="8758" xr:uid="{F53620E2-F345-4E98-8CA4-0B682B00B1E7}"/>
    <cellStyle name="60% - Ênfase1 26" xfId="8759" xr:uid="{0D4A84CC-D855-441F-9E2F-375B68DE45C7}"/>
    <cellStyle name="60% - Ênfase1 26 2" xfId="8760" xr:uid="{1BA89002-419C-4D4A-92C1-5AE7FE81A9E4}"/>
    <cellStyle name="60% - Ênfase1 27" xfId="8761" xr:uid="{FE3DDD8C-7AB5-4D6C-9E76-3BB9970B92BF}"/>
    <cellStyle name="60% - Ênfase1 27 2" xfId="8762" xr:uid="{9145BBD4-14F9-4114-901A-8416F8453BC3}"/>
    <cellStyle name="60% - Ênfase1 28" xfId="8763" xr:uid="{8E5CC6CC-0C8D-48ED-B8D8-16BE82367461}"/>
    <cellStyle name="60% - Ênfase1 28 2" xfId="8764" xr:uid="{E1B00B15-EF47-4F8F-B352-B978690F94C9}"/>
    <cellStyle name="60% - Ênfase1 29" xfId="8765" xr:uid="{6E6C6365-50EE-4347-96D8-506FED75A466}"/>
    <cellStyle name="60% - Ênfase1 29 2" xfId="8766" xr:uid="{B5E4AAB9-2C59-48C8-B370-C88322EA8DEF}"/>
    <cellStyle name="60% - Ênfase1 3" xfId="8767" xr:uid="{265DC4A1-5E64-4886-B9A9-72C9919FFDBA}"/>
    <cellStyle name="60% - Ênfase1 3 2" xfId="8768" xr:uid="{88A0C99F-94ED-46E7-9284-2142A34A3242}"/>
    <cellStyle name="60% - Ênfase1 3 3" xfId="8769" xr:uid="{DFA59EC2-D1D8-40E3-A559-45AC3D0B765B}"/>
    <cellStyle name="60% - Ênfase1 3 4" xfId="8770" xr:uid="{0C1582D1-103A-45A0-93D5-11804925A340}"/>
    <cellStyle name="60% - Ênfase1 30" xfId="8771" xr:uid="{D2736FA2-BB4E-4369-ACD4-67056CC16EDC}"/>
    <cellStyle name="60% - Ênfase1 30 2" xfId="8772" xr:uid="{8B0F3E57-7D14-4CB9-B44D-49377884331A}"/>
    <cellStyle name="60% - Ênfase1 30 3" xfId="26145" xr:uid="{76C07543-7340-4B9A-A989-34D930A0F3FD}"/>
    <cellStyle name="60% - Ênfase1 31" xfId="8773" xr:uid="{8BBC819D-9FFE-4F22-B1CA-C91076A8D9F6}"/>
    <cellStyle name="60% - Ênfase1 31 2" xfId="8774" xr:uid="{06DFAE21-226C-4CCD-BB02-D30E93779AEB}"/>
    <cellStyle name="60% - Ênfase1 32" xfId="8775" xr:uid="{7CC92C67-D434-4D5B-903F-6193CDB49C91}"/>
    <cellStyle name="60% - Ênfase1 32 2" xfId="8776" xr:uid="{A5349466-5508-44D2-98B7-CDDE886A3901}"/>
    <cellStyle name="60% - Ênfase1 33" xfId="8777" xr:uid="{15D96F40-561A-40E3-A156-CBD4EFEA2027}"/>
    <cellStyle name="60% - Ênfase1 33 2" xfId="8778" xr:uid="{007F119B-6AA0-4296-81F8-F5D72A1795F5}"/>
    <cellStyle name="60% - Ênfase1 33 3" xfId="26146" xr:uid="{48DCC2AD-EF72-46CA-A872-BAC6A6A658D2}"/>
    <cellStyle name="60% - Ênfase1 34" xfId="8779" xr:uid="{8EEBE90B-19E7-4343-8D8F-72E5176BE5DE}"/>
    <cellStyle name="60% - Ênfase1 34 2" xfId="8780" xr:uid="{5F7F2908-FB8D-41F8-9F8F-2D8367593526}"/>
    <cellStyle name="60% - Ênfase1 35" xfId="8781" xr:uid="{BC113327-F443-4C0A-B25D-EA3A10B2E78F}"/>
    <cellStyle name="60% - Ênfase1 35 2" xfId="8782" xr:uid="{214CDB6B-65B3-4A77-A5F7-AEC094912D02}"/>
    <cellStyle name="60% - Ênfase1 4" xfId="8783" xr:uid="{BCC86CAA-58DC-4D71-999C-104A67173ADF}"/>
    <cellStyle name="60% - Ênfase1 4 2" xfId="8784" xr:uid="{0E3C1E16-DFDE-46E9-B26B-744314E8B7FF}"/>
    <cellStyle name="60% - Ênfase1 4 3" xfId="8785" xr:uid="{BA28D128-F56B-46C6-9521-94F4A2656BC8}"/>
    <cellStyle name="60% - Ênfase1 4 4" xfId="8786" xr:uid="{9257C2B6-C713-4D2C-9EA2-0BADEC082F5F}"/>
    <cellStyle name="60% - Ênfase1 5" xfId="8787" xr:uid="{98F5CC33-DE4C-49C1-9DCB-93C8E756E1EC}"/>
    <cellStyle name="60% - Ênfase1 5 2" xfId="8788" xr:uid="{F3DF38CF-AF2B-4378-9B38-87FE9C50877F}"/>
    <cellStyle name="60% - Ênfase1 5 3" xfId="8789" xr:uid="{0300740A-09F9-42A7-BE1B-45A75F7D882F}"/>
    <cellStyle name="60% - Ênfase1 5 4" xfId="8790" xr:uid="{9A380055-AA12-450C-9218-854F89AE7A51}"/>
    <cellStyle name="60% - Ênfase1 6" xfId="8791" xr:uid="{2EB600DA-7C4A-4A14-B8B8-E2D13E918EB3}"/>
    <cellStyle name="60% - Ênfase1 6 2" xfId="8792" xr:uid="{1679829E-B2D9-44D3-9CC1-650A45E477C6}"/>
    <cellStyle name="60% - Ênfase1 6 3" xfId="8793" xr:uid="{6F307DBC-5D21-4E65-BC34-A12F24DB8EBF}"/>
    <cellStyle name="60% - Ênfase1 6 4" xfId="8794" xr:uid="{719AADBE-A994-45C3-B676-1F3F9CF3129D}"/>
    <cellStyle name="60% - Ênfase1 7" xfId="8795" xr:uid="{FFDDA315-BF28-405B-9A31-1FC99BD57E95}"/>
    <cellStyle name="60% - Ênfase1 7 2" xfId="8796" xr:uid="{B518FD71-D8EB-4C04-A70E-48F0F65DF08B}"/>
    <cellStyle name="60% - Ênfase1 7 3" xfId="8797" xr:uid="{709C295D-A8C3-4804-9D44-FB9DAC3D372A}"/>
    <cellStyle name="60% - Ênfase1 7 4" xfId="8798" xr:uid="{ACE236A0-DE8C-40F2-87A2-8C35AC359C56}"/>
    <cellStyle name="60% - Ênfase1 8" xfId="8799" xr:uid="{6562D924-CAC7-49F8-A69E-099B62C3B3C5}"/>
    <cellStyle name="60% - Ênfase1 8 2" xfId="8800" xr:uid="{2616F15B-1221-4DA9-AA24-322E13106C4A}"/>
    <cellStyle name="60% - Ênfase1 8 3" xfId="8801" xr:uid="{24A5062B-6818-49C9-B04E-E8B8F4A5E198}"/>
    <cellStyle name="60% - Ênfase1 8 4" xfId="8802" xr:uid="{DBE68306-BCD9-4F5E-A161-7B9D2E7759EE}"/>
    <cellStyle name="60% - Ênfase1 9" xfId="8803" xr:uid="{60534A3E-5875-409B-8189-764E4EB2045F}"/>
    <cellStyle name="60% - Ênfase1 9 2" xfId="8804" xr:uid="{04E9A4C7-98DC-4170-8E4C-4F4B326745E4}"/>
    <cellStyle name="60% - Ênfase1 9 3" xfId="8805" xr:uid="{2DA21683-3639-49C7-BAA3-A732D537510E}"/>
    <cellStyle name="60% - Ênfase1 9 4" xfId="8806" xr:uid="{2BC44B85-0749-4256-9326-4C70C8BEAC44}"/>
    <cellStyle name="60% - Ênfase2 10" xfId="8807" xr:uid="{BCC13DFA-378E-4D35-AD6B-24EE54976D72}"/>
    <cellStyle name="60% - Ênfase2 10 2" xfId="8808" xr:uid="{60633955-429B-4926-8EC9-BE1E8EC79454}"/>
    <cellStyle name="60% - Ênfase2 10 3" xfId="8809" xr:uid="{602D529F-8B6A-40AA-9495-10538695839D}"/>
    <cellStyle name="60% - Ênfase2 10 4" xfId="8810" xr:uid="{D142EC4A-C1C5-4220-9C5C-60CCFB0F6FB5}"/>
    <cellStyle name="60% - Ênfase2 11" xfId="8811" xr:uid="{A3E304AE-3E04-4358-A8E9-BCD5E732B76F}"/>
    <cellStyle name="60% - Ênfase2 11 2" xfId="8812" xr:uid="{3532305A-415D-45E6-A8E4-14CCBB9B1EDE}"/>
    <cellStyle name="60% - Ênfase2 11 3" xfId="8813" xr:uid="{1E522420-33C6-4714-BBC2-C7D48D120914}"/>
    <cellStyle name="60% - Ênfase2 11 4" xfId="8814" xr:uid="{846293CC-463D-4766-ACA5-7F5F9E3F7339}"/>
    <cellStyle name="60% - Ênfase2 12" xfId="8815" xr:uid="{1D4BFA6D-569F-4B6A-B485-AFD5C805ECE8}"/>
    <cellStyle name="60% - Ênfase2 12 2" xfId="8816" xr:uid="{3C0A86CE-AB97-47F9-B157-4B6CF52213F3}"/>
    <cellStyle name="60% - Ênfase2 12 3" xfId="8817" xr:uid="{2633DFC7-D49A-40F1-B8CE-E772ACC55938}"/>
    <cellStyle name="60% - Ênfase2 12 4" xfId="8818" xr:uid="{71375692-F578-4DA8-8D99-C16FBCF9547D}"/>
    <cellStyle name="60% - Ênfase2 13" xfId="8819" xr:uid="{542A300F-92C2-41BF-ACB4-3D81E13C3781}"/>
    <cellStyle name="60% - Ênfase2 13 2" xfId="8820" xr:uid="{44436087-2886-44EC-866F-53A56028C4C5}"/>
    <cellStyle name="60% - Ênfase2 14" xfId="8821" xr:uid="{08F3D0B8-9B80-4C3A-B5B8-4F60B48A6931}"/>
    <cellStyle name="60% - Ênfase2 14 2" xfId="8822" xr:uid="{BF445581-54FE-4CCB-8643-9513E327BB7E}"/>
    <cellStyle name="60% - Ênfase2 15" xfId="8823" xr:uid="{E331E2AF-C872-4900-AE4E-DBBF67F5330A}"/>
    <cellStyle name="60% - Ênfase2 15 2" xfId="8824" xr:uid="{11FAB1CD-77F3-4284-854D-F290D84EA1C1}"/>
    <cellStyle name="60% - Ênfase2 16" xfId="8825" xr:uid="{FCC86E27-FA70-485F-B621-44F9BE8A6450}"/>
    <cellStyle name="60% - Ênfase2 16 2" xfId="8826" xr:uid="{11F154BB-5086-410C-B14D-B1D784FBABA3}"/>
    <cellStyle name="60% - Ênfase2 17" xfId="8827" xr:uid="{37A4ED32-0C3D-46A7-976A-BC5602927FF4}"/>
    <cellStyle name="60% - Ênfase2 17 2" xfId="8828" xr:uid="{0DB0F8BB-713B-4234-A20C-2F4E0840B3B2}"/>
    <cellStyle name="60% - Ênfase2 18" xfId="8829" xr:uid="{8A9F850A-AA56-4B4A-A35F-581DFE7B592F}"/>
    <cellStyle name="60% - Ênfase2 18 2" xfId="8830" xr:uid="{FA8E8DAB-2765-42E4-8F08-CE2941BE9EE3}"/>
    <cellStyle name="60% - Ênfase2 19" xfId="8831" xr:uid="{864E17F9-7727-4020-98D4-B9713B523B6B}"/>
    <cellStyle name="60% - Ênfase2 19 2" xfId="8832" xr:uid="{0F1585F5-8E4D-4D2C-AC0F-ADB9C82C7569}"/>
    <cellStyle name="60% - Ênfase2 2" xfId="8833" xr:uid="{4C43FA72-49B6-4426-AAF8-C6EED25C98A1}"/>
    <cellStyle name="60% - Ênfase2 2 10" xfId="8834" xr:uid="{3837B70D-23B8-4992-854A-5A66D4769AEE}"/>
    <cellStyle name="60% - Ênfase2 2 10 2" xfId="8835" xr:uid="{6B87EAD4-532A-4EA8-A316-1AF526F7EA10}"/>
    <cellStyle name="60% - Ênfase2 2 11" xfId="8836" xr:uid="{8048A149-F734-44A4-A860-8862B0599C46}"/>
    <cellStyle name="60% - Ênfase2 2 11 2" xfId="8837" xr:uid="{CB17862A-BEC4-4C62-8955-3DE667AF8900}"/>
    <cellStyle name="60% - Ênfase2 2 12" xfId="8838" xr:uid="{5953DF64-2C85-48B2-8001-A59FF3B6AC81}"/>
    <cellStyle name="60% - Ênfase2 2 12 2" xfId="8839" xr:uid="{7DED6433-DB26-49DB-A8E5-87975DF33914}"/>
    <cellStyle name="60% - Ênfase2 2 13" xfId="8840" xr:uid="{79DB8C57-33D1-449E-9D0C-AF3271F32602}"/>
    <cellStyle name="60% - Ênfase2 2 13 2" xfId="8841" xr:uid="{6E95E37A-E8F0-4073-A501-9107358ABF15}"/>
    <cellStyle name="60% - Ênfase2 2 14" xfId="8842" xr:uid="{6445B286-D5AB-45D1-B124-AA33FD30F5AF}"/>
    <cellStyle name="60% - Ênfase2 2 14 2" xfId="8843" xr:uid="{85C3B4F4-1A49-4D50-A7CE-62A320A3F7FD}"/>
    <cellStyle name="60% - Ênfase2 2 15" xfId="8844" xr:uid="{B48F6F0A-3BD2-427D-98A3-1681257EBEFA}"/>
    <cellStyle name="60% - Ênfase2 2 15 2" xfId="8845" xr:uid="{C9CDF838-D53C-406D-B9D7-8198EFB9FCC2}"/>
    <cellStyle name="60% - Ênfase2 2 16" xfId="8846" xr:uid="{3B681EDF-6078-41A9-878F-017978A76111}"/>
    <cellStyle name="60% - Ênfase2 2 16 2" xfId="8847" xr:uid="{4FFC6088-BB96-453A-B3EB-06DB35F61DC0}"/>
    <cellStyle name="60% - Ênfase2 2 17" xfId="8848" xr:uid="{BD3A35B6-F22F-450F-A423-15E8E14C52E3}"/>
    <cellStyle name="60% - Ênfase2 2 17 2" xfId="8849" xr:uid="{8CABD63B-DAA0-45FA-90EF-E203478A2A93}"/>
    <cellStyle name="60% - Ênfase2 2 18" xfId="8850" xr:uid="{26BBF8FF-76B6-441A-8E8E-4B8209202B64}"/>
    <cellStyle name="60% - Ênfase2 2 18 2" xfId="8851" xr:uid="{06EC5ACD-D5F5-4DBF-ABFE-0B213DCA2BFA}"/>
    <cellStyle name="60% - Ênfase2 2 19" xfId="8852" xr:uid="{7EB6D296-29AA-43AD-B91F-9E5D44CA5CBE}"/>
    <cellStyle name="60% - Ênfase2 2 19 2" xfId="8853" xr:uid="{A7F581D2-B1E1-4BDE-BA93-E1EB2D7CFF46}"/>
    <cellStyle name="60% - Ênfase2 2 2" xfId="8854" xr:uid="{46CDC04B-EDB6-40BB-B007-D79CD48D2112}"/>
    <cellStyle name="60% - Ênfase2 2 2 2" xfId="8855" xr:uid="{9822A52C-E6C5-435C-B721-9B2B1262F038}"/>
    <cellStyle name="60% - Ênfase2 2 2 2 2" xfId="8856" xr:uid="{2E635955-8700-4883-835A-FBAE52E77C21}"/>
    <cellStyle name="60% - Ênfase2 2 2 2 3" xfId="8857" xr:uid="{E1744B53-3FAA-4972-B093-ADA53CED47F1}"/>
    <cellStyle name="60% - Ênfase2 2 2 3" xfId="8858" xr:uid="{0960A41C-D285-4ED6-86C7-18C6E2FFAEE8}"/>
    <cellStyle name="60% - Ênfase2 2 2 4" xfId="8859" xr:uid="{EF273E4A-EBC5-4AE7-AAC7-4E5697F45A60}"/>
    <cellStyle name="60% - Ênfase2 2 2 5" xfId="8860" xr:uid="{1CA97F22-A847-4866-A95A-5067C2406B5B}"/>
    <cellStyle name="60% - Ênfase2 2 20" xfId="8861" xr:uid="{6ED9E664-A5B3-459F-83D0-DBAC91086BB7}"/>
    <cellStyle name="60% - Ênfase2 2 20 2" xfId="8862" xr:uid="{7242444F-7437-4D0E-9FA9-7D763767D25A}"/>
    <cellStyle name="60% - Ênfase2 2 21" xfId="8863" xr:uid="{20F47FF8-06C6-47D4-AFCC-A7DB5BACACD0}"/>
    <cellStyle name="60% - Ênfase2 2 21 2" xfId="8864" xr:uid="{61B830EB-8D54-41A3-9525-24D567D28CAE}"/>
    <cellStyle name="60% - Ênfase2 2 22" xfId="8865" xr:uid="{AA33CFEB-CE2B-4543-8AF3-0AFE490A9CF3}"/>
    <cellStyle name="60% - Ênfase2 2 22 2" xfId="8866" xr:uid="{4EEDF534-EB74-4A33-8898-C4F9AC37ACA8}"/>
    <cellStyle name="60% - Ênfase2 2 23" xfId="8867" xr:uid="{B51BD1AF-27ED-4411-BE52-8965198B895E}"/>
    <cellStyle name="60% - Ênfase2 2 23 2" xfId="8868" xr:uid="{E1B62E97-4964-4E94-887E-9E1A80E54BD7}"/>
    <cellStyle name="60% - Ênfase2 2 24" xfId="8869" xr:uid="{C31886D4-A7C0-4221-ACB9-877DBCC935D3}"/>
    <cellStyle name="60% - Ênfase2 2 24 2" xfId="8870" xr:uid="{B1B86190-89A2-41C2-8E0C-79810AA78D94}"/>
    <cellStyle name="60% - Ênfase2 2 25" xfId="8871" xr:uid="{4F4F0E82-02F8-4267-B185-6C80299EDD63}"/>
    <cellStyle name="60% - Ênfase2 2 25 2" xfId="8872" xr:uid="{9AB3E005-221C-4C3B-821A-D4AABFF24604}"/>
    <cellStyle name="60% - Ênfase2 2 26" xfId="8873" xr:uid="{8B4DEABB-0A40-41A4-99AE-440380DAFD76}"/>
    <cellStyle name="60% - Ênfase2 2 26 2" xfId="8874" xr:uid="{312E8280-3211-4FD1-AE6E-A8E86D6A8CFE}"/>
    <cellStyle name="60% - Ênfase2 2 27" xfId="8875" xr:uid="{4E7669AE-687F-4BB2-8AAE-426C6A5471FE}"/>
    <cellStyle name="60% - Ênfase2 2 27 2" xfId="8876" xr:uid="{B6660834-3885-4F88-AA86-CF894F8192CB}"/>
    <cellStyle name="60% - Ênfase2 2 28" xfId="8877" xr:uid="{59B8DE91-5211-4807-B2B8-9659892E16E3}"/>
    <cellStyle name="60% - Ênfase2 2 28 2" xfId="8878" xr:uid="{986C4587-21EE-4521-BF66-ED8C297ED9E9}"/>
    <cellStyle name="60% - Ênfase2 2 29" xfId="8879" xr:uid="{C1355DA2-BC7F-45EC-848C-72D8F180FCA2}"/>
    <cellStyle name="60% - Ênfase2 2 29 2" xfId="8880" xr:uid="{84A4749B-FE47-4627-8E33-01CB76E4F2BB}"/>
    <cellStyle name="60% - Ênfase2 2 3" xfId="8881" xr:uid="{3D0A1DC8-7910-4AB3-B2A3-552AA1B3456E}"/>
    <cellStyle name="60% - Ênfase2 2 3 2" xfId="8882" xr:uid="{0AD01B1D-39BE-4C60-964E-743E1FF22486}"/>
    <cellStyle name="60% - Ênfase2 2 3 3" xfId="26147" xr:uid="{12DF5AF5-D87A-4A0E-9F45-36C27ECCC23C}"/>
    <cellStyle name="60% - Ênfase2 2 30" xfId="8883" xr:uid="{6EB0DDC8-9DE8-4E7A-B5EF-CE46C59A478C}"/>
    <cellStyle name="60% - Ênfase2 2 30 2" xfId="8884" xr:uid="{8B9129E8-9AE9-44CD-AB3C-F5C1A6D70B82}"/>
    <cellStyle name="60% - Ênfase2 2 31" xfId="8885" xr:uid="{6D4579F0-CF12-4258-A5CC-6587F2100CF6}"/>
    <cellStyle name="60% - Ênfase2 2 31 2" xfId="8886" xr:uid="{F627257E-8190-4887-BC89-04E2FC6D4118}"/>
    <cellStyle name="60% - Ênfase2 2 32" xfId="8887" xr:uid="{E8E1DF66-28B0-47CA-B3DC-5CDB2567EBF2}"/>
    <cellStyle name="60% - Ênfase2 2 32 2" xfId="8888" xr:uid="{444CCC77-F6D0-443F-92A4-EAE7224F7BF5}"/>
    <cellStyle name="60% - Ênfase2 2 33" xfId="8889" xr:uid="{4432FF69-08DD-4FAB-B1A4-17EE10836788}"/>
    <cellStyle name="60% - Ênfase2 2 33 2" xfId="8890" xr:uid="{269D7920-1E37-44C8-9499-B28ED4053FA2}"/>
    <cellStyle name="60% - Ênfase2 2 34" xfId="8891" xr:uid="{419CAA7D-E55D-4491-96CB-3F038FE6205E}"/>
    <cellStyle name="60% - Ênfase2 2 34 2" xfId="8892" xr:uid="{D9CEF235-2997-4A34-A2B6-9C1346A2AAAD}"/>
    <cellStyle name="60% - Ênfase2 2 35" xfId="8893" xr:uid="{231ED609-DEBE-4C08-A4DF-00882280E9E2}"/>
    <cellStyle name="60% - Ênfase2 2 4" xfId="8894" xr:uid="{F05DA8AE-0539-4D40-825F-1517C2D3967D}"/>
    <cellStyle name="60% - Ênfase2 2 4 2" xfId="8895" xr:uid="{6A225135-F649-4D54-AC4D-5C03588CB105}"/>
    <cellStyle name="60% - Ênfase2 2 4 3" xfId="26148" xr:uid="{459BABAC-53AD-4AD5-8922-E8CB5FD26162}"/>
    <cellStyle name="60% - Ênfase2 2 5" xfId="8896" xr:uid="{057F7E39-5D88-4CF6-90A2-43E7EA0EC054}"/>
    <cellStyle name="60% - Ênfase2 2 5 2" xfId="8897" xr:uid="{9E39C01A-36DC-471F-8D02-2AF6CF22664D}"/>
    <cellStyle name="60% - Ênfase2 2 5 3" xfId="26149" xr:uid="{9ED15CC1-CC19-4C36-B7AB-84357FC25C81}"/>
    <cellStyle name="60% - Ênfase2 2 6" xfId="8898" xr:uid="{78FD49FC-CD35-4278-B73A-37DD7B9EB818}"/>
    <cellStyle name="60% - Ênfase2 2 6 2" xfId="8899" xr:uid="{3039ED35-DCEA-45AB-AA65-E6B5EED88A10}"/>
    <cellStyle name="60% - Ênfase2 2 7" xfId="8900" xr:uid="{57916D54-668C-4C4E-A4C6-D5641EC3B85F}"/>
    <cellStyle name="60% - Ênfase2 2 7 2" xfId="8901" xr:uid="{877BBAB6-76F9-4438-BCBF-BA130A774F3E}"/>
    <cellStyle name="60% - Ênfase2 2 8" xfId="8902" xr:uid="{A842ACC0-C0CA-42CC-91B8-AA4200511ED6}"/>
    <cellStyle name="60% - Ênfase2 2 8 2" xfId="8903" xr:uid="{93747AA9-0C58-429B-8F60-470E4F3936F0}"/>
    <cellStyle name="60% - Ênfase2 2 9" xfId="8904" xr:uid="{081BBA0A-F7E8-440A-8518-0CB17E47DE7E}"/>
    <cellStyle name="60% - Ênfase2 2 9 2" xfId="8905" xr:uid="{3750A72E-BAF5-4101-A3C2-C05B17082693}"/>
    <cellStyle name="60% - Ênfase2 20" xfId="8906" xr:uid="{B25AA961-D44B-4D02-BDC9-5D4C1BE5C27A}"/>
    <cellStyle name="60% - Ênfase2 20 2" xfId="8907" xr:uid="{354D3450-9811-4539-9A46-C68F024439D7}"/>
    <cellStyle name="60% - Ênfase2 21" xfId="8908" xr:uid="{337FC8D8-4286-4958-BE16-1E10785300F9}"/>
    <cellStyle name="60% - Ênfase2 21 2" xfId="8909" xr:uid="{33C87F97-8A61-45BD-BA72-BFF6882BFE04}"/>
    <cellStyle name="60% - Ênfase2 22" xfId="8910" xr:uid="{BC448F08-66D2-4A4B-86C4-AE097BF87E11}"/>
    <cellStyle name="60% - Ênfase2 22 2" xfId="8911" xr:uid="{61147436-93C7-4D20-95F0-9B9B040FAB66}"/>
    <cellStyle name="60% - Ênfase2 23" xfId="8912" xr:uid="{96304229-DB18-439C-9987-30E8E017F83D}"/>
    <cellStyle name="60% - Ênfase2 23 2" xfId="8913" xr:uid="{D2DCDD36-5CAA-4903-A18F-A5742FD14124}"/>
    <cellStyle name="60% - Ênfase2 24" xfId="8914" xr:uid="{C7618D2E-312B-43CC-A1D9-CD59D242CBD2}"/>
    <cellStyle name="60% - Ênfase2 24 2" xfId="8915" xr:uid="{044F93BF-095F-40A9-8BE6-68E81FD1A8F8}"/>
    <cellStyle name="60% - Ênfase2 25" xfId="8916" xr:uid="{5B26C8F0-275E-4F61-AA67-8A3247AC2617}"/>
    <cellStyle name="60% - Ênfase2 25 2" xfId="8917" xr:uid="{255559E5-732A-42F4-9B2C-460864AB2A1C}"/>
    <cellStyle name="60% - Ênfase2 26" xfId="8918" xr:uid="{CC27598D-E09B-4CB3-B156-2B274D2FC87E}"/>
    <cellStyle name="60% - Ênfase2 26 2" xfId="8919" xr:uid="{60984AD1-0F2A-4838-AD3E-89343BB8F49F}"/>
    <cellStyle name="60% - Ênfase2 27" xfId="8920" xr:uid="{6A097002-037A-4232-9D65-465617D57938}"/>
    <cellStyle name="60% - Ênfase2 27 2" xfId="8921" xr:uid="{2B48D058-F0A1-4831-A18C-8C6289981C53}"/>
    <cellStyle name="60% - Ênfase2 28" xfId="8922" xr:uid="{3F7A624B-D6A3-4DF0-AB1C-2DFFA52EF2A7}"/>
    <cellStyle name="60% - Ênfase2 28 2" xfId="8923" xr:uid="{F85FFA6E-7E0C-41DD-9AE1-65D65824B365}"/>
    <cellStyle name="60% - Ênfase2 29" xfId="8924" xr:uid="{171563F6-F244-4EFC-AD18-23700CE81503}"/>
    <cellStyle name="60% - Ênfase2 29 2" xfId="8925" xr:uid="{BEC0F795-BD0E-42D6-8E64-E6D5E77CA5F7}"/>
    <cellStyle name="60% - Ênfase2 3" xfId="8926" xr:uid="{09B00BF0-0646-44AE-8DD3-49DFC8D44D0F}"/>
    <cellStyle name="60% - Ênfase2 3 2" xfId="8927" xr:uid="{71CC9881-4301-4AD6-89EB-E9ED48B06EE4}"/>
    <cellStyle name="60% - Ênfase2 3 3" xfId="8928" xr:uid="{8CAEA666-28D0-4A6A-A9A3-E56332D77F60}"/>
    <cellStyle name="60% - Ênfase2 3 4" xfId="8929" xr:uid="{E2389E2A-BB5C-4484-BD60-AB1A1D090D37}"/>
    <cellStyle name="60% - Ênfase2 30" xfId="8930" xr:uid="{76B2829D-F3DD-453E-887B-091C3059613A}"/>
    <cellStyle name="60% - Ênfase2 30 2" xfId="8931" xr:uid="{B62A68B5-9641-4578-9839-D90AE3B4341E}"/>
    <cellStyle name="60% - Ênfase2 30 3" xfId="26150" xr:uid="{6D8070F3-6791-44AC-AB9B-404818309C56}"/>
    <cellStyle name="60% - Ênfase2 31" xfId="8932" xr:uid="{F25C8A95-F1BC-4E24-8307-9049BF2EFAC8}"/>
    <cellStyle name="60% - Ênfase2 31 2" xfId="8933" xr:uid="{29DCEF01-5411-45B7-9FDE-3F642C5C865A}"/>
    <cellStyle name="60% - Ênfase2 32" xfId="8934" xr:uid="{CB8FF743-AEFF-481A-BC53-816A81AF7DAD}"/>
    <cellStyle name="60% - Ênfase2 32 2" xfId="8935" xr:uid="{63E13DE2-2A50-4C15-9A6A-34F8B122BA4C}"/>
    <cellStyle name="60% - Ênfase2 33" xfId="8936" xr:uid="{35AF764E-205C-4982-89DE-FE5B77AF0797}"/>
    <cellStyle name="60% - Ênfase2 33 2" xfId="8937" xr:uid="{F5FD1DF9-DC32-4790-AC6C-A28D2D733D89}"/>
    <cellStyle name="60% - Ênfase2 33 3" xfId="26151" xr:uid="{0FCD0662-C52B-4004-9390-67868F01B413}"/>
    <cellStyle name="60% - Ênfase2 34" xfId="8938" xr:uid="{227D827B-53F7-4E3C-AC11-F8AF9BAAAE7A}"/>
    <cellStyle name="60% - Ênfase2 34 2" xfId="8939" xr:uid="{3BCFDC3C-42E2-47A1-ABC2-FD66A6ADCAB1}"/>
    <cellStyle name="60% - Ênfase2 35" xfId="8940" xr:uid="{8ABEB847-1356-4F3F-ABFA-D587AEA9E97B}"/>
    <cellStyle name="60% - Ênfase2 35 2" xfId="8941" xr:uid="{9B537E73-DDA5-438D-9A04-3C433B9AF16A}"/>
    <cellStyle name="60% - Ênfase2 4" xfId="8942" xr:uid="{62293972-FDEE-4377-BD2F-BFADA0BE0359}"/>
    <cellStyle name="60% - Ênfase2 4 2" xfId="8943" xr:uid="{CE3AB988-16AF-493E-A867-2C69DFA6BC73}"/>
    <cellStyle name="60% - Ênfase2 4 3" xfId="8944" xr:uid="{10E0275D-9252-40AF-8942-CB3B3A74D209}"/>
    <cellStyle name="60% - Ênfase2 4 4" xfId="8945" xr:uid="{063F5F8B-9695-4624-99CC-34914D83D7B0}"/>
    <cellStyle name="60% - Ênfase2 5" xfId="8946" xr:uid="{7C9AA224-C436-453A-8496-87FC205ADBBC}"/>
    <cellStyle name="60% - Ênfase2 5 2" xfId="8947" xr:uid="{0201CD73-2905-4E3F-8BD9-EB02C59DA85F}"/>
    <cellStyle name="60% - Ênfase2 5 3" xfId="8948" xr:uid="{CD244E43-580F-49A7-9B70-5037572AF544}"/>
    <cellStyle name="60% - Ênfase2 5 4" xfId="8949" xr:uid="{4A31091D-0589-4E0A-8510-77E397E0A185}"/>
    <cellStyle name="60% - Ênfase2 6" xfId="8950" xr:uid="{91BC3A61-815B-4165-A227-74C85C0F442F}"/>
    <cellStyle name="60% - Ênfase2 6 2" xfId="8951" xr:uid="{ED48C6AF-BAF3-436E-B9D9-D87D66341F5E}"/>
    <cellStyle name="60% - Ênfase2 6 3" xfId="8952" xr:uid="{A51B2C69-CE4E-48B5-BD87-27097DF9F9A2}"/>
    <cellStyle name="60% - Ênfase2 6 4" xfId="8953" xr:uid="{0B2C96CF-D1AE-4E90-BD34-D96F5925FCAE}"/>
    <cellStyle name="60% - Ênfase2 7" xfId="8954" xr:uid="{8EB59DAA-A08E-409A-9211-9CFE6F94790E}"/>
    <cellStyle name="60% - Ênfase2 7 2" xfId="8955" xr:uid="{05BFA7B0-D0C8-4EEF-A5FE-126CF7A16E0B}"/>
    <cellStyle name="60% - Ênfase2 7 3" xfId="8956" xr:uid="{1326654D-91E5-495F-A40E-9E93450DE55F}"/>
    <cellStyle name="60% - Ênfase2 7 4" xfId="8957" xr:uid="{5922D880-90A6-4E9E-A22B-3A80AD794962}"/>
    <cellStyle name="60% - Ênfase2 8" xfId="8958" xr:uid="{59C9820B-00A9-41BB-A921-7A04AE812403}"/>
    <cellStyle name="60% - Ênfase2 8 2" xfId="8959" xr:uid="{1ABF7711-AA06-4F1F-ABF1-4EC16F3110E7}"/>
    <cellStyle name="60% - Ênfase2 8 3" xfId="8960" xr:uid="{044A8734-64F9-48B3-84F6-862683B8B3C2}"/>
    <cellStyle name="60% - Ênfase2 8 4" xfId="8961" xr:uid="{0F998628-7F39-4C67-B571-58C06C64936A}"/>
    <cellStyle name="60% - Ênfase2 9" xfId="8962" xr:uid="{8A5DA3CA-7F8D-422E-9169-843DB3AD00AD}"/>
    <cellStyle name="60% - Ênfase2 9 2" xfId="8963" xr:uid="{FAE6825A-8CFE-42E3-8DBE-7DA292F44D11}"/>
    <cellStyle name="60% - Ênfase2 9 3" xfId="8964" xr:uid="{69F06931-2046-4E0C-8849-A209CAA55913}"/>
    <cellStyle name="60% - Ênfase2 9 4" xfId="8965" xr:uid="{A716F2DA-8446-4B1C-A790-C7C5BF843476}"/>
    <cellStyle name="60% - Ênfase3 10" xfId="8966" xr:uid="{B4E88665-3B9F-487A-811A-51F948FBFE6F}"/>
    <cellStyle name="60% - Ênfase3 10 2" xfId="8967" xr:uid="{D80EFC48-AA17-4B51-9BD1-58E07EEDCDCA}"/>
    <cellStyle name="60% - Ênfase3 10 3" xfId="8968" xr:uid="{22135035-59E6-4CD3-B46C-53D296AE37A1}"/>
    <cellStyle name="60% - Ênfase3 10 4" xfId="8969" xr:uid="{CB0DB87D-5B4D-47D3-9858-54652EDA99D7}"/>
    <cellStyle name="60% - Ênfase3 11" xfId="8970" xr:uid="{16F8C2FF-34B3-4CB5-AF98-232A541B77B1}"/>
    <cellStyle name="60% - Ênfase3 11 2" xfId="8971" xr:uid="{FD851145-D0AD-4128-A5BD-FADFBF698325}"/>
    <cellStyle name="60% - Ênfase3 11 3" xfId="8972" xr:uid="{EEF38312-179D-431F-A469-D55A0FC018CD}"/>
    <cellStyle name="60% - Ênfase3 11 4" xfId="8973" xr:uid="{B15C3199-CD64-44CE-9FB0-C894C3B561AC}"/>
    <cellStyle name="60% - Ênfase3 12" xfId="8974" xr:uid="{E7783BF6-388C-4258-A995-17E77BADFDAC}"/>
    <cellStyle name="60% - Ênfase3 12 2" xfId="8975" xr:uid="{A6BECB06-B5C3-4813-8DCE-62EE50FA9503}"/>
    <cellStyle name="60% - Ênfase3 12 3" xfId="8976" xr:uid="{A52A16DF-C2F5-4552-87DB-95A54AD3DB3B}"/>
    <cellStyle name="60% - Ênfase3 12 4" xfId="8977" xr:uid="{F7DCAB77-6911-4807-BC75-896E45B627AD}"/>
    <cellStyle name="60% - Ênfase3 13" xfId="8978" xr:uid="{CD6CEA53-C8E1-440F-ACB8-CD76FB7A3550}"/>
    <cellStyle name="60% - Ênfase3 13 2" xfId="8979" xr:uid="{3636B420-8965-44B1-BECE-6A65C093EA11}"/>
    <cellStyle name="60% - Ênfase3 14" xfId="8980" xr:uid="{3252E103-A82B-44FF-AC9C-532726BFE88A}"/>
    <cellStyle name="60% - Ênfase3 14 2" xfId="8981" xr:uid="{F571E405-0776-4C1B-B98C-00676F1ED771}"/>
    <cellStyle name="60% - Ênfase3 15" xfId="8982" xr:uid="{0719757B-ACE9-464C-9A1C-AC751701DC63}"/>
    <cellStyle name="60% - Ênfase3 15 2" xfId="8983" xr:uid="{B9649497-D8F8-4D87-BED9-8469E3BF7518}"/>
    <cellStyle name="60% - Ênfase3 16" xfId="8984" xr:uid="{065C4873-A60F-4528-855D-E0002C827673}"/>
    <cellStyle name="60% - Ênfase3 16 2" xfId="8985" xr:uid="{DC178541-AD01-414A-A5F6-F9ED4E3B9A2F}"/>
    <cellStyle name="60% - Ênfase3 17" xfId="8986" xr:uid="{AF12378C-629A-474C-9FBC-E5A12D5C39CA}"/>
    <cellStyle name="60% - Ênfase3 17 2" xfId="8987" xr:uid="{9EDDF6DE-E2A7-46DE-B960-2D6C7CB76EE1}"/>
    <cellStyle name="60% - Ênfase3 18" xfId="8988" xr:uid="{069D144C-CB6D-460F-9F54-4270D64EF11F}"/>
    <cellStyle name="60% - Ênfase3 18 2" xfId="8989" xr:uid="{25FE0FD2-C790-4700-9C08-BC85ECBBD49E}"/>
    <cellStyle name="60% - Ênfase3 19" xfId="8990" xr:uid="{A7C1AE3D-6800-4CCC-BE88-89B3C1D01997}"/>
    <cellStyle name="60% - Ênfase3 19 2" xfId="8991" xr:uid="{14E40A5A-2E99-4BC0-AB21-95F17422EDEE}"/>
    <cellStyle name="60% - Ênfase3 2" xfId="8992" xr:uid="{6FFD363E-43AE-4AE2-9FC5-36A9F433DC58}"/>
    <cellStyle name="60% - Ênfase3 2 10" xfId="8993" xr:uid="{397A5742-C285-4865-8F86-D020C79C1A64}"/>
    <cellStyle name="60% - Ênfase3 2 10 2" xfId="8994" xr:uid="{26BE05CA-E22C-48B6-A9AD-86A112EB4262}"/>
    <cellStyle name="60% - Ênfase3 2 10 3" xfId="26152" xr:uid="{CDBC4A61-B908-4998-B4A8-60F326BE6402}"/>
    <cellStyle name="60% - Ênfase3 2 11" xfId="8995" xr:uid="{5A9982B8-7391-4D08-A98B-5F7B066F8FF7}"/>
    <cellStyle name="60% - Ênfase3 2 11 2" xfId="8996" xr:uid="{03137EAB-8BFC-4FE6-87D5-2A07C329F5AA}"/>
    <cellStyle name="60% - Ênfase3 2 11 3" xfId="26153" xr:uid="{E27C0893-EBE3-4B9A-BC43-29DB76C7FB07}"/>
    <cellStyle name="60% - Ênfase3 2 12" xfId="8997" xr:uid="{06D953D8-88E0-4C7F-97C0-D74AB0FE89AF}"/>
    <cellStyle name="60% - Ênfase3 2 12 2" xfId="8998" xr:uid="{8636D9B5-2BDA-4683-A44E-3AE8A8D27E52}"/>
    <cellStyle name="60% - Ênfase3 2 12 3" xfId="26154" xr:uid="{D0C5896C-3341-48CB-B3A5-CFD4B34F210D}"/>
    <cellStyle name="60% - Ênfase3 2 13" xfId="8999" xr:uid="{464C5D23-5F11-480D-B96D-B275C6E587CF}"/>
    <cellStyle name="60% - Ênfase3 2 13 2" xfId="9000" xr:uid="{94FB1A3D-91D6-40D4-99D9-14E474C1FE4A}"/>
    <cellStyle name="60% - Ênfase3 2 13 3" xfId="26155" xr:uid="{E16F403F-E26B-47BE-932B-26A12E0AC10D}"/>
    <cellStyle name="60% - Ênfase3 2 14" xfId="9001" xr:uid="{3AA272F6-6757-4E24-8E4D-6BD7CBE5A078}"/>
    <cellStyle name="60% - Ênfase3 2 14 2" xfId="9002" xr:uid="{8803E8A5-C90C-45AB-832A-D6A059BED09A}"/>
    <cellStyle name="60% - Ênfase3 2 14 3" xfId="26156" xr:uid="{AC005AF0-056A-4E96-BAFF-A7DF264C6DF5}"/>
    <cellStyle name="60% - Ênfase3 2 15" xfId="9003" xr:uid="{F2BC6F30-30A4-41D4-ABB4-418D594BBF93}"/>
    <cellStyle name="60% - Ênfase3 2 15 2" xfId="9004" xr:uid="{F7AE0F8E-A2BB-4F65-936F-6305C4836AA7}"/>
    <cellStyle name="60% - Ênfase3 2 15 3" xfId="26157" xr:uid="{667778A1-CBC7-4382-86A8-86DABA8D0C51}"/>
    <cellStyle name="60% - Ênfase3 2 16" xfId="9005" xr:uid="{3C212197-38E7-4B13-89C2-B4D08BAFE21F}"/>
    <cellStyle name="60% - Ênfase3 2 16 2" xfId="9006" xr:uid="{A935C62B-3797-4474-B68B-B3A6B5FFA7A5}"/>
    <cellStyle name="60% - Ênfase3 2 16 3" xfId="26158" xr:uid="{E0C0A8B3-EABF-4B94-B063-646ACFBAEF66}"/>
    <cellStyle name="60% - Ênfase3 2 17" xfId="9007" xr:uid="{417773E5-89DF-44E3-9483-88C2E04E386F}"/>
    <cellStyle name="60% - Ênfase3 2 17 2" xfId="9008" xr:uid="{F072F1E2-F58B-4D87-B1B2-58390E1B5938}"/>
    <cellStyle name="60% - Ênfase3 2 17 3" xfId="26159" xr:uid="{5D0D699C-3C7A-42B8-86FD-07B0F8D6BAA1}"/>
    <cellStyle name="60% - Ênfase3 2 18" xfId="9009" xr:uid="{C31184B1-F457-41A9-8F99-D8457E98903E}"/>
    <cellStyle name="60% - Ênfase3 2 18 2" xfId="9010" xr:uid="{95DAD684-FE2C-478C-9108-D3226B7A3AEF}"/>
    <cellStyle name="60% - Ênfase3 2 18 3" xfId="26160" xr:uid="{8ED22BEA-6103-4653-9978-A124A902EECE}"/>
    <cellStyle name="60% - Ênfase3 2 19" xfId="9011" xr:uid="{F8F61138-6595-442E-9258-8A692BF92383}"/>
    <cellStyle name="60% - Ênfase3 2 19 2" xfId="9012" xr:uid="{0D4D589D-B512-4F6E-9A4E-B7E83AEA53C6}"/>
    <cellStyle name="60% - Ênfase3 2 19 3" xfId="26161" xr:uid="{9893ED75-E385-4330-8A51-9666903A292C}"/>
    <cellStyle name="60% - Ênfase3 2 2" xfId="9013" xr:uid="{C53B8BFF-7449-4983-B21C-EA2592FB64EF}"/>
    <cellStyle name="60% - Ênfase3 2 2 2" xfId="9014" xr:uid="{F3CD7380-6873-48D4-AAD2-518BDDDE04B6}"/>
    <cellStyle name="60% - Ênfase3 2 2 2 2" xfId="9015" xr:uid="{78C8C911-D018-4397-8ECE-DF937A73D39A}"/>
    <cellStyle name="60% - Ênfase3 2 2 2 3" xfId="9016" xr:uid="{5A4BCE0C-992E-4E91-8B45-91B590AAF539}"/>
    <cellStyle name="60% - Ênfase3 2 2 3" xfId="9017" xr:uid="{2884F0A0-5011-4C24-B8F7-659DF2FA8748}"/>
    <cellStyle name="60% - Ênfase3 2 2 4" xfId="9018" xr:uid="{70962084-805A-4644-A495-A262CB40A6B5}"/>
    <cellStyle name="60% - Ênfase3 2 2 5" xfId="9019" xr:uid="{A44642F5-3819-4D62-BAC9-D4679FF35FFC}"/>
    <cellStyle name="60% - Ênfase3 2 2 6" xfId="26162" xr:uid="{DE89D898-4349-4878-B595-BC54E3948E60}"/>
    <cellStyle name="60% - Ênfase3 2 20" xfId="9020" xr:uid="{F92CC8B1-43CE-4854-BF2B-B8DC96152C2F}"/>
    <cellStyle name="60% - Ênfase3 2 20 2" xfId="9021" xr:uid="{70E7A51B-0403-4F27-A963-AE1BE3B3F0CE}"/>
    <cellStyle name="60% - Ênfase3 2 20 3" xfId="26163" xr:uid="{C9A4AD04-BA4A-40F6-85C8-EC02A1DD28C7}"/>
    <cellStyle name="60% - Ênfase3 2 21" xfId="9022" xr:uid="{64407EF5-330D-4325-BDEE-B615866B74C3}"/>
    <cellStyle name="60% - Ênfase3 2 21 2" xfId="9023" xr:uid="{27BC0879-00A5-4929-8549-1090FD1B16E2}"/>
    <cellStyle name="60% - Ênfase3 2 21 3" xfId="26164" xr:uid="{F63BA719-EC2B-4517-8DB8-C8484BEF63A3}"/>
    <cellStyle name="60% - Ênfase3 2 22" xfId="9024" xr:uid="{A3509E7C-B45E-4954-B236-5E7993EE0FAD}"/>
    <cellStyle name="60% - Ênfase3 2 22 2" xfId="9025" xr:uid="{0407ED0E-FD08-45E6-9A55-65A4FDFDD41E}"/>
    <cellStyle name="60% - Ênfase3 2 22 3" xfId="26165" xr:uid="{EFEFFA24-4624-425C-A352-0DCBD2429910}"/>
    <cellStyle name="60% - Ênfase3 2 23" xfId="9026" xr:uid="{A2EF46BB-BFCF-4EFC-963E-6675040EFDEB}"/>
    <cellStyle name="60% - Ênfase3 2 23 2" xfId="9027" xr:uid="{BC3FAE73-AF8D-42D7-A316-32BD48E7AECC}"/>
    <cellStyle name="60% - Ênfase3 2 23 3" xfId="26166" xr:uid="{DB13FCCA-28ED-42FE-A386-11A8A3200E7E}"/>
    <cellStyle name="60% - Ênfase3 2 24" xfId="9028" xr:uid="{D520A338-9F4A-4A79-8EF0-D193EF844DC8}"/>
    <cellStyle name="60% - Ênfase3 2 24 2" xfId="9029" xr:uid="{C8D1FE82-FD4E-4105-A13C-86C1E0F104F2}"/>
    <cellStyle name="60% - Ênfase3 2 24 3" xfId="26167" xr:uid="{ED3BF51E-E4FF-48D6-AE11-A07D4BC1FC48}"/>
    <cellStyle name="60% - Ênfase3 2 25" xfId="9030" xr:uid="{C92339EE-33E1-424F-B733-8CE7B5DC6540}"/>
    <cellStyle name="60% - Ênfase3 2 25 2" xfId="9031" xr:uid="{8608FD83-1A5D-4ABF-8E3E-7F7993E8B704}"/>
    <cellStyle name="60% - Ênfase3 2 25 3" xfId="26168" xr:uid="{DFB15355-72C4-4B43-9AF8-9E7F52335D71}"/>
    <cellStyle name="60% - Ênfase3 2 26" xfId="9032" xr:uid="{70DBAEDD-E305-4AD7-AFE7-1648BD2E490F}"/>
    <cellStyle name="60% - Ênfase3 2 26 2" xfId="9033" xr:uid="{8C145CFE-4A8B-41A8-B79A-756307C02CBE}"/>
    <cellStyle name="60% - Ênfase3 2 26 3" xfId="26169" xr:uid="{F116920B-38CD-49AC-83F4-9B8ABCDB0119}"/>
    <cellStyle name="60% - Ênfase3 2 27" xfId="9034" xr:uid="{3B7387A9-57B2-4DC7-94DD-D73B35C663BC}"/>
    <cellStyle name="60% - Ênfase3 2 27 2" xfId="9035" xr:uid="{E9E2A7EB-31C7-4698-86C4-C1E3C5B1A872}"/>
    <cellStyle name="60% - Ênfase3 2 27 3" xfId="26170" xr:uid="{6DAB9773-A048-4B89-A3E3-63C75B4F6071}"/>
    <cellStyle name="60% - Ênfase3 2 28" xfId="9036" xr:uid="{4FB4B1E8-D5D1-439E-A740-3DEC116A686E}"/>
    <cellStyle name="60% - Ênfase3 2 28 2" xfId="9037" xr:uid="{6560B551-4683-408C-8BFD-84C48EFFE537}"/>
    <cellStyle name="60% - Ênfase3 2 28 3" xfId="26171" xr:uid="{63AF7A9B-CA29-474F-804B-B4642AA39EE7}"/>
    <cellStyle name="60% - Ênfase3 2 29" xfId="9038" xr:uid="{9BD3F0E8-DD43-44C1-814C-48C1DFEB3EDD}"/>
    <cellStyle name="60% - Ênfase3 2 29 2" xfId="9039" xr:uid="{FE2DBAAE-2D21-4407-A64E-38A84C0F41A6}"/>
    <cellStyle name="60% - Ênfase3 2 29 3" xfId="26172" xr:uid="{55502388-3ADD-4306-8ADE-7B9B15545595}"/>
    <cellStyle name="60% - Ênfase3 2 3" xfId="9040" xr:uid="{2346A9B7-42B3-49AB-8C89-A91D52E0ED13}"/>
    <cellStyle name="60% - Ênfase3 2 3 2" xfId="9041" xr:uid="{AD58A9CF-DA78-48C0-9943-9F68E495705E}"/>
    <cellStyle name="60% - Ênfase3 2 3 3" xfId="26173" xr:uid="{510DBA87-69ED-4763-81AD-0318B8F3BE6D}"/>
    <cellStyle name="60% - Ênfase3 2 30" xfId="9042" xr:uid="{9AD07D31-111B-496E-B441-AFD3262806B6}"/>
    <cellStyle name="60% - Ênfase3 2 30 2" xfId="9043" xr:uid="{BDB7A4DF-D677-4DB7-A83E-BD5B40EAC293}"/>
    <cellStyle name="60% - Ênfase3 2 30 3" xfId="26174" xr:uid="{81215CD0-E0F6-4573-96A3-A119F3FE1173}"/>
    <cellStyle name="60% - Ênfase3 2 31" xfId="9044" xr:uid="{BC531634-76B8-455A-89FC-DBD5A9E1C01C}"/>
    <cellStyle name="60% - Ênfase3 2 31 2" xfId="9045" xr:uid="{8E70A25F-A663-4830-9F03-6063EB47FB14}"/>
    <cellStyle name="60% - Ênfase3 2 31 3" xfId="26175" xr:uid="{D9474411-BFBA-4F47-B375-8B5BAA3964F4}"/>
    <cellStyle name="60% - Ênfase3 2 32" xfId="9046" xr:uid="{52AB4C5D-4450-4CB4-B888-F85FA005FD00}"/>
    <cellStyle name="60% - Ênfase3 2 32 2" xfId="9047" xr:uid="{3E19963B-EB6B-4F54-8716-403EC05FDC0F}"/>
    <cellStyle name="60% - Ênfase3 2 32 3" xfId="26176" xr:uid="{79E474C1-CEE6-45AA-98D4-5435AFB55648}"/>
    <cellStyle name="60% - Ênfase3 2 33" xfId="9048" xr:uid="{C32C3697-97C8-431D-9473-69121975EACA}"/>
    <cellStyle name="60% - Ênfase3 2 33 2" xfId="9049" xr:uid="{89D5A8AB-B4EC-4B28-947D-0A9D48EBDAC1}"/>
    <cellStyle name="60% - Ênfase3 2 33 3" xfId="26177" xr:uid="{E47BEA60-6345-47CB-BE0A-17A49ABAE2C0}"/>
    <cellStyle name="60% - Ênfase3 2 34" xfId="9050" xr:uid="{E0146FC9-2F49-4B03-A6D0-AE3036CF4326}"/>
    <cellStyle name="60% - Ênfase3 2 34 2" xfId="9051" xr:uid="{F0B46CF8-352B-4DA5-B0E2-0B05F77F0414}"/>
    <cellStyle name="60% - Ênfase3 2 35" xfId="9052" xr:uid="{48DBF034-F27D-45D4-9D54-0502AFF46A2E}"/>
    <cellStyle name="60% - Ênfase3 2 4" xfId="9053" xr:uid="{FDF35B7B-BA27-4187-8866-215CA2E2AE99}"/>
    <cellStyle name="60% - Ênfase3 2 4 2" xfId="9054" xr:uid="{043B53A3-B99A-48A9-8B46-E471E4742244}"/>
    <cellStyle name="60% - Ênfase3 2 4 3" xfId="26178" xr:uid="{6B4CE084-DAF2-4E29-ACD8-BDEE35AC324A}"/>
    <cellStyle name="60% - Ênfase3 2 5" xfId="9055" xr:uid="{6D5FC2F4-D20E-4769-8CBC-1C789E6EE2CC}"/>
    <cellStyle name="60% - Ênfase3 2 5 2" xfId="9056" xr:uid="{9C8D5297-A9C3-4596-B8AF-E26760E5A2F1}"/>
    <cellStyle name="60% - Ênfase3 2 5 3" xfId="26179" xr:uid="{E0D9B2B0-7ACA-49B8-AD9D-EAED70A8B1AB}"/>
    <cellStyle name="60% - Ênfase3 2 6" xfId="9057" xr:uid="{AA6F8DE6-13FE-4130-9F69-CDC154D733D4}"/>
    <cellStyle name="60% - Ênfase3 2 6 2" xfId="9058" xr:uid="{B238D1A4-60BD-456B-A495-824BB717D311}"/>
    <cellStyle name="60% - Ênfase3 2 6 3" xfId="26180" xr:uid="{C6D5E742-5D64-40B2-8565-84A750F290A7}"/>
    <cellStyle name="60% - Ênfase3 2 7" xfId="9059" xr:uid="{0C5EA49D-8BC8-4D8E-A03E-AB3495A130EF}"/>
    <cellStyle name="60% - Ênfase3 2 7 2" xfId="9060" xr:uid="{C72C7654-DAA0-4EF5-A731-A38E10E4002F}"/>
    <cellStyle name="60% - Ênfase3 2 7 3" xfId="26181" xr:uid="{DDEC32CC-C361-43AA-BD32-638F2C7FEDB1}"/>
    <cellStyle name="60% - Ênfase3 2 8" xfId="9061" xr:uid="{8C1A74C8-206F-49FE-8A38-69954C4FF2F9}"/>
    <cellStyle name="60% - Ênfase3 2 8 2" xfId="9062" xr:uid="{C8A0BE7D-F8B3-4897-AFDD-160CF299CB85}"/>
    <cellStyle name="60% - Ênfase3 2 8 3" xfId="26182" xr:uid="{958A10D3-81AD-480E-8DEA-43CFF65EE737}"/>
    <cellStyle name="60% - Ênfase3 2 9" xfId="9063" xr:uid="{434AC542-0D07-43D4-A155-95E62CF99A18}"/>
    <cellStyle name="60% - Ênfase3 2 9 2" xfId="9064" xr:uid="{E4A2630B-2A05-4378-B161-7AC0FB10CA5D}"/>
    <cellStyle name="60% - Ênfase3 2 9 3" xfId="26183" xr:uid="{23514E11-8BC5-4F70-BB27-AA3A63B94436}"/>
    <cellStyle name="60% - Ênfase3 20" xfId="9065" xr:uid="{AC3A78B5-3DBD-4B3A-A487-57F22EA65AD5}"/>
    <cellStyle name="60% - Ênfase3 20 2" xfId="9066" xr:uid="{B34048DE-F5BC-41AE-AC38-B288C306B7ED}"/>
    <cellStyle name="60% - Ênfase3 21" xfId="9067" xr:uid="{C0080FA2-B00A-4509-BAA7-068BF0C2EA96}"/>
    <cellStyle name="60% - Ênfase3 21 2" xfId="9068" xr:uid="{D57CD31E-8873-4E87-A848-905BF57DAA59}"/>
    <cellStyle name="60% - Ênfase3 22" xfId="9069" xr:uid="{744AE962-5EFC-41C7-BD9C-0DAB0EFB26F6}"/>
    <cellStyle name="60% - Ênfase3 22 2" xfId="9070" xr:uid="{0495FBBD-5AFE-4656-9043-6E6E4D63496F}"/>
    <cellStyle name="60% - Ênfase3 23" xfId="9071" xr:uid="{ED88262E-9A04-4B2F-84BC-4C4AA57C6CFB}"/>
    <cellStyle name="60% - Ênfase3 23 2" xfId="9072" xr:uid="{05BCB6E6-ABA8-43E5-8950-005D0D25C828}"/>
    <cellStyle name="60% - Ênfase3 24" xfId="9073" xr:uid="{BE971585-BA36-4559-BC7F-772AECFABAF3}"/>
    <cellStyle name="60% - Ênfase3 24 2" xfId="9074" xr:uid="{730825F6-B85C-4216-B423-10F990CA8AC7}"/>
    <cellStyle name="60% - Ênfase3 25" xfId="9075" xr:uid="{F4A6145E-D660-4575-A453-4B29765173F9}"/>
    <cellStyle name="60% - Ênfase3 25 2" xfId="9076" xr:uid="{2488BD30-FEFC-41CE-A46A-5F5786F75CB5}"/>
    <cellStyle name="60% - Ênfase3 26" xfId="9077" xr:uid="{396155DB-7966-48C0-ABBB-2DA5DD88B5AA}"/>
    <cellStyle name="60% - Ênfase3 26 2" xfId="9078" xr:uid="{75DCBF72-E297-4663-BF24-6F384E4E52D2}"/>
    <cellStyle name="60% - Ênfase3 27" xfId="9079" xr:uid="{1CAEC108-8FA0-4F98-BFCD-DF907B89AB47}"/>
    <cellStyle name="60% - Ênfase3 27 2" xfId="9080" xr:uid="{F3A059D2-485C-4028-A3B8-0A53AE94B6CE}"/>
    <cellStyle name="60% - Ênfase3 28" xfId="9081" xr:uid="{65272FA0-914F-4BFA-82C4-25DF1F05C58F}"/>
    <cellStyle name="60% - Ênfase3 28 2" xfId="9082" xr:uid="{6A1E239A-8CE0-410F-81B7-35C888F82418}"/>
    <cellStyle name="60% - Ênfase3 29" xfId="9083" xr:uid="{4BFAE3BF-1487-402B-8D64-01F9C5C62274}"/>
    <cellStyle name="60% - Ênfase3 29 2" xfId="9084" xr:uid="{AC673331-CAE8-4887-888A-4361EA51FD77}"/>
    <cellStyle name="60% - Ênfase3 3" xfId="9085" xr:uid="{DA4F8BC0-AA81-40BD-961F-F01A30E88739}"/>
    <cellStyle name="60% - Ênfase3 3 2" xfId="9086" xr:uid="{0177595F-04CE-4C9B-B719-C0B45FB260E0}"/>
    <cellStyle name="60% - Ênfase3 3 3" xfId="9087" xr:uid="{0C7197F3-C787-40E0-8AFC-363FF230FDD0}"/>
    <cellStyle name="60% - Ênfase3 3 4" xfId="9088" xr:uid="{812A871D-4050-4A7B-84C9-4C8587EB2994}"/>
    <cellStyle name="60% - Ênfase3 30" xfId="9089" xr:uid="{71E91C7C-E812-44F4-A82C-701B5F98D02C}"/>
    <cellStyle name="60% - Ênfase3 30 2" xfId="9090" xr:uid="{196A464B-7BFF-4BD7-9726-1E401BDC9D45}"/>
    <cellStyle name="60% - Ênfase3 30 3" xfId="26184" xr:uid="{5BB05324-4340-4602-81D9-9D3709912543}"/>
    <cellStyle name="60% - Ênfase3 31" xfId="9091" xr:uid="{B8DCB868-62E6-451B-8138-4957C0ECAF0F}"/>
    <cellStyle name="60% - Ênfase3 31 2" xfId="9092" xr:uid="{47A437A9-4A58-498B-B715-2DC0CB94A3EE}"/>
    <cellStyle name="60% - Ênfase3 32" xfId="9093" xr:uid="{9ACFF152-37F1-4B87-9339-4D0DC67BD51B}"/>
    <cellStyle name="60% - Ênfase3 32 2" xfId="9094" xr:uid="{D7EC88C8-CDCB-40A9-B242-5FD9F4CB0C81}"/>
    <cellStyle name="60% - Ênfase3 33" xfId="9095" xr:uid="{95862D67-A384-4943-8152-5175F8C27084}"/>
    <cellStyle name="60% - Ênfase3 33 2" xfId="9096" xr:uid="{438A4352-FBCC-43A7-A74D-0D0F11C88514}"/>
    <cellStyle name="60% - Ênfase3 33 3" xfId="26185" xr:uid="{4ACBCC8A-2326-4C6D-99AD-68C5F9D36FB1}"/>
    <cellStyle name="60% - Ênfase3 34" xfId="9097" xr:uid="{E2053AC4-8352-4D13-9841-285FEE80C91E}"/>
    <cellStyle name="60% - Ênfase3 34 2" xfId="9098" xr:uid="{855C1538-EC82-44D3-BFC5-E3E3516403D0}"/>
    <cellStyle name="60% - Ênfase3 35" xfId="9099" xr:uid="{DC63C56D-1B72-454E-9819-9419B4D8B367}"/>
    <cellStyle name="60% - Ênfase3 35 2" xfId="9100" xr:uid="{C27316FB-A6DC-4583-94F1-EEBAC8E4DEE9}"/>
    <cellStyle name="60% - Ênfase3 4" xfId="9101" xr:uid="{7095BD3B-1594-4B4C-9B48-53CCDEEFD849}"/>
    <cellStyle name="60% - Ênfase3 4 2" xfId="9102" xr:uid="{E4869C53-3F57-455F-92F2-BA2713412E43}"/>
    <cellStyle name="60% - Ênfase3 4 3" xfId="9103" xr:uid="{03E75142-C96F-41B5-A3BF-06777E6713D3}"/>
    <cellStyle name="60% - Ênfase3 4 4" xfId="9104" xr:uid="{0F7C6727-8A1F-46D3-98C9-44A068F55033}"/>
    <cellStyle name="60% - Ênfase3 5" xfId="9105" xr:uid="{60FD40ED-1C4B-4205-ADAD-E4D09861A2BE}"/>
    <cellStyle name="60% - Ênfase3 5 2" xfId="9106" xr:uid="{E58F9498-352E-4966-9A36-8194E9928D7B}"/>
    <cellStyle name="60% - Ênfase3 5 3" xfId="9107" xr:uid="{07BF2066-D98A-4EF7-B5F2-74AC2E87519F}"/>
    <cellStyle name="60% - Ênfase3 5 4" xfId="9108" xr:uid="{F2057267-DEAB-40EF-9F75-7F8F2224344E}"/>
    <cellStyle name="60% - Ênfase3 6" xfId="9109" xr:uid="{DC5F22F1-D3FD-48FF-9F95-EF17B06E9F9D}"/>
    <cellStyle name="60% - Ênfase3 6 2" xfId="9110" xr:uid="{468C5845-1459-4B22-8F4E-ABBE8D919EEA}"/>
    <cellStyle name="60% - Ênfase3 6 3" xfId="9111" xr:uid="{8D539984-26DB-484C-8BC4-5ED061668413}"/>
    <cellStyle name="60% - Ênfase3 6 4" xfId="9112" xr:uid="{E89525D4-ADFE-4251-A88F-6C418EFD62F1}"/>
    <cellStyle name="60% - Ênfase3 7" xfId="9113" xr:uid="{B4FAAFD6-6018-48F9-8560-C30AD5517025}"/>
    <cellStyle name="60% - Ênfase3 7 2" xfId="9114" xr:uid="{1CCD23F0-6D92-4576-8F06-6DFDE81D744B}"/>
    <cellStyle name="60% - Ênfase3 7 3" xfId="9115" xr:uid="{5E5CBD8B-E774-4E3D-AE18-BBE6AB76C6CA}"/>
    <cellStyle name="60% - Ênfase3 7 4" xfId="9116" xr:uid="{E887E604-309C-4DD2-A2F0-A7383321AA1A}"/>
    <cellStyle name="60% - Ênfase3 8" xfId="9117" xr:uid="{20F1F9E1-35B7-4FBA-9E9D-BFDE9D91E9AB}"/>
    <cellStyle name="60% - Ênfase3 8 2" xfId="9118" xr:uid="{7AC6B184-CA76-4279-A2C0-8A10C289B707}"/>
    <cellStyle name="60% - Ênfase3 8 3" xfId="9119" xr:uid="{BE2C2C32-BE43-45BC-BE62-3FD6D5CEA1D5}"/>
    <cellStyle name="60% - Ênfase3 8 4" xfId="9120" xr:uid="{B9745CAE-F817-47DE-A510-3C834B2E3887}"/>
    <cellStyle name="60% - Ênfase3 9" xfId="9121" xr:uid="{738A294C-3FD4-48BE-B1E0-8A4BD9BE62BC}"/>
    <cellStyle name="60% - Ênfase3 9 2" xfId="9122" xr:uid="{B7621ED6-6851-4E33-9736-70B37AB48B61}"/>
    <cellStyle name="60% - Ênfase3 9 3" xfId="9123" xr:uid="{64C219E5-FADB-4168-A7FA-CD08F6E522DB}"/>
    <cellStyle name="60% - Ênfase3 9 4" xfId="9124" xr:uid="{B7A42AA9-2473-405A-8BAD-C7AAA4777AAF}"/>
    <cellStyle name="60% - Ênfase4 10" xfId="9125" xr:uid="{27380FC3-A7A3-4FDE-929C-DA9BAB11A9AE}"/>
    <cellStyle name="60% - Ênfase4 10 2" xfId="9126" xr:uid="{6E75F476-4946-47B2-8D95-54999C6A0CC8}"/>
    <cellStyle name="60% - Ênfase4 10 3" xfId="9127" xr:uid="{52ACD71B-BC6E-41F2-ACAD-1C6A3D3716A7}"/>
    <cellStyle name="60% - Ênfase4 10 4" xfId="9128" xr:uid="{F3BC6681-EF0B-4413-89D3-763E3BAE2F33}"/>
    <cellStyle name="60% - Ênfase4 11" xfId="9129" xr:uid="{D40940D7-F6E1-4E40-940C-4B28F23CA9A7}"/>
    <cellStyle name="60% - Ênfase4 11 2" xfId="9130" xr:uid="{F21CD09B-A657-44E6-8EBF-49B1670AD056}"/>
    <cellStyle name="60% - Ênfase4 11 3" xfId="9131" xr:uid="{CECF7FF3-6ECB-46BA-AE57-8398219407F4}"/>
    <cellStyle name="60% - Ênfase4 11 4" xfId="9132" xr:uid="{9617DC79-511B-42F6-A2B4-AEC0439AB7A3}"/>
    <cellStyle name="60% - Ênfase4 12" xfId="9133" xr:uid="{6AB9375F-F12E-4974-8DDF-084064202CE2}"/>
    <cellStyle name="60% - Ênfase4 12 2" xfId="9134" xr:uid="{35BB4042-E1C9-45EB-A20C-138A58953279}"/>
    <cellStyle name="60% - Ênfase4 12 3" xfId="9135" xr:uid="{27C8CBF9-1396-49D2-A504-45B1454E8899}"/>
    <cellStyle name="60% - Ênfase4 12 4" xfId="9136" xr:uid="{79EE5E2E-1DB4-4799-9D7A-18233D4B4044}"/>
    <cellStyle name="60% - Ênfase4 13" xfId="9137" xr:uid="{DA556582-FBE4-401B-ADB5-6313C9FF60AF}"/>
    <cellStyle name="60% - Ênfase4 13 2" xfId="9138" xr:uid="{1DB92C3D-A178-400D-91AD-4DAA535791F6}"/>
    <cellStyle name="60% - Ênfase4 14" xfId="9139" xr:uid="{CEB2A932-84C7-4221-B52B-0EDF9BF40C41}"/>
    <cellStyle name="60% - Ênfase4 14 2" xfId="9140" xr:uid="{8FBC3DB5-CD1E-4720-B7E8-B6633B7B015D}"/>
    <cellStyle name="60% - Ênfase4 15" xfId="9141" xr:uid="{FD5035E2-0A7D-4CA2-8341-E2CEC60487A2}"/>
    <cellStyle name="60% - Ênfase4 15 2" xfId="9142" xr:uid="{62CD32D8-F01D-4B52-B3C5-3B2E31FEE922}"/>
    <cellStyle name="60% - Ênfase4 16" xfId="9143" xr:uid="{1BA7D8FD-E8A2-44A2-8283-4752A37CDD61}"/>
    <cellStyle name="60% - Ênfase4 16 2" xfId="9144" xr:uid="{9BDC90D1-7AFD-41B5-BC97-69965C030B86}"/>
    <cellStyle name="60% - Ênfase4 17" xfId="9145" xr:uid="{B5C51D7F-7D5D-4FB0-804F-3CFC2F253546}"/>
    <cellStyle name="60% - Ênfase4 17 2" xfId="9146" xr:uid="{BBEB89AB-4628-4A3F-B7C4-D8EE9DEDDE13}"/>
    <cellStyle name="60% - Ênfase4 18" xfId="9147" xr:uid="{4C573F57-960E-4174-94CC-4507E6C252C9}"/>
    <cellStyle name="60% - Ênfase4 18 2" xfId="9148" xr:uid="{12BC8107-1EC3-42A4-944E-06CBC49F4EFB}"/>
    <cellStyle name="60% - Ênfase4 19" xfId="9149" xr:uid="{04F77BCD-DC04-4627-9ED6-BDC3DBF5D3D4}"/>
    <cellStyle name="60% - Ênfase4 19 2" xfId="9150" xr:uid="{64E03464-EE44-4F28-99C2-86763ADD2641}"/>
    <cellStyle name="60% - Ênfase4 2" xfId="9151" xr:uid="{BC36FBD3-71C4-4816-9435-115C253E0674}"/>
    <cellStyle name="60% - Ênfase4 2 10" xfId="9152" xr:uid="{09AE42B2-ECF1-4628-968E-36549860C549}"/>
    <cellStyle name="60% - Ênfase4 2 10 2" xfId="9153" xr:uid="{949D296D-B2F7-4962-A872-DC7ABF0320D9}"/>
    <cellStyle name="60% - Ênfase4 2 10 3" xfId="26186" xr:uid="{6016EB60-8A57-44B8-99E8-25E116A37363}"/>
    <cellStyle name="60% - Ênfase4 2 11" xfId="9154" xr:uid="{4113566F-0F79-43AB-97A6-7EB403FBA5D1}"/>
    <cellStyle name="60% - Ênfase4 2 11 2" xfId="9155" xr:uid="{634029D5-0A76-4313-8D52-AEC0D747BBB4}"/>
    <cellStyle name="60% - Ênfase4 2 11 3" xfId="26187" xr:uid="{E053D931-1582-4E1A-B71F-C316D8A7867A}"/>
    <cellStyle name="60% - Ênfase4 2 12" xfId="9156" xr:uid="{6FEBB1B5-CAA4-49D8-A544-C0F3A956F4ED}"/>
    <cellStyle name="60% - Ênfase4 2 12 2" xfId="9157" xr:uid="{EC4075F3-1F48-4923-8037-04E8E8610649}"/>
    <cellStyle name="60% - Ênfase4 2 12 3" xfId="26188" xr:uid="{7CA666F8-85CD-4774-B9BC-8DF4EC5A1169}"/>
    <cellStyle name="60% - Ênfase4 2 13" xfId="9158" xr:uid="{77D2E98F-9D7A-4DB6-A705-C29B0D2F9813}"/>
    <cellStyle name="60% - Ênfase4 2 13 2" xfId="9159" xr:uid="{CBBDE20F-F96C-4341-A125-E9641BC81433}"/>
    <cellStyle name="60% - Ênfase4 2 13 3" xfId="26189" xr:uid="{C182B4BE-26E4-41D5-977E-853B2AD2497E}"/>
    <cellStyle name="60% - Ênfase4 2 14" xfId="9160" xr:uid="{BF66A6C8-FF11-4CD9-B030-C60C5E7B5573}"/>
    <cellStyle name="60% - Ênfase4 2 14 2" xfId="9161" xr:uid="{F209FE41-1F6E-4560-8579-D5CFFAD5B625}"/>
    <cellStyle name="60% - Ênfase4 2 14 3" xfId="26190" xr:uid="{4D04E306-88CB-4DB3-B095-64BE7C82A244}"/>
    <cellStyle name="60% - Ênfase4 2 15" xfId="9162" xr:uid="{0515BF90-3CA9-4986-9925-921DBE54C764}"/>
    <cellStyle name="60% - Ênfase4 2 15 2" xfId="9163" xr:uid="{5BEC8A4B-3512-4A6B-9BB7-C75308CF51B8}"/>
    <cellStyle name="60% - Ênfase4 2 15 3" xfId="26191" xr:uid="{1AA46A7F-8243-4770-8FF6-F38C3BF58CF5}"/>
    <cellStyle name="60% - Ênfase4 2 16" xfId="9164" xr:uid="{E5B982C2-A26A-466E-A3FF-A40968D4DD56}"/>
    <cellStyle name="60% - Ênfase4 2 16 2" xfId="9165" xr:uid="{19B7FF5D-3362-4D0D-A8B3-4A377CA0416A}"/>
    <cellStyle name="60% - Ênfase4 2 16 3" xfId="26192" xr:uid="{39E378EA-E3C4-4695-9E45-68B5307C4E44}"/>
    <cellStyle name="60% - Ênfase4 2 17" xfId="9166" xr:uid="{73D8485A-8BA1-49DC-9B6F-69BECD2DA4E2}"/>
    <cellStyle name="60% - Ênfase4 2 17 2" xfId="9167" xr:uid="{F82BD8D7-231B-4780-A749-015A089961E7}"/>
    <cellStyle name="60% - Ênfase4 2 17 3" xfId="26193" xr:uid="{90BECE50-A041-4233-8215-EDF1A4F8245D}"/>
    <cellStyle name="60% - Ênfase4 2 18" xfId="9168" xr:uid="{A00EA809-9D58-4396-AABD-CA853C44CFA3}"/>
    <cellStyle name="60% - Ênfase4 2 18 2" xfId="9169" xr:uid="{0B8A6B12-9DF8-4460-A709-2E723D6D534B}"/>
    <cellStyle name="60% - Ênfase4 2 18 3" xfId="26194" xr:uid="{05F7FFA9-ED8F-4928-9171-D257684F127E}"/>
    <cellStyle name="60% - Ênfase4 2 19" xfId="9170" xr:uid="{AAD95093-9240-4383-A1AC-A800ADAD9C86}"/>
    <cellStyle name="60% - Ênfase4 2 19 2" xfId="9171" xr:uid="{B312E23B-6892-432C-A3CC-3C51D2FA9D97}"/>
    <cellStyle name="60% - Ênfase4 2 19 3" xfId="26195" xr:uid="{664BF65C-0191-49B0-8FEA-F47A6CC8C325}"/>
    <cellStyle name="60% - Ênfase4 2 2" xfId="9172" xr:uid="{C5129CF1-090F-42EA-9D2C-25F2A8DB6D15}"/>
    <cellStyle name="60% - Ênfase4 2 2 2" xfId="9173" xr:uid="{2C03EAA2-C24E-4D1F-998D-B65EC56C5973}"/>
    <cellStyle name="60% - Ênfase4 2 2 2 2" xfId="9174" xr:uid="{15137917-1F3B-4488-ACB3-32BFD499D722}"/>
    <cellStyle name="60% - Ênfase4 2 2 2 3" xfId="9175" xr:uid="{3732AECB-847D-4086-971A-0AD8B79B71AE}"/>
    <cellStyle name="60% - Ênfase4 2 2 3" xfId="9176" xr:uid="{017A0C9E-37F6-44B8-8CCE-C1B1334564F9}"/>
    <cellStyle name="60% - Ênfase4 2 2 4" xfId="9177" xr:uid="{8D860EA8-0687-4151-B9A7-7FF747509E2B}"/>
    <cellStyle name="60% - Ênfase4 2 2 5" xfId="9178" xr:uid="{9F1DE131-42E1-463B-A6F8-B5D210C733E5}"/>
    <cellStyle name="60% - Ênfase4 2 2 6" xfId="26196" xr:uid="{90BC2A03-DEBD-4421-AC8D-59A72439DC92}"/>
    <cellStyle name="60% - Ênfase4 2 20" xfId="9179" xr:uid="{DE1F6679-A6F2-4ED5-9C60-F3D69C54F9DD}"/>
    <cellStyle name="60% - Ênfase4 2 20 2" xfId="9180" xr:uid="{C2D8EC4A-E3D6-42EB-ACCF-59DFCD43CF1C}"/>
    <cellStyle name="60% - Ênfase4 2 20 3" xfId="26197" xr:uid="{C4B6260E-4F7D-407C-A1F2-42DE075F2FCC}"/>
    <cellStyle name="60% - Ênfase4 2 21" xfId="9181" xr:uid="{27A81822-EDD1-42C9-95C3-1F7BB2E900C9}"/>
    <cellStyle name="60% - Ênfase4 2 21 2" xfId="9182" xr:uid="{79807D0B-B6F1-4825-AF36-7CB338982C03}"/>
    <cellStyle name="60% - Ênfase4 2 21 3" xfId="26198" xr:uid="{5240F855-9D97-42EA-ACCC-D52671003496}"/>
    <cellStyle name="60% - Ênfase4 2 22" xfId="9183" xr:uid="{775744DE-2340-44D4-91E6-805B3E8B3D07}"/>
    <cellStyle name="60% - Ênfase4 2 22 2" xfId="9184" xr:uid="{09CAA641-C60E-4A3A-B02E-36B4ED16AA92}"/>
    <cellStyle name="60% - Ênfase4 2 22 3" xfId="26199" xr:uid="{DDBB9DB2-34BA-4BB3-AB6F-8C75DEAD3D1D}"/>
    <cellStyle name="60% - Ênfase4 2 23" xfId="9185" xr:uid="{45B2333F-259E-4922-9C53-A208D8B73B68}"/>
    <cellStyle name="60% - Ênfase4 2 23 2" xfId="9186" xr:uid="{8CC46C4E-E626-44E9-BE58-14FC916C01F7}"/>
    <cellStyle name="60% - Ênfase4 2 23 3" xfId="26200" xr:uid="{369971BD-ADED-44C0-B6CA-594B380AF8B8}"/>
    <cellStyle name="60% - Ênfase4 2 24" xfId="9187" xr:uid="{683CD49B-B64D-4B3A-9AB7-A34ACF8D1B4E}"/>
    <cellStyle name="60% - Ênfase4 2 24 2" xfId="9188" xr:uid="{17BD3F6E-0A19-4392-9291-8C951AE8ED7D}"/>
    <cellStyle name="60% - Ênfase4 2 24 3" xfId="26201" xr:uid="{13713221-BEA6-4584-A469-38E302B69426}"/>
    <cellStyle name="60% - Ênfase4 2 25" xfId="9189" xr:uid="{B4977BC6-E93A-4654-A4AA-BF7911D461B3}"/>
    <cellStyle name="60% - Ênfase4 2 25 2" xfId="9190" xr:uid="{2BA9DA79-0E69-486F-874C-3526BB9F53DB}"/>
    <cellStyle name="60% - Ênfase4 2 25 3" xfId="26202" xr:uid="{E58039C1-CF17-43B9-8AF4-8B9D325F8C34}"/>
    <cellStyle name="60% - Ênfase4 2 26" xfId="9191" xr:uid="{9BF1C66D-4399-4DEF-AE91-A324DC0899F9}"/>
    <cellStyle name="60% - Ênfase4 2 26 2" xfId="9192" xr:uid="{2562C3DB-44F4-4130-9BF2-11B194C6DC2B}"/>
    <cellStyle name="60% - Ênfase4 2 26 3" xfId="26203" xr:uid="{961AB999-C5C7-40C6-A3FE-F6E13E536326}"/>
    <cellStyle name="60% - Ênfase4 2 27" xfId="9193" xr:uid="{95706C65-277A-408F-9C76-82EFE83D5A6B}"/>
    <cellStyle name="60% - Ênfase4 2 27 2" xfId="9194" xr:uid="{E42E7A62-467D-42E6-86EC-3E0A317D2416}"/>
    <cellStyle name="60% - Ênfase4 2 27 3" xfId="26204" xr:uid="{EB3BBBB5-A016-48DE-A9AC-E282A7DE0E32}"/>
    <cellStyle name="60% - Ênfase4 2 28" xfId="9195" xr:uid="{ACD07067-98EE-4573-8311-3D65FB611F17}"/>
    <cellStyle name="60% - Ênfase4 2 28 2" xfId="9196" xr:uid="{EF5F02EF-0BD3-4816-8E7E-0050021292BF}"/>
    <cellStyle name="60% - Ênfase4 2 28 3" xfId="26205" xr:uid="{63F52245-FCF3-4E39-A318-A01AE2F995E6}"/>
    <cellStyle name="60% - Ênfase4 2 29" xfId="9197" xr:uid="{4189A16B-BC9C-492B-83ED-AB264023D649}"/>
    <cellStyle name="60% - Ênfase4 2 29 2" xfId="9198" xr:uid="{BDFBB955-E274-4AF1-A780-EE99D01177C8}"/>
    <cellStyle name="60% - Ênfase4 2 29 3" xfId="26206" xr:uid="{9E5EF15B-C3E4-4165-B05A-161B83726691}"/>
    <cellStyle name="60% - Ênfase4 2 3" xfId="9199" xr:uid="{DC9B86EF-0CE7-4FD9-9F13-037D7443AF71}"/>
    <cellStyle name="60% - Ênfase4 2 3 2" xfId="9200" xr:uid="{834F806D-FA63-4F1E-8648-26EF114CD573}"/>
    <cellStyle name="60% - Ênfase4 2 3 3" xfId="26207" xr:uid="{1A2CD810-7117-4C9F-91B2-D71DFC7486FF}"/>
    <cellStyle name="60% - Ênfase4 2 30" xfId="9201" xr:uid="{1150BF7C-4B48-4F90-AD06-81EEC6E3EA96}"/>
    <cellStyle name="60% - Ênfase4 2 30 2" xfId="9202" xr:uid="{CD700348-4343-43CF-B80B-2D61ED2854C3}"/>
    <cellStyle name="60% - Ênfase4 2 30 3" xfId="26208" xr:uid="{DCB8B75F-5A99-4E70-B595-C4B8B8C30619}"/>
    <cellStyle name="60% - Ênfase4 2 31" xfId="9203" xr:uid="{E7A3A4A0-6B91-4BCD-BC01-9FFDAF11AC5F}"/>
    <cellStyle name="60% - Ênfase4 2 31 2" xfId="9204" xr:uid="{863DAA87-A43A-4BD3-B3AB-32CF00ECF9E6}"/>
    <cellStyle name="60% - Ênfase4 2 31 3" xfId="26209" xr:uid="{A545AAA6-F0A6-41F7-B02E-61551CB37F18}"/>
    <cellStyle name="60% - Ênfase4 2 32" xfId="9205" xr:uid="{18702522-3D26-4838-BF41-993F803C7CE7}"/>
    <cellStyle name="60% - Ênfase4 2 32 2" xfId="9206" xr:uid="{35449410-40E5-4005-ACC1-46D195557027}"/>
    <cellStyle name="60% - Ênfase4 2 32 3" xfId="26210" xr:uid="{C82C2C2E-AA72-47E0-80AA-3C11BBE5F574}"/>
    <cellStyle name="60% - Ênfase4 2 33" xfId="9207" xr:uid="{7CFCC410-B585-4627-9DDC-0CBB4A7512CB}"/>
    <cellStyle name="60% - Ênfase4 2 33 2" xfId="9208" xr:uid="{8565C0D1-ABAA-48DF-9544-7DBDD97A563C}"/>
    <cellStyle name="60% - Ênfase4 2 33 3" xfId="26211" xr:uid="{E5F922EF-7E97-410D-9160-7C0F3877C9A7}"/>
    <cellStyle name="60% - Ênfase4 2 34" xfId="9209" xr:uid="{9828B434-A7E2-4E51-855E-CE60578681F4}"/>
    <cellStyle name="60% - Ênfase4 2 34 2" xfId="9210" xr:uid="{F08B2BD7-BAA3-4FB6-A06B-1EDF49AC56B1}"/>
    <cellStyle name="60% - Ênfase4 2 35" xfId="9211" xr:uid="{EE6491E7-56AE-4C06-98AD-CD6DE3FB8078}"/>
    <cellStyle name="60% - Ênfase4 2 4" xfId="9212" xr:uid="{B24B973B-C722-44A0-BD0F-48418434E93D}"/>
    <cellStyle name="60% - Ênfase4 2 4 2" xfId="9213" xr:uid="{9DF4CBC4-226F-4AB0-A957-2CFD7558D9DF}"/>
    <cellStyle name="60% - Ênfase4 2 4 3" xfId="26212" xr:uid="{7EB7606A-C9A2-4435-A269-3A5B4531D35D}"/>
    <cellStyle name="60% - Ênfase4 2 5" xfId="9214" xr:uid="{8DEA4BB1-B8FF-4376-B398-F0E671D7816D}"/>
    <cellStyle name="60% - Ênfase4 2 5 2" xfId="9215" xr:uid="{18D31B3E-76CF-472F-AB9A-9B5825F0BB1A}"/>
    <cellStyle name="60% - Ênfase4 2 5 3" xfId="26213" xr:uid="{6E9054A2-51A5-414A-984C-DCEEC1F9E40D}"/>
    <cellStyle name="60% - Ênfase4 2 6" xfId="9216" xr:uid="{4F4FF6C6-B658-4100-B999-D6F40F886785}"/>
    <cellStyle name="60% - Ênfase4 2 6 2" xfId="9217" xr:uid="{12D19368-5F5A-4CBF-857D-29494EB27052}"/>
    <cellStyle name="60% - Ênfase4 2 6 3" xfId="26214" xr:uid="{41E8699A-B320-4D55-B6A1-5FE458F7AFB9}"/>
    <cellStyle name="60% - Ênfase4 2 7" xfId="9218" xr:uid="{CF6073C9-B26E-46EA-BF7A-D31D2546AEEE}"/>
    <cellStyle name="60% - Ênfase4 2 7 2" xfId="9219" xr:uid="{C607B49B-7094-4B12-BE1B-4A14097334BF}"/>
    <cellStyle name="60% - Ênfase4 2 7 3" xfId="26215" xr:uid="{40133EDA-E84E-4A0E-ADC1-C0722890F386}"/>
    <cellStyle name="60% - Ênfase4 2 8" xfId="9220" xr:uid="{BFBBD143-B6DC-482E-A858-1DF61021DBCF}"/>
    <cellStyle name="60% - Ênfase4 2 8 2" xfId="9221" xr:uid="{EC48E403-1E4B-49D6-9690-4AE90BA00E5B}"/>
    <cellStyle name="60% - Ênfase4 2 8 3" xfId="26216" xr:uid="{4EC50973-6D46-4EBC-A0AF-7EE6223C2E37}"/>
    <cellStyle name="60% - Ênfase4 2 9" xfId="9222" xr:uid="{AB459B08-C896-4EEC-BE1C-1AF89EB1D72C}"/>
    <cellStyle name="60% - Ênfase4 2 9 2" xfId="9223" xr:uid="{DA09E49E-5C72-491A-9982-5207B5A77814}"/>
    <cellStyle name="60% - Ênfase4 2 9 3" xfId="26217" xr:uid="{AE0BF029-7A17-455D-B07F-19D4B377CD8D}"/>
    <cellStyle name="60% - Ênfase4 20" xfId="9224" xr:uid="{0E7DA882-472A-43E4-AD0F-55DF310FC74B}"/>
    <cellStyle name="60% - Ênfase4 20 2" xfId="9225" xr:uid="{5895CC95-912F-4D14-AE37-49AF3BF41A07}"/>
    <cellStyle name="60% - Ênfase4 21" xfId="9226" xr:uid="{689BEC3F-CBDF-4445-B441-85688FE1BAEC}"/>
    <cellStyle name="60% - Ênfase4 21 2" xfId="9227" xr:uid="{F5E04F68-FA31-4CC6-9B4E-489303EE3454}"/>
    <cellStyle name="60% - Ênfase4 22" xfId="9228" xr:uid="{4F03E53E-088B-445A-882F-5B8140A04416}"/>
    <cellStyle name="60% - Ênfase4 22 2" xfId="9229" xr:uid="{B4714CF8-B692-4A09-85C0-D579C5F698C8}"/>
    <cellStyle name="60% - Ênfase4 23" xfId="9230" xr:uid="{B0496687-6E86-405B-91CD-2D5A26D3F352}"/>
    <cellStyle name="60% - Ênfase4 23 2" xfId="9231" xr:uid="{D228CBA9-E661-44FB-8EF3-C1757415B37B}"/>
    <cellStyle name="60% - Ênfase4 24" xfId="9232" xr:uid="{B83CDAE7-A372-41C8-88AF-256D5A2E0B31}"/>
    <cellStyle name="60% - Ênfase4 24 2" xfId="9233" xr:uid="{57091A59-3316-481B-BCEC-CF2FDDFA8266}"/>
    <cellStyle name="60% - Ênfase4 25" xfId="9234" xr:uid="{B849C4D4-4AC2-4AD5-8299-8506B725DB09}"/>
    <cellStyle name="60% - Ênfase4 25 2" xfId="9235" xr:uid="{478A79EC-166D-4B0E-9849-C2FDB811A70A}"/>
    <cellStyle name="60% - Ênfase4 26" xfId="9236" xr:uid="{0166D740-F25D-44D3-B7CA-79AE2861DDAE}"/>
    <cellStyle name="60% - Ênfase4 26 2" xfId="9237" xr:uid="{7FFC39B1-F8B3-4FC8-826B-20D737D77755}"/>
    <cellStyle name="60% - Ênfase4 27" xfId="9238" xr:uid="{0EB6A10B-D241-493B-9EB5-1C5585BD576D}"/>
    <cellStyle name="60% - Ênfase4 27 2" xfId="9239" xr:uid="{4F6666E7-9607-412C-8CAF-C381080159F9}"/>
    <cellStyle name="60% - Ênfase4 28" xfId="9240" xr:uid="{CA2863EA-037C-4FEE-909D-CEEB9193B3E2}"/>
    <cellStyle name="60% - Ênfase4 28 2" xfId="9241" xr:uid="{658F695D-3FF9-45DE-B6A6-5014012F4AD7}"/>
    <cellStyle name="60% - Ênfase4 29" xfId="9242" xr:uid="{BE651927-4988-4041-AA36-67B4EBDD90BF}"/>
    <cellStyle name="60% - Ênfase4 29 2" xfId="9243" xr:uid="{EE5D0142-D9A4-484E-8DED-8BAA3AC7A8DD}"/>
    <cellStyle name="60% - Ênfase4 3" xfId="9244" xr:uid="{872C6427-01F0-4D97-8EC7-4AE1B5B4E208}"/>
    <cellStyle name="60% - Ênfase4 3 2" xfId="9245" xr:uid="{D37A781E-48BE-4C52-8AD0-CB2FA83C57D9}"/>
    <cellStyle name="60% - Ênfase4 3 3" xfId="9246" xr:uid="{B553C5DE-37D5-4952-B9C6-B7935B918B0B}"/>
    <cellStyle name="60% - Ênfase4 3 4" xfId="9247" xr:uid="{B1FF461C-D661-4A26-91E5-4DEAF7D2EE6E}"/>
    <cellStyle name="60% - Ênfase4 30" xfId="9248" xr:uid="{D524B4ED-C637-4F5C-B85E-DC1C1759D901}"/>
    <cellStyle name="60% - Ênfase4 30 2" xfId="9249" xr:uid="{552C34DD-B24F-4031-B8A9-1A7BF9D65C75}"/>
    <cellStyle name="60% - Ênfase4 30 3" xfId="26218" xr:uid="{B7E2F54B-5F17-4E91-BB52-9A06B5675C21}"/>
    <cellStyle name="60% - Ênfase4 31" xfId="9250" xr:uid="{689E9C3F-A178-4733-9D15-B74CA2405C4C}"/>
    <cellStyle name="60% - Ênfase4 31 2" xfId="9251" xr:uid="{29E0CFE4-21EC-4653-AB46-73E34D812A0C}"/>
    <cellStyle name="60% - Ênfase4 32" xfId="9252" xr:uid="{9788AA8A-AC2A-4EC0-B1B4-0C7AE1440C83}"/>
    <cellStyle name="60% - Ênfase4 32 2" xfId="9253" xr:uid="{82BF94ED-885F-4637-969D-91E3323FB44D}"/>
    <cellStyle name="60% - Ênfase4 33" xfId="9254" xr:uid="{4AA17936-C0EF-4907-AC8A-B7544A0C8013}"/>
    <cellStyle name="60% - Ênfase4 33 2" xfId="9255" xr:uid="{9D3F856B-A04A-474C-9E83-9C76E9D4CC5F}"/>
    <cellStyle name="60% - Ênfase4 33 3" xfId="26219" xr:uid="{7BD38CDD-CAF9-4CE6-932B-E77EEDA36F5A}"/>
    <cellStyle name="60% - Ênfase4 34" xfId="9256" xr:uid="{BE2AE542-B067-4A0D-95FF-BE2C54121115}"/>
    <cellStyle name="60% - Ênfase4 34 2" xfId="9257" xr:uid="{E5297221-5022-4A75-932A-66D58241D289}"/>
    <cellStyle name="60% - Ênfase4 35" xfId="9258" xr:uid="{EB0E703A-CD0F-4DE6-9593-E328053CC8E3}"/>
    <cellStyle name="60% - Ênfase4 35 2" xfId="9259" xr:uid="{3A799B10-99B2-469A-A0B4-A98E55BF1AEF}"/>
    <cellStyle name="60% - Ênfase4 4" xfId="9260" xr:uid="{E3F1A750-D270-488A-A724-8486CEA4D225}"/>
    <cellStyle name="60% - Ênfase4 4 2" xfId="9261" xr:uid="{4F03EEB9-2D7F-4D61-B710-DBBDCB37E8F7}"/>
    <cellStyle name="60% - Ênfase4 4 3" xfId="9262" xr:uid="{C926C4AE-B7DC-404C-93EC-77D511ABBE4F}"/>
    <cellStyle name="60% - Ênfase4 4 4" xfId="9263" xr:uid="{1D9E23AF-6354-4EF5-B5E8-DF52BA90125E}"/>
    <cellStyle name="60% - Ênfase4 5" xfId="9264" xr:uid="{3F2B1A33-3157-4AA0-AB2B-7181CD6714CE}"/>
    <cellStyle name="60% - Ênfase4 5 2" xfId="9265" xr:uid="{99A85071-43C8-4771-8AEF-A3544DCE595C}"/>
    <cellStyle name="60% - Ênfase4 5 3" xfId="9266" xr:uid="{BAF4B2C4-AD92-4110-9135-DD0765305646}"/>
    <cellStyle name="60% - Ênfase4 5 4" xfId="9267" xr:uid="{0246BF18-959A-46E5-A0C9-ECBF416FAFD7}"/>
    <cellStyle name="60% - Ênfase4 6" xfId="9268" xr:uid="{ECF4D05D-84E0-4F86-8E1C-52DC719011F1}"/>
    <cellStyle name="60% - Ênfase4 6 2" xfId="9269" xr:uid="{7F3D5BFA-5BDE-43C7-A3B9-E3EED3C32E01}"/>
    <cellStyle name="60% - Ênfase4 6 3" xfId="9270" xr:uid="{0F1BB4F8-3AFE-4519-80B8-056B622A968E}"/>
    <cellStyle name="60% - Ênfase4 6 4" xfId="9271" xr:uid="{3D637725-5229-4B92-A3D6-41328CE0F090}"/>
    <cellStyle name="60% - Ênfase4 7" xfId="9272" xr:uid="{A3C94A59-EA95-41D0-A1C0-080E3DB30415}"/>
    <cellStyle name="60% - Ênfase4 7 2" xfId="9273" xr:uid="{B25D57DE-71D4-46C8-925A-2C553DBA42CF}"/>
    <cellStyle name="60% - Ênfase4 7 3" xfId="9274" xr:uid="{967E9341-E2AD-47A6-82F9-25727B974FCF}"/>
    <cellStyle name="60% - Ênfase4 7 4" xfId="9275" xr:uid="{BB37C370-7AEF-4300-97D8-27DF3D075111}"/>
    <cellStyle name="60% - Ênfase4 8" xfId="9276" xr:uid="{E8A67148-30D5-40E6-BC13-61B4478E14E0}"/>
    <cellStyle name="60% - Ênfase4 8 2" xfId="9277" xr:uid="{04C9023C-CB09-4657-8A6B-621E6EB0576B}"/>
    <cellStyle name="60% - Ênfase4 8 3" xfId="9278" xr:uid="{7F307DFC-480D-46F4-B3FE-5A269EE7C04F}"/>
    <cellStyle name="60% - Ênfase4 8 4" xfId="9279" xr:uid="{5DCF616E-FBBA-470C-9D38-7FCFAB9E0613}"/>
    <cellStyle name="60% - Ênfase4 9" xfId="9280" xr:uid="{D63BD054-2899-49F2-A0DD-188BBB99348B}"/>
    <cellStyle name="60% - Ênfase4 9 2" xfId="9281" xr:uid="{593C3048-28C4-4371-8E4E-A5150E7D7F34}"/>
    <cellStyle name="60% - Ênfase4 9 3" xfId="9282" xr:uid="{AE3839BA-2D14-4CC8-93AD-FCFE4604243D}"/>
    <cellStyle name="60% - Ênfase4 9 4" xfId="9283" xr:uid="{11C8969B-F458-4AA4-9101-F3E668C102E6}"/>
    <cellStyle name="60% - Ênfase5 10" xfId="9284" xr:uid="{2250F7B3-8480-4327-90E5-D56A888F262D}"/>
    <cellStyle name="60% - Ênfase5 10 2" xfId="9285" xr:uid="{9684A727-1FFE-429C-8F6C-38A285C8AB1B}"/>
    <cellStyle name="60% - Ênfase5 10 3" xfId="9286" xr:uid="{BEDA4915-4CBC-48FA-A2FA-C2AAB15CFBCD}"/>
    <cellStyle name="60% - Ênfase5 10 4" xfId="9287" xr:uid="{F7C42B20-A332-4CA8-B00D-C9ED2CB612A9}"/>
    <cellStyle name="60% - Ênfase5 11" xfId="9288" xr:uid="{24061E7B-16D2-4D6A-A3E3-6333021D0D32}"/>
    <cellStyle name="60% - Ênfase5 11 2" xfId="9289" xr:uid="{30E0AB22-C6EC-4C82-8C7F-62210FEADBF2}"/>
    <cellStyle name="60% - Ênfase5 11 3" xfId="9290" xr:uid="{B3BA9E15-4080-4217-BCF3-7D0F3E8D3C11}"/>
    <cellStyle name="60% - Ênfase5 11 4" xfId="9291" xr:uid="{638D710B-7EF1-439C-B6AD-B557D78DE409}"/>
    <cellStyle name="60% - Ênfase5 12" xfId="9292" xr:uid="{3877F369-499F-43ED-B82B-A4765A5C12BE}"/>
    <cellStyle name="60% - Ênfase5 12 2" xfId="9293" xr:uid="{F82E5357-9BA0-4F4A-A5D3-624417488BA8}"/>
    <cellStyle name="60% - Ênfase5 12 3" xfId="9294" xr:uid="{BFC0F362-84E7-4D11-A495-06B45FA1D5B1}"/>
    <cellStyle name="60% - Ênfase5 12 4" xfId="9295" xr:uid="{804D6BE4-4566-4F59-AC2B-2B489B949EDD}"/>
    <cellStyle name="60% - Ênfase5 13" xfId="9296" xr:uid="{24E4F959-859A-42D8-AB90-FD62504C4F3A}"/>
    <cellStyle name="60% - Ênfase5 13 2" xfId="9297" xr:uid="{40A7687B-6863-45FB-A060-6836DB7D884F}"/>
    <cellStyle name="60% - Ênfase5 14" xfId="9298" xr:uid="{8A583658-0387-45AF-A299-DDB935E131C8}"/>
    <cellStyle name="60% - Ênfase5 14 2" xfId="9299" xr:uid="{7646643D-7D73-46D0-839C-06313633D3ED}"/>
    <cellStyle name="60% - Ênfase5 15" xfId="9300" xr:uid="{B2A8AA08-A340-480E-8039-337D5D5DC185}"/>
    <cellStyle name="60% - Ênfase5 15 2" xfId="9301" xr:uid="{8F89FDF1-54AE-4166-9D42-282304019AB3}"/>
    <cellStyle name="60% - Ênfase5 16" xfId="9302" xr:uid="{951B9096-963B-4690-96D1-B7078226A7B0}"/>
    <cellStyle name="60% - Ênfase5 16 2" xfId="9303" xr:uid="{4551B9B7-DE54-4979-96BB-E9F4F12C43BF}"/>
    <cellStyle name="60% - Ênfase5 17" xfId="9304" xr:uid="{4CE1678D-E230-4F99-9242-91266B22F9FB}"/>
    <cellStyle name="60% - Ênfase5 17 2" xfId="9305" xr:uid="{EB5FE223-88FF-43CF-9AAF-C107822FC3AA}"/>
    <cellStyle name="60% - Ênfase5 18" xfId="9306" xr:uid="{B2723E17-2DA4-495C-9540-CB281A21FC9B}"/>
    <cellStyle name="60% - Ênfase5 18 2" xfId="9307" xr:uid="{31548743-99D0-4E37-8DC9-A049383DAA40}"/>
    <cellStyle name="60% - Ênfase5 19" xfId="9308" xr:uid="{82EDB0FE-192D-4230-B541-0481E941B233}"/>
    <cellStyle name="60% - Ênfase5 19 2" xfId="9309" xr:uid="{6903D8F2-70B6-4E25-8DE6-59F4B3324EE5}"/>
    <cellStyle name="60% - Ênfase5 2" xfId="9310" xr:uid="{AC5A0830-D455-4F11-BDE4-FE611F67D0F0}"/>
    <cellStyle name="60% - Ênfase5 2 10" xfId="9311" xr:uid="{62B550D7-FA34-47C0-8343-2354BB440FA6}"/>
    <cellStyle name="60% - Ênfase5 2 10 2" xfId="9312" xr:uid="{ADEA7BA9-1E30-4026-ADB2-2630686DA917}"/>
    <cellStyle name="60% - Ênfase5 2 11" xfId="9313" xr:uid="{56F8AC04-5093-464D-A552-3A32158C8461}"/>
    <cellStyle name="60% - Ênfase5 2 11 2" xfId="9314" xr:uid="{F1FAC4C6-C8BA-41DA-B086-B1E0A2C1E537}"/>
    <cellStyle name="60% - Ênfase5 2 12" xfId="9315" xr:uid="{297BAF8B-E006-46FA-9797-0CC867B25F35}"/>
    <cellStyle name="60% - Ênfase5 2 12 2" xfId="9316" xr:uid="{D06A4443-A31D-4FB5-81F1-D4E47006F238}"/>
    <cellStyle name="60% - Ênfase5 2 13" xfId="9317" xr:uid="{3E360EEC-C8BB-47ED-891F-59837E4F1C03}"/>
    <cellStyle name="60% - Ênfase5 2 13 2" xfId="9318" xr:uid="{98297612-6239-4858-8E3F-1B87ED80E8F1}"/>
    <cellStyle name="60% - Ênfase5 2 14" xfId="9319" xr:uid="{7E789145-3CEF-4A46-BDB5-2B348DF8A0C3}"/>
    <cellStyle name="60% - Ênfase5 2 14 2" xfId="9320" xr:uid="{AEBBA80F-21B4-4753-B1AD-FC0247252186}"/>
    <cellStyle name="60% - Ênfase5 2 15" xfId="9321" xr:uid="{D4918F99-0E3F-46D5-81F3-A6E9F86A3431}"/>
    <cellStyle name="60% - Ênfase5 2 15 2" xfId="9322" xr:uid="{9D0A407D-A655-4BD5-A242-0394B9C292CB}"/>
    <cellStyle name="60% - Ênfase5 2 16" xfId="9323" xr:uid="{83974D82-6A55-4CDF-98FF-D12D9085CFD6}"/>
    <cellStyle name="60% - Ênfase5 2 16 2" xfId="9324" xr:uid="{90D7533A-13FD-4E0B-8CDB-16AF6F1A83AF}"/>
    <cellStyle name="60% - Ênfase5 2 17" xfId="9325" xr:uid="{70444486-D3E3-4587-8D68-99944A82A583}"/>
    <cellStyle name="60% - Ênfase5 2 17 2" xfId="9326" xr:uid="{63A8248E-4030-4F74-974E-CC5E1CECDB7F}"/>
    <cellStyle name="60% - Ênfase5 2 18" xfId="9327" xr:uid="{9C0CDC0C-A58B-4D47-9B6C-EC51F36FABFB}"/>
    <cellStyle name="60% - Ênfase5 2 18 2" xfId="9328" xr:uid="{CCAAC364-40B4-4E0D-A080-FF88976F8EEA}"/>
    <cellStyle name="60% - Ênfase5 2 19" xfId="9329" xr:uid="{F425A873-30D6-4626-8A93-6C1B81091793}"/>
    <cellStyle name="60% - Ênfase5 2 19 2" xfId="9330" xr:uid="{4DC92CB2-81A8-4792-864F-3A43C8E4B678}"/>
    <cellStyle name="60% - Ênfase5 2 2" xfId="9331" xr:uid="{F51667F2-52CD-42BA-9B1B-037C20995383}"/>
    <cellStyle name="60% - Ênfase5 2 2 2" xfId="9332" xr:uid="{A0AC1834-744B-4F5E-BD16-0C4EF58EA82B}"/>
    <cellStyle name="60% - Ênfase5 2 2 2 2" xfId="9333" xr:uid="{DA8800F9-FBE0-43C2-89F8-E4F32E252F85}"/>
    <cellStyle name="60% - Ênfase5 2 2 2 3" xfId="9334" xr:uid="{3CC90370-7900-4ABA-8DF7-618E74AA92F6}"/>
    <cellStyle name="60% - Ênfase5 2 2 3" xfId="9335" xr:uid="{35C538CC-3F31-4B7B-B236-193B36D08540}"/>
    <cellStyle name="60% - Ênfase5 2 2 4" xfId="9336" xr:uid="{A61DAAE9-C785-4540-ABF2-D483C9FF0E11}"/>
    <cellStyle name="60% - Ênfase5 2 2 5" xfId="9337" xr:uid="{77908B95-8BA6-4FC8-B08E-98A846FC1852}"/>
    <cellStyle name="60% - Ênfase5 2 20" xfId="9338" xr:uid="{92BC845A-EA69-4F43-AC04-3C27E46D5786}"/>
    <cellStyle name="60% - Ênfase5 2 20 2" xfId="9339" xr:uid="{CFC497C6-36D9-4541-8B4C-0899CCE913DA}"/>
    <cellStyle name="60% - Ênfase5 2 21" xfId="9340" xr:uid="{C644D08F-4CF9-4425-9645-1DD1C6F0AFB7}"/>
    <cellStyle name="60% - Ênfase5 2 21 2" xfId="9341" xr:uid="{6F971F08-687F-41DF-89D6-75482BAE8B57}"/>
    <cellStyle name="60% - Ênfase5 2 22" xfId="9342" xr:uid="{5803F802-CCDF-496A-B10B-190F1DED378B}"/>
    <cellStyle name="60% - Ênfase5 2 22 2" xfId="9343" xr:uid="{D790E9B6-5BA1-4436-8076-994A0854C2CD}"/>
    <cellStyle name="60% - Ênfase5 2 23" xfId="9344" xr:uid="{2D7950F9-85E7-4485-9C43-E045F9E08AC6}"/>
    <cellStyle name="60% - Ênfase5 2 23 2" xfId="9345" xr:uid="{FE8DBD04-DD02-4EEF-90FD-0E3AD1945889}"/>
    <cellStyle name="60% - Ênfase5 2 24" xfId="9346" xr:uid="{6F5644F1-5E35-4F2C-870F-3192A104D611}"/>
    <cellStyle name="60% - Ênfase5 2 24 2" xfId="9347" xr:uid="{F17CFB69-4040-409F-9E36-F62F37C58D65}"/>
    <cellStyle name="60% - Ênfase5 2 25" xfId="9348" xr:uid="{D98F7CC9-1C40-4D0F-8F07-B02297C04FF6}"/>
    <cellStyle name="60% - Ênfase5 2 25 2" xfId="9349" xr:uid="{21116650-5639-4C38-B7B3-CFDC7826FB94}"/>
    <cellStyle name="60% - Ênfase5 2 26" xfId="9350" xr:uid="{49333F97-D51D-48E0-B398-4C601CBB1EBE}"/>
    <cellStyle name="60% - Ênfase5 2 26 2" xfId="9351" xr:uid="{A4B1AF78-7BC0-4FA7-A53C-679D24E04F1B}"/>
    <cellStyle name="60% - Ênfase5 2 27" xfId="9352" xr:uid="{3AEF2234-911E-4D59-828A-5178583CA297}"/>
    <cellStyle name="60% - Ênfase5 2 27 2" xfId="9353" xr:uid="{800D2678-A86E-4577-BFEA-590B559F4A1D}"/>
    <cellStyle name="60% - Ênfase5 2 28" xfId="9354" xr:uid="{F01380F2-A12F-4B6D-9488-55F82642D7FD}"/>
    <cellStyle name="60% - Ênfase5 2 28 2" xfId="9355" xr:uid="{924F0858-2C12-4E86-9FDD-1C470634D296}"/>
    <cellStyle name="60% - Ênfase5 2 29" xfId="9356" xr:uid="{B8399ABA-1383-4756-8D88-D54430D9A504}"/>
    <cellStyle name="60% - Ênfase5 2 29 2" xfId="9357" xr:uid="{51852608-DACE-47C4-9EF7-910E1C062953}"/>
    <cellStyle name="60% - Ênfase5 2 3" xfId="9358" xr:uid="{9AA91DDD-04EA-4B8D-8E7C-1DC5D088483F}"/>
    <cellStyle name="60% - Ênfase5 2 3 2" xfId="9359" xr:uid="{8613319C-1A35-4F97-9038-9411D4EC733D}"/>
    <cellStyle name="60% - Ênfase5 2 3 3" xfId="26220" xr:uid="{B80838AC-FBC9-4846-90ED-872EE0F8C7EB}"/>
    <cellStyle name="60% - Ênfase5 2 30" xfId="9360" xr:uid="{626AE4E7-2193-4721-BC86-BC7A0F8334F2}"/>
    <cellStyle name="60% - Ênfase5 2 30 2" xfId="9361" xr:uid="{57399B01-449C-4C2D-ACD1-A26CF30B27D1}"/>
    <cellStyle name="60% - Ênfase5 2 31" xfId="9362" xr:uid="{89ACFBF5-E412-4F12-B24A-14BCE7D9BC67}"/>
    <cellStyle name="60% - Ênfase5 2 31 2" xfId="9363" xr:uid="{821CDB06-04FF-4D97-92C5-BFB7665D86F1}"/>
    <cellStyle name="60% - Ênfase5 2 32" xfId="9364" xr:uid="{1A1FBF7A-1813-4B89-90E3-F1B9809C666A}"/>
    <cellStyle name="60% - Ênfase5 2 32 2" xfId="9365" xr:uid="{75E67CC7-761A-4AFE-8623-BCB288EC6C53}"/>
    <cellStyle name="60% - Ênfase5 2 33" xfId="9366" xr:uid="{8B94E2F3-2950-4820-9FDE-8CAD9E2E36C9}"/>
    <cellStyle name="60% - Ênfase5 2 33 2" xfId="9367" xr:uid="{FE8F782D-B712-41C1-BB8E-7C788B8049DA}"/>
    <cellStyle name="60% - Ênfase5 2 34" xfId="9368" xr:uid="{F6B755A4-3579-46A9-B6F9-FF3098E06241}"/>
    <cellStyle name="60% - Ênfase5 2 34 2" xfId="9369" xr:uid="{03BD09D8-B45B-4931-8805-A0DAFD6BA5FE}"/>
    <cellStyle name="60% - Ênfase5 2 35" xfId="9370" xr:uid="{4EF60548-9795-49F0-892C-C9037CCA78A5}"/>
    <cellStyle name="60% - Ênfase5 2 4" xfId="9371" xr:uid="{DB3D95FD-9D2D-4CC8-AD89-21098AD40CF8}"/>
    <cellStyle name="60% - Ênfase5 2 4 2" xfId="9372" xr:uid="{01D03A92-87FE-41DE-8760-9D2D4A2038FF}"/>
    <cellStyle name="60% - Ênfase5 2 4 3" xfId="26221" xr:uid="{69C85B0B-1D8D-4B4A-8B70-D2E96D37857B}"/>
    <cellStyle name="60% - Ênfase5 2 5" xfId="9373" xr:uid="{76C6596E-F42C-431E-AF6D-E02A101A27F1}"/>
    <cellStyle name="60% - Ênfase5 2 5 2" xfId="9374" xr:uid="{DDCC5B89-E90D-4B40-A02F-73362CB48A7F}"/>
    <cellStyle name="60% - Ênfase5 2 5 3" xfId="26222" xr:uid="{6DA201E9-BB28-4A53-AD93-AAB5CB40A4E6}"/>
    <cellStyle name="60% - Ênfase5 2 6" xfId="9375" xr:uid="{68A99673-3C73-4F11-BCDE-0993088F1DF4}"/>
    <cellStyle name="60% - Ênfase5 2 6 2" xfId="9376" xr:uid="{C1D1A46E-4520-45F1-BAB1-11B50803F03D}"/>
    <cellStyle name="60% - Ênfase5 2 7" xfId="9377" xr:uid="{7562822A-2004-4980-BFD8-9AED4501BD1A}"/>
    <cellStyle name="60% - Ênfase5 2 7 2" xfId="9378" xr:uid="{AD3F2BA0-6743-445D-9F37-296E33F42F9B}"/>
    <cellStyle name="60% - Ênfase5 2 8" xfId="9379" xr:uid="{F5877D33-D821-4DB1-90C3-9C3112EB1EE5}"/>
    <cellStyle name="60% - Ênfase5 2 8 2" xfId="9380" xr:uid="{5538EB7B-FFF9-4974-89BE-6787DC351431}"/>
    <cellStyle name="60% - Ênfase5 2 9" xfId="9381" xr:uid="{3EFB2BEB-28D3-4E32-A927-D1F797AA86E4}"/>
    <cellStyle name="60% - Ênfase5 2 9 2" xfId="9382" xr:uid="{AE1EA1E5-BB97-4B17-B4DB-CAF286368407}"/>
    <cellStyle name="60% - Ênfase5 20" xfId="9383" xr:uid="{3F94D2AF-93B7-4B73-9F34-8A9E9A3119B9}"/>
    <cellStyle name="60% - Ênfase5 20 2" xfId="9384" xr:uid="{2127C29B-BB41-4DE1-93C3-A737C4346767}"/>
    <cellStyle name="60% - Ênfase5 21" xfId="9385" xr:uid="{4C362A1E-7BE9-4CB4-883A-4D2DE686373F}"/>
    <cellStyle name="60% - Ênfase5 21 2" xfId="9386" xr:uid="{A76C3C53-41C1-4EAC-A802-EFCAFDFB65F1}"/>
    <cellStyle name="60% - Ênfase5 22" xfId="9387" xr:uid="{928119DD-D7B2-4FC7-AC4A-D1F78A0C026C}"/>
    <cellStyle name="60% - Ênfase5 22 2" xfId="9388" xr:uid="{1F8F2645-5E7B-4C8F-8665-63594EE703C9}"/>
    <cellStyle name="60% - Ênfase5 23" xfId="9389" xr:uid="{9BB79506-71A7-4281-86B3-8591EE2B4CED}"/>
    <cellStyle name="60% - Ênfase5 23 2" xfId="9390" xr:uid="{D57B2AC9-F25D-433F-ADCC-739A4E1E26C1}"/>
    <cellStyle name="60% - Ênfase5 24" xfId="9391" xr:uid="{39A4B1D7-4FC2-435A-9322-433ED5977DAB}"/>
    <cellStyle name="60% - Ênfase5 24 2" xfId="9392" xr:uid="{96700753-76D6-46EE-8D83-57720F54631B}"/>
    <cellStyle name="60% - Ênfase5 25" xfId="9393" xr:uid="{BA79EE8B-A7BC-4A68-B77E-66EE22DA1ED0}"/>
    <cellStyle name="60% - Ênfase5 25 2" xfId="9394" xr:uid="{D4272B3D-D82A-4E97-AF3A-B36E3F2B0ED4}"/>
    <cellStyle name="60% - Ênfase5 26" xfId="9395" xr:uid="{34229410-7664-452C-9A9D-0B98F2D390D7}"/>
    <cellStyle name="60% - Ênfase5 26 2" xfId="9396" xr:uid="{024303EE-7685-4637-8713-4B4B6F728D39}"/>
    <cellStyle name="60% - Ênfase5 27" xfId="9397" xr:uid="{5F2C8D06-5A84-4314-B33E-9E97F3EE3AD3}"/>
    <cellStyle name="60% - Ênfase5 27 2" xfId="9398" xr:uid="{238C6CED-7DA9-48D3-BF3B-9094EF213612}"/>
    <cellStyle name="60% - Ênfase5 28" xfId="9399" xr:uid="{D5241BAC-CB53-48D0-AAC3-47A040ABCFA2}"/>
    <cellStyle name="60% - Ênfase5 28 2" xfId="9400" xr:uid="{84A9778F-42EE-48D8-AF92-DE3CEBE8A00A}"/>
    <cellStyle name="60% - Ênfase5 29" xfId="9401" xr:uid="{2127DDEA-0B3F-4B19-A73C-4CCFFDA489E8}"/>
    <cellStyle name="60% - Ênfase5 29 2" xfId="9402" xr:uid="{03347411-0221-4243-995B-4F1F56B5946D}"/>
    <cellStyle name="60% - Ênfase5 3" xfId="9403" xr:uid="{55ED9E59-D6DE-4E42-9A94-58D9E7605E5E}"/>
    <cellStyle name="60% - Ênfase5 3 2" xfId="9404" xr:uid="{10EEA477-B9E5-4821-AB25-8991381E892D}"/>
    <cellStyle name="60% - Ênfase5 3 3" xfId="9405" xr:uid="{1201ED50-D5A5-4316-AC94-C961615BAB9A}"/>
    <cellStyle name="60% - Ênfase5 3 4" xfId="9406" xr:uid="{DE42C073-D3D2-4078-97DE-4E3EE4438E0E}"/>
    <cellStyle name="60% - Ênfase5 30" xfId="9407" xr:uid="{F3E1E752-31CD-47E1-B2C0-C3784730F652}"/>
    <cellStyle name="60% - Ênfase5 30 2" xfId="9408" xr:uid="{CF0F611E-1D05-472F-BAAD-A62B94146171}"/>
    <cellStyle name="60% - Ênfase5 30 3" xfId="26223" xr:uid="{A16512EB-F502-4F33-989D-8E2B9433AA9E}"/>
    <cellStyle name="60% - Ênfase5 31" xfId="9409" xr:uid="{89F81EB2-93CB-48AB-B2E9-B06272E94B45}"/>
    <cellStyle name="60% - Ênfase5 31 2" xfId="9410" xr:uid="{A977074A-4FDB-4DBF-9925-DEE5963BF3C2}"/>
    <cellStyle name="60% - Ênfase5 32" xfId="9411" xr:uid="{C0EBFCFC-A2CA-466E-94C7-A8C92EF3204F}"/>
    <cellStyle name="60% - Ênfase5 32 2" xfId="9412" xr:uid="{06BC497B-42FD-46A7-8935-A9F5E0C6925C}"/>
    <cellStyle name="60% - Ênfase5 33" xfId="9413" xr:uid="{95E3A423-8C14-46A9-9829-98C5F9788F52}"/>
    <cellStyle name="60% - Ênfase5 33 2" xfId="9414" xr:uid="{89B096F5-DE30-4A5C-870A-8B64CAAE2C2B}"/>
    <cellStyle name="60% - Ênfase5 33 3" xfId="26224" xr:uid="{C625870C-748D-4987-BF75-B2EC1F979A69}"/>
    <cellStyle name="60% - Ênfase5 34" xfId="9415" xr:uid="{7343B38B-4A24-4524-8C27-9F49CF656047}"/>
    <cellStyle name="60% - Ênfase5 34 2" xfId="9416" xr:uid="{165EAC06-0CD2-4C17-B4DA-5770801C7DE8}"/>
    <cellStyle name="60% - Ênfase5 35" xfId="9417" xr:uid="{565C6A5C-9031-4E84-9D21-FD5316A21DF4}"/>
    <cellStyle name="60% - Ênfase5 35 2" xfId="9418" xr:uid="{1D236C30-AF36-483D-ADB4-A50492F60192}"/>
    <cellStyle name="60% - Ênfase5 4" xfId="9419" xr:uid="{B8DD54B5-6EC5-4867-9975-C4FABF7809EB}"/>
    <cellStyle name="60% - Ênfase5 4 2" xfId="9420" xr:uid="{38C1922E-3569-4BF6-B098-72231E909BBE}"/>
    <cellStyle name="60% - Ênfase5 4 3" xfId="9421" xr:uid="{376FDC2E-5BCF-4B32-AE00-601D20F1D299}"/>
    <cellStyle name="60% - Ênfase5 4 4" xfId="9422" xr:uid="{6DB8D290-A388-40F8-B825-34CAB9DE7130}"/>
    <cellStyle name="60% - Ênfase5 5" xfId="9423" xr:uid="{054A8FA0-3167-42E5-B8EA-E6FF101D6E2B}"/>
    <cellStyle name="60% - Ênfase5 5 2" xfId="9424" xr:uid="{153F2301-10D0-411E-9CCE-9AC9DEB0A632}"/>
    <cellStyle name="60% - Ênfase5 5 3" xfId="9425" xr:uid="{0BE592AC-D118-4357-BC8E-5C2E4F1832DC}"/>
    <cellStyle name="60% - Ênfase5 5 4" xfId="9426" xr:uid="{3884DD3C-CEBB-403D-BBA6-5C0184073DC4}"/>
    <cellStyle name="60% - Ênfase5 6" xfId="9427" xr:uid="{409A6B39-3159-4F45-ABC3-BB4B70C23F8B}"/>
    <cellStyle name="60% - Ênfase5 6 2" xfId="9428" xr:uid="{642701C9-336D-441A-9C6B-D0E4DDB30E8B}"/>
    <cellStyle name="60% - Ênfase5 6 3" xfId="9429" xr:uid="{30941F57-995B-4891-A9B0-8407D42662D1}"/>
    <cellStyle name="60% - Ênfase5 6 4" xfId="9430" xr:uid="{F3D1FA3D-93DF-4D17-8F37-2D9440FA3E40}"/>
    <cellStyle name="60% - Ênfase5 7" xfId="9431" xr:uid="{EBD77082-90FE-4AE3-846A-96CBC5ED57E6}"/>
    <cellStyle name="60% - Ênfase5 7 2" xfId="9432" xr:uid="{77830511-7396-4B90-9490-6DED3D00A4CC}"/>
    <cellStyle name="60% - Ênfase5 7 3" xfId="9433" xr:uid="{0BEB6E87-8F1F-408E-BD97-528781379CFC}"/>
    <cellStyle name="60% - Ênfase5 7 4" xfId="9434" xr:uid="{59E07880-1DAC-4325-9C3C-82454FE6BF47}"/>
    <cellStyle name="60% - Ênfase5 8" xfId="9435" xr:uid="{D86E9D9E-A247-417E-A4D5-9F441E01353B}"/>
    <cellStyle name="60% - Ênfase5 8 2" xfId="9436" xr:uid="{0C5F3A61-A2C8-4298-A4FF-51E8F757A129}"/>
    <cellStyle name="60% - Ênfase5 8 3" xfId="9437" xr:uid="{220FA555-8EBD-41BF-8862-7490A61F7580}"/>
    <cellStyle name="60% - Ênfase5 8 4" xfId="9438" xr:uid="{8988553B-EECD-437D-9011-DF3DCFFACCC1}"/>
    <cellStyle name="60% - Ênfase5 9" xfId="9439" xr:uid="{DB592B3A-76E9-4684-BC73-8066970C0EE9}"/>
    <cellStyle name="60% - Ênfase5 9 2" xfId="9440" xr:uid="{211BEDF8-A8CE-4658-AF8D-BDC36EFE4053}"/>
    <cellStyle name="60% - Ênfase5 9 3" xfId="9441" xr:uid="{53EB7756-5E47-415A-92BF-211685E36791}"/>
    <cellStyle name="60% - Ênfase5 9 4" xfId="9442" xr:uid="{2ED52185-AB57-4B3C-A5FC-AEC736AB37E7}"/>
    <cellStyle name="60% - Ênfase6 10" xfId="9443" xr:uid="{D7A743F5-0A8D-4DAA-80C7-E03298BAE573}"/>
    <cellStyle name="60% - Ênfase6 10 2" xfId="9444" xr:uid="{72B813EF-96A9-490F-9E36-9355BD3072CE}"/>
    <cellStyle name="60% - Ênfase6 10 3" xfId="9445" xr:uid="{44957741-3E71-47CF-9A96-E5B447A0B1A4}"/>
    <cellStyle name="60% - Ênfase6 10 4" xfId="9446" xr:uid="{AED0FB48-C1F0-4C93-A459-7415D8FBAD8D}"/>
    <cellStyle name="60% - Ênfase6 11" xfId="9447" xr:uid="{817EF41D-E691-4ACB-B363-C1EBC3CBFEE6}"/>
    <cellStyle name="60% - Ênfase6 11 2" xfId="9448" xr:uid="{06927A3B-F98F-411C-AC0A-DC858A0079CA}"/>
    <cellStyle name="60% - Ênfase6 11 3" xfId="9449" xr:uid="{2C76BBB3-488A-4A16-81C1-3BDD91565045}"/>
    <cellStyle name="60% - Ênfase6 11 4" xfId="9450" xr:uid="{DFBA4DF5-5E2B-447E-BD36-C79EFE343B80}"/>
    <cellStyle name="60% - Ênfase6 12" xfId="9451" xr:uid="{71274CF5-9917-47BD-8E2C-04CABA1B8245}"/>
    <cellStyle name="60% - Ênfase6 12 2" xfId="9452" xr:uid="{023265CC-2974-46E8-B387-AD1AF6AFED2B}"/>
    <cellStyle name="60% - Ênfase6 12 3" xfId="9453" xr:uid="{1F9688F2-2ADA-4ACA-965F-D022FF660396}"/>
    <cellStyle name="60% - Ênfase6 12 4" xfId="9454" xr:uid="{D802BB1C-DA18-444C-BD87-F751A24C42EE}"/>
    <cellStyle name="60% - Ênfase6 13" xfId="9455" xr:uid="{AC091B8D-D9E8-432A-A203-92F2B8738BEA}"/>
    <cellStyle name="60% - Ênfase6 13 2" xfId="9456" xr:uid="{4E8A6D67-C788-4E96-B4AD-C43BDE94FE5E}"/>
    <cellStyle name="60% - Ênfase6 14" xfId="9457" xr:uid="{5C8CA8D7-98CA-4F00-8776-5F1AC421E25E}"/>
    <cellStyle name="60% - Ênfase6 14 2" xfId="9458" xr:uid="{AC30925F-66E8-4032-9A31-900961483C18}"/>
    <cellStyle name="60% - Ênfase6 15" xfId="9459" xr:uid="{E8C25C62-609A-4B3D-91D0-3BAEEE33CA3D}"/>
    <cellStyle name="60% - Ênfase6 15 2" xfId="9460" xr:uid="{3D78D3E9-36B1-401F-B77D-289658227DC4}"/>
    <cellStyle name="60% - Ênfase6 16" xfId="9461" xr:uid="{0003233E-2A85-4EBC-963E-FA89AB844D43}"/>
    <cellStyle name="60% - Ênfase6 16 2" xfId="9462" xr:uid="{4F5615ED-CE67-4931-8870-9E9C27B8532F}"/>
    <cellStyle name="60% - Ênfase6 17" xfId="9463" xr:uid="{1D139006-800C-4FAF-942A-0C5C734294BD}"/>
    <cellStyle name="60% - Ênfase6 17 2" xfId="9464" xr:uid="{BE6750F9-3619-4466-8A9A-A2E920C3981A}"/>
    <cellStyle name="60% - Ênfase6 18" xfId="9465" xr:uid="{CF792F6E-3E59-4054-BE60-8CF08CC0B2FE}"/>
    <cellStyle name="60% - Ênfase6 18 2" xfId="9466" xr:uid="{6225EF02-1450-4AA8-BD21-A3DBA87BE44D}"/>
    <cellStyle name="60% - Ênfase6 19" xfId="9467" xr:uid="{239552A5-ABB0-4374-B1D6-77C29855A566}"/>
    <cellStyle name="60% - Ênfase6 19 2" xfId="9468" xr:uid="{0F55D6EB-BA9F-46DD-8EC1-25FAEF44EE1B}"/>
    <cellStyle name="60% - Ênfase6 2" xfId="9469" xr:uid="{CAC95387-A851-461A-A14F-FEF7E752CBBB}"/>
    <cellStyle name="60% - Ênfase6 2 10" xfId="9470" xr:uid="{A9CFBE71-DC3A-401E-9856-D782FA179799}"/>
    <cellStyle name="60% - Ênfase6 2 10 2" xfId="9471" xr:uid="{D7A247CE-5E1F-4632-BE88-319E647E3CA7}"/>
    <cellStyle name="60% - Ênfase6 2 10 3" xfId="26225" xr:uid="{1A28F3E5-01E6-4978-8340-4CBDA68E8190}"/>
    <cellStyle name="60% - Ênfase6 2 11" xfId="9472" xr:uid="{39DD4455-6A34-49FC-8AF9-2D9FB6E86B2F}"/>
    <cellStyle name="60% - Ênfase6 2 11 2" xfId="9473" xr:uid="{CDA49AF2-1785-4F4C-8CE6-12EA2ED7E4E5}"/>
    <cellStyle name="60% - Ênfase6 2 11 3" xfId="26226" xr:uid="{F7946649-C1E8-43DA-A84A-798051F1E279}"/>
    <cellStyle name="60% - Ênfase6 2 12" xfId="9474" xr:uid="{D3BB225E-1093-4C53-A973-52B4FA8B4468}"/>
    <cellStyle name="60% - Ênfase6 2 12 2" xfId="9475" xr:uid="{6D047DA1-7526-494E-9944-71C12503F623}"/>
    <cellStyle name="60% - Ênfase6 2 12 3" xfId="26227" xr:uid="{370AC299-108A-4BDD-B095-6889D1EDD274}"/>
    <cellStyle name="60% - Ênfase6 2 13" xfId="9476" xr:uid="{11A0B41C-C71E-46A8-8EFF-2962E1CF0C56}"/>
    <cellStyle name="60% - Ênfase6 2 13 2" xfId="9477" xr:uid="{B3356E83-93FB-4870-A465-F1629BFA736D}"/>
    <cellStyle name="60% - Ênfase6 2 13 3" xfId="26228" xr:uid="{FC5219FE-512B-4E0B-A261-C6A0C541E5B2}"/>
    <cellStyle name="60% - Ênfase6 2 14" xfId="9478" xr:uid="{7BD1EEDE-9F09-4E2E-932A-6A5F1E1D090F}"/>
    <cellStyle name="60% - Ênfase6 2 14 2" xfId="9479" xr:uid="{97F598E5-D4A0-4E16-8E50-5507BFC76B56}"/>
    <cellStyle name="60% - Ênfase6 2 14 3" xfId="26229" xr:uid="{B7F19023-4B9D-455F-A17A-0CB34D2D3FB4}"/>
    <cellStyle name="60% - Ênfase6 2 15" xfId="9480" xr:uid="{8F27677C-615B-465D-A175-8CC1C3A1196B}"/>
    <cellStyle name="60% - Ênfase6 2 15 2" xfId="9481" xr:uid="{393459B4-E678-41C5-BB3E-2A239677268F}"/>
    <cellStyle name="60% - Ênfase6 2 15 3" xfId="26230" xr:uid="{DA3A8FC0-B945-47F0-A42F-9D691365C5BF}"/>
    <cellStyle name="60% - Ênfase6 2 16" xfId="9482" xr:uid="{D8B3176D-227D-41B4-9374-2CE3AB442303}"/>
    <cellStyle name="60% - Ênfase6 2 16 2" xfId="9483" xr:uid="{728E94C0-0FD3-4B6A-807C-7FBF6702F37F}"/>
    <cellStyle name="60% - Ênfase6 2 16 3" xfId="26231" xr:uid="{D9FF2B35-FA45-44C5-828E-7F3B6A599F2D}"/>
    <cellStyle name="60% - Ênfase6 2 17" xfId="9484" xr:uid="{CB23ADEB-669F-4E3B-BE94-2A37D7E4277C}"/>
    <cellStyle name="60% - Ênfase6 2 17 2" xfId="9485" xr:uid="{C2999953-CA6B-48E6-BFDA-0715DC778751}"/>
    <cellStyle name="60% - Ênfase6 2 17 3" xfId="26232" xr:uid="{98BE3686-637C-45F0-81C9-AED13084FD46}"/>
    <cellStyle name="60% - Ênfase6 2 18" xfId="9486" xr:uid="{6BFFAC8A-1841-48AB-BD1F-23B191CB0B1F}"/>
    <cellStyle name="60% - Ênfase6 2 18 2" xfId="9487" xr:uid="{DF79403E-025C-461A-AA83-FEBA3BC9A6A1}"/>
    <cellStyle name="60% - Ênfase6 2 18 3" xfId="26233" xr:uid="{1DC19CD2-E3FB-4AF6-9EB2-66AAE9033C52}"/>
    <cellStyle name="60% - Ênfase6 2 19" xfId="9488" xr:uid="{80007648-21C1-4D38-8802-912785810640}"/>
    <cellStyle name="60% - Ênfase6 2 19 2" xfId="9489" xr:uid="{844D45C5-D366-4473-88AD-332E8AD6B2EA}"/>
    <cellStyle name="60% - Ênfase6 2 19 3" xfId="26234" xr:uid="{8728B85F-C1C1-4786-AB1A-CC4805BD5716}"/>
    <cellStyle name="60% - Ênfase6 2 2" xfId="9490" xr:uid="{3AEAD7DF-044A-45E5-A34F-88254E547021}"/>
    <cellStyle name="60% - Ênfase6 2 2 2" xfId="9491" xr:uid="{00711CF6-BC81-4E1B-97E1-5D4074C62981}"/>
    <cellStyle name="60% - Ênfase6 2 2 2 2" xfId="9492" xr:uid="{74758247-0260-4726-B156-BDD10820E451}"/>
    <cellStyle name="60% - Ênfase6 2 2 2 3" xfId="9493" xr:uid="{F63D6379-CA93-406E-851E-15C702B4F7C0}"/>
    <cellStyle name="60% - Ênfase6 2 2 3" xfId="9494" xr:uid="{B9759132-4BDA-42B4-9223-D87C8D9E2FF2}"/>
    <cellStyle name="60% - Ênfase6 2 2 4" xfId="9495" xr:uid="{10800DA9-5DC6-4542-AF60-FD94FC283CFC}"/>
    <cellStyle name="60% - Ênfase6 2 2 5" xfId="9496" xr:uid="{12317833-6A33-498C-968F-25AAA36B8796}"/>
    <cellStyle name="60% - Ênfase6 2 2 6" xfId="26235" xr:uid="{6F6E8092-043D-4620-B47B-26AA21895DE1}"/>
    <cellStyle name="60% - Ênfase6 2 20" xfId="9497" xr:uid="{905AE3AF-21DE-467C-A21F-05403DB70652}"/>
    <cellStyle name="60% - Ênfase6 2 20 2" xfId="9498" xr:uid="{17F20375-82D0-4730-87C0-8C254B538423}"/>
    <cellStyle name="60% - Ênfase6 2 20 3" xfId="26236" xr:uid="{E4092129-8CA6-4424-8CD5-68ED25F4F003}"/>
    <cellStyle name="60% - Ênfase6 2 21" xfId="9499" xr:uid="{604EA020-0471-4399-B1D2-83856AA2A27D}"/>
    <cellStyle name="60% - Ênfase6 2 21 2" xfId="9500" xr:uid="{E3E7FFF6-CC75-4CDC-AEFF-97E11F1B38CB}"/>
    <cellStyle name="60% - Ênfase6 2 21 3" xfId="26237" xr:uid="{C0CF8431-D10A-4EF7-BD71-A1E68C5EACEA}"/>
    <cellStyle name="60% - Ênfase6 2 22" xfId="9501" xr:uid="{0A2C2C4E-872B-4324-960F-C10F16F7ED1E}"/>
    <cellStyle name="60% - Ênfase6 2 22 2" xfId="9502" xr:uid="{EE178F60-CDF4-494E-AD5D-23EEAAC31043}"/>
    <cellStyle name="60% - Ênfase6 2 22 3" xfId="26238" xr:uid="{642F4A20-F5E2-4479-9434-B643D1B11E2A}"/>
    <cellStyle name="60% - Ênfase6 2 23" xfId="9503" xr:uid="{890AE7DD-7C4F-4240-8DF4-31E462DE3DEB}"/>
    <cellStyle name="60% - Ênfase6 2 23 2" xfId="9504" xr:uid="{BF552B55-90FE-4B2C-97FF-AA77FCA29B9A}"/>
    <cellStyle name="60% - Ênfase6 2 23 3" xfId="26239" xr:uid="{ED7F472B-3D32-47A3-80A7-3DB9A3EBD775}"/>
    <cellStyle name="60% - Ênfase6 2 24" xfId="9505" xr:uid="{AA4C69CE-7B25-4004-80C9-B796F8BBB64F}"/>
    <cellStyle name="60% - Ênfase6 2 24 2" xfId="9506" xr:uid="{A6BBC6DE-AAE9-457A-88FD-39853568BD9E}"/>
    <cellStyle name="60% - Ênfase6 2 24 3" xfId="26240" xr:uid="{A412CD7E-635E-4D1D-B150-D2D6E588FAA2}"/>
    <cellStyle name="60% - Ênfase6 2 25" xfId="9507" xr:uid="{9954E931-873D-4999-9476-A712A47E3C85}"/>
    <cellStyle name="60% - Ênfase6 2 25 2" xfId="9508" xr:uid="{4F87A40A-D10B-452F-A02A-BF0E6F5B67D7}"/>
    <cellStyle name="60% - Ênfase6 2 25 3" xfId="26241" xr:uid="{1A8BAD28-D1C2-4940-B565-F61573053322}"/>
    <cellStyle name="60% - Ênfase6 2 26" xfId="9509" xr:uid="{C9501DC4-CD45-44D1-A718-763D38D8AE54}"/>
    <cellStyle name="60% - Ênfase6 2 26 2" xfId="9510" xr:uid="{6A046853-29D9-4CBB-9CB9-A5E3D773BC14}"/>
    <cellStyle name="60% - Ênfase6 2 26 3" xfId="26242" xr:uid="{A85EA7AC-1C9A-4CB7-88ED-96FDEAF937A8}"/>
    <cellStyle name="60% - Ênfase6 2 27" xfId="9511" xr:uid="{E065BCCD-59BF-4D36-9DFB-ABBCA21817ED}"/>
    <cellStyle name="60% - Ênfase6 2 27 2" xfId="9512" xr:uid="{F19F30D9-DD89-4902-8440-7B3E333A2F4C}"/>
    <cellStyle name="60% - Ênfase6 2 27 3" xfId="26243" xr:uid="{46D957D5-01C0-412A-B4C2-A1F05DF5A86D}"/>
    <cellStyle name="60% - Ênfase6 2 28" xfId="9513" xr:uid="{FBB2A2C1-0683-4849-8C8B-DDCCAA65D267}"/>
    <cellStyle name="60% - Ênfase6 2 28 2" xfId="9514" xr:uid="{4E51B0E2-DDF4-42DE-A90E-52170DB57353}"/>
    <cellStyle name="60% - Ênfase6 2 28 3" xfId="26244" xr:uid="{71DE7191-4B75-4053-A536-9F8A6C126E13}"/>
    <cellStyle name="60% - Ênfase6 2 29" xfId="9515" xr:uid="{41763735-A039-4099-BC5C-22CC319F6667}"/>
    <cellStyle name="60% - Ênfase6 2 29 2" xfId="9516" xr:uid="{02471C8A-84B0-4EED-BD5D-83BEACE818A8}"/>
    <cellStyle name="60% - Ênfase6 2 29 3" xfId="26245" xr:uid="{57E377E0-5AFD-44A0-8048-205BDD4AA260}"/>
    <cellStyle name="60% - Ênfase6 2 3" xfId="9517" xr:uid="{EDCB0623-7D47-450F-A18D-610E8B29DFFE}"/>
    <cellStyle name="60% - Ênfase6 2 3 2" xfId="9518" xr:uid="{C69035B9-670B-4083-B1B3-28EEB8CBD0E9}"/>
    <cellStyle name="60% - Ênfase6 2 3 3" xfId="26246" xr:uid="{31F6812A-C649-4589-99EA-55B09204AAEF}"/>
    <cellStyle name="60% - Ênfase6 2 30" xfId="9519" xr:uid="{B8A5E702-F6D4-4280-8DB5-E26376781AA8}"/>
    <cellStyle name="60% - Ênfase6 2 30 2" xfId="9520" xr:uid="{9363B308-F886-4040-A015-A770D0A9A5C6}"/>
    <cellStyle name="60% - Ênfase6 2 30 3" xfId="26247" xr:uid="{112850EA-9FDA-48CD-A926-D820191A27D7}"/>
    <cellStyle name="60% - Ênfase6 2 31" xfId="9521" xr:uid="{97F75EBB-8E23-4795-911C-9FF739A7D0B5}"/>
    <cellStyle name="60% - Ênfase6 2 31 2" xfId="9522" xr:uid="{22B5182A-26B2-41A3-A702-0CD41565315C}"/>
    <cellStyle name="60% - Ênfase6 2 31 3" xfId="26248" xr:uid="{D9A4DD22-81B8-46D2-B494-C898A3B994BE}"/>
    <cellStyle name="60% - Ênfase6 2 32" xfId="9523" xr:uid="{3987284F-1ED5-4F1A-91A1-7B58AF7E1233}"/>
    <cellStyle name="60% - Ênfase6 2 32 2" xfId="9524" xr:uid="{2C782CC6-1D72-4655-9607-32D2C0418126}"/>
    <cellStyle name="60% - Ênfase6 2 32 3" xfId="26249" xr:uid="{A94A35D8-AD65-4D2E-92AA-38A2B038997B}"/>
    <cellStyle name="60% - Ênfase6 2 33" xfId="9525" xr:uid="{FA3C2AFF-9554-4DB4-94E7-BD6746D1187B}"/>
    <cellStyle name="60% - Ênfase6 2 33 2" xfId="9526" xr:uid="{2EECA865-BC98-45D0-8251-DAE59A67D38A}"/>
    <cellStyle name="60% - Ênfase6 2 33 3" xfId="26250" xr:uid="{0A79F842-BC1C-4048-A9C1-4DA69A8146C0}"/>
    <cellStyle name="60% - Ênfase6 2 34" xfId="9527" xr:uid="{EAB23B7F-7DF4-4099-8E24-3EEA71B101ED}"/>
    <cellStyle name="60% - Ênfase6 2 34 2" xfId="9528" xr:uid="{2AE8DE16-E628-4560-AF7A-AC403B830801}"/>
    <cellStyle name="60% - Ênfase6 2 35" xfId="9529" xr:uid="{02E5282E-12FB-4849-8167-5F98C874A375}"/>
    <cellStyle name="60% - Ênfase6 2 4" xfId="9530" xr:uid="{DAC01D87-7AC2-40D3-9BEE-F5D77F70A16A}"/>
    <cellStyle name="60% - Ênfase6 2 4 2" xfId="9531" xr:uid="{8B76FCCE-BFF6-47D5-AFE2-AB3FD2F9AA1A}"/>
    <cellStyle name="60% - Ênfase6 2 4 3" xfId="26251" xr:uid="{2305C23A-2B81-4E37-BAF9-48572F2B3C11}"/>
    <cellStyle name="60% - Ênfase6 2 5" xfId="9532" xr:uid="{7BAF0B91-90A3-45A5-B675-A27D29F72C3C}"/>
    <cellStyle name="60% - Ênfase6 2 5 2" xfId="9533" xr:uid="{D0D97C38-2FE8-462E-8BA5-2CCA2F0B62B1}"/>
    <cellStyle name="60% - Ênfase6 2 5 3" xfId="26252" xr:uid="{5AF42E27-F7B1-4098-A3B7-64D25342B7CB}"/>
    <cellStyle name="60% - Ênfase6 2 6" xfId="9534" xr:uid="{A6EF54E1-D513-4348-8602-9F02D3DAA798}"/>
    <cellStyle name="60% - Ênfase6 2 6 2" xfId="9535" xr:uid="{2FDB0C41-868D-4874-A34A-CC851105C216}"/>
    <cellStyle name="60% - Ênfase6 2 6 3" xfId="26253" xr:uid="{C0787858-EDE1-400A-B76E-557D8637FC37}"/>
    <cellStyle name="60% - Ênfase6 2 7" xfId="9536" xr:uid="{6E0D3439-F9A8-4BB5-828F-461B6E2C1031}"/>
    <cellStyle name="60% - Ênfase6 2 7 2" xfId="9537" xr:uid="{8BA1B221-65A1-47B4-9ABB-CD6F83661DC6}"/>
    <cellStyle name="60% - Ênfase6 2 7 3" xfId="26254" xr:uid="{014982BE-C43F-4F49-899C-4731D73135F2}"/>
    <cellStyle name="60% - Ênfase6 2 8" xfId="9538" xr:uid="{4032494D-D212-4167-9251-B18C0DCA4D6F}"/>
    <cellStyle name="60% - Ênfase6 2 8 2" xfId="9539" xr:uid="{40F3B55A-7BFD-4640-8FC6-2E917A76AFD2}"/>
    <cellStyle name="60% - Ênfase6 2 8 3" xfId="26255" xr:uid="{C9E95F40-ABA4-4C16-B319-608D85DDDC58}"/>
    <cellStyle name="60% - Ênfase6 2 9" xfId="9540" xr:uid="{8EA78D75-7BCC-4174-B6E6-337D54AC2E7D}"/>
    <cellStyle name="60% - Ênfase6 2 9 2" xfId="9541" xr:uid="{976D8682-A631-436A-B679-5BC16868ECA0}"/>
    <cellStyle name="60% - Ênfase6 2 9 3" xfId="26256" xr:uid="{CEDF7D77-6468-4C6F-92F4-9F7E187C1648}"/>
    <cellStyle name="60% - Ênfase6 20" xfId="9542" xr:uid="{B41BC21F-A129-4EB8-A98C-E7270CDA3F32}"/>
    <cellStyle name="60% - Ênfase6 20 2" xfId="9543" xr:uid="{BA42FA69-16EB-4945-94CB-0FA58F82FC40}"/>
    <cellStyle name="60% - Ênfase6 21" xfId="9544" xr:uid="{CB4191FE-D09C-40D5-80DE-56DBC8C9DA98}"/>
    <cellStyle name="60% - Ênfase6 21 2" xfId="9545" xr:uid="{5BBB3D00-CB24-43B6-8C3B-22001115535B}"/>
    <cellStyle name="60% - Ênfase6 22" xfId="9546" xr:uid="{B1544517-F891-4D47-A779-8B525406E8A4}"/>
    <cellStyle name="60% - Ênfase6 22 2" xfId="9547" xr:uid="{E4D39F2E-5D38-4776-AAE3-43B4BF9F966A}"/>
    <cellStyle name="60% - Ênfase6 23" xfId="9548" xr:uid="{A349A12F-0AED-4584-AB66-D434079CD159}"/>
    <cellStyle name="60% - Ênfase6 23 2" xfId="9549" xr:uid="{E7A2D5C9-DD2B-4F01-8FA0-C60402BB4DC8}"/>
    <cellStyle name="60% - Ênfase6 24" xfId="9550" xr:uid="{766E1820-8745-4DD1-92A7-F6F091AE2886}"/>
    <cellStyle name="60% - Ênfase6 24 2" xfId="9551" xr:uid="{388D0212-AE20-493C-BA9F-31946C6E6C49}"/>
    <cellStyle name="60% - Ênfase6 25" xfId="9552" xr:uid="{781C196B-FEB5-4C13-B5A9-240FDFE41384}"/>
    <cellStyle name="60% - Ênfase6 25 2" xfId="9553" xr:uid="{5C3932AE-7C69-434E-9100-56D99729AC4C}"/>
    <cellStyle name="60% - Ênfase6 26" xfId="9554" xr:uid="{D5F3426E-24EE-4A11-8FEB-EBCE4B07A283}"/>
    <cellStyle name="60% - Ênfase6 26 2" xfId="9555" xr:uid="{E4CAE051-9B2E-487C-BB5B-5581291F394C}"/>
    <cellStyle name="60% - Ênfase6 27" xfId="9556" xr:uid="{093D1E3E-DB87-4746-A3DF-5C084697E45F}"/>
    <cellStyle name="60% - Ênfase6 27 2" xfId="9557" xr:uid="{24E76F10-6B8F-449B-87CC-FC535515105D}"/>
    <cellStyle name="60% - Ênfase6 28" xfId="9558" xr:uid="{208E01D0-A9C6-4087-88FB-A4CBE5F85840}"/>
    <cellStyle name="60% - Ênfase6 28 2" xfId="9559" xr:uid="{46C92EC3-9743-4D34-9F7B-5DEE4A122FC4}"/>
    <cellStyle name="60% - Ênfase6 29" xfId="9560" xr:uid="{6AA3D94D-36DB-4D5F-95A0-F2047CCF7626}"/>
    <cellStyle name="60% - Ênfase6 29 2" xfId="9561" xr:uid="{3DDEF374-3154-429D-8AD2-4DA5B4EBFCEA}"/>
    <cellStyle name="60% - Ênfase6 3" xfId="9562" xr:uid="{090DD3FB-7FF5-49D7-B491-F3ED8BD16E6F}"/>
    <cellStyle name="60% - Ênfase6 3 2" xfId="9563" xr:uid="{CDC14806-E808-4C96-B134-D257545CBDCA}"/>
    <cellStyle name="60% - Ênfase6 3 3" xfId="9564" xr:uid="{D5C9DB38-B64E-43F1-81C3-7221EE0C412B}"/>
    <cellStyle name="60% - Ênfase6 3 4" xfId="9565" xr:uid="{0292E785-5837-468F-9EB2-0C5E65200582}"/>
    <cellStyle name="60% - Ênfase6 30" xfId="9566" xr:uid="{EB72F639-AC4A-45A0-B2DD-164F0002E96F}"/>
    <cellStyle name="60% - Ênfase6 30 2" xfId="9567" xr:uid="{66D2E99F-C081-4A58-A600-BDF4D5489E6E}"/>
    <cellStyle name="60% - Ênfase6 30 3" xfId="26257" xr:uid="{FE35B25E-BC8D-44B1-9F79-D094F87DE3FB}"/>
    <cellStyle name="60% - Ênfase6 31" xfId="9568" xr:uid="{BE6898CE-7F4E-453C-BCFF-FA6472A1EEBD}"/>
    <cellStyle name="60% - Ênfase6 31 2" xfId="9569" xr:uid="{5E7F3DC2-624E-4737-A437-D6C50CC00382}"/>
    <cellStyle name="60% - Ênfase6 32" xfId="9570" xr:uid="{F53FAA1E-1064-4E30-8D17-224DC9705E12}"/>
    <cellStyle name="60% - Ênfase6 32 2" xfId="9571" xr:uid="{3F0DE45D-7CF5-4148-8791-7CAFD739114E}"/>
    <cellStyle name="60% - Ênfase6 33" xfId="9572" xr:uid="{62D4E3FA-FF54-4F36-B01C-0B5A995766FC}"/>
    <cellStyle name="60% - Ênfase6 33 2" xfId="9573" xr:uid="{2E90A10A-D5A2-463B-B3D5-62C44767A223}"/>
    <cellStyle name="60% - Ênfase6 33 3" xfId="26258" xr:uid="{6DFFDF51-3C00-4637-BA94-71905DB49D35}"/>
    <cellStyle name="60% - Ênfase6 34" xfId="9574" xr:uid="{A97F1833-FA80-4612-8964-D331F88C1B3F}"/>
    <cellStyle name="60% - Ênfase6 34 2" xfId="9575" xr:uid="{5B0067DD-38F5-410A-BCA5-C71873C13377}"/>
    <cellStyle name="60% - Ênfase6 35" xfId="9576" xr:uid="{737033EC-5AF8-4E9F-8FD5-53671331E829}"/>
    <cellStyle name="60% - Ênfase6 35 2" xfId="9577" xr:uid="{5EDD7989-86A1-41F1-8F2B-9523BF70AEA8}"/>
    <cellStyle name="60% - Ênfase6 4" xfId="9578" xr:uid="{C9EC9687-C31A-4187-BF03-9AEA6F1566D4}"/>
    <cellStyle name="60% - Ênfase6 4 2" xfId="9579" xr:uid="{13871817-0FC9-40F4-963E-011833DF7653}"/>
    <cellStyle name="60% - Ênfase6 4 3" xfId="9580" xr:uid="{7A303031-9231-4BB9-B8D6-D9D9D0F57CA3}"/>
    <cellStyle name="60% - Ênfase6 4 4" xfId="9581" xr:uid="{724529C8-5279-44B4-827F-622186E6415F}"/>
    <cellStyle name="60% - Ênfase6 5" xfId="9582" xr:uid="{CC178577-5CA4-4B4B-A90D-AE37E0FED146}"/>
    <cellStyle name="60% - Ênfase6 5 2" xfId="9583" xr:uid="{F3399827-ACDE-4A25-A828-0C0D3843D820}"/>
    <cellStyle name="60% - Ênfase6 5 3" xfId="9584" xr:uid="{B74E21A1-AC27-49F1-A140-E0B3B92FF3BB}"/>
    <cellStyle name="60% - Ênfase6 5 4" xfId="9585" xr:uid="{600D136D-7803-4E5D-8C31-F373AD0A8E99}"/>
    <cellStyle name="60% - Ênfase6 6" xfId="9586" xr:uid="{FD771505-A14B-4B20-BBA4-4F4FF286F94B}"/>
    <cellStyle name="60% - Ênfase6 6 2" xfId="9587" xr:uid="{F9D44F2B-4CBB-406B-808F-5628A628B43A}"/>
    <cellStyle name="60% - Ênfase6 6 3" xfId="9588" xr:uid="{C245AAA7-DEF4-43FA-A84F-423CF66B0C22}"/>
    <cellStyle name="60% - Ênfase6 6 4" xfId="9589" xr:uid="{84886D15-2E1B-4AD8-8CD4-07F3AD898E62}"/>
    <cellStyle name="60% - Ênfase6 7" xfId="9590" xr:uid="{9F56D8A8-0E98-4ABF-942D-0A06796104C6}"/>
    <cellStyle name="60% - Ênfase6 7 2" xfId="9591" xr:uid="{9FF10F05-335F-49A8-A24A-C83C14CB7999}"/>
    <cellStyle name="60% - Ênfase6 7 3" xfId="9592" xr:uid="{F3633023-C964-4FC0-AEC9-800810222008}"/>
    <cellStyle name="60% - Ênfase6 7 4" xfId="9593" xr:uid="{230A6F0D-6278-47D5-8F23-F03F1307D3C1}"/>
    <cellStyle name="60% - Ênfase6 8" xfId="9594" xr:uid="{D142BE91-96FE-4AD8-BD0F-7CEABE607F40}"/>
    <cellStyle name="60% - Ênfase6 8 2" xfId="9595" xr:uid="{69E1082F-D7B9-484F-A305-F94AFA673A5B}"/>
    <cellStyle name="60% - Ênfase6 8 3" xfId="9596" xr:uid="{A358EEEA-EFA4-4D23-9825-F89D79A55D5B}"/>
    <cellStyle name="60% - Ênfase6 8 4" xfId="9597" xr:uid="{BDB8D6AB-7DC5-4936-AF1A-A27DA4C3214B}"/>
    <cellStyle name="60% - Ênfase6 9" xfId="9598" xr:uid="{F845282A-C204-4C47-A377-6B9E319CAB75}"/>
    <cellStyle name="60% - Ênfase6 9 2" xfId="9599" xr:uid="{7C820582-9D50-4D0C-859B-62F32A211807}"/>
    <cellStyle name="60% - Ênfase6 9 3" xfId="9600" xr:uid="{B5FAAA76-A53C-48DE-8723-B616E43AE9C2}"/>
    <cellStyle name="60% - Ênfase6 9 4" xfId="9601" xr:uid="{94015FEE-78F0-43AB-8B65-75204DE85DCA}"/>
    <cellStyle name="60% - Énfasis1" xfId="9602" xr:uid="{38713B0A-C905-4697-808E-F86D8ED4587C}"/>
    <cellStyle name="60% - Énfasis1 2" xfId="9603" xr:uid="{95B66806-6362-4E36-92EB-FF52F068D5B9}"/>
    <cellStyle name="60% - Énfasis1 3" xfId="9604" xr:uid="{021B306D-8215-481F-B103-E1044B61918E}"/>
    <cellStyle name="60% - Énfasis2" xfId="9605" xr:uid="{495AD2F2-4A6E-4737-BA8D-907665D7842F}"/>
    <cellStyle name="60% - Énfasis2 2" xfId="9606" xr:uid="{6DCF9014-9D6B-4E24-B298-264DEAD01386}"/>
    <cellStyle name="60% - Énfasis2 3" xfId="9607" xr:uid="{1508CED2-A827-45F1-BE12-2AE78D609B53}"/>
    <cellStyle name="60% - Énfasis3" xfId="9608" xr:uid="{EACA01FF-5059-4D09-ABAE-0802427A1C68}"/>
    <cellStyle name="60% - Énfasis3 2" xfId="9609" xr:uid="{C60B52FB-D8B4-492F-975B-9C945E518E46}"/>
    <cellStyle name="60% - Énfasis3 3" xfId="9610" xr:uid="{09A7F84E-0A67-4CD6-9E2C-8567743834BD}"/>
    <cellStyle name="60% - Énfasis4" xfId="9611" xr:uid="{285EA6F6-3774-4E85-9D77-3DD402276DC1}"/>
    <cellStyle name="60% - Énfasis4 2" xfId="9612" xr:uid="{629D589E-9A14-48A9-A4C4-F41551E7FF25}"/>
    <cellStyle name="60% - Énfasis4 3" xfId="9613" xr:uid="{3727FDD9-0BC9-4175-9261-B2E338C8ADE4}"/>
    <cellStyle name="60% - Énfasis5" xfId="9614" xr:uid="{A31D5050-10A0-47A6-B49E-DC72D153DA4B}"/>
    <cellStyle name="60% - Énfasis5 2" xfId="9615" xr:uid="{B93109BE-C9E0-4762-A3A4-26AE793C768C}"/>
    <cellStyle name="60% - Énfasis5 3" xfId="9616" xr:uid="{2A1E7EDE-7EA4-40EB-A54A-3B5CCD228F82}"/>
    <cellStyle name="60% - Énfasis6" xfId="9617" xr:uid="{C2C70515-3FF6-4DEE-A155-C6AC2FDF9E74}"/>
    <cellStyle name="60% - Énfasis6 2" xfId="9618" xr:uid="{1BCD484B-2BD5-4E7B-B917-1C938F8B4B30}"/>
    <cellStyle name="60% - Énfasis6 3" xfId="9619" xr:uid="{D787D6D9-1A6E-4E5E-A71A-25FD37FFECCF}"/>
    <cellStyle name="735800" xfId="9620" xr:uid="{8E47BC44-1321-4047-B3BB-1FAA9AE68858}"/>
    <cellStyle name="735800 2" xfId="9621" xr:uid="{8DBE1BFC-727D-4BA6-9956-FFBFCF672A9A}"/>
    <cellStyle name="735800 3" xfId="9622" xr:uid="{5B721309-76C6-4ADB-8015-EA8F13E1EBF2}"/>
    <cellStyle name="A3 297 x 420 mm" xfId="9623" xr:uid="{402DD9C2-3D1B-4B89-8ABC-F7A6CCDF56A9}"/>
    <cellStyle name="A3 297 x 420 mm 2" xfId="9624" xr:uid="{0E02294E-2C5B-47A7-8813-58E148492DD9}"/>
    <cellStyle name="Accent1" xfId="9625" xr:uid="{CFAE8544-D0F3-4A1D-A642-720C3D17DBDE}"/>
    <cellStyle name="Accent1 - 20%" xfId="9626" xr:uid="{A78A37E7-83FF-4F6D-8D73-C68262AA79B4}"/>
    <cellStyle name="Accent1 - 40%" xfId="9627" xr:uid="{7679EC54-EA53-44EA-B821-8E1824E1EC96}"/>
    <cellStyle name="Accent1 - 60%" xfId="9628" xr:uid="{F11F2301-D8F3-4060-9CA9-5755EEA2D093}"/>
    <cellStyle name="Accent1 10" xfId="9629" xr:uid="{2C9B407C-7A4A-4DC3-85A9-53BB6F1CA1A8}"/>
    <cellStyle name="Accent1 11" xfId="9630" xr:uid="{C2DBE5FA-BD8A-4087-BC23-334E851D03C6}"/>
    <cellStyle name="Accent1 12" xfId="9631" xr:uid="{BC8B2C1A-C38B-4A59-9EC0-589E013A4C49}"/>
    <cellStyle name="Accent1 13" xfId="9632" xr:uid="{A4F08848-9179-437A-AF64-A4192516C673}"/>
    <cellStyle name="Accent1 14" xfId="9633" xr:uid="{CF05B54C-C72B-474B-BADA-2D7B3245925B}"/>
    <cellStyle name="Accent1 15" xfId="9634" xr:uid="{211E1972-A8C9-45EE-B0CE-05D70219A70F}"/>
    <cellStyle name="Accent1 16" xfId="9635" xr:uid="{7EEB11B5-1D72-4FBC-BE6A-2458CFAB458A}"/>
    <cellStyle name="Accent1 17" xfId="9636" xr:uid="{9C0D603B-BEC7-47F3-B3A3-5CDDEA22F8EE}"/>
    <cellStyle name="Accent1 18" xfId="9637" xr:uid="{89DAB5B6-674C-437B-84EB-751980B273C5}"/>
    <cellStyle name="Accent1 19" xfId="9638" xr:uid="{0E3752D6-D62F-4631-9232-84AA8FE48F39}"/>
    <cellStyle name="Accent1 2" xfId="9639" xr:uid="{5494189C-E4FF-4922-A710-7E13BADAB442}"/>
    <cellStyle name="Accent1 2 2" xfId="9640" xr:uid="{38218315-3EC4-4CEA-ABC5-080B6187559E}"/>
    <cellStyle name="Accent1 20" xfId="9641" xr:uid="{7B66255E-3FB0-42DF-9A84-74422BC9830F}"/>
    <cellStyle name="Accent1 21" xfId="9642" xr:uid="{60DA7C7E-FBE1-4F39-94E4-BFB8D9B3EA50}"/>
    <cellStyle name="Accent1 22" xfId="9643" xr:uid="{D14B2CF8-CDE4-4A93-AC3F-74CD0A91AA88}"/>
    <cellStyle name="Accent1 23" xfId="9644" xr:uid="{EE47CDCC-7AC2-4B72-88A8-566A599CA6CA}"/>
    <cellStyle name="Accent1 24" xfId="9645" xr:uid="{F45B0796-DEB8-4CF2-921A-F603480BCC17}"/>
    <cellStyle name="Accent1 25" xfId="9646" xr:uid="{F11684C1-11BB-4542-B59D-1CD2E7BD3B3E}"/>
    <cellStyle name="Accent1 26" xfId="9647" xr:uid="{2B606786-1D2D-489B-9B5B-270F72ACA441}"/>
    <cellStyle name="Accent1 27" xfId="9648" xr:uid="{A40C3BBD-1951-45A2-8AFC-060940B4B11B}"/>
    <cellStyle name="Accent1 28" xfId="9649" xr:uid="{21907FA3-A9A8-455A-B96B-8079B392CC94}"/>
    <cellStyle name="Accent1 29" xfId="9650" xr:uid="{AD473C58-2633-4A48-BF56-9E63522BB8DF}"/>
    <cellStyle name="Accent1 3" xfId="9651" xr:uid="{4400253E-674C-4568-AF92-ECB4805E5F83}"/>
    <cellStyle name="Accent1 3 10" xfId="9652" xr:uid="{71173B8F-F5B0-4868-BDD8-7D8D39282CE9}"/>
    <cellStyle name="Accent1 3 11" xfId="9653" xr:uid="{4785DFB4-94C6-42FD-AD42-3FECE4CC208A}"/>
    <cellStyle name="Accent1 3 12" xfId="9654" xr:uid="{711D920B-1627-4CE0-8121-6EE25EB8BC5A}"/>
    <cellStyle name="Accent1 3 13" xfId="9655" xr:uid="{BAA5D68A-EF10-43AA-A133-40C5CD582EE3}"/>
    <cellStyle name="Accent1 3 14" xfId="9656" xr:uid="{5ACA6582-8B0E-4E09-B870-9DCF04AA9967}"/>
    <cellStyle name="Accent1 3 15" xfId="9657" xr:uid="{F3FEAC97-5F57-4532-898A-F17211CFA994}"/>
    <cellStyle name="Accent1 3 2" xfId="9658" xr:uid="{5E7C1A7A-7A97-4F6E-B4DB-1C78EB9A4720}"/>
    <cellStyle name="Accent1 3 2 10" xfId="9659" xr:uid="{4A8DAD72-F0A6-44F9-ADAF-C3733D8EC420}"/>
    <cellStyle name="Accent1 3 2 11" xfId="9660" xr:uid="{6E2BF2CF-68BE-4E03-B6FA-3D8F6EBE89DC}"/>
    <cellStyle name="Accent1 3 2 12" xfId="9661" xr:uid="{34391392-BD35-42F3-8B69-EB1C102DB06F}"/>
    <cellStyle name="Accent1 3 2 13" xfId="9662" xr:uid="{A73B41C2-70EE-47A7-82FF-15CD3EFF0DAE}"/>
    <cellStyle name="Accent1 3 2 14" xfId="9663" xr:uid="{9EEAF997-EFB1-4242-BEFE-200B2939AF01}"/>
    <cellStyle name="Accent1 3 2 2" xfId="9664" xr:uid="{4439F655-8DDE-4508-85DE-A738E2E3360B}"/>
    <cellStyle name="Accent1 3 2 3" xfId="9665" xr:uid="{95C57BEC-A9CB-47D0-AB27-09BEBF16A702}"/>
    <cellStyle name="Accent1 3 2 4" xfId="9666" xr:uid="{F8B050EF-F96B-497F-887C-F97DBD8E5836}"/>
    <cellStyle name="Accent1 3 2 5" xfId="9667" xr:uid="{738A1493-9E04-4850-BEBA-5E3F26A01B86}"/>
    <cellStyle name="Accent1 3 2 6" xfId="9668" xr:uid="{D02342D9-868E-48E9-BED3-16EC460FA722}"/>
    <cellStyle name="Accent1 3 2 7" xfId="9669" xr:uid="{64DE0704-0B74-4F9F-9BEB-A699817FE7DF}"/>
    <cellStyle name="Accent1 3 2 8" xfId="9670" xr:uid="{966BC109-41D3-4DA1-884D-6E7780BB811B}"/>
    <cellStyle name="Accent1 3 2 9" xfId="9671" xr:uid="{CCA37BC5-29BC-4AD6-BD9F-ADB6789F96E3}"/>
    <cellStyle name="Accent1 3 3" xfId="9672" xr:uid="{31D06E6A-C904-46E5-87E0-91A7FDD1E5C2}"/>
    <cellStyle name="Accent1 3 3 2" xfId="9673" xr:uid="{B4679945-CB0B-467D-B2B8-525DC228C879}"/>
    <cellStyle name="Accent1 3 3 3" xfId="9674" xr:uid="{231CE44B-A337-4964-948B-8E5C37FE16A8}"/>
    <cellStyle name="Accent1 3 3 4" xfId="9675" xr:uid="{8B32E4BE-51D6-4A49-9182-4EB77F753B41}"/>
    <cellStyle name="Accent1 3 3 5" xfId="9676" xr:uid="{3D7A4C6D-EAE2-42B9-AB46-9D9141D901AC}"/>
    <cellStyle name="Accent1 3 3 6" xfId="9677" xr:uid="{50EB82D5-92BF-443C-AC0E-38666580DB09}"/>
    <cellStyle name="Accent1 3 3 7" xfId="9678" xr:uid="{2901E7A1-0CD4-4708-A2DA-5946BD9FE0C4}"/>
    <cellStyle name="Accent1 3 3 8" xfId="9679" xr:uid="{37A8B76D-19A3-43D7-A9DD-357EE2F6DD0F}"/>
    <cellStyle name="Accent1 3 3 9" xfId="9680" xr:uid="{E97C07D0-90CE-4186-AC85-C640E7CE487C}"/>
    <cellStyle name="Accent1 3 4" xfId="9681" xr:uid="{FEA8F9C9-9669-40BF-A6DF-02D9356F9E8A}"/>
    <cellStyle name="Accent1 3 5" xfId="9682" xr:uid="{A6A4BF62-B886-48F5-AD66-F5B15D74EDB4}"/>
    <cellStyle name="Accent1 3 6" xfId="9683" xr:uid="{AF3238ED-6BCD-48C2-80CE-40C6C70F4C15}"/>
    <cellStyle name="Accent1 3 7" xfId="9684" xr:uid="{CB33F1B6-1365-4A86-9DDB-23F9C5F7DD85}"/>
    <cellStyle name="Accent1 3 8" xfId="9685" xr:uid="{0F0F7490-EE9A-4943-9B7A-AAACAFA366D8}"/>
    <cellStyle name="Accent1 3 9" xfId="9686" xr:uid="{9B6BEB7D-9D70-4D18-9EF8-8E53DE09FA3F}"/>
    <cellStyle name="Accent1 30" xfId="9687" xr:uid="{41B62667-507F-4833-A6BF-10A48B204027}"/>
    <cellStyle name="Accent1 31" xfId="9688" xr:uid="{3B2CFD90-4A3E-45C5-8B81-98A6D5F87393}"/>
    <cellStyle name="Accent1 32" xfId="9689" xr:uid="{67533EEC-C546-4F86-8551-EA1501FA8C80}"/>
    <cellStyle name="Accent1 33" xfId="9690" xr:uid="{9490C9EA-73FA-42E9-B6BE-9F6FC245D7B4}"/>
    <cellStyle name="Accent1 34" xfId="9691" xr:uid="{7E067D43-1F70-4201-B327-832BD4BE03B8}"/>
    <cellStyle name="Accent1 35" xfId="9692" xr:uid="{8AFDC1CE-9380-49E7-B1DE-282C5AE2CF05}"/>
    <cellStyle name="Accent1 36" xfId="9693" xr:uid="{4209A8A5-E084-46B9-8ECC-1BB9455D4EA6}"/>
    <cellStyle name="Accent1 37" xfId="9694" xr:uid="{1C0A7EA8-DD42-4E9F-9232-050CC893256E}"/>
    <cellStyle name="Accent1 38" xfId="9695" xr:uid="{B2B7401A-36EA-41FD-ADBA-A83A28BC78AE}"/>
    <cellStyle name="Accent1 39" xfId="9696" xr:uid="{D54AE5CD-14DA-44B8-9830-ACF15A36567C}"/>
    <cellStyle name="Accent1 4" xfId="9697" xr:uid="{5AEB990F-2A2C-4743-846E-BC16B90F351C}"/>
    <cellStyle name="Accent1 4 2" xfId="9698" xr:uid="{E104F80A-9B33-4627-B379-A8E7103911AC}"/>
    <cellStyle name="Accent1 40" xfId="9699" xr:uid="{2B5575D1-90BD-4F1F-B935-D69034C69DA4}"/>
    <cellStyle name="Accent1 41" xfId="9700" xr:uid="{BD54F396-35F5-48B5-80CA-8BA9E75371F2}"/>
    <cellStyle name="Accent1 42" xfId="9701" xr:uid="{CAFB19C5-D7A3-4044-9099-8BBC59F64D58}"/>
    <cellStyle name="Accent1 43" xfId="9702" xr:uid="{EE45FBE1-CA4F-4AE1-8F32-634D61443F3A}"/>
    <cellStyle name="Accent1 44" xfId="9703" xr:uid="{3BB6CC71-0DAF-4523-9B80-BB1725C88D25}"/>
    <cellStyle name="Accent1 45" xfId="9704" xr:uid="{65F88BE8-073D-4993-BC84-0BB82ED0EDA0}"/>
    <cellStyle name="Accent1 46" xfId="9705" xr:uid="{8B6B5C52-8567-4712-8981-5B80EE4F5167}"/>
    <cellStyle name="Accent1 47" xfId="9706" xr:uid="{D0153787-D07D-4E48-888A-51DC0292C0E7}"/>
    <cellStyle name="Accent1 48" xfId="9707" xr:uid="{3AD1970A-6A44-483C-9C06-AA3853EECD87}"/>
    <cellStyle name="Accent1 49" xfId="9708" xr:uid="{E00B11E5-946C-405B-A132-5994D5E4897E}"/>
    <cellStyle name="Accent1 5" xfId="9709" xr:uid="{9E6AB777-D066-4E86-AD48-0A057BB3D2B1}"/>
    <cellStyle name="Accent1 5 2" xfId="9710" xr:uid="{8CFD6B99-B611-473F-B29A-85D4E8FC9E87}"/>
    <cellStyle name="Accent1 50" xfId="9711" xr:uid="{CF2AF8A3-5A0C-43D9-A3A1-4FFFB788FBEA}"/>
    <cellStyle name="Accent1 51" xfId="9712" xr:uid="{9F7FCA4F-F2F3-4C9D-B10B-F59FBFA0787F}"/>
    <cellStyle name="Accent1 52" xfId="9713" xr:uid="{EAE9F701-1478-40D5-B79E-102D3948DB59}"/>
    <cellStyle name="Accent1 53" xfId="9714" xr:uid="{751274F5-7C3D-4AF8-9553-E1B896D40970}"/>
    <cellStyle name="Accent1 54" xfId="9715" xr:uid="{F07911E2-5F21-4F19-985F-851E34E28927}"/>
    <cellStyle name="Accent1 55" xfId="9716" xr:uid="{681D73B9-8CE8-4251-B65C-8BAA6F4D57EE}"/>
    <cellStyle name="Accent1 56" xfId="9717" xr:uid="{99949A4B-EEC5-4A82-90EE-6F394EC9610D}"/>
    <cellStyle name="Accent1 57" xfId="9718" xr:uid="{919ABAD5-33D8-4878-B7E9-278EE3DE3A4C}"/>
    <cellStyle name="Accent1 58" xfId="9719" xr:uid="{3C69F19E-BB1B-4F78-8149-9E55FEEBB6B4}"/>
    <cellStyle name="Accent1 59" xfId="9720" xr:uid="{DFE5D8ED-FE67-4025-A966-EEB272FD221A}"/>
    <cellStyle name="Accent1 6" xfId="9721" xr:uid="{8E27E788-7A49-4F30-A195-784C393BE7D1}"/>
    <cellStyle name="Accent1 60" xfId="9722" xr:uid="{FA1991C3-3002-44BF-9B68-A12861F60B0A}"/>
    <cellStyle name="Accent1 61" xfId="9723" xr:uid="{CC30A774-9470-4F2C-8975-5FA55BB9F052}"/>
    <cellStyle name="Accent1 62" xfId="9724" xr:uid="{254FD370-F6F3-4075-923C-5142A484D852}"/>
    <cellStyle name="Accent1 7" xfId="9725" xr:uid="{40063194-C3BE-437E-989A-456F9AC670B7}"/>
    <cellStyle name="Accent1 8" xfId="9726" xr:uid="{8C5926A2-7F15-4010-8BD4-FD836C4299FA}"/>
    <cellStyle name="Accent1 9" xfId="9727" xr:uid="{8138C8A0-512C-4817-834F-D107C2E09EBF}"/>
    <cellStyle name="Accent1_~2812244" xfId="9728" xr:uid="{9BB7A5A7-0327-443E-9D43-08D581D4F5F5}"/>
    <cellStyle name="Accent2" xfId="9729" xr:uid="{5B7EF012-0ACB-4382-94F5-FEDF5EF38E81}"/>
    <cellStyle name="Accent2 - 20%" xfId="9730" xr:uid="{69124451-ACB6-4E70-B155-957C6BF731CA}"/>
    <cellStyle name="Accent2 - 40%" xfId="9731" xr:uid="{9B3BEC29-4FC1-4C66-AA74-7705697038FC}"/>
    <cellStyle name="Accent2 - 60%" xfId="9732" xr:uid="{2EF14348-0C2C-4132-9022-5C11EF26736B}"/>
    <cellStyle name="Accent2 10" xfId="9733" xr:uid="{1430CA3C-9595-4B3C-8039-EAF4813EF46B}"/>
    <cellStyle name="Accent2 11" xfId="9734" xr:uid="{A6B46EE5-5DFD-457B-BA5E-084B751635F7}"/>
    <cellStyle name="Accent2 12" xfId="9735" xr:uid="{AD5EF0BD-6E8C-43A1-8561-20A8F402BE26}"/>
    <cellStyle name="Accent2 13" xfId="9736" xr:uid="{7FA140B9-5B0F-4D68-B06E-6230E3564C48}"/>
    <cellStyle name="Accent2 14" xfId="9737" xr:uid="{D908F955-F97D-44CC-A470-D16580327ACA}"/>
    <cellStyle name="Accent2 15" xfId="9738" xr:uid="{B695C20E-B497-4796-AD12-A448EAAED91F}"/>
    <cellStyle name="Accent2 16" xfId="9739" xr:uid="{5CE64C0E-ED70-40F6-82E2-880014A25352}"/>
    <cellStyle name="Accent2 17" xfId="9740" xr:uid="{5C3A68AE-0468-4FFC-A38D-5A72331225D4}"/>
    <cellStyle name="Accent2 18" xfId="9741" xr:uid="{7E968245-77AF-4D25-B5F9-2E7DDC3E4BC3}"/>
    <cellStyle name="Accent2 19" xfId="9742" xr:uid="{DE17060E-99A9-478A-884B-F59CCF140ABD}"/>
    <cellStyle name="Accent2 2" xfId="9743" xr:uid="{0C84E619-4CE2-4BB9-BCDE-6DB2A320DEFE}"/>
    <cellStyle name="Accent2 2 2" xfId="9744" xr:uid="{F0AC974C-C4A8-42FC-87CF-D05BDE0086C1}"/>
    <cellStyle name="Accent2 20" xfId="9745" xr:uid="{5D3F1BE0-B0FD-4E56-BDDE-C83F786D52C3}"/>
    <cellStyle name="Accent2 21" xfId="9746" xr:uid="{FEC984BB-F12A-4E35-9F46-3DBAFE45A448}"/>
    <cellStyle name="Accent2 22" xfId="9747" xr:uid="{D14054C9-5F62-4FFD-A3F6-C025786E86A9}"/>
    <cellStyle name="Accent2 23" xfId="9748" xr:uid="{D1171713-A481-4561-8BD2-EA4E7DEA4EB7}"/>
    <cellStyle name="Accent2 24" xfId="9749" xr:uid="{EA9607CF-CCCA-4492-89DF-1061707965C1}"/>
    <cellStyle name="Accent2 25" xfId="9750" xr:uid="{9A3E9CBD-FC0B-4471-BE19-204248E8B5F2}"/>
    <cellStyle name="Accent2 26" xfId="9751" xr:uid="{5F523978-79A5-4FE7-8CF2-0CEA902E803C}"/>
    <cellStyle name="Accent2 27" xfId="9752" xr:uid="{D25822D6-E3DD-4401-B053-EB7AE149CB40}"/>
    <cellStyle name="Accent2 28" xfId="9753" xr:uid="{5E3AF98A-8695-438B-A9D7-1FFBF844AB66}"/>
    <cellStyle name="Accent2 29" xfId="9754" xr:uid="{31A7B191-7334-4110-B97F-1732683A7BFD}"/>
    <cellStyle name="Accent2 3" xfId="9755" xr:uid="{10AEF38F-4BB6-4C54-9403-D05CF1441C95}"/>
    <cellStyle name="Accent2 3 10" xfId="9756" xr:uid="{4A6CCCEC-D99E-4A8F-AB89-B743620BFF8F}"/>
    <cellStyle name="Accent2 3 11" xfId="9757" xr:uid="{738CDD49-6129-43BA-AADD-4D88B5543660}"/>
    <cellStyle name="Accent2 3 12" xfId="9758" xr:uid="{A80A01CD-5316-4480-9217-125B90803B0F}"/>
    <cellStyle name="Accent2 3 13" xfId="9759" xr:uid="{FF2439A2-A020-41E5-A228-B69080451AB6}"/>
    <cellStyle name="Accent2 3 14" xfId="9760" xr:uid="{53A2B381-2D91-4617-B11E-BF6976458B6D}"/>
    <cellStyle name="Accent2 3 15" xfId="9761" xr:uid="{5B7624A1-ABD3-430E-9712-38CAACA1D617}"/>
    <cellStyle name="Accent2 3 2" xfId="9762" xr:uid="{8C1D526F-4C0F-4098-BC10-494A9E09DE69}"/>
    <cellStyle name="Accent2 3 2 10" xfId="9763" xr:uid="{67612C5F-D6E0-49F4-B95E-7161F07840AD}"/>
    <cellStyle name="Accent2 3 2 11" xfId="9764" xr:uid="{3836F9B4-1641-4F06-B856-D97755B47978}"/>
    <cellStyle name="Accent2 3 2 12" xfId="9765" xr:uid="{CAD65C56-515B-4DC6-9600-0C4526048C96}"/>
    <cellStyle name="Accent2 3 2 13" xfId="9766" xr:uid="{DFD7D0AA-47D8-42F9-9146-03C90FACD829}"/>
    <cellStyle name="Accent2 3 2 14" xfId="9767" xr:uid="{F2A80E9D-48DB-4B73-A315-6620D3EEF1E3}"/>
    <cellStyle name="Accent2 3 2 2" xfId="9768" xr:uid="{4619C034-5B52-411C-8A36-C78914A04801}"/>
    <cellStyle name="Accent2 3 2 3" xfId="9769" xr:uid="{C055FC72-AD21-4A90-A307-B8F9F7DC0143}"/>
    <cellStyle name="Accent2 3 2 4" xfId="9770" xr:uid="{A849EDB1-22C9-482B-B7B9-1186CEE6B075}"/>
    <cellStyle name="Accent2 3 2 5" xfId="9771" xr:uid="{7BF24935-D23C-4749-BCB4-ECB817BE762F}"/>
    <cellStyle name="Accent2 3 2 6" xfId="9772" xr:uid="{D96964DE-06B0-467C-9C4C-517FC6C345BA}"/>
    <cellStyle name="Accent2 3 2 7" xfId="9773" xr:uid="{84183577-FF1A-4199-A388-058A6F1916BC}"/>
    <cellStyle name="Accent2 3 2 8" xfId="9774" xr:uid="{6208EF4D-0F08-4E65-AABE-A0572301814D}"/>
    <cellStyle name="Accent2 3 2 9" xfId="9775" xr:uid="{E35C8417-FD32-45C7-ADBB-51F3ED30DD49}"/>
    <cellStyle name="Accent2 3 3" xfId="9776" xr:uid="{2FE7FD3B-C22A-4D7B-92A5-7F9CE9EF5040}"/>
    <cellStyle name="Accent2 3 3 2" xfId="9777" xr:uid="{AE0E60A6-F5AE-4F4F-B907-989137E53CFC}"/>
    <cellStyle name="Accent2 3 3 3" xfId="9778" xr:uid="{9B7CC5B3-6A08-48CD-BBC7-16C44B52D91F}"/>
    <cellStyle name="Accent2 3 3 4" xfId="9779" xr:uid="{D19B9359-E325-4182-8853-89722F98E556}"/>
    <cellStyle name="Accent2 3 3 5" xfId="9780" xr:uid="{7AA40552-E1AD-4268-9AA9-F0B6D54E5B56}"/>
    <cellStyle name="Accent2 3 3 6" xfId="9781" xr:uid="{224EBD6C-BE34-4E58-B885-13F7966C50DC}"/>
    <cellStyle name="Accent2 3 3 7" xfId="9782" xr:uid="{F638953A-A15B-40F7-8F70-38FF4CF64FD4}"/>
    <cellStyle name="Accent2 3 3 8" xfId="9783" xr:uid="{B1C174E9-C5C2-47A6-9E72-0CFBAB413B65}"/>
    <cellStyle name="Accent2 3 3 9" xfId="9784" xr:uid="{2852E29C-2B4D-4D1A-85C0-2965EB733CF8}"/>
    <cellStyle name="Accent2 3 4" xfId="9785" xr:uid="{7F2574FF-6250-447D-AC35-489A1956EC75}"/>
    <cellStyle name="Accent2 3 5" xfId="9786" xr:uid="{0B8D0AA3-1EAA-444E-BF16-4664CB1E23A5}"/>
    <cellStyle name="Accent2 3 6" xfId="9787" xr:uid="{B363384C-458B-480C-8A26-CFC08117C565}"/>
    <cellStyle name="Accent2 3 7" xfId="9788" xr:uid="{F0C1423D-D43E-4346-8079-E7F2E284C553}"/>
    <cellStyle name="Accent2 3 8" xfId="9789" xr:uid="{2204D0AB-8638-4F81-A789-715D4ADBEC9C}"/>
    <cellStyle name="Accent2 3 9" xfId="9790" xr:uid="{B1C51ED2-39FA-494E-BCC0-C411A39D0822}"/>
    <cellStyle name="Accent2 30" xfId="9791" xr:uid="{19CD7E62-EBCC-4303-B1FE-1F6CCD3E1B9C}"/>
    <cellStyle name="Accent2 31" xfId="9792" xr:uid="{83E23F5C-C81A-48A6-9967-0496F299D2F2}"/>
    <cellStyle name="Accent2 32" xfId="9793" xr:uid="{A2544025-A7CC-4F24-96DF-9ECCC526A4C2}"/>
    <cellStyle name="Accent2 33" xfId="9794" xr:uid="{A48B7326-1852-4B53-A808-5401BAC6B2F3}"/>
    <cellStyle name="Accent2 34" xfId="9795" xr:uid="{36E2CDCB-E385-4644-A110-DB3B21CDFEDF}"/>
    <cellStyle name="Accent2 35" xfId="9796" xr:uid="{78F44F83-6B0F-4E78-9A33-BC62C046A9CE}"/>
    <cellStyle name="Accent2 36" xfId="9797" xr:uid="{8058BEF9-09B3-41A7-AB1A-A8F8DE128F58}"/>
    <cellStyle name="Accent2 37" xfId="9798" xr:uid="{F924FD2D-47CD-4228-A01B-1DDFA73E209D}"/>
    <cellStyle name="Accent2 38" xfId="9799" xr:uid="{9569A40A-2F69-42A1-AD41-B7980A888848}"/>
    <cellStyle name="Accent2 39" xfId="9800" xr:uid="{91285DC1-82E9-4B16-8DBD-80130D221EC5}"/>
    <cellStyle name="Accent2 4" xfId="9801" xr:uid="{D7FE0EA1-CAD3-4B66-9463-B8DB53210778}"/>
    <cellStyle name="Accent2 4 2" xfId="9802" xr:uid="{0847AE3D-C533-46E6-91F4-A905E486037D}"/>
    <cellStyle name="Accent2 40" xfId="9803" xr:uid="{955C1066-DE35-49CD-8466-22FBBD59B591}"/>
    <cellStyle name="Accent2 41" xfId="9804" xr:uid="{9106B85C-B0A4-4E06-8604-E2FAF5B1C88A}"/>
    <cellStyle name="Accent2 42" xfId="9805" xr:uid="{D0E6A8CB-BE89-4AA6-AF5A-3AFF8FA7F8ED}"/>
    <cellStyle name="Accent2 43" xfId="9806" xr:uid="{39DF3E6C-2090-4E45-B382-BF85DE0CBD84}"/>
    <cellStyle name="Accent2 44" xfId="9807" xr:uid="{9DC02C51-D2B8-4D8C-943B-6AB82A1C9E98}"/>
    <cellStyle name="Accent2 45" xfId="9808" xr:uid="{79C33182-E1AD-4AFE-9D43-FFA57276110A}"/>
    <cellStyle name="Accent2 46" xfId="9809" xr:uid="{2C1D65BF-48CC-461D-8636-6F9E188C9E01}"/>
    <cellStyle name="Accent2 47" xfId="9810" xr:uid="{C7156EEF-AF20-47BB-AFA0-BA1BA6F94698}"/>
    <cellStyle name="Accent2 48" xfId="9811" xr:uid="{E2280F13-A28A-4F75-B19C-235916E6824F}"/>
    <cellStyle name="Accent2 49" xfId="9812" xr:uid="{D7FBE8AD-FC31-4E9D-9EC7-8B6AB9F2743C}"/>
    <cellStyle name="Accent2 5" xfId="9813" xr:uid="{AD01419C-CF9F-47D8-849A-D8CD1EBA5B61}"/>
    <cellStyle name="Accent2 5 2" xfId="9814" xr:uid="{2B747706-E9F7-4458-8CE7-8C9686AF4F13}"/>
    <cellStyle name="Accent2 50" xfId="9815" xr:uid="{591A52FC-D6F5-4387-A771-507C014C8032}"/>
    <cellStyle name="Accent2 51" xfId="9816" xr:uid="{9C7340DA-86AD-4B63-B815-A1E013A48C66}"/>
    <cellStyle name="Accent2 52" xfId="9817" xr:uid="{F361F500-8E24-4C60-AE34-EBBE99815BAE}"/>
    <cellStyle name="Accent2 53" xfId="9818" xr:uid="{E8179A13-D43B-4655-9C30-240E19030AD8}"/>
    <cellStyle name="Accent2 54" xfId="9819" xr:uid="{0D6C71F3-D84F-4BD7-8726-E5A84A0752D5}"/>
    <cellStyle name="Accent2 55" xfId="9820" xr:uid="{2A088541-D186-44D3-BC2F-CDC2230F0D59}"/>
    <cellStyle name="Accent2 56" xfId="9821" xr:uid="{62FA1110-519F-4D78-9A84-91B153F04C7B}"/>
    <cellStyle name="Accent2 57" xfId="9822" xr:uid="{F030AB7C-71FF-4A00-A330-8600E19562F5}"/>
    <cellStyle name="Accent2 58" xfId="9823" xr:uid="{7F81B8F4-28C0-4A44-BC9C-0C24A89605CE}"/>
    <cellStyle name="Accent2 59" xfId="9824" xr:uid="{15572874-BF08-4094-A3B5-848629A7110C}"/>
    <cellStyle name="Accent2 6" xfId="9825" xr:uid="{5D034104-9C5B-4A17-8648-C3BAC5CE1DE2}"/>
    <cellStyle name="Accent2 60" xfId="9826" xr:uid="{130465D6-36F3-4B9F-9132-CB6E767B7150}"/>
    <cellStyle name="Accent2 61" xfId="9827" xr:uid="{2BB568C4-34DC-4311-A7AA-3D018419BD43}"/>
    <cellStyle name="Accent2 62" xfId="9828" xr:uid="{47AF290C-14FC-44E0-B228-C1FD82860C56}"/>
    <cellStyle name="Accent2 7" xfId="9829" xr:uid="{15403A53-306A-4B4A-9452-275C70ECBE52}"/>
    <cellStyle name="Accent2 8" xfId="9830" xr:uid="{9E0D549E-424F-45B8-8971-30E4040BCA76}"/>
    <cellStyle name="Accent2 9" xfId="9831" xr:uid="{03A6C4C5-6704-4D17-98ED-699F1868822D}"/>
    <cellStyle name="Accent2_~2812244" xfId="9832" xr:uid="{75DF2BA9-2371-4CA1-B904-27F74E777100}"/>
    <cellStyle name="Accent3" xfId="9833" xr:uid="{87034E58-542C-461F-BC2F-18996C1AF83A}"/>
    <cellStyle name="Accent3 - 20%" xfId="9834" xr:uid="{D7CD9AEC-F983-4373-B33D-2CDBA7F27AD3}"/>
    <cellStyle name="Accent3 - 40%" xfId="9835" xr:uid="{C7B2045F-62AC-4FE6-BA3F-0721A19B9FC0}"/>
    <cellStyle name="Accent3 - 60%" xfId="9836" xr:uid="{E030069B-4974-485A-9C3E-BFB10513BED3}"/>
    <cellStyle name="Accent3 10" xfId="9837" xr:uid="{C4930984-2F3B-4EC8-B957-DB3975225852}"/>
    <cellStyle name="Accent3 11" xfId="9838" xr:uid="{91E0F0FF-14F1-4AB9-974E-EB1863126BA4}"/>
    <cellStyle name="Accent3 12" xfId="9839" xr:uid="{0BE46C52-8CE7-4646-8D1B-30002DA19331}"/>
    <cellStyle name="Accent3 13" xfId="9840" xr:uid="{D011B19D-FB80-409E-B673-D371E4746010}"/>
    <cellStyle name="Accent3 14" xfId="9841" xr:uid="{DB93D66C-D101-48B1-ABF9-25F6E6AAE729}"/>
    <cellStyle name="Accent3 15" xfId="9842" xr:uid="{602744EB-04E2-4D41-8F43-50706F17E047}"/>
    <cellStyle name="Accent3 16" xfId="9843" xr:uid="{E077C7B7-00E3-4D2F-9BFD-A617351AB017}"/>
    <cellStyle name="Accent3 17" xfId="9844" xr:uid="{22A433CD-B4E8-4661-B818-6308B9933D26}"/>
    <cellStyle name="Accent3 18" xfId="9845" xr:uid="{920354BE-2C07-4F4B-BFAF-4E33C2955FE9}"/>
    <cellStyle name="Accent3 19" xfId="9846" xr:uid="{488BF560-2A5F-4812-88DA-ECBEC3698A21}"/>
    <cellStyle name="Accent3 2" xfId="9847" xr:uid="{C6A83B03-69CE-40B5-B6C1-C0008460DFDD}"/>
    <cellStyle name="Accent3 2 2" xfId="9848" xr:uid="{23E42979-C31D-4C2C-9AC9-C3A40466567B}"/>
    <cellStyle name="Accent3 20" xfId="9849" xr:uid="{3DA413CC-2C23-4029-BA6D-274E92355AD4}"/>
    <cellStyle name="Accent3 21" xfId="9850" xr:uid="{C3741720-517F-4B5A-8354-BA7142AA94FE}"/>
    <cellStyle name="Accent3 22" xfId="9851" xr:uid="{B3F43A13-16E6-4AA9-87FD-1A932A6991CA}"/>
    <cellStyle name="Accent3 23" xfId="9852" xr:uid="{6B7C539F-EF6B-4972-9F23-43B0874FC660}"/>
    <cellStyle name="Accent3 24" xfId="9853" xr:uid="{65BA16D8-B899-4AEA-A91A-7FC14032AB5A}"/>
    <cellStyle name="Accent3 25" xfId="9854" xr:uid="{A865FE77-0DC1-4588-A882-59E7850D034D}"/>
    <cellStyle name="Accent3 26" xfId="9855" xr:uid="{259A58A0-1EF6-4C38-874C-294D95376899}"/>
    <cellStyle name="Accent3 27" xfId="9856" xr:uid="{3DFCFFB4-32E4-4AD0-A770-04C1B81A47A1}"/>
    <cellStyle name="Accent3 28" xfId="9857" xr:uid="{4FF17205-7524-4C08-93DB-AA8A668E72D4}"/>
    <cellStyle name="Accent3 29" xfId="9858" xr:uid="{735BF0BF-7B2A-4537-B422-14EACA0CB9EE}"/>
    <cellStyle name="Accent3 3" xfId="9859" xr:uid="{F6004323-E88E-4532-8C19-0F518843D632}"/>
    <cellStyle name="Accent3 3 10" xfId="9860" xr:uid="{BCF4B3E1-618A-44C1-A7CE-6D3447478D37}"/>
    <cellStyle name="Accent3 3 11" xfId="9861" xr:uid="{954ED240-5C23-4B08-851B-1D78B2351B2C}"/>
    <cellStyle name="Accent3 3 12" xfId="9862" xr:uid="{0B0B0754-6963-49D9-A6A7-2A2932D07196}"/>
    <cellStyle name="Accent3 3 13" xfId="9863" xr:uid="{2B58F685-4495-46FF-A388-26865E0DCCA6}"/>
    <cellStyle name="Accent3 3 14" xfId="9864" xr:uid="{58679A8C-0C2C-42EF-AD1E-DFA3375AF5AE}"/>
    <cellStyle name="Accent3 3 15" xfId="9865" xr:uid="{7792AB2B-E204-44EE-B5A1-B13E12F0C472}"/>
    <cellStyle name="Accent3 3 2" xfId="9866" xr:uid="{85A05009-F9C4-44D4-8DF3-1649C40D84F7}"/>
    <cellStyle name="Accent3 3 2 10" xfId="9867" xr:uid="{A4739B6F-4244-4945-B109-47EC54003F2C}"/>
    <cellStyle name="Accent3 3 2 11" xfId="9868" xr:uid="{E1DCBD05-5FDA-4596-AC16-5B73031676C5}"/>
    <cellStyle name="Accent3 3 2 12" xfId="9869" xr:uid="{B95A4461-5749-4861-AFFD-49D776D52C08}"/>
    <cellStyle name="Accent3 3 2 13" xfId="9870" xr:uid="{18BE852B-FB68-4AED-AC8D-179428D275EC}"/>
    <cellStyle name="Accent3 3 2 14" xfId="9871" xr:uid="{28628361-EB6F-4360-B0BD-97BCFCB3B8D2}"/>
    <cellStyle name="Accent3 3 2 2" xfId="9872" xr:uid="{75F8FD15-E2A3-4FA8-9701-AD5D7C230949}"/>
    <cellStyle name="Accent3 3 2 3" xfId="9873" xr:uid="{8109B71F-C1FD-4D34-9358-2906059B7D4F}"/>
    <cellStyle name="Accent3 3 2 4" xfId="9874" xr:uid="{5FAD13CA-EC22-4962-95FF-18028AA06F73}"/>
    <cellStyle name="Accent3 3 2 5" xfId="9875" xr:uid="{B8B67408-7F1D-42B2-B6EE-122165FC61E7}"/>
    <cellStyle name="Accent3 3 2 6" xfId="9876" xr:uid="{FB382B94-E3A4-4224-9928-909C2EB653F7}"/>
    <cellStyle name="Accent3 3 2 7" xfId="9877" xr:uid="{ED34B016-88C1-468B-8A28-780095354619}"/>
    <cellStyle name="Accent3 3 2 8" xfId="9878" xr:uid="{22DB34AF-FEA5-43AE-B8AE-C0DB852D1C34}"/>
    <cellStyle name="Accent3 3 2 9" xfId="9879" xr:uid="{CC25C219-B9BD-4F41-BF10-E5445DA9E3CB}"/>
    <cellStyle name="Accent3 3 3" xfId="9880" xr:uid="{1501BB6D-E3FA-4843-B9E1-4E1B7C0A365E}"/>
    <cellStyle name="Accent3 3 3 2" xfId="9881" xr:uid="{12BC768E-2957-4821-8338-8573C1791785}"/>
    <cellStyle name="Accent3 3 3 3" xfId="9882" xr:uid="{346FFE24-8FFD-4FA5-82D2-65E5E7FF2BCB}"/>
    <cellStyle name="Accent3 3 3 4" xfId="9883" xr:uid="{AD938C0B-01AC-4915-BC2C-5A574EE03ECC}"/>
    <cellStyle name="Accent3 3 3 5" xfId="9884" xr:uid="{AA8FBEF4-8ECD-4BDA-95A3-F147F5DEED9B}"/>
    <cellStyle name="Accent3 3 3 6" xfId="9885" xr:uid="{A3C0FD0B-521A-4C5C-B7E2-B584B083D2E2}"/>
    <cellStyle name="Accent3 3 3 7" xfId="9886" xr:uid="{1C330DB1-57C4-430F-906F-10720EBD1494}"/>
    <cellStyle name="Accent3 3 3 8" xfId="9887" xr:uid="{F8AB436B-9665-4C59-911E-217A490C0BD2}"/>
    <cellStyle name="Accent3 3 3 9" xfId="9888" xr:uid="{4D5FEA9B-7243-43C0-A9D6-70468E28979B}"/>
    <cellStyle name="Accent3 3 4" xfId="9889" xr:uid="{34E4274E-544A-4415-B965-E0CD4213D1D9}"/>
    <cellStyle name="Accent3 3 5" xfId="9890" xr:uid="{FB04601C-41F4-472C-85CB-6B19B9D76F55}"/>
    <cellStyle name="Accent3 3 6" xfId="9891" xr:uid="{66C5FE2E-3548-4646-AF5F-1DBB123E9026}"/>
    <cellStyle name="Accent3 3 7" xfId="9892" xr:uid="{D321D0FB-DFC4-4765-B858-85280D6F5730}"/>
    <cellStyle name="Accent3 3 8" xfId="9893" xr:uid="{BCCBA3D1-962F-462D-9139-31EEA826FD8E}"/>
    <cellStyle name="Accent3 3 9" xfId="9894" xr:uid="{51F8355A-76DD-4796-B7D3-55B97A5B7CF3}"/>
    <cellStyle name="Accent3 30" xfId="9895" xr:uid="{612331F5-CCA5-46C2-AF6B-12D25BD719BA}"/>
    <cellStyle name="Accent3 31" xfId="9896" xr:uid="{9B05C463-74D0-4FC2-B14D-9194175B874A}"/>
    <cellStyle name="Accent3 32" xfId="9897" xr:uid="{49EF9913-9550-4BE4-8443-E29E26F32567}"/>
    <cellStyle name="Accent3 33" xfId="9898" xr:uid="{B6B86CCB-E269-4367-AC05-0903589588AB}"/>
    <cellStyle name="Accent3 34" xfId="9899" xr:uid="{4380B97A-4C24-4E27-AB8C-73DE4D57778A}"/>
    <cellStyle name="Accent3 35" xfId="9900" xr:uid="{6AE42FB0-1E49-4080-A165-F4A8C577F654}"/>
    <cellStyle name="Accent3 36" xfId="9901" xr:uid="{62C8119E-F201-4F14-9050-4CE42ABB7B95}"/>
    <cellStyle name="Accent3 37" xfId="9902" xr:uid="{D0951259-F96C-4A7D-9969-8963EC21B0C2}"/>
    <cellStyle name="Accent3 38" xfId="9903" xr:uid="{4D495F5E-601F-4750-9CD0-5CB12B6E872E}"/>
    <cellStyle name="Accent3 39" xfId="9904" xr:uid="{28EF5A18-6568-4591-8EC8-E1102E5812DB}"/>
    <cellStyle name="Accent3 4" xfId="9905" xr:uid="{2DAC0A27-B7D1-4A2B-B6B7-3467AB3EF23F}"/>
    <cellStyle name="Accent3 4 2" xfId="9906" xr:uid="{55DB7783-5D64-4C4D-B3BE-E0AEF18640AE}"/>
    <cellStyle name="Accent3 40" xfId="9907" xr:uid="{A7835BFF-4732-479C-AAF5-19380D78C48B}"/>
    <cellStyle name="Accent3 41" xfId="9908" xr:uid="{0432CC2A-F835-47BC-B104-1CB13AE88B23}"/>
    <cellStyle name="Accent3 42" xfId="9909" xr:uid="{1D661D24-DEE5-4EE9-BA8A-89004D7340EE}"/>
    <cellStyle name="Accent3 43" xfId="9910" xr:uid="{E9498861-8103-4154-A6C4-C1309D9F5BE1}"/>
    <cellStyle name="Accent3 44" xfId="9911" xr:uid="{B764BBD3-0D08-4918-B5EE-99B7D2BCA4C7}"/>
    <cellStyle name="Accent3 45" xfId="9912" xr:uid="{12A2012C-CE0C-4BEE-AB8F-2F77D94CFDAA}"/>
    <cellStyle name="Accent3 46" xfId="9913" xr:uid="{EBE1F4C5-B2D2-4104-914C-414D49FF264D}"/>
    <cellStyle name="Accent3 47" xfId="9914" xr:uid="{28D8A83D-1E26-4AC5-A7DE-756087EA0884}"/>
    <cellStyle name="Accent3 48" xfId="9915" xr:uid="{C9B97D55-C27E-4FA3-B414-7934CA393AC7}"/>
    <cellStyle name="Accent3 49" xfId="9916" xr:uid="{CA66ACDF-8741-4561-BCC4-8FCA4764478D}"/>
    <cellStyle name="Accent3 5" xfId="9917" xr:uid="{CA5E79EE-A306-421A-AB9A-C7A6C9775051}"/>
    <cellStyle name="Accent3 5 2" xfId="9918" xr:uid="{F60D3F13-03C0-4B95-9677-43014D591E4A}"/>
    <cellStyle name="Accent3 50" xfId="9919" xr:uid="{0E249C22-5AC0-48D7-ACE1-5173E32364A6}"/>
    <cellStyle name="Accent3 51" xfId="9920" xr:uid="{39D4104E-9F8A-406F-AE48-5FEA05C8F251}"/>
    <cellStyle name="Accent3 52" xfId="9921" xr:uid="{7EAC723E-0447-4183-8E6C-5F1EEE1527AC}"/>
    <cellStyle name="Accent3 53" xfId="9922" xr:uid="{C1FB7938-8FA0-4515-9CBF-E078F28397E3}"/>
    <cellStyle name="Accent3 54" xfId="9923" xr:uid="{14651020-FF77-4C8B-AF86-3E1F4A91819C}"/>
    <cellStyle name="Accent3 55" xfId="9924" xr:uid="{989A5D5F-99F8-4CDF-B272-0C4EDDD6B430}"/>
    <cellStyle name="Accent3 56" xfId="9925" xr:uid="{450484FA-2907-412F-9137-C237BD2F3942}"/>
    <cellStyle name="Accent3 57" xfId="9926" xr:uid="{F161AC42-C1A1-427F-A83D-EA66A5C87D69}"/>
    <cellStyle name="Accent3 58" xfId="9927" xr:uid="{63244443-2F61-4C84-B323-7A9642CFA343}"/>
    <cellStyle name="Accent3 59" xfId="9928" xr:uid="{2FA05B5B-E6EA-4A15-A0BE-CEF8091567D8}"/>
    <cellStyle name="Accent3 6" xfId="9929" xr:uid="{E490A3C9-F903-4075-829C-A33A92BF0FE5}"/>
    <cellStyle name="Accent3 60" xfId="9930" xr:uid="{27AC501C-8F1F-4224-89B9-A23D72DB009C}"/>
    <cellStyle name="Accent3 61" xfId="9931" xr:uid="{B9AFC97C-7C9E-4E39-AB5A-DA5AC79E9B90}"/>
    <cellStyle name="Accent3 62" xfId="9932" xr:uid="{4E6C46D2-1250-4582-96C6-C9F397A2F08F}"/>
    <cellStyle name="Accent3 7" xfId="9933" xr:uid="{450AAC06-2CA7-44DD-910F-28DE775A14C5}"/>
    <cellStyle name="Accent3 8" xfId="9934" xr:uid="{9507BC52-F3F8-4E12-AE98-EC7DE02A9FC9}"/>
    <cellStyle name="Accent3 9" xfId="9935" xr:uid="{5CBF33A4-DD84-4826-BA17-F6E7420ECCA3}"/>
    <cellStyle name="Accent3_~2812244" xfId="9936" xr:uid="{12821209-D9C0-4E65-BBBC-A025F9B89C8F}"/>
    <cellStyle name="Accent4" xfId="9937" xr:uid="{3227FD53-5197-4A5D-BCA6-09FAAFBFF625}"/>
    <cellStyle name="Accent4 - 20%" xfId="9938" xr:uid="{02630FA1-FFF6-4EC2-9498-FF34045FABAC}"/>
    <cellStyle name="Accent4 - 40%" xfId="9939" xr:uid="{7ADC798D-31DB-463C-B76F-967BE3264396}"/>
    <cellStyle name="Accent4 - 60%" xfId="9940" xr:uid="{FADB02B8-7E82-4B9D-8C01-60E13B90B4EF}"/>
    <cellStyle name="Accent4 10" xfId="9941" xr:uid="{A8AE14DD-D6FA-4336-AE81-3AE6CB0C5B28}"/>
    <cellStyle name="Accent4 11" xfId="9942" xr:uid="{98D3EAEA-7654-4054-89A0-E8A3753C0B00}"/>
    <cellStyle name="Accent4 12" xfId="9943" xr:uid="{8F60FDD2-D7B6-47DC-AC86-BA78FEFAFDE1}"/>
    <cellStyle name="Accent4 13" xfId="9944" xr:uid="{6A0C4F0B-1C97-421F-B549-BDE5109F96A0}"/>
    <cellStyle name="Accent4 14" xfId="9945" xr:uid="{1173C26C-26B4-40D0-90D3-7E3FB5175772}"/>
    <cellStyle name="Accent4 15" xfId="9946" xr:uid="{9B9FEAE2-B4D2-498A-A18A-CB7C50852863}"/>
    <cellStyle name="Accent4 16" xfId="9947" xr:uid="{7909B821-378B-4D36-A172-EB759B4EB640}"/>
    <cellStyle name="Accent4 17" xfId="9948" xr:uid="{895CA7D9-61FB-4EC0-BE3A-CE8E069ED95B}"/>
    <cellStyle name="Accent4 18" xfId="9949" xr:uid="{F2F75FCB-84F6-4CC9-B944-EACE1915638A}"/>
    <cellStyle name="Accent4 19" xfId="9950" xr:uid="{035F6517-4754-4844-AA2D-A6A42A671BA4}"/>
    <cellStyle name="Accent4 2" xfId="9951" xr:uid="{AD88E526-DD65-4C26-B132-BA3C687A2999}"/>
    <cellStyle name="Accent4 2 2" xfId="9952" xr:uid="{C4CDF0DA-295C-422C-A106-9B79AE4E111C}"/>
    <cellStyle name="Accent4 20" xfId="9953" xr:uid="{76856536-F744-495C-AEC8-5BC78200D082}"/>
    <cellStyle name="Accent4 21" xfId="9954" xr:uid="{D72A9691-3519-4661-973F-E83D5AF223F4}"/>
    <cellStyle name="Accent4 22" xfId="9955" xr:uid="{3CB40BAC-B93E-435B-B50F-CA0EB7691F47}"/>
    <cellStyle name="Accent4 23" xfId="9956" xr:uid="{1393270F-D1EE-4F8A-9E5E-47F3202C0C20}"/>
    <cellStyle name="Accent4 24" xfId="9957" xr:uid="{18F5DE05-6466-43A2-B46E-9E38A90A65E8}"/>
    <cellStyle name="Accent4 25" xfId="9958" xr:uid="{89186325-181C-45D1-A3EF-1EFFAADB1063}"/>
    <cellStyle name="Accent4 26" xfId="9959" xr:uid="{33E73FD8-0FE1-4FC5-9F0A-368A55C4FC82}"/>
    <cellStyle name="Accent4 27" xfId="9960" xr:uid="{0904F178-9749-455B-BA82-C3D6C9708633}"/>
    <cellStyle name="Accent4 28" xfId="9961" xr:uid="{8B0F4232-D4AA-4AC9-8BC1-AA67B780B12C}"/>
    <cellStyle name="Accent4 29" xfId="9962" xr:uid="{948407EC-9CA8-44B9-9431-79E141D61D05}"/>
    <cellStyle name="Accent4 3" xfId="9963" xr:uid="{D594564E-A440-41FD-9B79-E54E685EE86D}"/>
    <cellStyle name="Accent4 3 10" xfId="9964" xr:uid="{EB132044-E524-4329-BCAA-9361F0DDF6F7}"/>
    <cellStyle name="Accent4 3 11" xfId="9965" xr:uid="{EC6FA135-8D01-4C4B-8977-E58AABFDD6A4}"/>
    <cellStyle name="Accent4 3 12" xfId="9966" xr:uid="{4AA7FB39-3930-4DB7-B34A-E8EDB289D4D8}"/>
    <cellStyle name="Accent4 3 13" xfId="9967" xr:uid="{C4AB4A62-3188-4607-9385-1EC62ED1477B}"/>
    <cellStyle name="Accent4 3 14" xfId="9968" xr:uid="{235DB3C0-CCAF-4DD5-87FD-D5B5AF67E533}"/>
    <cellStyle name="Accent4 3 15" xfId="9969" xr:uid="{8A773353-A6A8-4C8A-A508-BCF4E61D5CB9}"/>
    <cellStyle name="Accent4 3 2" xfId="9970" xr:uid="{4F07AFC0-98CF-4EB4-AC52-918F143853F1}"/>
    <cellStyle name="Accent4 3 2 10" xfId="9971" xr:uid="{93FB9BBA-74AC-4BFC-8808-9ED800C511F9}"/>
    <cellStyle name="Accent4 3 2 11" xfId="9972" xr:uid="{CF9222B7-8F74-4781-A132-805EE5383697}"/>
    <cellStyle name="Accent4 3 2 12" xfId="9973" xr:uid="{2ABF74D7-08A2-4CBA-AFF4-FC7623AB6A2E}"/>
    <cellStyle name="Accent4 3 2 13" xfId="9974" xr:uid="{7D2DAC7F-6530-472B-9C94-E4FA4EBD9F57}"/>
    <cellStyle name="Accent4 3 2 14" xfId="9975" xr:uid="{326A97BD-63D5-47B8-B65D-5DBCEA0F0DB9}"/>
    <cellStyle name="Accent4 3 2 2" xfId="9976" xr:uid="{303131C2-F3FD-4D90-B128-F8E9112AC184}"/>
    <cellStyle name="Accent4 3 2 3" xfId="9977" xr:uid="{B344CA98-CE01-4730-B6BB-B80AAB5C673B}"/>
    <cellStyle name="Accent4 3 2 4" xfId="9978" xr:uid="{0F74776D-69D5-4FCF-9AE2-E9E5BD32BC2D}"/>
    <cellStyle name="Accent4 3 2 5" xfId="9979" xr:uid="{17B3CC49-064F-439C-B16C-2F3974F0316B}"/>
    <cellStyle name="Accent4 3 2 6" xfId="9980" xr:uid="{455E3EA0-78E5-4F4E-B8F0-DA3601886854}"/>
    <cellStyle name="Accent4 3 2 7" xfId="9981" xr:uid="{8090A802-22CB-4771-B142-007696CE4911}"/>
    <cellStyle name="Accent4 3 2 8" xfId="9982" xr:uid="{82C3B911-CD14-42AA-8A3D-54D2A71CC6EE}"/>
    <cellStyle name="Accent4 3 2 9" xfId="9983" xr:uid="{1FEBD53A-0836-49EA-B098-7AF9D495CBC8}"/>
    <cellStyle name="Accent4 3 3" xfId="9984" xr:uid="{1AF16EC1-865B-4F0C-991E-9C08211B6AD2}"/>
    <cellStyle name="Accent4 3 3 2" xfId="9985" xr:uid="{55F3A6F0-6CE3-4400-9347-52DEB748C195}"/>
    <cellStyle name="Accent4 3 3 3" xfId="9986" xr:uid="{7BBF5AB2-1AC1-4007-9BCE-79BBC2563B34}"/>
    <cellStyle name="Accent4 3 3 4" xfId="9987" xr:uid="{9F066687-C5AB-4BFB-8607-E9EAD2472977}"/>
    <cellStyle name="Accent4 3 3 5" xfId="9988" xr:uid="{83536881-BDC2-414B-A842-955B136EDB1E}"/>
    <cellStyle name="Accent4 3 3 6" xfId="9989" xr:uid="{E17BA1CB-3B56-4AC6-A049-2356EEFCC8A5}"/>
    <cellStyle name="Accent4 3 3 7" xfId="9990" xr:uid="{6C54A698-8932-43C1-B41F-519AD76BCEFF}"/>
    <cellStyle name="Accent4 3 3 8" xfId="9991" xr:uid="{3797EE71-BE89-491C-BEB9-D46E76A198ED}"/>
    <cellStyle name="Accent4 3 3 9" xfId="9992" xr:uid="{37C68F80-5174-436B-9F0A-EA534EB2D604}"/>
    <cellStyle name="Accent4 3 4" xfId="9993" xr:uid="{A401EE60-960E-475C-BD89-CD9D2EBF19AD}"/>
    <cellStyle name="Accent4 3 5" xfId="9994" xr:uid="{1B089C0C-BFDD-4398-A46C-8104CFB1FE11}"/>
    <cellStyle name="Accent4 3 6" xfId="9995" xr:uid="{EF091F03-BB6B-46CB-8FA8-6CB66EB137AF}"/>
    <cellStyle name="Accent4 3 7" xfId="9996" xr:uid="{9FB41469-25E0-4010-8679-0EB014E9F666}"/>
    <cellStyle name="Accent4 3 8" xfId="9997" xr:uid="{1D69CC89-6374-43B8-A4ED-366483DC68F8}"/>
    <cellStyle name="Accent4 3 9" xfId="9998" xr:uid="{DA08DB37-5DF8-4110-A3F9-7FC806523C37}"/>
    <cellStyle name="Accent4 30" xfId="9999" xr:uid="{87E2F311-16EC-409E-97A7-42BA78088B5B}"/>
    <cellStyle name="Accent4 31" xfId="10000" xr:uid="{D8E8F420-5F42-4016-9655-3CC90EC4B434}"/>
    <cellStyle name="Accent4 32" xfId="10001" xr:uid="{1DCD4B32-B6F9-4D71-8BBA-6AA15F397E75}"/>
    <cellStyle name="Accent4 33" xfId="10002" xr:uid="{B356C731-D6FF-4BFC-A1A2-01ECE44066AC}"/>
    <cellStyle name="Accent4 34" xfId="10003" xr:uid="{EB5EED2A-F77E-4616-A620-E156431EE71E}"/>
    <cellStyle name="Accent4 35" xfId="10004" xr:uid="{7EC5091A-FA3C-4328-8DD0-7ECD211F80A4}"/>
    <cellStyle name="Accent4 36" xfId="10005" xr:uid="{98B7678D-B4B0-40A7-9C7C-7467434C9BFA}"/>
    <cellStyle name="Accent4 37" xfId="10006" xr:uid="{3FC77B43-C983-4BB1-8AF3-0AFA009DC8E6}"/>
    <cellStyle name="Accent4 38" xfId="10007" xr:uid="{E121CFFB-B2EE-4D62-B966-E0FC5DF3EEB8}"/>
    <cellStyle name="Accent4 39" xfId="10008" xr:uid="{41A7DC94-BD33-48DC-A7C1-C43EF456FB2B}"/>
    <cellStyle name="Accent4 4" xfId="10009" xr:uid="{812A8233-72BC-49F0-ADDA-98A625F917C4}"/>
    <cellStyle name="Accent4 4 2" xfId="10010" xr:uid="{817D6E90-3779-4F93-ACAC-69F215AC5399}"/>
    <cellStyle name="Accent4 40" xfId="10011" xr:uid="{2A2AAC78-5EC2-483D-B4F9-F858F965800B}"/>
    <cellStyle name="Accent4 41" xfId="10012" xr:uid="{E938A628-AD38-434C-802F-687D9561096A}"/>
    <cellStyle name="Accent4 42" xfId="10013" xr:uid="{EF0B3B1A-806A-41DA-8048-C17F5A79AE8D}"/>
    <cellStyle name="Accent4 43" xfId="10014" xr:uid="{AE90CAC6-2227-4D76-889A-355224AA4960}"/>
    <cellStyle name="Accent4 44" xfId="10015" xr:uid="{33A76E80-85A8-4BB3-AC1B-717E6653596E}"/>
    <cellStyle name="Accent4 45" xfId="10016" xr:uid="{6BE3EB5F-A739-4BA7-B312-B8E38847FC77}"/>
    <cellStyle name="Accent4 46" xfId="10017" xr:uid="{82C6A0B6-B4CE-49D8-9570-F7AE9B298D32}"/>
    <cellStyle name="Accent4 47" xfId="10018" xr:uid="{3401B7F7-FF35-4BD7-94D3-26BB82A90AB1}"/>
    <cellStyle name="Accent4 48" xfId="10019" xr:uid="{0E6EA36C-143E-4DD3-A387-F0DA8304B179}"/>
    <cellStyle name="Accent4 49" xfId="10020" xr:uid="{EBCE634C-1B68-41B8-810D-79C70355462F}"/>
    <cellStyle name="Accent4 5" xfId="10021" xr:uid="{2CA1338E-D16F-41DA-ACDA-A8F7B30E0512}"/>
    <cellStyle name="Accent4 5 2" xfId="10022" xr:uid="{6B9AD2EA-76E3-4DEA-9B4A-20ED52720082}"/>
    <cellStyle name="Accent4 50" xfId="10023" xr:uid="{791EB055-4A05-4ABF-9D6C-8E8A0F56D127}"/>
    <cellStyle name="Accent4 51" xfId="10024" xr:uid="{8E68A366-5CE3-4A84-9E7D-B2815052F26F}"/>
    <cellStyle name="Accent4 52" xfId="10025" xr:uid="{DED7DBF2-A7D5-4BBE-A9E4-9AA031892C36}"/>
    <cellStyle name="Accent4 53" xfId="10026" xr:uid="{1FE06FB1-01C2-4E32-861D-6892AF37FF72}"/>
    <cellStyle name="Accent4 54" xfId="10027" xr:uid="{9E5B6D7B-89B8-43CD-9399-2737176C5D40}"/>
    <cellStyle name="Accent4 55" xfId="10028" xr:uid="{FDC7701A-05D6-4BAE-95ED-C7929930732B}"/>
    <cellStyle name="Accent4 56" xfId="10029" xr:uid="{BAB7B787-2863-42B4-8A15-1727FDC09047}"/>
    <cellStyle name="Accent4 57" xfId="10030" xr:uid="{6F91A2B0-6298-4B83-9392-7BA13819157A}"/>
    <cellStyle name="Accent4 58" xfId="10031" xr:uid="{DD0F2B81-CB2F-42EC-840F-BDFFE157AAD8}"/>
    <cellStyle name="Accent4 59" xfId="10032" xr:uid="{52A28494-4A70-45A9-8CF2-C83FAF1BB43C}"/>
    <cellStyle name="Accent4 6" xfId="10033" xr:uid="{25DFED43-13B6-476C-9427-D13FB207A9C5}"/>
    <cellStyle name="Accent4 60" xfId="10034" xr:uid="{3739DEA0-A124-43BB-9DF4-AF7278A7CA73}"/>
    <cellStyle name="Accent4 61" xfId="10035" xr:uid="{83B0ABB8-DB0F-4719-8483-EDD3F353DDE0}"/>
    <cellStyle name="Accent4 62" xfId="10036" xr:uid="{B56742CD-7480-472C-8009-10A7498B3530}"/>
    <cellStyle name="Accent4 7" xfId="10037" xr:uid="{7C8B7F51-138C-4EF8-934C-40BE7B2852DE}"/>
    <cellStyle name="Accent4 8" xfId="10038" xr:uid="{0FF4DF17-FCD0-42B0-9EF6-438B5CC2E4E7}"/>
    <cellStyle name="Accent4 9" xfId="10039" xr:uid="{03CD5A3D-C3D3-4729-8CE7-EC75545176EC}"/>
    <cellStyle name="Accent4_~2812244" xfId="10040" xr:uid="{249FDF46-F9F6-4D46-B3C4-7FC3EE54378D}"/>
    <cellStyle name="Accent5" xfId="10041" xr:uid="{4D5B417C-BBE3-4B08-AFF3-2F8FB298EDC8}"/>
    <cellStyle name="Accent5 - 20%" xfId="10042" xr:uid="{12E673C1-79CD-4E9A-8F37-C47B4A6C0130}"/>
    <cellStyle name="Accent5 - 40%" xfId="10043" xr:uid="{6B7C9A03-A0E0-46DF-88D8-FE1F4014C1F6}"/>
    <cellStyle name="Accent5 - 60%" xfId="10044" xr:uid="{1DDFAFC5-D930-49CB-AC2B-AD6827DEDC25}"/>
    <cellStyle name="Accent5 10" xfId="10045" xr:uid="{3BE05C59-9ABA-4F8E-B734-8493FFE48B8E}"/>
    <cellStyle name="Accent5 11" xfId="10046" xr:uid="{0BE073D7-EB6C-498A-8401-91EC78097C55}"/>
    <cellStyle name="Accent5 12" xfId="10047" xr:uid="{D9916E65-4B6D-411D-A61D-D755DEE2AA7C}"/>
    <cellStyle name="Accent5 13" xfId="10048" xr:uid="{EFDFA272-980C-41E3-ACBE-6D772E093BD0}"/>
    <cellStyle name="Accent5 14" xfId="10049" xr:uid="{FF5EFA83-B55C-470F-8A9A-03D01433F6E7}"/>
    <cellStyle name="Accent5 15" xfId="10050" xr:uid="{07296349-7377-4368-AB0C-39C4485F9C44}"/>
    <cellStyle name="Accent5 16" xfId="10051" xr:uid="{17E29AD9-D31A-4D2D-8CBD-545610BFD55A}"/>
    <cellStyle name="Accent5 17" xfId="10052" xr:uid="{FA9FDBAA-FBCA-4469-A8CA-DF9937778128}"/>
    <cellStyle name="Accent5 18" xfId="10053" xr:uid="{9C0CBC96-1504-455D-8696-2E6D13F41D3C}"/>
    <cellStyle name="Accent5 19" xfId="10054" xr:uid="{BFC8ADBC-B172-4861-A41C-3686F4B93C5C}"/>
    <cellStyle name="Accent5 2" xfId="10055" xr:uid="{73544B3C-E6F1-49FB-9BC9-0A356D92053F}"/>
    <cellStyle name="Accent5 2 2" xfId="10056" xr:uid="{560AD0FD-72C3-4A60-9B71-DA5F6C6BA218}"/>
    <cellStyle name="Accent5 20" xfId="10057" xr:uid="{9A6A416F-C9F4-45A1-A171-15DD8CD7DC30}"/>
    <cellStyle name="Accent5 21" xfId="10058" xr:uid="{55AD15D8-EB6C-4864-9732-A6E1B06D4937}"/>
    <cellStyle name="Accent5 22" xfId="10059" xr:uid="{65EEA5FD-63FA-4930-9F5F-282195179976}"/>
    <cellStyle name="Accent5 23" xfId="10060" xr:uid="{C3521032-C23C-4B2D-AF58-68EBC2879C51}"/>
    <cellStyle name="Accent5 24" xfId="10061" xr:uid="{B70D4141-9D43-455A-80FD-09466A98F49A}"/>
    <cellStyle name="Accent5 25" xfId="10062" xr:uid="{5731592E-EC58-491F-AACD-8F0F11165BD9}"/>
    <cellStyle name="Accent5 26" xfId="10063" xr:uid="{26A06A24-A953-4B4C-B034-1D2B388FDA0C}"/>
    <cellStyle name="Accent5 27" xfId="10064" xr:uid="{1E4C050F-B88E-4367-8A64-ADD7606C259D}"/>
    <cellStyle name="Accent5 28" xfId="10065" xr:uid="{4B269E0C-BB8B-4778-BA89-67CC3D3B93EE}"/>
    <cellStyle name="Accent5 29" xfId="10066" xr:uid="{B6492C89-E124-4082-B9E2-8C0FA115A080}"/>
    <cellStyle name="Accent5 3" xfId="10067" xr:uid="{2A00A803-40EF-4EA6-B3A0-CF35CB786F75}"/>
    <cellStyle name="Accent5 3 10" xfId="10068" xr:uid="{4F2076ED-AB47-4F5B-886E-993502D90B11}"/>
    <cellStyle name="Accent5 3 11" xfId="10069" xr:uid="{95521E51-0015-48C9-AECF-DC327B94F45D}"/>
    <cellStyle name="Accent5 3 12" xfId="10070" xr:uid="{48AC3F66-1F4D-45C1-B41A-048F9DCEBF7E}"/>
    <cellStyle name="Accent5 3 13" xfId="10071" xr:uid="{F0065066-8E12-4E21-97E9-9A90F66A6F82}"/>
    <cellStyle name="Accent5 3 14" xfId="10072" xr:uid="{5318F4F2-D241-400C-A483-9EB5FD92AF29}"/>
    <cellStyle name="Accent5 3 15" xfId="10073" xr:uid="{1594C4CC-1E71-4656-A833-C96485B9FE9D}"/>
    <cellStyle name="Accent5 3 2" xfId="10074" xr:uid="{96E2B9C3-EA36-41C4-873C-58E15113BE1F}"/>
    <cellStyle name="Accent5 3 2 10" xfId="10075" xr:uid="{B367682D-D9D7-4D29-8582-4D959B46F825}"/>
    <cellStyle name="Accent5 3 2 11" xfId="10076" xr:uid="{1594501C-2E82-40CE-936E-8B00B40086D7}"/>
    <cellStyle name="Accent5 3 2 12" xfId="10077" xr:uid="{E30085B5-E47F-4485-9F7D-88C0F951A70F}"/>
    <cellStyle name="Accent5 3 2 13" xfId="10078" xr:uid="{CED22897-8B36-415F-B4DE-E872C2F64EE2}"/>
    <cellStyle name="Accent5 3 2 14" xfId="10079" xr:uid="{95A5BD84-E647-4772-A1CF-A2DD1528DFDC}"/>
    <cellStyle name="Accent5 3 2 2" xfId="10080" xr:uid="{673DD97E-243A-489F-AD3D-4D826F9278F3}"/>
    <cellStyle name="Accent5 3 2 3" xfId="10081" xr:uid="{5358F438-778B-41F7-9D91-6F6D3AEB1AFA}"/>
    <cellStyle name="Accent5 3 2 4" xfId="10082" xr:uid="{BFC3128C-B9B0-49F7-82D2-43893ADB8D03}"/>
    <cellStyle name="Accent5 3 2 5" xfId="10083" xr:uid="{50FBC40D-B9F2-4F62-9571-140C7B1B6141}"/>
    <cellStyle name="Accent5 3 2 6" xfId="10084" xr:uid="{D987AF77-8B02-495E-B1CC-86DB88160B6A}"/>
    <cellStyle name="Accent5 3 2 7" xfId="10085" xr:uid="{A0E1EFF0-FEDA-486A-81EC-A20493B45579}"/>
    <cellStyle name="Accent5 3 2 8" xfId="10086" xr:uid="{AFE8D1A4-EF80-4A9A-887D-A9F3512A3669}"/>
    <cellStyle name="Accent5 3 2 9" xfId="10087" xr:uid="{58216D1C-A4AC-47CD-924D-AC226C4AE2E0}"/>
    <cellStyle name="Accent5 3 3" xfId="10088" xr:uid="{DD29B22F-AAA2-4D15-9840-21FC9C508DE5}"/>
    <cellStyle name="Accent5 3 4" xfId="10089" xr:uid="{7863706B-F4E8-463F-A627-E585F47A5FDC}"/>
    <cellStyle name="Accent5 3 5" xfId="10090" xr:uid="{7BEF5A14-E313-4A25-B355-FAA740388FD5}"/>
    <cellStyle name="Accent5 3 6" xfId="10091" xr:uid="{BC7088DA-73A2-45C5-91A4-9AF78B097DD3}"/>
    <cellStyle name="Accent5 3 7" xfId="10092" xr:uid="{A5F2D795-CA88-4C0F-85BE-93F6FED359C6}"/>
    <cellStyle name="Accent5 3 8" xfId="10093" xr:uid="{B3167841-B4D3-4091-A4BF-01E28AF98DFD}"/>
    <cellStyle name="Accent5 3 9" xfId="10094" xr:uid="{1A8D3269-D3A6-41B1-86E8-D8D4701C1B0B}"/>
    <cellStyle name="Accent5 30" xfId="10095" xr:uid="{4DAD0746-FADC-461D-B281-9323F11238D2}"/>
    <cellStyle name="Accent5 31" xfId="10096" xr:uid="{30258A00-E5C5-46FC-88D5-DBC321E69678}"/>
    <cellStyle name="Accent5 32" xfId="10097" xr:uid="{D491CA51-CC09-4BEF-8A52-3C6615A913AF}"/>
    <cellStyle name="Accent5 33" xfId="10098" xr:uid="{7720794E-683C-4605-AB6B-4FC704281263}"/>
    <cellStyle name="Accent5 34" xfId="10099" xr:uid="{3B39AF2D-30DE-4C8F-8A97-130213F80B2E}"/>
    <cellStyle name="Accent5 35" xfId="10100" xr:uid="{879F601B-8143-4C0D-822A-F2E70AEACE72}"/>
    <cellStyle name="Accent5 36" xfId="10101" xr:uid="{286F7F2C-1134-4DEB-855C-337A870D8E05}"/>
    <cellStyle name="Accent5 37" xfId="10102" xr:uid="{1108E7E6-B24E-4D43-B13D-673FE1292D3B}"/>
    <cellStyle name="Accent5 38" xfId="10103" xr:uid="{265C35D3-1833-466A-AF21-3412248EC768}"/>
    <cellStyle name="Accent5 39" xfId="10104" xr:uid="{FF49FEE0-CFEE-437F-AC1E-E5C3E5F33386}"/>
    <cellStyle name="Accent5 4" xfId="10105" xr:uid="{8653067A-88DA-4EB7-8E6E-A0B8C45CB31A}"/>
    <cellStyle name="Accent5 4 2" xfId="10106" xr:uid="{37EFA966-2F1E-4028-8B0E-F5BB84C99725}"/>
    <cellStyle name="Accent5 40" xfId="10107" xr:uid="{A867B94D-166C-44D8-A8B7-2C73AC0EE76A}"/>
    <cellStyle name="Accent5 41" xfId="10108" xr:uid="{4C9B153C-AAB0-4D4D-B20C-D6A950EDD103}"/>
    <cellStyle name="Accent5 42" xfId="10109" xr:uid="{B663C9FB-C96D-483E-9B90-03673FE4A03D}"/>
    <cellStyle name="Accent5 43" xfId="10110" xr:uid="{497F0A79-050B-4580-BA7C-F8F0F5DB8B80}"/>
    <cellStyle name="Accent5 44" xfId="10111" xr:uid="{0AC94C2B-8B6C-40D3-AF52-B24F791E64C9}"/>
    <cellStyle name="Accent5 45" xfId="10112" xr:uid="{90FB3393-748B-4525-88C6-4B89CF36B2C2}"/>
    <cellStyle name="Accent5 46" xfId="10113" xr:uid="{73039ECC-D710-46BB-91BE-18547DFD55EA}"/>
    <cellStyle name="Accent5 47" xfId="10114" xr:uid="{CEE987FF-B54D-49A9-B205-9D703A27267B}"/>
    <cellStyle name="Accent5 48" xfId="10115" xr:uid="{36BF8A98-61D8-4614-A2EE-87728D7B046F}"/>
    <cellStyle name="Accent5 49" xfId="10116" xr:uid="{A43F7F42-4948-444E-BEC1-6179457F6E9D}"/>
    <cellStyle name="Accent5 5" xfId="10117" xr:uid="{6387B544-917C-4B72-A5C5-26C35353A812}"/>
    <cellStyle name="Accent5 5 2" xfId="10118" xr:uid="{9F273EEF-7689-4387-A8FE-3DD884C95423}"/>
    <cellStyle name="Accent5 50" xfId="10119" xr:uid="{48BCEDC8-9CD8-4FF5-8BB0-F2F7E968F2D8}"/>
    <cellStyle name="Accent5 51" xfId="10120" xr:uid="{8E598BAD-3D2E-499F-8FE4-CE1B30C0693D}"/>
    <cellStyle name="Accent5 52" xfId="10121" xr:uid="{C8EBEDD2-61C8-4ED0-92D1-7AF2021069E2}"/>
    <cellStyle name="Accent5 53" xfId="10122" xr:uid="{EFB5A9F9-3A3D-4F77-A53B-595E23526AA3}"/>
    <cellStyle name="Accent5 54" xfId="10123" xr:uid="{98DACE8D-8401-4BAD-905F-E0FD2EED49BC}"/>
    <cellStyle name="Accent5 55" xfId="10124" xr:uid="{DDFF5662-A161-430D-9E27-ED5E340026AC}"/>
    <cellStyle name="Accent5 56" xfId="10125" xr:uid="{3A21C783-193B-472F-89DA-3BFD3D2663D7}"/>
    <cellStyle name="Accent5 57" xfId="10126" xr:uid="{F9B090BC-14B3-422A-AB70-A342DEB0286F}"/>
    <cellStyle name="Accent5 58" xfId="10127" xr:uid="{06CB767A-6753-44AB-AF87-006DD75F9528}"/>
    <cellStyle name="Accent5 59" xfId="10128" xr:uid="{6D4AFEC1-E36B-4576-9EB4-E6A542A2AAF5}"/>
    <cellStyle name="Accent5 6" xfId="10129" xr:uid="{A082C811-47EB-4C7F-874D-991F47740F39}"/>
    <cellStyle name="Accent5 60" xfId="10130" xr:uid="{9881A41E-C0BB-4D5A-BF72-B30E284F0B6E}"/>
    <cellStyle name="Accent5 61" xfId="10131" xr:uid="{0DED05E1-F9DB-4948-8A38-254B898061B8}"/>
    <cellStyle name="Accent5 62" xfId="10132" xr:uid="{D0FE6579-9698-46E9-9C29-9CA09402BAF3}"/>
    <cellStyle name="Accent5 7" xfId="10133" xr:uid="{76EE17BB-ACBC-418D-ABB3-78E5EDFA72D3}"/>
    <cellStyle name="Accent5 8" xfId="10134" xr:uid="{F7BBB643-8FEE-4810-8E32-AF501D05D657}"/>
    <cellStyle name="Accent5 9" xfId="10135" xr:uid="{76444A06-C33B-4B5D-92E6-CF3417662924}"/>
    <cellStyle name="Accent5_~2812244" xfId="10136" xr:uid="{50895777-720C-4BF3-A07A-4FC2498805EB}"/>
    <cellStyle name="Accent6" xfId="10137" xr:uid="{962594A5-278B-4C19-B945-651D6B03B832}"/>
    <cellStyle name="Accent6 - 20%" xfId="10138" xr:uid="{18F13A0B-B215-4CCE-90F3-74FF363B7A43}"/>
    <cellStyle name="Accent6 - 40%" xfId="10139" xr:uid="{81374EC1-F071-44B3-B9BC-9AF1422AA149}"/>
    <cellStyle name="Accent6 - 60%" xfId="10140" xr:uid="{17D28865-F9E8-4DCE-BB3A-DA32C47ACA10}"/>
    <cellStyle name="Accent6 10" xfId="10141" xr:uid="{2607E328-7B11-4923-967D-046A77913F54}"/>
    <cellStyle name="Accent6 11" xfId="10142" xr:uid="{BD7A5416-93DA-4669-8B17-CDD62A8837DB}"/>
    <cellStyle name="Accent6 12" xfId="10143" xr:uid="{5D2A8C64-E51B-443D-B970-D03A281CEA68}"/>
    <cellStyle name="Accent6 13" xfId="10144" xr:uid="{474E3309-D9E4-426B-8F9F-83BFBEB52D17}"/>
    <cellStyle name="Accent6 14" xfId="10145" xr:uid="{9EA14419-C5A9-4AD9-A277-56FAB4C6EF59}"/>
    <cellStyle name="Accent6 15" xfId="10146" xr:uid="{77F541D6-9E41-4BC3-848F-DC0355308773}"/>
    <cellStyle name="Accent6 16" xfId="10147" xr:uid="{AD7EEA4C-574D-4E61-8D1A-124B66954473}"/>
    <cellStyle name="Accent6 17" xfId="10148" xr:uid="{A2D79B1B-F43A-4124-8466-D366A3D7BEBF}"/>
    <cellStyle name="Accent6 18" xfId="10149" xr:uid="{C34FA393-3B52-4BC2-9860-B05D9E11F2CB}"/>
    <cellStyle name="Accent6 19" xfId="10150" xr:uid="{A14C38EA-7706-43A9-866B-CE82327972C8}"/>
    <cellStyle name="Accent6 2" xfId="10151" xr:uid="{6A199600-D8A0-4E52-8328-1CB74509397B}"/>
    <cellStyle name="Accent6 2 2" xfId="10152" xr:uid="{B74C232F-92FC-47F5-A352-E84806058171}"/>
    <cellStyle name="Accent6 20" xfId="10153" xr:uid="{934C402E-679A-4B66-8304-7DDDCF4F5E61}"/>
    <cellStyle name="Accent6 21" xfId="10154" xr:uid="{4B717BF0-9B33-4D48-AE73-35FECD3B6F21}"/>
    <cellStyle name="Accent6 22" xfId="10155" xr:uid="{7EF77240-C9FF-4F77-9ADA-654BB3485CFD}"/>
    <cellStyle name="Accent6 23" xfId="10156" xr:uid="{15ADDFD0-DA21-4488-B768-ADA1FE1BE967}"/>
    <cellStyle name="Accent6 24" xfId="10157" xr:uid="{0E9866C4-6248-4248-9550-B731D8EA2D65}"/>
    <cellStyle name="Accent6 25" xfId="10158" xr:uid="{4C41B2B2-EBAE-4B16-AA87-80748D764B62}"/>
    <cellStyle name="Accent6 26" xfId="10159" xr:uid="{DCB703BB-FE79-40CD-A90B-CE72E2330AD3}"/>
    <cellStyle name="Accent6 27" xfId="10160" xr:uid="{EBD62847-E0ED-4C43-9077-2ABF574542E1}"/>
    <cellStyle name="Accent6 28" xfId="10161" xr:uid="{63B95A34-B3F3-4636-91E7-B12D73CDC8C2}"/>
    <cellStyle name="Accent6 29" xfId="10162" xr:uid="{7EFC40D1-779D-4EDE-ABE1-C8BC3D97102B}"/>
    <cellStyle name="Accent6 3" xfId="10163" xr:uid="{6F429547-739E-4A15-9157-E8766D217600}"/>
    <cellStyle name="Accent6 3 10" xfId="10164" xr:uid="{DC5B7BC6-E6C2-4AE5-9702-F1D705D44424}"/>
    <cellStyle name="Accent6 3 11" xfId="10165" xr:uid="{85BF02D1-5B48-47D4-BE8E-A159EB99B44B}"/>
    <cellStyle name="Accent6 3 12" xfId="10166" xr:uid="{393B839B-45EA-4BC6-918F-A17CB6449515}"/>
    <cellStyle name="Accent6 3 13" xfId="10167" xr:uid="{716029EA-F796-498A-9389-1196688DEAA7}"/>
    <cellStyle name="Accent6 3 14" xfId="10168" xr:uid="{AFAECD55-98EE-43B6-BCC3-397EC50F7F9F}"/>
    <cellStyle name="Accent6 3 15" xfId="10169" xr:uid="{37211A0A-5B43-413E-B062-FDCB83D48E1E}"/>
    <cellStyle name="Accent6 3 2" xfId="10170" xr:uid="{20D8AE60-2D25-483F-BB7D-5765C00D99F9}"/>
    <cellStyle name="Accent6 3 2 10" xfId="10171" xr:uid="{2C89B99D-1F66-4177-BFF4-8C4F1E412AC0}"/>
    <cellStyle name="Accent6 3 2 11" xfId="10172" xr:uid="{998C3C30-B85F-4FC8-854F-BB7EA571B62B}"/>
    <cellStyle name="Accent6 3 2 12" xfId="10173" xr:uid="{281E4485-25B5-471A-BD29-F1488CAE951A}"/>
    <cellStyle name="Accent6 3 2 13" xfId="10174" xr:uid="{5CE800D7-9AD7-4F9F-8D1E-76747C528D8B}"/>
    <cellStyle name="Accent6 3 2 14" xfId="10175" xr:uid="{3354D754-06F8-43D8-8CE1-0A7029430556}"/>
    <cellStyle name="Accent6 3 2 2" xfId="10176" xr:uid="{6EDBEB9A-2F31-4087-B93F-CDD2632AA91B}"/>
    <cellStyle name="Accent6 3 2 3" xfId="10177" xr:uid="{910AC860-7906-464B-BBD8-10D2696526C6}"/>
    <cellStyle name="Accent6 3 2 4" xfId="10178" xr:uid="{2B944CBE-57ED-4386-B705-58D566CA7454}"/>
    <cellStyle name="Accent6 3 2 5" xfId="10179" xr:uid="{942A748A-1EAF-4DA4-9B3C-70161F22BCDD}"/>
    <cellStyle name="Accent6 3 2 6" xfId="10180" xr:uid="{AC32A15A-7B97-4D59-B785-942AB6D0B193}"/>
    <cellStyle name="Accent6 3 2 7" xfId="10181" xr:uid="{67DD6BCA-4D08-4984-BF34-CB5741B49E7D}"/>
    <cellStyle name="Accent6 3 2 8" xfId="10182" xr:uid="{527DE770-C91D-4AB9-AF24-CCFB4B2E2CBF}"/>
    <cellStyle name="Accent6 3 2 9" xfId="10183" xr:uid="{1695F318-0393-49BF-BA2E-D16D3F7F8D2E}"/>
    <cellStyle name="Accent6 3 3" xfId="10184" xr:uid="{E9D46583-1B66-4CFC-BC68-21E2F6C4DF3F}"/>
    <cellStyle name="Accent6 3 3 2" xfId="10185" xr:uid="{12EEC565-BBA8-433F-9B67-E9C450D42659}"/>
    <cellStyle name="Accent6 3 3 3" xfId="10186" xr:uid="{77C8CFA9-CFC8-4D96-8ABB-BDDBE6BB47CB}"/>
    <cellStyle name="Accent6 3 3 4" xfId="10187" xr:uid="{83E9142D-9202-4FA7-8359-C0EF4512ED32}"/>
    <cellStyle name="Accent6 3 3 5" xfId="10188" xr:uid="{8A67F79F-7C40-4D6E-BCE1-1BEA0F55F135}"/>
    <cellStyle name="Accent6 3 3 6" xfId="10189" xr:uid="{4E978D30-8770-431E-96F0-B993C7F35497}"/>
    <cellStyle name="Accent6 3 3 7" xfId="10190" xr:uid="{EF85B294-933E-4989-A5D3-1080A7F414BE}"/>
    <cellStyle name="Accent6 3 3 8" xfId="10191" xr:uid="{D93FBDA0-DD62-48EE-935E-9E2756FE88A1}"/>
    <cellStyle name="Accent6 3 3 9" xfId="10192" xr:uid="{5768CC38-7992-442B-A78A-984E960C0BB4}"/>
    <cellStyle name="Accent6 3 4" xfId="10193" xr:uid="{C223178F-723F-43A6-BFB0-C4E9FDCDF1A1}"/>
    <cellStyle name="Accent6 3 5" xfId="10194" xr:uid="{6EF3AC3E-64ED-4D43-8EEE-D7B51CE1E0A9}"/>
    <cellStyle name="Accent6 3 6" xfId="10195" xr:uid="{F7AEBC0A-1A33-4433-A9BC-7362F859EE74}"/>
    <cellStyle name="Accent6 3 7" xfId="10196" xr:uid="{2B36B19F-60BD-41D2-88D7-B90090126CB9}"/>
    <cellStyle name="Accent6 3 8" xfId="10197" xr:uid="{E772BBFD-9DE6-4237-9D84-E736DE11ECAB}"/>
    <cellStyle name="Accent6 3 9" xfId="10198" xr:uid="{C8835C47-210F-40E6-9EEF-ED09E58D6E47}"/>
    <cellStyle name="Accent6 30" xfId="10199" xr:uid="{2ECC38F5-CF22-40A7-B957-1A30F13E740A}"/>
    <cellStyle name="Accent6 31" xfId="10200" xr:uid="{A73D9A45-B1B4-40F9-9467-A9F252E52333}"/>
    <cellStyle name="Accent6 32" xfId="10201" xr:uid="{536A7FE1-B720-4ED2-B921-5CA9E656541F}"/>
    <cellStyle name="Accent6 33" xfId="10202" xr:uid="{3E537D3E-D585-43B9-9501-AE323BB8E778}"/>
    <cellStyle name="Accent6 34" xfId="10203" xr:uid="{A67ED09F-B975-4B32-ACD0-FF2A8A53FDC3}"/>
    <cellStyle name="Accent6 35" xfId="10204" xr:uid="{E2E74DCF-51B4-4FCC-93D8-F07D8A3F4615}"/>
    <cellStyle name="Accent6 36" xfId="10205" xr:uid="{52FF74D5-82F0-4E76-8AF0-D9E4D817452D}"/>
    <cellStyle name="Accent6 37" xfId="10206" xr:uid="{25AEDFC1-14FB-410C-8E8E-DD5EC420CD08}"/>
    <cellStyle name="Accent6 38" xfId="10207" xr:uid="{AFF53458-0CFE-487F-8B9F-AD474036E19C}"/>
    <cellStyle name="Accent6 39" xfId="10208" xr:uid="{898A8CE4-0F71-46D8-9139-8CD00C3A8746}"/>
    <cellStyle name="Accent6 4" xfId="10209" xr:uid="{898257E7-9E5B-406F-8797-6D2E443ABB75}"/>
    <cellStyle name="Accent6 4 2" xfId="10210" xr:uid="{F27BF40D-3950-4ABC-829E-7B3E804945D7}"/>
    <cellStyle name="Accent6 40" xfId="10211" xr:uid="{362EBF86-E365-4A6D-B19E-29F7A803C198}"/>
    <cellStyle name="Accent6 41" xfId="10212" xr:uid="{FEE707FF-C3AB-4B00-8A68-781F2CB55158}"/>
    <cellStyle name="Accent6 42" xfId="10213" xr:uid="{1491B6B2-0F77-4517-92D7-122CB0A26323}"/>
    <cellStyle name="Accent6 43" xfId="10214" xr:uid="{C4974DB8-6A26-4CDA-9133-0969F28DF874}"/>
    <cellStyle name="Accent6 44" xfId="10215" xr:uid="{0FB19AB5-54F0-4FC6-A77B-53759291CC44}"/>
    <cellStyle name="Accent6 45" xfId="10216" xr:uid="{5160B892-E241-4C7B-AE05-066C3E57B4E5}"/>
    <cellStyle name="Accent6 46" xfId="10217" xr:uid="{941FD976-83B1-4274-B190-C3BF7774FEFF}"/>
    <cellStyle name="Accent6 47" xfId="10218" xr:uid="{AE24E15E-1A2D-4123-8F25-25C5CD62C1FD}"/>
    <cellStyle name="Accent6 48" xfId="10219" xr:uid="{002F685F-4BF8-47A7-9786-90DADA00E92D}"/>
    <cellStyle name="Accent6 49" xfId="10220" xr:uid="{D57B32C8-CD55-46FC-877A-8145A27779C1}"/>
    <cellStyle name="Accent6 5" xfId="10221" xr:uid="{C43BA173-ABC5-4304-AC6D-84B3D59840DB}"/>
    <cellStyle name="Accent6 5 2" xfId="10222" xr:uid="{0F876CF4-3EB0-48CE-AB64-F73E3699DCCE}"/>
    <cellStyle name="Accent6 50" xfId="10223" xr:uid="{FD0BB39A-A31D-4DEA-9C81-206D6C7AE3DE}"/>
    <cellStyle name="Accent6 51" xfId="10224" xr:uid="{F85FABB1-643C-4F97-802F-B69C283B9F6C}"/>
    <cellStyle name="Accent6 52" xfId="10225" xr:uid="{7A9A1A80-DCA6-4B50-861F-4752510F28AE}"/>
    <cellStyle name="Accent6 53" xfId="10226" xr:uid="{ECC0E5CF-80C7-416D-8165-1446F8919E37}"/>
    <cellStyle name="Accent6 54" xfId="10227" xr:uid="{D9ADECD4-70F6-4637-8AF2-9BD91A3EEFB9}"/>
    <cellStyle name="Accent6 55" xfId="10228" xr:uid="{1F466EC2-56F0-4D4A-937D-953396DD1AD8}"/>
    <cellStyle name="Accent6 56" xfId="10229" xr:uid="{DBD9AF02-908D-4F87-A3CB-FBEA6969F451}"/>
    <cellStyle name="Accent6 57" xfId="10230" xr:uid="{DED55093-8473-454A-9F6D-DD1A7E914163}"/>
    <cellStyle name="Accent6 58" xfId="10231" xr:uid="{004A1879-53B4-4BB4-AC86-237C4D5C4107}"/>
    <cellStyle name="Accent6 59" xfId="10232" xr:uid="{72CD11F2-261B-457F-A60C-8E2A778C0B52}"/>
    <cellStyle name="Accent6 6" xfId="10233" xr:uid="{30400707-209C-4478-9D89-94681AD11A23}"/>
    <cellStyle name="Accent6 60" xfId="10234" xr:uid="{7E224BBE-65C4-4D7A-88E6-3360AB37822C}"/>
    <cellStyle name="Accent6 61" xfId="10235" xr:uid="{8145D1F3-DE70-4430-A12B-D46F632E6D28}"/>
    <cellStyle name="Accent6 62" xfId="10236" xr:uid="{4296B33B-AFF5-4CE7-B5E6-2C079C3D1CBF}"/>
    <cellStyle name="Accent6 7" xfId="10237" xr:uid="{112CC3A3-C238-41F7-9270-54B89B447986}"/>
    <cellStyle name="Accent6 8" xfId="10238" xr:uid="{02F64874-2620-4AAB-B7B6-6E94F5F2907F}"/>
    <cellStyle name="Accent6 9" xfId="10239" xr:uid="{D90C2AA2-A7D8-443A-9572-4B384628B881}"/>
    <cellStyle name="Accent6_~2812244" xfId="10240" xr:uid="{3AE70886-7D44-4BCA-888A-4A7E63A2069A}"/>
    <cellStyle name="ak" xfId="10241" xr:uid="{59001F74-0A85-4A72-BDF9-DA2137B983E1}"/>
    <cellStyle name="anna" xfId="10242" xr:uid="{63A9B02C-6936-4AF0-BE1C-5F973DC45920}"/>
    <cellStyle name="anna 2" xfId="10243" xr:uid="{13C91542-0F55-477F-9851-BE60C14B0C99}"/>
    <cellStyle name="b0let" xfId="10244" xr:uid="{50E4B057-9A70-4EE6-A5A7-80E09E2DF3A8}"/>
    <cellStyle name="background" xfId="10245" xr:uid="{A4F07DF1-A1FF-4FF6-A8F8-954EF2183975}"/>
    <cellStyle name="background 10" xfId="10246" xr:uid="{977A6CF6-1AA8-41AA-8C8D-F7BAE160850A}"/>
    <cellStyle name="background 11" xfId="10247" xr:uid="{AD927E98-A8D7-49F5-910E-208F98D13F49}"/>
    <cellStyle name="background 12" xfId="10248" xr:uid="{3F1ACA41-593C-480D-8BE3-268E9DFCD259}"/>
    <cellStyle name="background 13" xfId="10249" xr:uid="{0C4305D8-9869-469F-97B8-6A087DA0626B}"/>
    <cellStyle name="background 14" xfId="10250" xr:uid="{F36C86C1-EA49-46E6-9229-5EFB92BE1325}"/>
    <cellStyle name="background 15" xfId="10251" xr:uid="{02AE5624-A3BB-413E-B3DB-9956F82FA11C}"/>
    <cellStyle name="background 2" xfId="10252" xr:uid="{EF77FC12-D441-455A-994E-8BDF707912DD}"/>
    <cellStyle name="background 2 2" xfId="10253" xr:uid="{2E08E4A8-BF98-4A96-A810-876E015A7E6B}"/>
    <cellStyle name="background 2 3" xfId="10254" xr:uid="{CF5D8BEC-EBAB-45CF-A588-F498A03C2A1F}"/>
    <cellStyle name="background 2 4" xfId="10255" xr:uid="{BEBD938D-ACE8-46DB-B3AB-AF6C9DD8AFAA}"/>
    <cellStyle name="background 2 5" xfId="10256" xr:uid="{1F6B546B-5BEB-4BB1-A8A0-3E901B2CD02A}"/>
    <cellStyle name="background 2 6" xfId="10257" xr:uid="{3D1F121D-7796-4CFC-AD88-B3202F5F5B29}"/>
    <cellStyle name="background 2 7" xfId="10258" xr:uid="{511CCF9F-6954-4643-A5E3-FD7B6F7F76E8}"/>
    <cellStyle name="background 3" xfId="10259" xr:uid="{66D5C8BE-EB2F-45A6-B400-34E1F4F9317F}"/>
    <cellStyle name="background 3 2" xfId="10260" xr:uid="{926DA8E4-7B94-4AE4-A29C-EA29E000799F}"/>
    <cellStyle name="background 3 3" xfId="10261" xr:uid="{069D7751-3B70-4C33-959C-B6CEB66C7819}"/>
    <cellStyle name="background 3 4" xfId="10262" xr:uid="{1893BD96-45C6-4947-B0B0-73D302EF562A}"/>
    <cellStyle name="background 3 5" xfId="10263" xr:uid="{61803AF0-42A5-4D12-B8DE-53634895F188}"/>
    <cellStyle name="background 3 6" xfId="10264" xr:uid="{43EBACC3-3166-4B6E-9DA6-D654001BEEC5}"/>
    <cellStyle name="background 3 7" xfId="10265" xr:uid="{BD15BB98-0AAB-4FA9-AE86-90A0815C753E}"/>
    <cellStyle name="background 4" xfId="10266" xr:uid="{5EE46DD2-273E-404E-9442-36D6635D249D}"/>
    <cellStyle name="background 4 2" xfId="10267" xr:uid="{EA280BB6-36D6-41E0-A5A8-B6D0301F195A}"/>
    <cellStyle name="background 4 3" xfId="10268" xr:uid="{2F92FEA9-E16E-4FA3-9F6C-A01D19D88566}"/>
    <cellStyle name="background 4 4" xfId="10269" xr:uid="{DC1CE4A2-F568-481A-91D7-EB2E3450EE5D}"/>
    <cellStyle name="background 4 5" xfId="10270" xr:uid="{73BFD6CC-FF9D-417E-B86A-0A356149E871}"/>
    <cellStyle name="background 4 6" xfId="10271" xr:uid="{972A642F-A623-4413-967D-CFA2A52586C1}"/>
    <cellStyle name="background 4 7" xfId="10272" xr:uid="{5584207C-DAC5-4629-B156-EFAC6657E463}"/>
    <cellStyle name="background 5" xfId="10273" xr:uid="{DCE9A19F-4ADA-4EF5-8005-81D761C51DA8}"/>
    <cellStyle name="background 6" xfId="10274" xr:uid="{8FD62A5D-6F91-4255-BEC6-DEC53E060BA1}"/>
    <cellStyle name="background 7" xfId="10275" xr:uid="{44E79C3F-F722-461A-8796-B9E861360294}"/>
    <cellStyle name="background 8" xfId="10276" xr:uid="{3ADF1BB3-0A0C-4020-9014-ED0349555B29}"/>
    <cellStyle name="background 9" xfId="10277" xr:uid="{222B2A43-AD2B-492B-A2C0-1EBAD7B02F16}"/>
    <cellStyle name="Bad" xfId="10278" xr:uid="{B1F544C4-88CA-4691-ADFE-95CDFAF11D6C}"/>
    <cellStyle name="Bad 10" xfId="10279" xr:uid="{1D611EE1-31F6-40D3-B1CE-135BD804532F}"/>
    <cellStyle name="Bad 11" xfId="10280" xr:uid="{44EF8F43-E032-45B4-AD7E-AD0F5FBB4E49}"/>
    <cellStyle name="Bad 12" xfId="10281" xr:uid="{32EDDFD1-96EF-470A-B7DC-645ECBA6423E}"/>
    <cellStyle name="Bad 13" xfId="10282" xr:uid="{DEFB1905-16F8-4B17-8BEC-CF16543CE67F}"/>
    <cellStyle name="Bad 14" xfId="10283" xr:uid="{BFADE706-01B2-4ACD-B06C-3A821A2DC76C}"/>
    <cellStyle name="Bad 15" xfId="10284" xr:uid="{14ACA1EA-6E52-40B2-A621-95E9F6C9C41A}"/>
    <cellStyle name="Bad 16" xfId="10285" xr:uid="{3BB31951-1B5D-426D-8066-52DA6F192BCC}"/>
    <cellStyle name="Bad 17" xfId="10286" xr:uid="{C088ED7F-D064-43E2-ABE8-066FE0C056D5}"/>
    <cellStyle name="Bad 18" xfId="10287" xr:uid="{AD1DF58E-79DF-4AD8-8CE3-99F61E1E47A1}"/>
    <cellStyle name="Bad 19" xfId="10288" xr:uid="{C3463BB8-BB54-4A90-93FD-C69C04850166}"/>
    <cellStyle name="Bad 2" xfId="10289" xr:uid="{5449C610-C106-42DC-81C1-F9BF14ED2043}"/>
    <cellStyle name="Bad 2 2" xfId="10290" xr:uid="{7566ADE8-1EDC-4EE3-9558-194258C8AF23}"/>
    <cellStyle name="Bad 20" xfId="10291" xr:uid="{38D68BDB-ED07-4942-92C5-5DD72F43C772}"/>
    <cellStyle name="Bad 21" xfId="10292" xr:uid="{22BD4A09-8108-4EFB-B03D-6F5EE29EB6B0}"/>
    <cellStyle name="Bad 22" xfId="10293" xr:uid="{34CF2D98-31CE-4F4B-BF02-F5173261D0AA}"/>
    <cellStyle name="Bad 23" xfId="10294" xr:uid="{0BA6B024-602F-4CE5-9982-58EB06C782D3}"/>
    <cellStyle name="Bad 24" xfId="10295" xr:uid="{4AFCA7CD-EA91-4A6F-BFF7-AA9003D7168E}"/>
    <cellStyle name="Bad 25" xfId="10296" xr:uid="{EAE869BF-8EA4-400A-A85B-0C9A3F758A9C}"/>
    <cellStyle name="Bad 26" xfId="10297" xr:uid="{D04CD41E-FD89-497C-A893-6F2B5D8540B9}"/>
    <cellStyle name="Bad 27" xfId="10298" xr:uid="{29774C85-3C46-4AE3-B750-C8B235915687}"/>
    <cellStyle name="Bad 28" xfId="10299" xr:uid="{86D39819-E49C-4748-AC13-C8FB54C9C647}"/>
    <cellStyle name="Bad 29" xfId="10300" xr:uid="{291EC25F-D54C-41A6-A0F0-CC5CD9211130}"/>
    <cellStyle name="Bad 3" xfId="10301" xr:uid="{CA6DDE52-A376-41B4-9719-5B601D5824C9}"/>
    <cellStyle name="Bad 3 10" xfId="10302" xr:uid="{BD0903EA-EF7D-48E1-9140-7CB9A0D95832}"/>
    <cellStyle name="Bad 3 11" xfId="10303" xr:uid="{FC10F1DA-D70B-464E-A8C7-F6BFBFEAD4EC}"/>
    <cellStyle name="Bad 3 12" xfId="10304" xr:uid="{B1BE23CD-E01A-4728-8332-2DF1797A6AF5}"/>
    <cellStyle name="Bad 3 13" xfId="10305" xr:uid="{1C9E4D3D-3EBA-463F-A298-1B3DD6D5DCF2}"/>
    <cellStyle name="Bad 3 14" xfId="10306" xr:uid="{D927ABA7-A1A9-4DAC-B4D0-6140FD55F8DE}"/>
    <cellStyle name="Bad 3 15" xfId="10307" xr:uid="{C5A705A9-0CDD-48CC-BD37-CA8186BE8708}"/>
    <cellStyle name="Bad 3 2" xfId="10308" xr:uid="{1D127764-7EA0-43FE-AC84-46DA751D07C8}"/>
    <cellStyle name="Bad 3 2 10" xfId="10309" xr:uid="{ED8B8900-32AB-4CDF-9C25-82EF42DF4818}"/>
    <cellStyle name="Bad 3 2 11" xfId="10310" xr:uid="{B3CBFA3B-A941-4A27-9A73-62CEC90DCE40}"/>
    <cellStyle name="Bad 3 2 12" xfId="10311" xr:uid="{AC843002-4AD6-4793-9834-74556D09BC8E}"/>
    <cellStyle name="Bad 3 2 13" xfId="10312" xr:uid="{EDE2A196-ABB8-4113-A0F0-99597FD90EEF}"/>
    <cellStyle name="Bad 3 2 14" xfId="10313" xr:uid="{8CA72E44-C47D-4794-A93C-A76A86007D94}"/>
    <cellStyle name="Bad 3 2 2" xfId="10314" xr:uid="{3D95A12E-2BF0-4E76-9EC6-65B6F178CC33}"/>
    <cellStyle name="Bad 3 2 3" xfId="10315" xr:uid="{8159163C-7887-4D68-A4EB-0D5D5582FE80}"/>
    <cellStyle name="Bad 3 2 4" xfId="10316" xr:uid="{21F0F9DC-CC72-48B9-B925-2A032808D81B}"/>
    <cellStyle name="Bad 3 2 5" xfId="10317" xr:uid="{CCA690C0-1B37-483F-BE63-5683DBEA576B}"/>
    <cellStyle name="Bad 3 2 6" xfId="10318" xr:uid="{9FD7D977-B90B-4A8F-99D6-742A20A02E43}"/>
    <cellStyle name="Bad 3 2 7" xfId="10319" xr:uid="{4F249052-D273-45C6-925D-0ECB19CF37EB}"/>
    <cellStyle name="Bad 3 2 8" xfId="10320" xr:uid="{4D514DED-5864-4828-8DEB-F225F781144F}"/>
    <cellStyle name="Bad 3 2 9" xfId="10321" xr:uid="{774C1413-6B7B-4290-9A40-DD80A804B919}"/>
    <cellStyle name="Bad 3 3" xfId="10322" xr:uid="{5359F2DC-B0E0-452D-A49F-DFD8B071CD7C}"/>
    <cellStyle name="Bad 3 3 2" xfId="10323" xr:uid="{7A39D469-59BC-400F-8D6E-E987D57DA4CC}"/>
    <cellStyle name="Bad 3 3 3" xfId="10324" xr:uid="{6A27075E-ED58-43D3-960C-F45DF272824B}"/>
    <cellStyle name="Bad 3 3 4" xfId="10325" xr:uid="{C4609DF4-AC89-433A-ADBD-45F0543D8E3B}"/>
    <cellStyle name="Bad 3 3 5" xfId="10326" xr:uid="{2944F28E-5671-4603-99B4-04621E60AA53}"/>
    <cellStyle name="Bad 3 3 6" xfId="10327" xr:uid="{9B3DEFAF-A5F4-4E46-A452-5FF374DF8672}"/>
    <cellStyle name="Bad 3 3 7" xfId="10328" xr:uid="{2653D6EE-4000-4726-BF3A-2CBA31C55E3C}"/>
    <cellStyle name="Bad 3 3 8" xfId="10329" xr:uid="{42598B6B-A232-4E4B-B488-0E3D4C2B6C9B}"/>
    <cellStyle name="Bad 3 3 9" xfId="10330" xr:uid="{30869A87-0B37-4D8C-A2D7-7C58D68C35B3}"/>
    <cellStyle name="Bad 3 4" xfId="10331" xr:uid="{CE7E449A-A22B-48DE-AD4D-AC74E43CD83A}"/>
    <cellStyle name="Bad 3 5" xfId="10332" xr:uid="{F3489FA4-3FCC-4477-AD30-BA514E1FC865}"/>
    <cellStyle name="Bad 3 6" xfId="10333" xr:uid="{AF9B7CD9-39FC-4CE7-845B-06C828EE3ABD}"/>
    <cellStyle name="Bad 3 7" xfId="10334" xr:uid="{371C4EEA-59A4-4B89-A031-FF5A99C22D05}"/>
    <cellStyle name="Bad 3 8" xfId="10335" xr:uid="{DDBA27F8-BCC4-40E0-ABB4-A662EE378A40}"/>
    <cellStyle name="Bad 3 9" xfId="10336" xr:uid="{4FA31367-E989-4886-8C65-23E6D6CCDF58}"/>
    <cellStyle name="Bad 30" xfId="10337" xr:uid="{2DC4B426-A1A2-4405-BC5F-FED40C2F91AD}"/>
    <cellStyle name="Bad 31" xfId="10338" xr:uid="{FB2C593E-9A6E-4164-96F2-A5884AD53596}"/>
    <cellStyle name="Bad 32" xfId="10339" xr:uid="{8D088443-13B3-4622-AC92-D17D62828D42}"/>
    <cellStyle name="Bad 33" xfId="10340" xr:uid="{73755E16-0CB3-40D7-AACE-45609EA71D84}"/>
    <cellStyle name="Bad 34" xfId="10341" xr:uid="{273557EC-42F0-40E0-9A53-0AAD95080693}"/>
    <cellStyle name="Bad 35" xfId="10342" xr:uid="{39272D4A-0849-4DBE-8F81-ED4468C21B38}"/>
    <cellStyle name="Bad 36" xfId="10343" xr:uid="{E6D0320D-46A5-4B57-B4A2-DC941B5EAB28}"/>
    <cellStyle name="Bad 37" xfId="10344" xr:uid="{670F1739-DEE0-4114-9A84-C5A431D2B48C}"/>
    <cellStyle name="Bad 38" xfId="10345" xr:uid="{FE33CB4A-1D98-4B72-B82C-BFCB5289BABB}"/>
    <cellStyle name="Bad 39" xfId="10346" xr:uid="{B16B3B9A-CD13-4E51-9749-6FA7864E011A}"/>
    <cellStyle name="Bad 4" xfId="10347" xr:uid="{9A74BA96-5481-4ECC-B2D5-5DA419054647}"/>
    <cellStyle name="Bad 4 2" xfId="10348" xr:uid="{3812A4FB-6ADF-4D36-AC1E-1E1781BBAC9E}"/>
    <cellStyle name="Bad 40" xfId="10349" xr:uid="{C0031A9D-AF55-435C-875A-A4D0BC05E442}"/>
    <cellStyle name="Bad 41" xfId="10350" xr:uid="{46D95F37-EE34-40CD-AA93-232A7C76A5D6}"/>
    <cellStyle name="Bad 42" xfId="10351" xr:uid="{A285DA1A-E081-48EC-A8CC-E0486073BE7C}"/>
    <cellStyle name="Bad 43" xfId="10352" xr:uid="{30D56BCA-3F9A-40D1-9E39-1F02C6FEB374}"/>
    <cellStyle name="Bad 44" xfId="10353" xr:uid="{21B07D8D-28E9-4C43-A87A-3E9A69B3CCE7}"/>
    <cellStyle name="Bad 45" xfId="10354" xr:uid="{28FFD434-5ECF-48C4-AF93-5658A1CD8AA6}"/>
    <cellStyle name="Bad 46" xfId="10355" xr:uid="{FE8E403A-112C-4991-B1BC-1D28DDC51390}"/>
    <cellStyle name="Bad 47" xfId="10356" xr:uid="{3287EC53-6B17-4D3B-ABB5-E9FE8DC10D30}"/>
    <cellStyle name="Bad 48" xfId="10357" xr:uid="{F3E83F84-1E28-49BD-A23D-2BF7D5BA45D3}"/>
    <cellStyle name="Bad 49" xfId="10358" xr:uid="{59B5EA7C-2ED2-41EF-AB5D-EE17E03EBD0E}"/>
    <cellStyle name="Bad 5" xfId="10359" xr:uid="{77EDA7F3-8A08-49BF-A09A-745D8C1322E4}"/>
    <cellStyle name="Bad 5 2" xfId="10360" xr:uid="{A90BE755-656F-4A28-B071-1B40BA4A201C}"/>
    <cellStyle name="Bad 50" xfId="10361" xr:uid="{37F9BF60-6E07-46AB-B7CC-83D8A822B17B}"/>
    <cellStyle name="Bad 51" xfId="10362" xr:uid="{86050D5D-AAE7-4276-BBA3-327278E46B0C}"/>
    <cellStyle name="Bad 52" xfId="10363" xr:uid="{5919A416-3DF0-438D-A58A-6A9A4B958903}"/>
    <cellStyle name="Bad 53" xfId="10364" xr:uid="{CF1115CF-1003-4C48-A9FA-EDB5191D3348}"/>
    <cellStyle name="Bad 54" xfId="10365" xr:uid="{BA49206B-6D7B-468B-A89B-39EE243E682D}"/>
    <cellStyle name="Bad 55" xfId="10366" xr:uid="{1B943D6A-2024-4A2A-984A-CA30D96D9F5F}"/>
    <cellStyle name="Bad 56" xfId="10367" xr:uid="{B0450F7B-CFCC-4C86-9623-A157E345D416}"/>
    <cellStyle name="Bad 57" xfId="10368" xr:uid="{512BBDEA-B939-4003-9CBA-2E36FCAB6A3B}"/>
    <cellStyle name="Bad 58" xfId="10369" xr:uid="{E2F1D131-6ABD-46C3-BA23-D7B1E1DDC6A4}"/>
    <cellStyle name="Bad 59" xfId="10370" xr:uid="{ABC0B9A9-3CF6-4CA6-8294-869FB4F203EF}"/>
    <cellStyle name="Bad 6" xfId="10371" xr:uid="{C3D94A9E-5920-44A0-B61E-0DA46FDE4432}"/>
    <cellStyle name="Bad 60" xfId="10372" xr:uid="{4D5A1010-3FC5-4450-B343-D0F82B415BD2}"/>
    <cellStyle name="Bad 61" xfId="10373" xr:uid="{20C7AB30-9A0A-433D-A952-9E44649DB472}"/>
    <cellStyle name="Bad 62" xfId="10374" xr:uid="{DC7C780E-E339-4459-A03C-B7033F3A3AAA}"/>
    <cellStyle name="Bad 7" xfId="10375" xr:uid="{E5E42294-0202-4611-8B50-FDD4BEB9DB7F}"/>
    <cellStyle name="Bad 8" xfId="10376" xr:uid="{D47874E6-4B8C-4F7D-8BCB-D2A5891B527B}"/>
    <cellStyle name="Bad 9" xfId="10377" xr:uid="{E51DCFA2-A917-4171-A8FB-1ED3044E3B91}"/>
    <cellStyle name="Bad_~7406714" xfId="10378" xr:uid="{19A6695F-1F7D-44C8-9C2A-650428FC9F89}"/>
    <cellStyle name="Body" xfId="10379" xr:uid="{1D1A9718-C20D-4023-A036-0E6CBF5ACE76}"/>
    <cellStyle name="Bold" xfId="10380" xr:uid="{BD0DAA0C-BB73-46D4-84F2-3DC361E3B668}"/>
    <cellStyle name="Bol-Data" xfId="10381" xr:uid="{14077CE3-33E5-4865-BBE3-B8F9643CE191}"/>
    <cellStyle name="Bol-Data 2" xfId="10382" xr:uid="{4F1BB81F-FA6F-47A0-85D1-061667D1A6F0}"/>
    <cellStyle name="BoldRight" xfId="10383" xr:uid="{8DEFFAB9-2FA2-41E1-8A2E-76959D30B0CC}"/>
    <cellStyle name="bolet" xfId="10384" xr:uid="{7FDBA7CF-B03B-412F-889A-BFE92F0E5AC6}"/>
    <cellStyle name="bolet 2" xfId="10385" xr:uid="{BB86748B-8DB2-4597-999D-6A7C036EC678}"/>
    <cellStyle name="bolet_Credit Crunch - monthly" xfId="10386" xr:uid="{C8E63B28-4536-40E3-8EC1-EA998195F9BC}"/>
    <cellStyle name="Boletim" xfId="10387" xr:uid="{2451DE14-4BE3-41DD-A0A0-1D11048A3AF6}"/>
    <cellStyle name="Boletim 2" xfId="10388" xr:uid="{B9EEB24A-985A-4CE7-9F4E-290A840F4F9C}"/>
    <cellStyle name="Boletim_Credit Crunch - monthly" xfId="10389" xr:uid="{BF4E4588-4B1D-4AA0-9594-5C2A7931A1C6}"/>
    <cellStyle name="Bom 10" xfId="10390" xr:uid="{6A124D58-C7CD-4354-9456-0C6B26A55A7D}"/>
    <cellStyle name="Bom 10 2" xfId="10391" xr:uid="{A07B6F1D-9074-429B-84A8-5C9FA3386EFF}"/>
    <cellStyle name="Bom 10 3" xfId="10392" xr:uid="{018247A9-4312-45C6-9FF0-0104461BFA0A}"/>
    <cellStyle name="Bom 10 4" xfId="10393" xr:uid="{C16D4813-37EA-4A3B-A747-36A2F25D6345}"/>
    <cellStyle name="Bom 11" xfId="10394" xr:uid="{CBAEEE44-7154-437A-98CF-DB65280E90CF}"/>
    <cellStyle name="Bom 11 2" xfId="10395" xr:uid="{30405F4B-D494-4633-B167-B3154B145C65}"/>
    <cellStyle name="Bom 11 3" xfId="10396" xr:uid="{5CEA7B14-30BA-48AD-A31C-CEA89BB8F9F2}"/>
    <cellStyle name="Bom 11 4" xfId="10397" xr:uid="{E503489A-676A-4DD1-825A-23E702ED2A22}"/>
    <cellStyle name="Bom 12" xfId="10398" xr:uid="{674B7E0E-A9D9-4641-B953-6468DB0E13E8}"/>
    <cellStyle name="Bom 12 2" xfId="10399" xr:uid="{44AC50C2-F39B-4D40-A082-8EAC4A1F4A20}"/>
    <cellStyle name="Bom 12 3" xfId="10400" xr:uid="{041DD195-234C-4206-87E3-1262608970D2}"/>
    <cellStyle name="Bom 12 4" xfId="10401" xr:uid="{F5F4D5DF-B683-4825-A6FE-23E8221A0A03}"/>
    <cellStyle name="Bom 13" xfId="10402" xr:uid="{2FC05216-2903-4AC0-9E50-6AA1382E5D0E}"/>
    <cellStyle name="Bom 13 2" xfId="10403" xr:uid="{2D31BD59-7AD2-4FC5-824B-4993521EBEBE}"/>
    <cellStyle name="Bom 14" xfId="10404" xr:uid="{A3CD0A5B-9D2A-4735-85DD-ED2D9EA55197}"/>
    <cellStyle name="Bom 14 2" xfId="10405" xr:uid="{A660BE65-884D-4E98-82AE-DD61C6FEC4D9}"/>
    <cellStyle name="Bom 15" xfId="10406" xr:uid="{1367762A-62E5-41F7-9FF3-D80448149141}"/>
    <cellStyle name="Bom 15 2" xfId="10407" xr:uid="{14E246D5-D4CF-46CF-BEC7-B0ABCB7C452B}"/>
    <cellStyle name="Bom 16" xfId="10408" xr:uid="{EAA08FCE-D542-4EB0-895E-9522153295F9}"/>
    <cellStyle name="Bom 16 2" xfId="10409" xr:uid="{9163F7D6-2C5B-4109-89F8-90212AA5A77D}"/>
    <cellStyle name="Bom 17" xfId="10410" xr:uid="{35EB3EA6-1288-4BA1-AD64-3FD8F41399CB}"/>
    <cellStyle name="Bom 17 2" xfId="10411" xr:uid="{FCD35C9E-2850-4120-B340-FE4B9A9A6781}"/>
    <cellStyle name="Bom 18" xfId="10412" xr:uid="{B6C94F07-1DB9-47AA-A867-5B82ED7EFC52}"/>
    <cellStyle name="Bom 18 2" xfId="10413" xr:uid="{40D2358E-A3DB-4014-AFE7-683C4B03E246}"/>
    <cellStyle name="Bom 19" xfId="10414" xr:uid="{249DB5CB-08E9-4C6A-8FC8-33945669F978}"/>
    <cellStyle name="Bom 19 2" xfId="10415" xr:uid="{03D869B4-E7A6-4ABC-9A8A-74469E3AACFA}"/>
    <cellStyle name="Bom 2" xfId="10416" xr:uid="{D1AA729D-9F63-4B0D-A702-BE70210AF8CE}"/>
    <cellStyle name="Bom 2 10" xfId="10417" xr:uid="{1EFE47B9-E761-477D-BE7A-14C5912C4411}"/>
    <cellStyle name="Bom 2 10 2" xfId="10418" xr:uid="{EB178FA2-B1D1-4C40-9C3E-FE75BA861EF2}"/>
    <cellStyle name="Bom 2 11" xfId="10419" xr:uid="{5C13E12D-CB1F-4ABF-9951-7256C749A87E}"/>
    <cellStyle name="Bom 2 11 2" xfId="10420" xr:uid="{F2A59819-8D40-4E8B-9C5E-C436AB6C5F3A}"/>
    <cellStyle name="Bom 2 12" xfId="10421" xr:uid="{20107BD8-FDEE-41D9-AF08-120F74367EBB}"/>
    <cellStyle name="Bom 2 12 2" xfId="10422" xr:uid="{84A20C94-D6DC-4832-A673-ECA8FA30CC6E}"/>
    <cellStyle name="Bom 2 13" xfId="10423" xr:uid="{B37D7E6E-C406-435A-B48B-3AE3CD2C5B65}"/>
    <cellStyle name="Bom 2 13 2" xfId="10424" xr:uid="{AA035EC4-52B0-43C8-8A46-31D1D170701B}"/>
    <cellStyle name="Bom 2 14" xfId="10425" xr:uid="{B0507608-7C3F-4930-B46B-BFF0C4CDD030}"/>
    <cellStyle name="Bom 2 14 2" xfId="10426" xr:uid="{5C2A0534-330C-41C9-9E77-C9C75AE04192}"/>
    <cellStyle name="Bom 2 15" xfId="10427" xr:uid="{1A9355D4-2234-43D8-A6F1-8268698C4EC4}"/>
    <cellStyle name="Bom 2 15 2" xfId="10428" xr:uid="{B507A3F3-55A1-4D1F-8454-CEA55C99765B}"/>
    <cellStyle name="Bom 2 16" xfId="10429" xr:uid="{1967C823-D32B-476E-B60C-9D786C1DBAE8}"/>
    <cellStyle name="Bom 2 16 2" xfId="10430" xr:uid="{79FC4327-9612-48E1-B802-C01804AE62ED}"/>
    <cellStyle name="Bom 2 17" xfId="10431" xr:uid="{ACACD153-06C1-4583-96DC-F7956E2F5DD1}"/>
    <cellStyle name="Bom 2 17 2" xfId="10432" xr:uid="{9B1D6155-3BC1-4A2D-A15A-5BA0618B1DD3}"/>
    <cellStyle name="Bom 2 18" xfId="10433" xr:uid="{607D70F0-4EE0-483F-9ECA-4AEE1A563B5E}"/>
    <cellStyle name="Bom 2 18 2" xfId="10434" xr:uid="{C54E5F42-414D-4953-A9D9-5C1A10485E61}"/>
    <cellStyle name="Bom 2 19" xfId="10435" xr:uid="{1C401540-EC0C-426C-A7C8-6ED731584A20}"/>
    <cellStyle name="Bom 2 19 2" xfId="10436" xr:uid="{009D338A-A7B3-4A58-834D-7AD308069E27}"/>
    <cellStyle name="Bom 2 2" xfId="10437" xr:uid="{57690D06-6B38-4F6D-9B40-892999DA1199}"/>
    <cellStyle name="Bom 2 2 2" xfId="10438" xr:uid="{D0F00D2E-DA7D-4CE3-BD08-9850CC2319A0}"/>
    <cellStyle name="Bom 2 2 2 2" xfId="10439" xr:uid="{5670E920-23DC-479D-9ABB-52D8243D015C}"/>
    <cellStyle name="Bom 2 2 2 3" xfId="10440" xr:uid="{1569DA62-60BC-4633-990E-0FEC75982D4D}"/>
    <cellStyle name="Bom 2 2 3" xfId="10441" xr:uid="{2CA96FE9-23C2-4358-9A31-DD97CCFDBA29}"/>
    <cellStyle name="Bom 2 2 4" xfId="10442" xr:uid="{C1B1EC9E-05F3-424B-A055-B33B0B43284C}"/>
    <cellStyle name="Bom 2 2 5" xfId="10443" xr:uid="{457678C0-6576-41E1-AC1A-A21269E86819}"/>
    <cellStyle name="Bom 2 20" xfId="10444" xr:uid="{A83A64D1-EFBB-47E9-BC86-CBBBB477400B}"/>
    <cellStyle name="Bom 2 20 2" xfId="10445" xr:uid="{FD49ECC4-6963-437C-AB56-F7D6DC149D57}"/>
    <cellStyle name="Bom 2 21" xfId="10446" xr:uid="{BB7D25A8-3628-41A8-AFD3-E5B365636713}"/>
    <cellStyle name="Bom 2 21 2" xfId="10447" xr:uid="{8CB0EBC1-CD2C-4582-B66A-C8670A14BA78}"/>
    <cellStyle name="Bom 2 22" xfId="10448" xr:uid="{F9410563-3E7C-4E4E-9103-684F4CE87899}"/>
    <cellStyle name="Bom 2 22 2" xfId="10449" xr:uid="{6ECACAC7-9556-4EDE-B4B0-3E902B06BB70}"/>
    <cellStyle name="Bom 2 23" xfId="10450" xr:uid="{3B493EA4-07D0-410C-B6A3-7B7C21B221DC}"/>
    <cellStyle name="Bom 2 23 2" xfId="10451" xr:uid="{486161E6-F9E6-43C6-ACED-AB722DC85478}"/>
    <cellStyle name="Bom 2 24" xfId="10452" xr:uid="{9B38CFDE-B502-4A77-83FA-AC6BC2CA72BB}"/>
    <cellStyle name="Bom 2 24 2" xfId="10453" xr:uid="{E770E100-1E8C-4324-BCCD-7237B9A20982}"/>
    <cellStyle name="Bom 2 25" xfId="10454" xr:uid="{BEF268DE-3D2B-4DB6-8EFA-AECB30690121}"/>
    <cellStyle name="Bom 2 25 2" xfId="10455" xr:uid="{9E37CF01-3F5E-47BA-9B47-36131F4DF961}"/>
    <cellStyle name="Bom 2 26" xfId="10456" xr:uid="{0917960A-10ED-4F23-B0CE-CD1B422EF993}"/>
    <cellStyle name="Bom 2 26 2" xfId="10457" xr:uid="{31F6F6B9-8885-4F6C-BB0A-BBC03C2DDC87}"/>
    <cellStyle name="Bom 2 27" xfId="10458" xr:uid="{D5A8F62E-E2E7-4919-A28B-24599F73445F}"/>
    <cellStyle name="Bom 2 27 2" xfId="10459" xr:uid="{1483BF2D-1C64-448B-AFB6-F16B2EBB8D1D}"/>
    <cellStyle name="Bom 2 28" xfId="10460" xr:uid="{C5F8694B-791D-4446-A1C7-D1CA602DDCE3}"/>
    <cellStyle name="Bom 2 28 2" xfId="10461" xr:uid="{83B0E7F3-2130-4545-B038-EA6EF88E4243}"/>
    <cellStyle name="Bom 2 29" xfId="10462" xr:uid="{4A388EF0-6E48-4EC0-A753-4DB31C373A47}"/>
    <cellStyle name="Bom 2 29 2" xfId="10463" xr:uid="{EAFF6C28-2C79-42F5-A1A9-5426FE53AAF9}"/>
    <cellStyle name="Bom 2 3" xfId="10464" xr:uid="{B4571544-3ABC-415B-9C8B-A15C315AFE41}"/>
    <cellStyle name="Bom 2 3 2" xfId="10465" xr:uid="{85AB0014-0BA5-480E-AC67-E1A245825E66}"/>
    <cellStyle name="Bom 2 3 3" xfId="26259" xr:uid="{240B9441-7F6D-4182-9917-1DCE48C938B5}"/>
    <cellStyle name="Bom 2 30" xfId="10466" xr:uid="{2DB7A5BC-5F2D-44C4-9109-AD95BA5F556B}"/>
    <cellStyle name="Bom 2 30 2" xfId="10467" xr:uid="{A95FFC54-1DB2-4C77-8593-B0B95FC70E85}"/>
    <cellStyle name="Bom 2 31" xfId="10468" xr:uid="{423C364E-4046-48A5-90D4-26D62420B07C}"/>
    <cellStyle name="Bom 2 31 2" xfId="10469" xr:uid="{A5A1E4C7-46E8-4751-877D-6FE4B60525CB}"/>
    <cellStyle name="Bom 2 32" xfId="10470" xr:uid="{24483FB3-AFD1-4423-8E79-7DD2CFC9F11E}"/>
    <cellStyle name="Bom 2 32 2" xfId="10471" xr:uid="{58B22025-E2CE-49B1-80D5-79A978FC082B}"/>
    <cellStyle name="Bom 2 33" xfId="10472" xr:uid="{0E4604FA-D26A-4869-A7D3-2B0F7C4B8F56}"/>
    <cellStyle name="Bom 2 33 2" xfId="10473" xr:uid="{C55F8780-6422-4A6A-B52A-F30D82EAE676}"/>
    <cellStyle name="Bom 2 34" xfId="10474" xr:uid="{C3670367-7A91-4835-A1F8-A52CB365E50D}"/>
    <cellStyle name="Bom 2 34 2" xfId="10475" xr:uid="{96173629-C7AE-4C35-8E2B-302D017A24C5}"/>
    <cellStyle name="Bom 2 35" xfId="10476" xr:uid="{061EC3E1-FD51-40C5-BC3A-AEFA668AA345}"/>
    <cellStyle name="Bom 2 4" xfId="10477" xr:uid="{C40DFB02-0455-4B57-8714-F20CB45D60AE}"/>
    <cellStyle name="Bom 2 4 2" xfId="10478" xr:uid="{539C7270-6EF6-46BE-BDF7-E3BFF3AD3C36}"/>
    <cellStyle name="Bom 2 4 3" xfId="26260" xr:uid="{5BF1EF7E-CDE1-4F12-8382-1C4E7F8E5D5D}"/>
    <cellStyle name="Bom 2 5" xfId="10479" xr:uid="{66AB0663-47A4-4168-BCA0-AF2D414FF122}"/>
    <cellStyle name="Bom 2 5 2" xfId="10480" xr:uid="{A9E50FE2-C551-489E-866C-382E63AA1B84}"/>
    <cellStyle name="Bom 2 5 3" xfId="26261" xr:uid="{83337791-86D1-4735-A27C-BDBD32DA060A}"/>
    <cellStyle name="Bom 2 6" xfId="10481" xr:uid="{DAFF2A6B-FBF3-4425-98D8-9A27EBDE7EB6}"/>
    <cellStyle name="Bom 2 6 2" xfId="10482" xr:uid="{3078463C-D3CF-40E6-8044-C253FD09818A}"/>
    <cellStyle name="Bom 2 7" xfId="10483" xr:uid="{A62AC4E9-6C8F-4D1C-A989-61F606183621}"/>
    <cellStyle name="Bom 2 7 2" xfId="10484" xr:uid="{A578AF37-8D7D-4421-A51E-210F33182BAD}"/>
    <cellStyle name="Bom 2 8" xfId="10485" xr:uid="{55D8A987-BD04-4831-A584-4ED83A3A6C19}"/>
    <cellStyle name="Bom 2 8 2" xfId="10486" xr:uid="{C4B4A6F7-6E9A-4B99-885C-71350F1654C7}"/>
    <cellStyle name="Bom 2 9" xfId="10487" xr:uid="{4F21F64A-35EA-4A6C-A063-7F0C375FE281}"/>
    <cellStyle name="Bom 2 9 2" xfId="10488" xr:uid="{B017CB6E-65D7-4E25-A1D6-C53EB1004E38}"/>
    <cellStyle name="Bom 20" xfId="10489" xr:uid="{F0A3B1B9-5D54-4BA5-9D4D-72C85A33122A}"/>
    <cellStyle name="Bom 20 2" xfId="10490" xr:uid="{E56AF5E7-47EB-49C1-B652-026B53EC768E}"/>
    <cellStyle name="Bom 21" xfId="10491" xr:uid="{D869D2E8-1482-4699-944B-1C2AA851A6B1}"/>
    <cellStyle name="Bom 21 2" xfId="10492" xr:uid="{9ECE3E20-A987-466F-8CE2-DE8AC53DEEFD}"/>
    <cellStyle name="Bom 22" xfId="10493" xr:uid="{6C4F630C-ECA5-43DA-8CA4-C962110FC782}"/>
    <cellStyle name="Bom 22 2" xfId="10494" xr:uid="{E20676AB-E206-4CCA-B1F5-A0D82842B700}"/>
    <cellStyle name="Bom 23" xfId="10495" xr:uid="{395A7135-CE23-46A2-B0C6-7A4D474AD9B7}"/>
    <cellStyle name="Bom 23 2" xfId="10496" xr:uid="{3E93A690-E150-4EE9-A78A-08840A7F0811}"/>
    <cellStyle name="Bom 24" xfId="10497" xr:uid="{F9476D7D-4F20-4C23-A97C-25CE6EE11C6B}"/>
    <cellStyle name="Bom 24 2" xfId="10498" xr:uid="{09C68AB8-25BC-485B-9315-E4467DD40F86}"/>
    <cellStyle name="Bom 25" xfId="10499" xr:uid="{C2D50591-B0C6-495E-AE51-7D87E76B5B7E}"/>
    <cellStyle name="Bom 25 2" xfId="10500" xr:uid="{FF1AB0C0-C22B-4B00-B8CC-14517EB8324D}"/>
    <cellStyle name="Bom 26" xfId="10501" xr:uid="{EB7C8BCA-5CFE-4131-B784-12083C01211D}"/>
    <cellStyle name="Bom 26 2" xfId="10502" xr:uid="{25367E96-3B8A-45EE-AF16-E40AB21DF62C}"/>
    <cellStyle name="Bom 27" xfId="10503" xr:uid="{7C457447-69D0-4576-B4DB-FA8C19F3F3DA}"/>
    <cellStyle name="Bom 27 2" xfId="10504" xr:uid="{7F9C1AD6-3DCE-4402-9A06-4D2A75C3EE67}"/>
    <cellStyle name="Bom 28" xfId="10505" xr:uid="{27A16D61-4735-4B27-887D-AC224F3D2C49}"/>
    <cellStyle name="Bom 28 2" xfId="10506" xr:uid="{381094B1-460B-4A04-B2BD-02C7077BB880}"/>
    <cellStyle name="Bom 29" xfId="10507" xr:uid="{0E9061EA-AA17-4044-9510-AD0968A6A315}"/>
    <cellStyle name="Bom 29 2" xfId="10508" xr:uid="{B101C5B8-D140-4853-BEFC-8E7DD1C6B430}"/>
    <cellStyle name="Bom 3" xfId="10509" xr:uid="{BA9D639C-D99B-4906-9EF7-A1E67E89F9DC}"/>
    <cellStyle name="Bom 3 2" xfId="10510" xr:uid="{95272F55-73D0-4AAD-91AC-F6BEFBF359CA}"/>
    <cellStyle name="Bom 3 3" xfId="10511" xr:uid="{B06B278C-3A15-4001-B61A-96B3F87490A7}"/>
    <cellStyle name="Bom 3 4" xfId="10512" xr:uid="{ED657A40-C077-4416-A955-4DF73F80E9AE}"/>
    <cellStyle name="Bom 30" xfId="10513" xr:uid="{FBF046E8-1FB3-442B-A688-D7CD923AD60E}"/>
    <cellStyle name="Bom 30 2" xfId="10514" xr:uid="{582533FA-358A-4E71-B790-6C2AC542D1A6}"/>
    <cellStyle name="Bom 30 3" xfId="26262" xr:uid="{B7C7A341-BD53-4D22-8665-FF8F1808C593}"/>
    <cellStyle name="Bom 31" xfId="10515" xr:uid="{E16DCA32-DD7C-49C2-953A-2FB271530CD3}"/>
    <cellStyle name="Bom 31 2" xfId="10516" xr:uid="{7E118516-720E-43F9-BACE-825DC1BE6FA6}"/>
    <cellStyle name="Bom 32" xfId="10517" xr:uid="{3F0EE8B5-ACC1-441C-A5D1-63A0CDC77350}"/>
    <cellStyle name="Bom 32 2" xfId="10518" xr:uid="{9CFAC74F-E3C8-4B6D-AC3F-9BF499679007}"/>
    <cellStyle name="Bom 33" xfId="10519" xr:uid="{F8DAF8E5-32DB-4A4A-89FF-F9F7F9F516E5}"/>
    <cellStyle name="Bom 33 2" xfId="10520" xr:uid="{29423410-BEF2-4F56-BC50-65E1C76045B8}"/>
    <cellStyle name="Bom 33 3" xfId="26263" xr:uid="{268BEFF1-7F1E-4EF4-9534-42CFDB4F4273}"/>
    <cellStyle name="Bom 34" xfId="10521" xr:uid="{6B571148-C075-4B25-8E29-4E4ACE4EA7BD}"/>
    <cellStyle name="Bom 34 2" xfId="10522" xr:uid="{CE1DCF4C-DF6E-46C3-96D3-F5AB7C83C157}"/>
    <cellStyle name="Bom 35" xfId="10523" xr:uid="{ADAFC44B-0D5C-4C1E-958C-AD7F4AACFF5E}"/>
    <cellStyle name="Bom 35 2" xfId="10524" xr:uid="{FCAE9090-8E2B-4895-AE80-BCD13FE94C85}"/>
    <cellStyle name="Bom 4" xfId="10525" xr:uid="{D0095763-C649-4EDD-8890-3485B8EE239C}"/>
    <cellStyle name="Bom 4 2" xfId="10526" xr:uid="{1816A8E2-E16F-4343-B63C-F95A0B529A13}"/>
    <cellStyle name="Bom 4 3" xfId="10527" xr:uid="{F81D329E-BDC9-4C5F-ACE5-88B4B52A3F87}"/>
    <cellStyle name="Bom 4 4" xfId="10528" xr:uid="{10043737-1BC6-441F-A296-6F375F9D4B6D}"/>
    <cellStyle name="Bom 5" xfId="10529" xr:uid="{71F7AFD4-ED6C-4FE1-9D10-0F0C6BA2208E}"/>
    <cellStyle name="Bom 5 2" xfId="10530" xr:uid="{6D8DF2AB-3A2F-42F4-B40A-FFCCEA9E22E3}"/>
    <cellStyle name="Bom 5 3" xfId="10531" xr:uid="{4DFC4C07-E82A-49EE-9BBE-F6AE40D80A74}"/>
    <cellStyle name="Bom 5 4" xfId="10532" xr:uid="{546A4985-F4B2-49BB-8018-EA73B2C52740}"/>
    <cellStyle name="Bom 6" xfId="10533" xr:uid="{CBC0B86D-DEC6-4986-99EF-4F615C63BD94}"/>
    <cellStyle name="Bom 6 2" xfId="10534" xr:uid="{DD4715F8-B34E-4FAB-813D-BC4166CDF2CE}"/>
    <cellStyle name="Bom 6 3" xfId="10535" xr:uid="{79DAD204-729A-42A9-82D0-8AF3B2B5088A}"/>
    <cellStyle name="Bom 6 4" xfId="10536" xr:uid="{849036E3-2AA7-467E-9A8E-58910ACC4B41}"/>
    <cellStyle name="Bom 7" xfId="10537" xr:uid="{2F8A0B7E-BFCF-4965-B120-6F1F7058E8EE}"/>
    <cellStyle name="Bom 7 2" xfId="10538" xr:uid="{8AE17855-5AF0-4B4F-9A8B-CFFF9DE274E5}"/>
    <cellStyle name="Bom 7 3" xfId="10539" xr:uid="{253CB276-A201-4264-BDC9-6F410BF4E8C1}"/>
    <cellStyle name="Bom 7 4" xfId="10540" xr:uid="{A851A861-D3C9-496D-8D7B-8BFB90ABABAA}"/>
    <cellStyle name="Bom 8" xfId="10541" xr:uid="{18727A73-F93A-4631-8CD9-027630DC77E9}"/>
    <cellStyle name="Bom 8 2" xfId="10542" xr:uid="{884246E4-8339-4860-8AB5-450855BEE596}"/>
    <cellStyle name="Bom 8 3" xfId="10543" xr:uid="{92A8D1BE-9261-4F21-A8D7-AE0E0C90185E}"/>
    <cellStyle name="Bom 8 4" xfId="10544" xr:uid="{A71E83CC-3B5C-4A17-B3A3-8DA4D7B4DBDA}"/>
    <cellStyle name="Bom 9" xfId="10545" xr:uid="{FEFD4F0E-662E-41AF-B77C-E501DE0EFD6A}"/>
    <cellStyle name="Bom 9 2" xfId="10546" xr:uid="{CBC6C656-BC73-4DF0-9A11-9986B3CC3A3A}"/>
    <cellStyle name="Bom 9 3" xfId="10547" xr:uid="{52327B9A-F21D-4979-8CCC-19876FBA2199}"/>
    <cellStyle name="Bom 9 4" xfId="10548" xr:uid="{7AE58E0D-52B0-451A-8A53-FDBAEA9A0411}"/>
    <cellStyle name="BONITO" xfId="10549" xr:uid="{A3C1B252-A554-4600-9C8D-33986ABA4CEA}"/>
    <cellStyle name="BONITO 2" xfId="10550" xr:uid="{BC00394A-2C83-4592-9239-75392E812391}"/>
    <cellStyle name="Buena" xfId="10551" xr:uid="{5D1E123D-6725-4CE5-A03C-9237B1298C40}"/>
    <cellStyle name="Buena 2" xfId="10552" xr:uid="{809DD56E-6FFC-4E70-BBD6-4C596AA2313A}"/>
    <cellStyle name="Buena 3" xfId="10553" xr:uid="{252266A7-D8C1-48F5-A4B4-DCADC1AF615D}"/>
    <cellStyle name="Calculation" xfId="10554" xr:uid="{2B55396A-20A7-4DC1-B2C4-E3BE10E3675D}"/>
    <cellStyle name="Calculation 10" xfId="10555" xr:uid="{E3BB5C88-C157-4D49-B8CE-817D4331D881}"/>
    <cellStyle name="Calculation 11" xfId="10556" xr:uid="{D646283C-E70B-4491-B1CD-F3A87B4743F6}"/>
    <cellStyle name="Calculation 12" xfId="10557" xr:uid="{B0262FDA-6E76-4F90-B8D0-94252C75D60A}"/>
    <cellStyle name="Calculation 13" xfId="10558" xr:uid="{C15FB8A2-AFE1-4BA2-810D-0DC13D7CB55A}"/>
    <cellStyle name="Calculation 14" xfId="10559" xr:uid="{E62D758F-5BA2-4FC5-9512-E90ADDBD4EB1}"/>
    <cellStyle name="Calculation 15" xfId="10560" xr:uid="{EE1E511C-85B9-4BF1-96E0-643124EA967B}"/>
    <cellStyle name="Calculation 16" xfId="10561" xr:uid="{09B01642-8119-4CC7-92E8-CAD3A0668ADA}"/>
    <cellStyle name="Calculation 17" xfId="10562" xr:uid="{67662B91-0186-49D6-96AC-6624A4E92EF6}"/>
    <cellStyle name="Calculation 18" xfId="10563" xr:uid="{12D13878-C3A3-451A-B05C-A7964EF150EB}"/>
    <cellStyle name="Calculation 19" xfId="10564" xr:uid="{072E4E45-A08B-423C-A9C7-8ACDF1281F1E}"/>
    <cellStyle name="Calculation 2" xfId="10565" xr:uid="{BD577B42-5673-48A8-ADB3-93D7631078BF}"/>
    <cellStyle name="Calculation 2 2" xfId="10566" xr:uid="{BAC1037A-9A43-4B51-B91A-2ECAA3E5DCE5}"/>
    <cellStyle name="Calculation 2 2 2" xfId="10567" xr:uid="{7449FF39-AF3C-4FD5-B059-D26360DDF7BF}"/>
    <cellStyle name="Calculation 2 3" xfId="10568" xr:uid="{C16A4001-D48A-4F18-831D-40E1249A90D2}"/>
    <cellStyle name="Calculation 2_1scenario results for thinkcell" xfId="10569" xr:uid="{F9A0C04A-C3D4-423D-9A5E-E469B24157AC}"/>
    <cellStyle name="Calculation 20" xfId="10570" xr:uid="{CE3A0BD8-EDDB-47EF-B0DE-12A725EC8070}"/>
    <cellStyle name="Calculation 21" xfId="10571" xr:uid="{BA9CD694-1020-4CBE-87E5-5EB04A328E46}"/>
    <cellStyle name="Calculation 22" xfId="10572" xr:uid="{B40C9C0F-EA27-4C9F-9B66-B95FED27F655}"/>
    <cellStyle name="Calculation 23" xfId="10573" xr:uid="{D832ED96-86C4-4365-8D50-CD5FE2BF89EC}"/>
    <cellStyle name="Calculation 24" xfId="10574" xr:uid="{C0ED92BC-C6CD-42FB-9C9B-D2FFFCBAC872}"/>
    <cellStyle name="Calculation 25" xfId="10575" xr:uid="{7B8C7307-3B25-429B-BB85-91879519775A}"/>
    <cellStyle name="Calculation 26" xfId="10576" xr:uid="{6BC68B2E-83F5-4733-AF37-72820A6CE612}"/>
    <cellStyle name="Calculation 27" xfId="10577" xr:uid="{DB8BCCAE-0539-4A5D-A9DF-E33F46F0B529}"/>
    <cellStyle name="Calculation 28" xfId="10578" xr:uid="{12117E95-462C-4A51-99D8-6618FC4C2E64}"/>
    <cellStyle name="Calculation 29" xfId="10579" xr:uid="{F8C11F43-8BB2-44E8-8CB3-E2A9485154E8}"/>
    <cellStyle name="Calculation 3" xfId="10580" xr:uid="{58229C22-D33D-41FD-B80A-295B88AF0DBE}"/>
    <cellStyle name="Calculation 3 10" xfId="10581" xr:uid="{3F4555A2-6CB5-433F-BDDE-5E9845DB7269}"/>
    <cellStyle name="Calculation 3 11" xfId="10582" xr:uid="{616A10AB-E984-457F-B859-FB265CB63977}"/>
    <cellStyle name="Calculation 3 12" xfId="10583" xr:uid="{8007B45C-691E-4106-A451-AFB9B503FFF6}"/>
    <cellStyle name="Calculation 3 13" xfId="10584" xr:uid="{60C5F234-A9C7-4DB3-AE47-774FCCEFB891}"/>
    <cellStyle name="Calculation 3 14" xfId="10585" xr:uid="{242BE73F-7B6E-4D76-B9A9-AF7DD80797BE}"/>
    <cellStyle name="Calculation 3 15" xfId="10586" xr:uid="{5204FF8B-67A7-4167-BEFC-45356CD06909}"/>
    <cellStyle name="Calculation 3 2" xfId="10587" xr:uid="{A1C824D9-5FA9-4BF4-B5E2-60A6C01DACA5}"/>
    <cellStyle name="Calculation 3 2 10" xfId="10588" xr:uid="{B68FC6F9-DAE4-4955-A096-71952BB9A0B8}"/>
    <cellStyle name="Calculation 3 2 11" xfId="10589" xr:uid="{4EF4D1A4-24F7-45AE-BB67-44990B0DB462}"/>
    <cellStyle name="Calculation 3 2 12" xfId="10590" xr:uid="{BE7EFFE4-8AD3-4CD2-9D8E-ACBEE05A90FE}"/>
    <cellStyle name="Calculation 3 2 13" xfId="10591" xr:uid="{C197A2BC-C63A-4480-8867-80CE0836F09B}"/>
    <cellStyle name="Calculation 3 2 14" xfId="10592" xr:uid="{C739239D-10F8-4471-BF6D-C8CC0E61FFEC}"/>
    <cellStyle name="Calculation 3 2 15" xfId="10593" xr:uid="{7F2F98DE-37D3-4CA4-9865-83B9CED6BE26}"/>
    <cellStyle name="Calculation 3 2 2" xfId="10594" xr:uid="{2451B356-F37F-45E5-B8FF-9629A6A1EBFD}"/>
    <cellStyle name="Calculation 3 2 3" xfId="10595" xr:uid="{35A8C03B-598F-4E51-927B-FC4B12D7380E}"/>
    <cellStyle name="Calculation 3 2 4" xfId="10596" xr:uid="{8A4B7D4B-0ABC-406A-8E78-31ED624C37D7}"/>
    <cellStyle name="Calculation 3 2 5" xfId="10597" xr:uid="{F02F244F-F057-4C9A-B972-C12FA17FF36B}"/>
    <cellStyle name="Calculation 3 2 6" xfId="10598" xr:uid="{F018D030-9184-4D7A-8B1E-8B83EF3647A5}"/>
    <cellStyle name="Calculation 3 2 7" xfId="10599" xr:uid="{B890CAA2-603C-4DB0-AD79-929E8F88B407}"/>
    <cellStyle name="Calculation 3 2 8" xfId="10600" xr:uid="{5E84DC4A-F83A-41A3-8FF1-91D7B0287E76}"/>
    <cellStyle name="Calculation 3 2 9" xfId="10601" xr:uid="{B9D28C46-D5CD-4DE9-9530-E4EF56212650}"/>
    <cellStyle name="Calculation 3 3" xfId="10602" xr:uid="{CD93FB2A-35E7-4DAE-B482-135B9B49A63A}"/>
    <cellStyle name="Calculation 3 3 2" xfId="10603" xr:uid="{D50502D9-7DA8-4AC4-8D47-76C1CADDCFEA}"/>
    <cellStyle name="Calculation 3 3 3" xfId="10604" xr:uid="{1AF9B7A0-DB1F-4CC2-8E28-C1EA41FB6761}"/>
    <cellStyle name="Calculation 3 3 4" xfId="10605" xr:uid="{801A7196-310E-4C28-8A54-52BB326BEFFC}"/>
    <cellStyle name="Calculation 3 3 5" xfId="10606" xr:uid="{B8310E27-C376-425B-8140-456FFC92AECC}"/>
    <cellStyle name="Calculation 3 3 6" xfId="10607" xr:uid="{C3E13DB2-4CCA-4FE2-984F-2C7983C2BA81}"/>
    <cellStyle name="Calculation 3 3 7" xfId="10608" xr:uid="{CA225EB9-7977-45E7-8DAA-DAD18031B531}"/>
    <cellStyle name="Calculation 3 3 8" xfId="10609" xr:uid="{D2059F2F-F074-4BE8-9DA4-54D1396F529B}"/>
    <cellStyle name="Calculation 3 3 9" xfId="10610" xr:uid="{C89AE854-C872-40EA-AF69-04A1E25C02F2}"/>
    <cellStyle name="Calculation 3 4" xfId="10611" xr:uid="{09C33613-AC4A-4FA3-B07E-97D1A31D96BF}"/>
    <cellStyle name="Calculation 3 5" xfId="10612" xr:uid="{F8668DF8-9DB4-40CC-A554-15401D2BC95E}"/>
    <cellStyle name="Calculation 3 6" xfId="10613" xr:uid="{CF385233-AC41-4654-970C-5E7702D71C0D}"/>
    <cellStyle name="Calculation 3 7" xfId="10614" xr:uid="{CC32AE9E-9081-4D69-A851-6CB8839ABFE0}"/>
    <cellStyle name="Calculation 3 8" xfId="10615" xr:uid="{58E7C12D-A9D1-42EB-9956-9EBB6AE946AB}"/>
    <cellStyle name="Calculation 3 9" xfId="10616" xr:uid="{BBDF6B5A-1982-4BA2-A984-CCAAEA2B4D0A}"/>
    <cellStyle name="Calculation 3_1scenario results for thinkcell" xfId="10617" xr:uid="{7E8BFFCB-88B5-4A35-9672-70657FCEB31B}"/>
    <cellStyle name="Calculation 30" xfId="10618" xr:uid="{D7FAD90C-9E55-4D4B-9390-96DAFEDFCEA8}"/>
    <cellStyle name="Calculation 31" xfId="10619" xr:uid="{1961EEBE-D1F8-4333-8640-F80E2BDDC0F2}"/>
    <cellStyle name="Calculation 32" xfId="10620" xr:uid="{2AA6D780-7C65-43F7-B100-755A0DD1E5D8}"/>
    <cellStyle name="Calculation 33" xfId="10621" xr:uid="{44E66DD5-94B5-48C5-AE3A-33ECEC149E45}"/>
    <cellStyle name="Calculation 34" xfId="10622" xr:uid="{4BE07D23-6D97-4497-BE92-681F582EEAEB}"/>
    <cellStyle name="Calculation 35" xfId="10623" xr:uid="{ADACAE1D-7EC7-4FE9-A2F5-0AF62FF635C7}"/>
    <cellStyle name="Calculation 36" xfId="10624" xr:uid="{57A82DDF-F9B3-44E4-AB08-D14A1A7847AA}"/>
    <cellStyle name="Calculation 37" xfId="10625" xr:uid="{2EDA5679-65B7-4E52-8FEE-50E0902667C4}"/>
    <cellStyle name="Calculation 38" xfId="10626" xr:uid="{7483FA9B-BE6E-47D8-A68F-675A157955C8}"/>
    <cellStyle name="Calculation 39" xfId="10627" xr:uid="{422357DB-5DB9-4EC7-8EFD-59D3D2BDF4A3}"/>
    <cellStyle name="Calculation 4" xfId="10628" xr:uid="{873DF934-8AD1-4C03-83F4-B3AB8D2DD7E0}"/>
    <cellStyle name="Calculation 4 2" xfId="10629" xr:uid="{688FC7AA-87F6-4AE4-BE3D-B1BE7E661E83}"/>
    <cellStyle name="Calculation 4 2 2" xfId="10630" xr:uid="{17A68E46-7ECF-4972-B7CB-29C6E7F60B51}"/>
    <cellStyle name="Calculation 4 3" xfId="10631" xr:uid="{4AC5CC70-3EEC-45AE-95ED-E1BBE4C9928F}"/>
    <cellStyle name="Calculation 4_1scenario results for thinkcell" xfId="10632" xr:uid="{9E8C6846-A3F4-4D6E-804C-5199370FD387}"/>
    <cellStyle name="Calculation 40" xfId="10633" xr:uid="{AB898A67-B90F-4AC9-A4D8-E665A8513BE1}"/>
    <cellStyle name="Calculation 41" xfId="10634" xr:uid="{472ABA88-A8B8-4952-A767-AA272F3041E5}"/>
    <cellStyle name="Calculation 42" xfId="10635" xr:uid="{E7B06A97-1D81-4B97-A037-17461855A1D7}"/>
    <cellStyle name="Calculation 43" xfId="10636" xr:uid="{6FBBCE60-1B0F-40F1-8489-4BD6A4061136}"/>
    <cellStyle name="Calculation 44" xfId="10637" xr:uid="{0E1A08F8-3B88-4E44-8C92-824BC99FEAFF}"/>
    <cellStyle name="Calculation 45" xfId="10638" xr:uid="{AE9FD618-2231-4BA2-A89F-8C0F1FD83B9B}"/>
    <cellStyle name="Calculation 46" xfId="10639" xr:uid="{BA8748D0-25FA-48B7-93E8-738D8597152A}"/>
    <cellStyle name="Calculation 47" xfId="10640" xr:uid="{CEE0DF32-024B-4692-B424-B54D466B5FDB}"/>
    <cellStyle name="Calculation 48" xfId="10641" xr:uid="{4247CFD8-F793-4018-A2F4-39AC4C2FC90A}"/>
    <cellStyle name="Calculation 49" xfId="10642" xr:uid="{4BE1A2B9-1DAA-4F3E-AE3A-1AB24DFDEEDE}"/>
    <cellStyle name="Calculation 5" xfId="10643" xr:uid="{88FE36D2-25BA-4261-86E9-7280747D814E}"/>
    <cellStyle name="Calculation 5 2" xfId="10644" xr:uid="{650E6563-5B60-4D25-9F8D-E9FC8221D663}"/>
    <cellStyle name="Calculation 5 2 2" xfId="10645" xr:uid="{64279BBB-1BD1-40F9-9AF8-59D2142FC39A}"/>
    <cellStyle name="Calculation 5 3" xfId="10646" xr:uid="{0DB5ECFC-8726-4DE9-BC5E-86C0DE363FD1}"/>
    <cellStyle name="Calculation 5_1scenario results for thinkcell" xfId="10647" xr:uid="{649FF51A-1907-4DE4-A6F1-6D2222FD6F2C}"/>
    <cellStyle name="Calculation 50" xfId="10648" xr:uid="{85100FC0-801B-4623-83AA-D0B68A7F99CA}"/>
    <cellStyle name="Calculation 51" xfId="10649" xr:uid="{F1931EAC-76CB-40E5-92B1-80A3D6F13CBB}"/>
    <cellStyle name="Calculation 52" xfId="10650" xr:uid="{DEA2FC93-AA92-4AC6-9C79-386A8EB8C1D7}"/>
    <cellStyle name="Calculation 53" xfId="10651" xr:uid="{399BF145-1EEF-43CB-A487-E11145A38AEC}"/>
    <cellStyle name="Calculation 54" xfId="10652" xr:uid="{7CC420A2-0FFD-46D2-A122-C5FC413422CA}"/>
    <cellStyle name="Calculation 55" xfId="10653" xr:uid="{DAC95180-63B4-4132-A1A2-A9D47A2C3175}"/>
    <cellStyle name="Calculation 56" xfId="10654" xr:uid="{2D7132D3-4098-49E3-AB01-31E89E813C57}"/>
    <cellStyle name="Calculation 57" xfId="10655" xr:uid="{BEEB0C38-5849-4762-AF93-BF0B5C530E33}"/>
    <cellStyle name="Calculation 58" xfId="10656" xr:uid="{59B2C1BA-737D-4A26-81EE-607DB2610C12}"/>
    <cellStyle name="Calculation 59" xfId="10657" xr:uid="{56EF9A2C-A282-447B-9E9D-FA9C1791D728}"/>
    <cellStyle name="Calculation 6" xfId="10658" xr:uid="{23ABEE5A-5ED9-4F41-8DF7-42AE744FD30C}"/>
    <cellStyle name="Calculation 6 2" xfId="10659" xr:uid="{CE6F2FCA-EF21-4E61-A8A7-274D4A83E641}"/>
    <cellStyle name="Calculation 60" xfId="10660" xr:uid="{171A765B-A217-444A-BE63-C683F909DD4C}"/>
    <cellStyle name="Calculation 61" xfId="10661" xr:uid="{65E3E9CC-8C48-456E-AD0D-E40F47554D58}"/>
    <cellStyle name="Calculation 62" xfId="10662" xr:uid="{DD7304E1-F2C1-4BBD-9E7C-AC748E59B685}"/>
    <cellStyle name="Calculation 63" xfId="10663" xr:uid="{1D147DC2-90C8-4299-A147-9A750A8C1A3D}"/>
    <cellStyle name="Calculation 7" xfId="10664" xr:uid="{D5B1F347-6F83-47F1-83D3-BE437A01AEED}"/>
    <cellStyle name="Calculation 8" xfId="10665" xr:uid="{3F456960-0F3E-4283-9A21-8DD1BF3CAFB2}"/>
    <cellStyle name="Calculation 9" xfId="10666" xr:uid="{BC5E6C39-2494-4396-BA62-9A322330646E}"/>
    <cellStyle name="Calculation_~2812244" xfId="10667" xr:uid="{A4E73A51-87E2-4B9E-8B40-F1717B8D5335}"/>
    <cellStyle name="Cálculo 10" xfId="10668" xr:uid="{CF989785-3985-49AA-92A4-47F39A8EED70}"/>
    <cellStyle name="Cálculo 10 10" xfId="10669" xr:uid="{3D9C32BA-85BE-42B5-8078-5942BD5E223C}"/>
    <cellStyle name="Cálculo 10 11" xfId="10670" xr:uid="{BD9A0DF1-2AB2-45ED-BEA7-264C4D866741}"/>
    <cellStyle name="Cálculo 10 12" xfId="10671" xr:uid="{C571D9C6-4A95-4771-BE87-C45967B04178}"/>
    <cellStyle name="Cálculo 10 13" xfId="10672" xr:uid="{17D407AA-533F-42EC-813D-A5D049F85BC0}"/>
    <cellStyle name="Cálculo 10 14" xfId="10673" xr:uid="{3C19B890-FD2F-4074-BF59-FBF06B34A3E0}"/>
    <cellStyle name="Cálculo 10 15" xfId="10674" xr:uid="{A0E198A3-B7F8-4A5B-9737-A7A9FA91DD3D}"/>
    <cellStyle name="Cálculo 10 16" xfId="10675" xr:uid="{A60791CD-3A92-4664-B0C3-7F146113A3B4}"/>
    <cellStyle name="Cálculo 10 17" xfId="10676" xr:uid="{F26CADD5-97EF-4CAF-AD69-A994ED5DD110}"/>
    <cellStyle name="Cálculo 10 18" xfId="10677" xr:uid="{C2670D1F-C7B8-4B1F-AA1E-80B61B708E6F}"/>
    <cellStyle name="Cálculo 10 19" xfId="10678" xr:uid="{C36D3E4E-03D2-481D-B0A7-B18632CD4BFC}"/>
    <cellStyle name="Cálculo 10 2" xfId="10679" xr:uid="{507CAD64-CBF0-4B63-8F31-878C55DB5576}"/>
    <cellStyle name="Cálculo 10 20" xfId="10680" xr:uid="{D4D2C668-2A29-401B-B741-913B336B657A}"/>
    <cellStyle name="Cálculo 10 3" xfId="10681" xr:uid="{979E05FF-8273-4C60-8706-5EE963D16F27}"/>
    <cellStyle name="Cálculo 10 4" xfId="10682" xr:uid="{8A46005A-86DC-418F-8182-B42E073F7948}"/>
    <cellStyle name="Cálculo 10 5" xfId="10683" xr:uid="{193E567C-A82E-4C08-BB7D-25ADB05D36A2}"/>
    <cellStyle name="Cálculo 10 6" xfId="10684" xr:uid="{96FE2971-CF6D-48E3-B7C5-D4355DE3D082}"/>
    <cellStyle name="Cálculo 10 7" xfId="10685" xr:uid="{2F6DB173-E2DF-412E-8021-AC29C5062D65}"/>
    <cellStyle name="Cálculo 10 8" xfId="10686" xr:uid="{E4EC6781-A73D-4B7C-91CE-963B6F80AA6B}"/>
    <cellStyle name="Cálculo 10 9" xfId="10687" xr:uid="{A7EC5854-BE86-4175-98C0-C85F96308A6F}"/>
    <cellStyle name="Cálculo 11" xfId="10688" xr:uid="{22C02344-9095-4E1A-9F2F-72C686E987DC}"/>
    <cellStyle name="Cálculo 11 10" xfId="10689" xr:uid="{C09312FC-4DA5-4C1A-B647-70210650CD4F}"/>
    <cellStyle name="Cálculo 11 11" xfId="10690" xr:uid="{FB6E841D-D951-4B50-B0B9-986C62420751}"/>
    <cellStyle name="Cálculo 11 12" xfId="10691" xr:uid="{992DDD8C-7DD6-45C1-AEA8-1ED51C8461EB}"/>
    <cellStyle name="Cálculo 11 13" xfId="10692" xr:uid="{5FA801A0-BBFA-408E-80DF-5E2CEB21B133}"/>
    <cellStyle name="Cálculo 11 14" xfId="10693" xr:uid="{BC43938D-E5FC-4585-8910-547D6EBA57C4}"/>
    <cellStyle name="Cálculo 11 15" xfId="10694" xr:uid="{7CF8E76B-BF6B-4F14-ABC9-373CD838F2B7}"/>
    <cellStyle name="Cálculo 11 16" xfId="10695" xr:uid="{3F986A4B-D69A-4E9B-A808-D3F1AC520CFC}"/>
    <cellStyle name="Cálculo 11 17" xfId="10696" xr:uid="{B7DEF7AE-7F5A-4EA9-844E-31CF14C9898C}"/>
    <cellStyle name="Cálculo 11 18" xfId="10697" xr:uid="{88035C45-B746-4245-A6DE-0471B0E5266F}"/>
    <cellStyle name="Cálculo 11 19" xfId="10698" xr:uid="{2943914F-0A35-4E1D-883E-25DA4A09541C}"/>
    <cellStyle name="Cálculo 11 2" xfId="10699" xr:uid="{062F6E30-2E2D-48C7-80B8-188572A3510D}"/>
    <cellStyle name="Cálculo 11 20" xfId="10700" xr:uid="{4B5C0A93-5FC2-401E-B7BF-42AD5EA28BD5}"/>
    <cellStyle name="Cálculo 11 3" xfId="10701" xr:uid="{3C7191B9-BDC8-4ADF-AAA2-7A0C2FD40BA3}"/>
    <cellStyle name="Cálculo 11 4" xfId="10702" xr:uid="{3A1CE71D-B1A4-40C3-AE48-83D1FE331640}"/>
    <cellStyle name="Cálculo 11 5" xfId="10703" xr:uid="{B1302971-C0F8-407D-BC04-3D70B812C230}"/>
    <cellStyle name="Cálculo 11 6" xfId="10704" xr:uid="{BDBB5908-74C9-4444-865D-3CBC85FE9ABD}"/>
    <cellStyle name="Cálculo 11 7" xfId="10705" xr:uid="{9B352A17-0C0F-43A5-BB7C-C89688EAE1CC}"/>
    <cellStyle name="Cálculo 11 8" xfId="10706" xr:uid="{A73C1E9E-554F-42D5-BFE8-25415723EFAB}"/>
    <cellStyle name="Cálculo 11 9" xfId="10707" xr:uid="{0A2B22CB-CBE4-46FB-ABB0-B4EED837A48F}"/>
    <cellStyle name="Cálculo 12" xfId="10708" xr:uid="{69A78810-238F-4FE6-9723-D12CD462889C}"/>
    <cellStyle name="Cálculo 12 10" xfId="10709" xr:uid="{29075C50-9E49-44D1-B24D-E6BFDF458ED5}"/>
    <cellStyle name="Cálculo 12 11" xfId="10710" xr:uid="{944A733C-0079-47D9-B4B6-460CA14D95AF}"/>
    <cellStyle name="Cálculo 12 12" xfId="10711" xr:uid="{0ECFD2FD-0EC7-42C8-9C5F-ADE9AD5FAB0D}"/>
    <cellStyle name="Cálculo 12 13" xfId="10712" xr:uid="{FCC4691A-6D98-481B-8F25-3BE043438FEC}"/>
    <cellStyle name="Cálculo 12 14" xfId="10713" xr:uid="{AC4189EF-A392-47E5-9947-248E6210B4B7}"/>
    <cellStyle name="Cálculo 12 15" xfId="10714" xr:uid="{F77773DB-9D31-4865-B861-FF39A1C2A94E}"/>
    <cellStyle name="Cálculo 12 16" xfId="10715" xr:uid="{4568F782-D465-4DB4-8AFB-A3330E5CCE8A}"/>
    <cellStyle name="Cálculo 12 17" xfId="10716" xr:uid="{51715A1F-060C-42B4-8F54-FD57F45EDA49}"/>
    <cellStyle name="Cálculo 12 18" xfId="10717" xr:uid="{578EF7B4-541E-4562-8CD5-3F9EAE646203}"/>
    <cellStyle name="Cálculo 12 19" xfId="10718" xr:uid="{023AC3D1-83DB-4911-85B2-6F50077D938E}"/>
    <cellStyle name="Cálculo 12 2" xfId="10719" xr:uid="{2A70A219-642A-40E7-928D-C34DC9098332}"/>
    <cellStyle name="Cálculo 12 20" xfId="10720" xr:uid="{6A27F427-EDBA-4C11-A8DC-A502A59913F0}"/>
    <cellStyle name="Cálculo 12 3" xfId="10721" xr:uid="{626C6137-20A4-482C-B337-2F756689475D}"/>
    <cellStyle name="Cálculo 12 4" xfId="10722" xr:uid="{E4AB0BBF-3B7C-410C-8EDD-8939F7F7409D}"/>
    <cellStyle name="Cálculo 12 5" xfId="10723" xr:uid="{805D9679-63D3-4D8B-9E22-E5AC82E4638B}"/>
    <cellStyle name="Cálculo 12 6" xfId="10724" xr:uid="{F36BEEDB-4DB9-4183-906D-F753A5D19375}"/>
    <cellStyle name="Cálculo 12 7" xfId="10725" xr:uid="{DE1CBAF9-2E46-4765-B4BC-B2A30C4699A6}"/>
    <cellStyle name="Cálculo 12 8" xfId="10726" xr:uid="{638119BE-78DD-421D-8802-E9EEB86E8823}"/>
    <cellStyle name="Cálculo 12 9" xfId="10727" xr:uid="{F3C9685F-5A73-4C97-9501-4C7D08CF3D02}"/>
    <cellStyle name="Cálculo 13" xfId="10728" xr:uid="{C405106B-D92B-4881-AEF2-40A6AF2CD06D}"/>
    <cellStyle name="Cálculo 13 10" xfId="10729" xr:uid="{C32FE907-3F2D-490E-8306-B071F110C4E5}"/>
    <cellStyle name="Cálculo 13 11" xfId="10730" xr:uid="{6FDEA564-D82E-4DD8-9973-25D34DF13B95}"/>
    <cellStyle name="Cálculo 13 12" xfId="10731" xr:uid="{297B782D-D939-4668-9B3C-46FD6BBBCD34}"/>
    <cellStyle name="Cálculo 13 13" xfId="10732" xr:uid="{7FD436B8-5D87-498E-8B25-35AEB53C3994}"/>
    <cellStyle name="Cálculo 13 14" xfId="10733" xr:uid="{72930DB7-89F1-4C36-A010-E8BBECDABE49}"/>
    <cellStyle name="Cálculo 13 15" xfId="10734" xr:uid="{973A9A08-A5C8-447E-A10E-EB9BBB3560BD}"/>
    <cellStyle name="Cálculo 13 16" xfId="10735" xr:uid="{16C384E0-B3DF-4C94-B21C-5A0E8E4ABA1E}"/>
    <cellStyle name="Cálculo 13 17" xfId="10736" xr:uid="{6B366D21-3767-45A0-88DA-BF1EE2DA3EC5}"/>
    <cellStyle name="Cálculo 13 18" xfId="10737" xr:uid="{A55105B0-BB8A-40AE-8BE7-779A4D2FA6D0}"/>
    <cellStyle name="Cálculo 13 2" xfId="10738" xr:uid="{93D24134-104C-4B23-9C62-3B08C88E1FE7}"/>
    <cellStyle name="Cálculo 13 3" xfId="10739" xr:uid="{AD4FA57B-E15D-4071-AD0E-64D10D91E683}"/>
    <cellStyle name="Cálculo 13 4" xfId="10740" xr:uid="{7C112061-E656-4207-B81C-3D2D903F275C}"/>
    <cellStyle name="Cálculo 13 5" xfId="10741" xr:uid="{100E6110-BABD-40AC-844A-70380E233717}"/>
    <cellStyle name="Cálculo 13 6" xfId="10742" xr:uid="{4AE80E56-2346-4FDA-BE30-1D4BD18028E6}"/>
    <cellStyle name="Cálculo 13 7" xfId="10743" xr:uid="{73B6DD33-7FD6-4B81-9E54-E503339F7C4A}"/>
    <cellStyle name="Cálculo 13 8" xfId="10744" xr:uid="{CF47739D-3DDF-4E48-A3A5-11D7BF437B9B}"/>
    <cellStyle name="Cálculo 13 9" xfId="10745" xr:uid="{04885B1D-DA51-4BCE-BD58-BDC1E1F2F047}"/>
    <cellStyle name="Cálculo 14" xfId="10746" xr:uid="{E2E8AA40-911E-4759-B8B5-2D13118BB4DF}"/>
    <cellStyle name="Cálculo 14 10" xfId="10747" xr:uid="{C38EA73D-DAE3-40F3-B020-E3A7F7F4BFFA}"/>
    <cellStyle name="Cálculo 14 11" xfId="10748" xr:uid="{E7536DBD-B390-4E09-8FF3-92BF567057DA}"/>
    <cellStyle name="Cálculo 14 12" xfId="10749" xr:uid="{93FD0B9F-58B9-4249-9B31-136D4BA7F4F3}"/>
    <cellStyle name="Cálculo 14 13" xfId="10750" xr:uid="{F3A33344-2B3B-47F0-983B-80FEE043BB73}"/>
    <cellStyle name="Cálculo 14 14" xfId="10751" xr:uid="{8951B7A1-C161-4897-8205-5BA281F34DBB}"/>
    <cellStyle name="Cálculo 14 15" xfId="10752" xr:uid="{D09DB9D0-0D05-42D8-BA23-9E726EA420B0}"/>
    <cellStyle name="Cálculo 14 16" xfId="10753" xr:uid="{ED09D844-D3C5-436D-B5AD-0D9DDDBCCCAD}"/>
    <cellStyle name="Cálculo 14 17" xfId="10754" xr:uid="{63899A6C-7CA9-4C88-BDD0-EDB33E2CA52F}"/>
    <cellStyle name="Cálculo 14 18" xfId="10755" xr:uid="{B7102386-5E72-4F5D-8FF8-638811C4A0D8}"/>
    <cellStyle name="Cálculo 14 2" xfId="10756" xr:uid="{05AF7E66-BED5-46B1-94F8-209167085F26}"/>
    <cellStyle name="Cálculo 14 3" xfId="10757" xr:uid="{B0A91EC4-ECD6-4D41-AEB5-2079DC1A9484}"/>
    <cellStyle name="Cálculo 14 4" xfId="10758" xr:uid="{D5B5B2C7-0FA9-4DD8-94BC-C6E91D9602FE}"/>
    <cellStyle name="Cálculo 14 5" xfId="10759" xr:uid="{A2307CF3-AD55-4EC3-A154-FD9BAA109EBE}"/>
    <cellStyle name="Cálculo 14 6" xfId="10760" xr:uid="{037A8FDA-8AA2-4EDB-BBD8-09380CAA167C}"/>
    <cellStyle name="Cálculo 14 7" xfId="10761" xr:uid="{03756FB9-7E3A-461E-93AD-4681BC7D1202}"/>
    <cellStyle name="Cálculo 14 8" xfId="10762" xr:uid="{0957FD51-4424-4228-AA52-D7CFA0AD206C}"/>
    <cellStyle name="Cálculo 14 9" xfId="10763" xr:uid="{C7D45B30-A1FE-4199-9B88-BA298C83F517}"/>
    <cellStyle name="Cálculo 15" xfId="10764" xr:uid="{0846CF2A-EDD2-4D5D-A810-CDB26AEA4136}"/>
    <cellStyle name="Cálculo 15 10" xfId="10765" xr:uid="{7DE1F1F4-82EF-4BAB-953C-503C66831E26}"/>
    <cellStyle name="Cálculo 15 11" xfId="10766" xr:uid="{B93C21DE-82F3-4330-A0D5-BBB651C47EF7}"/>
    <cellStyle name="Cálculo 15 12" xfId="10767" xr:uid="{4DD00847-BB03-4827-99BA-EDF858043356}"/>
    <cellStyle name="Cálculo 15 13" xfId="10768" xr:uid="{C16DABA6-8D4D-490C-B34B-C137284B9804}"/>
    <cellStyle name="Cálculo 15 14" xfId="10769" xr:uid="{7ED67E8E-1F39-4537-BA1F-3C1AD4DC03C0}"/>
    <cellStyle name="Cálculo 15 15" xfId="10770" xr:uid="{21E9D42F-9E13-4D6E-B751-313EDF2EFDDD}"/>
    <cellStyle name="Cálculo 15 16" xfId="10771" xr:uid="{C5B5128A-F0A8-4003-A4CF-628A7C7DD864}"/>
    <cellStyle name="Cálculo 15 17" xfId="10772" xr:uid="{E6619106-68BC-4D5B-BB54-DA35F92C37E8}"/>
    <cellStyle name="Cálculo 15 18" xfId="10773" xr:uid="{F4A5F50B-AC23-4663-9D1A-B08B1017E5B4}"/>
    <cellStyle name="Cálculo 15 2" xfId="10774" xr:uid="{FA4CCA6B-BFB2-4745-8D09-4257B3E82889}"/>
    <cellStyle name="Cálculo 15 3" xfId="10775" xr:uid="{03024726-CCB1-4702-AA30-8C833CDE3910}"/>
    <cellStyle name="Cálculo 15 4" xfId="10776" xr:uid="{819615D7-5390-4F44-AC98-467C50D62311}"/>
    <cellStyle name="Cálculo 15 5" xfId="10777" xr:uid="{77560376-415A-4DAB-ACA3-1F2CF67DF816}"/>
    <cellStyle name="Cálculo 15 6" xfId="10778" xr:uid="{DC86EEA5-FAEE-49FA-BB09-690597A9E230}"/>
    <cellStyle name="Cálculo 15 7" xfId="10779" xr:uid="{DAA10A04-7D5B-4453-B193-8A63960DA9AE}"/>
    <cellStyle name="Cálculo 15 8" xfId="10780" xr:uid="{32D66CD4-69F7-4873-8CBE-EC0B54966DCC}"/>
    <cellStyle name="Cálculo 15 9" xfId="10781" xr:uid="{C12D8487-4833-4815-958B-63CAEBDB5A9C}"/>
    <cellStyle name="Cálculo 16" xfId="10782" xr:uid="{96F6F9EA-DC65-497C-8DA3-5DF832D7A8B9}"/>
    <cellStyle name="Cálculo 16 10" xfId="10783" xr:uid="{838EC066-8E9D-49CF-9A9B-6ABB5165CC30}"/>
    <cellStyle name="Cálculo 16 11" xfId="10784" xr:uid="{61633908-E7EC-4B29-8B2C-05592CD81A5A}"/>
    <cellStyle name="Cálculo 16 12" xfId="10785" xr:uid="{58D84609-BE3C-4D4E-BE18-A6A80CE8B381}"/>
    <cellStyle name="Cálculo 16 13" xfId="10786" xr:uid="{200CE379-2BA4-44F5-9499-E5775ED69B19}"/>
    <cellStyle name="Cálculo 16 14" xfId="10787" xr:uid="{DC49BD89-3E55-4A3D-BF29-750CA9A4A2E5}"/>
    <cellStyle name="Cálculo 16 15" xfId="10788" xr:uid="{2E85292A-64CF-4261-8E14-7523E2195D98}"/>
    <cellStyle name="Cálculo 16 16" xfId="10789" xr:uid="{243E9D75-0545-410E-9415-B36BE1F8C7DB}"/>
    <cellStyle name="Cálculo 16 17" xfId="10790" xr:uid="{E0BB6248-08B3-41A5-9643-227B058DF8BC}"/>
    <cellStyle name="Cálculo 16 18" xfId="10791" xr:uid="{FEFC8159-8012-4F47-9701-6002D9724248}"/>
    <cellStyle name="Cálculo 16 2" xfId="10792" xr:uid="{69A7919E-5905-4E1B-BA19-5AE4C95028E7}"/>
    <cellStyle name="Cálculo 16 3" xfId="10793" xr:uid="{39CC5585-9B50-4D00-AAA2-B058855A7914}"/>
    <cellStyle name="Cálculo 16 4" xfId="10794" xr:uid="{86DACA45-70EA-4EBE-8D29-757B93C0EFC9}"/>
    <cellStyle name="Cálculo 16 5" xfId="10795" xr:uid="{F2EEC982-51E8-436D-BFC6-47F9EC97BD8D}"/>
    <cellStyle name="Cálculo 16 6" xfId="10796" xr:uid="{79BA4F5B-AC30-4C5D-90FA-37222C0A1C38}"/>
    <cellStyle name="Cálculo 16 7" xfId="10797" xr:uid="{532C5087-D846-4BB3-9B33-9E914A58C4D1}"/>
    <cellStyle name="Cálculo 16 8" xfId="10798" xr:uid="{7E4B0DE2-C704-48E2-8DAF-D51FD650DA50}"/>
    <cellStyle name="Cálculo 16 9" xfId="10799" xr:uid="{AE793FB9-7C79-490B-A568-FA8373EA79DE}"/>
    <cellStyle name="Cálculo 17" xfId="10800" xr:uid="{84A88540-8C5A-4198-A43B-B260BFC4CC8A}"/>
    <cellStyle name="Cálculo 17 10" xfId="10801" xr:uid="{F88A8DA2-7595-4B7F-A675-3B2335CA6F26}"/>
    <cellStyle name="Cálculo 17 11" xfId="10802" xr:uid="{B2AA9E97-BD2E-4D5B-8E5E-C897DA535446}"/>
    <cellStyle name="Cálculo 17 12" xfId="10803" xr:uid="{FB528ABF-D729-455F-932F-5D4A92370DA6}"/>
    <cellStyle name="Cálculo 17 13" xfId="10804" xr:uid="{306260FB-E6EA-4AF2-BC6D-143650457EDD}"/>
    <cellStyle name="Cálculo 17 14" xfId="10805" xr:uid="{5EB0FFAB-BDA7-4BD0-BABD-09153A6BA9C9}"/>
    <cellStyle name="Cálculo 17 15" xfId="10806" xr:uid="{AA5751EB-5A65-465A-8772-99C835CB0C79}"/>
    <cellStyle name="Cálculo 17 16" xfId="10807" xr:uid="{1B3F34E0-6D9F-425B-8565-67EEF26A1A37}"/>
    <cellStyle name="Cálculo 17 17" xfId="10808" xr:uid="{7D1B2928-2A5B-471B-9E4A-ADDEF2F0ABED}"/>
    <cellStyle name="Cálculo 17 18" xfId="10809" xr:uid="{AD88900E-5AD9-4FF8-B4B6-12AA20621C3B}"/>
    <cellStyle name="Cálculo 17 2" xfId="10810" xr:uid="{526105FF-59EA-49EA-8BC0-8FAAAE937124}"/>
    <cellStyle name="Cálculo 17 3" xfId="10811" xr:uid="{3CD49D72-F8E6-49B0-B0E8-C5C528B08293}"/>
    <cellStyle name="Cálculo 17 4" xfId="10812" xr:uid="{12555C1B-B76C-45B3-912A-4EA5433DCFE6}"/>
    <cellStyle name="Cálculo 17 5" xfId="10813" xr:uid="{2E762B25-BABC-4972-9287-247214A2140A}"/>
    <cellStyle name="Cálculo 17 6" xfId="10814" xr:uid="{197340D2-3F39-4150-89CA-EA40EA72155F}"/>
    <cellStyle name="Cálculo 17 7" xfId="10815" xr:uid="{4E5EDA6B-DF48-45FC-9B98-B78B1CE20623}"/>
    <cellStyle name="Cálculo 17 8" xfId="10816" xr:uid="{6D8F26E8-8252-4E8F-A63A-604F394FF9F3}"/>
    <cellStyle name="Cálculo 17 9" xfId="10817" xr:uid="{1E472AC4-E820-48C4-971B-97DB03DE69A2}"/>
    <cellStyle name="Cálculo 18" xfId="10818" xr:uid="{1BC4001E-96F6-46CF-9A9B-B15DA1977579}"/>
    <cellStyle name="Cálculo 18 10" xfId="10819" xr:uid="{7EE8BADF-950B-43AB-B4AA-30E9BF29467E}"/>
    <cellStyle name="Cálculo 18 11" xfId="10820" xr:uid="{17B5399A-0DE3-46FC-B3B2-34910A75E026}"/>
    <cellStyle name="Cálculo 18 12" xfId="10821" xr:uid="{54A6EDEB-2D5C-4AAE-B18B-A070D38CFCC8}"/>
    <cellStyle name="Cálculo 18 13" xfId="10822" xr:uid="{FA4DDDCD-0094-47A7-8861-25F5F242E0EE}"/>
    <cellStyle name="Cálculo 18 14" xfId="10823" xr:uid="{414B410B-13F9-4173-999F-485B2D6D79E3}"/>
    <cellStyle name="Cálculo 18 15" xfId="10824" xr:uid="{837EF515-5D9E-4390-A502-B2B6F9F1D53F}"/>
    <cellStyle name="Cálculo 18 16" xfId="10825" xr:uid="{266E5034-3395-4DC1-940B-93A948869BEF}"/>
    <cellStyle name="Cálculo 18 17" xfId="10826" xr:uid="{7AFA3919-6FE3-4A35-8932-E33C2B4A3B6C}"/>
    <cellStyle name="Cálculo 18 18" xfId="10827" xr:uid="{D84FE2DB-6465-4E06-8539-A5B1AB233501}"/>
    <cellStyle name="Cálculo 18 2" xfId="10828" xr:uid="{83D05CC0-614F-463F-A19F-E61652098020}"/>
    <cellStyle name="Cálculo 18 3" xfId="10829" xr:uid="{30B72AFE-15E7-4F21-814F-0165EBA39B2F}"/>
    <cellStyle name="Cálculo 18 4" xfId="10830" xr:uid="{22791069-4559-4FBC-AF32-ED796B82395C}"/>
    <cellStyle name="Cálculo 18 5" xfId="10831" xr:uid="{6FC4CA0F-7BAB-4786-B2A2-DA6EC705BDC1}"/>
    <cellStyle name="Cálculo 18 6" xfId="10832" xr:uid="{8C514D63-57BA-4C4B-B965-38283190753D}"/>
    <cellStyle name="Cálculo 18 7" xfId="10833" xr:uid="{4C637108-C10C-49B1-AA27-4B64EA7313FC}"/>
    <cellStyle name="Cálculo 18 8" xfId="10834" xr:uid="{D36805EA-AE50-42B3-927F-E0D59C59CED5}"/>
    <cellStyle name="Cálculo 18 9" xfId="10835" xr:uid="{AF73F748-0879-4BBE-924F-B73AF82AFA54}"/>
    <cellStyle name="Cálculo 19" xfId="10836" xr:uid="{4DB5A61E-6DBC-437A-A7FF-15F5D4459CFC}"/>
    <cellStyle name="Cálculo 19 10" xfId="10837" xr:uid="{42978FF9-6072-44C4-98A4-F8DA88A33E79}"/>
    <cellStyle name="Cálculo 19 11" xfId="10838" xr:uid="{41028936-0CBC-479D-B723-0E3CCA533E83}"/>
    <cellStyle name="Cálculo 19 12" xfId="10839" xr:uid="{06403B2A-6F16-445B-8FDA-69673FFD5BFA}"/>
    <cellStyle name="Cálculo 19 13" xfId="10840" xr:uid="{EA2C3C1F-C56A-403E-BA05-A894BF1FAC62}"/>
    <cellStyle name="Cálculo 19 14" xfId="10841" xr:uid="{3CDF257A-25D9-4C29-A5EC-0CE4F62F2384}"/>
    <cellStyle name="Cálculo 19 15" xfId="10842" xr:uid="{92AF206D-12D2-4A7C-8FE9-7928329C1971}"/>
    <cellStyle name="Cálculo 19 16" xfId="10843" xr:uid="{7FFD48CC-2BA3-40D4-8FE2-EF6BE650972C}"/>
    <cellStyle name="Cálculo 19 17" xfId="10844" xr:uid="{B88DA52F-A0EC-4AE6-9EAA-E9E82EFCE898}"/>
    <cellStyle name="Cálculo 19 18" xfId="10845" xr:uid="{0D760C0D-0B1F-4D57-8431-6AAA3008F75F}"/>
    <cellStyle name="Cálculo 19 2" xfId="10846" xr:uid="{CEDACFD1-5B6F-4A0C-9285-7B7944B31AED}"/>
    <cellStyle name="Cálculo 19 3" xfId="10847" xr:uid="{0A932AD4-C93B-40B6-B30F-CF9B151994A0}"/>
    <cellStyle name="Cálculo 19 4" xfId="10848" xr:uid="{8CDCE269-B37B-418C-8422-96316FAFF6C4}"/>
    <cellStyle name="Cálculo 19 5" xfId="10849" xr:uid="{FD8DE4D8-471F-4046-8D75-8B0A2DFA398A}"/>
    <cellStyle name="Cálculo 19 6" xfId="10850" xr:uid="{DAE0E3B7-BAA8-4D00-BB8E-8167507BA10F}"/>
    <cellStyle name="Cálculo 19 7" xfId="10851" xr:uid="{2E49166B-C1D1-4EE5-A362-8664D03E55E7}"/>
    <cellStyle name="Cálculo 19 8" xfId="10852" xr:uid="{D6048A19-8B19-4111-A9CE-F4098DEC9C05}"/>
    <cellStyle name="Cálculo 19 9" xfId="10853" xr:uid="{9AA1F216-3CC7-44BB-8E7B-8C05FD5CF116}"/>
    <cellStyle name="Cálculo 2" xfId="10854" xr:uid="{3DABD260-4A3F-40B6-8EDF-9219009B96AA}"/>
    <cellStyle name="Cálculo 2 10" xfId="10855" xr:uid="{97D79C52-C5A4-42CC-A3BC-EE91A01169BF}"/>
    <cellStyle name="Cálculo 2 10 2" xfId="10856" xr:uid="{F7330A2E-0DA9-44A0-97D8-66475BB45C36}"/>
    <cellStyle name="Cálculo 2 11" xfId="10857" xr:uid="{EBB879FA-DB0C-4972-B7F2-9B196CA58671}"/>
    <cellStyle name="Cálculo 2 11 2" xfId="10858" xr:uid="{B47AD0D7-5191-47F2-BF9F-EA1F190947E3}"/>
    <cellStyle name="Cálculo 2 12" xfId="10859" xr:uid="{BB99CBDF-88CC-404A-9587-14BAF0BF0CAE}"/>
    <cellStyle name="Cálculo 2 12 2" xfId="10860" xr:uid="{C28E96B1-C033-497F-A67B-3F0A717A249E}"/>
    <cellStyle name="Cálculo 2 13" xfId="10861" xr:uid="{D4861F89-3791-4A0A-96BB-E3F4D27A75E7}"/>
    <cellStyle name="Cálculo 2 13 2" xfId="10862" xr:uid="{B6E56FDD-9D93-40A6-84FD-BB09E86E2454}"/>
    <cellStyle name="Cálculo 2 14" xfId="10863" xr:uid="{5624C845-9938-44F3-BDAA-2BE4135EDB2B}"/>
    <cellStyle name="Cálculo 2 14 2" xfId="10864" xr:uid="{2F34C421-38B1-4175-B124-ACDDB6AB6259}"/>
    <cellStyle name="Cálculo 2 15" xfId="10865" xr:uid="{29F15078-5E35-4B83-861B-8540C51AB87C}"/>
    <cellStyle name="Cálculo 2 15 2" xfId="10866" xr:uid="{11306884-E90D-4DEB-A960-C7AE90C463BA}"/>
    <cellStyle name="Cálculo 2 16" xfId="10867" xr:uid="{052AE482-D4F8-4CEE-8CDC-0AB531B002CC}"/>
    <cellStyle name="Cálculo 2 16 2" xfId="10868" xr:uid="{9DE4349D-299D-4662-A649-E67FF03B7B4B}"/>
    <cellStyle name="Cálculo 2 17" xfId="10869" xr:uid="{B760D013-85DA-46F7-810F-0B8EB2A12555}"/>
    <cellStyle name="Cálculo 2 17 2" xfId="10870" xr:uid="{CF10F5F6-C672-4802-A0DE-CFC0BB1207B6}"/>
    <cellStyle name="Cálculo 2 18" xfId="10871" xr:uid="{9830173C-945A-47F3-BCAF-BF1CECD600DC}"/>
    <cellStyle name="Cálculo 2 18 2" xfId="10872" xr:uid="{539C3322-EEDD-4DA5-B8CB-85F9151E9C9E}"/>
    <cellStyle name="Cálculo 2 19" xfId="10873" xr:uid="{2968E6B6-7B43-4FFC-925D-A81B32CAA242}"/>
    <cellStyle name="Cálculo 2 19 2" xfId="10874" xr:uid="{5381E47B-AA82-43D3-97F1-E17CA1465311}"/>
    <cellStyle name="Cálculo 2 2" xfId="10875" xr:uid="{E42439B1-DDB8-4BDF-B476-8FEE55BF1F41}"/>
    <cellStyle name="Cálculo 2 2 2" xfId="10876" xr:uid="{EF4627D5-5ED1-4306-8556-95B62BF521ED}"/>
    <cellStyle name="Cálculo 2 2 2 2" xfId="10877" xr:uid="{5939C195-39A8-4EC0-91C9-4A8843AE78A1}"/>
    <cellStyle name="Cálculo 2 2 2 3" xfId="10878" xr:uid="{5E4CAF7B-2BCD-4B3C-B236-43DC940B536D}"/>
    <cellStyle name="Cálculo 2 2 3" xfId="10879" xr:uid="{BB079EBF-227F-48C9-9B32-0CD14B151DB9}"/>
    <cellStyle name="Cálculo 2 2 4" xfId="10880" xr:uid="{9FF09366-B923-4E1A-B773-62C3F3B7BC68}"/>
    <cellStyle name="Cálculo 2 2 4 10" xfId="10881" xr:uid="{ED65168D-2B3C-4239-BE80-4391EF750D59}"/>
    <cellStyle name="Cálculo 2 2 4 11" xfId="10882" xr:uid="{DAA0FCAA-9746-4408-A613-EE32B2EE6591}"/>
    <cellStyle name="Cálculo 2 2 4 12" xfId="10883" xr:uid="{EE093848-D314-4310-A9A3-DA3E18B2CDA7}"/>
    <cellStyle name="Cálculo 2 2 4 13" xfId="10884" xr:uid="{059C1536-4F8F-4797-B382-5F6A1BAF96C2}"/>
    <cellStyle name="Cálculo 2 2 4 14" xfId="10885" xr:uid="{2E0BE163-6F1B-47D2-90B7-96D62872B15E}"/>
    <cellStyle name="Cálculo 2 2 4 15" xfId="10886" xr:uid="{3ED08102-7D0C-47A2-8598-17F74B5E97F4}"/>
    <cellStyle name="Cálculo 2 2 4 16" xfId="10887" xr:uid="{262416EE-7E75-4995-AE2D-D56370B8AF54}"/>
    <cellStyle name="Cálculo 2 2 4 17" xfId="10888" xr:uid="{9A486D24-DB74-4685-850D-F37632CD0713}"/>
    <cellStyle name="Cálculo 2 2 4 18" xfId="10889" xr:uid="{F70DFC0B-C760-4C9D-A7F2-A348D37821E6}"/>
    <cellStyle name="Cálculo 2 2 4 19" xfId="10890" xr:uid="{B92D237F-9BCF-48E5-90F3-B10E2FB333C0}"/>
    <cellStyle name="Cálculo 2 2 4 2" xfId="10891" xr:uid="{4BD38D92-4F13-4715-81BB-98C622AD2ACD}"/>
    <cellStyle name="Cálculo 2 2 4 3" xfId="10892" xr:uid="{C1B7701A-503F-45AB-8091-D45BED0C3B5F}"/>
    <cellStyle name="Cálculo 2 2 4 4" xfId="10893" xr:uid="{03433C56-2408-4C6C-A329-912CBBB60222}"/>
    <cellStyle name="Cálculo 2 2 4 5" xfId="10894" xr:uid="{8AAB8E12-8336-4283-BBAB-22B533D2409F}"/>
    <cellStyle name="Cálculo 2 2 4 6" xfId="10895" xr:uid="{64FEE886-2127-4DB9-BB93-4E3255337468}"/>
    <cellStyle name="Cálculo 2 2 4 7" xfId="10896" xr:uid="{E2D19B9E-4B20-48EF-B30B-A293ECC666CD}"/>
    <cellStyle name="Cálculo 2 2 4 8" xfId="10897" xr:uid="{5BFBA4E8-4FAD-43D8-B175-A91F386B98B6}"/>
    <cellStyle name="Cálculo 2 2 4 9" xfId="10898" xr:uid="{D59A3B00-1FB0-4B1D-8501-0A8B35B4959C}"/>
    <cellStyle name="Cálculo 2 2 5" xfId="10899" xr:uid="{8304E2BE-4DCC-4E03-B180-E8847BA030A3}"/>
    <cellStyle name="Cálculo 2 20" xfId="10900" xr:uid="{8CDADB92-F9A6-420D-8352-F1ADB97DBDF1}"/>
    <cellStyle name="Cálculo 2 20 2" xfId="10901" xr:uid="{BF350F7C-9ED5-42A7-9FF7-828A0146A0A7}"/>
    <cellStyle name="Cálculo 2 21" xfId="10902" xr:uid="{A6A7EE8E-02E4-44DC-8AB5-3CC1475F9262}"/>
    <cellStyle name="Cálculo 2 21 2" xfId="10903" xr:uid="{88C6DD4A-FE5D-4E28-97F6-EBD32485846E}"/>
    <cellStyle name="Cálculo 2 22" xfId="10904" xr:uid="{78AE1FF8-2C43-4ACA-823E-B0E492A697B2}"/>
    <cellStyle name="Cálculo 2 22 2" xfId="10905" xr:uid="{9FDD6B23-9848-4169-8670-8A9540F29A74}"/>
    <cellStyle name="Cálculo 2 23" xfId="10906" xr:uid="{BCADBC29-C29D-4912-B971-BC09F52D1431}"/>
    <cellStyle name="Cálculo 2 23 2" xfId="10907" xr:uid="{117CB516-6464-4722-B0A3-C3D2B31DDCB9}"/>
    <cellStyle name="Cálculo 2 24" xfId="10908" xr:uid="{AA522EDE-0F02-4D73-A8A5-8AF122A919B7}"/>
    <cellStyle name="Cálculo 2 24 2" xfId="10909" xr:uid="{6AF6FA64-3F12-40DC-B191-E490ED3CE93E}"/>
    <cellStyle name="Cálculo 2 25" xfId="10910" xr:uid="{DA3870D8-1BA0-4E9B-8F46-AEA9A36F6A89}"/>
    <cellStyle name="Cálculo 2 25 2" xfId="10911" xr:uid="{0396D160-4D18-415A-A038-34F2E488FA21}"/>
    <cellStyle name="Cálculo 2 26" xfId="10912" xr:uid="{5293BB2C-24DD-4BCB-A277-3C0775F4D3A7}"/>
    <cellStyle name="Cálculo 2 26 2" xfId="10913" xr:uid="{F679E2D4-961C-4056-BC49-ABC4236E7D23}"/>
    <cellStyle name="Cálculo 2 27" xfId="10914" xr:uid="{E4A9D671-4752-49E4-9A83-5D9D455124F6}"/>
    <cellStyle name="Cálculo 2 27 2" xfId="10915" xr:uid="{B2C1E41F-4649-4210-8985-C076B2A306D7}"/>
    <cellStyle name="Cálculo 2 28" xfId="10916" xr:uid="{952F5999-D062-4085-8D49-FEDEA1CA4C31}"/>
    <cellStyle name="Cálculo 2 28 2" xfId="10917" xr:uid="{D0AAB460-2D42-421C-89F6-58A37436B52C}"/>
    <cellStyle name="Cálculo 2 29" xfId="10918" xr:uid="{2FFC476F-6D0B-4504-9890-39619CA755B8}"/>
    <cellStyle name="Cálculo 2 29 2" xfId="10919" xr:uid="{C526E294-1FF3-4972-A165-F7922C497B6F}"/>
    <cellStyle name="Cálculo 2 3" xfId="10920" xr:uid="{E5FDA8A4-B170-4300-AC04-AF378B32997D}"/>
    <cellStyle name="Cálculo 2 3 2" xfId="10921" xr:uid="{2B1E8B0F-6A63-4D47-9336-14996FC9CC76}"/>
    <cellStyle name="Cálculo 2 3 3" xfId="26264" xr:uid="{684C8FF0-B7DF-4797-88A7-061968D95379}"/>
    <cellStyle name="Cálculo 2 30" xfId="10922" xr:uid="{6FF84222-A348-4B79-BE7D-E9E6AAC996C7}"/>
    <cellStyle name="Cálculo 2 30 2" xfId="10923" xr:uid="{ACAB4A78-DA4E-49E0-8DE2-2AC8E5FFDD4A}"/>
    <cellStyle name="Cálculo 2 31" xfId="10924" xr:uid="{0F3D2BA0-64B1-4870-B5E5-79587F6B593E}"/>
    <cellStyle name="Cálculo 2 31 2" xfId="10925" xr:uid="{4E417BE2-7C77-41FD-801B-AB7B25250A00}"/>
    <cellStyle name="Cálculo 2 32" xfId="10926" xr:uid="{7FD6206A-F383-450A-844C-084C3C3F89FD}"/>
    <cellStyle name="Cálculo 2 32 2" xfId="10927" xr:uid="{2D763DDD-4BE7-44E5-AE0D-44784BD673ED}"/>
    <cellStyle name="Cálculo 2 33" xfId="10928" xr:uid="{56DFCBAF-D1E7-4FB4-92DB-B6FF7E05FA7B}"/>
    <cellStyle name="Cálculo 2 33 2" xfId="10929" xr:uid="{64C45B13-9142-4CB5-9F0F-1C224402E3AB}"/>
    <cellStyle name="Cálculo 2 34" xfId="10930" xr:uid="{37CFD85E-E33D-4A9A-943A-DE3E11C03B1B}"/>
    <cellStyle name="Cálculo 2 34 10" xfId="10931" xr:uid="{D69C8D27-07C6-4A9B-A4E8-F55872066940}"/>
    <cellStyle name="Cálculo 2 34 11" xfId="10932" xr:uid="{E12F0025-8943-451C-BD1B-28765BAFDB03}"/>
    <cellStyle name="Cálculo 2 34 12" xfId="10933" xr:uid="{39D92761-0F11-4131-A9FC-16ECD1BD04DD}"/>
    <cellStyle name="Cálculo 2 34 13" xfId="10934" xr:uid="{E77DA403-8838-4CDD-BB2E-D08024B9BFB8}"/>
    <cellStyle name="Cálculo 2 34 14" xfId="10935" xr:uid="{86726AEC-F159-446D-957A-03FCB5E63E61}"/>
    <cellStyle name="Cálculo 2 34 15" xfId="10936" xr:uid="{22320045-45D2-45B2-8224-949441663090}"/>
    <cellStyle name="Cálculo 2 34 16" xfId="10937" xr:uid="{E204BB7A-6686-48BE-B362-739AFB95D2A1}"/>
    <cellStyle name="Cálculo 2 34 17" xfId="10938" xr:uid="{E9FE74CE-C115-43E0-9FB6-7A0824992C97}"/>
    <cellStyle name="Cálculo 2 34 18" xfId="10939" xr:uid="{FE17D063-EB66-466D-92B6-0DAD7136D3EC}"/>
    <cellStyle name="Cálculo 2 34 2" xfId="10940" xr:uid="{2FA47381-9C11-4395-B309-D4F8FA050F4C}"/>
    <cellStyle name="Cálculo 2 34 3" xfId="10941" xr:uid="{4F53DB9D-3C50-4E40-9B68-2A249C25D873}"/>
    <cellStyle name="Cálculo 2 34 4" xfId="10942" xr:uid="{04842FDA-1411-4545-BE5B-FDB3F5A91F84}"/>
    <cellStyle name="Cálculo 2 34 5" xfId="10943" xr:uid="{D9B678A6-EA36-49DE-88D2-4E4D7E1A5057}"/>
    <cellStyle name="Cálculo 2 34 6" xfId="10944" xr:uid="{232A3373-2104-4A71-B6F3-FF3939B12137}"/>
    <cellStyle name="Cálculo 2 34 7" xfId="10945" xr:uid="{24D7803F-8718-46C9-8C34-2B167BC19176}"/>
    <cellStyle name="Cálculo 2 34 8" xfId="10946" xr:uid="{32A77548-898D-4B7C-815F-48F307B8AA9B}"/>
    <cellStyle name="Cálculo 2 34 9" xfId="10947" xr:uid="{876FD718-19A3-432D-943F-E9449BA0D814}"/>
    <cellStyle name="Cálculo 2 35" xfId="10948" xr:uid="{A9EAA9E9-5AA1-4A9A-9870-65D315980729}"/>
    <cellStyle name="Cálculo 2 36" xfId="10949" xr:uid="{FF80A67A-7246-4663-88F0-E5A5AB6C3E13}"/>
    <cellStyle name="Cálculo 2 37" xfId="10950" xr:uid="{632DEF50-899E-4A13-A8E1-6CC60460E133}"/>
    <cellStyle name="Cálculo 2 38" xfId="10951" xr:uid="{1922CBD7-B034-43FC-93DE-00E3270408F2}"/>
    <cellStyle name="Cálculo 2 39" xfId="10952" xr:uid="{51AD6089-B76A-4E4B-8BFD-01BFA60E16EE}"/>
    <cellStyle name="Cálculo 2 4" xfId="10953" xr:uid="{95D9EA7E-FF50-4724-A191-DA1AEA48132C}"/>
    <cellStyle name="Cálculo 2 4 2" xfId="10954" xr:uid="{5019FDF6-34E4-4755-93D2-269A434AFF61}"/>
    <cellStyle name="Cálculo 2 4 3" xfId="26265" xr:uid="{99A14D78-DF7A-429F-9E45-590F51F98D40}"/>
    <cellStyle name="Cálculo 2 40" xfId="10955" xr:uid="{855E2D34-5BD9-4F84-9442-97B11F6DB602}"/>
    <cellStyle name="Cálculo 2 41" xfId="10956" xr:uid="{D79FA142-CEBF-4359-A2A5-6EF38BA33AD5}"/>
    <cellStyle name="Cálculo 2 42" xfId="10957" xr:uid="{CDE28F8F-8355-4A80-8E3D-EE8E5D067B29}"/>
    <cellStyle name="Cálculo 2 43" xfId="10958" xr:uid="{551C1061-1C48-4643-898E-C2BC96CD9EE9}"/>
    <cellStyle name="Cálculo 2 44" xfId="10959" xr:uid="{2826D2CF-4D84-4C9B-942D-92B16186C708}"/>
    <cellStyle name="Cálculo 2 45" xfId="10960" xr:uid="{E1690F43-B623-4BC8-AB00-1913EE4E003B}"/>
    <cellStyle name="Cálculo 2 46" xfId="10961" xr:uid="{EC90CDD2-114E-4F5A-92E9-FAAE6A68F489}"/>
    <cellStyle name="Cálculo 2 47" xfId="10962" xr:uid="{C92A2FCC-BE23-4E9F-BDB5-60134115E4DE}"/>
    <cellStyle name="Cálculo 2 5" xfId="10963" xr:uid="{E60F921E-25A8-4C70-AA8C-DA0400E76732}"/>
    <cellStyle name="Cálculo 2 5 2" xfId="10964" xr:uid="{F6FEA71C-7AFA-40F4-AE57-3BD33A9B2700}"/>
    <cellStyle name="Cálculo 2 5 3" xfId="26266" xr:uid="{EAC6E7E1-B6F1-4A45-BBF6-3CE02933C0CD}"/>
    <cellStyle name="Cálculo 2 6" xfId="10965" xr:uid="{072D9EF5-516A-4893-86E2-953876667B94}"/>
    <cellStyle name="Cálculo 2 6 2" xfId="10966" xr:uid="{C43F67BF-025F-4B79-B31F-56F842616919}"/>
    <cellStyle name="Cálculo 2 6 3" xfId="26267" xr:uid="{03335BF5-2C85-4526-8601-EB8757285447}"/>
    <cellStyle name="Cálculo 2 7" xfId="10967" xr:uid="{5351B94A-DE33-447C-9DA7-12F39A53A4BF}"/>
    <cellStyle name="Cálculo 2 7 2" xfId="10968" xr:uid="{2C84909E-3280-4C92-B57C-0C7CE24FF7B4}"/>
    <cellStyle name="Cálculo 2 8" xfId="10969" xr:uid="{973700AB-C585-46C1-AC32-05583F4AEB29}"/>
    <cellStyle name="Cálculo 2 8 2" xfId="10970" xr:uid="{43306046-D99B-4C8C-80AE-6A449E19FE47}"/>
    <cellStyle name="Cálculo 2 9" xfId="10971" xr:uid="{96311AB1-74C5-47AC-BB51-9BA34498C6BF}"/>
    <cellStyle name="Cálculo 2 9 2" xfId="10972" xr:uid="{BA154071-C841-42C3-B760-827BFFBE0CA2}"/>
    <cellStyle name="Cálculo 20" xfId="10973" xr:uid="{D8E19331-AAA2-4931-B8CA-A7341BB67A06}"/>
    <cellStyle name="Cálculo 20 10" xfId="10974" xr:uid="{7E67A4D7-4098-43D3-A93D-93344DEC5000}"/>
    <cellStyle name="Cálculo 20 11" xfId="10975" xr:uid="{97B56924-5694-4F43-8BAE-43CE0A5B86BD}"/>
    <cellStyle name="Cálculo 20 12" xfId="10976" xr:uid="{DC972B2D-02B0-4AB2-A64F-8FDD0FAFC3A2}"/>
    <cellStyle name="Cálculo 20 13" xfId="10977" xr:uid="{FF7DA57F-DB25-4D01-924B-BE24B737C997}"/>
    <cellStyle name="Cálculo 20 14" xfId="10978" xr:uid="{277D0C64-B956-468D-9AB3-EDD760D7EA4F}"/>
    <cellStyle name="Cálculo 20 15" xfId="10979" xr:uid="{CF24C747-F31D-4D78-8F79-FC8E6CEA09A4}"/>
    <cellStyle name="Cálculo 20 16" xfId="10980" xr:uid="{9C560DC1-74ED-482F-9C1E-AAB5580A9DA1}"/>
    <cellStyle name="Cálculo 20 17" xfId="10981" xr:uid="{240D7DF9-FEB0-4A45-81C0-207D49F99D00}"/>
    <cellStyle name="Cálculo 20 18" xfId="10982" xr:uid="{6D0DA33B-7F31-4019-9C8E-564CE56443CC}"/>
    <cellStyle name="Cálculo 20 2" xfId="10983" xr:uid="{3545D364-D34E-4B15-9E51-D0EC2AC1A11E}"/>
    <cellStyle name="Cálculo 20 3" xfId="10984" xr:uid="{53DD094C-83C4-43FA-B737-28A0DD8631D1}"/>
    <cellStyle name="Cálculo 20 4" xfId="10985" xr:uid="{66C5BC2C-C1ED-42BD-B6CC-8AB8F4CF3001}"/>
    <cellStyle name="Cálculo 20 5" xfId="10986" xr:uid="{FC0B3BF1-C3E4-4447-8893-22C550668020}"/>
    <cellStyle name="Cálculo 20 6" xfId="10987" xr:uid="{DB026CC9-1115-4D27-B5C5-010A9145070D}"/>
    <cellStyle name="Cálculo 20 7" xfId="10988" xr:uid="{72C1B955-CA7C-4A1A-81A2-C2D3CDE708C2}"/>
    <cellStyle name="Cálculo 20 8" xfId="10989" xr:uid="{4E8FAFE3-7DEE-493F-8634-07659D2CA6A4}"/>
    <cellStyle name="Cálculo 20 9" xfId="10990" xr:uid="{AF49B1B7-C084-4645-AF80-29B5C9ECC857}"/>
    <cellStyle name="Cálculo 21" xfId="10991" xr:uid="{A4C090D2-590D-4501-8124-6644E2E7EF68}"/>
    <cellStyle name="Cálculo 21 10" xfId="10992" xr:uid="{E8C0B70D-4B2B-40EA-BB3A-5E9D7492BF01}"/>
    <cellStyle name="Cálculo 21 11" xfId="10993" xr:uid="{CAB2DE84-BAA7-404D-A5DA-FBEB2B3E949C}"/>
    <cellStyle name="Cálculo 21 12" xfId="10994" xr:uid="{771A1E43-2DE0-4DE8-9118-4B9F4B51BE7E}"/>
    <cellStyle name="Cálculo 21 13" xfId="10995" xr:uid="{AF459506-D1E1-4FA1-8F31-6B5293BC1AC5}"/>
    <cellStyle name="Cálculo 21 14" xfId="10996" xr:uid="{A16C2035-0911-47DF-A32C-6102E9EED900}"/>
    <cellStyle name="Cálculo 21 15" xfId="10997" xr:uid="{362F467D-0D86-430F-9C42-16FD955B3FF4}"/>
    <cellStyle name="Cálculo 21 16" xfId="10998" xr:uid="{CA379001-85BC-4FDB-81B8-2707BF16A20A}"/>
    <cellStyle name="Cálculo 21 17" xfId="10999" xr:uid="{BB6AEDAB-0CC3-4D3C-A563-53E208E75D85}"/>
    <cellStyle name="Cálculo 21 18" xfId="11000" xr:uid="{0233AFD9-C5A0-474A-96E1-E134EA9D1C5A}"/>
    <cellStyle name="Cálculo 21 2" xfId="11001" xr:uid="{74F117BC-437C-4EDF-91C1-A6A6007905BE}"/>
    <cellStyle name="Cálculo 21 3" xfId="11002" xr:uid="{ADC7AA6D-83A9-43D9-BB35-C1911B9DBB47}"/>
    <cellStyle name="Cálculo 21 4" xfId="11003" xr:uid="{881F117B-8B56-4C2A-8EA9-5D7DA5B3EC6A}"/>
    <cellStyle name="Cálculo 21 5" xfId="11004" xr:uid="{30840B42-262C-4EAA-A6D1-B11AF6152C08}"/>
    <cellStyle name="Cálculo 21 6" xfId="11005" xr:uid="{82C68F7E-F454-432B-895D-189C1C9590A8}"/>
    <cellStyle name="Cálculo 21 7" xfId="11006" xr:uid="{EA3A53D6-0581-4F16-BDD8-DBA6845DCC15}"/>
    <cellStyle name="Cálculo 21 8" xfId="11007" xr:uid="{19601C2A-5107-4036-9266-A67BB6D25B64}"/>
    <cellStyle name="Cálculo 21 9" xfId="11008" xr:uid="{DAF8E4AC-CC2B-49AC-803B-152AF57DF94A}"/>
    <cellStyle name="Cálculo 22" xfId="11009" xr:uid="{54991F2F-E958-4F21-9FE7-D44F64B9C358}"/>
    <cellStyle name="Cálculo 22 10" xfId="11010" xr:uid="{5CA41CDD-5C16-456E-AA47-7485B93608B4}"/>
    <cellStyle name="Cálculo 22 11" xfId="11011" xr:uid="{F5705283-F000-4E9B-AF58-80E4B7D50CAC}"/>
    <cellStyle name="Cálculo 22 12" xfId="11012" xr:uid="{AA0C4FB2-EF1B-459E-B422-ED0EC39FA940}"/>
    <cellStyle name="Cálculo 22 13" xfId="11013" xr:uid="{05F7B92C-CE2B-4B40-BEF1-F356120CB7A2}"/>
    <cellStyle name="Cálculo 22 14" xfId="11014" xr:uid="{6A148326-CA74-4825-8676-2027256F26A9}"/>
    <cellStyle name="Cálculo 22 15" xfId="11015" xr:uid="{E5A828F5-BACE-4459-9CFD-5E3EB45865BB}"/>
    <cellStyle name="Cálculo 22 16" xfId="11016" xr:uid="{2AD1490A-38B5-4EC9-A513-5AA9938148CA}"/>
    <cellStyle name="Cálculo 22 17" xfId="11017" xr:uid="{034C170E-499F-447B-A525-2D7927C37470}"/>
    <cellStyle name="Cálculo 22 18" xfId="11018" xr:uid="{8F3F055B-0620-4B90-B4D3-FB8963BF4E8B}"/>
    <cellStyle name="Cálculo 22 2" xfId="11019" xr:uid="{75702070-12C8-4E6F-9E2F-DCAB95B2B589}"/>
    <cellStyle name="Cálculo 22 3" xfId="11020" xr:uid="{09546B4A-35D5-44CC-9714-ABE2283F0D97}"/>
    <cellStyle name="Cálculo 22 4" xfId="11021" xr:uid="{EAD1C75B-E18E-4F52-8556-D4E72AFDA0B0}"/>
    <cellStyle name="Cálculo 22 5" xfId="11022" xr:uid="{E4DF1ED0-8C9D-4AD0-8238-D95A0E8B21E7}"/>
    <cellStyle name="Cálculo 22 6" xfId="11023" xr:uid="{67D11576-BC9D-4ACB-8F23-8209EE9BC9D6}"/>
    <cellStyle name="Cálculo 22 7" xfId="11024" xr:uid="{09416ECC-AF73-4E3A-9FE9-3A733ADE7FA3}"/>
    <cellStyle name="Cálculo 22 8" xfId="11025" xr:uid="{23F73AAE-88D4-4E56-A31A-78DBB5E51222}"/>
    <cellStyle name="Cálculo 22 9" xfId="11026" xr:uid="{981CB1A1-0727-4A88-BCEA-A603217D35ED}"/>
    <cellStyle name="Cálculo 23" xfId="11027" xr:uid="{14C6AB9E-A6E8-4588-86BC-39E7FF16504B}"/>
    <cellStyle name="Cálculo 23 10" xfId="11028" xr:uid="{CC0A7165-91A3-4D56-B479-CED1D7293B5F}"/>
    <cellStyle name="Cálculo 23 11" xfId="11029" xr:uid="{79B5A73F-295F-412A-B4A0-2D76AAF6016A}"/>
    <cellStyle name="Cálculo 23 12" xfId="11030" xr:uid="{2359AF7E-1F72-40DF-B47D-5032C0E54341}"/>
    <cellStyle name="Cálculo 23 13" xfId="11031" xr:uid="{219A7713-3631-465B-9374-6ABE1DDDA2E3}"/>
    <cellStyle name="Cálculo 23 14" xfId="11032" xr:uid="{873698EA-1ACF-4289-8DB6-05630FC7F454}"/>
    <cellStyle name="Cálculo 23 15" xfId="11033" xr:uid="{F7F33AA8-5C24-4187-92A2-CE21E38AD5DB}"/>
    <cellStyle name="Cálculo 23 16" xfId="11034" xr:uid="{EF809BCD-0436-4306-992F-71681B786E98}"/>
    <cellStyle name="Cálculo 23 17" xfId="11035" xr:uid="{1D5692F8-A0BC-4077-8109-2F5EE061429B}"/>
    <cellStyle name="Cálculo 23 18" xfId="11036" xr:uid="{E2498747-300B-4A3B-917A-DAF3D23C1086}"/>
    <cellStyle name="Cálculo 23 2" xfId="11037" xr:uid="{047EBEA9-E29E-42EE-9571-F10F0826D2DA}"/>
    <cellStyle name="Cálculo 23 3" xfId="11038" xr:uid="{E3064D69-D536-4037-A2F6-EB6B02D24D43}"/>
    <cellStyle name="Cálculo 23 4" xfId="11039" xr:uid="{45A35A0F-A831-4BB4-BA5C-723052249D76}"/>
    <cellStyle name="Cálculo 23 5" xfId="11040" xr:uid="{25FD4105-BC1B-4040-BFAC-4B8AFA1050C2}"/>
    <cellStyle name="Cálculo 23 6" xfId="11041" xr:uid="{3364E764-D888-4744-8A3C-E2387A5D8318}"/>
    <cellStyle name="Cálculo 23 7" xfId="11042" xr:uid="{CC24E78B-6924-477B-8D45-B5F14530BF24}"/>
    <cellStyle name="Cálculo 23 8" xfId="11043" xr:uid="{A1635DDD-D282-44E3-A34C-EAA60F9AED3D}"/>
    <cellStyle name="Cálculo 23 9" xfId="11044" xr:uid="{F654E59D-6B1B-49BC-93B8-C43D90819909}"/>
    <cellStyle name="Cálculo 24" xfId="11045" xr:uid="{07C079B5-96A5-4FBB-8796-A06846FA18C4}"/>
    <cellStyle name="Cálculo 24 10" xfId="11046" xr:uid="{228A7943-8276-4613-AFEF-B29527749959}"/>
    <cellStyle name="Cálculo 24 11" xfId="11047" xr:uid="{66126C8B-E372-4922-9BDD-2BB5F63666EB}"/>
    <cellStyle name="Cálculo 24 12" xfId="11048" xr:uid="{A1E5552C-DD1B-4773-93AC-97C51C86FC32}"/>
    <cellStyle name="Cálculo 24 13" xfId="11049" xr:uid="{F02F2A83-60BD-41A7-A3CB-938A757B5294}"/>
    <cellStyle name="Cálculo 24 14" xfId="11050" xr:uid="{A747BB3E-4BF0-42DB-9E1D-9B8B2D575E67}"/>
    <cellStyle name="Cálculo 24 15" xfId="11051" xr:uid="{35C26BBB-6112-4912-8C53-84E66405FBE1}"/>
    <cellStyle name="Cálculo 24 16" xfId="11052" xr:uid="{F5060CFD-8A5C-46E6-9E26-6E3A252D38CE}"/>
    <cellStyle name="Cálculo 24 17" xfId="11053" xr:uid="{8531DBFB-C70A-43FC-BAA1-D2C433BEA922}"/>
    <cellStyle name="Cálculo 24 18" xfId="11054" xr:uid="{BFCCC2D4-6369-4766-894E-9068C0E57966}"/>
    <cellStyle name="Cálculo 24 2" xfId="11055" xr:uid="{8A37D8A4-6988-4424-969E-5C91C762E418}"/>
    <cellStyle name="Cálculo 24 3" xfId="11056" xr:uid="{3D16A925-8315-4A66-885C-D6778DD15C38}"/>
    <cellStyle name="Cálculo 24 4" xfId="11057" xr:uid="{CA29347E-1474-4355-8FC1-3EE91C6D4F9D}"/>
    <cellStyle name="Cálculo 24 5" xfId="11058" xr:uid="{D108330D-D55C-4899-AB22-DCEE85467791}"/>
    <cellStyle name="Cálculo 24 6" xfId="11059" xr:uid="{B860F257-D02C-4CA9-99FE-D54873A85E8F}"/>
    <cellStyle name="Cálculo 24 7" xfId="11060" xr:uid="{581850A3-7640-4640-9C0A-154C3EF8D6F0}"/>
    <cellStyle name="Cálculo 24 8" xfId="11061" xr:uid="{3FD1E846-567B-42C0-A8FE-5262C0F9A2A4}"/>
    <cellStyle name="Cálculo 24 9" xfId="11062" xr:uid="{7387E9E4-1EB9-45DF-A983-66170A0885F5}"/>
    <cellStyle name="Cálculo 25" xfId="11063" xr:uid="{8362FB6E-CF90-4B0A-B17B-4E409086B07B}"/>
    <cellStyle name="Cálculo 25 10" xfId="11064" xr:uid="{C48930E2-0F98-4C0A-9375-38E4526DE445}"/>
    <cellStyle name="Cálculo 25 11" xfId="11065" xr:uid="{0335BB4A-5865-46B4-AD5A-A180ECDE9598}"/>
    <cellStyle name="Cálculo 25 12" xfId="11066" xr:uid="{AA3E6919-5226-4910-8C4C-A6FE02E88A89}"/>
    <cellStyle name="Cálculo 25 13" xfId="11067" xr:uid="{088D90CC-C482-47B8-BD81-105E194077E8}"/>
    <cellStyle name="Cálculo 25 14" xfId="11068" xr:uid="{C01D0447-4CA2-46D9-BC42-2CACACCA9B55}"/>
    <cellStyle name="Cálculo 25 15" xfId="11069" xr:uid="{0DB8903A-92DD-40DA-80B2-DB0181E0D15F}"/>
    <cellStyle name="Cálculo 25 16" xfId="11070" xr:uid="{A2FB8B25-7FF9-4758-A89B-591897F72D95}"/>
    <cellStyle name="Cálculo 25 17" xfId="11071" xr:uid="{93ECC893-C03C-4529-8F8F-203FA0DA0509}"/>
    <cellStyle name="Cálculo 25 18" xfId="11072" xr:uid="{22AD69B8-04C2-45A6-9AD9-A75FE5D9009E}"/>
    <cellStyle name="Cálculo 25 2" xfId="11073" xr:uid="{6CCA3920-1B76-4290-96BC-56B5F42A7BB1}"/>
    <cellStyle name="Cálculo 25 3" xfId="11074" xr:uid="{40A5CA11-F991-435F-974A-3D14E1B97832}"/>
    <cellStyle name="Cálculo 25 4" xfId="11075" xr:uid="{66343F3F-BB68-4D18-B502-5B9A28264259}"/>
    <cellStyle name="Cálculo 25 5" xfId="11076" xr:uid="{B7D839B9-A78F-4632-83B4-9D779651B37F}"/>
    <cellStyle name="Cálculo 25 6" xfId="11077" xr:uid="{BBD98E1E-43C9-465C-B81D-8CD2A345BB05}"/>
    <cellStyle name="Cálculo 25 7" xfId="11078" xr:uid="{C5125C8B-6E93-43D1-A50B-14A572172203}"/>
    <cellStyle name="Cálculo 25 8" xfId="11079" xr:uid="{145CEDA8-4895-42BC-81AB-EA7013AAB0F8}"/>
    <cellStyle name="Cálculo 25 9" xfId="11080" xr:uid="{E8B057B4-8DF3-4568-9DFA-A386E9EF10FE}"/>
    <cellStyle name="Cálculo 26" xfId="11081" xr:uid="{E324B5CA-3BFE-4C6B-8E43-B078058B3CDE}"/>
    <cellStyle name="Cálculo 26 10" xfId="11082" xr:uid="{2149B3B9-713A-4D2C-97DE-D900B4EE35CA}"/>
    <cellStyle name="Cálculo 26 11" xfId="11083" xr:uid="{278EB0D5-D5C8-4411-9305-55A974408A3E}"/>
    <cellStyle name="Cálculo 26 12" xfId="11084" xr:uid="{487CB859-46B0-47B3-8FE5-CEF960E14C2C}"/>
    <cellStyle name="Cálculo 26 13" xfId="11085" xr:uid="{59D8F161-2875-4ED2-8DB6-29A01FFA1932}"/>
    <cellStyle name="Cálculo 26 14" xfId="11086" xr:uid="{DE7FD8EC-6CC5-45AC-80BA-CBDC4FCFD966}"/>
    <cellStyle name="Cálculo 26 15" xfId="11087" xr:uid="{6893E100-911A-4F56-A28B-A1E28EC3D1DC}"/>
    <cellStyle name="Cálculo 26 16" xfId="11088" xr:uid="{00805BF8-500B-4F1E-B460-20A418FD4753}"/>
    <cellStyle name="Cálculo 26 17" xfId="11089" xr:uid="{1EE89D38-CFB7-4E94-8FC0-77810D5B18AC}"/>
    <cellStyle name="Cálculo 26 18" xfId="11090" xr:uid="{92BE9E92-FAF7-4A1F-A407-3D6C2ADB1210}"/>
    <cellStyle name="Cálculo 26 2" xfId="11091" xr:uid="{85E9BB07-C312-4E8E-835E-9A3D7C8A636C}"/>
    <cellStyle name="Cálculo 26 3" xfId="11092" xr:uid="{AE3DC407-D599-4638-BB04-BC823D7E79F6}"/>
    <cellStyle name="Cálculo 26 4" xfId="11093" xr:uid="{1D1BBB7C-55C7-4AE8-837A-5B8FCF25DDB8}"/>
    <cellStyle name="Cálculo 26 5" xfId="11094" xr:uid="{BDE73490-BEB1-4EF5-8507-24A245048A39}"/>
    <cellStyle name="Cálculo 26 6" xfId="11095" xr:uid="{4767AC32-367E-4A1E-A5BA-CA5DE64D6798}"/>
    <cellStyle name="Cálculo 26 7" xfId="11096" xr:uid="{4F46F011-0865-49CB-B6B8-A98EC5D5021A}"/>
    <cellStyle name="Cálculo 26 8" xfId="11097" xr:uid="{2CD5B5FA-F4A9-4597-9AF6-EB8175113E02}"/>
    <cellStyle name="Cálculo 26 9" xfId="11098" xr:uid="{EDB63005-1693-4704-A364-A8EF7D3C4BDF}"/>
    <cellStyle name="Cálculo 27" xfId="11099" xr:uid="{31E89E5F-373D-4712-B223-AB6E69464FFF}"/>
    <cellStyle name="Cálculo 27 10" xfId="11100" xr:uid="{048C761B-0266-4F0B-A137-D95A7C9FF875}"/>
    <cellStyle name="Cálculo 27 11" xfId="11101" xr:uid="{03F5B1A8-238D-4CFD-A8A2-FC9710606976}"/>
    <cellStyle name="Cálculo 27 12" xfId="11102" xr:uid="{C7157DB3-B833-409B-9E85-B0CC87976C00}"/>
    <cellStyle name="Cálculo 27 13" xfId="11103" xr:uid="{7E81E7C6-C27F-4C5B-AF98-878A0E45AD90}"/>
    <cellStyle name="Cálculo 27 14" xfId="11104" xr:uid="{F11DB41B-7DB8-4767-A787-40077503ED11}"/>
    <cellStyle name="Cálculo 27 15" xfId="11105" xr:uid="{0A16C85C-D504-4713-A954-708B35459A2E}"/>
    <cellStyle name="Cálculo 27 16" xfId="11106" xr:uid="{1D957896-9034-4851-9467-D011F684880A}"/>
    <cellStyle name="Cálculo 27 17" xfId="11107" xr:uid="{CE71C6AA-5C81-4295-AA5E-BB035EC9564F}"/>
    <cellStyle name="Cálculo 27 18" xfId="11108" xr:uid="{07AC5601-0A37-4EF6-A13E-CEDD0C8EB3C8}"/>
    <cellStyle name="Cálculo 27 2" xfId="11109" xr:uid="{3AB8AB57-FB05-4BF2-81CF-D621BE229789}"/>
    <cellStyle name="Cálculo 27 3" xfId="11110" xr:uid="{A44F5C36-225F-454A-9EBC-9F2BCBF0F569}"/>
    <cellStyle name="Cálculo 27 4" xfId="11111" xr:uid="{7AED123E-B40A-4AC8-B90B-D64D5B689A05}"/>
    <cellStyle name="Cálculo 27 5" xfId="11112" xr:uid="{E441EC15-80D1-4F13-B9F2-DFD1DDC0D112}"/>
    <cellStyle name="Cálculo 27 6" xfId="11113" xr:uid="{7C4216EA-055C-4A7E-8A12-3F855EAD0782}"/>
    <cellStyle name="Cálculo 27 7" xfId="11114" xr:uid="{5EB75B6E-724D-4837-9837-1100F088FE78}"/>
    <cellStyle name="Cálculo 27 8" xfId="11115" xr:uid="{7AFDF3A0-D7A2-4A1F-A6AD-3C56C415C3D5}"/>
    <cellStyle name="Cálculo 27 9" xfId="11116" xr:uid="{78EAC20F-2012-4BB6-BA15-92C22089CBFC}"/>
    <cellStyle name="Cálculo 28" xfId="11117" xr:uid="{7CAD9C5A-511E-4798-B06E-CC3728905148}"/>
    <cellStyle name="Cálculo 28 10" xfId="11118" xr:uid="{DBED3D3D-7F35-4F7D-B709-B69B914384DD}"/>
    <cellStyle name="Cálculo 28 11" xfId="11119" xr:uid="{E1425C34-2496-42AB-9255-84F6F7E39C03}"/>
    <cellStyle name="Cálculo 28 12" xfId="11120" xr:uid="{9E10F283-B75D-4367-969B-244730FF582D}"/>
    <cellStyle name="Cálculo 28 13" xfId="11121" xr:uid="{4F991321-46CC-4ECB-87D9-179B0A082FC2}"/>
    <cellStyle name="Cálculo 28 14" xfId="11122" xr:uid="{B12AC9A3-5EE2-485F-A628-72D41FBE9F22}"/>
    <cellStyle name="Cálculo 28 15" xfId="11123" xr:uid="{49828755-8587-4351-AFD7-EF67408611FF}"/>
    <cellStyle name="Cálculo 28 16" xfId="11124" xr:uid="{3CC11BB5-3BED-45E5-B71E-36FC229A4C76}"/>
    <cellStyle name="Cálculo 28 17" xfId="11125" xr:uid="{85F2BFEE-5A98-46CD-964A-0BC151D40568}"/>
    <cellStyle name="Cálculo 28 18" xfId="11126" xr:uid="{B50FD8E5-D53D-46BA-8E2C-844A77CCA4A3}"/>
    <cellStyle name="Cálculo 28 2" xfId="11127" xr:uid="{A18A0D47-DDCF-4F31-A23A-6CE8EB433A51}"/>
    <cellStyle name="Cálculo 28 3" xfId="11128" xr:uid="{CFD5D8F2-7548-4BB9-8BAF-E5A494105605}"/>
    <cellStyle name="Cálculo 28 4" xfId="11129" xr:uid="{E9F1F377-01D9-4B55-9A3E-82318299CF24}"/>
    <cellStyle name="Cálculo 28 5" xfId="11130" xr:uid="{A0FB3454-B8EE-42F4-93E5-519336A58845}"/>
    <cellStyle name="Cálculo 28 6" xfId="11131" xr:uid="{A130CCF7-DA05-4C58-BBB9-45D620842A79}"/>
    <cellStyle name="Cálculo 28 7" xfId="11132" xr:uid="{18F99BE9-644E-414D-8D71-57AC1A10E784}"/>
    <cellStyle name="Cálculo 28 8" xfId="11133" xr:uid="{974B7085-C030-4F67-99E1-D87F0323BFF2}"/>
    <cellStyle name="Cálculo 28 9" xfId="11134" xr:uid="{7ADBC54C-D1C8-40E2-A980-E61E89032089}"/>
    <cellStyle name="Cálculo 29" xfId="11135" xr:uid="{9CAB7880-4B6B-4A86-AA9B-6D7D2FB22595}"/>
    <cellStyle name="Cálculo 29 10" xfId="11136" xr:uid="{7E974A01-4B53-4A07-9511-4CE16CB4AAB3}"/>
    <cellStyle name="Cálculo 29 11" xfId="11137" xr:uid="{E03B417D-77C3-489E-80D8-F480B0AF3A4D}"/>
    <cellStyle name="Cálculo 29 12" xfId="11138" xr:uid="{65458F44-A5C0-4D36-A648-107BF389E39F}"/>
    <cellStyle name="Cálculo 29 13" xfId="11139" xr:uid="{668838E4-DDB6-48C8-BBB5-84B340E578D7}"/>
    <cellStyle name="Cálculo 29 14" xfId="11140" xr:uid="{90798B93-2989-400D-B8D3-751859A445B2}"/>
    <cellStyle name="Cálculo 29 15" xfId="11141" xr:uid="{06163390-4668-4F49-B9F4-8768CE5D1D19}"/>
    <cellStyle name="Cálculo 29 16" xfId="11142" xr:uid="{8F0594D1-1710-4E5B-A60F-4AFF44C45066}"/>
    <cellStyle name="Cálculo 29 17" xfId="11143" xr:uid="{9890397D-23A1-44FA-81C0-66E165C804BF}"/>
    <cellStyle name="Cálculo 29 18" xfId="11144" xr:uid="{CDA97D05-D84A-4002-89BE-D663D6F29CE0}"/>
    <cellStyle name="Cálculo 29 2" xfId="11145" xr:uid="{79264020-3C8B-491C-8A10-7CA788791B12}"/>
    <cellStyle name="Cálculo 29 3" xfId="11146" xr:uid="{D8D4D31E-2FEE-4324-B930-AAB6C2C83A5C}"/>
    <cellStyle name="Cálculo 29 4" xfId="11147" xr:uid="{10DE2304-20AB-4978-BC24-8629A0396711}"/>
    <cellStyle name="Cálculo 29 5" xfId="11148" xr:uid="{9C056709-48B9-45B8-A71E-F22B06096EC8}"/>
    <cellStyle name="Cálculo 29 6" xfId="11149" xr:uid="{9CA0195D-6818-4C63-8C0F-71D01C7F0FCE}"/>
    <cellStyle name="Cálculo 29 7" xfId="11150" xr:uid="{A97E4F3A-335B-467B-8383-C59981D71C2E}"/>
    <cellStyle name="Cálculo 29 8" xfId="11151" xr:uid="{C8A6504F-7D32-4CAC-90F5-A77D9FC8991B}"/>
    <cellStyle name="Cálculo 29 9" xfId="11152" xr:uid="{621794C9-ED14-4C4A-965D-A844F38E867B}"/>
    <cellStyle name="Cálculo 3" xfId="11153" xr:uid="{28699C54-7956-41A0-A9E1-46AC46C9E476}"/>
    <cellStyle name="Cálculo 3 10" xfId="11154" xr:uid="{41CCD9A3-90CE-4E37-A827-AE2B7BFD6DAC}"/>
    <cellStyle name="Cálculo 3 11" xfId="11155" xr:uid="{DE5479A3-F45D-4D9A-83D7-6578139C7BCE}"/>
    <cellStyle name="Cálculo 3 12" xfId="11156" xr:uid="{98EBC688-3978-4881-AA28-032BFEA2A8B7}"/>
    <cellStyle name="Cálculo 3 13" xfId="11157" xr:uid="{B6B05C68-1A24-4023-8861-C1C3457B4148}"/>
    <cellStyle name="Cálculo 3 14" xfId="11158" xr:uid="{3B2E8018-A3A9-4F3B-8EE7-858BBB7EF350}"/>
    <cellStyle name="Cálculo 3 15" xfId="11159" xr:uid="{4812F0DF-BD4D-48B7-9511-9F30EC6467F5}"/>
    <cellStyle name="Cálculo 3 16" xfId="11160" xr:uid="{86E59A5D-E7AE-4963-9D9B-4CD623013553}"/>
    <cellStyle name="Cálculo 3 17" xfId="11161" xr:uid="{D1E1C87E-4BFF-46EC-BE6A-58CB4FB8D838}"/>
    <cellStyle name="Cálculo 3 18" xfId="11162" xr:uid="{C6F542B1-26A4-4E76-AA8D-70BFF68D208C}"/>
    <cellStyle name="Cálculo 3 19" xfId="11163" xr:uid="{0D37F314-43BB-44C5-BD7E-735C8FE62241}"/>
    <cellStyle name="Cálculo 3 2" xfId="11164" xr:uid="{CDD2AF22-C07A-4FA1-B336-DB8B89223CD5}"/>
    <cellStyle name="Cálculo 3 2 2" xfId="11165" xr:uid="{BAE5DEFD-37EE-48FE-8861-44D7D546E1D2}"/>
    <cellStyle name="Cálculo 3 20" xfId="11166" xr:uid="{1645DE0F-BFE8-447B-80CD-2A1CAC673DAE}"/>
    <cellStyle name="Cálculo 3 3" xfId="11167" xr:uid="{D657A406-F462-4E70-AC38-9ED235634E2F}"/>
    <cellStyle name="Cálculo 3 4" xfId="11168" xr:uid="{9F0F7174-8484-4E17-89D1-FC6D9C99A616}"/>
    <cellStyle name="Cálculo 3 5" xfId="11169" xr:uid="{E2BD8900-DEAF-4451-AAA2-58BA774A3315}"/>
    <cellStyle name="Cálculo 3 6" xfId="11170" xr:uid="{6A61E6B3-A9CC-4508-9B13-3397BA49AABF}"/>
    <cellStyle name="Cálculo 3 7" xfId="11171" xr:uid="{AF1A5578-9B63-413C-9739-75B1FEB02217}"/>
    <cellStyle name="Cálculo 3 8" xfId="11172" xr:uid="{1AC48970-35AD-4420-B467-9EC0F2215CBB}"/>
    <cellStyle name="Cálculo 3 9" xfId="11173" xr:uid="{2D646232-4751-49AC-A40D-B59BF7D50C40}"/>
    <cellStyle name="Cálculo 30" xfId="11174" xr:uid="{AF8C8AC1-E3DD-4949-8908-515F12C8A7D8}"/>
    <cellStyle name="Cálculo 30 10" xfId="11175" xr:uid="{FC336268-C629-45B0-B6B1-0F6C59676D85}"/>
    <cellStyle name="Cálculo 30 11" xfId="11176" xr:uid="{F8591C9A-7917-4AF9-AA80-B395A6434C5B}"/>
    <cellStyle name="Cálculo 30 12" xfId="11177" xr:uid="{4F9E789A-F008-4354-B2EC-54138B28A8B8}"/>
    <cellStyle name="Cálculo 30 13" xfId="11178" xr:uid="{D795912E-532A-4CB3-90C2-375C46BB7B1D}"/>
    <cellStyle name="Cálculo 30 14" xfId="11179" xr:uid="{5E2D099C-57AE-4153-A1E1-1B51A322E630}"/>
    <cellStyle name="Cálculo 30 15" xfId="11180" xr:uid="{16255B0D-8D75-4C78-9D8E-0470B12F58E2}"/>
    <cellStyle name="Cálculo 30 16" xfId="11181" xr:uid="{9D734452-80E9-40BC-BDCE-82BA826CBA26}"/>
    <cellStyle name="Cálculo 30 17" xfId="11182" xr:uid="{5D409E63-5792-4334-9D2D-B9D2563E6350}"/>
    <cellStyle name="Cálculo 30 18" xfId="11183" xr:uid="{B1B98A01-E79F-4C60-BA70-773C604C4EAF}"/>
    <cellStyle name="Cálculo 30 2" xfId="11184" xr:uid="{EF0FC6CC-3AA0-4232-9B5E-42F200CFE7B2}"/>
    <cellStyle name="Cálculo 30 3" xfId="11185" xr:uid="{61291194-4AE2-463B-AFB0-7D4A6980ED7F}"/>
    <cellStyle name="Cálculo 30 4" xfId="11186" xr:uid="{4109627C-FE07-4466-85B6-F9DB0C751681}"/>
    <cellStyle name="Cálculo 30 5" xfId="11187" xr:uid="{68CBC076-44D7-497B-BC17-66E5FCF19D2B}"/>
    <cellStyle name="Cálculo 30 6" xfId="11188" xr:uid="{B167DA37-FD23-4CE9-8E2B-3A290E8EF285}"/>
    <cellStyle name="Cálculo 30 7" xfId="11189" xr:uid="{E031A94A-7B51-44DA-8C45-609F26870C30}"/>
    <cellStyle name="Cálculo 30 8" xfId="11190" xr:uid="{0E3AC78D-177C-475A-BFE2-022F5E377CB2}"/>
    <cellStyle name="Cálculo 30 9" xfId="11191" xr:uid="{CD8AF720-C300-4BCF-8663-02CA033790C9}"/>
    <cellStyle name="Cálculo 31" xfId="11192" xr:uid="{8A76BD59-5C0F-4A62-A04B-F54EDB97E81B}"/>
    <cellStyle name="Cálculo 31 10" xfId="11193" xr:uid="{D9659ABD-EB9C-47A2-9557-9FF2A5CC85A3}"/>
    <cellStyle name="Cálculo 31 11" xfId="11194" xr:uid="{2A7C712C-C106-4067-8CC3-EC6C0224D240}"/>
    <cellStyle name="Cálculo 31 12" xfId="11195" xr:uid="{DA0312C7-3683-498F-81EE-3D8257F6320B}"/>
    <cellStyle name="Cálculo 31 13" xfId="11196" xr:uid="{159919E4-40C5-436F-8CF3-F1B7324FEBD3}"/>
    <cellStyle name="Cálculo 31 14" xfId="11197" xr:uid="{BDD6C4BA-9AD9-494C-968C-96388A7D5999}"/>
    <cellStyle name="Cálculo 31 15" xfId="11198" xr:uid="{F0BF1270-5333-48B4-9150-6EE3AF69D449}"/>
    <cellStyle name="Cálculo 31 16" xfId="11199" xr:uid="{AF60C106-33AA-48ED-8975-3C9A8DE23A9E}"/>
    <cellStyle name="Cálculo 31 17" xfId="11200" xr:uid="{680917C9-D405-4879-BB3C-41E26D1A9D7B}"/>
    <cellStyle name="Cálculo 31 18" xfId="11201" xr:uid="{B43813A6-3EA2-4B3E-A1DE-B76C0BA4C9CD}"/>
    <cellStyle name="Cálculo 31 2" xfId="11202" xr:uid="{C1832B87-0370-448B-B2A9-F5B857D22FF5}"/>
    <cellStyle name="Cálculo 31 3" xfId="11203" xr:uid="{0389CDF9-0800-4643-8638-693C9D68CC78}"/>
    <cellStyle name="Cálculo 31 4" xfId="11204" xr:uid="{2F0EE350-A26A-450D-9497-C3B1630EA9A2}"/>
    <cellStyle name="Cálculo 31 5" xfId="11205" xr:uid="{925F20F0-9D15-4D61-90B4-B2C4A83AC346}"/>
    <cellStyle name="Cálculo 31 6" xfId="11206" xr:uid="{76AB6AF2-4C04-4B1E-B99C-96547E354327}"/>
    <cellStyle name="Cálculo 31 7" xfId="11207" xr:uid="{B1D3A0E2-96C2-4D47-86C9-173954982E57}"/>
    <cellStyle name="Cálculo 31 8" xfId="11208" xr:uid="{08D61C1E-24B5-43AB-9E7F-88ED7CC3E21F}"/>
    <cellStyle name="Cálculo 31 9" xfId="11209" xr:uid="{F350D067-4667-464E-96E9-5FE99AAA428A}"/>
    <cellStyle name="Cálculo 32" xfId="11210" xr:uid="{92B24973-F2C6-47E0-805F-73FF979B41D6}"/>
    <cellStyle name="Cálculo 32 10" xfId="11211" xr:uid="{D9DD5751-D22E-4D4E-8E8E-94B5EF003E1D}"/>
    <cellStyle name="Cálculo 32 11" xfId="11212" xr:uid="{139E0BAF-2C5F-4ABE-AADE-7A8A94856E5E}"/>
    <cellStyle name="Cálculo 32 12" xfId="11213" xr:uid="{43BD3CE7-E290-4FBD-BABC-30BAC78C1737}"/>
    <cellStyle name="Cálculo 32 13" xfId="11214" xr:uid="{430C4737-B827-4908-875C-670DE4671D14}"/>
    <cellStyle name="Cálculo 32 14" xfId="11215" xr:uid="{6994DA9A-C4ED-4D8C-8A6A-2019F175D160}"/>
    <cellStyle name="Cálculo 32 15" xfId="11216" xr:uid="{19E6CACC-47E1-49C8-8EC3-A2B87BCD7713}"/>
    <cellStyle name="Cálculo 32 16" xfId="11217" xr:uid="{4070EC1A-C09C-4C7D-B219-142BC28B86D5}"/>
    <cellStyle name="Cálculo 32 17" xfId="11218" xr:uid="{82473FDB-3EAB-4B8E-9CB0-599C3C257193}"/>
    <cellStyle name="Cálculo 32 18" xfId="11219" xr:uid="{C2C6D5E7-3A26-405B-B027-2A904738D7A7}"/>
    <cellStyle name="Cálculo 32 2" xfId="11220" xr:uid="{4C8AEB68-3127-4BD5-AB56-91CCA17F8AA0}"/>
    <cellStyle name="Cálculo 32 3" xfId="11221" xr:uid="{11596D5C-3635-46A2-9356-B57D519EF75F}"/>
    <cellStyle name="Cálculo 32 4" xfId="11222" xr:uid="{B468E8AF-8110-42CC-A664-DBD96BCEBBB7}"/>
    <cellStyle name="Cálculo 32 5" xfId="11223" xr:uid="{42EA479F-8F8A-4CAD-AAC7-B9C84CF19582}"/>
    <cellStyle name="Cálculo 32 6" xfId="11224" xr:uid="{40417709-EA29-46FF-91D6-51619AAE00F0}"/>
    <cellStyle name="Cálculo 32 7" xfId="11225" xr:uid="{C070B271-A0EA-44E3-A3B3-35EA85FBAFF3}"/>
    <cellStyle name="Cálculo 32 8" xfId="11226" xr:uid="{C4575D84-7F2C-4495-940F-72FC21FDCD5D}"/>
    <cellStyle name="Cálculo 32 9" xfId="11227" xr:uid="{915BE0D0-83ED-4B09-AB6E-3B5995F2D5B4}"/>
    <cellStyle name="Cálculo 33" xfId="11228" xr:uid="{6BB386F8-FD30-4407-8BB2-D9D057E9FE60}"/>
    <cellStyle name="Cálculo 33 10" xfId="11229" xr:uid="{E182B82C-9ED7-490A-8D42-6D8FD3D6AF68}"/>
    <cellStyle name="Cálculo 33 11" xfId="11230" xr:uid="{CC2EE9EC-4C63-449D-8EF5-C6CF4F478F73}"/>
    <cellStyle name="Cálculo 33 12" xfId="11231" xr:uid="{49BDA8CB-6ACE-4440-A7B6-1FE3771C678A}"/>
    <cellStyle name="Cálculo 33 13" xfId="11232" xr:uid="{BDE96188-18FA-4924-9F51-CC1F638A9A50}"/>
    <cellStyle name="Cálculo 33 14" xfId="11233" xr:uid="{30125D2A-C8C6-47B9-B83E-23E45F982D3E}"/>
    <cellStyle name="Cálculo 33 15" xfId="11234" xr:uid="{5E805A88-BE5E-4FAB-AE17-9EA9108D094A}"/>
    <cellStyle name="Cálculo 33 16" xfId="11235" xr:uid="{829FBB42-A8A7-4F8A-9602-307CEEB3A220}"/>
    <cellStyle name="Cálculo 33 17" xfId="11236" xr:uid="{F6E76B0F-982C-4A13-8949-DC1BC02F3ECE}"/>
    <cellStyle name="Cálculo 33 18" xfId="11237" xr:uid="{52AE3E80-511F-45C7-AC11-9F2D948B94EE}"/>
    <cellStyle name="Cálculo 33 2" xfId="11238" xr:uid="{0C413B67-468E-467A-968A-503FC13C0C82}"/>
    <cellStyle name="Cálculo 33 3" xfId="11239" xr:uid="{CE92CCAB-7D43-43F4-A8A0-6C666CA836A9}"/>
    <cellStyle name="Cálculo 33 4" xfId="11240" xr:uid="{2FACA5AA-721E-4D34-AA35-8DE8179A8D11}"/>
    <cellStyle name="Cálculo 33 5" xfId="11241" xr:uid="{7731557A-D12E-4909-9919-9155EF1F5C8D}"/>
    <cellStyle name="Cálculo 33 6" xfId="11242" xr:uid="{AC38F005-4BD2-439E-872C-652A16ED2337}"/>
    <cellStyle name="Cálculo 33 7" xfId="11243" xr:uid="{327AD25C-1705-4F14-9E92-0AA1B15BE2C3}"/>
    <cellStyle name="Cálculo 33 8" xfId="11244" xr:uid="{AA3E1863-8262-46D0-BD03-4D3F60F85E78}"/>
    <cellStyle name="Cálculo 33 9" xfId="11245" xr:uid="{38EAF7B5-BED3-4AE2-98CC-A1832ADF8900}"/>
    <cellStyle name="Cálculo 34" xfId="11246" xr:uid="{262FD017-6D1D-4E86-9755-F03E61E35427}"/>
    <cellStyle name="Cálculo 34 10" xfId="11247" xr:uid="{A65DBF78-4E35-4A0B-8878-7917A0615826}"/>
    <cellStyle name="Cálculo 34 11" xfId="11248" xr:uid="{BDD13D3B-53DF-4B0A-9710-74FEC0CF307D}"/>
    <cellStyle name="Cálculo 34 12" xfId="11249" xr:uid="{9544865E-EF13-4E85-ADEF-2E8502E036DD}"/>
    <cellStyle name="Cálculo 34 13" xfId="11250" xr:uid="{6EC821AB-E8BF-4EC4-BD5B-4EBC1D2130F1}"/>
    <cellStyle name="Cálculo 34 14" xfId="11251" xr:uid="{DFB3EB67-7FE6-4147-9FBA-111E6D5EE6D5}"/>
    <cellStyle name="Cálculo 34 15" xfId="11252" xr:uid="{40EAEF0A-342C-4BB4-B1D8-7B5BD205E73B}"/>
    <cellStyle name="Cálculo 34 16" xfId="11253" xr:uid="{0B1CD5F6-7349-4769-93E3-3A589C42BA2E}"/>
    <cellStyle name="Cálculo 34 17" xfId="11254" xr:uid="{2EB6B3E0-C78B-4655-A0BF-22CDB9AE93BF}"/>
    <cellStyle name="Cálculo 34 18" xfId="11255" xr:uid="{B0895A2F-DC14-4ACF-84AB-46E44F0E2DEA}"/>
    <cellStyle name="Cálculo 34 2" xfId="11256" xr:uid="{3BC4BCBD-C13B-4C9F-B794-F1C8BF99D99E}"/>
    <cellStyle name="Cálculo 34 3" xfId="11257" xr:uid="{FEB93250-7919-4560-B1C6-0376FD41BDCA}"/>
    <cellStyle name="Cálculo 34 4" xfId="11258" xr:uid="{5ADE309F-7866-4E05-B1A3-FCAF5E024A35}"/>
    <cellStyle name="Cálculo 34 5" xfId="11259" xr:uid="{901B2ACB-3D84-4CD8-A8AD-87EACAC6A151}"/>
    <cellStyle name="Cálculo 34 6" xfId="11260" xr:uid="{C6ECD4C5-50DB-4C8B-A84C-9ACABB3AD07A}"/>
    <cellStyle name="Cálculo 34 7" xfId="11261" xr:uid="{45A52DF7-BEDB-48B5-B8BF-A6F69F4B0261}"/>
    <cellStyle name="Cálculo 34 8" xfId="11262" xr:uid="{93B03337-ED57-44CE-89D0-69673206E3F2}"/>
    <cellStyle name="Cálculo 34 9" xfId="11263" xr:uid="{163E2C46-F3A2-41D0-B194-B413BCB13F5D}"/>
    <cellStyle name="Cálculo 35" xfId="11264" xr:uid="{D746841E-E899-4977-AF55-9A838C0C032E}"/>
    <cellStyle name="Cálculo 35 10" xfId="11265" xr:uid="{675E256B-C25A-4000-A1E9-E741D89F87BA}"/>
    <cellStyle name="Cálculo 35 11" xfId="11266" xr:uid="{A81F21DE-3B41-4832-92DA-09C1978C4E8B}"/>
    <cellStyle name="Cálculo 35 12" xfId="11267" xr:uid="{BAD75608-22E6-4F8B-BC99-B374B41A7982}"/>
    <cellStyle name="Cálculo 35 13" xfId="11268" xr:uid="{320E4A71-4180-4DB2-B847-A25A6F42D43C}"/>
    <cellStyle name="Cálculo 35 14" xfId="11269" xr:uid="{0216F7D5-A594-442D-A3B6-C62D782E659D}"/>
    <cellStyle name="Cálculo 35 15" xfId="11270" xr:uid="{87DA21D4-A291-4C63-8FD0-D82B8322D682}"/>
    <cellStyle name="Cálculo 35 16" xfId="11271" xr:uid="{AC3D1517-C69E-457B-AD70-69A665FAE30D}"/>
    <cellStyle name="Cálculo 35 17" xfId="11272" xr:uid="{75E07A45-33DB-455A-8BA0-7A5E21884F36}"/>
    <cellStyle name="Cálculo 35 18" xfId="11273" xr:uid="{34079D7F-DAD5-4F5E-BDFE-CCE978F0D9AE}"/>
    <cellStyle name="Cálculo 35 2" xfId="11274" xr:uid="{0B1C9A8F-F191-4626-B2FB-A0335659460B}"/>
    <cellStyle name="Cálculo 35 3" xfId="11275" xr:uid="{EBBFD92D-E885-4DD0-9C76-45ACEF1DEEA2}"/>
    <cellStyle name="Cálculo 35 4" xfId="11276" xr:uid="{2A9948C7-45AB-40C9-9308-6A8965E458CC}"/>
    <cellStyle name="Cálculo 35 5" xfId="11277" xr:uid="{0129780F-0BCB-4AA4-B606-3A672DBEC344}"/>
    <cellStyle name="Cálculo 35 6" xfId="11278" xr:uid="{F5E5F7CC-8ED4-44DD-8B4C-400DFBCE31FA}"/>
    <cellStyle name="Cálculo 35 7" xfId="11279" xr:uid="{05C2A9D1-D817-4863-A6F0-D786F383BEA4}"/>
    <cellStyle name="Cálculo 35 8" xfId="11280" xr:uid="{E26B8195-AE21-4593-B65F-F116133F3B34}"/>
    <cellStyle name="Cálculo 35 9" xfId="11281" xr:uid="{3663A9F6-7621-4078-9A5D-33234DD5838C}"/>
    <cellStyle name="Cálculo 4" xfId="11282" xr:uid="{02510496-1EC3-437B-B62D-BE6588394388}"/>
    <cellStyle name="Cálculo 4 10" xfId="11283" xr:uid="{93DE9022-3392-46FD-87D6-23A00B399761}"/>
    <cellStyle name="Cálculo 4 11" xfId="11284" xr:uid="{27F0040F-F319-40AF-B4C1-0B26362E5495}"/>
    <cellStyle name="Cálculo 4 12" xfId="11285" xr:uid="{DE6C6F10-1F0F-4921-A57B-8DA25547082C}"/>
    <cellStyle name="Cálculo 4 13" xfId="11286" xr:uid="{56B81D60-5B81-4603-8DD5-F3315168E888}"/>
    <cellStyle name="Cálculo 4 14" xfId="11287" xr:uid="{69184E0A-1783-4813-B68D-B7CD73BBA9C5}"/>
    <cellStyle name="Cálculo 4 15" xfId="11288" xr:uid="{417AB6DA-DFB9-459E-9250-A92EBE78C812}"/>
    <cellStyle name="Cálculo 4 16" xfId="11289" xr:uid="{41622B92-8DEC-494D-8048-8530AAC95DA2}"/>
    <cellStyle name="Cálculo 4 17" xfId="11290" xr:uid="{8BD59F81-C1EB-4927-9194-A4668D6EAF3F}"/>
    <cellStyle name="Cálculo 4 18" xfId="11291" xr:uid="{543986D3-E017-4B51-AEA0-FCCA138C8D92}"/>
    <cellStyle name="Cálculo 4 19" xfId="11292" xr:uid="{B737083F-7B48-4AF9-BFCD-3DC7744467F4}"/>
    <cellStyle name="Cálculo 4 2" xfId="11293" xr:uid="{1D88CD61-B35F-4AE4-947E-3006175D9CA8}"/>
    <cellStyle name="Cálculo 4 20" xfId="11294" xr:uid="{2CA19AC8-617F-4B53-8C23-A11E949AB907}"/>
    <cellStyle name="Cálculo 4 3" xfId="11295" xr:uid="{6E10262F-62DA-44F7-963C-D303DB046CAF}"/>
    <cellStyle name="Cálculo 4 4" xfId="11296" xr:uid="{B7812D47-88FF-4F18-B625-3A491624BF3F}"/>
    <cellStyle name="Cálculo 4 5" xfId="11297" xr:uid="{AC3CF765-67C7-4DB3-AA6D-8519E8B79A22}"/>
    <cellStyle name="Cálculo 4 6" xfId="11298" xr:uid="{85D15CB1-BB50-4037-BD75-6CA18DD4D34A}"/>
    <cellStyle name="Cálculo 4 7" xfId="11299" xr:uid="{C934EA30-7E3B-490D-96D2-E25C1D388421}"/>
    <cellStyle name="Cálculo 4 8" xfId="11300" xr:uid="{ECBD07C3-FB87-426F-86B4-E59218D589C6}"/>
    <cellStyle name="Cálculo 4 9" xfId="11301" xr:uid="{C154AAB4-A4E2-4C57-B148-AAB173799529}"/>
    <cellStyle name="Cálculo 5" xfId="11302" xr:uid="{F3D367CC-BDC4-4A2D-8FA9-25206773D602}"/>
    <cellStyle name="Cálculo 5 10" xfId="11303" xr:uid="{C4715D24-E565-42B7-9EED-AF0D6440D3FF}"/>
    <cellStyle name="Cálculo 5 11" xfId="11304" xr:uid="{E7E64E5A-D73C-42F4-9AB4-906A37BFFCB4}"/>
    <cellStyle name="Cálculo 5 12" xfId="11305" xr:uid="{C6A9D7A9-085F-42CB-978A-9C8CF0887201}"/>
    <cellStyle name="Cálculo 5 13" xfId="11306" xr:uid="{B5B36174-58E4-4836-B69E-9A13D1363FCB}"/>
    <cellStyle name="Cálculo 5 14" xfId="11307" xr:uid="{2B0805E9-B2BA-4CA4-B094-819E9777C66C}"/>
    <cellStyle name="Cálculo 5 15" xfId="11308" xr:uid="{0E45AC9A-4C6E-4084-879F-BF2F52E655CD}"/>
    <cellStyle name="Cálculo 5 16" xfId="11309" xr:uid="{CD4B6D9A-705C-4B9B-9545-0DBCA52ACBA7}"/>
    <cellStyle name="Cálculo 5 17" xfId="11310" xr:uid="{CE185153-CA57-47F9-8345-7C39235C68B1}"/>
    <cellStyle name="Cálculo 5 18" xfId="11311" xr:uid="{3F1F24C8-6E72-4404-AE9A-6931A21B147E}"/>
    <cellStyle name="Cálculo 5 19" xfId="11312" xr:uid="{03974812-3455-40DB-A46E-4513601B65BD}"/>
    <cellStyle name="Cálculo 5 2" xfId="11313" xr:uid="{A80374A5-D614-45DA-8EB3-7AE8B010BFAA}"/>
    <cellStyle name="Cálculo 5 20" xfId="11314" xr:uid="{4FBCCE79-F650-414F-8043-9DD493078B16}"/>
    <cellStyle name="Cálculo 5 3" xfId="11315" xr:uid="{307A156E-5B4D-40BF-AC96-0A44EAF62052}"/>
    <cellStyle name="Cálculo 5 4" xfId="11316" xr:uid="{3F739876-A2B6-458A-9D8F-56ED8D2736F1}"/>
    <cellStyle name="Cálculo 5 5" xfId="11317" xr:uid="{E5E610CA-4B1E-4A34-99FD-1C1A0184C39F}"/>
    <cellStyle name="Cálculo 5 6" xfId="11318" xr:uid="{A5355C3F-5DA3-4172-8B5F-40C91AADAC63}"/>
    <cellStyle name="Cálculo 5 7" xfId="11319" xr:uid="{B66B0CDA-4E4C-43C4-989E-8D62F45EB0BD}"/>
    <cellStyle name="Cálculo 5 8" xfId="11320" xr:uid="{2996A6FF-5699-4F90-8FBF-593B582420B5}"/>
    <cellStyle name="Cálculo 5 9" xfId="11321" xr:uid="{DB3D7EF9-8342-46C9-AD0D-C7936753FEA6}"/>
    <cellStyle name="Cálculo 6" xfId="11322" xr:uid="{14362A11-3E3C-42FA-87AF-911E995BF773}"/>
    <cellStyle name="Cálculo 6 10" xfId="11323" xr:uid="{E73D22D3-B51A-4BA9-96EE-A1C237D7E604}"/>
    <cellStyle name="Cálculo 6 11" xfId="11324" xr:uid="{C1509CDC-F819-4DD3-8BD7-482252F7C007}"/>
    <cellStyle name="Cálculo 6 12" xfId="11325" xr:uid="{5704B279-3998-4052-A250-EF9A6C1990D7}"/>
    <cellStyle name="Cálculo 6 13" xfId="11326" xr:uid="{BCA4D79F-1E08-44CE-96DA-64603E53CF99}"/>
    <cellStyle name="Cálculo 6 14" xfId="11327" xr:uid="{E3559D58-70BF-4648-ACCE-8B0814BB0577}"/>
    <cellStyle name="Cálculo 6 15" xfId="11328" xr:uid="{84374318-6D16-48C3-BEB7-00889E55806C}"/>
    <cellStyle name="Cálculo 6 16" xfId="11329" xr:uid="{13428894-0317-4B6C-A52F-59278EEC6CC1}"/>
    <cellStyle name="Cálculo 6 17" xfId="11330" xr:uid="{0D036F21-F5C2-41F7-B4E8-2F887880E914}"/>
    <cellStyle name="Cálculo 6 18" xfId="11331" xr:uid="{6C3A7CE5-1915-432A-89DE-3161F07270EE}"/>
    <cellStyle name="Cálculo 6 19" xfId="11332" xr:uid="{597E2E0C-0DFF-4B98-AE43-F626483D31DD}"/>
    <cellStyle name="Cálculo 6 2" xfId="11333" xr:uid="{5B22EE36-9255-4F1A-B6BD-A87158DCF731}"/>
    <cellStyle name="Cálculo 6 20" xfId="11334" xr:uid="{794BB9D4-A00E-4F9C-9E82-4E61FC5FE3D8}"/>
    <cellStyle name="Cálculo 6 3" xfId="11335" xr:uid="{35D663BE-E5BC-4536-8AAF-57055D205590}"/>
    <cellStyle name="Cálculo 6 4" xfId="11336" xr:uid="{51A17FC2-D30B-4DAB-885B-28F0F7D853C2}"/>
    <cellStyle name="Cálculo 6 5" xfId="11337" xr:uid="{66DD9B7A-A962-4EA1-BEF3-88724C195A20}"/>
    <cellStyle name="Cálculo 6 6" xfId="11338" xr:uid="{93D6C5A3-8982-406A-97DE-15BB46D56F3C}"/>
    <cellStyle name="Cálculo 6 7" xfId="11339" xr:uid="{68BB8B7F-B6DB-4FA9-86E4-2888F5FCD63A}"/>
    <cellStyle name="Cálculo 6 8" xfId="11340" xr:uid="{1C6AE0FD-B931-4EA6-BEF3-EAFF84F6E51E}"/>
    <cellStyle name="Cálculo 6 9" xfId="11341" xr:uid="{F416B5BF-1449-4B77-8EC4-50BBC9D79DA2}"/>
    <cellStyle name="Cálculo 7" xfId="11342" xr:uid="{3D584421-BBA8-4C98-8A77-F500C071BF3C}"/>
    <cellStyle name="Cálculo 7 10" xfId="11343" xr:uid="{34F3724F-764E-46C9-8EB0-F583AFED9436}"/>
    <cellStyle name="Cálculo 7 11" xfId="11344" xr:uid="{51503B2D-255B-4AEA-B97B-B11E3B20520B}"/>
    <cellStyle name="Cálculo 7 12" xfId="11345" xr:uid="{F3F87688-EB08-45CE-A838-3CFF0EBD44E1}"/>
    <cellStyle name="Cálculo 7 13" xfId="11346" xr:uid="{97535281-FE09-4811-B686-CB2235FE75DD}"/>
    <cellStyle name="Cálculo 7 14" xfId="11347" xr:uid="{83CF4D96-87A2-4B51-9D35-6751EE8E44EA}"/>
    <cellStyle name="Cálculo 7 15" xfId="11348" xr:uid="{585851AB-7018-4986-ADD3-7FF47D24B141}"/>
    <cellStyle name="Cálculo 7 16" xfId="11349" xr:uid="{0068C94A-E64E-46F1-9636-C7553EC0AF99}"/>
    <cellStyle name="Cálculo 7 17" xfId="11350" xr:uid="{A4AE721E-C053-45D6-9448-417184F7BC74}"/>
    <cellStyle name="Cálculo 7 18" xfId="11351" xr:uid="{355703F1-7BCA-4BD3-AC12-9F4E58115294}"/>
    <cellStyle name="Cálculo 7 19" xfId="11352" xr:uid="{1C2FFD64-52EC-4453-B0AE-BCBF68D3C15F}"/>
    <cellStyle name="Cálculo 7 2" xfId="11353" xr:uid="{FFF81CFE-17AB-47A0-805A-DE2FCD389B5A}"/>
    <cellStyle name="Cálculo 7 20" xfId="11354" xr:uid="{90A17B43-7066-4ACC-A595-AA3F42798B7B}"/>
    <cellStyle name="Cálculo 7 3" xfId="11355" xr:uid="{76A89E8A-CC49-481E-94F3-7A737BFAA413}"/>
    <cellStyle name="Cálculo 7 4" xfId="11356" xr:uid="{5E69361D-AF91-4C50-9DB3-6B5B3248276F}"/>
    <cellStyle name="Cálculo 7 5" xfId="11357" xr:uid="{24B84468-6CDB-4FAB-AEA4-021C52BDB983}"/>
    <cellStyle name="Cálculo 7 6" xfId="11358" xr:uid="{66C19B59-82F5-4FDC-868F-FEC78A693543}"/>
    <cellStyle name="Cálculo 7 7" xfId="11359" xr:uid="{1416C1B0-4052-4D4D-B26A-76F264E7CA97}"/>
    <cellStyle name="Cálculo 7 8" xfId="11360" xr:uid="{972B9FAB-A9E7-4232-A1B0-D9589C255002}"/>
    <cellStyle name="Cálculo 7 9" xfId="11361" xr:uid="{09860552-C6E1-4B12-8FDE-F9C4AF03F702}"/>
    <cellStyle name="Cálculo 8" xfId="11362" xr:uid="{247B5FC9-E2B8-417F-A532-B6E9901CC8AE}"/>
    <cellStyle name="Cálculo 8 10" xfId="11363" xr:uid="{BEFEDB34-B90C-4D30-9D9E-F4E358E68014}"/>
    <cellStyle name="Cálculo 8 11" xfId="11364" xr:uid="{E3726C02-1E9D-4302-84B8-AD8D9BF90C1F}"/>
    <cellStyle name="Cálculo 8 12" xfId="11365" xr:uid="{EE7872C8-0920-4CAB-A63E-259EB620C6BA}"/>
    <cellStyle name="Cálculo 8 13" xfId="11366" xr:uid="{410D4DCC-95E5-4EDB-AA5B-502868985DFC}"/>
    <cellStyle name="Cálculo 8 14" xfId="11367" xr:uid="{F066C61C-715B-4A9F-AD31-BF2A490EF92B}"/>
    <cellStyle name="Cálculo 8 15" xfId="11368" xr:uid="{E35D21E1-6685-4051-8D83-A0E0A444B656}"/>
    <cellStyle name="Cálculo 8 16" xfId="11369" xr:uid="{B5FDBB64-CE7F-4E15-A7C6-64B99F9C47A9}"/>
    <cellStyle name="Cálculo 8 17" xfId="11370" xr:uid="{B82775CB-519A-4030-AA32-BDA5251119F0}"/>
    <cellStyle name="Cálculo 8 18" xfId="11371" xr:uid="{B8F751EF-D1FA-446A-A45B-B05CCDB0EADC}"/>
    <cellStyle name="Cálculo 8 19" xfId="11372" xr:uid="{C3A7B001-9417-4BCE-84F0-C8146C30C95E}"/>
    <cellStyle name="Cálculo 8 2" xfId="11373" xr:uid="{78A52A6A-0110-4A48-9A5C-C8C16041D647}"/>
    <cellStyle name="Cálculo 8 20" xfId="11374" xr:uid="{B24F75AC-5BC5-45A0-8C8B-8A92D7D5C470}"/>
    <cellStyle name="Cálculo 8 3" xfId="11375" xr:uid="{E9EC372B-ADCB-452E-9A6A-83F138755E1B}"/>
    <cellStyle name="Cálculo 8 4" xfId="11376" xr:uid="{3F421244-0AAF-4109-9913-128D00042AE3}"/>
    <cellStyle name="Cálculo 8 5" xfId="11377" xr:uid="{04EDC212-9324-4425-8E75-0DBD3F089F09}"/>
    <cellStyle name="Cálculo 8 6" xfId="11378" xr:uid="{047C7E41-327A-4011-BEF8-308FA51342B0}"/>
    <cellStyle name="Cálculo 8 7" xfId="11379" xr:uid="{03EA319F-4326-4B3D-B748-94E1EBBA69D5}"/>
    <cellStyle name="Cálculo 8 8" xfId="11380" xr:uid="{1CFBEE8C-7611-4BBE-8121-7FFD203A8D15}"/>
    <cellStyle name="Cálculo 8 9" xfId="11381" xr:uid="{ED8D8ADA-F3E8-4777-A3BA-7B05088B35A5}"/>
    <cellStyle name="Cálculo 9" xfId="11382" xr:uid="{505289E1-0567-4FE7-9357-C14C55395DB3}"/>
    <cellStyle name="Cálculo 9 10" xfId="11383" xr:uid="{B9AE5272-8A4E-468D-819C-C8533214BA6B}"/>
    <cellStyle name="Cálculo 9 11" xfId="11384" xr:uid="{859279A6-F5A7-403E-8915-B96707C9279E}"/>
    <cellStyle name="Cálculo 9 12" xfId="11385" xr:uid="{50212079-C661-42CE-9CB8-6B5D079915BE}"/>
    <cellStyle name="Cálculo 9 13" xfId="11386" xr:uid="{08C1919A-74BD-4EF4-80D4-6E8C067F584D}"/>
    <cellStyle name="Cálculo 9 14" xfId="11387" xr:uid="{654F25AE-A428-4FEB-88B9-550368AC0BD0}"/>
    <cellStyle name="Cálculo 9 15" xfId="11388" xr:uid="{4DE29496-E5B5-4640-81CF-E62D6183F558}"/>
    <cellStyle name="Cálculo 9 16" xfId="11389" xr:uid="{3BD7BEE5-B066-4B37-934C-F47C4733C3A4}"/>
    <cellStyle name="Cálculo 9 17" xfId="11390" xr:uid="{167F2E6B-0C85-43F7-8DD7-6B461789A313}"/>
    <cellStyle name="Cálculo 9 18" xfId="11391" xr:uid="{686D62B1-3160-481C-9959-1EE9237BB15D}"/>
    <cellStyle name="Cálculo 9 19" xfId="11392" xr:uid="{7E132DCC-189C-47FC-A26F-78F078970554}"/>
    <cellStyle name="Cálculo 9 2" xfId="11393" xr:uid="{BAA00C2A-B660-4F6E-9C80-A7BC6C90AA8B}"/>
    <cellStyle name="Cálculo 9 20" xfId="11394" xr:uid="{35C94B7D-73A0-4F48-8831-2319FE0ED1DE}"/>
    <cellStyle name="Cálculo 9 3" xfId="11395" xr:uid="{C21EC261-6074-4001-BE29-5DB64E233C8A}"/>
    <cellStyle name="Cálculo 9 4" xfId="11396" xr:uid="{0604FF72-E1E7-4022-A1D4-6E5AA4A9BE4B}"/>
    <cellStyle name="Cálculo 9 5" xfId="11397" xr:uid="{2F0657DA-0D52-4925-ADDE-A2B1919125CD}"/>
    <cellStyle name="Cálculo 9 6" xfId="11398" xr:uid="{69E085D0-0944-4012-A18D-BE0B339F01D5}"/>
    <cellStyle name="Cálculo 9 7" xfId="11399" xr:uid="{2F0FECD5-D46C-4C50-884E-A360F7E9550C}"/>
    <cellStyle name="Cálculo 9 8" xfId="11400" xr:uid="{667E6ED8-C074-4419-9783-E60C38A23604}"/>
    <cellStyle name="Cálculo 9 9" xfId="11401" xr:uid="{8FE846A6-34C6-47AA-8C67-0B853845FEE5}"/>
    <cellStyle name="Cambiar to&amp;do" xfId="11402" xr:uid="{92569899-3228-4DC1-A8E6-03E4CD95C19E}"/>
    <cellStyle name="Cambiar to&amp;do 2" xfId="11403" xr:uid="{1DE29A94-389F-450E-9DBE-D03D94FFB0FA}"/>
    <cellStyle name="Celda de comprobación" xfId="11404" xr:uid="{30C23E7E-E996-49C2-B804-DD06C83DEEE1}"/>
    <cellStyle name="Celda de comprobación 2" xfId="11405" xr:uid="{398D2131-E5F5-4048-9A93-F055C13169B4}"/>
    <cellStyle name="Celda de comprobación 3" xfId="11406" xr:uid="{91663F4A-802A-4B36-99B6-B36CFCBF4BCC}"/>
    <cellStyle name="Celda vinculada" xfId="11407" xr:uid="{09F7CBD7-1C45-41F9-9572-5366117F5A9F}"/>
    <cellStyle name="Celda vinculada 2" xfId="11408" xr:uid="{DBE39CBA-2E51-4595-847E-2D441C56A895}"/>
    <cellStyle name="Celda vinculada 3" xfId="11409" xr:uid="{26E25958-A45B-42AE-9EC6-6F9FBC96421C}"/>
    <cellStyle name="Célula de Verificação 10" xfId="11410" xr:uid="{3ACD9290-3292-4181-BFE3-E8F2A06220FF}"/>
    <cellStyle name="Célula de Verificação 10 2" xfId="11411" xr:uid="{EBF01004-E7BA-468F-8418-659D7690E0A4}"/>
    <cellStyle name="Célula de Verificação 10 3" xfId="11412" xr:uid="{EB508828-93C1-4492-AD33-1FA6CB70572A}"/>
    <cellStyle name="Célula de Verificação 10 4" xfId="11413" xr:uid="{15AB365B-D908-4477-A7B2-C56CDC94FEBE}"/>
    <cellStyle name="Célula de Verificação 11" xfId="11414" xr:uid="{88C7E968-2AD4-4AD4-8DB7-C18E61ABD1DC}"/>
    <cellStyle name="Célula de Verificação 11 2" xfId="11415" xr:uid="{7124A4FF-F842-43E4-A785-6E48029E881E}"/>
    <cellStyle name="Célula de Verificação 11 3" xfId="11416" xr:uid="{B2694238-25D9-4519-AB04-809E5DC8DD6B}"/>
    <cellStyle name="Célula de Verificação 11 4" xfId="11417" xr:uid="{96628202-036A-4897-B405-7E3B0965E284}"/>
    <cellStyle name="Célula de Verificação 12" xfId="11418" xr:uid="{8EB33A98-370B-461F-B0D3-840567856D54}"/>
    <cellStyle name="Célula de Verificação 12 2" xfId="11419" xr:uid="{6BEC8688-B83F-494A-83C9-C5A376EC4CAF}"/>
    <cellStyle name="Célula de Verificação 12 3" xfId="11420" xr:uid="{E8162C06-B8A5-4DD2-A67F-2A23320B60BA}"/>
    <cellStyle name="Célula de Verificação 12 4" xfId="11421" xr:uid="{FB5F051A-CA75-4DC8-89F1-4068109A2EEB}"/>
    <cellStyle name="Célula de Verificação 13" xfId="11422" xr:uid="{E6CDF6CD-AD1D-4BF8-90DA-4BA7AEA290B1}"/>
    <cellStyle name="Célula de Verificação 13 2" xfId="11423" xr:uid="{C3D9ADB5-FEF7-4A72-9526-4F9CA7F775C1}"/>
    <cellStyle name="Célula de Verificação 14" xfId="11424" xr:uid="{ECB9CAB9-52DF-4E96-9E98-2CAD93EED81E}"/>
    <cellStyle name="Célula de Verificação 14 2" xfId="11425" xr:uid="{B6D36D91-40C5-48DC-A29A-A6F0DD019E75}"/>
    <cellStyle name="Célula de Verificação 15" xfId="11426" xr:uid="{943AC5A4-870D-420A-81CD-4BF59FB21697}"/>
    <cellStyle name="Célula de Verificação 15 2" xfId="11427" xr:uid="{A3705A3E-FCD8-4828-AA7E-79C3E1ABBE09}"/>
    <cellStyle name="Célula de Verificação 16" xfId="11428" xr:uid="{1DF89EC7-159A-40BD-A251-E9B4C1220BCB}"/>
    <cellStyle name="Célula de Verificação 16 2" xfId="11429" xr:uid="{DC4DF948-3755-4C3B-A0F0-8FE3B30A0878}"/>
    <cellStyle name="Célula de Verificação 17" xfId="11430" xr:uid="{69472311-B0BF-4F11-A649-CC45533F605E}"/>
    <cellStyle name="Célula de Verificação 17 2" xfId="11431" xr:uid="{1D0D71A7-9FAA-484C-88B3-8CCA33888F86}"/>
    <cellStyle name="Célula de Verificação 18" xfId="11432" xr:uid="{4AF5EB64-A261-406B-8960-C9292FCDC4AC}"/>
    <cellStyle name="Célula de Verificação 18 2" xfId="11433" xr:uid="{4E708BFE-724A-45BE-8757-CD04FA7C9BC5}"/>
    <cellStyle name="Célula de Verificação 19" xfId="11434" xr:uid="{38EABBD1-B2EF-4416-A803-4405EEF89EA7}"/>
    <cellStyle name="Célula de Verificação 19 2" xfId="11435" xr:uid="{C5D94C94-7D17-49E9-931C-EE770434A649}"/>
    <cellStyle name="Célula de Verificação 2" xfId="11436" xr:uid="{A004BC4D-46CB-4417-83C7-EED112E20A46}"/>
    <cellStyle name="Célula de Verificação 2 10" xfId="11437" xr:uid="{907C1781-4DF4-41CA-8C81-E4FD8A210953}"/>
    <cellStyle name="Célula de Verificação 2 10 2" xfId="11438" xr:uid="{49577EFE-3956-40E2-A30D-8CE961622558}"/>
    <cellStyle name="Célula de Verificação 2 11" xfId="11439" xr:uid="{E49E3820-1AEE-4C35-9F46-A61314E5B141}"/>
    <cellStyle name="Célula de Verificação 2 11 2" xfId="11440" xr:uid="{37E772C4-EFDE-47E0-A075-213CCD0159CA}"/>
    <cellStyle name="Célula de Verificação 2 12" xfId="11441" xr:uid="{1EA16C09-5D58-4E1D-AA27-AAA24ECBE2F2}"/>
    <cellStyle name="Célula de Verificação 2 12 2" xfId="11442" xr:uid="{417077E9-983A-454E-A904-0094F6376467}"/>
    <cellStyle name="Célula de Verificação 2 13" xfId="11443" xr:uid="{7B6FD827-0D15-4951-A4C6-FEE38A66D491}"/>
    <cellStyle name="Célula de Verificação 2 13 2" xfId="11444" xr:uid="{FBB69CA1-7CC9-496F-B62E-725D8F55CE71}"/>
    <cellStyle name="Célula de Verificação 2 14" xfId="11445" xr:uid="{D6CCE92D-548C-4275-9013-E64F79982BAF}"/>
    <cellStyle name="Célula de Verificação 2 14 2" xfId="11446" xr:uid="{56C42749-7E83-4F6C-9BBF-C8AFFBECBC86}"/>
    <cellStyle name="Célula de Verificação 2 15" xfId="11447" xr:uid="{326C688C-2B83-448F-9C3F-E75BCDE65572}"/>
    <cellStyle name="Célula de Verificação 2 15 2" xfId="11448" xr:uid="{F02A1EAB-DB0D-4EFE-8265-F02F75C990C0}"/>
    <cellStyle name="Célula de Verificação 2 16" xfId="11449" xr:uid="{2ACE811B-8FE2-4258-A44D-8C635CDF692C}"/>
    <cellStyle name="Célula de Verificação 2 16 2" xfId="11450" xr:uid="{A1D76B40-F3FD-4B2E-94E8-B3F01E517022}"/>
    <cellStyle name="Célula de Verificação 2 17" xfId="11451" xr:uid="{E6AD7354-0481-4A91-B6D3-BEBB5B0B999B}"/>
    <cellStyle name="Célula de Verificação 2 17 2" xfId="11452" xr:uid="{5466E3C5-4202-4742-AC5F-CBFA231940BD}"/>
    <cellStyle name="Célula de Verificação 2 18" xfId="11453" xr:uid="{325F666D-9A61-4099-9440-C15CCCAA946D}"/>
    <cellStyle name="Célula de Verificação 2 18 2" xfId="11454" xr:uid="{1AF5D2DE-A2A2-4BA3-9A02-E73F70AE577F}"/>
    <cellStyle name="Célula de Verificação 2 19" xfId="11455" xr:uid="{867B9143-EBB3-43E7-A086-0CAC228D8931}"/>
    <cellStyle name="Célula de Verificação 2 19 2" xfId="11456" xr:uid="{E67DEA15-6FB5-46AE-8A28-ACAC47E5DD02}"/>
    <cellStyle name="Célula de Verificação 2 2" xfId="11457" xr:uid="{E244D910-87A7-465E-ADE9-755362168443}"/>
    <cellStyle name="Célula de Verificação 2 2 2" xfId="11458" xr:uid="{59306CA9-F617-4370-8816-74DC02EC025D}"/>
    <cellStyle name="Célula de Verificação 2 2 2 2" xfId="11459" xr:uid="{C7A07918-5D09-40EB-904F-8F99D2FF1DC6}"/>
    <cellStyle name="Célula de Verificação 2 2 2 3" xfId="11460" xr:uid="{0DAEB7FA-B05E-4481-AB58-76CAEE2CD63C}"/>
    <cellStyle name="Célula de Verificação 2 2 3" xfId="11461" xr:uid="{851D35FD-C5CE-433A-B4A3-8407CC987C81}"/>
    <cellStyle name="Célula de Verificação 2 2 4" xfId="11462" xr:uid="{0C72F779-163A-4212-B28A-2401AE6C7F7D}"/>
    <cellStyle name="Célula de Verificação 2 2 5" xfId="11463" xr:uid="{48380DB2-B4CB-49A9-ADBA-7EAD6521F510}"/>
    <cellStyle name="Célula de Verificação 2 20" xfId="11464" xr:uid="{7D815D12-6656-4EF9-B939-B7D12670D1A1}"/>
    <cellStyle name="Célula de Verificação 2 20 2" xfId="11465" xr:uid="{06D982CD-A5C7-44B1-8DBC-4E25538E3DE0}"/>
    <cellStyle name="Célula de Verificação 2 21" xfId="11466" xr:uid="{14F52714-5A84-4EE8-9B79-4EB87F70A30B}"/>
    <cellStyle name="Célula de Verificação 2 21 2" xfId="11467" xr:uid="{2EF483ED-8E85-4D43-A096-016EFABBA0C1}"/>
    <cellStyle name="Célula de Verificação 2 22" xfId="11468" xr:uid="{BEF4BD40-0BA8-43F1-9204-93DCC8803378}"/>
    <cellStyle name="Célula de Verificação 2 22 2" xfId="11469" xr:uid="{59FD0015-DFC4-4180-9E7A-91EDD65D14F9}"/>
    <cellStyle name="Célula de Verificação 2 23" xfId="11470" xr:uid="{598B2F7A-50A2-4158-88C3-FAE1FBD136EE}"/>
    <cellStyle name="Célula de Verificação 2 23 2" xfId="11471" xr:uid="{48B5987F-EAFD-4601-A312-8C5175C313D3}"/>
    <cellStyle name="Célula de Verificação 2 24" xfId="11472" xr:uid="{5D79AF21-4536-4F3F-B72F-8D70A8ECF64D}"/>
    <cellStyle name="Célula de Verificação 2 24 2" xfId="11473" xr:uid="{A0282653-C67B-4F78-9913-6AD2CE9BF2DB}"/>
    <cellStyle name="Célula de Verificação 2 25" xfId="11474" xr:uid="{38F6BC4C-689E-43DF-9020-390DC87ACC70}"/>
    <cellStyle name="Célula de Verificação 2 25 2" xfId="11475" xr:uid="{7FBA3BBC-1F8B-4155-9D7A-5241C0861FB0}"/>
    <cellStyle name="Célula de Verificação 2 26" xfId="11476" xr:uid="{79A53216-D284-40A6-B5BA-3C557D9A1ECC}"/>
    <cellStyle name="Célula de Verificação 2 26 2" xfId="11477" xr:uid="{8C5CE3E8-2279-473B-912D-38B068B11962}"/>
    <cellStyle name="Célula de Verificação 2 27" xfId="11478" xr:uid="{02EF940D-B431-4020-A49B-DE47E5EF91A4}"/>
    <cellStyle name="Célula de Verificação 2 27 2" xfId="11479" xr:uid="{B0FEFEDD-7457-4315-B7BF-2AD4BC352B16}"/>
    <cellStyle name="Célula de Verificação 2 28" xfId="11480" xr:uid="{BAFF250F-18DE-4E84-9DB6-5C13A9D7C5D6}"/>
    <cellStyle name="Célula de Verificação 2 28 2" xfId="11481" xr:uid="{7381E060-BEB1-4347-87ED-44A5B4E22A71}"/>
    <cellStyle name="Célula de Verificação 2 29" xfId="11482" xr:uid="{72149AD2-C8F9-4D32-8D97-F6BAEA29BA97}"/>
    <cellStyle name="Célula de Verificação 2 29 2" xfId="11483" xr:uid="{6EE772F0-6F8B-4B70-A753-9C4E436D79E0}"/>
    <cellStyle name="Célula de Verificação 2 3" xfId="11484" xr:uid="{5F08353A-3DFF-4477-8216-C467D95E2476}"/>
    <cellStyle name="Célula de Verificação 2 3 2" xfId="11485" xr:uid="{21DDB9E6-74D9-4E69-865D-E68FDB092F83}"/>
    <cellStyle name="Célula de Verificação 2 3 3" xfId="26268" xr:uid="{C604CCAE-643A-4971-871F-BC23614B24DC}"/>
    <cellStyle name="Célula de Verificação 2 30" xfId="11486" xr:uid="{B25F5EAF-7B5E-4D6C-BB59-A68B61284859}"/>
    <cellStyle name="Célula de Verificação 2 30 2" xfId="11487" xr:uid="{9A783CB4-6409-4BB4-B6F0-487C06E10FFA}"/>
    <cellStyle name="Célula de Verificação 2 31" xfId="11488" xr:uid="{0CFEF437-945C-42C3-B6E1-AE2047839755}"/>
    <cellStyle name="Célula de Verificação 2 31 2" xfId="11489" xr:uid="{B35BA401-CAA0-44E4-B072-49C972721624}"/>
    <cellStyle name="Célula de Verificação 2 32" xfId="11490" xr:uid="{C6322AE2-5DF6-400E-B8CA-ED92238BF059}"/>
    <cellStyle name="Célula de Verificação 2 32 2" xfId="11491" xr:uid="{BD11BDF6-66B5-4D2D-9683-D703A47F0974}"/>
    <cellStyle name="Célula de Verificação 2 33" xfId="11492" xr:uid="{E357AB78-6942-4FF7-8649-3BA32E791A93}"/>
    <cellStyle name="Célula de Verificação 2 33 2" xfId="11493" xr:uid="{9D376D9C-75AD-47F4-A0A3-B814483FC133}"/>
    <cellStyle name="Célula de Verificação 2 34" xfId="11494" xr:uid="{C7BC5F4F-9E88-4754-987C-7436059FF7D9}"/>
    <cellStyle name="Célula de Verificação 2 34 2" xfId="11495" xr:uid="{B193CF50-63AC-4C50-BA30-BFED288B8ED2}"/>
    <cellStyle name="Célula de Verificação 2 35" xfId="11496" xr:uid="{FB431FB6-0718-4387-88DF-637003591F38}"/>
    <cellStyle name="Célula de Verificação 2 4" xfId="11497" xr:uid="{41C638F4-F850-4825-949C-A34CBB6088CC}"/>
    <cellStyle name="Célula de Verificação 2 4 2" xfId="11498" xr:uid="{1596D880-B7F6-4014-8128-11970D9E5EE6}"/>
    <cellStyle name="Célula de Verificação 2 4 3" xfId="26269" xr:uid="{803D6A41-7D05-4076-AC2D-B796CB947568}"/>
    <cellStyle name="Célula de Verificação 2 5" xfId="11499" xr:uid="{7565D833-A9F5-454F-8408-4CE011DF106D}"/>
    <cellStyle name="Célula de Verificação 2 5 2" xfId="11500" xr:uid="{2F6ADF97-1C63-4EE3-8244-ADE4C36A3B7C}"/>
    <cellStyle name="Célula de Verificação 2 5 3" xfId="26270" xr:uid="{617C05A9-2FED-4E05-83B6-4F7D2C3DEC76}"/>
    <cellStyle name="Célula de Verificação 2 6" xfId="11501" xr:uid="{4043EAF5-4E51-49D9-97FD-0F77ABD3BF21}"/>
    <cellStyle name="Célula de Verificação 2 6 2" xfId="11502" xr:uid="{0D4C5F76-B2B2-43EA-8708-BBF3101C0BE7}"/>
    <cellStyle name="Célula de Verificação 2 7" xfId="11503" xr:uid="{8BAEC47E-4EA5-48BA-BA3B-5A2D898D68E3}"/>
    <cellStyle name="Célula de Verificação 2 7 2" xfId="11504" xr:uid="{47A980C7-6DDB-49FA-AE98-CA8377D9280D}"/>
    <cellStyle name="Célula de Verificação 2 8" xfId="11505" xr:uid="{3ADE019B-9EFD-49A5-8CE6-A5738990F0B7}"/>
    <cellStyle name="Célula de Verificação 2 8 2" xfId="11506" xr:uid="{EFBBE7C0-E2A1-4A23-A8A0-1276C786B128}"/>
    <cellStyle name="Célula de Verificação 2 9" xfId="11507" xr:uid="{317AC8CA-AC54-4D23-9AE8-2F43B55FBA0E}"/>
    <cellStyle name="Célula de Verificação 2 9 2" xfId="11508" xr:uid="{151E3AAA-20B2-4090-9C5D-BF2DC6D196D3}"/>
    <cellStyle name="Célula de Verificação 20" xfId="11509" xr:uid="{5797812E-4965-44E2-B469-90FC99B221E4}"/>
    <cellStyle name="Célula de Verificação 20 2" xfId="11510" xr:uid="{256A5915-B206-40AB-AE12-90A22A57D6B5}"/>
    <cellStyle name="Célula de Verificação 21" xfId="11511" xr:uid="{AB8C30A5-B1A3-4246-933A-0EC56B40C9EB}"/>
    <cellStyle name="Célula de Verificação 21 2" xfId="11512" xr:uid="{3198D60E-F5E5-4DF2-9906-B5A92473E037}"/>
    <cellStyle name="Célula de Verificação 22" xfId="11513" xr:uid="{B388DBD1-46D9-4015-A20D-8EE8D3B1E173}"/>
    <cellStyle name="Célula de Verificação 22 2" xfId="11514" xr:uid="{B212E900-8504-4698-9145-A085A77B18AC}"/>
    <cellStyle name="Célula de Verificação 23" xfId="11515" xr:uid="{FE4A0724-407D-4449-B010-EE87872BDA50}"/>
    <cellStyle name="Célula de Verificação 23 2" xfId="11516" xr:uid="{263658D7-7B3B-4755-A8AA-AD58C6E15998}"/>
    <cellStyle name="Célula de Verificação 24" xfId="11517" xr:uid="{E6CBBB52-3184-4553-B2A9-F0D8D99FDFC4}"/>
    <cellStyle name="Célula de Verificação 24 2" xfId="11518" xr:uid="{45675C35-D1EF-460E-844F-27C1B96B4A5E}"/>
    <cellStyle name="Célula de Verificação 25" xfId="11519" xr:uid="{6E1A5285-939D-4F76-829D-AAC7AB191EF1}"/>
    <cellStyle name="Célula de Verificação 25 2" xfId="11520" xr:uid="{5C1C0612-1A40-4C8E-9211-7150308DBA97}"/>
    <cellStyle name="Célula de Verificação 26" xfId="11521" xr:uid="{37AE8BB3-182A-49E7-836F-C92D0FF230F5}"/>
    <cellStyle name="Célula de Verificação 26 2" xfId="11522" xr:uid="{6FCD35A1-9677-41A7-BBC7-13AE5748AD3B}"/>
    <cellStyle name="Célula de Verificação 27" xfId="11523" xr:uid="{F7B2AD5B-DBFF-4E65-BC31-DC5892E9BF39}"/>
    <cellStyle name="Célula de Verificação 27 2" xfId="11524" xr:uid="{A74F246C-F15E-49C5-B81C-4459265C6866}"/>
    <cellStyle name="Célula de Verificação 28" xfId="11525" xr:uid="{17F218D5-BF06-424B-B90F-7E1D5712070F}"/>
    <cellStyle name="Célula de Verificação 28 2" xfId="11526" xr:uid="{F26ADCC9-0886-4B84-B0DA-01F629CB7216}"/>
    <cellStyle name="Célula de Verificação 29" xfId="11527" xr:uid="{6F6D1ECC-9D56-4386-8A8C-F62A470DD3DB}"/>
    <cellStyle name="Célula de Verificação 29 2" xfId="11528" xr:uid="{3C351E1A-F77C-4062-9E04-F44C5D4B0CD6}"/>
    <cellStyle name="Célula de Verificação 3" xfId="11529" xr:uid="{969F1AAF-CBC2-4557-A49B-507D27A22B0F}"/>
    <cellStyle name="Célula de Verificação 3 2" xfId="11530" xr:uid="{8A92F503-39EE-4C04-8D55-E6A83FD0C24F}"/>
    <cellStyle name="Célula de Verificação 3 3" xfId="11531" xr:uid="{257E8AAD-0DFF-48C0-B815-6F998DCDD41C}"/>
    <cellStyle name="Célula de Verificação 3 4" xfId="11532" xr:uid="{5D11EE96-08BB-4DD4-AD3D-C195F0829DA0}"/>
    <cellStyle name="Célula de Verificação 30" xfId="11533" xr:uid="{38903612-F263-4B83-8E57-17E2283D206A}"/>
    <cellStyle name="Célula de Verificação 30 2" xfId="11534" xr:uid="{2639000D-94A3-4534-90FC-3D5D58607ECB}"/>
    <cellStyle name="Célula de Verificação 30 3" xfId="26271" xr:uid="{2FFFEF31-6AD1-4136-AECA-72DDC1DE36C1}"/>
    <cellStyle name="Célula de Verificação 31" xfId="11535" xr:uid="{E9D97832-D12B-45EE-AB1F-1595FAB4BECA}"/>
    <cellStyle name="Célula de Verificação 31 2" xfId="11536" xr:uid="{F9407E56-52A7-420E-A455-74CE9CD71BB6}"/>
    <cellStyle name="Célula de Verificação 32" xfId="11537" xr:uid="{5A0F2A0A-2171-44E0-B832-E738A898BCC6}"/>
    <cellStyle name="Célula de Verificação 32 2" xfId="11538" xr:uid="{C21FD0B1-EDBE-4121-8725-1FDDF31E8684}"/>
    <cellStyle name="Célula de Verificação 33" xfId="11539" xr:uid="{3BEF2BFA-2C8C-438F-A1DC-815C53D2BD1C}"/>
    <cellStyle name="Célula de Verificação 33 2" xfId="11540" xr:uid="{9AED643E-404A-4303-93B4-BA4515C733E0}"/>
    <cellStyle name="Célula de Verificação 33 3" xfId="26272" xr:uid="{6BEA7B3D-F76E-4D19-B324-E3E9EA4403B0}"/>
    <cellStyle name="Célula de Verificação 34" xfId="11541" xr:uid="{010A3DA3-9F24-4B88-9B1F-017545CF6BC9}"/>
    <cellStyle name="Célula de Verificação 34 2" xfId="11542" xr:uid="{C7CCBEF7-7E3D-4B8D-8613-674FFF0A8775}"/>
    <cellStyle name="Célula de Verificação 35" xfId="11543" xr:uid="{FD1C8D38-B356-4523-8F4C-360CB6D47D98}"/>
    <cellStyle name="Célula de Verificação 35 2" xfId="11544" xr:uid="{2AB9F2B1-6809-4D09-8D1D-EAC123A632A8}"/>
    <cellStyle name="Célula de Verificação 4" xfId="11545" xr:uid="{7F1BCEF0-0D2E-4730-937D-161C5DFF403E}"/>
    <cellStyle name="Célula de Verificação 4 2" xfId="11546" xr:uid="{F03B6331-BD24-4E7D-802C-8EEFBEE57C69}"/>
    <cellStyle name="Célula de Verificação 4 3" xfId="11547" xr:uid="{9A114817-E550-4C1F-88E3-D8635DFB0A76}"/>
    <cellStyle name="Célula de Verificação 4 4" xfId="11548" xr:uid="{4D3454B2-0AAC-4112-A1DB-0ED363345D6A}"/>
    <cellStyle name="Célula de Verificação 5" xfId="11549" xr:uid="{B16BAD69-3DD9-450B-B444-22E202F569FD}"/>
    <cellStyle name="Célula de Verificação 5 2" xfId="11550" xr:uid="{5DA035F0-106D-4697-BA0B-27346C9380B3}"/>
    <cellStyle name="Célula de Verificação 5 3" xfId="11551" xr:uid="{573D25BC-5C99-418B-A2C9-ECCDD03D02D6}"/>
    <cellStyle name="Célula de Verificação 5 4" xfId="11552" xr:uid="{48B85CF6-7F98-42DE-8553-08969BC1C646}"/>
    <cellStyle name="Célula de Verificação 6" xfId="11553" xr:uid="{FB34E36E-7602-423D-BAE4-B361F174763D}"/>
    <cellStyle name="Célula de Verificação 6 2" xfId="11554" xr:uid="{2E674172-09CA-421C-8004-C1E3E53DDFF1}"/>
    <cellStyle name="Célula de Verificação 6 3" xfId="11555" xr:uid="{4D71F47D-7442-4B51-865D-4BE6E4A2F630}"/>
    <cellStyle name="Célula de Verificação 6 4" xfId="11556" xr:uid="{7E69E2AC-F678-4BFF-802F-DD3C39404947}"/>
    <cellStyle name="Célula de Verificação 7" xfId="11557" xr:uid="{D28B28A0-00EA-49BA-94F6-C7AEC7DBE25F}"/>
    <cellStyle name="Célula de Verificação 7 2" xfId="11558" xr:uid="{2D14D485-6DDA-44D6-A040-149FE24F2E71}"/>
    <cellStyle name="Célula de Verificação 7 3" xfId="11559" xr:uid="{CE181278-58B4-4BD1-A559-99AAFE1AA02F}"/>
    <cellStyle name="Célula de Verificação 7 4" xfId="11560" xr:uid="{8BBF1340-E2FF-4923-88F4-06E4C8483471}"/>
    <cellStyle name="Célula de Verificação 8" xfId="11561" xr:uid="{0A1EB66F-D472-4913-81A7-C2B9CB5B0C99}"/>
    <cellStyle name="Célula de Verificação 8 2" xfId="11562" xr:uid="{DBE43944-56DB-4836-9536-9E1E64AEF8F0}"/>
    <cellStyle name="Célula de Verificação 8 3" xfId="11563" xr:uid="{29DE2AC8-EBA6-4E99-83E6-E823B984DDA1}"/>
    <cellStyle name="Célula de Verificação 8 4" xfId="11564" xr:uid="{038A6E6B-1693-40AF-A16F-F202C0839A80}"/>
    <cellStyle name="Célula de Verificação 9" xfId="11565" xr:uid="{CAFB6D9C-5BFC-4A4C-B6C7-62CBA697F192}"/>
    <cellStyle name="Célula de Verificação 9 2" xfId="11566" xr:uid="{D91F8367-BD88-48C0-895D-22956C3A1CFE}"/>
    <cellStyle name="Célula de Verificação 9 3" xfId="11567" xr:uid="{9B2547F8-8725-4AE9-8B44-A661AA5D7FDF}"/>
    <cellStyle name="Célula de Verificação 9 4" xfId="11568" xr:uid="{5814D69D-5100-4E1A-9D86-2BEC24F69994}"/>
    <cellStyle name="Célula Vinculada 10" xfId="11569" xr:uid="{A3327327-8DF6-425E-AA88-5B6E08120160}"/>
    <cellStyle name="Célula Vinculada 10 2" xfId="11570" xr:uid="{5FA21217-8723-4E99-8927-206B5AB117C2}"/>
    <cellStyle name="Célula Vinculada 10 3" xfId="11571" xr:uid="{26EF800F-D1FA-4A9F-AA17-4E603232CAC6}"/>
    <cellStyle name="Célula Vinculada 10 4" xfId="11572" xr:uid="{75AC66F2-9252-4D37-B34E-7A2298EE460D}"/>
    <cellStyle name="Célula Vinculada 11" xfId="11573" xr:uid="{81E56337-752B-483B-8997-E8BE6D1B5701}"/>
    <cellStyle name="Célula Vinculada 11 2" xfId="11574" xr:uid="{A2B77B77-41AB-4605-BDE5-976274F9D3E6}"/>
    <cellStyle name="Célula Vinculada 11 3" xfId="11575" xr:uid="{39D309FE-2BD5-4CBF-A663-B1369BEFF7FF}"/>
    <cellStyle name="Célula Vinculada 11 4" xfId="11576" xr:uid="{5FA8287D-9CB8-475F-BBF3-C0D834252D32}"/>
    <cellStyle name="Célula Vinculada 12" xfId="11577" xr:uid="{41AAA860-F2B2-4EF0-9F86-A23AAFC101D8}"/>
    <cellStyle name="Célula Vinculada 12 2" xfId="11578" xr:uid="{962CEFB3-99A0-408B-B997-114C99797E54}"/>
    <cellStyle name="Célula Vinculada 12 3" xfId="11579" xr:uid="{B571ADA4-DF8F-435C-B2C3-AB172921110D}"/>
    <cellStyle name="Célula Vinculada 12 4" xfId="11580" xr:uid="{8914D8E6-EAED-43DB-960B-9C624E4977C5}"/>
    <cellStyle name="Célula Vinculada 13" xfId="11581" xr:uid="{1ACD354F-B427-43CD-92C6-C1D41C3749C4}"/>
    <cellStyle name="Célula Vinculada 13 2" xfId="11582" xr:uid="{579F3E1B-611E-43FA-AB33-102FFCCACA7B}"/>
    <cellStyle name="Célula Vinculada 14" xfId="11583" xr:uid="{8B68B10D-425D-4C4E-B54F-48DD1CF92A0F}"/>
    <cellStyle name="Célula Vinculada 14 2" xfId="11584" xr:uid="{253D2450-9CE6-4C77-8CD4-085BDA9483B1}"/>
    <cellStyle name="Célula Vinculada 15" xfId="11585" xr:uid="{2870D764-01E8-49DD-8C44-29E3FE67B362}"/>
    <cellStyle name="Célula Vinculada 15 2" xfId="11586" xr:uid="{83C15AD6-6A3F-4D4B-A59B-03258451639D}"/>
    <cellStyle name="Célula Vinculada 16" xfId="11587" xr:uid="{5EEC6562-43BD-4980-B82B-CD9E53B3CFB3}"/>
    <cellStyle name="Célula Vinculada 16 2" xfId="11588" xr:uid="{CE70D4F2-DD0B-41EE-A968-C1DFFF3FED69}"/>
    <cellStyle name="Célula Vinculada 17" xfId="11589" xr:uid="{1D27CD3D-9A32-49A2-A513-FA6A4CFB9BA8}"/>
    <cellStyle name="Célula Vinculada 17 2" xfId="11590" xr:uid="{AC7B5C85-0DD4-41B4-88B2-2B28FC24645E}"/>
    <cellStyle name="Célula Vinculada 18" xfId="11591" xr:uid="{07E79F7B-15AB-425D-B209-3E90789801D3}"/>
    <cellStyle name="Célula Vinculada 18 2" xfId="11592" xr:uid="{0576F81A-18FD-4E2E-9A29-67024FAF6659}"/>
    <cellStyle name="Célula Vinculada 19" xfId="11593" xr:uid="{D68B58A4-447B-4729-90A9-2F10582B4B1A}"/>
    <cellStyle name="Célula Vinculada 19 2" xfId="11594" xr:uid="{E66FFF9B-9031-4F2A-9525-82A5D8D0F25A}"/>
    <cellStyle name="Célula Vinculada 2" xfId="11595" xr:uid="{AD8FDAA0-EAAC-4DBC-92A0-AE4A5BCFA6E3}"/>
    <cellStyle name="Célula Vinculada 2 10" xfId="11596" xr:uid="{F176460D-C3C9-430D-BE81-9CBF265CBFE6}"/>
    <cellStyle name="Célula Vinculada 2 10 2" xfId="11597" xr:uid="{1FCEB4FA-8807-4FC9-AAF0-8412D53AB1BF}"/>
    <cellStyle name="Célula Vinculada 2 11" xfId="11598" xr:uid="{C018B3A9-C2D8-4C18-AD68-BB462196CFC0}"/>
    <cellStyle name="Célula Vinculada 2 11 2" xfId="11599" xr:uid="{C7685F25-638F-4E3A-910E-DBFF9994E314}"/>
    <cellStyle name="Célula Vinculada 2 12" xfId="11600" xr:uid="{611F0FD0-442D-4461-9AEF-49EFE080A9F2}"/>
    <cellStyle name="Célula Vinculada 2 12 2" xfId="11601" xr:uid="{5A3B2B1E-BE07-4CED-B85C-B446C4A190FA}"/>
    <cellStyle name="Célula Vinculada 2 13" xfId="11602" xr:uid="{8DD13136-2096-4AA4-AB22-4425ABFB4AAB}"/>
    <cellStyle name="Célula Vinculada 2 13 2" xfId="11603" xr:uid="{DB0D429B-E0A2-43DE-A44A-8BA44AD05F18}"/>
    <cellStyle name="Célula Vinculada 2 14" xfId="11604" xr:uid="{FE9863BD-2F1B-400C-8C4F-60BC208C938E}"/>
    <cellStyle name="Célula Vinculada 2 14 2" xfId="11605" xr:uid="{A96E7FD7-E8B6-4177-A0A2-17B81927DDB9}"/>
    <cellStyle name="Célula Vinculada 2 15" xfId="11606" xr:uid="{76420BDB-FBDA-420A-9546-0F3BADF79180}"/>
    <cellStyle name="Célula Vinculada 2 15 2" xfId="11607" xr:uid="{EF2440C1-CCD8-4837-A367-E76BB0BF5232}"/>
    <cellStyle name="Célula Vinculada 2 16" xfId="11608" xr:uid="{A950774B-04C3-4B7C-876C-776A49945B8F}"/>
    <cellStyle name="Célula Vinculada 2 16 2" xfId="11609" xr:uid="{B7038D5E-2811-41AF-85FB-9D10C91C44BC}"/>
    <cellStyle name="Célula Vinculada 2 17" xfId="11610" xr:uid="{0D0FE1B3-5E3D-4037-B1EF-B530E6938E5A}"/>
    <cellStyle name="Célula Vinculada 2 17 2" xfId="11611" xr:uid="{CE012579-AB1E-4292-A984-B9C9514E5C45}"/>
    <cellStyle name="Célula Vinculada 2 18" xfId="11612" xr:uid="{3D089480-1EBE-4B8F-994F-480B06972B54}"/>
    <cellStyle name="Célula Vinculada 2 18 2" xfId="11613" xr:uid="{5EADE4DE-E9A8-4439-9F19-45D1BBE2F98D}"/>
    <cellStyle name="Célula Vinculada 2 19" xfId="11614" xr:uid="{BBEF4DE9-7AFF-4A20-B9D2-783947778815}"/>
    <cellStyle name="Célula Vinculada 2 19 2" xfId="11615" xr:uid="{7B4FDFFC-9CE9-4DF2-B986-9D608D8CB6C3}"/>
    <cellStyle name="Célula Vinculada 2 2" xfId="11616" xr:uid="{D4312872-EE62-425B-9772-9EEF12AF7EA4}"/>
    <cellStyle name="Célula Vinculada 2 2 2" xfId="11617" xr:uid="{6834C638-8219-46B0-81B4-CD6BADD6842F}"/>
    <cellStyle name="Célula Vinculada 2 2 2 2" xfId="11618" xr:uid="{4E70E136-FFCE-4450-AED4-AEE9F80723F0}"/>
    <cellStyle name="Célula Vinculada 2 2 2 3" xfId="11619" xr:uid="{6AE7FB12-A2B6-40AF-8155-3DAE1152FA78}"/>
    <cellStyle name="Célula Vinculada 2 2 3" xfId="11620" xr:uid="{EA2310EF-8BFC-4EEC-B256-D79B43A3D2CC}"/>
    <cellStyle name="Célula Vinculada 2 2 4" xfId="11621" xr:uid="{C2B4D20F-2DFC-4437-BA5B-21317BB920E8}"/>
    <cellStyle name="Célula Vinculada 2 2 5" xfId="11622" xr:uid="{B9FFFD3B-2B23-44D9-9CD0-89791902A1EC}"/>
    <cellStyle name="Célula Vinculada 2 20" xfId="11623" xr:uid="{16E4D0DA-2CFF-448E-AEED-15EDEA4A0059}"/>
    <cellStyle name="Célula Vinculada 2 20 2" xfId="11624" xr:uid="{26E8AC01-4231-4436-B8A0-690966CAC822}"/>
    <cellStyle name="Célula Vinculada 2 21" xfId="11625" xr:uid="{9F85152A-6800-4890-82BD-1A32B667DF49}"/>
    <cellStyle name="Célula Vinculada 2 21 2" xfId="11626" xr:uid="{13255507-1992-40FC-851F-42B9C2BAAFE0}"/>
    <cellStyle name="Célula Vinculada 2 22" xfId="11627" xr:uid="{AFAF3084-55B1-4E8C-90F8-55D496C19604}"/>
    <cellStyle name="Célula Vinculada 2 22 2" xfId="11628" xr:uid="{C0734B0B-72EF-4821-87EC-CE6B508D8C62}"/>
    <cellStyle name="Célula Vinculada 2 23" xfId="11629" xr:uid="{0B285735-FF54-4807-9D73-0742C2F3334D}"/>
    <cellStyle name="Célula Vinculada 2 23 2" xfId="11630" xr:uid="{8F353D1F-EE13-49BB-A891-D3F09254D3C1}"/>
    <cellStyle name="Célula Vinculada 2 24" xfId="11631" xr:uid="{4EE09480-6E21-4B28-8212-08849F87982A}"/>
    <cellStyle name="Célula Vinculada 2 24 2" xfId="11632" xr:uid="{7642D261-BF2D-4D26-848C-46A0CA726B72}"/>
    <cellStyle name="Célula Vinculada 2 25" xfId="11633" xr:uid="{2D890A68-C63E-475C-A1B1-A11FAF1FA543}"/>
    <cellStyle name="Célula Vinculada 2 25 2" xfId="11634" xr:uid="{47FBC4D9-574F-4EE1-B7B3-81AAE1EBEFAC}"/>
    <cellStyle name="Célula Vinculada 2 26" xfId="11635" xr:uid="{225AF419-F38B-4844-BD71-09A2A2C00E60}"/>
    <cellStyle name="Célula Vinculada 2 26 2" xfId="11636" xr:uid="{C522538D-225E-47B5-9D4A-1BEAECF8D95E}"/>
    <cellStyle name="Célula Vinculada 2 27" xfId="11637" xr:uid="{881AEFF7-F005-4D2D-8A77-0F20ED35C36D}"/>
    <cellStyle name="Célula Vinculada 2 27 2" xfId="11638" xr:uid="{151E014A-A5CD-4FEC-9107-10CE7FD27D31}"/>
    <cellStyle name="Célula Vinculada 2 28" xfId="11639" xr:uid="{6A5680FC-DE6E-43E2-96DE-6370406C65EE}"/>
    <cellStyle name="Célula Vinculada 2 28 2" xfId="11640" xr:uid="{DEE8AC8D-D75F-444A-9982-902DC2D2458F}"/>
    <cellStyle name="Célula Vinculada 2 29" xfId="11641" xr:uid="{4D1C5FAA-0B4D-402D-96EE-D01B9ECFDD5D}"/>
    <cellStyle name="Célula Vinculada 2 29 2" xfId="11642" xr:uid="{8C1C94AF-1A66-4339-ADC9-AFDE7DD116EC}"/>
    <cellStyle name="Célula Vinculada 2 3" xfId="11643" xr:uid="{2F553F55-BD55-4741-8ABB-77809063087E}"/>
    <cellStyle name="Célula Vinculada 2 3 2" xfId="11644" xr:uid="{C53AA663-C12F-4740-8D19-1144A5125C32}"/>
    <cellStyle name="Célula Vinculada 2 3 3" xfId="26273" xr:uid="{A75073FF-F9FF-4030-9792-B0B5E356C6AE}"/>
    <cellStyle name="Célula Vinculada 2 30" xfId="11645" xr:uid="{37CF3F91-8147-44C1-B54F-150509945564}"/>
    <cellStyle name="Célula Vinculada 2 30 2" xfId="11646" xr:uid="{06F943EF-2E24-43BA-B29A-9E4E0E8B754F}"/>
    <cellStyle name="Célula Vinculada 2 31" xfId="11647" xr:uid="{2F270E8F-DAFD-4CF6-9BBD-FC049A34B27D}"/>
    <cellStyle name="Célula Vinculada 2 31 2" xfId="11648" xr:uid="{4975CDA5-F815-472B-AD1F-72B8431A1F8C}"/>
    <cellStyle name="Célula Vinculada 2 32" xfId="11649" xr:uid="{BE957675-9273-44C4-88D7-ED99FF1D60E2}"/>
    <cellStyle name="Célula Vinculada 2 32 2" xfId="11650" xr:uid="{55900855-FE8B-4404-98E1-2B9A1995BCAF}"/>
    <cellStyle name="Célula Vinculada 2 33" xfId="11651" xr:uid="{AE0E3F52-6999-4BEE-A491-B84DC62B9FD3}"/>
    <cellStyle name="Célula Vinculada 2 33 2" xfId="11652" xr:uid="{5D33E494-F3E3-4CAA-9782-92DA210A04A0}"/>
    <cellStyle name="Célula Vinculada 2 34" xfId="11653" xr:uid="{A5B4AD94-8018-46D0-866E-9B8E81A4490B}"/>
    <cellStyle name="Célula Vinculada 2 34 2" xfId="11654" xr:uid="{14A8BF8E-0111-4C18-9B7A-03F9F95A4A76}"/>
    <cellStyle name="Célula Vinculada 2 35" xfId="11655" xr:uid="{B111218E-2B4F-483D-9F8D-78E1F30D911B}"/>
    <cellStyle name="Célula Vinculada 2 4" xfId="11656" xr:uid="{D599B1E7-C503-4875-B579-018C48B51F72}"/>
    <cellStyle name="Célula Vinculada 2 4 2" xfId="11657" xr:uid="{F905819C-34F1-41E7-BC81-491489FB2DF9}"/>
    <cellStyle name="Célula Vinculada 2 4 3" xfId="26274" xr:uid="{6D84FD15-2967-43D8-BC22-31B096260351}"/>
    <cellStyle name="Célula Vinculada 2 5" xfId="11658" xr:uid="{61319B4E-E4F7-42BF-AA05-D54AE69D8E77}"/>
    <cellStyle name="Célula Vinculada 2 5 2" xfId="11659" xr:uid="{DB8BD760-6018-434B-8615-3407435AE9FA}"/>
    <cellStyle name="Célula Vinculada 2 5 3" xfId="26275" xr:uid="{DBFA689F-3211-4682-A5B0-E55288980059}"/>
    <cellStyle name="Célula Vinculada 2 6" xfId="11660" xr:uid="{B2EAA90B-5782-4936-B6D2-9A9CE10D1705}"/>
    <cellStyle name="Célula Vinculada 2 6 2" xfId="11661" xr:uid="{0B73D845-868C-4A41-B740-A763F3B51022}"/>
    <cellStyle name="Célula Vinculada 2 7" xfId="11662" xr:uid="{4D77F961-6FD6-498F-BA7C-632D075EB9D1}"/>
    <cellStyle name="Célula Vinculada 2 7 2" xfId="11663" xr:uid="{0DA817F4-283F-4F71-88A3-C7D7A7CE24B7}"/>
    <cellStyle name="Célula Vinculada 2 8" xfId="11664" xr:uid="{17046CD6-DD4B-4B9D-8D4F-2D48267D9D4F}"/>
    <cellStyle name="Célula Vinculada 2 8 2" xfId="11665" xr:uid="{02BC4C95-351B-46E6-889F-41019DC0A58A}"/>
    <cellStyle name="Célula Vinculada 2 9" xfId="11666" xr:uid="{8C1B85A1-A985-4DE3-BE65-E41946F124E4}"/>
    <cellStyle name="Célula Vinculada 2 9 2" xfId="11667" xr:uid="{F82A8391-D0EF-47CA-AB1C-CB8B8CED2B07}"/>
    <cellStyle name="Célula Vinculada 20" xfId="11668" xr:uid="{DCDE01DF-8BBA-410F-90D6-268463AC8109}"/>
    <cellStyle name="Célula Vinculada 20 2" xfId="11669" xr:uid="{9B0CC57A-EFDD-469F-A5CB-9AE39E34E176}"/>
    <cellStyle name="Célula Vinculada 21" xfId="11670" xr:uid="{4D6132CD-19D0-4B38-95E1-7344E8CFEE5D}"/>
    <cellStyle name="Célula Vinculada 21 2" xfId="11671" xr:uid="{165943EC-BD03-44D6-8472-57C9071A97A9}"/>
    <cellStyle name="Célula Vinculada 22" xfId="11672" xr:uid="{436A1E48-79F3-453E-8719-B3DA10ED9A26}"/>
    <cellStyle name="Célula Vinculada 22 2" xfId="11673" xr:uid="{52518884-A1E1-4E01-A146-6DF612F6B7F6}"/>
    <cellStyle name="Célula Vinculada 23" xfId="11674" xr:uid="{445FB28B-74D7-4FFF-AD31-BB2378037FF7}"/>
    <cellStyle name="Célula Vinculada 23 2" xfId="11675" xr:uid="{465AD406-EB18-4B7F-987E-3967D06B6E36}"/>
    <cellStyle name="Célula Vinculada 24" xfId="11676" xr:uid="{8E60628C-9FFF-401C-B8CC-AE1A99971597}"/>
    <cellStyle name="Célula Vinculada 24 2" xfId="11677" xr:uid="{855651D4-23E3-46BC-8D1A-328FE5F6CBC0}"/>
    <cellStyle name="Célula Vinculada 25" xfId="11678" xr:uid="{1B468E43-9E19-4066-B1B9-8E0F05EECE6D}"/>
    <cellStyle name="Célula Vinculada 25 2" xfId="11679" xr:uid="{3F6FEE41-67C9-4560-BF17-50E6DBD8BC8D}"/>
    <cellStyle name="Célula Vinculada 26" xfId="11680" xr:uid="{20373330-ACB4-480A-804B-A730EC81DB77}"/>
    <cellStyle name="Célula Vinculada 26 2" xfId="11681" xr:uid="{45161586-D39B-4D75-9A55-820ABF58DDEE}"/>
    <cellStyle name="Célula Vinculada 27" xfId="11682" xr:uid="{82C6AB0C-9265-4581-8991-6203CAEFD0B6}"/>
    <cellStyle name="Célula Vinculada 27 2" xfId="11683" xr:uid="{CF50D190-241F-4930-A594-13FDD7B5A445}"/>
    <cellStyle name="Célula Vinculada 28" xfId="11684" xr:uid="{AEF8A2BE-1A6C-4522-9768-0074DB177714}"/>
    <cellStyle name="Célula Vinculada 28 2" xfId="11685" xr:uid="{64AD68F6-3AD6-4115-9B2A-E12262D375B7}"/>
    <cellStyle name="Célula Vinculada 29" xfId="11686" xr:uid="{8A7F170F-D17D-4C1D-9E52-77A6A84695A6}"/>
    <cellStyle name="Célula Vinculada 29 2" xfId="11687" xr:uid="{2F290F2B-2058-4ACA-9654-D66DE42F0AA3}"/>
    <cellStyle name="Célula Vinculada 3" xfId="11688" xr:uid="{97DA375F-D6BB-4D4A-9B03-25B58880B6B6}"/>
    <cellStyle name="Célula Vinculada 3 2" xfId="11689" xr:uid="{520CC939-B5F0-4698-9714-AA949D8D1109}"/>
    <cellStyle name="Célula Vinculada 3 3" xfId="11690" xr:uid="{151E65BB-1D69-46AD-B3E0-0F585BBFA042}"/>
    <cellStyle name="Célula Vinculada 3 4" xfId="11691" xr:uid="{3F93EFE0-4B4C-4ADF-9FE9-E7796B061855}"/>
    <cellStyle name="Célula Vinculada 30" xfId="11692" xr:uid="{7C45E3F7-73A7-4561-8FAA-6CA69428AE07}"/>
    <cellStyle name="Célula Vinculada 30 2" xfId="11693" xr:uid="{236B06E8-441D-4135-B481-613C33094CD6}"/>
    <cellStyle name="Célula Vinculada 30 3" xfId="26276" xr:uid="{170F5FDA-FA22-4F56-8B97-C7708221A7BB}"/>
    <cellStyle name="Célula Vinculada 31" xfId="11694" xr:uid="{B358E55C-0256-488F-BBED-9DD323E6E829}"/>
    <cellStyle name="Célula Vinculada 31 2" xfId="11695" xr:uid="{16923476-CDED-47FA-A56F-79D0C59BADD1}"/>
    <cellStyle name="Célula Vinculada 32" xfId="11696" xr:uid="{0F97FF99-91E5-4C2E-9728-3DEBC72BCC52}"/>
    <cellStyle name="Célula Vinculada 32 2" xfId="11697" xr:uid="{AA4859E0-1B36-42D5-8D51-04F60A170C88}"/>
    <cellStyle name="Célula Vinculada 33" xfId="11698" xr:uid="{00A2DB87-C098-49BA-A9CA-839335FDE489}"/>
    <cellStyle name="Célula Vinculada 33 2" xfId="11699" xr:uid="{B6F778A0-CF1B-4879-AFFC-1142F7C86A9D}"/>
    <cellStyle name="Célula Vinculada 33 3" xfId="26277" xr:uid="{0D09CACA-578D-408A-A25A-A0C781930108}"/>
    <cellStyle name="Célula Vinculada 34" xfId="11700" xr:uid="{729DB9CB-FD9D-40F1-9F76-2E15CA023893}"/>
    <cellStyle name="Célula Vinculada 34 2" xfId="11701" xr:uid="{E72B9D3B-3CC3-4F9D-AF86-903465FDF7EB}"/>
    <cellStyle name="Célula Vinculada 35" xfId="11702" xr:uid="{84F806F7-4F9B-433C-B5F6-B6D3E8FE25C1}"/>
    <cellStyle name="Célula Vinculada 35 2" xfId="11703" xr:uid="{CE75CC66-6C1F-4344-BF2A-3B9C5C2B6573}"/>
    <cellStyle name="Célula Vinculada 4" xfId="11704" xr:uid="{D6EF5CBA-743B-443A-BEDF-4B85F394D597}"/>
    <cellStyle name="Célula Vinculada 4 2" xfId="11705" xr:uid="{0150DDE8-E047-4980-8F02-76FC44392395}"/>
    <cellStyle name="Célula Vinculada 4 3" xfId="11706" xr:uid="{0D594C60-8D51-4B74-917C-BA665D8EAD08}"/>
    <cellStyle name="Célula Vinculada 4 4" xfId="11707" xr:uid="{9B2871F3-B41A-45BB-8034-FBB23B441E73}"/>
    <cellStyle name="Célula Vinculada 5" xfId="11708" xr:uid="{B6013A11-C6EB-4F73-9A5E-E51C3588F6AF}"/>
    <cellStyle name="Célula Vinculada 5 2" xfId="11709" xr:uid="{5D901DA1-95E9-4F60-970B-B889FFE37E0C}"/>
    <cellStyle name="Célula Vinculada 5 3" xfId="11710" xr:uid="{B92C79E0-5D90-4AA4-B2EE-DB731890C7FE}"/>
    <cellStyle name="Célula Vinculada 5 4" xfId="11711" xr:uid="{60B99882-F085-4E4E-942B-183DE7ED7BBF}"/>
    <cellStyle name="Célula Vinculada 6" xfId="11712" xr:uid="{C331F608-0C40-44F8-801D-DB892B4F974C}"/>
    <cellStyle name="Célula Vinculada 6 2" xfId="11713" xr:uid="{068BB6FE-6381-4FC5-B005-46B13DE1B0BB}"/>
    <cellStyle name="Célula Vinculada 6 3" xfId="11714" xr:uid="{8A8D7D0E-3276-4DAE-A9BA-84498ABC75B1}"/>
    <cellStyle name="Célula Vinculada 6 4" xfId="11715" xr:uid="{37E8F64E-1FFB-4DF3-A533-1F96FE767CA4}"/>
    <cellStyle name="Célula Vinculada 7" xfId="11716" xr:uid="{82934CFB-BDB1-4F0B-83F9-82702A353D2E}"/>
    <cellStyle name="Célula Vinculada 7 2" xfId="11717" xr:uid="{C9F18904-F6C9-4A5F-BC16-F1C4FDD5ED83}"/>
    <cellStyle name="Célula Vinculada 7 3" xfId="11718" xr:uid="{D4CAF88C-8990-49A6-AC09-22CCA54535B3}"/>
    <cellStyle name="Célula Vinculada 7 4" xfId="11719" xr:uid="{D685088C-9633-47EA-B19B-4A662DD5528E}"/>
    <cellStyle name="Célula Vinculada 8" xfId="11720" xr:uid="{B387B374-04E6-42D9-ACB1-F01F4D0A9191}"/>
    <cellStyle name="Célula Vinculada 8 2" xfId="11721" xr:uid="{4144CAD3-0578-42E1-9A46-EC32E09FE039}"/>
    <cellStyle name="Célula Vinculada 8 3" xfId="11722" xr:uid="{778FD862-E464-4DBA-A3FE-D40399489CB3}"/>
    <cellStyle name="Célula Vinculada 8 4" xfId="11723" xr:uid="{E9E9B7A6-4275-430A-9BEF-90A1AD6E88A3}"/>
    <cellStyle name="Célula Vinculada 9" xfId="11724" xr:uid="{93D0A9EB-25BE-42D0-9E37-3C5637C176C3}"/>
    <cellStyle name="Célula Vinculada 9 2" xfId="11725" xr:uid="{3F91F940-B93F-4627-800F-2F73594DD07F}"/>
    <cellStyle name="Célula Vinculada 9 3" xfId="11726" xr:uid="{E83F413B-FB94-412C-94E4-D7D9E82BE17C}"/>
    <cellStyle name="Célula Vinculada 9 4" xfId="11727" xr:uid="{3135A316-CDB2-4679-9C77-DB9279E2CA4C}"/>
    <cellStyle name="Check Cell" xfId="11728" xr:uid="{0B285D72-F903-4CA6-BFBA-B5F14990D7A4}"/>
    <cellStyle name="Check Cell 10" xfId="11729" xr:uid="{BA7F0DD4-445D-4341-87D5-9F091C9852E3}"/>
    <cellStyle name="Check Cell 11" xfId="11730" xr:uid="{9F541722-DCA7-41DF-AB21-0F264118AEE2}"/>
    <cellStyle name="Check Cell 12" xfId="11731" xr:uid="{74427AB3-2161-4FFD-91F7-FB4E1621F12C}"/>
    <cellStyle name="Check Cell 13" xfId="11732" xr:uid="{97E9E87B-71C2-40E4-969F-9F1D6197399D}"/>
    <cellStyle name="Check Cell 14" xfId="11733" xr:uid="{0B8003AA-EF83-4518-A0E5-8B065BDBD8A0}"/>
    <cellStyle name="Check Cell 15" xfId="11734" xr:uid="{80BE951F-BF3D-43F8-9A17-39C9650C2E37}"/>
    <cellStyle name="Check Cell 16" xfId="11735" xr:uid="{D238504B-4011-405E-AC98-956952E4F0B8}"/>
    <cellStyle name="Check Cell 2" xfId="11736" xr:uid="{EB03456D-03CE-4BE1-8160-92F84C23680F}"/>
    <cellStyle name="Check Cell 2 10" xfId="11737" xr:uid="{F18AE504-C645-452F-9852-AF22EB564304}"/>
    <cellStyle name="Check Cell 2 11" xfId="11738" xr:uid="{C65AE5CF-3CA2-4649-961C-9136BFCFDAF8}"/>
    <cellStyle name="Check Cell 2 2" xfId="11739" xr:uid="{BDEDAF5A-1FD7-4B3D-90E9-CB2699057CA6}"/>
    <cellStyle name="Check Cell 2 3" xfId="11740" xr:uid="{539E4805-FF86-40CD-BC6A-3AB5E3C99531}"/>
    <cellStyle name="Check Cell 2 4" xfId="11741" xr:uid="{71115C71-6932-4B02-B4C7-0A7950E4D8C4}"/>
    <cellStyle name="Check Cell 2 5" xfId="11742" xr:uid="{B68A9FAD-FEBD-49DC-B4EC-F99DE924C041}"/>
    <cellStyle name="Check Cell 2 6" xfId="11743" xr:uid="{E05E6674-E708-40F9-A4D1-964E796D95C3}"/>
    <cellStyle name="Check Cell 2 7" xfId="11744" xr:uid="{2CCCB117-7144-448F-A3CE-2D80DE24F062}"/>
    <cellStyle name="Check Cell 2 8" xfId="11745" xr:uid="{2FCA66FF-5F9C-46C2-A903-7C6A1DFA9679}"/>
    <cellStyle name="Check Cell 2 9" xfId="11746" xr:uid="{9BA716D9-D21F-47CA-BF45-D5CF14BA61CB}"/>
    <cellStyle name="Check Cell 2_1scenario results for thinkcell" xfId="11747" xr:uid="{4F9E7F10-359A-49BB-84A6-E7F283CB6935}"/>
    <cellStyle name="Check Cell 3" xfId="11748" xr:uid="{CD561963-87BD-4BDF-A818-120FF2BF5B11}"/>
    <cellStyle name="Check Cell 3 2" xfId="11749" xr:uid="{44D2B38D-6441-46D9-8FB2-E476888CA947}"/>
    <cellStyle name="Check Cell 3_1scenario results for thinkcell" xfId="11750" xr:uid="{699C549E-1156-42CD-ADC9-A3A7822D9275}"/>
    <cellStyle name="Check Cell 4" xfId="11751" xr:uid="{6E22CB94-0484-4949-A2C6-751D310195BC}"/>
    <cellStyle name="Check Cell 4 2" xfId="11752" xr:uid="{FDAB1FFE-D7AC-4C0F-8580-22000183142E}"/>
    <cellStyle name="Check Cell 4_1scenario results for thinkcell" xfId="11753" xr:uid="{BADDEAC7-D6FC-4F74-96BE-DD2AA37D390A}"/>
    <cellStyle name="Check Cell 5" xfId="11754" xr:uid="{71E93098-41E5-4F3F-AF77-1F8C9923012A}"/>
    <cellStyle name="Check Cell 5 2" xfId="11755" xr:uid="{A3EF6935-EF7F-4F9B-9314-061398DF876A}"/>
    <cellStyle name="Check Cell 5_1scenario results for thinkcell" xfId="11756" xr:uid="{069318FC-EFAD-4FEF-AF11-ED71582475CC}"/>
    <cellStyle name="Check Cell 6" xfId="11757" xr:uid="{C82FC9EA-5E38-4B0E-AC03-FB3B208E1C06}"/>
    <cellStyle name="Check Cell 7" xfId="11758" xr:uid="{4AF4F01E-8042-46F7-95D1-53D05DD6EB92}"/>
    <cellStyle name="Check Cell 8" xfId="11759" xr:uid="{00B81629-3A07-4D40-A2B9-70474DB4D99D}"/>
    <cellStyle name="Check Cell 9" xfId="11760" xr:uid="{B43E7226-E3BA-4F4A-8023-9B288AF5A41E}"/>
    <cellStyle name="Check Cell_BD Brasil" xfId="11761" xr:uid="{FD5F0AAF-6872-47EE-9BDD-279B5C910846}"/>
    <cellStyle name="checkExposure" xfId="11762" xr:uid="{6F4C20CD-1078-495D-9E04-3CE9C88A18DF}"/>
    <cellStyle name="checkExposure 2" xfId="11763" xr:uid="{7E823682-0D8B-4D22-B140-1B7DA7C4C257}"/>
    <cellStyle name="checkExposure 3" xfId="11764" xr:uid="{3218933A-B950-448A-AAC5-E62BEE7787B8}"/>
    <cellStyle name="checkExposure 4" xfId="11765" xr:uid="{DE0DB545-01A1-496B-809D-3C9256249012}"/>
    <cellStyle name="checkLiq" xfId="11766" xr:uid="{8DDC7D82-8960-4638-AA7A-0A557023BCB4}"/>
    <cellStyle name="clsAltData" xfId="11767" xr:uid="{E8834C7B-149A-471B-9604-38161A9AF982}"/>
    <cellStyle name="clsColumnHeader" xfId="11768" xr:uid="{28DD5EAD-75E6-474D-992B-B80AC23AB17B}"/>
    <cellStyle name="clsData" xfId="11769" xr:uid="{3F9B9373-1BCB-4D24-8DB6-A109C71780D5}"/>
    <cellStyle name="clsDefault" xfId="11770" xr:uid="{6CC6CC2C-BD3C-47FD-AEE3-21559740C78F}"/>
    <cellStyle name="clsDefault 2" xfId="11771" xr:uid="{9FB97DF8-36A8-4B7C-AF97-0C59ED4C16C6}"/>
    <cellStyle name="clsIndexTableTitle" xfId="11772" xr:uid="{F6EC0758-37F3-4BC3-A73F-89E17DC2C004}"/>
    <cellStyle name="clsReportFooter" xfId="11773" xr:uid="{0C24596C-A62E-4F16-9735-E31D5F45C87F}"/>
    <cellStyle name="clsReportHeader" xfId="11774" xr:uid="{74E87A9A-FAEC-4E3E-9E39-6AA24549B6D7}"/>
    <cellStyle name="clsRowHeader" xfId="11775" xr:uid="{EC6C7BD0-7BF2-4FEF-BD31-D77EB822D3D6}"/>
    <cellStyle name="clsScale" xfId="11776" xr:uid="{46571A83-7B18-4D46-9E0A-66FF42E96FDC}"/>
    <cellStyle name="Comma [0]" xfId="11777" xr:uid="{B8FF9D82-D286-4F7E-99A2-69C1D62A260E}"/>
    <cellStyle name="Comma [0] 2" xfId="27659" xr:uid="{A390CF0F-D4B3-4513-94BC-24BF31AC7013}"/>
    <cellStyle name="Comma [2]" xfId="11778" xr:uid="{DD049806-10D1-4B5C-A0D5-C24A2AC5BF9C}"/>
    <cellStyle name="Comma 10" xfId="11779" xr:uid="{3D5D917E-6A7B-45F7-8AD9-AF1187B4BB71}"/>
    <cellStyle name="Comma 10 2" xfId="11780" xr:uid="{4BD72633-C11C-4918-B541-3FB68929BCE4}"/>
    <cellStyle name="Comma 10 2 2" xfId="27661" xr:uid="{0F27BC50-FFC9-40E6-A6F8-390A016F7BDC}"/>
    <cellStyle name="Comma 10 3" xfId="27660" xr:uid="{41CA8B14-17C6-4E79-886B-356A1B95BD8C}"/>
    <cellStyle name="Comma 2" xfId="11781" xr:uid="{7AC3450F-89B4-4B6D-B639-5ED85D271B2C}"/>
    <cellStyle name="Comma 2 10" xfId="11782" xr:uid="{C08F731D-6C6C-4711-AD3C-794E65D4BE45}"/>
    <cellStyle name="Comma 2 10 2" xfId="27663" xr:uid="{F8BA30CD-1027-4234-BCEA-251C32432D7A}"/>
    <cellStyle name="Comma 2 11" xfId="11783" xr:uid="{0EBFAF19-EDC5-480E-995C-BBDA950C246C}"/>
    <cellStyle name="Comma 2 11 2" xfId="27664" xr:uid="{0B1FFD2B-613A-4C4C-9EAB-DDF7E0FED744}"/>
    <cellStyle name="Comma 2 12" xfId="11784" xr:uid="{7EDC2C87-5B23-46DD-B061-E1125D00BED3}"/>
    <cellStyle name="Comma 2 12 2" xfId="27665" xr:uid="{BB42C7C6-81DB-4E60-8115-69A5A10A7098}"/>
    <cellStyle name="Comma 2 13" xfId="11785" xr:uid="{7EC2AFE3-B46B-4D5C-BE8B-29A3BA710690}"/>
    <cellStyle name="Comma 2 13 2" xfId="27666" xr:uid="{33AAEDB5-AA13-4724-BB8F-28D4691FF596}"/>
    <cellStyle name="Comma 2 14" xfId="11786" xr:uid="{AF94826E-F503-4D69-8068-C9A6B95711D4}"/>
    <cellStyle name="Comma 2 14 2" xfId="27667" xr:uid="{C2B5672F-9AE0-4CD9-8317-F6651404DAB7}"/>
    <cellStyle name="Comma 2 15" xfId="11787" xr:uid="{ED236295-45B7-4F6C-A55B-92C4DAD6F4E1}"/>
    <cellStyle name="Comma 2 15 2" xfId="27668" xr:uid="{98168FA0-16ED-4BA8-BF5B-84AF87B97F4A}"/>
    <cellStyle name="Comma 2 16" xfId="11788" xr:uid="{2E4A6248-4C9B-4EAE-8005-015642062735}"/>
    <cellStyle name="Comma 2 16 2" xfId="27669" xr:uid="{4A7332BA-2D30-44B8-B539-A1E7489401D0}"/>
    <cellStyle name="Comma 2 17" xfId="11789" xr:uid="{FEBCB009-51F6-469F-9D26-0AF40EFBF2D4}"/>
    <cellStyle name="Comma 2 17 2" xfId="27670" xr:uid="{2AF319EE-EBAB-4FC1-8B3F-259E72DCD839}"/>
    <cellStyle name="Comma 2 18" xfId="11790" xr:uid="{F0EC75DF-2D86-419C-81B3-202416626334}"/>
    <cellStyle name="Comma 2 18 2" xfId="27671" xr:uid="{5D3AE215-EF8F-4E8D-8C75-514E6DB0A5B6}"/>
    <cellStyle name="Comma 2 19" xfId="11791" xr:uid="{B30CE772-556E-4D87-AE8D-B5DEEBE75F2F}"/>
    <cellStyle name="Comma 2 19 2" xfId="27672" xr:uid="{876544E6-5B06-45BE-AAD1-10B14C900669}"/>
    <cellStyle name="Comma 2 2" xfId="11792" xr:uid="{DE026970-3786-439B-B9EC-43D0BA8E426D}"/>
    <cellStyle name="Comma 2 2 2" xfId="11793" xr:uid="{B1CE1068-5F89-41F7-9828-82FE707BAA2B}"/>
    <cellStyle name="Comma 2 2 2 2" xfId="27674" xr:uid="{DB5C0A03-756B-46B0-8BFC-39CBF703D6DD}"/>
    <cellStyle name="Comma 2 2 3" xfId="11794" xr:uid="{28957D26-F5A9-4B29-B4F2-FAE42AB672AE}"/>
    <cellStyle name="Comma 2 2 3 2" xfId="27675" xr:uid="{B4B5B625-FD1E-4965-B898-EF475AB0EBD5}"/>
    <cellStyle name="Comma 2 2 4" xfId="11795" xr:uid="{A45BAEC4-EE88-4FFE-81CE-56449EF91FA0}"/>
    <cellStyle name="Comma 2 2 4 2" xfId="11796" xr:uid="{B6955411-9E87-4DFC-A64F-75EDF02AC48F}"/>
    <cellStyle name="Comma 2 2 4 2 2" xfId="27677" xr:uid="{65DA0685-D5AB-4305-ABAC-7DC472762D44}"/>
    <cellStyle name="Comma 2 2 4 3" xfId="27676" xr:uid="{943139DC-4B69-4413-8DAF-ADD92E938005}"/>
    <cellStyle name="Comma 2 2 5" xfId="11797" xr:uid="{FE04372C-59A5-49F4-AF18-2852F944D0F0}"/>
    <cellStyle name="Comma 2 2 5 2" xfId="27678" xr:uid="{A0DCC1F5-665C-4546-A37A-9A2E74F589D2}"/>
    <cellStyle name="Comma 2 2 6" xfId="26279" xr:uid="{E087172A-439F-4769-B596-7A9B656EA865}"/>
    <cellStyle name="Comma 2 2 6 2" xfId="30637" xr:uid="{994CC908-0FEF-40C8-807F-6A1A7B5B0F10}"/>
    <cellStyle name="Comma 2 2 7" xfId="27166" xr:uid="{8AB06341-075D-448A-92D8-232BBDFF9F63}"/>
    <cellStyle name="Comma 2 2 7 2" xfId="31259" xr:uid="{3AA9B763-4047-4CDD-A0E8-BA0AADEB4FD6}"/>
    <cellStyle name="Comma 2 2 8" xfId="27673" xr:uid="{C4A3E788-EADD-4D14-B384-D6D8106B99F1}"/>
    <cellStyle name="Comma 2 20" xfId="11798" xr:uid="{4BD64D9F-43C3-4C9C-828E-DB472F7CCE09}"/>
    <cellStyle name="Comma 2 20 2" xfId="27679" xr:uid="{8EE85363-DEF7-4643-9B95-9FACC0DFA4A7}"/>
    <cellStyle name="Comma 2 21" xfId="11799" xr:uid="{EC831E16-F5B6-4CE2-B88B-88DD54FD964F}"/>
    <cellStyle name="Comma 2 21 2" xfId="27680" xr:uid="{14CC43A4-781A-4246-BAF1-B71B8E5DD240}"/>
    <cellStyle name="Comma 2 22" xfId="11800" xr:uid="{C3E01F4D-DE4F-4905-8484-FF8F87D72A8F}"/>
    <cellStyle name="Comma 2 22 2" xfId="27681" xr:uid="{AE328D92-623D-40DA-8298-9D1068B85456}"/>
    <cellStyle name="Comma 2 23" xfId="11801" xr:uid="{5901E881-337F-4393-8AB8-966F922296B3}"/>
    <cellStyle name="Comma 2 23 2" xfId="27682" xr:uid="{F225FAC3-34A5-4406-B674-6A99A3A739D8}"/>
    <cellStyle name="Comma 2 24" xfId="11802" xr:uid="{D8ACD959-785A-4C2A-B0B6-5260D408B21D}"/>
    <cellStyle name="Comma 2 24 2" xfId="27683" xr:uid="{95BA9752-2705-4EDD-8D0E-3F14DF2918FC}"/>
    <cellStyle name="Comma 2 25" xfId="11803" xr:uid="{A9619E82-18FF-4A6A-A85B-D86C7C5553CB}"/>
    <cellStyle name="Comma 2 25 2" xfId="27684" xr:uid="{810DCF21-5E9B-4E00-BC70-E875C603FBB5}"/>
    <cellStyle name="Comma 2 26" xfId="11804" xr:uid="{AF751EB9-261C-4908-97B7-B463AE1F309C}"/>
    <cellStyle name="Comma 2 26 2" xfId="27685" xr:uid="{D87E6D50-AFE3-463A-A6E4-BA8EBE0BA145}"/>
    <cellStyle name="Comma 2 27" xfId="11805" xr:uid="{7BBC1FAF-C4E1-46C1-81FF-C807EB792C0F}"/>
    <cellStyle name="Comma 2 27 2" xfId="27686" xr:uid="{6A6B1A40-29D4-4485-9294-CA2E7ECCEF70}"/>
    <cellStyle name="Comma 2 28" xfId="11806" xr:uid="{1DBA6A9F-488B-4093-9CED-D207F1808C12}"/>
    <cellStyle name="Comma 2 28 2" xfId="27687" xr:uid="{FC5C7859-110F-4F67-95D7-7F567F3D79AD}"/>
    <cellStyle name="Comma 2 29" xfId="11807" xr:uid="{55FD74A3-CB0A-4AC3-A364-11A4D7BB8786}"/>
    <cellStyle name="Comma 2 29 2" xfId="27688" xr:uid="{22798062-7D03-44B0-828B-326E4DCBB9D8}"/>
    <cellStyle name="Comma 2 3" xfId="11808" xr:uid="{4AB66CE8-4663-44FA-86BC-29664C96235D}"/>
    <cellStyle name="Comma 2 3 2" xfId="11809" xr:uid="{56561A10-899C-4651-A6F8-5F369434A7B0}"/>
    <cellStyle name="Comma 2 3 2 2" xfId="27690" xr:uid="{98005CEA-1913-4C39-8192-1CEBCAAC8765}"/>
    <cellStyle name="Comma 2 3 3" xfId="26280" xr:uid="{C001F053-09DD-4065-B3DF-4FA824D07604}"/>
    <cellStyle name="Comma 2 3 3 2" xfId="30638" xr:uid="{9B452F46-7D95-48E2-BAE6-B1649ED7825F}"/>
    <cellStyle name="Comma 2 3 4" xfId="27167" xr:uid="{EAB8C1BA-853D-46E7-8691-C776E9ADD8BC}"/>
    <cellStyle name="Comma 2 3 4 2" xfId="31260" xr:uid="{60F74230-0A74-44F9-B081-376B4BB193B2}"/>
    <cellStyle name="Comma 2 3 5" xfId="27689" xr:uid="{58174B3E-D51F-4620-AEF2-83E0BE59145B}"/>
    <cellStyle name="Comma 2 30" xfId="11810" xr:uid="{13D5C4A3-AF46-4C5B-AEB9-92A9A2CEAB39}"/>
    <cellStyle name="Comma 2 30 2" xfId="27691" xr:uid="{DA5BC550-BA6D-493C-B172-028633995CCF}"/>
    <cellStyle name="Comma 2 31" xfId="11811" xr:uid="{6AD9EDD0-EC1A-47CF-924A-482E36E01F19}"/>
    <cellStyle name="Comma 2 31 2" xfId="27692" xr:uid="{020E3F8C-777A-4097-AC31-828F178E25F4}"/>
    <cellStyle name="Comma 2 32" xfId="11812" xr:uid="{0ACB38B7-CB03-4340-862A-D5880FB01F27}"/>
    <cellStyle name="Comma 2 32 2" xfId="27693" xr:uid="{99B2660B-E4F7-473A-8E19-056F640AC84E}"/>
    <cellStyle name="Comma 2 33" xfId="11813" xr:uid="{F13B173E-FFBE-456F-98D1-5B0662354B2B}"/>
    <cellStyle name="Comma 2 33 2" xfId="27694" xr:uid="{C0D2E12C-5170-4B7E-A53A-4FE22B8B10D8}"/>
    <cellStyle name="Comma 2 34" xfId="11814" xr:uid="{7501659A-CECD-4D8F-8683-D9DEEF36FC12}"/>
    <cellStyle name="Comma 2 34 2" xfId="27695" xr:uid="{3C396D24-3098-4682-AEF4-316BC3FCC9D0}"/>
    <cellStyle name="Comma 2 35" xfId="11815" xr:uid="{7C128DE2-65C6-4B57-934E-74C5D7C209C6}"/>
    <cellStyle name="Comma 2 35 2" xfId="27696" xr:uid="{7DB6681E-2F0F-4299-BDA2-01C179D6335B}"/>
    <cellStyle name="Comma 2 36" xfId="11816" xr:uid="{E514B64F-70F5-49CB-9C37-366D2F69C261}"/>
    <cellStyle name="Comma 2 36 2" xfId="27697" xr:uid="{FAA31291-90A2-4069-9FE4-FF385AD3E6C0}"/>
    <cellStyle name="Comma 2 37" xfId="11817" xr:uid="{A3F0EFDF-10F9-4668-8466-E0F69A9BEE32}"/>
    <cellStyle name="Comma 2 37 2" xfId="27698" xr:uid="{B3E38547-3C44-4811-A13F-D08F09275007}"/>
    <cellStyle name="Comma 2 38" xfId="11818" xr:uid="{279673D5-3EE5-4EEB-98AC-2FCA3F3F5135}"/>
    <cellStyle name="Comma 2 38 2" xfId="27699" xr:uid="{C2B775C9-6556-44C3-9326-D4F5F42DDBAE}"/>
    <cellStyle name="Comma 2 39" xfId="11819" xr:uid="{AA15B935-8A8F-4BFE-B07A-ADA77D18CA98}"/>
    <cellStyle name="Comma 2 39 2" xfId="27700" xr:uid="{228487D4-D45D-4FE4-B4D6-01CF0B7F941A}"/>
    <cellStyle name="Comma 2 4" xfId="11820" xr:uid="{75BD88D8-84AB-44E0-9D30-DACFECD42A6C}"/>
    <cellStyle name="Comma 2 4 2" xfId="27701" xr:uid="{C6A18C2F-7FAF-4F39-ACFB-A2AEC2029AA8}"/>
    <cellStyle name="Comma 2 40" xfId="11821" xr:uid="{D998BF80-17A5-418F-B7EE-4FD0489998F3}"/>
    <cellStyle name="Comma 2 40 2" xfId="27702" xr:uid="{34EF9185-9511-4F20-ADEC-2D2CF208A27A}"/>
    <cellStyle name="Comma 2 41" xfId="11822" xr:uid="{B7D2D826-4D64-483E-82D6-4C4B9AE796D6}"/>
    <cellStyle name="Comma 2 41 2" xfId="27703" xr:uid="{21CA1299-AB23-40B4-BB04-ECFADB8679C0}"/>
    <cellStyle name="Comma 2 42" xfId="11823" xr:uid="{E2BE471E-08D8-43F6-B6B0-FE1F3F809E7B}"/>
    <cellStyle name="Comma 2 42 2" xfId="27704" xr:uid="{A0B5AE3B-339F-484F-8E69-DB238F873369}"/>
    <cellStyle name="Comma 2 43" xfId="11824" xr:uid="{14983F35-0139-490B-9225-2C872E64FEE9}"/>
    <cellStyle name="Comma 2 43 2" xfId="27705" xr:uid="{CE9C1A79-46B9-4591-B1DE-20DFB86AA122}"/>
    <cellStyle name="Comma 2 44" xfId="11825" xr:uid="{E35ABC93-8EA1-4456-B8FE-92B9D7B4B586}"/>
    <cellStyle name="Comma 2 44 2" xfId="27706" xr:uid="{AE84A45F-ADF1-4A93-A2E0-45C723F2270D}"/>
    <cellStyle name="Comma 2 45" xfId="11826" xr:uid="{CF9D0248-C3A1-4EBB-8DD3-2E3691984176}"/>
    <cellStyle name="Comma 2 45 2" xfId="27707" xr:uid="{3504A57D-21E2-4577-AE70-7BD0057D149E}"/>
    <cellStyle name="Comma 2 46" xfId="11827" xr:uid="{8E0D936A-B638-4B5A-A26F-FDBCBD3810CF}"/>
    <cellStyle name="Comma 2 46 2" xfId="27708" xr:uid="{52F00E3F-FEBF-4CAA-86C9-A213AEE2F293}"/>
    <cellStyle name="Comma 2 47" xfId="11828" xr:uid="{A645DD60-1228-4382-BC27-A69C614AB2F2}"/>
    <cellStyle name="Comma 2 47 2" xfId="27709" xr:uid="{8ED9119B-9E70-43E7-9177-871EA10810F4}"/>
    <cellStyle name="Comma 2 48" xfId="11829" xr:uid="{41FC05CF-944D-4C9F-A565-9618A1C234B6}"/>
    <cellStyle name="Comma 2 48 2" xfId="27710" xr:uid="{93EA45AC-C155-4598-9F8B-7D08BD036416}"/>
    <cellStyle name="Comma 2 49" xfId="26278" xr:uid="{173DDC53-A867-4A48-B4B6-63DB5408B1D5}"/>
    <cellStyle name="Comma 2 49 2" xfId="30636" xr:uid="{1567422A-928A-488E-B41A-82CB6EB38976}"/>
    <cellStyle name="Comma 2 5" xfId="11830" xr:uid="{CA3F2797-1D2B-49DF-9A21-870742AF241A}"/>
    <cellStyle name="Comma 2 5 2" xfId="27711" xr:uid="{53CA7767-6CD1-43DE-939E-5FAA3D269E79}"/>
    <cellStyle name="Comma 2 50" xfId="27165" xr:uid="{0E9AE0C0-612B-40B1-AE8A-4889ED1D13E2}"/>
    <cellStyle name="Comma 2 50 2" xfId="31258" xr:uid="{D4883C28-B554-4094-A1E2-18B3C0DD03CC}"/>
    <cellStyle name="Comma 2 51" xfId="27662" xr:uid="{A80C3622-BB84-4978-A652-19E921FAD1CE}"/>
    <cellStyle name="Comma 2 6" xfId="11831" xr:uid="{DE4CC89B-549B-402F-B17F-ECA9BF2C656F}"/>
    <cellStyle name="Comma 2 6 2" xfId="27712" xr:uid="{4F210A71-19FA-48D9-B14E-B19A80037C7E}"/>
    <cellStyle name="Comma 2 7" xfId="11832" xr:uid="{F6F7003E-B81E-4157-A56D-37906D561A6D}"/>
    <cellStyle name="Comma 2 7 2" xfId="27713" xr:uid="{EE47FEA1-6A23-4603-AA50-3BD5A4318D4B}"/>
    <cellStyle name="Comma 2 8" xfId="11833" xr:uid="{929130EA-387B-4C2C-93A8-B44B591A96D8}"/>
    <cellStyle name="Comma 2 8 2" xfId="27714" xr:uid="{E3AB6FCE-2C8D-43E2-AAF3-F2D68409B6B0}"/>
    <cellStyle name="Comma 2 9" xfId="11834" xr:uid="{213152A1-CFAE-498B-88FF-28D651CDB5EC}"/>
    <cellStyle name="Comma 2 9 2" xfId="27715" xr:uid="{BFFA52B0-0714-4CC9-B5D1-048DB4088AA6}"/>
    <cellStyle name="Comma 2_AFP" xfId="11835" xr:uid="{A244DF45-AA04-42BC-91D5-8630B5CCC6FE}"/>
    <cellStyle name="Comma 3" xfId="11836" xr:uid="{ACFAFFC1-0FCA-48C1-8A78-F34F062C4509}"/>
    <cellStyle name="Comma 3 2" xfId="11837" xr:uid="{4B2DD4C0-0C08-44F4-AE63-6E417C82B38B}"/>
    <cellStyle name="Comma 3 2 2" xfId="11838" xr:uid="{9557D5EF-64AA-44AD-8C71-2C3E2BCEBD56}"/>
    <cellStyle name="Comma 3 2 2 2" xfId="27718" xr:uid="{368A1879-D5DE-4C6A-80E1-BABC8A427175}"/>
    <cellStyle name="Comma 3 2 3" xfId="27717" xr:uid="{19C2AF92-3847-4E86-88A6-F6C52DCC70FA}"/>
    <cellStyle name="Comma 3 3" xfId="11839" xr:uid="{BEE5132A-49BF-4CAE-95C6-4DF5CE4990AB}"/>
    <cellStyle name="Comma 3 3 2" xfId="11840" xr:uid="{CD8742FA-4BE4-4DE7-A863-099009CDD457}"/>
    <cellStyle name="Comma 3 3 2 2" xfId="27720" xr:uid="{4BEDE6B9-DDD4-4EF8-A97D-2A127038A80E}"/>
    <cellStyle name="Comma 3 3 3" xfId="27719" xr:uid="{3B1EE713-127F-483A-A276-7049043ABFFE}"/>
    <cellStyle name="Comma 3 4" xfId="11841" xr:uid="{A1D101F9-15C1-46EC-819E-BB46B1A985E3}"/>
    <cellStyle name="Comma 3 4 2" xfId="27721" xr:uid="{9F25B199-598C-4AED-A6F9-60D04535A8DC}"/>
    <cellStyle name="Comma 3 5" xfId="11842" xr:uid="{F6D93458-94A5-4380-800A-8696DD10CE34}"/>
    <cellStyle name="Comma 3 5 2" xfId="27722" xr:uid="{B35084D0-7FCF-4A91-9F9D-C18713FC108F}"/>
    <cellStyle name="Comma 3 6" xfId="11843" xr:uid="{7F746829-5EC6-4EC3-9BFF-8464BF79766C}"/>
    <cellStyle name="Comma 3 6 2" xfId="27723" xr:uid="{38455050-5258-4DA2-B1D2-8575FA491F59}"/>
    <cellStyle name="Comma 3 7" xfId="26281" xr:uid="{05083755-C3AD-4E3A-83B5-5DCACE6A6A1F}"/>
    <cellStyle name="Comma 3 7 2" xfId="30639" xr:uid="{6AF7E4D3-8BE8-4850-83D1-110D67F38AFB}"/>
    <cellStyle name="Comma 3 8" xfId="27168" xr:uid="{2F59F00C-AC68-4837-AA7E-ADFE154A76D0}"/>
    <cellStyle name="Comma 3 8 2" xfId="31261" xr:uid="{30D7D7D0-1209-40CA-AD96-9784F813CA6E}"/>
    <cellStyle name="Comma 3 9" xfId="27716" xr:uid="{FC5E5216-0FFE-4C42-A794-AD0868DF3E1F}"/>
    <cellStyle name="Comma 3_Credit Crunch - monthly" xfId="11844" xr:uid="{5A2BE58C-069F-4375-B3BF-A4CDB5D990C9}"/>
    <cellStyle name="Comma 4" xfId="11845" xr:uid="{937962C6-30D3-48F4-B975-4C82BD77B8FE}"/>
    <cellStyle name="Comma 4 2" xfId="11846" xr:uid="{C50F2DC9-5363-43EB-A46F-CBF60EFC0005}"/>
    <cellStyle name="Comma 4 2 2" xfId="27724" xr:uid="{82E30188-EB10-481F-82E0-088955016FB3}"/>
    <cellStyle name="Comma 4 3" xfId="11847" xr:uid="{8CBD9B05-F5D9-492A-A935-9E62E90E3F4B}"/>
    <cellStyle name="Comma 4 3 2" xfId="27725" xr:uid="{5BC599F2-9267-43FD-BA7F-AA34FBD35750}"/>
    <cellStyle name="Comma 5" xfId="11848" xr:uid="{6BDEE619-5348-4FE7-AC5E-46F1FF3153A7}"/>
    <cellStyle name="Comma 5 10" xfId="11849" xr:uid="{7843DD62-B414-4B36-8DCF-B2AFDCFE0806}"/>
    <cellStyle name="Comma 5 10 2" xfId="27726" xr:uid="{23994BE4-D28F-4C1E-A0EF-2ABC1BCB6998}"/>
    <cellStyle name="Comma 5 11" xfId="11850" xr:uid="{A93112CA-95C5-4B04-8C6A-74679A4C0BA1}"/>
    <cellStyle name="Comma 5 11 2" xfId="27727" xr:uid="{8F6CEDF5-F4F5-409E-931C-C91CC15DE1A7}"/>
    <cellStyle name="Comma 5 12" xfId="11851" xr:uid="{4B5823E8-D244-46FF-82F1-A2ED1853C8A5}"/>
    <cellStyle name="Comma 5 12 2" xfId="27728" xr:uid="{A6A3FC57-6F2B-4587-80B6-7C4195F1E1F1}"/>
    <cellStyle name="Comma 5 13" xfId="11852" xr:uid="{11F1D2DC-0D9A-4114-8CBF-F4298CA67306}"/>
    <cellStyle name="Comma 5 13 2" xfId="27729" xr:uid="{218053A9-81A2-49AD-8722-2537C0D456BF}"/>
    <cellStyle name="Comma 5 14" xfId="11853" xr:uid="{D51C0639-3084-4D20-8537-6C2572F41A4A}"/>
    <cellStyle name="Comma 5 14 2" xfId="27730" xr:uid="{E7213637-C3E2-448C-A187-C3CA51708469}"/>
    <cellStyle name="Comma 5 15" xfId="11854" xr:uid="{7DA29B2B-25D9-4C81-A693-4BCA30A450BF}"/>
    <cellStyle name="Comma 5 15 2" xfId="27731" xr:uid="{A5259B84-BB15-46EE-B94C-812A668A0DAA}"/>
    <cellStyle name="Comma 5 16" xfId="11855" xr:uid="{D0A90309-13EC-4001-BAB8-5B33F5AD7233}"/>
    <cellStyle name="Comma 5 16 2" xfId="27732" xr:uid="{CE563211-F338-4A0F-8F56-7FF6E994E16B}"/>
    <cellStyle name="Comma 5 17" xfId="11856" xr:uid="{50AC8E59-5656-44E3-A652-978413B79FE8}"/>
    <cellStyle name="Comma 5 17 2" xfId="27733" xr:uid="{EAC518C8-BAF0-4E2C-9F72-0B2CF306D894}"/>
    <cellStyle name="Comma 5 18" xfId="11857" xr:uid="{474396EC-BBED-4169-8B79-E6F25D2300A6}"/>
    <cellStyle name="Comma 5 18 2" xfId="27734" xr:uid="{770044F7-9016-4440-9B61-F98CAA605810}"/>
    <cellStyle name="Comma 5 19" xfId="11858" xr:uid="{2E4D62BB-A088-47AC-8F5E-54328C6E561B}"/>
    <cellStyle name="Comma 5 19 2" xfId="27735" xr:uid="{24D0666D-8FB0-40FB-A11E-8F63282009FA}"/>
    <cellStyle name="Comma 5 2" xfId="11859" xr:uid="{4FB6EBF8-5F72-4A0C-AFE8-4AC79E5C3208}"/>
    <cellStyle name="Comma 5 2 2" xfId="27736" xr:uid="{0EB35229-0231-4319-81F9-FBC7F9281948}"/>
    <cellStyle name="Comma 5 20" xfId="11860" xr:uid="{26CAA1F4-58C0-400D-B268-836E09906F4E}"/>
    <cellStyle name="Comma 5 20 2" xfId="27737" xr:uid="{101DBB01-2B78-4EB9-AE32-717CC3FE5D31}"/>
    <cellStyle name="Comma 5 21" xfId="11861" xr:uid="{7D84C89E-7E00-4BBA-AB71-7C0FC23A609B}"/>
    <cellStyle name="Comma 5 21 2" xfId="27738" xr:uid="{F7ABBE39-AA8E-412A-9D56-49F2A20978F0}"/>
    <cellStyle name="Comma 5 22" xfId="11862" xr:uid="{3692CCF6-2B98-490D-B6C4-0BB4B9A4CC8D}"/>
    <cellStyle name="Comma 5 22 2" xfId="27739" xr:uid="{4E0375AC-8421-4403-B7A6-DF8D1A83DCC9}"/>
    <cellStyle name="Comma 5 23" xfId="11863" xr:uid="{D4951727-4381-4BD3-AA7E-DFCC8F1C23BE}"/>
    <cellStyle name="Comma 5 23 2" xfId="27740" xr:uid="{9F9D7686-2EC4-43BA-8A61-8633F22E4881}"/>
    <cellStyle name="Comma 5 24" xfId="11864" xr:uid="{FA91A9D0-DD23-4619-88EF-3914E080AFDE}"/>
    <cellStyle name="Comma 5 24 2" xfId="27741" xr:uid="{2E071041-4019-4CEE-B821-ABBDAABB83C4}"/>
    <cellStyle name="Comma 5 25" xfId="11865" xr:uid="{730096AF-714C-47ED-9E7E-8D8D871A0DDE}"/>
    <cellStyle name="Comma 5 25 2" xfId="27742" xr:uid="{2C450ABC-AEB7-45B3-9180-A84548F000AF}"/>
    <cellStyle name="Comma 5 26" xfId="11866" xr:uid="{1675AEED-9BAF-4985-A509-7CBC6A738125}"/>
    <cellStyle name="Comma 5 26 2" xfId="27743" xr:uid="{8FDF078B-58DE-4435-AC0D-6BF656F21B0A}"/>
    <cellStyle name="Comma 5 27" xfId="11867" xr:uid="{15A53AD6-4D4E-47D2-809A-313ED9B76D52}"/>
    <cellStyle name="Comma 5 27 2" xfId="27744" xr:uid="{2B0729C0-19FF-4887-B572-EF6724002CF9}"/>
    <cellStyle name="Comma 5 28" xfId="11868" xr:uid="{8D1EEB08-D5A8-4D57-884C-DB3972CF2765}"/>
    <cellStyle name="Comma 5 28 2" xfId="27745" xr:uid="{0473FAC6-3702-4765-917F-5017A6C92379}"/>
    <cellStyle name="Comma 5 29" xfId="11869" xr:uid="{AA245E81-44B0-45C8-A5A5-8E37AA03F8A1}"/>
    <cellStyle name="Comma 5 29 2" xfId="27746" xr:uid="{BA3031A9-B65C-4A3B-82CC-8B752A308256}"/>
    <cellStyle name="Comma 5 3" xfId="11870" xr:uid="{B4652023-4392-4912-99C3-278D138EEEDC}"/>
    <cellStyle name="Comma 5 3 2" xfId="27747" xr:uid="{7E6060C6-F1DC-4C35-80AC-CEE0AE93A648}"/>
    <cellStyle name="Comma 5 30" xfId="11871" xr:uid="{5BC1843A-42E9-4100-9644-6C5B35F756A6}"/>
    <cellStyle name="Comma 5 30 2" xfId="27748" xr:uid="{AB7B217B-DEC9-47B7-8274-A98E5375314E}"/>
    <cellStyle name="Comma 5 31" xfId="11872" xr:uid="{1E42E779-E0E2-44BC-A05B-3F48C25813E1}"/>
    <cellStyle name="Comma 5 31 2" xfId="27749" xr:uid="{7A456A9F-CFAB-4A20-8742-934619379A4B}"/>
    <cellStyle name="Comma 5 32" xfId="11873" xr:uid="{5CF3567D-5BD4-4721-9D3D-7E85952A4823}"/>
    <cellStyle name="Comma 5 32 2" xfId="27750" xr:uid="{E857F753-FCB3-4FFC-93AE-BBFA325614D3}"/>
    <cellStyle name="Comma 5 33" xfId="11874" xr:uid="{77A59306-4B60-4010-9EFE-79F4CB27DBF0}"/>
    <cellStyle name="Comma 5 33 2" xfId="27751" xr:uid="{74D60EEB-16F7-4A43-86F8-48CDEF5F8CBF}"/>
    <cellStyle name="Comma 5 34" xfId="11875" xr:uid="{E290BDD7-DDED-4A78-821C-0F1063F9E194}"/>
    <cellStyle name="Comma 5 34 2" xfId="27752" xr:uid="{D1214F22-92DE-446F-805F-3D5EF49170B6}"/>
    <cellStyle name="Comma 5 35" xfId="11876" xr:uid="{9ED68F74-0F1D-415C-962A-368AD64512D5}"/>
    <cellStyle name="Comma 5 35 2" xfId="27753" xr:uid="{FC5090CB-6F34-43F2-8AD0-14857681C7EE}"/>
    <cellStyle name="Comma 5 36" xfId="11877" xr:uid="{2CF65E39-9B9B-4AF5-B2EA-F5B6BFD9698F}"/>
    <cellStyle name="Comma 5 36 2" xfId="27754" xr:uid="{C7D33187-B965-4B26-9502-55087DC3AC91}"/>
    <cellStyle name="Comma 5 37" xfId="11878" xr:uid="{E0E03DD8-97FD-495B-A91C-DF72CAA4C974}"/>
    <cellStyle name="Comma 5 37 2" xfId="27755" xr:uid="{5CC7E684-9534-4AEA-BBE9-35A9A2F019DA}"/>
    <cellStyle name="Comma 5 38" xfId="11879" xr:uid="{12FF751F-8764-4048-B663-705CB13DE4BB}"/>
    <cellStyle name="Comma 5 38 2" xfId="27756" xr:uid="{C927E8AC-6CA5-4D5F-984E-0FBF02F3A2CB}"/>
    <cellStyle name="Comma 5 39" xfId="11880" xr:uid="{0198A426-96DC-4B81-ADC6-F56F88AD59A2}"/>
    <cellStyle name="Comma 5 39 2" xfId="27757" xr:uid="{536258B4-7175-4268-B3C9-783BC0BE343C}"/>
    <cellStyle name="Comma 5 4" xfId="11881" xr:uid="{47C4B4A7-9296-4A5F-A824-C2D41D6FC904}"/>
    <cellStyle name="Comma 5 4 2" xfId="27758" xr:uid="{018A9DD3-23D6-4FBF-B429-9FA4423F19BD}"/>
    <cellStyle name="Comma 5 40" xfId="11882" xr:uid="{F697A5AE-044A-4E40-BC31-31CC4FB217BA}"/>
    <cellStyle name="Comma 5 40 2" xfId="27759" xr:uid="{B39EF6BA-6EA6-4C94-9F09-C17F17A3A7E4}"/>
    <cellStyle name="Comma 5 41" xfId="11883" xr:uid="{FA6ECBC2-B41A-4124-8624-4F39DB442532}"/>
    <cellStyle name="Comma 5 41 2" xfId="27760" xr:uid="{08C224CE-230E-4B9D-986C-6D81F89CB3A1}"/>
    <cellStyle name="Comma 5 42" xfId="11884" xr:uid="{FEC50DCB-785E-4C04-B18A-E90B89A12DDD}"/>
    <cellStyle name="Comma 5 42 2" xfId="27761" xr:uid="{A62FA778-B3A8-443E-8D38-7DF364F9ECB9}"/>
    <cellStyle name="Comma 5 43" xfId="11885" xr:uid="{5D70DA1F-8DEB-4D1F-B575-B52F11AF08F6}"/>
    <cellStyle name="Comma 5 43 2" xfId="27762" xr:uid="{95D8A780-75E7-4C42-A5F0-BB644E768423}"/>
    <cellStyle name="Comma 5 44" xfId="11886" xr:uid="{113767FF-E3EA-457E-A62A-865FEBC60B18}"/>
    <cellStyle name="Comma 5 44 2" xfId="27763" xr:uid="{64C1DBAC-85B2-4103-A7F8-7626F0AEA372}"/>
    <cellStyle name="Comma 5 5" xfId="11887" xr:uid="{9305680A-842D-4357-9BF6-CDC7ACAC1465}"/>
    <cellStyle name="Comma 5 5 2" xfId="27764" xr:uid="{51C588DC-CBEB-448E-A0E9-16EFDD9E0299}"/>
    <cellStyle name="Comma 5 6" xfId="11888" xr:uid="{F3DC4FB6-CCE7-4323-9720-986958D814E5}"/>
    <cellStyle name="Comma 5 6 2" xfId="27765" xr:uid="{C3307B82-AB6D-4A9D-882F-CB585A2F818A}"/>
    <cellStyle name="Comma 5 7" xfId="11889" xr:uid="{04096D5B-34B4-4E98-A020-B1EB19459FDB}"/>
    <cellStyle name="Comma 5 7 2" xfId="27766" xr:uid="{923C9C4C-38ED-4084-A0F4-D0F554B50CF9}"/>
    <cellStyle name="Comma 5 8" xfId="11890" xr:uid="{618A17C0-77E3-4A5E-8576-F948C2F41367}"/>
    <cellStyle name="Comma 5 8 2" xfId="27767" xr:uid="{F0E529AA-ABBE-4D4C-93F9-0ABD05AB6653}"/>
    <cellStyle name="Comma 5 9" xfId="11891" xr:uid="{4565368E-65E5-4201-9179-0D77A7F76F7E}"/>
    <cellStyle name="Comma 5 9 2" xfId="27768" xr:uid="{0E104E93-D689-455E-B648-A801980928AF}"/>
    <cellStyle name="Comma 6" xfId="11892" xr:uid="{424D00A5-94F8-43B0-B35D-567E35637A9D}"/>
    <cellStyle name="Comma 6 2" xfId="11893" xr:uid="{A2190AC5-D630-4F9E-84BF-36C79BACDA51}"/>
    <cellStyle name="Comma 6 2 2" xfId="27769" xr:uid="{A1E78DBF-7225-47A0-A496-CFB5F951704C}"/>
    <cellStyle name="Comma 6 3" xfId="11894" xr:uid="{5DF6EF1D-5C9F-485A-931A-2AFB35F5AEBE}"/>
    <cellStyle name="Comma 6 3 2" xfId="27770" xr:uid="{108B4CE1-B2F0-4FA4-B252-01C526E8102D}"/>
    <cellStyle name="Comma 7" xfId="11895" xr:uid="{5AD4C506-8C1A-4457-B8E5-895547DEF0E9}"/>
    <cellStyle name="Comma 7 2" xfId="27771" xr:uid="{C039AC9F-2F41-42E3-B050-711F99F4FDB7}"/>
    <cellStyle name="Comma 9 2" xfId="11896" xr:uid="{2E6AE3DE-D34D-474F-827C-747E6FFEA158}"/>
    <cellStyle name="Comma 9 2 2" xfId="27772" xr:uid="{C949AF66-A7A5-4D65-91E9-E8B65F94C082}"/>
    <cellStyle name="Comma0" xfId="11897" xr:uid="{B3211745-7D8F-4946-B126-007430D91DBD}"/>
    <cellStyle name="Comma0 2" xfId="11898" xr:uid="{D9E92D3C-D9FE-4764-B0DF-AFED451627C0}"/>
    <cellStyle name="comma2" xfId="11899" xr:uid="{F1312700-D098-48A0-9D8B-8FD0DCC4D779}"/>
    <cellStyle name="Comma2-ROJO" xfId="11900" xr:uid="{DC84E7A6-4F10-4F67-84D1-5936073809A1}"/>
    <cellStyle name="Currency [0]" xfId="11901" xr:uid="{BC6F5EBD-486D-4AF2-ACE3-23F7DB098A9E}"/>
    <cellStyle name="Currency 2" xfId="11902" xr:uid="{9399F181-C28E-4B24-A199-692033344CF5}"/>
    <cellStyle name="Currency 2 2" xfId="11903" xr:uid="{D11DF746-303D-4239-B0BD-FD0DACCF7C79}"/>
    <cellStyle name="Currency 2 3" xfId="27773" xr:uid="{FD0A0CF0-1C70-4F3E-A076-F4ABD4C3ED3B}"/>
    <cellStyle name="Currency 3" xfId="11904" xr:uid="{67AD2084-A19E-4B84-8774-475DAB7D848E}"/>
    <cellStyle name="Currency 3 2" xfId="27774" xr:uid="{E86011D3-F34B-44C5-8BB7-7C8EC010E1EE}"/>
    <cellStyle name="Currency0" xfId="11905" xr:uid="{AE94AE2D-7B94-476A-B8FC-25E4A38590AB}"/>
    <cellStyle name="Currency0 2" xfId="11906" xr:uid="{6B883573-B34D-45B8-9EE0-AC628102EB87}"/>
    <cellStyle name="Data" xfId="11907" xr:uid="{813B18A6-0726-4E85-8E3E-0D3837E609F5}"/>
    <cellStyle name="Data 10" xfId="11908" xr:uid="{3EAEBFD5-9E02-4343-BAF1-23C79BE6F7C2}"/>
    <cellStyle name="Data 11" xfId="11909" xr:uid="{EEA9FB64-8253-47A8-865C-28C843F1D0DE}"/>
    <cellStyle name="Data 12" xfId="11910" xr:uid="{A5C7366C-F0FE-4533-8351-A9F22E21E0B3}"/>
    <cellStyle name="Data 13" xfId="11911" xr:uid="{E6E6A11F-3538-47F5-A8F4-E8C178C5AE9B}"/>
    <cellStyle name="Data 14" xfId="11912" xr:uid="{AFF2C19C-6EEF-45C5-A831-42ED0FD94659}"/>
    <cellStyle name="Data 15" xfId="11913" xr:uid="{B5D4E27E-2711-40A9-86D4-3BEDB903B15F}"/>
    <cellStyle name="Data 16" xfId="11914" xr:uid="{94323EC9-3B94-45AE-82D3-6CA97144FDAD}"/>
    <cellStyle name="Data 17" xfId="11915" xr:uid="{1E317DE1-D176-40C7-A214-835D93E06C68}"/>
    <cellStyle name="Data 18" xfId="11916" xr:uid="{8E515B6B-D4EB-4AF7-833F-73C8CF85021D}"/>
    <cellStyle name="Data 19" xfId="11917" xr:uid="{6DD771A4-B96D-4D83-842F-0326CC0119D9}"/>
    <cellStyle name="Data 2" xfId="11918" xr:uid="{E8AFCB69-8A64-4BC9-B27E-B061BB7C1174}"/>
    <cellStyle name="Data 20" xfId="11919" xr:uid="{A057D3EE-CB86-4FA1-9CDE-DD721AC59C34}"/>
    <cellStyle name="Data 3" xfId="11920" xr:uid="{ED2DB4C7-758E-491B-962C-80D2E369F0F0}"/>
    <cellStyle name="Data 4" xfId="11921" xr:uid="{072AD79E-BB62-44FC-9851-DC6F4D7B6BEC}"/>
    <cellStyle name="Data 5" xfId="11922" xr:uid="{89BF5C38-C7ED-4617-B971-A0B5B74311D5}"/>
    <cellStyle name="Data 6" xfId="11923" xr:uid="{297B7E0B-351E-416D-85D6-C6D787D0B2D6}"/>
    <cellStyle name="Data 7" xfId="11924" xr:uid="{09A019F6-C64D-4FB7-BDA5-556B3F4BE879}"/>
    <cellStyle name="Data 8" xfId="11925" xr:uid="{E61F886A-E132-4A76-8500-D274E3B4D576}"/>
    <cellStyle name="Data 9" xfId="11926" xr:uid="{10CA4C8A-FF09-4360-8CEB-8255E79290F2}"/>
    <cellStyle name="Data1" xfId="11927" xr:uid="{3A80606A-F230-4DD7-A114-D4550D865155}"/>
    <cellStyle name="Data1 2" xfId="11928" xr:uid="{826D654F-90BC-4F58-B9E9-72E12DE66D31}"/>
    <cellStyle name="Data2" xfId="11929" xr:uid="{894715C6-1A04-4381-B6C9-7CE75AC854E5}"/>
    <cellStyle name="Data2 2" xfId="11930" xr:uid="{D7A54EBE-BAB4-48E6-A985-21567BB165FF}"/>
    <cellStyle name="Data4" xfId="11931" xr:uid="{C5F3B9E1-97F7-446D-A1FD-EA97B8386143}"/>
    <cellStyle name="Data4 2" xfId="11932" xr:uid="{E26975F1-AB75-4A74-8473-7AD1C38E2ECF}"/>
    <cellStyle name="Data5" xfId="11933" xr:uid="{3B25CD6F-8FB8-435A-B309-19922E4FDF49}"/>
    <cellStyle name="Data5 10" xfId="11934" xr:uid="{206AADC8-622D-4DA6-917B-A1B33A4F540C}"/>
    <cellStyle name="Data5 11" xfId="11935" xr:uid="{B8D71903-6D2B-44A9-A574-54015A6AD3D5}"/>
    <cellStyle name="Data5 12" xfId="11936" xr:uid="{0CD59358-D1AF-45E5-97E9-3B2E1F998E58}"/>
    <cellStyle name="Data5 13" xfId="11937" xr:uid="{BDCE8206-B581-45EB-94A0-95AE16543DC6}"/>
    <cellStyle name="Data5 14" xfId="11938" xr:uid="{90889D1F-CC84-469B-A033-C502A45CF84D}"/>
    <cellStyle name="Data5 15" xfId="11939" xr:uid="{D821D944-6EB2-4801-A3C9-CFCB1D6FBD7A}"/>
    <cellStyle name="Data5 16" xfId="11940" xr:uid="{2565DB18-5BC8-48B7-9DB6-4757E95C6F67}"/>
    <cellStyle name="Data5 17" xfId="11941" xr:uid="{AB75CC5A-8F6C-4356-8246-6968932EC3B0}"/>
    <cellStyle name="Data5 18" xfId="11942" xr:uid="{C5D47FDE-4381-472D-A304-30F5C652AD3C}"/>
    <cellStyle name="Data5 19" xfId="11943" xr:uid="{93F98E9D-1F7D-4C36-8B85-06CC053B2000}"/>
    <cellStyle name="Data5 2" xfId="11944" xr:uid="{72DE3166-42D9-43BA-9C84-F1C6ED41BBA2}"/>
    <cellStyle name="Data5 20" xfId="11945" xr:uid="{E2CE3902-9892-4898-9563-C82F1BF467A2}"/>
    <cellStyle name="Data5 21" xfId="11946" xr:uid="{19B11459-35FD-4149-A187-69C91A18DE4B}"/>
    <cellStyle name="Data5 3" xfId="11947" xr:uid="{576D8678-E7C2-476C-A897-1660F5F7B5CA}"/>
    <cellStyle name="Data5 4" xfId="11948" xr:uid="{85E7227E-EFC5-4E79-8187-77E1C0DDE23D}"/>
    <cellStyle name="Data5 5" xfId="11949" xr:uid="{4DC622C8-5641-4D52-91D9-C92751710BD4}"/>
    <cellStyle name="Data5 6" xfId="11950" xr:uid="{A3E3FA9D-1508-458E-85DB-DC0808E0C4C5}"/>
    <cellStyle name="Data5 7" xfId="11951" xr:uid="{9A2DEF9C-F84C-4F06-BCBA-C7500F67E528}"/>
    <cellStyle name="Data5 8" xfId="11952" xr:uid="{2998ECDC-3A8D-4921-8915-7C12A330C393}"/>
    <cellStyle name="Data5 9" xfId="11953" xr:uid="{E8E9B369-8316-4A2A-BEA4-A2D75118364C}"/>
    <cellStyle name="Date" xfId="11954" xr:uid="{073DF220-9AE9-4483-9233-8E98766B77E6}"/>
    <cellStyle name="Date-ROJO" xfId="11955" xr:uid="{4D771A92-3E98-47EA-AA25-ADE99B3F8588}"/>
    <cellStyle name="DC_DESCRICAO" xfId="108" xr:uid="{229F7512-098F-45AA-AB9B-01DE62FE7219}"/>
    <cellStyle name="DC_TABELA" xfId="12" xr:uid="{EDE9629D-6856-42F3-94A4-3E602E268497}"/>
    <cellStyle name="DC-SUBTITULO" xfId="11956" xr:uid="{96DD4C0B-4FDA-4335-A4AB-2F6630A25A18}"/>
    <cellStyle name="dd/mm" xfId="11957" xr:uid="{1E93872D-2A6C-44C2-B81C-B3D16CB39A6B}"/>
    <cellStyle name="dd/mm/aa" xfId="11958" xr:uid="{F0A095E7-F34C-4908-BB0D-BB3B68F3F081}"/>
    <cellStyle name="dd/mmm/aa" xfId="11959" xr:uid="{89A63788-246C-4471-BC75-4D093BCBFDC5}"/>
    <cellStyle name="Emphasis 1" xfId="11960" xr:uid="{C49E5322-9D8B-4C99-910C-E3EE33B88E6C}"/>
    <cellStyle name="Emphasis 2" xfId="11961" xr:uid="{3FEC7B76-8E54-456E-9F74-A8B625D44319}"/>
    <cellStyle name="Emphasis 3" xfId="11962" xr:uid="{B8C34D02-A6BD-4D7D-8746-551E5ECA3560}"/>
    <cellStyle name="Encabezado 4" xfId="11963" xr:uid="{3A209F38-24E4-4690-AEEC-2B2BDBDEF48A}"/>
    <cellStyle name="Encabezado 4 2" xfId="11964" xr:uid="{BEED0BC8-871A-44F7-A5C3-4D8A26E2F8B3}"/>
    <cellStyle name="Encabezado 4 3" xfId="11965" xr:uid="{818247AD-E9C0-48C1-AA21-A97228695688}"/>
    <cellStyle name="Ênfase1 10" xfId="11966" xr:uid="{24859487-8F24-433D-8882-F3DE42C3A959}"/>
    <cellStyle name="Ênfase1 10 2" xfId="11967" xr:uid="{009B9767-C141-4F88-9226-AB6E9300F7C1}"/>
    <cellStyle name="Ênfase1 10 3" xfId="11968" xr:uid="{AB686AE7-9B18-4796-A0CF-7790B5A5EB02}"/>
    <cellStyle name="Ênfase1 10 4" xfId="11969" xr:uid="{29FFA855-1900-475E-819F-43BA4EA68452}"/>
    <cellStyle name="Ênfase1 11" xfId="11970" xr:uid="{B4C220AD-4404-4DA8-BFC5-9B19FA536F8E}"/>
    <cellStyle name="Ênfase1 11 2" xfId="11971" xr:uid="{EB7F6D6B-0C78-4B17-BABE-02AC168AF959}"/>
    <cellStyle name="Ênfase1 11 3" xfId="11972" xr:uid="{3CD2B556-0D2D-455B-8B09-FF411F2DF568}"/>
    <cellStyle name="Ênfase1 11 4" xfId="11973" xr:uid="{C2925A2E-84BF-478C-BCDB-D661FE4EA991}"/>
    <cellStyle name="Ênfase1 12" xfId="11974" xr:uid="{9FA9B478-A80A-4710-BE57-E6BA0965923F}"/>
    <cellStyle name="Ênfase1 12 2" xfId="11975" xr:uid="{0E5AB88B-3391-48EA-B1F4-F2F0687A4612}"/>
    <cellStyle name="Ênfase1 12 3" xfId="11976" xr:uid="{FF710F75-19AB-456B-A797-5135A0C0E989}"/>
    <cellStyle name="Ênfase1 12 4" xfId="11977" xr:uid="{DE8016A3-50FC-48CD-9A8B-FD839D541379}"/>
    <cellStyle name="Ênfase1 13" xfId="11978" xr:uid="{C89AB504-D6A8-4E5C-9249-DAA3944B3441}"/>
    <cellStyle name="Ênfase1 13 2" xfId="11979" xr:uid="{8C1B38C2-861A-4030-BD67-2243C971714F}"/>
    <cellStyle name="Ênfase1 14" xfId="11980" xr:uid="{C9CE3560-40B6-4EE9-9EC3-302C9AAF3C5B}"/>
    <cellStyle name="Ênfase1 14 2" xfId="11981" xr:uid="{E6DE5515-D04B-4CCD-9340-B4E0EA4CAB9F}"/>
    <cellStyle name="Ênfase1 15" xfId="11982" xr:uid="{85575295-F6EB-448B-8BEA-62FB2EDE7B79}"/>
    <cellStyle name="Ênfase1 15 2" xfId="11983" xr:uid="{5709FB87-9993-4820-B0D3-C5A430BDF58E}"/>
    <cellStyle name="Ênfase1 16" xfId="11984" xr:uid="{1C36005F-E09E-488A-A7E5-62AD0C660DF5}"/>
    <cellStyle name="Ênfase1 16 2" xfId="11985" xr:uid="{6D538CF7-4189-47CD-9833-FCAE3596AD3C}"/>
    <cellStyle name="Ênfase1 17" xfId="11986" xr:uid="{192ED6BE-8D4A-49E4-9C3F-17D9D76EC1EB}"/>
    <cellStyle name="Ênfase1 17 2" xfId="11987" xr:uid="{3705E045-BDB5-44A6-90B9-20C1CFB4124F}"/>
    <cellStyle name="Ênfase1 18" xfId="11988" xr:uid="{B9C4C211-8C7A-480A-BB04-B69553E19DEC}"/>
    <cellStyle name="Ênfase1 18 2" xfId="11989" xr:uid="{5E8BC1E9-A805-4AB9-B242-6719C1983466}"/>
    <cellStyle name="Ênfase1 19" xfId="11990" xr:uid="{25354F80-13A7-4E79-A513-B9CD6CB8BD21}"/>
    <cellStyle name="Ênfase1 19 2" xfId="11991" xr:uid="{81E6F37F-08EB-4471-A686-571A1AB1DAD3}"/>
    <cellStyle name="Ênfase1 2" xfId="11992" xr:uid="{66899823-BEAD-4676-BAA3-A3D314B825AB}"/>
    <cellStyle name="Ênfase1 2 10" xfId="11993" xr:uid="{7ADB06FE-C756-4FA2-B88A-418764F528CF}"/>
    <cellStyle name="Ênfase1 2 10 2" xfId="11994" xr:uid="{6393DD25-A400-4EF0-8498-5474885905BC}"/>
    <cellStyle name="Ênfase1 2 11" xfId="11995" xr:uid="{F694C648-7432-476A-A284-54511C1AC5B8}"/>
    <cellStyle name="Ênfase1 2 11 2" xfId="11996" xr:uid="{DEAEA9A3-5DD5-4A65-B652-85C4CD10FBED}"/>
    <cellStyle name="Ênfase1 2 12" xfId="11997" xr:uid="{4931E437-697B-443B-B460-67D6209434DA}"/>
    <cellStyle name="Ênfase1 2 12 2" xfId="11998" xr:uid="{A1A656A3-DCBD-44A1-A9F2-14199E7CE795}"/>
    <cellStyle name="Ênfase1 2 13" xfId="11999" xr:uid="{1D5DD22F-22D2-4983-A4C5-FFB443FB6C5B}"/>
    <cellStyle name="Ênfase1 2 13 2" xfId="12000" xr:uid="{D76FCCC8-505F-4966-8D6A-F426C5933683}"/>
    <cellStyle name="Ênfase1 2 14" xfId="12001" xr:uid="{F0C6A26D-CFA1-4173-90AD-64F7B87BC5E2}"/>
    <cellStyle name="Ênfase1 2 14 2" xfId="12002" xr:uid="{8B68438C-019A-44D9-8FED-3C75845C10BF}"/>
    <cellStyle name="Ênfase1 2 15" xfId="12003" xr:uid="{8381A709-3C4B-4282-997E-4F895D956687}"/>
    <cellStyle name="Ênfase1 2 15 2" xfId="12004" xr:uid="{D27ADEE2-891E-408E-9359-CC022B5172F0}"/>
    <cellStyle name="Ênfase1 2 16" xfId="12005" xr:uid="{8333A11A-6A0E-4EFD-A1A9-24F83F8806AB}"/>
    <cellStyle name="Ênfase1 2 16 2" xfId="12006" xr:uid="{5B0B9754-1C15-4F56-B2D0-0DF0883C56AF}"/>
    <cellStyle name="Ênfase1 2 17" xfId="12007" xr:uid="{5B6A31FC-5E66-4DF8-8654-67134379CD91}"/>
    <cellStyle name="Ênfase1 2 17 2" xfId="12008" xr:uid="{E9539E40-FEC3-4298-A1F6-C4BA97EE6E87}"/>
    <cellStyle name="Ênfase1 2 18" xfId="12009" xr:uid="{DBF743AB-72DF-456C-980C-5CE35FE355B6}"/>
    <cellStyle name="Ênfase1 2 18 2" xfId="12010" xr:uid="{38003CC1-C82C-48B9-9C4A-5B3165341C7C}"/>
    <cellStyle name="Ênfase1 2 19" xfId="12011" xr:uid="{F017FA87-CE6F-4B9E-AB86-3E006D1E6F67}"/>
    <cellStyle name="Ênfase1 2 19 2" xfId="12012" xr:uid="{A0101517-3060-40E5-8D38-56DCA05BA579}"/>
    <cellStyle name="Ênfase1 2 2" xfId="12013" xr:uid="{3AA44200-E3CF-4BBC-BE95-176151A9372C}"/>
    <cellStyle name="Ênfase1 2 2 2" xfId="12014" xr:uid="{4A217B0D-515A-46DC-BAE4-76D3CA2BE236}"/>
    <cellStyle name="Ênfase1 2 2 2 2" xfId="12015" xr:uid="{48B96076-7B2F-4DE4-A18C-82E0174B9A2C}"/>
    <cellStyle name="Ênfase1 2 2 2 3" xfId="12016" xr:uid="{8F4256DC-537F-49FF-8953-AB1FA9E63A95}"/>
    <cellStyle name="Ênfase1 2 2 3" xfId="12017" xr:uid="{DA5A0532-C492-4585-A867-71E841759BC6}"/>
    <cellStyle name="Ênfase1 2 2 4" xfId="12018" xr:uid="{1D233E8A-42DF-4786-B6E6-004D6382981F}"/>
    <cellStyle name="Ênfase1 2 2 5" xfId="12019" xr:uid="{FF8C2D39-D7EE-4C66-A711-99569652B271}"/>
    <cellStyle name="Ênfase1 2 20" xfId="12020" xr:uid="{915FDA80-CD63-4255-B46A-4AC1FC1C8638}"/>
    <cellStyle name="Ênfase1 2 20 2" xfId="12021" xr:uid="{81B32EAF-32F4-4F08-940F-28A7B2B4DCDF}"/>
    <cellStyle name="Ênfase1 2 21" xfId="12022" xr:uid="{73774EEB-D181-48E9-BFCB-E0679AD0D4AA}"/>
    <cellStyle name="Ênfase1 2 21 2" xfId="12023" xr:uid="{54381D7D-F7E1-457E-91B5-422C69C47256}"/>
    <cellStyle name="Ênfase1 2 22" xfId="12024" xr:uid="{0AAFFBD6-64FA-4327-957D-4D9050C49763}"/>
    <cellStyle name="Ênfase1 2 22 2" xfId="12025" xr:uid="{A741EBB3-98CE-420C-8D9C-12BB4456EE56}"/>
    <cellStyle name="Ênfase1 2 23" xfId="12026" xr:uid="{C77838A3-953B-4A6D-A5D6-470874932337}"/>
    <cellStyle name="Ênfase1 2 23 2" xfId="12027" xr:uid="{E42F9EC9-C0AA-48E3-9A07-EF008137AC41}"/>
    <cellStyle name="Ênfase1 2 24" xfId="12028" xr:uid="{19AC918D-2512-4347-97EB-7A9911C8846E}"/>
    <cellStyle name="Ênfase1 2 24 2" xfId="12029" xr:uid="{FC7C5AC3-DBFB-42BB-B9DD-B85B80FED38D}"/>
    <cellStyle name="Ênfase1 2 25" xfId="12030" xr:uid="{81FF9F59-76E9-4EAC-B502-93BA7C0AAC52}"/>
    <cellStyle name="Ênfase1 2 25 2" xfId="12031" xr:uid="{A4C8C4ED-D378-4F74-8084-CDA670ED601A}"/>
    <cellStyle name="Ênfase1 2 26" xfId="12032" xr:uid="{9E5E7FB8-05BD-42F9-AB03-0F08A8A78E14}"/>
    <cellStyle name="Ênfase1 2 26 2" xfId="12033" xr:uid="{E2708CE9-012D-4B03-B50F-33C2FDA6E674}"/>
    <cellStyle name="Ênfase1 2 27" xfId="12034" xr:uid="{377A04F9-4D4A-4837-B69C-09E380F66D68}"/>
    <cellStyle name="Ênfase1 2 27 2" xfId="12035" xr:uid="{2C34B8B2-6E3C-4C69-9918-8597957EB873}"/>
    <cellStyle name="Ênfase1 2 28" xfId="12036" xr:uid="{D03F9DE2-3914-4F1E-AAD9-5A9AF0080FDD}"/>
    <cellStyle name="Ênfase1 2 28 2" xfId="12037" xr:uid="{8DA3EE4C-DD36-433A-BEBD-0C74D1DCD4F3}"/>
    <cellStyle name="Ênfase1 2 29" xfId="12038" xr:uid="{EA001294-CC38-47EA-AB1A-0F697BB1D8D5}"/>
    <cellStyle name="Ênfase1 2 29 2" xfId="12039" xr:uid="{C34F64DF-C4BA-4211-8AC8-4DD1C18E33E1}"/>
    <cellStyle name="Ênfase1 2 3" xfId="12040" xr:uid="{E42024BC-8EAF-4D8A-8418-3C7FB638A0DD}"/>
    <cellStyle name="Ênfase1 2 3 2" xfId="12041" xr:uid="{B8AF55D1-72C6-4AC6-83A6-2030D3950047}"/>
    <cellStyle name="Ênfase1 2 30" xfId="12042" xr:uid="{C8610E47-DF83-4071-9885-44AC7FBFD94B}"/>
    <cellStyle name="Ênfase1 2 30 2" xfId="12043" xr:uid="{CDBC47A2-EA82-447B-8BD1-474B0BD6F8DC}"/>
    <cellStyle name="Ênfase1 2 31" xfId="12044" xr:uid="{2F9CCDDA-F497-4BD6-9B49-E0E40815952D}"/>
    <cellStyle name="Ênfase1 2 31 2" xfId="12045" xr:uid="{71955B32-2A2C-4165-A7CC-7D8E62DD65E4}"/>
    <cellStyle name="Ênfase1 2 32" xfId="12046" xr:uid="{DCE801DD-5E58-42BF-970E-8E1428EE9727}"/>
    <cellStyle name="Ênfase1 2 32 2" xfId="12047" xr:uid="{DD3C45FF-E8F9-4A76-A2DF-E6521AA9D75E}"/>
    <cellStyle name="Ênfase1 2 33" xfId="12048" xr:uid="{D6D406C3-9F31-4A86-B14B-ED674ACCF2D6}"/>
    <cellStyle name="Ênfase1 2 33 2" xfId="12049" xr:uid="{1506784F-9DCD-4B2B-9337-44C12E929FB8}"/>
    <cellStyle name="Ênfase1 2 34" xfId="12050" xr:uid="{4BB57E3A-46FD-4BA5-A834-8B9E74F50755}"/>
    <cellStyle name="Ênfase1 2 34 2" xfId="12051" xr:uid="{4CB510D3-C41B-43CE-94DE-87B286877AFB}"/>
    <cellStyle name="Ênfase1 2 35" xfId="12052" xr:uid="{3EDBD854-50DA-4573-AEEC-23033B713855}"/>
    <cellStyle name="Ênfase1 2 4" xfId="12053" xr:uid="{5D90C9A3-36A1-47E6-8953-EC14B2450FD4}"/>
    <cellStyle name="Ênfase1 2 4 2" xfId="12054" xr:uid="{048DAB32-37D5-46DF-B2AF-71505E7D7E10}"/>
    <cellStyle name="Ênfase1 2 5" xfId="12055" xr:uid="{8C3CD6DD-C1AF-4BC4-A89E-DD5D66B46701}"/>
    <cellStyle name="Ênfase1 2 5 2" xfId="12056" xr:uid="{51BE0638-94FC-42FB-AB69-BEAAE3122FBC}"/>
    <cellStyle name="Ênfase1 2 6" xfId="12057" xr:uid="{2E837DC0-82B1-46BD-BFAB-1D9D94C982D2}"/>
    <cellStyle name="Ênfase1 2 6 2" xfId="12058" xr:uid="{F07BCBF2-C6F1-4992-AE16-BF62D5389901}"/>
    <cellStyle name="Ênfase1 2 7" xfId="12059" xr:uid="{ABBF7D90-BEA0-4007-956F-86E3B2B60322}"/>
    <cellStyle name="Ênfase1 2 7 2" xfId="12060" xr:uid="{2F24E582-3B6E-4992-AD38-5B013EA8FBF9}"/>
    <cellStyle name="Ênfase1 2 8" xfId="12061" xr:uid="{1DC8E579-1318-400A-B492-4EDBF82BC83F}"/>
    <cellStyle name="Ênfase1 2 8 2" xfId="12062" xr:uid="{5CB2E5AB-9B49-4F34-8CC5-5F11CC7AC711}"/>
    <cellStyle name="Ênfase1 2 9" xfId="12063" xr:uid="{41783A90-3F51-4F25-8151-B40C62A35918}"/>
    <cellStyle name="Ênfase1 2 9 2" xfId="12064" xr:uid="{688FE2BF-21D1-4D8E-A882-B0E59EDB89E0}"/>
    <cellStyle name="Ênfase1 20" xfId="12065" xr:uid="{4C5CD5EF-165A-4B6A-B216-D86F0EF28B41}"/>
    <cellStyle name="Ênfase1 20 2" xfId="12066" xr:uid="{FEECA023-9BDB-4DA4-977F-46EE84A2F347}"/>
    <cellStyle name="Ênfase1 21" xfId="12067" xr:uid="{7108B2A6-9713-4F34-9174-E8262FB22782}"/>
    <cellStyle name="Ênfase1 21 2" xfId="12068" xr:uid="{6366AEB5-31F6-4B41-A499-AD96F32D17A6}"/>
    <cellStyle name="Ênfase1 22" xfId="12069" xr:uid="{F3CE5D7A-51A0-4F21-8BF5-1E457C489357}"/>
    <cellStyle name="Ênfase1 22 2" xfId="12070" xr:uid="{EE502397-04D0-41DD-B979-F636667180C3}"/>
    <cellStyle name="Ênfase1 23" xfId="12071" xr:uid="{9F38BCAD-8358-447E-BF80-A7E79E833C78}"/>
    <cellStyle name="Ênfase1 23 2" xfId="12072" xr:uid="{E94C5A9B-8567-4B0C-B6D1-C49E4CA87E76}"/>
    <cellStyle name="Ênfase1 24" xfId="12073" xr:uid="{B89D30AD-5F12-4FF8-AF38-005710387DE8}"/>
    <cellStyle name="Ênfase1 24 2" xfId="12074" xr:uid="{586BD1EF-1281-46EC-B026-EEA2CC7B6668}"/>
    <cellStyle name="Ênfase1 25" xfId="12075" xr:uid="{9F0650DE-41DA-4B66-B697-3999A4E13961}"/>
    <cellStyle name="Ênfase1 25 2" xfId="12076" xr:uid="{2383ECEA-18A1-43FC-A3DA-2EF58ED40F0C}"/>
    <cellStyle name="Ênfase1 26" xfId="12077" xr:uid="{CF4E8A9C-FFF6-43EC-9BFD-632EC7780759}"/>
    <cellStyle name="Ênfase1 26 2" xfId="12078" xr:uid="{09F636A8-047A-481B-9385-37F6E4130455}"/>
    <cellStyle name="Ênfase1 27" xfId="12079" xr:uid="{B54287C9-CB81-441C-8BA5-089CA8853714}"/>
    <cellStyle name="Ênfase1 27 2" xfId="12080" xr:uid="{612C278F-4DAC-42A1-B032-A8D4A6E81229}"/>
    <cellStyle name="Ênfase1 28" xfId="12081" xr:uid="{D2AFE1EC-1506-4026-B078-3977826620FA}"/>
    <cellStyle name="Ênfase1 28 2" xfId="12082" xr:uid="{56843216-D0E9-4920-ABC9-1D198AE38D7F}"/>
    <cellStyle name="Ênfase1 29" xfId="12083" xr:uid="{080B096E-7D5C-4105-BA9C-EC48232173E0}"/>
    <cellStyle name="Ênfase1 29 2" xfId="12084" xr:uid="{7B3E660B-FD27-44BE-AC2F-5FFF741E1F9F}"/>
    <cellStyle name="Ênfase1 3" xfId="12085" xr:uid="{6CE397C5-DD20-4D48-96E7-2F2C06F3045A}"/>
    <cellStyle name="Ênfase1 3 2" xfId="12086" xr:uid="{2E486D30-AB8A-4568-819D-25D86F068D30}"/>
    <cellStyle name="Ênfase1 3 3" xfId="12087" xr:uid="{21BDBD40-DA4F-4959-899A-65233E56C62C}"/>
    <cellStyle name="Ênfase1 3 4" xfId="12088" xr:uid="{BE66A28C-3920-4679-9CB5-C87C65349111}"/>
    <cellStyle name="Ênfase1 30" xfId="12089" xr:uid="{5709E9D7-0110-463A-B4CD-2457642286F1}"/>
    <cellStyle name="Ênfase1 30 2" xfId="12090" xr:uid="{4FDEA569-0E62-4D26-B55E-FE69D4B13E07}"/>
    <cellStyle name="Ênfase1 31" xfId="12091" xr:uid="{99F7821F-0218-4BFD-9AAB-A87CCFC09676}"/>
    <cellStyle name="Ênfase1 31 2" xfId="12092" xr:uid="{07D018B9-17F9-48A0-8DB2-BFFC158ED083}"/>
    <cellStyle name="Ênfase1 32" xfId="12093" xr:uid="{73064AC1-5EA7-401C-8A24-A4D9ED985A69}"/>
    <cellStyle name="Ênfase1 32 2" xfId="12094" xr:uid="{8A285BB0-4D86-4B49-8099-F47122447A23}"/>
    <cellStyle name="Ênfase1 33" xfId="12095" xr:uid="{EA212B65-AB91-4B5D-94C0-CF525E4358D4}"/>
    <cellStyle name="Ênfase1 33 2" xfId="12096" xr:uid="{2A5D7F62-6AF0-45A9-95F3-0B6F8B536561}"/>
    <cellStyle name="Ênfase1 34" xfId="12097" xr:uid="{B402500B-2EAA-4B43-B6F3-DA3D9232A4EB}"/>
    <cellStyle name="Ênfase1 34 2" xfId="12098" xr:uid="{70E9BB5D-2236-4B35-813C-F21CF3C3E60E}"/>
    <cellStyle name="Ênfase1 35" xfId="12099" xr:uid="{A5601C42-EBB3-47AC-94C5-671D308EA57F}"/>
    <cellStyle name="Ênfase1 35 2" xfId="12100" xr:uid="{9C3B9EEA-478E-41ED-A005-81566832A7B8}"/>
    <cellStyle name="Ênfase1 4" xfId="12101" xr:uid="{FE827A22-24FC-41F7-9BF0-3EDA547BF65C}"/>
    <cellStyle name="Ênfase1 4 2" xfId="12102" xr:uid="{C6ECFBE6-5958-4A43-8489-BA396AA2C685}"/>
    <cellStyle name="Ênfase1 4 3" xfId="12103" xr:uid="{5857CBCF-1418-4DFC-AF25-6225A048E50A}"/>
    <cellStyle name="Ênfase1 4 4" xfId="12104" xr:uid="{1A79088C-0C22-4DBB-9661-767349782908}"/>
    <cellStyle name="Ênfase1 5" xfId="12105" xr:uid="{AD4F29D3-0773-419E-98B5-F207DA64417C}"/>
    <cellStyle name="Ênfase1 5 2" xfId="12106" xr:uid="{EC3C7628-DB2A-41AE-9F8A-93898E0BB14B}"/>
    <cellStyle name="Ênfase1 5 3" xfId="12107" xr:uid="{5987B837-55E7-4CDD-84C8-7B7F934B2A58}"/>
    <cellStyle name="Ênfase1 5 4" xfId="12108" xr:uid="{B4BDF2DA-F940-44A5-B1A8-E1BB7653B5A9}"/>
    <cellStyle name="Ênfase1 6" xfId="12109" xr:uid="{C5E14483-7DC4-496E-AD3F-C7359AA4CB29}"/>
    <cellStyle name="Ênfase1 6 2" xfId="12110" xr:uid="{149684AF-3436-403F-A7AC-24BF95E0D119}"/>
    <cellStyle name="Ênfase1 6 3" xfId="12111" xr:uid="{1BE55FA6-EEEA-4816-98C0-C979000BB807}"/>
    <cellStyle name="Ênfase1 6 4" xfId="12112" xr:uid="{42E567AB-0373-4CA1-BF7A-9A927CEE6FD4}"/>
    <cellStyle name="Ênfase1 7" xfId="12113" xr:uid="{92C83E8F-81C7-40D2-85D7-384B1415382A}"/>
    <cellStyle name="Ênfase1 7 2" xfId="12114" xr:uid="{D946890A-3FC5-472E-AEC0-D3C2265B9501}"/>
    <cellStyle name="Ênfase1 7 3" xfId="12115" xr:uid="{EC1C2200-B729-41A0-A2A1-5507E40E9B46}"/>
    <cellStyle name="Ênfase1 7 4" xfId="12116" xr:uid="{9FEDE696-C2ED-4BC0-9284-657575ED2465}"/>
    <cellStyle name="Ênfase1 8" xfId="12117" xr:uid="{5125AEF2-913F-4475-B74C-38C5C13DFEEE}"/>
    <cellStyle name="Ênfase1 8 2" xfId="12118" xr:uid="{EB5D4A14-8424-4454-84E7-BD9076D9546B}"/>
    <cellStyle name="Ênfase1 8 3" xfId="12119" xr:uid="{D2AA0B4F-2635-49DA-8CBE-DEE01B66B478}"/>
    <cellStyle name="Ênfase1 8 4" xfId="12120" xr:uid="{72184B15-910F-46CC-91AD-3962F5BF0929}"/>
    <cellStyle name="Ênfase1 8 5" xfId="26282" xr:uid="{42EE11C3-8BA0-47DF-AFB7-F35F938C0073}"/>
    <cellStyle name="Ênfase1 9" xfId="12121" xr:uid="{560DE52A-AE50-4F74-99A6-961E31DD6098}"/>
    <cellStyle name="Ênfase1 9 2" xfId="12122" xr:uid="{ACD4EFD9-7F73-4871-A924-E518772EBAFC}"/>
    <cellStyle name="Ênfase1 9 3" xfId="12123" xr:uid="{62515ED7-A1F7-45A0-832D-0DA87ED43676}"/>
    <cellStyle name="Ênfase1 9 4" xfId="12124" xr:uid="{C8567166-3DCE-4B61-985A-9067E946507B}"/>
    <cellStyle name="Ênfase2 10" xfId="12125" xr:uid="{8FF5BAB9-21B7-4AEB-903E-598199D38BB1}"/>
    <cellStyle name="Ênfase2 10 2" xfId="12126" xr:uid="{6A280A7C-D78A-4703-919F-790F273084E4}"/>
    <cellStyle name="Ênfase2 10 3" xfId="12127" xr:uid="{1E8642AC-584D-4665-AA97-D31DEF33E416}"/>
    <cellStyle name="Ênfase2 10 4" xfId="12128" xr:uid="{67FDCF1B-6303-4305-BA5F-3964EA8591DB}"/>
    <cellStyle name="Ênfase2 11" xfId="12129" xr:uid="{F07F84AE-6EA7-43AF-823C-29621AC772B7}"/>
    <cellStyle name="Ênfase2 11 2" xfId="12130" xr:uid="{8D3AB6B3-5659-4265-A699-690637763E66}"/>
    <cellStyle name="Ênfase2 11 3" xfId="12131" xr:uid="{D3B343C9-C393-47A2-9DFB-1B1C65149A71}"/>
    <cellStyle name="Ênfase2 11 4" xfId="12132" xr:uid="{76B3B5FA-5D6D-4D9F-8D47-B0FCB0A7875D}"/>
    <cellStyle name="Ênfase2 12" xfId="12133" xr:uid="{12DBD6E6-5542-4592-9605-F7FBA5E5AFFF}"/>
    <cellStyle name="Ênfase2 12 2" xfId="12134" xr:uid="{E1A18123-D618-4565-90F0-84AFF54DF9B9}"/>
    <cellStyle name="Ênfase2 12 3" xfId="12135" xr:uid="{DEBBC1CB-A9E5-432F-A159-743AD2D7A233}"/>
    <cellStyle name="Ênfase2 12 4" xfId="12136" xr:uid="{A45DFCE3-3F4D-4407-B816-953F1A40018B}"/>
    <cellStyle name="Ênfase2 13" xfId="12137" xr:uid="{75B5FD7B-256A-4394-89EE-F29D58EFCAA3}"/>
    <cellStyle name="Ênfase2 13 2" xfId="12138" xr:uid="{859B95F4-3503-4916-96AE-4AC612CAC3F8}"/>
    <cellStyle name="Ênfase2 14" xfId="12139" xr:uid="{A5808F70-1C06-4701-BC97-C8E08EF26E4E}"/>
    <cellStyle name="Ênfase2 14 2" xfId="12140" xr:uid="{CE36CB6C-3973-49DD-AFD3-2E6D819A7FD8}"/>
    <cellStyle name="Ênfase2 15" xfId="12141" xr:uid="{65C34FBA-4FE6-4EF5-B4C5-AB9EE08B10E3}"/>
    <cellStyle name="Ênfase2 15 2" xfId="12142" xr:uid="{E88226B2-F429-4BD6-BFCF-5A34D451CD1E}"/>
    <cellStyle name="Ênfase2 16" xfId="12143" xr:uid="{9161C852-548E-4EF1-9374-BE65E85EACDC}"/>
    <cellStyle name="Ênfase2 16 2" xfId="12144" xr:uid="{AD08D1A9-F663-4B06-870F-D09A7FD8FE93}"/>
    <cellStyle name="Ênfase2 17" xfId="12145" xr:uid="{C0E23036-98B2-45BA-9AF6-E80E8A5318B8}"/>
    <cellStyle name="Ênfase2 17 2" xfId="12146" xr:uid="{BFAB9956-FCE0-416B-A3A0-D065A0F9694E}"/>
    <cellStyle name="Ênfase2 18" xfId="12147" xr:uid="{2E3345C5-0A71-43E3-AC28-65743A11B202}"/>
    <cellStyle name="Ênfase2 18 2" xfId="12148" xr:uid="{2FA223B0-096C-4482-A348-BF27CB310C7C}"/>
    <cellStyle name="Ênfase2 19" xfId="12149" xr:uid="{B1BAA181-8BD0-4FFB-BDD9-C265911D8431}"/>
    <cellStyle name="Ênfase2 19 2" xfId="12150" xr:uid="{710C7F79-5696-42AF-A0E4-75B1C3088D3A}"/>
    <cellStyle name="Ênfase2 2" xfId="12151" xr:uid="{94D4F846-EF7C-4255-B0A1-7218BF3B7586}"/>
    <cellStyle name="Ênfase2 2 10" xfId="12152" xr:uid="{E3CA3D95-FC40-4C7B-8AE7-2CD0EF07CD27}"/>
    <cellStyle name="Ênfase2 2 10 2" xfId="12153" xr:uid="{6E4C854B-D70D-4330-9AC4-70EDF244C419}"/>
    <cellStyle name="Ênfase2 2 11" xfId="12154" xr:uid="{CC3E99F8-F73E-4AEB-9B58-A65028474B54}"/>
    <cellStyle name="Ênfase2 2 11 2" xfId="12155" xr:uid="{D896B155-EEC7-4387-86BD-F320EBC9C55F}"/>
    <cellStyle name="Ênfase2 2 12" xfId="12156" xr:uid="{B566343B-BF8B-491E-88C3-0215ACF139A1}"/>
    <cellStyle name="Ênfase2 2 12 2" xfId="12157" xr:uid="{3F357D58-8F4B-4E26-A6B0-6BAE1DFAD266}"/>
    <cellStyle name="Ênfase2 2 13" xfId="12158" xr:uid="{EE6B13AF-9CEE-4607-A34A-B4859C52B719}"/>
    <cellStyle name="Ênfase2 2 13 2" xfId="12159" xr:uid="{0A8DA45B-A2A1-4D0D-B1ED-F223D1F3C1A1}"/>
    <cellStyle name="Ênfase2 2 14" xfId="12160" xr:uid="{3ED1BC71-2102-4706-84BC-277F79ED2801}"/>
    <cellStyle name="Ênfase2 2 14 2" xfId="12161" xr:uid="{CBD1E7AB-C29A-4ECB-B9BB-595A8F253A55}"/>
    <cellStyle name="Ênfase2 2 15" xfId="12162" xr:uid="{08F7CD0B-0D30-4EC1-A0E8-0A23D7C2755A}"/>
    <cellStyle name="Ênfase2 2 15 2" xfId="12163" xr:uid="{983FBA5D-28C9-4D8B-9950-77C069185505}"/>
    <cellStyle name="Ênfase2 2 16" xfId="12164" xr:uid="{2E879F7F-4711-488D-94A8-9730FD209F37}"/>
    <cellStyle name="Ênfase2 2 16 2" xfId="12165" xr:uid="{FE38A843-C49E-4D24-9C60-1D066B0DCAFF}"/>
    <cellStyle name="Ênfase2 2 17" xfId="12166" xr:uid="{66D7E7B9-33EA-4599-BB4E-EF7AEC6A583C}"/>
    <cellStyle name="Ênfase2 2 17 2" xfId="12167" xr:uid="{E1C48A5C-0135-4488-B480-FD474D97BB5B}"/>
    <cellStyle name="Ênfase2 2 18" xfId="12168" xr:uid="{9D3230F7-45C5-40BE-8136-F5842F946B5B}"/>
    <cellStyle name="Ênfase2 2 18 2" xfId="12169" xr:uid="{A240256B-E009-4A66-8A4D-9C096EA6E03A}"/>
    <cellStyle name="Ênfase2 2 19" xfId="12170" xr:uid="{C4A93074-6C56-44FE-8018-70002430F519}"/>
    <cellStyle name="Ênfase2 2 19 2" xfId="12171" xr:uid="{13379F30-E567-4DFE-B347-1A992D9674A3}"/>
    <cellStyle name="Ênfase2 2 2" xfId="12172" xr:uid="{9F1E1639-54AB-41E9-A013-941C3584D49E}"/>
    <cellStyle name="Ênfase2 2 2 2" xfId="12173" xr:uid="{0B15AD23-67A6-4DFA-B03F-68FA301876DA}"/>
    <cellStyle name="Ênfase2 2 2 2 2" xfId="12174" xr:uid="{34D36F8A-4A88-4ED3-BD6E-CED5DCA15E6E}"/>
    <cellStyle name="Ênfase2 2 2 2 3" xfId="12175" xr:uid="{4338B895-14B6-4F12-8267-D58197B22E4F}"/>
    <cellStyle name="Ênfase2 2 2 3" xfId="12176" xr:uid="{B7D930CB-87E0-411C-A3A6-3DC608213F83}"/>
    <cellStyle name="Ênfase2 2 2 4" xfId="12177" xr:uid="{F6509AAA-7AB6-45C7-933E-916FD058FE36}"/>
    <cellStyle name="Ênfase2 2 2 5" xfId="12178" xr:uid="{F65833DF-2AE6-44F3-94E0-F658C1E12E4C}"/>
    <cellStyle name="Ênfase2 2 20" xfId="12179" xr:uid="{A213E801-8C7A-4E54-9F14-ABD3DE8A06F5}"/>
    <cellStyle name="Ênfase2 2 20 2" xfId="12180" xr:uid="{BBC56DE8-5132-4507-84AF-9D0A06FDE816}"/>
    <cellStyle name="Ênfase2 2 21" xfId="12181" xr:uid="{A3498E62-B03E-4D53-BA4E-FAB83FE94D84}"/>
    <cellStyle name="Ênfase2 2 21 2" xfId="12182" xr:uid="{B0C9F7D2-5BD0-42D2-A633-BA550366EAD3}"/>
    <cellStyle name="Ênfase2 2 22" xfId="12183" xr:uid="{B5967A2A-3FDB-433F-8B29-F844735AF72F}"/>
    <cellStyle name="Ênfase2 2 22 2" xfId="12184" xr:uid="{5F1C8306-57D8-4011-B870-D355648A8B89}"/>
    <cellStyle name="Ênfase2 2 23" xfId="12185" xr:uid="{8B31B6A4-1B89-4865-B5CB-B5033A69B880}"/>
    <cellStyle name="Ênfase2 2 23 2" xfId="12186" xr:uid="{85B8CD5C-C014-4F93-9EC9-8F7B7710777B}"/>
    <cellStyle name="Ênfase2 2 24" xfId="12187" xr:uid="{436CCAA3-99A5-49C1-BDF2-56A2BF05F985}"/>
    <cellStyle name="Ênfase2 2 24 2" xfId="12188" xr:uid="{F933547C-ABD1-41BC-9E9A-BBE461C31F4B}"/>
    <cellStyle name="Ênfase2 2 25" xfId="12189" xr:uid="{F1B0E579-0F16-4EE6-ADFA-8BB8C28C586B}"/>
    <cellStyle name="Ênfase2 2 25 2" xfId="12190" xr:uid="{5BA8A9A8-3764-4D5F-884B-F8F673E87A83}"/>
    <cellStyle name="Ênfase2 2 26" xfId="12191" xr:uid="{8380EAAB-50C5-4EA5-AA14-CCFE8D1DD9E9}"/>
    <cellStyle name="Ênfase2 2 26 2" xfId="12192" xr:uid="{349DF0FE-9CF2-48B0-9C9F-3AF51FEC9A3A}"/>
    <cellStyle name="Ênfase2 2 27" xfId="12193" xr:uid="{7BE7F737-8172-49E3-BF7E-7CB618091F8E}"/>
    <cellStyle name="Ênfase2 2 27 2" xfId="12194" xr:uid="{1080A218-EF63-4527-BF16-6D024C3B81A6}"/>
    <cellStyle name="Ênfase2 2 28" xfId="12195" xr:uid="{4C5DC120-2103-4C1F-822F-9B5D4903DCCF}"/>
    <cellStyle name="Ênfase2 2 28 2" xfId="12196" xr:uid="{B9A5B95B-BE2E-4814-8FB6-EDB17E5A19B5}"/>
    <cellStyle name="Ênfase2 2 29" xfId="12197" xr:uid="{C317031F-379E-40CD-A57C-71EF6173CB00}"/>
    <cellStyle name="Ênfase2 2 29 2" xfId="12198" xr:uid="{2FB74D7C-8A9E-4C86-B8AB-5C2ED08E4D66}"/>
    <cellStyle name="Ênfase2 2 3" xfId="12199" xr:uid="{E91B8058-3204-4DB6-BAE3-E3F087F03CA6}"/>
    <cellStyle name="Ênfase2 2 3 2" xfId="12200" xr:uid="{223A7347-A6FD-4248-BD22-CD58DFBB3DF9}"/>
    <cellStyle name="Ênfase2 2 30" xfId="12201" xr:uid="{8D466628-97E1-4135-9736-C8DE00ABD08A}"/>
    <cellStyle name="Ênfase2 2 30 2" xfId="12202" xr:uid="{B143B49C-5CE4-4BC9-A7BC-48CE358A35C2}"/>
    <cellStyle name="Ênfase2 2 31" xfId="12203" xr:uid="{29B6A967-81A7-4431-89A4-4F7F93E8B383}"/>
    <cellStyle name="Ênfase2 2 31 2" xfId="12204" xr:uid="{608F740D-7EE9-41BD-9F2D-1140DCBD8381}"/>
    <cellStyle name="Ênfase2 2 32" xfId="12205" xr:uid="{4060B87E-568F-4730-BDF9-4FF74349B3EA}"/>
    <cellStyle name="Ênfase2 2 32 2" xfId="12206" xr:uid="{B0531A09-7F1E-4183-B2B0-E1F4F2180894}"/>
    <cellStyle name="Ênfase2 2 33" xfId="12207" xr:uid="{7BADF1EC-C968-4831-AD64-770366A737AA}"/>
    <cellStyle name="Ênfase2 2 33 2" xfId="12208" xr:uid="{051798FF-4DE1-40A2-AC3B-1B621DBCACCF}"/>
    <cellStyle name="Ênfase2 2 34" xfId="12209" xr:uid="{26DF5751-33D6-4CF1-8E46-EF54B56B7C9A}"/>
    <cellStyle name="Ênfase2 2 34 2" xfId="12210" xr:uid="{98B6E1F0-5FE8-4975-B19A-BBB299577DBD}"/>
    <cellStyle name="Ênfase2 2 35" xfId="12211" xr:uid="{1894D032-5C44-4E6A-A122-F7F27203CD4B}"/>
    <cellStyle name="Ênfase2 2 4" xfId="12212" xr:uid="{83F1BF96-B9D7-459E-B8F0-1A1860CE9D9C}"/>
    <cellStyle name="Ênfase2 2 4 2" xfId="12213" xr:uid="{F428D3F5-E4CA-4361-96AB-080AD5E715C6}"/>
    <cellStyle name="Ênfase2 2 5" xfId="12214" xr:uid="{01898A23-2701-4360-9DA0-A5594EBF4728}"/>
    <cellStyle name="Ênfase2 2 5 2" xfId="12215" xr:uid="{3C9171DE-CE02-470C-806E-4AD9D553FFD1}"/>
    <cellStyle name="Ênfase2 2 6" xfId="12216" xr:uid="{4DD73118-2D27-40E1-A1E0-44C6BAE643FC}"/>
    <cellStyle name="Ênfase2 2 6 2" xfId="12217" xr:uid="{BD859E14-7174-4DF9-97C8-FAE4A429263F}"/>
    <cellStyle name="Ênfase2 2 7" xfId="12218" xr:uid="{BCE48C34-C895-4D21-86F4-A037A635B0D5}"/>
    <cellStyle name="Ênfase2 2 7 2" xfId="12219" xr:uid="{D54BD654-E74A-4C63-B31A-DC799AFAF066}"/>
    <cellStyle name="Ênfase2 2 8" xfId="12220" xr:uid="{36776A97-2412-4243-A412-D26E8C7B193C}"/>
    <cellStyle name="Ênfase2 2 8 2" xfId="12221" xr:uid="{04365537-AFDA-4D91-B877-F6984752BC15}"/>
    <cellStyle name="Ênfase2 2 9" xfId="12222" xr:uid="{F1C5DF1C-3350-48FF-8CC0-DCAF5BBDE168}"/>
    <cellStyle name="Ênfase2 2 9 2" xfId="12223" xr:uid="{E4DDB9B2-1873-45A1-AFE8-6F1FA2AE5BAE}"/>
    <cellStyle name="Ênfase2 20" xfId="12224" xr:uid="{4477B28E-655A-4880-B222-771AB7E323E1}"/>
    <cellStyle name="Ênfase2 20 2" xfId="12225" xr:uid="{014FDE8A-B54B-4506-B234-0BE9EB32E0C8}"/>
    <cellStyle name="Ênfase2 21" xfId="12226" xr:uid="{59784FCC-7E31-48EF-8653-A2FFCC23466C}"/>
    <cellStyle name="Ênfase2 21 2" xfId="12227" xr:uid="{312ABE41-DE07-4EA3-AAB4-74BC201909E4}"/>
    <cellStyle name="Ênfase2 22" xfId="12228" xr:uid="{ADCD3137-B9B9-435A-BCA7-325928577C21}"/>
    <cellStyle name="Ênfase2 22 2" xfId="12229" xr:uid="{5E5DD3CD-5496-4BC9-BC02-22674AC06807}"/>
    <cellStyle name="Ênfase2 23" xfId="12230" xr:uid="{4F200B6F-3567-4386-B91B-0684853C4151}"/>
    <cellStyle name="Ênfase2 23 2" xfId="12231" xr:uid="{19D10A82-DFF1-49F5-B5CD-CAB76F46F555}"/>
    <cellStyle name="Ênfase2 24" xfId="12232" xr:uid="{146906AB-6341-497A-8E13-A82D89EEAF59}"/>
    <cellStyle name="Ênfase2 24 2" xfId="12233" xr:uid="{509FA45D-6E22-46A5-A899-F965E9F57340}"/>
    <cellStyle name="Ênfase2 25" xfId="12234" xr:uid="{F1FD3D81-39B3-4C38-9069-BE1DBD8FCD2B}"/>
    <cellStyle name="Ênfase2 25 2" xfId="12235" xr:uid="{7F0C9FD7-1260-4F87-8712-AA5111713E39}"/>
    <cellStyle name="Ênfase2 26" xfId="12236" xr:uid="{4B12A64F-0592-454A-8E70-4562D0917E71}"/>
    <cellStyle name="Ênfase2 26 2" xfId="12237" xr:uid="{3C9D61FD-6B4D-4245-8D07-A622C0CE6CBA}"/>
    <cellStyle name="Ênfase2 27" xfId="12238" xr:uid="{264F010D-032C-4C65-A306-F506CB2C8A6B}"/>
    <cellStyle name="Ênfase2 27 2" xfId="12239" xr:uid="{27DC6427-C8EA-4550-B8B3-400425D3FAF9}"/>
    <cellStyle name="Ênfase2 28" xfId="12240" xr:uid="{C3C8A95F-D4E0-4AC5-ACF9-2C4F62AC9D60}"/>
    <cellStyle name="Ênfase2 28 2" xfId="12241" xr:uid="{412D29FE-0342-4363-94A6-C2B733E3D153}"/>
    <cellStyle name="Ênfase2 29" xfId="12242" xr:uid="{0A61F87A-9AFE-4AC3-9F94-7D6BC432599F}"/>
    <cellStyle name="Ênfase2 29 2" xfId="12243" xr:uid="{F90C6C5C-A905-422B-8C4A-CE187601FA34}"/>
    <cellStyle name="Ênfase2 3" xfId="12244" xr:uid="{C6EBA690-3ADC-4623-B153-50A447B453CB}"/>
    <cellStyle name="Ênfase2 3 2" xfId="12245" xr:uid="{44F038E6-442B-44CA-A18E-7F7AF61ADF63}"/>
    <cellStyle name="Ênfase2 3 3" xfId="12246" xr:uid="{CBA88D45-3768-4A9E-88E5-1012A544F635}"/>
    <cellStyle name="Ênfase2 3 4" xfId="12247" xr:uid="{C6233634-0672-4670-9202-62D64E015E52}"/>
    <cellStyle name="Ênfase2 30" xfId="12248" xr:uid="{A8D1292A-A24F-44A6-AC7F-6446B407FC66}"/>
    <cellStyle name="Ênfase2 30 2" xfId="12249" xr:uid="{37DD5946-7ED3-486B-9983-8765A96DF3D5}"/>
    <cellStyle name="Ênfase2 31" xfId="12250" xr:uid="{DC46F35B-4FDE-4735-8A5F-FA769E6267C4}"/>
    <cellStyle name="Ênfase2 31 2" xfId="12251" xr:uid="{C1F80086-71CA-4B45-9AF4-CF5B5746F250}"/>
    <cellStyle name="Ênfase2 32" xfId="12252" xr:uid="{953670F6-41F0-4314-AC51-F0C40F358764}"/>
    <cellStyle name="Ênfase2 32 2" xfId="12253" xr:uid="{7B9153EB-3747-4DA7-ACDA-E8B05F17CD54}"/>
    <cellStyle name="Ênfase2 33" xfId="12254" xr:uid="{C938746F-6CC9-4E79-8627-2F8C0BD9C76E}"/>
    <cellStyle name="Ênfase2 33 2" xfId="12255" xr:uid="{5760BF93-B5BB-486E-AF65-C67C70F4A35C}"/>
    <cellStyle name="Ênfase2 34" xfId="12256" xr:uid="{E6BFDBD9-2767-4B07-8469-4C8029E44ECD}"/>
    <cellStyle name="Ênfase2 34 2" xfId="12257" xr:uid="{782EE5CC-232B-4169-BB4C-C39AD0FC98C2}"/>
    <cellStyle name="Ênfase2 35" xfId="12258" xr:uid="{8039728D-1A1C-4F41-942B-7A37D9F535D3}"/>
    <cellStyle name="Ênfase2 35 2" xfId="12259" xr:uid="{880F0CF4-47AE-4373-BA1A-8398A159717A}"/>
    <cellStyle name="Ênfase2 4" xfId="12260" xr:uid="{84060897-D4A5-404A-A598-782738EA3702}"/>
    <cellStyle name="Ênfase2 4 2" xfId="12261" xr:uid="{387441AC-F42E-4AA6-A4C3-B8504B2C0E68}"/>
    <cellStyle name="Ênfase2 4 3" xfId="12262" xr:uid="{AE82FD1F-8915-42F2-BC47-51130B678298}"/>
    <cellStyle name="Ênfase2 4 4" xfId="12263" xr:uid="{5EEAA9AE-39DE-4104-851D-F0A837D49FDD}"/>
    <cellStyle name="Ênfase2 5" xfId="12264" xr:uid="{50CC4821-E1EE-44B0-9F66-E0AF0B0174F2}"/>
    <cellStyle name="Ênfase2 5 2" xfId="12265" xr:uid="{6131C6BA-865D-444E-9126-BC70AF8D4285}"/>
    <cellStyle name="Ênfase2 5 3" xfId="12266" xr:uid="{A95D09D2-D77D-4DB8-B01B-A35F8F7F944B}"/>
    <cellStyle name="Ênfase2 5 4" xfId="12267" xr:uid="{DF85357E-699F-48B4-ADEF-77FC2EEEF213}"/>
    <cellStyle name="Ênfase2 6" xfId="12268" xr:uid="{2ACE6827-AC1B-456B-933C-93A6D0BE280D}"/>
    <cellStyle name="Ênfase2 6 2" xfId="12269" xr:uid="{72B49919-5B47-4893-8E56-5F47D8BB4581}"/>
    <cellStyle name="Ênfase2 6 3" xfId="12270" xr:uid="{44106913-AB2E-412D-8692-4A12F9263D50}"/>
    <cellStyle name="Ênfase2 6 4" xfId="12271" xr:uid="{2D4EAAC2-B2C0-4E63-933F-823A810ECEC7}"/>
    <cellStyle name="Ênfase2 7" xfId="12272" xr:uid="{CBFF3ED9-6614-4E5E-81EE-59B587C1FB74}"/>
    <cellStyle name="Ênfase2 7 2" xfId="12273" xr:uid="{E7BFF958-3897-4EDC-BF28-B4CB3D38C8E5}"/>
    <cellStyle name="Ênfase2 7 3" xfId="12274" xr:uid="{2FA727E9-3149-4707-9A51-A9E1B0B08CDE}"/>
    <cellStyle name="Ênfase2 7 4" xfId="12275" xr:uid="{EB09FA2C-1256-4B2F-8948-46E50985C48E}"/>
    <cellStyle name="Ênfase2 8" xfId="12276" xr:uid="{9FFEF246-EAE0-4A1E-91A5-4171EBCBF1DD}"/>
    <cellStyle name="Ênfase2 8 2" xfId="12277" xr:uid="{A6FBF375-7C23-4974-9705-737981DD9ED2}"/>
    <cellStyle name="Ênfase2 8 3" xfId="12278" xr:uid="{0E860AA6-12C9-43FF-8BDC-E60D9250D9A5}"/>
    <cellStyle name="Ênfase2 8 4" xfId="12279" xr:uid="{32D9DA40-8904-4240-9620-4675C1EB9F57}"/>
    <cellStyle name="Ênfase2 9" xfId="12280" xr:uid="{50C9257C-5085-4BE9-95F6-979FEB6EABD2}"/>
    <cellStyle name="Ênfase2 9 2" xfId="12281" xr:uid="{E10A7B3C-3C21-49B0-A345-D60F1166FE15}"/>
    <cellStyle name="Ênfase2 9 3" xfId="12282" xr:uid="{231598C5-8E75-468A-B8AE-87C0678B7BE3}"/>
    <cellStyle name="Ênfase2 9 4" xfId="12283" xr:uid="{9FB8DCF5-B24F-4894-8EDF-1E1A7815070E}"/>
    <cellStyle name="Ênfase3 10" xfId="12284" xr:uid="{B503C471-E8DA-44A9-AC2D-EFF686E198A1}"/>
    <cellStyle name="Ênfase3 10 2" xfId="12285" xr:uid="{EF384EF7-97FB-4F1B-8AB7-EA40013E4937}"/>
    <cellStyle name="Ênfase3 10 3" xfId="12286" xr:uid="{9EADA785-8F4A-4961-B434-C1E61262855F}"/>
    <cellStyle name="Ênfase3 10 4" xfId="12287" xr:uid="{14114F15-5CB2-4154-84FA-EC6DBB3C7DB8}"/>
    <cellStyle name="Ênfase3 11" xfId="12288" xr:uid="{BB7F4DFA-9C29-4755-9496-CAC49E6F2D65}"/>
    <cellStyle name="Ênfase3 11 2" xfId="12289" xr:uid="{B2AA2996-3B49-4EC9-9699-1CA01B3022A7}"/>
    <cellStyle name="Ênfase3 11 3" xfId="12290" xr:uid="{74091E77-EB37-4110-8674-68B961B46829}"/>
    <cellStyle name="Ênfase3 11 4" xfId="12291" xr:uid="{A955F09A-B659-44B3-ACFB-0E192DD992E4}"/>
    <cellStyle name="Ênfase3 12" xfId="12292" xr:uid="{1159D859-1B1C-41A8-B224-A9352B723168}"/>
    <cellStyle name="Ênfase3 12 2" xfId="12293" xr:uid="{D3B2ED8C-9C3F-41BD-A25F-CDF6FFF00E6E}"/>
    <cellStyle name="Ênfase3 12 3" xfId="12294" xr:uid="{4272577F-A0E7-49CB-85F9-2A417B44BEB7}"/>
    <cellStyle name="Ênfase3 12 4" xfId="12295" xr:uid="{4C284065-14F2-465F-9A30-28BAAC53B08B}"/>
    <cellStyle name="Ênfase3 13" xfId="12296" xr:uid="{032127D0-8965-466F-9E2B-FF3010F20F3E}"/>
    <cellStyle name="Ênfase3 13 2" xfId="12297" xr:uid="{31BF1DF4-87D2-46E5-ADB4-E61061AC5AD8}"/>
    <cellStyle name="Ênfase3 14" xfId="12298" xr:uid="{E754EFD1-E1FC-43DE-83E9-5254F872FA7A}"/>
    <cellStyle name="Ênfase3 14 2" xfId="12299" xr:uid="{707DBB6E-EB3D-4D69-A74E-BB156EF8099F}"/>
    <cellStyle name="Ênfase3 15" xfId="12300" xr:uid="{EA9155E0-1CBC-42BD-88B0-001E45A65DF9}"/>
    <cellStyle name="Ênfase3 15 2" xfId="12301" xr:uid="{37DB5D48-7191-42F7-8903-2624340E164A}"/>
    <cellStyle name="Ênfase3 16" xfId="12302" xr:uid="{6B6D0331-9582-4CAF-968B-021C5AE82678}"/>
    <cellStyle name="Ênfase3 16 2" xfId="12303" xr:uid="{6F809D3B-52A9-4C58-937C-C63718429D3A}"/>
    <cellStyle name="Ênfase3 17" xfId="12304" xr:uid="{7FB6A019-122F-4728-8CB6-BF70981753D9}"/>
    <cellStyle name="Ênfase3 17 2" xfId="12305" xr:uid="{F680D725-A4F1-4D15-94C0-289B7F8D1002}"/>
    <cellStyle name="Ênfase3 18" xfId="12306" xr:uid="{D07AC035-7212-45D6-9A50-3D70F7856914}"/>
    <cellStyle name="Ênfase3 18 2" xfId="12307" xr:uid="{08CA8F31-93FC-4826-B5E9-920903946A9C}"/>
    <cellStyle name="Ênfase3 19" xfId="12308" xr:uid="{0F773CBF-9E92-4A10-9308-E3AAF779FAFD}"/>
    <cellStyle name="Ênfase3 19 2" xfId="12309" xr:uid="{43D32334-1965-4D46-BE24-8845160C389F}"/>
    <cellStyle name="Ênfase3 2" xfId="12310" xr:uid="{86FD83E9-A906-43AD-B176-00AC9C3856C2}"/>
    <cellStyle name="Ênfase3 2 10" xfId="12311" xr:uid="{84A3D350-7E64-4EB7-BCD9-C6B88673AF20}"/>
    <cellStyle name="Ênfase3 2 10 2" xfId="12312" xr:uid="{66BFDBC8-A2AB-49C7-AE53-958B8182734E}"/>
    <cellStyle name="Ênfase3 2 11" xfId="12313" xr:uid="{8D921FF3-3FDD-452E-B3FF-948DE5DE4F4B}"/>
    <cellStyle name="Ênfase3 2 11 2" xfId="12314" xr:uid="{4BBD5D09-A950-410C-9BA8-869A90C443F3}"/>
    <cellStyle name="Ênfase3 2 12" xfId="12315" xr:uid="{7817DA73-FA85-4214-90A1-8223891BC450}"/>
    <cellStyle name="Ênfase3 2 12 2" xfId="12316" xr:uid="{2166BDFC-A21F-4AE5-AD13-564A540A01D4}"/>
    <cellStyle name="Ênfase3 2 13" xfId="12317" xr:uid="{814FCE4A-FE85-4F82-B24F-4342ED858BC7}"/>
    <cellStyle name="Ênfase3 2 13 2" xfId="12318" xr:uid="{22FBE177-7E05-44A7-8971-7F1D956CB108}"/>
    <cellStyle name="Ênfase3 2 14" xfId="12319" xr:uid="{BCBA1242-565A-458C-A66A-6AFAA3446DEF}"/>
    <cellStyle name="Ênfase3 2 14 2" xfId="12320" xr:uid="{923CA2DC-3F17-47CB-8E08-1209AD341006}"/>
    <cellStyle name="Ênfase3 2 15" xfId="12321" xr:uid="{EAC29C97-EF81-4E1E-85D0-63D05018071E}"/>
    <cellStyle name="Ênfase3 2 15 2" xfId="12322" xr:uid="{B5F059BE-83D7-460B-BBCF-A7BB9B9E32EC}"/>
    <cellStyle name="Ênfase3 2 16" xfId="12323" xr:uid="{0F0F63A0-A798-4F9A-96F2-950718CC50E4}"/>
    <cellStyle name="Ênfase3 2 16 2" xfId="12324" xr:uid="{95236550-E0D3-455F-A2E3-E514485A77D8}"/>
    <cellStyle name="Ênfase3 2 17" xfId="12325" xr:uid="{3C50D445-FDF4-456D-A8DB-E7BF0826421E}"/>
    <cellStyle name="Ênfase3 2 17 2" xfId="12326" xr:uid="{9D2B8299-BF97-494A-9B53-6138E813CF70}"/>
    <cellStyle name="Ênfase3 2 18" xfId="12327" xr:uid="{234B44D3-D138-4757-B502-4449F38B7D02}"/>
    <cellStyle name="Ênfase3 2 18 2" xfId="12328" xr:uid="{4F45D9DB-880E-40AF-94DE-41D2E605B93A}"/>
    <cellStyle name="Ênfase3 2 19" xfId="12329" xr:uid="{0F46DFC9-91BD-4903-9801-DC0CFE543AC1}"/>
    <cellStyle name="Ênfase3 2 19 2" xfId="12330" xr:uid="{1CD8472A-1590-435C-91B9-6933EDEC7242}"/>
    <cellStyle name="Ênfase3 2 2" xfId="12331" xr:uid="{1FC09B3C-E1E6-4EDB-A17D-4BA2928C3E36}"/>
    <cellStyle name="Ênfase3 2 2 2" xfId="12332" xr:uid="{8093BD70-08FF-4C9C-80DB-4588CE53C750}"/>
    <cellStyle name="Ênfase3 2 2 2 2" xfId="12333" xr:uid="{1722CDA6-BD3E-4466-8ADB-5F4ADF340B2D}"/>
    <cellStyle name="Ênfase3 2 2 2 3" xfId="12334" xr:uid="{64344C86-7563-4AF1-ABE9-3A43E4142AA5}"/>
    <cellStyle name="Ênfase3 2 2 3" xfId="12335" xr:uid="{EB39A2F2-04B7-411E-9DDD-EE29989E5496}"/>
    <cellStyle name="Ênfase3 2 2 4" xfId="12336" xr:uid="{F88D6EB6-07DF-40D8-A2DE-AD1A6F3223BF}"/>
    <cellStyle name="Ênfase3 2 2 5" xfId="12337" xr:uid="{1E1231CB-F18C-42C3-A694-B62CDC7F8458}"/>
    <cellStyle name="Ênfase3 2 20" xfId="12338" xr:uid="{0C23C731-9F72-45EC-9A49-FFA3F2107C1E}"/>
    <cellStyle name="Ênfase3 2 20 2" xfId="12339" xr:uid="{B09A5C17-F3CC-4B5C-AE9B-46EA8CDB2D88}"/>
    <cellStyle name="Ênfase3 2 21" xfId="12340" xr:uid="{30FEB322-129C-46AA-BCBA-F64354F7CBFA}"/>
    <cellStyle name="Ênfase3 2 21 2" xfId="12341" xr:uid="{823B1539-35E8-44E1-AFA7-EF2049C7831B}"/>
    <cellStyle name="Ênfase3 2 22" xfId="12342" xr:uid="{356A676D-24D4-4CAE-9C0B-E623DEF521A8}"/>
    <cellStyle name="Ênfase3 2 22 2" xfId="12343" xr:uid="{CB75850A-3DDE-4710-9856-758C6B47EB86}"/>
    <cellStyle name="Ênfase3 2 23" xfId="12344" xr:uid="{B76592F7-6845-4FA4-BBCC-47C7E0B5C516}"/>
    <cellStyle name="Ênfase3 2 23 2" xfId="12345" xr:uid="{992C7B88-B1CF-4AC3-9949-645279B3EFF2}"/>
    <cellStyle name="Ênfase3 2 24" xfId="12346" xr:uid="{7DC55355-6773-465A-8F0F-1A77E10080D6}"/>
    <cellStyle name="Ênfase3 2 24 2" xfId="12347" xr:uid="{582ACC66-1F07-42A6-A873-65586AFD745B}"/>
    <cellStyle name="Ênfase3 2 25" xfId="12348" xr:uid="{D20B2BE1-6DE0-4F74-B7B6-1832FF482466}"/>
    <cellStyle name="Ênfase3 2 25 2" xfId="12349" xr:uid="{1CA49450-3A26-44FE-B439-098610C84422}"/>
    <cellStyle name="Ênfase3 2 26" xfId="12350" xr:uid="{50EE36F4-BE74-497A-9CA4-001A8B14291A}"/>
    <cellStyle name="Ênfase3 2 26 2" xfId="12351" xr:uid="{90ABAC70-AC90-4071-A512-E7796CC0495D}"/>
    <cellStyle name="Ênfase3 2 27" xfId="12352" xr:uid="{251B2F05-46E8-4A1E-9920-43417D3BEAE5}"/>
    <cellStyle name="Ênfase3 2 27 2" xfId="12353" xr:uid="{035F4FA3-9B4B-400A-9262-F0AC3C9A6827}"/>
    <cellStyle name="Ênfase3 2 28" xfId="12354" xr:uid="{0663F2E0-7A78-41E1-BA6D-AC4D545C5A7B}"/>
    <cellStyle name="Ênfase3 2 28 2" xfId="12355" xr:uid="{7E0216AD-B893-40C1-996C-414E795EC472}"/>
    <cellStyle name="Ênfase3 2 29" xfId="12356" xr:uid="{86F80A02-219A-4265-B02A-D56F70C8BEAC}"/>
    <cellStyle name="Ênfase3 2 29 2" xfId="12357" xr:uid="{968815DE-A937-4BDC-A061-82D0ED3C30AC}"/>
    <cellStyle name="Ênfase3 2 3" xfId="12358" xr:uid="{9D862578-F8AD-493F-B585-2BBD692324F1}"/>
    <cellStyle name="Ênfase3 2 3 2" xfId="12359" xr:uid="{1513D566-ED3E-43A9-A599-9F6F3E407789}"/>
    <cellStyle name="Ênfase3 2 30" xfId="12360" xr:uid="{E54A6001-C3ED-4510-A359-A16F76263339}"/>
    <cellStyle name="Ênfase3 2 30 2" xfId="12361" xr:uid="{3A65AC78-C7C5-47ED-BFB4-5AFEFD5A334B}"/>
    <cellStyle name="Ênfase3 2 31" xfId="12362" xr:uid="{694C966B-A50D-4DE6-BAE8-0B6FD69B0D93}"/>
    <cellStyle name="Ênfase3 2 31 2" xfId="12363" xr:uid="{C2166ABC-71A2-4A3D-BB2D-593FB68FD57E}"/>
    <cellStyle name="Ênfase3 2 32" xfId="12364" xr:uid="{966B99E1-BD9E-4F87-B797-718E147A857B}"/>
    <cellStyle name="Ênfase3 2 32 2" xfId="12365" xr:uid="{907F8466-B706-4126-887B-1E15D7FFCCD8}"/>
    <cellStyle name="Ênfase3 2 33" xfId="12366" xr:uid="{8AD38FD6-C42C-403E-9BAB-58677E20C8D7}"/>
    <cellStyle name="Ênfase3 2 33 2" xfId="12367" xr:uid="{F3EFB439-104C-4077-8589-54462EB2AE1F}"/>
    <cellStyle name="Ênfase3 2 34" xfId="12368" xr:uid="{C086A08E-C306-400C-BDD4-7E1A3BC5C380}"/>
    <cellStyle name="Ênfase3 2 34 2" xfId="12369" xr:uid="{DEAF011B-35E9-4E58-9F28-CDC7D98843A8}"/>
    <cellStyle name="Ênfase3 2 35" xfId="12370" xr:uid="{97AEA6BD-C5F2-41D9-AA96-FD5A13521B45}"/>
    <cellStyle name="Ênfase3 2 4" xfId="12371" xr:uid="{B42A40C7-9847-49B7-B09A-BC1241F4E65C}"/>
    <cellStyle name="Ênfase3 2 4 2" xfId="12372" xr:uid="{1D5A060C-E998-4332-8833-8D7A46D7B854}"/>
    <cellStyle name="Ênfase3 2 5" xfId="12373" xr:uid="{49E2666F-A3FC-4975-9D43-6E609913A26B}"/>
    <cellStyle name="Ênfase3 2 5 2" xfId="12374" xr:uid="{BD4E523C-8422-44B7-933C-BA1E5CB29206}"/>
    <cellStyle name="Ênfase3 2 6" xfId="12375" xr:uid="{297C4220-E66D-4863-96D2-8CDEE7007823}"/>
    <cellStyle name="Ênfase3 2 6 2" xfId="12376" xr:uid="{6AD7A51C-4EDC-4EB5-A38C-33795C6AD35C}"/>
    <cellStyle name="Ênfase3 2 7" xfId="12377" xr:uid="{C67FDB7C-C660-44E9-B12B-6138E8752AF2}"/>
    <cellStyle name="Ênfase3 2 7 2" xfId="12378" xr:uid="{A383352D-89A7-4F5D-8538-E9D58B566653}"/>
    <cellStyle name="Ênfase3 2 8" xfId="12379" xr:uid="{F4DB5C1D-BF2F-48F5-B657-ABE2008BDBBF}"/>
    <cellStyle name="Ênfase3 2 8 2" xfId="12380" xr:uid="{9E64D0FC-A59D-42AA-9D3E-7A63B10512CC}"/>
    <cellStyle name="Ênfase3 2 9" xfId="12381" xr:uid="{EDE9D47E-F265-41DF-A8CE-D0D1DF614430}"/>
    <cellStyle name="Ênfase3 2 9 2" xfId="12382" xr:uid="{34017F13-A7AC-45A7-B940-4B2027CA17FC}"/>
    <cellStyle name="Ênfase3 20" xfId="12383" xr:uid="{A5ECACDA-E693-469B-B7C7-8D291C283FD2}"/>
    <cellStyle name="Ênfase3 20 2" xfId="12384" xr:uid="{1DD2E64F-45F0-4C50-BF0E-9E3909AF3594}"/>
    <cellStyle name="Ênfase3 21" xfId="12385" xr:uid="{C6D589D0-1079-41D6-98DF-28ADE070C78A}"/>
    <cellStyle name="Ênfase3 21 2" xfId="12386" xr:uid="{BE711D51-36F3-499B-9FFB-35D67A23C8A6}"/>
    <cellStyle name="Ênfase3 22" xfId="12387" xr:uid="{7FCFFBFF-251F-4504-8E6B-6C6E261C6146}"/>
    <cellStyle name="Ênfase3 22 2" xfId="12388" xr:uid="{5258A1DA-13E7-445B-9D2A-957FB1BF7D9C}"/>
    <cellStyle name="Ênfase3 23" xfId="12389" xr:uid="{1C3E450D-E4B0-45EF-851D-33EA95E6782C}"/>
    <cellStyle name="Ênfase3 23 2" xfId="12390" xr:uid="{7AA660F8-BD00-4602-B9BB-4D7FCDF14C49}"/>
    <cellStyle name="Ênfase3 24" xfId="12391" xr:uid="{BA9B719B-5522-483C-8D65-D050873F5679}"/>
    <cellStyle name="Ênfase3 24 2" xfId="12392" xr:uid="{2C4CF159-6F02-4F94-A866-5BD342439350}"/>
    <cellStyle name="Ênfase3 25" xfId="12393" xr:uid="{35BDBBE1-6751-43AD-BD3E-461413C01A57}"/>
    <cellStyle name="Ênfase3 25 2" xfId="12394" xr:uid="{DAE186FD-F2AF-4EB9-8B5B-2EE3A6508AA2}"/>
    <cellStyle name="Ênfase3 26" xfId="12395" xr:uid="{EC57FEFD-6D99-4DEB-82BA-AA0ED38D5F7A}"/>
    <cellStyle name="Ênfase3 26 2" xfId="12396" xr:uid="{F75F41DE-CF59-4578-BF8B-06D888B26492}"/>
    <cellStyle name="Ênfase3 27" xfId="12397" xr:uid="{02598316-006D-493B-8866-92FDF2E93572}"/>
    <cellStyle name="Ênfase3 27 2" xfId="12398" xr:uid="{818EB480-CC34-491D-8624-582DD376547E}"/>
    <cellStyle name="Ênfase3 28" xfId="12399" xr:uid="{5B649429-43C3-458E-AF68-33348CAE1C96}"/>
    <cellStyle name="Ênfase3 28 2" xfId="12400" xr:uid="{73ECB6F7-65BD-4156-81AB-CD8ABF0DB1E2}"/>
    <cellStyle name="Ênfase3 29" xfId="12401" xr:uid="{8A3738B2-87C4-454C-8AFC-C5DA340B97C8}"/>
    <cellStyle name="Ênfase3 29 2" xfId="12402" xr:uid="{E956E389-A54E-448F-8BC7-F78A3B4E0B60}"/>
    <cellStyle name="Ênfase3 3" xfId="12403" xr:uid="{49791674-406F-432B-BA30-021465A90501}"/>
    <cellStyle name="Ênfase3 3 2" xfId="12404" xr:uid="{3C68AC59-0120-47BE-8B33-B8AD7082E95B}"/>
    <cellStyle name="Ênfase3 3 3" xfId="12405" xr:uid="{C7AB6EED-AE06-41FD-A5E7-8BA6BC90BB9D}"/>
    <cellStyle name="Ênfase3 3 4" xfId="12406" xr:uid="{9B15B524-8580-46B3-9B76-8523BED863C9}"/>
    <cellStyle name="Ênfase3 30" xfId="12407" xr:uid="{F35025AC-3DCD-41D4-AD24-3669B76DEE67}"/>
    <cellStyle name="Ênfase3 30 2" xfId="12408" xr:uid="{9738C54F-CB9B-4DA5-832F-DBE8E016F9FF}"/>
    <cellStyle name="Ênfase3 31" xfId="12409" xr:uid="{B28F0890-4B3B-4C41-865E-D5DDB90668E9}"/>
    <cellStyle name="Ênfase3 31 2" xfId="12410" xr:uid="{CF73D98A-78B6-40BA-AC8B-E6C0E3D0B530}"/>
    <cellStyle name="Ênfase3 32" xfId="12411" xr:uid="{75B9CF35-E62D-4779-BC1F-53F8F2899737}"/>
    <cellStyle name="Ênfase3 32 2" xfId="12412" xr:uid="{348CD620-181C-43A9-854D-FD50C653FEFD}"/>
    <cellStyle name="Ênfase3 33" xfId="12413" xr:uid="{C6630DE5-A037-4039-8EEA-09660AA96AC1}"/>
    <cellStyle name="Ênfase3 33 2" xfId="12414" xr:uid="{3774A3C4-4ADB-45D3-85F0-CF23BF58D003}"/>
    <cellStyle name="Ênfase3 34" xfId="12415" xr:uid="{2C9E1003-7586-45F5-B4EE-6AACD39815B9}"/>
    <cellStyle name="Ênfase3 34 2" xfId="12416" xr:uid="{3A81F209-08AB-4A76-A78E-58677176367D}"/>
    <cellStyle name="Ênfase3 35" xfId="12417" xr:uid="{64C8E7A1-1015-4249-82BA-6115C4CE7A70}"/>
    <cellStyle name="Ênfase3 35 2" xfId="12418" xr:uid="{0FD20730-54E3-4FD0-8CB2-A4D1274AA2ED}"/>
    <cellStyle name="Ênfase3 4" xfId="12419" xr:uid="{614F1708-3A8E-440B-BDB8-06214E18D844}"/>
    <cellStyle name="Ênfase3 4 2" xfId="12420" xr:uid="{8966FAEB-30C2-470B-84ED-D9939997402E}"/>
    <cellStyle name="Ênfase3 4 3" xfId="12421" xr:uid="{BE1B1BBE-B6B2-4092-AAC6-43D06A9D12B3}"/>
    <cellStyle name="Ênfase3 4 4" xfId="12422" xr:uid="{6FFE38D7-D8E8-43CF-AF1A-45F170E7F6EB}"/>
    <cellStyle name="Ênfase3 5" xfId="12423" xr:uid="{679D82E2-ABFC-4128-B4B8-8CEDC884881B}"/>
    <cellStyle name="Ênfase3 5 2" xfId="12424" xr:uid="{FFD651D8-EF56-497B-B82B-97FB8BB78C1E}"/>
    <cellStyle name="Ênfase3 5 3" xfId="12425" xr:uid="{41E91BAA-367D-40B7-9979-7A41EC935CC7}"/>
    <cellStyle name="Ênfase3 5 4" xfId="12426" xr:uid="{CE72ED02-BF77-4610-B216-160CB238BD76}"/>
    <cellStyle name="Ênfase3 6" xfId="12427" xr:uid="{7469E6A8-7E79-4D86-B519-E2163A107880}"/>
    <cellStyle name="Ênfase3 6 2" xfId="12428" xr:uid="{4C5C9666-30E4-43EE-B1A6-B2FF96F7EB77}"/>
    <cellStyle name="Ênfase3 6 3" xfId="12429" xr:uid="{552D9255-26A9-4341-AF8C-AFB250808FF7}"/>
    <cellStyle name="Ênfase3 6 4" xfId="12430" xr:uid="{A728D513-9AF9-42CF-B543-A6ADC1930A4E}"/>
    <cellStyle name="Ênfase3 7" xfId="12431" xr:uid="{63051AAE-A580-4DC2-8536-90AAFDA873EB}"/>
    <cellStyle name="Ênfase3 7 2" xfId="12432" xr:uid="{3751021C-14F0-416C-871D-9463B58C0E64}"/>
    <cellStyle name="Ênfase3 7 3" xfId="12433" xr:uid="{20E22B77-5DC5-4B75-AD79-C586EF798307}"/>
    <cellStyle name="Ênfase3 7 4" xfId="12434" xr:uid="{A51A42B2-37BC-4CB5-AB2B-2A539C97493F}"/>
    <cellStyle name="Ênfase3 8" xfId="12435" xr:uid="{2CF7EA99-DFA1-46EA-9483-5A68A598B289}"/>
    <cellStyle name="Ênfase3 8 2" xfId="12436" xr:uid="{ED783D1A-ECF1-439D-9FDE-E6A226F9F403}"/>
    <cellStyle name="Ênfase3 8 3" xfId="12437" xr:uid="{E30322C8-F106-431F-A5CF-3229799F731F}"/>
    <cellStyle name="Ênfase3 8 4" xfId="12438" xr:uid="{DCE4180A-FDF2-40C6-8AA9-1591E0E94E6D}"/>
    <cellStyle name="Ênfase3 8 5" xfId="26283" xr:uid="{35648EF3-209F-4C0D-8568-EA3C384A9EC6}"/>
    <cellStyle name="Ênfase3 9" xfId="12439" xr:uid="{D944E187-980A-42FD-B253-2355C4F728C8}"/>
    <cellStyle name="Ênfase3 9 2" xfId="12440" xr:uid="{4BDE6D6A-1228-4CEC-83DF-62CE97772D84}"/>
    <cellStyle name="Ênfase3 9 3" xfId="12441" xr:uid="{4B3F4B64-00C6-4DC3-B55F-82DC0C2DAC9C}"/>
    <cellStyle name="Ênfase3 9 4" xfId="12442" xr:uid="{78657F79-5462-4EAA-9A1F-E606A53CF2DC}"/>
    <cellStyle name="Ênfase4 10" xfId="12443" xr:uid="{347AB449-1D88-4F27-BA6A-FC8085F5A668}"/>
    <cellStyle name="Ênfase4 10 2" xfId="12444" xr:uid="{357BF034-192F-475D-A20E-CF5D82C6193E}"/>
    <cellStyle name="Ênfase4 10 3" xfId="12445" xr:uid="{D8526708-73C8-4458-97CF-8BD9837BE869}"/>
    <cellStyle name="Ênfase4 10 4" xfId="12446" xr:uid="{07C2E826-035B-424D-A21A-133C7AD1A174}"/>
    <cellStyle name="Ênfase4 11" xfId="12447" xr:uid="{3129896A-74F2-4A9C-999B-AC793F0F995C}"/>
    <cellStyle name="Ênfase4 11 2" xfId="12448" xr:uid="{131858D8-F334-486A-B439-6D821669D688}"/>
    <cellStyle name="Ênfase4 11 3" xfId="12449" xr:uid="{3293322B-5BAA-40B7-9DB1-ACA612FB8CFE}"/>
    <cellStyle name="Ênfase4 11 4" xfId="12450" xr:uid="{44164FF7-894E-4806-A5CC-776698CF8ECE}"/>
    <cellStyle name="Ênfase4 12" xfId="12451" xr:uid="{2A62E9A7-632F-4B97-A698-AC0196BF325A}"/>
    <cellStyle name="Ênfase4 12 2" xfId="12452" xr:uid="{D94966DF-70A5-494B-A42B-76EBEE54C2FE}"/>
    <cellStyle name="Ênfase4 12 3" xfId="12453" xr:uid="{491CE455-BB05-46D7-A752-DF6E7EDF4FE0}"/>
    <cellStyle name="Ênfase4 12 4" xfId="12454" xr:uid="{142CB4F4-E42C-4E7C-AD26-F53BE0E37F5A}"/>
    <cellStyle name="Ênfase4 13" xfId="12455" xr:uid="{DDBF833A-E8E2-4A75-AFC4-7C59EA8F4BB2}"/>
    <cellStyle name="Ênfase4 13 2" xfId="12456" xr:uid="{263DBA47-89DD-4300-936D-E11CEE961BB9}"/>
    <cellStyle name="Ênfase4 14" xfId="12457" xr:uid="{FCD6F966-AAB8-43A0-AEC4-AA1A267F307D}"/>
    <cellStyle name="Ênfase4 14 2" xfId="12458" xr:uid="{AACD47E6-566A-463D-8E29-1525C4243BCB}"/>
    <cellStyle name="Ênfase4 15" xfId="12459" xr:uid="{D167082C-91F6-4334-AE25-FF1282CEC09E}"/>
    <cellStyle name="Ênfase4 15 2" xfId="12460" xr:uid="{C263D0F7-014F-4C2A-B7C1-3B1952054804}"/>
    <cellStyle name="Ênfase4 16" xfId="12461" xr:uid="{C8D68013-E0D4-4C2A-85AD-0EA46268BB75}"/>
    <cellStyle name="Ênfase4 16 2" xfId="12462" xr:uid="{F431816B-6D8B-4046-BFCA-CEB78BE14212}"/>
    <cellStyle name="Ênfase4 17" xfId="12463" xr:uid="{E9DC5B73-13E0-4881-A81F-ED303BE41873}"/>
    <cellStyle name="Ênfase4 17 2" xfId="12464" xr:uid="{36AD301E-B219-428E-B7CD-545A6D664321}"/>
    <cellStyle name="Ênfase4 18" xfId="12465" xr:uid="{FC4ABACB-A040-4538-B0ED-524734F250AB}"/>
    <cellStyle name="Ênfase4 18 2" xfId="12466" xr:uid="{03C7A4F7-3D92-4F4D-B56D-086A666E6B60}"/>
    <cellStyle name="Ênfase4 19" xfId="12467" xr:uid="{3C2741CB-A2BD-44CC-B531-A60609A0FE4D}"/>
    <cellStyle name="Ênfase4 19 2" xfId="12468" xr:uid="{34D0DE20-7361-4CDB-8258-64B70487CE24}"/>
    <cellStyle name="Ênfase4 2" xfId="12469" xr:uid="{D31FE6FA-9435-4ECE-9834-DB6FE11FEC57}"/>
    <cellStyle name="Ênfase4 2 10" xfId="12470" xr:uid="{32CA0489-C65E-4619-A645-FF07FC881AD4}"/>
    <cellStyle name="Ênfase4 2 10 2" xfId="12471" xr:uid="{E6C6E1AA-3443-4A17-B3CA-722C443D0788}"/>
    <cellStyle name="Ênfase4 2 11" xfId="12472" xr:uid="{BA8C50AD-6AAB-4CD0-A9DD-2BB8D86A63FC}"/>
    <cellStyle name="Ênfase4 2 11 2" xfId="12473" xr:uid="{0DAB4F70-51E4-4C6A-831F-AD85F2D45FE3}"/>
    <cellStyle name="Ênfase4 2 12" xfId="12474" xr:uid="{4176B754-4039-4BE4-B094-7425DDBBAAF8}"/>
    <cellStyle name="Ênfase4 2 12 2" xfId="12475" xr:uid="{8F3A23EE-9E9A-487A-B9DC-6476229FC633}"/>
    <cellStyle name="Ênfase4 2 13" xfId="12476" xr:uid="{7EDE764A-B6D3-461E-A9ED-4EF36D787BA0}"/>
    <cellStyle name="Ênfase4 2 13 2" xfId="12477" xr:uid="{EB82D21F-64A7-4BEA-8807-3074EBE19C42}"/>
    <cellStyle name="Ênfase4 2 14" xfId="12478" xr:uid="{81B37231-ABA2-4EF8-8618-64B4F886380B}"/>
    <cellStyle name="Ênfase4 2 14 2" xfId="12479" xr:uid="{8E2C15A4-0FE0-4D51-B6BB-00DF2DBD7E1C}"/>
    <cellStyle name="Ênfase4 2 15" xfId="12480" xr:uid="{8377B638-7CAC-4788-9078-4C9EBD17C3E6}"/>
    <cellStyle name="Ênfase4 2 15 2" xfId="12481" xr:uid="{BB9F77F7-F687-4D29-9A82-B66449CE3421}"/>
    <cellStyle name="Ênfase4 2 16" xfId="12482" xr:uid="{F40A5EE7-17FB-40E6-AD97-C6BF7BD6A4E7}"/>
    <cellStyle name="Ênfase4 2 16 2" xfId="12483" xr:uid="{5422C1D8-13AB-4293-BF5B-BDF760B85DD8}"/>
    <cellStyle name="Ênfase4 2 17" xfId="12484" xr:uid="{79207D72-D0E4-4FE0-80D7-DBFA39AEB8CF}"/>
    <cellStyle name="Ênfase4 2 17 2" xfId="12485" xr:uid="{765DA990-FDFF-48A8-99E6-2247F318CE02}"/>
    <cellStyle name="Ênfase4 2 18" xfId="12486" xr:uid="{95A23167-613B-4E85-8B7C-C8A347B7DB12}"/>
    <cellStyle name="Ênfase4 2 18 2" xfId="12487" xr:uid="{D40DD700-909A-48C3-A637-3268A08C3D6D}"/>
    <cellStyle name="Ênfase4 2 19" xfId="12488" xr:uid="{F7466BB1-1B2B-4E14-93A0-231D441B94BE}"/>
    <cellStyle name="Ênfase4 2 19 2" xfId="12489" xr:uid="{CBFBBEDD-BB56-443F-B312-91F66B3261BE}"/>
    <cellStyle name="Ênfase4 2 2" xfId="12490" xr:uid="{11252E0F-7603-448C-99A0-1B8F54E7E269}"/>
    <cellStyle name="Ênfase4 2 2 2" xfId="12491" xr:uid="{0990F6C9-D621-41F5-80B1-6BE7D447D71A}"/>
    <cellStyle name="Ênfase4 2 2 2 2" xfId="12492" xr:uid="{C0015630-131F-41C4-9762-B627ED896F75}"/>
    <cellStyle name="Ênfase4 2 2 2 3" xfId="12493" xr:uid="{1B37545A-96E9-41CF-80E7-CBB9680426BB}"/>
    <cellStyle name="Ênfase4 2 2 3" xfId="12494" xr:uid="{C218B773-8611-47BC-8ADC-51FC9E48E815}"/>
    <cellStyle name="Ênfase4 2 2 4" xfId="12495" xr:uid="{EFA43D7B-DCED-4000-81F9-0CB9AF674FB8}"/>
    <cellStyle name="Ênfase4 2 2 5" xfId="12496" xr:uid="{32B7E5D1-F0D7-4BF9-95F7-B680880E0A29}"/>
    <cellStyle name="Ênfase4 2 20" xfId="12497" xr:uid="{899F4776-8574-42A2-9A6F-2B025FC341DB}"/>
    <cellStyle name="Ênfase4 2 20 2" xfId="12498" xr:uid="{A43EFEF9-8228-4DC7-843B-B9A3773D793A}"/>
    <cellStyle name="Ênfase4 2 21" xfId="12499" xr:uid="{F2AAA6B7-18A7-43AE-9C7E-24CE85C554C4}"/>
    <cellStyle name="Ênfase4 2 21 2" xfId="12500" xr:uid="{1050EF9B-B88B-4826-A2F3-03D4A171F3A0}"/>
    <cellStyle name="Ênfase4 2 22" xfId="12501" xr:uid="{1B1AEC92-3387-4F0F-9CC4-D05497DF59FA}"/>
    <cellStyle name="Ênfase4 2 22 2" xfId="12502" xr:uid="{F7764963-2F32-430B-82D2-D9007552AAB5}"/>
    <cellStyle name="Ênfase4 2 23" xfId="12503" xr:uid="{6BC32198-07ED-452C-8F29-CD462FCD4FA3}"/>
    <cellStyle name="Ênfase4 2 23 2" xfId="12504" xr:uid="{EFB89A82-2229-4175-A6A1-9AA8B5847572}"/>
    <cellStyle name="Ênfase4 2 24" xfId="12505" xr:uid="{BAB3F6D6-6EEB-4996-B8A8-543973CAE8A2}"/>
    <cellStyle name="Ênfase4 2 24 2" xfId="12506" xr:uid="{88F3CBC7-7D82-4C3E-96C4-BF594DDD0EFF}"/>
    <cellStyle name="Ênfase4 2 25" xfId="12507" xr:uid="{6A9920B2-C3BF-4386-BBFA-E413BE55C27C}"/>
    <cellStyle name="Ênfase4 2 25 2" xfId="12508" xr:uid="{5DF394C6-5D17-40F3-87E8-76ED8F2AA94F}"/>
    <cellStyle name="Ênfase4 2 26" xfId="12509" xr:uid="{5793D710-971E-4439-8DF6-7E96B750EDCB}"/>
    <cellStyle name="Ênfase4 2 26 2" xfId="12510" xr:uid="{7FD50D6E-CBBC-429B-BF66-897ADECF012C}"/>
    <cellStyle name="Ênfase4 2 27" xfId="12511" xr:uid="{D473E435-B3B7-4BD2-A83A-AF8BF8E53D10}"/>
    <cellStyle name="Ênfase4 2 27 2" xfId="12512" xr:uid="{EFC8F9D8-BA59-4101-98B8-D9478AC726B9}"/>
    <cellStyle name="Ênfase4 2 28" xfId="12513" xr:uid="{0A29EF66-4A99-4328-BD36-A5644ABE95BF}"/>
    <cellStyle name="Ênfase4 2 28 2" xfId="12514" xr:uid="{29F698D2-3604-437D-92C2-42D4FB36E35D}"/>
    <cellStyle name="Ênfase4 2 29" xfId="12515" xr:uid="{627E39C9-07A0-4819-95E5-A729DC1D6BE0}"/>
    <cellStyle name="Ênfase4 2 29 2" xfId="12516" xr:uid="{C6A72AC9-70C6-4DB2-9AE5-632466E67817}"/>
    <cellStyle name="Ênfase4 2 3" xfId="12517" xr:uid="{83B27B4E-951F-46B7-BC4D-A2FC051E6A7C}"/>
    <cellStyle name="Ênfase4 2 3 2" xfId="12518" xr:uid="{DC0372A0-A8F1-47C5-8495-FF1E6A33FB8F}"/>
    <cellStyle name="Ênfase4 2 30" xfId="12519" xr:uid="{F7F9F2B1-1E3C-46A8-B40B-FC5D8337B97D}"/>
    <cellStyle name="Ênfase4 2 30 2" xfId="12520" xr:uid="{EBE3D125-0D41-451A-930E-4002B01CBFCB}"/>
    <cellStyle name="Ênfase4 2 31" xfId="12521" xr:uid="{500A7BEF-ED65-47F8-B2BA-547C62CE444A}"/>
    <cellStyle name="Ênfase4 2 31 2" xfId="12522" xr:uid="{D667EB10-4BDC-41F2-84B7-8AE29A8CEF09}"/>
    <cellStyle name="Ênfase4 2 32" xfId="12523" xr:uid="{8D4F2B45-FD11-4A59-A344-95937A3A000B}"/>
    <cellStyle name="Ênfase4 2 32 2" xfId="12524" xr:uid="{D9ADD6B0-FA77-4ECD-A3D1-8A685EF9DCE6}"/>
    <cellStyle name="Ênfase4 2 33" xfId="12525" xr:uid="{84991D48-0AD0-4EC4-90A8-E8AEE5BE38B7}"/>
    <cellStyle name="Ênfase4 2 33 2" xfId="12526" xr:uid="{F460C4E8-3245-4709-AF99-9990217B860D}"/>
    <cellStyle name="Ênfase4 2 34" xfId="12527" xr:uid="{B0D80427-B8AA-4952-9501-3B42817492AD}"/>
    <cellStyle name="Ênfase4 2 34 2" xfId="12528" xr:uid="{4434A0F2-C870-4ED5-B3F8-6C6BB05D9C56}"/>
    <cellStyle name="Ênfase4 2 35" xfId="12529" xr:uid="{3F76AB71-B95C-49F7-B5BE-292112DC465D}"/>
    <cellStyle name="Ênfase4 2 4" xfId="12530" xr:uid="{4B564759-3477-49E2-BD76-187057E138B2}"/>
    <cellStyle name="Ênfase4 2 4 2" xfId="12531" xr:uid="{EF6FE822-7A32-4CE4-B40F-DEFF4E31C331}"/>
    <cellStyle name="Ênfase4 2 5" xfId="12532" xr:uid="{2607C76D-64BF-4E81-87E1-7D4367D0825A}"/>
    <cellStyle name="Ênfase4 2 5 2" xfId="12533" xr:uid="{7006575E-D10B-49B9-AFDD-EFB7B984E243}"/>
    <cellStyle name="Ênfase4 2 6" xfId="12534" xr:uid="{99BB5DED-2D89-42C5-9D89-0CE784750082}"/>
    <cellStyle name="Ênfase4 2 6 2" xfId="12535" xr:uid="{25D07E03-3AAA-489E-96AA-4677CDF1052B}"/>
    <cellStyle name="Ênfase4 2 7" xfId="12536" xr:uid="{712237FD-3894-434C-AF5B-A3711BB07FEA}"/>
    <cellStyle name="Ênfase4 2 7 2" xfId="12537" xr:uid="{3D173604-1764-49D7-A43A-500C7B6E4496}"/>
    <cellStyle name="Ênfase4 2 8" xfId="12538" xr:uid="{FE1B6AEA-714D-480F-9DFA-5C96C57DD733}"/>
    <cellStyle name="Ênfase4 2 8 2" xfId="12539" xr:uid="{DD5C326A-EDEF-4269-A19B-FBC0FBC325B5}"/>
    <cellStyle name="Ênfase4 2 9" xfId="12540" xr:uid="{90D7331B-E39B-43D8-A1F1-4C30DB7E30F7}"/>
    <cellStyle name="Ênfase4 2 9 2" xfId="12541" xr:uid="{E18702DB-88BF-4452-AD82-19CE1A86268C}"/>
    <cellStyle name="Ênfase4 20" xfId="12542" xr:uid="{DADD8DAF-526D-456B-9FD8-408764B696EC}"/>
    <cellStyle name="Ênfase4 20 2" xfId="12543" xr:uid="{C4648EB6-CA08-426F-A915-E10C5C10D5F9}"/>
    <cellStyle name="Ênfase4 21" xfId="12544" xr:uid="{984853D2-3E69-4351-A1CE-2CE40BDBDAAD}"/>
    <cellStyle name="Ênfase4 21 2" xfId="12545" xr:uid="{CF39396D-8628-46D6-B936-64825C06C370}"/>
    <cellStyle name="Ênfase4 22" xfId="12546" xr:uid="{370C4593-9C3B-416D-B3C8-E50D0D156B26}"/>
    <cellStyle name="Ênfase4 22 2" xfId="12547" xr:uid="{0483F6E7-29B9-4EDE-A98A-58855835E578}"/>
    <cellStyle name="Ênfase4 23" xfId="12548" xr:uid="{E8215467-2CD7-4BDA-83F2-153BAB68F0CD}"/>
    <cellStyle name="Ênfase4 23 2" xfId="12549" xr:uid="{14B14196-503E-4BDB-B279-6A9293B0A9BC}"/>
    <cellStyle name="Ênfase4 24" xfId="12550" xr:uid="{3B592D80-ABA7-4B0B-B2D7-3704BC79B4B2}"/>
    <cellStyle name="Ênfase4 24 2" xfId="12551" xr:uid="{842A2BC4-BAFB-4785-9332-1A9895754ADA}"/>
    <cellStyle name="Ênfase4 25" xfId="12552" xr:uid="{FC8FC92B-6146-44EE-B252-FC931BC1069C}"/>
    <cellStyle name="Ênfase4 25 2" xfId="12553" xr:uid="{EDCE4CA4-F886-4EFA-885D-3716777BBDD6}"/>
    <cellStyle name="Ênfase4 26" xfId="12554" xr:uid="{0972ED36-6295-4053-9D34-71CF09F25143}"/>
    <cellStyle name="Ênfase4 26 2" xfId="12555" xr:uid="{BB8EE256-ABE5-450F-95E9-7F22EC47B477}"/>
    <cellStyle name="Ênfase4 27" xfId="12556" xr:uid="{AFB29697-340A-468D-AC55-28E4D7A4B885}"/>
    <cellStyle name="Ênfase4 27 2" xfId="12557" xr:uid="{5A934E43-9934-401C-AD01-F04DC769C1BA}"/>
    <cellStyle name="Ênfase4 28" xfId="12558" xr:uid="{7424F801-BA26-41DB-BEAD-213388E1003A}"/>
    <cellStyle name="Ênfase4 28 2" xfId="12559" xr:uid="{73E4CFB2-5BBE-4CB0-BC44-BC46C0A3E2B6}"/>
    <cellStyle name="Ênfase4 29" xfId="12560" xr:uid="{644D38CB-C619-46F5-8741-B140743B3F36}"/>
    <cellStyle name="Ênfase4 29 2" xfId="12561" xr:uid="{46143400-D4D0-48B9-A95D-A5681A71CDCC}"/>
    <cellStyle name="Ênfase4 3" xfId="12562" xr:uid="{DD7BCC31-9F27-4684-9BEE-71073ABFFE3F}"/>
    <cellStyle name="Ênfase4 3 2" xfId="12563" xr:uid="{6AC7C9C5-F7B4-4CDC-8743-5C90EAAA74CB}"/>
    <cellStyle name="Ênfase4 3 3" xfId="12564" xr:uid="{9175F241-61A0-40E1-AFE4-78E6751557E7}"/>
    <cellStyle name="Ênfase4 3 4" xfId="12565" xr:uid="{DE79EE57-2BEA-44EB-82CB-F5A22586DBEA}"/>
    <cellStyle name="Ênfase4 30" xfId="12566" xr:uid="{61DB7468-4169-4A4B-A3C3-747696AAB0E8}"/>
    <cellStyle name="Ênfase4 30 2" xfId="12567" xr:uid="{54A9415D-C6CC-4A44-97AE-680CAEC9486C}"/>
    <cellStyle name="Ênfase4 31" xfId="12568" xr:uid="{9CB8D0C6-1C81-418F-8875-7A44D9D98788}"/>
    <cellStyle name="Ênfase4 31 2" xfId="12569" xr:uid="{FD140F26-26C2-40D2-BF6B-3F44AD57B997}"/>
    <cellStyle name="Ênfase4 32" xfId="12570" xr:uid="{DD6E9841-4E07-4CCB-8151-FF41E831A156}"/>
    <cellStyle name="Ênfase4 32 2" xfId="12571" xr:uid="{CDF9F3B4-1106-46F8-AF75-E0BD33FFFBAF}"/>
    <cellStyle name="Ênfase4 33" xfId="12572" xr:uid="{9EB614F6-ADBA-4874-BB52-C73B27E239F4}"/>
    <cellStyle name="Ênfase4 33 2" xfId="12573" xr:uid="{06BBF30B-E235-42B8-B3C6-BDA76553C465}"/>
    <cellStyle name="Ênfase4 34" xfId="12574" xr:uid="{FF365DB8-FEB7-48A1-8D4D-A62283B62930}"/>
    <cellStyle name="Ênfase4 34 2" xfId="12575" xr:uid="{A2A39118-F0B2-4137-8592-C01789AB84BC}"/>
    <cellStyle name="Ênfase4 35" xfId="12576" xr:uid="{AF07FE8E-46BB-4C3D-8D01-DE2FC70B0C67}"/>
    <cellStyle name="Ênfase4 35 2" xfId="12577" xr:uid="{A7096029-7C46-48AD-B641-6D1296376B9B}"/>
    <cellStyle name="Ênfase4 4" xfId="12578" xr:uid="{EE6BC2E5-FFE5-4DEA-A042-4CF920A4C6F8}"/>
    <cellStyle name="Ênfase4 4 2" xfId="12579" xr:uid="{FE2D51B2-1159-400B-9908-8F5000B45786}"/>
    <cellStyle name="Ênfase4 4 3" xfId="12580" xr:uid="{4ED47A6A-BD78-48AE-A7C2-111645FBCEF3}"/>
    <cellStyle name="Ênfase4 4 4" xfId="12581" xr:uid="{E2EF1343-2642-4871-BA32-1157D80BDDD8}"/>
    <cellStyle name="Ênfase4 5" xfId="12582" xr:uid="{49A8844E-EAA9-4B58-8898-2F55A2763FFE}"/>
    <cellStyle name="Ênfase4 5 2" xfId="12583" xr:uid="{2C0B6AC8-6EFB-40E8-AD90-DC448292D352}"/>
    <cellStyle name="Ênfase4 5 3" xfId="12584" xr:uid="{A4BC1287-47D0-49F7-9CC7-47CBBCA454C7}"/>
    <cellStyle name="Ênfase4 5 4" xfId="12585" xr:uid="{7C0DA645-124A-49DA-A9BB-F6557083A335}"/>
    <cellStyle name="Ênfase4 6" xfId="12586" xr:uid="{9FAA326C-18D8-4E1D-80E0-E2925D0677A4}"/>
    <cellStyle name="Ênfase4 6 2" xfId="12587" xr:uid="{824F2984-2F37-47E1-B605-FCFD3429F97A}"/>
    <cellStyle name="Ênfase4 6 3" xfId="12588" xr:uid="{603BC14A-ACE1-4080-833A-1C37FC8800C6}"/>
    <cellStyle name="Ênfase4 6 4" xfId="12589" xr:uid="{8DBD44E0-EB1D-4D84-8CF7-704B59321B81}"/>
    <cellStyle name="Ênfase4 7" xfId="12590" xr:uid="{E82014FE-75E8-4CE1-9362-8C1DFB9E3415}"/>
    <cellStyle name="Ênfase4 7 2" xfId="12591" xr:uid="{9329D5C9-3195-4F04-8525-EFEDFB24F961}"/>
    <cellStyle name="Ênfase4 7 3" xfId="12592" xr:uid="{ED6CF3F7-987B-4662-AEF0-918D43141111}"/>
    <cellStyle name="Ênfase4 7 4" xfId="12593" xr:uid="{CEF558B5-4CB4-4A20-95AD-1C3CF96A4A06}"/>
    <cellStyle name="Ênfase4 8" xfId="12594" xr:uid="{F1AE7117-02E2-4CD5-AAAD-48320376ACEC}"/>
    <cellStyle name="Ênfase4 8 2" xfId="12595" xr:uid="{85BFA29C-8A1B-4CFC-AB38-101DA6BA45EC}"/>
    <cellStyle name="Ênfase4 8 3" xfId="12596" xr:uid="{BF30587A-9A6E-46BA-8ADF-39AAC9182675}"/>
    <cellStyle name="Ênfase4 8 4" xfId="12597" xr:uid="{E35A94E3-D1FC-4E3F-8066-305AD9D303DF}"/>
    <cellStyle name="Ênfase4 8 5" xfId="26284" xr:uid="{5D5AB1E9-7C5F-4854-8348-3E8BAA8CD9C8}"/>
    <cellStyle name="Ênfase4 9" xfId="12598" xr:uid="{E23C66DB-2AF5-494A-955C-01E7F7884B62}"/>
    <cellStyle name="Ênfase4 9 2" xfId="12599" xr:uid="{8EB1598A-DC4B-4A2A-BD94-1A6CFDBDF3E1}"/>
    <cellStyle name="Ênfase4 9 3" xfId="12600" xr:uid="{EF1A1B9F-F485-4E14-A07C-422242F0F3BE}"/>
    <cellStyle name="Ênfase4 9 4" xfId="12601" xr:uid="{B7741247-BDE2-4C5C-AB8B-ECABD5934A89}"/>
    <cellStyle name="Ênfase5 10" xfId="12602" xr:uid="{AA0489E5-5D34-4DC0-9353-896B04C63314}"/>
    <cellStyle name="Ênfase5 10 2" xfId="12603" xr:uid="{077F5BF2-5095-4EAD-9B86-DD3AE59FEF8F}"/>
    <cellStyle name="Ênfase5 10 3" xfId="12604" xr:uid="{F83A20E5-E54D-4F7D-B571-1B301892D06D}"/>
    <cellStyle name="Ênfase5 10 4" xfId="12605" xr:uid="{94BF0B7F-8D0B-48BE-BA6B-3C548FB11164}"/>
    <cellStyle name="Ênfase5 11" xfId="12606" xr:uid="{647ACD23-0A32-47FD-93EE-2F6FD89BAC65}"/>
    <cellStyle name="Ênfase5 11 2" xfId="12607" xr:uid="{822E8728-6D98-4A66-A038-80C664F2D4B9}"/>
    <cellStyle name="Ênfase5 11 3" xfId="12608" xr:uid="{5555262F-9492-4BB0-83E9-20A297F1C7A6}"/>
    <cellStyle name="Ênfase5 11 4" xfId="12609" xr:uid="{6E947AF8-B1A6-424D-9500-7AFAE36803EE}"/>
    <cellStyle name="Ênfase5 12" xfId="12610" xr:uid="{7A81501D-8C0F-4A9D-B4C3-E30675550A9D}"/>
    <cellStyle name="Ênfase5 12 2" xfId="12611" xr:uid="{00208F02-3451-49B7-9CB5-612FDFD5C575}"/>
    <cellStyle name="Ênfase5 12 3" xfId="12612" xr:uid="{611D4374-E632-48BB-9F56-C9E0EB2FDEDB}"/>
    <cellStyle name="Ênfase5 12 4" xfId="12613" xr:uid="{4F5299C1-E257-4F39-876D-DC5CBE608C80}"/>
    <cellStyle name="Ênfase5 13" xfId="12614" xr:uid="{9A270BE7-176B-44A6-8143-E25313144B8E}"/>
    <cellStyle name="Ênfase5 13 2" xfId="12615" xr:uid="{13E63E91-407E-4FBD-AA03-F60AF4023DC4}"/>
    <cellStyle name="Ênfase5 14" xfId="12616" xr:uid="{0A77A87C-6EA0-49FD-B6A2-CCB2CE9D89A9}"/>
    <cellStyle name="Ênfase5 14 2" xfId="12617" xr:uid="{60B4B805-73FC-4466-B3BC-2B0C8A8CBEB8}"/>
    <cellStyle name="Ênfase5 15" xfId="12618" xr:uid="{8BAE3E6B-E9B6-469F-935C-35F551AA919D}"/>
    <cellStyle name="Ênfase5 15 2" xfId="12619" xr:uid="{5A3BDBCA-D71A-4323-A338-78D9BCEF42D1}"/>
    <cellStyle name="Ênfase5 16" xfId="12620" xr:uid="{976A822F-9375-481B-9E55-2A3AC006DDF9}"/>
    <cellStyle name="Ênfase5 16 2" xfId="12621" xr:uid="{DAE12E51-EEAE-4660-9E57-218797E3EEF3}"/>
    <cellStyle name="Ênfase5 17" xfId="12622" xr:uid="{0D5FC8D5-28EC-42AA-A86F-9D4D284E3B59}"/>
    <cellStyle name="Ênfase5 17 2" xfId="12623" xr:uid="{5ABF5DEE-1F02-427E-82AE-B5D2FF00DCAC}"/>
    <cellStyle name="Ênfase5 18" xfId="12624" xr:uid="{2C19A7E0-24D7-421C-AC97-B9E79B27B625}"/>
    <cellStyle name="Ênfase5 18 2" xfId="12625" xr:uid="{A83D9393-F01F-4E72-850F-948D87BC5D92}"/>
    <cellStyle name="Ênfase5 19" xfId="12626" xr:uid="{CDD79FA9-BA19-4825-9179-AC37EEDCB7F5}"/>
    <cellStyle name="Ênfase5 19 2" xfId="12627" xr:uid="{655BEF07-9537-4221-BE56-37E65FB25F3F}"/>
    <cellStyle name="Ênfase5 2" xfId="12628" xr:uid="{9635FA8C-8C98-4587-9AFA-60FBA380328A}"/>
    <cellStyle name="Ênfase5 2 10" xfId="12629" xr:uid="{83BECD8E-B6A4-424F-A25C-B8E7330F5D41}"/>
    <cellStyle name="Ênfase5 2 10 2" xfId="12630" xr:uid="{14B3D9BD-8DFA-4445-A851-665F185D7907}"/>
    <cellStyle name="Ênfase5 2 11" xfId="12631" xr:uid="{BF88A871-A915-4424-846D-F042229C74ED}"/>
    <cellStyle name="Ênfase5 2 11 2" xfId="12632" xr:uid="{A1F354E3-E8D5-4A18-810C-538A4F7001E9}"/>
    <cellStyle name="Ênfase5 2 12" xfId="12633" xr:uid="{BD649DB0-EB05-4643-9F31-F79255F4D62F}"/>
    <cellStyle name="Ênfase5 2 12 2" xfId="12634" xr:uid="{CDC7A9A3-2033-4A99-A83A-CCE72CFA1E3C}"/>
    <cellStyle name="Ênfase5 2 13" xfId="12635" xr:uid="{11B1520B-A332-4F5F-AEEF-E92B86D531E4}"/>
    <cellStyle name="Ênfase5 2 13 2" xfId="12636" xr:uid="{76025F8E-1988-4A91-9CBE-24788E863C15}"/>
    <cellStyle name="Ênfase5 2 14" xfId="12637" xr:uid="{E40A920E-5AF4-4FD9-8BE8-8A0F7512289C}"/>
    <cellStyle name="Ênfase5 2 14 2" xfId="12638" xr:uid="{235A51C2-FC63-4BC7-8104-CE2C8F427A40}"/>
    <cellStyle name="Ênfase5 2 15" xfId="12639" xr:uid="{D861DDA0-AD6A-41BC-8C7D-11DD515F7BDD}"/>
    <cellStyle name="Ênfase5 2 15 2" xfId="12640" xr:uid="{664986BA-3171-44C2-ADE2-E7F3D38B45CB}"/>
    <cellStyle name="Ênfase5 2 16" xfId="12641" xr:uid="{597FAA6D-997D-4DEF-9485-42AD5B528E3D}"/>
    <cellStyle name="Ênfase5 2 16 2" xfId="12642" xr:uid="{6F908CB4-0316-4CDF-96E5-1BBC07F0829F}"/>
    <cellStyle name="Ênfase5 2 17" xfId="12643" xr:uid="{031D97F3-FA75-408C-B467-B4449386CAE6}"/>
    <cellStyle name="Ênfase5 2 17 2" xfId="12644" xr:uid="{D3DD3ACC-6BB8-4F12-A5A0-C3A7B37538EE}"/>
    <cellStyle name="Ênfase5 2 18" xfId="12645" xr:uid="{98BAE1B3-58B1-4903-AA92-8E74148FBB7B}"/>
    <cellStyle name="Ênfase5 2 18 2" xfId="12646" xr:uid="{5621FFA3-D5E5-439F-A649-25DC09C230A0}"/>
    <cellStyle name="Ênfase5 2 19" xfId="12647" xr:uid="{10D19619-6DD3-4B8D-8CCF-39F18631F4B1}"/>
    <cellStyle name="Ênfase5 2 19 2" xfId="12648" xr:uid="{224DC09F-400B-412F-9427-7AFF34DE399E}"/>
    <cellStyle name="Ênfase5 2 2" xfId="12649" xr:uid="{643E1E77-3662-4E79-83A4-AB95E90371D6}"/>
    <cellStyle name="Ênfase5 2 2 2" xfId="12650" xr:uid="{785634CA-6581-4D99-99FF-99BC97F3F2C0}"/>
    <cellStyle name="Ênfase5 2 2 2 2" xfId="12651" xr:uid="{6FE5B6EE-01F7-4C86-AD02-E07A930BF4C5}"/>
    <cellStyle name="Ênfase5 2 2 2 3" xfId="12652" xr:uid="{B344AB60-7F0C-4CA1-A621-84C97FE71002}"/>
    <cellStyle name="Ênfase5 2 2 3" xfId="12653" xr:uid="{5CBA73E0-762A-424A-9C29-523DDC44087F}"/>
    <cellStyle name="Ênfase5 2 2 4" xfId="12654" xr:uid="{288C7E3F-2CE8-4BA3-BE08-44373E6580A8}"/>
    <cellStyle name="Ênfase5 2 2 5" xfId="12655" xr:uid="{39754B33-4D5E-4535-9F54-FF2433D93667}"/>
    <cellStyle name="Ênfase5 2 20" xfId="12656" xr:uid="{17EAA75F-BA95-43E8-9A41-37BEEBD5E3D5}"/>
    <cellStyle name="Ênfase5 2 20 2" xfId="12657" xr:uid="{2E7C35AA-6A71-4A01-9362-4C1691267AB7}"/>
    <cellStyle name="Ênfase5 2 21" xfId="12658" xr:uid="{CE940CF5-E786-4A56-AB1D-15DA741EBD2C}"/>
    <cellStyle name="Ênfase5 2 21 2" xfId="12659" xr:uid="{B6776AB7-0F84-4FC9-8562-CE7FC7B518E0}"/>
    <cellStyle name="Ênfase5 2 22" xfId="12660" xr:uid="{731B6DE2-9BF7-4898-8AB0-4E8356FEBD51}"/>
    <cellStyle name="Ênfase5 2 22 2" xfId="12661" xr:uid="{8607C4DF-A445-4928-BA13-D68E455592E0}"/>
    <cellStyle name="Ênfase5 2 23" xfId="12662" xr:uid="{3DF18397-A3D2-472E-909A-505C414A859B}"/>
    <cellStyle name="Ênfase5 2 23 2" xfId="12663" xr:uid="{34E4EEC4-CBFD-4335-964B-F62D48873869}"/>
    <cellStyle name="Ênfase5 2 24" xfId="12664" xr:uid="{24406685-010C-4F7A-9D44-029FC17D704D}"/>
    <cellStyle name="Ênfase5 2 24 2" xfId="12665" xr:uid="{DDED4EE9-8586-4348-BF68-E43410D6AE0C}"/>
    <cellStyle name="Ênfase5 2 25" xfId="12666" xr:uid="{5E7B81C3-D0A5-4A6A-AA2F-738BABA4F97A}"/>
    <cellStyle name="Ênfase5 2 25 2" xfId="12667" xr:uid="{ED36FEA5-16A5-429D-84E2-922F336FDF8A}"/>
    <cellStyle name="Ênfase5 2 26" xfId="12668" xr:uid="{313883FA-C847-4525-B588-15E621790DF2}"/>
    <cellStyle name="Ênfase5 2 26 2" xfId="12669" xr:uid="{64A2A2C9-F653-463C-89D3-10A24555C38B}"/>
    <cellStyle name="Ênfase5 2 27" xfId="12670" xr:uid="{6C1A0280-2240-4BC8-ADEC-439000505DA6}"/>
    <cellStyle name="Ênfase5 2 27 2" xfId="12671" xr:uid="{B535E51D-812F-4A3B-B911-7B2ACDDF0A0F}"/>
    <cellStyle name="Ênfase5 2 28" xfId="12672" xr:uid="{8922F830-7F52-4AF8-807B-ACEE37F59355}"/>
    <cellStyle name="Ênfase5 2 28 2" xfId="12673" xr:uid="{CACE3ADB-C08C-45DA-9065-2567CD4CC459}"/>
    <cellStyle name="Ênfase5 2 29" xfId="12674" xr:uid="{D240A76D-68E8-4974-BD15-6A3756AB9F9B}"/>
    <cellStyle name="Ênfase5 2 29 2" xfId="12675" xr:uid="{044DF7B4-86CA-4115-A6B1-3BF103160CCE}"/>
    <cellStyle name="Ênfase5 2 3" xfId="12676" xr:uid="{5E0781EB-6D9B-40DE-BAF0-3F53597B328C}"/>
    <cellStyle name="Ênfase5 2 3 2" xfId="12677" xr:uid="{7DC0EBB0-94F4-4E96-92C6-A6D83D024958}"/>
    <cellStyle name="Ênfase5 2 30" xfId="12678" xr:uid="{7385DC30-B335-47F0-958B-F1901019A0C6}"/>
    <cellStyle name="Ênfase5 2 30 2" xfId="12679" xr:uid="{965A7A7C-0101-432E-BAE5-297224452253}"/>
    <cellStyle name="Ênfase5 2 31" xfId="12680" xr:uid="{886E9DBF-A701-4E5B-9B0C-70C957C70A58}"/>
    <cellStyle name="Ênfase5 2 31 2" xfId="12681" xr:uid="{2A62CAFC-D1A6-47AA-94B7-42B53F4CB30D}"/>
    <cellStyle name="Ênfase5 2 32" xfId="12682" xr:uid="{6A5476F9-C501-4668-9BC0-E42EAD0FEF09}"/>
    <cellStyle name="Ênfase5 2 32 2" xfId="12683" xr:uid="{15EFC846-11FD-4484-9E6F-22E2EEF5B4CC}"/>
    <cellStyle name="Ênfase5 2 33" xfId="12684" xr:uid="{C30CED06-8B79-465C-83F5-9996CE75A489}"/>
    <cellStyle name="Ênfase5 2 33 2" xfId="12685" xr:uid="{1ED23767-F6A3-464D-9BE1-379186F8376F}"/>
    <cellStyle name="Ênfase5 2 34" xfId="12686" xr:uid="{962D4912-A590-43BD-B14E-9CD1133C6BF9}"/>
    <cellStyle name="Ênfase5 2 34 2" xfId="12687" xr:uid="{92FFA698-A9CD-4B97-B4DA-4997A96AC384}"/>
    <cellStyle name="Ênfase5 2 35" xfId="12688" xr:uid="{482F3228-9BD6-4E4D-8B16-4C039A0A76C2}"/>
    <cellStyle name="Ênfase5 2 4" xfId="12689" xr:uid="{745044D5-D5AF-400B-B3BD-D8B55983E1A7}"/>
    <cellStyle name="Ênfase5 2 4 2" xfId="12690" xr:uid="{7F691CBA-20D6-4441-AB11-73EBF9C80935}"/>
    <cellStyle name="Ênfase5 2 5" xfId="12691" xr:uid="{6F662EE8-E1ED-4708-98BE-BA95D262BFD5}"/>
    <cellStyle name="Ênfase5 2 5 2" xfId="12692" xr:uid="{E961665E-7982-4A26-840F-9AE6338CD18E}"/>
    <cellStyle name="Ênfase5 2 6" xfId="12693" xr:uid="{84511302-F0AC-4E36-A76B-10EB7DC58F51}"/>
    <cellStyle name="Ênfase5 2 6 2" xfId="12694" xr:uid="{DA9EADF3-D73F-4FAA-B077-77AEA722E1ED}"/>
    <cellStyle name="Ênfase5 2 7" xfId="12695" xr:uid="{9EA0B8FF-3DBA-46C5-9370-AD1983634438}"/>
    <cellStyle name="Ênfase5 2 7 2" xfId="12696" xr:uid="{39954785-535C-4CD4-ADA3-6A644455100F}"/>
    <cellStyle name="Ênfase5 2 8" xfId="12697" xr:uid="{C0FCFFE2-4DA1-4984-99BB-E9C875772429}"/>
    <cellStyle name="Ênfase5 2 8 2" xfId="12698" xr:uid="{F4ABA3E8-DAD2-4A03-9C62-A882886AA072}"/>
    <cellStyle name="Ênfase5 2 9" xfId="12699" xr:uid="{F875B119-8BAE-443E-9140-85D0839D6B1D}"/>
    <cellStyle name="Ênfase5 2 9 2" xfId="12700" xr:uid="{FBF6546B-F6D0-473A-B9B9-D4BE1E62D274}"/>
    <cellStyle name="Ênfase5 20" xfId="12701" xr:uid="{2265AE35-13ED-4B3A-8A14-AD824B848ABF}"/>
    <cellStyle name="Ênfase5 20 2" xfId="12702" xr:uid="{6ECD529F-B547-4213-935F-A5B35D1AC677}"/>
    <cellStyle name="Ênfase5 21" xfId="12703" xr:uid="{D13A54AE-5F30-485D-B30F-C28428948B0B}"/>
    <cellStyle name="Ênfase5 21 2" xfId="12704" xr:uid="{38A75401-356A-4066-86E2-8B2F65A1AC58}"/>
    <cellStyle name="Ênfase5 22" xfId="12705" xr:uid="{857BBE86-48E5-448A-ABD4-805EB0329F78}"/>
    <cellStyle name="Ênfase5 22 2" xfId="12706" xr:uid="{AC423AD9-909C-4919-BC7B-1AF969D665AA}"/>
    <cellStyle name="Ênfase5 23" xfId="12707" xr:uid="{E7706557-16D6-488D-94F8-CF63A641F324}"/>
    <cellStyle name="Ênfase5 23 2" xfId="12708" xr:uid="{BA14B36F-8856-480E-B1E1-A59C8A61156C}"/>
    <cellStyle name="Ênfase5 24" xfId="12709" xr:uid="{FA5D3666-F936-46DE-B060-2EB7A0E6476A}"/>
    <cellStyle name="Ênfase5 24 2" xfId="12710" xr:uid="{BB953818-98A9-4957-967F-31BAB6B27A27}"/>
    <cellStyle name="Ênfase5 25" xfId="12711" xr:uid="{8F35212B-D921-44D5-83EC-45904821E1BE}"/>
    <cellStyle name="Ênfase5 25 2" xfId="12712" xr:uid="{2F03A5FD-110B-4330-BDFE-9A388F9E45E8}"/>
    <cellStyle name="Ênfase5 26" xfId="12713" xr:uid="{3CC3295A-6AD4-48D0-9439-DD59814AC118}"/>
    <cellStyle name="Ênfase5 26 2" xfId="12714" xr:uid="{2DBEF614-5B1D-424F-83FC-7CBADF7EF3D5}"/>
    <cellStyle name="Ênfase5 27" xfId="12715" xr:uid="{A62CDC80-FED7-4FFD-8B29-382209F3F236}"/>
    <cellStyle name="Ênfase5 27 2" xfId="12716" xr:uid="{251F321D-E136-4935-B9DF-F435A2FE1B59}"/>
    <cellStyle name="Ênfase5 28" xfId="12717" xr:uid="{6FA13E0A-9730-4D15-8A20-0A5A31E6E2E6}"/>
    <cellStyle name="Ênfase5 28 2" xfId="12718" xr:uid="{9C991D2A-9873-4313-BFBC-E143270874E9}"/>
    <cellStyle name="Ênfase5 29" xfId="12719" xr:uid="{C87E2C3B-68DF-4393-8E64-BE6437669830}"/>
    <cellStyle name="Ênfase5 29 2" xfId="12720" xr:uid="{018BE52A-A6DB-41E8-8277-A86CFFFA9592}"/>
    <cellStyle name="Ênfase5 3" xfId="12721" xr:uid="{E0FE6107-88F4-49C6-B213-5EBEFC9F01F2}"/>
    <cellStyle name="Ênfase5 3 2" xfId="12722" xr:uid="{3F895059-53B9-4DC6-BDEB-F57D57C47F06}"/>
    <cellStyle name="Ênfase5 3 3" xfId="12723" xr:uid="{864CA45E-F603-42F8-BA46-B1AF4AC764EE}"/>
    <cellStyle name="Ênfase5 3 4" xfId="12724" xr:uid="{64DD068F-0700-49C2-8E33-13B1C0D37221}"/>
    <cellStyle name="Ênfase5 30" xfId="12725" xr:uid="{EDEDC600-C7EE-4A2A-A7B2-D999A41A4116}"/>
    <cellStyle name="Ênfase5 30 2" xfId="12726" xr:uid="{A89E9D16-18DA-48B4-BA88-284D1266EE4C}"/>
    <cellStyle name="Ênfase5 31" xfId="12727" xr:uid="{221027A1-88F0-4B7C-BA1A-E4A791A88DAC}"/>
    <cellStyle name="Ênfase5 31 2" xfId="12728" xr:uid="{12394D5C-7B28-42E4-A2BD-79DAB3B53408}"/>
    <cellStyle name="Ênfase5 32" xfId="12729" xr:uid="{2D566DE5-9612-4033-9EA0-CF8247C15845}"/>
    <cellStyle name="Ênfase5 32 2" xfId="12730" xr:uid="{CB47B25B-F61E-4D95-86D2-2105512B0B71}"/>
    <cellStyle name="Ênfase5 33" xfId="12731" xr:uid="{84B11352-F17A-480F-91CB-81C7F218FBCB}"/>
    <cellStyle name="Ênfase5 33 2" xfId="12732" xr:uid="{317861A7-0955-425E-B329-B32D950DF255}"/>
    <cellStyle name="Ênfase5 34" xfId="12733" xr:uid="{5562189F-83AE-4232-BC0C-A3D9335D9309}"/>
    <cellStyle name="Ênfase5 34 2" xfId="12734" xr:uid="{C702B755-0BF2-4E50-AF5A-B377A7449A4A}"/>
    <cellStyle name="Ênfase5 35" xfId="12735" xr:uid="{4D74616D-83E4-454E-8FAE-052805C3FF27}"/>
    <cellStyle name="Ênfase5 35 2" xfId="12736" xr:uid="{0A18E34F-C546-4551-A9DC-0C22F1ED4C28}"/>
    <cellStyle name="Ênfase5 4" xfId="12737" xr:uid="{8164F5F3-E3DB-47A8-9368-0C67082950E9}"/>
    <cellStyle name="Ênfase5 4 2" xfId="12738" xr:uid="{F01E32F2-2352-4299-B8AC-4FEB3BCBAB71}"/>
    <cellStyle name="Ênfase5 4 3" xfId="12739" xr:uid="{A218D722-1410-492D-A178-FCC3E83652A1}"/>
    <cellStyle name="Ênfase5 4 4" xfId="12740" xr:uid="{720BD2E6-9C0F-4A06-A8CA-96D0A82A8727}"/>
    <cellStyle name="Ênfase5 5" xfId="12741" xr:uid="{DAB1B3D5-F219-4BA4-963B-487DC932854A}"/>
    <cellStyle name="Ênfase5 5 2" xfId="12742" xr:uid="{77E87D3B-C8E0-4145-8140-77BC116250F7}"/>
    <cellStyle name="Ênfase5 5 3" xfId="12743" xr:uid="{20D1FB54-0683-485B-AE06-CD7B446B8940}"/>
    <cellStyle name="Ênfase5 5 4" xfId="12744" xr:uid="{221F7E87-4FEB-4F41-A4C5-7394F43E2677}"/>
    <cellStyle name="Ênfase5 6" xfId="12745" xr:uid="{5E65FA27-0A72-4E86-AE69-47BDCC53D687}"/>
    <cellStyle name="Ênfase5 6 2" xfId="12746" xr:uid="{5E803810-666C-4F12-89C5-61B119187B50}"/>
    <cellStyle name="Ênfase5 6 3" xfId="12747" xr:uid="{6E9B0D8B-E478-4E6F-A510-DBF2723B8CD6}"/>
    <cellStyle name="Ênfase5 6 4" xfId="12748" xr:uid="{1350E8AB-6351-4E5B-A69D-24875948F6AB}"/>
    <cellStyle name="Ênfase5 7" xfId="12749" xr:uid="{8849A601-5918-49F1-97EC-4C6C34A62A84}"/>
    <cellStyle name="Ênfase5 7 2" xfId="12750" xr:uid="{190B7FC4-7C9D-4E33-8A03-E5A988BE69C7}"/>
    <cellStyle name="Ênfase5 7 3" xfId="12751" xr:uid="{288FC193-31DB-4438-B807-A5EAF5E973F6}"/>
    <cellStyle name="Ênfase5 7 4" xfId="12752" xr:uid="{D72ADD26-7AEF-4E85-95C6-E8150F6DE772}"/>
    <cellStyle name="Ênfase5 8" xfId="12753" xr:uid="{64F1BAB7-0CBE-4AB8-8AB5-2407F8DBE4FC}"/>
    <cellStyle name="Ênfase5 8 2" xfId="12754" xr:uid="{B7A395F4-C2CB-4830-B799-4837819E9BD6}"/>
    <cellStyle name="Ênfase5 8 3" xfId="12755" xr:uid="{20CCBE10-BA2D-4C46-BC0A-42E66C6D5F36}"/>
    <cellStyle name="Ênfase5 8 4" xfId="12756" xr:uid="{A09FC1DF-5D61-477D-8417-14DDD66AB995}"/>
    <cellStyle name="Ênfase5 8 5" xfId="26285" xr:uid="{CC65B603-7F80-4663-A51B-D50C71825337}"/>
    <cellStyle name="Ênfase5 9" xfId="12757" xr:uid="{11690872-9027-4198-B1B7-14F43350B89F}"/>
    <cellStyle name="Ênfase5 9 2" xfId="12758" xr:uid="{C49CD304-396D-4AE9-8029-DAE8E0B15985}"/>
    <cellStyle name="Ênfase5 9 3" xfId="12759" xr:uid="{7D799312-F9FD-48BA-B95C-D2CA32355233}"/>
    <cellStyle name="Ênfase5 9 4" xfId="12760" xr:uid="{7F5F58FB-AEB3-44E4-AD9D-FF774DF62282}"/>
    <cellStyle name="Ênfase6 10" xfId="12761" xr:uid="{6E09B272-447F-418F-B3AA-5A30F7C4C0CB}"/>
    <cellStyle name="Ênfase6 10 2" xfId="12762" xr:uid="{433882C9-6CE5-4D20-A685-0C2F3E39D8BE}"/>
    <cellStyle name="Ênfase6 10 3" xfId="12763" xr:uid="{1126395B-D0FE-42D4-8EB9-1A55EEE71D51}"/>
    <cellStyle name="Ênfase6 10 4" xfId="12764" xr:uid="{BFCFB367-98FA-43CB-80D6-2ACA70DB8109}"/>
    <cellStyle name="Ênfase6 11" xfId="12765" xr:uid="{EEF5C2D1-C240-482C-99EE-10236C2A3C6F}"/>
    <cellStyle name="Ênfase6 11 2" xfId="12766" xr:uid="{09D757D6-515A-4358-B223-2CB50907D754}"/>
    <cellStyle name="Ênfase6 11 3" xfId="12767" xr:uid="{FD7E2291-E5CD-4AEF-8EE6-14C0AD7AE003}"/>
    <cellStyle name="Ênfase6 11 4" xfId="12768" xr:uid="{042C2997-2540-4287-B794-22CF63538208}"/>
    <cellStyle name="Ênfase6 12" xfId="12769" xr:uid="{3A7BFFF8-D124-405C-AD58-2A238B250719}"/>
    <cellStyle name="Ênfase6 12 2" xfId="12770" xr:uid="{5C746AC8-039F-4C5F-9A8D-4805FA82A07B}"/>
    <cellStyle name="Ênfase6 12 3" xfId="12771" xr:uid="{B1230BB2-BA68-45ED-9D60-572466C2406F}"/>
    <cellStyle name="Ênfase6 12 4" xfId="12772" xr:uid="{2D2D4796-DE8C-4FC6-BF7D-AA3013956C34}"/>
    <cellStyle name="Ênfase6 13" xfId="12773" xr:uid="{4BC7D0CC-2377-4699-95B2-C47A2F79C0E9}"/>
    <cellStyle name="Ênfase6 13 2" xfId="12774" xr:uid="{1A03AAE4-E96E-41A0-BF34-3B8A4427894E}"/>
    <cellStyle name="Ênfase6 14" xfId="12775" xr:uid="{07702CE5-48A5-475A-81A1-085FE1A007BE}"/>
    <cellStyle name="Ênfase6 14 2" xfId="12776" xr:uid="{5A14D8A9-E482-419C-B3D9-B3104C068B7B}"/>
    <cellStyle name="Ênfase6 15" xfId="12777" xr:uid="{91FFC3FE-2810-4D71-94C7-3908DA9CF116}"/>
    <cellStyle name="Ênfase6 15 2" xfId="12778" xr:uid="{40DE3AD9-91F3-46C4-AD16-AE80EF5EFACC}"/>
    <cellStyle name="Ênfase6 16" xfId="12779" xr:uid="{29074974-DACC-4E4F-BA77-47E1DEAC2C5E}"/>
    <cellStyle name="Ênfase6 16 2" xfId="12780" xr:uid="{ACEFDD9D-FAC0-4AFF-BF0A-01607407D495}"/>
    <cellStyle name="Ênfase6 17" xfId="12781" xr:uid="{D1971C8F-B077-4138-B70C-AD6F48C3882A}"/>
    <cellStyle name="Ênfase6 17 2" xfId="12782" xr:uid="{EBE1EA0F-187A-4C98-8BEB-8B74CFCD00FF}"/>
    <cellStyle name="Ênfase6 18" xfId="12783" xr:uid="{4C70B4D2-45EA-460F-8D38-3BFE974CCA54}"/>
    <cellStyle name="Ênfase6 18 2" xfId="12784" xr:uid="{561053EC-1211-46D3-A14E-096755771CCE}"/>
    <cellStyle name="Ênfase6 19" xfId="12785" xr:uid="{F5C62E22-206E-45EE-A6E4-A5766615337F}"/>
    <cellStyle name="Ênfase6 19 2" xfId="12786" xr:uid="{F39B38D8-E452-4C1D-9D59-DD5E9BD2CD72}"/>
    <cellStyle name="Ênfase6 2" xfId="12787" xr:uid="{A83CCB5E-B539-415A-9E4C-9586484DE105}"/>
    <cellStyle name="Ênfase6 2 10" xfId="12788" xr:uid="{A0FAC3E9-3974-4727-A8B9-375D0577DC6E}"/>
    <cellStyle name="Ênfase6 2 10 2" xfId="12789" xr:uid="{E97F67C6-D6DB-4434-A963-946C3D08D303}"/>
    <cellStyle name="Ênfase6 2 11" xfId="12790" xr:uid="{B978A1FD-4247-4268-8B4E-AFEAE1FFC8D6}"/>
    <cellStyle name="Ênfase6 2 11 2" xfId="12791" xr:uid="{BA083030-BA09-461F-95C3-3C4557A6E83B}"/>
    <cellStyle name="Ênfase6 2 12" xfId="12792" xr:uid="{A3CE0E3C-2B43-454F-AD7E-27263539668C}"/>
    <cellStyle name="Ênfase6 2 12 2" xfId="12793" xr:uid="{71070870-C3E8-4ED8-A17C-EF9B887D0E67}"/>
    <cellStyle name="Ênfase6 2 13" xfId="12794" xr:uid="{8E32D7C8-004B-412E-B4A6-0D131B0EECCB}"/>
    <cellStyle name="Ênfase6 2 13 2" xfId="12795" xr:uid="{89A76F5B-26B1-43A8-9B79-59676C4102D5}"/>
    <cellStyle name="Ênfase6 2 14" xfId="12796" xr:uid="{493CE2C9-490B-48C7-AEFC-DE1A2F8964BF}"/>
    <cellStyle name="Ênfase6 2 14 2" xfId="12797" xr:uid="{8B85EE6A-AB57-4FB3-882B-36531C9793B6}"/>
    <cellStyle name="Ênfase6 2 15" xfId="12798" xr:uid="{9EFB3F6C-9A4B-49FF-8C55-575A28E7CB55}"/>
    <cellStyle name="Ênfase6 2 15 2" xfId="12799" xr:uid="{6539FFD1-F9FC-4199-B815-7EBE55CC44B6}"/>
    <cellStyle name="Ênfase6 2 16" xfId="12800" xr:uid="{A4F779A8-504D-4494-B9FD-4143EA038EAA}"/>
    <cellStyle name="Ênfase6 2 16 2" xfId="12801" xr:uid="{AC3C18E8-79AE-488B-8B71-B0420ACA9855}"/>
    <cellStyle name="Ênfase6 2 17" xfId="12802" xr:uid="{60ECE024-9935-433B-83B5-050362C82372}"/>
    <cellStyle name="Ênfase6 2 17 2" xfId="12803" xr:uid="{CB695C77-9688-44BD-8FE6-3E6E873F4661}"/>
    <cellStyle name="Ênfase6 2 18" xfId="12804" xr:uid="{C68630FE-ABAE-4DB0-912D-15AC34F45870}"/>
    <cellStyle name="Ênfase6 2 18 2" xfId="12805" xr:uid="{5DA48521-9A86-442F-8E92-EB548CD21B76}"/>
    <cellStyle name="Ênfase6 2 19" xfId="12806" xr:uid="{D0409CA4-EE48-4727-A3A6-F13D1B208C39}"/>
    <cellStyle name="Ênfase6 2 19 2" xfId="12807" xr:uid="{33C78578-B76E-4BD8-B0B3-092635CBEA61}"/>
    <cellStyle name="Ênfase6 2 2" xfId="12808" xr:uid="{A0C228E4-4F94-4DCE-BB06-906003DD474E}"/>
    <cellStyle name="Ênfase6 2 2 2" xfId="12809" xr:uid="{90F61D8D-1EEA-4C0C-B2C2-302D2FA91789}"/>
    <cellStyle name="Ênfase6 2 2 2 2" xfId="12810" xr:uid="{0E5560B6-EC3A-47BC-9C46-6AFA71BA0865}"/>
    <cellStyle name="Ênfase6 2 2 2 3" xfId="12811" xr:uid="{5085FC4E-ABE8-4D46-B024-42C5A2EB6A7B}"/>
    <cellStyle name="Ênfase6 2 2 3" xfId="12812" xr:uid="{830742AA-61D6-4196-B0BD-B870D1569FBB}"/>
    <cellStyle name="Ênfase6 2 2 4" xfId="12813" xr:uid="{BF075782-64E3-41A6-8D7E-8F0F5F6C847A}"/>
    <cellStyle name="Ênfase6 2 2 5" xfId="12814" xr:uid="{64219F4A-A094-4DCA-8A3F-48FD82EE8AFC}"/>
    <cellStyle name="Ênfase6 2 20" xfId="12815" xr:uid="{C7A4E989-B603-4ACB-BB1D-E7FDC134F88E}"/>
    <cellStyle name="Ênfase6 2 20 2" xfId="12816" xr:uid="{0CEDD423-0F2C-45E0-B609-827D63F3B270}"/>
    <cellStyle name="Ênfase6 2 21" xfId="12817" xr:uid="{B3653033-6B09-42A4-98DE-4FE8F8ED4D62}"/>
    <cellStyle name="Ênfase6 2 21 2" xfId="12818" xr:uid="{59B9576D-D64E-4234-973C-01954F232619}"/>
    <cellStyle name="Ênfase6 2 22" xfId="12819" xr:uid="{5522AE30-9E62-42B2-A168-DC14EABCD6D0}"/>
    <cellStyle name="Ênfase6 2 22 2" xfId="12820" xr:uid="{474D6C39-F1E3-46F4-9B3B-287B9EC00399}"/>
    <cellStyle name="Ênfase6 2 23" xfId="12821" xr:uid="{2454D86B-CD63-4C46-9558-D3C0727CCF25}"/>
    <cellStyle name="Ênfase6 2 23 2" xfId="12822" xr:uid="{A3882BC1-C8AB-45A0-AD32-8C92A4702381}"/>
    <cellStyle name="Ênfase6 2 24" xfId="12823" xr:uid="{AE333A28-0DF7-49CD-88D5-353269778E8C}"/>
    <cellStyle name="Ênfase6 2 24 2" xfId="12824" xr:uid="{76663442-86CB-454F-BBC9-3FCBE749CB19}"/>
    <cellStyle name="Ênfase6 2 25" xfId="12825" xr:uid="{19723C27-A96B-411B-ABF8-5E2DB5586ACC}"/>
    <cellStyle name="Ênfase6 2 25 2" xfId="12826" xr:uid="{D61DCCE6-4DF0-436A-BFB9-64F990BFA3E4}"/>
    <cellStyle name="Ênfase6 2 26" xfId="12827" xr:uid="{9D1646A1-1A0E-4825-B726-A04193F44EA0}"/>
    <cellStyle name="Ênfase6 2 26 2" xfId="12828" xr:uid="{D111B5B1-813B-40B3-A4F9-E49D3E3A9079}"/>
    <cellStyle name="Ênfase6 2 27" xfId="12829" xr:uid="{531A1B5E-D8F2-46C7-8F2B-2F202097F990}"/>
    <cellStyle name="Ênfase6 2 27 2" xfId="12830" xr:uid="{6F9D909B-31E3-41B3-8DD1-A22E0C841A09}"/>
    <cellStyle name="Ênfase6 2 28" xfId="12831" xr:uid="{19E8E45B-E0FF-4720-AF7A-63A1839339C8}"/>
    <cellStyle name="Ênfase6 2 28 2" xfId="12832" xr:uid="{8DA95953-3525-45EE-9C6A-191C760432FF}"/>
    <cellStyle name="Ênfase6 2 29" xfId="12833" xr:uid="{DEBDB9BA-C1A0-4408-9923-563722191D00}"/>
    <cellStyle name="Ênfase6 2 29 2" xfId="12834" xr:uid="{D95B4A9D-DC63-408F-8F75-344080C05F9F}"/>
    <cellStyle name="Ênfase6 2 3" xfId="12835" xr:uid="{A4322A8F-03FA-419B-A70C-91C0EB9A94FE}"/>
    <cellStyle name="Ênfase6 2 3 2" xfId="12836" xr:uid="{6CC33402-42F3-4057-97C3-0BCC7BED2B4F}"/>
    <cellStyle name="Ênfase6 2 30" xfId="12837" xr:uid="{5B58B6D2-F16B-4B6E-B992-FD1051A67962}"/>
    <cellStyle name="Ênfase6 2 30 2" xfId="12838" xr:uid="{D3F32BE9-8595-45E2-8805-26F85C71AB4B}"/>
    <cellStyle name="Ênfase6 2 31" xfId="12839" xr:uid="{46FE4AD5-3ACE-4C25-BE73-2711408501C1}"/>
    <cellStyle name="Ênfase6 2 31 2" xfId="12840" xr:uid="{B218FD9D-CEC5-4C77-AFCB-9C56029A82C7}"/>
    <cellStyle name="Ênfase6 2 32" xfId="12841" xr:uid="{F9BF5A8D-FD44-4BA1-BBC1-CB463AA836FE}"/>
    <cellStyle name="Ênfase6 2 32 2" xfId="12842" xr:uid="{F8FA48DB-6466-4DEB-A1D8-4BAD7CE5C6F7}"/>
    <cellStyle name="Ênfase6 2 33" xfId="12843" xr:uid="{865A46A2-08AE-4BA6-8F4A-AB9BEA903FED}"/>
    <cellStyle name="Ênfase6 2 33 2" xfId="12844" xr:uid="{B1C16F45-F844-40EF-AA62-0EDC4039AAD3}"/>
    <cellStyle name="Ênfase6 2 34" xfId="12845" xr:uid="{5629BA5F-A56A-4E3F-9D68-329D45E379B5}"/>
    <cellStyle name="Ênfase6 2 34 2" xfId="12846" xr:uid="{2A185E9D-3920-4179-9085-A6FB01BD616C}"/>
    <cellStyle name="Ênfase6 2 35" xfId="12847" xr:uid="{81D5E466-3A6B-40A6-807B-7F686F12D29E}"/>
    <cellStyle name="Ênfase6 2 4" xfId="12848" xr:uid="{250D4FA6-50AC-4E6B-B2FE-4EDBD29210BA}"/>
    <cellStyle name="Ênfase6 2 4 2" xfId="12849" xr:uid="{4802B49F-0586-4AD6-AE2A-C4CFCC04D861}"/>
    <cellStyle name="Ênfase6 2 5" xfId="12850" xr:uid="{DA614B7F-FA53-4566-ABAC-3246F169796A}"/>
    <cellStyle name="Ênfase6 2 5 2" xfId="12851" xr:uid="{B7EA8C0C-F2F9-4AB5-ACA8-DE854EFF9776}"/>
    <cellStyle name="Ênfase6 2 6" xfId="12852" xr:uid="{06CDD19D-E4A9-4E95-AACE-6FC39730D0A0}"/>
    <cellStyle name="Ênfase6 2 6 2" xfId="12853" xr:uid="{22986ACD-6196-4DCA-84EF-E1EE1467679A}"/>
    <cellStyle name="Ênfase6 2 7" xfId="12854" xr:uid="{D1125D1C-6D2F-46B9-AB14-3364A89024FC}"/>
    <cellStyle name="Ênfase6 2 7 2" xfId="12855" xr:uid="{C99344D8-7BF4-4B37-8297-F121B3CDEAC5}"/>
    <cellStyle name="Ênfase6 2 8" xfId="12856" xr:uid="{F2564D4D-25E0-46EB-AE81-90D9A81D6E1D}"/>
    <cellStyle name="Ênfase6 2 8 2" xfId="12857" xr:uid="{002E9FB7-55BC-403E-92BB-DD5195BC2EBC}"/>
    <cellStyle name="Ênfase6 2 9" xfId="12858" xr:uid="{3A203BC2-7BF0-495E-B910-BF464260D924}"/>
    <cellStyle name="Ênfase6 2 9 2" xfId="12859" xr:uid="{1F844CD4-256B-48C2-963A-99AA5A7705B4}"/>
    <cellStyle name="Ênfase6 20" xfId="12860" xr:uid="{E938EE08-7043-4C21-9573-0E081741FF90}"/>
    <cellStyle name="Ênfase6 20 2" xfId="12861" xr:uid="{EB3C8533-565E-414B-B867-BB5F583BC2A0}"/>
    <cellStyle name="Ênfase6 21" xfId="12862" xr:uid="{9D963295-19DD-4A36-8E4A-2CA3988AD028}"/>
    <cellStyle name="Ênfase6 21 2" xfId="12863" xr:uid="{DF79F4D7-BCF1-48D0-A6EC-3F498EC4500C}"/>
    <cellStyle name="Ênfase6 22" xfId="12864" xr:uid="{BCF6427E-9D69-4093-B9AA-F947862E05DF}"/>
    <cellStyle name="Ênfase6 22 2" xfId="12865" xr:uid="{FD191894-6394-4EA5-A427-AE5190908F77}"/>
    <cellStyle name="Ênfase6 23" xfId="12866" xr:uid="{2F78E641-77F9-42DB-A803-F0685BF4DF65}"/>
    <cellStyle name="Ênfase6 23 2" xfId="12867" xr:uid="{5E4B2E5D-904E-4E63-AD30-982830999D0B}"/>
    <cellStyle name="Ênfase6 24" xfId="12868" xr:uid="{25609B65-168A-40B2-AE3E-36D49B36E984}"/>
    <cellStyle name="Ênfase6 24 2" xfId="12869" xr:uid="{142D68D9-F997-40E5-BC2A-27F0784162F0}"/>
    <cellStyle name="Ênfase6 25" xfId="12870" xr:uid="{7D41B89F-CA8D-48ED-864D-19314E918AC0}"/>
    <cellStyle name="Ênfase6 25 2" xfId="12871" xr:uid="{870CD5F4-9164-4585-9CBD-F23E455832C7}"/>
    <cellStyle name="Ênfase6 26" xfId="12872" xr:uid="{6172B7D0-BBE3-4A46-8C68-A227308E58F5}"/>
    <cellStyle name="Ênfase6 26 2" xfId="12873" xr:uid="{D46B48B6-7A0E-4814-AF74-FA90C4B7A5F4}"/>
    <cellStyle name="Ênfase6 27" xfId="12874" xr:uid="{208E4786-E583-4223-AA70-35DA3B5B8CAE}"/>
    <cellStyle name="Ênfase6 27 2" xfId="12875" xr:uid="{3A07BA8C-DDA8-408B-BE44-B23E1C157E56}"/>
    <cellStyle name="Ênfase6 28" xfId="12876" xr:uid="{AC9645A4-DCA6-4780-8BE9-27EB681254D6}"/>
    <cellStyle name="Ênfase6 28 2" xfId="12877" xr:uid="{4CD2C563-ECD0-4978-8592-CD6A77289F0D}"/>
    <cellStyle name="Ênfase6 29" xfId="12878" xr:uid="{DA5F5324-2EB4-4BA6-86EA-2B3A8CE69646}"/>
    <cellStyle name="Ênfase6 29 2" xfId="12879" xr:uid="{6700015C-C3DA-49E8-A404-8739A12EFA8D}"/>
    <cellStyle name="Ênfase6 3" xfId="12880" xr:uid="{78C441BC-EDD4-47C0-B877-A4B21F124EB6}"/>
    <cellStyle name="Ênfase6 3 2" xfId="12881" xr:uid="{222FA23C-F903-4462-8ECA-10471F51E209}"/>
    <cellStyle name="Ênfase6 3 3" xfId="12882" xr:uid="{AB348F8C-479A-4F10-BF2E-58487BD24632}"/>
    <cellStyle name="Ênfase6 3 4" xfId="12883" xr:uid="{6817B3B2-E0F0-4EAD-A3E7-07B7CAE767E5}"/>
    <cellStyle name="Ênfase6 30" xfId="12884" xr:uid="{2920A36F-8436-4456-B1C6-57F3DF881AFF}"/>
    <cellStyle name="Ênfase6 30 2" xfId="12885" xr:uid="{85CBC75D-4333-431C-B826-9CEE55E29C86}"/>
    <cellStyle name="Ênfase6 31" xfId="12886" xr:uid="{1F0CA4F1-0EF3-41A1-97C3-460B077A6738}"/>
    <cellStyle name="Ênfase6 31 2" xfId="12887" xr:uid="{59289CEC-C558-478C-BEB5-997C37551552}"/>
    <cellStyle name="Ênfase6 32" xfId="12888" xr:uid="{91BF7469-078C-40B0-8307-EB2CE24F580C}"/>
    <cellStyle name="Ênfase6 32 2" xfId="12889" xr:uid="{DD9DFB5D-AF33-4C7F-AAC2-710B8F942048}"/>
    <cellStyle name="Ênfase6 33" xfId="12890" xr:uid="{3E4881E8-0A08-4355-8124-72E2BBE24D60}"/>
    <cellStyle name="Ênfase6 33 2" xfId="12891" xr:uid="{54B001F4-4040-4464-BEC2-3725F9584597}"/>
    <cellStyle name="Ênfase6 34" xfId="12892" xr:uid="{E9CF45EF-B049-498E-837E-71EAC34F82B9}"/>
    <cellStyle name="Ênfase6 34 2" xfId="12893" xr:uid="{77BB2B47-2719-491F-B36F-8E49ABF90879}"/>
    <cellStyle name="Ênfase6 35" xfId="12894" xr:uid="{BEF54C98-2388-45FA-B5BB-DCAEE006344A}"/>
    <cellStyle name="Ênfase6 35 2" xfId="12895" xr:uid="{CF802C53-4022-4433-AB29-12BAC7AABB30}"/>
    <cellStyle name="Ênfase6 4" xfId="12896" xr:uid="{E107743A-4155-41AD-9C3A-AFBF1A564A30}"/>
    <cellStyle name="Ênfase6 4 2" xfId="12897" xr:uid="{A95FD428-1AB3-4F20-BF93-642E0D03A28D}"/>
    <cellStyle name="Ênfase6 4 3" xfId="12898" xr:uid="{E2581027-9518-4DE4-81EB-25BCC5CCA6F2}"/>
    <cellStyle name="Ênfase6 4 4" xfId="12899" xr:uid="{5C9ED8A1-605C-49F4-A09D-99B07077AEB7}"/>
    <cellStyle name="Ênfase6 5" xfId="12900" xr:uid="{8CB48FF7-FE29-4F51-BE03-3BBEDDE7DC20}"/>
    <cellStyle name="Ênfase6 5 2" xfId="12901" xr:uid="{61918600-6DDA-445E-B861-0795AFF08D9B}"/>
    <cellStyle name="Ênfase6 5 3" xfId="12902" xr:uid="{DAA6F823-B551-4E1C-97CA-3E63B557E2EC}"/>
    <cellStyle name="Ênfase6 5 4" xfId="12903" xr:uid="{B2D90DB8-F30F-4029-A384-15E8AAAC70DA}"/>
    <cellStyle name="Ênfase6 6" xfId="12904" xr:uid="{AB420D41-57AA-41CF-A5AD-522F0D9FF24C}"/>
    <cellStyle name="Ênfase6 6 2" xfId="12905" xr:uid="{35B4F258-379E-4B20-8B84-6043BFFE76D6}"/>
    <cellStyle name="Ênfase6 6 3" xfId="12906" xr:uid="{09D58359-C0B6-4B6B-9F51-23AF43862042}"/>
    <cellStyle name="Ênfase6 6 4" xfId="12907" xr:uid="{73EF45EC-C73F-47FC-959B-C18617C2B014}"/>
    <cellStyle name="Ênfase6 7" xfId="12908" xr:uid="{D6708CC4-82D1-4DB6-AE30-00DCCEC73ADA}"/>
    <cellStyle name="Ênfase6 7 2" xfId="12909" xr:uid="{8DA0704A-5076-408F-A860-5B58FD5A6A1C}"/>
    <cellStyle name="Ênfase6 7 3" xfId="12910" xr:uid="{F8289388-919F-43B7-B383-ED1A1CD8C462}"/>
    <cellStyle name="Ênfase6 7 4" xfId="12911" xr:uid="{EE24B676-5623-48AD-96F1-A0C394659182}"/>
    <cellStyle name="Ênfase6 8" xfId="12912" xr:uid="{32CB2029-21C4-43FF-AE18-476C503287ED}"/>
    <cellStyle name="Ênfase6 8 2" xfId="12913" xr:uid="{5F581EF8-544F-4F10-B6DF-FD3C77AD4212}"/>
    <cellStyle name="Ênfase6 8 3" xfId="12914" xr:uid="{477F7695-5A15-4E13-B9CC-88265E3FABA1}"/>
    <cellStyle name="Ênfase6 8 4" xfId="12915" xr:uid="{A89D846B-9CA1-42B1-876C-2AFD17977578}"/>
    <cellStyle name="Ênfase6 8 5" xfId="26286" xr:uid="{888D96D9-BA6E-4EFE-A08D-61AB359F4225}"/>
    <cellStyle name="Ênfase6 9" xfId="12916" xr:uid="{AF79BD12-6997-447B-9727-EE7E0CD8492B}"/>
    <cellStyle name="Ênfase6 9 2" xfId="12917" xr:uid="{77D09BBF-A958-4CBD-AE8E-24BD7B94D72D}"/>
    <cellStyle name="Ênfase6 9 3" xfId="12918" xr:uid="{8471C0F1-0FE0-4ACC-AAF8-1CCD57316DBF}"/>
    <cellStyle name="Ênfase6 9 4" xfId="12919" xr:uid="{767048B2-77D7-4958-A17C-819000C3E5EF}"/>
    <cellStyle name="Énfasis 1" xfId="12920" xr:uid="{3163E29B-E378-4A3B-A46C-BE9E7ABD090A}"/>
    <cellStyle name="Énfasis 2" xfId="12921" xr:uid="{75D89A84-2CCB-4239-A9AB-E2247CF34E52}"/>
    <cellStyle name="Énfasis 3" xfId="12922" xr:uid="{588CEC7C-FC48-476C-BF1B-E4DC7FE84F1C}"/>
    <cellStyle name="Énfasis1" xfId="12923" xr:uid="{C76AC9D5-0778-4787-9951-99F2EDEBFBAE}"/>
    <cellStyle name="Énfasis1 - 20%" xfId="12924" xr:uid="{FCE3D7F3-3055-4455-A2A9-8384C553B882}"/>
    <cellStyle name="Énfasis1 - 40%" xfId="12925" xr:uid="{CBA6BDFE-9ACA-498E-AC50-4A7745AADE58}"/>
    <cellStyle name="Énfasis1 - 60%" xfId="12926" xr:uid="{8126F370-DEBF-4F20-A1D2-5EB4E84BDD4E}"/>
    <cellStyle name="Énfasis1 2" xfId="12927" xr:uid="{888CB474-C66D-4C4B-94A0-7D019D155217}"/>
    <cellStyle name="Énfasis1 3" xfId="12928" xr:uid="{F849195D-F19F-491D-8E0D-D8BCDCE48808}"/>
    <cellStyle name="Énfasis2" xfId="12929" xr:uid="{B2402788-D184-4B88-B051-6D6CDE2054EC}"/>
    <cellStyle name="Énfasis2 - 20%" xfId="12930" xr:uid="{E5F3BDE7-E2D6-4BB1-9CE8-91215C8CACA4}"/>
    <cellStyle name="Énfasis2 - 40%" xfId="12931" xr:uid="{002C030F-206C-49E8-AA18-FC5505E166D7}"/>
    <cellStyle name="Énfasis2 - 60%" xfId="12932" xr:uid="{1468B3D4-362A-415C-A1CA-793D3B183941}"/>
    <cellStyle name="Énfasis2 2" xfId="12933" xr:uid="{9149C544-BAB8-4312-8C3F-C08E1F7733FF}"/>
    <cellStyle name="Énfasis2 3" xfId="12934" xr:uid="{989BC3A1-E9F5-4F3E-A388-9D61971A4E88}"/>
    <cellStyle name="Énfasis3" xfId="12935" xr:uid="{252C61DC-C599-4EBA-B036-640592743A03}"/>
    <cellStyle name="Énfasis3 - 20%" xfId="12936" xr:uid="{8C91E3A8-B30A-4683-AD31-32A0429F17B4}"/>
    <cellStyle name="Énfasis3 - 40%" xfId="12937" xr:uid="{1B11690C-DEB4-4FB1-AD02-1FA06905B0A6}"/>
    <cellStyle name="Énfasis3 - 60%" xfId="12938" xr:uid="{975336FE-14E2-4330-BE20-8F8B5D4113A1}"/>
    <cellStyle name="Énfasis3 2" xfId="12939" xr:uid="{0F2F0C1A-5645-4CD8-8CA4-C8731AF0AC07}"/>
    <cellStyle name="Énfasis3 3" xfId="12940" xr:uid="{9A6BA33E-A27E-427B-92D8-D7B6D1CAB1D3}"/>
    <cellStyle name="Énfasis4" xfId="12941" xr:uid="{4ABDDCCA-D0FC-405D-A403-B40D3A48F5FA}"/>
    <cellStyle name="Énfasis4 - 20%" xfId="12942" xr:uid="{A533C88A-D407-4506-89A1-0484CF34C017}"/>
    <cellStyle name="Énfasis4 - 40%" xfId="12943" xr:uid="{986FCEDD-CA07-446C-B3F9-0D4639431FF3}"/>
    <cellStyle name="Énfasis4 - 60%" xfId="12944" xr:uid="{721A29C3-B440-45F4-A52A-9748D012B16A}"/>
    <cellStyle name="Énfasis4 2" xfId="12945" xr:uid="{7D7EF09D-D23C-4248-8D87-79C6A77E1DFB}"/>
    <cellStyle name="Énfasis4 3" xfId="12946" xr:uid="{3F714367-FD16-4079-9A13-1878584F4848}"/>
    <cellStyle name="Énfasis5" xfId="12947" xr:uid="{0E04B339-9C7D-4203-9A69-CFDC2803CE91}"/>
    <cellStyle name="Énfasis5 - 20%" xfId="12948" xr:uid="{D524E02A-8ED9-4B6F-B429-B7CB5D474A1C}"/>
    <cellStyle name="Énfasis5 - 40%" xfId="12949" xr:uid="{E1BCF08E-AA6A-4AE7-A5AC-5893DCC1D163}"/>
    <cellStyle name="Énfasis5 - 60%" xfId="12950" xr:uid="{45E75C0A-7EDF-4F86-A0EB-51806AAC1436}"/>
    <cellStyle name="Énfasis5 2" xfId="12951" xr:uid="{1794189C-3E09-454D-B502-B6545FD47FFA}"/>
    <cellStyle name="Énfasis5 3" xfId="12952" xr:uid="{2615CD9E-0487-48D6-BB9F-A64B9233B382}"/>
    <cellStyle name="Énfasis6" xfId="12953" xr:uid="{609E9187-DAB8-4F2E-B823-308C07722572}"/>
    <cellStyle name="Énfasis6 - 20%" xfId="12954" xr:uid="{2F5D0975-609C-47DB-A716-0FF103C6D0BC}"/>
    <cellStyle name="Énfasis6 - 40%" xfId="12955" xr:uid="{B9D73389-986E-425A-B2C7-464432BAC109}"/>
    <cellStyle name="Énfasis6 - 60%" xfId="12956" xr:uid="{E04EC894-5E25-44E4-97AB-EFC4DAF2442C}"/>
    <cellStyle name="Énfasis6 2" xfId="12957" xr:uid="{94C5AD17-0042-4718-97CD-E6201C7F4269}"/>
    <cellStyle name="Énfasis6 3" xfId="12958" xr:uid="{F95E5E21-31CA-41A7-B055-DD1C941D49E3}"/>
    <cellStyle name="Entrada 10" xfId="12959" xr:uid="{B0D53FCB-87FA-448C-9971-BAD8F23EE24B}"/>
    <cellStyle name="Entrada 10 10" xfId="12960" xr:uid="{427AC741-54B3-4657-B471-5832CCCDB6F0}"/>
    <cellStyle name="Entrada 10 11" xfId="12961" xr:uid="{73EBEB43-3BE8-4B3D-AB50-9EF308BB9EDA}"/>
    <cellStyle name="Entrada 10 12" xfId="12962" xr:uid="{2AAB665E-FF29-4CC3-BB86-0D8EB071B7F3}"/>
    <cellStyle name="Entrada 10 13" xfId="12963" xr:uid="{3640F332-DE20-4A8F-A1FF-52DE251FD21D}"/>
    <cellStyle name="Entrada 10 14" xfId="12964" xr:uid="{627D954E-02A8-443E-9ED8-4376D9FB9FB4}"/>
    <cellStyle name="Entrada 10 15" xfId="12965" xr:uid="{3C37D777-2142-4A5A-A3D5-F03AA58723BD}"/>
    <cellStyle name="Entrada 10 16" xfId="12966" xr:uid="{B9569AFC-10A7-4921-B395-4AE1B428DF92}"/>
    <cellStyle name="Entrada 10 17" xfId="12967" xr:uid="{6924CE61-99B7-42F0-AD08-36A9612F6398}"/>
    <cellStyle name="Entrada 10 18" xfId="12968" xr:uid="{57E5214C-F345-4664-8EDB-A80D74F8BBD4}"/>
    <cellStyle name="Entrada 10 19" xfId="12969" xr:uid="{F3AFF73B-CFD4-4BB1-A107-52ED32ACA941}"/>
    <cellStyle name="Entrada 10 2" xfId="12970" xr:uid="{403DFA06-5102-4C76-90A6-44A8279A8AE0}"/>
    <cellStyle name="Entrada 10 20" xfId="12971" xr:uid="{19B40072-3493-41CA-9C9D-9181640C8693}"/>
    <cellStyle name="Entrada 10 3" xfId="12972" xr:uid="{8251B967-25FF-4242-BD34-574F45405E76}"/>
    <cellStyle name="Entrada 10 4" xfId="12973" xr:uid="{55AB71B0-3698-4841-9643-B58EA3102D84}"/>
    <cellStyle name="Entrada 10 5" xfId="12974" xr:uid="{27B8CA22-C54B-401C-AA77-9925411CE788}"/>
    <cellStyle name="Entrada 10 6" xfId="12975" xr:uid="{F8D240BC-5B60-4ED5-9C21-6C228A23CFA5}"/>
    <cellStyle name="Entrada 10 7" xfId="12976" xr:uid="{B3AAFFCD-2E2D-43B5-9588-4C4F1DE2BA5A}"/>
    <cellStyle name="Entrada 10 8" xfId="12977" xr:uid="{A85BF042-67F5-4777-93B8-A0AB8FD71CB3}"/>
    <cellStyle name="Entrada 10 9" xfId="12978" xr:uid="{A3EEEE65-38DA-4BB9-84EF-EBE4290BC3B3}"/>
    <cellStyle name="Entrada 11" xfId="12979" xr:uid="{A065DFAA-FAB5-4ED2-BD02-3138C29870D7}"/>
    <cellStyle name="Entrada 11 10" xfId="12980" xr:uid="{1E211A91-8C02-417F-AA39-9710399F41E2}"/>
    <cellStyle name="Entrada 11 11" xfId="12981" xr:uid="{2ADC646A-7C8F-49B2-8F49-EA178C1710E6}"/>
    <cellStyle name="Entrada 11 12" xfId="12982" xr:uid="{6A690B69-9489-4D36-9AF8-8DFBD1AE9B8C}"/>
    <cellStyle name="Entrada 11 13" xfId="12983" xr:uid="{27CE9688-289F-4EC0-B98D-1311D716215A}"/>
    <cellStyle name="Entrada 11 14" xfId="12984" xr:uid="{5A96883F-6730-42B3-8421-0BB87090FF4B}"/>
    <cellStyle name="Entrada 11 15" xfId="12985" xr:uid="{1E3F5A2A-09D2-47CC-83FC-4BC6BAB5BB9D}"/>
    <cellStyle name="Entrada 11 16" xfId="12986" xr:uid="{A6E4D9B9-BA6D-4C01-A281-63469FC43118}"/>
    <cellStyle name="Entrada 11 17" xfId="12987" xr:uid="{7C1DD9A6-AC04-4794-9968-93D5B25C3F14}"/>
    <cellStyle name="Entrada 11 18" xfId="12988" xr:uid="{2B58B692-FC6F-424C-8D01-21AF38969602}"/>
    <cellStyle name="Entrada 11 19" xfId="12989" xr:uid="{91112EB5-F8B7-4AFC-A9EF-99D6DC97F466}"/>
    <cellStyle name="Entrada 11 2" xfId="12990" xr:uid="{591217DA-8E34-4346-8BF7-C46B180C11ED}"/>
    <cellStyle name="Entrada 11 20" xfId="12991" xr:uid="{3598DA28-1A29-4D1B-8014-03E3E6B312DB}"/>
    <cellStyle name="Entrada 11 3" xfId="12992" xr:uid="{E6B44EE3-32F6-4428-8266-ADD45625031D}"/>
    <cellStyle name="Entrada 11 4" xfId="12993" xr:uid="{22320AA4-E80C-4F50-89C5-90A442143E98}"/>
    <cellStyle name="Entrada 11 5" xfId="12994" xr:uid="{6296549D-CD03-492B-86EB-17CD05D1A290}"/>
    <cellStyle name="Entrada 11 6" xfId="12995" xr:uid="{4AA9867B-34CE-46D8-A6EA-9735BC7D4DBC}"/>
    <cellStyle name="Entrada 11 7" xfId="12996" xr:uid="{7CA2DD97-35A6-471F-8CA7-C4117DAC2FE1}"/>
    <cellStyle name="Entrada 11 8" xfId="12997" xr:uid="{9884C444-1DC9-4618-9651-CFFF2BEEE1F1}"/>
    <cellStyle name="Entrada 11 9" xfId="12998" xr:uid="{8075DBC1-36FE-410B-8417-DFBA9188D37C}"/>
    <cellStyle name="Entrada 12" xfId="12999" xr:uid="{F405A643-E30F-44C7-B4AA-1FB4D8D12EB0}"/>
    <cellStyle name="Entrada 12 10" xfId="13000" xr:uid="{A5CA6617-B950-40C2-8201-E76059B04F5C}"/>
    <cellStyle name="Entrada 12 11" xfId="13001" xr:uid="{1CD3BC63-C678-4647-A441-719747AEB36B}"/>
    <cellStyle name="Entrada 12 12" xfId="13002" xr:uid="{6A254C43-B800-4B40-BB41-49B532D5B673}"/>
    <cellStyle name="Entrada 12 13" xfId="13003" xr:uid="{7EB3532D-A3AD-417B-B886-313651928723}"/>
    <cellStyle name="Entrada 12 14" xfId="13004" xr:uid="{0A559E62-CE61-4F28-89EA-EA6A3B6BC231}"/>
    <cellStyle name="Entrada 12 15" xfId="13005" xr:uid="{B837EEFE-EE19-4F49-A296-C1E556868C69}"/>
    <cellStyle name="Entrada 12 16" xfId="13006" xr:uid="{724C5C31-1A5B-46BD-B213-F3681CB695D5}"/>
    <cellStyle name="Entrada 12 17" xfId="13007" xr:uid="{75458517-BE98-4276-A658-E0E78EB9ECAB}"/>
    <cellStyle name="Entrada 12 18" xfId="13008" xr:uid="{065AE599-71CD-43FF-80FB-0FE272F0F82F}"/>
    <cellStyle name="Entrada 12 19" xfId="13009" xr:uid="{D2D8159D-0C89-4CFC-8E1E-40522C0245E1}"/>
    <cellStyle name="Entrada 12 2" xfId="13010" xr:uid="{400446A6-2F2E-4D86-9DF3-845DA4B70A28}"/>
    <cellStyle name="Entrada 12 20" xfId="13011" xr:uid="{0E23E065-51A9-4BE2-8641-86C9BA34FF34}"/>
    <cellStyle name="Entrada 12 3" xfId="13012" xr:uid="{CC7FE2AF-BA44-4DDF-8C19-755C87B90C55}"/>
    <cellStyle name="Entrada 12 4" xfId="13013" xr:uid="{4364C966-1D9B-4C78-AA6A-CF381C4EA7FB}"/>
    <cellStyle name="Entrada 12 5" xfId="13014" xr:uid="{5243388D-3206-4DF0-938C-1D26854CCFC4}"/>
    <cellStyle name="Entrada 12 6" xfId="13015" xr:uid="{AD6D386A-EB83-4AC5-BCCE-71379B959059}"/>
    <cellStyle name="Entrada 12 7" xfId="13016" xr:uid="{4AA5769A-4785-4337-A468-B169DCC1BFCA}"/>
    <cellStyle name="Entrada 12 8" xfId="13017" xr:uid="{C8A4A2DB-3E9F-40E9-BD11-22F12DCB764A}"/>
    <cellStyle name="Entrada 12 9" xfId="13018" xr:uid="{6BDA10D8-1745-4EF6-83A7-D7CC319CB5F2}"/>
    <cellStyle name="Entrada 13" xfId="13019" xr:uid="{84E1AD6D-0D29-4366-A0F1-1C701E262294}"/>
    <cellStyle name="Entrada 13 10" xfId="13020" xr:uid="{B65A868D-7758-48B2-95BB-2819752BDA34}"/>
    <cellStyle name="Entrada 13 11" xfId="13021" xr:uid="{E018BA4B-6CEA-40F9-9670-41729CE55FCC}"/>
    <cellStyle name="Entrada 13 12" xfId="13022" xr:uid="{14136A89-2F76-42F4-8AE4-6B1F90780BC8}"/>
    <cellStyle name="Entrada 13 13" xfId="13023" xr:uid="{75E3FA5A-0DB3-4A3B-A85A-BBFDB08F0EBB}"/>
    <cellStyle name="Entrada 13 14" xfId="13024" xr:uid="{9CCCD26A-3933-4B8B-9BB4-029E88352B35}"/>
    <cellStyle name="Entrada 13 15" xfId="13025" xr:uid="{DB7F5CD7-DBC2-415A-B6CB-3C32B0361336}"/>
    <cellStyle name="Entrada 13 16" xfId="13026" xr:uid="{DA616899-18AD-431B-ACBA-ED5413C13103}"/>
    <cellStyle name="Entrada 13 17" xfId="13027" xr:uid="{6F7641C4-C7BE-441B-B499-65FD4EA9335C}"/>
    <cellStyle name="Entrada 13 18" xfId="13028" xr:uid="{5B09CD24-2E5E-47F6-BC5D-95D5F2BDD08A}"/>
    <cellStyle name="Entrada 13 2" xfId="13029" xr:uid="{B5DBEA76-98A8-43B0-90A2-B8ADFE23BD9C}"/>
    <cellStyle name="Entrada 13 3" xfId="13030" xr:uid="{A59D3BBF-FAA6-4ED0-A6B9-6A3373606709}"/>
    <cellStyle name="Entrada 13 4" xfId="13031" xr:uid="{FA168DA2-B949-4F95-BC5A-80DCA3836E96}"/>
    <cellStyle name="Entrada 13 5" xfId="13032" xr:uid="{22B374BD-5426-443A-AB09-C1427477301F}"/>
    <cellStyle name="Entrada 13 6" xfId="13033" xr:uid="{A0357EFF-D2F6-4D31-8CB4-3B7D0AC3405D}"/>
    <cellStyle name="Entrada 13 7" xfId="13034" xr:uid="{538AB593-0A37-4537-91EA-4C1FEE18D6A5}"/>
    <cellStyle name="Entrada 13 8" xfId="13035" xr:uid="{FB228CC4-05C0-4C66-B1EB-E59E30502965}"/>
    <cellStyle name="Entrada 13 9" xfId="13036" xr:uid="{E7CB0A11-9230-45A4-9263-2A5636159B56}"/>
    <cellStyle name="Entrada 14" xfId="13037" xr:uid="{DC6F5A17-0EB4-47EC-9535-61E6C36EF9AB}"/>
    <cellStyle name="Entrada 14 10" xfId="13038" xr:uid="{4EF184AF-C571-48D2-8BB4-5D529B48510C}"/>
    <cellStyle name="Entrada 14 11" xfId="13039" xr:uid="{9D1B1506-446C-4E30-9CB3-7F9F2378815A}"/>
    <cellStyle name="Entrada 14 12" xfId="13040" xr:uid="{E384537C-86B1-4986-AD4B-30A8C9280155}"/>
    <cellStyle name="Entrada 14 13" xfId="13041" xr:uid="{C10CA450-B945-4615-B83D-47F62823FA6C}"/>
    <cellStyle name="Entrada 14 14" xfId="13042" xr:uid="{44F47915-C150-4B3F-94F6-1D148755B3BE}"/>
    <cellStyle name="Entrada 14 15" xfId="13043" xr:uid="{07467118-CB84-4D71-91A5-B9F14189DE76}"/>
    <cellStyle name="Entrada 14 16" xfId="13044" xr:uid="{FDB26FA0-346D-4617-950E-D1EA06F521F1}"/>
    <cellStyle name="Entrada 14 17" xfId="13045" xr:uid="{1E143546-F1E0-49B9-9B50-77DFA8C69F16}"/>
    <cellStyle name="Entrada 14 18" xfId="13046" xr:uid="{74C023B2-894D-40E6-8771-C802832E1C47}"/>
    <cellStyle name="Entrada 14 2" xfId="13047" xr:uid="{7E43CEF5-9B16-42CE-A02D-0FE4F5F03621}"/>
    <cellStyle name="Entrada 14 3" xfId="13048" xr:uid="{07CA8D6D-3C53-414A-A165-D5592A3643BE}"/>
    <cellStyle name="Entrada 14 4" xfId="13049" xr:uid="{361BA210-AD5F-4032-8847-D8A0DEADB19F}"/>
    <cellStyle name="Entrada 14 5" xfId="13050" xr:uid="{9267D0F6-F919-4671-8BE5-06554FC2F51A}"/>
    <cellStyle name="Entrada 14 6" xfId="13051" xr:uid="{71D483F1-D446-4A97-B842-07F0B5FA7055}"/>
    <cellStyle name="Entrada 14 7" xfId="13052" xr:uid="{7A9B6CFF-B06F-44D9-ABD0-3E12986D69ED}"/>
    <cellStyle name="Entrada 14 8" xfId="13053" xr:uid="{901460C9-1CD0-4348-85EC-3DF44B04C833}"/>
    <cellStyle name="Entrada 14 9" xfId="13054" xr:uid="{47969DCF-40B2-48FA-A09D-0DDFBFD20408}"/>
    <cellStyle name="Entrada 15" xfId="13055" xr:uid="{57180DAD-C7CF-4CD8-84D5-0A90DECB7849}"/>
    <cellStyle name="Entrada 15 10" xfId="13056" xr:uid="{2FD62C0F-136C-4AAF-8DC0-A82DBCD570F2}"/>
    <cellStyle name="Entrada 15 11" xfId="13057" xr:uid="{DA468FE2-3ECE-4D9E-9590-E6E65BE126F9}"/>
    <cellStyle name="Entrada 15 12" xfId="13058" xr:uid="{F67EC506-7F01-4392-9AC4-0551E58DF2CC}"/>
    <cellStyle name="Entrada 15 13" xfId="13059" xr:uid="{428479EF-62CF-4CDF-ADC1-BA7060F1843B}"/>
    <cellStyle name="Entrada 15 14" xfId="13060" xr:uid="{1228569C-7B70-45F4-9461-A4D15DBF9D9E}"/>
    <cellStyle name="Entrada 15 15" xfId="13061" xr:uid="{B769DE97-DBF6-4D3E-8844-25A4DC09797A}"/>
    <cellStyle name="Entrada 15 16" xfId="13062" xr:uid="{5C2D788B-4F24-40BE-9D39-113F06F3D41A}"/>
    <cellStyle name="Entrada 15 17" xfId="13063" xr:uid="{2F262A28-7740-4631-97D2-77B4A383F0F0}"/>
    <cellStyle name="Entrada 15 18" xfId="13064" xr:uid="{723AF9A1-FD53-4F05-886D-C1BF0151E433}"/>
    <cellStyle name="Entrada 15 2" xfId="13065" xr:uid="{C34A5900-3B8E-47AB-AB07-612DC9572AAF}"/>
    <cellStyle name="Entrada 15 3" xfId="13066" xr:uid="{A6075044-60DE-429D-81C2-CAA6FA654D2A}"/>
    <cellStyle name="Entrada 15 4" xfId="13067" xr:uid="{C93F1B3F-1F7C-4101-8FA4-721766039D1E}"/>
    <cellStyle name="Entrada 15 5" xfId="13068" xr:uid="{DA1194AC-6EDC-4552-9EDC-6D539BA4CC94}"/>
    <cellStyle name="Entrada 15 6" xfId="13069" xr:uid="{6CBB3773-89BA-40CB-B3CE-B69C97265378}"/>
    <cellStyle name="Entrada 15 7" xfId="13070" xr:uid="{AC7A4E29-505B-42D8-8762-C694FD0B2714}"/>
    <cellStyle name="Entrada 15 8" xfId="13071" xr:uid="{5C4C808B-05A4-46B8-9535-27989D98333A}"/>
    <cellStyle name="Entrada 15 9" xfId="13072" xr:uid="{50AFDBF7-9DA6-4F14-B23D-5B8D983DD45E}"/>
    <cellStyle name="Entrada 16" xfId="13073" xr:uid="{486D06B6-009C-4A53-9EDD-EC824F4EC446}"/>
    <cellStyle name="Entrada 16 10" xfId="13074" xr:uid="{A8E06EC3-ED6C-4BA7-98F6-95B52ACA9ED7}"/>
    <cellStyle name="Entrada 16 11" xfId="13075" xr:uid="{3CB9BBD3-8AB7-44DF-83E3-65BB349F6231}"/>
    <cellStyle name="Entrada 16 12" xfId="13076" xr:uid="{6184CF3D-558F-4DA3-940C-A8DB3BFB0095}"/>
    <cellStyle name="Entrada 16 13" xfId="13077" xr:uid="{F4045E5F-E882-4943-8CC3-8A9B53658F94}"/>
    <cellStyle name="Entrada 16 14" xfId="13078" xr:uid="{73795D4E-40B0-4E76-B8E4-BD21B8D9F105}"/>
    <cellStyle name="Entrada 16 15" xfId="13079" xr:uid="{248CAB86-A982-4BF0-B4CA-F64232AA1978}"/>
    <cellStyle name="Entrada 16 16" xfId="13080" xr:uid="{2B50CF84-E52B-4EB1-A312-7BB0584FF68D}"/>
    <cellStyle name="Entrada 16 17" xfId="13081" xr:uid="{6912FA3C-7C29-4588-9955-A9A5D9DC7BD1}"/>
    <cellStyle name="Entrada 16 18" xfId="13082" xr:uid="{50020E9A-896D-41A8-8BB2-B866E15F66EB}"/>
    <cellStyle name="Entrada 16 2" xfId="13083" xr:uid="{16AD0602-9FDF-4C72-996E-811001F6DF5D}"/>
    <cellStyle name="Entrada 16 3" xfId="13084" xr:uid="{178F775E-8CFA-45D0-9A97-F99A6B28ED30}"/>
    <cellStyle name="Entrada 16 4" xfId="13085" xr:uid="{FAB94087-6BE6-476F-9FC4-1C114F7B89A5}"/>
    <cellStyle name="Entrada 16 5" xfId="13086" xr:uid="{3D83DD2E-D402-465D-B72C-15E0B38CD313}"/>
    <cellStyle name="Entrada 16 6" xfId="13087" xr:uid="{E79B0A42-F02B-40DE-8374-666CAD83D86E}"/>
    <cellStyle name="Entrada 16 7" xfId="13088" xr:uid="{8B372518-3936-4623-BABD-57D7574E8E93}"/>
    <cellStyle name="Entrada 16 8" xfId="13089" xr:uid="{752A15C7-B381-4395-9FAC-A788BF715EAA}"/>
    <cellStyle name="Entrada 16 9" xfId="13090" xr:uid="{F3167A97-84C2-4C91-BDB8-DD33A91E1C91}"/>
    <cellStyle name="Entrada 17" xfId="13091" xr:uid="{68EF66ED-2150-4140-B65B-F3438E0C9FD8}"/>
    <cellStyle name="Entrada 17 10" xfId="13092" xr:uid="{21622A5C-0CBD-48D8-AD6F-F8DDDD4537F8}"/>
    <cellStyle name="Entrada 17 11" xfId="13093" xr:uid="{3C392785-CDD9-4E73-8BDE-EEF611D26E77}"/>
    <cellStyle name="Entrada 17 12" xfId="13094" xr:uid="{37969B2E-41D3-44F5-97D0-DBF2C00F5B6F}"/>
    <cellStyle name="Entrada 17 13" xfId="13095" xr:uid="{05622FBA-4125-4FE7-B849-DE05BFC9B6AB}"/>
    <cellStyle name="Entrada 17 14" xfId="13096" xr:uid="{6D17ABD6-2088-4CB1-837E-7BD1598E1118}"/>
    <cellStyle name="Entrada 17 15" xfId="13097" xr:uid="{8DDA5A16-0F7D-4698-AB0B-E4F62FA75D61}"/>
    <cellStyle name="Entrada 17 16" xfId="13098" xr:uid="{43F10BD8-419A-4A05-A0F7-B852EA77B8E8}"/>
    <cellStyle name="Entrada 17 17" xfId="13099" xr:uid="{68A78F4B-2E90-494D-8232-E2C08C9EFE6F}"/>
    <cellStyle name="Entrada 17 18" xfId="13100" xr:uid="{3E38AA5E-B101-4470-B1DE-C27E5D638886}"/>
    <cellStyle name="Entrada 17 2" xfId="13101" xr:uid="{B96AE366-6848-4F96-8CAE-233C1B677730}"/>
    <cellStyle name="Entrada 17 3" xfId="13102" xr:uid="{0AD7DD8D-A3D1-4FA9-9DB9-4B13C6D5C346}"/>
    <cellStyle name="Entrada 17 4" xfId="13103" xr:uid="{9499E0D8-9ACD-43C0-BF4B-E42028CDF193}"/>
    <cellStyle name="Entrada 17 5" xfId="13104" xr:uid="{E4CAADD8-F5C2-4A4A-85EC-53568EFF58EC}"/>
    <cellStyle name="Entrada 17 6" xfId="13105" xr:uid="{CC32C8FE-EB4A-49F1-A99B-0BB2BD9E28B8}"/>
    <cellStyle name="Entrada 17 7" xfId="13106" xr:uid="{C428E46B-874A-4785-B631-D56DA14D461A}"/>
    <cellStyle name="Entrada 17 8" xfId="13107" xr:uid="{27621922-D223-44BF-85A2-9CE801DDB6F5}"/>
    <cellStyle name="Entrada 17 9" xfId="13108" xr:uid="{6D9581F0-6F45-41EC-8388-ABD05B98E04C}"/>
    <cellStyle name="Entrada 18" xfId="13109" xr:uid="{7A8B7874-864B-4514-8B7D-338E4FE06211}"/>
    <cellStyle name="Entrada 18 10" xfId="13110" xr:uid="{3D191504-8146-4BF9-B6D6-F8155244C72E}"/>
    <cellStyle name="Entrada 18 11" xfId="13111" xr:uid="{26099D3A-49DE-4981-A27D-8C6BC0CF3B7E}"/>
    <cellStyle name="Entrada 18 12" xfId="13112" xr:uid="{5A57DA0C-15B6-482A-880D-E77508395B44}"/>
    <cellStyle name="Entrada 18 13" xfId="13113" xr:uid="{8DEBC476-C44E-444E-A73F-CC2EBB97A920}"/>
    <cellStyle name="Entrada 18 14" xfId="13114" xr:uid="{D14F650E-F88A-444B-A672-AD2A0A767AF0}"/>
    <cellStyle name="Entrada 18 15" xfId="13115" xr:uid="{094CF43F-2B1C-4903-AC78-7BF75A27F0BC}"/>
    <cellStyle name="Entrada 18 16" xfId="13116" xr:uid="{893676E8-43D3-40CB-87F1-A302CF16B5B2}"/>
    <cellStyle name="Entrada 18 17" xfId="13117" xr:uid="{A7E8D985-8F94-4788-BC3D-742F73750C6B}"/>
    <cellStyle name="Entrada 18 18" xfId="13118" xr:uid="{FA86C4D6-289D-4F6D-90FE-CE50383BD03D}"/>
    <cellStyle name="Entrada 18 2" xfId="13119" xr:uid="{0812009C-452F-4121-80C0-3B74AA96E9EF}"/>
    <cellStyle name="Entrada 18 3" xfId="13120" xr:uid="{D23563B7-AB1A-46F7-9994-35FF4B4CFA9D}"/>
    <cellStyle name="Entrada 18 4" xfId="13121" xr:uid="{2F7FD0F1-454B-4B76-9248-D110BEC2C17A}"/>
    <cellStyle name="Entrada 18 5" xfId="13122" xr:uid="{E060DBC5-F3C5-4B4B-A7BA-A1E27AA5FAC8}"/>
    <cellStyle name="Entrada 18 6" xfId="13123" xr:uid="{6FDA05C5-8EB1-484F-B9D6-9B71D3334986}"/>
    <cellStyle name="Entrada 18 7" xfId="13124" xr:uid="{59103281-2758-4E96-B596-FDBB6BD8C075}"/>
    <cellStyle name="Entrada 18 8" xfId="13125" xr:uid="{BAFF41D2-B2E0-4DFB-A2EE-9D8C4EE89C22}"/>
    <cellStyle name="Entrada 18 9" xfId="13126" xr:uid="{A6EFAD8B-7233-4447-9BC1-7D755097AAD8}"/>
    <cellStyle name="Entrada 19" xfId="13127" xr:uid="{0E0C5753-E256-4C07-B031-0D4D7576E70C}"/>
    <cellStyle name="Entrada 19 10" xfId="13128" xr:uid="{E361B13E-81CD-43D3-A9DD-1329F958E842}"/>
    <cellStyle name="Entrada 19 11" xfId="13129" xr:uid="{DFB9F4EE-0942-490B-94A6-BB24E2113D52}"/>
    <cellStyle name="Entrada 19 12" xfId="13130" xr:uid="{7C592A9C-B293-4A14-B0CE-909FC0D6276F}"/>
    <cellStyle name="Entrada 19 13" xfId="13131" xr:uid="{B9BE2F90-BBEF-419E-80BC-F3C7DDAF5E29}"/>
    <cellStyle name="Entrada 19 14" xfId="13132" xr:uid="{B5A9F717-90A4-4593-A85F-F253EC7E596E}"/>
    <cellStyle name="Entrada 19 15" xfId="13133" xr:uid="{08F10B9A-E765-48B7-A909-A4D2C2D116FB}"/>
    <cellStyle name="Entrada 19 16" xfId="13134" xr:uid="{597FBEF5-026D-41B2-8E99-025D45E2939D}"/>
    <cellStyle name="Entrada 19 17" xfId="13135" xr:uid="{1B14E4C6-2688-4402-A9F6-BAB6C9078115}"/>
    <cellStyle name="Entrada 19 18" xfId="13136" xr:uid="{64B3B85F-8FC0-4B59-83AB-6B0EEC50E179}"/>
    <cellStyle name="Entrada 19 2" xfId="13137" xr:uid="{A13F6A21-5C10-4C99-9D25-333F07897BD2}"/>
    <cellStyle name="Entrada 19 3" xfId="13138" xr:uid="{5F337C40-694F-4815-AE21-E1EEBF5008F6}"/>
    <cellStyle name="Entrada 19 4" xfId="13139" xr:uid="{FE27D029-0C82-4D8E-AF73-16B5482D1813}"/>
    <cellStyle name="Entrada 19 5" xfId="13140" xr:uid="{EB9A14F5-B4D6-4020-AC53-13D653AEC7E9}"/>
    <cellStyle name="Entrada 19 6" xfId="13141" xr:uid="{9EB7FDE8-64A9-47FC-B1EC-42FEE8B301DF}"/>
    <cellStyle name="Entrada 19 7" xfId="13142" xr:uid="{2021C9FB-4073-46AF-BBB0-B35B08CE25E8}"/>
    <cellStyle name="Entrada 19 8" xfId="13143" xr:uid="{6C2BFF8A-1DF8-4152-A780-400D1892B5C0}"/>
    <cellStyle name="Entrada 19 9" xfId="13144" xr:uid="{22A86FB8-6FFA-49AF-B0E8-F8BB206358C3}"/>
    <cellStyle name="Entrada 2" xfId="13145" xr:uid="{1514661D-9B27-46DD-B83E-5403D65A982E}"/>
    <cellStyle name="Entrada 2 10" xfId="13146" xr:uid="{93340C2E-3908-4BB2-878E-DE7816C0DC1E}"/>
    <cellStyle name="Entrada 2 10 2" xfId="13147" xr:uid="{01DA32C0-1CD2-4AD9-9A2B-8D131185D051}"/>
    <cellStyle name="Entrada 2 11" xfId="13148" xr:uid="{9448D6D0-3551-4C0E-AAA2-3CC4509761E7}"/>
    <cellStyle name="Entrada 2 11 2" xfId="13149" xr:uid="{1485D2A6-3F50-4D10-8BAB-2AA8F65C8BCB}"/>
    <cellStyle name="Entrada 2 12" xfId="13150" xr:uid="{206D7EC0-A336-402D-B625-A5B6066AE010}"/>
    <cellStyle name="Entrada 2 12 2" xfId="13151" xr:uid="{FA9CA37A-25E7-4B51-8E20-873231D7168F}"/>
    <cellStyle name="Entrada 2 13" xfId="13152" xr:uid="{E9184E24-233F-49E7-9386-E94F0EE45F76}"/>
    <cellStyle name="Entrada 2 13 2" xfId="13153" xr:uid="{2F5BA3DF-03EE-4EB2-9DCF-E187E0996F56}"/>
    <cellStyle name="Entrada 2 14" xfId="13154" xr:uid="{D2954255-D514-4BC4-B4E7-3F051F6E4782}"/>
    <cellStyle name="Entrada 2 14 2" xfId="13155" xr:uid="{62637524-D0B0-4053-8997-11A6CBBE7778}"/>
    <cellStyle name="Entrada 2 15" xfId="13156" xr:uid="{E045D964-1EDB-4E1F-B746-467103F75C72}"/>
    <cellStyle name="Entrada 2 15 2" xfId="13157" xr:uid="{2DB5A4BA-1FDF-4968-B2B3-E0670A331E5F}"/>
    <cellStyle name="Entrada 2 16" xfId="13158" xr:uid="{EF0D1F60-292F-460E-818B-4139D1FE1A86}"/>
    <cellStyle name="Entrada 2 16 2" xfId="13159" xr:uid="{4223972B-8B30-49E2-9352-53FA0E291FF6}"/>
    <cellStyle name="Entrada 2 17" xfId="13160" xr:uid="{F7F7592E-6EDB-4F05-9F81-CA73B7C088D3}"/>
    <cellStyle name="Entrada 2 17 2" xfId="13161" xr:uid="{E6A90B3B-B71E-4D8E-85AC-641DE3F4D330}"/>
    <cellStyle name="Entrada 2 18" xfId="13162" xr:uid="{AB14AF6D-3026-4083-A05A-635C1DC619C5}"/>
    <cellStyle name="Entrada 2 18 2" xfId="13163" xr:uid="{0A70A44E-E989-4208-ACDC-3C036848C3E3}"/>
    <cellStyle name="Entrada 2 19" xfId="13164" xr:uid="{DCF10BF3-FD43-466D-A004-7652CB8FC6EE}"/>
    <cellStyle name="Entrada 2 19 2" xfId="13165" xr:uid="{A678E9B3-C3B6-4711-8685-1C56F2B42AF4}"/>
    <cellStyle name="Entrada 2 2" xfId="13166" xr:uid="{7E2EEFC8-7059-4C94-B6C7-3BAACA5C6577}"/>
    <cellStyle name="Entrada 2 2 2" xfId="13167" xr:uid="{81582966-8C99-43C9-AA41-0CA5B2804941}"/>
    <cellStyle name="Entrada 2 2 2 2" xfId="13168" xr:uid="{ECA9BCEE-9065-4976-B250-9953EE82E62C}"/>
    <cellStyle name="Entrada 2 2 2 3" xfId="13169" xr:uid="{90C494E5-45AF-4574-9D43-A18CCB130307}"/>
    <cellStyle name="Entrada 2 2 3" xfId="13170" xr:uid="{8404A0F5-7659-4210-9060-58EA55637E2A}"/>
    <cellStyle name="Entrada 2 2 4" xfId="13171" xr:uid="{307B8B51-58F5-4DFA-B701-4409C337B8BC}"/>
    <cellStyle name="Entrada 2 2 4 10" xfId="13172" xr:uid="{8EC9CB2C-7EDD-4E6D-9843-F34AD434E669}"/>
    <cellStyle name="Entrada 2 2 4 11" xfId="13173" xr:uid="{AA764DDF-FA52-49C7-B1F4-8A42DFE4C2F6}"/>
    <cellStyle name="Entrada 2 2 4 12" xfId="13174" xr:uid="{DC120898-1F6F-4A10-9D5A-E49268AAE434}"/>
    <cellStyle name="Entrada 2 2 4 13" xfId="13175" xr:uid="{1632341A-49BD-4669-B53A-C1F940B8DD9A}"/>
    <cellStyle name="Entrada 2 2 4 14" xfId="13176" xr:uid="{2C1251FC-2359-483E-8484-1FB5B96CA8F9}"/>
    <cellStyle name="Entrada 2 2 4 15" xfId="13177" xr:uid="{786AD850-F1EE-4BF0-991C-C2330ABD2C5F}"/>
    <cellStyle name="Entrada 2 2 4 16" xfId="13178" xr:uid="{8C6A3C69-FDD5-4964-AE13-B93F8273B324}"/>
    <cellStyle name="Entrada 2 2 4 17" xfId="13179" xr:uid="{EA51F95D-9B7E-4846-9A0E-F6219A4A45C7}"/>
    <cellStyle name="Entrada 2 2 4 18" xfId="13180" xr:uid="{E08D7231-2C2F-44A9-90A0-C965FFD3F9A5}"/>
    <cellStyle name="Entrada 2 2 4 19" xfId="13181" xr:uid="{EF031628-1F84-44C7-AE69-564A4B11FA49}"/>
    <cellStyle name="Entrada 2 2 4 2" xfId="13182" xr:uid="{ED9077ED-3A1E-4945-806D-75E537678483}"/>
    <cellStyle name="Entrada 2 2 4 3" xfId="13183" xr:uid="{9FF20D31-2E53-4F2A-AA8A-7C3711CA6BBD}"/>
    <cellStyle name="Entrada 2 2 4 4" xfId="13184" xr:uid="{26BA0C66-6D68-4C22-8ACE-97E258EDF461}"/>
    <cellStyle name="Entrada 2 2 4 5" xfId="13185" xr:uid="{1E0DDF2A-BD2F-4E42-A9E7-6F8804AC22B9}"/>
    <cellStyle name="Entrada 2 2 4 6" xfId="13186" xr:uid="{E79FC19C-3B40-405C-B486-1CE363D84783}"/>
    <cellStyle name="Entrada 2 2 4 7" xfId="13187" xr:uid="{953D408E-6E5D-4BA8-A2FA-A5112F8DAD51}"/>
    <cellStyle name="Entrada 2 2 4 8" xfId="13188" xr:uid="{03877AE2-C6D9-466E-B1A8-FC45952272E8}"/>
    <cellStyle name="Entrada 2 2 4 9" xfId="13189" xr:uid="{C38442FC-FD54-4DDC-A89F-1A7C9708D728}"/>
    <cellStyle name="Entrada 2 2 5" xfId="13190" xr:uid="{1DB9A25C-B72D-404E-81E8-A29479AD7A3E}"/>
    <cellStyle name="Entrada 2 20" xfId="13191" xr:uid="{2D3D927B-D7C9-4815-B9C6-58E982AD33CA}"/>
    <cellStyle name="Entrada 2 20 2" xfId="13192" xr:uid="{B3399CD0-3693-4542-A6ED-2702F7D655D4}"/>
    <cellStyle name="Entrada 2 21" xfId="13193" xr:uid="{90D5971B-EF83-41FD-A420-CC57A764157B}"/>
    <cellStyle name="Entrada 2 21 2" xfId="13194" xr:uid="{400C0C27-3EC2-4519-8C71-1A7F98ACDEC3}"/>
    <cellStyle name="Entrada 2 22" xfId="13195" xr:uid="{41D296A8-A8A0-497D-AB8D-F38FC404AFE0}"/>
    <cellStyle name="Entrada 2 22 2" xfId="13196" xr:uid="{E7DDFEFE-401D-4EE0-9EB6-AD442877D444}"/>
    <cellStyle name="Entrada 2 23" xfId="13197" xr:uid="{0A4B9744-DC21-4F41-A59B-917A3E996607}"/>
    <cellStyle name="Entrada 2 23 2" xfId="13198" xr:uid="{E9BD3F7D-85F0-4763-837E-825B5DF71B96}"/>
    <cellStyle name="Entrada 2 24" xfId="13199" xr:uid="{A78B7344-1E96-4EDD-84B4-E8641BD7C6A3}"/>
    <cellStyle name="Entrada 2 24 2" xfId="13200" xr:uid="{CD10350B-472B-4290-A948-436B76D8D46D}"/>
    <cellStyle name="Entrada 2 25" xfId="13201" xr:uid="{89EDDF26-B482-4449-BA94-74C1E29A601F}"/>
    <cellStyle name="Entrada 2 25 2" xfId="13202" xr:uid="{27B4059E-1CF0-497C-B110-A9DA041F82E2}"/>
    <cellStyle name="Entrada 2 26" xfId="13203" xr:uid="{6665C0B4-62C5-4C95-BC6B-994DCA1755CC}"/>
    <cellStyle name="Entrada 2 26 2" xfId="13204" xr:uid="{443887A3-21BF-4EF9-9B96-1C4FD95A05F4}"/>
    <cellStyle name="Entrada 2 27" xfId="13205" xr:uid="{F14D2E84-00AC-47F1-8D3F-2D11434767C5}"/>
    <cellStyle name="Entrada 2 27 2" xfId="13206" xr:uid="{A5C8A91E-EDB4-41EE-974B-2674FB069416}"/>
    <cellStyle name="Entrada 2 28" xfId="13207" xr:uid="{A29D3D3F-7C96-47B9-8712-B28790C2915F}"/>
    <cellStyle name="Entrada 2 28 2" xfId="13208" xr:uid="{43732489-BBF9-4C9C-824E-95FCB25CE9AE}"/>
    <cellStyle name="Entrada 2 29" xfId="13209" xr:uid="{71A59673-026E-43FF-A104-391A5F20619E}"/>
    <cellStyle name="Entrada 2 29 2" xfId="13210" xr:uid="{86CF40B4-59AB-4223-A9ED-4E937DAE2058}"/>
    <cellStyle name="Entrada 2 3" xfId="13211" xr:uid="{D6DAC7C0-0DAD-4E4B-8039-B31816CC1E09}"/>
    <cellStyle name="Entrada 2 3 2" xfId="13212" xr:uid="{AB0F5ED2-B830-41F4-875F-57E231E5DECD}"/>
    <cellStyle name="Entrada 2 3 3" xfId="26287" xr:uid="{6797C96A-B158-4EB1-8AAC-ECA5C33E53DD}"/>
    <cellStyle name="Entrada 2 30" xfId="13213" xr:uid="{F324A932-54A8-4BCA-910B-F736157A6C69}"/>
    <cellStyle name="Entrada 2 30 2" xfId="13214" xr:uid="{21C39255-C284-4A68-BD63-96F0F0376B7F}"/>
    <cellStyle name="Entrada 2 31" xfId="13215" xr:uid="{1DE14CE6-995D-4FC4-B962-BCCA9631352C}"/>
    <cellStyle name="Entrada 2 31 2" xfId="13216" xr:uid="{366A04C1-D597-41C2-830B-E357BCF58C7A}"/>
    <cellStyle name="Entrada 2 32" xfId="13217" xr:uid="{89E9A37D-10E3-4D4C-982A-ED5E41973A84}"/>
    <cellStyle name="Entrada 2 32 2" xfId="13218" xr:uid="{4939CC07-F7F2-462C-9169-E59301276A7A}"/>
    <cellStyle name="Entrada 2 33" xfId="13219" xr:uid="{2642A0B2-8075-4C2D-86AF-606C097749DB}"/>
    <cellStyle name="Entrada 2 33 2" xfId="13220" xr:uid="{CE6CAD54-2DC2-4185-BDB5-01CE464B6B51}"/>
    <cellStyle name="Entrada 2 34" xfId="13221" xr:uid="{537EF085-7221-4F01-B268-BBDEE89A566A}"/>
    <cellStyle name="Entrada 2 34 10" xfId="13222" xr:uid="{3376BA60-74BD-453D-A2C1-CB92A778E596}"/>
    <cellStyle name="Entrada 2 34 11" xfId="13223" xr:uid="{4C02FBA4-2954-4772-8F01-32DF30B01C17}"/>
    <cellStyle name="Entrada 2 34 12" xfId="13224" xr:uid="{293F0BF7-ADE8-44D0-9CDA-48347A878CE7}"/>
    <cellStyle name="Entrada 2 34 13" xfId="13225" xr:uid="{BF39C252-C51F-4F6F-B426-79DAAAB4CAA0}"/>
    <cellStyle name="Entrada 2 34 14" xfId="13226" xr:uid="{ED6418FD-2ECD-4E8C-A118-8FB4D3FCFCB9}"/>
    <cellStyle name="Entrada 2 34 15" xfId="13227" xr:uid="{1BFF3FA4-F8B5-4877-A73F-4A0E56A4B871}"/>
    <cellStyle name="Entrada 2 34 16" xfId="13228" xr:uid="{45AA202A-26D7-4F10-9734-67FDCEC5E187}"/>
    <cellStyle name="Entrada 2 34 17" xfId="13229" xr:uid="{57EAD502-C96F-493E-A3ED-8D72512205A6}"/>
    <cellStyle name="Entrada 2 34 18" xfId="13230" xr:uid="{718AB9C8-36FF-48F0-9CB8-79D25B3D765E}"/>
    <cellStyle name="Entrada 2 34 2" xfId="13231" xr:uid="{DC9214E1-C511-41CA-AE04-446AE44AE17D}"/>
    <cellStyle name="Entrada 2 34 3" xfId="13232" xr:uid="{9B1CCCA8-AA8B-40D9-AB59-6785D05A90B2}"/>
    <cellStyle name="Entrada 2 34 4" xfId="13233" xr:uid="{00CEA02F-2D17-45CB-838C-D60E0C8E146F}"/>
    <cellStyle name="Entrada 2 34 5" xfId="13234" xr:uid="{E5DFE293-C6D2-4277-8CA9-EE209EAD5AAA}"/>
    <cellStyle name="Entrada 2 34 6" xfId="13235" xr:uid="{E8ED4D17-F1A9-43B2-8418-31AB6604E131}"/>
    <cellStyle name="Entrada 2 34 7" xfId="13236" xr:uid="{C1A1122F-C7C1-4C6F-9662-5C8919E792FC}"/>
    <cellStyle name="Entrada 2 34 8" xfId="13237" xr:uid="{C9045417-B44A-4111-82F3-7639D6682B06}"/>
    <cellStyle name="Entrada 2 34 9" xfId="13238" xr:uid="{059B4320-225B-4A30-88EB-7A72A752C9E3}"/>
    <cellStyle name="Entrada 2 35" xfId="13239" xr:uid="{C3EF2AEA-3F4B-425C-BEDF-F6EB4410E2DF}"/>
    <cellStyle name="Entrada 2 36" xfId="13240" xr:uid="{6BBB8182-6091-475E-9AA5-D49DF40121F9}"/>
    <cellStyle name="Entrada 2 37" xfId="13241" xr:uid="{60AB0BBF-FEBD-4CEE-927E-7D783DC3DA49}"/>
    <cellStyle name="Entrada 2 38" xfId="13242" xr:uid="{2B58EB60-9198-498B-82F9-A90B31572B94}"/>
    <cellStyle name="Entrada 2 39" xfId="13243" xr:uid="{A135B85C-AF8E-4A4E-9EFB-CB7C0525C4D8}"/>
    <cellStyle name="Entrada 2 4" xfId="13244" xr:uid="{9F034D64-243F-4CD6-AFD3-C32C68F000EE}"/>
    <cellStyle name="Entrada 2 4 2" xfId="13245" xr:uid="{899C5A6E-8EE2-4EF5-8CE9-F643E9A0DD3C}"/>
    <cellStyle name="Entrada 2 40" xfId="13246" xr:uid="{8E342544-5745-4985-A39E-9278C90C94AC}"/>
    <cellStyle name="Entrada 2 41" xfId="13247" xr:uid="{5BEC89B7-EA57-47D1-9397-E698C4F1AEFB}"/>
    <cellStyle name="Entrada 2 42" xfId="13248" xr:uid="{91A52B16-46EF-41D4-BDFC-0B8866D4656A}"/>
    <cellStyle name="Entrada 2 43" xfId="13249" xr:uid="{15C9DF62-C8B6-45C8-AAD0-C165D0B88D74}"/>
    <cellStyle name="Entrada 2 44" xfId="13250" xr:uid="{D33DF4E0-26B5-41C3-AA21-D3D99AB0C24D}"/>
    <cellStyle name="Entrada 2 45" xfId="13251" xr:uid="{0463EB1E-30A6-49FB-9F51-5150F90F59D5}"/>
    <cellStyle name="Entrada 2 46" xfId="13252" xr:uid="{98CDB2A4-797B-48CB-B361-D7B5A76EBB48}"/>
    <cellStyle name="Entrada 2 47" xfId="13253" xr:uid="{C2768ED1-C8DE-4430-87E9-639D0F059AB5}"/>
    <cellStyle name="Entrada 2 5" xfId="13254" xr:uid="{C9A310B6-D474-436A-AF29-035FF27CEF2E}"/>
    <cellStyle name="Entrada 2 5 2" xfId="13255" xr:uid="{DEB916FC-D57B-4609-9218-45D3D8062FB4}"/>
    <cellStyle name="Entrada 2 6" xfId="13256" xr:uid="{D8129370-5316-41FF-93C4-AADAE478D63F}"/>
    <cellStyle name="Entrada 2 6 2" xfId="13257" xr:uid="{8011B8E6-A935-4C82-8CEC-A5CB72C34933}"/>
    <cellStyle name="Entrada 2 7" xfId="13258" xr:uid="{06E2B416-D76A-4D29-94F2-7DF2270FAACE}"/>
    <cellStyle name="Entrada 2 7 2" xfId="13259" xr:uid="{921C1492-7EAB-4066-8F5A-DF421A2DDD4C}"/>
    <cellStyle name="Entrada 2 8" xfId="13260" xr:uid="{DD096681-A4A1-451B-90B9-3C47F174908C}"/>
    <cellStyle name="Entrada 2 8 2" xfId="13261" xr:uid="{861D0A05-8654-4080-B1F2-E0BFC31DDACF}"/>
    <cellStyle name="Entrada 2 9" xfId="13262" xr:uid="{78E3A26C-6A4E-43A3-83AF-FBB752F96428}"/>
    <cellStyle name="Entrada 2 9 2" xfId="13263" xr:uid="{38825281-1CFE-4625-90F3-F41D08B85120}"/>
    <cellStyle name="Entrada 20" xfId="13264" xr:uid="{1D630541-A772-4749-A9AD-872723E23AC8}"/>
    <cellStyle name="Entrada 20 10" xfId="13265" xr:uid="{76D6E48C-213D-46B7-B70B-96CAA9E8BDCA}"/>
    <cellStyle name="Entrada 20 11" xfId="13266" xr:uid="{E213A144-070E-4A96-8481-38055011EA67}"/>
    <cellStyle name="Entrada 20 12" xfId="13267" xr:uid="{44C1030A-36CE-4A2B-99FB-60EA52B8BEED}"/>
    <cellStyle name="Entrada 20 13" xfId="13268" xr:uid="{A66127E9-C84E-4C65-A453-192F308C74A6}"/>
    <cellStyle name="Entrada 20 14" xfId="13269" xr:uid="{E54C4990-8381-4C2B-BCCB-02B7F480F89E}"/>
    <cellStyle name="Entrada 20 15" xfId="13270" xr:uid="{2ED91509-E00D-4F79-8606-DB987DB0AD7E}"/>
    <cellStyle name="Entrada 20 16" xfId="13271" xr:uid="{0D39CE63-8679-4BFF-9627-9F2FCA00221F}"/>
    <cellStyle name="Entrada 20 17" xfId="13272" xr:uid="{B6107002-0D05-4C27-BD2D-7744C784134C}"/>
    <cellStyle name="Entrada 20 18" xfId="13273" xr:uid="{5598BB04-AD83-40F4-96BF-704AC5D99578}"/>
    <cellStyle name="Entrada 20 2" xfId="13274" xr:uid="{21EE8CE8-DD7B-48E0-AA0B-9CA92E409B32}"/>
    <cellStyle name="Entrada 20 3" xfId="13275" xr:uid="{ED5B6826-67EE-4093-A2EA-20187B4294E3}"/>
    <cellStyle name="Entrada 20 4" xfId="13276" xr:uid="{7588FCA5-2B72-42D7-A564-08BA313E3B5B}"/>
    <cellStyle name="Entrada 20 5" xfId="13277" xr:uid="{810058B9-AB34-4ED1-8881-1DEB244CD372}"/>
    <cellStyle name="Entrada 20 6" xfId="13278" xr:uid="{BE81BE35-64F9-4D46-8717-D63BC61D8D3D}"/>
    <cellStyle name="Entrada 20 7" xfId="13279" xr:uid="{6FA75E5B-C187-4C37-BC34-7BC8B44E5582}"/>
    <cellStyle name="Entrada 20 8" xfId="13280" xr:uid="{A367BBA6-D4CA-47B1-AF33-5C42A6A89C2A}"/>
    <cellStyle name="Entrada 20 9" xfId="13281" xr:uid="{9CE2ED0C-8580-44A0-A58D-6316144FDB33}"/>
    <cellStyle name="Entrada 21" xfId="13282" xr:uid="{C17AA4F9-F422-4480-BDE4-27849E122CF2}"/>
    <cellStyle name="Entrada 21 10" xfId="13283" xr:uid="{249971D7-5294-455E-8C3B-01F61D805FBF}"/>
    <cellStyle name="Entrada 21 11" xfId="13284" xr:uid="{68944343-9268-4282-8CC2-549B41E1E03C}"/>
    <cellStyle name="Entrada 21 12" xfId="13285" xr:uid="{8C374B39-95A3-44D8-BC82-8589FF76F819}"/>
    <cellStyle name="Entrada 21 13" xfId="13286" xr:uid="{5F4A4AF4-F781-47E1-BA5F-946989781898}"/>
    <cellStyle name="Entrada 21 14" xfId="13287" xr:uid="{D4D0A00A-DA5C-4BF4-8CD6-30487D4EE6A0}"/>
    <cellStyle name="Entrada 21 15" xfId="13288" xr:uid="{69ED8F93-D097-4F97-B6B5-9DA9F6FE20FD}"/>
    <cellStyle name="Entrada 21 16" xfId="13289" xr:uid="{9641AABA-735A-455B-98EE-AA46C99A42EC}"/>
    <cellStyle name="Entrada 21 17" xfId="13290" xr:uid="{4C717876-AF24-46CA-A725-5BBF2F6E2461}"/>
    <cellStyle name="Entrada 21 18" xfId="13291" xr:uid="{5B0106EB-AE98-4049-9F73-D519A6B66525}"/>
    <cellStyle name="Entrada 21 2" xfId="13292" xr:uid="{C6DE170C-36A9-4EA1-AB00-5CCE8A9BBF06}"/>
    <cellStyle name="Entrada 21 3" xfId="13293" xr:uid="{34EE2CC3-839D-4E0C-88E9-52907FCF0386}"/>
    <cellStyle name="Entrada 21 4" xfId="13294" xr:uid="{E77294D3-85D3-4305-B0BA-6D7F1855E703}"/>
    <cellStyle name="Entrada 21 5" xfId="13295" xr:uid="{D9F8BC0A-A4E7-49A6-A152-EE9CA2A80B07}"/>
    <cellStyle name="Entrada 21 6" xfId="13296" xr:uid="{2BD17B5B-1723-4487-9168-8A6AA4435B99}"/>
    <cellStyle name="Entrada 21 7" xfId="13297" xr:uid="{F95E25E2-0711-4BD8-AF1E-BD146107AFB8}"/>
    <cellStyle name="Entrada 21 8" xfId="13298" xr:uid="{1F18BE21-C0FC-44AD-A06A-7237AFCF23D9}"/>
    <cellStyle name="Entrada 21 9" xfId="13299" xr:uid="{05BED8C1-9A3C-4F57-A04F-49C5DB319CD2}"/>
    <cellStyle name="Entrada 22" xfId="13300" xr:uid="{1CDA4FE7-19C6-4B84-8B8D-EE76A1181C9D}"/>
    <cellStyle name="Entrada 22 10" xfId="13301" xr:uid="{0840BA14-BBB3-43F5-BE6F-B934F35F4047}"/>
    <cellStyle name="Entrada 22 11" xfId="13302" xr:uid="{DCEE96AB-C197-4AA1-9BF6-CB5778453A2C}"/>
    <cellStyle name="Entrada 22 12" xfId="13303" xr:uid="{8A4864BD-5252-4D31-B2A3-774B8F059A27}"/>
    <cellStyle name="Entrada 22 13" xfId="13304" xr:uid="{04863521-DE20-45A8-AE70-6C194A50A12B}"/>
    <cellStyle name="Entrada 22 14" xfId="13305" xr:uid="{7331DC82-01B3-42B9-8987-0FABCB5287F2}"/>
    <cellStyle name="Entrada 22 15" xfId="13306" xr:uid="{AB996983-783F-44C7-8A0D-B7354B725069}"/>
    <cellStyle name="Entrada 22 16" xfId="13307" xr:uid="{1E9F2B36-8CA4-4C61-A5E2-A6118427E488}"/>
    <cellStyle name="Entrada 22 17" xfId="13308" xr:uid="{5B8ABD8F-873B-4AF5-B6FE-A5F0C093E9C7}"/>
    <cellStyle name="Entrada 22 18" xfId="13309" xr:uid="{91ED949B-47F7-449B-AA6F-723D6A2D6E82}"/>
    <cellStyle name="Entrada 22 2" xfId="13310" xr:uid="{48C95C70-76D7-4D14-B007-AC504F928FBC}"/>
    <cellStyle name="Entrada 22 3" xfId="13311" xr:uid="{CE3831C2-A0B6-4144-9CDE-7D3A4A1D10D6}"/>
    <cellStyle name="Entrada 22 4" xfId="13312" xr:uid="{268C4043-DC51-43CC-B747-1BA51C49E8B9}"/>
    <cellStyle name="Entrada 22 5" xfId="13313" xr:uid="{58C2D2AA-B5D8-4422-85F2-DCB730E12E1A}"/>
    <cellStyle name="Entrada 22 6" xfId="13314" xr:uid="{903F3F44-AC35-4312-BD62-6B9C7A2EC879}"/>
    <cellStyle name="Entrada 22 7" xfId="13315" xr:uid="{A6E3ABDE-2C37-4091-9A0C-39B88922B93C}"/>
    <cellStyle name="Entrada 22 8" xfId="13316" xr:uid="{D99B5E37-ADDA-4105-8840-67701DEC79D8}"/>
    <cellStyle name="Entrada 22 9" xfId="13317" xr:uid="{A8FC182A-8203-4DCB-ACE9-F7EFA0F866C4}"/>
    <cellStyle name="Entrada 23" xfId="13318" xr:uid="{D002C550-B7AE-4C8F-90AD-27C9B6AA136D}"/>
    <cellStyle name="Entrada 23 10" xfId="13319" xr:uid="{214C0B67-7DB9-4B4C-97F7-E2636C487109}"/>
    <cellStyle name="Entrada 23 11" xfId="13320" xr:uid="{E2C579B2-5F99-45CB-AAFF-5DA08B466AE1}"/>
    <cellStyle name="Entrada 23 12" xfId="13321" xr:uid="{D1CCAD0A-A197-433F-A1C8-E1A4F301FBD1}"/>
    <cellStyle name="Entrada 23 13" xfId="13322" xr:uid="{498C7315-19C1-409C-A741-EB78C406977E}"/>
    <cellStyle name="Entrada 23 14" xfId="13323" xr:uid="{16CBD8DC-B243-4D22-A84B-28A46C4E1A1C}"/>
    <cellStyle name="Entrada 23 15" xfId="13324" xr:uid="{809E6F4C-696A-460F-AD73-5747C521DC98}"/>
    <cellStyle name="Entrada 23 16" xfId="13325" xr:uid="{12D9746B-B522-4859-8B68-CED9CD97CDB1}"/>
    <cellStyle name="Entrada 23 17" xfId="13326" xr:uid="{86E2A29C-098B-4490-ACE2-A7E0568F4462}"/>
    <cellStyle name="Entrada 23 18" xfId="13327" xr:uid="{25EE77A4-F92A-424D-8B34-FB94B37ACBA4}"/>
    <cellStyle name="Entrada 23 2" xfId="13328" xr:uid="{6683B9E9-98CE-425F-9C5F-4BBC1BF8AC48}"/>
    <cellStyle name="Entrada 23 3" xfId="13329" xr:uid="{5DFCCE4D-D525-43D2-B4C3-BA17054F49E8}"/>
    <cellStyle name="Entrada 23 4" xfId="13330" xr:uid="{FDE0B6D4-6950-4C78-B6E6-E91E315B4A25}"/>
    <cellStyle name="Entrada 23 5" xfId="13331" xr:uid="{7CD52CCD-845B-4824-A5C6-DAB9BDCB5166}"/>
    <cellStyle name="Entrada 23 6" xfId="13332" xr:uid="{151FD766-11A0-46B2-B80C-393A6C479263}"/>
    <cellStyle name="Entrada 23 7" xfId="13333" xr:uid="{B4FC29FE-CE18-4BFB-90C0-DBD2EB2F9216}"/>
    <cellStyle name="Entrada 23 8" xfId="13334" xr:uid="{7CB9066B-05CB-4AA9-8FDC-88CCA638B51C}"/>
    <cellStyle name="Entrada 23 9" xfId="13335" xr:uid="{0DCFB076-3513-4372-B744-A2314E787551}"/>
    <cellStyle name="Entrada 24" xfId="13336" xr:uid="{B8144A3A-6806-4C6B-9ABA-8D8EEE1D2F63}"/>
    <cellStyle name="Entrada 24 10" xfId="13337" xr:uid="{4A45D266-A454-439B-88B5-338FF1E68C44}"/>
    <cellStyle name="Entrada 24 11" xfId="13338" xr:uid="{02186731-B108-4EB6-83C5-90EB04B4C642}"/>
    <cellStyle name="Entrada 24 12" xfId="13339" xr:uid="{9FAE4DE8-0F95-43EE-99AE-10AC27583DE0}"/>
    <cellStyle name="Entrada 24 13" xfId="13340" xr:uid="{53697B60-58E1-4A4B-BFB9-AF3ECE2FD76F}"/>
    <cellStyle name="Entrada 24 14" xfId="13341" xr:uid="{4C53BA86-AABD-463E-B732-18B9D8791B04}"/>
    <cellStyle name="Entrada 24 15" xfId="13342" xr:uid="{D27D386D-D361-4F50-AB24-8674C2D5817E}"/>
    <cellStyle name="Entrada 24 16" xfId="13343" xr:uid="{21CC7EB5-ACE5-47AD-A08B-6BB6E6BA720A}"/>
    <cellStyle name="Entrada 24 17" xfId="13344" xr:uid="{2498C81F-CDA4-48B5-8410-5201B5247762}"/>
    <cellStyle name="Entrada 24 18" xfId="13345" xr:uid="{144FE6F2-8F8C-4AF2-B25D-7D15116AC0AE}"/>
    <cellStyle name="Entrada 24 2" xfId="13346" xr:uid="{2333863D-E75A-458D-98E3-746A86E3B4CC}"/>
    <cellStyle name="Entrada 24 3" xfId="13347" xr:uid="{D5D6736D-AA0C-4806-ADF2-09FE760A78DF}"/>
    <cellStyle name="Entrada 24 4" xfId="13348" xr:uid="{C800BF78-DC35-4B45-8A08-218CF17C6DDC}"/>
    <cellStyle name="Entrada 24 5" xfId="13349" xr:uid="{3D504085-75E2-44E8-8426-827B8B1DB5D1}"/>
    <cellStyle name="Entrada 24 6" xfId="13350" xr:uid="{9183C73A-D860-4A6C-9730-3934C04EE475}"/>
    <cellStyle name="Entrada 24 7" xfId="13351" xr:uid="{338CB9CD-2059-4CD2-9A91-AF07C0789A44}"/>
    <cellStyle name="Entrada 24 8" xfId="13352" xr:uid="{C29FADEA-2725-46BA-8D29-E96907B7CCBF}"/>
    <cellStyle name="Entrada 24 9" xfId="13353" xr:uid="{1DBF5A0F-0C37-4B58-B0E8-C3B251770FF9}"/>
    <cellStyle name="Entrada 25" xfId="13354" xr:uid="{422A82E8-3D56-4822-ABC1-2A78A67FA4AC}"/>
    <cellStyle name="Entrada 25 10" xfId="13355" xr:uid="{3EE5C6D3-4FBE-4FE0-B41A-D183DCC7B327}"/>
    <cellStyle name="Entrada 25 11" xfId="13356" xr:uid="{DBA73249-580B-490C-81AF-C2BC8E0B6440}"/>
    <cellStyle name="Entrada 25 12" xfId="13357" xr:uid="{BBA9DCE8-EE55-4036-B3D9-BFE96A0DBF8D}"/>
    <cellStyle name="Entrada 25 13" xfId="13358" xr:uid="{B5C19515-D440-424D-85A7-DF9516F0626F}"/>
    <cellStyle name="Entrada 25 14" xfId="13359" xr:uid="{9F035BA9-8C75-4B2D-AD14-15FE64626336}"/>
    <cellStyle name="Entrada 25 15" xfId="13360" xr:uid="{305D6B85-9ECE-4F6A-9133-F812628B3958}"/>
    <cellStyle name="Entrada 25 16" xfId="13361" xr:uid="{2EBF28A8-E064-448A-B6D5-8BEC8E1D1797}"/>
    <cellStyle name="Entrada 25 17" xfId="13362" xr:uid="{56C4B3F3-758F-42D1-A383-0088B3EA7581}"/>
    <cellStyle name="Entrada 25 18" xfId="13363" xr:uid="{5FFD32D0-11F3-44E0-B849-F07C2E1F186F}"/>
    <cellStyle name="Entrada 25 2" xfId="13364" xr:uid="{EFF03BD1-2617-4A68-9C01-026DB726CF06}"/>
    <cellStyle name="Entrada 25 3" xfId="13365" xr:uid="{93C09AA9-A40F-4071-8FD9-6B9BF6D4AC6B}"/>
    <cellStyle name="Entrada 25 4" xfId="13366" xr:uid="{E5527C76-EC12-4DE2-9BEF-D0D93238FC1C}"/>
    <cellStyle name="Entrada 25 5" xfId="13367" xr:uid="{5D263056-E0C5-468B-A13C-FDAAA6F6D59B}"/>
    <cellStyle name="Entrada 25 6" xfId="13368" xr:uid="{3A438E91-3857-42F1-8521-49F4101C2DAD}"/>
    <cellStyle name="Entrada 25 7" xfId="13369" xr:uid="{FED099B5-78CF-4859-8648-1C5EC594F736}"/>
    <cellStyle name="Entrada 25 8" xfId="13370" xr:uid="{A71D35EE-71DD-41C4-B015-47ED413C32C0}"/>
    <cellStyle name="Entrada 25 9" xfId="13371" xr:uid="{23B2347D-5207-40C5-B9F7-B0D9309E3DCF}"/>
    <cellStyle name="Entrada 26" xfId="13372" xr:uid="{D6FFE50E-8932-457A-B319-8EAA1464489F}"/>
    <cellStyle name="Entrada 26 10" xfId="13373" xr:uid="{3067A28F-E54B-4B34-88C4-2056C14726B2}"/>
    <cellStyle name="Entrada 26 11" xfId="13374" xr:uid="{C66065DE-46C8-4E6B-B294-4B3944CE4160}"/>
    <cellStyle name="Entrada 26 12" xfId="13375" xr:uid="{6F5F3B79-BF2A-4DB2-94CF-A70FBD79658B}"/>
    <cellStyle name="Entrada 26 13" xfId="13376" xr:uid="{31B94F8B-30B3-4188-9C6C-7EAC11C2D0A3}"/>
    <cellStyle name="Entrada 26 14" xfId="13377" xr:uid="{CE8C61BD-B345-49E6-88A0-32900A112072}"/>
    <cellStyle name="Entrada 26 15" xfId="13378" xr:uid="{B2D71A9E-6765-46D2-A12A-6575E15009DA}"/>
    <cellStyle name="Entrada 26 16" xfId="13379" xr:uid="{B6633441-8DD5-4AD8-BBF1-CAEE12E55F4D}"/>
    <cellStyle name="Entrada 26 17" xfId="13380" xr:uid="{03D5C878-89DE-4F3B-BAB2-410AAA9A83BA}"/>
    <cellStyle name="Entrada 26 18" xfId="13381" xr:uid="{AD4E156C-BCA8-4FBE-B68C-EDF879D9B142}"/>
    <cellStyle name="Entrada 26 2" xfId="13382" xr:uid="{750E3E16-EE5D-47BF-9315-C65666E6F49B}"/>
    <cellStyle name="Entrada 26 3" xfId="13383" xr:uid="{2660490A-D970-4D63-9740-E1C7718A041D}"/>
    <cellStyle name="Entrada 26 4" xfId="13384" xr:uid="{25AC2DE7-88DB-4F91-90C8-A497E29F2B37}"/>
    <cellStyle name="Entrada 26 5" xfId="13385" xr:uid="{CE2B57CC-CF33-402F-9E1B-EE7D6A7E2791}"/>
    <cellStyle name="Entrada 26 6" xfId="13386" xr:uid="{BF4F57A8-13F3-4C1F-9C63-260277CE7F48}"/>
    <cellStyle name="Entrada 26 7" xfId="13387" xr:uid="{B2B56375-69EB-462C-973E-330FDE1B2B89}"/>
    <cellStyle name="Entrada 26 8" xfId="13388" xr:uid="{E94F3D1D-1514-44F5-A171-08FCAC15F2B7}"/>
    <cellStyle name="Entrada 26 9" xfId="13389" xr:uid="{10AE3414-9A49-492D-9E08-8945993693DE}"/>
    <cellStyle name="Entrada 27" xfId="13390" xr:uid="{C3B6D83C-3178-4958-92CE-28B6B4DF1DBE}"/>
    <cellStyle name="Entrada 27 10" xfId="13391" xr:uid="{A557D98B-ACF7-43AC-AE44-56F351B21FED}"/>
    <cellStyle name="Entrada 27 11" xfId="13392" xr:uid="{41C134DC-1A67-4058-94FD-AD05AFB623E2}"/>
    <cellStyle name="Entrada 27 12" xfId="13393" xr:uid="{2FB833B8-C09A-4C11-B256-89D4438EAFE7}"/>
    <cellStyle name="Entrada 27 13" xfId="13394" xr:uid="{F10272D0-83EC-4BB3-A6DB-F6E6BE67B690}"/>
    <cellStyle name="Entrada 27 14" xfId="13395" xr:uid="{4259E8A3-2F5A-49C9-BA18-2625D4B69BD1}"/>
    <cellStyle name="Entrada 27 15" xfId="13396" xr:uid="{2AEB91E4-28EF-4041-9021-18A618FA52DD}"/>
    <cellStyle name="Entrada 27 16" xfId="13397" xr:uid="{372F881C-E1AF-495B-80B4-4DD44F7F7B8B}"/>
    <cellStyle name="Entrada 27 17" xfId="13398" xr:uid="{1EC46CE6-5144-4594-8DB3-1FDE59035449}"/>
    <cellStyle name="Entrada 27 18" xfId="13399" xr:uid="{AEF4786B-98AD-46A6-95D0-BC5286B33F1F}"/>
    <cellStyle name="Entrada 27 2" xfId="13400" xr:uid="{14037F74-16B0-434B-83DB-EDAA7449C0DA}"/>
    <cellStyle name="Entrada 27 3" xfId="13401" xr:uid="{2B1E5D6A-4F20-444C-8F4A-B624E0113304}"/>
    <cellStyle name="Entrada 27 4" xfId="13402" xr:uid="{33742A4B-EEDA-4E62-A903-33942146F405}"/>
    <cellStyle name="Entrada 27 5" xfId="13403" xr:uid="{3C1E845F-EEC5-459D-9D6F-E198C083E57E}"/>
    <cellStyle name="Entrada 27 6" xfId="13404" xr:uid="{698BB5AF-F162-4BDA-8656-C1FCA24564FD}"/>
    <cellStyle name="Entrada 27 7" xfId="13405" xr:uid="{B49D2EF5-28A7-40DF-A850-BB1E377C0D02}"/>
    <cellStyle name="Entrada 27 8" xfId="13406" xr:uid="{3EDB31DA-7C0B-4ADA-BE10-37363EA1F1CD}"/>
    <cellStyle name="Entrada 27 9" xfId="13407" xr:uid="{1064062A-E435-4844-BFED-C0B50464CBE7}"/>
    <cellStyle name="Entrada 28" xfId="13408" xr:uid="{08726189-B2A7-4059-9856-3CCF484C502E}"/>
    <cellStyle name="Entrada 28 10" xfId="13409" xr:uid="{18F2D6BF-5844-4D37-A343-E01F3D65345E}"/>
    <cellStyle name="Entrada 28 11" xfId="13410" xr:uid="{537CC155-7C99-455F-8D25-8D6AB5A6EDDC}"/>
    <cellStyle name="Entrada 28 12" xfId="13411" xr:uid="{630EF799-3B23-4772-B846-F5A68624AA60}"/>
    <cellStyle name="Entrada 28 13" xfId="13412" xr:uid="{07838E29-334C-4198-ACD6-077F1F4A1B53}"/>
    <cellStyle name="Entrada 28 14" xfId="13413" xr:uid="{AAD2D45C-CFD0-45EF-A65E-6337D940FCC1}"/>
    <cellStyle name="Entrada 28 15" xfId="13414" xr:uid="{A79DF87B-AD17-42EF-8121-4D6F795883FE}"/>
    <cellStyle name="Entrada 28 16" xfId="13415" xr:uid="{960FEB53-15DB-4E54-8140-117B2C5F6CB8}"/>
    <cellStyle name="Entrada 28 17" xfId="13416" xr:uid="{8B2A8E81-DCB9-4593-9F92-57A59DC6388F}"/>
    <cellStyle name="Entrada 28 18" xfId="13417" xr:uid="{C46E54E9-30C5-466F-862A-7E91B9CEB104}"/>
    <cellStyle name="Entrada 28 2" xfId="13418" xr:uid="{6D927F38-1D4C-48C0-B9FF-5BA27633C555}"/>
    <cellStyle name="Entrada 28 3" xfId="13419" xr:uid="{19A84B0C-2F5B-4451-9A47-073E39A42AC9}"/>
    <cellStyle name="Entrada 28 4" xfId="13420" xr:uid="{91224FA0-6DBC-46F2-B2D8-E74A61CA5B61}"/>
    <cellStyle name="Entrada 28 5" xfId="13421" xr:uid="{7F8CF4FC-ED29-4335-8DAD-7E297B299914}"/>
    <cellStyle name="Entrada 28 6" xfId="13422" xr:uid="{B4159FA5-8AF1-4A9D-B3BB-4C66B05D70EA}"/>
    <cellStyle name="Entrada 28 7" xfId="13423" xr:uid="{8BEA408C-DFD4-457F-ADD5-C58BC7377B17}"/>
    <cellStyle name="Entrada 28 8" xfId="13424" xr:uid="{30A7DAD5-3470-4F7A-88E0-9255AEFB3977}"/>
    <cellStyle name="Entrada 28 9" xfId="13425" xr:uid="{7C5E2C3A-C8CE-4376-9502-6B46FD41DDAB}"/>
    <cellStyle name="Entrada 29" xfId="13426" xr:uid="{0F6E29CF-C937-4241-89F7-987FF85E3DFF}"/>
    <cellStyle name="Entrada 29 10" xfId="13427" xr:uid="{DB27BAD8-1651-4A06-BEE7-1520EB1DE0CB}"/>
    <cellStyle name="Entrada 29 11" xfId="13428" xr:uid="{AABDEA36-845B-40EB-8487-5BE6D38F03AF}"/>
    <cellStyle name="Entrada 29 12" xfId="13429" xr:uid="{3BF5FBB6-DE06-4A1A-8534-45E442A40D04}"/>
    <cellStyle name="Entrada 29 13" xfId="13430" xr:uid="{599751B3-EAFC-4639-B1A2-C9062052229F}"/>
    <cellStyle name="Entrada 29 14" xfId="13431" xr:uid="{C95A5828-16BC-46D4-B632-9DF45877CA1C}"/>
    <cellStyle name="Entrada 29 15" xfId="13432" xr:uid="{6CA4499A-C11A-4965-937A-4436136BA36D}"/>
    <cellStyle name="Entrada 29 16" xfId="13433" xr:uid="{8B0C5D70-FCA4-418A-B766-D57C1203A23B}"/>
    <cellStyle name="Entrada 29 17" xfId="13434" xr:uid="{85BB0E3D-FD15-47B1-B726-491950C33FBB}"/>
    <cellStyle name="Entrada 29 18" xfId="13435" xr:uid="{4EF3ACEA-9AB1-45A2-BB66-C0D33F9B16CE}"/>
    <cellStyle name="Entrada 29 2" xfId="13436" xr:uid="{C9D8C267-EB99-4589-B5B4-97CB8B0BC791}"/>
    <cellStyle name="Entrada 29 3" xfId="13437" xr:uid="{270E4672-FE3E-4199-B800-76085C2038A9}"/>
    <cellStyle name="Entrada 29 4" xfId="13438" xr:uid="{51B4BE1F-EB78-4BBF-9B4E-F66E56C7D937}"/>
    <cellStyle name="Entrada 29 5" xfId="13439" xr:uid="{0D83A602-A50A-4629-AE7E-78C772C1F7F0}"/>
    <cellStyle name="Entrada 29 6" xfId="13440" xr:uid="{4E835201-EFE1-4CD2-8A84-0EC83BFD2D01}"/>
    <cellStyle name="Entrada 29 7" xfId="13441" xr:uid="{19122509-D425-4E41-8875-8C0C594422B8}"/>
    <cellStyle name="Entrada 29 8" xfId="13442" xr:uid="{2FF4EA84-F743-493F-A360-AA0A8D06E68C}"/>
    <cellStyle name="Entrada 29 9" xfId="13443" xr:uid="{B33B0750-DBFD-41E6-BEAD-11AC686E8A5F}"/>
    <cellStyle name="Entrada 3" xfId="13444" xr:uid="{5EA0704A-4C8A-4410-B3D4-7C9808D44A34}"/>
    <cellStyle name="Entrada 3 10" xfId="13445" xr:uid="{AAF34C36-AF69-401E-9D18-78EB7883178E}"/>
    <cellStyle name="Entrada 3 11" xfId="13446" xr:uid="{92F9FDD7-69AA-4DA9-9552-0925E5A18D63}"/>
    <cellStyle name="Entrada 3 12" xfId="13447" xr:uid="{B9E192D7-6BFB-4E59-82F1-526053ACDEF7}"/>
    <cellStyle name="Entrada 3 13" xfId="13448" xr:uid="{E2845354-D7D2-4AF4-BCCC-EC1AF426FBFA}"/>
    <cellStyle name="Entrada 3 14" xfId="13449" xr:uid="{00675E7A-6EC7-42B1-A789-D90E732AC556}"/>
    <cellStyle name="Entrada 3 15" xfId="13450" xr:uid="{C865A80C-CAB3-42D2-A097-6F97304A4F5F}"/>
    <cellStyle name="Entrada 3 16" xfId="13451" xr:uid="{60B4D036-5AE0-4EB1-ADC6-CC62112E239E}"/>
    <cellStyle name="Entrada 3 17" xfId="13452" xr:uid="{168AC9D9-F50A-4202-8703-17448541C706}"/>
    <cellStyle name="Entrada 3 18" xfId="13453" xr:uid="{C316CBAE-D92B-4824-A14D-0622261638D8}"/>
    <cellStyle name="Entrada 3 19" xfId="13454" xr:uid="{6207BC3A-C0D4-47D9-929B-045386232BB4}"/>
    <cellStyle name="Entrada 3 2" xfId="13455" xr:uid="{ECE0DA89-EBCA-4E56-BC30-5221C8A74B8F}"/>
    <cellStyle name="Entrada 3 20" xfId="13456" xr:uid="{D35A1AE1-F8E6-4379-9F7C-C7F52613EF53}"/>
    <cellStyle name="Entrada 3 3" xfId="13457" xr:uid="{4FE740EB-27C3-428F-8ABF-4D3366DB1539}"/>
    <cellStyle name="Entrada 3 4" xfId="13458" xr:uid="{551707EF-A5A3-4ACF-BE12-6FBA8E01D0B6}"/>
    <cellStyle name="Entrada 3 5" xfId="13459" xr:uid="{9DFAD24E-72B3-4377-8754-45EF7F1E4C12}"/>
    <cellStyle name="Entrada 3 6" xfId="13460" xr:uid="{57C314C7-3C64-4E3F-843C-DF2D6DEDD9E2}"/>
    <cellStyle name="Entrada 3 7" xfId="13461" xr:uid="{558DC407-6D75-48A9-ADD9-C47DB753AE7F}"/>
    <cellStyle name="Entrada 3 8" xfId="13462" xr:uid="{E37490AB-0C0F-4DE2-B09E-49CD01D3459E}"/>
    <cellStyle name="Entrada 3 9" xfId="13463" xr:uid="{E7A09F07-FFDF-4765-8D8B-179817BD1DE3}"/>
    <cellStyle name="Entrada 30" xfId="13464" xr:uid="{87D085C8-7DB1-4897-B6AC-C0EB3B9B6C58}"/>
    <cellStyle name="Entrada 30 10" xfId="13465" xr:uid="{109C2E3A-ADE1-4161-AC4B-48192293B20C}"/>
    <cellStyle name="Entrada 30 11" xfId="13466" xr:uid="{55F5236D-12B5-4B25-A2DA-2E64993F8D59}"/>
    <cellStyle name="Entrada 30 12" xfId="13467" xr:uid="{A10666D5-2B8D-418B-B42C-53861AF8463A}"/>
    <cellStyle name="Entrada 30 13" xfId="13468" xr:uid="{925E8A7B-EAAE-4310-8D38-B2D4DF3A7D9C}"/>
    <cellStyle name="Entrada 30 14" xfId="13469" xr:uid="{14DA5A7F-2583-4F95-9814-F774B5B9FC6C}"/>
    <cellStyle name="Entrada 30 15" xfId="13470" xr:uid="{383A5D73-EC9B-41A8-A0DE-FE0E8BC6A137}"/>
    <cellStyle name="Entrada 30 16" xfId="13471" xr:uid="{1AED7BCD-8E97-42A9-A091-0443E346991B}"/>
    <cellStyle name="Entrada 30 17" xfId="13472" xr:uid="{8B7E8556-C181-4108-BA4B-3006E0287DA0}"/>
    <cellStyle name="Entrada 30 18" xfId="13473" xr:uid="{4CB13C8E-F1E4-441E-B0DE-60EFD75D5F6B}"/>
    <cellStyle name="Entrada 30 2" xfId="13474" xr:uid="{E071DFFA-C99A-4B1E-89A8-16D97B320A4D}"/>
    <cellStyle name="Entrada 30 3" xfId="13475" xr:uid="{4D66A399-6090-4F38-863A-3073E3CFC750}"/>
    <cellStyle name="Entrada 30 4" xfId="13476" xr:uid="{53B9A7EE-D418-47E8-A881-2E41095A9640}"/>
    <cellStyle name="Entrada 30 5" xfId="13477" xr:uid="{6E2952D0-BA4A-452D-AD19-CCBD68DB1447}"/>
    <cellStyle name="Entrada 30 6" xfId="13478" xr:uid="{8E67848A-A460-4853-AB74-578518BD67C8}"/>
    <cellStyle name="Entrada 30 7" xfId="13479" xr:uid="{8B6C9F49-D850-4733-97B2-C46475CC5930}"/>
    <cellStyle name="Entrada 30 8" xfId="13480" xr:uid="{3440ABCF-90CE-45FC-98FA-8615F00CCB9F}"/>
    <cellStyle name="Entrada 30 9" xfId="13481" xr:uid="{2E596DF8-5A52-4AF7-B88B-0FF09F12AE5A}"/>
    <cellStyle name="Entrada 31" xfId="13482" xr:uid="{AE69B301-8E9D-420D-A524-E7421ACA812D}"/>
    <cellStyle name="Entrada 31 10" xfId="13483" xr:uid="{188A28DB-5F6D-4C79-A71E-1E887B98AE8A}"/>
    <cellStyle name="Entrada 31 11" xfId="13484" xr:uid="{620405F9-D157-4E04-B8A2-A5F3738A9410}"/>
    <cellStyle name="Entrada 31 12" xfId="13485" xr:uid="{1C10EE01-3705-4DF6-A08D-F70AC87A9136}"/>
    <cellStyle name="Entrada 31 13" xfId="13486" xr:uid="{5179DED2-8CAB-4E0B-9F96-A0FB36E47BE4}"/>
    <cellStyle name="Entrada 31 14" xfId="13487" xr:uid="{EEC5AFC8-314C-48A0-91F8-9086F52A09AD}"/>
    <cellStyle name="Entrada 31 15" xfId="13488" xr:uid="{055F8F2F-91F7-4342-94E3-72101961A68F}"/>
    <cellStyle name="Entrada 31 16" xfId="13489" xr:uid="{B1F567F3-9472-42D1-B6B2-294D37C9B857}"/>
    <cellStyle name="Entrada 31 17" xfId="13490" xr:uid="{4BF2CEB6-AD00-456C-AB0E-DC1DE14C3CA1}"/>
    <cellStyle name="Entrada 31 18" xfId="13491" xr:uid="{0A2E74CD-EFA2-4D24-B998-DFB9C62129BA}"/>
    <cellStyle name="Entrada 31 2" xfId="13492" xr:uid="{FA4A93EB-88B8-44B8-9D4F-F82DC2D9C57A}"/>
    <cellStyle name="Entrada 31 3" xfId="13493" xr:uid="{C015ACF0-7C00-4534-8B88-29585E3030EE}"/>
    <cellStyle name="Entrada 31 4" xfId="13494" xr:uid="{045AF830-0D0D-412B-980F-DB6C75D4ABDA}"/>
    <cellStyle name="Entrada 31 5" xfId="13495" xr:uid="{59F69577-FD45-4EB9-B90E-C234A2A18BA8}"/>
    <cellStyle name="Entrada 31 6" xfId="13496" xr:uid="{DAD2CBB5-9041-40A1-84D0-DDE0BD75C6FD}"/>
    <cellStyle name="Entrada 31 7" xfId="13497" xr:uid="{1030D864-7E0D-4DB8-A5D7-7697D1217D18}"/>
    <cellStyle name="Entrada 31 8" xfId="13498" xr:uid="{98CD957C-6E3B-4C22-AEDC-23777C685DBE}"/>
    <cellStyle name="Entrada 31 9" xfId="13499" xr:uid="{273896D0-8B78-450C-90D9-3250A0B04CDC}"/>
    <cellStyle name="Entrada 32" xfId="13500" xr:uid="{65BA665E-AC3E-4204-9B23-5A96F181A8C6}"/>
    <cellStyle name="Entrada 32 10" xfId="13501" xr:uid="{5E7C3319-69E7-4365-87C4-F42E895D005C}"/>
    <cellStyle name="Entrada 32 11" xfId="13502" xr:uid="{F2907A79-A7EC-489D-A0E3-45F7C4FECB85}"/>
    <cellStyle name="Entrada 32 12" xfId="13503" xr:uid="{9026DD22-D72F-4511-B610-B37D8A816EFC}"/>
    <cellStyle name="Entrada 32 13" xfId="13504" xr:uid="{1BF31846-DDCA-42C2-A837-9D2CFFC12072}"/>
    <cellStyle name="Entrada 32 14" xfId="13505" xr:uid="{BC52F46A-3280-43BA-9F16-9C604708BB65}"/>
    <cellStyle name="Entrada 32 15" xfId="13506" xr:uid="{306F0089-BBB6-465A-9675-A987E9A81E2E}"/>
    <cellStyle name="Entrada 32 16" xfId="13507" xr:uid="{E291C01B-61D3-4708-83E9-56BE452D973D}"/>
    <cellStyle name="Entrada 32 17" xfId="13508" xr:uid="{8BD2BCB4-01EA-4141-8EDF-7B6183923A56}"/>
    <cellStyle name="Entrada 32 18" xfId="13509" xr:uid="{D087E083-9E8C-445B-845C-59CD3127B534}"/>
    <cellStyle name="Entrada 32 2" xfId="13510" xr:uid="{ACE84AFB-7C61-47C4-948B-78697636D721}"/>
    <cellStyle name="Entrada 32 3" xfId="13511" xr:uid="{953AF4A2-B89F-4D2A-8568-F291E5C2BB02}"/>
    <cellStyle name="Entrada 32 4" xfId="13512" xr:uid="{6DAB5A04-F75F-4DB3-8B0B-BB77E4AF9AFE}"/>
    <cellStyle name="Entrada 32 5" xfId="13513" xr:uid="{349BD561-292C-46A5-9FC5-44671FABBBEA}"/>
    <cellStyle name="Entrada 32 6" xfId="13514" xr:uid="{55F848E5-919F-4C6B-9208-FF829BFBC2F0}"/>
    <cellStyle name="Entrada 32 7" xfId="13515" xr:uid="{06812A0C-09A1-473D-9647-F2B6ECEAAC95}"/>
    <cellStyle name="Entrada 32 8" xfId="13516" xr:uid="{2C060B00-0D6A-4A16-8D7B-91C831F93F65}"/>
    <cellStyle name="Entrada 32 9" xfId="13517" xr:uid="{35A52190-6A68-46D7-86D3-753F910ED937}"/>
    <cellStyle name="Entrada 33" xfId="13518" xr:uid="{8338E3D9-D735-4EFE-9131-115EB5EC44F2}"/>
    <cellStyle name="Entrada 33 10" xfId="13519" xr:uid="{45E47923-2DD2-4CB7-BC00-897D535CF78F}"/>
    <cellStyle name="Entrada 33 11" xfId="13520" xr:uid="{B3CA196E-2F2E-4900-B3BB-81DA1E801072}"/>
    <cellStyle name="Entrada 33 12" xfId="13521" xr:uid="{68A5576C-5394-49BE-82C6-9CD72A74B64B}"/>
    <cellStyle name="Entrada 33 13" xfId="13522" xr:uid="{2639B271-8703-4D8B-A7EC-96BAEDFA2202}"/>
    <cellStyle name="Entrada 33 14" xfId="13523" xr:uid="{5B204A0F-5343-42FB-9AFB-A2D51178D525}"/>
    <cellStyle name="Entrada 33 15" xfId="13524" xr:uid="{63190B43-4B9B-452C-A7A9-06F10A445C46}"/>
    <cellStyle name="Entrada 33 16" xfId="13525" xr:uid="{3DD3180C-200C-476F-9097-8DE36BA9D06B}"/>
    <cellStyle name="Entrada 33 17" xfId="13526" xr:uid="{7CD3A9D5-4E25-493E-9359-EF47E8B9A651}"/>
    <cellStyle name="Entrada 33 18" xfId="13527" xr:uid="{4399C409-8554-4B24-B721-975F8D992FAA}"/>
    <cellStyle name="Entrada 33 2" xfId="13528" xr:uid="{0FEAFF22-F42C-432D-8560-F4543C7A8E16}"/>
    <cellStyle name="Entrada 33 3" xfId="13529" xr:uid="{4F41FA0A-12CD-4B72-8F6B-5062FFB3B051}"/>
    <cellStyle name="Entrada 33 4" xfId="13530" xr:uid="{924F9C4C-268E-44CF-A0F5-F5C9E71A2A98}"/>
    <cellStyle name="Entrada 33 5" xfId="13531" xr:uid="{9D41E4D8-06B7-45E6-90FF-1B6A2020D4DD}"/>
    <cellStyle name="Entrada 33 6" xfId="13532" xr:uid="{FFA18C45-18ED-4CF7-86CD-D09B9EC90EB3}"/>
    <cellStyle name="Entrada 33 7" xfId="13533" xr:uid="{DB793E3C-02D3-49CE-9679-BCA8CE34DDA9}"/>
    <cellStyle name="Entrada 33 8" xfId="13534" xr:uid="{9B43E2F8-F3EA-4500-87DC-E53C12E741A6}"/>
    <cellStyle name="Entrada 33 9" xfId="13535" xr:uid="{E7C4C619-C9C6-47FF-832F-FBFA729C416E}"/>
    <cellStyle name="Entrada 34" xfId="13536" xr:uid="{C5CD857B-4F82-4E74-AAEC-01F167E86909}"/>
    <cellStyle name="Entrada 34 10" xfId="13537" xr:uid="{77A889D6-BE96-4C14-94DB-AA3CC073ADF2}"/>
    <cellStyle name="Entrada 34 11" xfId="13538" xr:uid="{28B2B3CF-A480-4E6E-AED4-2AD5433857BB}"/>
    <cellStyle name="Entrada 34 12" xfId="13539" xr:uid="{9693DDA4-D1BA-4493-A430-D19E91D629DA}"/>
    <cellStyle name="Entrada 34 13" xfId="13540" xr:uid="{BDE4F031-2B45-4BC2-A27C-A8708A9EA112}"/>
    <cellStyle name="Entrada 34 14" xfId="13541" xr:uid="{0D3A095D-07E8-4BB3-93DF-FFF9DDE8993B}"/>
    <cellStyle name="Entrada 34 15" xfId="13542" xr:uid="{90686013-2640-4343-8A8B-6C430BED149C}"/>
    <cellStyle name="Entrada 34 16" xfId="13543" xr:uid="{AD5C95A7-958E-44E1-B47E-F8996C6C907E}"/>
    <cellStyle name="Entrada 34 17" xfId="13544" xr:uid="{E9741313-1DC5-4711-B728-6E07A6388DB5}"/>
    <cellStyle name="Entrada 34 18" xfId="13545" xr:uid="{150E7728-7DBD-4EBD-9475-8DB9C3DD7B5B}"/>
    <cellStyle name="Entrada 34 2" xfId="13546" xr:uid="{A4FD49DB-C133-46D2-911A-B56889AC9D9A}"/>
    <cellStyle name="Entrada 34 3" xfId="13547" xr:uid="{969CAEFD-D60D-4B73-A587-362460DCA74E}"/>
    <cellStyle name="Entrada 34 4" xfId="13548" xr:uid="{F1575969-94AE-48B7-92D4-7C36382C63F1}"/>
    <cellStyle name="Entrada 34 5" xfId="13549" xr:uid="{094FC960-1B6C-4940-BBC3-26DAB567CA04}"/>
    <cellStyle name="Entrada 34 6" xfId="13550" xr:uid="{DEB684A5-8894-41F6-A5F9-AFF4928AF841}"/>
    <cellStyle name="Entrada 34 7" xfId="13551" xr:uid="{56772C81-5F05-4C31-A91C-36F6B08D8B42}"/>
    <cellStyle name="Entrada 34 8" xfId="13552" xr:uid="{8959A8FD-4F68-4828-940D-31BD27E252A8}"/>
    <cellStyle name="Entrada 34 9" xfId="13553" xr:uid="{F19CC6EA-33F9-4856-BBF8-94C487AB5F2C}"/>
    <cellStyle name="Entrada 35" xfId="13554" xr:uid="{07438D59-A216-4396-8761-8AE779E702D8}"/>
    <cellStyle name="Entrada 35 10" xfId="13555" xr:uid="{70A995FD-8F4E-48BB-9A5D-A6B38AA9521A}"/>
    <cellStyle name="Entrada 35 11" xfId="13556" xr:uid="{8ECC0E98-C4AC-442A-AF3E-2CF6D272B347}"/>
    <cellStyle name="Entrada 35 12" xfId="13557" xr:uid="{18C1D331-A323-43EA-90AB-C06A757981E7}"/>
    <cellStyle name="Entrada 35 13" xfId="13558" xr:uid="{24ED6DA0-B432-479E-A4CB-65FE70646275}"/>
    <cellStyle name="Entrada 35 14" xfId="13559" xr:uid="{72CF6984-9FAD-43A5-9A9B-0108F1DFEA44}"/>
    <cellStyle name="Entrada 35 15" xfId="13560" xr:uid="{A2404565-D265-4A15-87FC-4746EA02C998}"/>
    <cellStyle name="Entrada 35 16" xfId="13561" xr:uid="{230735B2-89DC-427D-948C-170961841E27}"/>
    <cellStyle name="Entrada 35 17" xfId="13562" xr:uid="{B632A4EF-F5C5-4A03-BF5C-4AE83FE73423}"/>
    <cellStyle name="Entrada 35 18" xfId="13563" xr:uid="{445371A4-ABCC-4340-86E3-52F100E80CE6}"/>
    <cellStyle name="Entrada 35 2" xfId="13564" xr:uid="{643ABFAE-D776-4B40-8755-BE6C8B6A52D4}"/>
    <cellStyle name="Entrada 35 3" xfId="13565" xr:uid="{49ABE0C9-9F06-496A-9C3E-53FB67B9669C}"/>
    <cellStyle name="Entrada 35 4" xfId="13566" xr:uid="{CC220D6F-7B36-4F62-980C-A53D96DB0BDA}"/>
    <cellStyle name="Entrada 35 5" xfId="13567" xr:uid="{5DB7517B-E1D7-4FD8-9AD4-3EA820768268}"/>
    <cellStyle name="Entrada 35 6" xfId="13568" xr:uid="{25CE833F-C5AB-4A5E-B047-D920E2D32222}"/>
    <cellStyle name="Entrada 35 7" xfId="13569" xr:uid="{E73BAD2F-245D-4A58-B62E-52D9CA1FD755}"/>
    <cellStyle name="Entrada 35 8" xfId="13570" xr:uid="{D77C443D-06CB-4CD3-803D-913B56B13E82}"/>
    <cellStyle name="Entrada 35 9" xfId="13571" xr:uid="{AF4D36DA-2EA4-4FAB-B80B-2ED98DFF753A}"/>
    <cellStyle name="Entrada 4" xfId="13572" xr:uid="{A321F30A-BD05-4D05-AEBF-3E256B63558D}"/>
    <cellStyle name="Entrada 4 10" xfId="13573" xr:uid="{6FA63283-0DF2-4CEB-AF00-A49EAE371749}"/>
    <cellStyle name="Entrada 4 11" xfId="13574" xr:uid="{DEEB90C4-9BEF-4C02-A718-9B0F666FDB39}"/>
    <cellStyle name="Entrada 4 12" xfId="13575" xr:uid="{A4964FD3-A26A-41DF-8B4D-5D26639F5988}"/>
    <cellStyle name="Entrada 4 13" xfId="13576" xr:uid="{CF556559-5C34-4370-9F4D-5D077B6338E0}"/>
    <cellStyle name="Entrada 4 14" xfId="13577" xr:uid="{C13E7545-D6A4-4475-BCC6-74D5EFA4BE53}"/>
    <cellStyle name="Entrada 4 15" xfId="13578" xr:uid="{59BCAB28-78D3-465B-9C57-970EC5400CC1}"/>
    <cellStyle name="Entrada 4 16" xfId="13579" xr:uid="{59B63B68-D24E-4990-BA8F-59A12DFFF43A}"/>
    <cellStyle name="Entrada 4 17" xfId="13580" xr:uid="{D376212C-F4F4-429C-8A1F-CAF812946E38}"/>
    <cellStyle name="Entrada 4 18" xfId="13581" xr:uid="{DDD6D075-72A3-4ED2-AAB0-779E14A12D1C}"/>
    <cellStyle name="Entrada 4 19" xfId="13582" xr:uid="{3C1FF4A7-1B62-4CA5-85AA-BC4CDD61ABB8}"/>
    <cellStyle name="Entrada 4 2" xfId="13583" xr:uid="{A66CE0B5-F416-43D3-BF3F-CB6578E13F26}"/>
    <cellStyle name="Entrada 4 20" xfId="13584" xr:uid="{F8B1B39F-8D7D-4E13-B861-2DCBB977F994}"/>
    <cellStyle name="Entrada 4 3" xfId="13585" xr:uid="{4DFB39B5-DAE6-4DEA-BDE2-B3E81D508407}"/>
    <cellStyle name="Entrada 4 4" xfId="13586" xr:uid="{7067CDBE-F9E2-4DFA-AF1D-2D6B7512D54C}"/>
    <cellStyle name="Entrada 4 5" xfId="13587" xr:uid="{8DA40A35-DDA3-4959-A7CD-D4B02EF9CE6F}"/>
    <cellStyle name="Entrada 4 6" xfId="13588" xr:uid="{784F157E-E5F2-48B7-9C1F-E59F84F9011F}"/>
    <cellStyle name="Entrada 4 7" xfId="13589" xr:uid="{834ADB0B-49A4-4D8A-88A1-55C1AEF0F776}"/>
    <cellStyle name="Entrada 4 8" xfId="13590" xr:uid="{F39F89BA-3435-4828-B2BF-F5F45B81A605}"/>
    <cellStyle name="Entrada 4 9" xfId="13591" xr:uid="{F223C8A6-80DD-4D7C-9EBA-DA04D9A942DE}"/>
    <cellStyle name="Entrada 5" xfId="13592" xr:uid="{A2A05252-9A11-4BED-B091-6D4BBB0C1320}"/>
    <cellStyle name="Entrada 5 10" xfId="13593" xr:uid="{AE3739AB-9565-406B-8630-F713A9AAC0FD}"/>
    <cellStyle name="Entrada 5 11" xfId="13594" xr:uid="{ECEFC538-B763-4BF5-BA76-95F811341418}"/>
    <cellStyle name="Entrada 5 12" xfId="13595" xr:uid="{6A6864CD-AB89-4D38-9DDD-17205D680BA3}"/>
    <cellStyle name="Entrada 5 13" xfId="13596" xr:uid="{5737F0A9-355C-4271-A73A-64A867DEF8D4}"/>
    <cellStyle name="Entrada 5 14" xfId="13597" xr:uid="{DC2D613A-F47D-4419-AD7A-7855D2ECAC54}"/>
    <cellStyle name="Entrada 5 15" xfId="13598" xr:uid="{1B17DABE-887D-4D53-A595-02146AF8796F}"/>
    <cellStyle name="Entrada 5 16" xfId="13599" xr:uid="{5889F7F6-0E60-4A25-86E5-D4A50338FC25}"/>
    <cellStyle name="Entrada 5 17" xfId="13600" xr:uid="{964707C8-4639-42DD-9B93-A5FE115B5B4A}"/>
    <cellStyle name="Entrada 5 18" xfId="13601" xr:uid="{FD649BED-0CDA-4C1E-872C-D48F598E766E}"/>
    <cellStyle name="Entrada 5 19" xfId="13602" xr:uid="{6F902C28-A976-4623-8DB4-262F2FCE4D00}"/>
    <cellStyle name="Entrada 5 2" xfId="13603" xr:uid="{B5B65DD2-5885-4434-9104-A770748FAECB}"/>
    <cellStyle name="Entrada 5 20" xfId="13604" xr:uid="{AE4B5785-D3B8-4384-A62F-582F61D29FD8}"/>
    <cellStyle name="Entrada 5 3" xfId="13605" xr:uid="{361E845E-E066-4A7D-B480-E434A929343B}"/>
    <cellStyle name="Entrada 5 4" xfId="13606" xr:uid="{44ABE784-1B96-4928-ABDE-245EFBC28ED9}"/>
    <cellStyle name="Entrada 5 5" xfId="13607" xr:uid="{277B5EEB-ADE3-4C40-A0A9-720E732F86B5}"/>
    <cellStyle name="Entrada 5 6" xfId="13608" xr:uid="{D166BF1D-42CB-4C1E-A9F8-5341AB082319}"/>
    <cellStyle name="Entrada 5 7" xfId="13609" xr:uid="{D04123A2-627B-42EF-B8C4-F0B4EC2668F0}"/>
    <cellStyle name="Entrada 5 8" xfId="13610" xr:uid="{B26E6BEE-BAA8-4132-9F98-130C1171723D}"/>
    <cellStyle name="Entrada 5 9" xfId="13611" xr:uid="{0047B72A-8CF4-4961-8468-98823A4BBD92}"/>
    <cellStyle name="Entrada 6" xfId="13612" xr:uid="{42841D24-82F9-43F9-9CD1-1A67B0AF8E5B}"/>
    <cellStyle name="Entrada 6 10" xfId="13613" xr:uid="{53C5CBBC-461E-4CF2-89FD-323B21B17A92}"/>
    <cellStyle name="Entrada 6 11" xfId="13614" xr:uid="{FCFD5822-2296-4BF7-A03E-3E63E9A00F48}"/>
    <cellStyle name="Entrada 6 12" xfId="13615" xr:uid="{32BB811A-3336-4208-B136-19E327068C97}"/>
    <cellStyle name="Entrada 6 13" xfId="13616" xr:uid="{D0078052-B9DE-4420-8BD9-68A30BC07378}"/>
    <cellStyle name="Entrada 6 14" xfId="13617" xr:uid="{21BED9D4-484E-479F-ADFF-EE17E480DC07}"/>
    <cellStyle name="Entrada 6 15" xfId="13618" xr:uid="{E96CD603-7C2E-4F63-8010-1D2792334A43}"/>
    <cellStyle name="Entrada 6 16" xfId="13619" xr:uid="{5AA171CA-64D0-47E2-9E87-DF55DC1536C2}"/>
    <cellStyle name="Entrada 6 17" xfId="13620" xr:uid="{3AB795C6-E44C-4468-AA83-175E98939AD9}"/>
    <cellStyle name="Entrada 6 18" xfId="13621" xr:uid="{61AE69F4-08E0-4D23-8D84-03622B896D30}"/>
    <cellStyle name="Entrada 6 19" xfId="13622" xr:uid="{21C249DD-84F2-48CD-8954-9E58423B2D10}"/>
    <cellStyle name="Entrada 6 2" xfId="13623" xr:uid="{AD802286-AC6E-4AA5-B00B-8803791B009F}"/>
    <cellStyle name="Entrada 6 20" xfId="13624" xr:uid="{07D723A8-3A48-4AD2-AF2A-A83C7BFA2126}"/>
    <cellStyle name="Entrada 6 3" xfId="13625" xr:uid="{BBE8EA61-E773-4496-9CCA-DC7E252273ED}"/>
    <cellStyle name="Entrada 6 4" xfId="13626" xr:uid="{CECB252B-FC5B-4602-9488-CA47B8E28F8A}"/>
    <cellStyle name="Entrada 6 5" xfId="13627" xr:uid="{9DB40C1E-00FF-41DE-B149-7457567C3F93}"/>
    <cellStyle name="Entrada 6 6" xfId="13628" xr:uid="{AB885C7E-57F4-4C78-85CD-69CE4C9FC218}"/>
    <cellStyle name="Entrada 6 7" xfId="13629" xr:uid="{0C3334E3-640E-492E-B7E2-A8EFF6755A2C}"/>
    <cellStyle name="Entrada 6 8" xfId="13630" xr:uid="{0E31FEC6-4DA0-4FC9-B14F-DDA3A81B5A74}"/>
    <cellStyle name="Entrada 6 9" xfId="13631" xr:uid="{4EF6B3F5-E8DC-4DE4-AE77-9A72EB74DAAE}"/>
    <cellStyle name="Entrada 7" xfId="13632" xr:uid="{A579ACB9-56D7-4E35-B3D4-7FBC58C1C858}"/>
    <cellStyle name="Entrada 7 10" xfId="13633" xr:uid="{A368E2D9-69F2-48B5-8AA7-7A6B3AAB7C42}"/>
    <cellStyle name="Entrada 7 11" xfId="13634" xr:uid="{133E429D-9C45-4464-873F-2548E1D4700B}"/>
    <cellStyle name="Entrada 7 12" xfId="13635" xr:uid="{9368A1C5-0D69-413E-9895-EF5ED00DBC17}"/>
    <cellStyle name="Entrada 7 13" xfId="13636" xr:uid="{10828FFF-C6AA-418C-801C-17172A8379E3}"/>
    <cellStyle name="Entrada 7 14" xfId="13637" xr:uid="{6981F673-5A33-4E2D-B1AB-F5AE1641BBC0}"/>
    <cellStyle name="Entrada 7 15" xfId="13638" xr:uid="{1F61F4A3-CAE7-43EB-B136-F2014D3CC081}"/>
    <cellStyle name="Entrada 7 16" xfId="13639" xr:uid="{731AF19B-1203-4EF1-88ED-4F627F693C04}"/>
    <cellStyle name="Entrada 7 17" xfId="13640" xr:uid="{5BCF563E-1DEE-4FE8-8A83-E25EA907C118}"/>
    <cellStyle name="Entrada 7 18" xfId="13641" xr:uid="{57AAE4BB-0FB3-41E4-8776-A69333CADCB0}"/>
    <cellStyle name="Entrada 7 19" xfId="13642" xr:uid="{AC771B9B-347C-4065-BAE8-6F06039ABEF9}"/>
    <cellStyle name="Entrada 7 2" xfId="13643" xr:uid="{BD68587C-6AAF-4460-9474-56A0695F047D}"/>
    <cellStyle name="Entrada 7 20" xfId="13644" xr:uid="{E18C6265-1123-4134-AE58-E5257FE1E366}"/>
    <cellStyle name="Entrada 7 3" xfId="13645" xr:uid="{440D026C-D6F1-4BC3-9B4E-52ADD36DCDF5}"/>
    <cellStyle name="Entrada 7 4" xfId="13646" xr:uid="{3D2B2EB2-A066-4D62-AC2D-BEDBD6BB1A5B}"/>
    <cellStyle name="Entrada 7 5" xfId="13647" xr:uid="{8E9132A3-A5BF-4778-B0CB-46DDB22EFA1F}"/>
    <cellStyle name="Entrada 7 6" xfId="13648" xr:uid="{4C0286AD-86CB-46F4-93A3-CD4528CDBCF9}"/>
    <cellStyle name="Entrada 7 7" xfId="13649" xr:uid="{1E6B7CA6-68E2-4345-A40F-D40277542769}"/>
    <cellStyle name="Entrada 7 8" xfId="13650" xr:uid="{251E1D69-B6D6-4A58-98D0-0D55FF725228}"/>
    <cellStyle name="Entrada 7 9" xfId="13651" xr:uid="{67EE8CF8-7FF7-428C-8F91-CAA51BD55C31}"/>
    <cellStyle name="Entrada 8" xfId="13652" xr:uid="{39D4FF6A-C254-4E9F-82EF-39DDB3EB07FF}"/>
    <cellStyle name="Entrada 8 10" xfId="13653" xr:uid="{55C0FA42-4DF9-4C3F-9C01-33E47A971DC7}"/>
    <cellStyle name="Entrada 8 11" xfId="13654" xr:uid="{CCBBBF71-176F-46D6-942A-9F1C45450FD6}"/>
    <cellStyle name="Entrada 8 12" xfId="13655" xr:uid="{67EF447F-60D0-4BC3-B1E5-735529A9DAA3}"/>
    <cellStyle name="Entrada 8 13" xfId="13656" xr:uid="{DA9E9FB7-63E3-49FE-955C-B3A79F2DA191}"/>
    <cellStyle name="Entrada 8 14" xfId="13657" xr:uid="{9EA94140-AF23-452C-A231-5B1AF6A9D5FC}"/>
    <cellStyle name="Entrada 8 15" xfId="13658" xr:uid="{C6982278-6DDE-4522-BA9F-327C6E2EB6EF}"/>
    <cellStyle name="Entrada 8 16" xfId="13659" xr:uid="{DDC0849F-2DB7-4A13-8B62-F66AF2C6DB65}"/>
    <cellStyle name="Entrada 8 17" xfId="13660" xr:uid="{2B119144-6C04-49D0-A4F9-334C9CE215F9}"/>
    <cellStyle name="Entrada 8 18" xfId="13661" xr:uid="{5AD2CFEC-4BCD-4A5D-9B7B-384C1E734DA8}"/>
    <cellStyle name="Entrada 8 19" xfId="13662" xr:uid="{86E62E1F-A6E6-447B-85BF-9C2A13403B2E}"/>
    <cellStyle name="Entrada 8 2" xfId="13663" xr:uid="{04409673-B4EA-421A-BD0E-69140405D71C}"/>
    <cellStyle name="Entrada 8 20" xfId="13664" xr:uid="{B9B71F17-A710-4699-8199-5594D53499E3}"/>
    <cellStyle name="Entrada 8 3" xfId="13665" xr:uid="{3D25445F-50BA-45CD-AAE6-CF7D87318A6A}"/>
    <cellStyle name="Entrada 8 4" xfId="13666" xr:uid="{0708BA74-412D-4FF5-B6FD-764E34E9D9A3}"/>
    <cellStyle name="Entrada 8 5" xfId="13667" xr:uid="{86A34A6C-2A85-4186-ADC6-133094307250}"/>
    <cellStyle name="Entrada 8 6" xfId="13668" xr:uid="{D75B942D-C3D0-410A-A776-3AC695766C0B}"/>
    <cellStyle name="Entrada 8 7" xfId="13669" xr:uid="{B0FE6AE2-5A61-47E3-8B75-0F18E5D8EC89}"/>
    <cellStyle name="Entrada 8 8" xfId="13670" xr:uid="{BB8683B9-AE36-4662-9EB1-DE4D915F1AE8}"/>
    <cellStyle name="Entrada 8 9" xfId="13671" xr:uid="{1322B298-8BDE-4C62-B7AD-828BFC125F06}"/>
    <cellStyle name="Entrada 9" xfId="13672" xr:uid="{48C85B02-3B3C-42F5-886A-233A48F59CB4}"/>
    <cellStyle name="Entrada 9 10" xfId="13673" xr:uid="{64B7ADCF-F4BD-43B2-9F04-DCEB23181300}"/>
    <cellStyle name="Entrada 9 11" xfId="13674" xr:uid="{2ACF8B93-354C-43EE-8DD2-1586E39AF1BF}"/>
    <cellStyle name="Entrada 9 12" xfId="13675" xr:uid="{A4C3397E-EBDA-4054-B291-8C50C5AD2B0E}"/>
    <cellStyle name="Entrada 9 13" xfId="13676" xr:uid="{A485B1A1-38E5-4365-B9F7-AA21B23FB111}"/>
    <cellStyle name="Entrada 9 14" xfId="13677" xr:uid="{D876AFCB-0C10-4D23-B8D2-545E8072E5A5}"/>
    <cellStyle name="Entrada 9 15" xfId="13678" xr:uid="{081A80E4-5D2D-49E0-99A5-C16044BDCF68}"/>
    <cellStyle name="Entrada 9 16" xfId="13679" xr:uid="{8E80FD17-1A9B-4FE3-A387-F0159E4C0A4C}"/>
    <cellStyle name="Entrada 9 17" xfId="13680" xr:uid="{08FC536A-8590-47AA-B507-39A3C0178ED3}"/>
    <cellStyle name="Entrada 9 18" xfId="13681" xr:uid="{BA6CCAFF-B4C4-484E-B598-AC3D85674C22}"/>
    <cellStyle name="Entrada 9 19" xfId="13682" xr:uid="{BDAAE08D-497B-4070-A711-58FEF27023C7}"/>
    <cellStyle name="Entrada 9 2" xfId="13683" xr:uid="{A64394F8-6665-4EB1-B16F-9FC075C13D6B}"/>
    <cellStyle name="Entrada 9 20" xfId="13684" xr:uid="{FBB60C3B-A159-4936-8497-635A1135D989}"/>
    <cellStyle name="Entrada 9 3" xfId="13685" xr:uid="{441791FF-DC79-468C-8194-2B678F205D80}"/>
    <cellStyle name="Entrada 9 4" xfId="13686" xr:uid="{60661340-046D-46E7-8DC3-E909E06795F1}"/>
    <cellStyle name="Entrada 9 5" xfId="13687" xr:uid="{A50F0E10-F085-4688-8B7C-74BCBD093CF0}"/>
    <cellStyle name="Entrada 9 6" xfId="13688" xr:uid="{21B76B3D-30EB-4DDE-B834-E3D4D787F6AD}"/>
    <cellStyle name="Entrada 9 7" xfId="13689" xr:uid="{46CCEA66-2F54-4238-9D3A-350EFC7DECE0}"/>
    <cellStyle name="Entrada 9 8" xfId="13690" xr:uid="{51DCEEAF-EC03-4C66-A8F7-E5D789ACECE8}"/>
    <cellStyle name="Entrada 9 9" xfId="13691" xr:uid="{DD02725E-52B5-478C-9497-295A243E3BC5}"/>
    <cellStyle name="Estilo 1" xfId="169" xr:uid="{BA7CE8B4-9D9D-4542-B060-030958D172D6}"/>
    <cellStyle name="Estilo 1 2" xfId="125" xr:uid="{940E694A-C407-402C-9F56-F650A8629AC7}"/>
    <cellStyle name="Estilo 1 2 10" xfId="83" xr:uid="{3D2C04F9-627E-4DC9-814C-C95E7ABED184}"/>
    <cellStyle name="Estilo 1 2 11" xfId="109" xr:uid="{ED12F66C-3626-40BC-B60E-16953F31AE05}"/>
    <cellStyle name="Estilo 1 2 12" xfId="126" xr:uid="{470D9944-EE7A-4369-B516-8886E5F967DE}"/>
    <cellStyle name="Estilo 1 2 13" xfId="132" xr:uid="{727CEA7E-0127-45A5-AA6F-6C28966AD8CB}"/>
    <cellStyle name="Estilo 1 2 14" xfId="131" xr:uid="{D9629281-5E74-4D9A-8053-C69B295DDA33}"/>
    <cellStyle name="Estilo 1 2 15" xfId="168" xr:uid="{534F99C1-8A94-4290-B97E-146AC59ADB6E}"/>
    <cellStyle name="Estilo 1 2 16" xfId="157" xr:uid="{E5D2B05C-6B43-4D52-BA31-A5C8DA0BF0C5}"/>
    <cellStyle name="Estilo 1 2 17" xfId="135" xr:uid="{242AC2AD-FB42-45E7-BB30-D4AF9AEA3AE2}"/>
    <cellStyle name="Estilo 1 2 18" xfId="156" xr:uid="{AF4F999A-4DC4-441C-BC95-BC3772B59FC9}"/>
    <cellStyle name="Estilo 1 2 19" xfId="113" xr:uid="{EEC75786-5B8D-43A8-A9F3-A9A73194FDB6}"/>
    <cellStyle name="Estilo 1 2 2" xfId="150" xr:uid="{351A742B-41E6-40CE-BDE8-7FA62A8E3D7E}"/>
    <cellStyle name="Estilo 1 2 2 2" xfId="13693" xr:uid="{4FA1F489-713B-4870-8179-A44B2824B2F8}"/>
    <cellStyle name="Estilo 1 2 20" xfId="86" xr:uid="{49D43BEE-F359-44D1-BEE1-087A47F48C59}"/>
    <cellStyle name="Estilo 1 2 21" xfId="114" xr:uid="{82525DDA-C2D9-436D-A655-B125BB977449}"/>
    <cellStyle name="Estilo 1 2 3" xfId="98" xr:uid="{D1244213-CDA5-47E1-A6DC-4BEDD23F7D95}"/>
    <cellStyle name="Estilo 1 2 4" xfId="161" xr:uid="{C052041F-0AC1-4B3E-8529-331240DBEF63}"/>
    <cellStyle name="Estilo 1 2 4 2" xfId="13694" xr:uid="{F74105F9-0542-40C0-82F3-B40183AB57D9}"/>
    <cellStyle name="Estilo 1 2 5" xfId="153" xr:uid="{0C83284E-8284-438C-9B96-3C2ADBE848CB}"/>
    <cellStyle name="Estilo 1 2 6" xfId="159" xr:uid="{C06A561E-4A3D-4D53-87AA-FF9DFA325D21}"/>
    <cellStyle name="Estilo 1 2 7" xfId="119" xr:uid="{3D64E1AA-57B1-4A48-A225-A4AADF48C7AF}"/>
    <cellStyle name="Estilo 1 2 8" xfId="120" xr:uid="{19DB8FC8-451A-48AB-AAAE-89E110542956}"/>
    <cellStyle name="Estilo 1 2 9" xfId="171" xr:uid="{928DA3C8-638D-446E-90CE-8BCC6AE91490}"/>
    <cellStyle name="Estilo 1 3" xfId="172" xr:uid="{1F11A466-37EB-45BB-BAD6-D102E200ED58}"/>
    <cellStyle name="Estilo 1 3 10" xfId="116" xr:uid="{75E69893-8EB9-40F3-B1AF-685900017B1D}"/>
    <cellStyle name="Estilo 1 3 11" xfId="85" xr:uid="{4D0EBB10-64D3-4157-B86D-69E220100FA3}"/>
    <cellStyle name="Estilo 1 3 12" xfId="155" xr:uid="{0A2BBC7D-6A16-4622-9942-C650989D6E2F}"/>
    <cellStyle name="Estilo 1 3 13" xfId="170" xr:uid="{AC1848A1-67B8-4B98-9403-EBAF4568A006}"/>
    <cellStyle name="Estilo 1 3 14" xfId="111" xr:uid="{2549A734-0BC5-49E6-A6EA-812D59518146}"/>
    <cellStyle name="Estilo 1 3 15" xfId="154" xr:uid="{50A2B30C-0E3A-45F5-834C-F93C0D9241C5}"/>
    <cellStyle name="Estilo 1 3 16" xfId="146" xr:uid="{D1AE075E-4BF6-418D-9F15-640D6DD5D8D4}"/>
    <cellStyle name="Estilo 1 3 17" xfId="152" xr:uid="{44DEB451-1E26-4EB4-AD8B-B1385DF6782C}"/>
    <cellStyle name="Estilo 1 3 18" xfId="92" xr:uid="{A3021F08-DC02-40E5-9388-C6801A37E46C}"/>
    <cellStyle name="Estilo 1 3 19" xfId="104" xr:uid="{5B2E3726-0168-483E-A165-55B24EDAB8B7}"/>
    <cellStyle name="Estilo 1 3 2" xfId="91" xr:uid="{C47FF5E2-CD01-417A-AC4A-323696CFE50C}"/>
    <cellStyle name="Estilo 1 3 2 2" xfId="13695" xr:uid="{944C560F-0488-46CD-968E-D466EEF47204}"/>
    <cellStyle name="Estilo 1 3 20" xfId="165" xr:uid="{A30E6CAA-ED7E-4805-A33F-2F358F20DC47}"/>
    <cellStyle name="Estilo 1 3 21" xfId="102" xr:uid="{CBB0D7C3-4F58-4AC4-BB16-F8FBB5EA36F6}"/>
    <cellStyle name="Estilo 1 3 3" xfId="122" xr:uid="{C9E21CB3-B19D-4EC3-9F18-A4AB4A3C509D}"/>
    <cellStyle name="Estilo 1 3 3 2" xfId="13696" xr:uid="{2CDB0A55-DC77-4BA4-A53D-003FA017579D}"/>
    <cellStyle name="Estilo 1 3 4" xfId="163" xr:uid="{D7E61313-1849-421F-AE3A-ECD9676888B3}"/>
    <cellStyle name="Estilo 1 3 5" xfId="93" xr:uid="{D18D4D27-3AA8-4A8D-BE50-4788583A3874}"/>
    <cellStyle name="Estilo 1 3 6" xfId="101" xr:uid="{A5347FB3-E126-4B20-8ACC-2C55F41E9B03}"/>
    <cellStyle name="Estilo 1 3 7" xfId="158" xr:uid="{57C3661E-0587-4A63-A615-03FF4901BD6C}"/>
    <cellStyle name="Estilo 1 3 8" xfId="160" xr:uid="{7972104C-04F6-4095-8E61-3D56456C507E}"/>
    <cellStyle name="Estilo 1 3 9" xfId="147" xr:uid="{228B99D8-6397-4512-9EAA-D7C0226F749B}"/>
    <cellStyle name="Estilo 1 4" xfId="115" xr:uid="{0AFBDFED-6788-49CE-A602-DC3863FF4CD3}"/>
    <cellStyle name="Estilo 1 4 2" xfId="13697" xr:uid="{D0429931-88EC-4032-B723-2BE79D723C4E}"/>
    <cellStyle name="Estilo 1 4 2 2" xfId="13698" xr:uid="{B5C96373-8027-41BC-B8E4-23FEDCBC67A3}"/>
    <cellStyle name="Estilo 1 4 3" xfId="13699" xr:uid="{ED2B3795-1CEE-4B33-946B-87D8F4BA39C6}"/>
    <cellStyle name="Estilo 1 5" xfId="13700" xr:uid="{6940E392-6BA3-4FAA-88FB-7B2BDD188925}"/>
    <cellStyle name="Estilo 1 5 2" xfId="13701" xr:uid="{E94D20E2-EA95-4AA0-B09C-ACDE3342FACA}"/>
    <cellStyle name="Estilo 1 5 2 2" xfId="13702" xr:uid="{523A9C17-D9E8-43B0-842F-A0E0644AF624}"/>
    <cellStyle name="Estilo 1 5 3" xfId="13703" xr:uid="{7771A371-105C-4CA5-B169-780E2F048868}"/>
    <cellStyle name="Estilo 1 6" xfId="13704" xr:uid="{98A3B4BC-92B3-46E3-9DF0-F40E1F4A524D}"/>
    <cellStyle name="Estilo 1 6 2" xfId="13705" xr:uid="{E1AB08CF-B786-4D4A-865D-20A9108B5106}"/>
    <cellStyle name="Estilo 1 6 3" xfId="13706" xr:uid="{A97A47B9-080A-441D-B480-E5D2E4B2058B}"/>
    <cellStyle name="Estilo 1 7" xfId="13707" xr:uid="{3792CC6B-FFBE-445D-9A50-47260C11912F}"/>
    <cellStyle name="Estilo 1 7 2" xfId="13708" xr:uid="{937788BC-E3C0-4B4F-A479-A8DD89358B17}"/>
    <cellStyle name="Estilo 1 8" xfId="13709" xr:uid="{8CCC9A78-03FB-49C8-94FD-D1C32613B199}"/>
    <cellStyle name="Estilo 1 9" xfId="13692" xr:uid="{1609E022-7100-4577-8F8D-9E4472686CD4}"/>
    <cellStyle name="Estilo 1_credito por risco" xfId="13710" xr:uid="{F393AE71-E5CF-42D4-94C5-94E5F9966429}"/>
    <cellStyle name="Euro" xfId="13711" xr:uid="{33FA2CE9-667B-420A-92D4-8B5876E95BC3}"/>
    <cellStyle name="Euro 10" xfId="13712" xr:uid="{FB8CF999-A7A0-4B3D-A246-FB04258F1FAF}"/>
    <cellStyle name="Euro 10 2" xfId="13713" xr:uid="{36A49B92-4B74-4024-A777-3E264895DF15}"/>
    <cellStyle name="Euro 11" xfId="13714" xr:uid="{C4ACD4DE-DD60-4F93-A4CB-E20CB202F15B}"/>
    <cellStyle name="Euro 12" xfId="13715" xr:uid="{BA29A12B-AFE6-4FA6-B65A-93B1A8B815F4}"/>
    <cellStyle name="Euro 2" xfId="13716" xr:uid="{36B9015E-965B-4D7E-B4B2-B21310D262A2}"/>
    <cellStyle name="Euro 2 2" xfId="13717" xr:uid="{08907391-C49D-4329-9E51-7447CB6FA221}"/>
    <cellStyle name="Euro 2 3" xfId="13718" xr:uid="{41218ADD-6680-4453-B535-8B5F6AFD9B90}"/>
    <cellStyle name="Euro 2 4" xfId="13719" xr:uid="{2F0D080C-875B-44F3-B403-28F44D08EF17}"/>
    <cellStyle name="Euro 2 5" xfId="13720" xr:uid="{168F78D4-483A-4509-A5EE-4E8AC6656DFE}"/>
    <cellStyle name="Euro 2 6" xfId="13721" xr:uid="{34CCDD4D-B67F-4E05-B62E-E191BFA7A28C}"/>
    <cellStyle name="Euro 2_Entrada de Dados" xfId="13722" xr:uid="{C3708036-D225-4816-B409-7AC2D8859FC8}"/>
    <cellStyle name="Euro 3" xfId="13723" xr:uid="{5F18F84C-A84A-4F72-9D64-E5AE58B9B74E}"/>
    <cellStyle name="Euro 3 2" xfId="13724" xr:uid="{9EE4862F-A7C0-48BC-AD80-6F9D00A45408}"/>
    <cellStyle name="Euro 3 3" xfId="13725" xr:uid="{6B681330-F356-4B88-B333-E6DEBDABF7C8}"/>
    <cellStyle name="Euro 3 4" xfId="13726" xr:uid="{1544A9C3-BC59-4757-8007-3600083EED14}"/>
    <cellStyle name="Euro 3 5" xfId="13727" xr:uid="{A2407312-3E0D-416D-AFE9-B9A499C5692A}"/>
    <cellStyle name="Euro 3 6" xfId="13728" xr:uid="{59DDF6F2-D9D0-4234-AB24-523876203DC2}"/>
    <cellStyle name="Euro 3_Entrada de Dados" xfId="13729" xr:uid="{FF4AEC97-E90D-49E0-9743-489F244E93B5}"/>
    <cellStyle name="Euro 4" xfId="13730" xr:uid="{993D5FD6-7DDA-457D-BE46-C4E313F158E9}"/>
    <cellStyle name="Euro 4 2" xfId="13731" xr:uid="{52ED4926-D7DC-4A19-9EB7-C1FA263D39E0}"/>
    <cellStyle name="Euro 4 3" xfId="13732" xr:uid="{D6DB4348-AC8B-4989-944F-C07007E9BA97}"/>
    <cellStyle name="Euro 4_Entrada de Dados" xfId="13733" xr:uid="{901498A3-452E-44F7-B692-09E39E9E3DF0}"/>
    <cellStyle name="Euro 5" xfId="13734" xr:uid="{D6B19C60-5069-45E1-A3B1-63076B1B0FFA}"/>
    <cellStyle name="Euro 5 2" xfId="13735" xr:uid="{4D664FC3-CCEF-4B4A-A8BB-5AF13D65BC23}"/>
    <cellStyle name="Euro 5 3" xfId="13736" xr:uid="{667C1753-A70E-48D8-8980-FA7DF79037DC}"/>
    <cellStyle name="Euro 5_Entrada de Dados" xfId="13737" xr:uid="{0DDC9027-B488-44A2-9DFE-1C316591E8C4}"/>
    <cellStyle name="Euro 6" xfId="13738" xr:uid="{8CDEF2D7-8F41-4555-AC7D-8E89D5AEC834}"/>
    <cellStyle name="Euro 6 2" xfId="13739" xr:uid="{12D697C4-8F85-4BDC-9A0E-4DBA14587D73}"/>
    <cellStyle name="Euro 6_Entrada de Dados" xfId="13740" xr:uid="{0DAAB763-57D3-4704-BBAC-40E7E7859268}"/>
    <cellStyle name="Euro 7" xfId="13741" xr:uid="{3610B2D9-0556-41BB-834F-718065A31196}"/>
    <cellStyle name="Euro 7 2" xfId="13742" xr:uid="{0C6F94A0-8305-43F6-826C-22ECDC464A72}"/>
    <cellStyle name="Euro 7_Entrada de Dados" xfId="13743" xr:uid="{81D3D026-B4E0-42F9-8560-8506EA78F6A4}"/>
    <cellStyle name="Euro 8" xfId="13744" xr:uid="{42C88E3F-F0A9-4E8F-A1A5-086FE02C0FF4}"/>
    <cellStyle name="Euro 8 2" xfId="13745" xr:uid="{E22EA47A-604F-45EC-93ED-240D5DACCDC7}"/>
    <cellStyle name="Euro 9" xfId="13746" xr:uid="{79F90402-0168-45E2-BB3E-8996C2A0B826}"/>
    <cellStyle name="Euro 9 2" xfId="13747" xr:uid="{5BD7056C-083E-4B1A-BF99-18F120E8CF6D}"/>
    <cellStyle name="Euro_AFP" xfId="13748" xr:uid="{34AED845-25DA-45C6-B612-7BFF7ADC3BFA}"/>
    <cellStyle name="Explanatory Text" xfId="13749" xr:uid="{32BE9ED5-4C3D-4113-BE76-4CF8F4FFD306}"/>
    <cellStyle name="Explanatory Text 10" xfId="13750" xr:uid="{C3AE7D57-E6D5-4D5F-AAED-E11A514E534D}"/>
    <cellStyle name="Explanatory Text 11" xfId="13751" xr:uid="{BCD06BAF-1DFD-4C98-85DC-8E249C07B760}"/>
    <cellStyle name="Explanatory Text 12" xfId="13752" xr:uid="{F7A5A096-C8E6-4437-9379-493B5770C4DF}"/>
    <cellStyle name="Explanatory Text 13" xfId="13753" xr:uid="{9B876247-E3E6-4638-BD4A-B4675A245725}"/>
    <cellStyle name="Explanatory Text 14" xfId="13754" xr:uid="{518976F7-C68C-419F-9F19-3609F588E241}"/>
    <cellStyle name="Explanatory Text 15" xfId="13755" xr:uid="{2C51593B-EA81-4BA4-A79D-F768E5D4C1D0}"/>
    <cellStyle name="Explanatory Text 16" xfId="13756" xr:uid="{74C2A412-816A-4F04-B8D1-B17BAC0AF9D2}"/>
    <cellStyle name="Explanatory Text 17" xfId="13757" xr:uid="{8C4F3456-126C-4274-814C-CBDFCE737FFC}"/>
    <cellStyle name="Explanatory Text 18" xfId="13758" xr:uid="{EC224938-C850-45B6-9CA9-26E2A2EF0454}"/>
    <cellStyle name="Explanatory Text 19" xfId="13759" xr:uid="{0AE4C247-2566-4709-9048-D8CF904C24E0}"/>
    <cellStyle name="Explanatory Text 2" xfId="13760" xr:uid="{E3C2FA93-4B01-4AFF-8972-6DD8B3E99D7D}"/>
    <cellStyle name="Explanatory Text 20" xfId="13761" xr:uid="{6E1D3764-FFED-4396-9034-808083DEBA0B}"/>
    <cellStyle name="Explanatory Text 21" xfId="13762" xr:uid="{2350224C-FE37-4D5C-8CB4-A5209262E80C}"/>
    <cellStyle name="Explanatory Text 22" xfId="13763" xr:uid="{31EC7212-CB11-4FA0-A9D3-58156286D76E}"/>
    <cellStyle name="Explanatory Text 23" xfId="13764" xr:uid="{80496934-CDAB-4406-AADC-8D0B906D5D64}"/>
    <cellStyle name="Explanatory Text 24" xfId="13765" xr:uid="{A664AFA1-F55E-491C-A766-B9B028C54731}"/>
    <cellStyle name="Explanatory Text 25" xfId="13766" xr:uid="{A85E2EA4-B754-4B4E-8212-988AA62D1373}"/>
    <cellStyle name="Explanatory Text 26" xfId="13767" xr:uid="{445DF785-A0FB-4820-8388-1AD2B7385C6A}"/>
    <cellStyle name="Explanatory Text 27" xfId="13768" xr:uid="{D3307464-3646-4D58-B239-A819B5581082}"/>
    <cellStyle name="Explanatory Text 28" xfId="13769" xr:uid="{AB654567-474C-4CEC-83B2-8FB6B3E6A556}"/>
    <cellStyle name="Explanatory Text 29" xfId="13770" xr:uid="{0F7CCB0B-DD41-4012-A53F-198601681BEC}"/>
    <cellStyle name="Explanatory Text 3" xfId="13771" xr:uid="{FA2F2EE0-34BE-4A55-B74A-6852711123A6}"/>
    <cellStyle name="Explanatory Text 3 10" xfId="13772" xr:uid="{8CB30C78-83CA-47A0-8AF8-EBEC6D98B901}"/>
    <cellStyle name="Explanatory Text 3 11" xfId="13773" xr:uid="{5FFB47FB-C000-499B-A02D-23420CE42D7D}"/>
    <cellStyle name="Explanatory Text 3 12" xfId="13774" xr:uid="{7876607F-4FB2-432E-980B-DB7BE9695072}"/>
    <cellStyle name="Explanatory Text 3 13" xfId="13775" xr:uid="{3A7BA42C-38D6-4849-A151-F655F62BE36D}"/>
    <cellStyle name="Explanatory Text 3 14" xfId="13776" xr:uid="{E1F60553-CB27-4FFA-BE20-91BC5EA19BCC}"/>
    <cellStyle name="Explanatory Text 3 15" xfId="13777" xr:uid="{63E1110A-7B9C-446D-ACE8-D4198E0403C0}"/>
    <cellStyle name="Explanatory Text 3 2" xfId="13778" xr:uid="{ACB50D81-D0DA-45A2-B6CA-94DD54148BA5}"/>
    <cellStyle name="Explanatory Text 3 2 10" xfId="13779" xr:uid="{EC1B5051-20E9-454E-AC98-213976F15540}"/>
    <cellStyle name="Explanatory Text 3 2 11" xfId="13780" xr:uid="{2F8CC4EB-6035-4A82-91E4-70BD1858573B}"/>
    <cellStyle name="Explanatory Text 3 2 12" xfId="13781" xr:uid="{4478AB09-2B45-4B01-ACBD-0FA04F8B912A}"/>
    <cellStyle name="Explanatory Text 3 2 13" xfId="13782" xr:uid="{6AD7A0E1-F088-417C-88A2-C7F32529F1B0}"/>
    <cellStyle name="Explanatory Text 3 2 14" xfId="13783" xr:uid="{F33A1951-7B43-464C-AB00-5C560C730621}"/>
    <cellStyle name="Explanatory Text 3 2 2" xfId="13784" xr:uid="{3B33772C-4FD2-4668-8185-5B042153B56A}"/>
    <cellStyle name="Explanatory Text 3 2 3" xfId="13785" xr:uid="{CC712AA7-1640-47A1-B096-71EF829C82A3}"/>
    <cellStyle name="Explanatory Text 3 2 4" xfId="13786" xr:uid="{CF76B9EC-2334-4029-B02C-EEAD75BB1AC9}"/>
    <cellStyle name="Explanatory Text 3 2 5" xfId="13787" xr:uid="{8674055D-98BC-459E-9EA6-9138D8C57635}"/>
    <cellStyle name="Explanatory Text 3 2 6" xfId="13788" xr:uid="{F429028B-3F28-4979-A023-72F3EFEED703}"/>
    <cellStyle name="Explanatory Text 3 2 7" xfId="13789" xr:uid="{96A892EC-6A98-4E7F-92AC-B56FA6FF53F4}"/>
    <cellStyle name="Explanatory Text 3 2 8" xfId="13790" xr:uid="{800DF29C-9802-46B5-9232-1BBDAC0EBB7D}"/>
    <cellStyle name="Explanatory Text 3 2 9" xfId="13791" xr:uid="{04570CB5-9BDC-4F03-BB03-77EAE41C25C7}"/>
    <cellStyle name="Explanatory Text 3 3" xfId="13792" xr:uid="{E65652F9-D0D1-417D-B9B7-B29B1FB97FE8}"/>
    <cellStyle name="Explanatory Text 3 4" xfId="13793" xr:uid="{B3FD514D-01F2-4FCC-8A47-37AB746A443C}"/>
    <cellStyle name="Explanatory Text 3 5" xfId="13794" xr:uid="{EBE126A9-B2AC-4D69-A5DD-7BBEB2A54990}"/>
    <cellStyle name="Explanatory Text 3 6" xfId="13795" xr:uid="{82B9F588-E887-4E2C-B659-30062A980534}"/>
    <cellStyle name="Explanatory Text 3 7" xfId="13796" xr:uid="{BCAF4092-F0E6-4926-886C-7BE0DFFA1B05}"/>
    <cellStyle name="Explanatory Text 3 8" xfId="13797" xr:uid="{E917E2BE-54EA-4625-AEF0-F724356EE50A}"/>
    <cellStyle name="Explanatory Text 3 9" xfId="13798" xr:uid="{9CC4ED3E-379D-4198-AC91-28458C7F747E}"/>
    <cellStyle name="Explanatory Text 30" xfId="13799" xr:uid="{DD942D9D-A6EA-4D3E-A643-C20A3DCF4CDE}"/>
    <cellStyle name="Explanatory Text 31" xfId="13800" xr:uid="{B9682012-39EF-4376-9433-5231FB10BAFD}"/>
    <cellStyle name="Explanatory Text 32" xfId="13801" xr:uid="{EDFA578C-8B77-4304-89B9-B04BAF46A843}"/>
    <cellStyle name="Explanatory Text 33" xfId="13802" xr:uid="{1204AC55-4A1B-4D86-9E90-3328A62BFE5E}"/>
    <cellStyle name="Explanatory Text 34" xfId="13803" xr:uid="{33953152-1C4E-4B3D-9529-797D6BE8F523}"/>
    <cellStyle name="Explanatory Text 35" xfId="13804" xr:uid="{539E0F34-632A-4D55-A387-09073649DEB5}"/>
    <cellStyle name="Explanatory Text 36" xfId="13805" xr:uid="{5523FB90-2FFC-4C3E-A5D7-E4B9FAC7562F}"/>
    <cellStyle name="Explanatory Text 37" xfId="13806" xr:uid="{23A23CDC-C32D-4E83-B46D-9E4BD7ECE175}"/>
    <cellStyle name="Explanatory Text 38" xfId="13807" xr:uid="{8A818DA6-0CD8-45E6-9C68-BF152D90DB2E}"/>
    <cellStyle name="Explanatory Text 39" xfId="13808" xr:uid="{B28C7B4C-6744-4F39-9BCE-7926D5286D18}"/>
    <cellStyle name="Explanatory Text 4" xfId="13809" xr:uid="{9B68C5DD-8FC9-4CDB-8FC2-18B2E1649F00}"/>
    <cellStyle name="Explanatory Text 40" xfId="13810" xr:uid="{D3EFF220-BBA0-443B-959C-1FD2762FB6B1}"/>
    <cellStyle name="Explanatory Text 41" xfId="13811" xr:uid="{BA519A27-6F58-47B3-AA52-8BBE39CA86A9}"/>
    <cellStyle name="Explanatory Text 42" xfId="13812" xr:uid="{A854514E-200F-448E-8E1D-6F650145C0C9}"/>
    <cellStyle name="Explanatory Text 43" xfId="13813" xr:uid="{5C9F9BCC-D7FC-47C2-91E8-825818DECEF2}"/>
    <cellStyle name="Explanatory Text 44" xfId="13814" xr:uid="{79E52F44-E4D9-4A4A-BBBD-E54369B1301C}"/>
    <cellStyle name="Explanatory Text 45" xfId="13815" xr:uid="{A89D7A1F-CC0A-4A32-8A0E-0DFB6061C8E0}"/>
    <cellStyle name="Explanatory Text 46" xfId="13816" xr:uid="{69B0D49A-9A64-430E-9824-85FD2B4A2F0D}"/>
    <cellStyle name="Explanatory Text 47" xfId="13817" xr:uid="{C68E22C0-C947-4EEA-86D6-383AE4733CF4}"/>
    <cellStyle name="Explanatory Text 48" xfId="13818" xr:uid="{3DB6ECDB-F310-472E-B031-B52127EF408C}"/>
    <cellStyle name="Explanatory Text 49" xfId="13819" xr:uid="{98D57876-8DDA-48EA-A659-C8C468FED2B6}"/>
    <cellStyle name="Explanatory Text 5" xfId="13820" xr:uid="{1E19FC4B-281A-4B00-8248-FF094B832309}"/>
    <cellStyle name="Explanatory Text 5 2" xfId="13821" xr:uid="{CDF6B597-1FA4-4818-9C0F-C768B2F4B16F}"/>
    <cellStyle name="Explanatory Text 50" xfId="13822" xr:uid="{A58D9BB4-8B5E-43EB-BD5F-5B317DF6485E}"/>
    <cellStyle name="Explanatory Text 51" xfId="13823" xr:uid="{71317306-CDAF-4D55-AC46-1E4021A52901}"/>
    <cellStyle name="Explanatory Text 52" xfId="13824" xr:uid="{D5404E6F-5DF5-44F6-8D70-2E85A60E6814}"/>
    <cellStyle name="Explanatory Text 53" xfId="13825" xr:uid="{6E69ED69-4789-4F28-B839-0AD96E54849C}"/>
    <cellStyle name="Explanatory Text 54" xfId="13826" xr:uid="{D62FC13F-0EE0-49D9-8011-1AFDDAC9CEAF}"/>
    <cellStyle name="Explanatory Text 55" xfId="13827" xr:uid="{86DE1793-5F14-4F56-8F6F-B0E5ABF8A845}"/>
    <cellStyle name="Explanatory Text 56" xfId="13828" xr:uid="{47E10468-E1B7-4683-9EE1-1553D4C45CCD}"/>
    <cellStyle name="Explanatory Text 57" xfId="13829" xr:uid="{F19C516C-E7F9-45A2-9293-A0D2CB0D5E0A}"/>
    <cellStyle name="Explanatory Text 58" xfId="13830" xr:uid="{25326A8D-C804-4335-BA22-3AC2478B7034}"/>
    <cellStyle name="Explanatory Text 59" xfId="13831" xr:uid="{F8DCBA87-2C85-45F5-9B49-CF53E7B4AD2F}"/>
    <cellStyle name="Explanatory Text 6" xfId="13832" xr:uid="{9FC023D5-8F12-4C7E-8C48-FD2E77673B44}"/>
    <cellStyle name="Explanatory Text 60" xfId="13833" xr:uid="{F8ED0EF5-8563-487C-B3F5-66AD66DF310F}"/>
    <cellStyle name="Explanatory Text 61" xfId="13834" xr:uid="{7B20D67B-ACCC-4A23-B474-8B92893A8850}"/>
    <cellStyle name="Explanatory Text 62" xfId="13835" xr:uid="{6083CE7A-5513-4432-A7C0-C71FCBAAC291}"/>
    <cellStyle name="Explanatory Text 7" xfId="13836" xr:uid="{13B65510-31BC-4582-AC88-704E6B1D0AB1}"/>
    <cellStyle name="Explanatory Text 8" xfId="13837" xr:uid="{5197ECB4-CC08-4BF8-A7E6-1D133CD69E5E}"/>
    <cellStyle name="Explanatory Text 9" xfId="13838" xr:uid="{22CE4821-6750-419B-A1AB-3A1C853758F5}"/>
    <cellStyle name="f" xfId="13839" xr:uid="{F4EF17BB-E177-4038-9088-90BFEE2EE1C0}"/>
    <cellStyle name="Fix_2" xfId="13840" xr:uid="{7AC5248B-EFD6-4B86-95C2-19927A6741AE}"/>
    <cellStyle name="Fix0-ROJO" xfId="13841" xr:uid="{B13F1E2F-DD18-487C-9CD4-FF0940965C4F}"/>
    <cellStyle name="Fix4-ROJO" xfId="13842" xr:uid="{58790D1A-483D-4023-B9AD-16F4FCBD8DE9}"/>
    <cellStyle name="Fixed" xfId="13843" xr:uid="{4C0C7C0E-6CB1-4ACE-80D4-EDFB51268A87}"/>
    <cellStyle name="Fixo" xfId="13844" xr:uid="{C75AA1E6-0DF5-4081-AA68-D323A188FB20}"/>
    <cellStyle name="Fixo 2" xfId="13845" xr:uid="{0F14A216-9D61-47E8-B960-028959841982}"/>
    <cellStyle name="Followed Hyperlink" xfId="13846" xr:uid="{94C3E9AC-CEF4-449B-9DB1-F843C28ED05B}"/>
    <cellStyle name="Good" xfId="13847" xr:uid="{8B8ED7AA-809F-40ED-BFD4-A1D515EF39DC}"/>
    <cellStyle name="Good 10" xfId="13848" xr:uid="{8877940B-E64B-4ED5-ACD9-E8121757E902}"/>
    <cellStyle name="Good 11" xfId="13849" xr:uid="{32C84414-1240-4F89-B0BC-E9E17ED82B14}"/>
    <cellStyle name="Good 12" xfId="13850" xr:uid="{CEC36B27-E10D-488F-818B-94496320E441}"/>
    <cellStyle name="Good 13" xfId="13851" xr:uid="{162374FD-5C80-4E73-97A7-381D664D4BDD}"/>
    <cellStyle name="Good 14" xfId="13852" xr:uid="{B53FC559-FDD7-43B7-B870-6B8C92132A88}"/>
    <cellStyle name="Good 15" xfId="13853" xr:uid="{BB8DE4AB-6138-443C-A4E0-597955A01AE0}"/>
    <cellStyle name="Good 16" xfId="13854" xr:uid="{A0BB0157-EB6B-4D56-9A1F-67878F0C7246}"/>
    <cellStyle name="Good 2" xfId="13855" xr:uid="{F3E29851-3511-4521-A0A9-A7B0E5AA9927}"/>
    <cellStyle name="Good 2 10" xfId="13856" xr:uid="{C69C5419-5771-4E2E-A875-214FC935276C}"/>
    <cellStyle name="Good 2 11" xfId="13857" xr:uid="{AF51FAF8-CE87-4559-9C92-8023429CA791}"/>
    <cellStyle name="Good 2 12" xfId="13858" xr:uid="{7A6DD4D4-4212-42E5-B190-B3FB18519BD4}"/>
    <cellStyle name="Good 2 13" xfId="13859" xr:uid="{1511FE5F-EDCC-41E1-8011-4E3A2A170FFD}"/>
    <cellStyle name="Good 2 14" xfId="13860" xr:uid="{C9847B94-9AA4-4F2C-A90C-B24E18913D78}"/>
    <cellStyle name="Good 2 2" xfId="13861" xr:uid="{F75E0826-B765-4ED8-B781-F382C0AA3DAE}"/>
    <cellStyle name="Good 2 2 2" xfId="13862" xr:uid="{3916C375-8762-4472-931F-1822D46B472D}"/>
    <cellStyle name="Good 2 2 3" xfId="13863" xr:uid="{16DB76A5-85A2-44F3-B7BF-1C91FBCEB867}"/>
    <cellStyle name="Good 2 2 4" xfId="13864" xr:uid="{CB1A17B5-6B4A-4BD6-BCB3-F6470F360EA4}"/>
    <cellStyle name="Good 2 2 5" xfId="13865" xr:uid="{2DDEE78C-436D-45D7-A79A-1E55704BD5ED}"/>
    <cellStyle name="Good 2 2 6" xfId="13866" xr:uid="{70793A13-8FB6-4F06-9391-F8F21EDA3013}"/>
    <cellStyle name="Good 2 2 7" xfId="13867" xr:uid="{10B4ABEA-D8A0-4C94-85DE-1006CFD2D85F}"/>
    <cellStyle name="Good 2 2 8" xfId="13868" xr:uid="{6A7A53F1-A25A-44AD-9F88-6006C9915BE8}"/>
    <cellStyle name="Good 2 2 9" xfId="13869" xr:uid="{9C9A5505-EA3B-404F-B4B0-45C9B1034004}"/>
    <cellStyle name="Good 2 3" xfId="13870" xr:uid="{470E120A-DB21-478B-8C2B-1FDC51F97A5A}"/>
    <cellStyle name="Good 2 4" xfId="13871" xr:uid="{21E3BA43-60FB-4E3E-B75C-A2176191DB03}"/>
    <cellStyle name="Good 2 5" xfId="13872" xr:uid="{C7E6D8BB-712A-4514-B880-44087B324A91}"/>
    <cellStyle name="Good 2 6" xfId="13873" xr:uid="{8FE376DE-7129-4072-9C20-D95247EE71AE}"/>
    <cellStyle name="Good 2 7" xfId="13874" xr:uid="{A660DD65-22E1-4EA6-8865-8A2F5CF46129}"/>
    <cellStyle name="Good 2 8" xfId="13875" xr:uid="{E32087C1-A8D9-4F39-B678-77F1B13DF5F7}"/>
    <cellStyle name="Good 2 9" xfId="13876" xr:uid="{B096686C-64DC-40E6-8ACF-9D8FCAB31CE2}"/>
    <cellStyle name="Good 3" xfId="13877" xr:uid="{7DE3A044-7782-4B7A-8C03-DB7623C12468}"/>
    <cellStyle name="Good 3 2" xfId="13878" xr:uid="{4E5C63B2-6976-4029-8C70-A7FC14429EFA}"/>
    <cellStyle name="Good 4" xfId="13879" xr:uid="{D6A7532E-0590-44A2-9EFA-173EA6F699F1}"/>
    <cellStyle name="Good 5" xfId="13880" xr:uid="{8F216143-1DCE-46D3-89A7-CB8A1E2C929A}"/>
    <cellStyle name="Good 6" xfId="13881" xr:uid="{060F00FE-8E75-4E0F-A6EB-3D73A473E275}"/>
    <cellStyle name="Good 7" xfId="13882" xr:uid="{54366F13-6D17-49B6-9DAA-59BC433388B3}"/>
    <cellStyle name="Good 8" xfId="13883" xr:uid="{A288193A-08BD-4F48-8E4B-D6EF20C35223}"/>
    <cellStyle name="Good 9" xfId="13884" xr:uid="{516160A1-0D18-4C44-A114-7CBA0E66E6DC}"/>
    <cellStyle name="Grey" xfId="13885" xr:uid="{7CA5CE09-BC6B-45A7-9604-7BD438D1E7E2}"/>
    <cellStyle name="greyed" xfId="13886" xr:uid="{1FADCF36-007A-46F6-8F68-7F3A742AC848}"/>
    <cellStyle name="greyed 2" xfId="13887" xr:uid="{EB986726-34B9-44CB-BDAD-4E3C2F30BC77}"/>
    <cellStyle name="greyed 2 2" xfId="13888" xr:uid="{11845BD4-46C8-4EE5-8859-88CA89E206F8}"/>
    <cellStyle name="greyed 3" xfId="13889" xr:uid="{8633ADBC-AC5C-4400-BF64-AB54CE520C9A}"/>
    <cellStyle name="greyed 4" xfId="13890" xr:uid="{239FA2AE-33B1-4D89-B155-5D162A3D539E}"/>
    <cellStyle name="Heading 1" xfId="13891" xr:uid="{AAF8CB24-8C1F-4FF8-9C41-DC8EC4B608E4}"/>
    <cellStyle name="Heading 1 10" xfId="13892" xr:uid="{651F3C06-C2C4-4EA2-8D3B-90635742DAA7}"/>
    <cellStyle name="Heading 1 11" xfId="13893" xr:uid="{E5E99ECF-359E-449D-8B17-9D65D02782F5}"/>
    <cellStyle name="Heading 1 12" xfId="13894" xr:uid="{8FDA4085-A412-46C3-A9F2-C5F599D6638B}"/>
    <cellStyle name="Heading 1 13" xfId="13895" xr:uid="{6AFCF0DA-F4FE-4944-AEB0-22FF62D2C215}"/>
    <cellStyle name="Heading 1 14" xfId="13896" xr:uid="{C10AAF92-707E-4BE9-B134-2840058B1577}"/>
    <cellStyle name="Heading 1 15" xfId="13897" xr:uid="{C6811A4E-1A46-4CB4-B4C4-1DF2C73CBEAF}"/>
    <cellStyle name="Heading 1 16" xfId="13898" xr:uid="{135253FD-A94D-467C-8CC3-B097B505958A}"/>
    <cellStyle name="Heading 1 17" xfId="13899" xr:uid="{3BE98243-D841-4D72-A09B-FD5E266D540C}"/>
    <cellStyle name="Heading 1 18" xfId="13900" xr:uid="{B0F11B67-1AE0-415B-80A6-ACEBF17A9E9D}"/>
    <cellStyle name="Heading 1 19" xfId="13901" xr:uid="{0A594D35-8C7D-4451-B411-E48BE4B72F63}"/>
    <cellStyle name="Heading 1 2" xfId="13902" xr:uid="{383910DB-F132-4DD1-8C9B-6EBAE2A201BB}"/>
    <cellStyle name="Heading 1 20" xfId="13903" xr:uid="{B8693A31-110B-48E0-893B-4CD57B6F72D7}"/>
    <cellStyle name="Heading 1 21" xfId="13904" xr:uid="{B714EA98-CE9D-4759-9A27-80381E30C384}"/>
    <cellStyle name="Heading 1 22" xfId="13905" xr:uid="{40904ACF-E654-4238-98B1-CE8C04D05AAD}"/>
    <cellStyle name="Heading 1 23" xfId="13906" xr:uid="{C8C682BF-26D0-4174-AC64-484C6C5204BC}"/>
    <cellStyle name="Heading 1 24" xfId="13907" xr:uid="{F4ABB1D4-1175-493F-8586-31208B648442}"/>
    <cellStyle name="Heading 1 25" xfId="13908" xr:uid="{61BA90DD-41D5-4EF9-98F4-D34A63B116CA}"/>
    <cellStyle name="Heading 1 26" xfId="13909" xr:uid="{F3A6AFF4-EE3A-4B9D-A0AF-FF223F362BCA}"/>
    <cellStyle name="Heading 1 27" xfId="13910" xr:uid="{4D74475B-4C9E-4262-ADEB-73CB0C93D21A}"/>
    <cellStyle name="Heading 1 28" xfId="13911" xr:uid="{4930E378-19A7-428A-B89C-5DD6CF72E781}"/>
    <cellStyle name="Heading 1 29" xfId="13912" xr:uid="{A93E0C28-5C79-439E-995D-5149CCB9C614}"/>
    <cellStyle name="Heading 1 3" xfId="13913" xr:uid="{FAC7969A-7E3D-42B1-AAEF-DA49CB5CDB2A}"/>
    <cellStyle name="Heading 1 3 10" xfId="13914" xr:uid="{6415DA5F-7257-47D9-986D-89704AD3DA4E}"/>
    <cellStyle name="Heading 1 3 11" xfId="13915" xr:uid="{62A3C71A-1908-48F5-A9E1-ED9EBB23B902}"/>
    <cellStyle name="Heading 1 3 12" xfId="13916" xr:uid="{8C4F6107-075F-42E5-ABFF-91D0221F46C2}"/>
    <cellStyle name="Heading 1 3 13" xfId="13917" xr:uid="{2DF6ECAF-2315-4349-A1D7-2539B375037A}"/>
    <cellStyle name="Heading 1 3 14" xfId="13918" xr:uid="{3F1E81C7-7953-4EEF-80DB-9BB95712380D}"/>
    <cellStyle name="Heading 1 3 15" xfId="13919" xr:uid="{BD857FB4-CE7C-4928-8FC9-1FB4B52C8E02}"/>
    <cellStyle name="Heading 1 3 2" xfId="13920" xr:uid="{AE320587-1B4B-4234-AD58-551436C8536E}"/>
    <cellStyle name="Heading 1 3 2 10" xfId="13921" xr:uid="{7DC875D4-B436-4720-AF11-EFB0574A61BE}"/>
    <cellStyle name="Heading 1 3 2 11" xfId="13922" xr:uid="{68EBCE05-2889-4EDB-A348-9A52AEDEEA08}"/>
    <cellStyle name="Heading 1 3 2 12" xfId="13923" xr:uid="{6E83E570-34C7-42B8-ACF2-6C3AFF3259FC}"/>
    <cellStyle name="Heading 1 3 2 13" xfId="13924" xr:uid="{01541D6A-19AB-4663-9B38-1A0B66D70B8F}"/>
    <cellStyle name="Heading 1 3 2 14" xfId="13925" xr:uid="{88224153-AC6F-4FCE-A706-2D046D0ED5DA}"/>
    <cellStyle name="Heading 1 3 2 2" xfId="13926" xr:uid="{7F21E66C-85EC-421C-BECB-B0B2B2E7FD73}"/>
    <cellStyle name="Heading 1 3 2 3" xfId="13927" xr:uid="{10ADA7DF-BBEA-44A4-8628-988EC09215A3}"/>
    <cellStyle name="Heading 1 3 2 4" xfId="13928" xr:uid="{638424A2-26EA-4F52-A74C-EBFE848EE6BF}"/>
    <cellStyle name="Heading 1 3 2 5" xfId="13929" xr:uid="{08134EB2-97AA-4AC3-9F97-44A9B4377EF9}"/>
    <cellStyle name="Heading 1 3 2 6" xfId="13930" xr:uid="{D3390181-15B4-41E9-8905-8E6FDD9FC489}"/>
    <cellStyle name="Heading 1 3 2 7" xfId="13931" xr:uid="{465DE728-EE54-4455-B481-A96765FCEC60}"/>
    <cellStyle name="Heading 1 3 2 8" xfId="13932" xr:uid="{9C53A993-1F3B-45D0-8EA8-7C95B729ABC9}"/>
    <cellStyle name="Heading 1 3 2 9" xfId="13933" xr:uid="{143B9C63-4233-4E74-9A91-7E6CF1C3CE01}"/>
    <cellStyle name="Heading 1 3 3" xfId="13934" xr:uid="{FFA69211-F252-4B82-B532-79EA759EC425}"/>
    <cellStyle name="Heading 1 3 3 2" xfId="13935" xr:uid="{4B754626-DEFF-44DE-B79E-B79C01E93063}"/>
    <cellStyle name="Heading 1 3 3 3" xfId="13936" xr:uid="{02DEE895-E660-412C-B00C-BDE258C6CFEB}"/>
    <cellStyle name="Heading 1 3 3 4" xfId="13937" xr:uid="{723CC9F1-201C-47BE-9D9C-1E0415DBA1D4}"/>
    <cellStyle name="Heading 1 3 3 5" xfId="13938" xr:uid="{B71B6B37-3620-4108-9E1A-92136E8C4EF9}"/>
    <cellStyle name="Heading 1 3 3 6" xfId="13939" xr:uid="{A5D7F212-39D4-4BFD-BD30-1831EDAE3A47}"/>
    <cellStyle name="Heading 1 3 3 7" xfId="13940" xr:uid="{FDA839B3-3CCF-4D03-8392-34A3B9756AFB}"/>
    <cellStyle name="Heading 1 3 3 8" xfId="13941" xr:uid="{00C30FB1-5B45-4871-B0E1-6F9C94DF48E3}"/>
    <cellStyle name="Heading 1 3 3 9" xfId="13942" xr:uid="{4EC390EB-8591-4B14-905A-F5EE409FBFFB}"/>
    <cellStyle name="Heading 1 3 4" xfId="13943" xr:uid="{F4EB0AF4-556B-4D16-9A1C-D92A6A461B9B}"/>
    <cellStyle name="Heading 1 3 5" xfId="13944" xr:uid="{339F0486-38FF-4F3E-8FC6-0E6EAD42E6F3}"/>
    <cellStyle name="Heading 1 3 6" xfId="13945" xr:uid="{66535DBA-3849-4962-80A2-3A6BE6CAB22D}"/>
    <cellStyle name="Heading 1 3 7" xfId="13946" xr:uid="{DFB07D08-E5A3-450F-A5A0-AC33EB067EAF}"/>
    <cellStyle name="Heading 1 3 8" xfId="13947" xr:uid="{1EF9CADB-0087-48F8-8487-90C66ED50963}"/>
    <cellStyle name="Heading 1 3 9" xfId="13948" xr:uid="{B01CBAA0-4D84-431F-88F6-F2A42B1ADD82}"/>
    <cellStyle name="Heading 1 30" xfId="13949" xr:uid="{B0C2D85D-97BE-4A3E-8452-7F5DC5BAE710}"/>
    <cellStyle name="Heading 1 31" xfId="13950" xr:uid="{FC4AF6D0-646A-4F9E-9065-C1526EC9DDB7}"/>
    <cellStyle name="Heading 1 32" xfId="13951" xr:uid="{91C921AE-1BF5-4804-BA2E-9A6A902828CE}"/>
    <cellStyle name="Heading 1 33" xfId="13952" xr:uid="{282BFBA5-D936-480E-97DF-16C02E6B30FF}"/>
    <cellStyle name="Heading 1 34" xfId="13953" xr:uid="{CB49EDBF-7240-4EDB-A392-1E575766D141}"/>
    <cellStyle name="Heading 1 35" xfId="13954" xr:uid="{2606EAC7-A145-49A7-8BB3-8336446703A9}"/>
    <cellStyle name="Heading 1 36" xfId="13955" xr:uid="{681C6A1C-59F9-4A8D-8196-12F46B722FD4}"/>
    <cellStyle name="Heading 1 37" xfId="13956" xr:uid="{DA138CEC-E997-4B9A-A31F-D5FBC77B3CA5}"/>
    <cellStyle name="Heading 1 38" xfId="13957" xr:uid="{BA96B376-4001-466B-AFA6-7EAC7892298D}"/>
    <cellStyle name="Heading 1 39" xfId="13958" xr:uid="{C712ADDE-6478-4E01-A1D9-A870D12C58C2}"/>
    <cellStyle name="Heading 1 4" xfId="13959" xr:uid="{EC5A182E-3BA1-4C90-AE57-87ABCA002AD7}"/>
    <cellStyle name="Heading 1 40" xfId="13960" xr:uid="{9AB21EDD-FC69-4A11-BE97-841DEF3AE2BE}"/>
    <cellStyle name="Heading 1 41" xfId="13961" xr:uid="{870BEFC8-263D-44EA-B8D7-D02F1D2A4370}"/>
    <cellStyle name="Heading 1 42" xfId="13962" xr:uid="{8EBD5E54-D356-4FB6-9A54-945F0B69BD6E}"/>
    <cellStyle name="Heading 1 43" xfId="13963" xr:uid="{EA9066B2-2939-4F0D-90B5-601A94AF3208}"/>
    <cellStyle name="Heading 1 44" xfId="13964" xr:uid="{A02CEF9E-91A8-40F3-A9F4-D2F6DAB400B4}"/>
    <cellStyle name="Heading 1 45" xfId="13965" xr:uid="{BAF80CE0-6850-42D0-A325-6C1621165AFC}"/>
    <cellStyle name="Heading 1 46" xfId="13966" xr:uid="{FEF82494-7693-4AB6-9DDC-94A228309081}"/>
    <cellStyle name="Heading 1 47" xfId="13967" xr:uid="{8375FF77-AFBD-4ED7-8EE1-436D1AD8AFB3}"/>
    <cellStyle name="Heading 1 48" xfId="13968" xr:uid="{D52AABF3-F96F-450E-8548-0929DCE74AC3}"/>
    <cellStyle name="Heading 1 49" xfId="13969" xr:uid="{D180251F-F572-4BF1-A77C-C7F944B81501}"/>
    <cellStyle name="Heading 1 5" xfId="13970" xr:uid="{A6ACEB19-86CF-440B-AEA3-1743B891FD67}"/>
    <cellStyle name="Heading 1 50" xfId="13971" xr:uid="{9B4582F5-6789-4EB0-9151-FDB67A9E054A}"/>
    <cellStyle name="Heading 1 51" xfId="13972" xr:uid="{DCDF277F-8BB6-4EB4-B19A-99832F293F6C}"/>
    <cellStyle name="Heading 1 52" xfId="13973" xr:uid="{6957D8A2-45E5-43AB-8CB4-543A4187BEF2}"/>
    <cellStyle name="Heading 1 53" xfId="13974" xr:uid="{26623496-5189-4BE5-9E84-56DDEEEBA246}"/>
    <cellStyle name="Heading 1 54" xfId="13975" xr:uid="{2632605A-7EC4-4AB3-87B4-2D0EB88F69EA}"/>
    <cellStyle name="Heading 1 55" xfId="13976" xr:uid="{66013151-E3F2-431B-A53E-0843D3C1A948}"/>
    <cellStyle name="Heading 1 56" xfId="13977" xr:uid="{3A730AF8-1A2E-4A06-AECA-BBE97AC96891}"/>
    <cellStyle name="Heading 1 57" xfId="13978" xr:uid="{1D546EA3-F5DD-4B54-AE4C-6CFFCF85DCC3}"/>
    <cellStyle name="Heading 1 58" xfId="13979" xr:uid="{652D3588-9DBF-4291-A466-CFA398D1F084}"/>
    <cellStyle name="Heading 1 59" xfId="13980" xr:uid="{F98E2552-C0C6-417B-98AA-A52535CA3B12}"/>
    <cellStyle name="Heading 1 6" xfId="13981" xr:uid="{F57CED4E-4270-4B7C-AF96-1D1AD7FB4EF9}"/>
    <cellStyle name="Heading 1 60" xfId="13982" xr:uid="{6B9714E8-8C39-4156-924F-E235A7DA3A7D}"/>
    <cellStyle name="Heading 1 61" xfId="13983" xr:uid="{84C494D1-E709-478D-94F3-49E61621C534}"/>
    <cellStyle name="Heading 1 62" xfId="13984" xr:uid="{01E120C1-F8A4-4250-8CB5-1B9ED17C235B}"/>
    <cellStyle name="Heading 1 7" xfId="13985" xr:uid="{E6E8DAEE-E18F-46A1-BBFB-E9DF9C63EA9A}"/>
    <cellStyle name="Heading 1 8" xfId="13986" xr:uid="{EF580C17-46CE-445C-BE4A-D1AA3C351E30}"/>
    <cellStyle name="Heading 1 9" xfId="13987" xr:uid="{9F4E176B-AA9B-409D-89AC-021339E0B280}"/>
    <cellStyle name="Heading 1_AFP" xfId="13988" xr:uid="{B18F43F4-3959-4C3B-B272-D33E57EF5866}"/>
    <cellStyle name="Heading 2" xfId="419" xr:uid="{09246B28-FE18-45D9-BB01-D49D91E65611}"/>
    <cellStyle name="Heading 2 10" xfId="13989" xr:uid="{66FB66BA-FC0F-43CF-81C2-023EFB35BF68}"/>
    <cellStyle name="Heading 2 11" xfId="13990" xr:uid="{9CA0C4AC-4251-4AB7-9501-18E10D4CA020}"/>
    <cellStyle name="Heading 2 12" xfId="13991" xr:uid="{C5C6482C-59E6-471B-9C4F-A47B3F5F72C2}"/>
    <cellStyle name="Heading 2 13" xfId="13992" xr:uid="{BACC96B9-57DE-4959-8D3F-0FC4E08764C8}"/>
    <cellStyle name="Heading 2 14" xfId="13993" xr:uid="{DAC48263-98E9-44E3-9F6C-3E20EB6AF7BC}"/>
    <cellStyle name="Heading 2 15" xfId="13994" xr:uid="{CA06CA12-7F53-417A-8B02-6AF95018285F}"/>
    <cellStyle name="Heading 2 16" xfId="13995" xr:uid="{69117AA4-7361-4569-BF39-AD5E717BFD94}"/>
    <cellStyle name="Heading 2 17" xfId="13996" xr:uid="{BDDC45EE-CCFB-448B-BAB9-A1EBBCA2EA96}"/>
    <cellStyle name="Heading 2 18" xfId="13997" xr:uid="{4474241F-A01B-4066-8577-D41BA7DEB11D}"/>
    <cellStyle name="Heading 2 19" xfId="13998" xr:uid="{90FB6C41-5760-4A39-8E44-612A8C1B2593}"/>
    <cellStyle name="Heading 2 2" xfId="13999" xr:uid="{9AAED4DD-4ED2-45FF-A1DC-0476DF514C21}"/>
    <cellStyle name="Heading 2 20" xfId="14000" xr:uid="{5C3A03CE-C5B0-498B-8A3E-441A067B8ADD}"/>
    <cellStyle name="Heading 2 21" xfId="14001" xr:uid="{015C1280-E4F3-46D8-89BF-86B3E70E1E47}"/>
    <cellStyle name="Heading 2 22" xfId="14002" xr:uid="{39623DEF-4E4C-493A-87A4-61CBEF15D75D}"/>
    <cellStyle name="Heading 2 23" xfId="14003" xr:uid="{4945A806-EF96-4F92-A29D-FB08FB6AA31F}"/>
    <cellStyle name="Heading 2 24" xfId="14004" xr:uid="{063C1C46-0F2D-4760-B173-E4B4DFCC1234}"/>
    <cellStyle name="Heading 2 25" xfId="14005" xr:uid="{591080EB-819E-4090-9824-91AC7BBFC1AD}"/>
    <cellStyle name="Heading 2 26" xfId="14006" xr:uid="{3E1A7BF6-EA4C-4D90-BBAF-1B1ED04FA81E}"/>
    <cellStyle name="Heading 2 27" xfId="14007" xr:uid="{415E2E8F-6EBB-46FC-90F2-6ECB83C313ED}"/>
    <cellStyle name="Heading 2 28" xfId="14008" xr:uid="{DA037D76-2CD5-483D-B9BC-BAD3223ACC85}"/>
    <cellStyle name="Heading 2 29" xfId="14009" xr:uid="{A1F08BD6-1FF8-4102-AC87-C346715C6F89}"/>
    <cellStyle name="Heading 2 3" xfId="14010" xr:uid="{1AED57A4-45FB-4E6E-B20C-E5A74A01DBFF}"/>
    <cellStyle name="Heading 2 3 10" xfId="14011" xr:uid="{E646A414-5135-4343-BBD1-6CD2CD127906}"/>
    <cellStyle name="Heading 2 3 11" xfId="14012" xr:uid="{F45BC736-D565-4A63-84BE-BA7EF4F75074}"/>
    <cellStyle name="Heading 2 3 12" xfId="14013" xr:uid="{5FA4232C-5543-4BEA-9DA2-9D74D40427FF}"/>
    <cellStyle name="Heading 2 3 13" xfId="14014" xr:uid="{349165B2-BF82-4BB9-BE6D-423F79DC6FF4}"/>
    <cellStyle name="Heading 2 3 14" xfId="14015" xr:uid="{DCA4CAA1-6950-47C2-9BF9-DD1064E4764C}"/>
    <cellStyle name="Heading 2 3 15" xfId="14016" xr:uid="{03798CE7-C432-49F7-8609-F9D7494D8CF7}"/>
    <cellStyle name="Heading 2 3 2" xfId="14017" xr:uid="{86B3332E-F28A-4A50-80D8-2A4E7483833F}"/>
    <cellStyle name="Heading 2 3 2 10" xfId="14018" xr:uid="{CAA1DF06-1AC2-4CF6-B418-16CBBFFFE2BB}"/>
    <cellStyle name="Heading 2 3 2 11" xfId="14019" xr:uid="{9A792514-CB0B-444E-B38E-C1F89E8A6C2B}"/>
    <cellStyle name="Heading 2 3 2 12" xfId="14020" xr:uid="{B3E59209-10DC-475F-80DA-E78490BF4DD6}"/>
    <cellStyle name="Heading 2 3 2 13" xfId="14021" xr:uid="{1E4D437A-A3FB-4EC9-A91E-6236E19F51BF}"/>
    <cellStyle name="Heading 2 3 2 14" xfId="14022" xr:uid="{D6FEF82B-C8E7-4185-9AE8-3D58B476938A}"/>
    <cellStyle name="Heading 2 3 2 2" xfId="14023" xr:uid="{82EC09BC-04B3-4910-8941-1C16DFA8338C}"/>
    <cellStyle name="Heading 2 3 2 3" xfId="14024" xr:uid="{73A00B32-C9BD-44C3-84B4-AD47912FEFFA}"/>
    <cellStyle name="Heading 2 3 2 4" xfId="14025" xr:uid="{221EBAD5-6471-43C7-B52B-1240570B7D1C}"/>
    <cellStyle name="Heading 2 3 2 5" xfId="14026" xr:uid="{0532AF47-31A8-4FCF-B199-0578EBAA64D8}"/>
    <cellStyle name="Heading 2 3 2 6" xfId="14027" xr:uid="{7C5DFA36-8911-4214-BF8B-AA61477C8E65}"/>
    <cellStyle name="Heading 2 3 2 7" xfId="14028" xr:uid="{15E8C2EE-B69F-4AA5-8973-91DD3214DC95}"/>
    <cellStyle name="Heading 2 3 2 8" xfId="14029" xr:uid="{EA24CFA3-24DA-4A19-AE67-A8194C3573F5}"/>
    <cellStyle name="Heading 2 3 2 9" xfId="14030" xr:uid="{F8BB9F16-3269-427B-BDED-6D38D2CC5682}"/>
    <cellStyle name="Heading 2 3 3" xfId="14031" xr:uid="{A90D0048-59D4-4CCA-90D9-4C3211BCC4BF}"/>
    <cellStyle name="Heading 2 3 3 2" xfId="14032" xr:uid="{DB0ADAAF-7381-4FA9-8F6F-7712C797B438}"/>
    <cellStyle name="Heading 2 3 3 3" xfId="14033" xr:uid="{8C481862-A73E-4239-9F0D-563EAAC032BA}"/>
    <cellStyle name="Heading 2 3 3 4" xfId="14034" xr:uid="{C091BDF3-DD8B-4138-AF67-39DFB4096CF6}"/>
    <cellStyle name="Heading 2 3 3 5" xfId="14035" xr:uid="{2DCD2ADA-A8D7-4642-9441-BC769C998218}"/>
    <cellStyle name="Heading 2 3 3 6" xfId="14036" xr:uid="{FDFCB649-A93D-46DC-B145-41AEC07C18A4}"/>
    <cellStyle name="Heading 2 3 3 7" xfId="14037" xr:uid="{A5910ACE-8234-4508-9A78-3190873BE783}"/>
    <cellStyle name="Heading 2 3 3 8" xfId="14038" xr:uid="{68100E12-109C-4820-BAF4-0BC252BC2AE1}"/>
    <cellStyle name="Heading 2 3 3 9" xfId="14039" xr:uid="{C5DAF8F0-AAFD-49B0-B23D-06C38057B0A0}"/>
    <cellStyle name="Heading 2 3 4" xfId="14040" xr:uid="{4541D0F5-4FC6-42FC-A240-DD9D5F4B249C}"/>
    <cellStyle name="Heading 2 3 5" xfId="14041" xr:uid="{DD804F29-DE3B-4D34-9038-1FA0B2F9D01F}"/>
    <cellStyle name="Heading 2 3 6" xfId="14042" xr:uid="{C44F5305-C906-46B5-9E20-E72C887881A8}"/>
    <cellStyle name="Heading 2 3 7" xfId="14043" xr:uid="{71718E64-3991-42E0-A46B-13C695F0A58A}"/>
    <cellStyle name="Heading 2 3 8" xfId="14044" xr:uid="{08703E63-FB5E-4ACD-B646-CD7F6C4BD6E7}"/>
    <cellStyle name="Heading 2 3 9" xfId="14045" xr:uid="{616D80AE-AB14-4873-818A-8679486445E6}"/>
    <cellStyle name="Heading 2 30" xfId="14046" xr:uid="{324721EB-F44F-463C-8D71-7C85C9FBAD96}"/>
    <cellStyle name="Heading 2 31" xfId="14047" xr:uid="{E58F9033-ABDF-4E86-9E2C-B4033BCA0940}"/>
    <cellStyle name="Heading 2 32" xfId="14048" xr:uid="{BED1DCCD-1733-41CB-9811-CC2DBB369306}"/>
    <cellStyle name="Heading 2 33" xfId="14049" xr:uid="{15E79E5B-5846-4085-A217-97AA1230C7EB}"/>
    <cellStyle name="Heading 2 34" xfId="14050" xr:uid="{3214D00D-FF66-4452-A070-BB6215FCE600}"/>
    <cellStyle name="Heading 2 35" xfId="14051" xr:uid="{E4DB40F0-3F03-4722-8BF6-F1BE6A4D3D21}"/>
    <cellStyle name="Heading 2 36" xfId="14052" xr:uid="{4ACF326F-D96C-4662-AC9F-1711C7FBCCB7}"/>
    <cellStyle name="Heading 2 37" xfId="14053" xr:uid="{A49A9B0E-18FD-42D2-8B97-A464A4CE096F}"/>
    <cellStyle name="Heading 2 38" xfId="14054" xr:uid="{7228C893-53C7-451C-BC77-20DF06A05B16}"/>
    <cellStyle name="Heading 2 39" xfId="14055" xr:uid="{669F1DBD-474D-47AA-9C0D-61B20D755726}"/>
    <cellStyle name="Heading 2 4" xfId="14056" xr:uid="{A373C136-03F8-4959-B484-5AE06F2AB362}"/>
    <cellStyle name="Heading 2 40" xfId="14057" xr:uid="{4EA826B8-A934-46A8-B785-929B082E7E06}"/>
    <cellStyle name="Heading 2 41" xfId="14058" xr:uid="{C34470E1-C93F-41E9-B8C4-4706501A3E7A}"/>
    <cellStyle name="Heading 2 42" xfId="14059" xr:uid="{33269585-BF68-4A6B-945C-8AFF2BAC70BF}"/>
    <cellStyle name="Heading 2 43" xfId="14060" xr:uid="{4734381A-CD56-4D44-86F1-3FA5CACD4038}"/>
    <cellStyle name="Heading 2 44" xfId="14061" xr:uid="{9E61D9E8-3681-4BB4-9685-09EAB23DE0A1}"/>
    <cellStyle name="Heading 2 45" xfId="14062" xr:uid="{4FFB8EEF-06FA-469F-BB9A-A1ACA10D3202}"/>
    <cellStyle name="Heading 2 46" xfId="14063" xr:uid="{BAEAFC8B-8CE2-4DEA-8FB4-FAF10EEB630C}"/>
    <cellStyle name="Heading 2 47" xfId="14064" xr:uid="{7B7A512B-48EE-4666-901F-5FC739258AF6}"/>
    <cellStyle name="Heading 2 48" xfId="14065" xr:uid="{CEEEA430-4CB4-4EC5-BFEC-CEF0541B8C11}"/>
    <cellStyle name="Heading 2 49" xfId="14066" xr:uid="{AFB44F6C-DAAA-45C5-8403-5FC25DBD6832}"/>
    <cellStyle name="Heading 2 5" xfId="14067" xr:uid="{4D650F8C-796E-4B10-ABD1-101D9B47E7E2}"/>
    <cellStyle name="Heading 2 50" xfId="14068" xr:uid="{31750D11-331B-46DA-94AC-39A30410AF7A}"/>
    <cellStyle name="Heading 2 51" xfId="14069" xr:uid="{ACD069D1-8D0F-4EF1-A894-6B496DA28156}"/>
    <cellStyle name="Heading 2 52" xfId="14070" xr:uid="{10A9A5AF-C0F1-42AE-BFCE-CA7352266C82}"/>
    <cellStyle name="Heading 2 53" xfId="14071" xr:uid="{5ED9A278-18C1-49EA-A786-CC391A4C7200}"/>
    <cellStyle name="Heading 2 54" xfId="14072" xr:uid="{300CBFA3-8841-4669-AFF0-7E0C48F3A857}"/>
    <cellStyle name="Heading 2 55" xfId="14073" xr:uid="{9FA4C807-3F7E-464E-957E-AA937A6881A4}"/>
    <cellStyle name="Heading 2 56" xfId="14074" xr:uid="{AB7F8FB6-E7AF-4652-8046-D7B3AF218A98}"/>
    <cellStyle name="Heading 2 57" xfId="14075" xr:uid="{DF67E634-7A83-4738-8E71-1A3E2076E5B3}"/>
    <cellStyle name="Heading 2 58" xfId="14076" xr:uid="{8045044E-96DB-40A1-B1D5-F7B4A5528944}"/>
    <cellStyle name="Heading 2 59" xfId="14077" xr:uid="{4E999B36-6C7F-4CA4-971E-77570C105CBD}"/>
    <cellStyle name="Heading 2 6" xfId="14078" xr:uid="{3D698712-BD95-471E-8C59-2E5549E70A1E}"/>
    <cellStyle name="Heading 2 60" xfId="14079" xr:uid="{3B9B9F7E-7642-4683-AEB9-B7F5C3328F8D}"/>
    <cellStyle name="Heading 2 61" xfId="14080" xr:uid="{B2332560-129F-4915-9D52-DD35586BCDC0}"/>
    <cellStyle name="Heading 2 62" xfId="14081" xr:uid="{3DD2B126-1E3E-43D1-A73C-490C2341BE16}"/>
    <cellStyle name="Heading 2 7" xfId="14082" xr:uid="{90E623FE-EBE5-430E-83A5-FC453EB7F8BD}"/>
    <cellStyle name="Heading 2 8" xfId="14083" xr:uid="{9AC6CFB4-D893-4B74-B241-7BF502882861}"/>
    <cellStyle name="Heading 2 9" xfId="14084" xr:uid="{7E908880-6587-4326-9C86-A31FDBEAC997}"/>
    <cellStyle name="Heading 2_AFP" xfId="14085" xr:uid="{82B6FF4E-4544-4901-842C-A08A728AF7C4}"/>
    <cellStyle name="Heading 3" xfId="14086" xr:uid="{64CC9D81-C6D7-4DBA-8DA9-1EB836565537}"/>
    <cellStyle name="Heading 3 10" xfId="14087" xr:uid="{05B7A311-BDC8-47E1-B7AB-144C44B611DA}"/>
    <cellStyle name="Heading 3 11" xfId="14088" xr:uid="{3B9E88FE-2D0D-4318-917D-EAC0D907A6BB}"/>
    <cellStyle name="Heading 3 12" xfId="14089" xr:uid="{2A84A6A9-E267-415B-BCD2-1D89C91A2C72}"/>
    <cellStyle name="Heading 3 13" xfId="14090" xr:uid="{5E7D9B35-7A62-42FB-9E69-1222E7AE1D20}"/>
    <cellStyle name="Heading 3 14" xfId="14091" xr:uid="{5AA4A2BE-CFBC-45FF-8DFA-9CA08BBCCBB4}"/>
    <cellStyle name="Heading 3 15" xfId="14092" xr:uid="{70FAB026-A308-4CB0-BDBB-5E0B0E2F03B8}"/>
    <cellStyle name="Heading 3 16" xfId="14093" xr:uid="{21624A08-130E-4817-9A95-8C830A619321}"/>
    <cellStyle name="Heading 3 17" xfId="14094" xr:uid="{4B2EF188-8088-4897-89A5-8076A0821B92}"/>
    <cellStyle name="Heading 3 18" xfId="14095" xr:uid="{1DFCD6DF-63D7-461B-BD50-7D5668E0CB41}"/>
    <cellStyle name="Heading 3 19" xfId="14096" xr:uid="{5B97DB48-2F86-4726-8E73-90DC1718325C}"/>
    <cellStyle name="Heading 3 2" xfId="14097" xr:uid="{3CD306C1-6012-4B85-84F8-DE99F920DB52}"/>
    <cellStyle name="Heading 3 20" xfId="14098" xr:uid="{63F3481C-D308-4C10-B704-6EDC4D4A387C}"/>
    <cellStyle name="Heading 3 21" xfId="14099" xr:uid="{F2F0FA43-248D-451B-98B7-27AE75EC3E97}"/>
    <cellStyle name="Heading 3 22" xfId="14100" xr:uid="{379D9090-DD67-44D5-9890-9007780554B8}"/>
    <cellStyle name="Heading 3 23" xfId="14101" xr:uid="{5430024F-91B1-4013-B32B-32B82C76E7CE}"/>
    <cellStyle name="Heading 3 24" xfId="14102" xr:uid="{27C69B13-9A78-4FD0-BE99-C57A1C28E81D}"/>
    <cellStyle name="Heading 3 25" xfId="14103" xr:uid="{4970BDC9-B82D-452F-AEDE-676D503E1E88}"/>
    <cellStyle name="Heading 3 26" xfId="14104" xr:uid="{82D2274D-8660-418D-8408-02F44D1DB9B8}"/>
    <cellStyle name="Heading 3 27" xfId="14105" xr:uid="{4898367C-CF40-449D-A9AA-E1B51F334C46}"/>
    <cellStyle name="Heading 3 28" xfId="14106" xr:uid="{CE450E5C-5175-4351-BAEC-177E8E3806FA}"/>
    <cellStyle name="Heading 3 29" xfId="14107" xr:uid="{B564F2E6-18CC-45DA-93C8-115320CF1335}"/>
    <cellStyle name="Heading 3 3" xfId="14108" xr:uid="{E4DCF74F-18AF-4E3D-AA80-1E296B19F64C}"/>
    <cellStyle name="Heading 3 3 10" xfId="14109" xr:uid="{CDC047BF-4A99-4B8C-8863-5633415A55AA}"/>
    <cellStyle name="Heading 3 3 11" xfId="14110" xr:uid="{327A7DC6-634B-4541-B081-B12654D8585A}"/>
    <cellStyle name="Heading 3 3 12" xfId="14111" xr:uid="{27818941-E527-4E90-ABE7-D5000A77C957}"/>
    <cellStyle name="Heading 3 3 13" xfId="14112" xr:uid="{01125C33-F12D-4DFC-AA94-A49EC25F6E24}"/>
    <cellStyle name="Heading 3 3 14" xfId="14113" xr:uid="{65D31583-7D9D-4944-8AD4-8B2779958816}"/>
    <cellStyle name="Heading 3 3 15" xfId="14114" xr:uid="{D5351287-F9E4-420B-AC84-FA08541DE78B}"/>
    <cellStyle name="Heading 3 3 2" xfId="14115" xr:uid="{A0B52B8B-9FF9-4CF8-AA82-75B2733F91FC}"/>
    <cellStyle name="Heading 3 3 2 10" xfId="14116" xr:uid="{B4A3A7DB-298B-466B-8FC5-94A224CDBB57}"/>
    <cellStyle name="Heading 3 3 2 11" xfId="14117" xr:uid="{15547D49-E21D-4DEA-81FB-1B78CEB3CFD4}"/>
    <cellStyle name="Heading 3 3 2 12" xfId="14118" xr:uid="{8325896D-9949-467F-AB46-A805B8A7EA52}"/>
    <cellStyle name="Heading 3 3 2 13" xfId="14119" xr:uid="{A7293CB7-40DA-4092-9085-153E3E958D33}"/>
    <cellStyle name="Heading 3 3 2 14" xfId="14120" xr:uid="{A43BD5CD-2840-4639-BCAF-9C322E034B84}"/>
    <cellStyle name="Heading 3 3 2 2" xfId="14121" xr:uid="{1F3B9E53-CA03-4321-B45F-49DCCD54A659}"/>
    <cellStyle name="Heading 3 3 2 3" xfId="14122" xr:uid="{3BEEB2E4-259C-4A8A-9BD7-7BF603ED7F75}"/>
    <cellStyle name="Heading 3 3 2 4" xfId="14123" xr:uid="{BFDF7930-D0FD-42BA-A638-EE987E94A568}"/>
    <cellStyle name="Heading 3 3 2 5" xfId="14124" xr:uid="{B427D977-EF3C-48B7-BA6A-5D7483ED770E}"/>
    <cellStyle name="Heading 3 3 2 6" xfId="14125" xr:uid="{DAB62FC8-AA9B-4A1D-A080-5956BCEFDB14}"/>
    <cellStyle name="Heading 3 3 2 7" xfId="14126" xr:uid="{4CD9A630-B305-4150-A49B-382CA2824E47}"/>
    <cellStyle name="Heading 3 3 2 8" xfId="14127" xr:uid="{3DD1F037-7BCF-486C-9452-C8331BE1507E}"/>
    <cellStyle name="Heading 3 3 2 9" xfId="14128" xr:uid="{3E8565CC-6569-4977-BDCA-B933008A01B4}"/>
    <cellStyle name="Heading 3 3 3" xfId="14129" xr:uid="{A4313AD1-6D48-4426-9A2C-322A1284EB30}"/>
    <cellStyle name="Heading 3 3 3 2" xfId="14130" xr:uid="{47465A9F-6CE9-45CE-9F77-3C901797CE67}"/>
    <cellStyle name="Heading 3 3 3 3" xfId="14131" xr:uid="{11302036-BB8E-4153-8659-D9F7C1243C1C}"/>
    <cellStyle name="Heading 3 3 3 4" xfId="14132" xr:uid="{08C5114A-2B72-45EE-9783-A137A86AE74D}"/>
    <cellStyle name="Heading 3 3 3 5" xfId="14133" xr:uid="{40559022-89ED-4C02-BC3D-0BBCA48D434C}"/>
    <cellStyle name="Heading 3 3 3 6" xfId="14134" xr:uid="{9C74CDC3-DFB6-47E9-92A1-D60F3E3CDB65}"/>
    <cellStyle name="Heading 3 3 3 7" xfId="14135" xr:uid="{D5225A11-B020-421A-9AF4-E197C1BDBFCA}"/>
    <cellStyle name="Heading 3 3 3 8" xfId="14136" xr:uid="{F4EB6D43-FE63-4AD8-9798-AF9C1547EF35}"/>
    <cellStyle name="Heading 3 3 3 9" xfId="14137" xr:uid="{6C1B4769-0A80-42F0-9DFB-5DDAC0EA0FA8}"/>
    <cellStyle name="Heading 3 3 4" xfId="14138" xr:uid="{0BFBE08D-5376-4B4A-AF8C-1E4F0E05E0A4}"/>
    <cellStyle name="Heading 3 3 5" xfId="14139" xr:uid="{86730775-5DA3-4AAE-A014-77B61A4F9849}"/>
    <cellStyle name="Heading 3 3 6" xfId="14140" xr:uid="{52EDBD2F-5951-4E58-9BC3-12982604B4AE}"/>
    <cellStyle name="Heading 3 3 7" xfId="14141" xr:uid="{DD036E11-A158-4EC9-B340-5EFEC3D1642C}"/>
    <cellStyle name="Heading 3 3 8" xfId="14142" xr:uid="{FD98279E-39B8-441D-B661-7522577743FB}"/>
    <cellStyle name="Heading 3 3 9" xfId="14143" xr:uid="{8B77203D-E7B7-4BFB-B7C2-05CFD1CC01CA}"/>
    <cellStyle name="Heading 3 30" xfId="14144" xr:uid="{2A96A7A1-1411-4EA9-8F79-D0B3AD54ECF4}"/>
    <cellStyle name="Heading 3 31" xfId="14145" xr:uid="{3868C2DC-9904-4599-9920-33E3EF1B1DA3}"/>
    <cellStyle name="Heading 3 32" xfId="14146" xr:uid="{23BA1CDE-CE58-4C71-B650-36647CB75A6B}"/>
    <cellStyle name="Heading 3 33" xfId="14147" xr:uid="{42B32724-B2D8-431D-82A0-A0DDC7C854A7}"/>
    <cellStyle name="Heading 3 34" xfId="14148" xr:uid="{518BC85D-6495-45C9-BEA0-64760C5DE24D}"/>
    <cellStyle name="Heading 3 35" xfId="14149" xr:uid="{825F88E9-01DD-4526-92B1-C10BF36DA90A}"/>
    <cellStyle name="Heading 3 36" xfId="14150" xr:uid="{2C149EB7-DF5A-4CED-89EA-9D8EE91EE752}"/>
    <cellStyle name="Heading 3 37" xfId="14151" xr:uid="{E922896C-3984-4030-AA4B-178921EDD259}"/>
    <cellStyle name="Heading 3 38" xfId="14152" xr:uid="{F8F7C26A-973A-4F4D-815D-FD1A8DACC6AA}"/>
    <cellStyle name="Heading 3 39" xfId="14153" xr:uid="{AC9373E8-93BB-4917-AD47-1AB342C011C0}"/>
    <cellStyle name="Heading 3 4" xfId="14154" xr:uid="{9E440ECA-912B-49DA-A02A-AD6FFD00F507}"/>
    <cellStyle name="Heading 3 40" xfId="14155" xr:uid="{F3A9A1BD-3913-45B4-B380-A2FB301E2C14}"/>
    <cellStyle name="Heading 3 41" xfId="14156" xr:uid="{318469FC-7BE7-4AE4-A0C6-42F66EC607CB}"/>
    <cellStyle name="Heading 3 42" xfId="14157" xr:uid="{38B910A5-DA5D-4CBE-87D2-B7AED851A608}"/>
    <cellStyle name="Heading 3 43" xfId="14158" xr:uid="{22339347-22F9-4944-B6B4-1282B0CBAD67}"/>
    <cellStyle name="Heading 3 44" xfId="14159" xr:uid="{BC5A713B-F9BA-4846-97E0-188E9C3A4AE0}"/>
    <cellStyle name="Heading 3 45" xfId="14160" xr:uid="{921C31FA-FB77-44CD-AA2C-503F4688F1D7}"/>
    <cellStyle name="Heading 3 46" xfId="14161" xr:uid="{88C9DFDF-18B7-45A6-BD77-EA88652C58BF}"/>
    <cellStyle name="Heading 3 47" xfId="14162" xr:uid="{71E07B3A-1123-4C06-9425-41BBD49E2F68}"/>
    <cellStyle name="Heading 3 48" xfId="14163" xr:uid="{D7B051E8-F6C1-43E2-B610-A3C6A90DA8DA}"/>
    <cellStyle name="Heading 3 49" xfId="14164" xr:uid="{E5B94AA6-BF46-497C-848E-FEFD5CE5F2FF}"/>
    <cellStyle name="Heading 3 5" xfId="14165" xr:uid="{4534C09A-E8CB-41FB-9E8A-24E4B2678C44}"/>
    <cellStyle name="Heading 3 50" xfId="14166" xr:uid="{8A81D387-14C8-4E69-8944-19260D8B13D5}"/>
    <cellStyle name="Heading 3 51" xfId="14167" xr:uid="{35A2ED87-D474-49B6-87DB-6001E3878022}"/>
    <cellStyle name="Heading 3 52" xfId="14168" xr:uid="{14A6765A-7773-42CF-8C95-820B74BBF207}"/>
    <cellStyle name="Heading 3 53" xfId="14169" xr:uid="{A98766F9-A9EF-4651-A7C3-5BF68622C895}"/>
    <cellStyle name="Heading 3 54" xfId="14170" xr:uid="{9A251E8A-B7A5-4CAF-8938-0FC177E2CD83}"/>
    <cellStyle name="Heading 3 55" xfId="14171" xr:uid="{EFC652C1-E19B-46BD-970A-6A8F660169B3}"/>
    <cellStyle name="Heading 3 56" xfId="14172" xr:uid="{DC219171-B13B-4028-A450-5A9896B4D3FA}"/>
    <cellStyle name="Heading 3 57" xfId="14173" xr:uid="{9A4844FC-A832-4367-A55D-B520F307B5E9}"/>
    <cellStyle name="Heading 3 58" xfId="14174" xr:uid="{9D31DA72-1610-49C0-BBBF-9EBD2768ACBD}"/>
    <cellStyle name="Heading 3 59" xfId="14175" xr:uid="{4A8129D3-E212-4B38-B280-AF00FF1D5024}"/>
    <cellStyle name="Heading 3 6" xfId="14176" xr:uid="{969CDD3B-B610-4879-BD41-5938C61C85E9}"/>
    <cellStyle name="Heading 3 60" xfId="14177" xr:uid="{877698A4-1E67-46CB-A0D3-C8C7F0EE2EAA}"/>
    <cellStyle name="Heading 3 61" xfId="14178" xr:uid="{D4020A9A-EB7C-4574-92D3-9749CF4B4187}"/>
    <cellStyle name="Heading 3 62" xfId="14179" xr:uid="{23105560-010E-4D2A-8C70-D7A7EA5BA5D4}"/>
    <cellStyle name="Heading 3 7" xfId="14180" xr:uid="{8F88A05D-2425-4AD6-9121-5F37778F0452}"/>
    <cellStyle name="Heading 3 8" xfId="14181" xr:uid="{A401CBE3-0E3D-42B4-B69A-733FFEBB8820}"/>
    <cellStyle name="Heading 3 9" xfId="14182" xr:uid="{CC272D79-9294-4219-AB26-D44B93789346}"/>
    <cellStyle name="Heading 3_BD Brasil" xfId="14183" xr:uid="{99314488-F64B-4887-BD85-A866E4A5BD84}"/>
    <cellStyle name="Heading 4" xfId="14184" xr:uid="{689745C9-CD06-4DAC-A448-186DFAC590CC}"/>
    <cellStyle name="Heading 4 10" xfId="14185" xr:uid="{7C4B387A-E8E0-4D01-85F1-CFA9BAB90337}"/>
    <cellStyle name="Heading 4 11" xfId="14186" xr:uid="{37AFCA9C-F97A-4678-AF87-920432F86435}"/>
    <cellStyle name="Heading 4 12" xfId="14187" xr:uid="{60CD6B1B-2638-45B3-933B-1CF1DF44C008}"/>
    <cellStyle name="Heading 4 13" xfId="14188" xr:uid="{83523F61-61DC-4533-9557-0279CB6A1609}"/>
    <cellStyle name="Heading 4 14" xfId="14189" xr:uid="{BEBC8720-EF7C-4FEE-908A-17D06B675339}"/>
    <cellStyle name="Heading 4 15" xfId="14190" xr:uid="{59A30704-F481-498A-9E44-280F6ED8350C}"/>
    <cellStyle name="Heading 4 16" xfId="14191" xr:uid="{01EFDE9A-1DEF-49AA-9BD3-828DCB6283F1}"/>
    <cellStyle name="Heading 4 17" xfId="14192" xr:uid="{24269FD9-4FCC-4223-9B8A-03FF0289ACE3}"/>
    <cellStyle name="Heading 4 18" xfId="14193" xr:uid="{BAD0523B-6690-485B-AA11-B6F8CF92485B}"/>
    <cellStyle name="Heading 4 19" xfId="14194" xr:uid="{426661F6-EF4F-44FD-82FE-84D2D6FE13BB}"/>
    <cellStyle name="Heading 4 2" xfId="14195" xr:uid="{DE112E56-3308-43B6-BC8C-BF086DDE4330}"/>
    <cellStyle name="Heading 4 20" xfId="14196" xr:uid="{35BFD490-4684-480F-9568-B58E1E9BD81E}"/>
    <cellStyle name="Heading 4 21" xfId="14197" xr:uid="{C06EE595-BE76-4B5A-A149-16FF185DE869}"/>
    <cellStyle name="Heading 4 22" xfId="14198" xr:uid="{C3B1065B-7687-4981-8DA7-7942D54743FA}"/>
    <cellStyle name="Heading 4 23" xfId="14199" xr:uid="{B2333921-3634-4982-9A51-7515776A782A}"/>
    <cellStyle name="Heading 4 24" xfId="14200" xr:uid="{141B8971-B693-4760-9D70-4D676200B01C}"/>
    <cellStyle name="Heading 4 25" xfId="14201" xr:uid="{01E29698-9DBA-41E3-8942-A4ED7D2968DE}"/>
    <cellStyle name="Heading 4 26" xfId="14202" xr:uid="{2371E9EC-D3A4-482D-B862-77C9746831B3}"/>
    <cellStyle name="Heading 4 27" xfId="14203" xr:uid="{CC79FCB3-E14B-42FB-8AC7-034008E8D699}"/>
    <cellStyle name="Heading 4 28" xfId="14204" xr:uid="{B59BE856-5BF5-4B30-8157-457C9E8167ED}"/>
    <cellStyle name="Heading 4 29" xfId="14205" xr:uid="{6D936091-C747-494E-98FD-52295549A3B8}"/>
    <cellStyle name="Heading 4 3" xfId="14206" xr:uid="{6F750500-00F2-451E-97CB-7783A1618B76}"/>
    <cellStyle name="Heading 4 3 10" xfId="14207" xr:uid="{E22ADFA5-9B49-4B7C-9A1E-92A56BBA8C27}"/>
    <cellStyle name="Heading 4 3 11" xfId="14208" xr:uid="{62D0E3A6-589A-4C07-8A79-06B5C811DF7F}"/>
    <cellStyle name="Heading 4 3 12" xfId="14209" xr:uid="{FC3EDB7C-A7DC-4999-B842-7F40877CB5CC}"/>
    <cellStyle name="Heading 4 3 13" xfId="14210" xr:uid="{F0E9ABBB-B245-4BE5-9859-FC1E5E2FB153}"/>
    <cellStyle name="Heading 4 3 14" xfId="14211" xr:uid="{BFFF0361-1B2D-4495-84BE-8FE0FF45FFE2}"/>
    <cellStyle name="Heading 4 3 15" xfId="14212" xr:uid="{450794F4-8F7C-4BA7-8B3D-2DF978745753}"/>
    <cellStyle name="Heading 4 3 2" xfId="14213" xr:uid="{3D1246A7-772A-470B-9072-8560D9FC4CFF}"/>
    <cellStyle name="Heading 4 3 2 10" xfId="14214" xr:uid="{50AAF30B-2A72-41BD-BC27-90A459739403}"/>
    <cellStyle name="Heading 4 3 2 11" xfId="14215" xr:uid="{192C4943-3EA6-4274-A7BA-E378B25C614E}"/>
    <cellStyle name="Heading 4 3 2 12" xfId="14216" xr:uid="{C4FFA694-0FAB-4F8E-9ABD-13A917AF0008}"/>
    <cellStyle name="Heading 4 3 2 13" xfId="14217" xr:uid="{BFDF6BED-7A51-40FC-AB7E-C4273B550BED}"/>
    <cellStyle name="Heading 4 3 2 14" xfId="14218" xr:uid="{AEBA9A91-6D80-43B3-93D0-CC2C46681E3F}"/>
    <cellStyle name="Heading 4 3 2 2" xfId="14219" xr:uid="{199C17E2-65EA-4A4B-9C18-6D64C9FD8FF2}"/>
    <cellStyle name="Heading 4 3 2 3" xfId="14220" xr:uid="{4626D4B7-FADD-41AA-84A5-C983771C4C62}"/>
    <cellStyle name="Heading 4 3 2 4" xfId="14221" xr:uid="{EF23C5A3-C84E-48F6-BF8E-F68006E3432B}"/>
    <cellStyle name="Heading 4 3 2 5" xfId="14222" xr:uid="{1FAA0D44-B525-4700-83DF-C6E634CF3806}"/>
    <cellStyle name="Heading 4 3 2 6" xfId="14223" xr:uid="{3114D2D8-3C6E-4A6F-ABF7-B4560B0D11BC}"/>
    <cellStyle name="Heading 4 3 2 7" xfId="14224" xr:uid="{299FBD13-74C3-467C-BC98-F31FA3E3601E}"/>
    <cellStyle name="Heading 4 3 2 8" xfId="14225" xr:uid="{BD0E38D1-B492-4708-B27B-ED6A7954C7F7}"/>
    <cellStyle name="Heading 4 3 2 9" xfId="14226" xr:uid="{5AFC9248-0BC6-4E56-80F8-11FEC08018BA}"/>
    <cellStyle name="Heading 4 3 3" xfId="14227" xr:uid="{0B63A6CF-0DB2-454E-8523-58D116B52691}"/>
    <cellStyle name="Heading 4 3 3 2" xfId="14228" xr:uid="{CCE6B369-CA45-46F0-9003-9ED19072FE74}"/>
    <cellStyle name="Heading 4 3 3 3" xfId="14229" xr:uid="{B1BEB90F-539F-4309-927C-1B16B4F112BE}"/>
    <cellStyle name="Heading 4 3 3 4" xfId="14230" xr:uid="{437A287D-0124-4C71-9903-21159E7F6675}"/>
    <cellStyle name="Heading 4 3 3 5" xfId="14231" xr:uid="{E5B6F7BD-94BF-4007-A486-B2CAFC5BA1B6}"/>
    <cellStyle name="Heading 4 3 3 6" xfId="14232" xr:uid="{BC7A6ED4-7628-41D9-9660-D91BDBA14BA5}"/>
    <cellStyle name="Heading 4 3 3 7" xfId="14233" xr:uid="{939A34D0-8A9E-44BB-AAE8-DFC5B6675D14}"/>
    <cellStyle name="Heading 4 3 3 8" xfId="14234" xr:uid="{E71934BD-AFB7-435D-8C47-B5E81B65F081}"/>
    <cellStyle name="Heading 4 3 3 9" xfId="14235" xr:uid="{0EDFA16C-A4F9-483A-ABA3-A935CD98C4B2}"/>
    <cellStyle name="Heading 4 3 4" xfId="14236" xr:uid="{7965DAD6-39B1-42F8-8A2B-88F00B039AB0}"/>
    <cellStyle name="Heading 4 3 5" xfId="14237" xr:uid="{B3185776-B1CE-4AB7-8F12-F7C45BB07244}"/>
    <cellStyle name="Heading 4 3 6" xfId="14238" xr:uid="{6B118B78-419C-4129-BA2B-C9FE08AF35ED}"/>
    <cellStyle name="Heading 4 3 7" xfId="14239" xr:uid="{1D6770E6-EB1D-4A98-8792-0A7D798F58C5}"/>
    <cellStyle name="Heading 4 3 8" xfId="14240" xr:uid="{5A327E20-F312-4327-ACAF-60C0339C5B04}"/>
    <cellStyle name="Heading 4 3 9" xfId="14241" xr:uid="{1AFA5CEE-9D91-42C4-8337-D54276FE135F}"/>
    <cellStyle name="Heading 4 30" xfId="14242" xr:uid="{5F618255-9F31-438E-99AD-452A61677C0E}"/>
    <cellStyle name="Heading 4 31" xfId="14243" xr:uid="{62EE30EF-143D-416D-BC2F-D48FD4718F50}"/>
    <cellStyle name="Heading 4 32" xfId="14244" xr:uid="{AD76CA1A-FCB1-4BAF-A64C-37B90ADC6669}"/>
    <cellStyle name="Heading 4 33" xfId="14245" xr:uid="{8B257DA0-6C7D-43C2-B77D-5E56BDFBD487}"/>
    <cellStyle name="Heading 4 34" xfId="14246" xr:uid="{B54D5048-75A5-45FC-BB56-4BE916E3BD25}"/>
    <cellStyle name="Heading 4 35" xfId="14247" xr:uid="{AABD862D-B5BB-43CF-A44E-F15A1BC76961}"/>
    <cellStyle name="Heading 4 36" xfId="14248" xr:uid="{D2543FA0-7C77-474B-B3A5-A655F484E375}"/>
    <cellStyle name="Heading 4 37" xfId="14249" xr:uid="{3DE0AE08-B8EB-4AB4-AECB-BE6880FF0F98}"/>
    <cellStyle name="Heading 4 38" xfId="14250" xr:uid="{FFD5A1C0-769A-4B16-8BF8-F2A11CD2EF4B}"/>
    <cellStyle name="Heading 4 39" xfId="14251" xr:uid="{392BDC02-78CC-4412-9872-0F93E0482391}"/>
    <cellStyle name="Heading 4 4" xfId="14252" xr:uid="{07943E68-8E79-493B-8FEA-49DC5412A797}"/>
    <cellStyle name="Heading 4 40" xfId="14253" xr:uid="{99223EB1-C3DB-49A7-A4F3-85F00752BEC6}"/>
    <cellStyle name="Heading 4 41" xfId="14254" xr:uid="{E969956B-690B-4989-B50F-C15BE2DCDF32}"/>
    <cellStyle name="Heading 4 42" xfId="14255" xr:uid="{0FF99F70-CE2A-4578-BE5E-4A679FF73A22}"/>
    <cellStyle name="Heading 4 43" xfId="14256" xr:uid="{BD2EBC81-3CB6-4D44-B08F-30F9DF79BFB3}"/>
    <cellStyle name="Heading 4 44" xfId="14257" xr:uid="{1F6D2D25-999E-47F3-8950-2CC75B968769}"/>
    <cellStyle name="Heading 4 45" xfId="14258" xr:uid="{E7E0B8F9-78E7-4050-8976-ABF8CCAA2C43}"/>
    <cellStyle name="Heading 4 46" xfId="14259" xr:uid="{33B9B882-88D9-479E-8E50-8E1B791856A3}"/>
    <cellStyle name="Heading 4 47" xfId="14260" xr:uid="{970F935B-B2D3-4702-8F59-E9E2C5D1B045}"/>
    <cellStyle name="Heading 4 48" xfId="14261" xr:uid="{D02EFD82-0FB3-426A-B88C-D9B55ABA33DF}"/>
    <cellStyle name="Heading 4 49" xfId="14262" xr:uid="{8B2750A9-6CF4-4615-AE02-8A3E233E3CA5}"/>
    <cellStyle name="Heading 4 5" xfId="14263" xr:uid="{0193DE57-B44D-465C-A04F-DF302E895510}"/>
    <cellStyle name="Heading 4 50" xfId="14264" xr:uid="{FF062BA7-D616-4650-B059-C98F8326A4A0}"/>
    <cellStyle name="Heading 4 51" xfId="14265" xr:uid="{EA116E4F-EE77-4C5D-AA54-153A89A2854C}"/>
    <cellStyle name="Heading 4 52" xfId="14266" xr:uid="{C6467DDC-3B1D-4145-B0CE-C860B936A6DB}"/>
    <cellStyle name="Heading 4 53" xfId="14267" xr:uid="{521B3A34-F10F-4ED9-A611-D21C40A58D62}"/>
    <cellStyle name="Heading 4 54" xfId="14268" xr:uid="{E820169D-DE4C-47D1-8E0D-7A749B6E5630}"/>
    <cellStyle name="Heading 4 55" xfId="14269" xr:uid="{EB3208E2-90B9-40CC-9DCD-EFEF5F7DB07E}"/>
    <cellStyle name="Heading 4 56" xfId="14270" xr:uid="{B12046B9-C768-4E0D-9434-7741A9D5255B}"/>
    <cellStyle name="Heading 4 57" xfId="14271" xr:uid="{84B886C4-0B17-473F-B2C8-E3D3EEEAD6E2}"/>
    <cellStyle name="Heading 4 58" xfId="14272" xr:uid="{5CECB21F-45E1-48E6-AAE8-68EDDD69E306}"/>
    <cellStyle name="Heading 4 59" xfId="14273" xr:uid="{2A34A4C6-2D8F-4F62-84C5-8DEB6C663757}"/>
    <cellStyle name="Heading 4 6" xfId="14274" xr:uid="{6D3E1757-B71B-464A-9637-D56BC1F2F41D}"/>
    <cellStyle name="Heading 4 60" xfId="14275" xr:uid="{9FC33B9F-1BE2-4CF8-B8FB-FEA99A954C50}"/>
    <cellStyle name="Heading 4 61" xfId="14276" xr:uid="{181D488D-1C77-4527-8DE9-460C6A7094A3}"/>
    <cellStyle name="Heading 4 62" xfId="14277" xr:uid="{8410B09C-7DFF-484C-A608-25FCB04E2229}"/>
    <cellStyle name="Heading 4 7" xfId="14278" xr:uid="{18D41E36-2A86-4552-A13F-71DE9DC2584E}"/>
    <cellStyle name="Heading 4 8" xfId="14279" xr:uid="{A3C389F2-59D1-40A3-835F-75A94FEC6CC9}"/>
    <cellStyle name="Heading 4 9" xfId="14280" xr:uid="{2C94EAEC-5AF8-4269-A695-6EE04C96CABA}"/>
    <cellStyle name="HeadingTable" xfId="14281" xr:uid="{42013A58-D646-487B-A8CA-9BA81FB19B73}"/>
    <cellStyle name="HeadingTable 2" xfId="14282" xr:uid="{9DE9E682-78EC-4363-ACFA-1F5136CC77F5}"/>
    <cellStyle name="HeadingTable 3" xfId="14283" xr:uid="{039D9FE6-1288-4A4C-B758-8A8C7154078F}"/>
    <cellStyle name="HeadingTable 4" xfId="14284" xr:uid="{86750DAC-C29A-4A37-851F-6458A5FFD6A2}"/>
    <cellStyle name="HeadingTable 5" xfId="14285" xr:uid="{F152E50B-60B5-4C30-A11B-6A8B1448DF6B}"/>
    <cellStyle name="highlightExposure" xfId="14286" xr:uid="{BD827DB1-6F9A-4F41-8538-3B7712F3FCA9}"/>
    <cellStyle name="highlightExposure 2" xfId="14287" xr:uid="{1893F283-421C-4A5C-B30E-75B58E40E5DD}"/>
    <cellStyle name="highlightExposure 3" xfId="14288" xr:uid="{3E4D1B81-E051-46C4-8C95-5D6BACFB950D}"/>
    <cellStyle name="highlightPD" xfId="14289" xr:uid="{62A936DB-2B2D-4E03-B757-3CAC6554B14B}"/>
    <cellStyle name="highlightPD 2" xfId="14290" xr:uid="{6F509547-E805-4F8E-BB63-C64F9DD09934}"/>
    <cellStyle name="highlightPercentage" xfId="14291" xr:uid="{37A39949-01A1-4B47-A27B-9DC004836F21}"/>
    <cellStyle name="highlightPercentage 2" xfId="14292" xr:uid="{A77560A6-4B1E-414F-A8DC-83C7B5175E24}"/>
    <cellStyle name="highlightPercentage 3" xfId="14293" xr:uid="{DE1D77B3-8214-45CC-9F26-4A9938822A92}"/>
    <cellStyle name="highlightText" xfId="14294" xr:uid="{E98E061E-2151-43CB-9097-42E18EE58084}"/>
    <cellStyle name="highlightText 2" xfId="14295" xr:uid="{AB08E641-DE48-47A1-853C-B5604C97FA86}"/>
    <cellStyle name="highlightText 2 2" xfId="14296" xr:uid="{6459D9E1-3869-4F7C-AE4D-DDB619315FB0}"/>
    <cellStyle name="highlightText 3" xfId="14297" xr:uid="{66406AA9-3D5B-4F6A-834A-95D2CD9065F3}"/>
    <cellStyle name="highlightText 4" xfId="14298" xr:uid="{744885FE-7381-4FD6-9847-1EAA4BC318E7}"/>
    <cellStyle name="highlightText 5" xfId="14299" xr:uid="{FB5FC4A1-ED9A-4876-B58B-56650ECDD719}"/>
    <cellStyle name="Hiperlink" xfId="81" builtinId="8"/>
    <cellStyle name="Hipervínculo 2" xfId="14300" xr:uid="{F2086759-681C-489F-A908-381E328FB89B}"/>
    <cellStyle name="Historicals" xfId="14301" xr:uid="{3A862C37-01CC-485A-AD57-2033662EA031}"/>
    <cellStyle name="Historicals 10" xfId="14302" xr:uid="{A7E8EBFE-6D37-4B2E-8C9E-4F4ED21DE207}"/>
    <cellStyle name="Historicals 11" xfId="14303" xr:uid="{37CEA7E1-2DAA-42AF-8F52-3E735D0F7973}"/>
    <cellStyle name="Historicals 12" xfId="14304" xr:uid="{F10F6DE9-7237-4BD1-BB66-A7A71E2E41E7}"/>
    <cellStyle name="Historicals 13" xfId="14305" xr:uid="{2098EFC6-383F-4DF7-8459-9D33A261CA17}"/>
    <cellStyle name="Historicals 14" xfId="14306" xr:uid="{458A9ADC-BEE4-4271-9476-5EB4D8D8D0D5}"/>
    <cellStyle name="Historicals 15" xfId="14307" xr:uid="{5371D06A-2718-4FE7-B13B-DCA273B0BE6B}"/>
    <cellStyle name="Historicals 16" xfId="14308" xr:uid="{E0867D7F-8CC0-465C-94C3-987E03AB181A}"/>
    <cellStyle name="Historicals 17" xfId="14309" xr:uid="{9402ECC7-EDC9-499D-847B-09FFDE39D7D9}"/>
    <cellStyle name="Historicals 18" xfId="14310" xr:uid="{04D2B357-40B9-48AE-AF11-A7A44FB69E77}"/>
    <cellStyle name="Historicals 19" xfId="14311" xr:uid="{7A7391AD-0C67-431F-8EAD-6D0EB5C6C2FD}"/>
    <cellStyle name="Historicals 2" xfId="14312" xr:uid="{DD834087-C807-4C5B-947C-54723D9E10E4}"/>
    <cellStyle name="Historicals 3" xfId="14313" xr:uid="{F186399B-41E6-4DD3-B31D-A0D2E4CDBD5C}"/>
    <cellStyle name="Historicals 4" xfId="14314" xr:uid="{76E2917B-F50B-4EE0-857B-69B6AE4B0C1F}"/>
    <cellStyle name="Historicals 5" xfId="14315" xr:uid="{10C29852-44DB-48EE-9B20-B06F94C30AD0}"/>
    <cellStyle name="Historicals 6" xfId="14316" xr:uid="{65882A63-4E59-4449-A5BC-B9E468F3138A}"/>
    <cellStyle name="Historicals 7" xfId="14317" xr:uid="{CC5CF43B-E909-4E40-9060-9067DB3A9F4E}"/>
    <cellStyle name="Historicals 8" xfId="14318" xr:uid="{56F10C7E-57D8-45FD-8FF1-843156F8D189}"/>
    <cellStyle name="Historicals 9" xfId="14319" xr:uid="{3CF048D2-78ED-44C2-ADBB-DCAF9D72E26E}"/>
    <cellStyle name="Hyperlink 2" xfId="14320" xr:uid="{0E6EBE2D-311B-479B-A632-ADC903CE4FCE}"/>
    <cellStyle name="Incorrecto" xfId="14321" xr:uid="{C97FE12E-D943-4795-9A3D-A94E034A0BAF}"/>
    <cellStyle name="Incorrecto 2" xfId="14322" xr:uid="{B524CCB2-1305-4FD1-B1FF-80BE8BFE8388}"/>
    <cellStyle name="Incorrecto 3" xfId="14323" xr:uid="{509941AB-2DB8-4A8B-82FE-550778EEE126}"/>
    <cellStyle name="Incorreto 10" xfId="14324" xr:uid="{213E34D9-8736-4D8F-9D4E-78F3B2C72B63}"/>
    <cellStyle name="Incorreto 10 2" xfId="14325" xr:uid="{9C32ADA6-4FF5-4F0C-92BA-56FCE28C3C82}"/>
    <cellStyle name="Incorreto 10 3" xfId="14326" xr:uid="{3BF603F7-4FBF-4B64-AF4A-BCFB6623FD2B}"/>
    <cellStyle name="Incorreto 10 4" xfId="14327" xr:uid="{8CDF6BEB-59AC-4F46-A8FC-AE6B26342285}"/>
    <cellStyle name="Incorreto 11" xfId="14328" xr:uid="{1C067A95-51B5-44AC-9CEB-7ED33AD1A12D}"/>
    <cellStyle name="Incorreto 11 2" xfId="14329" xr:uid="{90F2B068-0A1A-4B94-A5BC-FE02AA616D71}"/>
    <cellStyle name="Incorreto 11 3" xfId="14330" xr:uid="{91B03919-8FD7-4F4E-A6AD-629D63A3C238}"/>
    <cellStyle name="Incorreto 11 4" xfId="14331" xr:uid="{67AF22A9-A38D-4D9D-A31A-30F1349C2418}"/>
    <cellStyle name="Incorreto 12" xfId="14332" xr:uid="{AD518300-6C75-4461-A7A2-5A6C79192CF1}"/>
    <cellStyle name="Incorreto 12 2" xfId="14333" xr:uid="{2310A4E9-C95C-4974-9845-EEEADC1A6CC9}"/>
    <cellStyle name="Incorreto 12 3" xfId="14334" xr:uid="{B27AD769-3640-4317-B65C-58AA7A963FA1}"/>
    <cellStyle name="Incorreto 12 4" xfId="14335" xr:uid="{52A038FE-2E47-45A3-B9C0-12D14D60EFA0}"/>
    <cellStyle name="Incorreto 13" xfId="14336" xr:uid="{FD585348-916A-4F54-8DFD-3707088C0472}"/>
    <cellStyle name="Incorreto 13 2" xfId="14337" xr:uid="{4CAEB061-8AD2-4327-9F39-5594783A9F83}"/>
    <cellStyle name="Incorreto 14" xfId="14338" xr:uid="{009F0A22-4CD9-48EC-9178-7E8E5D2C11FB}"/>
    <cellStyle name="Incorreto 14 2" xfId="14339" xr:uid="{20436137-D184-4611-AA11-E8B7C5D02BC3}"/>
    <cellStyle name="Incorreto 15" xfId="14340" xr:uid="{8A131DD4-AA09-4F15-941F-CC4AF23624C4}"/>
    <cellStyle name="Incorreto 15 2" xfId="14341" xr:uid="{41B91F24-BD07-4E4C-AC80-06D49A8F63C1}"/>
    <cellStyle name="Incorreto 16" xfId="14342" xr:uid="{20CE0DB1-EE8D-451F-B2FE-8980CB9E4DEA}"/>
    <cellStyle name="Incorreto 16 2" xfId="14343" xr:uid="{B82AFD24-0E60-450A-A26C-E347060BE58E}"/>
    <cellStyle name="Incorreto 17" xfId="14344" xr:uid="{4E22157D-58E6-418C-A461-88DCD80C6797}"/>
    <cellStyle name="Incorreto 17 2" xfId="14345" xr:uid="{7343B265-2DB1-457A-9A0C-850B75BDB2F9}"/>
    <cellStyle name="Incorreto 18" xfId="14346" xr:uid="{FB866637-3966-43F8-A1B7-70AE59021B5F}"/>
    <cellStyle name="Incorreto 18 2" xfId="14347" xr:uid="{5382B3DC-D4C2-471B-B313-E73EED12840A}"/>
    <cellStyle name="Incorreto 19" xfId="14348" xr:uid="{B3EB6B98-B312-4FD3-AC9B-D08FD4EDDBCB}"/>
    <cellStyle name="Incorreto 19 2" xfId="14349" xr:uid="{BC9A2ACA-8AFA-45A9-AC5C-E89889A52B61}"/>
    <cellStyle name="Incorreto 2" xfId="14350" xr:uid="{852D7AD1-0F07-40B2-A99E-A8A8711AAEA7}"/>
    <cellStyle name="Incorreto 2 10" xfId="14351" xr:uid="{5CF3F540-265E-4422-A071-FC8CDEACFD71}"/>
    <cellStyle name="Incorreto 2 10 2" xfId="14352" xr:uid="{BA6D0880-FBF1-4B5F-BBC8-DAD00B19FB0D}"/>
    <cellStyle name="Incorreto 2 11" xfId="14353" xr:uid="{6A55EAEB-D54E-4FB8-B230-C5E3F4C942EB}"/>
    <cellStyle name="Incorreto 2 11 2" xfId="14354" xr:uid="{EF188B18-8885-43F6-87CD-81867B7263B7}"/>
    <cellStyle name="Incorreto 2 12" xfId="14355" xr:uid="{4CD2D609-C8EA-4CD6-9E2A-55D5249C81D4}"/>
    <cellStyle name="Incorreto 2 12 2" xfId="14356" xr:uid="{17539376-5995-4ACF-A062-33964E5327E2}"/>
    <cellStyle name="Incorreto 2 13" xfId="14357" xr:uid="{BF2F808F-40A9-410C-9A53-5BF942B14AEE}"/>
    <cellStyle name="Incorreto 2 13 2" xfId="14358" xr:uid="{F0A9B0D5-3C73-4313-B65A-24B3D1373092}"/>
    <cellStyle name="Incorreto 2 14" xfId="14359" xr:uid="{653D4F56-C05E-4D70-91C1-582ED0AA1D16}"/>
    <cellStyle name="Incorreto 2 14 2" xfId="14360" xr:uid="{A05D662E-5E3F-4EF8-81CA-82028EA86745}"/>
    <cellStyle name="Incorreto 2 15" xfId="14361" xr:uid="{944D310E-04B8-48FE-8504-AF3103911FEA}"/>
    <cellStyle name="Incorreto 2 15 2" xfId="14362" xr:uid="{12A7AF96-53D0-4F9F-8DF8-80FEFB184FC7}"/>
    <cellStyle name="Incorreto 2 16" xfId="14363" xr:uid="{8FF0DE24-C12F-42E6-BD59-18958C16236F}"/>
    <cellStyle name="Incorreto 2 16 2" xfId="14364" xr:uid="{C02460E7-054C-4218-B783-96FF631B2C03}"/>
    <cellStyle name="Incorreto 2 17" xfId="14365" xr:uid="{8E6105B2-15D7-48A7-9FBC-43B56BBC23B2}"/>
    <cellStyle name="Incorreto 2 17 2" xfId="14366" xr:uid="{329A07D8-BD19-47CA-86B3-65C057A7E896}"/>
    <cellStyle name="Incorreto 2 18" xfId="14367" xr:uid="{C365D76D-DBBF-427C-9CEF-CC52C8D47305}"/>
    <cellStyle name="Incorreto 2 18 2" xfId="14368" xr:uid="{F3905481-81C7-4A65-83F9-A0410B59C25A}"/>
    <cellStyle name="Incorreto 2 19" xfId="14369" xr:uid="{1A77B098-DE8B-4811-B054-B506AA964E0C}"/>
    <cellStyle name="Incorreto 2 19 2" xfId="14370" xr:uid="{12696534-5617-4E65-9B17-9CA495855693}"/>
    <cellStyle name="Incorreto 2 2" xfId="14371" xr:uid="{899572DC-8220-4D9E-827C-611920090D94}"/>
    <cellStyle name="Incorreto 2 2 2" xfId="14372" xr:uid="{A2BF8E13-38C8-4B7B-838D-CAAAFA330711}"/>
    <cellStyle name="Incorreto 2 2 2 2" xfId="14373" xr:uid="{7BDA7421-4958-4843-93F8-E68753BCB72F}"/>
    <cellStyle name="Incorreto 2 2 2 3" xfId="14374" xr:uid="{B92E3419-B085-4F39-8163-F66EBAEBEA28}"/>
    <cellStyle name="Incorreto 2 2 3" xfId="14375" xr:uid="{7CD78CA5-95C3-4834-A449-E78FD16B51DD}"/>
    <cellStyle name="Incorreto 2 2 4" xfId="14376" xr:uid="{95C5F76D-A22E-4D53-B9B8-454400ABD857}"/>
    <cellStyle name="Incorreto 2 2 5" xfId="14377" xr:uid="{F7009146-876E-4031-BD00-5C43CED6CE6D}"/>
    <cellStyle name="Incorreto 2 20" xfId="14378" xr:uid="{5350C968-487C-432F-BEB6-EF77AE66DCB2}"/>
    <cellStyle name="Incorreto 2 20 2" xfId="14379" xr:uid="{968DD311-9E8A-451B-8DD7-91563E16E0DF}"/>
    <cellStyle name="Incorreto 2 21" xfId="14380" xr:uid="{E3A4959E-8A22-4066-A92B-7BFA08AE8C88}"/>
    <cellStyle name="Incorreto 2 21 2" xfId="14381" xr:uid="{76B2D5EC-8077-4407-A4A8-89F98B48FB44}"/>
    <cellStyle name="Incorreto 2 22" xfId="14382" xr:uid="{0ED07E02-6633-4C45-91A9-C6945FC4B737}"/>
    <cellStyle name="Incorreto 2 22 2" xfId="14383" xr:uid="{E589C421-C064-470B-A2DB-42269509E1B9}"/>
    <cellStyle name="Incorreto 2 23" xfId="14384" xr:uid="{8325300A-0BCF-4EE5-9A91-470CA5B7BE2D}"/>
    <cellStyle name="Incorreto 2 23 2" xfId="14385" xr:uid="{83CC88A5-0380-4A24-98D9-E573E04F9BB4}"/>
    <cellStyle name="Incorreto 2 24" xfId="14386" xr:uid="{EEC47166-C573-4BA1-B2FC-3010CE8D6249}"/>
    <cellStyle name="Incorreto 2 24 2" xfId="14387" xr:uid="{EA3BE0CC-1C3B-4D9B-980D-8B2FAECAEA14}"/>
    <cellStyle name="Incorreto 2 25" xfId="14388" xr:uid="{C7B16308-477A-473D-8880-BAC9A4222C3A}"/>
    <cellStyle name="Incorreto 2 25 2" xfId="14389" xr:uid="{791BE417-AC5D-4790-85BF-A60E864A0352}"/>
    <cellStyle name="Incorreto 2 26" xfId="14390" xr:uid="{16039668-B2F4-4EF3-9BC6-4BA3581A7FB5}"/>
    <cellStyle name="Incorreto 2 26 2" xfId="14391" xr:uid="{ABCEA1E4-8D68-42CC-8C65-45128CF09512}"/>
    <cellStyle name="Incorreto 2 27" xfId="14392" xr:uid="{419AF877-B65B-4779-B560-0A3AB8B26BD2}"/>
    <cellStyle name="Incorreto 2 27 2" xfId="14393" xr:uid="{035535E3-38B5-4418-AE8F-BF33768903A7}"/>
    <cellStyle name="Incorreto 2 28" xfId="14394" xr:uid="{C5727E24-FADB-4034-813F-7BAE9C33EC95}"/>
    <cellStyle name="Incorreto 2 28 2" xfId="14395" xr:uid="{913264FD-22AF-4510-AB61-74B217ED3862}"/>
    <cellStyle name="Incorreto 2 29" xfId="14396" xr:uid="{D17AEC03-F669-47A7-BB22-8E529A4B56DF}"/>
    <cellStyle name="Incorreto 2 29 2" xfId="14397" xr:uid="{3CAB0A76-1816-4612-A84D-C873FEDC5C0D}"/>
    <cellStyle name="Incorreto 2 3" xfId="14398" xr:uid="{A54F2F00-3486-4187-81BF-04E555DDC717}"/>
    <cellStyle name="Incorreto 2 3 2" xfId="14399" xr:uid="{ADF7F26A-1D00-44F9-8D3C-FBB70E6AAFC0}"/>
    <cellStyle name="Incorreto 2 30" xfId="14400" xr:uid="{8AA96EBD-D4C6-48B8-AED0-9EFA63406CB4}"/>
    <cellStyle name="Incorreto 2 30 2" xfId="14401" xr:uid="{D6EEAA3E-07A8-4E61-8150-4EDC6286F1C3}"/>
    <cellStyle name="Incorreto 2 31" xfId="14402" xr:uid="{398861F5-7123-4D0B-BF02-5E5926CD69B9}"/>
    <cellStyle name="Incorreto 2 31 2" xfId="14403" xr:uid="{24605037-8266-4AE5-AAF7-F095432EB096}"/>
    <cellStyle name="Incorreto 2 32" xfId="14404" xr:uid="{FE8FEFE6-69B4-4B9C-BD0A-FA37BC99B612}"/>
    <cellStyle name="Incorreto 2 32 2" xfId="14405" xr:uid="{6CBAACE1-569A-48A6-A89F-0205D90E16C1}"/>
    <cellStyle name="Incorreto 2 33" xfId="14406" xr:uid="{4502E351-CDFC-4415-97B4-99B737E8485C}"/>
    <cellStyle name="Incorreto 2 33 2" xfId="14407" xr:uid="{E86576B1-40FB-4E49-8BE8-7335684EA645}"/>
    <cellStyle name="Incorreto 2 34" xfId="14408" xr:uid="{C5646BA8-42BA-4FD9-821D-679A152FB007}"/>
    <cellStyle name="Incorreto 2 34 2" xfId="14409" xr:uid="{5CFCD25A-3211-498D-B428-875B391A8671}"/>
    <cellStyle name="Incorreto 2 35" xfId="14410" xr:uid="{3D7FF145-1EC7-47AE-8FBE-A554CE59E7E9}"/>
    <cellStyle name="Incorreto 2 4" xfId="14411" xr:uid="{5E4CEE10-130B-415C-90CD-5FAD3AE5D6E1}"/>
    <cellStyle name="Incorreto 2 4 2" xfId="14412" xr:uid="{B7B5EA78-3317-4724-B6B2-17B90620E85C}"/>
    <cellStyle name="Incorreto 2 5" xfId="14413" xr:uid="{C42E4FEF-1EF5-4362-B022-5782A2DC04D4}"/>
    <cellStyle name="Incorreto 2 5 2" xfId="14414" xr:uid="{0AED31DB-2307-4B76-B599-3302F3B42953}"/>
    <cellStyle name="Incorreto 2 6" xfId="14415" xr:uid="{2346B95B-9105-489A-95A4-FA04BB6C815D}"/>
    <cellStyle name="Incorreto 2 6 2" xfId="14416" xr:uid="{ED4B00CE-E325-4816-A65B-AB4B51C53DD3}"/>
    <cellStyle name="Incorreto 2 7" xfId="14417" xr:uid="{C657CDCB-D1B0-4DA8-9347-15578F13B64F}"/>
    <cellStyle name="Incorreto 2 7 2" xfId="14418" xr:uid="{EC11E98C-A1BE-4182-B5E2-8BD5AD7A44B2}"/>
    <cellStyle name="Incorreto 2 8" xfId="14419" xr:uid="{684AC32D-367F-4DFC-BE55-1439F1D56B48}"/>
    <cellStyle name="Incorreto 2 8 2" xfId="14420" xr:uid="{AAD2FE7B-6BAB-467A-BE8F-9BE343C1ED15}"/>
    <cellStyle name="Incorreto 2 9" xfId="14421" xr:uid="{205E025F-F416-47EA-91D0-FF436AB87280}"/>
    <cellStyle name="Incorreto 2 9 2" xfId="14422" xr:uid="{4D2E91C1-73A1-4474-B708-95975BEA8419}"/>
    <cellStyle name="Incorreto 20" xfId="14423" xr:uid="{DCA88476-FE1F-4DFD-B0D7-7D775F0986AE}"/>
    <cellStyle name="Incorreto 20 2" xfId="14424" xr:uid="{6950BD3D-7D5C-441A-9D8E-77D4CCDD64FC}"/>
    <cellStyle name="Incorreto 21" xfId="14425" xr:uid="{28251569-817D-4C07-A059-F5591F31BDB5}"/>
    <cellStyle name="Incorreto 21 2" xfId="14426" xr:uid="{A1ACF580-E2C7-414E-A051-98C2DFD03D70}"/>
    <cellStyle name="Incorreto 22" xfId="14427" xr:uid="{DC0AD5A4-2422-447B-BA0F-F4BF02BE2B08}"/>
    <cellStyle name="Incorreto 22 2" xfId="14428" xr:uid="{E232676B-62AD-43B8-A259-E10599ADC8DB}"/>
    <cellStyle name="Incorreto 23" xfId="14429" xr:uid="{D7074A25-3413-4011-9AF5-7C182194B414}"/>
    <cellStyle name="Incorreto 23 2" xfId="14430" xr:uid="{59D6F8AE-059A-445F-91B8-2E5EA513910B}"/>
    <cellStyle name="Incorreto 24" xfId="14431" xr:uid="{C614581D-4E70-47F5-8751-FC7F24DC2C2B}"/>
    <cellStyle name="Incorreto 24 2" xfId="14432" xr:uid="{6EC1401F-02E2-4CE0-9110-04251D7D5143}"/>
    <cellStyle name="Incorreto 25" xfId="14433" xr:uid="{E0BD6C2F-CB23-431F-A8F7-5CF4777F1BEE}"/>
    <cellStyle name="Incorreto 25 2" xfId="14434" xr:uid="{BB73746F-52E0-43F4-BD18-F0C7C3288960}"/>
    <cellStyle name="Incorreto 26" xfId="14435" xr:uid="{45C511E4-3E17-4CFC-96FD-CB444E243249}"/>
    <cellStyle name="Incorreto 26 2" xfId="14436" xr:uid="{E62FC3BF-5402-411F-A109-75FED3EDBCC3}"/>
    <cellStyle name="Incorreto 27" xfId="14437" xr:uid="{CE3A4861-0802-49B9-BE2B-09DC78CCA35F}"/>
    <cellStyle name="Incorreto 27 2" xfId="14438" xr:uid="{DDBD2F82-D2D9-437F-888D-3DE7629CB12B}"/>
    <cellStyle name="Incorreto 28" xfId="14439" xr:uid="{AB41BE56-5785-4C53-9F6C-73178704EDDA}"/>
    <cellStyle name="Incorreto 28 2" xfId="14440" xr:uid="{3B6CAA08-32B6-4992-97A3-D40F2591FBF2}"/>
    <cellStyle name="Incorreto 29" xfId="14441" xr:uid="{2F5E42DA-404D-41BA-9314-70FEACB0A59B}"/>
    <cellStyle name="Incorreto 29 2" xfId="14442" xr:uid="{A97195BC-CBC7-4B5A-8C28-07F5D51D2CD5}"/>
    <cellStyle name="Incorreto 3" xfId="14443" xr:uid="{09C4A6BE-102B-47C9-9602-D90F49F1256F}"/>
    <cellStyle name="Incorreto 3 2" xfId="14444" xr:uid="{285427D9-5CCC-46C9-BDD5-541608AAE22F}"/>
    <cellStyle name="Incorreto 3 3" xfId="14445" xr:uid="{8C1DDFED-58D0-4114-9BA2-304C06E24D25}"/>
    <cellStyle name="Incorreto 3 4" xfId="14446" xr:uid="{A2251E84-6B3C-4B5C-B3A0-0A82FA49F45A}"/>
    <cellStyle name="Incorreto 30" xfId="14447" xr:uid="{F0314468-B080-4A75-AD88-C568B03082A9}"/>
    <cellStyle name="Incorreto 30 2" xfId="14448" xr:uid="{9EDEA008-D134-45FC-B1D2-82CFA2FFA874}"/>
    <cellStyle name="Incorreto 31" xfId="14449" xr:uid="{99BB2D13-735E-4A7D-AA0D-1F2ED79BEF70}"/>
    <cellStyle name="Incorreto 31 2" xfId="14450" xr:uid="{73FD59B1-C98E-4E7C-B798-D71C257CCAC9}"/>
    <cellStyle name="Incorreto 32" xfId="14451" xr:uid="{4294B2B4-B9CF-4096-92AC-B7DEACE0B931}"/>
    <cellStyle name="Incorreto 32 2" xfId="14452" xr:uid="{87EDCC69-4923-4E96-86BA-D0458EEE21F3}"/>
    <cellStyle name="Incorreto 33" xfId="14453" xr:uid="{39C6603B-0459-4669-B099-828E64746990}"/>
    <cellStyle name="Incorreto 33 2" xfId="14454" xr:uid="{C1B615D1-9415-4D9A-848E-4A4EF443ABD3}"/>
    <cellStyle name="Incorreto 34" xfId="14455" xr:uid="{056AC17F-3366-4312-8116-70ADFD7082A8}"/>
    <cellStyle name="Incorreto 34 2" xfId="14456" xr:uid="{A90B6F05-111F-44A8-8459-46AFD998CB79}"/>
    <cellStyle name="Incorreto 35" xfId="14457" xr:uid="{6B5A4359-94FC-40F2-A7E3-A79FE4368C0B}"/>
    <cellStyle name="Incorreto 35 2" xfId="14458" xr:uid="{75D1CA5E-342C-4132-A539-DCB3EBEB4457}"/>
    <cellStyle name="Incorreto 4" xfId="14459" xr:uid="{8E5D4A92-DACB-4D89-81A2-6A9F9BA542AD}"/>
    <cellStyle name="Incorreto 4 2" xfId="14460" xr:uid="{77DC9590-F463-4CA8-8F27-C83B25D325A9}"/>
    <cellStyle name="Incorreto 4 3" xfId="14461" xr:uid="{6E67CE28-0D38-4401-BC04-05D0CB3A8D8E}"/>
    <cellStyle name="Incorreto 4 4" xfId="14462" xr:uid="{D51C1C65-BE7D-4FE1-8F7D-0E461A2EA3A8}"/>
    <cellStyle name="Incorreto 5" xfId="14463" xr:uid="{9D2726AA-9996-454F-904F-35906A652E9D}"/>
    <cellStyle name="Incorreto 5 2" xfId="14464" xr:uid="{DDBAD5F1-9E3C-4E7C-9870-8494CA01D752}"/>
    <cellStyle name="Incorreto 5 3" xfId="14465" xr:uid="{CFB17960-F95E-4FFC-AD2F-4C1905BC0BB7}"/>
    <cellStyle name="Incorreto 5 4" xfId="14466" xr:uid="{0F2442D2-C707-41E3-929C-14FC1655C7D8}"/>
    <cellStyle name="Incorreto 6" xfId="14467" xr:uid="{DE21C49B-27BC-4BB7-9715-06E6C84D0013}"/>
    <cellStyle name="Incorreto 6 2" xfId="14468" xr:uid="{C6291D8F-3CFC-4546-87E7-31589084652F}"/>
    <cellStyle name="Incorreto 6 3" xfId="14469" xr:uid="{6E3F286D-1A9F-411A-B162-783B422A1DE3}"/>
    <cellStyle name="Incorreto 6 4" xfId="14470" xr:uid="{2D464B91-B1DB-4E87-BA69-51256A775611}"/>
    <cellStyle name="Incorreto 7" xfId="14471" xr:uid="{1CDE0C1D-13A0-4654-9A3F-35BD83C23ACE}"/>
    <cellStyle name="Incorreto 7 2" xfId="14472" xr:uid="{EC8AAF12-8B0A-4B91-B68F-CEDC0C0C9474}"/>
    <cellStyle name="Incorreto 7 3" xfId="14473" xr:uid="{CC17CAEF-16C0-4DEF-971E-A593622975E1}"/>
    <cellStyle name="Incorreto 7 4" xfId="14474" xr:uid="{05B2F39B-F3D9-4460-8BF2-0B7F87AD6907}"/>
    <cellStyle name="Incorreto 8" xfId="14475" xr:uid="{0CCE07E6-9413-4347-9F76-4B14F98BC563}"/>
    <cellStyle name="Incorreto 8 2" xfId="14476" xr:uid="{7D9AAA65-F7D1-41ED-B2A3-CF40E15CD824}"/>
    <cellStyle name="Incorreto 8 3" xfId="14477" xr:uid="{4F66BF5B-8CD4-4DC0-9F5A-09107AB9E980}"/>
    <cellStyle name="Incorreto 8 4" xfId="14478" xr:uid="{CBE5E172-FCB4-4547-882B-B8010C063F0C}"/>
    <cellStyle name="Incorreto 9" xfId="14479" xr:uid="{26D5A9D2-9C7A-4840-BA9D-1C7BDADE58BD}"/>
    <cellStyle name="Incorreto 9 2" xfId="14480" xr:uid="{1C89512A-2F4B-48A1-8671-1359BA3306A4}"/>
    <cellStyle name="Incorreto 9 3" xfId="14481" xr:uid="{5CCEC069-E847-498A-B88B-FBEE3298DDD7}"/>
    <cellStyle name="Incorreto 9 4" xfId="14482" xr:uid="{BF558E24-93B2-4261-96AE-5639B126FBD0}"/>
    <cellStyle name="Indefinido" xfId="14483" xr:uid="{D3F81CBE-CD3E-4D2D-AC5F-CCACCD864196}"/>
    <cellStyle name="Indefinido 2" xfId="14484" xr:uid="{E5B6E2F6-2CAE-47F6-8FD8-63CC83D526BA}"/>
    <cellStyle name="Indefinido 2 2" xfId="14485" xr:uid="{23FFDAE3-CE4F-40D1-8967-4C7B56AD4D0A}"/>
    <cellStyle name="Indefinido 2 2 2" xfId="14486" xr:uid="{F5FBB382-BB02-4636-A455-23B648AFAF9C}"/>
    <cellStyle name="Indefinido 2 3" xfId="14487" xr:uid="{8A0C80C4-1E21-4186-B46A-5DEF03ECAC76}"/>
    <cellStyle name="Indefinido 3" xfId="14488" xr:uid="{10BF7874-DE2E-4F2B-A55E-F3B1E2B96FC6}"/>
    <cellStyle name="Indefinido 3 2" xfId="14489" xr:uid="{E64245F6-EE24-405E-81C9-AA52BFF2CC5D}"/>
    <cellStyle name="Indefinido 3 2 2" xfId="14490" xr:uid="{03F2E3C5-DB2A-4E8C-9EA9-D98BBF971E84}"/>
    <cellStyle name="Indefinido 3 3" xfId="14491" xr:uid="{3E4DF650-DA8B-4FA7-A9A9-860CFAA2DCEA}"/>
    <cellStyle name="Indefinido 4" xfId="14492" xr:uid="{66CF0E4E-C53B-4976-8174-CEC53F437944}"/>
    <cellStyle name="Indefinido 4 2" xfId="14493" xr:uid="{6383F64F-1F10-4289-9469-7E76217C70B4}"/>
    <cellStyle name="Indefinido 4 2 2" xfId="14494" xr:uid="{41C523BA-549B-4678-A962-6A50CB03BA90}"/>
    <cellStyle name="Indefinido 4 3" xfId="14495" xr:uid="{B1825090-2EC1-478B-94F7-9BE2F009135D}"/>
    <cellStyle name="Indefinido 5" xfId="14496" xr:uid="{60947F83-D119-444D-9BDF-EA37AF4F7981}"/>
    <cellStyle name="Indefinido 5 2" xfId="14497" xr:uid="{A82A752B-8DB7-4262-BCD9-B19110125628}"/>
    <cellStyle name="Indefinido 5 2 2" xfId="14498" xr:uid="{0F520673-96C4-484A-AD64-020F99FF2BEC}"/>
    <cellStyle name="Indefinido 5 3" xfId="14499" xr:uid="{BF776811-C940-46AF-AF2D-001BE0416975}"/>
    <cellStyle name="Indefinido 6" xfId="14500" xr:uid="{F4DFE3D9-3614-45FF-9F29-A7B0FB53202D}"/>
    <cellStyle name="Indefinido_Carteira de Crédito" xfId="14501" xr:uid="{6B8393B6-3BCF-4241-8998-2CA7BAADF58B}"/>
    <cellStyle name="Input" xfId="14502" xr:uid="{1F3E6BCC-DEA4-4BAC-A507-D2EFA7052047}"/>
    <cellStyle name="Input [yellow]" xfId="14503" xr:uid="{EAD466B6-6FD0-4FAF-9779-9FEB507B2A79}"/>
    <cellStyle name="Input 10" xfId="14504" xr:uid="{2ACFE11A-4C2F-46D4-A2C6-75FADBAB7F9E}"/>
    <cellStyle name="Input 11" xfId="14505" xr:uid="{F5EE66D8-285A-4E58-B7FD-1C757D71614E}"/>
    <cellStyle name="Input 12" xfId="14506" xr:uid="{11005BDB-F4D1-4087-ABCB-9665D7D25D83}"/>
    <cellStyle name="Input 13" xfId="14507" xr:uid="{B5742721-6252-417E-8A99-D9749C41A7B2}"/>
    <cellStyle name="Input 14" xfId="14508" xr:uid="{5DA0C956-7EB1-452A-8B95-DFBD19AA952C}"/>
    <cellStyle name="Input 15" xfId="14509" xr:uid="{9ACE77E5-F191-4159-95A9-C807A23F2944}"/>
    <cellStyle name="Input 16" xfId="14510" xr:uid="{31E011E8-6742-4A57-AF92-7C73D26C0962}"/>
    <cellStyle name="Input 17" xfId="14511" xr:uid="{1024A789-E3F7-4FD1-91BA-B51AFFC2E361}"/>
    <cellStyle name="Input 18" xfId="14512" xr:uid="{3C01126D-7F1F-4A6D-9DDC-72D13A6074C3}"/>
    <cellStyle name="Input 2" xfId="14513" xr:uid="{D267EA18-9F04-454D-AB51-36A183595676}"/>
    <cellStyle name="Input 2 10" xfId="14514" xr:uid="{6299A546-0D67-4D81-8A55-2336B103FEA8}"/>
    <cellStyle name="Input 2 11" xfId="14515" xr:uid="{D4CE1366-C7AA-4824-8EBE-F92E9415176C}"/>
    <cellStyle name="Input 2 12" xfId="14516" xr:uid="{C425938E-A423-453C-8891-3A6672BD097B}"/>
    <cellStyle name="Input 2 13" xfId="14517" xr:uid="{12B1E696-8257-43BF-916C-794E131E53E2}"/>
    <cellStyle name="Input 2 14" xfId="14518" xr:uid="{2124E1EE-FD64-4B4F-A284-A0AFD6D8E012}"/>
    <cellStyle name="Input 2 2" xfId="14519" xr:uid="{98C5171A-C0A9-484E-9468-E2FC6FCDD08D}"/>
    <cellStyle name="Input 2 2 2" xfId="14520" xr:uid="{B3FAF9D6-E30A-4D1A-980B-F2D068528C74}"/>
    <cellStyle name="Input 2 2 3" xfId="14521" xr:uid="{1A2D38AB-F7ED-4850-ADC0-ACFC614B9826}"/>
    <cellStyle name="Input 2 2 4" xfId="14522" xr:uid="{61225D52-E536-4C42-80DD-DD2253BD5A55}"/>
    <cellStyle name="Input 2 2 5" xfId="14523" xr:uid="{43E8C9A2-EE6D-4C93-9AC7-40F906783D1F}"/>
    <cellStyle name="Input 2 2 6" xfId="14524" xr:uid="{36ED271F-E931-4A53-A0A3-B09EFA409277}"/>
    <cellStyle name="Input 2 2 7" xfId="14525" xr:uid="{5308D047-E8DF-4ED1-9910-9C52E0158D77}"/>
    <cellStyle name="Input 2 2 8" xfId="14526" xr:uid="{50C157BD-5847-4DD7-906C-C185AC9A930A}"/>
    <cellStyle name="Input 2 2 9" xfId="14527" xr:uid="{FE998F64-E0C3-42BA-A0EA-339BC647B314}"/>
    <cellStyle name="Input 2 3" xfId="14528" xr:uid="{C7BB036A-C4D0-4845-844C-E22A0703046D}"/>
    <cellStyle name="Input 2 4" xfId="14529" xr:uid="{497E996C-ADC3-4C56-8362-DDFC139F5A3F}"/>
    <cellStyle name="Input 2 5" xfId="14530" xr:uid="{359B3164-5C62-4EC1-A9C1-0AA23AAD7BA9}"/>
    <cellStyle name="Input 2 6" xfId="14531" xr:uid="{E1642804-FFB1-4EC8-88D7-3A7A974DBAD9}"/>
    <cellStyle name="Input 2 7" xfId="14532" xr:uid="{EAC843CC-F173-4ABB-84F5-E9094360B481}"/>
    <cellStyle name="Input 2 8" xfId="14533" xr:uid="{1C3C982B-0021-4C2B-B484-B4561A126C80}"/>
    <cellStyle name="Input 2 9" xfId="14534" xr:uid="{73EEE0D0-AE14-4A85-9AFA-C949AF10FECA}"/>
    <cellStyle name="Input 3" xfId="14535" xr:uid="{C1BB2910-6C85-4F0B-9A0C-EC9BE913565E}"/>
    <cellStyle name="Input 3 2" xfId="14536" xr:uid="{60178E03-7436-49BF-AD5F-750E82332168}"/>
    <cellStyle name="Input 4" xfId="14537" xr:uid="{7C9B969C-334C-4371-9A34-5D7D3D772AA5}"/>
    <cellStyle name="Input 5" xfId="14538" xr:uid="{854034B8-A0BA-4266-95EC-C9CB87DF6FAB}"/>
    <cellStyle name="Input 6" xfId="14539" xr:uid="{A5D71DFB-B82F-4B90-BB91-21548DE3664E}"/>
    <cellStyle name="Input 7" xfId="14540" xr:uid="{45969D8E-5CA2-40FD-91C3-3D802EC6B50D}"/>
    <cellStyle name="Input 8" xfId="14541" xr:uid="{43D54226-C185-4133-B8B5-6DF4FD2E2A3E}"/>
    <cellStyle name="Input 9" xfId="14542" xr:uid="{2AE45DF2-4E45-4421-8293-A19943922B09}"/>
    <cellStyle name="Input_BD Brasil" xfId="14543" xr:uid="{0BC48EB2-157D-4BEF-90AE-A011D72371C4}"/>
    <cellStyle name="inputDate" xfId="14544" xr:uid="{DE4781D6-9425-4AAD-AA14-3CC55CDDE4E4}"/>
    <cellStyle name="inputDate 2" xfId="14545" xr:uid="{58AA80AC-04A2-4332-A633-4436F20F824F}"/>
    <cellStyle name="inputDate 3" xfId="14546" xr:uid="{FEA94751-D0C7-482F-A476-71F38D00F085}"/>
    <cellStyle name="inputExposure" xfId="14547" xr:uid="{A9776889-7C46-411C-A171-0BD5419D82CB}"/>
    <cellStyle name="inputExposure 2" xfId="14548" xr:uid="{CDE0CF00-D78A-4C4D-83C4-6377C9B47740}"/>
    <cellStyle name="inputExposure 2 2" xfId="14549" xr:uid="{8D30915A-FACC-4FEB-801C-51EB11921E8B}"/>
    <cellStyle name="inputExposure 3" xfId="14550" xr:uid="{6F648EB1-AE1C-4D6F-94F5-2D74E0B97BAE}"/>
    <cellStyle name="inputExposure 4" xfId="14551" xr:uid="{77DCFB36-A074-43A5-A5C8-C3F32794C7DA}"/>
    <cellStyle name="inputMaturity" xfId="14552" xr:uid="{6AD8CD12-BC67-4A0D-813D-0878F387DA6A}"/>
    <cellStyle name="inputMaturity 2" xfId="14553" xr:uid="{1B00D25D-7EEE-4DDF-87CA-CAA83CE32B63}"/>
    <cellStyle name="inputParameterE" xfId="14554" xr:uid="{CB7728AE-1EE1-4BC1-8488-63EF7A76A4A9}"/>
    <cellStyle name="inputParameterE 2" xfId="14555" xr:uid="{EC62F825-990F-40B4-AB2E-E37953956783}"/>
    <cellStyle name="inputPD" xfId="14556" xr:uid="{12FCC9F6-7C9D-4015-9154-9F459B7651D2}"/>
    <cellStyle name="inputPD 2" xfId="14557" xr:uid="{7252356B-B1F3-4B48-810D-EC29E396A425}"/>
    <cellStyle name="inputPercentage" xfId="14558" xr:uid="{4FC70E44-B71E-428A-856A-6163D6CE418E}"/>
    <cellStyle name="inputPercentage 2" xfId="14559" xr:uid="{D37EFDB3-8A72-4C8E-B9C1-399581849DF1}"/>
    <cellStyle name="inputPercentageL" xfId="14560" xr:uid="{1E0405FA-2641-4B88-ABF4-860B66541DD2}"/>
    <cellStyle name="inputPercentageL 2" xfId="14561" xr:uid="{55E0842F-F177-4549-A67F-2BBEC6C64A65}"/>
    <cellStyle name="inputPercentageS" xfId="14562" xr:uid="{DE7B7165-5A86-483C-BAE0-3DEE2E7A62D9}"/>
    <cellStyle name="inputPercentageS 2" xfId="14563" xr:uid="{FB6B6F72-CFC8-4736-9E56-46993EA4D329}"/>
    <cellStyle name="inputSelection" xfId="14564" xr:uid="{EE3DB63C-0080-4DCD-B51B-4EEEE4E70742}"/>
    <cellStyle name="inputSelection 2" xfId="14565" xr:uid="{F986C0B2-E083-4E40-A180-D61AF8AADB81}"/>
    <cellStyle name="inputText" xfId="14566" xr:uid="{13F16D8D-D307-4568-9927-8726B25DAA72}"/>
    <cellStyle name="inputText 2" xfId="14567" xr:uid="{5F9EB982-656F-475E-9821-FD3691E4F3BD}"/>
    <cellStyle name="inputText 3" xfId="14568" xr:uid="{796A3825-F55F-4DC3-8FDA-A35AFDB2DC0A}"/>
    <cellStyle name="JOIA" xfId="14569" xr:uid="{AA5A408C-DF3B-4954-8CCD-3AF57B6BAE3D}"/>
    <cellStyle name="JOIA 10" xfId="14570" xr:uid="{06FEB76F-57D0-4D2D-B817-28B358554351}"/>
    <cellStyle name="JOIA 11" xfId="14571" xr:uid="{3AE60D24-DCD4-4266-B700-B13460BCFAF8}"/>
    <cellStyle name="JOIA 12" xfId="14572" xr:uid="{FDD8F9AB-3B84-4428-8A62-8B3EBDF78C43}"/>
    <cellStyle name="JOIA 13" xfId="14573" xr:uid="{261C9AE1-0E93-4299-A01D-AC0510462935}"/>
    <cellStyle name="JOIA 14" xfId="14574" xr:uid="{BB407670-B00F-4AC8-9A35-B21BB128793C}"/>
    <cellStyle name="JOIA 15" xfId="14575" xr:uid="{DE25A607-BC54-4752-AFAD-24F1ED18D517}"/>
    <cellStyle name="JOIA 16" xfId="14576" xr:uid="{E493A558-8F95-47E8-B41D-22B04213FE1A}"/>
    <cellStyle name="JOIA 17" xfId="14577" xr:uid="{7702C8A2-3381-46F1-818B-BF45110070D4}"/>
    <cellStyle name="JOIA 2" xfId="14578" xr:uid="{5633536D-9E53-431D-82F8-E78405A09AFA}"/>
    <cellStyle name="JOIA 3" xfId="14579" xr:uid="{F2C7B3D6-0ABE-4929-923E-AB474D2C4207}"/>
    <cellStyle name="JOIA 4" xfId="14580" xr:uid="{870397FE-A144-4A18-AE38-C4B9CBDDAFAD}"/>
    <cellStyle name="JOIA 5" xfId="14581" xr:uid="{76EAD572-B113-4B2E-9730-DB167F5AB45A}"/>
    <cellStyle name="JOIA 6" xfId="14582" xr:uid="{7FAE2356-0C62-467D-BBE5-697E46580087}"/>
    <cellStyle name="JOIA 7" xfId="14583" xr:uid="{DB8EC8DF-FA01-4788-852E-74C513790773}"/>
    <cellStyle name="JOIA 8" xfId="14584" xr:uid="{1ADD9742-E857-4C63-BDEE-D3499CE01B78}"/>
    <cellStyle name="JOIA 9" xfId="14585" xr:uid="{808E4822-71F2-4EA1-B4D1-96C2F7BCEFB0}"/>
    <cellStyle name="jpm standard" xfId="14586" xr:uid="{42226487-953C-43D3-B597-2B8EFD49761A}"/>
    <cellStyle name="jpm standard 2" xfId="14587" xr:uid="{BBC16BFE-8741-4911-BD53-0BB7F5CFC247}"/>
    <cellStyle name="Linked Cell" xfId="14588" xr:uid="{41C5F05E-D55E-4C67-A8C7-D7B6609B48BC}"/>
    <cellStyle name="Linked Cell 10" xfId="14589" xr:uid="{7619A56A-3605-4B07-A04D-E66A2E50D15E}"/>
    <cellStyle name="Linked Cell 11" xfId="14590" xr:uid="{30BC1921-BDDB-46F5-B990-E17D82479D4A}"/>
    <cellStyle name="Linked Cell 12" xfId="14591" xr:uid="{810664D1-3414-49DD-97E5-4DBB0BD5B4BF}"/>
    <cellStyle name="Linked Cell 13" xfId="14592" xr:uid="{6FEBCDA5-E52D-449F-8717-C55C9BAB421D}"/>
    <cellStyle name="Linked Cell 14" xfId="14593" xr:uid="{DEF0A2E0-80EA-4567-A3A3-8EDBC4279632}"/>
    <cellStyle name="Linked Cell 15" xfId="14594" xr:uid="{D4861BC1-AEB3-4509-ACEF-ED29AD4ED6C4}"/>
    <cellStyle name="Linked Cell 16" xfId="14595" xr:uid="{F393EB5C-1FBD-4461-90D1-A85C50CB0FF6}"/>
    <cellStyle name="Linked Cell 2" xfId="14596" xr:uid="{29CD837E-174C-4C3B-9294-CDCC75E58F95}"/>
    <cellStyle name="Linked Cell 2 10" xfId="14597" xr:uid="{B11012D0-A099-4000-AF6A-FB8BAFD1E48A}"/>
    <cellStyle name="Linked Cell 2 11" xfId="14598" xr:uid="{E1FF83B0-C21F-458D-9D37-400900BCB301}"/>
    <cellStyle name="Linked Cell 2 12" xfId="14599" xr:uid="{E9F9C8A9-3933-4143-A969-7E38462018A7}"/>
    <cellStyle name="Linked Cell 2 13" xfId="14600" xr:uid="{179663D3-340B-499D-8698-5F0973C367DD}"/>
    <cellStyle name="Linked Cell 2 14" xfId="14601" xr:uid="{22FF1F2E-46B7-4A10-AFF0-5FB7F1303570}"/>
    <cellStyle name="Linked Cell 2 2" xfId="14602" xr:uid="{A96B2905-66AE-462D-8461-2F41A2725B63}"/>
    <cellStyle name="Linked Cell 2 2 2" xfId="14603" xr:uid="{C3D3ECF9-57AE-4EF9-A45C-60A1CBB9455D}"/>
    <cellStyle name="Linked Cell 2 2 3" xfId="14604" xr:uid="{9B16254E-1E1B-488A-94E4-9285D62005AB}"/>
    <cellStyle name="Linked Cell 2 2 4" xfId="14605" xr:uid="{84900700-58A0-4A8D-AC50-343257264A9C}"/>
    <cellStyle name="Linked Cell 2 2 5" xfId="14606" xr:uid="{005DD341-7EBA-47BD-9B11-16BD9797D320}"/>
    <cellStyle name="Linked Cell 2 2 6" xfId="14607" xr:uid="{984F61F9-19F0-4E19-A64A-4B00395DFEF3}"/>
    <cellStyle name="Linked Cell 2 2 7" xfId="14608" xr:uid="{ABB81664-8879-49D6-AB0F-69F889258A89}"/>
    <cellStyle name="Linked Cell 2 2 8" xfId="14609" xr:uid="{36D82A72-7453-4235-8C77-6C6CB434B342}"/>
    <cellStyle name="Linked Cell 2 2 9" xfId="14610" xr:uid="{79D5F84E-92DC-46D5-AC22-7047A9E8FA3F}"/>
    <cellStyle name="Linked Cell 2 3" xfId="14611" xr:uid="{E0CBDE17-662D-4167-95B4-38CFD63BE6CD}"/>
    <cellStyle name="Linked Cell 2 4" xfId="14612" xr:uid="{7EE099D1-7C2B-4639-AAA6-B18916A8E816}"/>
    <cellStyle name="Linked Cell 2 5" xfId="14613" xr:uid="{A90D5383-BC3C-4E61-953B-A508D91E3197}"/>
    <cellStyle name="Linked Cell 2 6" xfId="14614" xr:uid="{4B2AB0E4-FCE4-4109-B6BE-2F42C97D6D2A}"/>
    <cellStyle name="Linked Cell 2 7" xfId="14615" xr:uid="{EBC38304-07FC-4634-B7EE-1B506180F279}"/>
    <cellStyle name="Linked Cell 2 8" xfId="14616" xr:uid="{51B6BDFF-0D3E-4354-B35B-2E45CB038037}"/>
    <cellStyle name="Linked Cell 2 9" xfId="14617" xr:uid="{8AD2AE57-D8B3-497C-B828-AF318F206F00}"/>
    <cellStyle name="Linked Cell 3" xfId="14618" xr:uid="{58EF8E06-DE10-493E-9FAE-6EEF2912BC92}"/>
    <cellStyle name="Linked Cell 3 2" xfId="14619" xr:uid="{8FCCD11F-9268-4CE6-8CB3-0FB814F26151}"/>
    <cellStyle name="Linked Cell 4" xfId="14620" xr:uid="{B70B1D0D-51A8-444B-9CEA-2408559E14DF}"/>
    <cellStyle name="Linked Cell 5" xfId="14621" xr:uid="{A20F6800-0BBC-42DD-8AEC-A66C8C8301DB}"/>
    <cellStyle name="Linked Cell 6" xfId="14622" xr:uid="{CEF125BF-4DBC-4CDA-A1A8-0B463A922F92}"/>
    <cellStyle name="Linked Cell 7" xfId="14623" xr:uid="{8F3DF4C7-40B4-421C-9D8C-A587ABAAAE5F}"/>
    <cellStyle name="Linked Cell 8" xfId="14624" xr:uid="{911EEC86-F6F5-4D56-996C-58CA3CE062DA}"/>
    <cellStyle name="Linked Cell 9" xfId="14625" xr:uid="{615E22EC-38F2-449E-9C92-0F694535E320}"/>
    <cellStyle name="Linked Cell_BD Brasil" xfId="14626" xr:uid="{93EC3B54-BC8A-4C85-BD5A-13BEF2B6766D}"/>
    <cellStyle name="Millares [0] 2" xfId="14627" xr:uid="{2856B489-195E-4191-B933-498A27CDE4A5}"/>
    <cellStyle name="Millares [0] 2 2" xfId="14628" xr:uid="{B885B445-2820-48B2-AE9E-91B8F41539D6}"/>
    <cellStyle name="Millares [0] 2 2 2" xfId="27775" xr:uid="{1B0E4921-080E-43C8-87AA-AF139EA891AA}"/>
    <cellStyle name="Millares [0] 2 3" xfId="14629" xr:uid="{91372A3C-CDFD-47ED-992F-30D03D9A6DAC}"/>
    <cellStyle name="Millares [0] 2 4" xfId="14630" xr:uid="{B9824692-8243-4194-BA9D-E9EB884DFB01}"/>
    <cellStyle name="Millares [0] 3" xfId="14631" xr:uid="{B6310115-9222-4C75-B38D-F21DDE51AF91}"/>
    <cellStyle name="Millares [0] 3 2" xfId="14632" xr:uid="{C42C4AD2-E165-4C09-B6DE-9C9C5CAFE4B8}"/>
    <cellStyle name="Millares [0] 3 3" xfId="14633" xr:uid="{737690FF-6795-4C91-8646-353A7A8D3694}"/>
    <cellStyle name="Millares [0] 4" xfId="14634" xr:uid="{5F38EE9D-F21B-46DF-803C-58CB7CFD03D0}"/>
    <cellStyle name="Millares [0] 4 2" xfId="14635" xr:uid="{97B5671C-6BFF-41F3-8526-31A7E8F26F54}"/>
    <cellStyle name="Millares [0] 4 2 2" xfId="14636" xr:uid="{3E39065D-51BA-4EBA-B854-9B1006B819F2}"/>
    <cellStyle name="Millares [0] 4 2 2 2" xfId="27778" xr:uid="{6AF1CE66-9F65-4D9E-A3C4-474FD1E1E825}"/>
    <cellStyle name="Millares [0] 4 2 3" xfId="14637" xr:uid="{FED2286D-6324-4EA3-BF5E-431505491388}"/>
    <cellStyle name="Millares [0] 4 2 3 2" xfId="27779" xr:uid="{D50D7D71-0671-4C2A-A8A9-28E1859BC5AB}"/>
    <cellStyle name="Millares [0] 4 2 4" xfId="27777" xr:uid="{E368888B-4F4F-4AE2-8720-1CE8793848F5}"/>
    <cellStyle name="Millares [0] 4 3" xfId="14638" xr:uid="{1A65B9DB-0D3C-4068-B7FB-CA635C6BE2FB}"/>
    <cellStyle name="Millares [0] 4 3 2" xfId="14639" xr:uid="{BC247C8A-8DF4-488C-820B-CAD96AAF4805}"/>
    <cellStyle name="Millares [0] 4 3 2 2" xfId="14640" xr:uid="{C3EDFF28-DA44-4185-BA85-C0B91B64942B}"/>
    <cellStyle name="Millares [0] 4 3 2 2 2" xfId="27782" xr:uid="{D376F333-526E-408B-9722-F71E7985D502}"/>
    <cellStyle name="Millares [0] 4 3 2 3" xfId="14641" xr:uid="{D6032747-F955-4DD1-AF90-519CEB0413BA}"/>
    <cellStyle name="Millares [0] 4 3 2 3 2" xfId="27783" xr:uid="{381889D6-1249-40C3-84AB-4017F1DA8601}"/>
    <cellStyle name="Millares [0] 4 3 2 4" xfId="27781" xr:uid="{FF210483-4C96-46CC-9E62-CB1EE9EFCF88}"/>
    <cellStyle name="Millares [0] 4 3 3" xfId="14642" xr:uid="{F9F9823B-A0A6-4C5A-9792-35B11EAFE22F}"/>
    <cellStyle name="Millares [0] 4 3 3 2" xfId="27784" xr:uid="{BD3F2F27-DD9F-44DD-ACA3-2C275548B30E}"/>
    <cellStyle name="Millares [0] 4 3 4" xfId="14643" xr:uid="{BC120E60-1D79-4BC2-A23C-95979E11050D}"/>
    <cellStyle name="Millares [0] 4 3 4 2" xfId="27785" xr:uid="{4B66DED7-C47C-46DA-95AC-B68BA147B43A}"/>
    <cellStyle name="Millares [0] 4 3 5" xfId="27780" xr:uid="{55380252-E1DC-4AF8-AAE9-A708B27F5B0F}"/>
    <cellStyle name="Millares [0] 4 3_CLF" xfId="14644" xr:uid="{E34D64C4-42DE-4747-81CC-A8AD041C37E6}"/>
    <cellStyle name="Millares [0] 4 4" xfId="14645" xr:uid="{17E2B1E0-236F-41DC-9938-CC0729E45236}"/>
    <cellStyle name="Millares [0] 4 4 2" xfId="14646" xr:uid="{3C2AEE20-7AFB-4214-B7D4-23EFBCDFDB78}"/>
    <cellStyle name="Millares [0] 4 4 2 2" xfId="27787" xr:uid="{0DB3DFB0-86A2-4EDD-8E00-A069BBC43A53}"/>
    <cellStyle name="Millares [0] 4 4 3" xfId="14647" xr:uid="{D9C7E7CB-DD1F-4BF6-802B-734C11945676}"/>
    <cellStyle name="Millares [0] 4 4 3 2" xfId="27788" xr:uid="{65122B24-E551-4478-9CA0-F3050153CCD5}"/>
    <cellStyle name="Millares [0] 4 4 4" xfId="27786" xr:uid="{8DEF16D5-5338-4A1D-8587-D943A2CFEAA9}"/>
    <cellStyle name="Millares [0] 4 5" xfId="14648" xr:uid="{FFC3C0D2-7F5A-4E9F-9DB5-1039AA1FEC5B}"/>
    <cellStyle name="Millares [0] 4 5 2" xfId="14649" xr:uid="{CA68B0C4-6187-4228-B386-DCB22D8AF48C}"/>
    <cellStyle name="Millares [0] 4 5 2 2" xfId="27790" xr:uid="{CA398984-B318-4317-97C3-6E86F73F3538}"/>
    <cellStyle name="Millares [0] 4 5 3" xfId="14650" xr:uid="{638DB310-0C6F-4984-A510-F035B7DE9FF1}"/>
    <cellStyle name="Millares [0] 4 5 3 2" xfId="27791" xr:uid="{860C9441-58BC-4058-BC14-14B7E1D8E69C}"/>
    <cellStyle name="Millares [0] 4 5 4" xfId="27789" xr:uid="{ADB30F15-9C5A-418A-ADC9-07B2B6F13C32}"/>
    <cellStyle name="Millares [0] 4 6" xfId="14651" xr:uid="{11EC1902-3F41-420F-819B-AAA4A7B4AA6A}"/>
    <cellStyle name="Millares [0] 4 6 2" xfId="27792" xr:uid="{E6E1059E-06AB-4297-9F50-51336A60BCD4}"/>
    <cellStyle name="Millares [0] 4 7" xfId="14652" xr:uid="{361D9E3E-2F80-4BF4-8896-A5DB3370034F}"/>
    <cellStyle name="Millares [0] 4 7 2" xfId="27793" xr:uid="{445A513B-F1C7-417E-A9CD-53911FE7371E}"/>
    <cellStyle name="Millares [0] 4 8" xfId="27776" xr:uid="{4C4899B7-5835-45ED-9697-C4BE95A190E9}"/>
    <cellStyle name="Millares [0] 4_CLF" xfId="14653" xr:uid="{BBF6699C-E4C2-4C1A-A671-668005A10E14}"/>
    <cellStyle name="Millares [0] 5" xfId="14654" xr:uid="{65A9BD7D-AE06-4E9A-A688-E0D72E6DC44C}"/>
    <cellStyle name="Millares [0] 5 2" xfId="27794" xr:uid="{B3CC2464-0488-4531-BFE0-6BC79068D5B1}"/>
    <cellStyle name="Millares [0] 6" xfId="14655" xr:uid="{9B188FDE-DC26-49FD-AA80-6BC07570BE46}"/>
    <cellStyle name="Millares [0] 6 2" xfId="14656" xr:uid="{310F6F9A-D2EE-47C3-8474-0307CBC44F1E}"/>
    <cellStyle name="Millares [0] 6 2 2" xfId="14657" xr:uid="{961FF75D-8927-4D18-AC5D-0C9E6E71194E}"/>
    <cellStyle name="Millares [0] 6 2 3" xfId="14658" xr:uid="{621D7593-7BE5-413E-B471-903EB1C805C9}"/>
    <cellStyle name="Millares [0] 6 3" xfId="14659" xr:uid="{F4470E36-6D00-4D52-B692-55C642622D3E}"/>
    <cellStyle name="Millares [0] 6 4" xfId="14660" xr:uid="{E26C2F6E-91AF-4DB3-8E26-D28F3932C6E8}"/>
    <cellStyle name="Millares [0] 7" xfId="14661" xr:uid="{7CC7D24F-3E38-4468-9EA7-3A4B8E6BB08F}"/>
    <cellStyle name="Millares [0] 7 2" xfId="27795" xr:uid="{FBA69440-3F29-4AE9-A8C5-A8F7D1EBD33E}"/>
    <cellStyle name="Millares [0] 8" xfId="14662" xr:uid="{117BDB52-31CC-4AA2-B427-A9A4CB258191}"/>
    <cellStyle name="Millares [0] 8 2" xfId="27796" xr:uid="{3B2BED67-EC91-4506-B11C-7130B1D88D9B}"/>
    <cellStyle name="Millares [0] 9" xfId="14663" xr:uid="{276F7B92-91CE-4335-B06E-56F75A291346}"/>
    <cellStyle name="Millares [0] 9 2" xfId="27797" xr:uid="{CEBB4AD6-20BA-4BEA-93A7-E3477F423B8E}"/>
    <cellStyle name="Millares [0]_elim biba 12-05" xfId="14664" xr:uid="{F8617908-3009-486C-AA07-18B654E089B3}"/>
    <cellStyle name="Millares 10" xfId="14665" xr:uid="{76B9CA0C-6918-4336-8055-095589E674C0}"/>
    <cellStyle name="Millares 10 2" xfId="14666" xr:uid="{E56DE6E1-ACF3-4150-8805-A3784A0203C2}"/>
    <cellStyle name="Millares 10 3" xfId="14667" xr:uid="{544C2050-3FE2-4176-A8C2-19CAD273A4F9}"/>
    <cellStyle name="Millares 11" xfId="14668" xr:uid="{6E323E8A-47C6-4360-A717-5D50329A3686}"/>
    <cellStyle name="Millares 11 2" xfId="14669" xr:uid="{B4A2490C-7C50-4C92-8057-62522373CAE7}"/>
    <cellStyle name="Millares 11 3" xfId="14670" xr:uid="{58101A0F-F0BF-4924-A113-4E679BDEF03F}"/>
    <cellStyle name="Millares 12" xfId="14671" xr:uid="{CB22C071-4F91-4989-B9E2-6DFC19180912}"/>
    <cellStyle name="Millares 12 2" xfId="14672" xr:uid="{D38E761E-BB93-461D-A518-03C5FD6BA2A4}"/>
    <cellStyle name="Millares 12 3" xfId="14673" xr:uid="{E2DE897D-B343-4B4B-8B43-C55E6259FC9B}"/>
    <cellStyle name="Millares 13" xfId="14674" xr:uid="{D9380812-4F53-4F8F-AFB9-B2D911BEEC1A}"/>
    <cellStyle name="Millares 13 2" xfId="14675" xr:uid="{F12D4CAC-B8B9-4E8D-A75E-71093AD2E155}"/>
    <cellStyle name="Millares 13 3" xfId="14676" xr:uid="{61EEBD8E-7618-4E9F-A171-78C112DB8443}"/>
    <cellStyle name="Millares 14" xfId="14677" xr:uid="{E0E21EFE-0296-4C58-9283-707372D036FE}"/>
    <cellStyle name="Millares 14 2" xfId="14678" xr:uid="{7F1A7C29-E7FE-4374-A19F-F66F38DCB898}"/>
    <cellStyle name="Millares 14 3" xfId="14679" xr:uid="{934F7330-6F75-495C-BA83-3BC112D6EAB0}"/>
    <cellStyle name="Millares 15" xfId="14680" xr:uid="{25E62253-9609-4B12-8749-FF99072E8731}"/>
    <cellStyle name="Millares 15 2" xfId="14681" xr:uid="{6AF40207-5A6C-4382-AE30-28942E416F9D}"/>
    <cellStyle name="Millares 15 3" xfId="14682" xr:uid="{C0B6545E-3574-4DB3-9395-37CA634C8FD6}"/>
    <cellStyle name="Millares 16" xfId="14683" xr:uid="{8A78790C-8756-4BA3-8437-9FA8F7DABB9D}"/>
    <cellStyle name="Millares 16 2" xfId="14684" xr:uid="{E0D09326-A7D8-4298-8E8F-BCA027162894}"/>
    <cellStyle name="Millares 16 3" xfId="14685" xr:uid="{00B01715-4479-444A-9034-2A959176F43E}"/>
    <cellStyle name="Millares 17" xfId="14686" xr:uid="{4281C7DC-B839-4ADE-8651-3D851BE314A2}"/>
    <cellStyle name="Millares 17 2" xfId="14687" xr:uid="{968219BB-54F8-4D48-B91D-78F889C44FC0}"/>
    <cellStyle name="Millares 17 3" xfId="14688" xr:uid="{7B35D3AD-0F0F-4B94-BC3D-A7F42C422036}"/>
    <cellStyle name="Millares 18" xfId="14689" xr:uid="{1819715E-2DFB-418B-BC08-DB8B77529B28}"/>
    <cellStyle name="Millares 18 2" xfId="14690" xr:uid="{4E5F8E8E-132E-432F-8A7B-4CF5B3C5AA03}"/>
    <cellStyle name="Millares 18 3" xfId="14691" xr:uid="{035BA787-6347-49F7-9CBF-ED32189B2F55}"/>
    <cellStyle name="Millares 19" xfId="14692" xr:uid="{E25FDA32-017A-44E9-A67F-05FD83E043F8}"/>
    <cellStyle name="Millares 19 2" xfId="14693" xr:uid="{65529A00-8306-4F33-A1D6-F21A4FAF7784}"/>
    <cellStyle name="Millares 19 3" xfId="14694" xr:uid="{0EC8EFF4-8A27-45B8-97B9-AB5ADB89098D}"/>
    <cellStyle name="Millares 2" xfId="14695" xr:uid="{B5A5E028-63A4-4012-B296-6E57DFA4B299}"/>
    <cellStyle name="Millares 2 2" xfId="14696" xr:uid="{645D79E0-BC8A-4D55-8BE6-B6C5BDBC2D22}"/>
    <cellStyle name="Millares 2 2 2" xfId="14697" xr:uid="{0FA907C4-34E2-46A1-9512-7C325F2E2711}"/>
    <cellStyle name="Millares 2 2 2 2" xfId="27800" xr:uid="{81867528-9A3D-4C7F-9EB4-42702AC77749}"/>
    <cellStyle name="Millares 2 2 3" xfId="27799" xr:uid="{EA1A35FE-1AA1-45D9-9066-DA70372FEC87}"/>
    <cellStyle name="Millares 2 3" xfId="14698" xr:uid="{9A40B882-6A2C-43A2-8EA5-D61F63288E57}"/>
    <cellStyle name="Millares 2 3 2" xfId="14699" xr:uid="{38903132-73CA-4864-94E2-ECF2DD608B15}"/>
    <cellStyle name="Millares 2 3 3" xfId="14700" xr:uid="{3F9BA45A-3AD2-4472-B0E2-D1A4E4ADDED1}"/>
    <cellStyle name="Millares 2 4" xfId="14701" xr:uid="{02AC3051-04BA-412F-85BF-8D70CD85B3DF}"/>
    <cellStyle name="Millares 2 4 2" xfId="14702" xr:uid="{793E0EE8-3B1A-4EA2-9814-2A1714F34A02}"/>
    <cellStyle name="Millares 2 4 3" xfId="14703" xr:uid="{571C0D82-EDD4-4503-AA14-16EF2223061E}"/>
    <cellStyle name="Millares 2 5" xfId="14704" xr:uid="{66F26D20-68FA-4DDC-9967-E83D40141DAB}"/>
    <cellStyle name="Millares 2 5 2" xfId="27801" xr:uid="{56ADD09B-62D1-4B5B-8774-D517FFD5C082}"/>
    <cellStyle name="Millares 2 6" xfId="14705" xr:uid="{BD4E1727-8A75-4F4E-9FC3-77D8087C35FA}"/>
    <cellStyle name="Millares 2 6 2" xfId="27802" xr:uid="{50A1F0AD-9F8C-484D-B4E2-1AED4FD62786}"/>
    <cellStyle name="Millares 2 7" xfId="27798" xr:uid="{307DAEA2-33B1-47BF-ACB3-25D479A824F9}"/>
    <cellStyle name="Millares 2_AFP" xfId="14706" xr:uid="{B5CD110D-2C52-46C2-815F-3146F2A7B8C3}"/>
    <cellStyle name="Millares 20" xfId="14707" xr:uid="{7509F504-FC19-4D25-8B65-A89A61659FD9}"/>
    <cellStyle name="Millares 20 2" xfId="14708" xr:uid="{59D4ABEF-546E-420B-AB5B-E0DF86692634}"/>
    <cellStyle name="Millares 20 3" xfId="14709" xr:uid="{028A90E0-C757-4A34-9D7E-18FF86ACE988}"/>
    <cellStyle name="Millares 21" xfId="14710" xr:uid="{96A3DB12-E38E-41AE-ABD7-87C7845EE63A}"/>
    <cellStyle name="Millares 21 2" xfId="14711" xr:uid="{4FEA3DFC-C98A-412C-9F42-0A2713C1C36D}"/>
    <cellStyle name="Millares 21 2 2" xfId="14712" xr:uid="{2AF427B8-AF00-443A-8068-8B12D6722BC1}"/>
    <cellStyle name="Millares 21 2 3" xfId="14713" xr:uid="{823E3EBA-C73A-46DA-979D-0350E5D50F76}"/>
    <cellStyle name="Millares 21 3" xfId="14714" xr:uid="{0B04960A-5EF1-47DF-9560-C985AD36DFDA}"/>
    <cellStyle name="Millares 21 3 2" xfId="14715" xr:uid="{260402FC-DDAF-4FB2-8673-52650A5A6998}"/>
    <cellStyle name="Millares 21 3 2 2" xfId="14716" xr:uid="{29EDAD66-E4A1-4318-BBBE-A702393769E7}"/>
    <cellStyle name="Millares 21 3 2 3" xfId="14717" xr:uid="{8562809A-06CE-4B67-A4E3-5EB306EC0FF1}"/>
    <cellStyle name="Millares 21 3 3" xfId="14718" xr:uid="{590FDCF4-D6A5-4CE3-9A7A-9FCA89A03582}"/>
    <cellStyle name="Millares 21 3 4" xfId="14719" xr:uid="{28EFE025-7739-4593-86DD-39D2D1C8064E}"/>
    <cellStyle name="Millares 21 4" xfId="14720" xr:uid="{0DA3BEF2-F27F-4526-922E-8806FD353A47}"/>
    <cellStyle name="Millares 21 5" xfId="14721" xr:uid="{EE84B5F4-78A5-4E36-9F20-22EF6C7D1EC6}"/>
    <cellStyle name="Millares 22" xfId="14722" xr:uid="{3C763BD6-7FC3-4B3B-93E5-6F1121A3A548}"/>
    <cellStyle name="Millares 22 2" xfId="27803" xr:uid="{8BA9B0FE-D1BB-4344-8FA0-183EB78147A1}"/>
    <cellStyle name="Millares 23" xfId="14723" xr:uid="{54D6A360-D5C0-446E-8D52-3AE78735F003}"/>
    <cellStyle name="Millares 23 2" xfId="27804" xr:uid="{18861568-A819-46F3-A135-6E744FA23440}"/>
    <cellStyle name="Millares 24" xfId="14724" xr:uid="{2F9E1E82-3B8D-45B5-B441-825E81A59361}"/>
    <cellStyle name="Millares 24 2" xfId="14725" xr:uid="{0DE95005-FFBB-473F-947D-5A3B8C2410AB}"/>
    <cellStyle name="Millares 24 2 2" xfId="14726" xr:uid="{69FF9293-925D-4E43-A5F7-DECEB677F720}"/>
    <cellStyle name="Millares 24 2 2 2" xfId="27807" xr:uid="{B0309E66-8A90-4A55-82A1-8BA2C6863924}"/>
    <cellStyle name="Millares 24 2 3" xfId="14727" xr:uid="{2664D2D4-E977-46BF-AB9E-A278E29B91BA}"/>
    <cellStyle name="Millares 24 2 3 2" xfId="27808" xr:uid="{776C3B8F-3A17-406B-A020-645FFC405566}"/>
    <cellStyle name="Millares 24 2 4" xfId="27806" xr:uid="{50EF76FA-D3C0-4B11-938A-68A12604F095}"/>
    <cellStyle name="Millares 24 3" xfId="14728" xr:uid="{B1E9F661-6073-4129-901A-23FA8520F64E}"/>
    <cellStyle name="Millares 24 3 2" xfId="14729" xr:uid="{2D2717EA-DA83-4561-9428-7F7F6A528758}"/>
    <cellStyle name="Millares 24 3 2 2" xfId="27810" xr:uid="{61A48D14-32F8-47CA-99FD-DCE10FD210A4}"/>
    <cellStyle name="Millares 24 3 3" xfId="14730" xr:uid="{70D7297E-F59D-4469-9D84-07F6F7B90208}"/>
    <cellStyle name="Millares 24 3 3 2" xfId="27811" xr:uid="{C22C48EB-5C2C-4A67-92E3-9097A4FC88BE}"/>
    <cellStyle name="Millares 24 3 4" xfId="27809" xr:uid="{8CCFA007-9920-4C40-B3D7-E7BA1BEFDCB6}"/>
    <cellStyle name="Millares 24 4" xfId="14731" xr:uid="{9C5CAE7C-1E99-42CC-A77D-9650E2147E67}"/>
    <cellStyle name="Millares 24 4 2" xfId="27812" xr:uid="{C745552E-D1F7-4044-AF78-19E10C8BA9B6}"/>
    <cellStyle name="Millares 24 5" xfId="14732" xr:uid="{8D54E91E-59D9-4B85-8D9F-01388B29DFA7}"/>
    <cellStyle name="Millares 24 5 2" xfId="27813" xr:uid="{A6ABB8E7-3D03-4029-9B6F-D57804AD03BC}"/>
    <cellStyle name="Millares 24 6" xfId="27805" xr:uid="{4DFF23A1-9C43-44F3-B04D-9314FFBDFB6E}"/>
    <cellStyle name="Millares 24_CLF" xfId="14733" xr:uid="{5313FC77-03FF-402A-BCF0-1340E9F11F2A}"/>
    <cellStyle name="Millares 25" xfId="14734" xr:uid="{EBE1C43F-F21C-4706-856B-45506E87FA22}"/>
    <cellStyle name="Millares 25 2" xfId="14735" xr:uid="{202BCD61-94F1-451A-AECE-76F75B77F967}"/>
    <cellStyle name="Millares 25 2 2" xfId="14736" xr:uid="{CC7C4348-DAB7-4713-89B6-3026519BE4CA}"/>
    <cellStyle name="Millares 25 2 2 2" xfId="14737" xr:uid="{E324C2F3-5D23-4190-AE0D-CDA21ADEEB2D}"/>
    <cellStyle name="Millares 25 2 2 3" xfId="14738" xr:uid="{E9E7D6F6-BCE4-4386-9FC5-DA2C396484ED}"/>
    <cellStyle name="Millares 25 2 3" xfId="14739" xr:uid="{AC6E515B-8B2F-414D-A729-B01F4CFB6B85}"/>
    <cellStyle name="Millares 25 2 4" xfId="14740" xr:uid="{6DF63A9D-BCF4-47E5-80FC-5ACBAE322BD2}"/>
    <cellStyle name="Millares 25 3" xfId="14741" xr:uid="{B94CA02F-CCA0-4C4D-AE0F-B9DB4860EBFD}"/>
    <cellStyle name="Millares 25 4" xfId="14742" xr:uid="{6959BB55-89E8-443A-A5F4-9A42F7A89CBC}"/>
    <cellStyle name="Millares 26" xfId="14743" xr:uid="{D1046A1A-4418-4615-8C9D-8565F999AAF8}"/>
    <cellStyle name="Millares 26 2" xfId="14744" xr:uid="{B582127A-2479-46DA-B146-690C341152F6}"/>
    <cellStyle name="Millares 26 3" xfId="14745" xr:uid="{DB202251-1EC3-491D-B904-FC1C4A53A4BE}"/>
    <cellStyle name="Millares 27" xfId="14746" xr:uid="{638C24D1-5B04-4E9F-BC60-12C90F80772B}"/>
    <cellStyle name="Millares 27 10" xfId="14747" xr:uid="{BF786051-75E2-4465-B327-FE0675A58EE5}"/>
    <cellStyle name="Millares 27 10 2" xfId="14748" xr:uid="{0A1E98D0-238E-4095-A6A5-3C10A392C837}"/>
    <cellStyle name="Millares 27 10 3" xfId="14749" xr:uid="{0FBB2E99-C65E-41F7-A991-0097240A5109}"/>
    <cellStyle name="Millares 27 11" xfId="14750" xr:uid="{B001D144-BE69-4BDC-85ED-EDB2CAE8EBE7}"/>
    <cellStyle name="Millares 27 11 2" xfId="14751" xr:uid="{480EB592-2115-478E-8417-3427FE36FD3D}"/>
    <cellStyle name="Millares 27 11 3" xfId="14752" xr:uid="{A531F9AC-E632-4EE8-8141-744192A06735}"/>
    <cellStyle name="Millares 27 12" xfId="14753" xr:uid="{E56AFDB2-BBDA-4394-A61A-918A6EF9C65F}"/>
    <cellStyle name="Millares 27 12 2" xfId="14754" xr:uid="{F72F9C3F-5E12-4B3D-B9F8-DACEB9473D03}"/>
    <cellStyle name="Millares 27 12 3" xfId="14755" xr:uid="{EFC1E3EA-48A5-4E50-97CF-079992D13F1D}"/>
    <cellStyle name="Millares 27 13" xfId="14756" xr:uid="{9AC7B741-4669-44FB-AF64-53D755250005}"/>
    <cellStyle name="Millares 27 13 2" xfId="14757" xr:uid="{4A71FDAF-8750-46E1-BAC7-41C2072C0A69}"/>
    <cellStyle name="Millares 27 13 3" xfId="14758" xr:uid="{082800C9-334B-4AB0-8BD5-2632C5514199}"/>
    <cellStyle name="Millares 27 14" xfId="14759" xr:uid="{AF07812F-B456-44D1-978B-B6116D4A2F2E}"/>
    <cellStyle name="Millares 27 14 2" xfId="14760" xr:uid="{509FA0BB-2984-46A0-BE75-076A11A94922}"/>
    <cellStyle name="Millares 27 14 3" xfId="14761" xr:uid="{9BE3F7CB-2367-4232-85EE-E40FF65CE1D0}"/>
    <cellStyle name="Millares 27 15" xfId="14762" xr:uid="{AEBC4F1B-C3E1-4B43-8A59-E28A3B0040A0}"/>
    <cellStyle name="Millares 27 16" xfId="14763" xr:uid="{3D61EFC7-943D-4B6A-9219-C8FAC81C2F15}"/>
    <cellStyle name="Millares 27 2" xfId="14764" xr:uid="{1ECC0CA9-9A3E-4BCE-B00F-0810B8394DA1}"/>
    <cellStyle name="Millares 27 2 2" xfId="14765" xr:uid="{B8B17D68-7B72-4D58-AD2D-EBDBD169E86F}"/>
    <cellStyle name="Millares 27 2 2 2" xfId="14766" xr:uid="{DAB232F9-2733-417C-AB12-AA9F9020C8AE}"/>
    <cellStyle name="Millares 27 2 2 3" xfId="14767" xr:uid="{26B29AD8-A45E-4FC7-BFD8-BBB5DEAE6B7D}"/>
    <cellStyle name="Millares 27 2 3" xfId="14768" xr:uid="{92E35723-855B-4B76-8979-EF447F8DB9B7}"/>
    <cellStyle name="Millares 27 2 4" xfId="14769" xr:uid="{E5BD74CA-EBB5-4A1C-9828-668EF8BD4F02}"/>
    <cellStyle name="Millares 27 3" xfId="14770" xr:uid="{3A9C1616-97B5-42A5-A4D0-8BF5E1323714}"/>
    <cellStyle name="Millares 27 3 2" xfId="14771" xr:uid="{EBD49ACC-03E5-4F7F-A93A-FFAB7714526E}"/>
    <cellStyle name="Millares 27 3 3" xfId="14772" xr:uid="{67BEDD2C-6695-4AF8-BF3C-3E1C59B39388}"/>
    <cellStyle name="Millares 27 4" xfId="14773" xr:uid="{2473738A-3310-4F7A-97A5-EF73EFF43D47}"/>
    <cellStyle name="Millares 27 4 2" xfId="14774" xr:uid="{98A424CB-187E-4976-AA34-85372013EFAD}"/>
    <cellStyle name="Millares 27 4 3" xfId="14775" xr:uid="{1293C1CE-45E3-46B2-8E7C-9A64A3631222}"/>
    <cellStyle name="Millares 27 5" xfId="14776" xr:uid="{65C2688B-A8E3-4E8A-B3D7-FB01B12A70AC}"/>
    <cellStyle name="Millares 27 5 2" xfId="14777" xr:uid="{F5E193D6-DA53-4073-9EDB-A843C4A9A5F5}"/>
    <cellStyle name="Millares 27 5 3" xfId="14778" xr:uid="{FFA8128A-C887-4E17-9304-E73A78E2F64F}"/>
    <cellStyle name="Millares 27 6" xfId="14779" xr:uid="{3C17096A-D6EE-4059-8362-C13A2A1DF0B4}"/>
    <cellStyle name="Millares 27 6 2" xfId="14780" xr:uid="{0A489E10-A0E8-4BD2-B57F-2CD63EBAD94C}"/>
    <cellStyle name="Millares 27 6 2 2" xfId="14781" xr:uid="{B5CCD4A4-9699-437C-90FC-6FD0BAFEA6FB}"/>
    <cellStyle name="Millares 27 6 2 3" xfId="14782" xr:uid="{9C8F48D8-E4FB-4C19-96D0-4F4A5C8AB714}"/>
    <cellStyle name="Millares 27 6 3" xfId="14783" xr:uid="{61DEB800-D02D-4C7A-AA6C-B54CD05B981D}"/>
    <cellStyle name="Millares 27 6 4" xfId="14784" xr:uid="{9D580F35-8A26-4B64-ABFF-12D20651B4E6}"/>
    <cellStyle name="Millares 27 7" xfId="14785" xr:uid="{79DE6944-7D1F-4A3A-992C-E563A814C1E4}"/>
    <cellStyle name="Millares 27 7 2" xfId="14786" xr:uid="{400A1122-F0CB-44F4-B60C-83071C3E895F}"/>
    <cellStyle name="Millares 27 7 3" xfId="14787" xr:uid="{A83AC8D0-0E2A-40D1-805E-0182D6410789}"/>
    <cellStyle name="Millares 27 8" xfId="14788" xr:uid="{32476F94-642F-4E54-8BC9-DC9830546B87}"/>
    <cellStyle name="Millares 27 8 2" xfId="14789" xr:uid="{5E662C0B-9297-4786-AA78-0E2331751B0C}"/>
    <cellStyle name="Millares 27 8 3" xfId="14790" xr:uid="{3DD0D118-833E-4908-820F-0CE38B7F1969}"/>
    <cellStyle name="Millares 27 9" xfId="14791" xr:uid="{837B7152-B749-4DC6-8B85-423DFF04DE80}"/>
    <cellStyle name="Millares 27 9 2" xfId="14792" xr:uid="{B74DFFEA-73A4-4CF5-A30B-3331B3EAA611}"/>
    <cellStyle name="Millares 27 9 3" xfId="14793" xr:uid="{15D93F70-1899-4DDD-8C19-71C2850A4882}"/>
    <cellStyle name="Millares 28" xfId="14794" xr:uid="{D988DA1F-4B39-4AA7-8B0F-FFFBFFDABB60}"/>
    <cellStyle name="Millares 28 2" xfId="14795" xr:uid="{C989D2E5-45FB-4579-B016-71A48E0D0887}"/>
    <cellStyle name="Millares 28 2 2" xfId="14796" xr:uid="{19131A2E-4E6E-402F-95CF-09D0B5B74C55}"/>
    <cellStyle name="Millares 28 2 3" xfId="14797" xr:uid="{FD6E28E3-F13C-49C7-B90B-53336D6E07F2}"/>
    <cellStyle name="Millares 28 3" xfId="14798" xr:uid="{F2EDB435-656E-4176-987B-06D447E3EF3D}"/>
    <cellStyle name="Millares 28 4" xfId="14799" xr:uid="{73B4A3E3-9801-4B61-A97B-C41AFE536B77}"/>
    <cellStyle name="Millares 29" xfId="14800" xr:uid="{5562B782-CED9-4CBF-8BFF-32C851EA310A}"/>
    <cellStyle name="Millares 29 2" xfId="14801" xr:uid="{B3C762B1-18B6-42F2-9D34-A420A1D565BF}"/>
    <cellStyle name="Millares 29 2 2" xfId="14802" xr:uid="{89198272-049D-466B-B1D7-A46A0A71B3EC}"/>
    <cellStyle name="Millares 29 2 3" xfId="14803" xr:uid="{4947C9A9-3F56-461F-9231-B07798A1134F}"/>
    <cellStyle name="Millares 29 3" xfId="14804" xr:uid="{48B19F78-050B-4515-8486-63B5D050286A}"/>
    <cellStyle name="Millares 29 4" xfId="14805" xr:uid="{6224BCE5-C331-41EE-B58B-1AC8D825F5F2}"/>
    <cellStyle name="Millares 3" xfId="14806" xr:uid="{51537226-A81E-4B69-B023-028819F06495}"/>
    <cellStyle name="Millares 3 2" xfId="14807" xr:uid="{E09FE6D2-7230-4DB3-8D7F-612C2D62DA32}"/>
    <cellStyle name="Millares 3 2 2" xfId="27814" xr:uid="{4DD48ADF-C1BE-4A4B-B6A6-912D66034C81}"/>
    <cellStyle name="Millares 3 3" xfId="14808" xr:uid="{39717DF5-BD30-444E-9CF8-E179C0FC5474}"/>
    <cellStyle name="Millares 3 3 2" xfId="14809" xr:uid="{C865F84A-F6A9-4F3C-89DF-C59376FD350E}"/>
    <cellStyle name="Millares 3 3 3" xfId="14810" xr:uid="{BC3D0268-DE76-4D06-9CD2-3CFC7B12CFA2}"/>
    <cellStyle name="Millares 3 4" xfId="14811" xr:uid="{475C13B4-F4A4-45CE-AC5D-847440E3912D}"/>
    <cellStyle name="Millares 3 5" xfId="14812" xr:uid="{BE8C30B5-A189-4A60-AA1B-99722910169D}"/>
    <cellStyle name="Millares 30" xfId="14813" xr:uid="{B6C0AF0D-C1D1-460E-8E62-F585FA99B8AC}"/>
    <cellStyle name="Millares 30 2" xfId="14814" xr:uid="{9AE77744-D873-494A-AA81-E70E778BE650}"/>
    <cellStyle name="Millares 30 2 2" xfId="14815" xr:uid="{FAFBD7E5-3A3A-4AE0-BC14-C8A0E0B45BDC}"/>
    <cellStyle name="Millares 30 2 3" xfId="14816" xr:uid="{FA75ACEE-8DDE-455D-9B54-B59BB2B6E899}"/>
    <cellStyle name="Millares 30 3" xfId="14817" xr:uid="{7FCE3722-3980-48A0-9BF6-A6282976B9F6}"/>
    <cellStyle name="Millares 30 4" xfId="14818" xr:uid="{9CCCB1D2-E765-4CBD-BDE5-90FB6F078DED}"/>
    <cellStyle name="Millares 31" xfId="14819" xr:uid="{48B76AFF-4FE4-460B-B398-A34CC9D400D5}"/>
    <cellStyle name="Millares 31 2" xfId="14820" xr:uid="{F0266A8D-C2A4-405A-8099-034939ECA03F}"/>
    <cellStyle name="Millares 31 2 2" xfId="14821" xr:uid="{94FBF79E-BD89-4A90-9E5F-2CBA925A387D}"/>
    <cellStyle name="Millares 31 2 2 2" xfId="14822" xr:uid="{71D2884B-2653-4C7F-A033-D3DF792D3937}"/>
    <cellStyle name="Millares 31 2 2 3" xfId="14823" xr:uid="{1F98D35C-3A1A-49AC-966F-B97141859839}"/>
    <cellStyle name="Millares 31 2 3" xfId="14824" xr:uid="{C7191F44-D36A-47E5-BE71-4B7D617BAD17}"/>
    <cellStyle name="Millares 31 2 3 2" xfId="14825" xr:uid="{419F6834-FED8-4AEF-9ED1-A4ED63EB862C}"/>
    <cellStyle name="Millares 31 2 3 3" xfId="14826" xr:uid="{B6386520-D386-480B-981C-1238657DC02A}"/>
    <cellStyle name="Millares 31 2 4" xfId="14827" xr:uid="{79183856-85F9-4032-99F0-D3E866E607A2}"/>
    <cellStyle name="Millares 31 2 5" xfId="14828" xr:uid="{2E1DA270-390B-4A0F-9993-99AD3910FCAC}"/>
    <cellStyle name="Millares 31 3" xfId="14829" xr:uid="{8B98A80B-FDB7-49F5-AAE9-CB7647CB7A16}"/>
    <cellStyle name="Millares 31 3 2" xfId="14830" xr:uid="{70ADDB81-6C9B-43B6-9956-142CFCCA26FE}"/>
    <cellStyle name="Millares 31 3 3" xfId="14831" xr:uid="{75EC2CA3-1627-40A3-ABB2-81D90D928D0D}"/>
    <cellStyle name="Millares 31 4" xfId="14832" xr:uid="{95BF8BB3-AB97-4C5F-B95A-197874CB127B}"/>
    <cellStyle name="Millares 31 4 2" xfId="14833" xr:uid="{71BAE1A8-00CA-4BE6-A93D-6BC47A190A98}"/>
    <cellStyle name="Millares 31 4 3" xfId="14834" xr:uid="{994F3F16-5FE4-47D2-9896-4A64AE934497}"/>
    <cellStyle name="Millares 31 5" xfId="14835" xr:uid="{DBE46AA6-EE5F-4DC1-A55D-6DACCC625474}"/>
    <cellStyle name="Millares 31 6" xfId="14836" xr:uid="{2FFF5594-1F8C-486E-9CCE-C1C7315A8A78}"/>
    <cellStyle name="Millares 32" xfId="14837" xr:uid="{998EBC11-C248-42AC-AC6D-807C349FB6DB}"/>
    <cellStyle name="Millares 32 2" xfId="14838" xr:uid="{71E46C71-652D-4C3B-B71B-15066D4D1677}"/>
    <cellStyle name="Millares 32 2 2" xfId="14839" xr:uid="{5F9CF41D-8553-4E64-9168-84C04E2D1E2D}"/>
    <cellStyle name="Millares 32 2 3" xfId="14840" xr:uid="{25AAB142-33D1-40E8-BB45-ED4E729E808F}"/>
    <cellStyle name="Millares 32 3" xfId="14841" xr:uid="{7BCC950A-8836-4872-92F9-D4ABE3C48E5A}"/>
    <cellStyle name="Millares 32 4" xfId="14842" xr:uid="{4F88649D-DC9F-4C6E-AEB7-085293779186}"/>
    <cellStyle name="Millares 33" xfId="14843" xr:uid="{247115F8-5277-4A22-A55D-354F021E7678}"/>
    <cellStyle name="Millares 33 2" xfId="14844" xr:uid="{644A2137-7811-4EBD-B799-10F42D6E6716}"/>
    <cellStyle name="Millares 33 2 2" xfId="14845" xr:uid="{3108065F-4E28-47C8-B511-7F0431FBD8B0}"/>
    <cellStyle name="Millares 33 2 2 2" xfId="14846" xr:uid="{8B327FEC-8F2A-4346-8180-2D3D59CE4171}"/>
    <cellStyle name="Millares 33 2 2 2 2" xfId="27817" xr:uid="{47F2ED01-2540-4238-89F2-61EB5C3C2C1B}"/>
    <cellStyle name="Millares 33 2 2 3" xfId="14847" xr:uid="{82B1CD1B-640D-498A-B0EC-BC9D86118615}"/>
    <cellStyle name="Millares 33 2 2 3 2" xfId="27818" xr:uid="{F6796B5F-F5AA-4941-8E7C-5FB97C0D0555}"/>
    <cellStyle name="Millares 33 2 2 4" xfId="27816" xr:uid="{ADB1A022-4744-401D-85DF-CACB3B865B87}"/>
    <cellStyle name="Millares 33 2 3" xfId="14848" xr:uid="{0DCE73E3-862B-4DC4-ABF2-6FE1A3489A00}"/>
    <cellStyle name="Millares 33 2 3 2" xfId="27819" xr:uid="{39BBBFBF-10ED-4D23-B3F0-E3A856FFF718}"/>
    <cellStyle name="Millares 33 2 4" xfId="14849" xr:uid="{E849C3AB-EAF3-4EC5-A78E-E9F1C85C5DF9}"/>
    <cellStyle name="Millares 33 2 4 2" xfId="27820" xr:uid="{A7F0E977-4FBF-4655-9287-30AC73C7A0AB}"/>
    <cellStyle name="Millares 33 2 5" xfId="27815" xr:uid="{95AE829E-69A1-4C61-B8F6-0C11A3253A02}"/>
    <cellStyle name="Millares 33 2_CLF" xfId="14850" xr:uid="{571219B1-D10E-49D5-A270-826816BB480B}"/>
    <cellStyle name="Millares 33 3" xfId="14851" xr:uid="{A781178A-C8E2-4EBA-ABC4-3CF528F54A66}"/>
    <cellStyle name="Millares 33 4" xfId="14852" xr:uid="{B14170E7-00B5-4C8F-AF79-3CF01F278314}"/>
    <cellStyle name="Millares 33 5" xfId="14853" xr:uid="{EAEAE49D-798C-4A18-99CC-AFCE9B8ECFBB}"/>
    <cellStyle name="Millares 33 6" xfId="14854" xr:uid="{E7F560C3-F12E-44B9-ADE2-7C41528BD669}"/>
    <cellStyle name="Millares 33 7" xfId="14855" xr:uid="{1DEFC65A-FDEA-4FD5-B2A0-389834A32DB3}"/>
    <cellStyle name="Millares 34" xfId="14856" xr:uid="{74130ACC-4465-4D11-B712-1D2B02C127B9}"/>
    <cellStyle name="Millares 34 2" xfId="14857" xr:uid="{AF2E873E-5FF9-4703-9E19-7B2139A6F2B8}"/>
    <cellStyle name="Millares 34 3" xfId="14858" xr:uid="{74947645-9001-4C8E-A3A9-7AE21BC8D14A}"/>
    <cellStyle name="Millares 35" xfId="14859" xr:uid="{781B0F5C-0D17-4A19-929A-5507F187115F}"/>
    <cellStyle name="Millares 35 2" xfId="14860" xr:uid="{41F86046-48F9-411C-9441-89E523CC1892}"/>
    <cellStyle name="Millares 35 3" xfId="14861" xr:uid="{467BCAA5-F2AD-4225-98A2-8A2E06959B98}"/>
    <cellStyle name="Millares 36" xfId="14862" xr:uid="{FFA9729B-D90F-4B7A-87EA-FC6CB78D0B8E}"/>
    <cellStyle name="Millares 36 2" xfId="14863" xr:uid="{ECBBF669-2DE1-423A-B810-F24FFFAD95EC}"/>
    <cellStyle name="Millares 36 3" xfId="14864" xr:uid="{F662322B-4353-4A67-A5AE-D994D4DCD63D}"/>
    <cellStyle name="Millares 37" xfId="14865" xr:uid="{5AA6CE7F-5620-4426-B3E3-D69698B9E380}"/>
    <cellStyle name="Millares 37 2" xfId="14866" xr:uid="{FAE717F0-0A93-47E7-9BF8-700DD5BA17A4}"/>
    <cellStyle name="Millares 37 3" xfId="14867" xr:uid="{90AE0203-96E3-4BE6-9B69-56D891172E3E}"/>
    <cellStyle name="Millares 38" xfId="14868" xr:uid="{B9077DF4-F525-4279-A1DE-70225FF7C10E}"/>
    <cellStyle name="Millares 38 2" xfId="14869" xr:uid="{99D4611D-0938-4AAD-B371-724769E841C5}"/>
    <cellStyle name="Millares 38 3" xfId="14870" xr:uid="{2032E0AB-AD0A-4A31-BC80-135194C30642}"/>
    <cellStyle name="Millares 39" xfId="14871" xr:uid="{D87C8E5D-5C58-434F-92FF-BF9F4D14DEDD}"/>
    <cellStyle name="Millares 39 2" xfId="14872" xr:uid="{146E837A-49A5-4491-9E74-41FEA677F2D4}"/>
    <cellStyle name="Millares 39 3" xfId="14873" xr:uid="{1011C4B2-B0DE-4741-B9DB-DDD779C2C5BD}"/>
    <cellStyle name="Millares 4" xfId="14874" xr:uid="{54DCE34C-0AAA-4456-8DCA-0222AA3B10B4}"/>
    <cellStyle name="Millares 4 2" xfId="14875" xr:uid="{2AB85D71-AC33-484B-B561-9DCA90C17D4B}"/>
    <cellStyle name="Millares 4 2 2" xfId="14876" xr:uid="{58347A12-FAC0-4413-8E97-869CB6181D46}"/>
    <cellStyle name="Millares 4 2 3" xfId="14877" xr:uid="{FCB18D22-AC89-40AB-A82E-D55C65AC97B6}"/>
    <cellStyle name="Millares 4 3" xfId="14878" xr:uid="{B1B702F2-FB0D-453A-B6ED-C24EA973A43D}"/>
    <cellStyle name="Millares 4 4" xfId="14879" xr:uid="{401A306C-A0CE-414C-8361-1DD1741EE398}"/>
    <cellStyle name="Millares 40" xfId="14880" xr:uid="{1700E6EB-5A55-41D8-A28D-5A0E905FA651}"/>
    <cellStyle name="Millares 40 2" xfId="14881" xr:uid="{A1280003-4213-4B26-8A14-3A5DAB5E9190}"/>
    <cellStyle name="Millares 40 3" xfId="14882" xr:uid="{4749A532-6505-4C95-9946-3077F1EF29F4}"/>
    <cellStyle name="Millares 41" xfId="14883" xr:uid="{93FB5CC6-63DD-44FE-A0BE-C8679BBDCCD9}"/>
    <cellStyle name="Millares 41 2" xfId="14884" xr:uid="{A864AFA3-7E31-493C-8EB6-E2B08A0ACEEC}"/>
    <cellStyle name="Millares 41 3" xfId="14885" xr:uid="{4BD3CFFA-870F-48DD-9828-5C512C3A192C}"/>
    <cellStyle name="Millares 42" xfId="14886" xr:uid="{943DC684-24DB-4AC4-B277-5ED2824CCE59}"/>
    <cellStyle name="Millares 42 2" xfId="14887" xr:uid="{18176CDC-1EFD-4B12-98F0-CB9FC3A5F955}"/>
    <cellStyle name="Millares 42 3" xfId="14888" xr:uid="{01DEFE11-DF45-4DDE-9C72-C5E6C07F463F}"/>
    <cellStyle name="Millares 43" xfId="14889" xr:uid="{F6274002-5520-484B-8E8B-BE456DC17D0A}"/>
    <cellStyle name="Millares 43 2" xfId="14890" xr:uid="{CF4167EE-81DF-4462-9F3D-112F1DF3B643}"/>
    <cellStyle name="Millares 43 3" xfId="14891" xr:uid="{0CFF47E9-EB3E-4CFF-BE29-A87D8C76287E}"/>
    <cellStyle name="Millares 44" xfId="14892" xr:uid="{FBA4BFCA-D933-4FAF-A64A-39A4748EB34F}"/>
    <cellStyle name="Millares 44 2" xfId="14893" xr:uid="{B4CBBC83-5768-4CBE-9D5F-862E2BA11111}"/>
    <cellStyle name="Millares 44 3" xfId="14894" xr:uid="{F0DE2CCC-C5C7-4945-BB7B-C5506B8D5B1B}"/>
    <cellStyle name="Millares 45" xfId="14895" xr:uid="{EF4D9EAE-DF2F-4B6D-B65F-E91FE416E480}"/>
    <cellStyle name="Millares 45 2" xfId="14896" xr:uid="{E902C820-E804-44BB-AB42-FDF0A276EE49}"/>
    <cellStyle name="Millares 45 3" xfId="14897" xr:uid="{EF2BCC74-308E-40BF-9C72-1043B0093633}"/>
    <cellStyle name="Millares 46" xfId="14898" xr:uid="{84AC83EE-86A6-4D58-98D6-5F55065D8003}"/>
    <cellStyle name="Millares 46 2" xfId="14899" xr:uid="{83806244-BDB4-485E-BCF0-D3B66A2FDB25}"/>
    <cellStyle name="Millares 46 3" xfId="14900" xr:uid="{F94FC3D7-96C3-4244-A75B-7F2B350006A4}"/>
    <cellStyle name="Millares 47" xfId="14901" xr:uid="{D8E07694-F2A4-401A-8A7B-07A316AFA498}"/>
    <cellStyle name="Millares 47 2" xfId="14902" xr:uid="{C023A744-47CF-43BA-947D-85AD56163E91}"/>
    <cellStyle name="Millares 47 3" xfId="14903" xr:uid="{69AC54C5-D273-4334-AA8F-19CB77F6AC20}"/>
    <cellStyle name="Millares 48" xfId="14904" xr:uid="{3A4CBD4B-BD85-4CB4-AF07-FEAA8A55C942}"/>
    <cellStyle name="Millares 48 2" xfId="14905" xr:uid="{7CD7A45B-AF42-4BD9-B76D-AB1243C06A19}"/>
    <cellStyle name="Millares 48 2 2" xfId="14906" xr:uid="{1812E0F6-D16D-4A7E-8C5D-6111E7CE857B}"/>
    <cellStyle name="Millares 48 2 3" xfId="14907" xr:uid="{AC51C3F2-B898-4BB7-B751-7062E4681D41}"/>
    <cellStyle name="Millares 48 3" xfId="14908" xr:uid="{5E23CA2E-904E-4452-B0A3-F32A62F4CF42}"/>
    <cellStyle name="Millares 48 4" xfId="14909" xr:uid="{F9F08AF8-2932-4D2C-ACFA-0E3432271757}"/>
    <cellStyle name="Millares 49" xfId="14910" xr:uid="{C4596F0B-CDBF-4889-B4FF-9E189E0C0BB7}"/>
    <cellStyle name="Millares 49 2" xfId="27821" xr:uid="{32F4100D-7FE9-4FF0-8FAA-44FF20EB9251}"/>
    <cellStyle name="Millares 5" xfId="14911" xr:uid="{8CE3AD91-F711-4F51-B421-C861E850976E}"/>
    <cellStyle name="Millares 5 2" xfId="14912" xr:uid="{18B127AD-F446-4EA8-9FD3-D1F9F4F08F3B}"/>
    <cellStyle name="Millares 5 2 2" xfId="14913" xr:uid="{5CD7FA7A-F788-48A4-8E98-61DD94C8090B}"/>
    <cellStyle name="Millares 5 2 3" xfId="14914" xr:uid="{5F3F5BBF-8BC5-4E84-9F11-CF5AA7C41E4D}"/>
    <cellStyle name="Millares 5 3" xfId="14915" xr:uid="{45B8B246-17B0-45CC-BB4D-6B000EABE428}"/>
    <cellStyle name="Millares 5 4" xfId="14916" xr:uid="{143FD73E-486D-46B0-96BB-6C965D2A511A}"/>
    <cellStyle name="Millares 50" xfId="14917" xr:uid="{A28E7FE6-B8A5-4968-852C-7E59349D0D13}"/>
    <cellStyle name="Millares 50 2" xfId="14918" xr:uid="{89DC05B5-D361-4668-B038-6C9C89EC92F0}"/>
    <cellStyle name="Millares 50 2 2" xfId="27823" xr:uid="{01933086-F2D1-4FF9-8EEB-FFB468A4F254}"/>
    <cellStyle name="Millares 50 3" xfId="14919" xr:uid="{C54E4569-78E3-4AE6-84E4-CAC74ECA8684}"/>
    <cellStyle name="Millares 50 3 2" xfId="27824" xr:uid="{BDBFBEB8-D595-4539-9B6A-A4DABA15C7CF}"/>
    <cellStyle name="Millares 50 4" xfId="27822" xr:uid="{277F9EC5-1E83-47A4-9A79-E1DB0F015A4D}"/>
    <cellStyle name="Millares 51" xfId="14920" xr:uid="{A98D4A8A-1D81-450F-88A8-D3100B4216E6}"/>
    <cellStyle name="Millares 51 2" xfId="14921" xr:uid="{61E2B45D-B17C-4E66-ABAB-004621B01265}"/>
    <cellStyle name="Millares 51 2 2" xfId="14922" xr:uid="{5E96D75C-8F04-4C2A-B5C2-DFAAD409AE34}"/>
    <cellStyle name="Millares 51 2 2 2" xfId="27827" xr:uid="{22CBD48B-4BA2-4F5E-85C6-B59CB689F110}"/>
    <cellStyle name="Millares 51 2 3" xfId="14923" xr:uid="{BD4034DA-A4FE-41B5-B45F-D275C63CE8AA}"/>
    <cellStyle name="Millares 51 2 3 2" xfId="27828" xr:uid="{EE2BD62F-CEAF-4A06-B173-827CC5E3693E}"/>
    <cellStyle name="Millares 51 2 4" xfId="27826" xr:uid="{44DC5AAE-6C23-44EF-8910-D8220BE9DD1B}"/>
    <cellStyle name="Millares 51 3" xfId="14924" xr:uid="{0C860B50-1A9D-4434-9CA7-A72D40582E4F}"/>
    <cellStyle name="Millares 51 3 2" xfId="14925" xr:uid="{058B345E-31EE-4A9D-80B2-9C4789384247}"/>
    <cellStyle name="Millares 51 3 2 2" xfId="27830" xr:uid="{856BD1D7-C3AB-4FAC-9D79-A10F24E9EBD2}"/>
    <cellStyle name="Millares 51 3 3" xfId="14926" xr:uid="{6E8763CC-09ED-4225-A4B8-44078CB381EF}"/>
    <cellStyle name="Millares 51 3 3 2" xfId="27831" xr:uid="{C7D25B0A-2D5B-4589-9134-827BEC1D90F7}"/>
    <cellStyle name="Millares 51 3 4" xfId="27829" xr:uid="{43FCEBBC-B03B-4D2E-A2D4-00C8A691E5F7}"/>
    <cellStyle name="Millares 51 4" xfId="14927" xr:uid="{8B73403F-C391-4654-8075-9F53A341EADC}"/>
    <cellStyle name="Millares 51 4 2" xfId="27832" xr:uid="{71E7B7F6-D9B9-4AB1-9099-7477183737BB}"/>
    <cellStyle name="Millares 51 5" xfId="27825" xr:uid="{D8D45BE8-70AD-40A0-B9A8-E7C7F50E190F}"/>
    <cellStyle name="Millares 52" xfId="14928" xr:uid="{E7B12DE7-93DA-4580-8CCB-5ACD437D3963}"/>
    <cellStyle name="Millares 52 2" xfId="14929" xr:uid="{AC04C4AB-1707-4DEA-B549-0F7938736DB2}"/>
    <cellStyle name="Millares 52 3" xfId="14930" xr:uid="{A832A24E-EDA1-4336-BBCA-26BC6C8C2CA8}"/>
    <cellStyle name="Millares 53" xfId="14931" xr:uid="{80E135A5-7991-469D-932F-CEA5985984E3}"/>
    <cellStyle name="Millares 53 2" xfId="27833" xr:uid="{DDE4AC10-8553-4F89-B896-24F665ABFF7F}"/>
    <cellStyle name="Millares 54" xfId="14932" xr:uid="{0D0A210D-3649-4618-BE9A-D2AB305BB525}"/>
    <cellStyle name="Millares 54 2" xfId="14933" xr:uid="{2CA6E9D5-523B-4604-B484-37F003CABAC9}"/>
    <cellStyle name="Millares 54 3" xfId="14934" xr:uid="{2EB0BCEB-5FF6-4811-AABE-854B22C63622}"/>
    <cellStyle name="Millares 55" xfId="14935" xr:uid="{0C7EC8EF-7A6B-4E7D-8A74-FC5845A32537}"/>
    <cellStyle name="Millares 55 2" xfId="27834" xr:uid="{2DCA139C-2913-4F8E-A281-56F5D21CF3A2}"/>
    <cellStyle name="Millares 56" xfId="14936" xr:uid="{D026A04C-603D-42F0-B201-6178812BB8DB}"/>
    <cellStyle name="Millares 56 2" xfId="27835" xr:uid="{22EF4102-A4F4-4515-939D-090D6933715F}"/>
    <cellStyle name="Millares 57" xfId="14937" xr:uid="{F1D4E116-B95A-4A05-94F2-DCC6407E54C7}"/>
    <cellStyle name="Millares 57 2" xfId="14938" xr:uid="{3C6CC3FF-480F-4A49-8991-5F68A9573A99}"/>
    <cellStyle name="Millares 57 2 2" xfId="27837" xr:uid="{4D54BD02-03D8-431C-973A-4A0C3133DD37}"/>
    <cellStyle name="Millares 57 3" xfId="14939" xr:uid="{A7BFA80C-3CAF-47E2-B199-5D33FFE33173}"/>
    <cellStyle name="Millares 57 3 2" xfId="27838" xr:uid="{D4410B32-3D8B-4B93-9ED2-0A2ED8347FF1}"/>
    <cellStyle name="Millares 57 4" xfId="27836" xr:uid="{3DD8FEF7-84EE-4BE6-91CE-72648D0A5C28}"/>
    <cellStyle name="Millares 58" xfId="14940" xr:uid="{124F3687-D57F-4E70-B77D-A5621061F16E}"/>
    <cellStyle name="Millares 58 2" xfId="14941" xr:uid="{5382842B-A229-49B2-B918-CF34622236AB}"/>
    <cellStyle name="Millares 58 2 2" xfId="27840" xr:uid="{854D9401-F488-478A-AA42-E91B8E8CBB8E}"/>
    <cellStyle name="Millares 58 3" xfId="27839" xr:uid="{59466FDB-F928-4694-98A9-D2DA7849290E}"/>
    <cellStyle name="Millares 59" xfId="14942" xr:uid="{7101A1BA-53AA-4E10-BAC7-E7F287D61F59}"/>
    <cellStyle name="Millares 59 2" xfId="27841" xr:uid="{5F1FC8BA-8BFF-4F24-B362-6322D279C73C}"/>
    <cellStyle name="Millares 6" xfId="14943" xr:uid="{2B625270-C36D-4A88-B442-E3FA3AF91A55}"/>
    <cellStyle name="Millares 6 10" xfId="14944" xr:uid="{659F62C3-961C-4608-AFFE-CB48F0A9938D}"/>
    <cellStyle name="Millares 6 10 2" xfId="14945" xr:uid="{243D2431-8599-4907-8827-4A90ABB5F04A}"/>
    <cellStyle name="Millares 6 10 3" xfId="14946" xr:uid="{A0EDA1D1-B01C-4324-BC7C-D5C04EF6DD86}"/>
    <cellStyle name="Millares 6 11" xfId="14947" xr:uid="{D5A0C7D8-B461-4E8E-8614-F45F16CC5566}"/>
    <cellStyle name="Millares 6 12" xfId="14948" xr:uid="{A02C90FD-CD7F-4220-9A00-A5137C64006E}"/>
    <cellStyle name="Millares 6 2" xfId="14949" xr:uid="{1CA833E1-D6C2-466B-BAB4-8CB5BB47CB12}"/>
    <cellStyle name="Millares 6 2 2" xfId="14950" xr:uid="{0BAB8B99-C1CF-4401-9A35-3AB9B16335A7}"/>
    <cellStyle name="Millares 6 2 3" xfId="14951" xr:uid="{7982A169-E5CE-485B-9781-1D8EB1536DD1}"/>
    <cellStyle name="Millares 6 3" xfId="14952" xr:uid="{34EF512E-F687-4EB8-85CB-7ABE569A710F}"/>
    <cellStyle name="Millares 6 3 2" xfId="14953" xr:uid="{B42A597D-E5CA-4C8D-A94F-9B56605FBAE2}"/>
    <cellStyle name="Millares 6 3 3" xfId="14954" xr:uid="{39744E9B-7383-47C9-AE02-058AEDED1E5D}"/>
    <cellStyle name="Millares 6 4" xfId="14955" xr:uid="{BC4311E4-842D-4496-98E0-85927156AC51}"/>
    <cellStyle name="Millares 6 4 2" xfId="14956" xr:uid="{CE22CD78-4D27-4DF1-9AE2-0BA1DA8C49A9}"/>
    <cellStyle name="Millares 6 4 3" xfId="14957" xr:uid="{E991F4A3-0815-4E12-A2F1-E193A6788CED}"/>
    <cellStyle name="Millares 6 5" xfId="14958" xr:uid="{32B9DC5D-5819-469D-8B08-B1D36E517C3C}"/>
    <cellStyle name="Millares 6 5 2" xfId="14959" xr:uid="{204C220E-1732-4871-B062-4F98D289FA99}"/>
    <cellStyle name="Millares 6 5 3" xfId="14960" xr:uid="{F4D6714B-EEB3-425B-BC70-E92842C02D1A}"/>
    <cellStyle name="Millares 6 6" xfId="14961" xr:uid="{BEE5FA4C-C4E1-4165-A437-3AEDAB17AA4B}"/>
    <cellStyle name="Millares 6 6 2" xfId="14962" xr:uid="{CC12C6D6-2ED3-43DF-88F8-63DF2FDD97E9}"/>
    <cellStyle name="Millares 6 6 3" xfId="14963" xr:uid="{D927C42D-D5CD-4C2A-844C-307AC05121EE}"/>
    <cellStyle name="Millares 6 7" xfId="14964" xr:uid="{3D94B36E-BD58-4500-9EA2-68D0CD74AF11}"/>
    <cellStyle name="Millares 6 7 2" xfId="14965" xr:uid="{DF5021E8-57AC-44D2-AA2F-37D79C0B512E}"/>
    <cellStyle name="Millares 6 7 3" xfId="14966" xr:uid="{120EDF1B-43FB-462F-A5A0-D2D9712D146D}"/>
    <cellStyle name="Millares 6 8" xfId="14967" xr:uid="{B762B638-6AA6-4B78-A616-AA181A1838AC}"/>
    <cellStyle name="Millares 6 8 2" xfId="14968" xr:uid="{03FFE483-143B-4859-B802-3981071F3464}"/>
    <cellStyle name="Millares 6 8 3" xfId="14969" xr:uid="{D05863FB-8DB9-4CD1-8AAB-B6018944BCA0}"/>
    <cellStyle name="Millares 6 9" xfId="14970" xr:uid="{3986E754-C8CD-4CFA-ACDA-68727E7FF718}"/>
    <cellStyle name="Millares 6 9 2" xfId="14971" xr:uid="{4B745E7C-7286-4997-BA49-3FB37E35DCAD}"/>
    <cellStyle name="Millares 6 9 3" xfId="14972" xr:uid="{BC4EA112-9735-49D0-A692-FDEB4A45B82B}"/>
    <cellStyle name="Millares 60" xfId="14973" xr:uid="{ADE33DCA-DC41-4FD7-A191-55CD56714A0E}"/>
    <cellStyle name="Millares 60 2" xfId="27842" xr:uid="{DC628080-EB9F-456F-A898-D052CD3A6A2F}"/>
    <cellStyle name="Millares 61" xfId="14974" xr:uid="{996A2851-B04A-4373-B3A7-E15D5D9C8568}"/>
    <cellStyle name="Millares 61 2" xfId="27843" xr:uid="{B3EABB02-8B25-4CCA-9CF7-5293784BB39D}"/>
    <cellStyle name="Millares 62" xfId="14975" xr:uid="{9FDBAA2B-B19F-4F54-B7C6-174A5361B1D9}"/>
    <cellStyle name="Millares 62 2" xfId="27844" xr:uid="{486DC7F7-87A7-42A3-825E-2FB277B257D7}"/>
    <cellStyle name="Millares 63" xfId="14976" xr:uid="{395D605C-CC59-4CB9-86C6-7C8F8B020B9B}"/>
    <cellStyle name="Millares 63 2" xfId="27845" xr:uid="{07795524-FE2E-4D2A-A438-12AC871FB760}"/>
    <cellStyle name="Millares 7" xfId="14977" xr:uid="{86A5C83E-A29C-4F30-ACF5-17551D493455}"/>
    <cellStyle name="Millares 7 2" xfId="14978" xr:uid="{F25C1978-2EA1-48F1-A1B4-A1DB642FA768}"/>
    <cellStyle name="Millares 7 3" xfId="14979" xr:uid="{65DAD8A7-E0E2-4415-B101-560AFD85AD09}"/>
    <cellStyle name="Millares 8" xfId="14980" xr:uid="{153A0BDF-6274-4664-9594-8791AF20B798}"/>
    <cellStyle name="Millares 8 2" xfId="14981" xr:uid="{FBEFD187-BCE2-4A5B-A662-02EB51DE0FF2}"/>
    <cellStyle name="Millares 8 3" xfId="14982" xr:uid="{DD76F088-CF76-4F93-8930-07D174FB2628}"/>
    <cellStyle name="Millares 9" xfId="14983" xr:uid="{29EC92C5-B620-442C-AA0D-55545D0A47CF}"/>
    <cellStyle name="Millares 9 2" xfId="14984" xr:uid="{54A1A288-6651-47D2-B3D2-93D9218FE218}"/>
    <cellStyle name="Millares 9 3" xfId="14985" xr:uid="{2C17413A-CF7D-4660-878D-EF3960183D69}"/>
    <cellStyle name="Millares_biba caidas 300" xfId="14986" xr:uid="{5F7F6D54-2E3D-4CE2-9195-1385B0F5F280}"/>
    <cellStyle name="Milliers [0]_AR1194" xfId="14987" xr:uid="{7B43F985-8FCC-46BF-BB16-AE52437FE4E6}"/>
    <cellStyle name="Milliers_AR1194" xfId="14988" xr:uid="{5232A8F4-C8FA-4B55-8715-977704DDF4C3}"/>
    <cellStyle name="mmm/aa" xfId="14989" xr:uid="{91DBD297-66D0-41A2-BC1A-4972C8522E85}"/>
    <cellStyle name="Moeda 2" xfId="432" xr:uid="{C11F6418-EA11-4F8D-9B7C-A45BC65D292A}"/>
    <cellStyle name="Moeda 2 2" xfId="14990" xr:uid="{2D63A912-B597-4DCE-9E18-328F92C4A58C}"/>
    <cellStyle name="Moeda 2 3" xfId="27658" xr:uid="{712A222E-436E-48D0-BF3D-1DCB2744FDDE}"/>
    <cellStyle name="Moeda 3" xfId="14991" xr:uid="{584757F5-6165-4D01-91FE-6675A4F24289}"/>
    <cellStyle name="Moeda 3 2" xfId="14992" xr:uid="{ECAE2454-E3D9-425E-804D-0364CABFED2B}"/>
    <cellStyle name="Moeda 3 2 2" xfId="14993" xr:uid="{31CF3B6A-3AED-4AC6-B6A5-8405FF84066A}"/>
    <cellStyle name="Moeda 3 3" xfId="14994" xr:uid="{1DB36AEE-33F3-4428-9A60-0420DF85DB81}"/>
    <cellStyle name="Moeda 3 4" xfId="14995" xr:uid="{88B5BF4F-98A3-435A-B27A-8DF4BC0D3E3E}"/>
    <cellStyle name="Moeda 4" xfId="14996" xr:uid="{EA03CE64-34AF-4E4C-B703-5296CE944C52}"/>
    <cellStyle name="Moeda 5" xfId="425" xr:uid="{008EED6E-59BD-4A9F-B180-A3CE13DB2955}"/>
    <cellStyle name="Moeda 5 2" xfId="27654" xr:uid="{E9301A90-CE24-45C3-B86F-FD0111843D5E}"/>
    <cellStyle name="Moneda [0]_RESULTS" xfId="14997" xr:uid="{8BE70CFD-1EBE-40C1-AF43-8D2E42599DCD}"/>
    <cellStyle name="Moneda_RESULTS" xfId="14998" xr:uid="{8986AA49-ADC5-4ABB-BDD2-93ECA49BF9A3}"/>
    <cellStyle name="Monétaire [0]_AR1194" xfId="14999" xr:uid="{D1DD2616-2607-4289-8CFF-97BA705645AD}"/>
    <cellStyle name="Monétaire_AR1194" xfId="15000" xr:uid="{C24E7F73-DF54-429A-877F-2486CA748ABB}"/>
    <cellStyle name="morgan % form" xfId="15001" xr:uid="{CC90AA1F-F213-44DB-98DE-55E882D263ED}"/>
    <cellStyle name="morgan % form 2" xfId="15002" xr:uid="{96C231AF-F534-4E14-BF7A-D7C06DE8AC83}"/>
    <cellStyle name="Morgan assump" xfId="15003" xr:uid="{230C198E-9743-48A8-AE58-FA59FBCF9359}"/>
    <cellStyle name="Morgan assump 2" xfId="15004" xr:uid="{486D9FC4-A7F5-4572-81FF-A1187C24D005}"/>
    <cellStyle name="Morgan assumptions" xfId="15005" xr:uid="{5AE1BD8F-09CB-47AF-AD25-57453BC54BBA}"/>
    <cellStyle name="Morgan assumptions 2" xfId="15006" xr:uid="{950301E6-7C5F-43ED-A3ED-DB414B35BB9B}"/>
    <cellStyle name="Morgan assumptions 2 2" xfId="27847" xr:uid="{D3B8B61C-ADE2-415B-9B03-BDB57587281D}"/>
    <cellStyle name="Morgan assumptions 3" xfId="27846" xr:uid="{70780AB7-ABFC-431D-89A4-051900AEC173}"/>
    <cellStyle name="Morgan formula" xfId="15007" xr:uid="{64C5B090-D41C-4FA3-8E99-99ADFABCC8F4}"/>
    <cellStyle name="Morgan formula 2" xfId="15008" xr:uid="{96E766D7-D7EF-4CDD-ACB9-BC98C886D1BC}"/>
    <cellStyle name="Morgan formula 2 2" xfId="27849" xr:uid="{1457A7BE-CA7D-4C7D-97CF-59DC8E3A1645}"/>
    <cellStyle name="Morgan formula 3" xfId="27848" xr:uid="{944A3E01-7DA5-43D9-9847-222B8E55F8AF}"/>
    <cellStyle name="morgan formulas" xfId="15009" xr:uid="{AC8C539C-D73E-4519-B807-ED3BA8F85079}"/>
    <cellStyle name="morgan formulas 2" xfId="15010" xr:uid="{16CFD09F-AC37-4AF7-9E91-474A45E98662}"/>
    <cellStyle name="Morgan pct assump" xfId="15011" xr:uid="{D55E4140-C7A9-487D-8E11-89BA7FB436C5}"/>
    <cellStyle name="Morgan pct assump 2" xfId="15012" xr:uid="{7DB2FE5B-034A-499C-BBC0-39E75E96DF31}"/>
    <cellStyle name="Morgan percent formula" xfId="15013" xr:uid="{94533140-E2EC-4BDC-8496-065C2ECF6E56}"/>
    <cellStyle name="Morgan percent formula 2" xfId="15014" xr:uid="{A2DF98F6-A416-4FF8-BC17-12B197026BE4}"/>
    <cellStyle name="Neutra 10" xfId="15015" xr:uid="{A0F5A379-C535-4664-82FF-73716FE7FC85}"/>
    <cellStyle name="Neutra 10 2" xfId="15016" xr:uid="{271F216F-A444-4892-B8BA-DE6D460FF328}"/>
    <cellStyle name="Neutra 10 3" xfId="15017" xr:uid="{FF0B12B2-40BC-4A1B-A7AE-D55378F352E6}"/>
    <cellStyle name="Neutra 10 4" xfId="15018" xr:uid="{AE4C943B-B527-446B-BAF7-8714B38A5AEA}"/>
    <cellStyle name="Neutra 11" xfId="15019" xr:uid="{1299A848-7F5F-4DA8-964C-774DC3F56DCE}"/>
    <cellStyle name="Neutra 11 2" xfId="15020" xr:uid="{BD2B3432-6B54-4673-B8BD-9E88B55DC3ED}"/>
    <cellStyle name="Neutra 11 3" xfId="15021" xr:uid="{9098C179-92CC-46D6-9AFC-7C7E2146911A}"/>
    <cellStyle name="Neutra 11 4" xfId="15022" xr:uid="{4EC1EDDE-B514-4F87-8E81-022653FAE8E9}"/>
    <cellStyle name="Neutra 12" xfId="15023" xr:uid="{D00D4364-DC83-4EC7-ABA4-AA15F8DABC37}"/>
    <cellStyle name="Neutra 12 2" xfId="15024" xr:uid="{F477CEBD-0737-4D5A-9D8F-6441876068E6}"/>
    <cellStyle name="Neutra 12 3" xfId="15025" xr:uid="{8092B6A2-F70F-43B3-A7E1-AD16FAFEA9B3}"/>
    <cellStyle name="Neutra 12 4" xfId="15026" xr:uid="{BFEBF651-A1BC-41D5-A231-78A9498C8883}"/>
    <cellStyle name="Neutra 13" xfId="15027" xr:uid="{08C62E3E-2779-4E69-BECE-FC9ABAAA98BD}"/>
    <cellStyle name="Neutra 13 2" xfId="15028" xr:uid="{45F48163-C362-44DD-BA49-65E47C429B84}"/>
    <cellStyle name="Neutra 14" xfId="15029" xr:uid="{ADB2982F-FFD0-4F0E-99BA-C59CAB015CB3}"/>
    <cellStyle name="Neutra 14 2" xfId="15030" xr:uid="{99298882-A74C-41F2-8A8F-172B3CC55EEB}"/>
    <cellStyle name="Neutra 15" xfId="15031" xr:uid="{87EF699E-EA33-4C51-A6F5-CF95A14BE05E}"/>
    <cellStyle name="Neutra 15 2" xfId="15032" xr:uid="{7C284544-FC25-4456-9FE0-7F9514D49834}"/>
    <cellStyle name="Neutra 16" xfId="15033" xr:uid="{ADD1CF08-1209-4B1A-8BE9-FB00747615FF}"/>
    <cellStyle name="Neutra 16 2" xfId="15034" xr:uid="{76B31BA0-1D64-490D-84A1-593EED9830D1}"/>
    <cellStyle name="Neutra 17" xfId="15035" xr:uid="{4088DE91-31F8-414D-B685-6EF3E5486ACB}"/>
    <cellStyle name="Neutra 17 2" xfId="15036" xr:uid="{518B6016-0B79-46F3-B8A9-4E0493FA1095}"/>
    <cellStyle name="Neutra 18" xfId="15037" xr:uid="{8D63BDDD-201B-4BC3-B8D2-B898DA756EB4}"/>
    <cellStyle name="Neutra 18 2" xfId="15038" xr:uid="{D07CA5F7-3DE6-41F0-9D8C-8F7D4B811B1A}"/>
    <cellStyle name="Neutra 19" xfId="15039" xr:uid="{6DE511E3-7C71-4CFF-92B5-B0AC62CE6D46}"/>
    <cellStyle name="Neutra 19 2" xfId="15040" xr:uid="{7EAED2D1-8307-4912-8779-09A238C55DE6}"/>
    <cellStyle name="Neutra 2" xfId="15041" xr:uid="{B09D1144-8014-491D-A9E2-0AD35556386F}"/>
    <cellStyle name="Neutra 2 10" xfId="15042" xr:uid="{B3233E49-6497-49FD-AC3B-B28135A0B626}"/>
    <cellStyle name="Neutra 2 10 2" xfId="15043" xr:uid="{811A483E-3A7A-4BC2-8A5C-751CEC6CBA50}"/>
    <cellStyle name="Neutra 2 11" xfId="15044" xr:uid="{69CF82ED-0B00-4AD2-B8EE-B9C20A116CAD}"/>
    <cellStyle name="Neutra 2 11 2" xfId="15045" xr:uid="{FEB6AD71-3415-4853-90CE-062EACB0536D}"/>
    <cellStyle name="Neutra 2 12" xfId="15046" xr:uid="{910FBB41-F653-439E-9FBC-298806A38B5D}"/>
    <cellStyle name="Neutra 2 12 2" xfId="15047" xr:uid="{4AA6BF0D-77C4-406F-A5F6-6C4B2412E623}"/>
    <cellStyle name="Neutra 2 13" xfId="15048" xr:uid="{C3285EE7-2BB5-4F82-BBBB-A02CC577F2D8}"/>
    <cellStyle name="Neutra 2 13 2" xfId="15049" xr:uid="{84F5B315-0EB1-4B65-A50A-935FCB82CE57}"/>
    <cellStyle name="Neutra 2 14" xfId="15050" xr:uid="{6792DD82-125E-4FC6-A3D4-3530BA5520B0}"/>
    <cellStyle name="Neutra 2 14 2" xfId="15051" xr:uid="{5E992A2B-D598-415F-869D-9487C75CE102}"/>
    <cellStyle name="Neutra 2 15" xfId="15052" xr:uid="{4702D261-ABB1-4AE5-8D78-B4144A38DEFE}"/>
    <cellStyle name="Neutra 2 15 2" xfId="15053" xr:uid="{F2AB6732-F3CB-46B1-BDAA-0ACE56518E25}"/>
    <cellStyle name="Neutra 2 16" xfId="15054" xr:uid="{12291CD2-7271-41AE-BC75-7AABDE81DCC4}"/>
    <cellStyle name="Neutra 2 16 2" xfId="15055" xr:uid="{C0573A66-ACB4-430A-942D-7B2F5F72DADD}"/>
    <cellStyle name="Neutra 2 17" xfId="15056" xr:uid="{7F9CED86-4933-4182-9593-3F6AA72E5D4E}"/>
    <cellStyle name="Neutra 2 17 2" xfId="15057" xr:uid="{5779F069-C742-47EC-AA66-A5AD22ABE551}"/>
    <cellStyle name="Neutra 2 18" xfId="15058" xr:uid="{330E3B47-70A1-4FFE-A964-6A97A0F78A0A}"/>
    <cellStyle name="Neutra 2 18 2" xfId="15059" xr:uid="{2A2FA9A3-0FF5-4267-9474-DB30DFEADD5A}"/>
    <cellStyle name="Neutra 2 19" xfId="15060" xr:uid="{7B1088C9-2CD1-46DC-A08D-243D8287F3D4}"/>
    <cellStyle name="Neutra 2 19 2" xfId="15061" xr:uid="{46AA3246-B4BC-44CE-B684-2E39A426CE31}"/>
    <cellStyle name="Neutra 2 2" xfId="15062" xr:uid="{641CD5FA-5229-4270-BC3C-13E1DE0AC7EB}"/>
    <cellStyle name="Neutra 2 2 2" xfId="15063" xr:uid="{352DE7EA-FAF2-4FC9-B8F3-BDA370DCB60D}"/>
    <cellStyle name="Neutra 2 2 2 2" xfId="15064" xr:uid="{17A4744F-A7DA-497B-83D2-DCA692F88C1F}"/>
    <cellStyle name="Neutra 2 2 2 3" xfId="15065" xr:uid="{7E1F4FCF-3664-405F-8999-F189B1148C18}"/>
    <cellStyle name="Neutra 2 2 3" xfId="15066" xr:uid="{92840813-B66C-4835-8791-3C048DA987A2}"/>
    <cellStyle name="Neutra 2 2 4" xfId="15067" xr:uid="{E5225707-4515-4D6B-B66D-E701CC44FC9B}"/>
    <cellStyle name="Neutra 2 2 5" xfId="15068" xr:uid="{26A07CB0-747E-4ACE-A72F-60890ABC4884}"/>
    <cellStyle name="Neutra 2 20" xfId="15069" xr:uid="{AD6F246C-EFD6-4ECE-875D-BF9FCB55EC48}"/>
    <cellStyle name="Neutra 2 20 2" xfId="15070" xr:uid="{9EDE4193-3C39-4211-8877-17E23EAAD06E}"/>
    <cellStyle name="Neutra 2 21" xfId="15071" xr:uid="{99736441-457D-48DC-88C5-41E65A9DBB0F}"/>
    <cellStyle name="Neutra 2 21 2" xfId="15072" xr:uid="{FC7A724B-D096-4105-AC73-0FFA037C04C2}"/>
    <cellStyle name="Neutra 2 22" xfId="15073" xr:uid="{923D2F52-B025-4226-8B36-F7BA831947D9}"/>
    <cellStyle name="Neutra 2 22 2" xfId="15074" xr:uid="{2559724F-EEE3-4505-A8CE-ACC088777FB9}"/>
    <cellStyle name="Neutra 2 23" xfId="15075" xr:uid="{4FBC3C1A-93EF-4C05-A2F2-3E2249FB241B}"/>
    <cellStyle name="Neutra 2 23 2" xfId="15076" xr:uid="{3AE86BE1-3019-4CB4-9671-7BFB465C08B8}"/>
    <cellStyle name="Neutra 2 24" xfId="15077" xr:uid="{5D16482E-A8A2-482E-BA43-FFF579A27144}"/>
    <cellStyle name="Neutra 2 24 2" xfId="15078" xr:uid="{7739631A-1AE9-434D-8E9D-697561233A75}"/>
    <cellStyle name="Neutra 2 25" xfId="15079" xr:uid="{4A22CC94-8CB8-402D-8DD1-C3DEFBE80427}"/>
    <cellStyle name="Neutra 2 25 2" xfId="15080" xr:uid="{B45EA722-AD65-46EA-ACD5-54BCA407C03E}"/>
    <cellStyle name="Neutra 2 26" xfId="15081" xr:uid="{5DB3D212-106D-427C-893B-246D17C529DA}"/>
    <cellStyle name="Neutra 2 26 2" xfId="15082" xr:uid="{B1F0762A-7248-4D58-8C81-DDBDD4583965}"/>
    <cellStyle name="Neutra 2 27" xfId="15083" xr:uid="{0F82285B-3EE4-47B9-BAF3-B9131BF0EA99}"/>
    <cellStyle name="Neutra 2 27 2" xfId="15084" xr:uid="{19D4FEFC-1CB5-4B38-9781-F824BAC21C10}"/>
    <cellStyle name="Neutra 2 28" xfId="15085" xr:uid="{0A0B7046-27D3-4295-ABB0-5B8151F8064A}"/>
    <cellStyle name="Neutra 2 28 2" xfId="15086" xr:uid="{43D98325-1B7F-462D-A216-D0943BBE4953}"/>
    <cellStyle name="Neutra 2 29" xfId="15087" xr:uid="{787D4A48-6A88-442C-8C7F-74F2B3021BF3}"/>
    <cellStyle name="Neutra 2 29 2" xfId="15088" xr:uid="{92CAF08B-4107-4744-8B0D-6479325B10F3}"/>
    <cellStyle name="Neutra 2 3" xfId="15089" xr:uid="{A744BF87-A38A-47DE-BDCB-36E00C1F80BA}"/>
    <cellStyle name="Neutra 2 3 2" xfId="15090" xr:uid="{3134F112-7192-43D7-A1AB-F7A1A5C1D3CD}"/>
    <cellStyle name="Neutra 2 30" xfId="15091" xr:uid="{13B506C1-EB5F-4AA4-ACE6-20C03ECC6D17}"/>
    <cellStyle name="Neutra 2 30 2" xfId="15092" xr:uid="{67DC00F5-7263-4B35-A0F1-B3478D0BE96E}"/>
    <cellStyle name="Neutra 2 31" xfId="15093" xr:uid="{BD97D95F-B950-4B16-8C73-84F474676B08}"/>
    <cellStyle name="Neutra 2 31 2" xfId="15094" xr:uid="{F2FB47C6-9621-415A-9230-4B427009A6EF}"/>
    <cellStyle name="Neutra 2 32" xfId="15095" xr:uid="{AC537F10-9EAD-4488-B2AC-1B3E4AB028DF}"/>
    <cellStyle name="Neutra 2 32 2" xfId="15096" xr:uid="{06F1ED04-A1CB-4B34-9E33-941E515A6147}"/>
    <cellStyle name="Neutra 2 33" xfId="15097" xr:uid="{0C6DC7E5-EF93-451F-BA81-EED014B54DE3}"/>
    <cellStyle name="Neutra 2 33 2" xfId="15098" xr:uid="{5EF652A6-2780-4B78-A8F3-D6BFEA74380B}"/>
    <cellStyle name="Neutra 2 34" xfId="15099" xr:uid="{46864EDB-56D5-4F9C-AAC8-9912F354542F}"/>
    <cellStyle name="Neutra 2 34 2" xfId="15100" xr:uid="{3C63873D-F6C8-45A9-A7C6-4A282DD952CC}"/>
    <cellStyle name="Neutra 2 35" xfId="15101" xr:uid="{B31693EF-E0AF-4FB0-922D-9A9B7BB4769C}"/>
    <cellStyle name="Neutra 2 4" xfId="15102" xr:uid="{FB1BB3B5-73EF-400B-992B-402919487364}"/>
    <cellStyle name="Neutra 2 4 2" xfId="15103" xr:uid="{14D58676-0574-46FC-B261-1CAD078B9B75}"/>
    <cellStyle name="Neutra 2 5" xfId="15104" xr:uid="{3CD0F1AE-80E0-4BDA-9D90-B6B2278BB010}"/>
    <cellStyle name="Neutra 2 5 2" xfId="15105" xr:uid="{1E1133EE-DA5C-4CD5-AF2B-6037155D2B8E}"/>
    <cellStyle name="Neutra 2 6" xfId="15106" xr:uid="{240794CC-B540-4417-97C1-45BC8D07099F}"/>
    <cellStyle name="Neutra 2 6 2" xfId="15107" xr:uid="{C017BF4B-F498-4CF7-9B91-051302DDB9D3}"/>
    <cellStyle name="Neutra 2 7" xfId="15108" xr:uid="{9691C23C-8A3C-4C24-AEE9-D911F9242F52}"/>
    <cellStyle name="Neutra 2 7 2" xfId="15109" xr:uid="{B769FC22-A182-4F34-8E5E-385279F5BCAD}"/>
    <cellStyle name="Neutra 2 8" xfId="15110" xr:uid="{6E8C3958-B75F-4D45-B37B-D38CF43FACD4}"/>
    <cellStyle name="Neutra 2 8 2" xfId="15111" xr:uid="{3F9CA5A0-4A7C-4E90-AF31-00CC6DD13331}"/>
    <cellStyle name="Neutra 2 9" xfId="15112" xr:uid="{00E59014-5869-46F7-BD49-1C2AD0EFF516}"/>
    <cellStyle name="Neutra 2 9 2" xfId="15113" xr:uid="{3EF3229C-8E65-4C4A-9489-F737E0434B74}"/>
    <cellStyle name="Neutra 20" xfId="15114" xr:uid="{1BC6DA56-6127-4E85-8059-1467C7D99DB2}"/>
    <cellStyle name="Neutra 20 2" xfId="15115" xr:uid="{5611AD95-39BF-4DB5-89B3-B3DD327790A4}"/>
    <cellStyle name="Neutra 21" xfId="15116" xr:uid="{CD1C3294-9AE6-449B-A0B8-0A38E6FAE9FF}"/>
    <cellStyle name="Neutra 21 2" xfId="15117" xr:uid="{20FFE33F-F2E6-44F9-B35E-6DEFACE4FB70}"/>
    <cellStyle name="Neutra 22" xfId="15118" xr:uid="{9DB7E92C-F15D-44D3-924C-1977A048308F}"/>
    <cellStyle name="Neutra 22 2" xfId="15119" xr:uid="{F1C9A341-3E7B-4E69-BC41-5400AFE852E9}"/>
    <cellStyle name="Neutra 23" xfId="15120" xr:uid="{0087DF02-F568-460B-A9C9-56E2EA163922}"/>
    <cellStyle name="Neutra 23 2" xfId="15121" xr:uid="{B742B6BD-1D2F-4590-9805-74ACBA9EBA43}"/>
    <cellStyle name="Neutra 24" xfId="15122" xr:uid="{342F6E40-0B71-4ABC-B11D-6F2629CDF775}"/>
    <cellStyle name="Neutra 24 2" xfId="15123" xr:uid="{3E96A583-3FE8-4CB5-87F7-2F580F332A9E}"/>
    <cellStyle name="Neutra 25" xfId="15124" xr:uid="{938C4FF7-C7DE-4C9D-99BA-E79C692BA4C5}"/>
    <cellStyle name="Neutra 25 2" xfId="15125" xr:uid="{D3F98A6B-0D84-407B-B864-EA4C39414DBE}"/>
    <cellStyle name="Neutra 26" xfId="15126" xr:uid="{D6F38F1F-AC40-4CB6-A7C0-CFD6E23F7D90}"/>
    <cellStyle name="Neutra 26 2" xfId="15127" xr:uid="{B4E1E2CE-2457-415B-BF21-D79E541C5601}"/>
    <cellStyle name="Neutra 27" xfId="15128" xr:uid="{952F7810-9851-4F71-922A-AC32BE5F8F86}"/>
    <cellStyle name="Neutra 27 2" xfId="15129" xr:uid="{C572F048-65CC-4008-87AB-85D66B65F0A7}"/>
    <cellStyle name="Neutra 28" xfId="15130" xr:uid="{B816432F-1781-4A1E-9A6A-726F0E924F50}"/>
    <cellStyle name="Neutra 28 2" xfId="15131" xr:uid="{E3643ADC-8A10-441C-B020-4C8C67D0D8F8}"/>
    <cellStyle name="Neutra 29" xfId="15132" xr:uid="{32F57FD4-7885-4B43-909D-F1353987DB5E}"/>
    <cellStyle name="Neutra 29 2" xfId="15133" xr:uid="{DCB37452-7858-42DF-9227-C687736A876D}"/>
    <cellStyle name="Neutra 3" xfId="15134" xr:uid="{D772F773-0AC1-46A3-BF05-653F71905B1A}"/>
    <cellStyle name="Neutra 3 2" xfId="15135" xr:uid="{9581549E-FAE2-405C-BB1D-F07918D14512}"/>
    <cellStyle name="Neutra 3 3" xfId="15136" xr:uid="{70B4DEEE-61F0-4E1E-A909-9C0C215121BF}"/>
    <cellStyle name="Neutra 3 4" xfId="15137" xr:uid="{7D5C0C60-8EDE-40F4-9331-89AB32E127B4}"/>
    <cellStyle name="Neutra 30" xfId="15138" xr:uid="{238A76A1-DF3E-4911-90DD-B0B08B697075}"/>
    <cellStyle name="Neutra 30 2" xfId="15139" xr:uid="{1C67153D-162C-4E1B-AD71-864C893E2168}"/>
    <cellStyle name="Neutra 31" xfId="15140" xr:uid="{5A6D418A-856B-41B2-A05B-DF374482269F}"/>
    <cellStyle name="Neutra 31 2" xfId="15141" xr:uid="{3064F756-ED9F-4E85-B316-DBF4A99A7552}"/>
    <cellStyle name="Neutra 32" xfId="15142" xr:uid="{0C205216-B08D-436D-A4CC-E095070A6E1C}"/>
    <cellStyle name="Neutra 32 2" xfId="15143" xr:uid="{4B1E297D-93D9-4AA0-BCB0-C59D8D0E196B}"/>
    <cellStyle name="Neutra 33" xfId="15144" xr:uid="{91BAF9FD-95D2-4640-A90D-1844CF91D87D}"/>
    <cellStyle name="Neutra 33 2" xfId="15145" xr:uid="{1B420480-E88E-498C-9E84-8EC75D2B66AA}"/>
    <cellStyle name="Neutra 34" xfId="15146" xr:uid="{D032EE5E-6277-45C8-AF5B-DE1A27283AF5}"/>
    <cellStyle name="Neutra 34 2" xfId="15147" xr:uid="{35C55E34-C6B0-4DC2-871D-6B7B59247B66}"/>
    <cellStyle name="Neutra 35" xfId="15148" xr:uid="{CDDB5E04-C5A7-4C00-BD35-0612153E821A}"/>
    <cellStyle name="Neutra 35 2" xfId="15149" xr:uid="{98B5BC4C-8E5F-4537-9C63-4CD370E0E4CF}"/>
    <cellStyle name="Neutra 4" xfId="15150" xr:uid="{B1295F98-2619-4EBC-9BA6-688AF2DD8A39}"/>
    <cellStyle name="Neutra 4 2" xfId="15151" xr:uid="{B55AC360-FD23-463B-9EEC-012C79FA38E4}"/>
    <cellStyle name="Neutra 4 3" xfId="15152" xr:uid="{5C434993-3E35-4306-B35F-E7D25E9D57B0}"/>
    <cellStyle name="Neutra 4 4" xfId="15153" xr:uid="{D9C1BA82-420E-4BBC-8CDE-FEACB4913935}"/>
    <cellStyle name="Neutra 5" xfId="15154" xr:uid="{E2972C74-4B83-423F-AE27-9AA4B84B4D2A}"/>
    <cellStyle name="Neutra 5 2" xfId="15155" xr:uid="{451441A8-B38B-4E2F-9A51-65511BA37DF2}"/>
    <cellStyle name="Neutra 5 3" xfId="15156" xr:uid="{DE858620-49FD-48CA-B2CC-7A3401945E54}"/>
    <cellStyle name="Neutra 5 4" xfId="15157" xr:uid="{EA22A1B3-CEB8-40E2-AAFD-3895986A4757}"/>
    <cellStyle name="Neutra 6" xfId="15158" xr:uid="{1F074EB0-0A69-4A1B-91B8-75F5C7A11CCF}"/>
    <cellStyle name="Neutra 6 2" xfId="15159" xr:uid="{CAB4D461-B0D8-4295-A24A-699AC3732FFC}"/>
    <cellStyle name="Neutra 6 3" xfId="15160" xr:uid="{ACAE8571-62C2-48C5-BDFA-C808976C849A}"/>
    <cellStyle name="Neutra 6 4" xfId="15161" xr:uid="{7525E3D5-BF5C-4552-9E32-CF31EDE6F6FE}"/>
    <cellStyle name="Neutra 7" xfId="15162" xr:uid="{FA5F6238-3402-403A-92FD-AB2698A70476}"/>
    <cellStyle name="Neutra 7 2" xfId="15163" xr:uid="{35FF70CF-5694-414E-B590-52594101C377}"/>
    <cellStyle name="Neutra 7 3" xfId="15164" xr:uid="{28136C96-8117-4359-B6C6-7E7E9DDC511B}"/>
    <cellStyle name="Neutra 7 4" xfId="15165" xr:uid="{B5026F83-0743-4EBA-9209-58CF04237C31}"/>
    <cellStyle name="Neutra 8" xfId="15166" xr:uid="{6F174C2F-8C20-43A2-9FC5-D99D08EC5783}"/>
    <cellStyle name="Neutra 8 2" xfId="15167" xr:uid="{246661ED-92C5-4976-9624-2429ADDA9B33}"/>
    <cellStyle name="Neutra 8 3" xfId="15168" xr:uid="{451044F8-BD94-4A9F-838E-35FADF8F2EDA}"/>
    <cellStyle name="Neutra 8 4" xfId="15169" xr:uid="{87EA3FB2-3506-47FA-A817-48C08F776D6C}"/>
    <cellStyle name="Neutra 8 5" xfId="26288" xr:uid="{5185F616-00CF-4332-B795-6D16527014D3}"/>
    <cellStyle name="Neutra 9" xfId="15170" xr:uid="{1106D76B-D3A1-447C-A734-CFE9B6967BD0}"/>
    <cellStyle name="Neutra 9 2" xfId="15171" xr:uid="{5B9F5FBF-01D8-497B-B0FE-93A49406C031}"/>
    <cellStyle name="Neutra 9 3" xfId="15172" xr:uid="{4E6DA822-8144-4384-B292-4C28381F39BA}"/>
    <cellStyle name="Neutra 9 4" xfId="15173" xr:uid="{F8271DF4-A46D-484F-989A-F613A2C0D537}"/>
    <cellStyle name="Neutral" xfId="15174" xr:uid="{F49058E5-0556-4952-9FC5-FA1B4A8AD778}"/>
    <cellStyle name="Neutral 10" xfId="15175" xr:uid="{9CFF6724-4DA6-436D-83C8-1EFDDCD0C116}"/>
    <cellStyle name="Neutral 11" xfId="15176" xr:uid="{B03D538C-72CF-4D89-AE2B-C6C778EE980A}"/>
    <cellStyle name="Neutral 12" xfId="15177" xr:uid="{9703AE0C-B864-478A-B407-F4388BA6D289}"/>
    <cellStyle name="Neutral 13" xfId="15178" xr:uid="{AFBBD49A-ED96-4BE6-A3A3-10F727C5D927}"/>
    <cellStyle name="Neutral 14" xfId="15179" xr:uid="{06C048D3-165B-4D69-A795-820E9405CB05}"/>
    <cellStyle name="Neutral 15" xfId="15180" xr:uid="{C472D5C7-5AD5-4167-AA89-22B7163B497F}"/>
    <cellStyle name="Neutral 16" xfId="15181" xr:uid="{6A8C3906-CDFC-4BAF-A8A5-A0F828733DB5}"/>
    <cellStyle name="Neutral 2" xfId="15182" xr:uid="{A492045F-CC6E-4958-935E-C49B0CE2A830}"/>
    <cellStyle name="Neutral 2 10" xfId="15183" xr:uid="{68B7E785-1BFF-4E4E-97D5-330F8DAF2C1A}"/>
    <cellStyle name="Neutral 2 11" xfId="15184" xr:uid="{142A1BBB-5A68-4C26-9A8E-E4AC6DAAE69B}"/>
    <cellStyle name="Neutral 2 12" xfId="15185" xr:uid="{26B629B1-E3CE-4C4B-B121-4B7AF9F79A26}"/>
    <cellStyle name="Neutral 2 13" xfId="15186" xr:uid="{77F3D985-6AF6-4BBF-A7B8-1C88A55D7876}"/>
    <cellStyle name="Neutral 2 14" xfId="15187" xr:uid="{B5A012A7-9AA9-4C2D-B37F-7A28C2B73AF7}"/>
    <cellStyle name="Neutral 2 2" xfId="15188" xr:uid="{B05453D0-494C-44B0-A74F-0488B7C943A1}"/>
    <cellStyle name="Neutral 2 2 2" xfId="15189" xr:uid="{A175903A-B5F8-456C-B6C9-E37E89950026}"/>
    <cellStyle name="Neutral 2 2 3" xfId="15190" xr:uid="{FEFCF8C4-D985-4966-AAA1-94BAE4744472}"/>
    <cellStyle name="Neutral 2 2 4" xfId="15191" xr:uid="{46C9E574-5796-4DF4-AEF5-7B1A176B2183}"/>
    <cellStyle name="Neutral 2 2 5" xfId="15192" xr:uid="{26CD772A-D1EA-4710-8E3D-2405DB16C094}"/>
    <cellStyle name="Neutral 2 2 6" xfId="15193" xr:uid="{9E14BF14-A3B0-4E4B-A70B-E678AF3B7BB2}"/>
    <cellStyle name="Neutral 2 2 7" xfId="15194" xr:uid="{2BC1E903-786C-4FBF-ABFF-E17ED77F1984}"/>
    <cellStyle name="Neutral 2 2 8" xfId="15195" xr:uid="{51F0816B-4E64-4F4A-B5DF-AC22E5B4F3C7}"/>
    <cellStyle name="Neutral 2 2 9" xfId="15196" xr:uid="{96899D56-5809-49AC-8060-EC548ABE72D7}"/>
    <cellStyle name="Neutral 2 3" xfId="15197" xr:uid="{519C6178-B433-4A86-BB95-02CE9A9C4462}"/>
    <cellStyle name="Neutral 2 4" xfId="15198" xr:uid="{EE340387-8AC0-48F2-B88F-E2243AA0F739}"/>
    <cellStyle name="Neutral 2 5" xfId="15199" xr:uid="{35DBEEC6-D35B-43B9-AF0D-60DC6F86C76B}"/>
    <cellStyle name="Neutral 2 6" xfId="15200" xr:uid="{2CB2EAB3-D4BE-4D36-8738-BFC7F4890A45}"/>
    <cellStyle name="Neutral 2 7" xfId="15201" xr:uid="{8D11A787-AE9B-4DCB-A19C-B8B92B77B352}"/>
    <cellStyle name="Neutral 2 8" xfId="15202" xr:uid="{8A795E4C-66AE-42F7-A4A9-4D3B8074CCD9}"/>
    <cellStyle name="Neutral 2 9" xfId="15203" xr:uid="{02DF1EFF-39E1-4973-B354-7723AADFF464}"/>
    <cellStyle name="Neutral 3" xfId="15204" xr:uid="{D2052A26-F7EC-43DC-BE4C-EAA1F1D48670}"/>
    <cellStyle name="Neutral 3 2" xfId="15205" xr:uid="{FFA547C8-48E0-44B1-827D-F6143F856F60}"/>
    <cellStyle name="Neutral 4" xfId="15206" xr:uid="{D3ED02BA-BC53-4845-B5F5-FBD25E8B83F8}"/>
    <cellStyle name="Neutral 5" xfId="15207" xr:uid="{D9B6E91F-DB8B-4D9E-9B67-2BF02AF682DB}"/>
    <cellStyle name="Neutral 6" xfId="15208" xr:uid="{64013592-EDA7-46FD-9586-4AF1FE94D57D}"/>
    <cellStyle name="Neutral 7" xfId="15209" xr:uid="{98580ED9-1AEF-4F6D-A850-5E259E678347}"/>
    <cellStyle name="Neutral 8" xfId="15210" xr:uid="{1AA9FB77-708E-4600-9D92-768C61D8EFA2}"/>
    <cellStyle name="Neutral 9" xfId="15211" xr:uid="{A2F2D3B0-8D2C-4B24-B6F8-320652A96B7D}"/>
    <cellStyle name="no dec" xfId="15212" xr:uid="{E601463F-BE95-46FA-98C1-5593ED5C9A42}"/>
    <cellStyle name="Normal" xfId="0" builtinId="0"/>
    <cellStyle name="Normal - Style1" xfId="15213" xr:uid="{E3B75093-0AB0-4D23-B404-5B623A6EE7C1}"/>
    <cellStyle name="Normal 10" xfId="36" xr:uid="{C97E936D-21A7-49D3-9C76-A2C302F48908}"/>
    <cellStyle name="Normal 10 2" xfId="54" xr:uid="{CFAAC9BB-2FB5-4765-9586-910E874295D8}"/>
    <cellStyle name="Normal 10 2 2" xfId="15215" xr:uid="{352CBE88-DDAB-42CB-9B72-32C077C154DC}"/>
    <cellStyle name="Normal 10 2 3" xfId="15214" xr:uid="{7A5CDB32-1069-4C3E-AA8C-687E37EB31F8}"/>
    <cellStyle name="Normal 10 2 4" xfId="25674" xr:uid="{C30CE5EA-B23A-4D81-A811-CA385910B271}"/>
    <cellStyle name="Normal 10 2 5" xfId="26800" xr:uid="{EA3908E9-E213-41AC-90C2-845D4B688F77}"/>
    <cellStyle name="Normal 10 3" xfId="15216" xr:uid="{B77201C4-C5E6-488F-95F3-0C8F5E9E8ED6}"/>
    <cellStyle name="Normal 10 3 2" xfId="15217" xr:uid="{6687D187-8196-407F-9725-CDE59EFA172E}"/>
    <cellStyle name="Normal 10 3 3" xfId="26794" xr:uid="{2BA6268B-EE93-48A3-8B9A-119D69142275}"/>
    <cellStyle name="Normal 10 4" xfId="15218" xr:uid="{AB6901DD-6AF7-408E-BA9A-93F4B0FDC947}"/>
    <cellStyle name="Normal 10 4 2" xfId="15219" xr:uid="{208ED6C7-BCB8-443F-8E9B-FFD0A976CB51}"/>
    <cellStyle name="Normal 10 5" xfId="15220" xr:uid="{BE7597A0-6BE4-481E-A4B4-41FCBB5D5DAB}"/>
    <cellStyle name="Normal 10 5 2" xfId="25675" xr:uid="{85A05038-E499-4377-AA4A-861CBBCA68DF}"/>
    <cellStyle name="Normal 10 5 3" xfId="25687" xr:uid="{28111535-BFE2-4296-A840-15105147CA67}"/>
    <cellStyle name="Normal 10 6" xfId="15221" xr:uid="{9B770F8D-652E-40C3-8F30-9D0036C88E8B}"/>
    <cellStyle name="Normal 11" xfId="68" xr:uid="{C67D51E9-DA4D-4890-8D85-44BBAFF8CF42}"/>
    <cellStyle name="Normal 11 2" xfId="84" xr:uid="{E0F72DC1-9C8E-4F92-B334-2C40B0318359}"/>
    <cellStyle name="Normal 11 2 2" xfId="355" xr:uid="{95F51C09-2376-4E51-BD0E-72B792B473D0}"/>
    <cellStyle name="Normal 11 2 2 2" xfId="34" xr:uid="{644D25C8-2688-4362-940D-3D48A643F21C}"/>
    <cellStyle name="Normal 11 2 3" xfId="55" xr:uid="{5A6DC09D-2B00-4852-A07D-BE20FCECB93B}"/>
    <cellStyle name="Normal 11 3" xfId="70" xr:uid="{185F91CE-5FD4-4110-BF73-5842497C5392}"/>
    <cellStyle name="Normal 11 3 2" xfId="15224" xr:uid="{63B3DF90-934E-4154-BE62-298938591069}"/>
    <cellStyle name="Normal 11 3 3" xfId="15223" xr:uid="{F288C059-725F-44C0-96F3-03B6D3928DCD}"/>
    <cellStyle name="Normal 11 4" xfId="15225" xr:uid="{79A06969-B61E-47F4-8115-5F70AC2C6DEF}"/>
    <cellStyle name="Normal 11 4 2" xfId="15226" xr:uid="{49FEDC7D-2AB6-45C2-A738-FB4BDF58564C}"/>
    <cellStyle name="Normal 11 4 3" xfId="26793" xr:uid="{158AC0BB-E250-43AA-8739-138B4969DDAD}"/>
    <cellStyle name="Normal 11 5" xfId="15222" xr:uid="{5A8F360A-CC31-4BFD-8EA9-FAA7DCBA7949}"/>
    <cellStyle name="Normal 12" xfId="10" xr:uid="{4E861928-B850-431C-8348-9F3061BA5E5C}"/>
    <cellStyle name="Normal 12 10" xfId="26795" xr:uid="{86B3F0CA-A821-405C-892F-F8571232482B}"/>
    <cellStyle name="Normal 12 2" xfId="15228" xr:uid="{73EDFBD3-0AA5-42B2-9B08-1F4CA6A30BA4}"/>
    <cellStyle name="Normal 12 2 2" xfId="15229" xr:uid="{DF95E26A-19E6-4233-A8AD-0EFBD92E1438}"/>
    <cellStyle name="Normal 12 3" xfId="15230" xr:uid="{31783FE6-B6F2-4AAC-BCB0-318C39E62B24}"/>
    <cellStyle name="Normal 12 3 2" xfId="15231" xr:uid="{3F6F8E4B-ACC9-4B9D-9171-910F9A80258D}"/>
    <cellStyle name="Normal 12 3 3" xfId="15232" xr:uid="{43439A66-F889-4CBD-A70D-D95A3438A265}"/>
    <cellStyle name="Normal 12 4" xfId="15233" xr:uid="{5BC16B9B-48B6-4F80-A007-1B6B81D1F60B}"/>
    <cellStyle name="Normal 12 4 2" xfId="15234" xr:uid="{10898A0D-0ACF-4AC1-A636-746A74EC0163}"/>
    <cellStyle name="Normal 12 5" xfId="15235" xr:uid="{5A85DD25-2E2D-4AA3-908F-AF2F28B0FEF0}"/>
    <cellStyle name="Normal 12 5 2" xfId="15236" xr:uid="{92FB8CC7-CB3F-4427-A790-B4171ED18F7B}"/>
    <cellStyle name="Normal 12 6" xfId="15237" xr:uid="{B3D7073D-9738-4BA6-9305-D970236E5616}"/>
    <cellStyle name="Normal 12 6 2" xfId="15238" xr:uid="{60C71D50-E6FB-4029-B0CA-B1A2C33227E7}"/>
    <cellStyle name="Normal 12 7" xfId="15239" xr:uid="{3205E6C2-751E-41F8-8D43-923CDD7553C8}"/>
    <cellStyle name="Normal 12 7 2" xfId="15240" xr:uid="{CC8519BC-334D-475F-A5FC-A91243EB7BC5}"/>
    <cellStyle name="Normal 12 8" xfId="15241" xr:uid="{C033EC51-87EB-40B0-A7C5-3FEB1C6789B3}"/>
    <cellStyle name="Normal 12 8 2" xfId="15242" xr:uid="{5E485C13-1F2F-40A0-AE5E-D4174663692A}"/>
    <cellStyle name="Normal 12 9" xfId="15227" xr:uid="{E370B4A7-816B-47DB-8240-FC696090E4E8}"/>
    <cellStyle name="Normal 13" xfId="356" xr:uid="{C46FDB82-7B25-4745-B6D5-A927FB48BC54}"/>
    <cellStyle name="Normal 13 2" xfId="96" xr:uid="{407B6E0E-FA5B-4A80-B051-5B18696DDBB3}"/>
    <cellStyle name="Normal 13 2 2" xfId="15244" xr:uid="{DACD0C2B-0FB6-4AAD-9CF3-7101712BE8F6}"/>
    <cellStyle name="Normal 13 2 3" xfId="15243" xr:uid="{D7239AAE-80FB-4459-9EA2-0550B88B1952}"/>
    <cellStyle name="Normal 13 3" xfId="15245" xr:uid="{9047D526-3917-41FE-AAB7-8347F5EE64F4}"/>
    <cellStyle name="Normal 13 3 2" xfId="15246" xr:uid="{BB029358-C73C-4428-B5E7-77A7B3EA372C}"/>
    <cellStyle name="Normal 13 3 3" xfId="26796" xr:uid="{2E174E14-E349-45C7-B692-EDFD21742E51}"/>
    <cellStyle name="Normal 13 4" xfId="15247" xr:uid="{43C4C910-2B58-4775-910F-6A391A3B5FA7}"/>
    <cellStyle name="Normal 13 4 2" xfId="15248" xr:uid="{33B3F7A1-FD17-42CC-A998-0B9F5D6E27FB}"/>
    <cellStyle name="Normal 14" xfId="51" xr:uid="{2CD76A47-BC89-4614-88E6-CB84A193EAF6}"/>
    <cellStyle name="Normal 14 13" xfId="15250" xr:uid="{1C052FA0-0317-429E-9F88-7FFD145DF609}"/>
    <cellStyle name="Normal 14 13 2" xfId="15251" xr:uid="{972E5604-A645-4F82-B4BA-186C61127858}"/>
    <cellStyle name="Normal 14 13 2 2" xfId="15252" xr:uid="{A8178DC8-441F-4893-A5C3-3B82037B69D5}"/>
    <cellStyle name="Normal 14 13 2 2 2" xfId="15253" xr:uid="{ABB42F92-F0FE-46E7-9CC8-47F66AAE30C4}"/>
    <cellStyle name="Normal 14 13 2 3" xfId="15254" xr:uid="{DE88B05C-B4EA-4416-94B1-F0B8B36862E6}"/>
    <cellStyle name="Normal 14 13 3" xfId="15255" xr:uid="{51F0CEF6-ED09-4C39-9AAD-7E843570E45C}"/>
    <cellStyle name="Normal 14 13 3 2" xfId="15256" xr:uid="{DE5325AD-5133-4C4A-B0A4-502B83C31448}"/>
    <cellStyle name="Normal 14 13 4" xfId="15257" xr:uid="{AC984C1D-6A6C-4484-8E5F-C3F2E76BED23}"/>
    <cellStyle name="Normal 14 2" xfId="15258" xr:uid="{D5937576-9363-4914-917A-A1C4F2067569}"/>
    <cellStyle name="Normal 14 2 2" xfId="15259" xr:uid="{4F86C2E2-4879-40AF-8D45-4E45B0BACCB3}"/>
    <cellStyle name="Normal 14 2 3" xfId="15260" xr:uid="{F30F1E2F-89D3-4A9C-8197-607822913169}"/>
    <cellStyle name="Normal 14 2 4" xfId="26802" xr:uid="{1998090F-5ED5-449D-9D7C-5FF2EC3D12D7}"/>
    <cellStyle name="Normal 14 3" xfId="15261" xr:uid="{838591C0-545B-411B-9E1F-0D90C373B231}"/>
    <cellStyle name="Normal 14 3 2" xfId="15262" xr:uid="{6C9884AD-12B2-4CC3-9AD4-CE4B883B74F6}"/>
    <cellStyle name="Normal 14 3 3" xfId="26801" xr:uid="{E118792F-23AF-4BDD-9B70-4C641ECEAEF6}"/>
    <cellStyle name="Normal 14 4" xfId="15263" xr:uid="{8063F91E-A6BF-42E6-9DC3-0DC3AA9C3E74}"/>
    <cellStyle name="Normal 14 4 2" xfId="15264" xr:uid="{480125C4-1E71-40B0-8CE8-541BD571E2FB}"/>
    <cellStyle name="Normal 14 5" xfId="15249" xr:uid="{49263C4E-596A-4592-9433-084BA831650B}"/>
    <cellStyle name="Normal 15" xfId="357" xr:uid="{46944234-4F61-4369-9CE1-F11BD01F2E2D}"/>
    <cellStyle name="Normal 15 2" xfId="130" xr:uid="{3892B90A-C844-43E5-8ACD-13189C8D0ED9}"/>
    <cellStyle name="Normal 15 2 2" xfId="15266" xr:uid="{079BAFC6-F419-4097-A889-B54D4AB9E115}"/>
    <cellStyle name="Normal 15 2 3" xfId="15267" xr:uid="{90DF8D52-A8E7-4207-A0E1-8E5D72CE4B73}"/>
    <cellStyle name="Normal 15 2 4" xfId="15268" xr:uid="{91DAA7D0-FD60-4690-A5E3-99881654EEC6}"/>
    <cellStyle name="Normal 15 2 5" xfId="15265" xr:uid="{5A36C773-D595-4CD2-9643-33FD1738DCF7}"/>
    <cellStyle name="Normal 15 3" xfId="15269" xr:uid="{F733F890-E179-401E-AF8E-1DD608D15307}"/>
    <cellStyle name="Normal 15 3 2" xfId="15270" xr:uid="{85033354-7D0C-461F-A12D-21C7148661B6}"/>
    <cellStyle name="Normal 15 3 3" xfId="26803" xr:uid="{1087A8BB-8ED7-4178-882E-75D820E6D78D}"/>
    <cellStyle name="Normal 15 4" xfId="15271" xr:uid="{7F1E19EB-597B-4382-9FA6-2655541FD355}"/>
    <cellStyle name="Normal 15 4 2" xfId="15272" xr:uid="{2647FFEE-1242-4D91-95E8-A9F588D1B671}"/>
    <cellStyle name="Normal 15_GRM_Reporte_LCR_NSFR" xfId="15273" xr:uid="{BA2B3FB2-230F-435D-BC3C-E6E8C72A524C}"/>
    <cellStyle name="Normal 16" xfId="15274" xr:uid="{C0F52E32-0A93-4571-B0D0-4EC25545DCD3}"/>
    <cellStyle name="Normal 16 2" xfId="15275" xr:uid="{E49CD330-3EB2-433E-9F67-9EEA94EEE1C1}"/>
    <cellStyle name="Normal 16 2 2" xfId="15276" xr:uid="{863B1F79-5D8E-4E66-8841-F1F871221BF6}"/>
    <cellStyle name="Normal 16 3" xfId="15277" xr:uid="{410FDA22-BECF-41C3-9903-53A87374FA6F}"/>
    <cellStyle name="Normal 16 3 2" xfId="15278" xr:uid="{8BA53BA0-A834-4FD3-901F-43E8B7ACCD81}"/>
    <cellStyle name="Normal 16 4" xfId="15279" xr:uid="{FABF25D7-587D-4B47-8F3E-EBAF3ED6131B}"/>
    <cellStyle name="Normal 16 4 2" xfId="15280" xr:uid="{3CBAA575-6812-4E1B-9D63-C717BFDA0BAC}"/>
    <cellStyle name="Normal 16 5" xfId="15281" xr:uid="{66E46381-E334-497E-9818-296F12D22FCF}"/>
    <cellStyle name="Normal 16 6" xfId="15282" xr:uid="{0940814E-15C4-4790-97FB-2F7321C33C58}"/>
    <cellStyle name="Normal 17" xfId="358" xr:uid="{98682B45-0030-426D-88DF-2F565DB0172E}"/>
    <cellStyle name="Normal 17 2" xfId="166" xr:uid="{48E602BA-DC96-4345-944C-81B1EFA39075}"/>
    <cellStyle name="Normal 17 2 2" xfId="15285" xr:uid="{7B3BED5B-624C-47BD-83AC-16FF994A9978}"/>
    <cellStyle name="Normal 17 2 3" xfId="15284" xr:uid="{2011F9F8-2407-4903-9DC6-C4A677F0AD76}"/>
    <cellStyle name="Normal 17 3" xfId="15286" xr:uid="{C8122ABA-5724-48DE-86A2-ED5AB2C93832}"/>
    <cellStyle name="Normal 17 3 2" xfId="15287" xr:uid="{6280AAD5-4F9B-4D4A-8198-BA52940D08C7}"/>
    <cellStyle name="Normal 17 3 3" xfId="15288" xr:uid="{C70AD702-1DA0-4D45-8CC9-D0D4E055BEB6}"/>
    <cellStyle name="Normal 17 4" xfId="15289" xr:uid="{148BD67E-3AC5-41C2-95D2-5919B93A7D91}"/>
    <cellStyle name="Normal 17 4 2" xfId="15290" xr:uid="{E6B3CF46-0B84-4F56-BBA8-DFBEED68F0CB}"/>
    <cellStyle name="Normal 17 5" xfId="15291" xr:uid="{04C71676-8EE6-46D7-9AF2-B6372DB1E537}"/>
    <cellStyle name="Normal 17 6" xfId="15283" xr:uid="{33EA59D2-86A2-40FA-A0F3-D4D2E504731F}"/>
    <cellStyle name="Normal 18" xfId="35" xr:uid="{9FD6C1BE-51F8-46F5-809C-3D9E332DD86A}"/>
    <cellStyle name="Normal 18 2" xfId="15293" xr:uid="{CEF6E79B-2265-444E-8822-75BCD148DB4C}"/>
    <cellStyle name="Normal 18 2 2" xfId="41" xr:uid="{A165F906-A47B-4F30-8EE7-0A5FD4761FCE}"/>
    <cellStyle name="Normal 18 3" xfId="15292" xr:uid="{C21BC3D8-28CB-42E1-9B32-A413E83D9243}"/>
    <cellStyle name="Normal 18 6" xfId="45" xr:uid="{CAEE44AF-1AD7-4DE2-8937-66D8E1290382}"/>
    <cellStyle name="Normal 18_Info_Consolidado" xfId="15294" xr:uid="{F1998A7D-B3F2-4575-BA09-B0CA8F6A37C2}"/>
    <cellStyle name="Normal 19" xfId="359" xr:uid="{8F632055-F6EF-467D-8597-DEE69EEFC1C3}"/>
    <cellStyle name="Normal 19 2" xfId="88" xr:uid="{62006D5A-A26B-4180-A74F-EFDC2DE91B4F}"/>
    <cellStyle name="Normal 19 2 2" xfId="15297" xr:uid="{6ABC96A1-DD8A-4633-B86D-D39955AD809E}"/>
    <cellStyle name="Normal 19 2 3" xfId="15296" xr:uid="{F0FD06CA-196D-4806-98BC-0978FEE28C7A}"/>
    <cellStyle name="Normal 19 3" xfId="15298" xr:uid="{6B8B7F28-BDFF-41D7-AE6B-FB02C43EBC3D}"/>
    <cellStyle name="Normal 19 4" xfId="15295" xr:uid="{6168AC66-8D82-44BD-9B72-FDF8BE5C3A9A}"/>
    <cellStyle name="Normal 2" xfId="73" xr:uid="{BB4FED82-008D-4DFE-A0B4-FDB7A0585DF8}"/>
    <cellStyle name="Normal 2 10" xfId="48" xr:uid="{3D0A1C71-A079-47A3-B3D8-C6F079FB8823}"/>
    <cellStyle name="Normal 2 10 2" xfId="110" xr:uid="{6D005C99-1CB6-4795-A282-36ECEF3C6EF7}"/>
    <cellStyle name="Normal 2 10 2 2" xfId="15300" xr:uid="{F8A01A1B-F4F7-4473-A69A-E76DB3DC4A38}"/>
    <cellStyle name="Normal 2 10 3" xfId="15299" xr:uid="{B58B4007-A3B1-47B2-A93B-0D7BCB33A058}"/>
    <cellStyle name="Normal 2 10 7" xfId="50" xr:uid="{93C38099-8583-4FC3-AEC6-7DC9310AD8B5}"/>
    <cellStyle name="Normal 2 11" xfId="148" xr:uid="{A3623430-710D-49A2-B8A2-85322011B3DB}"/>
    <cellStyle name="Normal 2 11 2" xfId="15302" xr:uid="{0463C60E-BD14-4CB4-BE58-8F7BA0D1B2BE}"/>
    <cellStyle name="Normal 2 11 2 2" xfId="26289" xr:uid="{619C2023-60C4-494E-A0B3-8BD6B73EAD92}"/>
    <cellStyle name="Normal 2 11 3" xfId="15303" xr:uid="{C2858D1E-079A-4414-8923-0C357FB5AD38}"/>
    <cellStyle name="Normal 2 11 3 2" xfId="26290" xr:uid="{53D0C142-EB20-483E-9E15-038345A45E8D}"/>
    <cellStyle name="Normal 2 11 4" xfId="15301" xr:uid="{16534D2B-7503-42EB-B8B3-70D53B2D2971}"/>
    <cellStyle name="Normal 2 12" xfId="123" xr:uid="{08117C93-8EFE-46BE-8BEF-2537A385B951}"/>
    <cellStyle name="Normal 2 12 2" xfId="15305" xr:uid="{1D7F33A7-55CE-4CEE-A379-3EE448588B78}"/>
    <cellStyle name="Normal 2 12 2 2" xfId="26291" xr:uid="{0D21F6D0-4D10-4FB9-AC1F-BA8AB81F1487}"/>
    <cellStyle name="Normal 2 12 3" xfId="15306" xr:uid="{C1BF0217-8A8F-47B9-BFAD-AD1FC4B72AE2}"/>
    <cellStyle name="Normal 2 12 3 2" xfId="26292" xr:uid="{A0C50925-2DDA-4EF5-A3C6-7D81AC19B483}"/>
    <cellStyle name="Normal 2 12 4" xfId="15304" xr:uid="{47CE7DD6-ED11-41BA-BFEC-1FBA631A1726}"/>
    <cellStyle name="Normal 2 13" xfId="151" xr:uid="{39C13627-A767-4805-B79B-7719FD322E12}"/>
    <cellStyle name="Normal 2 13 2" xfId="15308" xr:uid="{B22DE815-B272-4999-9A9D-6D339521A48F}"/>
    <cellStyle name="Normal 2 13 2 2" xfId="26293" xr:uid="{6C715BCD-9558-4354-AABE-FB3D47067B59}"/>
    <cellStyle name="Normal 2 13 3" xfId="15309" xr:uid="{7E477AB2-FC29-42A2-8DD4-FB43FE396DF9}"/>
    <cellStyle name="Normal 2 13 3 2" xfId="26294" xr:uid="{9EDA4B4D-821B-4FF2-B978-BFDC9C69C501}"/>
    <cellStyle name="Normal 2 13 4" xfId="15307" xr:uid="{198D2F00-5A4A-4DC1-8167-9BB71EA08732}"/>
    <cellStyle name="Normal 2 14" xfId="90" xr:uid="{EEE16222-4114-405E-A489-474ED4AF6AEB}"/>
    <cellStyle name="Normal 2 14 2" xfId="15311" xr:uid="{BC86F579-38A4-4466-A37A-30BDC36341B0}"/>
    <cellStyle name="Normal 2 14 2 2" xfId="15312" xr:uid="{5D382BD9-BDA5-41DA-AAA0-CA6A5E9AE0D8}"/>
    <cellStyle name="Normal 2 14 3" xfId="15313" xr:uid="{9D1A6BEF-EFD4-4356-AB5C-56B9A7AED2F2}"/>
    <cellStyle name="Normal 2 14 3 2" xfId="26295" xr:uid="{10EEC9CD-255B-49BF-9AD1-2E51B0099738}"/>
    <cellStyle name="Normal 2 14 4" xfId="15310" xr:uid="{96094863-23B9-46FD-8250-95F5C7FFD91A}"/>
    <cellStyle name="Normal 2 15" xfId="167" xr:uid="{6637FB42-49CB-45C7-B4E7-6734CE1D3005}"/>
    <cellStyle name="Normal 2 15 2" xfId="15315" xr:uid="{7C0A2C24-EB03-4BD8-97DC-41A976E2A98C}"/>
    <cellStyle name="Normal 2 15 2 2" xfId="26296" xr:uid="{3FCFF19A-64C4-43DE-A1F8-4ABA701A42C4}"/>
    <cellStyle name="Normal 2 15 3" xfId="15316" xr:uid="{A6BD841A-4D7B-4002-9555-04A23ADED8C3}"/>
    <cellStyle name="Normal 2 15 3 2" xfId="26297" xr:uid="{CB524C1A-D9A9-4558-BDDF-CB823BDD814D}"/>
    <cellStyle name="Normal 2 15 4" xfId="15314" xr:uid="{B16C3873-7185-462B-B83D-77EC49F664E4}"/>
    <cellStyle name="Normal 2 16" xfId="162" xr:uid="{29F852C6-1C94-42E6-8842-AA61EEA68CD0}"/>
    <cellStyle name="Normal 2 16 2" xfId="15318" xr:uid="{9E021663-60D1-4AEB-94AD-25D394743982}"/>
    <cellStyle name="Normal 2 16 2 2" xfId="26298" xr:uid="{A56DD7EC-FE79-4C64-A264-5FC8CA0BB68E}"/>
    <cellStyle name="Normal 2 16 3" xfId="15317" xr:uid="{D9942092-1FE4-45C2-B30D-22877DBC6700}"/>
    <cellStyle name="Normal 2 16 3 2" xfId="26299" xr:uid="{75411EFA-F9EE-489F-BFDC-16CD1996E46F}"/>
    <cellStyle name="Normal 2 17" xfId="143" xr:uid="{DA800243-723C-4881-A6F5-3DE9C2E7BD77}"/>
    <cellStyle name="Normal 2 17 2" xfId="15320" xr:uid="{6DDFFA61-D495-4756-B6C2-63DF9B81CA25}"/>
    <cellStyle name="Normal 2 17 2 2" xfId="26300" xr:uid="{8EC7489E-F1B2-40B6-AF0F-D38BE300DD4F}"/>
    <cellStyle name="Normal 2 17 3" xfId="15321" xr:uid="{69E3013D-F9AC-41F8-9B34-6CC972F1A55D}"/>
    <cellStyle name="Normal 2 17 3 2" xfId="26301" xr:uid="{07B80332-6CB1-4EDD-AFB7-50BB287F36B3}"/>
    <cellStyle name="Normal 2 17 4" xfId="15319" xr:uid="{B9142132-934D-47AC-B4D6-E0237EED4AA9}"/>
    <cellStyle name="Normal 2 18" xfId="164" xr:uid="{4CD948BE-33CC-4A72-BF03-2404DD6905B4}"/>
    <cellStyle name="Normal 2 18 2" xfId="15323" xr:uid="{09E2046F-FC65-4D86-9446-26674E27C0E3}"/>
    <cellStyle name="Normal 2 18 2 2" xfId="26302" xr:uid="{8E58224A-75FA-49B8-ADEC-7F847D1F4A4E}"/>
    <cellStyle name="Normal 2 18 3" xfId="15322" xr:uid="{2C7EA789-A76E-4AFE-9D9A-E9FB3CD8C132}"/>
    <cellStyle name="Normal 2 18 3 2" xfId="26303" xr:uid="{80F2A86C-9042-4A9E-88CE-C4F26E79692D}"/>
    <cellStyle name="Normal 2 19" xfId="173" xr:uid="{12136F42-7AEC-42F9-A786-94D3682AF79F}"/>
    <cellStyle name="Normal 2 19 2" xfId="15325" xr:uid="{F0F29130-804D-43E0-B916-51AF43B98419}"/>
    <cellStyle name="Normal 2 19 2 2" xfId="15326" xr:uid="{FF13186A-F670-4578-BB2D-4163BE7504F8}"/>
    <cellStyle name="Normal 2 19 2 2 2" xfId="15327" xr:uid="{C571577A-B679-4D3A-8A64-1632309CCC30}"/>
    <cellStyle name="Normal 2 19 2 2 2 2" xfId="15328" xr:uid="{D9750B8F-74D8-4901-A3AD-241EE79CDBFF}"/>
    <cellStyle name="Normal 2 19 2 2 2 2 2" xfId="15329" xr:uid="{C9EF9071-EC8D-4616-A91F-6805D74B08DC}"/>
    <cellStyle name="Normal 2 19 2 2 2 3" xfId="15330" xr:uid="{4FB1D7AF-823A-4940-828D-1EBFBE37CD6E}"/>
    <cellStyle name="Normal 2 19 2 2 2 3 2" xfId="15331" xr:uid="{41F49470-9AD2-486E-828C-6CC0C976C62C}"/>
    <cellStyle name="Normal 2 19 2 2 2 4" xfId="15332" xr:uid="{8C6C158D-F0AC-43AE-9F18-B7154B9996F1}"/>
    <cellStyle name="Normal 2 19 2 2 3" xfId="15333" xr:uid="{9492B20E-7BC9-406D-87B1-7F1B7BBCD9FE}"/>
    <cellStyle name="Normal 2 19 2 2 3 2" xfId="15334" xr:uid="{09788993-D5D9-4332-87F7-798A618E781C}"/>
    <cellStyle name="Normal 2 19 2 2 4" xfId="15335" xr:uid="{6941788F-C8A2-48E1-952B-7C7DAB162016}"/>
    <cellStyle name="Normal 2 19 2 2 4 2" xfId="15336" xr:uid="{6D6241AA-85C6-4308-AC2D-C78498C61DEF}"/>
    <cellStyle name="Normal 2 19 2 2 5" xfId="15337" xr:uid="{2E3CA07A-00D9-4509-AA6B-4172139BFD1D}"/>
    <cellStyle name="Normal 2 19 2 3" xfId="15338" xr:uid="{6CB383B4-7A0C-4305-B1D7-8A76907D2619}"/>
    <cellStyle name="Normal 2 19 2 3 2" xfId="15339" xr:uid="{25096078-7B64-4706-8730-D080B8B492CF}"/>
    <cellStyle name="Normal 2 19 2 3 2 2" xfId="15340" xr:uid="{15297E9A-8FAD-4E99-BDB8-57974155411C}"/>
    <cellStyle name="Normal 2 19 2 3 3" xfId="15341" xr:uid="{BA9027E5-50CF-4240-8FB0-44827DA2B5A8}"/>
    <cellStyle name="Normal 2 19 2 3 3 2" xfId="15342" xr:uid="{FFC6D69B-B294-4D1D-ADF2-2B0E3E9D44C9}"/>
    <cellStyle name="Normal 2 19 2 3 4" xfId="15343" xr:uid="{790666E5-F362-4F37-AB26-771C16F8DF85}"/>
    <cellStyle name="Normal 2 19 2 4" xfId="15344" xr:uid="{0E7D7E58-A1FE-486E-8397-48F17314812B}"/>
    <cellStyle name="Normal 2 19 2 4 2" xfId="15345" xr:uid="{DBB85C23-92C2-4774-8C5B-A43B01FF4CFB}"/>
    <cellStyle name="Normal 2 19 2 5" xfId="15346" xr:uid="{2118252B-E283-4606-B3D4-D1819FA1160F}"/>
    <cellStyle name="Normal 2 19 2 5 2" xfId="15347" xr:uid="{36E57780-F1E8-4222-932A-A4AC0204EE26}"/>
    <cellStyle name="Normal 2 19 2 6" xfId="15348" xr:uid="{2AF44536-6E12-4948-A906-127DEAB91819}"/>
    <cellStyle name="Normal 2 19 2 7" xfId="26304" xr:uid="{D780BF53-2222-40ED-B3A5-A330BD9D0652}"/>
    <cellStyle name="Normal 2 19 3" xfId="15349" xr:uid="{8215C15F-094D-43A0-9ECB-6F6A1B616FC1}"/>
    <cellStyle name="Normal 2 19 3 2" xfId="15350" xr:uid="{5ED6D9C7-2A95-47A8-9891-5FEBCD8F4F84}"/>
    <cellStyle name="Normal 2 19 3 2 2" xfId="15351" xr:uid="{0E408223-F8CC-4E14-AD1F-5DEB25C9C989}"/>
    <cellStyle name="Normal 2 19 3 2 2 2" xfId="15352" xr:uid="{DF3B1A3E-98E5-4A1F-A926-314F6A334C86}"/>
    <cellStyle name="Normal 2 19 3 2 3" xfId="15353" xr:uid="{1F33EA85-7CF0-4265-8F3C-9B65F88BB822}"/>
    <cellStyle name="Normal 2 19 3 2 3 2" xfId="15354" xr:uid="{14957BF6-15A7-4AEF-87C7-267E89A9EF98}"/>
    <cellStyle name="Normal 2 19 3 2 4" xfId="15355" xr:uid="{DEE394ED-AD05-4BB3-BEC8-B67D5D649740}"/>
    <cellStyle name="Normal 2 19 3 3" xfId="15356" xr:uid="{EB3DBD35-85B7-45A4-B02B-6D54BC1228AE}"/>
    <cellStyle name="Normal 2 19 3 3 2" xfId="15357" xr:uid="{650A5AB7-F91F-40B8-BE62-E13B3708C30F}"/>
    <cellStyle name="Normal 2 19 3 4" xfId="15358" xr:uid="{36D1AC31-7E92-4E1B-B58A-77BE2B99CC4E}"/>
    <cellStyle name="Normal 2 19 3 4 2" xfId="15359" xr:uid="{5A770784-066A-43BD-B0AB-23FA040DE2CF}"/>
    <cellStyle name="Normal 2 19 3 5" xfId="15360" xr:uid="{ECAF6F2D-647D-4008-8994-037D412F2E93}"/>
    <cellStyle name="Normal 2 19 3 6" xfId="26305" xr:uid="{66FEACD2-AA3F-4BB2-AE04-B34DF5F6E272}"/>
    <cellStyle name="Normal 2 19 4" xfId="15361" xr:uid="{1CE72EE3-0165-4E4C-A526-A212FCDA2F34}"/>
    <cellStyle name="Normal 2 19 4 2" xfId="15362" xr:uid="{68987904-9F50-4767-A997-0098A3683D3C}"/>
    <cellStyle name="Normal 2 19 4 2 2" xfId="15363" xr:uid="{01CDD101-EBDE-48D3-A4AA-542164974448}"/>
    <cellStyle name="Normal 2 19 4 3" xfId="15364" xr:uid="{AFB59CB3-B51A-40AD-BD3F-C5CADEBFF843}"/>
    <cellStyle name="Normal 2 19 4 3 2" xfId="15365" xr:uid="{8D2F130F-B5ED-4984-A4CF-55FBABC44BB9}"/>
    <cellStyle name="Normal 2 19 4 4" xfId="15366" xr:uid="{472816EE-CC9E-4D9B-9C53-AAD42A642A9B}"/>
    <cellStyle name="Normal 2 19 5" xfId="15367" xr:uid="{C21AD21D-0250-4CB1-9EC2-6A907C9BFD1E}"/>
    <cellStyle name="Normal 2 19 5 2" xfId="15368" xr:uid="{C991E2CF-FF79-4196-99A6-D168825158A1}"/>
    <cellStyle name="Normal 2 19 6" xfId="15369" xr:uid="{2FB92293-BBD4-4025-84BD-CAF5EDB274E8}"/>
    <cellStyle name="Normal 2 19 6 2" xfId="15370" xr:uid="{B53DADF8-5A30-4B00-919E-0F7AF134EFDB}"/>
    <cellStyle name="Normal 2 19 7" xfId="15371" xr:uid="{0D4CE48E-28E7-4982-A7BC-DD9032157F48}"/>
    <cellStyle name="Normal 2 19 8" xfId="15324" xr:uid="{017A35AC-CA1E-49C6-A832-90882385558D}"/>
    <cellStyle name="Normal 2 2" xfId="13" xr:uid="{228ABDAE-EC85-425A-8036-B3E3C44C6AC0}"/>
    <cellStyle name="Normal 2 2 10" xfId="15372" xr:uid="{66E21F93-8E26-44A8-AE13-16B3DB6889F8}"/>
    <cellStyle name="Normal 2 2 11" xfId="15373" xr:uid="{D0B0E9D1-1A1D-44F3-AA1F-F95C9F5D5105}"/>
    <cellStyle name="Normal 2 2 12" xfId="15374" xr:uid="{6D8FEF59-FB9D-4B66-81A7-B85142009E53}"/>
    <cellStyle name="Normal 2 2 13" xfId="15375" xr:uid="{F3B83C32-5EC4-417A-BE2B-8CDA3214B6AC}"/>
    <cellStyle name="Normal 2 2 14" xfId="15376" xr:uid="{C93B62A5-B979-47AA-BA6F-74648BCF6142}"/>
    <cellStyle name="Normal 2 2 15" xfId="15377" xr:uid="{38C3E2AE-37EA-48AA-BA38-A98FB8C4D6C1}"/>
    <cellStyle name="Normal 2 2 16" xfId="15378" xr:uid="{7C730CBE-B018-40A0-8038-69EF8B6A93A4}"/>
    <cellStyle name="Normal 2 2 17" xfId="15379" xr:uid="{5539A8E4-99A4-4697-BA6E-7D923B373AF4}"/>
    <cellStyle name="Normal 2 2 18" xfId="15380" xr:uid="{E3255B2A-DA18-4D76-A598-65CD32479AA2}"/>
    <cellStyle name="Normal 2 2 19" xfId="15381" xr:uid="{8062628A-34BC-4AAE-BC7F-DF16ED2B8232}"/>
    <cellStyle name="Normal 2 2 2" xfId="418" xr:uid="{59C2D960-03A6-42E4-A7D0-94785086EA25}"/>
    <cellStyle name="Normal 2 2 2 10" xfId="15382" xr:uid="{8E8676D7-14FA-47CF-9CF3-C0FC4C9C5D18}"/>
    <cellStyle name="Normal 2 2 2 10 2" xfId="15383" xr:uid="{AE489F27-CA78-457B-84D9-6BCCE36D13A8}"/>
    <cellStyle name="Normal 2 2 2 11" xfId="15384" xr:uid="{24070886-1C64-4AB8-993A-733572C58860}"/>
    <cellStyle name="Normal 2 2 2 11 2" xfId="15385" xr:uid="{C4A81FF1-5BA1-41D0-88AF-F01B50AE65E9}"/>
    <cellStyle name="Normal 2 2 2 12" xfId="15386" xr:uid="{7A20285C-14A9-4BDD-852A-69FBCBC03C83}"/>
    <cellStyle name="Normal 2 2 2 12 2" xfId="15387" xr:uid="{9EE30EA9-DE45-447F-970B-9525D936204E}"/>
    <cellStyle name="Normal 2 2 2 13" xfId="15388" xr:uid="{F9FDF68A-CD3D-482D-91E6-072C9C4FE28E}"/>
    <cellStyle name="Normal 2 2 2 13 2" xfId="15389" xr:uid="{91D15634-2AEB-4A29-AB3E-67663E463AAC}"/>
    <cellStyle name="Normal 2 2 2 14" xfId="15390" xr:uid="{3A4CC38B-A841-487A-8996-5153CA4524B7}"/>
    <cellStyle name="Normal 2 2 2 14 2" xfId="15391" xr:uid="{4FEF025B-5F88-4A5A-8F0B-889617367105}"/>
    <cellStyle name="Normal 2 2 2 15" xfId="15392" xr:uid="{C6BFEDB2-4444-47C7-86BC-8C20B0284C95}"/>
    <cellStyle name="Normal 2 2 2 15 2" xfId="15393" xr:uid="{B539586C-C622-4315-93AC-17EC8243802E}"/>
    <cellStyle name="Normal 2 2 2 16" xfId="15394" xr:uid="{557BF18B-4241-4D5C-9CEF-485F546748A9}"/>
    <cellStyle name="Normal 2 2 2 16 2" xfId="15395" xr:uid="{0CEDF3BA-8C12-4608-9596-ECB5B0B8D38C}"/>
    <cellStyle name="Normal 2 2 2 17" xfId="15396" xr:uid="{076F21BC-2DE9-4808-8DD5-1AC4ED4F4F5F}"/>
    <cellStyle name="Normal 2 2 2 17 2" xfId="15397" xr:uid="{76C102CD-0E7E-4C20-83CE-BF37320F2EE1}"/>
    <cellStyle name="Normal 2 2 2 18" xfId="15398" xr:uid="{17387639-A9D3-4118-BF2B-BC6BD9A0381E}"/>
    <cellStyle name="Normal 2 2 2 18 2" xfId="15399" xr:uid="{03E11A5C-BC4F-45C1-A48A-18A2A4B5D58A}"/>
    <cellStyle name="Normal 2 2 2 19" xfId="15400" xr:uid="{633F5D58-07B8-496F-948D-DF2EC2454D17}"/>
    <cellStyle name="Normal 2 2 2 19 2" xfId="15401" xr:uid="{221EF84B-F4F4-4FB3-919D-7558591F3207}"/>
    <cellStyle name="Normal 2 2 2 2" xfId="15402" xr:uid="{4236183D-9A9F-44EB-BB89-FEF27D11D94E}"/>
    <cellStyle name="Normal 2 2 2 2 10" xfId="15403" xr:uid="{135C198D-7447-4AA2-B21C-806F073E75B2}"/>
    <cellStyle name="Normal 2 2 2 2 11" xfId="15404" xr:uid="{A078BFAF-ECCC-4754-A34A-BC175FC022E0}"/>
    <cellStyle name="Normal 2 2 2 2 12" xfId="15405" xr:uid="{9380B505-9050-44DA-A9E0-9E056AE87400}"/>
    <cellStyle name="Normal 2 2 2 2 13" xfId="15406" xr:uid="{D65561B1-1BC4-404A-B3EC-C9A9E4437882}"/>
    <cellStyle name="Normal 2 2 2 2 14" xfId="15407" xr:uid="{A6EC5E02-320E-4396-99D6-7F2E06B57887}"/>
    <cellStyle name="Normal 2 2 2 2 15" xfId="15408" xr:uid="{CABE6001-CECE-47FE-8A73-EF05C150F4E0}"/>
    <cellStyle name="Normal 2 2 2 2 16" xfId="26306" xr:uid="{68EDC59F-6220-4BC1-9AD2-6D388A2F0569}"/>
    <cellStyle name="Normal 2 2 2 2 2" xfId="15409" xr:uid="{05578128-5B9B-4603-8632-7C1B80B90BE1}"/>
    <cellStyle name="Normal 2 2 2 2 2 10" xfId="15410" xr:uid="{B8E395E0-5148-47B4-BAA4-DF0D8B213A07}"/>
    <cellStyle name="Normal 2 2 2 2 2 10 2" xfId="15411" xr:uid="{786A7B94-3C45-4429-9CA8-1FB0125669BA}"/>
    <cellStyle name="Normal 2 2 2 2 2 11" xfId="15412" xr:uid="{5CB57152-C792-4E44-B03C-3A98F143B6D0}"/>
    <cellStyle name="Normal 2 2 2 2 2 11 2" xfId="15413" xr:uid="{31E0FE8D-18B6-4DA0-A9DA-FF18D379207D}"/>
    <cellStyle name="Normal 2 2 2 2 2 12" xfId="15414" xr:uid="{D104194C-8B07-4374-9C7C-126B0B1848FD}"/>
    <cellStyle name="Normal 2 2 2 2 2 12 2" xfId="15415" xr:uid="{5A40E675-C020-4E1E-A3F9-00DFBD46B5A8}"/>
    <cellStyle name="Normal 2 2 2 2 2 13" xfId="15416" xr:uid="{4DA0ED44-E44E-4FD1-B3E2-6045DAD247C5}"/>
    <cellStyle name="Normal 2 2 2 2 2 13 2" xfId="15417" xr:uid="{9E0125D4-53D7-47DC-87CF-78C1C812F50A}"/>
    <cellStyle name="Normal 2 2 2 2 2 14" xfId="15418" xr:uid="{B8A39721-1B0F-4722-B375-475358CC1A52}"/>
    <cellStyle name="Normal 2 2 2 2 2 14 2" xfId="15419" xr:uid="{0A17896F-277C-47C5-B3B3-DC71C44AB320}"/>
    <cellStyle name="Normal 2 2 2 2 2 15" xfId="15420" xr:uid="{FCD2F2FD-4A18-4DFC-9AC1-6EB60786F6D3}"/>
    <cellStyle name="Normal 2 2 2 2 2 15 2" xfId="15421" xr:uid="{D7C68D0B-DCBB-4F5E-8BE5-B415E7C5EBFA}"/>
    <cellStyle name="Normal 2 2 2 2 2 16" xfId="15422" xr:uid="{FBED962E-D07B-4866-9420-9A73D36E6408}"/>
    <cellStyle name="Normal 2 2 2 2 2 16 2" xfId="15423" xr:uid="{836DAE89-8FF3-42BA-8A0F-C880A58B9DD8}"/>
    <cellStyle name="Normal 2 2 2 2 2 17" xfId="15424" xr:uid="{1B971E59-1E72-440F-8F2A-B1003C88D8CC}"/>
    <cellStyle name="Normal 2 2 2 2 2 2" xfId="15425" xr:uid="{4A6B6D74-5BB5-4B6C-B121-80CAEF1C9ED2}"/>
    <cellStyle name="Normal 2 2 2 2 2 2 10" xfId="15426" xr:uid="{3B3C2863-A18F-4598-BD5E-CC1D5794C885}"/>
    <cellStyle name="Normal 2 2 2 2 2 2 11" xfId="15427" xr:uid="{B98929A7-5A2D-4559-8340-7425CDB69E1D}"/>
    <cellStyle name="Normal 2 2 2 2 2 2 12" xfId="15428" xr:uid="{8E9D0E5A-0AEB-4C3D-8EF4-281C8E4D744B}"/>
    <cellStyle name="Normal 2 2 2 2 2 2 13" xfId="15429" xr:uid="{6FFE4E29-BF8B-445C-A6F8-4E5A9BC7F7DE}"/>
    <cellStyle name="Normal 2 2 2 2 2 2 14" xfId="15430" xr:uid="{4297ADC1-E7E6-4528-A0B5-526172983C31}"/>
    <cellStyle name="Normal 2 2 2 2 2 2 2" xfId="15431" xr:uid="{46877312-0137-4AE1-BC6B-74D84E37A048}"/>
    <cellStyle name="Normal 2 2 2 2 2 2 2 10" xfId="15432" xr:uid="{3ED27799-DF75-483D-8849-8BABA8CED0F6}"/>
    <cellStyle name="Normal 2 2 2 2 2 2 2 10 2" xfId="15433" xr:uid="{816E7F03-0109-464F-B8D7-6B6B580764D5}"/>
    <cellStyle name="Normal 2 2 2 2 2 2 2 11" xfId="15434" xr:uid="{327219DB-325F-4570-A8D4-2C77658C8E54}"/>
    <cellStyle name="Normal 2 2 2 2 2 2 2 11 2" xfId="15435" xr:uid="{67BAB85F-AA80-46DC-905F-96F89D4CF9E9}"/>
    <cellStyle name="Normal 2 2 2 2 2 2 2 12" xfId="15436" xr:uid="{EAA378A1-1DD7-40D0-890E-6D467F6B8CD1}"/>
    <cellStyle name="Normal 2 2 2 2 2 2 2 12 2" xfId="15437" xr:uid="{470E7B69-3EE2-4026-81ED-F718DAEDB316}"/>
    <cellStyle name="Normal 2 2 2 2 2 2 2 13" xfId="15438" xr:uid="{937846F5-C07B-4685-8885-388F31EF963E}"/>
    <cellStyle name="Normal 2 2 2 2 2 2 2 13 2" xfId="15439" xr:uid="{F30A4029-D46A-44A9-81A4-1A3401B2A3E5}"/>
    <cellStyle name="Normal 2 2 2 2 2 2 2 14" xfId="15440" xr:uid="{57C969AC-61FA-40AB-A6CF-0AAF80AEAB37}"/>
    <cellStyle name="Normal 2 2 2 2 2 2 2 14 2" xfId="15441" xr:uid="{E321EFF1-5E96-4310-B150-470AAB4313F8}"/>
    <cellStyle name="Normal 2 2 2 2 2 2 2 15" xfId="15442" xr:uid="{C2CFCCCF-DAF6-465B-928E-B5B8102BFE5B}"/>
    <cellStyle name="Normal 2 2 2 2 2 2 2 15 2" xfId="15443" xr:uid="{BAFC2802-A932-4F23-9D54-8FEBF557F8EB}"/>
    <cellStyle name="Normal 2 2 2 2 2 2 2 16" xfId="15444" xr:uid="{ECF0BB61-0465-40C9-96B5-06207FAD7B0F}"/>
    <cellStyle name="Normal 2 2 2 2 2 2 2 16 2" xfId="15445" xr:uid="{22192857-BD4E-497D-A3F2-A5920AF9D545}"/>
    <cellStyle name="Normal 2 2 2 2 2 2 2 17" xfId="15446" xr:uid="{CC63A84B-1296-424B-AD1D-91E9640D0933}"/>
    <cellStyle name="Normal 2 2 2 2 2 2 2 2" xfId="15447" xr:uid="{BBA978BB-E4F9-4834-99AA-AAA2EC839423}"/>
    <cellStyle name="Normal 2 2 2 2 2 2 2 2 2" xfId="15448" xr:uid="{54AA84FC-D751-4FF8-80C0-0E86FB09C862}"/>
    <cellStyle name="Normal 2 2 2 2 2 2 2 3" xfId="15449" xr:uid="{B906F430-03AC-41E3-B62D-33148C47D3E5}"/>
    <cellStyle name="Normal 2 2 2 2 2 2 2 3 2" xfId="15450" xr:uid="{DAE5D6B2-4C31-4777-8BDF-310B42C03B3D}"/>
    <cellStyle name="Normal 2 2 2 2 2 2 2 4" xfId="15451" xr:uid="{DAD433DD-D6AE-47AE-B761-96E44550B274}"/>
    <cellStyle name="Normal 2 2 2 2 2 2 2 4 2" xfId="15452" xr:uid="{9B02913F-0564-4A9E-AF5E-C71C098993BD}"/>
    <cellStyle name="Normal 2 2 2 2 2 2 2 5" xfId="15453" xr:uid="{595CD97C-5BEA-4025-87DF-51FFE0F1142D}"/>
    <cellStyle name="Normal 2 2 2 2 2 2 2 5 2" xfId="15454" xr:uid="{6F54F822-8A9A-4F39-AD79-E5049E65F3BF}"/>
    <cellStyle name="Normal 2 2 2 2 2 2 2 6" xfId="15455" xr:uid="{B56F6F5C-739F-41EA-8A5F-6CAFD5A18905}"/>
    <cellStyle name="Normal 2 2 2 2 2 2 2 6 2" xfId="15456" xr:uid="{329DB401-A136-49AD-ABD2-ADA615D062CC}"/>
    <cellStyle name="Normal 2 2 2 2 2 2 2 7" xfId="15457" xr:uid="{E15CC1BA-4F96-43FD-818F-5C95C8B432D2}"/>
    <cellStyle name="Normal 2 2 2 2 2 2 2 7 2" xfId="15458" xr:uid="{6415FE11-5888-4263-8FF0-16329980AA24}"/>
    <cellStyle name="Normal 2 2 2 2 2 2 2 8" xfId="15459" xr:uid="{11AD2ABA-2C0B-4975-99C5-5FF4E6D878F8}"/>
    <cellStyle name="Normal 2 2 2 2 2 2 2 8 2" xfId="15460" xr:uid="{CF133CF9-6DCD-41BE-BAF6-A11F5C71AFA9}"/>
    <cellStyle name="Normal 2 2 2 2 2 2 2 9" xfId="15461" xr:uid="{79C58A7E-21C2-4861-AB88-CBAEC6106C00}"/>
    <cellStyle name="Normal 2 2 2 2 2 2 2 9 2" xfId="15462" xr:uid="{79DED0E2-3FDA-414C-8E73-011D0C532D43}"/>
    <cellStyle name="Normal 2 2 2 2 2 2 3" xfId="15463" xr:uid="{56F3FD5A-2DE4-440A-B333-381B3C88D6A7}"/>
    <cellStyle name="Normal 2 2 2 2 2 2 4" xfId="15464" xr:uid="{4A2C87A0-C58A-4045-AA5A-32CAD1F109FE}"/>
    <cellStyle name="Normal 2 2 2 2 2 2 5" xfId="15465" xr:uid="{67672A41-A185-4409-B048-582D1EBE27AA}"/>
    <cellStyle name="Normal 2 2 2 2 2 2 6" xfId="15466" xr:uid="{512B36A3-178D-4151-BD91-C741E77CD672}"/>
    <cellStyle name="Normal 2 2 2 2 2 2 7" xfId="15467" xr:uid="{30B192A6-4BB0-49C9-9FC1-048FFBF8F61A}"/>
    <cellStyle name="Normal 2 2 2 2 2 2 8" xfId="15468" xr:uid="{6A675A0C-3999-4B40-8599-EAD4CE921F3D}"/>
    <cellStyle name="Normal 2 2 2 2 2 2 9" xfId="15469" xr:uid="{71B09F92-426A-43AB-A0F4-23D687E2BC86}"/>
    <cellStyle name="Normal 2 2 2 2 2 3" xfId="15470" xr:uid="{241E5CBA-65B5-4EEB-AF0A-3DA2F378D815}"/>
    <cellStyle name="Normal 2 2 2 2 2 3 2" xfId="15471" xr:uid="{79DC09ED-2241-4AA8-8B6A-4F1CA0A2B315}"/>
    <cellStyle name="Normal 2 2 2 2 2 4" xfId="15472" xr:uid="{19E6E558-022E-4753-BF47-D1443346EDF1}"/>
    <cellStyle name="Normal 2 2 2 2 2 4 2" xfId="15473" xr:uid="{8C3823CD-3AD4-4D68-BB11-AC4ABB25E706}"/>
    <cellStyle name="Normal 2 2 2 2 2 5" xfId="15474" xr:uid="{859B02FE-70D5-4582-9AA5-8AD4DA5961BA}"/>
    <cellStyle name="Normal 2 2 2 2 2 5 2" xfId="15475" xr:uid="{ED6F5E8B-1CCD-4598-8B94-7471CE9FBE13}"/>
    <cellStyle name="Normal 2 2 2 2 2 6" xfId="15476" xr:uid="{797BA8B9-F093-4FCB-94E3-85DF3F0127B0}"/>
    <cellStyle name="Normal 2 2 2 2 2 6 2" xfId="15477" xr:uid="{ACFCA9C0-DD17-450C-B4AC-54627EAA5ED0}"/>
    <cellStyle name="Normal 2 2 2 2 2 7" xfId="15478" xr:uid="{9F421DC9-B629-4D46-A23C-E48F4AA41CF1}"/>
    <cellStyle name="Normal 2 2 2 2 2 7 2" xfId="15479" xr:uid="{7A2AD20E-3ADC-4A0F-B75C-993182677BDE}"/>
    <cellStyle name="Normal 2 2 2 2 2 8" xfId="15480" xr:uid="{233A95FE-AE32-4810-82EC-3A59E4984861}"/>
    <cellStyle name="Normal 2 2 2 2 2 8 2" xfId="15481" xr:uid="{9B6708A0-D1A8-4B9D-BB2D-8A76C43AFCA9}"/>
    <cellStyle name="Normal 2 2 2 2 2 9" xfId="15482" xr:uid="{74350C7C-B216-4BBB-9A7B-54749DC2C9F2}"/>
    <cellStyle name="Normal 2 2 2 2 2 9 2" xfId="15483" xr:uid="{5B5AD3DD-302A-4FAC-888F-3BB52165BE1E}"/>
    <cellStyle name="Normal 2 2 2 2 3" xfId="15484" xr:uid="{66668E90-AA14-4904-AA14-0FB0E7FCB447}"/>
    <cellStyle name="Normal 2 2 2 2 3 2" xfId="15485" xr:uid="{EA5BC29D-AAC2-4A53-AB97-6370480A8236}"/>
    <cellStyle name="Normal 2 2 2 2 3 2 2" xfId="15486" xr:uid="{FC419F2D-2D64-4C5F-B423-F118DD76E1C0}"/>
    <cellStyle name="Normal 2 2 2 2 3 3" xfId="15487" xr:uid="{8076A7CB-F818-4805-8864-20B13711CE1B}"/>
    <cellStyle name="Normal 2 2 2 2 3 3 2" xfId="15488" xr:uid="{023D9C34-0F5C-4E54-93A0-9981A8B33860}"/>
    <cellStyle name="Normal 2 2 2 2 3 4" xfId="15489" xr:uid="{AD6EDCDB-ABD5-4321-BCB4-B55128A3DA95}"/>
    <cellStyle name="Normal 2 2 2 2 4" xfId="15490" xr:uid="{7B88170C-C00A-4F9A-B6F2-C7DEBC47DEC2}"/>
    <cellStyle name="Normal 2 2 2 2 5" xfId="15491" xr:uid="{01FD3D8D-D743-48FB-8F1C-1CA8B62E3A09}"/>
    <cellStyle name="Normal 2 2 2 2 6" xfId="15492" xr:uid="{BDFD832F-B335-487D-8CA7-4EF7DE65B555}"/>
    <cellStyle name="Normal 2 2 2 2 7" xfId="15493" xr:uid="{200BAA79-F53E-4774-8D75-6CFCA588602D}"/>
    <cellStyle name="Normal 2 2 2 2 8" xfId="15494" xr:uid="{591C0CF8-C69E-4A14-8B7F-A37D2D782E0B}"/>
    <cellStyle name="Normal 2 2 2 2 9" xfId="15495" xr:uid="{99B5F564-D729-4EB0-B2D8-49549E2F3C43}"/>
    <cellStyle name="Normal 2 2 2 20" xfId="15496" xr:uid="{1D41C557-6736-4AD7-A7FC-79D32A19839A}"/>
    <cellStyle name="Normal 2 2 2 20 2" xfId="15497" xr:uid="{72253550-2AB7-4673-98F6-00F72DBC19E1}"/>
    <cellStyle name="Normal 2 2 2 21" xfId="15498" xr:uid="{C53F29AD-F818-4F21-98F6-C5C0402EA5CA}"/>
    <cellStyle name="Normal 2 2 2 21 2" xfId="15499" xr:uid="{7BD7D37B-5AA1-4076-915C-3EBBD5D0ED52}"/>
    <cellStyle name="Normal 2 2 2 22" xfId="15500" xr:uid="{85827699-2A21-41DB-ACA7-392A200047F2}"/>
    <cellStyle name="Normal 2 2 2 22 2" xfId="15501" xr:uid="{2BA234D9-9961-4C0D-ABAF-1594BCEFD317}"/>
    <cellStyle name="Normal 2 2 2 23" xfId="15502" xr:uid="{A1184BDC-FD4D-4557-AADA-23F06E302948}"/>
    <cellStyle name="Normal 2 2 2 23 2" xfId="15503" xr:uid="{C35808B6-6C9D-413F-A732-D2A391FABD5E}"/>
    <cellStyle name="Normal 2 2 2 24" xfId="15504" xr:uid="{DD9AC8F0-636B-485F-8EBF-FB381D8F6899}"/>
    <cellStyle name="Normal 2 2 2 24 2" xfId="15505" xr:uid="{B972E25B-7904-4583-8222-48A124DEBA37}"/>
    <cellStyle name="Normal 2 2 2 25" xfId="15506" xr:uid="{8EC95E0A-ACA5-43B6-839E-76427923A02E}"/>
    <cellStyle name="Normal 2 2 2 25 2" xfId="15507" xr:uid="{893A42F1-B172-4087-87FA-CE171A0EA2B8}"/>
    <cellStyle name="Normal 2 2 2 26" xfId="15508" xr:uid="{50FF8297-1AAF-4A7C-8468-62FEA4682D44}"/>
    <cellStyle name="Normal 2 2 2 26 2" xfId="15509" xr:uid="{A53FF2F3-4CF5-496D-8185-58316F341A7A}"/>
    <cellStyle name="Normal 2 2 2 27" xfId="15510" xr:uid="{4B96C043-B126-424F-ABFA-23CE36CE1A65}"/>
    <cellStyle name="Normal 2 2 2 27 2" xfId="15511" xr:uid="{FB8E0B01-0A59-4AEA-BF43-93F7F7AE7AAB}"/>
    <cellStyle name="Normal 2 2 2 28" xfId="15512" xr:uid="{4FF61FE1-3850-463E-95FB-C0B928503BE5}"/>
    <cellStyle name="Normal 2 2 2 28 2" xfId="15513" xr:uid="{A410B692-0B96-42BC-826A-66FCD4FF5A31}"/>
    <cellStyle name="Normal 2 2 2 29" xfId="15514" xr:uid="{01165CFD-B02A-42D2-83A6-58AA2B0D3BDF}"/>
    <cellStyle name="Normal 2 2 2 29 2" xfId="15515" xr:uid="{08848707-717D-442A-92A7-C006B8B5CE34}"/>
    <cellStyle name="Normal 2 2 2 3" xfId="15516" xr:uid="{3C697789-7003-471E-99B7-7F60AD8A62D4}"/>
    <cellStyle name="Normal 2 2 2 3 2" xfId="15517" xr:uid="{D63FD72D-DA0A-4C09-B831-3C9191E37C9F}"/>
    <cellStyle name="Normal 2 2 2 3 2 2" xfId="15518" xr:uid="{1D4DB6C2-354D-4ADD-AF72-C91FC637FE55}"/>
    <cellStyle name="Normal 2 2 2 3 3" xfId="15519" xr:uid="{8F8FF2BA-BE29-42C3-861E-D0CD3C1084A3}"/>
    <cellStyle name="Normal 2 2 2 3 3 2" xfId="15520" xr:uid="{FC7B1A0E-40C7-4D50-95F8-305090878B0B}"/>
    <cellStyle name="Normal 2 2 2 3 4" xfId="15521" xr:uid="{172653EC-B7A8-4554-A979-0D7A6F679E2F}"/>
    <cellStyle name="Normal 2 2 2 3 5" xfId="26672" xr:uid="{30C25A4A-F762-447B-ACCE-30C1CE6CDE3E}"/>
    <cellStyle name="Normal 2 2 2 30" xfId="15522" xr:uid="{1165C3B3-B762-4BCD-A049-F05240E7312A}"/>
    <cellStyle name="Normal 2 2 2 30 2" xfId="15523" xr:uid="{4661559E-1CA5-4FC2-9680-226BD1E63333}"/>
    <cellStyle name="Normal 2 2 2 31" xfId="15524" xr:uid="{6B209A5F-C9DB-4094-AC7C-62CEB3A39161}"/>
    <cellStyle name="Normal 2 2 2 31 2" xfId="15525" xr:uid="{BC7DBFD4-B1B5-4CB1-A804-1DE9217B8AE2}"/>
    <cellStyle name="Normal 2 2 2 32" xfId="15526" xr:uid="{6B8DE9BC-7903-4B01-80FC-B6F39D976164}"/>
    <cellStyle name="Normal 2 2 2 32 2" xfId="15527" xr:uid="{E4B7D305-CDA4-4D7F-BEB4-AB22D6E0A0A2}"/>
    <cellStyle name="Normal 2 2 2 33" xfId="15528" xr:uid="{15AD5DB8-2EC1-469C-A479-CD215C67BB5C}"/>
    <cellStyle name="Normal 2 2 2 33 2" xfId="15529" xr:uid="{99A1325E-791B-461D-A550-FB1C30F6EF31}"/>
    <cellStyle name="Normal 2 2 2 34" xfId="15530" xr:uid="{7840D75F-D8C5-4586-AB3F-A15D49B237D5}"/>
    <cellStyle name="Normal 2 2 2 34 2" xfId="15531" xr:uid="{84EDBCB4-2FC7-4BE6-BD80-D8FA9D673492}"/>
    <cellStyle name="Normal 2 2 2 35" xfId="15532" xr:uid="{F26C577B-6C8D-403F-BAC1-B693B2D7F69D}"/>
    <cellStyle name="Normal 2 2 2 35 2" xfId="15533" xr:uid="{48257114-28F1-41B4-870E-C4FD5EFA2638}"/>
    <cellStyle name="Normal 2 2 2 36" xfId="15534" xr:uid="{83B306B6-6409-435E-9FAD-9C3FAB22ECB4}"/>
    <cellStyle name="Normal 2 2 2 36 2" xfId="15535" xr:uid="{DF87E255-186A-4C93-8C3A-D61EA6702A01}"/>
    <cellStyle name="Normal 2 2 2 37" xfId="15536" xr:uid="{566C4CC4-D8D3-49DF-AF56-55980BF5529C}"/>
    <cellStyle name="Normal 2 2 2 37 2" xfId="15537" xr:uid="{A2D9B0FF-D41E-4B68-BF9A-A54F1AA4B0DE}"/>
    <cellStyle name="Normal 2 2 2 38" xfId="15538" xr:uid="{71C8B65E-2A1D-4379-AA07-204AD9CD8912}"/>
    <cellStyle name="Normal 2 2 2 38 2" xfId="15539" xr:uid="{F179F627-600D-4147-8673-93B3C0077507}"/>
    <cellStyle name="Normal 2 2 2 39" xfId="15540" xr:uid="{13416BD1-C1AB-40C1-97BE-D0005769EBAB}"/>
    <cellStyle name="Normal 2 2 2 39 2" xfId="15541" xr:uid="{2231B857-01FD-454B-AC48-F55B165ECE38}"/>
    <cellStyle name="Normal 2 2 2 4" xfId="15542" xr:uid="{D41FC69F-3B91-4B04-80E8-72F10ED3639A}"/>
    <cellStyle name="Normal 2 2 2 4 2" xfId="15543" xr:uid="{97A6569A-B139-48D9-A079-F9517E7F74E5}"/>
    <cellStyle name="Normal 2 2 2 4 2 2" xfId="15544" xr:uid="{A507A72A-40CE-49D5-8C27-D43CB2603F00}"/>
    <cellStyle name="Normal 2 2 2 4 3" xfId="15545" xr:uid="{0AABDD18-4B8C-4705-9BF4-C5C5FFEE8B75}"/>
    <cellStyle name="Normal 2 2 2 4 3 2" xfId="15546" xr:uid="{1D34DDD0-0F37-4398-B7CE-A756F5711394}"/>
    <cellStyle name="Normal 2 2 2 4 4" xfId="15547" xr:uid="{A4347E63-772D-4961-B3A8-FD20640A5CB0}"/>
    <cellStyle name="Normal 2 2 2 40" xfId="15548" xr:uid="{9ED07DF9-5776-4258-B3BC-130CDC246547}"/>
    <cellStyle name="Normal 2 2 2 40 2" xfId="15549" xr:uid="{79FB2B3B-6D93-4D0D-A85C-F4BDD9A6F3A7}"/>
    <cellStyle name="Normal 2 2 2 41" xfId="15550" xr:uid="{4F66B399-FC29-4C9D-918D-E9230A8D22F8}"/>
    <cellStyle name="Normal 2 2 2 41 2" xfId="15551" xr:uid="{D7A4EB89-14CF-49CB-9A30-74FB902FC80C}"/>
    <cellStyle name="Normal 2 2 2 42" xfId="15552" xr:uid="{9493363A-8C34-47DA-A381-39E9D7F8D867}"/>
    <cellStyle name="Normal 2 2 2 42 2" xfId="15553" xr:uid="{4B2E4E46-C199-4D8C-B730-A778FC2771F7}"/>
    <cellStyle name="Normal 2 2 2 43" xfId="15554" xr:uid="{8718CC11-2890-4D40-BBD5-FF34AF691667}"/>
    <cellStyle name="Normal 2 2 2 43 2" xfId="15555" xr:uid="{E0F53EF8-97E9-4324-8754-C95DE4669FB6}"/>
    <cellStyle name="Normal 2 2 2 44" xfId="15556" xr:uid="{E90C4D3E-9BC4-449F-877D-A8DE4DE98013}"/>
    <cellStyle name="Normal 2 2 2 44 2" xfId="15557" xr:uid="{F4AE7255-9A45-42AC-9A54-D633D21D9D9C}"/>
    <cellStyle name="Normal 2 2 2 45" xfId="15558" xr:uid="{D11A7C6F-B333-4596-890E-37EC77F1A286}"/>
    <cellStyle name="Normal 2 2 2 45 2" xfId="15559" xr:uid="{454DF7CF-EF3F-4488-A42F-32DF808C8A92}"/>
    <cellStyle name="Normal 2 2 2 46" xfId="15560" xr:uid="{6DDE7158-8093-46FA-841E-7A17E059D949}"/>
    <cellStyle name="Normal 2 2 2 46 2" xfId="15561" xr:uid="{863B755A-9E1F-423F-8690-B72FE76F01B7}"/>
    <cellStyle name="Normal 2 2 2 47" xfId="15562" xr:uid="{1ED2E0FB-FA19-482C-A6C1-6A0337675EBC}"/>
    <cellStyle name="Normal 2 2 2 47 2" xfId="15563" xr:uid="{6AF076D0-03FA-42EB-A7CF-9CC9A1DDA2DE}"/>
    <cellStyle name="Normal 2 2 2 48" xfId="15564" xr:uid="{8998933D-F45F-45E7-83DD-4CAE8192F552}"/>
    <cellStyle name="Normal 2 2 2 48 2" xfId="15565" xr:uid="{37D2BEEC-4837-482C-988D-47AB61CF7313}"/>
    <cellStyle name="Normal 2 2 2 49" xfId="15566" xr:uid="{EEFEA701-A391-4D33-9AA3-2F3C96BCB61D}"/>
    <cellStyle name="Normal 2 2 2 49 2" xfId="15567" xr:uid="{9C285175-10CE-499E-AA3F-AA26E741EC45}"/>
    <cellStyle name="Normal 2 2 2 5" xfId="15568" xr:uid="{0FF07968-FF0C-4A9B-9D1D-D78146DB2F9C}"/>
    <cellStyle name="Normal 2 2 2 5 10" xfId="15569" xr:uid="{235DEA82-CDB2-4605-B73F-41E259F33664}"/>
    <cellStyle name="Normal 2 2 2 5 11" xfId="15570" xr:uid="{8759790C-7A94-4D0E-BFC4-7BCA156A9589}"/>
    <cellStyle name="Normal 2 2 2 5 12" xfId="15571" xr:uid="{C0B3EC48-B8BA-46FE-A45E-F221B2A3457C}"/>
    <cellStyle name="Normal 2 2 2 5 13" xfId="15572" xr:uid="{FCA39764-ADE9-42CA-B962-DD169E61A387}"/>
    <cellStyle name="Normal 2 2 2 5 14" xfId="15573" xr:uid="{DB92AB18-1DEF-4AD8-923B-382563C0E594}"/>
    <cellStyle name="Normal 2 2 2 5 15" xfId="15574" xr:uid="{3713AB01-6F3D-41A4-9B5A-7D055AE08CE0}"/>
    <cellStyle name="Normal 2 2 2 5 2" xfId="15575" xr:uid="{4697C16B-C0A9-41FC-BA33-5AA45BDEF83C}"/>
    <cellStyle name="Normal 2 2 2 5 3" xfId="15576" xr:uid="{B960A52F-69FB-46FB-B982-40B17B245E14}"/>
    <cellStyle name="Normal 2 2 2 5 4" xfId="15577" xr:uid="{C2E50DE6-B0E8-43E8-818C-D7B530C981F8}"/>
    <cellStyle name="Normal 2 2 2 5 5" xfId="15578" xr:uid="{577FB58C-7DA7-4F12-B082-15DBC14CE42F}"/>
    <cellStyle name="Normal 2 2 2 5 6" xfId="15579" xr:uid="{C36A9574-BEF4-4E54-BDE0-3F33D3FFB441}"/>
    <cellStyle name="Normal 2 2 2 5 7" xfId="15580" xr:uid="{B6230A54-EF12-4811-B4F8-77470E3F01E4}"/>
    <cellStyle name="Normal 2 2 2 5 8" xfId="15581" xr:uid="{381FAF8E-953E-4092-9117-73D2E4B7F2FF}"/>
    <cellStyle name="Normal 2 2 2 5 9" xfId="15582" xr:uid="{58F19E32-0BAF-417C-9C67-9BB387FB7B38}"/>
    <cellStyle name="Normal 2 2 2 50" xfId="15583" xr:uid="{99D2F46A-0607-4659-BE10-DF31042A094A}"/>
    <cellStyle name="Normal 2 2 2 6" xfId="15584" xr:uid="{3D13538A-B4EF-40D5-AD48-9EE63B8A9690}"/>
    <cellStyle name="Normal 2 2 2 6 2" xfId="15585" xr:uid="{C6181566-AC8D-42DA-881E-7876596E5A89}"/>
    <cellStyle name="Normal 2 2 2 7" xfId="15586" xr:uid="{9ACDC811-86ED-4C4C-952F-B3BBD04E1834}"/>
    <cellStyle name="Normal 2 2 2 7 2" xfId="15587" xr:uid="{F18001D3-0024-414B-B0AD-000EDEA083EC}"/>
    <cellStyle name="Normal 2 2 2 8" xfId="15588" xr:uid="{F8B654B2-2CE2-40F0-968B-49D8F6491049}"/>
    <cellStyle name="Normal 2 2 2 8 2" xfId="15589" xr:uid="{E8658760-B3F2-4348-8CCB-AF7FA14345F6}"/>
    <cellStyle name="Normal 2 2 2 9" xfId="15590" xr:uid="{DE45381F-918A-48CD-8312-F726B2FC5BD2}"/>
    <cellStyle name="Normal 2 2 2 9 2" xfId="15591" xr:uid="{C28D1567-E29E-412C-B4A9-1EFC6CA56637}"/>
    <cellStyle name="Normal 2 2 20" xfId="15592" xr:uid="{84F342F7-80AE-4E62-A20C-493549843C1C}"/>
    <cellStyle name="Normal 2 2 21" xfId="15593" xr:uid="{9536F14C-AEBD-4072-9347-D28059733E36}"/>
    <cellStyle name="Normal 2 2 22" xfId="15594" xr:uid="{796B2AB0-9CD1-4351-B066-416D98347960}"/>
    <cellStyle name="Normal 2 2 23" xfId="15595" xr:uid="{DCFD8E19-863F-4B59-957B-528B357267CE}"/>
    <cellStyle name="Normal 2 2 24" xfId="15596" xr:uid="{7926588B-7FEF-42D5-98FE-291092780B6E}"/>
    <cellStyle name="Normal 2 2 25" xfId="15597" xr:uid="{561886D9-1DA5-4978-B9B8-3F1496404CD5}"/>
    <cellStyle name="Normal 2 2 26" xfId="15598" xr:uid="{165DBE49-069A-4448-9CAB-90DDA14A158A}"/>
    <cellStyle name="Normal 2 2 27" xfId="15599" xr:uid="{79B909BC-2D7B-4B3A-A217-E073F03F5802}"/>
    <cellStyle name="Normal 2 2 28" xfId="15600" xr:uid="{21ACEECC-9DC3-4E5B-8E74-B0EBEAD76310}"/>
    <cellStyle name="Normal 2 2 29" xfId="15601" xr:uid="{82BD9463-D306-4B7A-B978-80C1FA5DC355}"/>
    <cellStyle name="Normal 2 2 3" xfId="15602" xr:uid="{AF5F8C8C-68D5-4D37-A33C-42BA05B31300}"/>
    <cellStyle name="Normal 2 2 3 2" xfId="15603" xr:uid="{4E1369AD-C414-4298-926B-BB84708F428F}"/>
    <cellStyle name="Normal 2 2 3 2 2" xfId="15604" xr:uid="{15D44A7B-4821-4A4B-9AE3-4131D74C4CFC}"/>
    <cellStyle name="Normal 2 2 3 2 3" xfId="26307" xr:uid="{CDF32910-A234-4B3E-ABCD-1367B39F84C6}"/>
    <cellStyle name="Normal 2 2 3 3" xfId="15605" xr:uid="{E6165236-B405-49C8-9CB7-D2D5C73976D8}"/>
    <cellStyle name="Normal 2 2 30" xfId="15606" xr:uid="{A64C7D71-5F79-447C-B36D-13215888F254}"/>
    <cellStyle name="Normal 2 2 31" xfId="15607" xr:uid="{E40DFC0D-61EC-4D8A-984B-B01F2054DF58}"/>
    <cellStyle name="Normal 2 2 32" xfId="15608" xr:uid="{BAD8EFE4-203F-4D21-9771-9D4E395A41B2}"/>
    <cellStyle name="Normal 2 2 33" xfId="15609" xr:uid="{8533B4AE-6DA9-45EF-8268-764B6F5AB874}"/>
    <cellStyle name="Normal 2 2 34" xfId="15610" xr:uid="{89176430-44B9-4405-9F5A-296E973A5F79}"/>
    <cellStyle name="Normal 2 2 35" xfId="15611" xr:uid="{3AB663B6-4DAB-451D-A34E-04F64059D08D}"/>
    <cellStyle name="Normal 2 2 36" xfId="15612" xr:uid="{2ACE41BB-7EBF-472E-89D0-78D02E4E1B8C}"/>
    <cellStyle name="Normal 2 2 37" xfId="15613" xr:uid="{2E0FEEA5-2FDB-44C3-AB63-2F5E33BCA6A2}"/>
    <cellStyle name="Normal 2 2 38" xfId="15614" xr:uid="{AC3A45CC-0BB6-43C9-AD0B-E177DCE4AFB8}"/>
    <cellStyle name="Normal 2 2 39" xfId="15615" xr:uid="{4FF53B13-F9A9-478D-83CC-E33D22862653}"/>
    <cellStyle name="Normal 2 2 4" xfId="15616" xr:uid="{7FAC3993-8550-4CA3-BC5A-5D912E97F1D3}"/>
    <cellStyle name="Normal 2 2 4 10" xfId="15617" xr:uid="{E96AD5DB-7895-4982-9505-56D632CA030E}"/>
    <cellStyle name="Normal 2 2 4 10 2" xfId="15618" xr:uid="{961F160F-F5C9-4A3B-9B67-92BBFDC262BF}"/>
    <cellStyle name="Normal 2 2 4 11" xfId="15619" xr:uid="{91DA149C-A5E3-43ED-935C-53F90B863D7C}"/>
    <cellStyle name="Normal 2 2 4 11 2" xfId="15620" xr:uid="{533E63A3-24DA-411C-ABCF-55278934AB13}"/>
    <cellStyle name="Normal 2 2 4 12" xfId="15621" xr:uid="{AB666BF8-9DF9-40B5-8FEC-29F626A8DF7A}"/>
    <cellStyle name="Normal 2 2 4 12 2" xfId="15622" xr:uid="{1D6D51E9-75AF-46F1-A44E-B2CB5AA88A95}"/>
    <cellStyle name="Normal 2 2 4 13" xfId="15623" xr:uid="{AA256E35-ABB3-484E-B169-FF99EF2DC04A}"/>
    <cellStyle name="Normal 2 2 4 13 2" xfId="15624" xr:uid="{80064743-0562-41BC-890E-C100D2BC3FE7}"/>
    <cellStyle name="Normal 2 2 4 14" xfId="15625" xr:uid="{17C20998-9F38-4C64-BFEE-9845E2F8367E}"/>
    <cellStyle name="Normal 2 2 4 14 2" xfId="15626" xr:uid="{843BCE1C-6AF1-45FB-8F71-3DC8DDCA7D68}"/>
    <cellStyle name="Normal 2 2 4 15" xfId="15627" xr:uid="{BB00F655-DFC3-455C-9B73-01509D4401E0}"/>
    <cellStyle name="Normal 2 2 4 15 2" xfId="15628" xr:uid="{F08EE1B5-96A9-4DB3-8364-46652216A0D5}"/>
    <cellStyle name="Normal 2 2 4 16" xfId="15629" xr:uid="{8F9F025C-C54C-4DEC-A179-6C948B03DCD3}"/>
    <cellStyle name="Normal 2 2 4 16 2" xfId="15630" xr:uid="{5C140E68-4CE9-4D1E-88A5-8E0FC353335F}"/>
    <cellStyle name="Normal 2 2 4 17" xfId="15631" xr:uid="{871DD496-FDA0-4D41-BA43-DB8E5ED9FECE}"/>
    <cellStyle name="Normal 2 2 4 18" xfId="26308" xr:uid="{FEC29DD6-B67B-4759-AF53-BD1CF24D5B66}"/>
    <cellStyle name="Normal 2 2 4 2" xfId="15632" xr:uid="{FB6C9685-1513-454E-B40A-909B0B127DFE}"/>
    <cellStyle name="Normal 2 2 4 2 10" xfId="15633" xr:uid="{AA933432-2D6A-4EC1-92AE-521F73964993}"/>
    <cellStyle name="Normal 2 2 4 2 11" xfId="15634" xr:uid="{5D7F3ADF-74D7-4389-9BFC-0AE730875C83}"/>
    <cellStyle name="Normal 2 2 4 2 12" xfId="15635" xr:uid="{29EEDB76-C908-4F8E-B3A1-A3A941D1825B}"/>
    <cellStyle name="Normal 2 2 4 2 13" xfId="15636" xr:uid="{4AF1B829-5F39-4F0F-B46A-646058E6EB44}"/>
    <cellStyle name="Normal 2 2 4 2 14" xfId="15637" xr:uid="{AE10FBEF-2022-4FE3-9879-9652E3B72B9D}"/>
    <cellStyle name="Normal 2 2 4 2 15" xfId="15638" xr:uid="{1147D2DF-08EC-4F38-BBF1-547D30884B6D}"/>
    <cellStyle name="Normal 2 2 4 2 2" xfId="15639" xr:uid="{1748B43C-3CD1-4BA9-A5C0-81865D04948C}"/>
    <cellStyle name="Normal 2 2 4 2 3" xfId="15640" xr:uid="{F02B806F-5F0C-4298-9E15-9C99CDC083A5}"/>
    <cellStyle name="Normal 2 2 4 2 4" xfId="15641" xr:uid="{124140F2-D9C6-4CCC-AFD9-627F2C312822}"/>
    <cellStyle name="Normal 2 2 4 2 5" xfId="15642" xr:uid="{5CCB20F2-2F68-4F9D-904D-E229D1B6AD4E}"/>
    <cellStyle name="Normal 2 2 4 2 6" xfId="15643" xr:uid="{F9B76CF3-95F8-406B-B01E-06B1923348FB}"/>
    <cellStyle name="Normal 2 2 4 2 7" xfId="15644" xr:uid="{C81CCD8C-2794-4475-A1C5-28B2B3A0F8AC}"/>
    <cellStyle name="Normal 2 2 4 2 8" xfId="15645" xr:uid="{928A78D3-21D6-452C-96EB-9CDB831B1EC7}"/>
    <cellStyle name="Normal 2 2 4 2 9" xfId="15646" xr:uid="{F81CB1ED-D65D-45A5-A6EC-4B2961F44B5D}"/>
    <cellStyle name="Normal 2 2 4 3" xfId="15647" xr:uid="{E327F8F2-516D-4ED8-AA51-2F90875A2B10}"/>
    <cellStyle name="Normal 2 2 4 3 2" xfId="15648" xr:uid="{B64B0AD7-7428-4722-B153-7BA2510EEB2D}"/>
    <cellStyle name="Normal 2 2 4 4" xfId="15649" xr:uid="{CE6D11FA-B731-4362-A945-96CB1863DF74}"/>
    <cellStyle name="Normal 2 2 4 4 2" xfId="15650" xr:uid="{8B46BB42-AF0E-444E-A45B-1300FFE4C418}"/>
    <cellStyle name="Normal 2 2 4 5" xfId="15651" xr:uid="{8ED53326-E6C9-43B0-B722-19922A726FFF}"/>
    <cellStyle name="Normal 2 2 4 5 2" xfId="15652" xr:uid="{2B5439FE-F9BF-4558-B846-EB4904A7E2DC}"/>
    <cellStyle name="Normal 2 2 4 6" xfId="15653" xr:uid="{B83F64FC-36BD-4B84-8B14-986B2580FC3A}"/>
    <cellStyle name="Normal 2 2 4 6 2" xfId="15654" xr:uid="{54035347-6103-4FEB-A146-D3035FA546D4}"/>
    <cellStyle name="Normal 2 2 4 7" xfId="15655" xr:uid="{50B8C91D-6A49-4F45-A732-027A4E237906}"/>
    <cellStyle name="Normal 2 2 4 7 2" xfId="15656" xr:uid="{0C1AA285-C5E4-4CA8-9A06-60D5E228110B}"/>
    <cellStyle name="Normal 2 2 4 8" xfId="15657" xr:uid="{D572F974-5C7D-45E1-9893-4FDCE4C394B0}"/>
    <cellStyle name="Normal 2 2 4 8 2" xfId="15658" xr:uid="{80E9C079-CC2D-4BEC-A5E0-D9139A97F601}"/>
    <cellStyle name="Normal 2 2 4 9" xfId="15659" xr:uid="{D7B19C4C-0430-477B-88E5-925CED5721A5}"/>
    <cellStyle name="Normal 2 2 4 9 2" xfId="15660" xr:uid="{65654AB8-D7FA-49B4-A3ED-64835681E75A}"/>
    <cellStyle name="Normal 2 2 40" xfId="15661" xr:uid="{2A22F86C-558B-4FC9-A4E2-5411D86B6AF7}"/>
    <cellStyle name="Normal 2 2 41" xfId="15662" xr:uid="{342CB57B-357A-496F-83AD-EDF1F68B6775}"/>
    <cellStyle name="Normal 2 2 42" xfId="15663" xr:uid="{36F914F9-DD5F-42AD-9572-40A4E999121B}"/>
    <cellStyle name="Normal 2 2 43" xfId="15664" xr:uid="{45DC71C4-0B3D-4433-B1E2-BFEC47E8A1F4}"/>
    <cellStyle name="Normal 2 2 44" xfId="15665" xr:uid="{55420322-C0CB-408C-8957-3A0682A72C7F}"/>
    <cellStyle name="Normal 2 2 45" xfId="15666" xr:uid="{B4BA6A87-C365-41EA-A68F-38710DE1FBA4}"/>
    <cellStyle name="Normal 2 2 46" xfId="15667" xr:uid="{F42876A9-ABBE-4B85-9766-F1D251F2CCB2}"/>
    <cellStyle name="Normal 2 2 47" xfId="15668" xr:uid="{106D15B6-CBFE-4699-8CF6-B5AD80821BD7}"/>
    <cellStyle name="Normal 2 2 48" xfId="15669" xr:uid="{B8DA5D4F-D17D-4D6B-813B-F0EA3B9D9BAB}"/>
    <cellStyle name="Normal 2 2 49" xfId="174" xr:uid="{8354F1C5-5297-4D4B-867C-89F1A66765EF}"/>
    <cellStyle name="Normal 2 2 5" xfId="15670" xr:uid="{4208988F-1F77-4889-ADA0-984DFF8F6D37}"/>
    <cellStyle name="Normal 2 2 5 2" xfId="26309" xr:uid="{F9FDD8FC-7EDD-48FF-B7CA-BA4AED9BB02B}"/>
    <cellStyle name="Normal 2 2 6" xfId="15671" xr:uid="{80D38DB2-FFF8-4AFD-9FE1-8EC887AD788F}"/>
    <cellStyle name="Normal 2 2 6 10" xfId="15672" xr:uid="{97B4231D-0CB3-45A8-B25D-54AFA62F40FC}"/>
    <cellStyle name="Normal 2 2 6 10 2" xfId="15673" xr:uid="{3D3A1372-7AF2-4BC0-BBBB-124E9A806B05}"/>
    <cellStyle name="Normal 2 2 6 11" xfId="15674" xr:uid="{E3F97237-39F8-40E7-BDD9-F485CD3C4BE6}"/>
    <cellStyle name="Normal 2 2 6 11 2" xfId="15675" xr:uid="{8C599183-C0C2-4355-8279-0468A72A169E}"/>
    <cellStyle name="Normal 2 2 6 12" xfId="15676" xr:uid="{A531AE4D-83C0-482D-8A70-F67D2FE3A2C8}"/>
    <cellStyle name="Normal 2 2 6 12 2" xfId="15677" xr:uid="{7E319F31-5815-42F3-883D-5E7A837E4481}"/>
    <cellStyle name="Normal 2 2 6 13" xfId="15678" xr:uid="{468C8E50-4A04-411D-9968-B7BCA72FFBAB}"/>
    <cellStyle name="Normal 2 2 6 13 2" xfId="15679" xr:uid="{45363388-BA5F-4748-B94F-D410D7900B3F}"/>
    <cellStyle name="Normal 2 2 6 14" xfId="15680" xr:uid="{DA3AC5A4-E838-40D2-BA01-E2AD35FE33C0}"/>
    <cellStyle name="Normal 2 2 6 14 2" xfId="15681" xr:uid="{23C0E10A-BF11-4790-B236-1645046986EC}"/>
    <cellStyle name="Normal 2 2 6 15" xfId="15682" xr:uid="{26EB731B-8DBE-4ABC-B983-3504DF7518AE}"/>
    <cellStyle name="Normal 2 2 6 15 2" xfId="15683" xr:uid="{D058BD53-6509-4F7E-9E45-409C33EBACE4}"/>
    <cellStyle name="Normal 2 2 6 16" xfId="15684" xr:uid="{E2E8C91A-6C92-4443-8127-C326DEC8F81F}"/>
    <cellStyle name="Normal 2 2 6 16 2" xfId="15685" xr:uid="{05F5A073-FB66-4ECF-96E1-A2B7160BB202}"/>
    <cellStyle name="Normal 2 2 6 17" xfId="15686" xr:uid="{66B46461-EF20-4B1F-AFDE-3A6962356B76}"/>
    <cellStyle name="Normal 2 2 6 18" xfId="26559" xr:uid="{2F27AB21-8307-4D36-8378-61CA121C0EDE}"/>
    <cellStyle name="Normal 2 2 6 2" xfId="15687" xr:uid="{C68F63F1-CB31-4963-98B2-62ACB6108257}"/>
    <cellStyle name="Normal 2 2 6 2 2" xfId="15688" xr:uid="{E370EA97-145F-4F64-9512-5E06766E9EE0}"/>
    <cellStyle name="Normal 2 2 6 3" xfId="15689" xr:uid="{F7C953CA-99B7-41AE-87A7-E7B131B55C27}"/>
    <cellStyle name="Normal 2 2 6 3 2" xfId="15690" xr:uid="{18AF74EC-7D1B-49DB-B2B5-246AA92BC480}"/>
    <cellStyle name="Normal 2 2 6 4" xfId="15691" xr:uid="{361344B9-9ED2-4CC4-BC55-A597769CDC8A}"/>
    <cellStyle name="Normal 2 2 6 4 2" xfId="15692" xr:uid="{759B1656-AA0B-41EE-831A-2ED5CE1CA973}"/>
    <cellStyle name="Normal 2 2 6 5" xfId="15693" xr:uid="{01253826-E61F-4DD2-8DDE-F4AA414FA39F}"/>
    <cellStyle name="Normal 2 2 6 5 2" xfId="15694" xr:uid="{C8D9A0A0-EB4E-4826-9075-ED4B73F85392}"/>
    <cellStyle name="Normal 2 2 6 6" xfId="15695" xr:uid="{444F7126-4D61-4B11-A2F1-1055F96DEC18}"/>
    <cellStyle name="Normal 2 2 6 6 2" xfId="15696" xr:uid="{7B6D8376-53AD-40E6-A8A1-EB961648E243}"/>
    <cellStyle name="Normal 2 2 6 7" xfId="15697" xr:uid="{F1A72743-14C7-42F0-A4EF-E314478CC1D1}"/>
    <cellStyle name="Normal 2 2 6 7 2" xfId="15698" xr:uid="{8BB87D7A-D8A0-4B7D-A49E-BFB4B0552D1F}"/>
    <cellStyle name="Normal 2 2 6 8" xfId="15699" xr:uid="{2778E48C-4682-4812-B282-FC97237C2406}"/>
    <cellStyle name="Normal 2 2 6 8 2" xfId="15700" xr:uid="{BB4F285D-455C-463D-9820-C9F6BD8BFDDD}"/>
    <cellStyle name="Normal 2 2 6 9" xfId="15701" xr:uid="{AF7B7287-8654-48AC-9EB0-1179A653BFBA}"/>
    <cellStyle name="Normal 2 2 6 9 2" xfId="15702" xr:uid="{ED7B2D2A-66EB-4FEA-8C32-B19ACBAAED96}"/>
    <cellStyle name="Normal 2 2 7" xfId="15703" xr:uid="{BCFA9DC1-E750-46CF-9FD2-647EFD6C7929}"/>
    <cellStyle name="Normal 2 2 8" xfId="15704" xr:uid="{7AB8B56A-A8E3-491F-8382-563989857990}"/>
    <cellStyle name="Normal 2 2 9" xfId="15705" xr:uid="{757B0515-A4D3-46A7-A279-C0730849454F}"/>
    <cellStyle name="Normal 2 2_AJ_BIE_C" xfId="15706" xr:uid="{E20C643B-F12C-4CE2-A1D0-53D83C88DE17}"/>
    <cellStyle name="Normal 2 20" xfId="175" xr:uid="{D9493379-6746-4515-99BC-FE77C3271231}"/>
    <cellStyle name="Normal 2 20 2" xfId="15708" xr:uid="{B9A69EEA-DA7B-43FA-9850-8591E8B3C9AB}"/>
    <cellStyle name="Normal 2 20 2 2" xfId="26310" xr:uid="{201D07E3-353C-47B1-A0E5-6A33AFD923AD}"/>
    <cellStyle name="Normal 2 20 3" xfId="15707" xr:uid="{C77D0032-8A23-4396-8FA6-3BCB6A084199}"/>
    <cellStyle name="Normal 2 20 3 2" xfId="26311" xr:uid="{911A4B89-DB99-43AA-8720-9EE0307F03B2}"/>
    <cellStyle name="Normal 2 21" xfId="176" xr:uid="{C3C1F892-0B44-4880-8F62-E6E13454DEBB}"/>
    <cellStyle name="Normal 2 21 2" xfId="15710" xr:uid="{24DCB67D-4C87-4DF4-97F7-F5E87F9C9F0B}"/>
    <cellStyle name="Normal 2 21 2 2" xfId="26312" xr:uid="{635E0443-F042-4F01-AB3E-01B648090245}"/>
    <cellStyle name="Normal 2 21 3" xfId="15709" xr:uid="{E7435D98-6078-4E6C-840F-B5E6C0F9B08B}"/>
    <cellStyle name="Normal 2 21 3 2" xfId="26313" xr:uid="{028E2992-136D-403E-9884-DE8F953590C4}"/>
    <cellStyle name="Normal 2 22" xfId="15711" xr:uid="{D61BEBD7-9901-4B32-8080-511E2FD7A4AA}"/>
    <cellStyle name="Normal 2 22 2" xfId="15712" xr:uid="{38172CDB-53FC-4B4B-9A11-C3A290996989}"/>
    <cellStyle name="Normal 2 22 2 2" xfId="26923" xr:uid="{41D93A60-B45B-4803-AB7F-915B615EDBE3}"/>
    <cellStyle name="Normal 2 22 3" xfId="25808" xr:uid="{B530B9C2-2D50-43B2-846E-9D2BECCFAA62}"/>
    <cellStyle name="Normal 2 23" xfId="15713" xr:uid="{FD16CD3E-0560-4E5A-93C4-8C28224CDFEE}"/>
    <cellStyle name="Normal 2 23 2" xfId="15714" xr:uid="{3BCB7CC0-0CF6-4A9A-B884-3D4B4589512B}"/>
    <cellStyle name="Normal 2 23 3" xfId="26314" xr:uid="{830A7EFE-BF81-45FA-A7D5-9BC93DDD681E}"/>
    <cellStyle name="Normal 2 24" xfId="177" xr:uid="{2164E7F5-BBD3-4253-9F3B-27F2602B1F9E}"/>
    <cellStyle name="Normal 2 24 2" xfId="121" xr:uid="{231A8D31-13B9-4F1A-A106-9D8A43BA961B}"/>
    <cellStyle name="Normal 2 24 2 2" xfId="31" xr:uid="{7313EE58-D42F-4F75-8E61-D30447D8AEE7}"/>
    <cellStyle name="Normal 2 24 2 2 2" xfId="26315" xr:uid="{D0331A34-AEC2-4A0A-ABBD-1B2ADE5C554A}"/>
    <cellStyle name="Normal 2 24 2 2 3" xfId="33" xr:uid="{175F20D6-1BB3-43A3-AB0C-55357491CC9D}"/>
    <cellStyle name="Normal 2 24 2 3" xfId="15716" xr:uid="{DFD69E40-38AD-4B90-9923-7DCF5AF729B1}"/>
    <cellStyle name="Normal 2 24 3" xfId="15715" xr:uid="{E74B2F6A-A8E3-489F-A60B-8582FA005381}"/>
    <cellStyle name="Normal 2 25" xfId="15717" xr:uid="{FCD1F2DD-621D-45B9-9077-F3392295B26F}"/>
    <cellStyle name="Normal 2 25 2" xfId="15718" xr:uid="{F75D0D26-4D27-456A-B076-2C2A852DAAE5}"/>
    <cellStyle name="Normal 2 25 3" xfId="26316" xr:uid="{8D74B32C-3266-41A0-8DEB-2185619BBACB}"/>
    <cellStyle name="Normal 2 26" xfId="15719" xr:uid="{A4587AC5-A28D-44E7-BCAA-8CEEB8177392}"/>
    <cellStyle name="Normal 2 26 2" xfId="15720" xr:uid="{9E67A9B4-C83C-45C7-8225-068D8F106DBE}"/>
    <cellStyle name="Normal 2 26 3" xfId="26317" xr:uid="{8E089DC9-EB97-42A7-B576-342C1ACD4FB8}"/>
    <cellStyle name="Normal 2 27" xfId="15721" xr:uid="{99E3CCF8-7122-40E3-AC61-7601D3288471}"/>
    <cellStyle name="Normal 2 27 2" xfId="15722" xr:uid="{3AA51657-A203-4EFD-92E1-6DC87D81AE17}"/>
    <cellStyle name="Normal 2 27 3" xfId="26318" xr:uid="{CBDF3756-7DF3-44AD-9CE7-67D57669053E}"/>
    <cellStyle name="Normal 2 28" xfId="15723" xr:uid="{07C88B08-EE2A-4E4C-8BBB-150C24B28535}"/>
    <cellStyle name="Normal 2 28 2" xfId="15724" xr:uid="{A41BA4DE-27E3-4241-B94A-FBFE77AA9E71}"/>
    <cellStyle name="Normal 2 28 3" xfId="26319" xr:uid="{723B07CD-59E7-459A-9900-4ED740AFEBBE}"/>
    <cellStyle name="Normal 2 29" xfId="15725" xr:uid="{51EA7F0A-060E-410D-86BF-F301C63B754C}"/>
    <cellStyle name="Normal 2 29 2" xfId="15726" xr:uid="{70077CEE-2CB9-4F80-9A02-3F30A9A0E059}"/>
    <cellStyle name="Normal 2 29 3" xfId="26320" xr:uid="{C73CCCD8-2D2A-4F56-80C1-360B18230FC7}"/>
    <cellStyle name="Normal 2 3" xfId="178" xr:uid="{770AD40A-47E6-4E05-8A8F-50D01E844C84}"/>
    <cellStyle name="Normal 2 3 2" xfId="15728" xr:uid="{31856802-94A8-4DC7-98C0-71B21AB6D531}"/>
    <cellStyle name="Normal 2 3 2 2" xfId="15729" xr:uid="{151F1E0E-F878-4E5C-8904-95424DAE460B}"/>
    <cellStyle name="Normal 2 3 2 2 2" xfId="26806" xr:uid="{57CD2A07-6158-4F38-922D-06FC040DA47D}"/>
    <cellStyle name="Normal 2 3 2 3" xfId="15730" xr:uid="{C6E272AB-844E-4E1B-A6B1-3375CF29B29A}"/>
    <cellStyle name="Normal 2 3 2 4" xfId="26321" xr:uid="{D9C7E41E-EA66-4CEE-BDC7-B5DBE5F261FD}"/>
    <cellStyle name="Normal 2 3 3" xfId="15731" xr:uid="{785C7A1A-AE7A-45DD-98A7-16F670148244}"/>
    <cellStyle name="Normal 2 3 3 2" xfId="15732" xr:uid="{55C011D1-A74B-4D50-9907-674125922E0A}"/>
    <cellStyle name="Normal 2 3 3 3" xfId="26322" xr:uid="{2DFFC269-03AB-4535-9DA1-BD7DF51806FC}"/>
    <cellStyle name="Normal 2 3 4" xfId="15733" xr:uid="{FE80609A-A350-47A7-B8D3-BD7003D8C59D}"/>
    <cellStyle name="Normal 2 3 4 2" xfId="26556" xr:uid="{7A10B04F-37A0-402A-91B7-B936F88E6AF3}"/>
    <cellStyle name="Normal 2 3 5" xfId="15727" xr:uid="{71B92425-62CF-4A4A-8DCB-FD3C9F0CBD98}"/>
    <cellStyle name="Normal 2 3_AFP" xfId="15734" xr:uid="{296018EC-2410-4A71-8E0D-A9494322D77A}"/>
    <cellStyle name="Normal 2 30" xfId="15735" xr:uid="{472E6A13-91C8-4859-82CE-6E6C2F675C39}"/>
    <cellStyle name="Normal 2 30 2" xfId="15736" xr:uid="{0A7EBEB5-4159-48C0-AA3D-CC128DEC3FAF}"/>
    <cellStyle name="Normal 2 30 3" xfId="26323" xr:uid="{F4D50F90-6629-4C06-87FB-294061F8341F}"/>
    <cellStyle name="Normal 2 31" xfId="15737" xr:uid="{B042847F-2DBF-492B-A691-A2BB568C9E91}"/>
    <cellStyle name="Normal 2 31 2" xfId="15738" xr:uid="{5FCD5F34-BB9D-403D-86C3-4EBF314CD256}"/>
    <cellStyle name="Normal 2 31 3" xfId="26324" xr:uid="{6219609D-C8B3-400C-8B5D-8D2B8AC76E25}"/>
    <cellStyle name="Normal 2 32" xfId="15739" xr:uid="{40A6E04A-C016-4AAA-B221-5D472109C7B3}"/>
    <cellStyle name="Normal 2 32 2" xfId="15740" xr:uid="{1D80968E-CEA6-401D-80D2-0A39E2660A60}"/>
    <cellStyle name="Normal 2 32 3" xfId="26325" xr:uid="{0CE3755A-D356-4E1A-9887-4C289C7F0EC8}"/>
    <cellStyle name="Normal 2 33" xfId="15741" xr:uid="{BEA5CB01-5AF6-46E7-910C-6277A83F851B}"/>
    <cellStyle name="Normal 2 33 2" xfId="15742" xr:uid="{B8235E22-8A84-4122-8ED1-2C3942B52B33}"/>
    <cellStyle name="Normal 2 33 3" xfId="26326" xr:uid="{4AF52819-82DD-4035-ADC9-E6F5DF28E19A}"/>
    <cellStyle name="Normal 2 34" xfId="15743" xr:uid="{678A3CB1-E526-4193-BC11-EF3DFE2930FD}"/>
    <cellStyle name="Normal 2 34 2" xfId="15744" xr:uid="{A6F9911F-2720-40FB-B05C-8D2D03C1454B}"/>
    <cellStyle name="Normal 2 34 3" xfId="26327" xr:uid="{F4EFF224-B146-4CA1-B9E5-D61F3E4D86D0}"/>
    <cellStyle name="Normal 2 35" xfId="15745" xr:uid="{436236A4-A159-425B-A292-059DF7E8D7BB}"/>
    <cellStyle name="Normal 2 35 2" xfId="15746" xr:uid="{7A3FCFE9-3E5C-49E4-8E7C-8034BEE972DB}"/>
    <cellStyle name="Normal 2 35 3" xfId="26328" xr:uid="{55D64312-4069-4766-B8D6-FBA643B27D88}"/>
    <cellStyle name="Normal 2 36" xfId="15747" xr:uid="{575EE7EC-B585-49D5-ACD2-4A5310DD71A4}"/>
    <cellStyle name="Normal 2 36 2" xfId="15748" xr:uid="{0882C979-5D4F-443A-9798-DA04707C8FB4}"/>
    <cellStyle name="Normal 2 36 3" xfId="26329" xr:uid="{3895B23F-5B6D-4AC0-861B-CBA2A90CE9C9}"/>
    <cellStyle name="Normal 2 37" xfId="15749" xr:uid="{9B89DBCE-FED9-42D4-AE88-32C4472511CC}"/>
    <cellStyle name="Normal 2 37 2" xfId="15750" xr:uid="{81A22496-A5E5-4680-93A5-25AB50EB64E1}"/>
    <cellStyle name="Normal 2 37 3" xfId="26330" xr:uid="{D34BC4EF-DE1C-42F6-B60A-0721F1C84911}"/>
    <cellStyle name="Normal 2 38" xfId="15751" xr:uid="{3870F8F5-CD11-492D-B06A-B985F34E48E1}"/>
    <cellStyle name="Normal 2 38 2" xfId="15752" xr:uid="{DA61C0CD-5669-4D05-90B0-EBA3E14D4F4B}"/>
    <cellStyle name="Normal 2 39" xfId="15753" xr:uid="{FB9B3482-C06F-4B3A-A13C-2843DE204891}"/>
    <cellStyle name="Normal 2 39 2" xfId="15754" xr:uid="{F1A3AA44-C06B-4AD6-9059-B38BB8C1745B}"/>
    <cellStyle name="Normal 2 4" xfId="179" xr:uid="{7D3513C5-EC70-4FDC-B265-B96E6E1128CC}"/>
    <cellStyle name="Normal 2 4 2" xfId="15756" xr:uid="{4141AA17-637E-42DF-8966-F3365D794D95}"/>
    <cellStyle name="Normal 2 4 2 2" xfId="15757" xr:uid="{6436AF6C-A17F-48EB-9D9D-EAD0D26613D2}"/>
    <cellStyle name="Normal 2 4 2 3" xfId="26331" xr:uid="{458BE98D-FAE5-48DE-9F01-4E23CFEAB9CD}"/>
    <cellStyle name="Normal 2 4 3" xfId="15758" xr:uid="{07814A23-7759-4C66-82CC-D059CAF6F97E}"/>
    <cellStyle name="Normal 2 4 3 2" xfId="15759" xr:uid="{DEB61307-5BAC-4CD3-93F3-89043EDC4437}"/>
    <cellStyle name="Normal 2 4 3 3" xfId="26332" xr:uid="{2F9C7213-258A-4E33-8047-8F2ED50FC94A}"/>
    <cellStyle name="Normal 2 4 4" xfId="15760" xr:uid="{E87CD54F-9306-46ED-92AC-370835E80EF5}"/>
    <cellStyle name="Normal 2 4 4 2" xfId="26557" xr:uid="{B646F34F-0508-42AE-95E5-61EDCC82BB52}"/>
    <cellStyle name="Normal 2 4 5" xfId="15755" xr:uid="{087EA004-171F-4DA9-9C71-6E8A80FBEEA4}"/>
    <cellStyle name="Normal 2 40" xfId="15761" xr:uid="{B58FB695-91F8-44F8-8290-4BDE6247F1C0}"/>
    <cellStyle name="Normal 2 40 2" xfId="15762" xr:uid="{1716EDB2-4146-4F56-9327-9B2FCDC2C285}"/>
    <cellStyle name="Normal 2 41" xfId="15763" xr:uid="{2BA56ABF-2277-449C-9DE7-5D3767C8F428}"/>
    <cellStyle name="Normal 2 41 2" xfId="15764" xr:uid="{EB7776DC-99F8-4C9A-905A-F648F1BBA82F}"/>
    <cellStyle name="Normal 2 42" xfId="15765" xr:uid="{4F387B65-FB5A-4A1E-AD93-4305B438E65D}"/>
    <cellStyle name="Normal 2 42 2" xfId="15766" xr:uid="{C09BB24E-D06B-43CC-8D4E-40E20C7F43A8}"/>
    <cellStyle name="Normal 2 43" xfId="15767" xr:uid="{77F96B37-A568-4B33-BFB0-5E7C8ACDAA7D}"/>
    <cellStyle name="Normal 2 43 2" xfId="15768" xr:uid="{C70CD55D-2361-4248-8826-7B5C94B200A3}"/>
    <cellStyle name="Normal 2 44" xfId="15769" xr:uid="{A12A9E9B-3764-4736-8E51-D016C925D343}"/>
    <cellStyle name="Normal 2 44 2" xfId="15770" xr:uid="{6FA95D27-95E1-4108-9979-5FE90F7B01DA}"/>
    <cellStyle name="Normal 2 45" xfId="15771" xr:uid="{4CBAF028-080A-4122-AC91-16902B2D0FFF}"/>
    <cellStyle name="Normal 2 45 2" xfId="15772" xr:uid="{A5F49809-3847-4848-9A92-F16C3DEFB63B}"/>
    <cellStyle name="Normal 2 46" xfId="15773" xr:uid="{556A447D-9DBB-459D-9E55-49E11C4BA8E0}"/>
    <cellStyle name="Normal 2 46 2" xfId="15774" xr:uid="{3EDC00C7-F535-4048-9B6A-8C649CFD229C}"/>
    <cellStyle name="Normal 2 47" xfId="15775" xr:uid="{5B0CAFBC-0C3C-45AE-A37B-EEC78A309377}"/>
    <cellStyle name="Normal 2 47 2" xfId="15776" xr:uid="{E4E24BCA-C712-4577-BC1B-C6298FD17562}"/>
    <cellStyle name="Normal 2 48" xfId="15777" xr:uid="{5E929ABC-D02C-4EC9-A106-533E332B5858}"/>
    <cellStyle name="Normal 2 48 2" xfId="15778" xr:uid="{48058DCA-1DBB-42C4-90F3-DE91B53B2DBC}"/>
    <cellStyle name="Normal 2 49" xfId="15779" xr:uid="{9B1B641A-EF94-4DE2-A674-6204287C91B7}"/>
    <cellStyle name="Normal 2 49 2" xfId="15780" xr:uid="{F60ED088-23BF-4F44-A83B-789EFD3998AA}"/>
    <cellStyle name="Normal 2 5" xfId="180" xr:uid="{B11AB2F2-ABA9-435D-9C77-33744E0E55CE}"/>
    <cellStyle name="Normal 2 5 2" xfId="15782" xr:uid="{AD547817-D3BD-4938-9332-CF4E59C037AC}"/>
    <cellStyle name="Normal 2 5 2 2" xfId="15783" xr:uid="{ED5A9063-A04A-4172-B530-1CEA6FE2F444}"/>
    <cellStyle name="Normal 2 5 2 3" xfId="26333" xr:uid="{E19C97CD-45D7-41B3-BB57-185099A09391}"/>
    <cellStyle name="Normal 2 5 3" xfId="15784" xr:uid="{56D02C7D-CEE1-475A-9C09-60136C2BC1DC}"/>
    <cellStyle name="Normal 2 5 3 2" xfId="15785" xr:uid="{66076A81-9D11-4F58-AB36-433AE1887BD8}"/>
    <cellStyle name="Normal 2 5 3 3" xfId="26334" xr:uid="{25122705-9A16-4A8C-9A4E-A08CCC467FCE}"/>
    <cellStyle name="Normal 2 5 4" xfId="15786" xr:uid="{182226A0-9695-4541-837D-C33D5A550668}"/>
    <cellStyle name="Normal 2 5 5" xfId="15781" xr:uid="{F3B291CC-725D-4D80-B3F3-549CFD5FBE2A}"/>
    <cellStyle name="Normal 2 50" xfId="15787" xr:uid="{27D668A6-F418-4FFF-AF1C-38E0D1943C72}"/>
    <cellStyle name="Normal 2 50 2" xfId="15788" xr:uid="{C1418DED-4CC7-4A6C-8BEA-34277CD424CD}"/>
    <cellStyle name="Normal 2 51" xfId="15789" xr:uid="{B09B87F8-795F-41AC-985D-E351A676529A}"/>
    <cellStyle name="Normal 2 52" xfId="15790" xr:uid="{27299356-A4CA-4D6A-A096-72B5B6E1323E}"/>
    <cellStyle name="Normal 2 53" xfId="429" xr:uid="{6FB18635-604B-4F18-96EB-D871A4137DA0}"/>
    <cellStyle name="Normal 2 54" xfId="25644" xr:uid="{E0796B7A-9A90-4F6B-8EC0-ED4DD340E686}"/>
    <cellStyle name="Normal 2 55" xfId="25648" xr:uid="{8C4E6D8C-081E-4948-8676-AF0B4C8C792A}"/>
    <cellStyle name="Normal 2 56" xfId="25660" xr:uid="{1DF61D7C-B6A3-43A7-9A79-679D2A580763}"/>
    <cellStyle name="Normal 2 6" xfId="181" xr:uid="{8A1C5C84-AB34-4BA4-80FB-C78CDFBDEE68}"/>
    <cellStyle name="Normal 2 6 10" xfId="15792" xr:uid="{76144996-1C38-4DBC-B69B-2683CC355C3B}"/>
    <cellStyle name="Normal 2 6 11" xfId="15793" xr:uid="{38AD8F2C-BB75-4FA5-B017-976A4B2955B3}"/>
    <cellStyle name="Normal 2 6 12" xfId="15794" xr:uid="{8483C378-8712-4734-AE27-008483118367}"/>
    <cellStyle name="Normal 2 6 13" xfId="15795" xr:uid="{06DA6304-CA52-41B9-8F47-622AA4B51D44}"/>
    <cellStyle name="Normal 2 6 14" xfId="15796" xr:uid="{A1970E5A-F2C2-4AD1-B904-8A95DFA8F1AE}"/>
    <cellStyle name="Normal 2 6 15" xfId="15797" xr:uid="{3F5A80EE-F036-4953-B4CF-63D750538EB8}"/>
    <cellStyle name="Normal 2 6 16" xfId="15791" xr:uid="{75F1D719-3408-4C57-925C-44A9FFA6AFBD}"/>
    <cellStyle name="Normal 2 6 2" xfId="15798" xr:uid="{BC2A384C-5124-44E8-BFBC-C619C98491AC}"/>
    <cellStyle name="Normal 2 6 3" xfId="15799" xr:uid="{1CF74A4A-12F7-44BE-B8DF-0E306224B9EC}"/>
    <cellStyle name="Normal 2 6 3 2" xfId="26335" xr:uid="{2F1C275C-5638-4CD9-B28C-5E27B72F5B28}"/>
    <cellStyle name="Normal 2 6 4" xfId="15800" xr:uid="{8E7D3A9E-7C11-4151-84AC-E82476EBE46C}"/>
    <cellStyle name="Normal 2 6 5" xfId="15801" xr:uid="{DEC0809D-ECD3-4F3D-A655-5F8FAC3C568F}"/>
    <cellStyle name="Normal 2 6 6" xfId="15802" xr:uid="{0CD18103-7397-47A5-9C92-63DEC24291DF}"/>
    <cellStyle name="Normal 2 6 7" xfId="15803" xr:uid="{B4C4328E-84A2-4164-98D2-064FB061BF0C}"/>
    <cellStyle name="Normal 2 6 8" xfId="15804" xr:uid="{2DAE0EBF-E323-433B-9120-CC19608AEB56}"/>
    <cellStyle name="Normal 2 6 9" xfId="15805" xr:uid="{F7A77E26-FD3B-4901-B64E-178E392ADB62}"/>
    <cellStyle name="Normal 2 7" xfId="182" xr:uid="{168F3DE8-F69F-4290-A638-B4BEDBAB25CC}"/>
    <cellStyle name="Normal 2 7 2" xfId="15807" xr:uid="{21641244-56C5-4247-A754-247C9FEBE4AA}"/>
    <cellStyle name="Normal 2 7 2 2" xfId="26336" xr:uid="{6952A858-0FB0-4B4D-8798-BBE57B774869}"/>
    <cellStyle name="Normal 2 7 3" xfId="15808" xr:uid="{68BB0783-DB7D-48C7-8114-7B36F8671159}"/>
    <cellStyle name="Normal 2 7 3 2" xfId="26337" xr:uid="{86BAC3FF-DB4A-4BEA-882F-C2D46EA861E1}"/>
    <cellStyle name="Normal 2 7 4" xfId="15806" xr:uid="{919CB704-DE31-460E-8955-A8068572EE1E}"/>
    <cellStyle name="Normal 2 8" xfId="183" xr:uid="{794D16DB-301E-4437-90A4-B1CE7E2B5604}"/>
    <cellStyle name="Normal 2 8 2" xfId="15810" xr:uid="{F86BDFC0-10C7-4A9C-BE99-1888436ABABE}"/>
    <cellStyle name="Normal 2 8 2 2" xfId="26338" xr:uid="{76C5E720-789B-4069-8C85-A5AAF099CAFD}"/>
    <cellStyle name="Normal 2 8 3" xfId="15811" xr:uid="{804563D1-880B-4216-96B5-A440057D54C6}"/>
    <cellStyle name="Normal 2 8 3 2" xfId="26339" xr:uid="{C2216CB1-5951-444B-A0C4-F3F603A13BA2}"/>
    <cellStyle name="Normal 2 8 4" xfId="15809" xr:uid="{E977A47D-CAA9-445C-8D8E-988E0B68B133}"/>
    <cellStyle name="Normal 2 8 4 2" xfId="26558" xr:uid="{7E588409-7FA5-4B2A-BC51-C07C6462FDC5}"/>
    <cellStyle name="Normal 2 9" xfId="184" xr:uid="{3BC9FAB6-2B40-4729-9F06-1AB6501FD3A2}"/>
    <cellStyle name="Normal 2 9 2" xfId="15813" xr:uid="{BFC1C2A0-2D50-471B-8233-2D6AD1EAE9A8}"/>
    <cellStyle name="Normal 2 9 2 2" xfId="26340" xr:uid="{ADDCF786-A711-4003-90E9-21DA1BB0F5D9}"/>
    <cellStyle name="Normal 2 9 3" xfId="15814" xr:uid="{018CE77A-D0C5-4BEB-AFD1-22F3F8E06CB5}"/>
    <cellStyle name="Normal 2 9 3 2" xfId="26341" xr:uid="{80296012-461B-4146-88CE-D8E42C595F45}"/>
    <cellStyle name="Normal 2 9 4" xfId="15812" xr:uid="{B5B6F2C2-BD04-44E6-9F66-7857EFAC77CE}"/>
    <cellStyle name="Normal 2_ NSFR (Formato Brasil)" xfId="15815" xr:uid="{9071908D-B7F2-4F34-B0C8-7AEDC11046FC}"/>
    <cellStyle name="Normal 20" xfId="15816" xr:uid="{D44B794E-044F-4137-984D-A7FB66B83B73}"/>
    <cellStyle name="Normal 20 2" xfId="16" xr:uid="{681320C4-9309-48CF-8744-B8025C5C5D28}"/>
    <cellStyle name="Normal 20 2 2" xfId="15818" xr:uid="{3814AA22-75D2-411D-9BFA-E436378CE542}"/>
    <cellStyle name="Normal 20 2 2 2" xfId="15819" xr:uid="{459145C1-E10F-412B-9A6F-D3B964B374AD}"/>
    <cellStyle name="Normal 20 2 3" xfId="15820" xr:uid="{B3F86EBE-D7D5-4CFC-A875-D7F50D656CF0}"/>
    <cellStyle name="Normal 20 2 3 2" xfId="15821" xr:uid="{2C0EF16D-3C22-404F-A1D9-4921ACE9841B}"/>
    <cellStyle name="Normal 20 2 4" xfId="15822" xr:uid="{A6382D5F-CBF6-43A2-92DB-882325F99843}"/>
    <cellStyle name="Normal 20 2 5" xfId="15817" xr:uid="{3D56AF1B-7D04-44C4-8868-C9F32E669503}"/>
    <cellStyle name="Normal 20 3" xfId="20" xr:uid="{44D49F51-FFF2-4F4E-9920-932127934373}"/>
    <cellStyle name="Normal 20 3 2" xfId="15824" xr:uid="{1FC1C930-4898-4C9C-A197-317A049C9C87}"/>
    <cellStyle name="Normal 20 3 2 2" xfId="15825" xr:uid="{FC5C2495-9FA4-45B2-A6E4-57500BC3C2CB}"/>
    <cellStyle name="Normal 20 3 3" xfId="15826" xr:uid="{126E8595-FC18-4684-93B9-105532E0992D}"/>
    <cellStyle name="Normal 20 3 3 2" xfId="15827" xr:uid="{EF4CBBFD-3996-44DD-BDED-67AB00B85140}"/>
    <cellStyle name="Normal 20 3 4" xfId="15828" xr:uid="{49A9B9C9-2F61-4A82-A7DE-B6FB2D1E1408}"/>
    <cellStyle name="Normal 20 3 5" xfId="15823" xr:uid="{327443C5-6CA3-43D6-A79B-730707B2936F}"/>
    <cellStyle name="Normal 20 4" xfId="15829" xr:uid="{1CA5990C-DB82-41AC-A8F1-CF22FDF3588E}"/>
    <cellStyle name="Normal 20 4 2" xfId="15830" xr:uid="{68CA71BD-CEE0-402D-9EE7-B38167B622DA}"/>
    <cellStyle name="Normal 20 5" xfId="18" xr:uid="{4FDF95AE-C614-4696-BDAD-88DDD8BBD80F}"/>
    <cellStyle name="Normal 20 5 2" xfId="15832" xr:uid="{9E31F628-0537-40F7-AE3C-B93107945FC1}"/>
    <cellStyle name="Normal 20 5 3" xfId="15831" xr:uid="{54DC290B-EC45-4289-B20D-E0DA58C6A8A2}"/>
    <cellStyle name="Normal 20 6" xfId="15833" xr:uid="{EB9D6330-A2A8-4718-B19D-7F5B77F492F7}"/>
    <cellStyle name="Normal 21" xfId="360" xr:uid="{8A3D91AD-F616-4533-8A5D-FF6AA651164C}"/>
    <cellStyle name="Normal 21 2" xfId="185" xr:uid="{16F38292-EB26-4AC6-BB04-F4624BD56063}"/>
    <cellStyle name="Normal 21 2 2" xfId="15836" xr:uid="{FDBC6CD3-226E-4044-AFD5-C1B6EBD5BD85}"/>
    <cellStyle name="Normal 21 2 2 2" xfId="15837" xr:uid="{E696994A-C82B-4B24-BE53-18260418773E}"/>
    <cellStyle name="Normal 21 2 2 3" xfId="26342" xr:uid="{414F3187-8FE0-42EA-A483-3911D4B1DA73}"/>
    <cellStyle name="Normal 21 2 3" xfId="15838" xr:uid="{DBB25AAA-ABE8-465C-9EB4-B2E192CA0F90}"/>
    <cellStyle name="Normal 21 2 3 2" xfId="15839" xr:uid="{1DAAEC82-93B0-4FD9-9062-224DF495743A}"/>
    <cellStyle name="Normal 21 2 4" xfId="15840" xr:uid="{49975E74-B871-4882-987D-DBBDBB5FC3FB}"/>
    <cellStyle name="Normal 21 2 5" xfId="15841" xr:uid="{AE0F2D8F-1337-436D-939A-475373E201A1}"/>
    <cellStyle name="Normal 21 2 6" xfId="15835" xr:uid="{85D93C51-A8BA-42EC-B51C-490101ABB9E0}"/>
    <cellStyle name="Normal 21 3" xfId="15842" xr:uid="{1612F1BA-FF65-4E96-A408-505AE579C9F7}"/>
    <cellStyle name="Normal 21 3 2" xfId="15843" xr:uid="{343E58D5-E777-41BD-9F9F-A9E0EC5364A4}"/>
    <cellStyle name="Normal 21 3 2 2" xfId="15844" xr:uid="{80B6087E-926B-4E1A-9920-C800F7A70E14}"/>
    <cellStyle name="Normal 21 3 3" xfId="15845" xr:uid="{C457E1CA-8966-475A-BB15-625BFF7FE54D}"/>
    <cellStyle name="Normal 21 3 3 2" xfId="15846" xr:uid="{6E680918-A411-4142-84D4-AC606D13D27C}"/>
    <cellStyle name="Normal 21 3 4" xfId="15847" xr:uid="{AAB4B4CF-E14F-4395-9B8A-5A8A91A7497D}"/>
    <cellStyle name="Normal 21 4" xfId="15848" xr:uid="{819C860A-AC17-4EBE-83A2-ABDD5FDBB692}"/>
    <cellStyle name="Normal 21 4 2" xfId="15849" xr:uid="{0CEE3385-731B-47C5-9D93-3DC2BEBFDABC}"/>
    <cellStyle name="Normal 21 5" xfId="15850" xr:uid="{B75557E9-70A8-4357-B750-6EB133786853}"/>
    <cellStyle name="Normal 21 5 2" xfId="15851" xr:uid="{16D450B0-0382-4E04-9AB1-8C5A80A04CA1}"/>
    <cellStyle name="Normal 21 6" xfId="15852" xr:uid="{FCCE48E1-138F-4D93-B62A-7A7B705FE5FC}"/>
    <cellStyle name="Normal 21 7" xfId="15853" xr:uid="{0B35F34B-5147-4BE0-A540-E4CC42A1B741}"/>
    <cellStyle name="Normal 21 8" xfId="15834" xr:uid="{C59AEDDC-E456-41E4-A302-EC2784E5DA42}"/>
    <cellStyle name="Normal 22" xfId="39" xr:uid="{D7E66378-7F3C-4647-BA7F-5BF8FFDAD969}"/>
    <cellStyle name="Normal 22 2" xfId="15854" xr:uid="{92329525-11CC-4FC9-BDEF-E403AE573A1D}"/>
    <cellStyle name="Normal 22 2 2" xfId="15855" xr:uid="{F14D88AE-7E6B-4565-94D6-AE25D3C55B91}"/>
    <cellStyle name="Normal 22 2 2 2" xfId="15856" xr:uid="{2A315445-5166-4B77-8D42-887B083731D2}"/>
    <cellStyle name="Normal 22 2 3" xfId="15857" xr:uid="{F759B399-4A9C-4D56-988D-A72AF3D88FCF}"/>
    <cellStyle name="Normal 22 2 3 2" xfId="15858" xr:uid="{262CB102-A30A-4D76-A3BE-0E10E5DBB25F}"/>
    <cellStyle name="Normal 22 2 4" xfId="15859" xr:uid="{AA824E28-1DF8-407B-983D-45F7B80B7E52}"/>
    <cellStyle name="Normal 22 2 5" xfId="15860" xr:uid="{52BD0E2C-87A3-4E2F-88E0-6D13E79EC645}"/>
    <cellStyle name="Normal 22 3" xfId="15861" xr:uid="{519583A4-94C3-4F0E-B014-607ACC7B55D1}"/>
    <cellStyle name="Normal 22 3 2" xfId="15862" xr:uid="{B1BEC9C3-D91E-473A-9B89-13F1960C5325}"/>
    <cellStyle name="Normal 22 3 2 2" xfId="15863" xr:uid="{5CF99F6A-DB98-4195-BC12-21B97E0D6BDB}"/>
    <cellStyle name="Normal 22 3 3" xfId="15864" xr:uid="{2B94E4EC-789C-4802-9B0C-7CC1C5D1D01A}"/>
    <cellStyle name="Normal 22 3 3 2" xfId="15865" xr:uid="{6A52CBEB-2D8F-4506-B4C5-DCB4F121EF95}"/>
    <cellStyle name="Normal 22 3 4" xfId="15866" xr:uid="{1BBA80EA-06F9-495E-8EF7-A72622A49605}"/>
    <cellStyle name="Normal 22 4" xfId="15867" xr:uid="{BBF1C310-9977-49EA-90BE-05303E20D1F0}"/>
    <cellStyle name="Normal 22 4 2" xfId="15868" xr:uid="{405408BD-E742-4D53-AF19-9737BA135CC9}"/>
    <cellStyle name="Normal 22 5" xfId="15869" xr:uid="{64343AAE-4103-42CA-AAED-4F7B9EAB1C94}"/>
    <cellStyle name="Normal 22 5 2" xfId="15870" xr:uid="{DA8BB9FF-D750-4664-A8B0-8F655476A909}"/>
    <cellStyle name="Normal 22 6" xfId="15871" xr:uid="{78F95292-F1F5-469D-B6B1-7863F30DC8F6}"/>
    <cellStyle name="Normal 22 7" xfId="15872" xr:uid="{39423148-BD30-4E2B-BE61-E5E7EB534075}"/>
    <cellStyle name="Normal 23" xfId="15873" xr:uid="{240860CB-15DC-44CC-82AB-EF679EC07128}"/>
    <cellStyle name="Normal 23 2" xfId="40" xr:uid="{1C01AFE1-B73A-4E90-9448-5F678F62B258}"/>
    <cellStyle name="Normal 23 2 2" xfId="15875" xr:uid="{C5EDA1A4-ADB2-4ABE-A2D4-FA6FAA4FEEEE}"/>
    <cellStyle name="Normal 23 2 2 2" xfId="15876" xr:uid="{8087C6EC-E2EB-415A-9174-7F0980F06B9D}"/>
    <cellStyle name="Normal 23 2 3" xfId="15877" xr:uid="{4B073698-252E-4F55-8252-A4911C56695E}"/>
    <cellStyle name="Normal 23 2 3 2" xfId="15878" xr:uid="{4060A54C-C796-4810-875A-943C58D66683}"/>
    <cellStyle name="Normal 23 2 4" xfId="15879" xr:uid="{3EBB75D2-52CB-4449-8345-4685F6BFA8A8}"/>
    <cellStyle name="Normal 23 2 5" xfId="15874" xr:uid="{95B89F6B-BD7A-4C00-AD95-17C8233C7DEA}"/>
    <cellStyle name="Normal 23 3" xfId="15880" xr:uid="{BD49318C-BC3D-49EE-9D83-A8DB19F30C40}"/>
    <cellStyle name="Normal 23 3 2" xfId="15881" xr:uid="{28137EC3-6DCD-45FA-A45A-2464C8898D00}"/>
    <cellStyle name="Normal 23 3 2 2" xfId="15882" xr:uid="{D618798C-08A8-4F84-8390-9F54BD3A5DDB}"/>
    <cellStyle name="Normal 23 3 3" xfId="15883" xr:uid="{C43A7B8F-ACF7-402E-9C81-0E96F4650879}"/>
    <cellStyle name="Normal 23 3 3 2" xfId="15884" xr:uid="{2BF97510-992E-498C-BBC5-C273118D9770}"/>
    <cellStyle name="Normal 23 3 4" xfId="15885" xr:uid="{490BC2B7-6ADA-4931-A1C3-F42BD34D87EB}"/>
    <cellStyle name="Normal 23 4" xfId="15886" xr:uid="{122EBC63-AFB3-4BDF-80E8-1F36863C8D49}"/>
    <cellStyle name="Normal 23 4 2" xfId="15887" xr:uid="{0DEE410C-AE27-4CBA-AF4C-4D01D2A13D2B}"/>
    <cellStyle name="Normal 23 5" xfId="15888" xr:uid="{580D0F86-7F1F-4563-B966-7855956772EB}"/>
    <cellStyle name="Normal 23 5 2" xfId="15889" xr:uid="{9095AA44-7F15-49D5-AF8D-F14B2C6D7D4E}"/>
    <cellStyle name="Normal 23 6" xfId="15890" xr:uid="{E5391B63-FAC0-49EF-B590-340E3BA6D06A}"/>
    <cellStyle name="Normal 24" xfId="43" xr:uid="{F79A7A53-8123-4D19-85B1-C683FB675848}"/>
    <cellStyle name="Normal 24 2" xfId="15891" xr:uid="{B0643AF2-B200-40A6-B852-031D5935C584}"/>
    <cellStyle name="Normal 24 2 2" xfId="15892" xr:uid="{70B2EBE9-4241-4D90-AE5D-1F1EE439918F}"/>
    <cellStyle name="Normal 24 2 2 2" xfId="15893" xr:uid="{08FEBE57-D8BB-4E10-A444-005E03C3AADF}"/>
    <cellStyle name="Normal 24 2 3" xfId="15894" xr:uid="{56C479DA-3452-4503-A18A-9039BE402843}"/>
    <cellStyle name="Normal 24 2 3 2" xfId="15895" xr:uid="{5E4AD2EE-5D4D-4BA0-BF2B-678E56631338}"/>
    <cellStyle name="Normal 24 2 4" xfId="15896" xr:uid="{2EB2450D-70A1-4231-9830-580CF4279B68}"/>
    <cellStyle name="Normal 24 2 5" xfId="15897" xr:uid="{48A7641A-992A-4D59-ACED-F01AB457C295}"/>
    <cellStyle name="Normal 24 3" xfId="15898" xr:uid="{CD7AFC5B-258C-42BB-9A69-01FCCD691559}"/>
    <cellStyle name="Normal 24 3 2" xfId="15899" xr:uid="{36FA4CD0-3467-4B2B-97C4-EA7BCE5FC699}"/>
    <cellStyle name="Normal 24 3 2 2" xfId="15900" xr:uid="{EC5C71BD-767D-4E88-BF3C-AEEF27081924}"/>
    <cellStyle name="Normal 24 3 3" xfId="15901" xr:uid="{503A7BD6-1689-41C1-B458-B3460811CDF1}"/>
    <cellStyle name="Normal 24 3 3 2" xfId="15902" xr:uid="{8C0E3648-B3B8-42F7-B019-37EC53F3CF55}"/>
    <cellStyle name="Normal 24 3 4" xfId="15903" xr:uid="{56FEC108-32EB-419B-8196-37A8FC4E2BB9}"/>
    <cellStyle name="Normal 24 3 5" xfId="15904" xr:uid="{A569B6A0-E317-42A8-B561-38E5141F1943}"/>
    <cellStyle name="Normal 24 4" xfId="15905" xr:uid="{CEA480A1-009C-4B35-8BFA-FFB0DF9F7244}"/>
    <cellStyle name="Normal 24 4 2" xfId="15906" xr:uid="{6AF5988B-EF4A-4183-A7F6-10A87D9E1A88}"/>
    <cellStyle name="Normal 24 5" xfId="15907" xr:uid="{97054666-1E7F-4BC1-B612-B551141665E9}"/>
    <cellStyle name="Normal 24 5 2" xfId="15908" xr:uid="{F6B31715-F104-4C35-ABFF-77CDD622D052}"/>
    <cellStyle name="Normal 24 6" xfId="15909" xr:uid="{D8E08B73-B1B2-4816-9F78-7D39E12FC60D}"/>
    <cellStyle name="Normal 24 7" xfId="15910" xr:uid="{ECBD1220-602B-4D51-9373-713CD5179927}"/>
    <cellStyle name="Normal 25" xfId="44" xr:uid="{E32FC683-9EB4-408A-B756-5285AAE069B7}"/>
    <cellStyle name="Normal 25 2" xfId="42" xr:uid="{98B7792E-4E25-4672-9B8D-3A0435148D39}"/>
    <cellStyle name="Normal 25 2 2" xfId="15913" xr:uid="{D48586AF-61BC-4997-816E-7AEFD2D105C4}"/>
    <cellStyle name="Normal 25 2 2 2" xfId="15914" xr:uid="{77A93E8F-5809-4DFC-942C-1B116F99BD68}"/>
    <cellStyle name="Normal 25 2 3" xfId="15915" xr:uid="{D81E4317-3914-45F2-A0A8-A96047AD2CFF}"/>
    <cellStyle name="Normal 25 2 3 2" xfId="15916" xr:uid="{B22C2119-E707-4759-80AF-D698D04B63A1}"/>
    <cellStyle name="Normal 25 2 4" xfId="15917" xr:uid="{BE505D4A-CA11-4FFF-B3E0-27D03CE7535A}"/>
    <cellStyle name="Normal 25 2 5" xfId="15912" xr:uid="{32D3169A-371B-4ECE-A8DA-1D2D59A6F8E4}"/>
    <cellStyle name="Normal 25 3" xfId="15918" xr:uid="{17E37476-D744-4793-9994-109CA9E83DAE}"/>
    <cellStyle name="Normal 25 3 2" xfId="15919" xr:uid="{49313BEC-33BC-43C6-8A2F-7C0327ADB2A1}"/>
    <cellStyle name="Normal 25 3 2 2" xfId="15920" xr:uid="{5EBC8E35-72DD-4BCD-A0EC-C7EF3B7A2D49}"/>
    <cellStyle name="Normal 25 3 3" xfId="15921" xr:uid="{9D2C824F-92D9-4446-A09C-33DCE11C2291}"/>
    <cellStyle name="Normal 25 3 3 2" xfId="15922" xr:uid="{3F5A1A95-759C-4616-BECA-3403B2F856A4}"/>
    <cellStyle name="Normal 25 3 4" xfId="15923" xr:uid="{B8DF69F6-E425-4B4B-8633-75BBAFFBA06A}"/>
    <cellStyle name="Normal 25 4" xfId="15924" xr:uid="{103487AC-D550-40B2-B2EF-89F7FC5B65BC}"/>
    <cellStyle name="Normal 25 4 2" xfId="15925" xr:uid="{C36F0BA4-E78A-4121-AEE3-F0D94BE6A3ED}"/>
    <cellStyle name="Normal 25 5" xfId="15926" xr:uid="{5DECECCD-6BFA-4EC6-A3B2-48E7F2A8F6D1}"/>
    <cellStyle name="Normal 25 5 2" xfId="15927" xr:uid="{6CBFCFFE-E9DF-4FFB-9A68-38C5A9D76210}"/>
    <cellStyle name="Normal 25 6" xfId="15928" xr:uid="{5F190939-D44B-48BD-BB90-844421628D17}"/>
    <cellStyle name="Normal 25 7" xfId="15929" xr:uid="{7CB0A945-CB31-4E4F-9E5E-F289A29752E9}"/>
    <cellStyle name="Normal 25 8" xfId="15911" xr:uid="{807C978A-535E-4935-AAC3-73AF59767B67}"/>
    <cellStyle name="Normal 26" xfId="15930" xr:uid="{46E0D9A7-37AF-40D3-9A87-01FA510E2EFE}"/>
    <cellStyle name="Normal 26 10" xfId="15931" xr:uid="{BC0A6E70-54BB-49B6-825A-7549DEFBE6F3}"/>
    <cellStyle name="Normal 26 10 2" xfId="15932" xr:uid="{A9B5412D-D37A-4452-907C-B06A63DA2E07}"/>
    <cellStyle name="Normal 26 11" xfId="15933" xr:uid="{4F14E00D-7BD8-4E99-B44A-920B70640A69}"/>
    <cellStyle name="Normal 26 11 2" xfId="15934" xr:uid="{F094B73A-942E-483E-86FB-469CC60F6968}"/>
    <cellStyle name="Normal 26 12" xfId="15935" xr:uid="{BDD936D5-4545-4183-AA41-4C74A42C790C}"/>
    <cellStyle name="Normal 26 12 2" xfId="15936" xr:uid="{64D54977-34F0-4149-9B0A-12D2716C45BB}"/>
    <cellStyle name="Normal 26 12 2 2" xfId="15937" xr:uid="{45706B7A-E2DF-4313-9799-0CFD120FBC97}"/>
    <cellStyle name="Normal 26 12 3" xfId="15938" xr:uid="{8D7EC3C8-8F0E-4596-9DA0-CED73C88F4C3}"/>
    <cellStyle name="Normal 26 13" xfId="15939" xr:uid="{8D598A13-3446-4C52-A99D-D2A21F29532B}"/>
    <cellStyle name="Normal 26 2" xfId="15940" xr:uid="{209E814A-E884-45B5-8D6F-7DA19A264733}"/>
    <cellStyle name="Normal 26 2 2" xfId="15941" xr:uid="{FA0C3787-C1C1-4F12-913A-124F633AC933}"/>
    <cellStyle name="Normal 26 2 2 2" xfId="15942" xr:uid="{35F5D89E-2818-421E-A149-AC25D5997FD5}"/>
    <cellStyle name="Normal 26 2 2 3" xfId="15943" xr:uid="{2F44D61B-B964-4EFB-8830-813560E232FA}"/>
    <cellStyle name="Normal 26 2 3" xfId="15944" xr:uid="{BC1DBF9B-A741-4AFD-AE35-35D066ED1D55}"/>
    <cellStyle name="Normal 26 2 3 2" xfId="15945" xr:uid="{800E42AF-275E-4025-B5CF-E38D247EE608}"/>
    <cellStyle name="Normal 26 2 4" xfId="15946" xr:uid="{F0330FAE-41E3-4FD4-8539-5A03D77EC15F}"/>
    <cellStyle name="Normal 26 2 5" xfId="15947" xr:uid="{7029BD81-8694-44EA-A1BB-B53C4D7EF910}"/>
    <cellStyle name="Normal 26 2 5 2" xfId="15948" xr:uid="{01D917F6-2044-4869-A8ED-B8384791E851}"/>
    <cellStyle name="Normal 26 2 6" xfId="15949" xr:uid="{BD009508-50F1-4DF7-8AB4-AB1F988FA86F}"/>
    <cellStyle name="Normal 26 2 6 2" xfId="15950" xr:uid="{6AB8488B-F642-4FD4-941D-2E9869FF897D}"/>
    <cellStyle name="Normal 26 2 7" xfId="15951" xr:uid="{347F7AFD-265E-46D8-8E3D-C48E36BC4B98}"/>
    <cellStyle name="Normal 26 3" xfId="416" xr:uid="{3666E33C-C9C9-47BA-95C2-B4D4BAB852AC}"/>
    <cellStyle name="Normal 26 3 2" xfId="15952" xr:uid="{C3C0F8A9-6D69-4353-A7D4-10FB06257BA2}"/>
    <cellStyle name="Normal 26 3 2 2" xfId="15953" xr:uid="{01104628-76DE-4916-B7BD-44AA506B7A88}"/>
    <cellStyle name="Normal 26 3 3" xfId="15954" xr:uid="{3B1E0B1E-D0B8-48DA-8DC6-610440501ABA}"/>
    <cellStyle name="Normal 26 3 3 2" xfId="15955" xr:uid="{973C64C3-B8AF-418D-B5C3-DABA17FFC44F}"/>
    <cellStyle name="Normal 26 3 4" xfId="15956" xr:uid="{E5CFFF6B-E98F-40D3-81B9-6437D0AE8DF9}"/>
    <cellStyle name="Normal 26 3 5" xfId="15957" xr:uid="{C29AA622-548E-47F0-8971-5B6104EB4F60}"/>
    <cellStyle name="Normal 26 3 6" xfId="426" xr:uid="{9C33C5D5-CCB1-4689-81F7-DA4ACA2EA85C}"/>
    <cellStyle name="Normal 26 4" xfId="15958" xr:uid="{928B39FC-6550-4AE9-A912-31342F356094}"/>
    <cellStyle name="Normal 26 4 2" xfId="15959" xr:uid="{8A0D3343-CE7C-438D-BAA3-4595680795E0}"/>
    <cellStyle name="Normal 26 5" xfId="15960" xr:uid="{6E4B9580-D2CD-40CD-A94B-32A5832C6058}"/>
    <cellStyle name="Normal 26 5 2" xfId="15961" xr:uid="{37D0EE69-9018-4B2D-976A-5FD6123B021C}"/>
    <cellStyle name="Normal 26 6" xfId="15962" xr:uid="{44301614-0FBD-49DC-9705-082606535A5A}"/>
    <cellStyle name="Normal 26 7" xfId="15963" xr:uid="{0598C13E-3C1E-4460-AB1B-242B3CAC96F1}"/>
    <cellStyle name="Normal 26 8" xfId="15964" xr:uid="{200CE872-7AEF-4294-A8A8-3AD0DB3E6851}"/>
    <cellStyle name="Normal 26 8 2" xfId="15965" xr:uid="{87A75404-BC2D-4710-9013-493BE7F4BC6F}"/>
    <cellStyle name="Normal 26 8 2 2" xfId="15966" xr:uid="{D4105866-BE5D-4976-8E1C-6C806907E7BD}"/>
    <cellStyle name="Normal 26 8 3" xfId="15967" xr:uid="{1F4F1405-763F-4242-90B7-19FE10EED8C1}"/>
    <cellStyle name="Normal 26 8 3 2" xfId="15968" xr:uid="{06EA1E29-26D9-4A0B-9D8C-915FF93B94D5}"/>
    <cellStyle name="Normal 26 8 4" xfId="15969" xr:uid="{D0A0706C-3929-4454-B702-48E9D7DA10B4}"/>
    <cellStyle name="Normal 26 9" xfId="15970" xr:uid="{916A4D99-F865-46A5-8601-1C23DF6F875B}"/>
    <cellStyle name="Normal 27" xfId="15971" xr:uid="{DCE67192-986A-4957-BA03-652896514E74}"/>
    <cellStyle name="Normal 27 2" xfId="15972" xr:uid="{3DD3A401-CD80-46F5-9C1F-E861B59564B3}"/>
    <cellStyle name="Normal 27 2 2" xfId="29" xr:uid="{644C20DF-82BB-41E9-8043-58CBD80B094E}"/>
    <cellStyle name="Normal 27 2 2 2" xfId="15974" xr:uid="{66848B48-8492-41F3-915B-B45F317286A2}"/>
    <cellStyle name="Normal 27 2 2 3" xfId="15973" xr:uid="{253BBF3A-85F6-4A13-9D0A-DF9CFADDF519}"/>
    <cellStyle name="Normal 27 2 3" xfId="15975" xr:uid="{FADB1E2C-4D89-4F1B-9B51-64EE4A2E19BD}"/>
    <cellStyle name="Normal 27 2 3 2" xfId="15976" xr:uid="{DEC49AAB-67E7-4BBF-9386-7E90F89FC4C9}"/>
    <cellStyle name="Normal 27 2 4" xfId="15977" xr:uid="{206BC294-632F-4108-92AC-2893B5FD1372}"/>
    <cellStyle name="Normal 27 2 5" xfId="15978" xr:uid="{E3985FEE-CEDB-4972-AEDF-CDC1227B39B7}"/>
    <cellStyle name="Normal 27 3" xfId="15979" xr:uid="{E152A19B-33A1-4FD6-91E6-510CA37A0B49}"/>
    <cellStyle name="Normal 27 3 2" xfId="15980" xr:uid="{08852CCB-0479-4589-805D-4C14252CEB60}"/>
    <cellStyle name="Normal 27 3 2 2" xfId="15981" xr:uid="{C10ECED8-1329-46DC-B019-ADA46989D45E}"/>
    <cellStyle name="Normal 27 3 3" xfId="15982" xr:uid="{ACDDDCA5-0AC1-4BC2-9E72-9D84DC85B1BF}"/>
    <cellStyle name="Normal 27 3 3 2" xfId="15983" xr:uid="{C178D99B-BF35-452E-8A6E-39641EAB9148}"/>
    <cellStyle name="Normal 27 3 4" xfId="15984" xr:uid="{3B09DAF7-1DA7-48F0-AA99-8D9FCB4115D3}"/>
    <cellStyle name="Normal 27 4" xfId="19" xr:uid="{DBAF49A8-ABBF-4521-8324-83729E6E0B24}"/>
    <cellStyle name="Normal 27 4 2" xfId="15986" xr:uid="{9F2796A3-CD63-41FC-A24A-3D170A1757A5}"/>
    <cellStyle name="Normal 27 4 3" xfId="15985" xr:uid="{941A3740-8302-4086-8BF2-9BD15BBF9F1D}"/>
    <cellStyle name="Normal 27 5" xfId="15987" xr:uid="{AB991F90-72FA-4C38-BD1E-C4608CE3CCF8}"/>
    <cellStyle name="Normal 27 5 2" xfId="15988" xr:uid="{36C25644-771B-4ECC-8E33-86174B92F2DF}"/>
    <cellStyle name="Normal 27 6" xfId="15989" xr:uid="{2B488EFB-134A-40B6-BE3A-8C30AF7CD079}"/>
    <cellStyle name="Normal 27 7" xfId="15990" xr:uid="{872BC0B9-5C5C-40A1-9255-075EA92E67DE}"/>
    <cellStyle name="Normal 27 7 2" xfId="15991" xr:uid="{F9BF08E0-2D54-4938-BFB9-F42CA8A8509C}"/>
    <cellStyle name="Normal 27 8" xfId="15992" xr:uid="{6CA46741-A3EE-4707-84E0-AF2FD238CBB0}"/>
    <cellStyle name="Normal 28" xfId="15993" xr:uid="{16DE2E77-97A2-49E0-A1E7-CCCA08A2EB6D}"/>
    <cellStyle name="Normal 28 2" xfId="15994" xr:uid="{8B114D80-5C1C-41D6-A4A5-434476A787B6}"/>
    <cellStyle name="Normal 28 2 2" xfId="15995" xr:uid="{06A90AC3-DCE7-430E-AF3F-5C06BA96608B}"/>
    <cellStyle name="Normal 28 2 2 2" xfId="15996" xr:uid="{68DF8CB6-DD3E-4376-B707-3EC6EFDD4205}"/>
    <cellStyle name="Normal 28 2 3" xfId="15997" xr:uid="{F328BF8A-0017-47AB-B9F1-D529A5AEB8A8}"/>
    <cellStyle name="Normal 28 2 3 2" xfId="15998" xr:uid="{400F4C63-A63A-4B6F-AF4B-865B6B1F1D35}"/>
    <cellStyle name="Normal 28 2 4" xfId="15999" xr:uid="{3C1B8A1F-8182-43D4-9655-82496318A807}"/>
    <cellStyle name="Normal 28 3" xfId="16000" xr:uid="{720CD445-7B41-4EB1-B6A6-3F065D3A782F}"/>
    <cellStyle name="Normal 28 3 2" xfId="16001" xr:uid="{BB6004E8-A8AD-4F62-93FD-E189542F7389}"/>
    <cellStyle name="Normal 28 3 2 2" xfId="16002" xr:uid="{0A180682-997D-4D21-B6EC-0C473732AE11}"/>
    <cellStyle name="Normal 28 3 3" xfId="16003" xr:uid="{A2C066EA-3831-4603-BE0A-8AEB405FE339}"/>
    <cellStyle name="Normal 28 3 3 2" xfId="16004" xr:uid="{89C3A57D-4987-4E00-9BD3-B716C042DC4B}"/>
    <cellStyle name="Normal 28 3 4" xfId="16005" xr:uid="{4B739676-2418-4D2D-B4FB-D758BAB0968A}"/>
    <cellStyle name="Normal 28 4" xfId="16006" xr:uid="{56570260-655A-469A-B8B6-0EE23531C5A4}"/>
    <cellStyle name="Normal 28 4 2" xfId="16007" xr:uid="{766AEDD9-9595-4E03-AC74-EE067FB35F99}"/>
    <cellStyle name="Normal 28 5" xfId="16008" xr:uid="{F0D32D13-1BBA-4882-9587-82C802EE4342}"/>
    <cellStyle name="Normal 28 5 2" xfId="16009" xr:uid="{663F153B-91A2-49C4-8341-137B9A7FD6B4}"/>
    <cellStyle name="Normal 28 6" xfId="16010" xr:uid="{8AF5ABD4-8D3B-4865-8017-F6DBE4D56EED}"/>
    <cellStyle name="Normal 29" xfId="16011" xr:uid="{B5055E1A-C4FB-47DF-95C2-14DB9329E4C8}"/>
    <cellStyle name="Normal 29 2" xfId="16012" xr:uid="{2D2586CF-705B-4E29-B3CD-5023BD82B77D}"/>
    <cellStyle name="Normal 29 2 2" xfId="16013" xr:uid="{C233CD0C-1FE5-4A1B-82B7-6B1EA7F4C33A}"/>
    <cellStyle name="Normal 29 2 2 2" xfId="16014" xr:uid="{C63B5216-51DC-4337-ACA5-CD589C1AC4A9}"/>
    <cellStyle name="Normal 29 2 3" xfId="16015" xr:uid="{9D994321-D031-4711-BE76-3C64F40EE289}"/>
    <cellStyle name="Normal 29 2 3 2" xfId="16016" xr:uid="{C6A5F157-7F10-43BC-8CB8-C577BE91911B}"/>
    <cellStyle name="Normal 29 2 4" xfId="16017" xr:uid="{2C4E9235-9971-40FC-99AA-5AD976C564DD}"/>
    <cellStyle name="Normal 29 2 5" xfId="16018" xr:uid="{372D55A6-3601-4294-A0D1-F495FD22FD4B}"/>
    <cellStyle name="Normal 29 3" xfId="16019" xr:uid="{4E210BD6-FB9F-46A0-814F-2086630ED836}"/>
    <cellStyle name="Normal 29 3 2" xfId="16020" xr:uid="{16104229-43FE-41EC-A479-013A8B9D3C17}"/>
    <cellStyle name="Normal 29 3 2 2" xfId="16021" xr:uid="{44AC203A-B104-44CB-BE02-872B457243EF}"/>
    <cellStyle name="Normal 29 3 3" xfId="16022" xr:uid="{7370CE41-C13E-488A-AC74-F456A20D9880}"/>
    <cellStyle name="Normal 29 3 3 2" xfId="16023" xr:uid="{8488D60F-DFCD-4586-8D01-E2E323205FD7}"/>
    <cellStyle name="Normal 29 3 4" xfId="16024" xr:uid="{D37A148B-1180-4B0D-BE12-20F14DE036C6}"/>
    <cellStyle name="Normal 29 4" xfId="16025" xr:uid="{545084F2-EE82-410F-9591-46CEFC4FCCD6}"/>
    <cellStyle name="Normal 29 4 2" xfId="16026" xr:uid="{D00D8C89-8DA8-4FC8-99FF-E7164C3D34DD}"/>
    <cellStyle name="Normal 29 5" xfId="16027" xr:uid="{B7C45A05-34E8-4DD8-99E7-9CD2803EB4E0}"/>
    <cellStyle name="Normal 29 5 2" xfId="16028" xr:uid="{6F0496B8-7B61-4A4A-9837-53B23D66DB99}"/>
    <cellStyle name="Normal 29 6" xfId="16029" xr:uid="{D970FBB8-1054-44E0-8F18-8624840ACDB9}"/>
    <cellStyle name="Normal 29 7" xfId="16030" xr:uid="{B5255EA0-A894-48DF-9C3D-3852B9C700AE}"/>
    <cellStyle name="Normal 3" xfId="2" xr:uid="{1A106EC5-22BF-409B-BCF2-64F88402E298}"/>
    <cellStyle name="Normal 3 10" xfId="16031" xr:uid="{112B4579-C360-4D46-948F-58A70C93FCF6}"/>
    <cellStyle name="Normal 3 10 2" xfId="16032" xr:uid="{754CEF1A-C8A0-4B5E-A568-97247AAC05CD}"/>
    <cellStyle name="Normal 3 10 3" xfId="16033" xr:uid="{F19F6CE9-8B7E-47F0-8C2A-D4746A75A806}"/>
    <cellStyle name="Normal 3 11" xfId="16034" xr:uid="{E8668510-6F5A-44CE-BF30-68946819537B}"/>
    <cellStyle name="Normal 3 11 2" xfId="16035" xr:uid="{E5580A1C-A574-4449-B034-98041E10B442}"/>
    <cellStyle name="Normal 3 11 3" xfId="26343" xr:uid="{65192AF1-AFDA-44E6-A42D-3E12A2B91F92}"/>
    <cellStyle name="Normal 3 12" xfId="16036" xr:uid="{85772A95-85A6-4B7A-8FC8-C3F1775DE70C}"/>
    <cellStyle name="Normal 3 12 2" xfId="16037" xr:uid="{60602A44-C9A6-4323-9375-8D24D8BD9235}"/>
    <cellStyle name="Normal 3 12 3" xfId="26344" xr:uid="{830A5534-421D-4630-A2AC-937042823CC2}"/>
    <cellStyle name="Normal 3 13" xfId="16038" xr:uid="{809B6D70-1FCA-4C7C-92BC-BFBF1D1BF82C}"/>
    <cellStyle name="Normal 3 13 2" xfId="16039" xr:uid="{FE1C5D9A-B62F-4C1E-A1A8-058EEB0C44A0}"/>
    <cellStyle name="Normal 3 13 3" xfId="26345" xr:uid="{B4213FCD-D77F-4BE3-A5A2-EB0A24E34E8F}"/>
    <cellStyle name="Normal 3 14" xfId="16040" xr:uid="{2BAB16CB-5677-43E9-9191-89E709EFF966}"/>
    <cellStyle name="Normal 3 14 2" xfId="16041" xr:uid="{1DB8791D-7E02-4D9C-9862-4901094ED754}"/>
    <cellStyle name="Normal 3 14 3" xfId="26346" xr:uid="{BABF2A06-A569-4A83-8EDC-0BB047BDB495}"/>
    <cellStyle name="Normal 3 15" xfId="16042" xr:uid="{0C96354F-6A47-484B-ABA6-B708F6747307}"/>
    <cellStyle name="Normal 3 15 2" xfId="16043" xr:uid="{6EAE2A2F-1760-465D-B181-9658449AB179}"/>
    <cellStyle name="Normal 3 15 3" xfId="26347" xr:uid="{062D9AE2-7D11-4B69-8B5E-F0789F78CF6D}"/>
    <cellStyle name="Normal 3 16" xfId="16044" xr:uid="{30BA367A-E5ED-4F72-B825-DB20E6121E49}"/>
    <cellStyle name="Normal 3 16 2" xfId="16045" xr:uid="{1BB5A1F2-B9EA-4845-80B2-AB1F8D241F25}"/>
    <cellStyle name="Normal 3 16 3" xfId="26348" xr:uid="{173AD0F7-5062-453C-99AC-B73305F8CED2}"/>
    <cellStyle name="Normal 3 17" xfId="16046" xr:uid="{CD55DEB9-A5BE-4CF0-92FE-1BDD400573F4}"/>
    <cellStyle name="Normal 3 17 2" xfId="16047" xr:uid="{E184B5C0-9EBD-44DE-9D39-BA6B30102BA4}"/>
    <cellStyle name="Normal 3 17 3" xfId="26349" xr:uid="{7FF62CAB-2602-4F8F-A5BB-849BEBB59B30}"/>
    <cellStyle name="Normal 3 18" xfId="16048" xr:uid="{1605F5D2-58AA-400A-A86A-E7FF06580449}"/>
    <cellStyle name="Normal 3 18 2" xfId="16049" xr:uid="{A7D7968E-0C78-42B4-89FB-AC5FA674CAEB}"/>
    <cellStyle name="Normal 3 18 3" xfId="26350" xr:uid="{A40304CC-B7CC-4185-AC5F-5A9170AEB407}"/>
    <cellStyle name="Normal 3 19" xfId="16050" xr:uid="{51B446E9-AF74-4B14-BA9C-F6DB3A33F907}"/>
    <cellStyle name="Normal 3 19 2" xfId="16051" xr:uid="{4D1D8DF1-02EE-4502-BA44-25BCF16BADB1}"/>
    <cellStyle name="Normal 3 19 3" xfId="26351" xr:uid="{96781BA6-2FCC-49A7-A70C-7D8A1FC08306}"/>
    <cellStyle name="Normal 3 2" xfId="5" xr:uid="{7AD9C9F5-7258-4AA3-AECF-B6DEE8B922D3}"/>
    <cellStyle name="Normal 3 2 2" xfId="78" xr:uid="{08C850BE-4750-4DD6-B078-84C1E86DF377}"/>
    <cellStyle name="Normal 3 2 2 2" xfId="16053" xr:uid="{065B2EFB-9E2A-4C59-8EF6-664A2C211AD1}"/>
    <cellStyle name="Normal 3 2 2 2 2" xfId="26922" xr:uid="{89DC2603-695E-4AFF-9BA3-A676F84EF3F8}"/>
    <cellStyle name="Normal 3 2 2 3" xfId="16052" xr:uid="{EEA5DBE4-9A89-4A77-8D07-FDE0D21EE546}"/>
    <cellStyle name="Normal 3 2 2 4" xfId="25810" xr:uid="{1E807B7B-2489-4C09-9F2E-69E6EBEC8B4D}"/>
    <cellStyle name="Normal 3 2 3" xfId="16054" xr:uid="{D1CE33C5-0AF9-483A-8F0F-81334C4AB953}"/>
    <cellStyle name="Normal 3 2 3 2" xfId="16055" xr:uid="{642BEE84-71BE-4EDC-BE31-444218CFD175}"/>
    <cellStyle name="Normal 3 2 3 3" xfId="26921" xr:uid="{7E1E777A-BE95-4841-BA6C-9E323E1AF543}"/>
    <cellStyle name="Normal 3 2 4" xfId="16056" xr:uid="{30323FAE-FF3C-41F7-A553-AF631006DF00}"/>
    <cellStyle name="Normal 3 2 5" xfId="16057" xr:uid="{2CA816B6-0AE5-4DB9-828D-2ABF1F61F542}"/>
    <cellStyle name="Normal 3 2 6" xfId="186" xr:uid="{53519CD4-74E4-4C99-BC11-CAF62A57821E}"/>
    <cellStyle name="Normal 3 2_AFP" xfId="16058" xr:uid="{A44017AE-7F49-4ECF-A4C5-53A8A1656CB2}"/>
    <cellStyle name="Normal 3 20" xfId="16059" xr:uid="{024B40E2-A6A7-40F1-B118-1BA5A988E0B2}"/>
    <cellStyle name="Normal 3 20 2" xfId="16060" xr:uid="{8A4C84C8-76CE-4AB7-B7D1-1BBF483486FE}"/>
    <cellStyle name="Normal 3 20 3" xfId="26352" xr:uid="{82B045A9-2198-4A3C-9B22-AF7A5CCF986E}"/>
    <cellStyle name="Normal 3 21" xfId="16061" xr:uid="{DED117AA-4796-480E-B438-B177086135A9}"/>
    <cellStyle name="Normal 3 21 2" xfId="16062" xr:uid="{D899E366-957E-44D2-AA6E-ED6CC3DEB468}"/>
    <cellStyle name="Normal 3 21 3" xfId="26353" xr:uid="{E509A517-3A79-4FFC-98AF-5D77C8CBA7EC}"/>
    <cellStyle name="Normal 3 22" xfId="16063" xr:uid="{C7F3BE23-BB4D-4AEF-B76A-FF88CDE1DFDF}"/>
    <cellStyle name="Normal 3 22 2" xfId="16064" xr:uid="{FF12F581-D402-4346-AADC-2E3F7C88A854}"/>
    <cellStyle name="Normal 3 22 3" xfId="26354" xr:uid="{2C4EE5EA-7B5E-42F1-A446-E127D2DBD534}"/>
    <cellStyle name="Normal 3 23" xfId="16065" xr:uid="{6C26E7C7-1BF4-4F49-837B-174E56554C58}"/>
    <cellStyle name="Normal 3 23 2" xfId="16066" xr:uid="{88A629AD-60D5-466F-AA67-FD84BF4F4E56}"/>
    <cellStyle name="Normal 3 23 3" xfId="26355" xr:uid="{C4DCA72A-7226-4ACF-B467-71AA4B9F0553}"/>
    <cellStyle name="Normal 3 24" xfId="16067" xr:uid="{521A20AF-DC8D-418A-A7DB-424EFB149B07}"/>
    <cellStyle name="Normal 3 24 2" xfId="16068" xr:uid="{ABEBFFEF-4E09-4732-822B-0485C05F7DBC}"/>
    <cellStyle name="Normal 3 24 3" xfId="26356" xr:uid="{9A965BE3-DFE2-47D5-A971-C854E16E4B7F}"/>
    <cellStyle name="Normal 3 25" xfId="16069" xr:uid="{1226C196-083C-425D-BCA8-C884F2F4705A}"/>
    <cellStyle name="Normal 3 25 2" xfId="16070" xr:uid="{8DD9E37E-5CCA-4284-8E76-243A3DB6671D}"/>
    <cellStyle name="Normal 3 25 3" xfId="26357" xr:uid="{24128BC8-0879-4DC3-A358-625E6D72E8E0}"/>
    <cellStyle name="Normal 3 26" xfId="16071" xr:uid="{9ACE3CF6-A032-4241-8523-E29031203B67}"/>
    <cellStyle name="Normal 3 26 2" xfId="16072" xr:uid="{BD860301-50AC-4757-8BCD-75119099E134}"/>
    <cellStyle name="Normal 3 26 3" xfId="26358" xr:uid="{BC6A0C74-53A2-4824-8EF6-067394279F8E}"/>
    <cellStyle name="Normal 3 27" xfId="16073" xr:uid="{E29B874B-12B7-41FF-9FCA-781A7B68C510}"/>
    <cellStyle name="Normal 3 27 2" xfId="16074" xr:uid="{13E650DA-8D0D-466A-91E1-16A0EF2E61CB}"/>
    <cellStyle name="Normal 3 27 3" xfId="26359" xr:uid="{257A2EA8-2A0E-493B-AA70-AE545749912A}"/>
    <cellStyle name="Normal 3 28" xfId="16075" xr:uid="{771131D4-CC78-45EE-8755-34DB4CAAAD0D}"/>
    <cellStyle name="Normal 3 28 2" xfId="16076" xr:uid="{7352A317-5AFC-4B3F-9F3E-77EF1D15877D}"/>
    <cellStyle name="Normal 3 28 3" xfId="26360" xr:uid="{BB336836-C112-4384-B74A-ED4912F7DEA9}"/>
    <cellStyle name="Normal 3 29" xfId="16077" xr:uid="{AFF85607-412A-4CB4-AD80-A8EA1E975F81}"/>
    <cellStyle name="Normal 3 29 2" xfId="16078" xr:uid="{095B97B8-BB5A-4E6B-BC53-97588F15B5E1}"/>
    <cellStyle name="Normal 3 29 3" xfId="26361" xr:uid="{3815FFE7-DE98-4D21-A51B-37AB1E53C667}"/>
    <cellStyle name="Normal 3 3" xfId="28" xr:uid="{26477CF2-A608-4D0F-ACA2-9151C5865265}"/>
    <cellStyle name="Normal 3 3 2" xfId="16080" xr:uid="{08329CBB-9D45-401D-98CA-FE8B7D60738F}"/>
    <cellStyle name="Normal 3 3 2 2" xfId="16081" xr:uid="{5B7FC221-6F08-4684-9E9D-B56DA205B6C1}"/>
    <cellStyle name="Normal 3 3 3" xfId="16082" xr:uid="{E5848B98-D800-4C68-8E80-CBFB025C125E}"/>
    <cellStyle name="Normal 3 3 3 2" xfId="16083" xr:uid="{3ECC28A9-CD79-44D4-AE9B-E5CB1C65EFE1}"/>
    <cellStyle name="Normal 3 3 4" xfId="16084" xr:uid="{A3C093A7-997B-43AA-8826-440B4F3A5712}"/>
    <cellStyle name="Normal 3 3 5" xfId="16079" xr:uid="{B443232E-FBDB-4434-A5A2-48E2474C3515}"/>
    <cellStyle name="Normal 3 3 6" xfId="25809" xr:uid="{DC9BD6EC-7ECD-4A14-A934-5735347EEA91}"/>
    <cellStyle name="Normal 3 30" xfId="16085" xr:uid="{5D1607ED-44F7-43CB-9FDA-47036B544C32}"/>
    <cellStyle name="Normal 3 30 2" xfId="16086" xr:uid="{906D0869-08ED-4468-B213-73623D513E12}"/>
    <cellStyle name="Normal 3 30 3" xfId="26362" xr:uid="{6F7C6BF8-7DF4-4573-B20F-32B5541A0DE5}"/>
    <cellStyle name="Normal 3 31" xfId="16087" xr:uid="{0EEAA916-F9BC-43F8-98AD-0E437A7344BA}"/>
    <cellStyle name="Normal 3 31 2" xfId="16088" xr:uid="{B3F73E62-D99C-414E-B5CB-4649D07A974B}"/>
    <cellStyle name="Normal 3 31 3" xfId="26363" xr:uid="{B21986C8-7D87-49E5-8E8A-EFD09564EF7F}"/>
    <cellStyle name="Normal 3 32" xfId="16089" xr:uid="{A66C682A-0834-48B3-9375-C58A0A8CECD0}"/>
    <cellStyle name="Normal 3 32 2" xfId="16090" xr:uid="{45ACE17A-4D30-4021-A652-290E901E9659}"/>
    <cellStyle name="Normal 3 32 3" xfId="26364" xr:uid="{72579EB5-FC29-4C83-A98F-9F4D76F7A167}"/>
    <cellStyle name="Normal 3 33" xfId="16091" xr:uid="{4848833B-06DC-4E16-96D2-BBD9D836FC8A}"/>
    <cellStyle name="Normal 3 33 2" xfId="16092" xr:uid="{123E3A35-F7EB-42DE-88BC-2A459BDE2B75}"/>
    <cellStyle name="Normal 3 33 3" xfId="26365" xr:uid="{E85F7D09-168F-4971-997E-08FDAC1166A4}"/>
    <cellStyle name="Normal 3 34" xfId="16093" xr:uid="{83751F86-6298-4C31-B6BA-C7ECFC10322F}"/>
    <cellStyle name="Normal 3 34 2" xfId="16094" xr:uid="{70327F8C-08BC-463E-9E4A-4C043AEB357C}"/>
    <cellStyle name="Normal 3 34 3" xfId="26366" xr:uid="{CBAD8607-E9B4-4B0C-8E3E-8B0010D0BF7F}"/>
    <cellStyle name="Normal 3 35" xfId="16095" xr:uid="{0BFD9896-31BE-4C8D-8D50-E8BDB7DF614C}"/>
    <cellStyle name="Normal 3 35 2" xfId="16096" xr:uid="{EC6DA0ED-6FD4-483B-B2B0-6AA81F0A2092}"/>
    <cellStyle name="Normal 3 35 3" xfId="26367" xr:uid="{1FD10358-25C4-40D3-8961-A8C7735EED2E}"/>
    <cellStyle name="Normal 3 36" xfId="16097" xr:uid="{AA29799B-C3F2-4F82-8018-17BAF3DC679D}"/>
    <cellStyle name="Normal 3 36 2" xfId="16098" xr:uid="{A27DAEA8-CB1E-44C7-9C14-176EE136770C}"/>
    <cellStyle name="Normal 3 36 3" xfId="26560" xr:uid="{CB95ADA4-E92B-42C6-A0FE-21C6E588C6EB}"/>
    <cellStyle name="Normal 3 37" xfId="16099" xr:uid="{CA15077A-CBE4-4DB0-9647-89200E85C283}"/>
    <cellStyle name="Normal 3 37 2" xfId="16100" xr:uid="{3FBAC579-FE04-4FA8-8EB5-2C625FFEA45A}"/>
    <cellStyle name="Normal 3 37 2 2" xfId="16101" xr:uid="{341651A0-D88F-4A18-A420-0A868EA90C09}"/>
    <cellStyle name="Normal 3 37 3" xfId="16102" xr:uid="{7921E227-88E0-4CF0-9370-1098447FF45A}"/>
    <cellStyle name="Normal 3 37 3 2" xfId="16103" xr:uid="{1DDFDC47-C9CA-4979-988D-8E3374BE4DC9}"/>
    <cellStyle name="Normal 3 37 4" xfId="16104" xr:uid="{EBEF0038-145D-4B55-B3AA-4DA36C46F899}"/>
    <cellStyle name="Normal 3 37 4 2" xfId="16105" xr:uid="{9F7A4E63-21F2-4F31-BFD3-C9E5B5D4F2E9}"/>
    <cellStyle name="Normal 3 37 5" xfId="16106" xr:uid="{6F2D095F-8110-41CD-9288-9116F47CFA18}"/>
    <cellStyle name="Normal 3 38" xfId="16107" xr:uid="{6959005E-F246-4F15-B627-5389F5428B12}"/>
    <cellStyle name="Normal 3 38 2" xfId="16108" xr:uid="{098F846E-3DF0-4E32-970A-4DFA2716157A}"/>
    <cellStyle name="Normal 3 39" xfId="16109" xr:uid="{B22300CD-AA9D-4DBC-9C43-FFD14FBBA5C7}"/>
    <cellStyle name="Normal 3 39 2" xfId="16110" xr:uid="{7C5DC251-C5EF-4F8B-AFBF-564EA7963B9D}"/>
    <cellStyle name="Normal 3 4" xfId="16111" xr:uid="{C3E57DF1-44B9-4900-A0FD-5505AEAA7CFA}"/>
    <cellStyle name="Normal 3 4 2" xfId="16112" xr:uid="{7954118A-4610-4922-967D-69838AFDD279}"/>
    <cellStyle name="Normal 3 4 2 2" xfId="26790" xr:uid="{4EF5D51B-97C8-453D-8210-B2BA13C60C7C}"/>
    <cellStyle name="Normal 3 4 3" xfId="16113" xr:uid="{BD3DE70F-D9BC-48DC-8C05-651BA0CB7A12}"/>
    <cellStyle name="Normal 3 40" xfId="16114" xr:uid="{395370AB-3B6C-433A-A19B-B0B52D847AE6}"/>
    <cellStyle name="Normal 3 40 2" xfId="16115" xr:uid="{D4B45117-EAD1-485D-8BA5-B14BBD85A57E}"/>
    <cellStyle name="Normal 3 41" xfId="16116" xr:uid="{B15ABD40-BB02-4CBD-A201-FA052DF73BBE}"/>
    <cellStyle name="Normal 3 41 2" xfId="16117" xr:uid="{E1C23EEC-7ECB-40FC-BD59-5C28D9533C1D}"/>
    <cellStyle name="Normal 3 42" xfId="16118" xr:uid="{66F6296F-37E9-4C30-A21B-B91DCF03AC2D}"/>
    <cellStyle name="Normal 3 42 2" xfId="16119" xr:uid="{241DE722-6D7A-4067-8BB4-97E1B50F132B}"/>
    <cellStyle name="Normal 3 43" xfId="16120" xr:uid="{992E216F-CDDF-4A2A-8477-1B8A6432DE79}"/>
    <cellStyle name="Normal 3 43 2" xfId="16121" xr:uid="{ED98D3D5-5D8D-4B1A-95A3-F862FE5072C3}"/>
    <cellStyle name="Normal 3 44" xfId="16122" xr:uid="{EAF19825-7CF7-4BD3-B5BD-B956969D0447}"/>
    <cellStyle name="Normal 3 44 2" xfId="16123" xr:uid="{BACF0F7C-919A-4916-B5DC-1854FA4CBCDF}"/>
    <cellStyle name="Normal 3 45" xfId="16124" xr:uid="{B61D540B-D73E-4966-8213-EA2C7176F0CF}"/>
    <cellStyle name="Normal 3 45 2" xfId="16125" xr:uid="{D50D2140-5999-4D9F-88EC-1EF05E24939E}"/>
    <cellStyle name="Normal 3 46" xfId="16126" xr:uid="{112518AA-9CB3-4920-B04F-75DE80C94B7E}"/>
    <cellStyle name="Normal 3 46 2" xfId="16127" xr:uid="{9F222C44-A8DA-490D-90AB-1C6D1E11BD5F}"/>
    <cellStyle name="Normal 3 47" xfId="16128" xr:uid="{43511425-FD6A-4615-BE8F-B9C39B758CFA}"/>
    <cellStyle name="Normal 3 47 2" xfId="16129" xr:uid="{FF8BEF77-C34A-4760-9AF3-DCA756C79AED}"/>
    <cellStyle name="Normal 3 48" xfId="16130" xr:uid="{4961E79D-92BA-4133-8586-75CFFDEC5E63}"/>
    <cellStyle name="Normal 3 48 2" xfId="16131" xr:uid="{F601163A-963E-41D3-B1F3-48108CEC3191}"/>
    <cellStyle name="Normal 3 49" xfId="16132" xr:uid="{B34C1681-4039-4EF7-B549-3BDAAD117C58}"/>
    <cellStyle name="Normal 3 49 2" xfId="16133" xr:uid="{803ACBF8-D292-407F-B53F-E39DF123D299}"/>
    <cellStyle name="Normal 3 5" xfId="16134" xr:uid="{23028807-FED5-4439-B305-339AA0D2C5D0}"/>
    <cellStyle name="Normal 3 5 2" xfId="16135" xr:uid="{5A64927C-3373-4376-8194-5F0856C77965}"/>
    <cellStyle name="Normal 3 5 2 2" xfId="26798" xr:uid="{A939FBDB-4E70-426D-BC12-B654136D23E6}"/>
    <cellStyle name="Normal 3 5 3" xfId="16136" xr:uid="{B6B18021-6C4C-422B-A5FD-6466306CDEAF}"/>
    <cellStyle name="Normal 3 5 3 2" xfId="26789" xr:uid="{CEB80781-EB54-4D45-BAE4-21D6252B618B}"/>
    <cellStyle name="Normal 3 50" xfId="16137" xr:uid="{A27FC42D-E901-4FBC-9CE8-D9FE63DB51D2}"/>
    <cellStyle name="Normal 3 6" xfId="16138" xr:uid="{CBAC7361-54F7-4CD3-A647-FFBAF46B7C34}"/>
    <cellStyle name="Normal 3 6 2" xfId="16139" xr:uid="{EA3BCEB9-597F-4E58-8D48-7793DDEEB0B8}"/>
    <cellStyle name="Normal 3 6 2 2" xfId="26804" xr:uid="{F231519D-8490-4A1B-A915-02966D51A769}"/>
    <cellStyle name="Normal 3 6 3" xfId="16140" xr:uid="{1EBAC1D5-0CCC-46BB-BA1B-E0955BC1B980}"/>
    <cellStyle name="Normal 3 7" xfId="16141" xr:uid="{46D8C44D-C0AE-4E93-BEFB-182BDBEDD5BD}"/>
    <cellStyle name="Normal 3 7 2" xfId="16142" xr:uid="{5E265790-4BFB-4A08-A9BF-23DEDB9129B9}"/>
    <cellStyle name="Normal 3 7 3" xfId="16143" xr:uid="{C2CE11C8-0D44-496D-8131-58AE5D83D426}"/>
    <cellStyle name="Normal 3 8" xfId="16144" xr:uid="{E083D57A-6216-4A00-863A-81A4284B4D52}"/>
    <cellStyle name="Normal 3 8 2" xfId="16145" xr:uid="{48638F6E-4F85-4137-9264-C39268DEF6B5}"/>
    <cellStyle name="Normal 3 8 3" xfId="16146" xr:uid="{E2D4DA4E-B63B-4526-A9A8-6B64EA2165DE}"/>
    <cellStyle name="Normal 3 9" xfId="16147" xr:uid="{0EE042DF-C12D-480A-8AC2-DB0313AC26BE}"/>
    <cellStyle name="Normal 3 9 2" xfId="16148" xr:uid="{5BB5820A-B841-4F3F-A8AA-C56DC233FB00}"/>
    <cellStyle name="Normal 3 9 3" xfId="16149" xr:uid="{03E276DC-C9DC-4CA7-8BDE-FE6C0588E7EE}"/>
    <cellStyle name="Normal 3_AFP" xfId="16150" xr:uid="{CA4AFCCD-F062-47D0-96A7-21F4548AC0A4}"/>
    <cellStyle name="Normal 30" xfId="56" xr:uid="{2D8B8212-A5C3-4971-BD34-9B9843EB6EB0}"/>
    <cellStyle name="Normal 30 2" xfId="57" xr:uid="{D8677AD2-0D53-4431-92B5-8395B783A5C6}"/>
    <cellStyle name="Normal 30 2 2" xfId="16151" xr:uid="{D3365704-EF51-48EA-B271-6B9038A56B56}"/>
    <cellStyle name="Normal 30 3" xfId="16152" xr:uid="{163D74F3-95D9-4EE7-B89E-0496A3843161}"/>
    <cellStyle name="Normal 30 4" xfId="16153" xr:uid="{642D6392-BE68-4EAD-A89D-437D23BE987B}"/>
    <cellStyle name="Normal 31" xfId="16154" xr:uid="{AE3830AC-9F34-480E-988E-4211283293E9}"/>
    <cellStyle name="Normal 31 2" xfId="16155" xr:uid="{43A0D3D9-773A-41F3-8BF4-C675A22757FE}"/>
    <cellStyle name="Normal 31 2 2" xfId="16156" xr:uid="{3977C33A-6987-4AC5-BF54-9824A9E6D1C6}"/>
    <cellStyle name="Normal 31 2 2 2" xfId="16157" xr:uid="{59F84839-7450-4929-8055-68730C7360B1}"/>
    <cellStyle name="Normal 31 2 3" xfId="16158" xr:uid="{92C6D75C-434C-49E8-8ACF-BF8A7C5616F6}"/>
    <cellStyle name="Normal 31 2 3 2" xfId="16159" xr:uid="{E340948F-A208-4F40-8B34-10CA712591F6}"/>
    <cellStyle name="Normal 31 2 4" xfId="16160" xr:uid="{8FB0B3EE-A6C0-4405-813C-EFBE3982B780}"/>
    <cellStyle name="Normal 31 3" xfId="16161" xr:uid="{74F8F6F6-7434-4D79-9244-DB2D202E5DD6}"/>
    <cellStyle name="Normal 31 3 2" xfId="16162" xr:uid="{9D39531D-3AE6-4A8C-9119-9888146DB583}"/>
    <cellStyle name="Normal 31 3 2 2" xfId="16163" xr:uid="{1465AE86-8383-4AF1-87B4-CB44ED065AD9}"/>
    <cellStyle name="Normal 31 3 3" xfId="16164" xr:uid="{2230F160-492D-461D-9972-1C00ED113586}"/>
    <cellStyle name="Normal 31 3 3 2" xfId="16165" xr:uid="{04007D43-3190-4E71-AC97-C6A02EC725A6}"/>
    <cellStyle name="Normal 31 3 4" xfId="16166" xr:uid="{09742DC4-8A43-4139-AE9C-7A1CDE0573FA}"/>
    <cellStyle name="Normal 31 4" xfId="16167" xr:uid="{BAE15916-7BDE-4687-BE0F-CAD50069F689}"/>
    <cellStyle name="Normal 31 4 2" xfId="16168" xr:uid="{577028DD-5920-4D2E-B24E-FD0A1FC810DE}"/>
    <cellStyle name="Normal 31 5" xfId="16169" xr:uid="{F24022CE-283E-4756-885D-D391404219B6}"/>
    <cellStyle name="Normal 31 5 2" xfId="16170" xr:uid="{853566B2-25EC-4F4E-8A36-E836573A4736}"/>
    <cellStyle name="Normal 31 6" xfId="16171" xr:uid="{A5B2D354-9080-47DB-B400-44EA71390646}"/>
    <cellStyle name="Normal 31 7" xfId="16172" xr:uid="{A3A4B2EA-064F-4153-B296-02A7025EF132}"/>
    <cellStyle name="Normal 32" xfId="16173" xr:uid="{6972BB4A-EF47-4938-BE4D-9EC2E1812DD8}"/>
    <cellStyle name="Normal 32 2" xfId="16174" xr:uid="{9ECF25BB-48B8-42DD-BBA3-3C104621510C}"/>
    <cellStyle name="Normal 32 2 2" xfId="16175" xr:uid="{13207C33-D96B-49E2-8504-B717E2E3C88B}"/>
    <cellStyle name="Normal 32 2 2 2" xfId="16176" xr:uid="{018340A9-5C08-45D5-840C-D50B5E94B661}"/>
    <cellStyle name="Normal 32 2 3" xfId="16177" xr:uid="{DD916EBC-C9D8-4949-908B-2314E1D4744F}"/>
    <cellStyle name="Normal 32 2 3 2" xfId="16178" xr:uid="{7615597B-C093-452E-9D93-F70FD484F8C9}"/>
    <cellStyle name="Normal 32 2 4" xfId="16179" xr:uid="{2FD8C115-9E35-4182-9AF8-ABE4D7876343}"/>
    <cellStyle name="Normal 32 3" xfId="16180" xr:uid="{B568FB20-AEF2-4B16-90C4-909C9080AA57}"/>
    <cellStyle name="Normal 32 3 2" xfId="16181" xr:uid="{3F7CC09E-D86A-4C30-B6EB-156190C8EA43}"/>
    <cellStyle name="Normal 32 3 2 2" xfId="16182" xr:uid="{055AA3F4-7905-461D-997E-95B0E31B159A}"/>
    <cellStyle name="Normal 32 3 3" xfId="16183" xr:uid="{333707D4-B2DF-4CC3-BC0D-FE74B1E054D2}"/>
    <cellStyle name="Normal 32 3 3 2" xfId="16184" xr:uid="{96BF677D-E867-4EFE-9E25-09539CB2CDC7}"/>
    <cellStyle name="Normal 32 3 4" xfId="16185" xr:uid="{FB14E7A5-95F0-4E06-9919-6730AC91E94C}"/>
    <cellStyle name="Normal 32 4" xfId="16186" xr:uid="{74E046F6-C32A-46A0-A241-BC56D737D38D}"/>
    <cellStyle name="Normal 32 4 2" xfId="16187" xr:uid="{BA39065E-CDA7-4D2F-844C-FB9195AA77AA}"/>
    <cellStyle name="Normal 32 5" xfId="16188" xr:uid="{AD228646-57A0-41D5-8966-50D276A0185D}"/>
    <cellStyle name="Normal 32 5 2" xfId="16189" xr:uid="{FAD25F18-53E8-46CC-9B53-8E527FD3A655}"/>
    <cellStyle name="Normal 32 6" xfId="16190" xr:uid="{761AE866-4ACC-4A76-822E-2A3D59BD11BE}"/>
    <cellStyle name="Normal 33" xfId="16191" xr:uid="{EA070E6C-01DA-4852-BBF5-8FD36BC89C35}"/>
    <cellStyle name="Normal 33 2" xfId="16192" xr:uid="{A647F36F-0F16-486E-BACB-F25F0950EC66}"/>
    <cellStyle name="Normal 33 2 2" xfId="16193" xr:uid="{6D9F18C4-E861-4FF8-B6DF-14DF8E8B4FAD}"/>
    <cellStyle name="Normal 33 2 2 2" xfId="16194" xr:uid="{8F643763-136B-4C71-AC4E-D1AC24BC88DA}"/>
    <cellStyle name="Normal 33 2 3" xfId="16195" xr:uid="{913F0176-45B2-4CB5-B807-90611E2B4E5E}"/>
    <cellStyle name="Normal 33 2 3 2" xfId="16196" xr:uid="{2E8EF83B-B2A3-45CB-A627-E60089F7FEC6}"/>
    <cellStyle name="Normal 33 2 4" xfId="16197" xr:uid="{64A158D0-CD4C-4901-B209-FDC252A224EB}"/>
    <cellStyle name="Normal 33 3" xfId="16198" xr:uid="{5DC4CBB2-D23A-4C36-847B-717667D6A755}"/>
    <cellStyle name="Normal 33 3 2" xfId="16199" xr:uid="{58571532-AED6-4C63-A82B-DC33EC14CA1E}"/>
    <cellStyle name="Normal 33 3 2 2" xfId="16200" xr:uid="{74956E47-A919-428A-85F2-CDCCD08F61B4}"/>
    <cellStyle name="Normal 33 3 3" xfId="16201" xr:uid="{028795F6-FD55-4511-A915-B2A563C853D5}"/>
    <cellStyle name="Normal 33 3 3 2" xfId="16202" xr:uid="{B1C89F97-8FB7-4337-B537-010C62AB8DE0}"/>
    <cellStyle name="Normal 33 3 4" xfId="16203" xr:uid="{E4A422BA-E9FF-4A9A-913B-AC9873662247}"/>
    <cellStyle name="Normal 33 4" xfId="16204" xr:uid="{65166CA5-CD27-4DD5-9FB7-759DA9DDEAD5}"/>
    <cellStyle name="Normal 33 4 2" xfId="16205" xr:uid="{C9227297-39D2-4578-A9E9-6B3E92D64846}"/>
    <cellStyle name="Normal 33 5" xfId="16206" xr:uid="{9FF33D18-D952-4210-9859-FF77C5A7F387}"/>
    <cellStyle name="Normal 33 5 2" xfId="16207" xr:uid="{465F7CD8-2885-4D2C-9C88-D14CBD561A02}"/>
    <cellStyle name="Normal 33 6" xfId="16208" xr:uid="{7BFC81E6-F197-4F90-8A27-F092598A63BA}"/>
    <cellStyle name="Normal 34" xfId="16209" xr:uid="{E85DF5C3-B3AE-4D32-8ED0-6FC17BB403CF}"/>
    <cellStyle name="Normal 34 2" xfId="16210" xr:uid="{630D204B-3CA1-4953-85BD-EA343C0B2218}"/>
    <cellStyle name="Normal 34 2 2" xfId="16211" xr:uid="{2C00C122-3A88-4B28-B4E4-E7AF006ADBCB}"/>
    <cellStyle name="Normal 34 2 2 2" xfId="16212" xr:uid="{49C92F7F-3F14-4F46-8F85-16D1555A7C02}"/>
    <cellStyle name="Normal 34 2 3" xfId="16213" xr:uid="{9A6C0B24-DE74-44B5-9F1E-DBA0FCE4D063}"/>
    <cellStyle name="Normal 34 2 3 2" xfId="16214" xr:uid="{EAC778AF-3049-4470-A185-25885619B248}"/>
    <cellStyle name="Normal 34 2 4" xfId="16215" xr:uid="{F1832345-26EB-4697-8783-0DCE64F8865B}"/>
    <cellStyle name="Normal 34 3" xfId="16216" xr:uid="{3B5C92A9-35D7-461E-AADF-70EAB2D2663D}"/>
    <cellStyle name="Normal 34 3 2" xfId="16217" xr:uid="{DE406ED5-06A4-4DA2-BDCA-1DFBAFB39062}"/>
    <cellStyle name="Normal 34 3 2 2" xfId="16218" xr:uid="{5FCB4333-896B-4F2B-A4FF-6B383D2B6FDF}"/>
    <cellStyle name="Normal 34 3 3" xfId="16219" xr:uid="{341F0308-F002-4FDA-8B0B-AEE53431D57B}"/>
    <cellStyle name="Normal 34 3 3 2" xfId="16220" xr:uid="{5C5B9F5B-075D-4D39-BAAE-E1D4324AC802}"/>
    <cellStyle name="Normal 34 3 4" xfId="16221" xr:uid="{3DC2A2F3-F82D-4BEC-92DD-FB83F95E634C}"/>
    <cellStyle name="Normal 34 4" xfId="16222" xr:uid="{712E69A5-A2C1-49B5-9279-6A657CB6C046}"/>
    <cellStyle name="Normal 34 4 2" xfId="16223" xr:uid="{2B5EACB3-86C5-4EBC-9D20-BC6EA7CA6942}"/>
    <cellStyle name="Normal 34 5" xfId="16224" xr:uid="{D576DEAF-069A-4CC1-A7F2-FCE7F03249B8}"/>
    <cellStyle name="Normal 34 5 2" xfId="16225" xr:uid="{9EA71B94-7F6D-4FA4-8C5C-4051C6CF995E}"/>
    <cellStyle name="Normal 34 6" xfId="16226" xr:uid="{2F756B0E-C51B-4F93-9133-32F0B2E49260}"/>
    <cellStyle name="Normal 35" xfId="16227" xr:uid="{0BE7BB3F-7AA7-4053-BE21-6338FF234EEE}"/>
    <cellStyle name="Normal 35 2" xfId="16228" xr:uid="{E7C3A798-5134-4975-A199-9302EAA37EAB}"/>
    <cellStyle name="Normal 35 2 2" xfId="16229" xr:uid="{6CB0F851-E96A-4B9F-850A-3DCE8C1BD338}"/>
    <cellStyle name="Normal 35 2 2 2" xfId="16230" xr:uid="{F6667AAB-42D0-4B7B-9B30-8A7083F46CDD}"/>
    <cellStyle name="Normal 35 2 3" xfId="16231" xr:uid="{B7CEB5F3-C407-495E-BC78-21DE5BEF37DF}"/>
    <cellStyle name="Normal 35 2 3 2" xfId="16232" xr:uid="{9EC1F9F3-2552-4F65-9B47-0D968940E50B}"/>
    <cellStyle name="Normal 35 2 4" xfId="16233" xr:uid="{03A8B02D-0BF8-45DF-A725-BDCFECAEA3EA}"/>
    <cellStyle name="Normal 35 3" xfId="16234" xr:uid="{03EDC444-11B2-4A4C-A775-07705E989B82}"/>
    <cellStyle name="Normal 35 3 2" xfId="16235" xr:uid="{5CF28353-8CFE-4FAB-8EC8-7D3F706683BC}"/>
    <cellStyle name="Normal 35 3 2 2" xfId="16236" xr:uid="{9F7E7B75-EE5C-4327-A09B-040814E96962}"/>
    <cellStyle name="Normal 35 3 3" xfId="16237" xr:uid="{67055919-2DDC-4AEC-83BA-3961F34FA3ED}"/>
    <cellStyle name="Normal 35 3 3 2" xfId="16238" xr:uid="{C16F4B52-BBC3-4D94-93F0-ECD0C8E8D804}"/>
    <cellStyle name="Normal 35 3 4" xfId="16239" xr:uid="{B3D7D646-A2A8-4F07-8AE9-A670E49E637A}"/>
    <cellStyle name="Normal 35 4" xfId="16240" xr:uid="{B41D595D-3801-4AE4-AAE0-68C0FDFC7E93}"/>
    <cellStyle name="Normal 35 4 2" xfId="16241" xr:uid="{8EBF20C1-7A80-4D91-B2B8-964B4B013A15}"/>
    <cellStyle name="Normal 35 5" xfId="16242" xr:uid="{2CF1D627-F26B-4ED2-9BD7-E065F0C3713C}"/>
    <cellStyle name="Normal 35 5 2" xfId="16243" xr:uid="{A0465D14-069E-4B72-AC87-EB1C4804F3CE}"/>
    <cellStyle name="Normal 35 6" xfId="16244" xr:uid="{E393FD03-CE02-4131-969D-F8D2F0E5DD1C}"/>
    <cellStyle name="Normal 36" xfId="16245" xr:uid="{CA165C27-6294-4986-80E9-A560F61460C9}"/>
    <cellStyle name="Normal 36 2" xfId="16246" xr:uid="{76F011BA-F507-427E-950E-5FC5C55E76F9}"/>
    <cellStyle name="Normal 36 2 2" xfId="16247" xr:uid="{0DE24D22-07C7-40E3-87F4-1B4284C0CE4D}"/>
    <cellStyle name="Normal 36 2 2 2" xfId="16248" xr:uid="{1D131557-8CE5-4BE6-AE05-30E54EA223F9}"/>
    <cellStyle name="Normal 36 2 3" xfId="16249" xr:uid="{AFEA0BD3-D2CE-453F-8ED8-555FA3F39608}"/>
    <cellStyle name="Normal 36 2 3 2" xfId="16250" xr:uid="{0FAB0801-C4B1-4BF1-B1CE-6714B23CAA5D}"/>
    <cellStyle name="Normal 36 2 4" xfId="16251" xr:uid="{C8E08178-63DB-490B-B149-563D1A75C9E2}"/>
    <cellStyle name="Normal 36 3" xfId="16252" xr:uid="{7747A4C6-2D62-4FEA-B346-EAEE4FF0A769}"/>
    <cellStyle name="Normal 36 3 2" xfId="16253" xr:uid="{808B3306-71ED-4F1D-BE01-D48742D35B8E}"/>
    <cellStyle name="Normal 36 3 2 2" xfId="16254" xr:uid="{85C2A006-77AA-414D-8B21-3D6AF208FA65}"/>
    <cellStyle name="Normal 36 3 3" xfId="16255" xr:uid="{A24291E4-5A53-4138-B92E-4F5FF5759620}"/>
    <cellStyle name="Normal 36 3 3 2" xfId="16256" xr:uid="{43B753A7-D798-4D53-8961-97EE979B1F38}"/>
    <cellStyle name="Normal 36 3 4" xfId="16257" xr:uid="{703B5F64-7133-4D99-9815-7532673C64C7}"/>
    <cellStyle name="Normal 36 4" xfId="16258" xr:uid="{97D6B787-B238-4412-B8B5-D1C294D4964A}"/>
    <cellStyle name="Normal 36 4 2" xfId="16259" xr:uid="{25049FB2-FC67-4ADC-B703-35677EA5CAA7}"/>
    <cellStyle name="Normal 36 5" xfId="16260" xr:uid="{D7035A27-1A17-42DA-8446-0D978B8E0938}"/>
    <cellStyle name="Normal 36 5 2" xfId="16261" xr:uid="{581551A6-BC25-46E6-B46D-AAE77F51D9F7}"/>
    <cellStyle name="Normal 36 6" xfId="16262" xr:uid="{4C0077BD-D8B4-42C6-AF9E-851AED8A29AF}"/>
    <cellStyle name="Normal 37" xfId="16263" xr:uid="{29EAFCA6-1899-45DE-A8A8-7F7FFAB8FDD6}"/>
    <cellStyle name="Normal 37 2" xfId="16264" xr:uid="{0E21EFB1-6FC7-4A02-9445-72E182FA3BC1}"/>
    <cellStyle name="Normal 37 2 2" xfId="16265" xr:uid="{D01FE16D-704F-43E3-B784-7588748E6C89}"/>
    <cellStyle name="Normal 37 2 2 2" xfId="16266" xr:uid="{EA9A096F-E90F-49DC-B661-08D8CCA2FBEC}"/>
    <cellStyle name="Normal 37 2 3" xfId="16267" xr:uid="{93DCFAA3-F33F-465C-A280-980529207618}"/>
    <cellStyle name="Normal 37 2 3 2" xfId="16268" xr:uid="{EEF59EA5-B588-477C-91B5-54155B154F68}"/>
    <cellStyle name="Normal 37 2 4" xfId="16269" xr:uid="{A1FA36BB-8541-447B-B27B-9B95F8CF6AA7}"/>
    <cellStyle name="Normal 37 3" xfId="16270" xr:uid="{09D93767-EC66-4A45-8D16-057F17805B99}"/>
    <cellStyle name="Normal 37 3 2" xfId="16271" xr:uid="{A5BF10A2-EBEA-4ED0-B21B-FBC4D0F81510}"/>
    <cellStyle name="Normal 37 3 2 2" xfId="16272" xr:uid="{F2475C47-674A-4882-984D-2E8869D95139}"/>
    <cellStyle name="Normal 37 3 3" xfId="16273" xr:uid="{BC6461A5-3352-4429-BF7D-5E253AF7593B}"/>
    <cellStyle name="Normal 37 3 3 2" xfId="16274" xr:uid="{A2FF5C1C-0D87-4A6A-A9F4-36319CF39B51}"/>
    <cellStyle name="Normal 37 3 4" xfId="16275" xr:uid="{EF4B7370-DF54-472A-A81E-D03B90494C8A}"/>
    <cellStyle name="Normal 37 4" xfId="16276" xr:uid="{150DD39D-AA36-419F-AD36-0DBB1B018CBE}"/>
    <cellStyle name="Normal 37 4 2" xfId="16277" xr:uid="{BEC9F2D2-BCE2-47CF-BEBE-3A8DFD0B0442}"/>
    <cellStyle name="Normal 37 5" xfId="16278" xr:uid="{544042D6-5F53-414F-B6C9-2B061A2CED51}"/>
    <cellStyle name="Normal 37 5 2" xfId="16279" xr:uid="{F12CDF40-5821-487D-B530-13C1A63B7AA1}"/>
    <cellStyle name="Normal 37 6" xfId="16280" xr:uid="{DB5CC5DA-5694-4E83-9F29-8BC518230B42}"/>
    <cellStyle name="Normal 38" xfId="16281" xr:uid="{2034F8FB-0F3E-4C8E-9944-9B3A87FDDAEC}"/>
    <cellStyle name="Normal 38 2" xfId="16282" xr:uid="{A083FC68-5021-4063-973F-514AE296D7E7}"/>
    <cellStyle name="Normal 38 2 2" xfId="16283" xr:uid="{7FAF06EC-2FCA-474E-83D1-7A332A7285F6}"/>
    <cellStyle name="Normal 38 2 2 2" xfId="16284" xr:uid="{030968C2-213D-4574-A134-5A1D6FE4B515}"/>
    <cellStyle name="Normal 38 2 3" xfId="16285" xr:uid="{E1301AE3-4103-43FC-BFAD-F4E1E6159D56}"/>
    <cellStyle name="Normal 38 2 3 2" xfId="16286" xr:uid="{480A46CE-6BDC-434A-B71A-3F835B3314EC}"/>
    <cellStyle name="Normal 38 2 4" xfId="16287" xr:uid="{86200B43-1C18-45F3-B4D3-7A54B8F2EA81}"/>
    <cellStyle name="Normal 38 3" xfId="16288" xr:uid="{034B9A3C-EE62-4557-93D8-E3D4535C9201}"/>
    <cellStyle name="Normal 38 3 2" xfId="16289" xr:uid="{ABB42C61-85D9-41FE-AF47-A16AF694B424}"/>
    <cellStyle name="Normal 38 3 2 2" xfId="16290" xr:uid="{9962C626-0217-4A9A-A749-8A16F700A415}"/>
    <cellStyle name="Normal 38 3 3" xfId="16291" xr:uid="{87585561-B2CA-40F3-A544-5AC5229FA3BA}"/>
    <cellStyle name="Normal 38 3 3 2" xfId="16292" xr:uid="{9BEA4BB7-A30B-46C6-98E0-95807CD7F365}"/>
    <cellStyle name="Normal 38 3 4" xfId="16293" xr:uid="{7B1DD291-8085-4806-A366-9214458FB221}"/>
    <cellStyle name="Normal 38 4" xfId="16294" xr:uid="{F154CB28-6151-4155-A8C7-5608B85D5A0F}"/>
    <cellStyle name="Normal 38 4 2" xfId="16295" xr:uid="{49F579EE-908C-4863-A9A6-3C63310C2D18}"/>
    <cellStyle name="Normal 38 5" xfId="16296" xr:uid="{FFA7BB0D-580D-4E62-962D-8D4BC48DD6EA}"/>
    <cellStyle name="Normal 38 5 2" xfId="16297" xr:uid="{4239C38E-0B5C-4FA3-B7E2-906F4FF18EFF}"/>
    <cellStyle name="Normal 38 6" xfId="16298" xr:uid="{ED06B978-3793-4395-8699-B4D2945800F7}"/>
    <cellStyle name="Normal 39" xfId="16299" xr:uid="{9291932C-6617-49F0-BC32-E7A8FBC8C09E}"/>
    <cellStyle name="Normal 39 2" xfId="16300" xr:uid="{6290BD47-E657-40A2-98BC-286A5D0E8542}"/>
    <cellStyle name="Normal 39 2 2" xfId="16301" xr:uid="{4DF1BB9E-5C4A-478C-9C6E-956023B6E687}"/>
    <cellStyle name="Normal 39 2 2 2" xfId="16302" xr:uid="{CD351569-DC37-4B02-8040-77D648669FAD}"/>
    <cellStyle name="Normal 39 2 3" xfId="16303" xr:uid="{B40D34CF-690F-4AA9-9F6A-C461323543DF}"/>
    <cellStyle name="Normal 39 2 3 2" xfId="16304" xr:uid="{E936166A-53A9-4379-9559-420D3A185ACB}"/>
    <cellStyle name="Normal 39 2 4" xfId="16305" xr:uid="{ABB9D3AF-9825-42CD-8884-232AE06298A4}"/>
    <cellStyle name="Normal 39 3" xfId="16306" xr:uid="{B680BB5B-820E-4083-9C8C-C6545A1CB92D}"/>
    <cellStyle name="Normal 39 3 2" xfId="16307" xr:uid="{4B98C605-E23D-4C0C-BE0D-BB2D7E44D9C9}"/>
    <cellStyle name="Normal 39 3 2 2" xfId="16308" xr:uid="{09542927-9005-4ABF-8DC4-8D74B0E589E7}"/>
    <cellStyle name="Normal 39 3 3" xfId="16309" xr:uid="{BBD0C648-5A5C-461E-B5F3-AA28FC1467FD}"/>
    <cellStyle name="Normal 39 3 3 2" xfId="16310" xr:uid="{9CD50548-06A9-4C0F-BB1F-9F0E88434777}"/>
    <cellStyle name="Normal 39 3 4" xfId="16311" xr:uid="{0FAEA0CC-CB68-4865-BC12-C02553877525}"/>
    <cellStyle name="Normal 39 4" xfId="16312" xr:uid="{E63AB99E-596D-4EB7-9EAC-665F88ED59AC}"/>
    <cellStyle name="Normal 39 4 2" xfId="16313" xr:uid="{58137029-7DA1-40C9-9CEC-A08E97756B65}"/>
    <cellStyle name="Normal 39 5" xfId="16314" xr:uid="{FA9A6426-BFC4-48AB-80C2-02FFEC2C877B}"/>
    <cellStyle name="Normal 39 5 2" xfId="16315" xr:uid="{3626E2FF-385C-461C-95AC-C9ED3C7B70E4}"/>
    <cellStyle name="Normal 39 6" xfId="16316" xr:uid="{098F052B-6FCB-409F-AF0A-2BB3AF3D555E}"/>
    <cellStyle name="Normal 4" xfId="80" xr:uid="{7AE373DB-2F10-4CB9-8FC8-5513DD9CE0D6}"/>
    <cellStyle name="Normal 4 10" xfId="16317" xr:uid="{D3A66BAA-46ED-440F-B891-64E98CD4A461}"/>
    <cellStyle name="Normal 4 10 2" xfId="16318" xr:uid="{C3F17E3C-3527-47FC-A117-D1E1BE96E9E2}"/>
    <cellStyle name="Normal 4 10 3" xfId="16319" xr:uid="{38AEFD5E-77F9-488D-8462-589EB234EF8C}"/>
    <cellStyle name="Normal 4 10 4" xfId="26368" xr:uid="{4E47D328-2110-4AAC-BB91-3FDBE9FF4E78}"/>
    <cellStyle name="Normal 4 11" xfId="16320" xr:uid="{D2AAB0A7-C112-46B3-9411-7C7208121C5A}"/>
    <cellStyle name="Normal 4 11 2" xfId="16321" xr:uid="{74445D48-FBDC-42D6-9DB9-F039F646731D}"/>
    <cellStyle name="Normal 4 11 3" xfId="26369" xr:uid="{34A3DBA3-1795-45C8-BA4D-2A4E76AF1C32}"/>
    <cellStyle name="Normal 4 12" xfId="16322" xr:uid="{61B3CCA1-62B6-40B6-8E89-236F2084BCDD}"/>
    <cellStyle name="Normal 4 12 2" xfId="16323" xr:uid="{F22F958D-E0AE-4CA0-B8DA-282944D3FA74}"/>
    <cellStyle name="Normal 4 12 3" xfId="26370" xr:uid="{7DF605B9-12EA-478A-BD52-C7E341FD6433}"/>
    <cellStyle name="Normal 4 13" xfId="16324" xr:uid="{7827CF71-9149-4181-852F-7BD1DC848D25}"/>
    <cellStyle name="Normal 4 13 2" xfId="16325" xr:uid="{D3945AE5-2F11-49C8-BA6D-DF76B724BE78}"/>
    <cellStyle name="Normal 4 13 3" xfId="26371" xr:uid="{EF0CB7B2-B0FD-45F3-885D-29FAF1E21870}"/>
    <cellStyle name="Normal 4 14" xfId="16326" xr:uid="{CDA4431F-C5F5-4CC8-973F-32479E68440B}"/>
    <cellStyle name="Normal 4 14 2" xfId="16327" xr:uid="{C73ED003-B137-4F13-9186-2E2CFBF11F36}"/>
    <cellStyle name="Normal 4 14 3" xfId="26372" xr:uid="{C3CFD61D-D866-429F-8706-834F0547F514}"/>
    <cellStyle name="Normal 4 15" xfId="16328" xr:uid="{098EFBAE-308F-4294-9A75-4977C1F372FC}"/>
    <cellStyle name="Normal 4 15 2" xfId="16329" xr:uid="{B6C4E64C-EEAC-4468-A127-72DE7E40117E}"/>
    <cellStyle name="Normal 4 15 3" xfId="26373" xr:uid="{29B51986-DC87-4489-8BBC-C48D22365792}"/>
    <cellStyle name="Normal 4 16" xfId="16330" xr:uid="{88CB0FFB-5941-4F9E-B336-6814F0B63AE4}"/>
    <cellStyle name="Normal 4 16 2" xfId="16331" xr:uid="{FD37F099-3733-4FAF-A8C5-D7DD6A130AE9}"/>
    <cellStyle name="Normal 4 16 3" xfId="26374" xr:uid="{81EC02E4-7AFC-473E-987C-ECF6C9B9B721}"/>
    <cellStyle name="Normal 4 17" xfId="16332" xr:uid="{29AA4581-0D19-4C14-836F-3BE33D108BE4}"/>
    <cellStyle name="Normal 4 17 2" xfId="16333" xr:uid="{C909433A-00A5-4D5E-A70E-B3670E8BC8EE}"/>
    <cellStyle name="Normal 4 17 3" xfId="26375" xr:uid="{BA35E5FA-6CDD-4D80-977B-24D2244A7D16}"/>
    <cellStyle name="Normal 4 18" xfId="16334" xr:uid="{16493FC0-B65F-49F4-A013-98341F979799}"/>
    <cellStyle name="Normal 4 18 2" xfId="16335" xr:uid="{ECB27D5D-6924-472F-8318-CF502243258B}"/>
    <cellStyle name="Normal 4 18 3" xfId="26376" xr:uid="{A7A48845-095E-4990-9FD6-622EBE5D2A0C}"/>
    <cellStyle name="Normal 4 19" xfId="16336" xr:uid="{FA09A9FF-E96D-42F2-91C9-F6B749610BA0}"/>
    <cellStyle name="Normal 4 19 2" xfId="16337" xr:uid="{5D71EDA4-DDAB-46A5-8F41-2F9C2F3D688A}"/>
    <cellStyle name="Normal 4 19 3" xfId="26377" xr:uid="{6F638ECB-C633-4E3F-95A4-112734EFA4B7}"/>
    <cellStyle name="Normal 4 2" xfId="149" xr:uid="{7127E973-78A8-4328-997D-88A2C4BAF74C}"/>
    <cellStyle name="Normal 4 2 10" xfId="16338" xr:uid="{3953FCF3-B1B9-4AA7-B35D-9ADF94E2B51D}"/>
    <cellStyle name="Normal 4 2 11" xfId="361" xr:uid="{4A15FBF1-3656-44A5-A07D-0303BAC1AF45}"/>
    <cellStyle name="Normal 4 2 2" xfId="16339" xr:uid="{5AA2629E-60EE-4DED-A7E8-7DD759E24431}"/>
    <cellStyle name="Normal 4 2 2 2" xfId="16340" xr:uid="{1631E6D8-1AE1-42F5-91E5-CD783509A681}"/>
    <cellStyle name="Normal 4 2 2 2 2" xfId="16341" xr:uid="{738C170B-9DFD-461B-A537-42A6D1A4749E}"/>
    <cellStyle name="Normal 4 2 2 2 3" xfId="26379" xr:uid="{50AB498E-D1C6-4CDE-B697-16713ADF5638}"/>
    <cellStyle name="Normal 4 2 2 3" xfId="16342" xr:uid="{680945E3-0EDA-483A-A60C-4040831D9189}"/>
    <cellStyle name="Normal 4 2 2 3 2" xfId="26674" xr:uid="{1449B9B2-5E25-4A18-824B-3A4C71CFC596}"/>
    <cellStyle name="Normal 4 2 2 4" xfId="26378" xr:uid="{332FB95D-D68F-470D-8A94-37D4603CCD37}"/>
    <cellStyle name="Normal 4 2 3" xfId="16343" xr:uid="{A8684201-1AB9-46FA-985D-A092D2B97A9F}"/>
    <cellStyle name="Normal 4 2 3 2" xfId="16344" xr:uid="{498AC778-8D82-4D29-82EA-687CA936D5ED}"/>
    <cellStyle name="Normal 4 2 3 2 2" xfId="16345" xr:uid="{BD8E1B8F-52B3-4B8A-9AC8-DE88E584F513}"/>
    <cellStyle name="Normal 4 2 3 3" xfId="16346" xr:uid="{304AFBDA-F0E6-4990-9E1C-A84095F5DE40}"/>
    <cellStyle name="Normal 4 2 3 4" xfId="26797" xr:uid="{D776A88D-4A5A-4012-A377-12459F491015}"/>
    <cellStyle name="Normal 4 2 4" xfId="16347" xr:uid="{CAE34E10-5152-4865-B702-71797170BC84}"/>
    <cellStyle name="Normal 4 2 4 2" xfId="16348" xr:uid="{7C1B331C-F1DC-405A-A527-934C1CACF8EE}"/>
    <cellStyle name="Normal 4 2 4 2 2" xfId="16349" xr:uid="{14FEAC77-45C9-45A2-A83A-62030AC0CD78}"/>
    <cellStyle name="Normal 4 2 4 3" xfId="16350" xr:uid="{856495B5-E03C-4990-ADA2-7D8424C0820F}"/>
    <cellStyle name="Normal 4 2 5" xfId="16351" xr:uid="{54D16B2A-C40D-4B68-8D24-D559DE2CEC99}"/>
    <cellStyle name="Normal 4 2 5 2" xfId="16352" xr:uid="{1D8FA2FE-5B86-4EEA-AD15-BF98F8ED433B}"/>
    <cellStyle name="Normal 4 2 5 2 2" xfId="16353" xr:uid="{D092350A-F750-407A-AA29-0E9A4D443241}"/>
    <cellStyle name="Normal 4 2 5 3" xfId="16354" xr:uid="{C80638AB-207D-465E-894D-D50F1C0D44A5}"/>
    <cellStyle name="Normal 4 2 6" xfId="16355" xr:uid="{839B8C5D-9C1D-4B8C-9E8F-B5B1BA3FACB9}"/>
    <cellStyle name="Normal 4 2 6 2" xfId="16356" xr:uid="{FB520D67-E179-4A98-A318-97D00AE37A02}"/>
    <cellStyle name="Normal 4 2 6 2 2" xfId="16357" xr:uid="{5A722419-F609-487D-8AE1-B1742C489890}"/>
    <cellStyle name="Normal 4 2 6 3" xfId="16358" xr:uid="{34C40F1A-CBE4-4668-9D6E-3F2A81607B61}"/>
    <cellStyle name="Normal 4 2 7" xfId="16359" xr:uid="{F189175F-CF73-4C2F-BE10-9096C37C2F38}"/>
    <cellStyle name="Normal 4 2 7 2" xfId="16360" xr:uid="{B07DDEE1-96DF-4B60-818F-95DE3F2CDD47}"/>
    <cellStyle name="Normal 4 2 7 2 2" xfId="16361" xr:uid="{B3BCE44D-B1A1-4857-9D6A-55BA2099F512}"/>
    <cellStyle name="Normal 4 2 7 3" xfId="16362" xr:uid="{00463BA7-1307-4987-ACA4-B1AE09851E0E}"/>
    <cellStyle name="Normal 4 2 8" xfId="16363" xr:uid="{8FB5A0C1-76AA-497C-A7E1-B55738BDEE95}"/>
    <cellStyle name="Normal 4 2 8 2" xfId="16364" xr:uid="{2ECC12C3-1232-4C02-982A-DC3838E46990}"/>
    <cellStyle name="Normal 4 2 9" xfId="16365" xr:uid="{13348C8D-F627-4DC2-A8C5-CD86C62E625F}"/>
    <cellStyle name="Normal 4 20" xfId="16366" xr:uid="{155E9316-EA9F-4082-8F8F-D35C5AF22627}"/>
    <cellStyle name="Normal 4 20 2" xfId="16367" xr:uid="{04B271F4-0E42-4AC6-89AC-5D1753649E7C}"/>
    <cellStyle name="Normal 4 20 3" xfId="26380" xr:uid="{F500840D-8BC0-46A4-8FED-25F578B2772D}"/>
    <cellStyle name="Normal 4 21" xfId="16368" xr:uid="{D20CFB2A-74FC-46FD-B69E-885F3FCDF376}"/>
    <cellStyle name="Normal 4 21 2" xfId="16369" xr:uid="{B811CA6E-BA56-424A-A94A-C656C596E0F3}"/>
    <cellStyle name="Normal 4 21 3" xfId="26381" xr:uid="{939EF713-34CD-495F-A55E-F7894FD5979F}"/>
    <cellStyle name="Normal 4 22" xfId="16370" xr:uid="{2A38BB50-CC05-4D08-A543-CDA06A068D38}"/>
    <cellStyle name="Normal 4 22 2" xfId="16371" xr:uid="{D89E08DF-F68C-4B98-BE25-BC4890361143}"/>
    <cellStyle name="Normal 4 22 3" xfId="26382" xr:uid="{DC5495C6-75A2-4DB8-B57C-A22DAB88685B}"/>
    <cellStyle name="Normal 4 23" xfId="16372" xr:uid="{3AB0CD0D-C870-4AA9-B21A-2CF4D28D9415}"/>
    <cellStyle name="Normal 4 23 2" xfId="16373" xr:uid="{AACF0C85-1827-4BA2-B130-76D240FAE902}"/>
    <cellStyle name="Normal 4 23 3" xfId="26383" xr:uid="{81A7A52E-D00B-49E6-A133-26F50A3A2B6A}"/>
    <cellStyle name="Normal 4 24" xfId="16374" xr:uid="{2B969B7F-CCAA-4405-8C26-D0806FA8196E}"/>
    <cellStyle name="Normal 4 24 2" xfId="16375" xr:uid="{5BB4ECDF-8253-424A-A295-60C1FDE0D9B0}"/>
    <cellStyle name="Normal 4 24 3" xfId="26384" xr:uid="{B85F80AB-F41F-4741-87CC-68FDA9AD94BE}"/>
    <cellStyle name="Normal 4 25" xfId="16376" xr:uid="{68DC9536-EE76-44D0-9BBF-47A8B520D514}"/>
    <cellStyle name="Normal 4 25 2" xfId="16377" xr:uid="{ADC97E39-568F-4DCA-9480-15C7FAF5E1FD}"/>
    <cellStyle name="Normal 4 25 3" xfId="26385" xr:uid="{542AE934-51CB-4835-8E4C-5AC96A1A7AAC}"/>
    <cellStyle name="Normal 4 26" xfId="16378" xr:uid="{E719C28B-84DF-40E1-88B0-422844F8E38D}"/>
    <cellStyle name="Normal 4 26 2" xfId="16379" xr:uid="{A20E8E96-88D6-4B13-B579-4A76977824A1}"/>
    <cellStyle name="Normal 4 26 3" xfId="26386" xr:uid="{C2065A94-AED7-400B-AE81-59FBD4E45CD9}"/>
    <cellStyle name="Normal 4 27" xfId="16380" xr:uid="{67D5C134-4502-4704-ADF3-A832FD9C9E8F}"/>
    <cellStyle name="Normal 4 27 2" xfId="16381" xr:uid="{A40265CA-77BF-4F2E-AB4B-B883E2551716}"/>
    <cellStyle name="Normal 4 27 3" xfId="26387" xr:uid="{02B30638-27F8-409D-B92C-64FF51DF270A}"/>
    <cellStyle name="Normal 4 28" xfId="16382" xr:uid="{25B3C38D-254D-498C-AFBF-6E81DD7B7D52}"/>
    <cellStyle name="Normal 4 28 2" xfId="16383" xr:uid="{09B51D55-839F-4AE2-A398-B439C0391705}"/>
    <cellStyle name="Normal 4 28 3" xfId="26388" xr:uid="{E689E596-7FD2-4EA1-BC0C-2F48415C2F4A}"/>
    <cellStyle name="Normal 4 29" xfId="16384" xr:uid="{2728E225-AA47-4685-B206-CA090EB29B06}"/>
    <cellStyle name="Normal 4 29 2" xfId="16385" xr:uid="{BAA8EBDD-FE7A-4072-8741-1D4469E1959D}"/>
    <cellStyle name="Normal 4 29 3" xfId="26389" xr:uid="{070DFFF5-2AFF-48D4-8419-288C15C4AF68}"/>
    <cellStyle name="Normal 4 3" xfId="420" xr:uid="{E6E83417-2754-42C6-815F-FC92109DA62E}"/>
    <cellStyle name="Normal 4 3 2" xfId="16386" xr:uid="{E0AD3FAD-6191-4BD3-BF12-1C503B2520B0}"/>
    <cellStyle name="Normal 4 3 2 2" xfId="16387" xr:uid="{2A6832EE-8E24-46B2-B937-BB27F5B0508D}"/>
    <cellStyle name="Normal 4 3 2 3" xfId="26807" xr:uid="{9A76401D-C8ED-4321-8451-B569952B3FCE}"/>
    <cellStyle name="Normal 4 3 3" xfId="16388" xr:uid="{A89077E3-9402-4443-8951-1940ECD0EAC5}"/>
    <cellStyle name="Normal 4 3 3 2" xfId="16389" xr:uid="{562AE0BA-FD14-427F-951C-C1A3EDB83DAB}"/>
    <cellStyle name="Normal 4 3 4" xfId="16390" xr:uid="{6C28A2EE-5DDE-403D-A62D-19E0A4F46EDB}"/>
    <cellStyle name="Normal 4 3 5" xfId="25811" xr:uid="{56D26F89-A260-45CE-B9F3-0BFC76FA9BDE}"/>
    <cellStyle name="Normal 4 30" xfId="16391" xr:uid="{1DE49253-8766-4D5E-AA48-12B3D9179B83}"/>
    <cellStyle name="Normal 4 30 2" xfId="16392" xr:uid="{708BBDE3-9556-4F45-A677-692E555BB0BA}"/>
    <cellStyle name="Normal 4 30 3" xfId="26390" xr:uid="{01BBE083-8720-49F9-956A-D4440EEDB1CC}"/>
    <cellStyle name="Normal 4 31" xfId="16393" xr:uid="{CA09B040-C06D-4578-A881-9DB05386A6DD}"/>
    <cellStyle name="Normal 4 31 2" xfId="16394" xr:uid="{F6F73AB0-EC1D-4F3C-8CF3-C402C6FEA872}"/>
    <cellStyle name="Normal 4 31 3" xfId="26391" xr:uid="{E80F1CFE-9A40-478B-95AC-610B6A830527}"/>
    <cellStyle name="Normal 4 32" xfId="16395" xr:uid="{21EE9A76-4534-49EC-8163-9157497A9ABC}"/>
    <cellStyle name="Normal 4 32 2" xfId="16396" xr:uid="{7958FD59-5A41-4230-A5CD-D7FD10F18CE9}"/>
    <cellStyle name="Normal 4 32 3" xfId="26392" xr:uid="{FBA29DAE-563B-4BCC-A201-02AC278EC73E}"/>
    <cellStyle name="Normal 4 33" xfId="16397" xr:uid="{3DD3B6C2-BA06-4D6C-9F6E-40AE195FEF3C}"/>
    <cellStyle name="Normal 4 33 2" xfId="16398" xr:uid="{8F238246-E8C9-4A90-88E4-7628EBB8AFAB}"/>
    <cellStyle name="Normal 4 33 3" xfId="26393" xr:uid="{7529AEEC-709B-4EFC-834E-23F9EB9C9C68}"/>
    <cellStyle name="Normal 4 34" xfId="16399" xr:uid="{F3DA804B-6126-4056-AFBA-9B3A27ADD3F9}"/>
    <cellStyle name="Normal 4 34 2" xfId="16400" xr:uid="{50494510-2DED-48D0-8F04-6342CC8768EA}"/>
    <cellStyle name="Normal 4 34 3" xfId="26394" xr:uid="{38B17D8D-F141-48D1-AB26-4D559C0E0C09}"/>
    <cellStyle name="Normal 4 35" xfId="16401" xr:uid="{95329AAC-8806-456A-B0A0-8BCCD5C7145D}"/>
    <cellStyle name="Normal 4 35 2" xfId="16402" xr:uid="{7DFCF2F6-76DB-414B-AA35-05EB6F10D9BD}"/>
    <cellStyle name="Normal 4 35 3" xfId="26395" xr:uid="{C97DE665-EBE5-458F-8269-45411163387C}"/>
    <cellStyle name="Normal 4 36" xfId="16403" xr:uid="{CEB24702-297E-4948-88E7-0F9173674554}"/>
    <cellStyle name="Normal 4 36 2" xfId="16404" xr:uid="{24C361A8-3291-4F4A-8A3F-24B3235259FF}"/>
    <cellStyle name="Normal 4 37" xfId="16405" xr:uid="{E0CCFF06-2F7A-4FBA-8096-91716596F645}"/>
    <cellStyle name="Normal 4 37 2" xfId="16406" xr:uid="{54668FEB-3DAB-498B-A113-915863A9AC8B}"/>
    <cellStyle name="Normal 4 38" xfId="16407" xr:uid="{8363717A-4F7A-4AE0-BB54-3FCADCA74936}"/>
    <cellStyle name="Normal 4 38 2" xfId="16408" xr:uid="{BFA4BAC9-D6A7-4939-90B9-14E158B60264}"/>
    <cellStyle name="Normal 4 39" xfId="16409" xr:uid="{E345229F-A06D-4904-A44B-0C27B5FA781D}"/>
    <cellStyle name="Normal 4 39 2" xfId="16410" xr:uid="{216737B4-296D-46C5-B4F4-610A627488E5}"/>
    <cellStyle name="Normal 4 4" xfId="16411" xr:uid="{BF18B01A-1DF6-4CA3-989F-2771E41241A2}"/>
    <cellStyle name="Normal 4 4 2" xfId="16412" xr:uid="{60AE56E7-AE4D-4355-92FE-F9CDED8F45A3}"/>
    <cellStyle name="Normal 4 4 2 2" xfId="26673" xr:uid="{F66FD840-14EF-4E1C-BABC-D0C52EE6AD34}"/>
    <cellStyle name="Normal 4 40" xfId="16413" xr:uid="{763F36A8-2A70-42DC-BD76-31F4653E08B0}"/>
    <cellStyle name="Normal 4 40 2" xfId="16414" xr:uid="{04514FA9-EB1B-45DD-89F3-A277AD1D5941}"/>
    <cellStyle name="Normal 4 41" xfId="16415" xr:uid="{35538263-95FC-4C5D-8908-3CFDC891E8ED}"/>
    <cellStyle name="Normal 4 41 2" xfId="16416" xr:uid="{AD3B0908-40BA-4949-84D6-9A6FFBC58E03}"/>
    <cellStyle name="Normal 4 42" xfId="16417" xr:uid="{8EFCC663-FF93-47CB-A471-816E63C04F5F}"/>
    <cellStyle name="Normal 4 42 2" xfId="16418" xr:uid="{AF8DE70F-165C-40E5-8756-599BABB71FB0}"/>
    <cellStyle name="Normal 4 43" xfId="16419" xr:uid="{ACD05C9C-5CAB-4EB5-BC76-B0401F3D4B32}"/>
    <cellStyle name="Normal 4 43 2" xfId="16420" xr:uid="{8808FAED-A78E-49D9-BDF2-0B0DEEE3E5F2}"/>
    <cellStyle name="Normal 4 44" xfId="16421" xr:uid="{37ADCCAA-E4D7-4FA8-BC91-BED6401EE331}"/>
    <cellStyle name="Normal 4 44 2" xfId="16422" xr:uid="{18F3CE97-AB85-4516-82DB-61CF4463D8E2}"/>
    <cellStyle name="Normal 4 45" xfId="16423" xr:uid="{D4CFE1D2-31B4-4EFC-B76D-BE9C670454F3}"/>
    <cellStyle name="Normal 4 45 2" xfId="16424" xr:uid="{C5D91646-30E3-461E-8497-8CC4725BDA1A}"/>
    <cellStyle name="Normal 4 46" xfId="16425" xr:uid="{22811CF4-5E3B-4E3C-88DB-9055D99EB8DE}"/>
    <cellStyle name="Normal 4 46 2" xfId="16426" xr:uid="{85E9E7FE-40AE-4F3F-B5A5-1EF013169C43}"/>
    <cellStyle name="Normal 4 47" xfId="16427" xr:uid="{AA49B2C7-977E-494D-99DA-CB7D4075A063}"/>
    <cellStyle name="Normal 4 48" xfId="187" xr:uid="{535A9D3E-30F3-461C-8F17-4BC627A5916C}"/>
    <cellStyle name="Normal 4 5" xfId="16428" xr:uid="{65F75312-4698-4E5B-A9C9-4F9D6606E422}"/>
    <cellStyle name="Normal 4 5 2" xfId="16429" xr:uid="{95790A33-3955-4D36-BDA6-EFABD73DA6EF}"/>
    <cellStyle name="Normal 4 6" xfId="16430" xr:uid="{A2567557-1775-4740-951B-3227123D35D8}"/>
    <cellStyle name="Normal 4 6 2" xfId="16431" xr:uid="{67395199-8561-47DA-8DFC-FC05B1650A7D}"/>
    <cellStyle name="Normal 4 7" xfId="16432" xr:uid="{55D4794B-8A91-42F8-8EB0-BD24AC0AFD8F}"/>
    <cellStyle name="Normal 4 7 2" xfId="16433" xr:uid="{783050F3-4EBB-4FD8-BFAF-70E3C1CD1B49}"/>
    <cellStyle name="Normal 4 8" xfId="16434" xr:uid="{27953730-4064-4B6C-9394-E71B95DF2638}"/>
    <cellStyle name="Normal 4 8 2" xfId="16435" xr:uid="{CCF9061E-C3D4-4291-A0B2-C16A5F7850C4}"/>
    <cellStyle name="Normal 4 8 2 2" xfId="16436" xr:uid="{2B2D5A87-D80E-4D32-83EF-6B9BAFD709D9}"/>
    <cellStyle name="Normal 4 8 3" xfId="26396" xr:uid="{810B516B-A0BB-4F22-A3D9-88952EE039A9}"/>
    <cellStyle name="Normal 4 9" xfId="16437" xr:uid="{5E876B12-C3C8-442E-937C-F9564E8F3895}"/>
    <cellStyle name="Normal 4 9 2" xfId="16438" xr:uid="{D7DA7F55-3ADB-49E6-B0CD-A040E904357D}"/>
    <cellStyle name="Normal 4_AFP" xfId="16439" xr:uid="{2B3EA2E3-8051-4651-96B0-0BF595ACBFF2}"/>
    <cellStyle name="Normal 40" xfId="16440" xr:uid="{46D843DE-25BB-4EE2-A1D3-838CF4BCD53F}"/>
    <cellStyle name="Normal 40 2" xfId="16441" xr:uid="{A4AA352C-491B-4F4D-98BA-4AC485FE5EE3}"/>
    <cellStyle name="Normal 40 2 2" xfId="16442" xr:uid="{1140276A-1C94-47A5-933D-AFF594805E6A}"/>
    <cellStyle name="Normal 40 2 2 2" xfId="16443" xr:uid="{DCD33832-9F0E-40F4-B5E7-AE468E4855F5}"/>
    <cellStyle name="Normal 40 2 3" xfId="16444" xr:uid="{456C1D3E-0830-45C7-A811-1277A3A89CD6}"/>
    <cellStyle name="Normal 40 2 3 2" xfId="16445" xr:uid="{4CF6D255-2BAF-424C-87B1-D502FA5F2368}"/>
    <cellStyle name="Normal 40 2 4" xfId="16446" xr:uid="{54B29F29-7C82-4B1C-B4B4-ABDD16965986}"/>
    <cellStyle name="Normal 40 3" xfId="16447" xr:uid="{7FA40705-E021-4A2D-8BCF-9C46A6EF5455}"/>
    <cellStyle name="Normal 40 3 2" xfId="16448" xr:uid="{AA49A6DA-CC9C-44D6-B1F7-B88AD48F3F46}"/>
    <cellStyle name="Normal 40 3 2 2" xfId="16449" xr:uid="{ED95B5EA-7BC5-4AB2-9F60-556FED460CF7}"/>
    <cellStyle name="Normal 40 3 3" xfId="16450" xr:uid="{E7BF4CD2-9740-4BE5-88A0-5309930E29CF}"/>
    <cellStyle name="Normal 40 3 3 2" xfId="16451" xr:uid="{A5090C4A-4EBE-4ABF-919A-6874D5EE0E2D}"/>
    <cellStyle name="Normal 40 3 4" xfId="16452" xr:uid="{4C86BFD2-5BD7-4BA2-8E16-1DF4151C073F}"/>
    <cellStyle name="Normal 40 4" xfId="16453" xr:uid="{8828CBFD-2F06-4031-BB15-DD10397D75B2}"/>
    <cellStyle name="Normal 40 4 2" xfId="16454" xr:uid="{95AB95F4-9B8C-475B-BA29-6C220711C6C5}"/>
    <cellStyle name="Normal 40 5" xfId="16455" xr:uid="{B83F0E3F-BCA7-4D6B-AFBA-B1A1705AD9A3}"/>
    <cellStyle name="Normal 40 5 2" xfId="16456" xr:uid="{05FEA933-B25C-49B0-8D0F-C6EDFA60DBD6}"/>
    <cellStyle name="Normal 40 6" xfId="16457" xr:uid="{7D11ACC4-30BF-414E-9178-A05F13CC4DCC}"/>
    <cellStyle name="Normal 41" xfId="16458" xr:uid="{B5A98CA8-7D7B-4E21-922D-765983126635}"/>
    <cellStyle name="Normal 41 2" xfId="16459" xr:uid="{380B8C26-E43F-40D4-B217-11208F3AC37A}"/>
    <cellStyle name="Normal 41 2 2" xfId="16460" xr:uid="{4A7EB439-569D-41F3-898A-5ACE3D3D6560}"/>
    <cellStyle name="Normal 41 2 2 2" xfId="16461" xr:uid="{F4238609-9FD8-4AA4-8F5F-4DF7F7A926BA}"/>
    <cellStyle name="Normal 41 2 3" xfId="16462" xr:uid="{BE167747-3BE9-4DC9-8B64-FC75C3DC1F4A}"/>
    <cellStyle name="Normal 41 2 3 2" xfId="16463" xr:uid="{2599DC1E-859E-4310-8D8E-65429CA04507}"/>
    <cellStyle name="Normal 41 2 4" xfId="16464" xr:uid="{062B10EE-5B30-4AC4-9018-BBE4BAFF4E9F}"/>
    <cellStyle name="Normal 41 3" xfId="16465" xr:uid="{765B7828-480B-4E24-8E59-4D1DE6D73A19}"/>
    <cellStyle name="Normal 41 3 2" xfId="16466" xr:uid="{9F92F642-B898-4487-B04C-F3A8E9B63875}"/>
    <cellStyle name="Normal 41 3 2 2" xfId="16467" xr:uid="{75314715-6E40-4297-A5D5-5C3E507459B0}"/>
    <cellStyle name="Normal 41 3 3" xfId="16468" xr:uid="{00D75FEC-D363-47DF-A91C-F24FC94E7149}"/>
    <cellStyle name="Normal 41 3 3 2" xfId="16469" xr:uid="{988F524D-17DD-4483-BB2D-B86C58CFA6A7}"/>
    <cellStyle name="Normal 41 3 4" xfId="16470" xr:uid="{768F0D81-9B90-429E-B70C-5E4316B8AC88}"/>
    <cellStyle name="Normal 41 4" xfId="16471" xr:uid="{1BA63D9F-535B-4198-8246-7C415A8F3E7A}"/>
    <cellStyle name="Normal 41 4 2" xfId="16472" xr:uid="{16045366-08B7-4C17-BC6F-5EA6771DD10B}"/>
    <cellStyle name="Normal 41 5" xfId="16473" xr:uid="{99C0556A-BB0B-40F8-BA3D-98FBCF112DB3}"/>
    <cellStyle name="Normal 41 5 2" xfId="16474" xr:uid="{D4B48B0C-3955-4155-9D70-3D9B93CA759C}"/>
    <cellStyle name="Normal 41 6" xfId="16475" xr:uid="{A47E6F2A-7ED0-4663-8FF7-1DB8E94E79B5}"/>
    <cellStyle name="Normal 42" xfId="16476" xr:uid="{B1832094-333E-43F8-937C-B35C4E403871}"/>
    <cellStyle name="Normal 42 2" xfId="16477" xr:uid="{5B926D61-EB15-41C5-89AA-81A1708EEFB8}"/>
    <cellStyle name="Normal 42 2 2" xfId="16478" xr:uid="{2556528A-EF9F-4884-82F5-870A9ACAC684}"/>
    <cellStyle name="Normal 42 2 2 2" xfId="16479" xr:uid="{9F6009E1-FD49-4FC2-8C50-A6BEA94F0053}"/>
    <cellStyle name="Normal 42 2 3" xfId="16480" xr:uid="{77184BD0-9118-46D8-81F8-394A68B72FFF}"/>
    <cellStyle name="Normal 42 2 3 2" xfId="16481" xr:uid="{3E9FB292-0408-44BF-8014-7821D4929275}"/>
    <cellStyle name="Normal 42 2 4" xfId="16482" xr:uid="{E5E4FA2F-244A-44BD-BB7A-CC17BA449D87}"/>
    <cellStyle name="Normal 42 3" xfId="16483" xr:uid="{5C0134AB-FF35-40CB-836D-8095A9DD4639}"/>
    <cellStyle name="Normal 42 3 2" xfId="16484" xr:uid="{B3506DE5-F4A8-4107-8C07-41498D56B4CF}"/>
    <cellStyle name="Normal 42 3 2 2" xfId="16485" xr:uid="{77E6D932-6580-47F6-8250-3BCFFF012A9C}"/>
    <cellStyle name="Normal 42 3 3" xfId="16486" xr:uid="{AC08992E-376F-4894-B19A-93ED7BE0B0C0}"/>
    <cellStyle name="Normal 42 3 3 2" xfId="16487" xr:uid="{45919E9A-9B3E-47AC-957B-2258A6AB553C}"/>
    <cellStyle name="Normal 42 3 4" xfId="16488" xr:uid="{47F96156-92F1-4D0E-BC51-A4706E6CA178}"/>
    <cellStyle name="Normal 42 4" xfId="16489" xr:uid="{F48FF9D0-FAFA-4A9E-A4C8-985028BB4B07}"/>
    <cellStyle name="Normal 42 4 2" xfId="16490" xr:uid="{8E311BC8-8E60-4D36-93A3-F7D6482DE337}"/>
    <cellStyle name="Normal 42 5" xfId="16491" xr:uid="{32158B1C-BF11-45E7-B358-DE27236B6D61}"/>
    <cellStyle name="Normal 42 5 2" xfId="16492" xr:uid="{9F8DDD34-4356-4C0D-9689-A2ADE750FCCE}"/>
    <cellStyle name="Normal 42 6" xfId="16493" xr:uid="{1E6ADF63-A335-40E8-AE7A-ECA50051A035}"/>
    <cellStyle name="Normal 43" xfId="16494" xr:uid="{F7773AB5-67B3-43EC-B4C5-F260AB6A4B40}"/>
    <cellStyle name="Normal 43 2" xfId="16495" xr:uid="{1F8DA9D5-CBEC-4B52-B5E6-764DD5C8293B}"/>
    <cellStyle name="Normal 43 2 2" xfId="16496" xr:uid="{D4ED0C99-B7DD-444A-A1A2-6CD8A2711D97}"/>
    <cellStyle name="Normal 43 2 2 2" xfId="16497" xr:uid="{C4FD01C9-330C-4566-9CF4-76B0750FC6F0}"/>
    <cellStyle name="Normal 43 2 3" xfId="16498" xr:uid="{42FC798E-898A-45B2-A86E-2D6435CE9174}"/>
    <cellStyle name="Normal 43 2 3 2" xfId="16499" xr:uid="{BEFFE4C7-D43C-4FF4-99C4-27FB34A9ED81}"/>
    <cellStyle name="Normal 43 2 4" xfId="16500" xr:uid="{AC90DD1E-0B38-417A-854A-2829D2882596}"/>
    <cellStyle name="Normal 43 3" xfId="16501" xr:uid="{14481C1C-F0C3-4E0A-8786-1C10ADD3F622}"/>
    <cellStyle name="Normal 43 3 2" xfId="16502" xr:uid="{9BFB10EF-0B4C-4521-A2B2-5A60B6ABD083}"/>
    <cellStyle name="Normal 43 3 2 2" xfId="16503" xr:uid="{BC88CED1-CBFD-4D23-986C-B443A3F619F9}"/>
    <cellStyle name="Normal 43 3 3" xfId="16504" xr:uid="{FE3EF4DD-CFB6-4043-924A-DCDDB94F3BDA}"/>
    <cellStyle name="Normal 43 3 3 2" xfId="16505" xr:uid="{E5B942E5-FE87-4AB6-8934-736190C7EF7B}"/>
    <cellStyle name="Normal 43 3 4" xfId="16506" xr:uid="{720D8D0C-73D9-4F6D-B671-355B3809AD20}"/>
    <cellStyle name="Normal 43 4" xfId="16507" xr:uid="{5CAD86BE-575A-4AB8-AE47-28CAC3377F16}"/>
    <cellStyle name="Normal 43 4 2" xfId="16508" xr:uid="{CEDAA45A-1D79-438D-9AAC-914569BDF0E0}"/>
    <cellStyle name="Normal 43 5" xfId="16509" xr:uid="{5115BBBB-E903-410F-8685-D74CAD06F617}"/>
    <cellStyle name="Normal 43 5 2" xfId="16510" xr:uid="{2B310765-86CC-48BB-A6CD-4CD672757ABE}"/>
    <cellStyle name="Normal 43 6" xfId="16511" xr:uid="{A8EC0DC1-3A5C-48F4-88C0-EAF201BE1DBB}"/>
    <cellStyle name="Normal 44" xfId="16512" xr:uid="{DBAE7973-83C2-4EC1-A46D-8E0F56738581}"/>
    <cellStyle name="Normal 44 2" xfId="16513" xr:uid="{C3FF1B4E-AEDA-45FC-9B41-BE210631A209}"/>
    <cellStyle name="Normal 44 2 2" xfId="16514" xr:uid="{1ABF844D-8C20-447C-A9CD-24E58C1E8856}"/>
    <cellStyle name="Normal 44 2 2 2" xfId="16515" xr:uid="{16381057-D773-4337-80BC-CFD12178E877}"/>
    <cellStyle name="Normal 44 2 3" xfId="16516" xr:uid="{4B9A3595-31CA-4E4E-BE16-FD973B74C16F}"/>
    <cellStyle name="Normal 44 2 3 2" xfId="16517" xr:uid="{878BBE32-C5F5-4274-8798-D426E637879B}"/>
    <cellStyle name="Normal 44 2 4" xfId="16518" xr:uid="{D6B505E9-C319-4568-99E5-D6274185FEF3}"/>
    <cellStyle name="Normal 44 3" xfId="16519" xr:uid="{92A0D6CF-F48D-41CF-B34A-2D25EAA476A2}"/>
    <cellStyle name="Normal 44 3 2" xfId="16520" xr:uid="{B4603B3A-7B1C-4D21-A212-75F7A271C721}"/>
    <cellStyle name="Normal 44 3 2 2" xfId="16521" xr:uid="{3F573BA4-2981-407C-857C-886D46F42A63}"/>
    <cellStyle name="Normal 44 3 3" xfId="16522" xr:uid="{0F3F1709-1BEE-4D39-A802-A7987BEA8199}"/>
    <cellStyle name="Normal 44 3 3 2" xfId="16523" xr:uid="{2CB08715-7800-4A89-90E3-ECB0607DB085}"/>
    <cellStyle name="Normal 44 3 4" xfId="16524" xr:uid="{F45E9A06-723A-4824-87A0-6652DF11A83A}"/>
    <cellStyle name="Normal 44 4" xfId="16525" xr:uid="{512AFD06-FBE4-4B2A-8919-1C264F99CB5F}"/>
    <cellStyle name="Normal 44 4 2" xfId="16526" xr:uid="{2B68CFAA-B8BD-458F-9643-664C6B55C2B3}"/>
    <cellStyle name="Normal 44 5" xfId="16527" xr:uid="{50060F12-0943-462A-9847-D9C227FF3CAE}"/>
    <cellStyle name="Normal 44 5 2" xfId="16528" xr:uid="{C3FA7863-E61F-4C5F-8EFA-9634574586D4}"/>
    <cellStyle name="Normal 44 6" xfId="16529" xr:uid="{BB7ABAA5-1B90-44C6-8D7C-A93AB22309FB}"/>
    <cellStyle name="Normal 45" xfId="16530" xr:uid="{B3B2310B-3A9C-4661-9DDF-0909CC17112A}"/>
    <cellStyle name="Normal 45 10" xfId="16531" xr:uid="{E8DAE6B1-22FD-4647-9AA4-F1B3279ABC8D}"/>
    <cellStyle name="Normal 45 10 2" xfId="16532" xr:uid="{16483758-4FCD-4404-B05E-07A2222805EB}"/>
    <cellStyle name="Normal 45 11" xfId="16533" xr:uid="{C5D40369-EEA3-4AC6-B548-98C0BBA6172F}"/>
    <cellStyle name="Normal 45 11 2" xfId="16534" xr:uid="{7E302A02-B383-4338-A7EC-415A4A611BAD}"/>
    <cellStyle name="Normal 45 12" xfId="16535" xr:uid="{A9387B2B-7863-4FD1-845C-2F64207E71FC}"/>
    <cellStyle name="Normal 45 12 2" xfId="16536" xr:uid="{CC9A9E0D-9BD8-40A0-B117-138D4EBD74DA}"/>
    <cellStyle name="Normal 45 13" xfId="16537" xr:uid="{D2243C56-E5F9-4D39-AC21-4DA3DB8B8C75}"/>
    <cellStyle name="Normal 45 13 2" xfId="16538" xr:uid="{CEE930F3-F736-4A06-959B-82AC1CF3387F}"/>
    <cellStyle name="Normal 45 14" xfId="16539" xr:uid="{0BA50174-FBCA-4BF8-87BA-00159F9F5C58}"/>
    <cellStyle name="Normal 45 14 2" xfId="16540" xr:uid="{8B39F19E-8DC9-4A6F-9346-4197436EB274}"/>
    <cellStyle name="Normal 45 15" xfId="16541" xr:uid="{8C65E3D2-C0CD-4F48-84C4-EC348A781E53}"/>
    <cellStyle name="Normal 45 2" xfId="16542" xr:uid="{F7D31B0A-2EC2-44BF-95B0-B9861F9CBBDD}"/>
    <cellStyle name="Normal 45 2 2" xfId="16543" xr:uid="{024A1BF0-6E95-4697-9079-3A5AE215A080}"/>
    <cellStyle name="Normal 45 2 2 2" xfId="16544" xr:uid="{4283EE62-9D2B-4E3F-A2C1-6FEF1F62B8AD}"/>
    <cellStyle name="Normal 45 2 3" xfId="16545" xr:uid="{E7DCAD29-3997-446E-A7B9-9F80E05E4FC0}"/>
    <cellStyle name="Normal 45 2 3 2" xfId="16546" xr:uid="{D5A794C9-3957-424F-9A0F-C3BC1B8E21B1}"/>
    <cellStyle name="Normal 45 2 4" xfId="16547" xr:uid="{B5494060-F8EE-4459-B1FD-5F8478706103}"/>
    <cellStyle name="Normal 45 3" xfId="16548" xr:uid="{73EA33EA-68D3-4BA2-8557-D2B567AD35D5}"/>
    <cellStyle name="Normal 45 3 2" xfId="16549" xr:uid="{94A23BD8-82AE-4F14-8ACA-C0BDA834202E}"/>
    <cellStyle name="Normal 45 3 2 2" xfId="16550" xr:uid="{2AC360F1-5C9B-4E2A-B600-C4C5C38A8592}"/>
    <cellStyle name="Normal 45 3 3" xfId="16551" xr:uid="{BE00F906-6FBD-4575-8FA4-2D299FA1B254}"/>
    <cellStyle name="Normal 45 3 3 2" xfId="16552" xr:uid="{212C982C-1317-4EA1-87FD-6D4445B271EA}"/>
    <cellStyle name="Normal 45 3 4" xfId="16553" xr:uid="{65212028-A275-4FBE-A386-13FCDE075193}"/>
    <cellStyle name="Normal 45 4" xfId="16554" xr:uid="{6FD6B211-34E0-4D96-B07D-F759BFED5E81}"/>
    <cellStyle name="Normal 45 4 2" xfId="16555" xr:uid="{0BD76A9C-4747-48D6-99C2-AD87EEE5AC62}"/>
    <cellStyle name="Normal 45 5" xfId="16556" xr:uid="{DFDF6E38-A39D-4304-ABEA-507CC16FD260}"/>
    <cellStyle name="Normal 45 5 2" xfId="16557" xr:uid="{9B4503A5-74A3-491E-849E-6DD87FEF9670}"/>
    <cellStyle name="Normal 45 6" xfId="16558" xr:uid="{D2D89468-A1E4-47CF-BB35-C3824C553262}"/>
    <cellStyle name="Normal 45 6 2" xfId="16559" xr:uid="{02AE65F2-73FC-45CB-83E3-4E1C102F1094}"/>
    <cellStyle name="Normal 45 7" xfId="16560" xr:uid="{64785D27-F10F-4CA5-9BAF-1FB7CF7573E8}"/>
    <cellStyle name="Normal 45 7 2" xfId="16561" xr:uid="{F4186489-D640-4B1F-983A-226AC3889326}"/>
    <cellStyle name="Normal 45 8" xfId="16562" xr:uid="{4B5C4AEE-FC71-48B1-8F09-C4F172A8C667}"/>
    <cellStyle name="Normal 45 8 2" xfId="16563" xr:uid="{1FF2EED4-328E-4429-912D-79ED0864D009}"/>
    <cellStyle name="Normal 45 9" xfId="16564" xr:uid="{B3F56708-BB17-4724-B8AB-96FA17857D03}"/>
    <cellStyle name="Normal 45 9 2" xfId="16565" xr:uid="{0A37DA9D-DFD4-45AF-B6C8-0526C432645F}"/>
    <cellStyle name="Normal 46" xfId="16566" xr:uid="{585DF016-F96D-4B24-85D3-7DA04B4A9BAF}"/>
    <cellStyle name="Normal 46 2" xfId="16567" xr:uid="{DDA065B7-0A97-4B51-AB4C-99478CBF78DD}"/>
    <cellStyle name="Normal 46 2 2" xfId="16568" xr:uid="{BCF0233E-E680-4EFD-AFD0-6A873D21AD88}"/>
    <cellStyle name="Normal 46 3" xfId="16569" xr:uid="{D7050E99-ECD7-4CB2-B25F-5A2D824E1977}"/>
    <cellStyle name="Normal 46 3 2" xfId="16570" xr:uid="{E1949B00-FE34-4EDD-A709-7DBC947A1D26}"/>
    <cellStyle name="Normal 46 4" xfId="16571" xr:uid="{089CFA68-C812-4FA1-92FA-1067C48BD4C4}"/>
    <cellStyle name="Normal 47" xfId="16572" xr:uid="{AC9D944D-C12D-4F07-9873-8DFEF3D7A6CB}"/>
    <cellStyle name="Normal 47 2" xfId="16573" xr:uid="{3D8046F4-82E9-4E55-9AEB-FFFFF33B18AC}"/>
    <cellStyle name="Normal 47 3" xfId="16574" xr:uid="{AEA4DA4E-CAD6-428E-8134-F23433F731BD}"/>
    <cellStyle name="Normal 47 3 2" xfId="16575" xr:uid="{2F22DD57-96E0-489B-A2B2-D2ECF956468C}"/>
    <cellStyle name="Normal 47 4" xfId="16576" xr:uid="{C5DD4E02-0CCA-4EE9-9CD5-A4F3CE340E77}"/>
    <cellStyle name="Normal 48" xfId="16577" xr:uid="{9828505F-460C-4123-AA01-12208277093F}"/>
    <cellStyle name="Normal 48 2" xfId="16578" xr:uid="{FB8FD283-6E72-43CD-83D9-6399AD1381C9}"/>
    <cellStyle name="Normal 48 3" xfId="16579" xr:uid="{635FBA36-C752-46DD-B5F9-FFC766E71AC2}"/>
    <cellStyle name="Normal 49" xfId="16580" xr:uid="{C8B92587-2F02-423F-9266-F7988E4F256B}"/>
    <cellStyle name="Normal 49 2" xfId="16581" xr:uid="{C41938E4-933D-4F67-81CD-0CA0CCD725FB}"/>
    <cellStyle name="Normal 49 2 2" xfId="16582" xr:uid="{D8C33A46-80D6-480C-89AF-6A7A9A8C4065}"/>
    <cellStyle name="Normal 49 3" xfId="16583" xr:uid="{2EC592A5-719D-485C-B9C8-C59808698672}"/>
    <cellStyle name="Normal 5" xfId="79" xr:uid="{6738ACFE-761F-478A-A699-8A0799CEDAF6}"/>
    <cellStyle name="Normal 5 2" xfId="16584" xr:uid="{0FAAFA27-CE20-418B-BA9D-F412804CA640}"/>
    <cellStyle name="Normal 5 2 2" xfId="16585" xr:uid="{A96AEDEC-FDD1-42F7-AC8A-ACA6D8153BEE}"/>
    <cellStyle name="Normal 5 2 2 2" xfId="26924" xr:uid="{A842D4C8-2B6A-4331-BDE5-E74146287F74}"/>
    <cellStyle name="Normal 5 2 3" xfId="16586" xr:uid="{598B7075-FF61-4557-9214-E7E82910AE7E}"/>
    <cellStyle name="Normal 5 2 3 2" xfId="16587" xr:uid="{59882056-A609-45D7-9A35-D9752A17F765}"/>
    <cellStyle name="Normal 5 2 4" xfId="25812" xr:uid="{70405887-D9EF-4189-A351-6F7FB2D95843}"/>
    <cellStyle name="Normal 5 3" xfId="16588" xr:uid="{31143ADF-7C38-41C9-97A3-93CF687C092B}"/>
    <cellStyle name="Normal 5 3 2" xfId="16589" xr:uid="{890D5F29-267C-43A7-8F24-1B58EF5DC803}"/>
    <cellStyle name="Normal 5 3 3" xfId="16590" xr:uid="{A396A5CC-BF6A-483C-BB19-EAC4B0D28C09}"/>
    <cellStyle name="Normal 5 3 4" xfId="16591" xr:uid="{9B00B5E7-2D63-4B0C-B9E3-CDD51F24E825}"/>
    <cellStyle name="Normal 5 4" xfId="16592" xr:uid="{98591A70-0DC9-482E-8582-5B0EA6A0BBAE}"/>
    <cellStyle name="Normal 5 4 2" xfId="16593" xr:uid="{9235B870-5772-4812-B6AA-0CF3747136D6}"/>
    <cellStyle name="Normal 5 5" xfId="16594" xr:uid="{CC966FB0-CD89-4A89-88E9-C17223AD6BF6}"/>
    <cellStyle name="Normal 5 5 2" xfId="16595" xr:uid="{5E50E89B-8111-4B81-8DE6-B3C1EB504A29}"/>
    <cellStyle name="Normal 5 6" xfId="16596" xr:uid="{29569B13-1987-40E2-99F2-6CB181D05C5F}"/>
    <cellStyle name="Normal 5 6 2" xfId="16597" xr:uid="{C395E950-8853-4CC7-9396-C3081F2FE76A}"/>
    <cellStyle name="Normal 5 7" xfId="362" xr:uid="{BDD1F026-2E63-4C08-AB7A-F58D424330DC}"/>
    <cellStyle name="Normal 5_GRM_Reporte_LCR_NSFR" xfId="16598" xr:uid="{F15C3290-41D7-423C-8285-5D4F4E2E7DDF}"/>
    <cellStyle name="Normal 50" xfId="16599" xr:uid="{FC0CABD3-5AD5-4546-B283-FC117589084D}"/>
    <cellStyle name="Normal 50 2" xfId="16600" xr:uid="{4730CD6F-BBF6-41FE-BCBE-52FDC02DA837}"/>
    <cellStyle name="Normal 50 2 2" xfId="16601" xr:uid="{EB4EE85E-FB2E-4C6D-BCA7-509804EB4FE2}"/>
    <cellStyle name="Normal 50 2 2 2" xfId="16602" xr:uid="{1AC52CDF-6E9C-4B60-8CED-15B8511B8B74}"/>
    <cellStyle name="Normal 50 2 2 2 2" xfId="16603" xr:uid="{5C81B5EE-8E91-4E4E-A4F8-A2ED7C16FA84}"/>
    <cellStyle name="Normal 50 2 2 3" xfId="16604" xr:uid="{B3397B2C-FF12-4199-8FBF-0C639702BF7C}"/>
    <cellStyle name="Normal 50 2 3" xfId="16605" xr:uid="{70D91859-08CC-404F-9B3C-FDAA30D57360}"/>
    <cellStyle name="Normal 50 3" xfId="16606" xr:uid="{4F6DCCDD-F2A7-43FC-BCAE-4477BD030DA2}"/>
    <cellStyle name="Normal 50 4" xfId="16607" xr:uid="{7934DE94-F363-4FE2-B615-F78DC94D00B3}"/>
    <cellStyle name="Normal 51" xfId="16608" xr:uid="{601D2814-25AA-4437-B65B-107C8CFD1A9E}"/>
    <cellStyle name="Normal 51 2" xfId="16609" xr:uid="{4CAE8EA8-950B-4D49-9CC6-B3CF4FB18261}"/>
    <cellStyle name="Normal 51 2 2" xfId="16610" xr:uid="{68D4C543-92E8-405E-B72E-868F3E0DC14F}"/>
    <cellStyle name="Normal 51 3" xfId="16611" xr:uid="{4905B6FF-1AC2-482F-BBD8-E3F8D47154BC}"/>
    <cellStyle name="Normal 51 3 2" xfId="16612" xr:uid="{D5EB2E2E-FF2F-4C0E-B0CF-222FA9D571A8}"/>
    <cellStyle name="Normal 51 4" xfId="16613" xr:uid="{E16A2B4D-1985-4FA5-86C2-B520213747FD}"/>
    <cellStyle name="Normal 52" xfId="16614" xr:uid="{7637E8A8-2555-4FEC-ABA6-4D314D549CE2}"/>
    <cellStyle name="Normal 52 10" xfId="16615" xr:uid="{3933EFEF-30F7-46A2-BC3E-6C5FE0149F38}"/>
    <cellStyle name="Normal 52 10 2" xfId="16616" xr:uid="{DF1B5338-110E-4883-9929-C629EB7DB7CC}"/>
    <cellStyle name="Normal 52 11" xfId="16617" xr:uid="{D99A1205-D886-4F8D-AAC9-6D36E4822D2B}"/>
    <cellStyle name="Normal 52 11 2" xfId="16618" xr:uid="{18B7DB52-8EA2-4DA9-A852-A5F8ED8EC5CF}"/>
    <cellStyle name="Normal 52 12" xfId="16619" xr:uid="{DD4E1913-959E-47CD-BCBC-5B62DC0117EA}"/>
    <cellStyle name="Normal 52 12 2" xfId="16620" xr:uid="{27743F5B-85EC-4F9C-987E-8DC56D737C29}"/>
    <cellStyle name="Normal 52 13" xfId="16621" xr:uid="{08A3EDA1-C5C9-4483-9A05-9F932BB35400}"/>
    <cellStyle name="Normal 52 13 2" xfId="16622" xr:uid="{B453294B-FC48-4506-83DE-142FD47DD50A}"/>
    <cellStyle name="Normal 52 14" xfId="16623" xr:uid="{DF5D6421-149F-42BB-8838-4A40F40E4FCC}"/>
    <cellStyle name="Normal 52 2" xfId="16624" xr:uid="{FBC2CA46-EFB3-4F9A-9248-D64D80978990}"/>
    <cellStyle name="Normal 52 2 2" xfId="16625" xr:uid="{CFE6A456-C698-4186-BF36-452A2AF0907E}"/>
    <cellStyle name="Normal 52 2 2 2" xfId="16626" xr:uid="{0AA76ECF-B004-4025-8349-748E68865A3C}"/>
    <cellStyle name="Normal 52 2 3" xfId="16627" xr:uid="{A04E9360-2BB3-4ADE-985A-B054BFB8DA9E}"/>
    <cellStyle name="Normal 52 2 3 2" xfId="16628" xr:uid="{4E0818E7-196A-4A11-97F4-F05DB21BD036}"/>
    <cellStyle name="Normal 52 2 4" xfId="16629" xr:uid="{0031D2D4-26A5-444F-B548-6F595337787F}"/>
    <cellStyle name="Normal 52 3" xfId="16630" xr:uid="{7C2309BA-750B-4E6B-B312-09DE801B5AC3}"/>
    <cellStyle name="Normal 52 3 2" xfId="16631" xr:uid="{B95E52C0-661C-4349-A8D1-373FB90D638E}"/>
    <cellStyle name="Normal 52 4" xfId="16632" xr:uid="{9458B7A1-5B72-4AF0-BE9C-79B56E6B9200}"/>
    <cellStyle name="Normal 52 4 2" xfId="16633" xr:uid="{CD0B87F8-86A4-4912-8E37-3FBC5AB34748}"/>
    <cellStyle name="Normal 52 5" xfId="16634" xr:uid="{BF2FDCBC-20E5-4E3E-B7A9-3DB6DF8ECA46}"/>
    <cellStyle name="Normal 52 5 2" xfId="16635" xr:uid="{628AA3DC-8C3F-4CE0-BC62-5D85A8C2A00F}"/>
    <cellStyle name="Normal 52 6" xfId="16636" xr:uid="{809D6B32-92C1-40B4-AC1F-C3FD4AD8178A}"/>
    <cellStyle name="Normal 52 6 2" xfId="16637" xr:uid="{46601210-10FF-4862-9F99-3D83FEF1C1A8}"/>
    <cellStyle name="Normal 52 7" xfId="16638" xr:uid="{826280F0-D585-426A-8E46-E4B373897C58}"/>
    <cellStyle name="Normal 52 7 2" xfId="16639" xr:uid="{33024A42-A05C-4438-A4F7-386AEB4C615D}"/>
    <cellStyle name="Normal 52 8" xfId="16640" xr:uid="{B472DC75-59D9-4129-951E-482E9850F1E5}"/>
    <cellStyle name="Normal 52 8 2" xfId="16641" xr:uid="{A6E95A2F-0460-4F34-8947-90B22639ED5E}"/>
    <cellStyle name="Normal 52 9" xfId="16642" xr:uid="{3FC79635-B947-4F03-BCBC-DB1D9931B381}"/>
    <cellStyle name="Normal 52 9 2" xfId="16643" xr:uid="{56BADE4F-3F3B-4A86-AC0F-FF7F53BF9421}"/>
    <cellStyle name="Normal 53" xfId="16644" xr:uid="{D6118EC6-4AED-47CC-9857-13034F270487}"/>
    <cellStyle name="Normal 53 2" xfId="16645" xr:uid="{3266A1BE-95E6-4D89-837C-40D0F7E05945}"/>
    <cellStyle name="Normal 53 2 2" xfId="16646" xr:uid="{7D57EA8B-0C34-40FC-8B61-FD477B998CDC}"/>
    <cellStyle name="Normal 53 3" xfId="16647" xr:uid="{A4649DF5-1D00-4648-B3E8-99A7D54B2643}"/>
    <cellStyle name="Normal 53 3 2" xfId="16648" xr:uid="{331506FA-D55A-46D1-A2D8-C354432C0790}"/>
    <cellStyle name="Normal 53 4" xfId="16649" xr:uid="{94361BA1-5731-4079-BC58-1CE4039E15ED}"/>
    <cellStyle name="Normal 54" xfId="16650" xr:uid="{EDD007C9-9F6A-4F88-B762-5EEB5CAECEA9}"/>
    <cellStyle name="Normal 54 10" xfId="16651" xr:uid="{E9342E82-8B77-4297-A1F0-9384E998C029}"/>
    <cellStyle name="Normal 54 10 2" xfId="16652" xr:uid="{15EEBBD4-BCD3-427B-8A13-5BA2068E8022}"/>
    <cellStyle name="Normal 54 11" xfId="16653" xr:uid="{6D41984D-4CF2-419B-B290-CD643DBEFAFE}"/>
    <cellStyle name="Normal 54 11 2" xfId="16654" xr:uid="{DCF287D7-B3EF-451A-A2AA-BFF1329416D6}"/>
    <cellStyle name="Normal 54 12" xfId="16655" xr:uid="{70E28940-67FE-4E07-A903-A5D7AD4E8198}"/>
    <cellStyle name="Normal 54 12 2" xfId="16656" xr:uid="{4F686604-B0C0-4881-9A1F-9D20A264E850}"/>
    <cellStyle name="Normal 54 13" xfId="16657" xr:uid="{335CDB5B-2D01-4802-BDC8-9D427B2B67F8}"/>
    <cellStyle name="Normal 54 2" xfId="16658" xr:uid="{A9ECD091-2F3F-4124-8C0B-82DDF14B0CC1}"/>
    <cellStyle name="Normal 54 2 2" xfId="16659" xr:uid="{E2BE5D3B-E99F-4B1A-8876-0FD9CDAEF21F}"/>
    <cellStyle name="Normal 54 3" xfId="16660" xr:uid="{DE471CF8-CA58-444C-B622-CE768DC4B9FC}"/>
    <cellStyle name="Normal 54 3 2" xfId="16661" xr:uid="{378C75A5-3E20-4238-8B3B-D3B8D4A60844}"/>
    <cellStyle name="Normal 54 4" xfId="16662" xr:uid="{91566616-2BA6-4B7E-8128-F83EA336FC10}"/>
    <cellStyle name="Normal 54 4 2" xfId="16663" xr:uid="{A2801DBB-6238-481E-9C52-1E5A52D12902}"/>
    <cellStyle name="Normal 54 5" xfId="16664" xr:uid="{5552E934-E41B-49CA-9162-D0D328CD84A9}"/>
    <cellStyle name="Normal 54 5 2" xfId="16665" xr:uid="{9313C70D-73D5-4AF8-B44A-0D680E6906E3}"/>
    <cellStyle name="Normal 54 6" xfId="16666" xr:uid="{FD1DEF85-A90D-40A4-A455-6B64E6FFC3AA}"/>
    <cellStyle name="Normal 54 6 2" xfId="16667" xr:uid="{A666E900-FC11-4A3E-8916-9C4A255DB45B}"/>
    <cellStyle name="Normal 54 7" xfId="16668" xr:uid="{C44F660C-9A16-495E-BDD9-4A4A221A1F64}"/>
    <cellStyle name="Normal 54 7 2" xfId="16669" xr:uid="{D8CC076C-C80A-4423-B21B-DA087BA4F5D4}"/>
    <cellStyle name="Normal 54 8" xfId="16670" xr:uid="{9FF0EB64-6246-40A6-8D46-ADC24AE331ED}"/>
    <cellStyle name="Normal 54 8 2" xfId="16671" xr:uid="{5363C6B4-8A7E-4C56-837D-82D865A60EE4}"/>
    <cellStyle name="Normal 54 9" xfId="16672" xr:uid="{899F080F-A807-4F9B-9548-F3663D01C265}"/>
    <cellStyle name="Normal 54 9 2" xfId="16673" xr:uid="{FC7820C8-4639-4E25-846B-36AE2963292F}"/>
    <cellStyle name="Normal 55" xfId="16674" xr:uid="{2318082D-2974-4B49-82F7-5F218C6D3867}"/>
    <cellStyle name="Normal 55 2" xfId="16675" xr:uid="{9082C419-FD64-477A-A6D4-2EA30DD7FD7A}"/>
    <cellStyle name="Normal 55 2 2" xfId="16676" xr:uid="{E09D7B8D-9A7F-4CD5-B586-FFB52CC872F9}"/>
    <cellStyle name="Normal 55 3" xfId="16677" xr:uid="{8BD3D311-6A05-484E-AF65-E3513FA832A4}"/>
    <cellStyle name="Normal 56" xfId="16678" xr:uid="{A1FA7CCF-3273-47FE-8B4A-E588223307A3}"/>
    <cellStyle name="Normal 56 2" xfId="16679" xr:uid="{CB98B25D-76F7-45F6-AE6B-AECD76E7A22E}"/>
    <cellStyle name="Normal 57" xfId="16680" xr:uid="{6E7A9DEA-25CF-4C5D-931D-4C548903626F}"/>
    <cellStyle name="Normal 57 2" xfId="16681" xr:uid="{1E770D48-DD46-44C0-AF44-5EEAD1E14692}"/>
    <cellStyle name="Normal 58" xfId="16682" xr:uid="{30F43D2D-4AB0-447C-AAF3-C17523D657A3}"/>
    <cellStyle name="Normal 59" xfId="16683" xr:uid="{ECE635D5-D15B-442A-B88C-0412EF279BF0}"/>
    <cellStyle name="Normal 59 2" xfId="16684" xr:uid="{8095CDE7-DE54-4140-A38D-6C6AE2299A7A}"/>
    <cellStyle name="Normal 6" xfId="363" xr:uid="{53066C9D-1BC7-4F80-855B-903162E1D5D7}"/>
    <cellStyle name="Normal 6 10" xfId="188" xr:uid="{7CF827EC-CD7D-4DC3-A747-A1ED3D5D6D6C}"/>
    <cellStyle name="Normal 6 10 2" xfId="26397" xr:uid="{0E9BB94D-1C36-4507-B471-96116EDD4D04}"/>
    <cellStyle name="Normal 6 11" xfId="189" xr:uid="{4222E2ED-ECDF-40C7-A5A3-A2F1B2C85515}"/>
    <cellStyle name="Normal 6 11 2" xfId="26398" xr:uid="{4FF70684-62E8-4B6B-9370-F642FA570790}"/>
    <cellStyle name="Normal 6 12" xfId="190" xr:uid="{D5A901CD-9CEA-4614-A6ED-14FCEAA9EE59}"/>
    <cellStyle name="Normal 6 12 2" xfId="26399" xr:uid="{7B15D6B3-13FF-4AAC-8D77-7CFA82023C37}"/>
    <cellStyle name="Normal 6 13" xfId="191" xr:uid="{B2A2B20E-6857-41E2-8A10-F35ED8D7F1FF}"/>
    <cellStyle name="Normal 6 13 2" xfId="26400" xr:uid="{200B1DEA-317B-4F9E-8D62-0B002992D83C}"/>
    <cellStyle name="Normal 6 14" xfId="192" xr:uid="{04F6D621-9BD7-4F50-A601-58A1D97B49E6}"/>
    <cellStyle name="Normal 6 14 2" xfId="26401" xr:uid="{F603EF21-4A15-4C41-81BF-971075DB9C1B}"/>
    <cellStyle name="Normal 6 15" xfId="193" xr:uid="{EE0BDF35-5C2F-4F26-8251-6A370DFE4C3F}"/>
    <cellStyle name="Normal 6 15 2" xfId="26402" xr:uid="{D6555B5E-5E31-4908-81C3-155B85BAC8AF}"/>
    <cellStyle name="Normal 6 16" xfId="194" xr:uid="{96E9D6D6-102F-4A4C-9092-0E46FF90171E}"/>
    <cellStyle name="Normal 6 16 2" xfId="26403" xr:uid="{760326F5-4CA7-4C47-8EBB-C6CE0FECA0EB}"/>
    <cellStyle name="Normal 6 17" xfId="195" xr:uid="{F79504A0-9BEE-4BB2-A731-39754B8D25E3}"/>
    <cellStyle name="Normal 6 17 2" xfId="26404" xr:uid="{510291C5-2CE0-4770-8AC6-F16B94C655F2}"/>
    <cellStyle name="Normal 6 18" xfId="196" xr:uid="{6D5280C8-9113-467D-8B4D-74BAED957632}"/>
    <cellStyle name="Normal 6 18 2" xfId="26405" xr:uid="{72A3318F-EE25-4041-9A65-9C230E985B9F}"/>
    <cellStyle name="Normal 6 19" xfId="197" xr:uid="{030B1E11-E9E2-40BB-809D-2E8A60DB7A3D}"/>
    <cellStyle name="Normal 6 19 2" xfId="26406" xr:uid="{9AC889A5-E480-4BFE-988E-98047162738F}"/>
    <cellStyle name="Normal 6 2" xfId="198" xr:uid="{145941A7-ACE6-4AAE-BEB6-ABB0C4427CC3}"/>
    <cellStyle name="Normal 6 2 2" xfId="16687" xr:uid="{C2703200-49CC-4997-AC99-7BBBDCFEDC27}"/>
    <cellStyle name="Normal 6 2 2 2" xfId="26675" xr:uid="{2A100DA6-2D91-4B7E-8A43-58B7A753DF1F}"/>
    <cellStyle name="Normal 6 2 3" xfId="16688" xr:uid="{C5DEA6E4-E515-4A28-AA93-10837814F44D}"/>
    <cellStyle name="Normal 6 2 4" xfId="16686" xr:uid="{5D44A5E7-02DF-407C-8E29-33959D5D09C3}"/>
    <cellStyle name="Normal 6 20" xfId="199" xr:uid="{03D11C08-711E-427D-8C80-2B98CA89EE6E}"/>
    <cellStyle name="Normal 6 20 2" xfId="26407" xr:uid="{5FE397A9-96AA-4193-9E97-6C43A9FC3D58}"/>
    <cellStyle name="Normal 6 21" xfId="200" xr:uid="{6A295E04-4805-4991-B4F0-8CD64C5CB7A7}"/>
    <cellStyle name="Normal 6 21 2" xfId="26408" xr:uid="{F3C72932-92B2-4663-A630-29E0C862EFC3}"/>
    <cellStyle name="Normal 6 22" xfId="25" xr:uid="{B0C6AEE3-6E01-4827-9754-F0ADFFF98941}"/>
    <cellStyle name="Normal 6 22 2" xfId="16685" xr:uid="{D20EE509-DA4B-494B-89F4-AACB4448D69C}"/>
    <cellStyle name="Normal 6 22 3" xfId="25813" xr:uid="{62C02459-71C9-44E5-99E2-0D6B56C8B9BF}"/>
    <cellStyle name="Normal 6 3" xfId="201" xr:uid="{2F80A27E-AE90-4363-A8B6-D96592DAD0FE}"/>
    <cellStyle name="Normal 6 3 2" xfId="16690" xr:uid="{6093B1B0-D87A-4AC1-B53D-22F11E9CAF1E}"/>
    <cellStyle name="Normal 6 3 2 2" xfId="16691" xr:uid="{87C39B62-5D61-47CE-80AF-31C87E29F3A4}"/>
    <cellStyle name="Normal 6 3 2 3" xfId="26409" xr:uid="{5A9259E0-EA23-4BFF-8DCE-6471CBEAB636}"/>
    <cellStyle name="Normal 6 3 3" xfId="16692" xr:uid="{591B824C-73FE-4AF4-AC96-BE3082DB429A}"/>
    <cellStyle name="Normal 6 3 3 2" xfId="16693" xr:uid="{08B0579F-F419-4793-B693-8BACD8624DBB}"/>
    <cellStyle name="Normal 6 3 4" xfId="16689" xr:uid="{415DC204-5D38-49D0-834A-B5CFF9C18EBE}"/>
    <cellStyle name="Normal 6 4" xfId="202" xr:uid="{9FE9A049-8ED8-4020-B6EF-00D89F49DC80}"/>
    <cellStyle name="Normal 6 4 2" xfId="16695" xr:uid="{92FF4B91-09BD-4CCE-BA78-AB0393CE0042}"/>
    <cellStyle name="Normal 6 4 3" xfId="16696" xr:uid="{FEF5D413-467F-49FD-BBE6-015D77B69545}"/>
    <cellStyle name="Normal 6 4 4" xfId="16694" xr:uid="{23E4722E-D571-4D26-8E07-B03E57A43275}"/>
    <cellStyle name="Normal 6 5" xfId="203" xr:uid="{90ABECF1-D95D-46B8-9C5C-2E8863BCCA63}"/>
    <cellStyle name="Normal 6 5 2" xfId="16698" xr:uid="{568FE540-5164-4061-B057-216C08549D12}"/>
    <cellStyle name="Normal 6 5 2 2" xfId="26410" xr:uid="{40596796-F3AD-403C-A6B6-8D3F38555FD3}"/>
    <cellStyle name="Normal 6 5 3" xfId="16697" xr:uid="{6362F91D-C6C1-45FA-AA68-AD426F064AD9}"/>
    <cellStyle name="Normal 6 6" xfId="204" xr:uid="{14D64242-0220-4DB3-AF8C-DFD43B17D960}"/>
    <cellStyle name="Normal 6 6 2" xfId="26411" xr:uid="{994CB045-D1F1-4517-BE75-3252B59D6642}"/>
    <cellStyle name="Normal 6 7" xfId="205" xr:uid="{CF5C7D95-1306-45F8-90FC-0B5885179611}"/>
    <cellStyle name="Normal 6 7 2" xfId="26412" xr:uid="{E404DF1E-B96D-4BDE-BFD0-64182522EADD}"/>
    <cellStyle name="Normal 6 8" xfId="206" xr:uid="{F3EECD42-7903-4AB6-A2FC-1D26127E1295}"/>
    <cellStyle name="Normal 6 8 2" xfId="26413" xr:uid="{ECC42A30-1919-48F7-831E-58970D70D675}"/>
    <cellStyle name="Normal 6 9" xfId="207" xr:uid="{C4D0E4DF-CC31-421E-BB2C-0F55124B67E2}"/>
    <cellStyle name="Normal 6 9 2" xfId="26414" xr:uid="{08589014-B65C-45AF-8436-C6DE3CD77FE0}"/>
    <cellStyle name="Normal 60" xfId="30" xr:uid="{2116F8FE-D80B-41F2-9AC9-04C7BA5FC44A}"/>
    <cellStyle name="Normal 60 2" xfId="16700" xr:uid="{ACC3FD7A-D3F1-4F4F-A68E-6AFD80071343}"/>
    <cellStyle name="Normal 60 3" xfId="16699" xr:uid="{1C5F1C6E-57E3-45D3-9051-0DD5038BEF8D}"/>
    <cellStyle name="Normal 61" xfId="17" xr:uid="{42B55495-FE1A-4053-8FE5-343730811E4F}"/>
    <cellStyle name="Normal 61 2" xfId="16701" xr:uid="{730D1A2F-72EA-4AB5-841C-C9590751667F}"/>
    <cellStyle name="Normal 62" xfId="27" xr:uid="{75141E07-F5F8-4A8D-9314-F4DA5DE0C2E7}"/>
    <cellStyle name="Normal 62 2" xfId="16702" xr:uid="{26E77599-F494-42C0-BCB8-FFE16321A494}"/>
    <cellStyle name="Normal 63" xfId="16703" xr:uid="{604BB537-50D1-4AA3-BEC4-17B94FBB668E}"/>
    <cellStyle name="Normal 63 2" xfId="16704" xr:uid="{CFDEFE5F-1A48-4EB2-AA06-DFA3241D575D}"/>
    <cellStyle name="Normal 64" xfId="16705" xr:uid="{7AA79628-6BF3-4B81-8024-2DFE4ACCBFA4}"/>
    <cellStyle name="Normal 64 2" xfId="16706" xr:uid="{A025AAB9-7176-40A2-9E62-0B98345A3AB2}"/>
    <cellStyle name="Normal 64 2 2" xfId="16707" xr:uid="{434230D3-9488-4288-ACCB-FE362B76B51D}"/>
    <cellStyle name="Normal 64 3" xfId="16708" xr:uid="{45914980-E435-4E48-88A5-BA3E2BAF16CB}"/>
    <cellStyle name="Normal 65" xfId="423" xr:uid="{8587D48C-08F2-4C36-937E-DCFEA5A5AF03}"/>
    <cellStyle name="Normal 66" xfId="16709" xr:uid="{F197A09D-1114-45A4-8884-3F611D90AE61}"/>
    <cellStyle name="Normal 67" xfId="16710" xr:uid="{E6621FCE-3364-41F2-AD13-5F28D0EF8B3B}"/>
    <cellStyle name="Normal 68" xfId="16711" xr:uid="{098DED86-6F87-4CCE-9ECB-3076E9854C3F}"/>
    <cellStyle name="Normal 69" xfId="16712" xr:uid="{9B802E58-0F73-4F29-B44F-D521911AF950}"/>
    <cellStyle name="Normal 7" xfId="58" xr:uid="{0B8224BF-E916-4284-BAAD-7241CFAE6C20}"/>
    <cellStyle name="Normal 7 10" xfId="128" xr:uid="{145A5798-8319-4264-A11C-297A30E61871}"/>
    <cellStyle name="Normal 7 2" xfId="16713" xr:uid="{3EB52770-5A20-423C-AB00-E85264620FB5}"/>
    <cellStyle name="Normal 7 2 2" xfId="16714" xr:uid="{3BC810A6-7EEE-4709-A1F6-46C3C69BD88D}"/>
    <cellStyle name="Normal 7 2 2 2" xfId="16715" xr:uid="{D4CEC98A-B2DD-416D-B9D4-4003FA711D31}"/>
    <cellStyle name="Normal 7 2 2 3" xfId="26810" xr:uid="{D351A5DA-3B72-426B-AED4-7F2B1F846F83}"/>
    <cellStyle name="Normal 7 2 3" xfId="16716" xr:uid="{B3A7CEC1-52B8-444E-9F43-892CC63B0503}"/>
    <cellStyle name="Normal 7 2 3 2" xfId="16717" xr:uid="{D65717A5-94D5-482D-A86E-BB0C2A435658}"/>
    <cellStyle name="Normal 7 2 4" xfId="16718" xr:uid="{CBAF2DD5-6C28-4303-9B37-6DC5B9FB8749}"/>
    <cellStyle name="Normal 7 2 5" xfId="16719" xr:uid="{9450D3C0-BBEC-4890-9FAE-C7338F19E51E}"/>
    <cellStyle name="Normal 7 2 5 2" xfId="25672" xr:uid="{38D586ED-9D40-491A-B72F-E0C418308255}"/>
    <cellStyle name="Normal 7 2 6" xfId="25673" xr:uid="{B4A274C1-1082-4288-BFFA-975CC42D045F}"/>
    <cellStyle name="Normal 7 2 7" xfId="62" xr:uid="{E1C3C324-1CC0-4089-99EC-EC63D0BB3AEF}"/>
    <cellStyle name="Normal 7 3" xfId="16720" xr:uid="{7847EBEA-BF13-4CD9-849B-EC815310A5B7}"/>
    <cellStyle name="Normal 7 3 2" xfId="16721" xr:uid="{DCB96384-E099-485C-9281-4E87ACA77D42}"/>
    <cellStyle name="Normal 7 3 2 2" xfId="26791" xr:uid="{7CDA4C99-4258-4423-9FEE-73BB867A820E}"/>
    <cellStyle name="Normal 7 3 3" xfId="16722" xr:uid="{AEF2B808-EB04-4957-8A82-FC8A8458F3CB}"/>
    <cellStyle name="Normal 7 4" xfId="16723" xr:uid="{93D84693-AD0A-4098-A0F2-F86EB1A64C0D}"/>
    <cellStyle name="Normal 7 4 2" xfId="16724" xr:uid="{6CB4B5E6-DB63-468B-987D-65658458FF1F}"/>
    <cellStyle name="Normal 7 5" xfId="16725" xr:uid="{0A7A8FFC-1F0B-4BB8-BE0E-3252E01B0D2E}"/>
    <cellStyle name="Normal 7 5 2" xfId="16726" xr:uid="{AB5FA884-E45F-43EA-96E9-93F38535888C}"/>
    <cellStyle name="Normal 7 5 2 2" xfId="16727" xr:uid="{D65BCCF6-2D77-479F-B8B1-B3EC7E6E9FFE}"/>
    <cellStyle name="Normal 7 6" xfId="16728" xr:uid="{94A0D5FB-6597-4D70-A91A-2424FDCA4D38}"/>
    <cellStyle name="Normal 7 6 2" xfId="25677" xr:uid="{36992758-B679-4AAA-9397-2E453CC53532}"/>
    <cellStyle name="Normal 7 7" xfId="16729" xr:uid="{000F484A-8C20-45F8-A15C-778A9E62B951}"/>
    <cellStyle name="Normal 7 8" xfId="424" xr:uid="{F14BF7F5-16A3-4F97-830F-2E091BA818BB}"/>
    <cellStyle name="Normal 7 9" xfId="59" xr:uid="{64FBDE7E-2F1A-42D0-B57F-6891910465EB}"/>
    <cellStyle name="Normal 7_Plan1" xfId="16730" xr:uid="{319579B7-D78B-4F8A-8A5A-FB850D991B8C}"/>
    <cellStyle name="Normal 70" xfId="16731" xr:uid="{2EA4AE91-7D24-42E0-B4E5-2E9666157552}"/>
    <cellStyle name="Normal 71" xfId="16732" xr:uid="{C4E2CE9E-AD03-427B-BF52-33E22C24CD9D}"/>
    <cellStyle name="Normal 72" xfId="16733" xr:uid="{44FE1643-CF62-46D0-86CA-A3480F85E6E1}"/>
    <cellStyle name="Normal 73" xfId="16734" xr:uid="{2D6F1A6D-4CA7-4A40-B977-1152CE006BA9}"/>
    <cellStyle name="Normal 74" xfId="16735" xr:uid="{98E59B5C-8919-477B-94E1-9407E6C04286}"/>
    <cellStyle name="Normal 75" xfId="16736" xr:uid="{DC9A4356-B931-4F58-B6FC-AF690862A468}"/>
    <cellStyle name="Normal 76" xfId="16737" xr:uid="{CC0CFD52-6707-4608-AE30-66E94A158375}"/>
    <cellStyle name="Normal 77" xfId="16738" xr:uid="{F3AB33D3-0CFA-4C03-9FA5-C829F3452D90}"/>
    <cellStyle name="Normal 78" xfId="16739" xr:uid="{6BB010E1-8E00-4FBA-A0E9-EB3720713C0E}"/>
    <cellStyle name="Normal 79" xfId="25645" xr:uid="{1ED1E4B5-FA44-4E7F-A39E-023D2F4C096C}"/>
    <cellStyle name="Normal 8" xfId="53" xr:uid="{82B9412F-C385-42F2-B8E3-F18B03021257}"/>
    <cellStyle name="Normal 8 2" xfId="16740" xr:uid="{FA9078D7-0152-4EDB-AD5A-BD27C08D7110}"/>
    <cellStyle name="Normal 8 2 2" xfId="26" xr:uid="{6189CF65-F2AD-45D6-8145-EBEDFAB6DBA9}"/>
    <cellStyle name="Normal 8 2 2 2" xfId="26809" xr:uid="{291177ED-8DA5-4765-9A5F-C0B6E5E566DE}"/>
    <cellStyle name="Normal 8 2 3" xfId="26415" xr:uid="{E7BB32C8-0195-4AFF-AD0E-4CB07C606DCD}"/>
    <cellStyle name="Normal 8 2 9" xfId="16741" xr:uid="{313DA75F-164A-481D-A505-36192F11C963}"/>
    <cellStyle name="Normal 8 3" xfId="16742" xr:uid="{0672D69B-21B0-49D5-BD4C-D38A0F715937}"/>
    <cellStyle name="Normal 8 3 2" xfId="16743" xr:uid="{54468FAB-8774-48D5-8ADF-094F3564F33B}"/>
    <cellStyle name="Normal 8 4" xfId="16744" xr:uid="{19A37240-D7D7-4B88-83AF-DE0D9B6AF8CC}"/>
    <cellStyle name="Normal 8 4 2" xfId="16745" xr:uid="{D990569B-EE2F-4FB8-924E-EF1922CB7ECB}"/>
    <cellStyle name="Normal 8 5" xfId="16746" xr:uid="{1D378045-A20A-48AD-8AF6-B4FF0C29361F}"/>
    <cellStyle name="Normal 8 5 2" xfId="16747" xr:uid="{1AFAFAB2-DD4E-44F8-896B-C91B2A1F8D9A}"/>
    <cellStyle name="Normal 8 6" xfId="16748" xr:uid="{B5265744-C680-44A4-9417-DF0E8FD46A41}"/>
    <cellStyle name="Normal 8 6 2" xfId="16749" xr:uid="{0858261E-3346-4E93-914B-F50737A667FF}"/>
    <cellStyle name="Normal 8 7" xfId="421" xr:uid="{B85CCE1A-515F-456B-9F5E-2E84B7A9DBD3}"/>
    <cellStyle name="Normal 8 8" xfId="25806" xr:uid="{F0CB3A2F-B500-4947-9093-36547ABE95DF}"/>
    <cellStyle name="Normal 80" xfId="16750" xr:uid="{C3196D54-F5E4-41DB-81FA-993AF5EA9C8B}"/>
    <cellStyle name="Normal 80 2" xfId="16751" xr:uid="{4B890393-2FE7-4927-8E88-F68D4DCDC132}"/>
    <cellStyle name="Normal 81" xfId="16752" xr:uid="{7BFE258A-DDA2-498C-96A9-D7F4A35B4A05}"/>
    <cellStyle name="Normal 81 2" xfId="16753" xr:uid="{7E03CF7A-9FAB-47C0-885D-CF3662560A8D}"/>
    <cellStyle name="Normal 82" xfId="25649" xr:uid="{90BF569C-8010-4C61-A515-0DA86163D4E2}"/>
    <cellStyle name="Normal 83" xfId="25652" xr:uid="{90CF83CF-B2AD-4D78-BD6B-1A3E54D25E57}"/>
    <cellStyle name="Normal 83 2" xfId="7" xr:uid="{F792635D-CB35-4426-9000-991C72B86D57}"/>
    <cellStyle name="Normal 83 2 2" xfId="25680" xr:uid="{BC7EDE79-F175-48CC-B9AE-F9102130384E}"/>
    <cellStyle name="Normal 83 3" xfId="25668" xr:uid="{DAC25754-F7C2-4EF4-901B-8DCF5726377D}"/>
    <cellStyle name="Normal 83 4" xfId="25670" xr:uid="{F9E17083-0850-4B10-9A53-16BFC1F27C79}"/>
    <cellStyle name="Normal 83 5" xfId="25671" xr:uid="{D20BB732-C09E-42F3-997E-11BA0D931445}"/>
    <cellStyle name="Normal 84" xfId="103" xr:uid="{4A628F28-E33C-4111-85E5-91F877D09056}"/>
    <cellStyle name="Normal 85" xfId="415" xr:uid="{9E88AA8B-A942-4621-B141-A7847F1FCA14}"/>
    <cellStyle name="Normal 86" xfId="25653" xr:uid="{D7A1BBDE-4B4A-4CC4-BFDB-7DDA071828CB}"/>
    <cellStyle name="Normal 87" xfId="25650" xr:uid="{2E3E3531-CDEB-4C00-B867-10653399EE09}"/>
    <cellStyle name="Normal 88" xfId="25654" xr:uid="{1893FC8D-A2F2-4776-A7A0-C6B518239C3D}"/>
    <cellStyle name="Normal 89" xfId="25664" xr:uid="{7AC28112-7AC7-41E9-8249-B418940A644D}"/>
    <cellStyle name="Normal 9" xfId="16754" xr:uid="{D53727B9-F8B6-49D6-9AC5-31F158B4F58B}"/>
    <cellStyle name="Normal 9 2" xfId="16755" xr:uid="{1BEAF686-AB7E-4E72-A152-F229A11155DC}"/>
    <cellStyle name="Normal 9 2 2" xfId="16756" xr:uid="{10BA9425-D201-40F3-99EC-94DE935D1F0B}"/>
    <cellStyle name="Normal 9 2 2 2" xfId="26799" xr:uid="{B8B452A1-2253-43C1-B7FE-217AC8B09D1E}"/>
    <cellStyle name="Normal 9 3" xfId="16757" xr:uid="{AE60F392-1DC0-4076-8F43-65E2D605105E}"/>
    <cellStyle name="Normal 9 3 2" xfId="16758" xr:uid="{BBF3FFA1-F12E-4ECC-B2C0-B613E357518A}"/>
    <cellStyle name="Normal 9 3 3" xfId="26792" xr:uid="{9A98D753-5081-48B6-A6E6-AE231DD715B5}"/>
    <cellStyle name="Normal 9 4" xfId="16759" xr:uid="{6FAB0F49-C934-4976-9E7F-4B80EB654C2C}"/>
    <cellStyle name="Normal 9 4 2" xfId="16760" xr:uid="{E6C66406-CACC-4D5E-A8F1-F026B96E7297}"/>
    <cellStyle name="Normal 9_GRM_Reporte_LCR_NSFR" xfId="16761" xr:uid="{5279BD88-BB48-4669-AF80-2C82C717CC3B}"/>
    <cellStyle name="Normal 90" xfId="27490" xr:uid="{C96C486F-511D-4F87-83CA-A829D5F2D4BE}"/>
    <cellStyle name="Normal 91" xfId="27491" xr:uid="{45558240-7BDB-457E-B5FE-4A1BF0EECBB6}"/>
    <cellStyle name="Nota 10" xfId="16762" xr:uid="{081CBC62-3F99-4654-A509-A4237866BE42}"/>
    <cellStyle name="Nota 10 10" xfId="16763" xr:uid="{26F65395-BA89-44BA-B150-B7865354057D}"/>
    <cellStyle name="Nota 10 11" xfId="16764" xr:uid="{B8F5CA32-DBC2-4B74-ADAC-F685F88E1197}"/>
    <cellStyle name="Nota 10 12" xfId="16765" xr:uid="{30BD79CA-9D78-46B6-81B2-370AA6398584}"/>
    <cellStyle name="Nota 10 13" xfId="16766" xr:uid="{364EF942-C0F7-4DFE-B274-372ACE26C1F4}"/>
    <cellStyle name="Nota 10 14" xfId="16767" xr:uid="{998D5800-7F15-4A41-A823-28C5E5F22B6D}"/>
    <cellStyle name="Nota 10 15" xfId="16768" xr:uid="{E96CC0E6-4316-415C-AD84-93A47C89C088}"/>
    <cellStyle name="Nota 10 16" xfId="16769" xr:uid="{CFC82844-2E5F-4DEC-ADBF-39ECCE2E08C1}"/>
    <cellStyle name="Nota 10 17" xfId="16770" xr:uid="{326CA1AA-9692-45EF-B031-5D698B0B2F21}"/>
    <cellStyle name="Nota 10 18" xfId="16771" xr:uid="{1C70A24E-E589-47D0-BA42-882903387CAA}"/>
    <cellStyle name="Nota 10 19" xfId="16772" xr:uid="{47D6FE7C-4717-4099-9DDF-F23BD5EBA1A2}"/>
    <cellStyle name="Nota 10 2" xfId="16773" xr:uid="{371F37AC-E9B7-47A4-AF45-334633F8A6E8}"/>
    <cellStyle name="Nota 10 2 2" xfId="16774" xr:uid="{4865A1E9-CB53-4589-A43E-B39019843D0B}"/>
    <cellStyle name="Nota 10 20" xfId="16775" xr:uid="{B83AE1F5-3C3C-42A3-AA84-C9815B414998}"/>
    <cellStyle name="Nota 10 3" xfId="16776" xr:uid="{30417B6E-5AB1-457F-B874-15AFEBDC815D}"/>
    <cellStyle name="Nota 10 3 2" xfId="16777" xr:uid="{CEA0AAB0-D464-472C-8C1C-EBAA09B899D6}"/>
    <cellStyle name="Nota 10 4" xfId="16778" xr:uid="{EACA31BE-B5EB-40CF-9A6A-311B3E502B9A}"/>
    <cellStyle name="Nota 10 5" xfId="16779" xr:uid="{45AE522A-9C6F-42EE-8D3C-143232F44CF4}"/>
    <cellStyle name="Nota 10 6" xfId="16780" xr:uid="{05D2EF72-1E88-4982-92F5-AB3734C701B0}"/>
    <cellStyle name="Nota 10 7" xfId="16781" xr:uid="{3E3216B9-FB39-4DB2-A5CD-9A31D66EB15D}"/>
    <cellStyle name="Nota 10 8" xfId="16782" xr:uid="{05695E47-EFBA-49F6-B21C-332CDD096BE3}"/>
    <cellStyle name="Nota 10 9" xfId="16783" xr:uid="{2F2D1291-1230-4D31-B4B3-01029D557A2E}"/>
    <cellStyle name="Nota 11" xfId="16784" xr:uid="{A6B7584A-C311-49E1-9661-03639C157BB2}"/>
    <cellStyle name="Nota 11 10" xfId="16785" xr:uid="{EDA48F91-6C7B-4E86-80FA-D15987292FE4}"/>
    <cellStyle name="Nota 11 11" xfId="16786" xr:uid="{75B95663-EE2F-4FCD-9F85-66DF9401CDE0}"/>
    <cellStyle name="Nota 11 12" xfId="16787" xr:uid="{17568F32-0E90-4247-898A-A18C8D27E526}"/>
    <cellStyle name="Nota 11 13" xfId="16788" xr:uid="{0D310919-1423-4084-9105-6F1D6A03B9A7}"/>
    <cellStyle name="Nota 11 14" xfId="16789" xr:uid="{A24B6DDC-4107-4FA1-B920-B5752112C460}"/>
    <cellStyle name="Nota 11 15" xfId="16790" xr:uid="{8BE9A1B9-36A9-43CE-8FEE-9AA2A63FAF28}"/>
    <cellStyle name="Nota 11 16" xfId="16791" xr:uid="{F4AB78DC-B7C8-4D77-9131-4EFA1FAA260B}"/>
    <cellStyle name="Nota 11 17" xfId="16792" xr:uid="{4231CE79-13E6-4484-99BF-85DAD0D81AC2}"/>
    <cellStyle name="Nota 11 18" xfId="16793" xr:uid="{8A28D13D-283A-4590-B972-E6C1E7E0FC82}"/>
    <cellStyle name="Nota 11 19" xfId="16794" xr:uid="{C10BA85C-D7DE-4D9E-B361-C51CC560F515}"/>
    <cellStyle name="Nota 11 2" xfId="16795" xr:uid="{0EA080A5-FDF4-49A8-85D8-991FF1EAD159}"/>
    <cellStyle name="Nota 11 2 2" xfId="16796" xr:uid="{26083B33-A335-4EE9-9FA1-1EAC68878891}"/>
    <cellStyle name="Nota 11 20" xfId="16797" xr:uid="{55E96B72-81E7-4605-A03D-3CCA748C7115}"/>
    <cellStyle name="Nota 11 3" xfId="16798" xr:uid="{48BD6990-99E0-4D09-B570-6162D9869823}"/>
    <cellStyle name="Nota 11 3 2" xfId="16799" xr:uid="{DB195A67-4DB7-4F97-827F-4BE28E836CE2}"/>
    <cellStyle name="Nota 11 4" xfId="16800" xr:uid="{E5977A89-5D55-4E2A-AA6F-24C86F01671F}"/>
    <cellStyle name="Nota 11 5" xfId="16801" xr:uid="{F87888A2-AFC5-4889-B10F-DFB0B014FCC0}"/>
    <cellStyle name="Nota 11 6" xfId="16802" xr:uid="{FB6A9032-5E77-43C8-A18A-55416AFD8CB9}"/>
    <cellStyle name="Nota 11 7" xfId="16803" xr:uid="{41BC8103-7109-4C26-9FD0-672C384BFD58}"/>
    <cellStyle name="Nota 11 8" xfId="16804" xr:uid="{6133839E-265F-46A0-B03C-14052E121C00}"/>
    <cellStyle name="Nota 11 9" xfId="16805" xr:uid="{F8DF3657-A9AB-4FA2-8FA2-680FD22993AD}"/>
    <cellStyle name="Nota 12" xfId="16806" xr:uid="{9D3C0DA6-A47E-477B-8051-BD5EF989F390}"/>
    <cellStyle name="Nota 12 10" xfId="16807" xr:uid="{CA211195-75F6-4032-A040-AB8EDDD5C540}"/>
    <cellStyle name="Nota 12 11" xfId="16808" xr:uid="{895FC456-D812-442E-ADA1-2B6D3AFBA5E3}"/>
    <cellStyle name="Nota 12 12" xfId="16809" xr:uid="{B19D2E76-9FD3-489B-BF80-8440CA2C6048}"/>
    <cellStyle name="Nota 12 13" xfId="16810" xr:uid="{C193C24D-2277-4E05-A43B-775D7B86B767}"/>
    <cellStyle name="Nota 12 14" xfId="16811" xr:uid="{E0A18873-C4DD-452A-8D19-E6C4498EB2CF}"/>
    <cellStyle name="Nota 12 15" xfId="16812" xr:uid="{503AB873-DA26-4B9A-A2CD-2786FCEE4D64}"/>
    <cellStyle name="Nota 12 16" xfId="16813" xr:uid="{DBA22827-E6A5-46E2-9E85-89C36DF35BAF}"/>
    <cellStyle name="Nota 12 17" xfId="16814" xr:uid="{49E321F4-A367-4665-A7B9-AC3E8898292B}"/>
    <cellStyle name="Nota 12 18" xfId="16815" xr:uid="{7DF761FD-0F79-4813-9679-C2E1BF275E07}"/>
    <cellStyle name="Nota 12 19" xfId="16816" xr:uid="{B9775667-7DD8-43D2-B60F-6CD1B152719B}"/>
    <cellStyle name="Nota 12 2" xfId="16817" xr:uid="{B2056EFB-F10F-43E2-880C-AED965A35F86}"/>
    <cellStyle name="Nota 12 2 2" xfId="16818" xr:uid="{51BA8E47-9F5B-452E-AA79-1991C8C35D8F}"/>
    <cellStyle name="Nota 12 20" xfId="16819" xr:uid="{B7B6926C-45B0-4300-94D5-E351CC17853D}"/>
    <cellStyle name="Nota 12 3" xfId="16820" xr:uid="{F0D1B958-0299-43AF-9AC5-FBD1A1496DC6}"/>
    <cellStyle name="Nota 12 3 2" xfId="16821" xr:uid="{B228878A-F7EB-4576-BFBA-8507BC87B494}"/>
    <cellStyle name="Nota 12 4" xfId="16822" xr:uid="{8BF4FCB6-7360-4A82-825F-B9FCBAB3CD55}"/>
    <cellStyle name="Nota 12 5" xfId="16823" xr:uid="{579BB008-D293-4703-AFDC-651A8DA7B67F}"/>
    <cellStyle name="Nota 12 6" xfId="16824" xr:uid="{890DA200-F3F3-4F88-BC76-C4635EFF797B}"/>
    <cellStyle name="Nota 12 7" xfId="16825" xr:uid="{5F8AFD02-1634-48A4-8310-8FBA37558F67}"/>
    <cellStyle name="Nota 12 8" xfId="16826" xr:uid="{1FDB9489-91AF-45B8-A774-0E1D67DC4183}"/>
    <cellStyle name="Nota 12 9" xfId="16827" xr:uid="{38DDC9B6-6F44-4E8E-BD31-41DFD83D76C5}"/>
    <cellStyle name="Nota 13" xfId="16828" xr:uid="{5AE41E44-050A-4B86-876E-754978A61E68}"/>
    <cellStyle name="Nota 13 10" xfId="16829" xr:uid="{09A0FA06-533E-4383-B8E5-A414C898C4ED}"/>
    <cellStyle name="Nota 13 11" xfId="16830" xr:uid="{477687E5-365A-4A11-AB07-1F48411D6679}"/>
    <cellStyle name="Nota 13 12" xfId="16831" xr:uid="{9AD6730B-7A33-45B1-B467-3B4B88E61E97}"/>
    <cellStyle name="Nota 13 13" xfId="16832" xr:uid="{0509DF13-C7E4-4C5B-B073-8C457E44ECFC}"/>
    <cellStyle name="Nota 13 14" xfId="16833" xr:uid="{D19E78CF-EFC0-42AB-BEA0-6631ACBD16A7}"/>
    <cellStyle name="Nota 13 15" xfId="16834" xr:uid="{B31FB584-0837-419E-B666-90EC352ADA43}"/>
    <cellStyle name="Nota 13 16" xfId="16835" xr:uid="{897FD121-51E5-491A-9BAF-AF379EB9DA73}"/>
    <cellStyle name="Nota 13 17" xfId="16836" xr:uid="{72DCA1D6-D4BD-4F42-AB9F-6794746B6DCA}"/>
    <cellStyle name="Nota 13 18" xfId="16837" xr:uid="{15A865BC-A796-4D35-BED1-F7A443935B15}"/>
    <cellStyle name="Nota 13 2" xfId="16838" xr:uid="{929DA319-013E-4B90-9D3D-976C37B6402C}"/>
    <cellStyle name="Nota 13 3" xfId="16839" xr:uid="{F3A024B6-4FD6-4168-B975-E19BDC982D86}"/>
    <cellStyle name="Nota 13 4" xfId="16840" xr:uid="{FE325681-889E-4F3B-99F9-0F6ECB81AA3E}"/>
    <cellStyle name="Nota 13 5" xfId="16841" xr:uid="{CA60DAA7-F4AD-4E5F-957D-C212F586AF44}"/>
    <cellStyle name="Nota 13 6" xfId="16842" xr:uid="{79F4D00A-E455-4A29-9ADC-F689C6204559}"/>
    <cellStyle name="Nota 13 7" xfId="16843" xr:uid="{47CD32F7-DF94-49DE-8AE4-E7FA9A606EC1}"/>
    <cellStyle name="Nota 13 8" xfId="16844" xr:uid="{4A1E0DBD-FA04-440B-80DE-8A4EBAF16B3F}"/>
    <cellStyle name="Nota 13 9" xfId="16845" xr:uid="{779115EA-C35D-47DB-AF1C-EBC96D86F557}"/>
    <cellStyle name="Nota 14" xfId="16846" xr:uid="{EA42B609-5BDA-4957-BCBB-AB9BD8B89D1C}"/>
    <cellStyle name="Nota 14 10" xfId="16847" xr:uid="{8602327D-15E9-4E4B-8C47-8C63E5281099}"/>
    <cellStyle name="Nota 14 11" xfId="16848" xr:uid="{44898483-ED9F-4D33-9F68-94EE698F177C}"/>
    <cellStyle name="Nota 14 12" xfId="16849" xr:uid="{7C13CB1F-9645-4761-9F10-87BEA49874F3}"/>
    <cellStyle name="Nota 14 13" xfId="16850" xr:uid="{032E6045-FEF2-4ED6-9C34-D7B7B7BB34DA}"/>
    <cellStyle name="Nota 14 14" xfId="16851" xr:uid="{8F247160-7DE8-4D27-9B31-D2CA5086197D}"/>
    <cellStyle name="Nota 14 15" xfId="16852" xr:uid="{643A4973-682C-4EB3-BFCA-177771F6A309}"/>
    <cellStyle name="Nota 14 16" xfId="16853" xr:uid="{164FE3E3-98EF-456B-8BEC-B47E25D48DA8}"/>
    <cellStyle name="Nota 14 17" xfId="16854" xr:uid="{B612045F-0BAB-43A8-99AA-64BF86353881}"/>
    <cellStyle name="Nota 14 18" xfId="16855" xr:uid="{2454A13E-E356-43E8-A49A-379A1F5F060C}"/>
    <cellStyle name="Nota 14 2" xfId="16856" xr:uid="{6B6AE914-FE82-463B-9499-BAA6B7A50AFC}"/>
    <cellStyle name="Nota 14 3" xfId="16857" xr:uid="{1253DA5D-294A-4D7C-BD7D-50B043ECAE15}"/>
    <cellStyle name="Nota 14 4" xfId="16858" xr:uid="{572FF6CC-FCEA-436B-A2F1-50EC66AEA1FE}"/>
    <cellStyle name="Nota 14 5" xfId="16859" xr:uid="{017D0140-3D66-4821-A4AF-7DFD0D77EEA9}"/>
    <cellStyle name="Nota 14 6" xfId="16860" xr:uid="{DDA9680C-0A1B-4507-9446-C7DB944857FA}"/>
    <cellStyle name="Nota 14 7" xfId="16861" xr:uid="{B96F50D0-778B-4817-8B49-CF763D456948}"/>
    <cellStyle name="Nota 14 8" xfId="16862" xr:uid="{8721701E-6E07-4307-830C-FE789CF85AE7}"/>
    <cellStyle name="Nota 14 9" xfId="16863" xr:uid="{5929D449-5050-4705-A3CB-440AB23F5465}"/>
    <cellStyle name="Nota 15" xfId="16864" xr:uid="{569B6AA0-C8C2-4636-8796-31DC43FB0D4B}"/>
    <cellStyle name="Nota 15 10" xfId="16865" xr:uid="{C99F2A89-A21B-4302-BC96-B7E3EA9256BE}"/>
    <cellStyle name="Nota 15 11" xfId="16866" xr:uid="{F245DF25-9883-416B-87D1-B49B25DD55E6}"/>
    <cellStyle name="Nota 15 12" xfId="16867" xr:uid="{02FE8282-BCB6-42DB-97A5-1ED0F5406893}"/>
    <cellStyle name="Nota 15 13" xfId="16868" xr:uid="{65A0238B-318C-417B-8A9E-55826D9F9699}"/>
    <cellStyle name="Nota 15 14" xfId="16869" xr:uid="{F1100DB8-D36B-4622-96AF-5E210E3718A1}"/>
    <cellStyle name="Nota 15 15" xfId="16870" xr:uid="{308E3C5C-902E-4FE4-8BC2-6AC2A9C7331C}"/>
    <cellStyle name="Nota 15 16" xfId="16871" xr:uid="{53FE43B0-BAA6-40A2-BA75-A84ADCA52262}"/>
    <cellStyle name="Nota 15 17" xfId="16872" xr:uid="{A549F3D8-86A9-4167-8AAB-94A7169C5E11}"/>
    <cellStyle name="Nota 15 18" xfId="16873" xr:uid="{707828FF-E706-407F-A49A-E3EBF06CB719}"/>
    <cellStyle name="Nota 15 2" xfId="16874" xr:uid="{2D54EF08-6B6C-46F7-BC13-E39B46F22EE6}"/>
    <cellStyle name="Nota 15 3" xfId="16875" xr:uid="{0B824667-F2FB-4477-A4B6-CD39FB5A1085}"/>
    <cellStyle name="Nota 15 4" xfId="16876" xr:uid="{8D369525-748B-4BF8-A1FA-88A671161E26}"/>
    <cellStyle name="Nota 15 5" xfId="16877" xr:uid="{CFF2CBDC-4DC6-4CB9-B0B6-8921EA4EFDC2}"/>
    <cellStyle name="Nota 15 6" xfId="16878" xr:uid="{D97E9C5C-BD1B-4862-9457-C2EA6201F58E}"/>
    <cellStyle name="Nota 15 7" xfId="16879" xr:uid="{80F3E66D-49B7-4587-B689-980B790C084E}"/>
    <cellStyle name="Nota 15 8" xfId="16880" xr:uid="{50C9534C-6813-4DED-B231-569D8CD02EF6}"/>
    <cellStyle name="Nota 15 9" xfId="16881" xr:uid="{94BB27AA-7DE1-4923-8B47-C2F08A15CEBE}"/>
    <cellStyle name="Nota 16" xfId="16882" xr:uid="{1A2F3CD4-B8EC-4951-9FB6-F81B2C08C56B}"/>
    <cellStyle name="Nota 16 10" xfId="16883" xr:uid="{227805E6-9220-43A8-AF03-769A8B9B4FF9}"/>
    <cellStyle name="Nota 16 11" xfId="16884" xr:uid="{2AEB4979-8A82-4128-B8B5-25BCDE6F0A7F}"/>
    <cellStyle name="Nota 16 12" xfId="16885" xr:uid="{8E119DE7-8F0A-4939-B2FB-6158EBA9FFB4}"/>
    <cellStyle name="Nota 16 13" xfId="16886" xr:uid="{B6D9472D-05DD-4A0B-A8FD-3558F1A0D650}"/>
    <cellStyle name="Nota 16 14" xfId="16887" xr:uid="{31D74356-AF85-4909-8FD5-465C6A5279FC}"/>
    <cellStyle name="Nota 16 15" xfId="16888" xr:uid="{28968452-88A4-4FDD-914D-A1620BA670AC}"/>
    <cellStyle name="Nota 16 16" xfId="16889" xr:uid="{A6B1390C-F1F9-4F99-A589-3ABF02AEFC42}"/>
    <cellStyle name="Nota 16 17" xfId="16890" xr:uid="{770FA29B-71CC-4FC7-BEA4-46348FC8580F}"/>
    <cellStyle name="Nota 16 18" xfId="16891" xr:uid="{8FAC1E91-F227-498D-AF69-3585347628A2}"/>
    <cellStyle name="Nota 16 2" xfId="16892" xr:uid="{F05254DD-38D1-410F-A6DD-A3906B3DF151}"/>
    <cellStyle name="Nota 16 3" xfId="16893" xr:uid="{BE5834FC-1465-4D1F-A620-1909918E80C4}"/>
    <cellStyle name="Nota 16 4" xfId="16894" xr:uid="{C08929FD-F02D-4448-8387-9950BEE60FD4}"/>
    <cellStyle name="Nota 16 5" xfId="16895" xr:uid="{2D827E02-4880-47B9-8307-37463A420E35}"/>
    <cellStyle name="Nota 16 6" xfId="16896" xr:uid="{06A392FA-5445-4AB7-91EC-6B59EC8E5641}"/>
    <cellStyle name="Nota 16 7" xfId="16897" xr:uid="{EED269E0-2648-4BD0-A2CA-54DF7111C670}"/>
    <cellStyle name="Nota 16 8" xfId="16898" xr:uid="{9004F1D1-DE51-47E1-A6FE-50D15EE81D00}"/>
    <cellStyle name="Nota 16 9" xfId="16899" xr:uid="{975996AC-8FC6-4137-A46C-B472DA946417}"/>
    <cellStyle name="Nota 17" xfId="16900" xr:uid="{8571A4A2-6601-46A8-805D-D096D4BCE5AF}"/>
    <cellStyle name="Nota 17 10" xfId="16901" xr:uid="{311AD2FF-9839-4F43-841B-EAF59F4DD0B1}"/>
    <cellStyle name="Nota 17 11" xfId="16902" xr:uid="{98F90414-001A-4677-8B10-AFA7D5A568EF}"/>
    <cellStyle name="Nota 17 12" xfId="16903" xr:uid="{5E1BCF49-6F6E-4AF1-984A-56DBDC2726FC}"/>
    <cellStyle name="Nota 17 13" xfId="16904" xr:uid="{BAF98558-77D8-4863-AF42-FBFED4F0C789}"/>
    <cellStyle name="Nota 17 14" xfId="16905" xr:uid="{0E7680E9-336B-4453-8051-D2CB7B880DB1}"/>
    <cellStyle name="Nota 17 15" xfId="16906" xr:uid="{F6DCB23B-8E74-44EB-818E-B82644ED0D0A}"/>
    <cellStyle name="Nota 17 16" xfId="16907" xr:uid="{77973DAA-32DC-45C8-8D2A-FE366B10B67D}"/>
    <cellStyle name="Nota 17 17" xfId="16908" xr:uid="{416ED17B-3A3F-471E-A789-2124E104DDC6}"/>
    <cellStyle name="Nota 17 18" xfId="16909" xr:uid="{9F71D276-A080-43F6-8CAB-98A16BE296E2}"/>
    <cellStyle name="Nota 17 2" xfId="16910" xr:uid="{711D3B27-D529-4D16-B663-46E8C9D38922}"/>
    <cellStyle name="Nota 17 3" xfId="16911" xr:uid="{5C0D9811-F368-47F9-BC7B-391ED95AD390}"/>
    <cellStyle name="Nota 17 4" xfId="16912" xr:uid="{81CD7B5B-5618-4D6E-A204-A7151DE84CC3}"/>
    <cellStyle name="Nota 17 5" xfId="16913" xr:uid="{C42BD5FC-7460-480B-8FDA-776ECAF382AF}"/>
    <cellStyle name="Nota 17 6" xfId="16914" xr:uid="{D3682601-D108-4886-86CF-402FDC4BC541}"/>
    <cellStyle name="Nota 17 7" xfId="16915" xr:uid="{C8BD481D-B7AC-4CCE-80F0-7431EE97F3FF}"/>
    <cellStyle name="Nota 17 8" xfId="16916" xr:uid="{59632007-64B4-45B0-94FD-63CD8BB70329}"/>
    <cellStyle name="Nota 17 9" xfId="16917" xr:uid="{0B82EF6C-1F6E-4914-AE33-C46BA11A2FA2}"/>
    <cellStyle name="Nota 18" xfId="16918" xr:uid="{68474DF7-8358-4526-9396-3D416E0C6F85}"/>
    <cellStyle name="Nota 18 10" xfId="16919" xr:uid="{EE54D4E4-6F24-49BB-806E-621A660DD192}"/>
    <cellStyle name="Nota 18 11" xfId="16920" xr:uid="{BC38B11F-19B0-4179-AC2C-93EDD9BF2173}"/>
    <cellStyle name="Nota 18 12" xfId="16921" xr:uid="{B5D88CF7-4DD3-49AE-8133-F71363A60FA0}"/>
    <cellStyle name="Nota 18 13" xfId="16922" xr:uid="{51C7B96F-9AA3-4B10-9DF3-FDB8CD135396}"/>
    <cellStyle name="Nota 18 14" xfId="16923" xr:uid="{02F9F232-EE0C-46A3-A15D-879B3986017E}"/>
    <cellStyle name="Nota 18 15" xfId="16924" xr:uid="{8C47A3E2-F005-4F15-9C15-F10F87D3FFBD}"/>
    <cellStyle name="Nota 18 16" xfId="16925" xr:uid="{192107D3-C67F-4417-93B7-03E90CA60633}"/>
    <cellStyle name="Nota 18 17" xfId="16926" xr:uid="{CA5E397D-5C62-47DA-A75E-D7E42CDC9FA5}"/>
    <cellStyle name="Nota 18 18" xfId="16927" xr:uid="{7CE7E227-DD83-4ACE-87F4-726A458719A5}"/>
    <cellStyle name="Nota 18 2" xfId="16928" xr:uid="{162E65BD-8DCF-432B-8B24-DDE555E7CE59}"/>
    <cellStyle name="Nota 18 3" xfId="16929" xr:uid="{47CFEC98-29B0-4CFC-8949-A8D781A4875F}"/>
    <cellStyle name="Nota 18 4" xfId="16930" xr:uid="{5F943667-78FE-461C-9A78-6D18558197CD}"/>
    <cellStyle name="Nota 18 5" xfId="16931" xr:uid="{AC72C660-2000-47CC-A7FD-3656BEB05DC9}"/>
    <cellStyle name="Nota 18 6" xfId="16932" xr:uid="{21985E60-C18D-4C40-B491-95365B271183}"/>
    <cellStyle name="Nota 18 7" xfId="16933" xr:uid="{06DA95A3-3201-4247-992B-A3E6AACD581F}"/>
    <cellStyle name="Nota 18 8" xfId="16934" xr:uid="{8697E903-B812-48BD-9DCC-313B0A34B2FD}"/>
    <cellStyle name="Nota 18 9" xfId="16935" xr:uid="{5DCD7B0E-2C5B-454C-8B66-FB142B03482F}"/>
    <cellStyle name="Nota 19" xfId="16936" xr:uid="{6CA756D4-E685-419E-A2D0-43164A3931BA}"/>
    <cellStyle name="Nota 19 10" xfId="16937" xr:uid="{44462B50-A54C-48B2-93A0-1BF3308966AC}"/>
    <cellStyle name="Nota 19 11" xfId="16938" xr:uid="{3170D057-AFB3-406B-A5F4-1115420C247E}"/>
    <cellStyle name="Nota 19 12" xfId="16939" xr:uid="{38FA4292-7BAD-41AB-AD52-A1CDDF57B8B0}"/>
    <cellStyle name="Nota 19 13" xfId="16940" xr:uid="{04446BA6-9E09-47E2-9EA0-16705FD35ABD}"/>
    <cellStyle name="Nota 19 14" xfId="16941" xr:uid="{BCBE01CE-7E28-4A66-B059-D943B3ED5AA2}"/>
    <cellStyle name="Nota 19 15" xfId="16942" xr:uid="{7C74636F-BB11-4675-86BE-6B559E08FD65}"/>
    <cellStyle name="Nota 19 16" xfId="16943" xr:uid="{7C0C444F-7A6C-4A7E-B873-E3581578E962}"/>
    <cellStyle name="Nota 19 17" xfId="16944" xr:uid="{E91926D7-C927-4972-8BE3-FF9985AAF23A}"/>
    <cellStyle name="Nota 19 18" xfId="16945" xr:uid="{19C43F17-0927-46E3-A759-7EBD48D46192}"/>
    <cellStyle name="Nota 19 2" xfId="16946" xr:uid="{748F689D-4F27-406C-A0AB-5192BE532A95}"/>
    <cellStyle name="Nota 19 3" xfId="16947" xr:uid="{D702250A-50F9-4934-8286-39DD3EDD2C77}"/>
    <cellStyle name="Nota 19 4" xfId="16948" xr:uid="{BD9B46DE-59C2-41AB-AF67-34BCA4E5B20E}"/>
    <cellStyle name="Nota 19 5" xfId="16949" xr:uid="{2B021EEB-B7B0-46C8-B07D-C543CAE1B058}"/>
    <cellStyle name="Nota 19 6" xfId="16950" xr:uid="{F442308A-AEEE-4E46-8792-F7B85682C511}"/>
    <cellStyle name="Nota 19 7" xfId="16951" xr:uid="{F91F2C61-B1A7-481E-82B0-4865BDCADBBC}"/>
    <cellStyle name="Nota 19 8" xfId="16952" xr:uid="{1BC4D107-EDD5-4915-8E90-DAC40DF9FBB9}"/>
    <cellStyle name="Nota 19 9" xfId="16953" xr:uid="{7E5FFD9E-6C61-4704-A96F-79F6553591A4}"/>
    <cellStyle name="Nota 2" xfId="16954" xr:uid="{DFAD7067-5E8E-4FEE-BFA7-D9E180C1064A}"/>
    <cellStyle name="Nota 2 10" xfId="16955" xr:uid="{DAFF24B9-71BB-4A80-9EFA-4C2A3E547899}"/>
    <cellStyle name="Nota 2 10 2" xfId="16956" xr:uid="{AA75AA88-72D7-4C8F-94CE-E73FFB8FC76E}"/>
    <cellStyle name="Nota 2 10 3" xfId="16957" xr:uid="{22418A44-B616-4132-96E1-6642DB4F793A}"/>
    <cellStyle name="Nota 2 10 4" xfId="26416" xr:uid="{86DE171D-3180-4496-A619-97D56B19F3CA}"/>
    <cellStyle name="Nota 2 11" xfId="16958" xr:uid="{D7A4CEBD-5236-4BEF-BEC2-4068762AD6BE}"/>
    <cellStyle name="Nota 2 11 2" xfId="16959" xr:uid="{6B10C63B-A083-41D7-BB66-DE6B384C9CA5}"/>
    <cellStyle name="Nota 2 11 3" xfId="16960" xr:uid="{123922EC-5829-4628-B8A5-4DCA8B2C6800}"/>
    <cellStyle name="Nota 2 11 4" xfId="26417" xr:uid="{27346292-C950-4FF2-922A-8E52ECDBA718}"/>
    <cellStyle name="Nota 2 12" xfId="16961" xr:uid="{449C3226-7AB9-40EF-9921-64A78399C897}"/>
    <cellStyle name="Nota 2 12 2" xfId="16962" xr:uid="{A4898652-C29E-478D-9BFF-342788163691}"/>
    <cellStyle name="Nota 2 12 3" xfId="16963" xr:uid="{A54D5E8F-D821-413E-A6F6-086625D482D9}"/>
    <cellStyle name="Nota 2 12 4" xfId="26418" xr:uid="{27857EEB-F715-44B1-9185-D47B3E9EC3E9}"/>
    <cellStyle name="Nota 2 13" xfId="16964" xr:uid="{BBE4E1DF-E70B-4D04-BF7E-E5CE0A817FC6}"/>
    <cellStyle name="Nota 2 13 2" xfId="16965" xr:uid="{BF8DD37A-E25C-423F-BEBA-DFAB1D041C49}"/>
    <cellStyle name="Nota 2 13 3" xfId="16966" xr:uid="{68D4026C-D9D4-4E05-9085-C8CE2C63CAA4}"/>
    <cellStyle name="Nota 2 13 4" xfId="26419" xr:uid="{45F3ADF0-1F40-499D-8938-EF38038CFDF7}"/>
    <cellStyle name="Nota 2 14" xfId="16967" xr:uid="{A22A2D9E-2E68-4A2D-92C9-5582BF0CBCC4}"/>
    <cellStyle name="Nota 2 14 2" xfId="16968" xr:uid="{03909BB3-E9CB-40B5-9CBE-8C08C0397856}"/>
    <cellStyle name="Nota 2 14 3" xfId="16969" xr:uid="{91DA9FCB-6B33-4649-8880-3D10D45C99EF}"/>
    <cellStyle name="Nota 2 14 4" xfId="26420" xr:uid="{DF3171E4-5327-4527-A6F0-564646CF198A}"/>
    <cellStyle name="Nota 2 15" xfId="16970" xr:uid="{9FEE0A36-F50C-4140-82FF-69436C65E0C8}"/>
    <cellStyle name="Nota 2 15 2" xfId="16971" xr:uid="{C4046DF0-C7B7-4827-850C-F6F6811A65C6}"/>
    <cellStyle name="Nota 2 15 3" xfId="16972" xr:uid="{7FF52362-0934-442C-858F-F0C0D7479DE6}"/>
    <cellStyle name="Nota 2 15 4" xfId="26421" xr:uid="{F8E08F4F-3AED-4061-9B26-7B7A0807EF56}"/>
    <cellStyle name="Nota 2 16" xfId="16973" xr:uid="{C3A3268A-5A17-4A66-A76D-7DD989A5ACD5}"/>
    <cellStyle name="Nota 2 16 2" xfId="16974" xr:uid="{9A1327CC-CC00-4632-AA4F-1D86BF241038}"/>
    <cellStyle name="Nota 2 16 3" xfId="16975" xr:uid="{2A8EDECF-C381-4627-8A8F-A0C368BB647C}"/>
    <cellStyle name="Nota 2 16 4" xfId="26422" xr:uid="{7979878E-FDC7-4EBE-B609-8A6E1B901C3A}"/>
    <cellStyle name="Nota 2 17" xfId="16976" xr:uid="{530C4D29-B2C8-4A7C-92DE-14CAD58D7957}"/>
    <cellStyle name="Nota 2 17 2" xfId="16977" xr:uid="{CB43A2FE-AC60-4CEF-8148-AF3B8E2AB4C6}"/>
    <cellStyle name="Nota 2 17 3" xfId="16978" xr:uid="{9CF1F0A7-88EF-468A-8796-43D1DE40C15B}"/>
    <cellStyle name="Nota 2 17 4" xfId="26423" xr:uid="{A3F958F6-202C-4F4C-A054-2AD5BBFECA18}"/>
    <cellStyle name="Nota 2 18" xfId="16979" xr:uid="{54875F88-3A02-428E-BB11-6B31B0303526}"/>
    <cellStyle name="Nota 2 18 2" xfId="16980" xr:uid="{56F10DBC-1F0B-40F6-8A45-0E4D2E67579E}"/>
    <cellStyle name="Nota 2 18 3" xfId="16981" xr:uid="{95103656-E4EB-4327-8BB4-0AFF42953A6E}"/>
    <cellStyle name="Nota 2 18 4" xfId="26424" xr:uid="{E70D770A-63A2-4602-B9F4-C30F85A4A9E4}"/>
    <cellStyle name="Nota 2 19" xfId="16982" xr:uid="{683B7FF1-FC34-4091-9DDE-8740CAF92A56}"/>
    <cellStyle name="Nota 2 19 2" xfId="16983" xr:uid="{F20008D5-DD17-4FE7-BC5D-BACF2A3ED8B6}"/>
    <cellStyle name="Nota 2 19 3" xfId="16984" xr:uid="{41C335E1-8BAD-4B54-BDF8-C9BC81ECC19C}"/>
    <cellStyle name="Nota 2 19 4" xfId="26425" xr:uid="{37140B37-8B1A-46EE-AAC2-A3A0D485F17E}"/>
    <cellStyle name="Nota 2 2" xfId="16985" xr:uid="{765E47CE-6528-4187-96C2-CAC108745463}"/>
    <cellStyle name="Nota 2 2 10" xfId="16986" xr:uid="{47F7EEED-1012-40AB-B3E6-C08494FA1D5F}"/>
    <cellStyle name="Nota 2 2 11" xfId="16987" xr:uid="{13D9EAD0-D0D1-4652-9656-E8A8D2A7866C}"/>
    <cellStyle name="Nota 2 2 12" xfId="16988" xr:uid="{675B9E40-37D5-430A-A72A-2139338AA36C}"/>
    <cellStyle name="Nota 2 2 13" xfId="16989" xr:uid="{C8F74A84-BC81-4EB2-87CD-DD402FED4ECE}"/>
    <cellStyle name="Nota 2 2 14" xfId="16990" xr:uid="{B105F069-F73B-4989-A641-A31243055745}"/>
    <cellStyle name="Nota 2 2 15" xfId="16991" xr:uid="{4E8397B3-E49D-409C-840C-D6467C5C62AF}"/>
    <cellStyle name="Nota 2 2 16" xfId="16992" xr:uid="{BC997EC8-54E7-4088-9AA9-EB1A2E5B048D}"/>
    <cellStyle name="Nota 2 2 17" xfId="16993" xr:uid="{0A3BA2FC-2765-4BA1-8D15-2FF3226DED6F}"/>
    <cellStyle name="Nota 2 2 18" xfId="16994" xr:uid="{D95EDBED-D92B-45C9-89BE-AACDD8E9E20D}"/>
    <cellStyle name="Nota 2 2 19" xfId="16995" xr:uid="{9F3CDB39-D80F-42B8-9588-27F8D747D11E}"/>
    <cellStyle name="Nota 2 2 2" xfId="16996" xr:uid="{CBD0901A-1E63-4EDF-A1F1-FC958F92E91C}"/>
    <cellStyle name="Nota 2 2 2 2" xfId="16997" xr:uid="{80356E1F-0854-4553-B3D8-2A7F834B499E}"/>
    <cellStyle name="Nota 2 2 2 2 2" xfId="16998" xr:uid="{0FCC864F-6E22-4761-88E1-7D4F85EA334E}"/>
    <cellStyle name="Nota 2 2 2 3" xfId="16999" xr:uid="{13569BE0-5E46-43D2-A2A2-47B4A8D56B6D}"/>
    <cellStyle name="Nota 2 2 2 3 2" xfId="17000" xr:uid="{22DA1AC6-0092-4B84-8DB6-F0845C103276}"/>
    <cellStyle name="Nota 2 2 2 4" xfId="17001" xr:uid="{2CC85DB4-1B40-45E7-A488-11B0972C8E23}"/>
    <cellStyle name="Nota 2 2 2 5" xfId="17002" xr:uid="{D6B069DC-F927-4A5F-841D-E1CF3E101905}"/>
    <cellStyle name="Nota 2 2 2 6" xfId="26426" xr:uid="{4405C8D0-E4E6-494A-8796-B8D9084E8B63}"/>
    <cellStyle name="Nota 2 2 20" xfId="17003" xr:uid="{484AD0AD-C551-4DE6-86B0-2E125C3BC686}"/>
    <cellStyle name="Nota 2 2 21" xfId="17004" xr:uid="{CA5F375A-7A55-4500-A05E-7E5B29EFE08B}"/>
    <cellStyle name="Nota 2 2 3" xfId="17005" xr:uid="{8BB2202A-C136-41D4-901C-270446791E4C}"/>
    <cellStyle name="Nota 2 2 3 2" xfId="17006" xr:uid="{B4C8965A-D3C1-4E13-A28E-E9401F9189AC}"/>
    <cellStyle name="Nota 2 2 3 3" xfId="17007" xr:uid="{546851DE-70B9-45F1-9D88-C7DB6A3C7D37}"/>
    <cellStyle name="Nota 2 2 3 4" xfId="26427" xr:uid="{57432D93-CC35-46F9-9A93-CE0567187A10}"/>
    <cellStyle name="Nota 2 2 4" xfId="17008" xr:uid="{89B9F427-5270-4308-872B-13CB26DAE2A0}"/>
    <cellStyle name="Nota 2 2 4 10" xfId="17009" xr:uid="{66D3AC75-5F5C-437F-9D48-3DD61690ECF5}"/>
    <cellStyle name="Nota 2 2 4 11" xfId="17010" xr:uid="{B600E79E-FB25-4FF9-A682-DB72A396945D}"/>
    <cellStyle name="Nota 2 2 4 12" xfId="17011" xr:uid="{5015B34F-0512-4231-B435-563D3BE60DBF}"/>
    <cellStyle name="Nota 2 2 4 13" xfId="17012" xr:uid="{D4F1E7BA-E662-41F1-9229-0F41A4E76F4F}"/>
    <cellStyle name="Nota 2 2 4 14" xfId="17013" xr:uid="{5401831E-8445-4297-95B5-C0617341522F}"/>
    <cellStyle name="Nota 2 2 4 15" xfId="17014" xr:uid="{E9CB7002-A172-4527-AAAC-7409FA9008F5}"/>
    <cellStyle name="Nota 2 2 4 16" xfId="17015" xr:uid="{76EC0090-6B41-41BD-96C1-EB2AA95AFDA2}"/>
    <cellStyle name="Nota 2 2 4 17" xfId="17016" xr:uid="{72D2D34A-E8E8-451E-A3BF-D0EDF31655B2}"/>
    <cellStyle name="Nota 2 2 4 18" xfId="17017" xr:uid="{18D29A10-00A9-43C0-BD66-12F73AF6EA8E}"/>
    <cellStyle name="Nota 2 2 4 19" xfId="17018" xr:uid="{07550350-D2FA-464E-9798-F4BFBA92913D}"/>
    <cellStyle name="Nota 2 2 4 2" xfId="17019" xr:uid="{3380849A-A921-4173-AF19-994F601BD455}"/>
    <cellStyle name="Nota 2 2 4 3" xfId="17020" xr:uid="{BDB6BC52-574E-4A46-8329-F03BE079E08E}"/>
    <cellStyle name="Nota 2 2 4 4" xfId="17021" xr:uid="{4CAB08E5-5005-41BF-91D4-1E111192FCF2}"/>
    <cellStyle name="Nota 2 2 4 5" xfId="17022" xr:uid="{426AA45E-89C5-4330-9F52-266AA67178E5}"/>
    <cellStyle name="Nota 2 2 4 6" xfId="17023" xr:uid="{B0956BC6-9967-47E9-8EA4-1E7E729D578D}"/>
    <cellStyle name="Nota 2 2 4 7" xfId="17024" xr:uid="{B2437ACB-5042-4F42-BC26-C4BFD6794DAF}"/>
    <cellStyle name="Nota 2 2 4 8" xfId="17025" xr:uid="{AF4D618D-336F-440E-AED3-47E33F71C0B5}"/>
    <cellStyle name="Nota 2 2 4 9" xfId="17026" xr:uid="{FFD7B255-4832-4E87-8BD5-DA337C91210F}"/>
    <cellStyle name="Nota 2 2 5" xfId="17027" xr:uid="{C219C1BE-4B9C-4CF2-BE77-2723EDF10422}"/>
    <cellStyle name="Nota 2 2 6" xfId="17028" xr:uid="{CC803AF9-6033-47E0-B5AF-C8B05EF7375D}"/>
    <cellStyle name="Nota 2 2 7" xfId="17029" xr:uid="{08EA1C73-E302-4E71-A0FD-81F135D1D300}"/>
    <cellStyle name="Nota 2 2 8" xfId="17030" xr:uid="{250351C9-5F3B-411D-B490-95B1C3EFCEEA}"/>
    <cellStyle name="Nota 2 2 9" xfId="17031" xr:uid="{D71CC504-4E58-485C-B8AF-2E288D1210D1}"/>
    <cellStyle name="Nota 2 20" xfId="17032" xr:uid="{A705AB63-6E63-4754-A488-6E70D1DE82AA}"/>
    <cellStyle name="Nota 2 20 2" xfId="17033" xr:uid="{14CA7DB3-BAE3-4FC8-89D0-2279FB981ED5}"/>
    <cellStyle name="Nota 2 20 3" xfId="17034" xr:uid="{7A60226C-CA43-4AD1-B8E0-74672F49A4A9}"/>
    <cellStyle name="Nota 2 20 4" xfId="26428" xr:uid="{E9B745B6-E3DC-4E5A-91E1-54CB58B771C5}"/>
    <cellStyle name="Nota 2 21" xfId="17035" xr:uid="{8BD00C1F-765A-4A25-996F-0422C7F9960D}"/>
    <cellStyle name="Nota 2 21 2" xfId="17036" xr:uid="{1879B78E-3981-4BE7-9275-314F5490B5C5}"/>
    <cellStyle name="Nota 2 21 3" xfId="17037" xr:uid="{6605735F-EF43-4142-A147-0FD2E8189219}"/>
    <cellStyle name="Nota 2 21 4" xfId="26429" xr:uid="{A888ED2E-0F1A-4766-ADBE-D1989415BC32}"/>
    <cellStyle name="Nota 2 22" xfId="17038" xr:uid="{CB343E90-08C5-4B8D-BB80-54915BE1CB69}"/>
    <cellStyle name="Nota 2 22 2" xfId="17039" xr:uid="{A05F40B1-DDDE-4162-AB7D-24BF1E23A9FB}"/>
    <cellStyle name="Nota 2 22 3" xfId="17040" xr:uid="{E43F7591-DE49-4BC3-9EAD-9F6F6AC6F796}"/>
    <cellStyle name="Nota 2 22 4" xfId="26430" xr:uid="{4B59D66D-3217-4F9F-B028-17C1106D32FA}"/>
    <cellStyle name="Nota 2 23" xfId="17041" xr:uid="{0C53F691-5466-4832-A5A4-9E47A8B5CABE}"/>
    <cellStyle name="Nota 2 23 2" xfId="17042" xr:uid="{4FF965DB-EAC2-4413-A701-8A0E9BCEAF34}"/>
    <cellStyle name="Nota 2 23 3" xfId="17043" xr:uid="{602B35C1-12AD-462D-9699-724E37E7313D}"/>
    <cellStyle name="Nota 2 23 4" xfId="26431" xr:uid="{1EB7BA3E-B17E-481C-9D69-A349D0444453}"/>
    <cellStyle name="Nota 2 24" xfId="17044" xr:uid="{64DC1441-8A02-4200-8221-C2C30ECA40A8}"/>
    <cellStyle name="Nota 2 24 2" xfId="17045" xr:uid="{F28A3BB6-2F23-4A43-9130-04CB11A75733}"/>
    <cellStyle name="Nota 2 24 3" xfId="17046" xr:uid="{B38AFBEF-5556-4BDB-B09C-EFE0E5217A09}"/>
    <cellStyle name="Nota 2 24 4" xfId="26432" xr:uid="{2F1E6DA7-C2CC-4470-A9EA-2A8AC622512F}"/>
    <cellStyle name="Nota 2 25" xfId="17047" xr:uid="{F4E9E97E-C542-44CC-8A53-861381AFDFB4}"/>
    <cellStyle name="Nota 2 25 2" xfId="17048" xr:uid="{0937949D-5730-4880-969A-2B281F04CB57}"/>
    <cellStyle name="Nota 2 25 3" xfId="17049" xr:uid="{5436DF90-71AC-4D19-A749-A5511D5348FB}"/>
    <cellStyle name="Nota 2 25 4" xfId="26433" xr:uid="{74BFD726-9B0F-48CD-B006-1868BB92FC99}"/>
    <cellStyle name="Nota 2 26" xfId="17050" xr:uid="{1CA27BE6-3879-4089-BE5A-35ED26589A4C}"/>
    <cellStyle name="Nota 2 26 2" xfId="17051" xr:uid="{3B63F6ED-4F26-4A34-AE0E-88E22B2F4C49}"/>
    <cellStyle name="Nota 2 26 3" xfId="17052" xr:uid="{E2C9CC01-A550-48DE-918A-DCE9884323D0}"/>
    <cellStyle name="Nota 2 26 4" xfId="26434" xr:uid="{CF8B7169-CD97-4651-84C5-38D13424585E}"/>
    <cellStyle name="Nota 2 27" xfId="17053" xr:uid="{85B5579A-A318-4BA3-8887-F44DB59FA008}"/>
    <cellStyle name="Nota 2 27 2" xfId="17054" xr:uid="{7E996F87-D095-4C92-AE8C-5E45866724E4}"/>
    <cellStyle name="Nota 2 27 3" xfId="17055" xr:uid="{E5E65D17-CE66-40DC-8AF0-41C0450BB9CA}"/>
    <cellStyle name="Nota 2 27 4" xfId="26435" xr:uid="{AD8962DB-13BB-4063-BDFB-040B0CD7DE11}"/>
    <cellStyle name="Nota 2 28" xfId="17056" xr:uid="{EE48D20A-E12C-4F39-9146-BA57884EAC37}"/>
    <cellStyle name="Nota 2 28 2" xfId="17057" xr:uid="{ACDDA9C0-2310-4B25-AA9F-8A11B279F2FA}"/>
    <cellStyle name="Nota 2 28 3" xfId="17058" xr:uid="{614DEDA9-1D28-43AE-9D41-8EBF1714E55A}"/>
    <cellStyle name="Nota 2 28 4" xfId="26436" xr:uid="{7271B0FA-593E-4717-BA1C-CF1363577483}"/>
    <cellStyle name="Nota 2 29" xfId="17059" xr:uid="{61CCB2E6-2DC4-4F8E-A03A-871B32C721BF}"/>
    <cellStyle name="Nota 2 29 2" xfId="17060" xr:uid="{D229E2BA-DD7A-4108-BBAD-843A84C4CDF7}"/>
    <cellStyle name="Nota 2 29 3" xfId="17061" xr:uid="{7015EB6F-E2BD-4BAB-A0DC-DE73D1F70C26}"/>
    <cellStyle name="Nota 2 29 4" xfId="26437" xr:uid="{96669A3D-C7C1-49CC-80AA-3E1956A145D9}"/>
    <cellStyle name="Nota 2 3" xfId="17062" xr:uid="{27E1155D-41D1-4756-82BF-C95055B35302}"/>
    <cellStyle name="Nota 2 3 10" xfId="17063" xr:uid="{2404B265-7EBB-41BF-8617-D91404F21981}"/>
    <cellStyle name="Nota 2 3 11" xfId="17064" xr:uid="{0A645506-6421-4BCF-84B3-DF8A3161F220}"/>
    <cellStyle name="Nota 2 3 12" xfId="17065" xr:uid="{D54A8480-A69A-4D6B-AB7E-AB7AF923C851}"/>
    <cellStyle name="Nota 2 3 13" xfId="17066" xr:uid="{887978C0-E6ED-4A21-A68E-647BB709DC26}"/>
    <cellStyle name="Nota 2 3 14" xfId="17067" xr:uid="{BA8968A6-D597-4496-8F1E-E710A69469E1}"/>
    <cellStyle name="Nota 2 3 15" xfId="17068" xr:uid="{E4BDE639-D624-4E74-BB20-0D0ED6EF3E05}"/>
    <cellStyle name="Nota 2 3 16" xfId="17069" xr:uid="{7BFB99D9-CC0E-4155-8448-2F2EB92C0690}"/>
    <cellStyle name="Nota 2 3 17" xfId="17070" xr:uid="{15E3A3C6-B819-4E28-8D57-DF55849DADDD}"/>
    <cellStyle name="Nota 2 3 18" xfId="17071" xr:uid="{9DDD8C21-997A-400E-8117-29179FEE835E}"/>
    <cellStyle name="Nota 2 3 2" xfId="17072" xr:uid="{AF4B324A-7454-4422-8A9C-6DA83BCCF5A6}"/>
    <cellStyle name="Nota 2 3 3" xfId="17073" xr:uid="{41C11445-CB12-4026-B5E7-4610CD52233A}"/>
    <cellStyle name="Nota 2 3 4" xfId="17074" xr:uid="{AD1E2BBB-BDDB-4BB4-935A-95B6DE033E80}"/>
    <cellStyle name="Nota 2 3 5" xfId="17075" xr:uid="{7322E827-1BC3-4053-B5F3-F162AFA832B8}"/>
    <cellStyle name="Nota 2 3 6" xfId="17076" xr:uid="{F57FD27F-6A5A-4EC0-8242-6EB7D7FC7037}"/>
    <cellStyle name="Nota 2 3 7" xfId="17077" xr:uid="{379E7B22-8489-40BD-B8F6-DDB90F75FB66}"/>
    <cellStyle name="Nota 2 3 8" xfId="17078" xr:uid="{5123FF84-F27B-445A-871D-DDC357057178}"/>
    <cellStyle name="Nota 2 3 9" xfId="17079" xr:uid="{4C8B9F31-DC73-4F8C-8F6E-B1E9D1B40969}"/>
    <cellStyle name="Nota 2 30" xfId="17080" xr:uid="{745E5B44-562A-446E-AD6E-62BE8DC0AB92}"/>
    <cellStyle name="Nota 2 30 2" xfId="17081" xr:uid="{CB7A802F-055B-47BC-9673-BFDC3D599A12}"/>
    <cellStyle name="Nota 2 30 3" xfId="17082" xr:uid="{5FB12DB0-66B5-4981-B69A-DE7E2C027F61}"/>
    <cellStyle name="Nota 2 30 4" xfId="26438" xr:uid="{01416B5D-5FD6-4783-A1CE-CB472E0026AA}"/>
    <cellStyle name="Nota 2 31" xfId="17083" xr:uid="{8DD62CA5-7270-4191-B6B1-AC3A17212DE1}"/>
    <cellStyle name="Nota 2 31 2" xfId="17084" xr:uid="{782A9C8F-B66A-4956-A062-331454F1F0D8}"/>
    <cellStyle name="Nota 2 31 3" xfId="17085" xr:uid="{A9201B56-1DA9-4F02-B720-EE2C55BB0628}"/>
    <cellStyle name="Nota 2 31 4" xfId="26439" xr:uid="{436A34BA-CB04-4847-A8EC-0B17BF645D9A}"/>
    <cellStyle name="Nota 2 32" xfId="17086" xr:uid="{1BF720F3-DDBF-4D81-93A5-D5F2308733F8}"/>
    <cellStyle name="Nota 2 32 2" xfId="17087" xr:uid="{7A160E9B-BBD8-46B3-8DB5-0B48CDBAD14E}"/>
    <cellStyle name="Nota 2 32 3" xfId="17088" xr:uid="{4B67DCDB-22B1-440D-A133-EC6C7B23C5CE}"/>
    <cellStyle name="Nota 2 32 4" xfId="26440" xr:uid="{DB8EFF95-82E4-4488-A018-A1C80170C9B9}"/>
    <cellStyle name="Nota 2 33" xfId="17089" xr:uid="{5C2AFD63-36F3-4B10-BC81-8C8F1C3698FB}"/>
    <cellStyle name="Nota 2 33 2" xfId="17090" xr:uid="{4C781AA1-83F0-443A-AB52-6B7F7A56B7A6}"/>
    <cellStyle name="Nota 2 33 3" xfId="17091" xr:uid="{CF7D5148-91E9-45E7-8773-DD788FFD8F90}"/>
    <cellStyle name="Nota 2 33 4" xfId="26441" xr:uid="{30709231-73C9-4387-B857-CEC6E3707CBA}"/>
    <cellStyle name="Nota 2 34" xfId="17092" xr:uid="{E8EE9F97-43C5-4055-9AED-9E7E1C966C11}"/>
    <cellStyle name="Nota 2 34 2" xfId="17093" xr:uid="{F5E8B129-12F2-428D-A24B-137BA276E134}"/>
    <cellStyle name="Nota 2 34 3" xfId="17094" xr:uid="{4D595135-2987-435E-AF12-C953CB4BEE48}"/>
    <cellStyle name="Nota 2 34 4" xfId="26442" xr:uid="{979B9EFC-0525-4A61-A46B-BA3CB686087B}"/>
    <cellStyle name="Nota 2 35" xfId="17095" xr:uid="{A665648B-2D65-47A4-B7ED-DBA04BC03E00}"/>
    <cellStyle name="Nota 2 35 2" xfId="17096" xr:uid="{48DCF01F-F6FF-476A-A2E5-3775F0AF4AEC}"/>
    <cellStyle name="Nota 2 35 3" xfId="17097" xr:uid="{2872C303-B3F8-4265-AF73-496A0994C01B}"/>
    <cellStyle name="Nota 2 35 4" xfId="26443" xr:uid="{8A8FDC6B-D994-490F-B83E-774F5ACABE0E}"/>
    <cellStyle name="Nota 2 36" xfId="17098" xr:uid="{B3CD830D-B70F-4144-8511-E7FC6AF9A723}"/>
    <cellStyle name="Nota 2 36 2" xfId="17099" xr:uid="{3C7AA268-120A-4506-968B-DF61DBC77FB4}"/>
    <cellStyle name="Nota 2 36 3" xfId="17100" xr:uid="{B6AD0348-331D-4CD3-8A76-1A96408D4B02}"/>
    <cellStyle name="Nota 2 36 4" xfId="26444" xr:uid="{D8F6D242-1E3E-4842-897E-5672816833CA}"/>
    <cellStyle name="Nota 2 37" xfId="17101" xr:uid="{15561FBC-C8C8-40AB-871F-9EA33A5DE7A0}"/>
    <cellStyle name="Nota 2 38" xfId="17102" xr:uid="{93C7218A-C7E6-4033-A9C8-AF6E5F870A23}"/>
    <cellStyle name="Nota 2 39" xfId="17103" xr:uid="{18C5950F-8E13-4FDE-94E3-ADDC41905284}"/>
    <cellStyle name="Nota 2 4" xfId="17104" xr:uid="{2A4C2BB3-BD9F-4BEF-A1E7-68C74459EF41}"/>
    <cellStyle name="Nota 2 4 10" xfId="17105" xr:uid="{37822F75-0B93-4A0F-B13E-F845660DF8E7}"/>
    <cellStyle name="Nota 2 4 11" xfId="17106" xr:uid="{DBE383C3-EB4A-4838-B6FC-3B5275708EAD}"/>
    <cellStyle name="Nota 2 4 12" xfId="17107" xr:uid="{54531E29-9FE8-4A25-B922-26258DAEB593}"/>
    <cellStyle name="Nota 2 4 13" xfId="17108" xr:uid="{B8FF4407-CE60-4189-86F2-3E9394F0909A}"/>
    <cellStyle name="Nota 2 4 14" xfId="17109" xr:uid="{574A8988-F2D2-430D-9040-91635C37A836}"/>
    <cellStyle name="Nota 2 4 15" xfId="17110" xr:uid="{83332A69-5BDE-45DC-89FB-889B8C78BAC9}"/>
    <cellStyle name="Nota 2 4 16" xfId="17111" xr:uid="{9E87EF7D-7A64-4C00-BACD-7DB1229CBE6F}"/>
    <cellStyle name="Nota 2 4 17" xfId="17112" xr:uid="{328E6EE4-98E6-4BF5-8C3C-DFD94065B0DE}"/>
    <cellStyle name="Nota 2 4 18" xfId="17113" xr:uid="{CFEA5471-CCB4-4918-8780-2CF115663A0F}"/>
    <cellStyle name="Nota 2 4 2" xfId="17114" xr:uid="{86310E1D-5012-411E-BF72-C26A340B7DE0}"/>
    <cellStyle name="Nota 2 4 3" xfId="17115" xr:uid="{1C61BC6B-4465-4E63-8B50-25D72E6936D3}"/>
    <cellStyle name="Nota 2 4 4" xfId="17116" xr:uid="{3FE7CEF0-34A2-416E-ABFC-F792C5C40833}"/>
    <cellStyle name="Nota 2 4 5" xfId="17117" xr:uid="{9FCB9664-6898-49FE-9C2B-0FA828CE4A91}"/>
    <cellStyle name="Nota 2 4 6" xfId="17118" xr:uid="{B0830E33-1856-483F-8353-510945D803D1}"/>
    <cellStyle name="Nota 2 4 7" xfId="17119" xr:uid="{5D411683-CBE5-4486-BB1D-853AA9645965}"/>
    <cellStyle name="Nota 2 4 8" xfId="17120" xr:uid="{4DB69A9D-0399-48C8-B3DD-C4726CF2A9B4}"/>
    <cellStyle name="Nota 2 4 9" xfId="17121" xr:uid="{C292BA20-2294-461E-81C7-F2BBF02C3A12}"/>
    <cellStyle name="Nota 2 40" xfId="17122" xr:uid="{E555F570-F77E-49FE-98C5-33E3B29F4E2B}"/>
    <cellStyle name="Nota 2 41" xfId="17123" xr:uid="{75EFD8F0-FDA9-4AC5-8E23-CCC8286C9842}"/>
    <cellStyle name="Nota 2 42" xfId="17124" xr:uid="{97EE5B97-0602-4FD3-962F-45E7658C7BAC}"/>
    <cellStyle name="Nota 2 43" xfId="17125" xr:uid="{C76078CD-8E52-4B00-84EA-F76392E77CE5}"/>
    <cellStyle name="Nota 2 44" xfId="17126" xr:uid="{3FCE9C62-F165-43C2-BC76-9343764830D7}"/>
    <cellStyle name="Nota 2 45" xfId="17127" xr:uid="{06E0E43F-DB13-4A19-BAC1-FA312F610D0A}"/>
    <cellStyle name="Nota 2 46" xfId="17128" xr:uid="{448B5C77-C14D-47C4-938E-5A0E3EA13726}"/>
    <cellStyle name="Nota 2 47" xfId="17129" xr:uid="{E45C1BA5-A11D-4800-9C04-57D201366608}"/>
    <cellStyle name="Nota 2 48" xfId="17130" xr:uid="{37E63EBC-B93C-42E7-9A4D-A107F07E01D0}"/>
    <cellStyle name="Nota 2 49" xfId="17131" xr:uid="{7B943A41-CCE6-49AB-9545-6996A982DB74}"/>
    <cellStyle name="Nota 2 5" xfId="17132" xr:uid="{9AFA7A32-14F9-4816-86A1-460646C7DE00}"/>
    <cellStyle name="Nota 2 5 10" xfId="17133" xr:uid="{AC79D045-5EF2-48EF-BB36-F69CE53FF536}"/>
    <cellStyle name="Nota 2 5 11" xfId="17134" xr:uid="{89C388B6-15A5-4647-9D21-84ED302B9EFE}"/>
    <cellStyle name="Nota 2 5 12" xfId="17135" xr:uid="{03CB941D-0C9F-4A66-AAFC-1F47B77F1913}"/>
    <cellStyle name="Nota 2 5 13" xfId="17136" xr:uid="{9F70DCF7-219C-4DE6-BD9D-465377C87E3E}"/>
    <cellStyle name="Nota 2 5 14" xfId="17137" xr:uid="{1CE52505-AB51-4596-9500-AB2D5E1D1A9C}"/>
    <cellStyle name="Nota 2 5 15" xfId="17138" xr:uid="{E1864947-95CB-47DD-9248-69D0EBE539C4}"/>
    <cellStyle name="Nota 2 5 16" xfId="17139" xr:uid="{C0E49DFB-404C-4CD7-A4E6-49E00C06F52C}"/>
    <cellStyle name="Nota 2 5 17" xfId="17140" xr:uid="{BDD5D707-D298-445A-961A-B5579C28E476}"/>
    <cellStyle name="Nota 2 5 18" xfId="17141" xr:uid="{48ECE923-6D83-4F8C-838F-FB76D399FCBB}"/>
    <cellStyle name="Nota 2 5 2" xfId="17142" xr:uid="{05772C39-2D55-4A09-8AAC-C54FD67A44C3}"/>
    <cellStyle name="Nota 2 5 3" xfId="17143" xr:uid="{4D7B97DB-2735-4A04-AF67-37A6BFAD9FE9}"/>
    <cellStyle name="Nota 2 5 4" xfId="17144" xr:uid="{DD9568CC-9304-4950-8D9E-1C5696B50623}"/>
    <cellStyle name="Nota 2 5 5" xfId="17145" xr:uid="{3E738238-C249-47FD-A0CF-28A0BDDA974F}"/>
    <cellStyle name="Nota 2 5 6" xfId="17146" xr:uid="{9C7D7D38-0E19-435F-A7F9-E4348BEDBA20}"/>
    <cellStyle name="Nota 2 5 7" xfId="17147" xr:uid="{A50AE6B8-95CE-4051-B2A0-85C56C5867C0}"/>
    <cellStyle name="Nota 2 5 8" xfId="17148" xr:uid="{E60E79BC-F8A3-4165-BE37-6F0AC8DFABBC}"/>
    <cellStyle name="Nota 2 5 9" xfId="17149" xr:uid="{F9E66B19-88C0-4AD9-AED0-9717ECECF9CC}"/>
    <cellStyle name="Nota 2 6" xfId="17150" xr:uid="{EC3E1635-44E6-456C-B76C-E5B862F57962}"/>
    <cellStyle name="Nota 2 6 2" xfId="17151" xr:uid="{4E5E5271-DF0F-47B2-A9D3-24F6440AB989}"/>
    <cellStyle name="Nota 2 6 3" xfId="17152" xr:uid="{FA4CA456-0E19-4FFC-89C3-77DCB385DF82}"/>
    <cellStyle name="Nota 2 6 4" xfId="26445" xr:uid="{694CF552-030A-4107-AF7E-83D9338CE6B3}"/>
    <cellStyle name="Nota 2 7" xfId="17153" xr:uid="{7CC3DDE0-761E-4A56-8437-1C313C88DD05}"/>
    <cellStyle name="Nota 2 7 2" xfId="17154" xr:uid="{27571F12-57A1-4E1E-871A-04245881BDF4}"/>
    <cellStyle name="Nota 2 7 3" xfId="17155" xr:uid="{5A3D2918-1940-49D1-93DF-849F7C991937}"/>
    <cellStyle name="Nota 2 7 4" xfId="26446" xr:uid="{6C4475A5-8AD2-420E-9A76-7AC6D749BAE8}"/>
    <cellStyle name="Nota 2 8" xfId="17156" xr:uid="{20190699-E55F-4CBA-8FB7-F18BD0E0F17A}"/>
    <cellStyle name="Nota 2 8 2" xfId="17157" xr:uid="{22BC552C-E825-45E4-89C2-1DAFC65F8F0F}"/>
    <cellStyle name="Nota 2 8 3" xfId="17158" xr:uid="{74610509-AC1F-4E70-99CD-11F94ECDD406}"/>
    <cellStyle name="Nota 2 8 4" xfId="26447" xr:uid="{D00F4E6D-59F9-4B3F-90D0-86C868C0574B}"/>
    <cellStyle name="Nota 2 9" xfId="17159" xr:uid="{D911BEBB-A2DD-4016-822C-4F6F15855B65}"/>
    <cellStyle name="Nota 2 9 2" xfId="17160" xr:uid="{DF19AB77-3137-4758-97CA-52652CCE3573}"/>
    <cellStyle name="Nota 2 9 3" xfId="17161" xr:uid="{FBC41FB7-BE1F-4F31-A305-C2F9E830CE8F}"/>
    <cellStyle name="Nota 2 9 4" xfId="26448" xr:uid="{CA637F25-7269-4EF6-B449-7238E45AFEAD}"/>
    <cellStyle name="Nota 20" xfId="17162" xr:uid="{AE1E5376-D480-4AEA-A2D9-EA02E839886D}"/>
    <cellStyle name="Nota 20 10" xfId="17163" xr:uid="{202071B1-295E-4102-A01A-E1FB3BEB54B1}"/>
    <cellStyle name="Nota 20 11" xfId="17164" xr:uid="{9102FDB8-B149-49E2-9AA4-79155A50D419}"/>
    <cellStyle name="Nota 20 12" xfId="17165" xr:uid="{C9B62E98-6E5C-4CA4-B824-B42BF0A7D93F}"/>
    <cellStyle name="Nota 20 13" xfId="17166" xr:uid="{0DA8A6F7-2D12-4376-94AC-BD34F8C6907A}"/>
    <cellStyle name="Nota 20 14" xfId="17167" xr:uid="{4EA9BE88-4FC3-443C-87DD-894BBE053A00}"/>
    <cellStyle name="Nota 20 15" xfId="17168" xr:uid="{7A1D38F8-437B-4E11-82C2-65E465F089E2}"/>
    <cellStyle name="Nota 20 16" xfId="17169" xr:uid="{41DCE41D-C16F-416B-8935-C86973EEF807}"/>
    <cellStyle name="Nota 20 17" xfId="17170" xr:uid="{059F33C3-411E-43FA-85B3-E8D4B083ACFD}"/>
    <cellStyle name="Nota 20 18" xfId="17171" xr:uid="{0FCF4C50-3FE1-4BDC-98AB-38256032647F}"/>
    <cellStyle name="Nota 20 2" xfId="17172" xr:uid="{83726CBE-6A66-4E17-917C-B9F992BBC496}"/>
    <cellStyle name="Nota 20 3" xfId="17173" xr:uid="{FBA5A83A-150B-4A47-BCB8-60017CAB2BD4}"/>
    <cellStyle name="Nota 20 4" xfId="17174" xr:uid="{2316A176-8F78-40D2-A045-A9A4B4A6E71A}"/>
    <cellStyle name="Nota 20 5" xfId="17175" xr:uid="{219B4F20-C742-454E-8008-AFAC590A8D92}"/>
    <cellStyle name="Nota 20 6" xfId="17176" xr:uid="{AEBAF831-C48D-410A-A734-50C03007ACFD}"/>
    <cellStyle name="Nota 20 7" xfId="17177" xr:uid="{FE4CBB81-922A-4C25-8E19-EA2F67DBDDFC}"/>
    <cellStyle name="Nota 20 8" xfId="17178" xr:uid="{0D6D1E95-8D2E-4E6C-B717-70588D022F1A}"/>
    <cellStyle name="Nota 20 9" xfId="17179" xr:uid="{E5747609-B631-46F1-9BB5-CEF876E32D6B}"/>
    <cellStyle name="Nota 21" xfId="17180" xr:uid="{3B1A8F29-2DBA-4451-BA2C-ECB7C6721484}"/>
    <cellStyle name="Nota 21 10" xfId="17181" xr:uid="{F3C63BAD-25D0-404C-935B-D025C7AC3926}"/>
    <cellStyle name="Nota 21 11" xfId="17182" xr:uid="{3B4CC268-4B70-40BC-86EB-5010DC5E2712}"/>
    <cellStyle name="Nota 21 12" xfId="17183" xr:uid="{58D0BA27-5EB2-4BD0-A213-82D59BF8AF5A}"/>
    <cellStyle name="Nota 21 13" xfId="17184" xr:uid="{ECCBFCAC-C2BA-4321-90FB-DE7BE7149899}"/>
    <cellStyle name="Nota 21 14" xfId="17185" xr:uid="{97C5FF27-57F3-4142-9B9C-090E8E1E7ACD}"/>
    <cellStyle name="Nota 21 15" xfId="17186" xr:uid="{E7708F4F-4530-4D49-BDBD-E3A237FE6DFD}"/>
    <cellStyle name="Nota 21 16" xfId="17187" xr:uid="{795FCB0B-5887-4EE3-ACF3-D57965A517DD}"/>
    <cellStyle name="Nota 21 17" xfId="17188" xr:uid="{98836275-D17A-459C-A248-5E08A25AA27A}"/>
    <cellStyle name="Nota 21 18" xfId="17189" xr:uid="{E4C5C77C-2D24-47AE-BEEB-68AAABC37187}"/>
    <cellStyle name="Nota 21 2" xfId="17190" xr:uid="{41EEA754-FEA6-45A6-84E1-56474EE7E920}"/>
    <cellStyle name="Nota 21 3" xfId="17191" xr:uid="{0CCFD4C1-0D66-4B33-886F-20AFD618B412}"/>
    <cellStyle name="Nota 21 4" xfId="17192" xr:uid="{ADB99563-B985-4CA0-8FD6-A920F1112D47}"/>
    <cellStyle name="Nota 21 5" xfId="17193" xr:uid="{38CE2EB3-FA4D-4FA8-9E12-516DDAF6E63A}"/>
    <cellStyle name="Nota 21 6" xfId="17194" xr:uid="{53691CAD-067D-449C-967B-7F3E7DEE80BD}"/>
    <cellStyle name="Nota 21 7" xfId="17195" xr:uid="{B51392EB-BA54-40D9-9360-A35B3FA79D40}"/>
    <cellStyle name="Nota 21 8" xfId="17196" xr:uid="{7BBD570B-FA9C-4BC0-8520-02DC98ACF166}"/>
    <cellStyle name="Nota 21 9" xfId="17197" xr:uid="{8D46CCCA-AA87-4BC1-BD30-587A68988669}"/>
    <cellStyle name="Nota 22" xfId="17198" xr:uid="{B95023D3-8BE0-4168-A3CC-A3F462AA1609}"/>
    <cellStyle name="Nota 22 10" xfId="17199" xr:uid="{8B03B54C-63EA-439C-82CD-58E9C1864FE7}"/>
    <cellStyle name="Nota 22 11" xfId="17200" xr:uid="{F715C1B4-E699-4B7F-98C4-96905FA5605E}"/>
    <cellStyle name="Nota 22 12" xfId="17201" xr:uid="{ADE9298A-5577-4E2A-A40E-40CE3DFFD882}"/>
    <cellStyle name="Nota 22 13" xfId="17202" xr:uid="{9FC41259-B19E-47CF-A302-B36F60ABC2D4}"/>
    <cellStyle name="Nota 22 14" xfId="17203" xr:uid="{30D02CBB-4CDC-4AAC-9515-2A1829D6061A}"/>
    <cellStyle name="Nota 22 15" xfId="17204" xr:uid="{F9D3B4FA-E7CF-4121-BD38-A15FB79F9566}"/>
    <cellStyle name="Nota 22 16" xfId="17205" xr:uid="{3B5BFF28-5122-4E8E-8B26-6478EE7A7EDB}"/>
    <cellStyle name="Nota 22 17" xfId="17206" xr:uid="{3C26BA66-22A7-4D7E-BEBC-4DC315545799}"/>
    <cellStyle name="Nota 22 18" xfId="17207" xr:uid="{2A8403F0-E1E4-4DE9-BE88-3C2E7C9C9567}"/>
    <cellStyle name="Nota 22 2" xfId="17208" xr:uid="{1248D59F-B9D2-4B71-8923-F438FA465A09}"/>
    <cellStyle name="Nota 22 3" xfId="17209" xr:uid="{A50D8A58-785B-482B-B942-75EE02262B95}"/>
    <cellStyle name="Nota 22 4" xfId="17210" xr:uid="{BD787ECD-FE95-4120-8E43-358313068A4F}"/>
    <cellStyle name="Nota 22 5" xfId="17211" xr:uid="{731568DB-AB45-4FBE-B37C-AD24A361296F}"/>
    <cellStyle name="Nota 22 6" xfId="17212" xr:uid="{66426069-4F5C-4208-BDFB-643D7277AE72}"/>
    <cellStyle name="Nota 22 7" xfId="17213" xr:uid="{301397C1-8B0B-46FD-9071-790ADC5D43EF}"/>
    <cellStyle name="Nota 22 8" xfId="17214" xr:uid="{B311F329-008A-4589-AF3A-B64ED4E5C678}"/>
    <cellStyle name="Nota 22 9" xfId="17215" xr:uid="{CCA360F2-5131-4748-B1DF-1502258F434C}"/>
    <cellStyle name="Nota 23" xfId="17216" xr:uid="{4BEE751F-35D6-4588-8A4E-693E49FA565D}"/>
    <cellStyle name="Nota 23 10" xfId="17217" xr:uid="{2C7FE871-1296-40DA-B2AA-C7540376A2D6}"/>
    <cellStyle name="Nota 23 11" xfId="17218" xr:uid="{B6053C73-C4B6-47A0-9F1E-0F7FA42B7B91}"/>
    <cellStyle name="Nota 23 12" xfId="17219" xr:uid="{F4CF0C8F-A126-4D0D-B45C-BAF3054489E3}"/>
    <cellStyle name="Nota 23 13" xfId="17220" xr:uid="{F14ADFBE-5152-4C0F-9AFD-6AA433108C25}"/>
    <cellStyle name="Nota 23 14" xfId="17221" xr:uid="{FF94E212-429F-4E8D-9876-D949423CFAFF}"/>
    <cellStyle name="Nota 23 15" xfId="17222" xr:uid="{80528CCC-C01B-4E17-AEF1-476A41D9BBCD}"/>
    <cellStyle name="Nota 23 16" xfId="17223" xr:uid="{45782325-D76D-4DDA-B653-B93B5355032B}"/>
    <cellStyle name="Nota 23 17" xfId="17224" xr:uid="{82EF8EF6-1277-4F6F-BF2B-1C926911B0A4}"/>
    <cellStyle name="Nota 23 18" xfId="17225" xr:uid="{B6EA8DA2-A6D5-4902-BFEF-39172E65C3CD}"/>
    <cellStyle name="Nota 23 2" xfId="17226" xr:uid="{A6BEA9AD-6C0D-41D9-9752-EC89A5732E0D}"/>
    <cellStyle name="Nota 23 3" xfId="17227" xr:uid="{765A5232-85EE-4383-8FAA-7B20493A1C14}"/>
    <cellStyle name="Nota 23 4" xfId="17228" xr:uid="{AD0EDA6A-F20B-4919-B8BD-4171F057378E}"/>
    <cellStyle name="Nota 23 5" xfId="17229" xr:uid="{785D977F-429E-4173-B8B6-B00D56830F63}"/>
    <cellStyle name="Nota 23 6" xfId="17230" xr:uid="{E9D4F24B-FD52-4948-B15F-5F7CD21753C6}"/>
    <cellStyle name="Nota 23 7" xfId="17231" xr:uid="{3F4E9DD5-5931-4C9E-B84B-49AA21561586}"/>
    <cellStyle name="Nota 23 8" xfId="17232" xr:uid="{102E1A3C-411A-4060-9B73-CE2A8369667B}"/>
    <cellStyle name="Nota 23 9" xfId="17233" xr:uid="{66A0EB2B-8304-4809-947B-8BA36EDD3160}"/>
    <cellStyle name="Nota 24" xfId="17234" xr:uid="{1F0DE692-FC41-4628-B3A0-111D56A1DFFC}"/>
    <cellStyle name="Nota 24 10" xfId="17235" xr:uid="{F4790C9D-32B8-40E9-B562-BA81AB8F0A2D}"/>
    <cellStyle name="Nota 24 11" xfId="17236" xr:uid="{201670E9-0B1F-4184-B1CF-4445B6844732}"/>
    <cellStyle name="Nota 24 12" xfId="17237" xr:uid="{176AD7B2-9803-43E8-9828-6C3C6CFA0B56}"/>
    <cellStyle name="Nota 24 13" xfId="17238" xr:uid="{E9D71CD7-C04A-4726-B5FD-82D4E256DB6C}"/>
    <cellStyle name="Nota 24 14" xfId="17239" xr:uid="{4B4C3220-BA2D-488B-A7C1-6B18AA609C65}"/>
    <cellStyle name="Nota 24 15" xfId="17240" xr:uid="{BA56DD5A-AEFC-4C7B-9A4B-C15F35AE8C01}"/>
    <cellStyle name="Nota 24 16" xfId="17241" xr:uid="{C574712A-10EF-4555-9E0F-62EF5D6FB998}"/>
    <cellStyle name="Nota 24 17" xfId="17242" xr:uid="{FE7B1A59-E4EB-4276-B6B7-FA1E75C61348}"/>
    <cellStyle name="Nota 24 18" xfId="17243" xr:uid="{382B84FC-8C59-45FF-9889-C3D87F54F787}"/>
    <cellStyle name="Nota 24 2" xfId="17244" xr:uid="{9ABB4534-CBBC-4F44-9AFA-FE37DBCDCFFF}"/>
    <cellStyle name="Nota 24 3" xfId="17245" xr:uid="{2E75C115-F21D-4C10-97CE-87EB93D1D8D9}"/>
    <cellStyle name="Nota 24 4" xfId="17246" xr:uid="{BB5CE3C8-7D58-4EBE-AB25-BD9167FD146D}"/>
    <cellStyle name="Nota 24 5" xfId="17247" xr:uid="{63713D43-2F3A-40C3-BE7D-E10254198C1D}"/>
    <cellStyle name="Nota 24 6" xfId="17248" xr:uid="{1A006888-9A20-46B0-BAE4-DBCA101FE88F}"/>
    <cellStyle name="Nota 24 7" xfId="17249" xr:uid="{FCF021E7-B3EC-4A51-88FF-696E86B6183C}"/>
    <cellStyle name="Nota 24 8" xfId="17250" xr:uid="{6272C8DA-72CD-40D7-89AE-612A1A45D31A}"/>
    <cellStyle name="Nota 24 9" xfId="17251" xr:uid="{BBD9F4E7-F544-4CA6-BA20-29FD4A7950E5}"/>
    <cellStyle name="Nota 25" xfId="17252" xr:uid="{3F6F05AF-B32E-492B-B6CC-ED69DFA6F85A}"/>
    <cellStyle name="Nota 25 10" xfId="17253" xr:uid="{B7DE02FD-4670-4C99-BE4E-D80BD843F623}"/>
    <cellStyle name="Nota 25 11" xfId="17254" xr:uid="{18CFD4C7-50A2-419F-B372-A573163F7084}"/>
    <cellStyle name="Nota 25 12" xfId="17255" xr:uid="{13258D99-9A74-4796-8E2D-324FFF87DDE6}"/>
    <cellStyle name="Nota 25 13" xfId="17256" xr:uid="{D14C15CF-F8CA-44DD-8855-A76AF186E2A5}"/>
    <cellStyle name="Nota 25 14" xfId="17257" xr:uid="{0C40048A-9DDA-49B9-854C-8441E5A6DFF9}"/>
    <cellStyle name="Nota 25 15" xfId="17258" xr:uid="{08A5241E-C7B4-43C8-8C00-8004D6690C21}"/>
    <cellStyle name="Nota 25 16" xfId="17259" xr:uid="{224F1D28-05AC-4272-AD26-506A5D57ABD4}"/>
    <cellStyle name="Nota 25 17" xfId="17260" xr:uid="{ED733EFA-61EE-46E1-9AA9-6F225D2054F6}"/>
    <cellStyle name="Nota 25 18" xfId="17261" xr:uid="{13DF742D-CACC-40A9-902E-575D8F3A8F13}"/>
    <cellStyle name="Nota 25 2" xfId="17262" xr:uid="{37078C5A-585F-4027-8C17-1ACF2A51CAFD}"/>
    <cellStyle name="Nota 25 3" xfId="17263" xr:uid="{57ABF7AF-87F6-423F-9751-596544237CC2}"/>
    <cellStyle name="Nota 25 4" xfId="17264" xr:uid="{146F7CC9-5BCB-4B38-9A20-043D6EE69B69}"/>
    <cellStyle name="Nota 25 5" xfId="17265" xr:uid="{07BE8E1D-3202-4947-B17B-0CC809617648}"/>
    <cellStyle name="Nota 25 6" xfId="17266" xr:uid="{5DD27F83-32A8-4EED-A4B6-AEA75E62B689}"/>
    <cellStyle name="Nota 25 7" xfId="17267" xr:uid="{FD1DE1BC-7A3D-4376-9988-57F4B376C164}"/>
    <cellStyle name="Nota 25 8" xfId="17268" xr:uid="{A5C0F316-5F88-46AE-BF2B-3E9F6B96D512}"/>
    <cellStyle name="Nota 25 9" xfId="17269" xr:uid="{A16799E8-E277-4100-835A-10FE60D01017}"/>
    <cellStyle name="Nota 26" xfId="17270" xr:uid="{5082D4C2-C282-410F-BA88-B0FB5D05D638}"/>
    <cellStyle name="Nota 26 10" xfId="17271" xr:uid="{26B8422E-6AB6-4842-9598-9306E02A16C9}"/>
    <cellStyle name="Nota 26 11" xfId="17272" xr:uid="{549FB0A8-12AE-40E4-B857-684EDB8DB62F}"/>
    <cellStyle name="Nota 26 12" xfId="17273" xr:uid="{9007D573-930F-41B0-90F6-5EB4AC44185F}"/>
    <cellStyle name="Nota 26 13" xfId="17274" xr:uid="{80FDB5B2-C7F8-48F7-B23D-F6E999414DE7}"/>
    <cellStyle name="Nota 26 14" xfId="17275" xr:uid="{17EF5F86-AD29-499F-88D9-5577383E8AE8}"/>
    <cellStyle name="Nota 26 15" xfId="17276" xr:uid="{7B5C5D84-9CDE-49EA-806D-96F16D906704}"/>
    <cellStyle name="Nota 26 16" xfId="17277" xr:uid="{FC5E22D2-EC1E-481B-8706-77A26B4EBD5E}"/>
    <cellStyle name="Nota 26 17" xfId="17278" xr:uid="{4FE42CB5-B940-4E22-9AED-4FA751DDA40B}"/>
    <cellStyle name="Nota 26 18" xfId="17279" xr:uid="{AC5EE5C2-0807-4B67-AB7D-89CBFDB0F690}"/>
    <cellStyle name="Nota 26 2" xfId="17280" xr:uid="{A7AAC613-4E02-4F45-AFAE-3FB7897A37F3}"/>
    <cellStyle name="Nota 26 3" xfId="17281" xr:uid="{18EFDA81-09BC-4EAF-8892-67A903E3A4A7}"/>
    <cellStyle name="Nota 26 4" xfId="17282" xr:uid="{EA2D60B5-838B-449A-B0FA-4A01F3C87B1B}"/>
    <cellStyle name="Nota 26 5" xfId="17283" xr:uid="{B8C4ACC6-B77D-46F5-9F71-A5840BEA171C}"/>
    <cellStyle name="Nota 26 6" xfId="17284" xr:uid="{57D87D52-AAF0-4C97-BCC4-F9F0B9CBF327}"/>
    <cellStyle name="Nota 26 7" xfId="17285" xr:uid="{B1C82352-45C2-4EF8-BAB7-0AB16559BB0D}"/>
    <cellStyle name="Nota 26 8" xfId="17286" xr:uid="{C13AA700-CAD2-4AE1-9DAB-5C45B6CF741A}"/>
    <cellStyle name="Nota 26 9" xfId="17287" xr:uid="{D748EF73-05C6-4865-98E9-4A8112C2DE28}"/>
    <cellStyle name="Nota 27" xfId="17288" xr:uid="{A95543BF-5E3A-4410-9945-669BF76F0542}"/>
    <cellStyle name="Nota 27 10" xfId="17289" xr:uid="{BEDC48A1-B12B-44E5-AB18-58E1209F1E6C}"/>
    <cellStyle name="Nota 27 11" xfId="17290" xr:uid="{3D6497B1-65A3-45F1-8367-73FA1214EBA5}"/>
    <cellStyle name="Nota 27 12" xfId="17291" xr:uid="{74152504-8D1E-45BF-ADDC-30F147B23359}"/>
    <cellStyle name="Nota 27 13" xfId="17292" xr:uid="{4AD34E02-FD7E-4F9B-ADA4-538381333656}"/>
    <cellStyle name="Nota 27 14" xfId="17293" xr:uid="{7625F582-30BD-4FD8-928D-B88F611E400E}"/>
    <cellStyle name="Nota 27 15" xfId="17294" xr:uid="{B19D2ACF-9A9D-4BF0-B859-B2D994DD5B2B}"/>
    <cellStyle name="Nota 27 16" xfId="17295" xr:uid="{62FDD86A-DCCB-4851-AD60-F5136FD8A19B}"/>
    <cellStyle name="Nota 27 17" xfId="17296" xr:uid="{D434FC92-34ED-49B9-B9E6-8DFBF3E09519}"/>
    <cellStyle name="Nota 27 18" xfId="17297" xr:uid="{67670224-5C44-4015-998C-F952C170EF07}"/>
    <cellStyle name="Nota 27 2" xfId="17298" xr:uid="{152B41E0-132B-4A45-8238-99586CB0DBF9}"/>
    <cellStyle name="Nota 27 3" xfId="17299" xr:uid="{B96AD5B5-243C-4F12-B46B-3C90A5D47535}"/>
    <cellStyle name="Nota 27 4" xfId="17300" xr:uid="{D029E89D-301B-4E73-BB4F-BEE3B0016480}"/>
    <cellStyle name="Nota 27 5" xfId="17301" xr:uid="{7C2525E8-2684-43DD-9F5D-6357A4A08E13}"/>
    <cellStyle name="Nota 27 6" xfId="17302" xr:uid="{172B3518-C033-47C2-BE57-ABE00617C549}"/>
    <cellStyle name="Nota 27 7" xfId="17303" xr:uid="{73F30891-54E5-4836-86D8-4A70D57BAC3C}"/>
    <cellStyle name="Nota 27 8" xfId="17304" xr:uid="{99E7B925-EB45-4920-BB67-84DFAEF38BB1}"/>
    <cellStyle name="Nota 27 9" xfId="17305" xr:uid="{172652A2-F460-492A-B12E-744BD2FD10DF}"/>
    <cellStyle name="Nota 28" xfId="17306" xr:uid="{D4C47F0D-D0B3-4DA3-A8E9-0E7A49F720A4}"/>
    <cellStyle name="Nota 28 10" xfId="17307" xr:uid="{332BE14A-8563-457C-81E3-3B2FBB4B8B51}"/>
    <cellStyle name="Nota 28 11" xfId="17308" xr:uid="{CC60C131-6375-4964-A74A-8B6588CD97F8}"/>
    <cellStyle name="Nota 28 12" xfId="17309" xr:uid="{B4A45D74-7D3D-41A0-91D6-630C719292B7}"/>
    <cellStyle name="Nota 28 13" xfId="17310" xr:uid="{2D25A9A7-2418-4936-868A-B82F8D75D079}"/>
    <cellStyle name="Nota 28 14" xfId="17311" xr:uid="{D42D071F-268E-4D8D-88A2-AEB39D50C5A5}"/>
    <cellStyle name="Nota 28 15" xfId="17312" xr:uid="{509DBD44-07AA-4A95-84E3-B8FD945F2D2E}"/>
    <cellStyle name="Nota 28 16" xfId="17313" xr:uid="{0519BC68-72EF-44EE-8BFC-F3D433758EB1}"/>
    <cellStyle name="Nota 28 17" xfId="17314" xr:uid="{F4ED01AA-0FEE-4E7D-842D-9731072ED98C}"/>
    <cellStyle name="Nota 28 18" xfId="17315" xr:uid="{CE1FFA9F-EAAC-4397-A253-ECB844B7A2F8}"/>
    <cellStyle name="Nota 28 2" xfId="17316" xr:uid="{A41B6ED2-EA1A-4F41-85E9-1E302E39BE72}"/>
    <cellStyle name="Nota 28 3" xfId="17317" xr:uid="{05352B26-7C3E-4E73-9F68-FEE7E75B834B}"/>
    <cellStyle name="Nota 28 4" xfId="17318" xr:uid="{7F749F42-CCBE-4370-9F69-5F0791C8B316}"/>
    <cellStyle name="Nota 28 5" xfId="17319" xr:uid="{E95A65AB-BA11-4084-8690-977ACCB6A872}"/>
    <cellStyle name="Nota 28 6" xfId="17320" xr:uid="{6742F714-C65E-45C7-8A78-EDAE6F4D8745}"/>
    <cellStyle name="Nota 28 7" xfId="17321" xr:uid="{5929079C-D8C5-4AA2-AEE5-78D14CAE8C3E}"/>
    <cellStyle name="Nota 28 8" xfId="17322" xr:uid="{355D45C8-048D-44D1-9E21-FE0FC8A1C2F5}"/>
    <cellStyle name="Nota 28 9" xfId="17323" xr:uid="{048019E5-ADED-418B-B478-E0FFB8207E6D}"/>
    <cellStyle name="Nota 29" xfId="17324" xr:uid="{B1FEB4D0-5538-4E41-A3E4-49F7A78317CF}"/>
    <cellStyle name="Nota 29 10" xfId="17325" xr:uid="{4BDEEFE6-EBFE-404B-BF15-8753280AC8B2}"/>
    <cellStyle name="Nota 29 11" xfId="17326" xr:uid="{AA342A65-452D-4D05-B804-41CE52B10F29}"/>
    <cellStyle name="Nota 29 12" xfId="17327" xr:uid="{7F6AFCD1-393D-47FD-96C2-11337C1DDBEB}"/>
    <cellStyle name="Nota 29 13" xfId="17328" xr:uid="{F0FA6650-66B9-46D8-BFBF-87854DEB985C}"/>
    <cellStyle name="Nota 29 14" xfId="17329" xr:uid="{F5B3038F-9C1E-4F33-A5AE-8A4B5502F6A8}"/>
    <cellStyle name="Nota 29 15" xfId="17330" xr:uid="{F1F98800-BF63-4A44-ADE3-C3843D9F4ECB}"/>
    <cellStyle name="Nota 29 16" xfId="17331" xr:uid="{AFFC8B52-756E-4D0F-852E-299E7C7B4E69}"/>
    <cellStyle name="Nota 29 17" xfId="17332" xr:uid="{5F9023E2-BDD4-4977-8ED6-1E3FE1901878}"/>
    <cellStyle name="Nota 29 18" xfId="17333" xr:uid="{82CDA8C0-DC62-4701-9E2C-143A8C6E9AA7}"/>
    <cellStyle name="Nota 29 2" xfId="17334" xr:uid="{D9C6D7D5-CAF4-455A-8613-2C7827D59BDE}"/>
    <cellStyle name="Nota 29 3" xfId="17335" xr:uid="{B29984A7-99DE-4CD0-BDFC-216C772FD041}"/>
    <cellStyle name="Nota 29 4" xfId="17336" xr:uid="{5B61DE56-B2B4-4999-BC3E-B98960B59E15}"/>
    <cellStyle name="Nota 29 5" xfId="17337" xr:uid="{EDCCB4EB-1A42-45C9-8553-52ADC77EE934}"/>
    <cellStyle name="Nota 29 6" xfId="17338" xr:uid="{9F1924E7-9D62-4670-B66B-17E3A6DAB56D}"/>
    <cellStyle name="Nota 29 7" xfId="17339" xr:uid="{241FD951-BFDD-44DD-B2BF-DBF3375EA366}"/>
    <cellStyle name="Nota 29 8" xfId="17340" xr:uid="{27B808EE-94DA-40E9-94BC-F04F91609645}"/>
    <cellStyle name="Nota 29 9" xfId="17341" xr:uid="{7ED2F105-0B5E-4969-A290-B298A321C9BC}"/>
    <cellStyle name="Nota 3" xfId="17342" xr:uid="{AC3D1162-9807-44E2-B9EE-937F1BE0E9B3}"/>
    <cellStyle name="Nota 3 10" xfId="17343" xr:uid="{90167A3B-FC16-4409-BC5D-1D12A746E705}"/>
    <cellStyle name="Nota 3 11" xfId="17344" xr:uid="{DB17BD6B-8D16-4A01-A206-55EE18F479B6}"/>
    <cellStyle name="Nota 3 12" xfId="17345" xr:uid="{11111AF7-9938-4075-B7E2-9BA9DD78FCF2}"/>
    <cellStyle name="Nota 3 13" xfId="17346" xr:uid="{7D814E5D-AB8F-43FF-811A-830D1D19411C}"/>
    <cellStyle name="Nota 3 14" xfId="17347" xr:uid="{D960AE0A-1322-41B3-98A6-86728620B57C}"/>
    <cellStyle name="Nota 3 15" xfId="17348" xr:uid="{C5C7CF21-65F7-4E19-BD92-5273CC796D3A}"/>
    <cellStyle name="Nota 3 16" xfId="17349" xr:uid="{6EB3D770-B3A5-45BF-AF44-653DC8442103}"/>
    <cellStyle name="Nota 3 17" xfId="17350" xr:uid="{8133DA81-20BF-428D-9559-39EF1002CE13}"/>
    <cellStyle name="Nota 3 18" xfId="17351" xr:uid="{214B68CD-8F71-48FD-890E-BB2CD520D78F}"/>
    <cellStyle name="Nota 3 19" xfId="17352" xr:uid="{2286E859-44E4-4F26-8ABC-5F2F05A3AFE9}"/>
    <cellStyle name="Nota 3 2" xfId="17353" xr:uid="{F8A680CC-DC03-499B-B412-708F872F736D}"/>
    <cellStyle name="Nota 3 2 10" xfId="17354" xr:uid="{6F9EF276-83DC-4FB0-8925-B4FB32314E29}"/>
    <cellStyle name="Nota 3 2 11" xfId="17355" xr:uid="{0FC1B7D3-23E0-4A2A-9A77-9E553B429CDD}"/>
    <cellStyle name="Nota 3 2 12" xfId="17356" xr:uid="{DA4C0AD6-1A7B-46FC-BFBE-919860716E87}"/>
    <cellStyle name="Nota 3 2 13" xfId="17357" xr:uid="{80F14118-5F6A-4BA6-ADC4-D9CD70DF57B5}"/>
    <cellStyle name="Nota 3 2 14" xfId="17358" xr:uid="{0D11E3C3-25B7-44EE-BF30-892D95436DBB}"/>
    <cellStyle name="Nota 3 2 15" xfId="17359" xr:uid="{93301120-10E5-44CF-981A-0E987D95C03D}"/>
    <cellStyle name="Nota 3 2 16" xfId="17360" xr:uid="{8E83258E-E865-46D5-AE63-484664BE7B1D}"/>
    <cellStyle name="Nota 3 2 17" xfId="17361" xr:uid="{3515D1AA-94C1-463F-A992-9A7BC788B497}"/>
    <cellStyle name="Nota 3 2 18" xfId="17362" xr:uid="{0F06B418-D475-469F-AE33-D34F2D55BAF3}"/>
    <cellStyle name="Nota 3 2 2" xfId="17363" xr:uid="{049C737E-065B-475D-B091-9F4F1B1AFBE6}"/>
    <cellStyle name="Nota 3 2 3" xfId="17364" xr:uid="{F33119A4-C54B-4408-BAB3-D18385F08FE8}"/>
    <cellStyle name="Nota 3 2 4" xfId="17365" xr:uid="{027F3761-6696-4C1F-8D42-A3CAB9230A4C}"/>
    <cellStyle name="Nota 3 2 5" xfId="17366" xr:uid="{B60A4FA7-3A12-4354-BAAD-A7BDC0D77052}"/>
    <cellStyle name="Nota 3 2 6" xfId="17367" xr:uid="{73F22A01-E960-4145-B272-E16CD3E7EAE2}"/>
    <cellStyle name="Nota 3 2 7" xfId="17368" xr:uid="{AC8A686F-8EF1-4AAA-8010-3EEEDF0394FC}"/>
    <cellStyle name="Nota 3 2 8" xfId="17369" xr:uid="{DD6CA1D0-B582-4F5E-B617-70ED241DC7BF}"/>
    <cellStyle name="Nota 3 2 9" xfId="17370" xr:uid="{71BEF007-0F7C-4CBE-91CE-9C5472DDEF33}"/>
    <cellStyle name="Nota 3 20" xfId="17371" xr:uid="{74909261-F7A0-4509-90D7-4D281CB8BCE9}"/>
    <cellStyle name="Nota 3 3" xfId="17372" xr:uid="{1134E244-B2B2-48FB-A1A2-A8A1FA129BAA}"/>
    <cellStyle name="Nota 3 3 10" xfId="17373" xr:uid="{61557331-B64F-46B7-A094-C4D511076AFF}"/>
    <cellStyle name="Nota 3 3 11" xfId="17374" xr:uid="{B4C5F321-859D-495D-AB76-925D471FBFD3}"/>
    <cellStyle name="Nota 3 3 12" xfId="17375" xr:uid="{44244E0A-074A-4C1B-B29E-B492477BA6B6}"/>
    <cellStyle name="Nota 3 3 13" xfId="17376" xr:uid="{B1C430B1-8E2D-442B-9AD5-CB7B23C54D17}"/>
    <cellStyle name="Nota 3 3 14" xfId="17377" xr:uid="{F92C5D62-822E-40D9-B1C0-590ED3DB37CD}"/>
    <cellStyle name="Nota 3 3 15" xfId="17378" xr:uid="{61F658E0-4512-4BB3-BE87-F7826F3F6A18}"/>
    <cellStyle name="Nota 3 3 16" xfId="17379" xr:uid="{B2594090-C68F-4F3F-A2E0-8E1CAF68C43B}"/>
    <cellStyle name="Nota 3 3 17" xfId="17380" xr:uid="{F3F8A6E0-5B56-470F-ABF3-E30526863F32}"/>
    <cellStyle name="Nota 3 3 18" xfId="17381" xr:uid="{88D6B635-6A1D-4F78-AA40-BD8FFB5C11DE}"/>
    <cellStyle name="Nota 3 3 2" xfId="17382" xr:uid="{BE549697-8E68-45B9-99F6-1A8982335005}"/>
    <cellStyle name="Nota 3 3 3" xfId="17383" xr:uid="{447359C3-D73D-404D-B5AE-BBF9954E642D}"/>
    <cellStyle name="Nota 3 3 4" xfId="17384" xr:uid="{2FE8385C-6BB3-47AE-8997-BFD1E0D3A438}"/>
    <cellStyle name="Nota 3 3 5" xfId="17385" xr:uid="{1EAE9745-A994-40BC-897C-DF8656BF9D70}"/>
    <cellStyle name="Nota 3 3 6" xfId="17386" xr:uid="{3C7A4340-0F29-4C7E-9622-DAF81327FF3E}"/>
    <cellStyle name="Nota 3 3 7" xfId="17387" xr:uid="{F39AEEDA-E86D-432B-9BE1-508F5277F4C4}"/>
    <cellStyle name="Nota 3 3 8" xfId="17388" xr:uid="{95041EA4-E785-45BD-8647-CC6F7FB21AB7}"/>
    <cellStyle name="Nota 3 3 9" xfId="17389" xr:uid="{8CE08DE2-7E10-4AED-9478-25325BF38723}"/>
    <cellStyle name="Nota 3 4" xfId="17390" xr:uid="{26E1943F-1AFC-4A54-9ADE-7C496579E4E5}"/>
    <cellStyle name="Nota 3 5" xfId="17391" xr:uid="{CCB5425D-4A1F-4512-9026-40D50B5CBB05}"/>
    <cellStyle name="Nota 3 6" xfId="17392" xr:uid="{FCF761C5-59D4-49A9-B43C-98EFFC22A9DD}"/>
    <cellStyle name="Nota 3 7" xfId="17393" xr:uid="{81F48BA7-A541-4A43-9C50-4191ED99FB84}"/>
    <cellStyle name="Nota 3 8" xfId="17394" xr:uid="{14FD8A88-F619-44E5-B82A-5C83BB2EFC73}"/>
    <cellStyle name="Nota 3 9" xfId="17395" xr:uid="{20CFF24F-477F-4CF4-97F9-BEA98460CCBD}"/>
    <cellStyle name="Nota 30" xfId="17396" xr:uid="{68EA4826-3B8D-4E0C-801D-BC41B6C8584E}"/>
    <cellStyle name="Nota 30 10" xfId="17397" xr:uid="{0B036131-B04A-4A81-8EB1-D9265A98F608}"/>
    <cellStyle name="Nota 30 11" xfId="17398" xr:uid="{B8D7D562-4D65-45AE-9BA8-A30A65CBCD06}"/>
    <cellStyle name="Nota 30 12" xfId="17399" xr:uid="{37C8CA79-E81E-4E50-B41D-8E8888724746}"/>
    <cellStyle name="Nota 30 13" xfId="17400" xr:uid="{E272DE6B-93BC-4E5C-A7DF-1B1EF48D6641}"/>
    <cellStyle name="Nota 30 14" xfId="17401" xr:uid="{3693CF3C-427D-44AD-A957-B2E7105B86BF}"/>
    <cellStyle name="Nota 30 15" xfId="17402" xr:uid="{F3E1937A-89B4-4E10-8E88-9292F1BC7AAB}"/>
    <cellStyle name="Nota 30 16" xfId="17403" xr:uid="{CCEAB827-2EBA-4236-BBDC-5C349FC415BB}"/>
    <cellStyle name="Nota 30 17" xfId="17404" xr:uid="{84DED391-2B14-4423-8D61-34DEBF4173F2}"/>
    <cellStyle name="Nota 30 18" xfId="17405" xr:uid="{4667214F-23BD-4AE9-A9AA-558EFB99C8A1}"/>
    <cellStyle name="Nota 30 2" xfId="17406" xr:uid="{40441528-19FB-42EA-A60D-17C5E79C5AA4}"/>
    <cellStyle name="Nota 30 3" xfId="17407" xr:uid="{CCD9B488-F4AA-40EF-B578-BDA144D85312}"/>
    <cellStyle name="Nota 30 4" xfId="17408" xr:uid="{B2C21DEE-3FA8-45FD-A62A-D3E113058B80}"/>
    <cellStyle name="Nota 30 5" xfId="17409" xr:uid="{97E424C3-6237-4BE6-8897-250B3ADECF30}"/>
    <cellStyle name="Nota 30 6" xfId="17410" xr:uid="{4F5790EF-54EE-4AAC-9087-A1C753BD6EA7}"/>
    <cellStyle name="Nota 30 7" xfId="17411" xr:uid="{2BC4EFF2-0D53-462A-97F1-CD040A24E741}"/>
    <cellStyle name="Nota 30 8" xfId="17412" xr:uid="{A8FFBF54-990B-4EBD-9D01-E768CE347A82}"/>
    <cellStyle name="Nota 30 9" xfId="17413" xr:uid="{5A805860-9BC7-4FCA-8666-93429741D17F}"/>
    <cellStyle name="Nota 31" xfId="17414" xr:uid="{E06C1F6F-3ECF-427C-8449-8181EF532014}"/>
    <cellStyle name="Nota 31 10" xfId="17415" xr:uid="{1C8C841C-C858-4CBF-B63E-8513CE9EAABC}"/>
    <cellStyle name="Nota 31 11" xfId="17416" xr:uid="{A3B52B62-FB4D-41D3-82A6-76C5A47FC65A}"/>
    <cellStyle name="Nota 31 12" xfId="17417" xr:uid="{C819E353-E0E4-4868-BA83-FE0FE3DB959E}"/>
    <cellStyle name="Nota 31 13" xfId="17418" xr:uid="{006864EA-6475-43DE-B7FA-BF9D7193B065}"/>
    <cellStyle name="Nota 31 14" xfId="17419" xr:uid="{C4FEAB94-1061-4494-A518-007F0A0EC4E6}"/>
    <cellStyle name="Nota 31 15" xfId="17420" xr:uid="{F2C5E340-D19B-4DEC-83D1-A1992447E6F7}"/>
    <cellStyle name="Nota 31 16" xfId="17421" xr:uid="{0A1C3CF8-F4F2-4434-89C6-3E7E80C629E8}"/>
    <cellStyle name="Nota 31 17" xfId="17422" xr:uid="{BE537F2F-DE96-4034-A2E5-CEAF66E054C5}"/>
    <cellStyle name="Nota 31 18" xfId="17423" xr:uid="{A998A0B8-8137-45D2-BF72-C25B144A4692}"/>
    <cellStyle name="Nota 31 2" xfId="17424" xr:uid="{5F500685-04C3-4D4C-8593-3E31F0252270}"/>
    <cellStyle name="Nota 31 3" xfId="17425" xr:uid="{E36AF3A9-0DBB-4D6D-93E2-21E15CE2FD97}"/>
    <cellStyle name="Nota 31 4" xfId="17426" xr:uid="{422A0C1A-34ED-45E3-9C6E-57D69C877DA0}"/>
    <cellStyle name="Nota 31 5" xfId="17427" xr:uid="{8DBB3B32-D177-4519-A015-CB373ABAF820}"/>
    <cellStyle name="Nota 31 6" xfId="17428" xr:uid="{ADCEBCDE-557A-47CE-9E6B-1DF1719A21B1}"/>
    <cellStyle name="Nota 31 7" xfId="17429" xr:uid="{0F8E3AF2-288F-41B7-84FF-9C2B2801D821}"/>
    <cellStyle name="Nota 31 8" xfId="17430" xr:uid="{D855B6EC-EBE2-4846-ABA5-251EBE1E966D}"/>
    <cellStyle name="Nota 31 9" xfId="17431" xr:uid="{7F740221-39DB-499E-8F8A-5746F87EAE78}"/>
    <cellStyle name="Nota 32" xfId="17432" xr:uid="{DF2B329B-9875-483F-A051-2A8F3A58F604}"/>
    <cellStyle name="Nota 32 10" xfId="17433" xr:uid="{4829C3CD-CCFA-4093-B712-C7E3C15944BC}"/>
    <cellStyle name="Nota 32 11" xfId="17434" xr:uid="{D567045C-BEFC-4B5F-937B-344CDA430C91}"/>
    <cellStyle name="Nota 32 12" xfId="17435" xr:uid="{6A41FB8D-3838-4455-83CB-FA37EC212EAC}"/>
    <cellStyle name="Nota 32 13" xfId="17436" xr:uid="{CFE34879-B641-4A47-B6A4-F94D25023F7C}"/>
    <cellStyle name="Nota 32 14" xfId="17437" xr:uid="{CDE8D982-009B-47B8-90A4-9632214BB74B}"/>
    <cellStyle name="Nota 32 15" xfId="17438" xr:uid="{68B5AF7C-BCA7-4C49-8BB1-B52E96449501}"/>
    <cellStyle name="Nota 32 16" xfId="17439" xr:uid="{798F00BD-0264-40B0-8975-DBB74F41DF19}"/>
    <cellStyle name="Nota 32 17" xfId="17440" xr:uid="{FD883B0B-274C-463F-8DBC-96533ECDD74B}"/>
    <cellStyle name="Nota 32 18" xfId="17441" xr:uid="{70DD0B93-7C4E-42FA-BAB9-E8196124705A}"/>
    <cellStyle name="Nota 32 2" xfId="17442" xr:uid="{6900704F-4DC0-4AB9-A560-0DDBFFDA47A0}"/>
    <cellStyle name="Nota 32 3" xfId="17443" xr:uid="{F2AF62FC-89FE-4071-A08F-C9AE4B4A5351}"/>
    <cellStyle name="Nota 32 4" xfId="17444" xr:uid="{E7A2AF4C-3E81-4DD4-9A82-1B705BCD212A}"/>
    <cellStyle name="Nota 32 5" xfId="17445" xr:uid="{7B067E0F-01AA-4256-9EFA-4ACFBFCB010D}"/>
    <cellStyle name="Nota 32 6" xfId="17446" xr:uid="{0A9CD274-1613-4051-BA92-EF49CD8E8BC2}"/>
    <cellStyle name="Nota 32 7" xfId="17447" xr:uid="{4D7BCB16-FF4C-4EDA-9A8B-08C2B710623F}"/>
    <cellStyle name="Nota 32 8" xfId="17448" xr:uid="{F00EC12E-363B-4F65-BD79-8F1C0A85D20D}"/>
    <cellStyle name="Nota 32 9" xfId="17449" xr:uid="{505C9793-626F-40A1-A011-A2B37C2946F5}"/>
    <cellStyle name="Nota 33" xfId="17450" xr:uid="{F64EA7D1-D1AF-43A0-A498-C915EE7ED796}"/>
    <cellStyle name="Nota 33 10" xfId="17451" xr:uid="{AEFC4A60-6EB6-4E60-A183-30CE69E79C3D}"/>
    <cellStyle name="Nota 33 11" xfId="17452" xr:uid="{42936527-0B7C-4323-9A67-46633E5C2550}"/>
    <cellStyle name="Nota 33 12" xfId="17453" xr:uid="{BFE624F3-C5D0-4209-B857-91B2B39BAE04}"/>
    <cellStyle name="Nota 33 13" xfId="17454" xr:uid="{66FA667A-87C6-49AB-9A9A-A24D736071B7}"/>
    <cellStyle name="Nota 33 14" xfId="17455" xr:uid="{C125450A-6A03-4034-9048-6ACC061A4EC7}"/>
    <cellStyle name="Nota 33 15" xfId="17456" xr:uid="{3B8F2D6F-73AC-437A-A0D5-EF542E2B7952}"/>
    <cellStyle name="Nota 33 16" xfId="17457" xr:uid="{3B5C98A2-0826-4001-AF4C-5B26B77DEB7B}"/>
    <cellStyle name="Nota 33 17" xfId="17458" xr:uid="{89FE2BA5-BE02-47A8-A220-A3AA328FDCD9}"/>
    <cellStyle name="Nota 33 18" xfId="17459" xr:uid="{627394EC-DBC8-4199-A5A2-64343FC2D0B9}"/>
    <cellStyle name="Nota 33 2" xfId="17460" xr:uid="{7418EE38-BB93-44A9-AB40-9E8ED1CEEE28}"/>
    <cellStyle name="Nota 33 3" xfId="17461" xr:uid="{A6FCED6A-D7E0-4869-8103-779B05D532B9}"/>
    <cellStyle name="Nota 33 4" xfId="17462" xr:uid="{313017C9-81F2-44CF-98A8-426D8909050F}"/>
    <cellStyle name="Nota 33 5" xfId="17463" xr:uid="{58209B83-B2CD-41F4-9FEF-AF29DDF92C25}"/>
    <cellStyle name="Nota 33 6" xfId="17464" xr:uid="{88844D78-E4E8-48A4-B498-C7BBDC6E34B9}"/>
    <cellStyle name="Nota 33 7" xfId="17465" xr:uid="{ACF34FC8-B2B8-4537-9EC0-307ECA01FC53}"/>
    <cellStyle name="Nota 33 8" xfId="17466" xr:uid="{56AA7BA5-DD2E-43DD-8D3B-72BF8C70444A}"/>
    <cellStyle name="Nota 33 9" xfId="17467" xr:uid="{32A26F80-80FB-496B-BACB-A567A6C9220C}"/>
    <cellStyle name="Nota 34" xfId="17468" xr:uid="{2AEC6018-7034-4561-B64A-012E742D70F7}"/>
    <cellStyle name="Nota 34 10" xfId="17469" xr:uid="{75C2FA35-D035-455F-AE0E-FF0E6116BF13}"/>
    <cellStyle name="Nota 34 11" xfId="17470" xr:uid="{BBDCAA69-5DA8-47CE-A578-18306E7D90B4}"/>
    <cellStyle name="Nota 34 12" xfId="17471" xr:uid="{3D98BBC8-4C49-4F7F-8684-A68656069A3F}"/>
    <cellStyle name="Nota 34 13" xfId="17472" xr:uid="{DB0466A8-A7A8-4E0D-9C14-B04A5A2C12A9}"/>
    <cellStyle name="Nota 34 14" xfId="17473" xr:uid="{F4A92177-BBFC-4EAE-B7D9-3CB05BE44DCA}"/>
    <cellStyle name="Nota 34 15" xfId="17474" xr:uid="{DF61FB9C-008E-4717-B5A3-16D91DFB4CDE}"/>
    <cellStyle name="Nota 34 16" xfId="17475" xr:uid="{C3AB4A9C-BA26-4839-A1E9-AEEB138D3844}"/>
    <cellStyle name="Nota 34 17" xfId="17476" xr:uid="{A12C9B30-ABBF-4EE3-9C96-54F23CB14656}"/>
    <cellStyle name="Nota 34 18" xfId="17477" xr:uid="{319358ED-E868-44FA-B19A-7CF6D11A6EBA}"/>
    <cellStyle name="Nota 34 2" xfId="17478" xr:uid="{5229DAEB-3D87-4D09-B669-738B8F204DC1}"/>
    <cellStyle name="Nota 34 3" xfId="17479" xr:uid="{C4C66038-63AD-4E3B-8819-7D4614B8577E}"/>
    <cellStyle name="Nota 34 4" xfId="17480" xr:uid="{19CC747A-FFDB-4008-94DA-66BB550A3851}"/>
    <cellStyle name="Nota 34 5" xfId="17481" xr:uid="{6F336DE0-5784-4AD3-8443-91717E4D56B3}"/>
    <cellStyle name="Nota 34 6" xfId="17482" xr:uid="{66F9CD5C-2154-4FEC-9E4B-73498FBB8370}"/>
    <cellStyle name="Nota 34 7" xfId="17483" xr:uid="{BEAE24D0-4FAD-4CAE-96B8-CE16F49459A7}"/>
    <cellStyle name="Nota 34 8" xfId="17484" xr:uid="{C3D7539C-6561-4554-80DE-388DFE1893E1}"/>
    <cellStyle name="Nota 34 9" xfId="17485" xr:uid="{939EBC28-D3BF-4603-B539-434816AA3B8C}"/>
    <cellStyle name="Nota 35" xfId="17486" xr:uid="{A2FE48A5-E209-46B3-9731-92CF826DBBEE}"/>
    <cellStyle name="Nota 35 10" xfId="17487" xr:uid="{26A0D85F-EB81-41A2-A1EA-83FF464A7671}"/>
    <cellStyle name="Nota 35 11" xfId="17488" xr:uid="{43E1E36F-E351-4EA6-A687-0584AEE436A1}"/>
    <cellStyle name="Nota 35 12" xfId="17489" xr:uid="{D3C67736-69F7-475B-A2D0-4705F2DB98D1}"/>
    <cellStyle name="Nota 35 13" xfId="17490" xr:uid="{EBBF5086-DD7A-4DA3-87D1-6311BD631C11}"/>
    <cellStyle name="Nota 35 14" xfId="17491" xr:uid="{2426B8C6-BACA-4F30-AC37-C9E98E16B246}"/>
    <cellStyle name="Nota 35 15" xfId="17492" xr:uid="{5DB6FCF2-9AD2-4B96-A3B5-8F912FEDCB7B}"/>
    <cellStyle name="Nota 35 16" xfId="17493" xr:uid="{AE8DBCDC-F2F0-4C1A-9AD1-4DF34162AA3E}"/>
    <cellStyle name="Nota 35 17" xfId="17494" xr:uid="{6FE16D0D-CE45-4F17-A053-D284AF3B0CBF}"/>
    <cellStyle name="Nota 35 18" xfId="17495" xr:uid="{DD272627-7E1C-431B-8B64-858ED4FD1F10}"/>
    <cellStyle name="Nota 35 19" xfId="17496" xr:uid="{922EAE66-4EBF-4FA4-90C1-4576DD29335C}"/>
    <cellStyle name="Nota 35 2" xfId="17497" xr:uid="{C925A7BC-2A66-45AD-A464-0B873DF10567}"/>
    <cellStyle name="Nota 35 3" xfId="17498" xr:uid="{5894DBD8-9FC9-4897-AAC0-568E81C8527A}"/>
    <cellStyle name="Nota 35 4" xfId="17499" xr:uid="{C822A3BE-5C07-449C-9517-AC19358BC8AF}"/>
    <cellStyle name="Nota 35 5" xfId="17500" xr:uid="{2FFA1590-D672-47BF-A26A-1DBA89FC8BB5}"/>
    <cellStyle name="Nota 35 6" xfId="17501" xr:uid="{7234EEBA-7BEF-4EB1-B128-D4D0DE901C8D}"/>
    <cellStyle name="Nota 35 7" xfId="17502" xr:uid="{88630CDE-4764-471D-A0DA-B398D38774C4}"/>
    <cellStyle name="Nota 35 8" xfId="17503" xr:uid="{21FD8ACB-591B-40E6-A3B1-6C43F9BC0B80}"/>
    <cellStyle name="Nota 35 9" xfId="17504" xr:uid="{E47ABBE1-0A84-41ED-869D-F4026F43C761}"/>
    <cellStyle name="Nota 36" xfId="17505" xr:uid="{03FE7E67-7DB4-417E-B4EC-0E3AEF2012FD}"/>
    <cellStyle name="Nota 36 2" xfId="17506" xr:uid="{6A620B27-F9E5-4DFA-9846-60560E709D67}"/>
    <cellStyle name="Nota 37" xfId="17507" xr:uid="{98227841-B096-46D8-910D-AB518AFE61CD}"/>
    <cellStyle name="Nota 37 2" xfId="17508" xr:uid="{4D7D6387-4D5B-4600-846E-E7F6B86EE158}"/>
    <cellStyle name="Nota 4" xfId="17509" xr:uid="{8FD057DC-BE74-401F-BBF8-5F775B82BDF8}"/>
    <cellStyle name="Nota 4 10" xfId="17510" xr:uid="{29A13A3D-5C33-4DEC-B44D-57DCA7E161B1}"/>
    <cellStyle name="Nota 4 11" xfId="17511" xr:uid="{1349F1C8-7F46-4246-86FC-A8A922E07058}"/>
    <cellStyle name="Nota 4 12" xfId="17512" xr:uid="{76387CFC-835B-4BCA-AD76-5235558B7D61}"/>
    <cellStyle name="Nota 4 13" xfId="17513" xr:uid="{1A8AFEBB-F8D3-4742-960F-1A0C0BB42A32}"/>
    <cellStyle name="Nota 4 14" xfId="17514" xr:uid="{9DC6CB73-0CAA-4BF1-975D-B04691D3D5FF}"/>
    <cellStyle name="Nota 4 15" xfId="17515" xr:uid="{E6C4CB55-8841-4154-97D0-22218B18910D}"/>
    <cellStyle name="Nota 4 16" xfId="17516" xr:uid="{5F9AB786-6482-4AB5-A6C9-D2047432C288}"/>
    <cellStyle name="Nota 4 17" xfId="17517" xr:uid="{B7F90697-3C21-40EE-8D5B-334C9B04A80C}"/>
    <cellStyle name="Nota 4 18" xfId="17518" xr:uid="{8EAB74AE-EE94-4534-9081-2DEA094BAF71}"/>
    <cellStyle name="Nota 4 19" xfId="17519" xr:uid="{BE452816-1A7A-4919-A43B-B919C103A82F}"/>
    <cellStyle name="Nota 4 2" xfId="17520" xr:uid="{87360BEA-C997-4887-BC57-5ABAB2B6A463}"/>
    <cellStyle name="Nota 4 2 2" xfId="17521" xr:uid="{1B654F75-3F17-46B5-9F63-9B6C39ED8634}"/>
    <cellStyle name="Nota 4 20" xfId="17522" xr:uid="{FB69F9AA-DBAB-46CE-9B04-5A7C7974FD4D}"/>
    <cellStyle name="Nota 4 3" xfId="17523" xr:uid="{28F8D6AF-EDE0-4469-86F0-CD0D8B5B518A}"/>
    <cellStyle name="Nota 4 3 2" xfId="17524" xr:uid="{311E13B2-3663-4128-809C-FA79E4E8B2F4}"/>
    <cellStyle name="Nota 4 4" xfId="17525" xr:uid="{CD0B53A9-2484-44C2-B837-B6569F0A5E13}"/>
    <cellStyle name="Nota 4 5" xfId="17526" xr:uid="{9D24D849-7EA3-4E0B-A9BB-90E2F7FBE4CF}"/>
    <cellStyle name="Nota 4 6" xfId="17527" xr:uid="{496F2866-D018-4123-9C95-08ABB7FD82E7}"/>
    <cellStyle name="Nota 4 7" xfId="17528" xr:uid="{9DF28177-D6DB-4CA6-BAB8-9E43D91400D2}"/>
    <cellStyle name="Nota 4 8" xfId="17529" xr:uid="{1215F0DE-4F5B-4773-BC36-88FB542A2EDD}"/>
    <cellStyle name="Nota 4 9" xfId="17530" xr:uid="{585DD845-3011-483F-8A31-D876D298AF3A}"/>
    <cellStyle name="Nota 5" xfId="17531" xr:uid="{93C1E273-6FBB-45FA-82CD-4EDA341EECAD}"/>
    <cellStyle name="Nota 5 10" xfId="17532" xr:uid="{CF8266EA-4A9F-4248-AA0B-BBD20F8B112E}"/>
    <cellStyle name="Nota 5 11" xfId="17533" xr:uid="{9B2E213C-47EB-479E-A88C-B71CDA74CEC8}"/>
    <cellStyle name="Nota 5 12" xfId="17534" xr:uid="{51043FAB-74DA-4779-BBE8-C06C1238F414}"/>
    <cellStyle name="Nota 5 13" xfId="17535" xr:uid="{87DD919A-4F9F-4442-9827-963DB6BA46AB}"/>
    <cellStyle name="Nota 5 14" xfId="17536" xr:uid="{4E7074E5-5B82-426E-90F9-C56A942E238E}"/>
    <cellStyle name="Nota 5 15" xfId="17537" xr:uid="{1930359A-7551-4B82-9161-B5D607F6CC4A}"/>
    <cellStyle name="Nota 5 16" xfId="17538" xr:uid="{1657DDA0-2FB8-412B-9D51-4429E4FC8CED}"/>
    <cellStyle name="Nota 5 17" xfId="17539" xr:uid="{AA51FDC9-86CA-4703-8491-F7C3F2274E6A}"/>
    <cellStyle name="Nota 5 18" xfId="17540" xr:uid="{B2FF75CF-FE63-48AD-8772-8B907BC5B0AF}"/>
    <cellStyle name="Nota 5 19" xfId="17541" xr:uid="{F778E631-F4BA-4D34-80E3-42F90E9DC4C4}"/>
    <cellStyle name="Nota 5 2" xfId="17542" xr:uid="{7B63D6DB-9AE0-43A9-899F-4FD3AC8F5070}"/>
    <cellStyle name="Nota 5 2 2" xfId="17543" xr:uid="{DFD09CC0-8690-4F62-97A4-0AD729F4C91A}"/>
    <cellStyle name="Nota 5 20" xfId="17544" xr:uid="{A2FF79DF-2E75-440E-9446-C62B8FD9DF11}"/>
    <cellStyle name="Nota 5 3" xfId="17545" xr:uid="{A320B98F-27B7-4CB5-A99C-0F21DB81B31E}"/>
    <cellStyle name="Nota 5 3 2" xfId="17546" xr:uid="{BF397405-C7B8-4EFD-BF11-360FDDB01C32}"/>
    <cellStyle name="Nota 5 4" xfId="17547" xr:uid="{86500405-DD35-4641-B965-CBB60B41F02F}"/>
    <cellStyle name="Nota 5 5" xfId="17548" xr:uid="{69E5E4B4-FDFA-4679-94BD-2EA24D738DEB}"/>
    <cellStyle name="Nota 5 6" xfId="17549" xr:uid="{9A7AB2F8-2989-4A75-8F01-F257A3E5FACF}"/>
    <cellStyle name="Nota 5 7" xfId="17550" xr:uid="{EA4317A5-BF87-48D5-BCB7-A7DAB597F214}"/>
    <cellStyle name="Nota 5 8" xfId="17551" xr:uid="{A406A87C-060C-4196-AEE9-9685BFEB8A2F}"/>
    <cellStyle name="Nota 5 9" xfId="17552" xr:uid="{35E9766A-7D18-4A31-9F8C-38632C9C4815}"/>
    <cellStyle name="Nota 6" xfId="17553" xr:uid="{0E307036-934D-4119-A6EB-47DD74BA8062}"/>
    <cellStyle name="Nota 6 10" xfId="17554" xr:uid="{67E66DDB-7424-4FB8-9AAE-E0FA0DD1BEB0}"/>
    <cellStyle name="Nota 6 11" xfId="17555" xr:uid="{89A7E2C2-C365-47A9-BF55-34B465886F5A}"/>
    <cellStyle name="Nota 6 12" xfId="17556" xr:uid="{FD652B6A-64E0-480D-AAC4-A6824B6332A0}"/>
    <cellStyle name="Nota 6 13" xfId="17557" xr:uid="{76D31B47-E3F2-4F65-AB4E-0A14E18A0485}"/>
    <cellStyle name="Nota 6 14" xfId="17558" xr:uid="{8A4AF9B4-D4F2-451B-856D-9D0142FE3DD6}"/>
    <cellStyle name="Nota 6 15" xfId="17559" xr:uid="{FDF2AA42-B292-4730-811B-647EFDBD1AF0}"/>
    <cellStyle name="Nota 6 16" xfId="17560" xr:uid="{0B0982C1-7CC2-4EF3-B02E-82545F00D15C}"/>
    <cellStyle name="Nota 6 17" xfId="17561" xr:uid="{822F75C4-B4CC-408E-BB79-7A8C315AF0FF}"/>
    <cellStyle name="Nota 6 18" xfId="17562" xr:uid="{350F37DF-7B17-48C7-B6FA-234A2C9597C5}"/>
    <cellStyle name="Nota 6 19" xfId="17563" xr:uid="{B8515C73-C67C-4967-9850-28139CA7540E}"/>
    <cellStyle name="Nota 6 2" xfId="17564" xr:uid="{B64A3915-EDFC-4F69-BD79-FC8BBB5E319C}"/>
    <cellStyle name="Nota 6 2 2" xfId="17565" xr:uid="{1684325E-E1C6-4971-9879-84CDF0DD0F6A}"/>
    <cellStyle name="Nota 6 20" xfId="17566" xr:uid="{D343AE88-87EB-4644-AF5A-4D61ABF462DA}"/>
    <cellStyle name="Nota 6 3" xfId="17567" xr:uid="{06370BE7-337F-495C-BCFE-F1006BCD6C11}"/>
    <cellStyle name="Nota 6 3 2" xfId="17568" xr:uid="{5EC32E73-AAD5-4296-B6A1-FEB8DC380E3E}"/>
    <cellStyle name="Nota 6 4" xfId="17569" xr:uid="{8688A8C4-A5D2-46D4-9CFC-2318C213F804}"/>
    <cellStyle name="Nota 6 5" xfId="17570" xr:uid="{F38837A4-5715-4024-8FD9-4CAEA5ACF150}"/>
    <cellStyle name="Nota 6 6" xfId="17571" xr:uid="{AB372719-AB44-4DEA-AB33-DB45C32D160E}"/>
    <cellStyle name="Nota 6 7" xfId="17572" xr:uid="{8AD5E0FF-61C5-4757-A46B-6ECEE16A9C38}"/>
    <cellStyle name="Nota 6 8" xfId="17573" xr:uid="{CF6BBE5A-11D4-4F1B-96EB-F4851B89AADA}"/>
    <cellStyle name="Nota 6 9" xfId="17574" xr:uid="{680A3D02-F8C3-42B7-939A-9172D0BE6928}"/>
    <cellStyle name="Nota 7" xfId="17575" xr:uid="{E2359520-95C8-4DB9-B43F-36C5D6961FE6}"/>
    <cellStyle name="Nota 7 10" xfId="17576" xr:uid="{EF4F3C6C-432B-414F-A366-F808A50145F9}"/>
    <cellStyle name="Nota 7 11" xfId="17577" xr:uid="{69AEA112-12B7-472F-83AD-5480019B14CD}"/>
    <cellStyle name="Nota 7 12" xfId="17578" xr:uid="{5ADF5193-CB64-4181-8E76-6FDF38C1D651}"/>
    <cellStyle name="Nota 7 13" xfId="17579" xr:uid="{913339C6-606A-4E27-B62F-B19B24FCD10A}"/>
    <cellStyle name="Nota 7 14" xfId="17580" xr:uid="{1CFAE7F1-51E3-47CD-A29A-DCE74CABFB74}"/>
    <cellStyle name="Nota 7 15" xfId="17581" xr:uid="{807F812F-A7E4-4189-84DA-56087D01E780}"/>
    <cellStyle name="Nota 7 16" xfId="17582" xr:uid="{A3C20D58-BC2E-4121-96A2-F5E842CC330F}"/>
    <cellStyle name="Nota 7 17" xfId="17583" xr:uid="{81269859-4D78-4265-B233-E1CC29B5C930}"/>
    <cellStyle name="Nota 7 18" xfId="17584" xr:uid="{F19F5B6B-CEA5-406E-8277-B641B42ADFD9}"/>
    <cellStyle name="Nota 7 19" xfId="17585" xr:uid="{4B8EBA46-B5F5-4E33-A953-EE3BD2A70225}"/>
    <cellStyle name="Nota 7 2" xfId="17586" xr:uid="{B86420A0-F989-4A04-A7BE-AA14083EFD07}"/>
    <cellStyle name="Nota 7 2 2" xfId="17587" xr:uid="{2EFF1B5D-EDB9-4FAB-84F1-1A409A608A1F}"/>
    <cellStyle name="Nota 7 20" xfId="17588" xr:uid="{E03E6864-F602-4351-9275-612F9BB04AEA}"/>
    <cellStyle name="Nota 7 3" xfId="17589" xr:uid="{56C0F01D-2E6B-410C-B3D2-EDFF6130C607}"/>
    <cellStyle name="Nota 7 3 2" xfId="17590" xr:uid="{F727A04D-C0E7-41BD-96CA-17AF1A451F5E}"/>
    <cellStyle name="Nota 7 4" xfId="17591" xr:uid="{311C6EF0-A381-4E0E-9A26-56728F5AF3CA}"/>
    <cellStyle name="Nota 7 5" xfId="17592" xr:uid="{2E5D3C96-71E3-4FDC-BE6E-ACE17A24F917}"/>
    <cellStyle name="Nota 7 6" xfId="17593" xr:uid="{6EA0B0B3-4038-4D32-9A2B-7C06327C7BBE}"/>
    <cellStyle name="Nota 7 7" xfId="17594" xr:uid="{9192221A-C55B-4E2B-9F05-E1CDA77C3485}"/>
    <cellStyle name="Nota 7 8" xfId="17595" xr:uid="{C48BAC4E-334C-4AA6-AC23-6CAD22227F4A}"/>
    <cellStyle name="Nota 7 9" xfId="17596" xr:uid="{759FBDF2-A16B-4BDD-9FAA-DDAF930BDE2C}"/>
    <cellStyle name="Nota 8" xfId="17597" xr:uid="{D38D041F-4DCD-4A13-BC70-6CFB471CAE42}"/>
    <cellStyle name="Nota 8 10" xfId="17598" xr:uid="{02047563-C8A9-4592-AAC4-08FDAD120D09}"/>
    <cellStyle name="Nota 8 11" xfId="17599" xr:uid="{5AAE59A2-4176-420C-AD8B-5912466D52C8}"/>
    <cellStyle name="Nota 8 12" xfId="17600" xr:uid="{2A3118B5-2328-4C06-9FDB-5EFF16F7F704}"/>
    <cellStyle name="Nota 8 13" xfId="17601" xr:uid="{EF7CAAE2-0380-43F9-9EB4-E8CA0BCD11BC}"/>
    <cellStyle name="Nota 8 14" xfId="17602" xr:uid="{309C2672-6CFE-4D00-89D8-049162A246A4}"/>
    <cellStyle name="Nota 8 15" xfId="17603" xr:uid="{4B4A3A35-4988-44C7-A05E-D65A6E088934}"/>
    <cellStyle name="Nota 8 16" xfId="17604" xr:uid="{7F5307C4-C252-4E35-9478-D30B6E3B8DCC}"/>
    <cellStyle name="Nota 8 17" xfId="17605" xr:uid="{706DCD59-2D5C-4A46-8984-B53205909A90}"/>
    <cellStyle name="Nota 8 18" xfId="17606" xr:uid="{3E9BAE6E-7FC4-4DF5-8906-864FD8DF758A}"/>
    <cellStyle name="Nota 8 19" xfId="17607" xr:uid="{E2759F2E-5FA7-418D-AC15-9BFF98B80677}"/>
    <cellStyle name="Nota 8 2" xfId="17608" xr:uid="{EDE74388-673F-4F65-86EB-773B6E82BFDC}"/>
    <cellStyle name="Nota 8 2 2" xfId="17609" xr:uid="{DC9F0839-7782-454D-9E34-072B5FBE8B5B}"/>
    <cellStyle name="Nota 8 20" xfId="17610" xr:uid="{A29C0356-C57F-4822-9C50-18FF9CD6DC05}"/>
    <cellStyle name="Nota 8 3" xfId="17611" xr:uid="{755B838F-0A3E-4439-91C2-5E24E92BE485}"/>
    <cellStyle name="Nota 8 3 2" xfId="17612" xr:uid="{1175C247-4890-44DE-901E-80747F341CA0}"/>
    <cellStyle name="Nota 8 4" xfId="17613" xr:uid="{D6467E98-C6E4-4BE4-8407-F71E52EAAABC}"/>
    <cellStyle name="Nota 8 5" xfId="17614" xr:uid="{E48124F1-3212-45E1-82C4-3EED1937B1DD}"/>
    <cellStyle name="Nota 8 6" xfId="17615" xr:uid="{FCE3D060-6904-4624-9E75-0E33DEFEA845}"/>
    <cellStyle name="Nota 8 7" xfId="17616" xr:uid="{2C61009B-B962-4E20-A76C-A271F0F22E4F}"/>
    <cellStyle name="Nota 8 8" xfId="17617" xr:uid="{1F8215AF-F773-4660-B4E5-45D73C9C76D1}"/>
    <cellStyle name="Nota 8 9" xfId="17618" xr:uid="{5B50A4FC-3FFF-4100-B609-16A620CABD65}"/>
    <cellStyle name="Nota 9" xfId="17619" xr:uid="{0179B7D5-4EF0-4291-BCBA-70453F997E02}"/>
    <cellStyle name="Nota 9 10" xfId="17620" xr:uid="{80DD538A-6ACD-4121-A167-F509A5063BC7}"/>
    <cellStyle name="Nota 9 11" xfId="17621" xr:uid="{1642DA07-1735-4B4B-A24F-B53BC87DE68E}"/>
    <cellStyle name="Nota 9 12" xfId="17622" xr:uid="{F360DD74-EDB3-4A81-A95B-DB686B1D00E1}"/>
    <cellStyle name="Nota 9 13" xfId="17623" xr:uid="{F69FEB61-798C-4FA2-AB12-87CD3D65D0EB}"/>
    <cellStyle name="Nota 9 14" xfId="17624" xr:uid="{788A8C69-3526-48D7-9239-773D573F5FDE}"/>
    <cellStyle name="Nota 9 15" xfId="17625" xr:uid="{F681E477-D621-497E-954A-9B64D26EC893}"/>
    <cellStyle name="Nota 9 16" xfId="17626" xr:uid="{27126031-A918-433C-BE3A-ADAE36A191D1}"/>
    <cellStyle name="Nota 9 17" xfId="17627" xr:uid="{D2517332-B496-4322-A3F5-08E2F11AD45A}"/>
    <cellStyle name="Nota 9 18" xfId="17628" xr:uid="{9E5DD5A3-125C-4AB8-93F1-8F2FE2AE716F}"/>
    <cellStyle name="Nota 9 19" xfId="17629" xr:uid="{2558C45F-395D-4B75-A889-9FFC6F1C93E5}"/>
    <cellStyle name="Nota 9 2" xfId="17630" xr:uid="{06BBD6A3-C9CD-4A9F-A2DE-9C7CAA2C0D32}"/>
    <cellStyle name="Nota 9 2 2" xfId="17631" xr:uid="{6B9366DF-F1F3-45FD-B42D-39E50BCF1DA0}"/>
    <cellStyle name="Nota 9 20" xfId="17632" xr:uid="{3B5D0B7F-F7E3-4FB2-AE11-D73ED07B86B5}"/>
    <cellStyle name="Nota 9 3" xfId="17633" xr:uid="{E1208EC8-6EF4-4B35-BAAF-6951934EA9E7}"/>
    <cellStyle name="Nota 9 3 2" xfId="17634" xr:uid="{8A8BA34A-7611-43E3-99C4-DDC5C3608BDB}"/>
    <cellStyle name="Nota 9 4" xfId="17635" xr:uid="{9651B23C-D1A8-411D-9EB1-D0A8EB0173DD}"/>
    <cellStyle name="Nota 9 5" xfId="17636" xr:uid="{4B02983E-26C5-455A-886C-492FA09E7F36}"/>
    <cellStyle name="Nota 9 6" xfId="17637" xr:uid="{A23EA464-392B-44C8-AD72-F959EF0FFC92}"/>
    <cellStyle name="Nota 9 7" xfId="17638" xr:uid="{6BDEFD4F-6162-4722-BCED-D515249D656D}"/>
    <cellStyle name="Nota 9 8" xfId="17639" xr:uid="{611FB4D4-A0C3-4EAF-B47B-5DB9E04C74BB}"/>
    <cellStyle name="Nota 9 9" xfId="17640" xr:uid="{863B60AF-ABC9-442D-9A86-9BF2B3333A4A}"/>
    <cellStyle name="Notas" xfId="17641" xr:uid="{86422DA0-58F5-4D95-9CCD-1C58F877CEE5}"/>
    <cellStyle name="Notas 2" xfId="17642" xr:uid="{C797DB16-0621-4A31-B233-AF8A61F76C69}"/>
    <cellStyle name="Notas 2 2" xfId="17643" xr:uid="{78E17774-C4DC-4F90-9D44-537EB2669A94}"/>
    <cellStyle name="Notas 2 3" xfId="17644" xr:uid="{9023FFBB-436F-4584-A6AF-351A29E9EBFD}"/>
    <cellStyle name="Notas 3" xfId="17645" xr:uid="{DADC252E-C842-4359-B2E7-EC36A1D221A5}"/>
    <cellStyle name="Notas 3 2" xfId="17646" xr:uid="{34948A98-411A-4EC4-958D-317E9168CCEA}"/>
    <cellStyle name="Notas 3 3" xfId="17647" xr:uid="{90CAE0D5-3172-4B6B-9160-4AB337E4873D}"/>
    <cellStyle name="Note" xfId="17648" xr:uid="{6AE093AA-52E2-43E3-A7A9-AE1BC4D7E2BD}"/>
    <cellStyle name="Note 10" xfId="17649" xr:uid="{7F728A4B-F1CC-4137-A689-A6D1C27874A4}"/>
    <cellStyle name="Note 10 2" xfId="17650" xr:uid="{C827A27C-ECA8-4FB5-845F-9935877115A4}"/>
    <cellStyle name="Note 11" xfId="17651" xr:uid="{C1A086C1-3E08-462C-9F1F-5BB9F2521FAD}"/>
    <cellStyle name="Note 12" xfId="17652" xr:uid="{57229829-8162-46E7-A358-29C2F27C5E9C}"/>
    <cellStyle name="Note 13" xfId="17653" xr:uid="{D6EA0D67-944C-4A22-82DB-F3DA4695B110}"/>
    <cellStyle name="Note 14" xfId="17654" xr:uid="{D7B6ADD6-6E56-4343-A82F-57211A4ED491}"/>
    <cellStyle name="Note 15" xfId="17655" xr:uid="{FEF36EAE-2890-4405-B964-DB5AFB963E7A}"/>
    <cellStyle name="Note 16" xfId="17656" xr:uid="{B4387FF4-692E-401F-8378-8D5F2D3D258A}"/>
    <cellStyle name="Note 17" xfId="17657" xr:uid="{A8D9EE01-383C-4D52-B55B-9ADF30DBC6F5}"/>
    <cellStyle name="Note 18" xfId="17658" xr:uid="{8880E8E5-8EB2-4922-AF74-9CD807EA79FE}"/>
    <cellStyle name="Note 2" xfId="17659" xr:uid="{9B397F20-552E-4C3F-9434-E6F12673B5A4}"/>
    <cellStyle name="Note 2 10" xfId="17660" xr:uid="{99A05893-8877-48A0-9CC3-468F3C21A538}"/>
    <cellStyle name="Note 2 10 2" xfId="17661" xr:uid="{88525181-D37C-41D6-BAA0-3D80575B633D}"/>
    <cellStyle name="Note 2 11" xfId="17662" xr:uid="{F1CA3433-689E-4BC1-BBE5-7B727E726E20}"/>
    <cellStyle name="Note 2 11 2" xfId="17663" xr:uid="{32EF80C9-0B5B-4E7A-891E-5B3A189C4E6D}"/>
    <cellStyle name="Note 2 12" xfId="17664" xr:uid="{DA909F8E-92E7-47AA-AA9A-4959B2AA3B7A}"/>
    <cellStyle name="Note 2 12 2" xfId="17665" xr:uid="{46C559D3-EE98-4DCE-9E71-56FE7541400A}"/>
    <cellStyle name="Note 2 13" xfId="17666" xr:uid="{045EB109-4A44-4D41-9308-220D6053D2AB}"/>
    <cellStyle name="Note 2 13 2" xfId="17667" xr:uid="{E1C695CE-45C0-4662-ABB6-13AF28E31D73}"/>
    <cellStyle name="Note 2 14" xfId="17668" xr:uid="{3172185F-0FE3-4E49-A7B0-36F04167170C}"/>
    <cellStyle name="Note 2 14 2" xfId="17669" xr:uid="{2EE5B88A-A13C-4EBC-8580-536D2AF0B287}"/>
    <cellStyle name="Note 2 15" xfId="17670" xr:uid="{0E423A31-6F9A-40EA-A8F1-1D2F7ED95C06}"/>
    <cellStyle name="Note 2 15 2" xfId="17671" xr:uid="{41D3E5EF-9573-43DE-883E-DA445BFD97FF}"/>
    <cellStyle name="Note 2 16" xfId="17672" xr:uid="{AA0F9E11-3413-43CF-82E8-450A87AE4ABC}"/>
    <cellStyle name="Note 2 16 2" xfId="17673" xr:uid="{939E2F62-80FA-4332-890C-0E2D2F96CB96}"/>
    <cellStyle name="Note 2 17" xfId="17674" xr:uid="{EB09F7E1-7594-4FC4-B796-C89F16AFB3C2}"/>
    <cellStyle name="Note 2 2" xfId="17675" xr:uid="{F2BCAD05-3EC0-4154-8CA4-0EF36FD1A2BB}"/>
    <cellStyle name="Note 2 2 10" xfId="17676" xr:uid="{3F4A137E-E097-4B69-81EF-EB1ACB2B8E60}"/>
    <cellStyle name="Note 2 2 10 2" xfId="17677" xr:uid="{2F4B438F-DD1C-4D08-8AC7-9926CB419696}"/>
    <cellStyle name="Note 2 2 11" xfId="17678" xr:uid="{3F3819F8-1B1D-4D82-A62A-7700ABD2DE0D}"/>
    <cellStyle name="Note 2 2 11 2" xfId="17679" xr:uid="{E531480A-C1A9-442D-BB81-2A7819BDB8EA}"/>
    <cellStyle name="Note 2 2 12" xfId="17680" xr:uid="{E115D41A-B955-40CA-A60C-214C52D97F09}"/>
    <cellStyle name="Note 2 2 2" xfId="17681" xr:uid="{A8D75440-F195-49F7-B1F1-50A4B121EB3C}"/>
    <cellStyle name="Note 2 2 2 2" xfId="17682" xr:uid="{FBED42F7-8551-4B6E-BFFE-D79D79153D1F}"/>
    <cellStyle name="Note 2 2 3" xfId="17683" xr:uid="{D4C05CB8-BBC2-4233-9BDC-20DEFDCA0D2B}"/>
    <cellStyle name="Note 2 2 3 2" xfId="17684" xr:uid="{11FEA25C-6022-4AAF-A28C-A4E447677DC1}"/>
    <cellStyle name="Note 2 2 4" xfId="17685" xr:uid="{C2E07D54-8897-41DB-A424-6CC735D433CD}"/>
    <cellStyle name="Note 2 2 4 2" xfId="17686" xr:uid="{149109EC-1264-4650-A8DA-BB4F1B3B2315}"/>
    <cellStyle name="Note 2 2 5" xfId="17687" xr:uid="{637ACE49-AA48-4DD2-8EE0-83065C7C5E3A}"/>
    <cellStyle name="Note 2 2 5 2" xfId="17688" xr:uid="{6A91AFD6-BC2B-4562-92A9-897498BABC95}"/>
    <cellStyle name="Note 2 2 6" xfId="17689" xr:uid="{0577B5D9-7853-4A51-AF77-B00CC4D2731C}"/>
    <cellStyle name="Note 2 2 6 2" xfId="17690" xr:uid="{349A5699-6B74-4C2B-854A-D2928BDBD418}"/>
    <cellStyle name="Note 2 2 7" xfId="17691" xr:uid="{E69E1429-4177-4E70-8A9B-E078BAA71CCB}"/>
    <cellStyle name="Note 2 2 7 2" xfId="17692" xr:uid="{5225CF91-5020-4E9E-B55E-B85FC14AC7DB}"/>
    <cellStyle name="Note 2 2 8" xfId="17693" xr:uid="{6566D1BD-3010-4EAB-86CC-1C354910F7FF}"/>
    <cellStyle name="Note 2 2 8 2" xfId="17694" xr:uid="{B03B8D3C-6C2C-4BA7-A22B-956159FE969F}"/>
    <cellStyle name="Note 2 2 9" xfId="17695" xr:uid="{A8DC0D12-6A7A-4277-86CB-0896BF94D781}"/>
    <cellStyle name="Note 2 2 9 2" xfId="17696" xr:uid="{10E5562F-9A64-4FE6-B348-F0B2BCF013B1}"/>
    <cellStyle name="Note 2 3" xfId="17697" xr:uid="{1612CC19-0B8A-4DCC-B01F-18C7BC618583}"/>
    <cellStyle name="Note 2 4" xfId="17698" xr:uid="{CE045E8B-9E79-431B-A76A-366E5334EE86}"/>
    <cellStyle name="Note 2 5" xfId="17699" xr:uid="{ECFD7DC8-C9E8-42A1-83F2-E1C662317C6E}"/>
    <cellStyle name="Note 2 6" xfId="17700" xr:uid="{B1F2EDF8-7305-4C58-A308-EAF27CDC5AAF}"/>
    <cellStyle name="Note 2 7" xfId="17701" xr:uid="{84EAAAD8-A926-4526-BF30-DE6B788E4D14}"/>
    <cellStyle name="Note 2 7 2" xfId="17702" xr:uid="{0C150B01-4A78-45B4-A90A-7ECBC48D88EE}"/>
    <cellStyle name="Note 2 8" xfId="17703" xr:uid="{40A98497-E503-4E33-A487-B4F5D45385E8}"/>
    <cellStyle name="Note 2 8 2" xfId="17704" xr:uid="{030A77FC-91C2-4E86-B692-0FDD400105EE}"/>
    <cellStyle name="Note 2 9" xfId="17705" xr:uid="{39D36D87-A24C-47AD-824B-090DBA0BD1EB}"/>
    <cellStyle name="Note 2 9 2" xfId="17706" xr:uid="{B2F03FC3-3B5D-4B62-9CAA-6C7D67AB4BB1}"/>
    <cellStyle name="Note 3" xfId="17707" xr:uid="{86170174-C121-4C8F-B6B2-D6A8B2F04BEE}"/>
    <cellStyle name="Note 3 2" xfId="17708" xr:uid="{B4BC4236-3FE8-46DC-B7E9-BB95F26C39BF}"/>
    <cellStyle name="Note 3 2 2" xfId="17709" xr:uid="{6B3B8673-C465-4CE9-8F75-9E72997EF725}"/>
    <cellStyle name="Note 3 3" xfId="17710" xr:uid="{B640D2E1-72BE-4833-B0F0-67D74417BE6B}"/>
    <cellStyle name="Note 4" xfId="17711" xr:uid="{964B61FF-A6C9-4AF9-9FE4-D8353383A014}"/>
    <cellStyle name="Note 4 2" xfId="17712" xr:uid="{BDEC5B8B-700B-4855-BF3D-92C7C6D22698}"/>
    <cellStyle name="Note 4 3" xfId="17713" xr:uid="{80CCF91B-E8E7-43C7-B0E1-A86C7287D744}"/>
    <cellStyle name="Note 5" xfId="17714" xr:uid="{1E5E135D-8CB6-46EA-96BF-01627AFD0B9C}"/>
    <cellStyle name="Note 5 2" xfId="17715" xr:uid="{16F5ECE6-8C32-4690-9DEF-7C343F123BC9}"/>
    <cellStyle name="Note 5 3" xfId="17716" xr:uid="{FCECD95B-A829-4DBF-9D03-A30BD3AAFF1C}"/>
    <cellStyle name="Note 6" xfId="17717" xr:uid="{878C44DF-1CCF-4865-B2FB-7D186D5DEE74}"/>
    <cellStyle name="Note 6 2" xfId="17718" xr:uid="{B473010F-9E7D-4E5B-929E-9C138E35918D}"/>
    <cellStyle name="Note 6 3" xfId="17719" xr:uid="{0A1B5077-16F6-4FB7-AFC4-6475CAC4FE09}"/>
    <cellStyle name="Note 7" xfId="17720" xr:uid="{2B40B10D-1EE2-4002-8435-F0DDB13B97F7}"/>
    <cellStyle name="Note 7 2" xfId="17721" xr:uid="{87282C9E-81CF-421B-B605-B12F742122E0}"/>
    <cellStyle name="Note 7 3" xfId="17722" xr:uid="{0C970472-06EC-4596-BDC9-470639FF0A14}"/>
    <cellStyle name="Note 8" xfId="17723" xr:uid="{7E640739-76EB-4377-80B3-B0CB95EE2200}"/>
    <cellStyle name="Note 8 2" xfId="17724" xr:uid="{19CA10CB-9B4F-409F-B148-7330EFBB398C}"/>
    <cellStyle name="Note 8 3" xfId="17725" xr:uid="{8D5CFACE-18B8-4B9B-82B3-A76D44F1CD08}"/>
    <cellStyle name="Note 9" xfId="17726" xr:uid="{2CEDF1CD-A284-4AC2-A210-446ABF2FB24A}"/>
    <cellStyle name="Note 9 2" xfId="17727" xr:uid="{F11B7078-6615-4237-A796-604869614D32}"/>
    <cellStyle name="Note 9 3" xfId="17728" xr:uid="{9729E1B2-AD76-416C-B03E-215E784CF0B1}"/>
    <cellStyle name="Note_BD Brasil" xfId="17729" xr:uid="{F87023CF-FAC1-4199-9205-0C765E7E2741}"/>
    <cellStyle name="optionalExposure" xfId="17730" xr:uid="{388FE4CD-5B05-4689-8F8F-9A5C121D5776}"/>
    <cellStyle name="optionalExposure 2" xfId="17731" xr:uid="{81CC48E5-18CB-43FC-9D27-7C323365EE50}"/>
    <cellStyle name="optionalExposure 2 2" xfId="17732" xr:uid="{12FEFB6C-6735-4DE9-93D4-1D68DF10FFE1}"/>
    <cellStyle name="optionalExposure 3" xfId="17733" xr:uid="{DB471DCE-0013-4B79-B75A-CEC6683A8174}"/>
    <cellStyle name="optionalExposure 4" xfId="17734" xr:uid="{20759292-413F-4053-B289-AD968BA711CB}"/>
    <cellStyle name="optionalExposure_Info_Consolidado" xfId="17735" xr:uid="{68071E20-086F-4090-B93B-17D306D724D1}"/>
    <cellStyle name="optionalMaturity" xfId="17736" xr:uid="{71DE139C-7CBD-4425-AE80-132526878B9D}"/>
    <cellStyle name="optionalMaturity 2" xfId="17737" xr:uid="{1D873240-537D-4319-BF5D-4E6B202ED303}"/>
    <cellStyle name="optionalPD" xfId="17738" xr:uid="{3275404C-37BE-4D95-B2BF-4A2465C8BE11}"/>
    <cellStyle name="optionalPD 2" xfId="17739" xr:uid="{83251144-5960-40AA-9109-7CF1B0415411}"/>
    <cellStyle name="optionalPercentage" xfId="17740" xr:uid="{99A8EA73-AEB0-471A-BC68-CDD3AFE30AA1}"/>
    <cellStyle name="optionalPercentage 2" xfId="17741" xr:uid="{15FBC554-F89A-49C1-AFCE-A78EE9625E80}"/>
    <cellStyle name="optionalPercentageL" xfId="17742" xr:uid="{CB59C711-A43A-4A43-B8B6-DBFE459ED924}"/>
    <cellStyle name="optionalPercentageL 2" xfId="17743" xr:uid="{0E627E1D-000C-4054-9ACC-CF01D6D8FA36}"/>
    <cellStyle name="optionalPercentageS" xfId="17744" xr:uid="{9F476207-7570-4C5E-A9DF-A54750A2F6CE}"/>
    <cellStyle name="optionalPercentageS 2" xfId="17745" xr:uid="{1F621B5F-65A2-42C3-932B-A825AACE16C9}"/>
    <cellStyle name="optionalSelection" xfId="17746" xr:uid="{85CEFF47-E690-4A99-8CCA-0A3F073EB9CE}"/>
    <cellStyle name="optionalSelection 2" xfId="17747" xr:uid="{4D76EC29-732B-42DD-9CBE-B2A8776A9D21}"/>
    <cellStyle name="optionalText" xfId="17748" xr:uid="{ABFFB1F2-6B8C-4F5A-A9EB-598691F84C4D}"/>
    <cellStyle name="optionalText 2" xfId="17749" xr:uid="{D3A542F2-74C9-4B59-8915-3828FE09E313}"/>
    <cellStyle name="OT" xfId="17750" xr:uid="{1D68AE27-C817-41F5-A79E-C45B0C154F9C}"/>
    <cellStyle name="OT 2" xfId="17751" xr:uid="{BDCB6617-A18D-4081-88C5-B79E46DDEB84}"/>
    <cellStyle name="Output" xfId="17752" xr:uid="{57DDF1E6-8E67-45B6-ABF8-5FEDA7066489}"/>
    <cellStyle name="Output 10" xfId="17753" xr:uid="{A266C718-37EB-4D06-92BE-8BC89177C4F2}"/>
    <cellStyle name="Output 11" xfId="17754" xr:uid="{F6107F1B-C3A9-4F24-9C58-2FBA43F63A44}"/>
    <cellStyle name="Output 12" xfId="17755" xr:uid="{00EC21A1-B3FC-4CB8-8EB6-493A965AF354}"/>
    <cellStyle name="Output 13" xfId="17756" xr:uid="{400C0A87-3436-4319-AE42-E68AA768EAA2}"/>
    <cellStyle name="Output 14" xfId="17757" xr:uid="{7BFE67C1-D27C-459E-A06B-7A525012023D}"/>
    <cellStyle name="Output 15" xfId="17758" xr:uid="{6E925D0B-0D34-47A2-8053-54F53B58E1F7}"/>
    <cellStyle name="Output 16" xfId="17759" xr:uid="{C28B6E01-EEE5-4281-B096-067687D17A17}"/>
    <cellStyle name="Output 17" xfId="17760" xr:uid="{C6116BCD-A41C-4BF6-8E6C-DB3A5D5EC105}"/>
    <cellStyle name="Output 18" xfId="17761" xr:uid="{5BF33AE0-23CD-4371-8A6E-0FFDE9704023}"/>
    <cellStyle name="Output 19" xfId="17762" xr:uid="{0557BE79-5A5A-4EB4-A0DC-B996259B577C}"/>
    <cellStyle name="Output 2" xfId="17763" xr:uid="{ECEB04FA-74F5-4BE7-A15E-F72B47655BB0}"/>
    <cellStyle name="Output 2 2" xfId="17764" xr:uid="{96B56635-3FD7-407C-A0BE-A8BF284703E9}"/>
    <cellStyle name="Output 20" xfId="17765" xr:uid="{0F7BBC45-FAC1-4725-B17B-F3159D466E3B}"/>
    <cellStyle name="Output 21" xfId="17766" xr:uid="{911751F0-B75C-49BA-8705-975CA42EA771}"/>
    <cellStyle name="Output 22" xfId="17767" xr:uid="{F747A4BC-D732-42C3-B90C-A20A89286919}"/>
    <cellStyle name="Output 23" xfId="17768" xr:uid="{76081852-6A64-411C-AB7E-3FB0498987F7}"/>
    <cellStyle name="Output 24" xfId="17769" xr:uid="{D464BDD6-7E1B-483A-B504-DB58681B7D87}"/>
    <cellStyle name="Output 25" xfId="17770" xr:uid="{BEB8B26F-3F59-419E-A59A-1A75E2C1484F}"/>
    <cellStyle name="Output 26" xfId="17771" xr:uid="{86D3CAA2-E18A-4C3C-8E20-CC6AE47482CD}"/>
    <cellStyle name="Output 27" xfId="17772" xr:uid="{ED0A0DB9-7EE1-4D6E-BDC0-F3C0A8E665BE}"/>
    <cellStyle name="Output 28" xfId="17773" xr:uid="{3A73103E-CF83-4476-9C11-75E18E608983}"/>
    <cellStyle name="Output 29" xfId="17774" xr:uid="{DC54A562-FAF9-447A-86D6-F4AE69905225}"/>
    <cellStyle name="Output 3" xfId="17775" xr:uid="{6BA7683E-BD94-4902-9478-E4D98E3E7C13}"/>
    <cellStyle name="Output 3 10" xfId="17776" xr:uid="{CFC24D9E-EBF6-43D1-8C76-1286DAF2F78C}"/>
    <cellStyle name="Output 3 11" xfId="17777" xr:uid="{18C40328-2E21-4E79-A1C5-15231A75D9AB}"/>
    <cellStyle name="Output 3 12" xfId="17778" xr:uid="{F5DBC44A-A16F-4264-99BB-7D0A922FDDD6}"/>
    <cellStyle name="Output 3 13" xfId="17779" xr:uid="{6746BAD6-D8BC-48D1-B23D-2DA0CCE7F39B}"/>
    <cellStyle name="Output 3 14" xfId="17780" xr:uid="{3F3A9F47-83A0-4262-ACA7-FDA3A7553E39}"/>
    <cellStyle name="Output 3 15" xfId="17781" xr:uid="{AF988DFB-6867-402A-A891-841557ED978C}"/>
    <cellStyle name="Output 3 2" xfId="17782" xr:uid="{7A3326CC-2739-472B-9C55-0399818C122A}"/>
    <cellStyle name="Output 3 2 10" xfId="17783" xr:uid="{76255145-0327-44B9-A3CF-7F4B86A55296}"/>
    <cellStyle name="Output 3 2 11" xfId="17784" xr:uid="{62E7A56E-4156-4DD0-841C-D1143AAB3523}"/>
    <cellStyle name="Output 3 2 12" xfId="17785" xr:uid="{E9E72CFA-FB75-4FF2-8DC9-C83718982B25}"/>
    <cellStyle name="Output 3 2 13" xfId="17786" xr:uid="{C44AAC51-97C5-47A5-AD9E-7237A6673F00}"/>
    <cellStyle name="Output 3 2 14" xfId="17787" xr:uid="{D40FFC4D-4084-4D55-8210-3C2CBA87CD44}"/>
    <cellStyle name="Output 3 2 15" xfId="17788" xr:uid="{A2E4C9E1-67F4-4623-B9D5-AB72AB75B13F}"/>
    <cellStyle name="Output 3 2 2" xfId="17789" xr:uid="{7DCD247A-9BA9-4D7C-97CA-D0DB5D03A087}"/>
    <cellStyle name="Output 3 2 3" xfId="17790" xr:uid="{F94E7ECB-7063-4DE1-BE3D-C76C8E19E7C8}"/>
    <cellStyle name="Output 3 2 4" xfId="17791" xr:uid="{C4B8730B-587C-4E47-AF6B-960A6B4F1231}"/>
    <cellStyle name="Output 3 2 5" xfId="17792" xr:uid="{299A3F63-EF11-4568-B4CA-69EE0769F449}"/>
    <cellStyle name="Output 3 2 6" xfId="17793" xr:uid="{3D39D0DB-9BAF-4768-9B32-F3F1F6687772}"/>
    <cellStyle name="Output 3 2 7" xfId="17794" xr:uid="{20EDC06C-2225-4F21-84BA-EC03C320EADE}"/>
    <cellStyle name="Output 3 2 8" xfId="17795" xr:uid="{E41FE242-A1E0-498C-A4F5-F8E036C92F29}"/>
    <cellStyle name="Output 3 2 9" xfId="17796" xr:uid="{A67EC10A-13A4-43A2-A152-80474BD2C4A4}"/>
    <cellStyle name="Output 3 3" xfId="17797" xr:uid="{553BB32B-9A19-497B-ACAE-4C7BB1731513}"/>
    <cellStyle name="Output 3 3 2" xfId="17798" xr:uid="{A187C9ED-D3C6-4315-870C-90AAB6413EA7}"/>
    <cellStyle name="Output 3 3 3" xfId="17799" xr:uid="{9BD4B4A7-FDB8-4C1E-86A7-BE7375B1E91C}"/>
    <cellStyle name="Output 3 3 4" xfId="17800" xr:uid="{C23114A2-1B92-4DBC-BF99-FFFC9677F54C}"/>
    <cellStyle name="Output 3 3 5" xfId="17801" xr:uid="{091C8880-705B-47F1-A445-7E54030D092C}"/>
    <cellStyle name="Output 3 3 6" xfId="17802" xr:uid="{BF67F684-3FB2-4CB7-B2A3-95D2FD4A236F}"/>
    <cellStyle name="Output 3 3 7" xfId="17803" xr:uid="{2F5690D0-4257-4AA2-9845-ED5EB685DC58}"/>
    <cellStyle name="Output 3 3 8" xfId="17804" xr:uid="{EA0C784A-A570-41DD-81E3-F8D0FB44CB63}"/>
    <cellStyle name="Output 3 3 9" xfId="17805" xr:uid="{D0CC7676-5853-4AE9-8827-EDEFA300A47C}"/>
    <cellStyle name="Output 3 4" xfId="17806" xr:uid="{B3C29F11-9F0A-42F1-8328-FAAD12570E2F}"/>
    <cellStyle name="Output 3 5" xfId="17807" xr:uid="{396E1191-8761-4D1D-9D69-7E622B17FA0C}"/>
    <cellStyle name="Output 3 6" xfId="17808" xr:uid="{EF216B8D-0D26-4777-B72C-360DF8F80BE7}"/>
    <cellStyle name="Output 3 7" xfId="17809" xr:uid="{047C6E97-D617-4B28-9145-82AC0B9EC2EA}"/>
    <cellStyle name="Output 3 8" xfId="17810" xr:uid="{6E67F4E3-04CC-4F53-9223-DC6655C6280C}"/>
    <cellStyle name="Output 3 9" xfId="17811" xr:uid="{21F4D9C2-1B0F-49D7-901A-13AFF5BA8085}"/>
    <cellStyle name="Output 30" xfId="17812" xr:uid="{D6153F2B-8680-4C11-9471-616AD0D9BBB1}"/>
    <cellStyle name="Output 31" xfId="17813" xr:uid="{00F8027D-3D17-44FB-8184-B5DD200CE541}"/>
    <cellStyle name="Output 32" xfId="17814" xr:uid="{A4C1A236-816E-4C23-9F86-CC1D190B0A31}"/>
    <cellStyle name="Output 33" xfId="17815" xr:uid="{485FE58B-B2AE-4A48-A55E-B957436E8E67}"/>
    <cellStyle name="Output 34" xfId="17816" xr:uid="{9A127C4B-59A0-4FAB-A33C-B1BC2476D2CF}"/>
    <cellStyle name="Output 35" xfId="17817" xr:uid="{A14B663C-827A-4D42-9188-730209C3344D}"/>
    <cellStyle name="Output 36" xfId="17818" xr:uid="{304AE269-9E32-42B2-B1BC-F33E350943B7}"/>
    <cellStyle name="Output 37" xfId="17819" xr:uid="{4BD9EA1F-7041-499D-872D-A340CD14B977}"/>
    <cellStyle name="Output 38" xfId="17820" xr:uid="{7A8CF5D8-D521-4797-AFC5-1A9769DFDBD8}"/>
    <cellStyle name="Output 39" xfId="17821" xr:uid="{F4B5E1A6-043E-4133-A1E9-E3355FE47E6C}"/>
    <cellStyle name="Output 4" xfId="17822" xr:uid="{3BE72FA7-B08E-4930-BBC8-D5B212DEE70D}"/>
    <cellStyle name="Output 4 2" xfId="17823" xr:uid="{DF9DA624-84C6-4452-B4EF-8FA14915A240}"/>
    <cellStyle name="Output 40" xfId="17824" xr:uid="{F3EBD979-DE07-4617-ADBD-A9B293B5C027}"/>
    <cellStyle name="Output 41" xfId="17825" xr:uid="{2E8B1CB6-8AB0-4010-8F09-762AC1B45666}"/>
    <cellStyle name="Output 42" xfId="17826" xr:uid="{B99FB9B7-678B-486B-A87A-9D2A504E463E}"/>
    <cellStyle name="Output 43" xfId="17827" xr:uid="{2C7EAE55-B9C9-47AE-957E-7E4DF5BDC631}"/>
    <cellStyle name="Output 44" xfId="17828" xr:uid="{554BE095-D937-4537-BEDD-712537EAA3D7}"/>
    <cellStyle name="Output 45" xfId="17829" xr:uid="{5713F79B-0F26-4704-BFC8-AAD86096C74A}"/>
    <cellStyle name="Output 46" xfId="17830" xr:uid="{F6A8C9E8-DB6E-495C-B71B-FB8765229A26}"/>
    <cellStyle name="Output 47" xfId="17831" xr:uid="{F1CEE0F2-E625-4214-8D45-B42CEB385394}"/>
    <cellStyle name="Output 48" xfId="17832" xr:uid="{3485A6FC-F088-4147-8E45-0C399711F6DF}"/>
    <cellStyle name="Output 49" xfId="17833" xr:uid="{31A462CF-98C4-4567-B940-AFAFC55E06D3}"/>
    <cellStyle name="Output 5" xfId="17834" xr:uid="{2E62805A-FB26-4893-BA0A-1987CA499DB4}"/>
    <cellStyle name="Output 5 2" xfId="17835" xr:uid="{B9157627-6CFD-4E9C-8B6B-01C6AABDC4B8}"/>
    <cellStyle name="Output 50" xfId="17836" xr:uid="{6C780FC7-E9CB-443F-862C-9E9EB50A3D86}"/>
    <cellStyle name="Output 51" xfId="17837" xr:uid="{92D6B70B-626C-4C6F-90D2-0343613E974C}"/>
    <cellStyle name="Output 52" xfId="17838" xr:uid="{48C8D832-6422-46CB-B5C9-3A939BCA2208}"/>
    <cellStyle name="Output 53" xfId="17839" xr:uid="{11BF5A3C-B772-4707-8DE9-1687F4053818}"/>
    <cellStyle name="Output 54" xfId="17840" xr:uid="{555F4272-D709-4E5D-BB33-F2CC2F8B8BE4}"/>
    <cellStyle name="Output 55" xfId="17841" xr:uid="{DBE10F47-BC23-4297-BD64-0462BAED9BE7}"/>
    <cellStyle name="Output 56" xfId="17842" xr:uid="{90325210-A143-4E75-B292-5967E3485075}"/>
    <cellStyle name="Output 57" xfId="17843" xr:uid="{3B59F89A-3D2A-4EBA-B2F1-D888D3B3DDC7}"/>
    <cellStyle name="Output 58" xfId="17844" xr:uid="{87BFF89A-5DE6-42D4-A27C-27A4AC63F2F1}"/>
    <cellStyle name="Output 59" xfId="17845" xr:uid="{C4D3F44F-D074-49E8-BCC1-FE351515AB4D}"/>
    <cellStyle name="Output 6" xfId="17846" xr:uid="{9984A0A6-20E7-4AC1-BCA8-4100B74442C6}"/>
    <cellStyle name="Output 6 2" xfId="17847" xr:uid="{A1DD2975-864A-4D84-AB61-E42CE1438C1F}"/>
    <cellStyle name="Output 60" xfId="17848" xr:uid="{16410FBC-EDA3-4370-8552-71022A4D14C0}"/>
    <cellStyle name="Output 61" xfId="17849" xr:uid="{88198C8D-872A-45DC-8379-6D3CF35D7436}"/>
    <cellStyle name="Output 62" xfId="17850" xr:uid="{D985E533-AEC9-4585-B791-377831A70491}"/>
    <cellStyle name="Output 63" xfId="17851" xr:uid="{781D904F-5A08-43A7-9229-926BD876678C}"/>
    <cellStyle name="Output 7" xfId="17852" xr:uid="{1301D0B0-4DBC-447E-9FFA-3E25DA2E8FF5}"/>
    <cellStyle name="Output 8" xfId="17853" xr:uid="{082FD65F-C41D-4825-8733-A24D11202833}"/>
    <cellStyle name="Output 9" xfId="17854" xr:uid="{BBE17103-55B8-4D82-80BB-A2EAB2AEE97A}"/>
    <cellStyle name="Output_BD Brasil" xfId="17855" xr:uid="{48F6F3EE-F62F-4EF7-8314-14F1ABAFBF80}"/>
    <cellStyle name="Percent [0]" xfId="17856" xr:uid="{8BF8FA00-20A2-4FC6-98BA-09E5CFE905A9}"/>
    <cellStyle name="Percent [2]" xfId="17857" xr:uid="{86B6E3F1-DA04-4D00-A647-0D8B63825505}"/>
    <cellStyle name="Percent 2" xfId="17858" xr:uid="{C71302FA-07B1-4A1B-AE03-23BCFCC8BA2E}"/>
    <cellStyle name="Percent 2 2" xfId="17859" xr:uid="{F93430B3-9B62-4902-ABAC-B74139AEAEB5}"/>
    <cellStyle name="Percent 2 3" xfId="17860" xr:uid="{94CCE620-8B58-46F8-AF75-49C63FCC5D5D}"/>
    <cellStyle name="Percent 2 3 2" xfId="17861" xr:uid="{B3D986C9-62BC-47D7-935D-45F68120FB3B}"/>
    <cellStyle name="Percent 2 3 3" xfId="17862" xr:uid="{98E4BE62-653C-4481-B06E-EFA54C613FFF}"/>
    <cellStyle name="Percent 2 4" xfId="17863" xr:uid="{AF8064C6-B19C-4F7D-A82F-9D52ED829E23}"/>
    <cellStyle name="Percent 2 5" xfId="17864" xr:uid="{93034690-7CF3-47D7-AFC9-0A0323AE7FF2}"/>
    <cellStyle name="Percent 3" xfId="17865" xr:uid="{7FC4F043-A8F4-46F6-9D81-88280954C5C6}"/>
    <cellStyle name="Percent 3 2" xfId="17866" xr:uid="{CB18103B-958B-4A55-8C69-A10A0E9F547F}"/>
    <cellStyle name="Percent 3 3" xfId="17867" xr:uid="{8AD165EE-8B1B-4707-BFAE-B9C5713312AA}"/>
    <cellStyle name="Percent 4" xfId="17868" xr:uid="{0D2AF6D7-26B9-4719-ADED-7AC95B66ABAC}"/>
    <cellStyle name="Percent 4 2" xfId="17869" xr:uid="{8905CF87-E0F5-4727-BEAA-59B02745B34E}"/>
    <cellStyle name="Percent 4 2 2" xfId="17870" xr:uid="{C3F00294-BA3E-4983-BB83-A50452493C8F}"/>
    <cellStyle name="Percent 4 2 3" xfId="17871" xr:uid="{12B7A0D5-4F88-4173-9A69-644CECFC1864}"/>
    <cellStyle name="Percent 4 3" xfId="17872" xr:uid="{63FAF11B-5A4E-4BCB-BF02-FF02EEC52727}"/>
    <cellStyle name="Percent 4 4" xfId="17873" xr:uid="{41E8764F-A234-458A-97B3-70AFF7534F30}"/>
    <cellStyle name="percent1" xfId="17874" xr:uid="{331AB398-B49D-4A88-A1CC-82E1C8F412F9}"/>
    <cellStyle name="PERCENTAGE" xfId="17875" xr:uid="{AA34ED3A-5B1F-43CE-940E-8C612F9622A6}"/>
    <cellStyle name="Percentual" xfId="17876" xr:uid="{383627A7-2F99-4F92-A341-0B20BF86302B}"/>
    <cellStyle name="Percentual 2" xfId="17877" xr:uid="{8A46CBC7-5BBE-4228-8EBE-B013AAAD1D2A}"/>
    <cellStyle name="Ponto" xfId="17878" xr:uid="{6AB4635A-7A9E-484F-9A48-24208E8719D8}"/>
    <cellStyle name="Ponto 2" xfId="17879" xr:uid="{0A68C827-78EA-4E52-B645-741596F216F4}"/>
    <cellStyle name="Porcentagem" xfId="1" builtinId="5"/>
    <cellStyle name="Porcentagem 10" xfId="17880" xr:uid="{8521D54F-1C3A-4E5F-B3DE-7B870A5AAFAA}"/>
    <cellStyle name="Porcentagem 10 2" xfId="6" xr:uid="{3FD78C95-940C-48FC-9220-59E2B3E725E6}"/>
    <cellStyle name="Porcentagem 10 3" xfId="17881" xr:uid="{D75152A6-00D3-4DAC-8C38-BDA317398C96}"/>
    <cellStyle name="Porcentagem 11" xfId="17882" xr:uid="{3C983242-5C7C-471A-A562-D985D0C5056D}"/>
    <cellStyle name="Porcentagem 11 2" xfId="17883" xr:uid="{45BB2B5E-5701-43EA-AEA2-4CCD1E36C8BA}"/>
    <cellStyle name="Porcentagem 11 2 2" xfId="17884" xr:uid="{6510AF91-9B0A-436B-BD36-CC1F774E4FD6}"/>
    <cellStyle name="Porcentagem 11 3" xfId="17885" xr:uid="{F6845CEB-856D-48AC-A941-4A411181948F}"/>
    <cellStyle name="Porcentagem 12" xfId="24" xr:uid="{9683BD09-4F37-4808-BCD3-F365D3860B4A}"/>
    <cellStyle name="Porcentagem 12 2" xfId="208" xr:uid="{3DAC08C2-B366-411A-B1E7-CAEAEE24A450}"/>
    <cellStyle name="Porcentagem 12 2 2" xfId="17887" xr:uid="{01C83903-D5FA-45FC-8653-CB9466FF72DA}"/>
    <cellStyle name="Porcentagem 12 2 2 2" xfId="25676" xr:uid="{AAB7070C-AABD-4847-A598-6780E0E29CCD}"/>
    <cellStyle name="Porcentagem 12 3" xfId="209" xr:uid="{09C245EB-59C7-456F-8438-69973ABAEB55}"/>
    <cellStyle name="Porcentagem 12 3 2" xfId="17888" xr:uid="{F97FED21-3350-44CC-9BE5-E30E0A98E81E}"/>
    <cellStyle name="Porcentagem 12 4" xfId="364" xr:uid="{E72F1554-78D7-4DDA-AA85-F8AF9C295718}"/>
    <cellStyle name="Porcentagem 12 4 2" xfId="17889" xr:uid="{6AB2E6EE-ADBD-4240-8389-E8FBD068C166}"/>
    <cellStyle name="Porcentagem 12 5" xfId="365" xr:uid="{D7411607-D172-4C68-A2EE-E49207D8DC3C}"/>
    <cellStyle name="Porcentagem 12 6" xfId="366" xr:uid="{AE597E29-1D7E-47CC-BDC0-1BB459716041}"/>
    <cellStyle name="Porcentagem 12 7" xfId="367" xr:uid="{F290DCF3-0D40-467A-B9AF-D25FC65D0392}"/>
    <cellStyle name="Porcentagem 12 8" xfId="368" xr:uid="{6DE832B4-E7FB-4D80-91BE-690BD490997C}"/>
    <cellStyle name="Porcentagem 12 9" xfId="17886" xr:uid="{FADAEC31-6A17-4686-9D18-84130FE4AE09}"/>
    <cellStyle name="Porcentagem 13" xfId="369" xr:uid="{BD57C5AA-F35B-4913-A661-DCA440EF9117}"/>
    <cellStyle name="Porcentagem 13 2" xfId="210" xr:uid="{E3DD4C1A-AFD6-4F7A-8A14-DCF84D4F9358}"/>
    <cellStyle name="Porcentagem 13 2 2" xfId="17892" xr:uid="{EA870896-AF74-49A3-A4C8-46B3FB9DA63E}"/>
    <cellStyle name="Porcentagem 13 2 2 2" xfId="26449" xr:uid="{6EF7BF64-0C66-4F8A-AAB6-343E19E019B1}"/>
    <cellStyle name="Porcentagem 13 2 3" xfId="17891" xr:uid="{DF1CA119-33B8-49D6-90BD-FAD73D6C85B3}"/>
    <cellStyle name="Porcentagem 13 3" xfId="17893" xr:uid="{3BC1BD67-105E-4B96-945B-0A09CCA270C4}"/>
    <cellStyle name="Porcentagem 13 3 2" xfId="17894" xr:uid="{AF912CE6-BBCB-4D29-BF1C-5E8786C99AEF}"/>
    <cellStyle name="Porcentagem 13 3 2 2" xfId="17895" xr:uid="{98BDCB80-2DE9-4C6D-9E12-B988128E4697}"/>
    <cellStyle name="Porcentagem 13 3 3" xfId="17896" xr:uid="{CD493163-900C-440A-B632-F0A0904944B2}"/>
    <cellStyle name="Porcentagem 13 4" xfId="17897" xr:uid="{DF647EB1-87B8-411A-8BDB-378586FC9B5F}"/>
    <cellStyle name="Porcentagem 13 5" xfId="17890" xr:uid="{F5B4B994-2292-419F-B869-E85C6B94F9CB}"/>
    <cellStyle name="Porcentagem 14" xfId="370" xr:uid="{72651F1D-6547-40D6-8403-70055CE81F5A}"/>
    <cellStyle name="Porcentagem 14 2" xfId="211" xr:uid="{6BC406DA-F248-474F-81E3-919E7E20330A}"/>
    <cellStyle name="Porcentagem 14 2 2" xfId="26450" xr:uid="{176F533E-1C50-442F-86E7-1E2BCD90C106}"/>
    <cellStyle name="Porcentagem 14 3" xfId="17899" xr:uid="{ABF5EA48-6300-4CBF-A5C5-F19B65B9A4C3}"/>
    <cellStyle name="Porcentagem 14 4" xfId="17898" xr:uid="{DA6807E8-0F06-4730-8D1C-79A8B2D24F48}"/>
    <cellStyle name="Porcentagem 15" xfId="371" xr:uid="{7DC466E4-AE6C-48DB-8E3C-93A2271C331C}"/>
    <cellStyle name="Porcentagem 15 2" xfId="212" xr:uid="{CE655136-2158-404B-9FC7-EDD0FB34C531}"/>
    <cellStyle name="Porcentagem 15 2 2" xfId="26451" xr:uid="{92629AA7-F762-4BF1-8ACA-68560D421164}"/>
    <cellStyle name="Porcentagem 15 3" xfId="17901" xr:uid="{C50650F2-7253-4737-8A48-DD7ABCDEF8DB}"/>
    <cellStyle name="Porcentagem 15 4" xfId="17900" xr:uid="{47E7043A-0BA8-47FB-82ED-7F4956CDD4BF}"/>
    <cellStyle name="Porcentagem 16" xfId="372" xr:uid="{033A450C-1FC0-4906-80DF-9316DCEB9E3F}"/>
    <cellStyle name="Porcentagem 16 2" xfId="213" xr:uid="{1538ABB4-D0BB-43FD-91C3-D85A66EDEF88}"/>
    <cellStyle name="Porcentagem 16 2 2" xfId="26452" xr:uid="{19027466-E7B5-421C-AF29-CEFD0ABD63D4}"/>
    <cellStyle name="Porcentagem 16 3" xfId="17903" xr:uid="{892DBD2F-426C-4451-9FB5-160723B76640}"/>
    <cellStyle name="Porcentagem 16 4" xfId="17902" xr:uid="{6CFF7785-B180-43C8-AD6E-6CB9EE19DCDF}"/>
    <cellStyle name="Porcentagem 17" xfId="373" xr:uid="{1F7E3B64-BF01-44E9-9FD1-C5FA7157FC91}"/>
    <cellStyle name="Porcentagem 17 2" xfId="214" xr:uid="{21CD97C6-EF4B-4A6B-8ECE-53E59310E0B8}"/>
    <cellStyle name="Porcentagem 17 2 2" xfId="17906" xr:uid="{A22C8CE9-B455-4BD2-A329-94994C680B94}"/>
    <cellStyle name="Porcentagem 17 2 3" xfId="17907" xr:uid="{C89DAE61-E144-45A5-AE98-AFA9C97246B7}"/>
    <cellStyle name="Porcentagem 17 2 4" xfId="17905" xr:uid="{F0E98CA2-E1E5-412D-B67D-14756F2B086D}"/>
    <cellStyle name="Porcentagem 17 3" xfId="17908" xr:uid="{3992836A-30A5-4F7A-B04F-85B68C59623B}"/>
    <cellStyle name="Porcentagem 17 4" xfId="17909" xr:uid="{03157D98-D316-41E9-933C-5F10470B1722}"/>
    <cellStyle name="Porcentagem 17 5" xfId="17904" xr:uid="{6D444968-EDC5-478F-9B96-29639E565A3E}"/>
    <cellStyle name="Porcentagem 18" xfId="374" xr:uid="{ED9F0100-CC21-4517-934D-344D16021099}"/>
    <cellStyle name="Porcentagem 18 2" xfId="215" xr:uid="{425F802A-5ABF-4ECA-B729-F36C1FA44C69}"/>
    <cellStyle name="Porcentagem 18 2 2" xfId="26453" xr:uid="{879CD7E8-7127-483A-8121-D2A5B6D7E1D9}"/>
    <cellStyle name="Porcentagem 18 3" xfId="17911" xr:uid="{9AD12272-2C76-4031-BB9C-78265258558F}"/>
    <cellStyle name="Porcentagem 18 4" xfId="17910" xr:uid="{41D31D4F-B307-4365-81CB-DF7E69CBA3F6}"/>
    <cellStyle name="Porcentagem 19" xfId="375" xr:uid="{5ACB00F6-6DED-4096-B4D9-613CED50A4BE}"/>
    <cellStyle name="Porcentagem 19 2" xfId="216" xr:uid="{71439052-63E5-4021-B393-267E74A73EEF}"/>
    <cellStyle name="Porcentagem 19 2 2" xfId="26454" xr:uid="{806CC5B7-8C07-4A6E-9F77-1E0A6EC07885}"/>
    <cellStyle name="Porcentagem 19 3" xfId="17913" xr:uid="{BDE626EE-C36C-4230-ADE8-D541A3535336}"/>
    <cellStyle name="Porcentagem 19 4" xfId="17912" xr:uid="{AAAFDA61-F396-4242-98C5-72A56EE98617}"/>
    <cellStyle name="Porcentagem 2" xfId="4" xr:uid="{CB93D6CB-918F-4AD8-BD5D-D6BB14405A7E}"/>
    <cellStyle name="Porcentagem 2 10" xfId="218" xr:uid="{CABCDB33-1FD9-4E86-853B-D15B45E5DF8A}"/>
    <cellStyle name="Porcentagem 2 10 2" xfId="376" xr:uid="{E372AA08-8BDB-436C-85E4-C404C2A63410}"/>
    <cellStyle name="Porcentagem 2 10 3" xfId="17914" xr:uid="{C49A2046-CC60-4588-B25F-D909E9BFB73C}"/>
    <cellStyle name="Porcentagem 2 11" xfId="219" xr:uid="{10540B96-3BE8-470B-92A3-FC139C4CA80E}"/>
    <cellStyle name="Porcentagem 2 11 2" xfId="17916" xr:uid="{61371B74-BAF5-445C-8F9A-7AA3C5541B8F}"/>
    <cellStyle name="Porcentagem 2 11 3" xfId="17915" xr:uid="{2917CFCA-22A7-4215-8DF8-7B4E51D76293}"/>
    <cellStyle name="Porcentagem 2 12" xfId="220" xr:uid="{7D7D93A0-BAA1-43C8-88AE-9E09F3E21910}"/>
    <cellStyle name="Porcentagem 2 12 2" xfId="17918" xr:uid="{80C98803-9E10-4F35-A46E-27D15CA2B29C}"/>
    <cellStyle name="Porcentagem 2 12 3" xfId="17917" xr:uid="{AEBF8950-F0D3-4BF3-A1B0-FE9BB5376727}"/>
    <cellStyle name="Porcentagem 2 13" xfId="221" xr:uid="{79C0DE44-5BB7-4AE3-8063-4798BF4EAFCC}"/>
    <cellStyle name="Porcentagem 2 13 2" xfId="17920" xr:uid="{15242873-4FE6-4ABD-8A18-77FC986EACF3}"/>
    <cellStyle name="Porcentagem 2 13 3" xfId="17919" xr:uid="{85B770DC-49A1-4FDF-B163-EC76F2336756}"/>
    <cellStyle name="Porcentagem 2 14" xfId="222" xr:uid="{3A6E6CA1-136F-4AC9-BE54-6AF862C0206A}"/>
    <cellStyle name="Porcentagem 2 14 2" xfId="17922" xr:uid="{D890E7B5-69DF-455A-A9D7-29DCEA347996}"/>
    <cellStyle name="Porcentagem 2 14 3" xfId="17921" xr:uid="{A245E14F-7370-4C22-852F-1DB6FE39DB9A}"/>
    <cellStyle name="Porcentagem 2 15" xfId="223" xr:uid="{71C85521-81AE-4A53-8550-288592FB411F}"/>
    <cellStyle name="Porcentagem 2 15 2" xfId="17924" xr:uid="{63AF9DC9-4B31-4B37-94FD-58C540208BEB}"/>
    <cellStyle name="Porcentagem 2 15 3" xfId="17923" xr:uid="{72250475-B55B-4E21-9BE8-2DD2E42A0042}"/>
    <cellStyle name="Porcentagem 2 16" xfId="224" xr:uid="{A35269A3-C4A2-4B74-86C8-EEBB56F43484}"/>
    <cellStyle name="Porcentagem 2 16 2" xfId="17926" xr:uid="{703FA758-0DB8-4A70-A4FD-B322E2BDC058}"/>
    <cellStyle name="Porcentagem 2 16 3" xfId="17925" xr:uid="{93FF1CAF-7DF4-4083-8652-B4FD77BD61A6}"/>
    <cellStyle name="Porcentagem 2 17" xfId="225" xr:uid="{8AFB3800-9407-4252-9B61-A6724D17B7FC}"/>
    <cellStyle name="Porcentagem 2 17 2" xfId="17928" xr:uid="{45AD5C99-80F3-4BCE-AB71-F265F0E708E0}"/>
    <cellStyle name="Porcentagem 2 17 2 2" xfId="17929" xr:uid="{87A3FDD8-0468-46DD-905A-5F715CD17421}"/>
    <cellStyle name="Porcentagem 2 17 2 3" xfId="26455" xr:uid="{FC1A1A8F-9CDD-4725-B91B-46C8554B6F13}"/>
    <cellStyle name="Porcentagem 2 17 3" xfId="17927" xr:uid="{07CA1587-FA1E-42FA-9BC0-FBD5DCA31E48}"/>
    <cellStyle name="Porcentagem 2 18" xfId="226" xr:uid="{2A254886-CBCE-48B3-B729-856079C958B4}"/>
    <cellStyle name="Porcentagem 2 18 2" xfId="26456" xr:uid="{FA70C26B-1567-4786-B157-471E1E89920D}"/>
    <cellStyle name="Porcentagem 2 19" xfId="227" xr:uid="{256E65F9-A564-4AF2-A56A-EC68EEE29789}"/>
    <cellStyle name="Porcentagem 2 19 2" xfId="26457" xr:uid="{C9F3F3CE-36B6-4AC5-920B-B961BD32109B}"/>
    <cellStyle name="Porcentagem 2 2" xfId="228" xr:uid="{263D3A3F-580F-400D-861B-DB83847D8C46}"/>
    <cellStyle name="Porcentagem 2 2 10" xfId="17930" xr:uid="{BBEE0DA6-0CCC-40F1-9D43-2E17719880C3}"/>
    <cellStyle name="Porcentagem 2 2 10 2" xfId="17931" xr:uid="{F38A64F8-64A1-4B91-AB04-04ED2EE9EA42}"/>
    <cellStyle name="Porcentagem 2 2 11" xfId="17932" xr:uid="{494F941E-4591-4DCF-9D48-3926CD324DFB}"/>
    <cellStyle name="Porcentagem 2 2 11 2" xfId="17933" xr:uid="{87692C95-DB7E-48D4-8EA9-37DDA4C33DE9}"/>
    <cellStyle name="Porcentagem 2 2 11 2 2" xfId="17934" xr:uid="{5BCF9D34-79F9-4FE2-8B02-40C479254B3C}"/>
    <cellStyle name="Porcentagem 2 2 11 2 2 2" xfId="17935" xr:uid="{FBEB2A64-933F-4771-9785-C1BF8A9CA0D2}"/>
    <cellStyle name="Porcentagem 2 2 11 2 2 2 2" xfId="17936" xr:uid="{AF607DC6-3D7D-4D29-B326-02A6A6A8B6D3}"/>
    <cellStyle name="Porcentagem 2 2 11 2 2 2 2 2" xfId="17937" xr:uid="{54378170-155D-452D-A160-EE0F000AD1DC}"/>
    <cellStyle name="Porcentagem 2 2 11 2 2 2 2 2 2" xfId="17938" xr:uid="{F6246C06-A9BF-4908-86EF-0E809F4F62AE}"/>
    <cellStyle name="Porcentagem 2 2 11 2 2 2 2 2 2 2" xfId="17939" xr:uid="{5D8EB576-DDDF-492A-8DC1-3E2814FF5769}"/>
    <cellStyle name="Porcentagem 2 2 11 2 2 2 2 2 2 2 2" xfId="17940" xr:uid="{D198407B-A71D-4559-8944-D724C7FABBFC}"/>
    <cellStyle name="Porcentagem 2 2 11 2 2 2 2 2 2 2 2 2" xfId="17941" xr:uid="{89E1AE8C-5114-4331-AD84-2C89B4DDFF66}"/>
    <cellStyle name="Porcentagem 2 2 11 2 2 2 2 2 2 3" xfId="17942" xr:uid="{3E882B3B-41C6-47DC-A807-C508DE2612E9}"/>
    <cellStyle name="Porcentagem 2 2 11 2 2 2 2 2 3" xfId="17943" xr:uid="{1AE8518D-3D57-47E7-8294-57D682D75B43}"/>
    <cellStyle name="Porcentagem 2 2 11 2 2 2 2 2 3 2" xfId="17944" xr:uid="{34D83DE1-7F6B-40D4-8DE4-62FB1A290E78}"/>
    <cellStyle name="Porcentagem 2 2 11 2 2 2 2 3" xfId="17945" xr:uid="{15FC84E1-8A6D-47E3-91CE-A33B8B4C84D9}"/>
    <cellStyle name="Porcentagem 2 2 11 2 2 2 2 3 2" xfId="17946" xr:uid="{5214D4CC-F378-48D0-A4E1-1AA3F626CE61}"/>
    <cellStyle name="Porcentagem 2 2 11 2 2 2 2 3 2 2" xfId="17947" xr:uid="{EE0BB06E-BAE9-4169-B3EC-0B4ACD8ED7C9}"/>
    <cellStyle name="Porcentagem 2 2 11 2 2 2 2 4" xfId="17948" xr:uid="{7799915E-0771-4023-963E-263A4739314A}"/>
    <cellStyle name="Porcentagem 2 2 11 2 2 2 3" xfId="17949" xr:uid="{CE990450-AEA3-43E4-9026-E9E911DD063A}"/>
    <cellStyle name="Porcentagem 2 2 11 2 2 2 3 2" xfId="17950" xr:uid="{A7A7AF90-C001-4911-9382-B057CC628A64}"/>
    <cellStyle name="Porcentagem 2 2 11 2 2 2 3 2 2" xfId="17951" xr:uid="{47BB21D3-D939-4F54-9397-346A84F3E310}"/>
    <cellStyle name="Porcentagem 2 2 11 2 2 2 3 2 2 2" xfId="17952" xr:uid="{7C711456-1C9D-4C7C-846F-2494CE2BD8DA}"/>
    <cellStyle name="Porcentagem 2 2 11 2 2 2 3 3" xfId="17953" xr:uid="{381EBEB8-42FC-4332-8491-77A72106DC91}"/>
    <cellStyle name="Porcentagem 2 2 11 2 2 2 4" xfId="17954" xr:uid="{A262EFC2-C05F-4A32-BA40-2B508A4C0DA0}"/>
    <cellStyle name="Porcentagem 2 2 11 2 2 2 4 2" xfId="17955" xr:uid="{A4433828-F8CB-4075-B321-0DD94306A810}"/>
    <cellStyle name="Porcentagem 2 2 11 2 2 3" xfId="17956" xr:uid="{3E2D7CD4-F6B1-49D3-8D17-59F9654806AE}"/>
    <cellStyle name="Porcentagem 2 2 11 2 2 3 2" xfId="17957" xr:uid="{0EDDDF1B-77C7-4A67-9535-5B80F6C30BBE}"/>
    <cellStyle name="Porcentagem 2 2 11 2 2 3 2 2" xfId="17958" xr:uid="{064D6E10-A0E9-4CFC-AE7F-B7B64D88FE63}"/>
    <cellStyle name="Porcentagem 2 2 11 2 2 3 2 2 2" xfId="17959" xr:uid="{B6839824-6850-4EF8-816D-BE7C7BA970DF}"/>
    <cellStyle name="Porcentagem 2 2 11 2 2 3 2 2 2 2" xfId="17960" xr:uid="{888CCF94-297B-4917-B54F-936D151299D1}"/>
    <cellStyle name="Porcentagem 2 2 11 2 2 3 2 3" xfId="17961" xr:uid="{11C2E192-70E9-4424-B238-6F1F455C5A51}"/>
    <cellStyle name="Porcentagem 2 2 11 2 2 3 3" xfId="17962" xr:uid="{60919C29-4593-46CB-A22F-BEE982382F58}"/>
    <cellStyle name="Porcentagem 2 2 11 2 2 3 3 2" xfId="17963" xr:uid="{287563CF-7133-4D93-9053-4ED4BCA1CD73}"/>
    <cellStyle name="Porcentagem 2 2 11 2 2 4" xfId="17964" xr:uid="{6CE541CA-FB47-404E-B754-E2DEA4482FB6}"/>
    <cellStyle name="Porcentagem 2 2 11 2 2 4 2" xfId="17965" xr:uid="{CAA08273-9558-4C1A-9E55-7569DB62296C}"/>
    <cellStyle name="Porcentagem 2 2 11 2 2 4 2 2" xfId="17966" xr:uid="{45A544FD-849D-4407-88F3-D32A0477041F}"/>
    <cellStyle name="Porcentagem 2 2 11 2 2 5" xfId="17967" xr:uid="{1E59E38D-136E-49E4-9F12-13EB952F9975}"/>
    <cellStyle name="Porcentagem 2 2 11 2 3" xfId="17968" xr:uid="{18644A44-87DC-4344-9AEB-AF5E8FB75253}"/>
    <cellStyle name="Porcentagem 2 2 11 2 3 2" xfId="17969" xr:uid="{FE6C1E96-FAB3-4B82-9892-BDD316BF0B13}"/>
    <cellStyle name="Porcentagem 2 2 11 2 3 2 2" xfId="17970" xr:uid="{935CDE3E-1F6B-41B7-AEDA-E26EA30E3335}"/>
    <cellStyle name="Porcentagem 2 2 11 2 3 2 2 2" xfId="17971" xr:uid="{952AC916-5FFF-4E18-9928-1D17C0AEE22D}"/>
    <cellStyle name="Porcentagem 2 2 11 2 3 2 2 2 2" xfId="17972" xr:uid="{5B0A2F52-1C7C-4BA9-B0AB-A75B89B1B16B}"/>
    <cellStyle name="Porcentagem 2 2 11 2 3 2 2 2 2 2" xfId="17973" xr:uid="{C780B036-F339-4B7F-B562-73B67EE36C6D}"/>
    <cellStyle name="Porcentagem 2 2 11 2 3 2 2 3" xfId="17974" xr:uid="{F891804A-AD5C-43D4-AD5B-D30627365059}"/>
    <cellStyle name="Porcentagem 2 2 11 2 3 2 3" xfId="17975" xr:uid="{6F21DCCF-C429-45C0-A7FD-82E0B336516B}"/>
    <cellStyle name="Porcentagem 2 2 11 2 3 2 3 2" xfId="17976" xr:uid="{15590EFB-5C22-4F2D-8FA9-D795350811C2}"/>
    <cellStyle name="Porcentagem 2 2 11 2 3 3" xfId="17977" xr:uid="{D02E0205-0986-4A0A-8ACE-B05DF71586BB}"/>
    <cellStyle name="Porcentagem 2 2 11 2 3 3 2" xfId="17978" xr:uid="{53746BCB-28C2-460C-9202-9319E2427B43}"/>
    <cellStyle name="Porcentagem 2 2 11 2 3 3 2 2" xfId="17979" xr:uid="{63A28D3C-CFF4-4E0E-92AE-B78D9CB86411}"/>
    <cellStyle name="Porcentagem 2 2 11 2 3 4" xfId="17980" xr:uid="{62151394-FF99-4B87-8987-DDA6E7418FF0}"/>
    <cellStyle name="Porcentagem 2 2 11 2 4" xfId="17981" xr:uid="{67AC411B-4A74-4892-8C6B-89E3A0DD07DE}"/>
    <cellStyle name="Porcentagem 2 2 11 2 4 2" xfId="17982" xr:uid="{1BF958D5-030D-49B7-BB96-5B888E020A8D}"/>
    <cellStyle name="Porcentagem 2 2 11 2 4 2 2" xfId="17983" xr:uid="{C5E9D4BD-80C5-4425-AEF1-0533E8A04540}"/>
    <cellStyle name="Porcentagem 2 2 11 2 4 2 2 2" xfId="17984" xr:uid="{0EC66598-3EDD-45B6-9B9A-1B4252846103}"/>
    <cellStyle name="Porcentagem 2 2 11 2 4 3" xfId="17985" xr:uid="{607410C8-5161-4FF5-B5CF-A39CDD923F96}"/>
    <cellStyle name="Porcentagem 2 2 11 2 5" xfId="17986" xr:uid="{20AE7121-DE8D-4172-BA05-3479F6B68F1D}"/>
    <cellStyle name="Porcentagem 2 2 11 2 5 2" xfId="17987" xr:uid="{F5A56D2B-DE25-428E-92A5-0B26B67A17AA}"/>
    <cellStyle name="Porcentagem 2 2 11 3" xfId="17988" xr:uid="{E30398A0-067C-4C01-B048-D1F531EB5826}"/>
    <cellStyle name="Porcentagem 2 2 11 3 2" xfId="17989" xr:uid="{F44C024E-CB32-4528-A102-17D2584230EE}"/>
    <cellStyle name="Porcentagem 2 2 11 3 2 2" xfId="17990" xr:uid="{9928DEFD-3980-4863-BFAE-3B7108C38ED3}"/>
    <cellStyle name="Porcentagem 2 2 11 3 2 2 2" xfId="17991" xr:uid="{6856050C-87A3-4617-880F-A69A3749359E}"/>
    <cellStyle name="Porcentagem 2 2 11 3 2 2 2 2" xfId="17992" xr:uid="{9EE09D71-E9DC-4714-A69A-6E92C138A8B5}"/>
    <cellStyle name="Porcentagem 2 2 11 3 2 2 2 2 2" xfId="17993" xr:uid="{5B444511-E0D7-4C46-A64F-2E9406B2119E}"/>
    <cellStyle name="Porcentagem 2 2 11 3 2 2 2 2 2 2" xfId="17994" xr:uid="{62B25AC9-7867-40E5-A2AE-8203029EC840}"/>
    <cellStyle name="Porcentagem 2 2 11 3 2 2 2 3" xfId="17995" xr:uid="{9AA520AD-61AF-4C7D-9BE7-0129BBFAB7EC}"/>
    <cellStyle name="Porcentagem 2 2 11 3 2 2 3" xfId="17996" xr:uid="{E1B389C4-6348-493B-89DE-52499DB50565}"/>
    <cellStyle name="Porcentagem 2 2 11 3 2 2 3 2" xfId="17997" xr:uid="{7E4F9A95-7B9A-49AC-BAA5-D2840C482DCB}"/>
    <cellStyle name="Porcentagem 2 2 11 3 2 3" xfId="17998" xr:uid="{B7BA41F6-ED30-4DEE-8245-199AD3FD96E4}"/>
    <cellStyle name="Porcentagem 2 2 11 3 2 3 2" xfId="17999" xr:uid="{9B8A5EC1-A3A2-4E07-B900-39FE264FEC74}"/>
    <cellStyle name="Porcentagem 2 2 11 3 2 3 2 2" xfId="18000" xr:uid="{4C25CD6E-6BB9-4EC4-B550-0BF130E90F56}"/>
    <cellStyle name="Porcentagem 2 2 11 3 2 4" xfId="18001" xr:uid="{7CDB2A0D-DD07-4BFB-B178-D64B0924A958}"/>
    <cellStyle name="Porcentagem 2 2 11 3 3" xfId="18002" xr:uid="{BDD7D698-A55F-4CC5-912A-18C71390CB31}"/>
    <cellStyle name="Porcentagem 2 2 11 3 3 2" xfId="18003" xr:uid="{1E01730A-57AC-4FE2-86FA-62656A2A8E3B}"/>
    <cellStyle name="Porcentagem 2 2 11 3 3 2 2" xfId="18004" xr:uid="{0C552CB8-460D-4C16-A776-5C39B9C1BC07}"/>
    <cellStyle name="Porcentagem 2 2 11 3 3 2 2 2" xfId="18005" xr:uid="{12B9E133-641D-434A-A6AB-16520A7C0DC7}"/>
    <cellStyle name="Porcentagem 2 2 11 3 3 3" xfId="18006" xr:uid="{BD75E0DC-C7F1-490F-9F2A-C7E5D6517C2E}"/>
    <cellStyle name="Porcentagem 2 2 11 3 4" xfId="18007" xr:uid="{F0F49D0A-9705-4133-B9D3-A162AC4D97F2}"/>
    <cellStyle name="Porcentagem 2 2 11 3 4 2" xfId="18008" xr:uid="{47B4B723-69BE-4DF0-A4CB-BDF9928485FF}"/>
    <cellStyle name="Porcentagem 2 2 11 4" xfId="18009" xr:uid="{0912CBB8-4A58-4992-B16F-A2EDB952B766}"/>
    <cellStyle name="Porcentagem 2 2 11 4 2" xfId="18010" xr:uid="{EC243A85-05CA-4444-8938-0B20181C5ABA}"/>
    <cellStyle name="Porcentagem 2 2 11 4 2 2" xfId="18011" xr:uid="{6F3F63A6-7BB9-482E-B857-02C24385FDDC}"/>
    <cellStyle name="Porcentagem 2 2 11 4 2 2 2" xfId="18012" xr:uid="{0CC720FC-E46B-4088-A794-BA196E804E4F}"/>
    <cellStyle name="Porcentagem 2 2 11 4 2 2 2 2" xfId="18013" xr:uid="{F486E9A0-AD23-4DF4-8E9B-D312F3A27894}"/>
    <cellStyle name="Porcentagem 2 2 11 4 2 3" xfId="18014" xr:uid="{E051FAE0-99EB-4EF1-8DF1-8C12E23870EB}"/>
    <cellStyle name="Porcentagem 2 2 11 4 3" xfId="18015" xr:uid="{A9BD832D-960E-460D-BB5D-1E4B64E83DE6}"/>
    <cellStyle name="Porcentagem 2 2 11 4 3 2" xfId="18016" xr:uid="{8B44BFA7-2999-482C-A316-7A78835F1EFC}"/>
    <cellStyle name="Porcentagem 2 2 11 5" xfId="18017" xr:uid="{778AC93A-B354-4AE5-B5D5-F772D12F83BE}"/>
    <cellStyle name="Porcentagem 2 2 11 5 2" xfId="18018" xr:uid="{56D8086C-FE62-4EEB-9200-D1BC172F473A}"/>
    <cellStyle name="Porcentagem 2 2 11 5 2 2" xfId="18019" xr:uid="{E3258F9C-D408-4430-879E-5836555A9543}"/>
    <cellStyle name="Porcentagem 2 2 11 6" xfId="18020" xr:uid="{6D447CBC-AB68-4269-B619-C1B6A7BC01E7}"/>
    <cellStyle name="Porcentagem 2 2 12" xfId="18021" xr:uid="{C16E37A9-AE4C-4319-AFB0-8DD7DCC99C20}"/>
    <cellStyle name="Porcentagem 2 2 12 2" xfId="18022" xr:uid="{09C3585D-89BF-47D6-B371-1D1C1845DFD0}"/>
    <cellStyle name="Porcentagem 2 2 12 2 2" xfId="18023" xr:uid="{B2F12C43-9309-4897-8A04-B2D43FB90DA9}"/>
    <cellStyle name="Porcentagem 2 2 12 2 2 2" xfId="18024" xr:uid="{5CC80E54-CE8C-4A1D-8850-34BA0BA41351}"/>
    <cellStyle name="Porcentagem 2 2 12 2 2 2 2" xfId="18025" xr:uid="{3AC74949-C428-4058-BEA2-90C672D98E86}"/>
    <cellStyle name="Porcentagem 2 2 12 2 2 2 2 2" xfId="18026" xr:uid="{9CF5B8A1-13EB-426D-A5EF-C4BA11B07DB4}"/>
    <cellStyle name="Porcentagem 2 2 12 2 2 2 2 2 2" xfId="18027" xr:uid="{B0905DA8-3B8F-472B-AD28-3B44D83793AB}"/>
    <cellStyle name="Porcentagem 2 2 12 2 2 2 2 2 2 2" xfId="18028" xr:uid="{8264C026-C6B9-4236-BFFD-F8AC2A33E3C4}"/>
    <cellStyle name="Porcentagem 2 2 12 2 2 2 2 3" xfId="18029" xr:uid="{45EE220E-E531-4E9A-B4AB-B54B9BF2BD86}"/>
    <cellStyle name="Porcentagem 2 2 12 2 2 2 3" xfId="18030" xr:uid="{652D0BDE-A4D2-408E-BD15-B018774D150F}"/>
    <cellStyle name="Porcentagem 2 2 12 2 2 2 3 2" xfId="18031" xr:uid="{8360D9FB-ACCD-40B8-BCF5-84F8949420EA}"/>
    <cellStyle name="Porcentagem 2 2 12 2 2 3" xfId="18032" xr:uid="{69225F53-61E8-450E-9429-0351ADC162B9}"/>
    <cellStyle name="Porcentagem 2 2 12 2 2 3 2" xfId="18033" xr:uid="{F5CCD03E-1E92-486C-A18C-C6F34484131C}"/>
    <cellStyle name="Porcentagem 2 2 12 2 2 3 2 2" xfId="18034" xr:uid="{B6637FDF-6D5E-4BA0-83A7-4E19172A34D8}"/>
    <cellStyle name="Porcentagem 2 2 12 2 2 4" xfId="18035" xr:uid="{6D9E1B6B-F09D-49AA-9A43-7F47559D96AF}"/>
    <cellStyle name="Porcentagem 2 2 12 2 3" xfId="18036" xr:uid="{B1F0E4C4-BE5D-494B-9FB5-95170E71E776}"/>
    <cellStyle name="Porcentagem 2 2 12 2 3 2" xfId="18037" xr:uid="{2EA72554-F407-485C-A61D-2AACD0794792}"/>
    <cellStyle name="Porcentagem 2 2 12 2 3 2 2" xfId="18038" xr:uid="{2C67595F-F647-47E8-B9C3-2F987E72AA1E}"/>
    <cellStyle name="Porcentagem 2 2 12 2 3 2 2 2" xfId="18039" xr:uid="{3DBCB15F-9DAE-449C-863F-219C7302AF62}"/>
    <cellStyle name="Porcentagem 2 2 12 2 3 3" xfId="18040" xr:uid="{D2B16C65-7EBF-4A61-8F7F-CE4C2BD1C4CA}"/>
    <cellStyle name="Porcentagem 2 2 12 2 4" xfId="18041" xr:uid="{EF428327-A320-4AE4-A231-A5DA05101C34}"/>
    <cellStyle name="Porcentagem 2 2 12 2 4 2" xfId="18042" xr:uid="{B4381C30-58A6-4026-9B74-C32A3E98C47C}"/>
    <cellStyle name="Porcentagem 2 2 12 3" xfId="18043" xr:uid="{55428F92-0A3B-4482-9CEB-345EDCE7F1EB}"/>
    <cellStyle name="Porcentagem 2 2 12 3 2" xfId="18044" xr:uid="{98224592-9380-47A1-A25B-6CE52B133340}"/>
    <cellStyle name="Porcentagem 2 2 12 3 2 2" xfId="18045" xr:uid="{21A282DE-9C3C-48CB-82CF-7E1C3265A497}"/>
    <cellStyle name="Porcentagem 2 2 12 3 2 2 2" xfId="18046" xr:uid="{55F07649-8DEB-475F-AFBD-035A81EA5E61}"/>
    <cellStyle name="Porcentagem 2 2 12 3 2 2 2 2" xfId="18047" xr:uid="{90C59287-66FD-4E43-9FA9-B423FE6C6E04}"/>
    <cellStyle name="Porcentagem 2 2 12 3 2 3" xfId="18048" xr:uid="{3B3207FF-D288-4120-8812-F61D798D62C1}"/>
    <cellStyle name="Porcentagem 2 2 12 3 3" xfId="18049" xr:uid="{3A17BE42-D0F6-4661-B94F-B50DAAF927B5}"/>
    <cellStyle name="Porcentagem 2 2 12 3 3 2" xfId="18050" xr:uid="{A13F19D3-2385-4F2F-9058-CA5208C750AB}"/>
    <cellStyle name="Porcentagem 2 2 12 4" xfId="18051" xr:uid="{E73274AC-C819-48EB-A8D5-6784BF826FBC}"/>
    <cellStyle name="Porcentagem 2 2 12 4 2" xfId="18052" xr:uid="{759BB7A3-B011-4347-8A05-9FE36DA662A9}"/>
    <cellStyle name="Porcentagem 2 2 12 4 2 2" xfId="18053" xr:uid="{490D01C9-5476-4C0F-A53E-C75F4E29FD10}"/>
    <cellStyle name="Porcentagem 2 2 12 5" xfId="18054" xr:uid="{CA88D209-7FF9-4B23-B780-2380F4965A79}"/>
    <cellStyle name="Porcentagem 2 2 13" xfId="18055" xr:uid="{95B16D09-BC24-4CE8-A66B-DA78ECE0591D}"/>
    <cellStyle name="Porcentagem 2 2 13 2" xfId="18056" xr:uid="{A7F84905-7C56-4ECE-97F3-893CE580F750}"/>
    <cellStyle name="Porcentagem 2 2 13 2 2" xfId="18057" xr:uid="{AF587805-19B8-4FF2-9C31-0F22C6528263}"/>
    <cellStyle name="Porcentagem 2 2 13 2 2 2" xfId="18058" xr:uid="{CB4BDE41-9560-44F4-A2DF-0AAC8D3D09EE}"/>
    <cellStyle name="Porcentagem 2 2 13 2 2 2 2" xfId="18059" xr:uid="{48FFB375-23BC-48DC-901C-A5D96EEFB56E}"/>
    <cellStyle name="Porcentagem 2 2 13 2 2 2 2 2" xfId="18060" xr:uid="{D5BF70B5-D7C6-4C2D-9BCE-04B3ED9ACB2F}"/>
    <cellStyle name="Porcentagem 2 2 13 2 2 3" xfId="18061" xr:uid="{6F2BFC04-80FF-485C-B614-5499841A2854}"/>
    <cellStyle name="Porcentagem 2 2 13 2 3" xfId="18062" xr:uid="{FADFA668-1C01-4250-BBDB-06A828FB529F}"/>
    <cellStyle name="Porcentagem 2 2 13 2 3 2" xfId="18063" xr:uid="{74201CE0-1228-4050-908C-5BD73C5E6957}"/>
    <cellStyle name="Porcentagem 2 2 13 3" xfId="18064" xr:uid="{184AF243-A215-4BA1-9AFB-65141806E0CE}"/>
    <cellStyle name="Porcentagem 2 2 13 3 2" xfId="18065" xr:uid="{18FCEEFA-C43B-423D-8BC7-0A2A7D391AC0}"/>
    <cellStyle name="Porcentagem 2 2 13 3 2 2" xfId="18066" xr:uid="{41BBF562-87D7-46BB-A201-99813CA6D3B7}"/>
    <cellStyle name="Porcentagem 2 2 13 4" xfId="18067" xr:uid="{2D4480DD-17F7-45D8-92A4-B78974B76D32}"/>
    <cellStyle name="Porcentagem 2 2 14" xfId="18068" xr:uid="{6D471D77-EC06-4DAF-BDC8-41111DB69BD2}"/>
    <cellStyle name="Porcentagem 2 2 14 2" xfId="18069" xr:uid="{B2AD71D0-0813-4874-97C9-626BC65064DC}"/>
    <cellStyle name="Porcentagem 2 2 14 2 2" xfId="18070" xr:uid="{2360EDD0-DE73-4C9B-B380-0BF3471C2C09}"/>
    <cellStyle name="Porcentagem 2 2 14 2 2 2" xfId="18071" xr:uid="{69B9CFE3-8680-40A1-AC27-18ED5A04E07E}"/>
    <cellStyle name="Porcentagem 2 2 14 3" xfId="18072" xr:uid="{1E0F0941-F11A-4A91-AABB-3639451579EA}"/>
    <cellStyle name="Porcentagem 2 2 15" xfId="18073" xr:uid="{7913F50E-8AA0-4516-86E7-72BEEAB720F6}"/>
    <cellStyle name="Porcentagem 2 2 15 2" xfId="18074" xr:uid="{27CF773F-54A1-4680-A294-FC6B202D2CC4}"/>
    <cellStyle name="Porcentagem 2 2 16" xfId="18075" xr:uid="{C7DCF42D-B86F-456A-BCBE-FC1D1719E1EF}"/>
    <cellStyle name="Porcentagem 2 2 16 2" xfId="18076" xr:uid="{D846B15A-5A92-4DAF-8F9D-E0CED612D1E1}"/>
    <cellStyle name="Porcentagem 2 2 17" xfId="25681" xr:uid="{B4C818D4-2EEE-4BC3-B3DA-513C572B7678}"/>
    <cellStyle name="Porcentagem 2 2 2" xfId="18077" xr:uid="{8E65E58F-E290-4AA4-98A1-97A239D8757D}"/>
    <cellStyle name="Porcentagem 2 2 2 10" xfId="18078" xr:uid="{0A4592C2-6D2A-4936-A7C3-B69803C484AC}"/>
    <cellStyle name="Porcentagem 2 2 2 10 2" xfId="18079" xr:uid="{34B44CE7-B085-42A0-868B-893DE1303D69}"/>
    <cellStyle name="Porcentagem 2 2 2 10 2 2" xfId="18080" xr:uid="{3B4D3ED6-E239-4F67-B31E-D9171E2037B9}"/>
    <cellStyle name="Porcentagem 2 2 2 10 2 2 2" xfId="18081" xr:uid="{7DB047AC-3943-450A-BE14-ECA9B56C8EA0}"/>
    <cellStyle name="Porcentagem 2 2 2 10 2 2 2 2" xfId="18082" xr:uid="{567175A6-AC8D-4B91-BC1A-25F371544B33}"/>
    <cellStyle name="Porcentagem 2 2 2 10 2 2 2 2 2" xfId="18083" xr:uid="{9138BC3D-B8AD-4E57-B18A-847A9E94CE75}"/>
    <cellStyle name="Porcentagem 2 2 2 10 2 2 2 2 2 2" xfId="18084" xr:uid="{4A427542-8FB4-4D79-BBAE-AD8F59880862}"/>
    <cellStyle name="Porcentagem 2 2 2 10 2 2 2 2 2 2 2" xfId="18085" xr:uid="{AEE36924-DADC-42AF-9463-1778AA314BFB}"/>
    <cellStyle name="Porcentagem 2 2 2 10 2 2 2 2 2 2 2 2" xfId="18086" xr:uid="{0B0D608A-3F56-4285-833B-554422CC4554}"/>
    <cellStyle name="Porcentagem 2 2 2 10 2 2 2 2 2 2 2 2 2" xfId="18087" xr:uid="{E79E8775-56A3-49CA-A5A1-51FEE607A15F}"/>
    <cellStyle name="Porcentagem 2 2 2 10 2 2 2 2 2 2 2 2 2 2" xfId="18088" xr:uid="{ADBA93DC-5A70-4AA4-80FB-2B74936A3F6F}"/>
    <cellStyle name="Porcentagem 2 2 2 10 2 2 2 2 2 2 3" xfId="18089" xr:uid="{025639D6-B6A2-4ECC-B71E-DA21C2AF956B}"/>
    <cellStyle name="Porcentagem 2 2 2 10 2 2 2 2 2 2 3 2" xfId="18090" xr:uid="{DC71DD99-46BB-4586-8F2C-337A81071986}"/>
    <cellStyle name="Porcentagem 2 2 2 10 2 2 2 2 2 3" xfId="18091" xr:uid="{E1A4C678-2B4C-4705-BD11-BF6129F2030E}"/>
    <cellStyle name="Porcentagem 2 2 2 10 2 2 2 2 2 3 2" xfId="18092" xr:uid="{6B68367E-969A-4FD3-80AA-4F368E4DEED7}"/>
    <cellStyle name="Porcentagem 2 2 2 10 2 2 2 2 2 3 2 2" xfId="18093" xr:uid="{931009E7-A7A1-4F19-8988-26A7A459C393}"/>
    <cellStyle name="Porcentagem 2 2 2 10 2 2 2 2 3" xfId="18094" xr:uid="{8760DB52-8B8F-4A73-857B-B4DACAF2D427}"/>
    <cellStyle name="Porcentagem 2 2 2 10 2 2 2 2 3 2" xfId="18095" xr:uid="{3678CFB5-9573-4E93-9ACA-4DE1EE54D603}"/>
    <cellStyle name="Porcentagem 2 2 2 10 2 2 2 2 3 2 2" xfId="18096" xr:uid="{9C4F672A-AAC3-4E23-AB0C-76C44218F94E}"/>
    <cellStyle name="Porcentagem 2 2 2 10 2 2 2 2 3 2 2 2" xfId="18097" xr:uid="{5AED0642-5AEA-4763-BD2F-7105BC21903A}"/>
    <cellStyle name="Porcentagem 2 2 2 10 2 2 2 2 4" xfId="18098" xr:uid="{FB8BB89E-A4F8-47C9-8FA9-96D5052F6379}"/>
    <cellStyle name="Porcentagem 2 2 2 10 2 2 2 2 4 2" xfId="18099" xr:uid="{966E132A-B628-419D-B1DE-F18F05DBAC86}"/>
    <cellStyle name="Porcentagem 2 2 2 10 2 2 2 3" xfId="18100" xr:uid="{4E558457-EEC3-49A2-848D-FF425777981C}"/>
    <cellStyle name="Porcentagem 2 2 2 10 2 2 2 3 2" xfId="18101" xr:uid="{60F7E3FC-93D5-4078-BA3F-4A116DEE1B3D}"/>
    <cellStyle name="Porcentagem 2 2 2 10 2 2 2 3 2 2" xfId="18102" xr:uid="{DB63C3D0-1D68-49D3-BFB2-B97D8E621B0D}"/>
    <cellStyle name="Porcentagem 2 2 2 10 2 2 2 3 2 2 2" xfId="18103" xr:uid="{39C6C13A-E552-4BAF-8944-EDCC6C71474D}"/>
    <cellStyle name="Porcentagem 2 2 2 10 2 2 2 3 2 2 2 2" xfId="18104" xr:uid="{D0876C11-081B-43DB-82F5-76F5016EB5E9}"/>
    <cellStyle name="Porcentagem 2 2 2 10 2 2 2 3 3" xfId="18105" xr:uid="{D5F15AEB-021E-4695-81BA-9359C8BBBB86}"/>
    <cellStyle name="Porcentagem 2 2 2 10 2 2 2 3 3 2" xfId="18106" xr:uid="{009198CB-9CD3-41B6-B183-69837BD676B1}"/>
    <cellStyle name="Porcentagem 2 2 2 10 2 2 2 4" xfId="18107" xr:uid="{4852FE35-D3D2-49C3-99C0-E270B517215E}"/>
    <cellStyle name="Porcentagem 2 2 2 10 2 2 2 4 2" xfId="18108" xr:uid="{0CAC4346-D82E-48C6-AEAC-880683922CC7}"/>
    <cellStyle name="Porcentagem 2 2 2 10 2 2 2 4 2 2" xfId="18109" xr:uid="{F95E00A5-5072-48A4-9DF6-9A930FF03F6D}"/>
    <cellStyle name="Porcentagem 2 2 2 10 2 2 3" xfId="18110" xr:uid="{33281CF3-E3B2-447F-9632-23CDA5E30D58}"/>
    <cellStyle name="Porcentagem 2 2 2 10 2 2 3 2" xfId="18111" xr:uid="{90F4285D-D1B1-4AA6-B9EF-3BE2D52BB70A}"/>
    <cellStyle name="Porcentagem 2 2 2 10 2 2 3 2 2" xfId="18112" xr:uid="{19126DBF-2482-438D-A847-335200D02CFD}"/>
    <cellStyle name="Porcentagem 2 2 2 10 2 2 3 2 2 2" xfId="18113" xr:uid="{E25E78FF-A990-45B0-B216-DB77BB32F8E0}"/>
    <cellStyle name="Porcentagem 2 2 2 10 2 2 3 2 2 2 2" xfId="18114" xr:uid="{37ACCA51-9DE6-4CC3-9845-8A45854A5044}"/>
    <cellStyle name="Porcentagem 2 2 2 10 2 2 3 2 2 2 2 2" xfId="18115" xr:uid="{6892B824-55C7-47E7-B028-EB583E764E47}"/>
    <cellStyle name="Porcentagem 2 2 2 10 2 2 3 2 3" xfId="18116" xr:uid="{BFEAA829-291E-4AC2-8004-08C771BA6C30}"/>
    <cellStyle name="Porcentagem 2 2 2 10 2 2 3 2 3 2" xfId="18117" xr:uid="{DFA6F3A0-0D92-4956-BD8F-B6D624354AA7}"/>
    <cellStyle name="Porcentagem 2 2 2 10 2 2 3 3" xfId="18118" xr:uid="{43620987-2FF0-469A-8804-1B0D170F503B}"/>
    <cellStyle name="Porcentagem 2 2 2 10 2 2 3 3 2" xfId="18119" xr:uid="{650E84F1-5CCC-43F8-8679-60AB5D1CF11B}"/>
    <cellStyle name="Porcentagem 2 2 2 10 2 2 3 3 2 2" xfId="18120" xr:uid="{2ACA1AE4-01A7-49C6-B148-E5B0B673C868}"/>
    <cellStyle name="Porcentagem 2 2 2 10 2 2 4" xfId="18121" xr:uid="{2A5AC8AD-3A4F-4866-8529-A46B7EAB83CA}"/>
    <cellStyle name="Porcentagem 2 2 2 10 2 2 4 2" xfId="18122" xr:uid="{503A62FE-371B-49AF-96C5-802E6596BCE5}"/>
    <cellStyle name="Porcentagem 2 2 2 10 2 2 4 2 2" xfId="18123" xr:uid="{149FD28F-7F44-4342-B728-84D498BDB5D1}"/>
    <cellStyle name="Porcentagem 2 2 2 10 2 2 4 2 2 2" xfId="18124" xr:uid="{8BDE51BE-6EE2-4E6B-A056-EDF599EBEBF9}"/>
    <cellStyle name="Porcentagem 2 2 2 10 2 2 5" xfId="18125" xr:uid="{8DA86539-F184-4CCF-B0BB-DDB3A5FCDF43}"/>
    <cellStyle name="Porcentagem 2 2 2 10 2 2 5 2" xfId="18126" xr:uid="{87B4707A-791F-4C17-91A2-30A0FB0B10E8}"/>
    <cellStyle name="Porcentagem 2 2 2 10 2 3" xfId="18127" xr:uid="{CE7E1573-6205-47C6-86DC-D2597CC9786B}"/>
    <cellStyle name="Porcentagem 2 2 2 10 2 3 2" xfId="18128" xr:uid="{2DE387C4-D739-420F-8C31-E886C667E28B}"/>
    <cellStyle name="Porcentagem 2 2 2 10 2 3 2 2" xfId="18129" xr:uid="{46D64A1F-3A6B-40DA-8131-63F0D014505E}"/>
    <cellStyle name="Porcentagem 2 2 2 10 2 3 2 2 2" xfId="18130" xr:uid="{F8783F97-893E-413B-A91F-A5C3505C4A57}"/>
    <cellStyle name="Porcentagem 2 2 2 10 2 3 2 2 2 2" xfId="18131" xr:uid="{6C93E43F-6BAB-406C-B0FD-01F90222D553}"/>
    <cellStyle name="Porcentagem 2 2 2 10 2 3 2 2 2 2 2" xfId="18132" xr:uid="{B7CAE688-E9B4-40BF-92BC-4176B7C02ABB}"/>
    <cellStyle name="Porcentagem 2 2 2 10 2 3 2 2 2 2 2 2" xfId="18133" xr:uid="{777325DB-1852-4EDD-8B3F-B6485D10F4A3}"/>
    <cellStyle name="Porcentagem 2 2 2 10 2 3 2 2 3" xfId="18134" xr:uid="{037CC03E-3446-4970-975F-95CF855CD01C}"/>
    <cellStyle name="Porcentagem 2 2 2 10 2 3 2 2 3 2" xfId="18135" xr:uid="{4302FCFF-3714-4F23-BDA3-F35D4CBCC362}"/>
    <cellStyle name="Porcentagem 2 2 2 10 2 3 2 3" xfId="18136" xr:uid="{291386E4-D800-42E6-AAC7-6715BDA8B6DD}"/>
    <cellStyle name="Porcentagem 2 2 2 10 2 3 2 3 2" xfId="18137" xr:uid="{893C8CF0-EC27-42C0-AC10-9F738835A16D}"/>
    <cellStyle name="Porcentagem 2 2 2 10 2 3 2 3 2 2" xfId="18138" xr:uid="{55BC3999-07FF-4F73-BA5B-6761E873C0E0}"/>
    <cellStyle name="Porcentagem 2 2 2 10 2 3 3" xfId="18139" xr:uid="{A369B701-9DE6-4BEA-BE71-3891C305E973}"/>
    <cellStyle name="Porcentagem 2 2 2 10 2 3 3 2" xfId="18140" xr:uid="{3DA4FC83-F5E5-4242-8827-5F0220929EEB}"/>
    <cellStyle name="Porcentagem 2 2 2 10 2 3 3 2 2" xfId="18141" xr:uid="{8A86B65C-FE44-43F6-8F94-65BE6FEEE9A3}"/>
    <cellStyle name="Porcentagem 2 2 2 10 2 3 3 2 2 2" xfId="18142" xr:uid="{326FB5F2-1936-45BF-8BF9-D3FDED977441}"/>
    <cellStyle name="Porcentagem 2 2 2 10 2 3 4" xfId="18143" xr:uid="{4BCFA828-C22A-4DDB-B4E3-2759A0BBC39D}"/>
    <cellStyle name="Porcentagem 2 2 2 10 2 3 4 2" xfId="18144" xr:uid="{1C7C6B6F-354F-43B6-95C4-F76AEFAC42C4}"/>
    <cellStyle name="Porcentagem 2 2 2 10 2 4" xfId="18145" xr:uid="{5B22ECAA-6A66-431F-A02E-F143BB172016}"/>
    <cellStyle name="Porcentagem 2 2 2 10 2 4 2" xfId="18146" xr:uid="{AD01F2EF-9C93-4A12-BFE7-A0163BCB8A8C}"/>
    <cellStyle name="Porcentagem 2 2 2 10 2 4 2 2" xfId="18147" xr:uid="{5A468383-D286-4DA4-A8B2-387E87E27A8D}"/>
    <cellStyle name="Porcentagem 2 2 2 10 2 4 2 2 2" xfId="18148" xr:uid="{FF37D26E-7D53-45F3-BA50-037C45A345BE}"/>
    <cellStyle name="Porcentagem 2 2 2 10 2 4 2 2 2 2" xfId="18149" xr:uid="{EB1A8D48-3C36-4D7A-AAB3-184E4A1A614D}"/>
    <cellStyle name="Porcentagem 2 2 2 10 2 4 3" xfId="18150" xr:uid="{E34DCA73-5A55-4FEC-88C9-EE35A9155D18}"/>
    <cellStyle name="Porcentagem 2 2 2 10 2 4 3 2" xfId="18151" xr:uid="{EE585F02-84D7-4EEA-B1D5-4CDA5F4DA54B}"/>
    <cellStyle name="Porcentagem 2 2 2 10 2 5" xfId="18152" xr:uid="{9746C519-4275-4DFE-92F5-5202431710A9}"/>
    <cellStyle name="Porcentagem 2 2 2 10 2 5 2" xfId="18153" xr:uid="{4E655EF8-5994-4640-A63E-2D0D44373540}"/>
    <cellStyle name="Porcentagem 2 2 2 10 2 5 2 2" xfId="18154" xr:uid="{C46E3EA3-DFB7-4866-9981-075F4FA205F7}"/>
    <cellStyle name="Porcentagem 2 2 2 10 3" xfId="18155" xr:uid="{07BAC2C3-730D-4DF7-AB0B-758307EA7B1A}"/>
    <cellStyle name="Porcentagem 2 2 2 10 3 2" xfId="18156" xr:uid="{5E03B801-5B7B-42D5-AFB8-5A0EAECFB242}"/>
    <cellStyle name="Porcentagem 2 2 2 10 3 2 2" xfId="18157" xr:uid="{A3495CF4-9033-4786-A3FB-C317023FFC14}"/>
    <cellStyle name="Porcentagem 2 2 2 10 3 2 2 2" xfId="18158" xr:uid="{675AA106-ECC1-401D-B05D-EE27A17C215E}"/>
    <cellStyle name="Porcentagem 2 2 2 10 3 2 2 2 2" xfId="18159" xr:uid="{493412D3-AC7E-4811-8355-448000976027}"/>
    <cellStyle name="Porcentagem 2 2 2 10 3 2 2 2 2 2" xfId="18160" xr:uid="{B594AC64-9F25-4A19-B9D0-D7E7B1ED8775}"/>
    <cellStyle name="Porcentagem 2 2 2 10 3 2 2 2 2 2 2" xfId="18161" xr:uid="{C43B1D61-CAFC-465D-B1E4-30A593128B45}"/>
    <cellStyle name="Porcentagem 2 2 2 10 3 2 2 2 2 2 2 2" xfId="18162" xr:uid="{83676D25-A0B2-409A-A5AF-71D148626614}"/>
    <cellStyle name="Porcentagem 2 2 2 10 3 2 2 2 3" xfId="18163" xr:uid="{822B5864-9EA9-4170-86BE-D50922BBA000}"/>
    <cellStyle name="Porcentagem 2 2 2 10 3 2 2 2 3 2" xfId="18164" xr:uid="{F1392182-52B2-45B1-85FC-56FB18F9E165}"/>
    <cellStyle name="Porcentagem 2 2 2 10 3 2 2 3" xfId="18165" xr:uid="{7992477C-CCB1-4FA7-8F3B-B66DF0A23BB0}"/>
    <cellStyle name="Porcentagem 2 2 2 10 3 2 2 3 2" xfId="18166" xr:uid="{4DFE5B9D-E198-4C65-BB19-8CCF498B7BD7}"/>
    <cellStyle name="Porcentagem 2 2 2 10 3 2 2 3 2 2" xfId="18167" xr:uid="{1024CA88-13B1-42D2-9368-8DF96F86A5EF}"/>
    <cellStyle name="Porcentagem 2 2 2 10 3 2 3" xfId="18168" xr:uid="{2F42F8A4-A542-4DD2-A06A-D84BF520EF0E}"/>
    <cellStyle name="Porcentagem 2 2 2 10 3 2 3 2" xfId="18169" xr:uid="{5FB3AEEF-4217-43AB-946A-5D79A0E7961A}"/>
    <cellStyle name="Porcentagem 2 2 2 10 3 2 3 2 2" xfId="18170" xr:uid="{30C374B9-E225-4307-85A0-45D2B5EABDE5}"/>
    <cellStyle name="Porcentagem 2 2 2 10 3 2 3 2 2 2" xfId="18171" xr:uid="{41BAF728-03D1-4B14-A00C-810437E0B0F3}"/>
    <cellStyle name="Porcentagem 2 2 2 10 3 2 4" xfId="18172" xr:uid="{929F0E33-FA2E-4C8A-A802-2BA97E908C65}"/>
    <cellStyle name="Porcentagem 2 2 2 10 3 2 4 2" xfId="18173" xr:uid="{7A430D2A-A2B2-4F0D-ADFA-0F08C8DFC38C}"/>
    <cellStyle name="Porcentagem 2 2 2 10 3 3" xfId="18174" xr:uid="{2EFF4C2E-5BAB-4AAC-A8B4-81AD302F4226}"/>
    <cellStyle name="Porcentagem 2 2 2 10 3 3 2" xfId="18175" xr:uid="{C992EF92-A85F-47C1-8CB7-64FE82FBAC91}"/>
    <cellStyle name="Porcentagem 2 2 2 10 3 3 2 2" xfId="18176" xr:uid="{E6F7CDC1-C6F2-45E6-AB33-9F0F210B287C}"/>
    <cellStyle name="Porcentagem 2 2 2 10 3 3 2 2 2" xfId="18177" xr:uid="{05B250EE-07DE-4877-A46F-0E8A37EE3AB5}"/>
    <cellStyle name="Porcentagem 2 2 2 10 3 3 2 2 2 2" xfId="18178" xr:uid="{92DD0BC4-657E-4C16-8D29-D30F0D0B4B08}"/>
    <cellStyle name="Porcentagem 2 2 2 10 3 3 3" xfId="18179" xr:uid="{8C256736-62F5-4752-9C8D-B6F34751EB90}"/>
    <cellStyle name="Porcentagem 2 2 2 10 3 3 3 2" xfId="18180" xr:uid="{AC6843D3-9B0B-4B48-A7C7-B6E990B4C4E1}"/>
    <cellStyle name="Porcentagem 2 2 2 10 3 4" xfId="18181" xr:uid="{A3BFFE63-F81D-4E96-9AB7-63C9AEFD05B5}"/>
    <cellStyle name="Porcentagem 2 2 2 10 3 4 2" xfId="18182" xr:uid="{BB332D1B-7F90-408C-BC86-22B9960803CC}"/>
    <cellStyle name="Porcentagem 2 2 2 10 3 4 2 2" xfId="18183" xr:uid="{2E6EF6C1-9D6C-4F1C-B348-3654CB98D7D7}"/>
    <cellStyle name="Porcentagem 2 2 2 10 4" xfId="18184" xr:uid="{5A8D0091-B446-4C4A-8633-34F939779D17}"/>
    <cellStyle name="Porcentagem 2 2 2 10 4 2" xfId="18185" xr:uid="{E339B492-7CE3-4803-AC13-4570118CF5ED}"/>
    <cellStyle name="Porcentagem 2 2 2 10 4 2 2" xfId="18186" xr:uid="{4EB7764D-BF07-4AA3-AEDD-D5D93D851964}"/>
    <cellStyle name="Porcentagem 2 2 2 10 4 2 2 2" xfId="18187" xr:uid="{4759A7AC-A3F4-47AC-8177-405A4E3532C5}"/>
    <cellStyle name="Porcentagem 2 2 2 10 4 2 2 2 2" xfId="18188" xr:uid="{22DAD2FF-16D8-463F-A3E9-BF2626CEA935}"/>
    <cellStyle name="Porcentagem 2 2 2 10 4 2 2 2 2 2" xfId="18189" xr:uid="{4FF1F39B-4F52-46BA-BEB6-1F4EB2113E19}"/>
    <cellStyle name="Porcentagem 2 2 2 10 4 2 3" xfId="18190" xr:uid="{C09CFF24-64CF-4B47-85FD-73C9866539CC}"/>
    <cellStyle name="Porcentagem 2 2 2 10 4 2 3 2" xfId="18191" xr:uid="{03AB3AC4-7AC2-49DC-A73F-D314594483AE}"/>
    <cellStyle name="Porcentagem 2 2 2 10 4 3" xfId="18192" xr:uid="{BDB356BF-430D-41C9-9DF4-8846BB9F528C}"/>
    <cellStyle name="Porcentagem 2 2 2 10 4 3 2" xfId="18193" xr:uid="{02387663-99AB-4CEC-A4CA-9DB8E0B9B839}"/>
    <cellStyle name="Porcentagem 2 2 2 10 4 3 2 2" xfId="18194" xr:uid="{586D9432-A2F6-437A-94CE-1C906F5B8E37}"/>
    <cellStyle name="Porcentagem 2 2 2 10 5" xfId="18195" xr:uid="{4B920596-1C81-4E52-9E77-28F376C3B43D}"/>
    <cellStyle name="Porcentagem 2 2 2 10 5 2" xfId="18196" xr:uid="{8A172F44-79B0-4943-83C3-BF3C1B8E5E48}"/>
    <cellStyle name="Porcentagem 2 2 2 10 5 2 2" xfId="18197" xr:uid="{07C04B55-C494-427B-A89D-33F5BDE524AB}"/>
    <cellStyle name="Porcentagem 2 2 2 10 5 2 2 2" xfId="18198" xr:uid="{77697038-34A5-4BCF-8506-7436C108F066}"/>
    <cellStyle name="Porcentagem 2 2 2 10 6" xfId="18199" xr:uid="{BB137319-49C5-468C-BFB8-0EF8D3A2CE9E}"/>
    <cellStyle name="Porcentagem 2 2 2 10 6 2" xfId="18200" xr:uid="{36F7A1DA-1D7B-4410-8859-15F7BCEE37D2}"/>
    <cellStyle name="Porcentagem 2 2 2 11" xfId="18201" xr:uid="{68CE8D88-CDA1-414B-BAE5-3097729ED8A5}"/>
    <cellStyle name="Porcentagem 2 2 2 11 2" xfId="18202" xr:uid="{6008A0E0-846C-4D41-96DA-8893A757F218}"/>
    <cellStyle name="Porcentagem 2 2 2 11 2 2" xfId="18203" xr:uid="{28D60D79-6BB7-40A0-BF7C-585EC61239D4}"/>
    <cellStyle name="Porcentagem 2 2 2 11 2 2 2" xfId="18204" xr:uid="{1FB6EAC3-902A-4AEE-B863-17A614971859}"/>
    <cellStyle name="Porcentagem 2 2 2 11 2 2 2 2" xfId="18205" xr:uid="{FB7B40DE-9ADC-4EDC-B70D-41553B3F2067}"/>
    <cellStyle name="Porcentagem 2 2 2 11 2 2 2 2 2" xfId="18206" xr:uid="{DA3E0DFD-A936-4B91-9B36-B396A17B8A43}"/>
    <cellStyle name="Porcentagem 2 2 2 11 2 2 2 2 2 2" xfId="18207" xr:uid="{DC1F4473-857B-44EE-93B0-A0E615698674}"/>
    <cellStyle name="Porcentagem 2 2 2 11 2 2 2 2 2 2 2" xfId="18208" xr:uid="{436AF85C-ECF2-428D-846B-F05D9474E543}"/>
    <cellStyle name="Porcentagem 2 2 2 11 2 2 2 2 2 2 2 2" xfId="18209" xr:uid="{55DB8D02-6B5F-4524-90FF-F8CA47CA40C4}"/>
    <cellStyle name="Porcentagem 2 2 2 11 2 2 2 2 3" xfId="18210" xr:uid="{CFA07BB9-458C-40F5-B0AD-AB9D3C7EE545}"/>
    <cellStyle name="Porcentagem 2 2 2 11 2 2 2 2 3 2" xfId="18211" xr:uid="{F9763E37-3C06-47E6-86DF-07C77B53E4F8}"/>
    <cellStyle name="Porcentagem 2 2 2 11 2 2 2 3" xfId="18212" xr:uid="{C8CB00C5-18F2-40E2-B1EF-EA773BA73874}"/>
    <cellStyle name="Porcentagem 2 2 2 11 2 2 2 3 2" xfId="18213" xr:uid="{9D63AC74-6E61-4235-958F-76ECD965DDC0}"/>
    <cellStyle name="Porcentagem 2 2 2 11 2 2 2 3 2 2" xfId="18214" xr:uid="{D8EBCBFF-5CC1-424F-A5AA-B7743D71517B}"/>
    <cellStyle name="Porcentagem 2 2 2 11 2 2 3" xfId="18215" xr:uid="{FB3EB634-CA49-46A5-A8B7-01B1FFEE3155}"/>
    <cellStyle name="Porcentagem 2 2 2 11 2 2 3 2" xfId="18216" xr:uid="{8A207FC9-FCA6-414D-81B2-A4240BAD2C47}"/>
    <cellStyle name="Porcentagem 2 2 2 11 2 2 3 2 2" xfId="18217" xr:uid="{6277430A-50B2-4C85-8BE5-2EF774A4FB24}"/>
    <cellStyle name="Porcentagem 2 2 2 11 2 2 3 2 2 2" xfId="18218" xr:uid="{8C715D4C-1B0F-45BB-8280-067326F702E8}"/>
    <cellStyle name="Porcentagem 2 2 2 11 2 2 4" xfId="18219" xr:uid="{38803904-B5B6-4C20-B049-3D1ED8ED36E3}"/>
    <cellStyle name="Porcentagem 2 2 2 11 2 2 4 2" xfId="18220" xr:uid="{8137FF73-2034-4FEE-B8CC-5347AE759B59}"/>
    <cellStyle name="Porcentagem 2 2 2 11 2 3" xfId="18221" xr:uid="{B53A469B-C339-494A-9613-B389CF45229B}"/>
    <cellStyle name="Porcentagem 2 2 2 11 2 3 2" xfId="18222" xr:uid="{0CE79801-A9C8-4942-A643-11B298824E46}"/>
    <cellStyle name="Porcentagem 2 2 2 11 2 3 2 2" xfId="18223" xr:uid="{3497DD7A-73B2-479E-AC79-5255AF84A8E4}"/>
    <cellStyle name="Porcentagem 2 2 2 11 2 3 2 2 2" xfId="18224" xr:uid="{9AAA8E15-43BF-491F-B20C-517C69B8CE57}"/>
    <cellStyle name="Porcentagem 2 2 2 11 2 3 2 2 2 2" xfId="18225" xr:uid="{6475AD5B-C328-456B-8BAF-6E9263F0BB43}"/>
    <cellStyle name="Porcentagem 2 2 2 11 2 3 3" xfId="18226" xr:uid="{CFC85CFF-4461-4D2B-B11B-293F5416F0CA}"/>
    <cellStyle name="Porcentagem 2 2 2 11 2 3 3 2" xfId="18227" xr:uid="{6901DC7C-1369-4E0E-BD44-8CAB143ADC01}"/>
    <cellStyle name="Porcentagem 2 2 2 11 2 4" xfId="18228" xr:uid="{F763809A-5F9B-4BC3-A074-A67BF0E7B447}"/>
    <cellStyle name="Porcentagem 2 2 2 11 2 4 2" xfId="18229" xr:uid="{85607E10-9411-4BE8-AB3D-A651A8DFD8DD}"/>
    <cellStyle name="Porcentagem 2 2 2 11 2 4 2 2" xfId="18230" xr:uid="{6AC4F0BF-41A0-4EBF-9BA9-6BC1DF42C251}"/>
    <cellStyle name="Porcentagem 2 2 2 11 3" xfId="18231" xr:uid="{5CC69EA7-B0A3-4D52-99F0-AEC3C64962CE}"/>
    <cellStyle name="Porcentagem 2 2 2 11 3 2" xfId="18232" xr:uid="{77BD7300-AFFE-49A8-947A-4A5BEAC7F382}"/>
    <cellStyle name="Porcentagem 2 2 2 11 3 2 2" xfId="18233" xr:uid="{5D857EF4-F0F7-43B6-8C24-B8682DBA2BBE}"/>
    <cellStyle name="Porcentagem 2 2 2 11 3 2 2 2" xfId="18234" xr:uid="{7A23BF49-E5E0-4E39-830C-5886F5A923C3}"/>
    <cellStyle name="Porcentagem 2 2 2 11 3 2 2 2 2" xfId="18235" xr:uid="{811D92C3-CA1E-44FA-A965-0B0061EA2C38}"/>
    <cellStyle name="Porcentagem 2 2 2 11 3 2 2 2 2 2" xfId="18236" xr:uid="{4EE0A07A-56B1-4B15-B873-86A822E379AB}"/>
    <cellStyle name="Porcentagem 2 2 2 11 3 2 3" xfId="18237" xr:uid="{F53387B7-70FF-457C-A58F-4C0DC5CFB8FA}"/>
    <cellStyle name="Porcentagem 2 2 2 11 3 2 3 2" xfId="18238" xr:uid="{344B91C2-8E2E-4F00-8558-2EE9EF6D50E3}"/>
    <cellStyle name="Porcentagem 2 2 2 11 3 3" xfId="18239" xr:uid="{2B823A14-2E39-46D3-9023-38DC8B88A1DD}"/>
    <cellStyle name="Porcentagem 2 2 2 11 3 3 2" xfId="18240" xr:uid="{8919AB7D-7A45-4FC2-8650-5118D5FC88AC}"/>
    <cellStyle name="Porcentagem 2 2 2 11 3 3 2 2" xfId="18241" xr:uid="{C22CA5C2-3C5F-4DDA-8ABD-F03E62B8BFCE}"/>
    <cellStyle name="Porcentagem 2 2 2 11 4" xfId="18242" xr:uid="{793F8A44-984B-43DF-984B-FA7EDC822097}"/>
    <cellStyle name="Porcentagem 2 2 2 11 4 2" xfId="18243" xr:uid="{E95C0763-F80F-4FAB-973E-6FB40A5861FA}"/>
    <cellStyle name="Porcentagem 2 2 2 11 4 2 2" xfId="18244" xr:uid="{0B1AD50E-EC37-4B9B-AC26-63978D78162A}"/>
    <cellStyle name="Porcentagem 2 2 2 11 4 2 2 2" xfId="18245" xr:uid="{E023EDFC-F9FA-4CA5-8BCA-54CF6CC0DC3D}"/>
    <cellStyle name="Porcentagem 2 2 2 11 5" xfId="18246" xr:uid="{10EF021E-61C8-4E75-92DF-526B91522473}"/>
    <cellStyle name="Porcentagem 2 2 2 11 5 2" xfId="18247" xr:uid="{4139F558-66B4-4BBA-9891-256E1CFCD354}"/>
    <cellStyle name="Porcentagem 2 2 2 12" xfId="18248" xr:uid="{C3B80FB8-93D5-438E-ACD9-F77B31F218C7}"/>
    <cellStyle name="Porcentagem 2 2 2 12 2" xfId="18249" xr:uid="{B28FA114-0821-474F-A26C-639282462E4F}"/>
    <cellStyle name="Porcentagem 2 2 2 12 2 2" xfId="18250" xr:uid="{07C472F0-C1A1-4606-819B-513944A5F8D0}"/>
    <cellStyle name="Porcentagem 2 2 2 12 2 2 2" xfId="18251" xr:uid="{D13FECA4-15AF-40E9-A5C7-D299037F362F}"/>
    <cellStyle name="Porcentagem 2 2 2 12 2 2 2 2" xfId="18252" xr:uid="{3231A5AC-11C8-46F6-8B0F-6361696DA434}"/>
    <cellStyle name="Porcentagem 2 2 2 12 2 2 2 2 2" xfId="18253" xr:uid="{203899F8-5A9C-4DDA-A461-F23BC18BC41D}"/>
    <cellStyle name="Porcentagem 2 2 2 12 2 2 2 2 2 2" xfId="18254" xr:uid="{9A548049-CAA4-4A31-BE73-8289FEFB9066}"/>
    <cellStyle name="Porcentagem 2 2 2 12 2 2 3" xfId="18255" xr:uid="{BEA59738-6788-414B-A971-62C2D655896D}"/>
    <cellStyle name="Porcentagem 2 2 2 12 2 2 3 2" xfId="18256" xr:uid="{ABA6F469-6F00-4251-89C4-836648693088}"/>
    <cellStyle name="Porcentagem 2 2 2 12 2 3" xfId="18257" xr:uid="{7C62629C-85D0-42C1-92BF-D2891E9234F0}"/>
    <cellStyle name="Porcentagem 2 2 2 12 2 3 2" xfId="18258" xr:uid="{4AC35988-25E6-4992-B0F2-5B5D30A97D8B}"/>
    <cellStyle name="Porcentagem 2 2 2 12 2 3 2 2" xfId="18259" xr:uid="{09DBEE54-1942-42AA-94EC-A357CC90EB85}"/>
    <cellStyle name="Porcentagem 2 2 2 12 3" xfId="18260" xr:uid="{36E2A5C7-5BD7-4049-A29A-347312D7CBA1}"/>
    <cellStyle name="Porcentagem 2 2 2 12 3 2" xfId="18261" xr:uid="{C9B0AEC8-17AB-4BFF-A190-9DCABF0A6129}"/>
    <cellStyle name="Porcentagem 2 2 2 12 3 2 2" xfId="18262" xr:uid="{06390092-B67F-4A1D-B940-D91E49132EA1}"/>
    <cellStyle name="Porcentagem 2 2 2 12 3 2 2 2" xfId="18263" xr:uid="{0AF18AF2-61C1-4287-B3DA-58B844093843}"/>
    <cellStyle name="Porcentagem 2 2 2 12 4" xfId="18264" xr:uid="{A890D2DD-DB7F-4160-8B7D-7722190B42C4}"/>
    <cellStyle name="Porcentagem 2 2 2 12 4 2" xfId="18265" xr:uid="{E35A9777-948E-484C-8AE3-437E124F4993}"/>
    <cellStyle name="Porcentagem 2 2 2 13" xfId="18266" xr:uid="{4C1ED992-1DB6-443F-A3F3-585FD0863247}"/>
    <cellStyle name="Porcentagem 2 2 2 13 2" xfId="18267" xr:uid="{6639C76E-5D77-4E85-A4BF-5FD05B9A4620}"/>
    <cellStyle name="Porcentagem 2 2 2 13 2 2" xfId="18268" xr:uid="{424BB4B5-DBCF-46B9-9FD1-2CFA36B39C37}"/>
    <cellStyle name="Porcentagem 2 2 2 13 2 2 2" xfId="18269" xr:uid="{5BA886B1-BD5B-4E01-A802-719866086D74}"/>
    <cellStyle name="Porcentagem 2 2 2 13 2 2 2 2" xfId="18270" xr:uid="{C95BC595-061B-43C5-AA5E-D2B1FE6D7F3C}"/>
    <cellStyle name="Porcentagem 2 2 2 13 3" xfId="18271" xr:uid="{2ED0150F-F6DD-4613-893A-B45003BD74B3}"/>
    <cellStyle name="Porcentagem 2 2 2 13 3 2" xfId="18272" xr:uid="{D5BD6F96-93E5-4A93-B71B-6EF762C95104}"/>
    <cellStyle name="Porcentagem 2 2 2 14" xfId="18273" xr:uid="{0B5E24BB-B8B0-4E33-A6EB-F0743932850C}"/>
    <cellStyle name="Porcentagem 2 2 2 14 2" xfId="18274" xr:uid="{73FF7674-D760-41A9-B27C-37156F3E4AA5}"/>
    <cellStyle name="Porcentagem 2 2 2 14 2 2" xfId="18275" xr:uid="{E9F817D8-0310-4672-BBF7-5B5F7DE7BE1B}"/>
    <cellStyle name="Porcentagem 2 2 2 2" xfId="18276" xr:uid="{7DDFC2F9-29E1-4978-83B2-E297662C4822}"/>
    <cellStyle name="Porcentagem 2 2 2 2 10" xfId="18277" xr:uid="{AB6DCDFA-4D35-4631-9E18-5B0A6E8F4CC3}"/>
    <cellStyle name="Porcentagem 2 2 2 2 10 2" xfId="18278" xr:uid="{C5829E79-264A-4B6B-97C5-E6532CADFBA8}"/>
    <cellStyle name="Porcentagem 2 2 2 2 10 2 2" xfId="18279" xr:uid="{9F3DC2BE-C3B2-4531-AB65-0FC1BBE989E5}"/>
    <cellStyle name="Porcentagem 2 2 2 2 10 2 2 2" xfId="18280" xr:uid="{3CF61623-8F7A-41C5-9760-6BFB0B79155A}"/>
    <cellStyle name="Porcentagem 2 2 2 2 10 2 2 2 2" xfId="18281" xr:uid="{B5FB8270-677E-4202-9F29-FB2425A86FBC}"/>
    <cellStyle name="Porcentagem 2 2 2 2 10 2 2 2 2 2" xfId="18282" xr:uid="{A82E3FFF-7EB6-4309-BE36-2D29F4215F63}"/>
    <cellStyle name="Porcentagem 2 2 2 2 10 2 2 2 2 2 2" xfId="18283" xr:uid="{79924042-C7F5-4CA2-9C80-905F6CE4304A}"/>
    <cellStyle name="Porcentagem 2 2 2 2 10 2 2 2 2 2 2 2" xfId="18284" xr:uid="{EA0D9872-1092-4BCC-9B09-68E8FD88E588}"/>
    <cellStyle name="Porcentagem 2 2 2 2 10 2 2 2 2 2 2 2 2" xfId="18285" xr:uid="{B88D5D67-E2FB-4332-AF7D-178760CC61A3}"/>
    <cellStyle name="Porcentagem 2 2 2 2 10 2 2 2 2 2 2 2 2 2" xfId="18286" xr:uid="{C70B929E-DEF9-4865-9E95-E7F80AE11B4F}"/>
    <cellStyle name="Porcentagem 2 2 2 2 10 2 2 2 2 2 2 3" xfId="18287" xr:uid="{01098A93-68E8-461B-BD8A-B9692A94A449}"/>
    <cellStyle name="Porcentagem 2 2 2 2 10 2 2 2 2 2 3" xfId="18288" xr:uid="{56EB0F75-0808-4043-A02C-3FEB3BF10D38}"/>
    <cellStyle name="Porcentagem 2 2 2 2 10 2 2 2 2 2 3 2" xfId="18289" xr:uid="{70226538-F1FE-453D-827A-AF07F0E550CE}"/>
    <cellStyle name="Porcentagem 2 2 2 2 10 2 2 2 2 3" xfId="18290" xr:uid="{17B663AA-F4A4-4D06-B1C7-70D0B0AC1EA7}"/>
    <cellStyle name="Porcentagem 2 2 2 2 10 2 2 2 2 3 2" xfId="18291" xr:uid="{53DCAB4F-2F2B-4C69-9570-0E078439B891}"/>
    <cellStyle name="Porcentagem 2 2 2 2 10 2 2 2 2 3 2 2" xfId="18292" xr:uid="{57C3CB43-42C8-449D-A9E5-01F682FB9DF8}"/>
    <cellStyle name="Porcentagem 2 2 2 2 10 2 2 2 2 4" xfId="18293" xr:uid="{39D5C90D-DBFF-4F41-A6E5-E46A251F0D17}"/>
    <cellStyle name="Porcentagem 2 2 2 2 10 2 2 2 3" xfId="18294" xr:uid="{CFE95E2D-E953-4FC3-9C7A-E5F021B4AA8F}"/>
    <cellStyle name="Porcentagem 2 2 2 2 10 2 2 2 3 2" xfId="18295" xr:uid="{5DF46F09-0587-4C09-9336-B3563767143B}"/>
    <cellStyle name="Porcentagem 2 2 2 2 10 2 2 2 3 2 2" xfId="18296" xr:uid="{DAA4550C-46A7-4F4F-87CF-38A7EE8F8B50}"/>
    <cellStyle name="Porcentagem 2 2 2 2 10 2 2 2 3 2 2 2" xfId="18297" xr:uid="{A14BF186-3E1E-4A75-B334-A02E65F99691}"/>
    <cellStyle name="Porcentagem 2 2 2 2 10 2 2 2 3 3" xfId="18298" xr:uid="{EB4424DB-7665-4186-965C-2297F40FB426}"/>
    <cellStyle name="Porcentagem 2 2 2 2 10 2 2 2 4" xfId="18299" xr:uid="{75163DF8-A241-4413-90A0-5F8B02CB172B}"/>
    <cellStyle name="Porcentagem 2 2 2 2 10 2 2 2 4 2" xfId="18300" xr:uid="{6B17AE91-AF9E-41F8-8B58-FA5343C4D982}"/>
    <cellStyle name="Porcentagem 2 2 2 2 10 2 2 3" xfId="18301" xr:uid="{6337D36D-0A91-4893-9470-AAA359082694}"/>
    <cellStyle name="Porcentagem 2 2 2 2 10 2 2 3 2" xfId="18302" xr:uid="{29BDB0BB-F5AB-46C9-9C94-8D7EF6179BE5}"/>
    <cellStyle name="Porcentagem 2 2 2 2 10 2 2 3 2 2" xfId="18303" xr:uid="{9AFBC632-9163-4B3A-9275-2CCF8BBFDE14}"/>
    <cellStyle name="Porcentagem 2 2 2 2 10 2 2 3 2 2 2" xfId="18304" xr:uid="{3F0F0D1A-1473-4164-80F7-6FE1E5005976}"/>
    <cellStyle name="Porcentagem 2 2 2 2 10 2 2 3 2 2 2 2" xfId="18305" xr:uid="{9515B01A-6EA3-4C97-92F2-900853C024A2}"/>
    <cellStyle name="Porcentagem 2 2 2 2 10 2 2 3 2 3" xfId="18306" xr:uid="{F0570F9B-3B3F-4065-8F09-1C603DEB79BB}"/>
    <cellStyle name="Porcentagem 2 2 2 2 10 2 2 3 3" xfId="18307" xr:uid="{5BAFDDD7-160A-4CF0-A99E-066EDEA78144}"/>
    <cellStyle name="Porcentagem 2 2 2 2 10 2 2 3 3 2" xfId="18308" xr:uid="{84EE1FC8-0A5C-4EA8-B1BC-9BB84A8A6ECC}"/>
    <cellStyle name="Porcentagem 2 2 2 2 10 2 2 4" xfId="18309" xr:uid="{DBC2AFDF-678E-4B75-9306-28011E83C4AB}"/>
    <cellStyle name="Porcentagem 2 2 2 2 10 2 2 4 2" xfId="18310" xr:uid="{F914B65C-A2F2-4C12-AD30-AAB74DF7FC29}"/>
    <cellStyle name="Porcentagem 2 2 2 2 10 2 2 4 2 2" xfId="18311" xr:uid="{B03A351B-9DFC-4939-B16C-A8B6F6948542}"/>
    <cellStyle name="Porcentagem 2 2 2 2 10 2 2 5" xfId="18312" xr:uid="{7455FDFE-A33C-454F-BC67-79467488547E}"/>
    <cellStyle name="Porcentagem 2 2 2 2 10 2 3" xfId="18313" xr:uid="{F292BD8B-863C-4700-B6B4-85B087583350}"/>
    <cellStyle name="Porcentagem 2 2 2 2 10 2 3 2" xfId="18314" xr:uid="{454303E3-9C5C-43AB-8B79-38F8E73FB72A}"/>
    <cellStyle name="Porcentagem 2 2 2 2 10 2 3 2 2" xfId="18315" xr:uid="{7336D85D-23F0-4140-9A80-920152717245}"/>
    <cellStyle name="Porcentagem 2 2 2 2 10 2 3 2 2 2" xfId="18316" xr:uid="{83BDA99D-EB0A-42F3-8D69-5C37DE7DCDB5}"/>
    <cellStyle name="Porcentagem 2 2 2 2 10 2 3 2 2 2 2" xfId="18317" xr:uid="{28732202-A7F5-4E7A-898D-83EC286C5124}"/>
    <cellStyle name="Porcentagem 2 2 2 2 10 2 3 2 2 2 2 2" xfId="18318" xr:uid="{EB4FB6AA-6013-46A1-A6BF-AFCDD407D349}"/>
    <cellStyle name="Porcentagem 2 2 2 2 10 2 3 2 2 3" xfId="18319" xr:uid="{6997617C-830E-402B-9C4A-3948DE324527}"/>
    <cellStyle name="Porcentagem 2 2 2 2 10 2 3 2 3" xfId="18320" xr:uid="{2D03E52F-CE6D-45FC-AC35-71C7FA01849B}"/>
    <cellStyle name="Porcentagem 2 2 2 2 10 2 3 2 3 2" xfId="18321" xr:uid="{B68A31C1-D536-4F8C-BDBC-0BD7E433A769}"/>
    <cellStyle name="Porcentagem 2 2 2 2 10 2 3 3" xfId="18322" xr:uid="{D79BC21D-4E17-4F6E-AF35-CD183B981CEF}"/>
    <cellStyle name="Porcentagem 2 2 2 2 10 2 3 3 2" xfId="18323" xr:uid="{A3F5E8AA-3693-4D44-BACE-266FEB79F17B}"/>
    <cellStyle name="Porcentagem 2 2 2 2 10 2 3 3 2 2" xfId="18324" xr:uid="{8B4D37FB-7892-42C9-9CBF-835A1B4333C1}"/>
    <cellStyle name="Porcentagem 2 2 2 2 10 2 3 4" xfId="18325" xr:uid="{12E7EA0A-4F65-4088-9FDD-BA8C8F248128}"/>
    <cellStyle name="Porcentagem 2 2 2 2 10 2 4" xfId="18326" xr:uid="{50A7B6EC-5D36-4C16-A332-88A5AFF5A770}"/>
    <cellStyle name="Porcentagem 2 2 2 2 10 2 4 2" xfId="18327" xr:uid="{84629CEA-2FA6-436E-87B5-440EAEB58D9A}"/>
    <cellStyle name="Porcentagem 2 2 2 2 10 2 4 2 2" xfId="18328" xr:uid="{D5D990CF-1E68-4FE2-A909-C4A436ABF789}"/>
    <cellStyle name="Porcentagem 2 2 2 2 10 2 4 2 2 2" xfId="18329" xr:uid="{B31C3DB0-2283-4253-94FA-0F01A5339B2E}"/>
    <cellStyle name="Porcentagem 2 2 2 2 10 2 4 3" xfId="18330" xr:uid="{CD5BF226-0BA5-46CC-9B35-4C2FD3BB8B82}"/>
    <cellStyle name="Porcentagem 2 2 2 2 10 2 5" xfId="18331" xr:uid="{9EF8C857-5060-4624-A4D2-C960EF42D959}"/>
    <cellStyle name="Porcentagem 2 2 2 2 10 2 5 2" xfId="18332" xr:uid="{199D80C4-CAE9-409A-8F68-1FC1840C6D3F}"/>
    <cellStyle name="Porcentagem 2 2 2 2 10 3" xfId="18333" xr:uid="{9C940E41-99D7-41D6-BC03-95CDD7F3743C}"/>
    <cellStyle name="Porcentagem 2 2 2 2 10 3 2" xfId="18334" xr:uid="{6700F9AD-B774-4BFD-8057-3A08F9173E19}"/>
    <cellStyle name="Porcentagem 2 2 2 2 10 3 2 2" xfId="18335" xr:uid="{6FAD73CB-EB1E-4CD3-A40D-A99517104A81}"/>
    <cellStyle name="Porcentagem 2 2 2 2 10 3 2 2 2" xfId="18336" xr:uid="{E1D34BBA-3340-4489-AE0B-E7E38BC87BE9}"/>
    <cellStyle name="Porcentagem 2 2 2 2 10 3 2 2 2 2" xfId="18337" xr:uid="{D39603BE-C0D5-4474-B3C2-5E50B9E0B3BB}"/>
    <cellStyle name="Porcentagem 2 2 2 2 10 3 2 2 2 2 2" xfId="18338" xr:uid="{1BA263F7-88D1-4109-A037-143A9D246358}"/>
    <cellStyle name="Porcentagem 2 2 2 2 10 3 2 2 2 2 2 2" xfId="18339" xr:uid="{A05083F9-DC22-4BC0-B10B-178058E220F9}"/>
    <cellStyle name="Porcentagem 2 2 2 2 10 3 2 2 2 3" xfId="18340" xr:uid="{5D78C3A1-1149-42D3-B6D9-6E0333E5F7C7}"/>
    <cellStyle name="Porcentagem 2 2 2 2 10 3 2 2 3" xfId="18341" xr:uid="{BA046C8C-7AE0-4596-A2A4-AD4422441F46}"/>
    <cellStyle name="Porcentagem 2 2 2 2 10 3 2 2 3 2" xfId="18342" xr:uid="{FDA3226A-FE1F-4BE4-9BAE-0BDB2D0E7999}"/>
    <cellStyle name="Porcentagem 2 2 2 2 10 3 2 3" xfId="18343" xr:uid="{28DD2B2B-1285-4D29-AB87-972E5A9644A8}"/>
    <cellStyle name="Porcentagem 2 2 2 2 10 3 2 3 2" xfId="18344" xr:uid="{F6F4B55D-3EC5-4C33-8228-3EDD996273E9}"/>
    <cellStyle name="Porcentagem 2 2 2 2 10 3 2 3 2 2" xfId="18345" xr:uid="{F27EA641-034C-425D-9674-60A6A2CB635A}"/>
    <cellStyle name="Porcentagem 2 2 2 2 10 3 2 4" xfId="18346" xr:uid="{4D9C76E9-A9C6-4B39-89E8-B89C4155E864}"/>
    <cellStyle name="Porcentagem 2 2 2 2 10 3 3" xfId="18347" xr:uid="{74D487CA-0A99-404B-965A-58EDF1F05D6F}"/>
    <cellStyle name="Porcentagem 2 2 2 2 10 3 3 2" xfId="18348" xr:uid="{C545F769-A723-4A21-A295-7A59890B4575}"/>
    <cellStyle name="Porcentagem 2 2 2 2 10 3 3 2 2" xfId="18349" xr:uid="{17F4673E-19B0-4E1B-B5FC-BF55FAF1C5D3}"/>
    <cellStyle name="Porcentagem 2 2 2 2 10 3 3 2 2 2" xfId="18350" xr:uid="{70F9685C-6534-4811-BC70-DAC124EFAE7F}"/>
    <cellStyle name="Porcentagem 2 2 2 2 10 3 3 3" xfId="18351" xr:uid="{1BB1F99D-C227-4011-B4F9-D67D2492EE32}"/>
    <cellStyle name="Porcentagem 2 2 2 2 10 3 4" xfId="18352" xr:uid="{D4492A43-29A1-4608-B2D5-35C9F9AFD910}"/>
    <cellStyle name="Porcentagem 2 2 2 2 10 3 4 2" xfId="18353" xr:uid="{56E72BEF-9397-4EE0-A543-370F51D48A6A}"/>
    <cellStyle name="Porcentagem 2 2 2 2 10 4" xfId="18354" xr:uid="{070FE487-AB99-42C3-AC18-32B338164DEE}"/>
    <cellStyle name="Porcentagem 2 2 2 2 10 4 2" xfId="18355" xr:uid="{7F028F4B-4D3A-423C-A3D4-368760E9A11A}"/>
    <cellStyle name="Porcentagem 2 2 2 2 10 4 2 2" xfId="18356" xr:uid="{7CB4E6BC-4154-4A7F-94EF-C01D1BEB1FB4}"/>
    <cellStyle name="Porcentagem 2 2 2 2 10 4 2 2 2" xfId="18357" xr:uid="{89E4AD55-B29F-48F5-AFA0-6E3271CB24D6}"/>
    <cellStyle name="Porcentagem 2 2 2 2 10 4 2 2 2 2" xfId="18358" xr:uid="{762ACED9-B139-4243-AAF1-58F4FC8CD517}"/>
    <cellStyle name="Porcentagem 2 2 2 2 10 4 2 3" xfId="18359" xr:uid="{8BDC8873-A007-4931-AE0E-A7533F93B1FB}"/>
    <cellStyle name="Porcentagem 2 2 2 2 10 4 3" xfId="18360" xr:uid="{397CE281-682E-4D18-A6F5-7B8850BDA9E7}"/>
    <cellStyle name="Porcentagem 2 2 2 2 10 4 3 2" xfId="18361" xr:uid="{9A6B5D69-0B4C-494D-B0F1-C750FBE51D9A}"/>
    <cellStyle name="Porcentagem 2 2 2 2 10 5" xfId="18362" xr:uid="{177B883E-FFDF-472A-A3E8-C29BA857D60E}"/>
    <cellStyle name="Porcentagem 2 2 2 2 10 5 2" xfId="18363" xr:uid="{301CE754-73E1-41F1-8218-A0D7608A2A4C}"/>
    <cellStyle name="Porcentagem 2 2 2 2 10 5 2 2" xfId="18364" xr:uid="{2757BF70-E7A1-4F7B-A4FF-D1C5DC3659F5}"/>
    <cellStyle name="Porcentagem 2 2 2 2 10 6" xfId="18365" xr:uid="{F878147B-B213-4B7B-87F1-FD7013E5F37A}"/>
    <cellStyle name="Porcentagem 2 2 2 2 11" xfId="18366" xr:uid="{72A732BF-CD01-4F08-A45E-69C6961DB7D7}"/>
    <cellStyle name="Porcentagem 2 2 2 2 11 2" xfId="18367" xr:uid="{C85D74D9-5060-41BD-8383-BEA34801D15E}"/>
    <cellStyle name="Porcentagem 2 2 2 2 11 2 2" xfId="18368" xr:uid="{2E04422A-8F31-4CAE-9F05-7768E3F82CA4}"/>
    <cellStyle name="Porcentagem 2 2 2 2 11 2 2 2" xfId="18369" xr:uid="{E652349D-254A-4A78-8DFD-5C064DD55D8D}"/>
    <cellStyle name="Porcentagem 2 2 2 2 11 2 2 2 2" xfId="18370" xr:uid="{A388E2E0-65DD-42E7-8B72-07AF1A53CA25}"/>
    <cellStyle name="Porcentagem 2 2 2 2 11 2 2 2 2 2" xfId="18371" xr:uid="{22D0D437-1A5B-42A3-BFC4-8E2D48102155}"/>
    <cellStyle name="Porcentagem 2 2 2 2 11 2 2 2 2 2 2" xfId="18372" xr:uid="{7FC72D89-667A-4906-A855-96E7476EA867}"/>
    <cellStyle name="Porcentagem 2 2 2 2 11 2 2 2 2 2 2 2" xfId="18373" xr:uid="{E7A8C6E5-78B7-406B-B309-F9001601B831}"/>
    <cellStyle name="Porcentagem 2 2 2 2 11 2 2 2 2 3" xfId="18374" xr:uid="{3E900BAE-C713-4CCD-AD38-C3D722BE4C61}"/>
    <cellStyle name="Porcentagem 2 2 2 2 11 2 2 2 3" xfId="18375" xr:uid="{EDBB35F7-CC2A-42E6-BD98-5F83EA75DC3F}"/>
    <cellStyle name="Porcentagem 2 2 2 2 11 2 2 2 3 2" xfId="18376" xr:uid="{C12E7C35-B1BF-43D1-9C7C-77D5354E5E0D}"/>
    <cellStyle name="Porcentagem 2 2 2 2 11 2 2 3" xfId="18377" xr:uid="{640B62FA-21B5-4BF6-A369-F9BCE8A20856}"/>
    <cellStyle name="Porcentagem 2 2 2 2 11 2 2 3 2" xfId="18378" xr:uid="{637976B6-4A51-4AB9-826F-3999B819A513}"/>
    <cellStyle name="Porcentagem 2 2 2 2 11 2 2 3 2 2" xfId="18379" xr:uid="{31118808-9118-499F-A43E-57EBFCDC4A98}"/>
    <cellStyle name="Porcentagem 2 2 2 2 11 2 2 4" xfId="18380" xr:uid="{85620DA8-9D7A-4538-9F40-999C9220A08A}"/>
    <cellStyle name="Porcentagem 2 2 2 2 11 2 3" xfId="18381" xr:uid="{ED45403B-B23C-4BF7-9399-15F1E59671F6}"/>
    <cellStyle name="Porcentagem 2 2 2 2 11 2 3 2" xfId="18382" xr:uid="{E19508EE-4F39-42E8-93E8-67B708C8BFCA}"/>
    <cellStyle name="Porcentagem 2 2 2 2 11 2 3 2 2" xfId="18383" xr:uid="{77687974-B80C-40DA-84D2-FA0A3B8581FF}"/>
    <cellStyle name="Porcentagem 2 2 2 2 11 2 3 2 2 2" xfId="18384" xr:uid="{5C634606-80FD-41BF-BABC-92DC2A298438}"/>
    <cellStyle name="Porcentagem 2 2 2 2 11 2 3 3" xfId="18385" xr:uid="{71E019BC-4E96-4021-92F7-7B40F8FA05C0}"/>
    <cellStyle name="Porcentagem 2 2 2 2 11 2 4" xfId="18386" xr:uid="{2E53BBA5-75B4-4336-89CD-46781F62A424}"/>
    <cellStyle name="Porcentagem 2 2 2 2 11 2 4 2" xfId="18387" xr:uid="{B9F384E1-8B66-44D9-8DE1-49CF1E8626C2}"/>
    <cellStyle name="Porcentagem 2 2 2 2 11 3" xfId="18388" xr:uid="{3C8C945D-45F5-4C8F-9AA6-2AEFF141039A}"/>
    <cellStyle name="Porcentagem 2 2 2 2 11 3 2" xfId="18389" xr:uid="{DE8DADF6-9EFD-44E9-B2BE-CA7918433931}"/>
    <cellStyle name="Porcentagem 2 2 2 2 11 3 2 2" xfId="18390" xr:uid="{594A35A0-8FF4-4FA0-A974-169E2771A2ED}"/>
    <cellStyle name="Porcentagem 2 2 2 2 11 3 2 2 2" xfId="18391" xr:uid="{0CCA4C3D-955B-40B6-AD9C-8E1ACC879E3F}"/>
    <cellStyle name="Porcentagem 2 2 2 2 11 3 2 2 2 2" xfId="18392" xr:uid="{E2C22E5C-19C8-471F-9808-28F19B685CC8}"/>
    <cellStyle name="Porcentagem 2 2 2 2 11 3 2 3" xfId="18393" xr:uid="{D7E0021F-B596-40A8-81B9-E178868EF68C}"/>
    <cellStyle name="Porcentagem 2 2 2 2 11 3 3" xfId="18394" xr:uid="{7D60ECC5-4FF4-4937-9A2A-254FB7DCAA20}"/>
    <cellStyle name="Porcentagem 2 2 2 2 11 3 3 2" xfId="18395" xr:uid="{FB43F933-B221-434E-A89A-2B5222CA3F66}"/>
    <cellStyle name="Porcentagem 2 2 2 2 11 4" xfId="18396" xr:uid="{BC5D9B82-2154-4409-8F4B-1DE6E9817BDB}"/>
    <cellStyle name="Porcentagem 2 2 2 2 11 4 2" xfId="18397" xr:uid="{BB5ADC76-ACF6-4CFC-A8AC-AA88ECC559D6}"/>
    <cellStyle name="Porcentagem 2 2 2 2 11 4 2 2" xfId="18398" xr:uid="{F1551EEB-9D4F-42F7-B9D1-E4CE281CF6DA}"/>
    <cellStyle name="Porcentagem 2 2 2 2 11 5" xfId="18399" xr:uid="{D133DF51-3202-41C5-9E68-52255A513DB6}"/>
    <cellStyle name="Porcentagem 2 2 2 2 12" xfId="18400" xr:uid="{ADE1E871-FA5F-4A5D-A0A6-02DE3BA99D0D}"/>
    <cellStyle name="Porcentagem 2 2 2 2 12 2" xfId="18401" xr:uid="{A259EC77-F362-4979-AB8A-085CCD12B93A}"/>
    <cellStyle name="Porcentagem 2 2 2 2 12 2 2" xfId="18402" xr:uid="{4E8627CD-5F9C-4CA3-8AB4-62EF6C4339E8}"/>
    <cellStyle name="Porcentagem 2 2 2 2 12 2 2 2" xfId="18403" xr:uid="{70E7E841-87D2-4DC4-8C85-E309C3A39E1E}"/>
    <cellStyle name="Porcentagem 2 2 2 2 12 2 2 2 2" xfId="18404" xr:uid="{9B6D32B1-D5EC-400D-BA5E-55C693E923F9}"/>
    <cellStyle name="Porcentagem 2 2 2 2 12 2 2 2 2 2" xfId="18405" xr:uid="{3B12C3E5-4BC5-4AAC-AB90-B20831440BCA}"/>
    <cellStyle name="Porcentagem 2 2 2 2 12 2 2 3" xfId="18406" xr:uid="{70BE500A-B159-4385-AC95-C41C77E34AA8}"/>
    <cellStyle name="Porcentagem 2 2 2 2 12 2 3" xfId="18407" xr:uid="{BD6B1DDB-0B53-49EC-AD52-B262CFE1227B}"/>
    <cellStyle name="Porcentagem 2 2 2 2 12 2 3 2" xfId="18408" xr:uid="{48FB9721-27EF-43A3-9BEA-FE11B76A4AE4}"/>
    <cellStyle name="Porcentagem 2 2 2 2 12 3" xfId="18409" xr:uid="{22A9D1DA-335F-4C13-81D3-AEA55DF5B56F}"/>
    <cellStyle name="Porcentagem 2 2 2 2 12 3 2" xfId="18410" xr:uid="{250B2BF6-6E31-40AE-93DF-CD514EAF3D7C}"/>
    <cellStyle name="Porcentagem 2 2 2 2 12 3 2 2" xfId="18411" xr:uid="{EDC9FEE9-D006-46F1-A21F-7A444ABE1728}"/>
    <cellStyle name="Porcentagem 2 2 2 2 12 4" xfId="18412" xr:uid="{370BAD4F-758F-4901-8161-7E8D951C0E72}"/>
    <cellStyle name="Porcentagem 2 2 2 2 13" xfId="18413" xr:uid="{F4A00750-E97A-4DFA-B5A0-F745A9DA934F}"/>
    <cellStyle name="Porcentagem 2 2 2 2 13 2" xfId="18414" xr:uid="{6CB8FC35-9997-4804-9D23-6D9B125E1C4F}"/>
    <cellStyle name="Porcentagem 2 2 2 2 13 2 2" xfId="18415" xr:uid="{F45EB060-66BA-4D84-BECF-D7F799FDDF33}"/>
    <cellStyle name="Porcentagem 2 2 2 2 13 2 2 2" xfId="18416" xr:uid="{76E2AEE7-D46C-4271-9716-65292CDAE344}"/>
    <cellStyle name="Porcentagem 2 2 2 2 13 3" xfId="18417" xr:uid="{1A0BB162-FCD5-41ED-95BC-14AE145E8123}"/>
    <cellStyle name="Porcentagem 2 2 2 2 14" xfId="18418" xr:uid="{F3645972-18C7-4D11-BB8B-2E6CF8F173D9}"/>
    <cellStyle name="Porcentagem 2 2 2 2 14 2" xfId="18419" xr:uid="{D43A3724-431D-43D6-A318-1520C1491568}"/>
    <cellStyle name="Porcentagem 2 2 2 2 2" xfId="18420" xr:uid="{7E770B02-3016-41F5-AAEE-881975AA09AD}"/>
    <cellStyle name="Porcentagem 2 2 2 2 2 10" xfId="18421" xr:uid="{86F509C6-3478-4F45-9544-1C2D180D6011}"/>
    <cellStyle name="Porcentagem 2 2 2 2 2 10 2" xfId="18422" xr:uid="{82420F93-3C08-400D-BE44-3757ACAEBE62}"/>
    <cellStyle name="Porcentagem 2 2 2 2 2 10 2 2" xfId="18423" xr:uid="{41DD520C-099D-444C-898A-34B022BDA949}"/>
    <cellStyle name="Porcentagem 2 2 2 2 2 10 2 2 2" xfId="18424" xr:uid="{7B68EF19-B769-44A2-958B-5CCBC80D9D26}"/>
    <cellStyle name="Porcentagem 2 2 2 2 2 10 2 2 2 2" xfId="18425" xr:uid="{F4FD896A-C23B-49F0-B16A-EC12122D48DF}"/>
    <cellStyle name="Porcentagem 2 2 2 2 2 10 2 2 2 2 2" xfId="18426" xr:uid="{E6C1893D-1386-44B8-B0E7-27F0CA69E1B4}"/>
    <cellStyle name="Porcentagem 2 2 2 2 2 10 2 2 2 2 2 2" xfId="18427" xr:uid="{807738C2-2011-47CE-A961-79EFC7CCE928}"/>
    <cellStyle name="Porcentagem 2 2 2 2 2 10 2 2 2 2 2 2 2" xfId="18428" xr:uid="{7EC891D4-36F2-493F-B7AE-F3B9A1ADDCFE}"/>
    <cellStyle name="Porcentagem 2 2 2 2 2 10 2 2 2 2 2 2 2 2" xfId="18429" xr:uid="{9523691F-65EF-452D-97D3-E5EC8DD7C2A6}"/>
    <cellStyle name="Porcentagem 2 2 2 2 2 10 2 2 2 2 3" xfId="18430" xr:uid="{8D8F57E3-79AA-408C-A0EF-DE939903F676}"/>
    <cellStyle name="Porcentagem 2 2 2 2 2 10 2 2 2 2 3 2" xfId="18431" xr:uid="{B87367F1-FB8E-4149-BE60-107193742BC7}"/>
    <cellStyle name="Porcentagem 2 2 2 2 2 10 2 2 2 3" xfId="18432" xr:uid="{8D000933-63C7-422D-9A2F-8B866A0286A0}"/>
    <cellStyle name="Porcentagem 2 2 2 2 2 10 2 2 2 3 2" xfId="18433" xr:uid="{4B69A804-3ACF-4979-B93B-7D386CFF26D0}"/>
    <cellStyle name="Porcentagem 2 2 2 2 2 10 2 2 2 3 2 2" xfId="18434" xr:uid="{5B20E262-FC6C-4909-A6EC-2C272F1B44DD}"/>
    <cellStyle name="Porcentagem 2 2 2 2 2 10 2 2 3" xfId="18435" xr:uid="{43298FA7-4B60-4B2F-93E4-408323AED83A}"/>
    <cellStyle name="Porcentagem 2 2 2 2 2 10 2 2 3 2" xfId="18436" xr:uid="{7AED9ABD-1B73-4B83-A91D-AEC02E42E5B3}"/>
    <cellStyle name="Porcentagem 2 2 2 2 2 10 2 2 3 2 2" xfId="18437" xr:uid="{FE182C9D-BB24-42CC-9383-44EE235502A1}"/>
    <cellStyle name="Porcentagem 2 2 2 2 2 10 2 2 3 2 2 2" xfId="18438" xr:uid="{3E43F400-61AF-40D8-A3C9-13D279EF574F}"/>
    <cellStyle name="Porcentagem 2 2 2 2 2 10 2 2 4" xfId="18439" xr:uid="{341A197F-FC80-4ED1-AC27-A85024796A9A}"/>
    <cellStyle name="Porcentagem 2 2 2 2 2 10 2 2 4 2" xfId="18440" xr:uid="{15220AD4-61E7-4BC1-BD42-C016D53266E5}"/>
    <cellStyle name="Porcentagem 2 2 2 2 2 10 2 3" xfId="18441" xr:uid="{FB1EBCE2-0EC4-44D8-B44B-5DEAC9320362}"/>
    <cellStyle name="Porcentagem 2 2 2 2 2 10 2 3 2" xfId="18442" xr:uid="{BF58ACC3-6D26-46C0-AEA5-D5A16441C4E6}"/>
    <cellStyle name="Porcentagem 2 2 2 2 2 10 2 3 2 2" xfId="18443" xr:uid="{276FA424-DA56-452B-A7DB-8E4A72772AA6}"/>
    <cellStyle name="Porcentagem 2 2 2 2 2 10 2 3 2 2 2" xfId="18444" xr:uid="{380C0839-0241-41E8-B45B-5402F65E2785}"/>
    <cellStyle name="Porcentagem 2 2 2 2 2 10 2 3 2 2 2 2" xfId="18445" xr:uid="{33B7D4A1-9E41-4219-B2F1-069D8AAE2FB6}"/>
    <cellStyle name="Porcentagem 2 2 2 2 2 10 2 3 3" xfId="18446" xr:uid="{9F5A4ECB-D708-4C87-8B23-03AE84C09100}"/>
    <cellStyle name="Porcentagem 2 2 2 2 2 10 2 3 3 2" xfId="18447" xr:uid="{C8C8EA99-D369-4D5E-94B7-A7867C7D32FB}"/>
    <cellStyle name="Porcentagem 2 2 2 2 2 10 2 4" xfId="18448" xr:uid="{041C3795-DAAE-4844-B8E7-327FA9732FDD}"/>
    <cellStyle name="Porcentagem 2 2 2 2 2 10 2 4 2" xfId="18449" xr:uid="{6EADC1F3-2E3A-4DC4-BE99-7BCC24B00C92}"/>
    <cellStyle name="Porcentagem 2 2 2 2 2 10 2 4 2 2" xfId="18450" xr:uid="{70D412D6-81F7-4FCD-80D3-A3D823DD9313}"/>
    <cellStyle name="Porcentagem 2 2 2 2 2 10 3" xfId="18451" xr:uid="{5BAACBB3-F1F4-4015-AD58-A079967020B1}"/>
    <cellStyle name="Porcentagem 2 2 2 2 2 10 3 2" xfId="18452" xr:uid="{205C36C2-BB79-4E34-AFA7-7D9B033F25AC}"/>
    <cellStyle name="Porcentagem 2 2 2 2 2 10 3 2 2" xfId="18453" xr:uid="{E4D67CAE-3C15-49B6-927B-C2AB755B00E7}"/>
    <cellStyle name="Porcentagem 2 2 2 2 2 10 3 2 2 2" xfId="18454" xr:uid="{273EBC35-6843-4D44-96B4-EE8D8FAC3ACF}"/>
    <cellStyle name="Porcentagem 2 2 2 2 2 10 3 2 2 2 2" xfId="18455" xr:uid="{D2FE68BD-DE2B-4950-8EBA-312614E1E25B}"/>
    <cellStyle name="Porcentagem 2 2 2 2 2 10 3 2 2 2 2 2" xfId="18456" xr:uid="{C7E2075C-138E-48D5-9B2C-5A1C5C911D94}"/>
    <cellStyle name="Porcentagem 2 2 2 2 2 10 3 2 3" xfId="18457" xr:uid="{650310AE-9B94-4C6F-8CA9-95C335135B35}"/>
    <cellStyle name="Porcentagem 2 2 2 2 2 10 3 2 3 2" xfId="18458" xr:uid="{3B458F83-E6F4-4551-B6E0-F768A680EB98}"/>
    <cellStyle name="Porcentagem 2 2 2 2 2 10 3 3" xfId="18459" xr:uid="{E5144F36-68DD-493F-ABCD-FBC9231EC202}"/>
    <cellStyle name="Porcentagem 2 2 2 2 2 10 3 3 2" xfId="18460" xr:uid="{191EC412-5E27-4517-A543-A44C877883B4}"/>
    <cellStyle name="Porcentagem 2 2 2 2 2 10 3 3 2 2" xfId="18461" xr:uid="{E1B3A1F0-B9AA-4823-887A-61273B2EE2AC}"/>
    <cellStyle name="Porcentagem 2 2 2 2 2 10 4" xfId="18462" xr:uid="{618852F7-7E8E-40B4-A1C2-274D661B2BAB}"/>
    <cellStyle name="Porcentagem 2 2 2 2 2 10 4 2" xfId="18463" xr:uid="{D5D8D88E-98BF-414B-8C70-4232CE5F16BE}"/>
    <cellStyle name="Porcentagem 2 2 2 2 2 10 4 2 2" xfId="18464" xr:uid="{562E1B78-E243-4CE8-A02C-87390E3BC5D8}"/>
    <cellStyle name="Porcentagem 2 2 2 2 2 10 4 2 2 2" xfId="18465" xr:uid="{05752EBD-4BFA-4C57-9751-85CABFB06790}"/>
    <cellStyle name="Porcentagem 2 2 2 2 2 10 5" xfId="18466" xr:uid="{AE364EA5-E32E-4257-8E56-2FF76D2D4952}"/>
    <cellStyle name="Porcentagem 2 2 2 2 2 10 5 2" xfId="18467" xr:uid="{9C33B5F4-3641-4AE7-8BC4-00D50BEF95CA}"/>
    <cellStyle name="Porcentagem 2 2 2 2 2 11" xfId="18468" xr:uid="{E4EBFFE0-C9F1-4A5B-BEB2-FE5956730791}"/>
    <cellStyle name="Porcentagem 2 2 2 2 2 11 2" xfId="18469" xr:uid="{4C126AFF-1020-49C7-986C-3F644427177B}"/>
    <cellStyle name="Porcentagem 2 2 2 2 2 11 2 2" xfId="18470" xr:uid="{D48B4A4F-A444-4609-84F9-CA3F1F2BCE43}"/>
    <cellStyle name="Porcentagem 2 2 2 2 2 11 2 2 2" xfId="18471" xr:uid="{57358BAA-C071-4C41-B835-B5343E2BFBEB}"/>
    <cellStyle name="Porcentagem 2 2 2 2 2 11 2 2 2 2" xfId="18472" xr:uid="{DB728776-F740-462A-91AC-7E879A4A6A70}"/>
    <cellStyle name="Porcentagem 2 2 2 2 2 11 2 2 2 2 2" xfId="18473" xr:uid="{5C128724-037B-4419-B35D-C21ADC54F68A}"/>
    <cellStyle name="Porcentagem 2 2 2 2 2 11 2 2 2 2 2 2" xfId="18474" xr:uid="{1952CC0B-8B53-4773-BF30-93EB32D2F022}"/>
    <cellStyle name="Porcentagem 2 2 2 2 2 11 2 2 3" xfId="18475" xr:uid="{D0EA17AD-4AD1-45CC-9695-47C7F4D7CB65}"/>
    <cellStyle name="Porcentagem 2 2 2 2 2 11 2 2 3 2" xfId="18476" xr:uid="{5E0A0D2F-19E7-4EAC-91FC-D00D56CC948D}"/>
    <cellStyle name="Porcentagem 2 2 2 2 2 11 2 3" xfId="18477" xr:uid="{16D834C2-A127-43C3-AED5-334DF91600AA}"/>
    <cellStyle name="Porcentagem 2 2 2 2 2 11 2 3 2" xfId="18478" xr:uid="{407D3CD2-F60A-4E48-82C1-931F80F61866}"/>
    <cellStyle name="Porcentagem 2 2 2 2 2 11 2 3 2 2" xfId="18479" xr:uid="{F1ED5318-62BB-4879-AAA3-9B0056A7FCA5}"/>
    <cellStyle name="Porcentagem 2 2 2 2 2 11 3" xfId="18480" xr:uid="{9F8A15F0-F654-40B7-A382-42CD8EF94CE4}"/>
    <cellStyle name="Porcentagem 2 2 2 2 2 11 3 2" xfId="18481" xr:uid="{69581A9D-6222-4D6A-9CDB-5AE6AEFCF6EC}"/>
    <cellStyle name="Porcentagem 2 2 2 2 2 11 3 2 2" xfId="18482" xr:uid="{C0F66900-673D-47CB-8B38-63C6B9F3D7A7}"/>
    <cellStyle name="Porcentagem 2 2 2 2 2 11 3 2 2 2" xfId="18483" xr:uid="{F1614F49-5C33-4937-AFCE-FD5B7FBD274F}"/>
    <cellStyle name="Porcentagem 2 2 2 2 2 11 4" xfId="18484" xr:uid="{BBF99745-F431-4DFB-9F52-FE4B40900586}"/>
    <cellStyle name="Porcentagem 2 2 2 2 2 11 4 2" xfId="18485" xr:uid="{EAF5E879-2B33-4061-8E39-372D183BD0D5}"/>
    <cellStyle name="Porcentagem 2 2 2 2 2 12" xfId="18486" xr:uid="{61D5A60B-AC11-43B3-B8D9-513986ECB862}"/>
    <cellStyle name="Porcentagem 2 2 2 2 2 12 2" xfId="18487" xr:uid="{99D268AF-78E7-4DC7-8E52-D8A61770D6BE}"/>
    <cellStyle name="Porcentagem 2 2 2 2 2 12 2 2" xfId="18488" xr:uid="{5FE0D085-866C-40CA-99D3-D2564F57AAA1}"/>
    <cellStyle name="Porcentagem 2 2 2 2 2 12 2 2 2" xfId="18489" xr:uid="{EEDB7321-461F-47F2-9C5D-6CD765DDF094}"/>
    <cellStyle name="Porcentagem 2 2 2 2 2 12 2 2 2 2" xfId="18490" xr:uid="{2265F647-AC57-4CDA-B45C-89C0239871E1}"/>
    <cellStyle name="Porcentagem 2 2 2 2 2 12 3" xfId="18491" xr:uid="{A0773FB5-2A12-4FA3-9966-CEC1F932AA39}"/>
    <cellStyle name="Porcentagem 2 2 2 2 2 12 3 2" xfId="18492" xr:uid="{F10CB879-16B4-4178-851B-DBB15DC4F0F8}"/>
    <cellStyle name="Porcentagem 2 2 2 2 2 13" xfId="18493" xr:uid="{9011524A-3478-4C94-924F-2FFF362BFD65}"/>
    <cellStyle name="Porcentagem 2 2 2 2 2 13 2" xfId="18494" xr:uid="{3D15C821-47B4-41D3-AF11-A90FF3144281}"/>
    <cellStyle name="Porcentagem 2 2 2 2 2 13 2 2" xfId="18495" xr:uid="{D681E649-0681-4070-965A-5AFB15A6B671}"/>
    <cellStyle name="Porcentagem 2 2 2 2 2 2" xfId="18496" xr:uid="{45CA3835-31F8-4600-A282-6ED1142A09DD}"/>
    <cellStyle name="Porcentagem 2 2 2 2 2 2 10" xfId="18497" xr:uid="{D97B950F-5C40-4A9F-AFAB-235841B96353}"/>
    <cellStyle name="Porcentagem 2 2 2 2 2 2 10 2" xfId="18498" xr:uid="{970F162C-77DF-464E-86F2-6197FA9E7E72}"/>
    <cellStyle name="Porcentagem 2 2 2 2 2 2 10 2 2" xfId="18499" xr:uid="{2DD1CA5C-52EA-4DBF-B961-5DC50BFC53B0}"/>
    <cellStyle name="Porcentagem 2 2 2 2 2 2 10 2 2 2" xfId="18500" xr:uid="{B6E012D9-C88F-4CA5-82CB-E38F8CDA1C83}"/>
    <cellStyle name="Porcentagem 2 2 2 2 2 2 10 3" xfId="18501" xr:uid="{3D4649F3-DEE4-42DF-BB9E-84016ECC2C03}"/>
    <cellStyle name="Porcentagem 2 2 2 2 2 2 11" xfId="18502" xr:uid="{B3007712-251F-4CA7-B621-E682BE98EF1D}"/>
    <cellStyle name="Porcentagem 2 2 2 2 2 2 11 2" xfId="18503" xr:uid="{28EF7708-BE5F-4570-A84E-1997BE761E3D}"/>
    <cellStyle name="Porcentagem 2 2 2 2 2 2 2" xfId="18504" xr:uid="{30F72DF9-E07F-4492-A0B0-31D6F09A73C6}"/>
    <cellStyle name="Porcentagem 2 2 2 2 2 2 2 2" xfId="18505" xr:uid="{71F8A6DC-A613-4DAF-BF38-10F79297A697}"/>
    <cellStyle name="Porcentagem 2 2 2 2 2 2 2 2 2" xfId="18506" xr:uid="{6139ED98-70A7-4833-A58C-58D9A740DC4F}"/>
    <cellStyle name="Porcentagem 2 2 2 2 2 2 2 2 2 2" xfId="18507" xr:uid="{9E070346-C016-4F61-BB71-1906B0979B00}"/>
    <cellStyle name="Porcentagem 2 2 2 2 2 2 2 2 2 2 2" xfId="18508" xr:uid="{5E41C22C-177A-4F4C-B817-607922520508}"/>
    <cellStyle name="Porcentagem 2 2 2 2 2 2 2 2 2 2 2 2" xfId="18509" xr:uid="{D8D59330-CD25-4E7D-89A1-2F80B7E49795}"/>
    <cellStyle name="Porcentagem 2 2 2 2 2 2 2 2 2 2 2 2 2" xfId="18510" xr:uid="{CC597692-C82F-4C28-B262-1DA3040AA1C0}"/>
    <cellStyle name="Porcentagem 2 2 2 2 2 2 2 2 2 2 2 2 2 2" xfId="18511" xr:uid="{EB4EC606-A1A9-4247-9227-44F19C5C0FC6}"/>
    <cellStyle name="Porcentagem 2 2 2 2 2 2 2 2 2 2 2 2 2 2 2" xfId="18512" xr:uid="{0D6CC2FC-DF2E-4274-B55D-BA8D87410D32}"/>
    <cellStyle name="Porcentagem 2 2 2 2 2 2 2 2 2 2 2 2 2 2 2 2" xfId="18513" xr:uid="{E528A3C1-565F-4323-9A12-69EF5A2D43E6}"/>
    <cellStyle name="Porcentagem 2 2 2 2 2 2 2 2 2 2 2 2 2 2 2 2 2" xfId="18514" xr:uid="{B62A2C46-7651-469D-ABFE-AB3D0264878D}"/>
    <cellStyle name="Porcentagem 2 2 2 2 2 2 2 2 2 2 2 2 2 2 2 2 2 2" xfId="18515" xr:uid="{981BAF92-568D-4995-AFAF-EE2F0693C4A4}"/>
    <cellStyle name="Porcentagem 2 2 2 2 2 2 2 2 2 2 2 2 2 2 2 3" xfId="18516" xr:uid="{3B23EAA9-6828-4BCC-845B-F68FBA21422B}"/>
    <cellStyle name="Porcentagem 2 2 2 2 2 2 2 2 2 2 2 2 2 2 3" xfId="18517" xr:uid="{D8B79837-B640-40BA-8026-86C3EF1EA8E4}"/>
    <cellStyle name="Porcentagem 2 2 2 2 2 2 2 2 2 2 2 2 2 2 3 2" xfId="18518" xr:uid="{FBA0B45B-63FF-47C2-AF75-B013DEFC86D8}"/>
    <cellStyle name="Porcentagem 2 2 2 2 2 2 2 2 2 2 2 2 2 3" xfId="18519" xr:uid="{0994533A-081D-4C46-8C24-626BDAEC3E24}"/>
    <cellStyle name="Porcentagem 2 2 2 2 2 2 2 2 2 2 2 2 2 3 2" xfId="18520" xr:uid="{DB5B6D02-2ECE-4761-9892-CCC38930F6BC}"/>
    <cellStyle name="Porcentagem 2 2 2 2 2 2 2 2 2 2 2 2 2 3 2 2" xfId="18521" xr:uid="{17C97406-6360-4708-AA47-DE1208D30733}"/>
    <cellStyle name="Porcentagem 2 2 2 2 2 2 2 2 2 2 2 2 2 4" xfId="18522" xr:uid="{D7572AD2-9A04-4F7B-B766-897ECEC69582}"/>
    <cellStyle name="Porcentagem 2 2 2 2 2 2 2 2 2 2 2 2 3" xfId="18523" xr:uid="{7F0D0353-A8F7-40C8-819C-2861E7CD1695}"/>
    <cellStyle name="Porcentagem 2 2 2 2 2 2 2 2 2 2 2 2 3 2" xfId="18524" xr:uid="{8689226C-2751-4E77-B69E-68EA3695A08B}"/>
    <cellStyle name="Porcentagem 2 2 2 2 2 2 2 2 2 2 2 2 3 2 2" xfId="18525" xr:uid="{B8FE3E22-F6BD-4CB8-8B00-9FFB6FC26AF1}"/>
    <cellStyle name="Porcentagem 2 2 2 2 2 2 2 2 2 2 2 2 3 2 2 2" xfId="18526" xr:uid="{3F7F2623-693D-41FD-908C-D1BD302923F7}"/>
    <cellStyle name="Porcentagem 2 2 2 2 2 2 2 2 2 2 2 2 3 3" xfId="18527" xr:uid="{BDF47549-B629-4252-9C8C-00D37E4DAF9A}"/>
    <cellStyle name="Porcentagem 2 2 2 2 2 2 2 2 2 2 2 2 4" xfId="18528" xr:uid="{432CB097-52EB-4F61-A997-62625F8E920A}"/>
    <cellStyle name="Porcentagem 2 2 2 2 2 2 2 2 2 2 2 2 4 2" xfId="18529" xr:uid="{34D54CD1-0B2B-4CAF-BBB3-B994A0AAE255}"/>
    <cellStyle name="Porcentagem 2 2 2 2 2 2 2 2 2 2 2 3" xfId="18530" xr:uid="{0C6E4A18-16FE-4792-A726-410A9AFA29C9}"/>
    <cellStyle name="Porcentagem 2 2 2 2 2 2 2 2 2 2 2 3 2" xfId="18531" xr:uid="{F90D1049-9DD5-4312-B24B-4B533096BDFF}"/>
    <cellStyle name="Porcentagem 2 2 2 2 2 2 2 2 2 2 2 3 2 2" xfId="18532" xr:uid="{52CADDF0-5B6C-42E7-A4D5-AEED9D4F5ADB}"/>
    <cellStyle name="Porcentagem 2 2 2 2 2 2 2 2 2 2 2 3 2 2 2" xfId="18533" xr:uid="{6A968126-19CC-42AF-B2EB-4EB1B6B3AEBA}"/>
    <cellStyle name="Porcentagem 2 2 2 2 2 2 2 2 2 2 2 3 2 2 2 2" xfId="18534" xr:uid="{4113F305-3D2A-4811-BD97-1C6B1A460742}"/>
    <cellStyle name="Porcentagem 2 2 2 2 2 2 2 2 2 2 2 3 2 3" xfId="18535" xr:uid="{CDA649B6-C1AD-42AC-8C55-C1696B6C8ADE}"/>
    <cellStyle name="Porcentagem 2 2 2 2 2 2 2 2 2 2 2 3 3" xfId="18536" xr:uid="{FBAA53D6-E4F4-4199-9051-DB5F5A10B0D3}"/>
    <cellStyle name="Porcentagem 2 2 2 2 2 2 2 2 2 2 2 3 3 2" xfId="18537" xr:uid="{1F4995DE-2374-495D-9930-4CF8F8A34DFA}"/>
    <cellStyle name="Porcentagem 2 2 2 2 2 2 2 2 2 2 2 4" xfId="18538" xr:uid="{BCB16A81-188B-4A6D-AA12-776737CEE1F0}"/>
    <cellStyle name="Porcentagem 2 2 2 2 2 2 2 2 2 2 2 4 2" xfId="18539" xr:uid="{5F9FB4C4-2057-4F11-AA00-12B86B5A9805}"/>
    <cellStyle name="Porcentagem 2 2 2 2 2 2 2 2 2 2 2 4 2 2" xfId="18540" xr:uid="{757414EA-01B1-4BF5-831E-238A193BE053}"/>
    <cellStyle name="Porcentagem 2 2 2 2 2 2 2 2 2 2 2 5" xfId="18541" xr:uid="{4167B3F1-D36B-4417-8FDA-8151E34FA8E4}"/>
    <cellStyle name="Porcentagem 2 2 2 2 2 2 2 2 2 2 3" xfId="18542" xr:uid="{180055B8-EE5D-45AB-86B3-08B6D9345FD3}"/>
    <cellStyle name="Porcentagem 2 2 2 2 2 2 2 2 2 2 3 2" xfId="18543" xr:uid="{2932D8A6-E5F4-4935-93EF-0CC38368D0A7}"/>
    <cellStyle name="Porcentagem 2 2 2 2 2 2 2 2 2 2 3 2 2" xfId="18544" xr:uid="{08FF5076-5B02-4F1E-9CC8-DFC91E75EE3F}"/>
    <cellStyle name="Porcentagem 2 2 2 2 2 2 2 2 2 2 3 2 2 2" xfId="18545" xr:uid="{F4CA7188-3E7C-463B-A282-39CA0AF16771}"/>
    <cellStyle name="Porcentagem 2 2 2 2 2 2 2 2 2 2 3 2 2 2 2" xfId="18546" xr:uid="{0F2B3920-2009-4030-A3AD-50DD284243DA}"/>
    <cellStyle name="Porcentagem 2 2 2 2 2 2 2 2 2 2 3 2 2 2 2 2" xfId="18547" xr:uid="{AE5BBF17-5A91-4147-AA39-76B10611F97C}"/>
    <cellStyle name="Porcentagem 2 2 2 2 2 2 2 2 2 2 3 2 2 3" xfId="18548" xr:uid="{6EA58099-9369-45B3-AB34-69F66EA3F475}"/>
    <cellStyle name="Porcentagem 2 2 2 2 2 2 2 2 2 2 3 2 3" xfId="18549" xr:uid="{0672C7D4-479A-48FA-8EB9-E5D3C881A94F}"/>
    <cellStyle name="Porcentagem 2 2 2 2 2 2 2 2 2 2 3 2 3 2" xfId="18550" xr:uid="{56B5D071-184B-48C0-9498-EF553E626E36}"/>
    <cellStyle name="Porcentagem 2 2 2 2 2 2 2 2 2 2 3 3" xfId="18551" xr:uid="{5FBDA792-26D2-4FC2-8364-429A000D61C2}"/>
    <cellStyle name="Porcentagem 2 2 2 2 2 2 2 2 2 2 3 3 2" xfId="18552" xr:uid="{DE1CAEB9-C53A-49AE-9864-548B53C81C2F}"/>
    <cellStyle name="Porcentagem 2 2 2 2 2 2 2 2 2 2 3 3 2 2" xfId="18553" xr:uid="{A8428641-6F7A-4B0B-B06E-2F8AC03BF2A8}"/>
    <cellStyle name="Porcentagem 2 2 2 2 2 2 2 2 2 2 3 4" xfId="18554" xr:uid="{F4590BE7-C85D-44D4-A428-C16E6C782FB1}"/>
    <cellStyle name="Porcentagem 2 2 2 2 2 2 2 2 2 2 4" xfId="18555" xr:uid="{D09E9E20-9ADC-42D6-9DF4-2816BE896D5D}"/>
    <cellStyle name="Porcentagem 2 2 2 2 2 2 2 2 2 2 4 2" xfId="18556" xr:uid="{7E11C569-0C87-4823-924A-8D5294FDC33B}"/>
    <cellStyle name="Porcentagem 2 2 2 2 2 2 2 2 2 2 4 2 2" xfId="18557" xr:uid="{52DC6067-F81F-483B-AF77-0053890AFB6B}"/>
    <cellStyle name="Porcentagem 2 2 2 2 2 2 2 2 2 2 4 2 2 2" xfId="18558" xr:uid="{FA90A0E9-62B1-43FE-AFF1-21336B69C66B}"/>
    <cellStyle name="Porcentagem 2 2 2 2 2 2 2 2 2 2 4 3" xfId="18559" xr:uid="{814FD4DB-1CA7-4C6A-8E6D-BDBA3B25AD42}"/>
    <cellStyle name="Porcentagem 2 2 2 2 2 2 2 2 2 2 5" xfId="18560" xr:uid="{5C602ED9-023D-4698-A42F-47F1FDF7346A}"/>
    <cellStyle name="Porcentagem 2 2 2 2 2 2 2 2 2 2 5 2" xfId="18561" xr:uid="{4878BD8F-4002-444C-9953-C6EFBC08ED9A}"/>
    <cellStyle name="Porcentagem 2 2 2 2 2 2 2 2 2 3" xfId="18562" xr:uid="{A34EF678-94E0-48AC-9B3F-6D3DA7AB88D7}"/>
    <cellStyle name="Porcentagem 2 2 2 2 2 2 2 2 2 3 2" xfId="18563" xr:uid="{F5193E32-015A-4AEE-8771-0665EBD2D68D}"/>
    <cellStyle name="Porcentagem 2 2 2 2 2 2 2 2 2 3 2 2" xfId="18564" xr:uid="{A4353202-B8AC-47CC-A05F-5FAA66F87CF8}"/>
    <cellStyle name="Porcentagem 2 2 2 2 2 2 2 2 2 3 2 2 2" xfId="18565" xr:uid="{1631E980-DF07-4D7E-AA62-C624D458A514}"/>
    <cellStyle name="Porcentagem 2 2 2 2 2 2 2 2 2 3 2 2 2 2" xfId="18566" xr:uid="{BCF94636-B9A3-4DDC-BE09-02AFCE9D5695}"/>
    <cellStyle name="Porcentagem 2 2 2 2 2 2 2 2 2 3 2 2 2 2 2" xfId="18567" xr:uid="{9C64BACE-B6DB-40F7-9913-87DB457E7525}"/>
    <cellStyle name="Porcentagem 2 2 2 2 2 2 2 2 2 3 2 2 2 2 2 2" xfId="18568" xr:uid="{B1D7330E-92E3-433B-A1A4-DD8FFE3346B6}"/>
    <cellStyle name="Porcentagem 2 2 2 2 2 2 2 2 2 3 2 2 2 3" xfId="18569" xr:uid="{EB414E7D-012F-4350-99C7-F0229724CDFC}"/>
    <cellStyle name="Porcentagem 2 2 2 2 2 2 2 2 2 3 2 2 3" xfId="18570" xr:uid="{F6FF22B3-2AB2-4EF7-B7BE-C53CC37353B9}"/>
    <cellStyle name="Porcentagem 2 2 2 2 2 2 2 2 2 3 2 2 3 2" xfId="18571" xr:uid="{7137FA72-9713-4FB1-A162-8EC0F47CC347}"/>
    <cellStyle name="Porcentagem 2 2 2 2 2 2 2 2 2 3 2 3" xfId="18572" xr:uid="{E6271A48-6472-4C60-AF3E-E24282649415}"/>
    <cellStyle name="Porcentagem 2 2 2 2 2 2 2 2 2 3 2 3 2" xfId="18573" xr:uid="{E572E260-F136-4151-B2FE-2BF28A5B0A6B}"/>
    <cellStyle name="Porcentagem 2 2 2 2 2 2 2 2 2 3 2 3 2 2" xfId="18574" xr:uid="{2820E704-8995-4D46-8717-C99637C38B18}"/>
    <cellStyle name="Porcentagem 2 2 2 2 2 2 2 2 2 3 2 4" xfId="18575" xr:uid="{DFEE0540-54BE-432F-BB66-2EC964F070AA}"/>
    <cellStyle name="Porcentagem 2 2 2 2 2 2 2 2 2 3 3" xfId="18576" xr:uid="{5BE0A7F0-DEBE-46BB-9AAD-ABBB3A1B54A1}"/>
    <cellStyle name="Porcentagem 2 2 2 2 2 2 2 2 2 3 3 2" xfId="18577" xr:uid="{26C516D0-A20F-468F-BE69-18C8054A9642}"/>
    <cellStyle name="Porcentagem 2 2 2 2 2 2 2 2 2 3 3 2 2" xfId="18578" xr:uid="{74FA1EF4-7388-4104-9273-AC34E2793E64}"/>
    <cellStyle name="Porcentagem 2 2 2 2 2 2 2 2 2 3 3 2 2 2" xfId="18579" xr:uid="{1DAC48E6-6D00-4660-9E58-CA60BD025138}"/>
    <cellStyle name="Porcentagem 2 2 2 2 2 2 2 2 2 3 3 3" xfId="18580" xr:uid="{D7F4DC7A-39A3-4CC8-96AA-6BF9A3F3421F}"/>
    <cellStyle name="Porcentagem 2 2 2 2 2 2 2 2 2 3 4" xfId="18581" xr:uid="{174B4B70-A1BC-4D76-AEBB-45D0D82C5712}"/>
    <cellStyle name="Porcentagem 2 2 2 2 2 2 2 2 2 3 4 2" xfId="18582" xr:uid="{AB7BCA07-5EA1-4D0B-9E25-270F230BA58B}"/>
    <cellStyle name="Porcentagem 2 2 2 2 2 2 2 2 2 4" xfId="18583" xr:uid="{F4E7E849-5822-4899-B676-700CEB76C112}"/>
    <cellStyle name="Porcentagem 2 2 2 2 2 2 2 2 2 4 2" xfId="18584" xr:uid="{1E2FB7CD-EC5C-43B8-A69B-21FD7BB5364E}"/>
    <cellStyle name="Porcentagem 2 2 2 2 2 2 2 2 2 4 2 2" xfId="18585" xr:uid="{88CE4EB1-FE9E-4E70-AFF8-67C6EEA903AA}"/>
    <cellStyle name="Porcentagem 2 2 2 2 2 2 2 2 2 4 2 2 2" xfId="18586" xr:uid="{A084B321-9E9E-422E-A28A-45EC3449D858}"/>
    <cellStyle name="Porcentagem 2 2 2 2 2 2 2 2 2 4 2 2 2 2" xfId="18587" xr:uid="{92B476D0-691E-4049-A7B2-B784DBA43350}"/>
    <cellStyle name="Porcentagem 2 2 2 2 2 2 2 2 2 4 2 3" xfId="18588" xr:uid="{37BD28C3-02AB-42DA-B89D-4AF7236B2A68}"/>
    <cellStyle name="Porcentagem 2 2 2 2 2 2 2 2 2 4 3" xfId="18589" xr:uid="{758CA7A2-3170-4DE4-9F3C-50907B8E235A}"/>
    <cellStyle name="Porcentagem 2 2 2 2 2 2 2 2 2 4 3 2" xfId="18590" xr:uid="{E9161B9E-BEE0-46B5-A770-FC9DD7C05E7D}"/>
    <cellStyle name="Porcentagem 2 2 2 2 2 2 2 2 2 5" xfId="18591" xr:uid="{EC42CAF1-7266-474D-BF52-D88D7C9D9164}"/>
    <cellStyle name="Porcentagem 2 2 2 2 2 2 2 2 2 5 2" xfId="18592" xr:uid="{048BDD1A-7568-4F5F-93BD-C01E688C8D01}"/>
    <cellStyle name="Porcentagem 2 2 2 2 2 2 2 2 2 5 2 2" xfId="18593" xr:uid="{AFD97271-0723-420A-9D6E-4813AF0D0E2D}"/>
    <cellStyle name="Porcentagem 2 2 2 2 2 2 2 2 2 6" xfId="18594" xr:uid="{CAAF9245-8566-410E-9749-7CE0EC827405}"/>
    <cellStyle name="Porcentagem 2 2 2 2 2 2 2 2 3" xfId="18595" xr:uid="{212CAFC8-8FEE-4EFA-941F-6C74749C8BD9}"/>
    <cellStyle name="Porcentagem 2 2 2 2 2 2 2 2 3 2" xfId="18596" xr:uid="{5DC02CCC-B0B2-4F7E-B01E-6B0AE31D4024}"/>
    <cellStyle name="Porcentagem 2 2 2 2 2 2 2 2 3 2 2" xfId="18597" xr:uid="{59510FFB-F39F-4EF7-878C-546C91F523D8}"/>
    <cellStyle name="Porcentagem 2 2 2 2 2 2 2 2 3 2 2 2" xfId="18598" xr:uid="{4A9548F2-57B0-4942-A7EC-CCF4DAE86AE9}"/>
    <cellStyle name="Porcentagem 2 2 2 2 2 2 2 2 3 2 2 2 2" xfId="18599" xr:uid="{706696FC-8C26-438C-81B6-C78DAF0FDF04}"/>
    <cellStyle name="Porcentagem 2 2 2 2 2 2 2 2 3 2 2 2 2 2" xfId="18600" xr:uid="{670499FC-6793-401A-9A0C-D9881D0F389B}"/>
    <cellStyle name="Porcentagem 2 2 2 2 2 2 2 2 3 2 2 2 2 2 2" xfId="18601" xr:uid="{E1BE1434-7161-465F-B7E3-E5971D7ABD62}"/>
    <cellStyle name="Porcentagem 2 2 2 2 2 2 2 2 3 2 2 2 2 2 2 2" xfId="18602" xr:uid="{CD46C26B-8DB3-427F-9CA6-72D88A3E14CE}"/>
    <cellStyle name="Porcentagem 2 2 2 2 2 2 2 2 3 2 2 2 2 3" xfId="18603" xr:uid="{5768A378-398F-48F3-BC4C-8D98A1E59F86}"/>
    <cellStyle name="Porcentagem 2 2 2 2 2 2 2 2 3 2 2 2 3" xfId="18604" xr:uid="{3A999E56-6D16-40ED-B7AC-0BE3F5E7B3AD}"/>
    <cellStyle name="Porcentagem 2 2 2 2 2 2 2 2 3 2 2 2 3 2" xfId="18605" xr:uid="{9A74FFE4-1102-486F-A3F5-1B15FD4C4F48}"/>
    <cellStyle name="Porcentagem 2 2 2 2 2 2 2 2 3 2 2 3" xfId="18606" xr:uid="{76422D21-F553-4E8A-B4AA-1AA6FD584BDB}"/>
    <cellStyle name="Porcentagem 2 2 2 2 2 2 2 2 3 2 2 3 2" xfId="18607" xr:uid="{68FABA23-E41B-4D11-83F9-E04897E8DDFA}"/>
    <cellStyle name="Porcentagem 2 2 2 2 2 2 2 2 3 2 2 3 2 2" xfId="18608" xr:uid="{FD0C0B36-CFBF-47D6-A022-260CCFF8A651}"/>
    <cellStyle name="Porcentagem 2 2 2 2 2 2 2 2 3 2 2 4" xfId="18609" xr:uid="{580EF2CA-1640-43D5-8979-BE58D2B485A1}"/>
    <cellStyle name="Porcentagem 2 2 2 2 2 2 2 2 3 2 3" xfId="18610" xr:uid="{719AB3B2-D3BC-421C-9FD1-99A1371B61B0}"/>
    <cellStyle name="Porcentagem 2 2 2 2 2 2 2 2 3 2 3 2" xfId="18611" xr:uid="{490DF99B-EBCC-43C5-86C0-766CB22D14CE}"/>
    <cellStyle name="Porcentagem 2 2 2 2 2 2 2 2 3 2 3 2 2" xfId="18612" xr:uid="{72349415-F824-4509-A279-CCE3624BF218}"/>
    <cellStyle name="Porcentagem 2 2 2 2 2 2 2 2 3 2 3 2 2 2" xfId="18613" xr:uid="{C648B8CA-F59B-4D48-B901-D41C5DD9205E}"/>
    <cellStyle name="Porcentagem 2 2 2 2 2 2 2 2 3 2 3 3" xfId="18614" xr:uid="{62A22B27-30F4-45D2-B000-851B005B5827}"/>
    <cellStyle name="Porcentagem 2 2 2 2 2 2 2 2 3 2 4" xfId="18615" xr:uid="{2DD34DE3-247D-41D6-8380-D9289CBD752F}"/>
    <cellStyle name="Porcentagem 2 2 2 2 2 2 2 2 3 2 4 2" xfId="18616" xr:uid="{B409B990-B52C-4188-81A1-7D3DC3050AC3}"/>
    <cellStyle name="Porcentagem 2 2 2 2 2 2 2 2 3 3" xfId="18617" xr:uid="{F1A8C120-0068-47D0-8ED2-55ADAD91CEE7}"/>
    <cellStyle name="Porcentagem 2 2 2 2 2 2 2 2 3 3 2" xfId="18618" xr:uid="{7FABDF51-E846-4A23-8CEF-D88CCE1D58ED}"/>
    <cellStyle name="Porcentagem 2 2 2 2 2 2 2 2 3 3 2 2" xfId="18619" xr:uid="{EF701F93-8B1D-447B-AD40-94A43BCE05FE}"/>
    <cellStyle name="Porcentagem 2 2 2 2 2 2 2 2 3 3 2 2 2" xfId="18620" xr:uid="{3B0B67CE-5D8E-49A0-8629-1499F5DE3162}"/>
    <cellStyle name="Porcentagem 2 2 2 2 2 2 2 2 3 3 2 2 2 2" xfId="18621" xr:uid="{54E0487F-1EFC-4E99-A732-E85D9DE238AE}"/>
    <cellStyle name="Porcentagem 2 2 2 2 2 2 2 2 3 3 2 3" xfId="18622" xr:uid="{EFB67C3B-6C96-4771-8159-5E07201776C6}"/>
    <cellStyle name="Porcentagem 2 2 2 2 2 2 2 2 3 3 3" xfId="18623" xr:uid="{05948AB3-0F8B-43FC-93C4-9A6A1DEA842F}"/>
    <cellStyle name="Porcentagem 2 2 2 2 2 2 2 2 3 3 3 2" xfId="18624" xr:uid="{E2E6C881-ECEA-4FCF-8CA9-4E030BBF3956}"/>
    <cellStyle name="Porcentagem 2 2 2 2 2 2 2 2 3 4" xfId="18625" xr:uid="{5430CABD-159A-4D0F-8BF8-0DF15FE010B8}"/>
    <cellStyle name="Porcentagem 2 2 2 2 2 2 2 2 3 4 2" xfId="18626" xr:uid="{A8FCACE9-FB02-4928-A79D-00B283C5940B}"/>
    <cellStyle name="Porcentagem 2 2 2 2 2 2 2 2 3 4 2 2" xfId="18627" xr:uid="{F6132CE4-7906-4268-9CE5-B27C6A517ADB}"/>
    <cellStyle name="Porcentagem 2 2 2 2 2 2 2 2 3 5" xfId="18628" xr:uid="{FE3D68F1-0F4E-4034-838B-6D49C0339D79}"/>
    <cellStyle name="Porcentagem 2 2 2 2 2 2 2 2 4" xfId="18629" xr:uid="{39CF73B8-CDB8-4EE5-926F-2F436BB31E7F}"/>
    <cellStyle name="Porcentagem 2 2 2 2 2 2 2 2 4 2" xfId="18630" xr:uid="{ABE38FF5-C6E0-4DB6-9F73-F9B354BFAD37}"/>
    <cellStyle name="Porcentagem 2 2 2 2 2 2 2 2 4 2 2" xfId="18631" xr:uid="{173FFA46-AC27-4B61-B81A-3327E4891BB6}"/>
    <cellStyle name="Porcentagem 2 2 2 2 2 2 2 2 4 2 2 2" xfId="18632" xr:uid="{6CB06BE8-7D75-4E36-BCE7-A10F294D03B0}"/>
    <cellStyle name="Porcentagem 2 2 2 2 2 2 2 2 4 2 2 2 2" xfId="18633" xr:uid="{F2E16324-A37A-45C2-A387-B8F76EA4D30D}"/>
    <cellStyle name="Porcentagem 2 2 2 2 2 2 2 2 4 2 2 2 2 2" xfId="18634" xr:uid="{EAB9701A-D691-4D4F-89D5-15A101D9F8F0}"/>
    <cellStyle name="Porcentagem 2 2 2 2 2 2 2 2 4 2 2 3" xfId="18635" xr:uid="{ABC03C84-BB1B-4F99-8C6A-839E8ABFD6A5}"/>
    <cellStyle name="Porcentagem 2 2 2 2 2 2 2 2 4 2 3" xfId="18636" xr:uid="{6CEEE433-4A0E-4F8D-B680-4124F3AEBDE6}"/>
    <cellStyle name="Porcentagem 2 2 2 2 2 2 2 2 4 2 3 2" xfId="18637" xr:uid="{84675A5E-3E93-4C78-BDD1-94C667744862}"/>
    <cellStyle name="Porcentagem 2 2 2 2 2 2 2 2 4 3" xfId="18638" xr:uid="{4831B76E-75AD-4DF8-81CA-96AE89DB2DA3}"/>
    <cellStyle name="Porcentagem 2 2 2 2 2 2 2 2 4 3 2" xfId="18639" xr:uid="{68B57943-4075-475B-9181-F7567E59FB57}"/>
    <cellStyle name="Porcentagem 2 2 2 2 2 2 2 2 4 3 2 2" xfId="18640" xr:uid="{BA547758-BE34-43B0-8620-5479201F2A72}"/>
    <cellStyle name="Porcentagem 2 2 2 2 2 2 2 2 4 4" xfId="18641" xr:uid="{148A594B-48F2-4AF9-BE40-95E1FE6C592B}"/>
    <cellStyle name="Porcentagem 2 2 2 2 2 2 2 2 5" xfId="18642" xr:uid="{CCD82E16-2FAF-4CDF-8B9C-7AC9C23CBF4A}"/>
    <cellStyle name="Porcentagem 2 2 2 2 2 2 2 2 5 2" xfId="18643" xr:uid="{C9ABD242-3958-4EF7-A725-391480389F1A}"/>
    <cellStyle name="Porcentagem 2 2 2 2 2 2 2 2 5 2 2" xfId="18644" xr:uid="{351FB007-9B9D-4CCE-BBB9-67E67A9C1A69}"/>
    <cellStyle name="Porcentagem 2 2 2 2 2 2 2 2 5 2 2 2" xfId="18645" xr:uid="{9A4D0774-F29D-4310-80AA-9DB73AC409F0}"/>
    <cellStyle name="Porcentagem 2 2 2 2 2 2 2 2 5 3" xfId="18646" xr:uid="{8874CD37-6D4A-412B-ABCA-13A01166EE0D}"/>
    <cellStyle name="Porcentagem 2 2 2 2 2 2 2 2 6" xfId="18647" xr:uid="{1B65F992-4E9A-4EDF-9ABD-F0E74CACADDC}"/>
    <cellStyle name="Porcentagem 2 2 2 2 2 2 2 2 6 2" xfId="18648" xr:uid="{2DDF6108-41F0-46CD-939E-BED06F1F0960}"/>
    <cellStyle name="Porcentagem 2 2 2 2 2 2 2 3" xfId="18649" xr:uid="{74C2BD54-FC33-40EC-B94B-5A69F9489C8D}"/>
    <cellStyle name="Porcentagem 2 2 2 2 2 2 2 3 2" xfId="18650" xr:uid="{92B00170-762B-4149-8ACD-BF735DF65347}"/>
    <cellStyle name="Porcentagem 2 2 2 2 2 2 2 3 2 2" xfId="18651" xr:uid="{469D4128-BB29-4E5A-AE1A-0EB3537840D5}"/>
    <cellStyle name="Porcentagem 2 2 2 2 2 2 2 3 2 2 2" xfId="18652" xr:uid="{A2D9E170-C4DB-4719-8C50-83E2BE14E6B5}"/>
    <cellStyle name="Porcentagem 2 2 2 2 2 2 2 3 2 2 2 2" xfId="18653" xr:uid="{70CE8A61-6344-4DD1-B43B-2F89B6724C69}"/>
    <cellStyle name="Porcentagem 2 2 2 2 2 2 2 3 2 2 2 2 2" xfId="18654" xr:uid="{11A8E9A3-36D1-4ACE-9541-D46CB43CDEC3}"/>
    <cellStyle name="Porcentagem 2 2 2 2 2 2 2 3 2 2 2 2 2 2" xfId="18655" xr:uid="{36CEF57D-604C-49EF-9A28-EED48C8E1555}"/>
    <cellStyle name="Porcentagem 2 2 2 2 2 2 2 3 2 2 2 2 2 2 2" xfId="18656" xr:uid="{D36687AC-7535-4EF4-AC6F-3E2FAEC2B8B6}"/>
    <cellStyle name="Porcentagem 2 2 2 2 2 2 2 3 2 2 2 2 2 2 2 2" xfId="18657" xr:uid="{E2FDEB1C-9E91-4DA0-9B4E-C852DC759783}"/>
    <cellStyle name="Porcentagem 2 2 2 2 2 2 2 3 2 2 2 2 2 3" xfId="18658" xr:uid="{5AA34F02-A1E4-4519-863F-5ED2649BE802}"/>
    <cellStyle name="Porcentagem 2 2 2 2 2 2 2 3 2 2 2 2 3" xfId="18659" xr:uid="{0B07614C-60E6-4719-BCBD-211CAC94C426}"/>
    <cellStyle name="Porcentagem 2 2 2 2 2 2 2 3 2 2 2 2 3 2" xfId="18660" xr:uid="{623F0FE3-078C-4310-BB77-18C861F60E03}"/>
    <cellStyle name="Porcentagem 2 2 2 2 2 2 2 3 2 2 2 3" xfId="18661" xr:uid="{28D80EDF-CC2C-468B-B434-BE5BE02FBBDF}"/>
    <cellStyle name="Porcentagem 2 2 2 2 2 2 2 3 2 2 2 3 2" xfId="18662" xr:uid="{946CB1ED-60C5-427D-A7E9-8960A8ABC398}"/>
    <cellStyle name="Porcentagem 2 2 2 2 2 2 2 3 2 2 2 3 2 2" xfId="18663" xr:uid="{6A0DD3D9-D84D-4C3D-9019-47B5625CC239}"/>
    <cellStyle name="Porcentagem 2 2 2 2 2 2 2 3 2 2 2 4" xfId="18664" xr:uid="{A83C5F20-8EB3-4648-AC19-8A55743DDD17}"/>
    <cellStyle name="Porcentagem 2 2 2 2 2 2 2 3 2 2 3" xfId="18665" xr:uid="{BC41A2BD-2283-4C59-BA7B-7D562B7BD9C1}"/>
    <cellStyle name="Porcentagem 2 2 2 2 2 2 2 3 2 2 3 2" xfId="18666" xr:uid="{DFAEE8D6-B785-4332-9FAE-68354E3124AA}"/>
    <cellStyle name="Porcentagem 2 2 2 2 2 2 2 3 2 2 3 2 2" xfId="18667" xr:uid="{392F64D5-85C5-434B-83BB-4DDD5EFBF6FA}"/>
    <cellStyle name="Porcentagem 2 2 2 2 2 2 2 3 2 2 3 2 2 2" xfId="18668" xr:uid="{2625F21F-F558-41FC-939F-0B9EB2D65759}"/>
    <cellStyle name="Porcentagem 2 2 2 2 2 2 2 3 2 2 3 3" xfId="18669" xr:uid="{8082D126-7FCE-401E-84BB-66C7C180C876}"/>
    <cellStyle name="Porcentagem 2 2 2 2 2 2 2 3 2 2 4" xfId="18670" xr:uid="{8ACDEEEF-CC7D-48B9-A92A-51AC40CCD255}"/>
    <cellStyle name="Porcentagem 2 2 2 2 2 2 2 3 2 2 4 2" xfId="18671" xr:uid="{466C2832-046A-49B0-85EF-C502E2D476E6}"/>
    <cellStyle name="Porcentagem 2 2 2 2 2 2 2 3 2 3" xfId="18672" xr:uid="{462237F7-EA06-40DD-828C-8E24852DFAB3}"/>
    <cellStyle name="Porcentagem 2 2 2 2 2 2 2 3 2 3 2" xfId="18673" xr:uid="{19706F8F-84E2-4100-AC13-8A9A32605AC8}"/>
    <cellStyle name="Porcentagem 2 2 2 2 2 2 2 3 2 3 2 2" xfId="18674" xr:uid="{4998899E-45A0-4150-8C09-BA7ED68CFDE8}"/>
    <cellStyle name="Porcentagem 2 2 2 2 2 2 2 3 2 3 2 2 2" xfId="18675" xr:uid="{8F2BF914-400D-48BB-9962-C2BF60849A6F}"/>
    <cellStyle name="Porcentagem 2 2 2 2 2 2 2 3 2 3 2 2 2 2" xfId="18676" xr:uid="{0797875E-8651-460E-BF60-47EA2F096A5E}"/>
    <cellStyle name="Porcentagem 2 2 2 2 2 2 2 3 2 3 2 3" xfId="18677" xr:uid="{D53F7A1B-9DDD-43FA-A66F-05EBE948DBD3}"/>
    <cellStyle name="Porcentagem 2 2 2 2 2 2 2 3 2 3 3" xfId="18678" xr:uid="{196FA727-F303-46BF-8FA2-B7533FE339BC}"/>
    <cellStyle name="Porcentagem 2 2 2 2 2 2 2 3 2 3 3 2" xfId="18679" xr:uid="{74A02D77-D248-46AA-A2B3-818DC63EA5FB}"/>
    <cellStyle name="Porcentagem 2 2 2 2 2 2 2 3 2 4" xfId="18680" xr:uid="{41E232C6-291D-486B-9CFC-9371B2A4B590}"/>
    <cellStyle name="Porcentagem 2 2 2 2 2 2 2 3 2 4 2" xfId="18681" xr:uid="{3D161250-6780-4040-9A6D-D8633A862696}"/>
    <cellStyle name="Porcentagem 2 2 2 2 2 2 2 3 2 4 2 2" xfId="18682" xr:uid="{C5B996AA-7A2F-4372-A0AB-7E176F60C1F5}"/>
    <cellStyle name="Porcentagem 2 2 2 2 2 2 2 3 2 5" xfId="18683" xr:uid="{55D1E31D-C5DB-4617-B995-1F295F855D4F}"/>
    <cellStyle name="Porcentagem 2 2 2 2 2 2 2 3 3" xfId="18684" xr:uid="{9A2259A2-BE2B-42F1-A9C8-C08772EA0F1F}"/>
    <cellStyle name="Porcentagem 2 2 2 2 2 2 2 3 3 2" xfId="18685" xr:uid="{3EC8F866-FE2F-4615-B2CB-78447AA86863}"/>
    <cellStyle name="Porcentagem 2 2 2 2 2 2 2 3 3 2 2" xfId="18686" xr:uid="{B4D3A181-C14C-486D-831B-CE16E44F8431}"/>
    <cellStyle name="Porcentagem 2 2 2 2 2 2 2 3 3 2 2 2" xfId="18687" xr:uid="{2ABBFBDB-061A-4C9B-9C40-65B5DB6CBF11}"/>
    <cellStyle name="Porcentagem 2 2 2 2 2 2 2 3 3 2 2 2 2" xfId="18688" xr:uid="{FBECC4F8-C840-4BE8-8012-E1C46AF2F98C}"/>
    <cellStyle name="Porcentagem 2 2 2 2 2 2 2 3 3 2 2 2 2 2" xfId="18689" xr:uid="{FE962AB1-42F6-4D9C-8E8D-9CBF20BF481F}"/>
    <cellStyle name="Porcentagem 2 2 2 2 2 2 2 3 3 2 2 3" xfId="18690" xr:uid="{252859E8-AF54-4E05-9B78-E0A35223932C}"/>
    <cellStyle name="Porcentagem 2 2 2 2 2 2 2 3 3 2 3" xfId="18691" xr:uid="{28F1FC08-2EE3-4AA8-92EE-2315EECFB1D9}"/>
    <cellStyle name="Porcentagem 2 2 2 2 2 2 2 3 3 2 3 2" xfId="18692" xr:uid="{6A499D7C-AACE-4D28-8F1F-C0ED10EE10FE}"/>
    <cellStyle name="Porcentagem 2 2 2 2 2 2 2 3 3 3" xfId="18693" xr:uid="{4F1C43D7-34BE-4903-BC30-34A950927CC1}"/>
    <cellStyle name="Porcentagem 2 2 2 2 2 2 2 3 3 3 2" xfId="18694" xr:uid="{EE048C04-0B9F-4E10-86D9-B4E62C2E4BDA}"/>
    <cellStyle name="Porcentagem 2 2 2 2 2 2 2 3 3 3 2 2" xfId="18695" xr:uid="{7EBAD394-0CBB-4202-B3DD-97639065DFDA}"/>
    <cellStyle name="Porcentagem 2 2 2 2 2 2 2 3 3 4" xfId="18696" xr:uid="{11F748DD-52B3-486B-ACF6-B492036E8098}"/>
    <cellStyle name="Porcentagem 2 2 2 2 2 2 2 3 4" xfId="18697" xr:uid="{590500FC-BB46-4B88-A679-1A280590D3CE}"/>
    <cellStyle name="Porcentagem 2 2 2 2 2 2 2 3 4 2" xfId="18698" xr:uid="{D6D03723-4417-4457-A2B0-4FAB0D47E9F7}"/>
    <cellStyle name="Porcentagem 2 2 2 2 2 2 2 3 4 2 2" xfId="18699" xr:uid="{2E01DCDF-DD12-4F6F-B53C-F77289B3564E}"/>
    <cellStyle name="Porcentagem 2 2 2 2 2 2 2 3 4 2 2 2" xfId="18700" xr:uid="{A6A816E4-D227-43D6-AB2F-31FA33D07A3E}"/>
    <cellStyle name="Porcentagem 2 2 2 2 2 2 2 3 4 3" xfId="18701" xr:uid="{5DD83FFB-1D72-400B-BB51-00A0C01F9F9D}"/>
    <cellStyle name="Porcentagem 2 2 2 2 2 2 2 3 5" xfId="18702" xr:uid="{5BA021B5-F5DB-4D7B-BC80-2DD973CDBFA9}"/>
    <cellStyle name="Porcentagem 2 2 2 2 2 2 2 3 5 2" xfId="18703" xr:uid="{44BE3CDB-115E-4F77-B2C1-6D7D8D7B943E}"/>
    <cellStyle name="Porcentagem 2 2 2 2 2 2 2 4" xfId="18704" xr:uid="{7F73446A-F8A6-4CDC-A511-12C0553876E3}"/>
    <cellStyle name="Porcentagem 2 2 2 2 2 2 2 4 2" xfId="18705" xr:uid="{D1D4EC68-813B-41A3-B01E-82F2B52C5436}"/>
    <cellStyle name="Porcentagem 2 2 2 2 2 2 2 4 2 2" xfId="18706" xr:uid="{C0DC8EC0-9F67-43E7-B2C2-A2780EDB6585}"/>
    <cellStyle name="Porcentagem 2 2 2 2 2 2 2 4 2 2 2" xfId="18707" xr:uid="{1CB35B74-7F43-4E56-9131-8EAE067ED82A}"/>
    <cellStyle name="Porcentagem 2 2 2 2 2 2 2 4 2 2 2 2" xfId="18708" xr:uid="{2D0BDE48-B2E2-4408-B49E-2D69F71247E6}"/>
    <cellStyle name="Porcentagem 2 2 2 2 2 2 2 4 2 2 2 2 2" xfId="18709" xr:uid="{9481F2AC-E886-49FE-ACA0-B0C212878BDC}"/>
    <cellStyle name="Porcentagem 2 2 2 2 2 2 2 4 2 2 2 2 2 2" xfId="18710" xr:uid="{3E0FBB72-1137-4ED6-87FA-C4DE6F3FA73F}"/>
    <cellStyle name="Porcentagem 2 2 2 2 2 2 2 4 2 2 2 3" xfId="18711" xr:uid="{28711656-2CF1-4AC7-9D81-A250FC35C219}"/>
    <cellStyle name="Porcentagem 2 2 2 2 2 2 2 4 2 2 3" xfId="18712" xr:uid="{B61F5F89-B621-489D-8E52-855A2CA6EF04}"/>
    <cellStyle name="Porcentagem 2 2 2 2 2 2 2 4 2 2 3 2" xfId="18713" xr:uid="{23294076-64B5-489D-9004-199B366ABB8C}"/>
    <cellStyle name="Porcentagem 2 2 2 2 2 2 2 4 2 3" xfId="18714" xr:uid="{9814D37C-C133-43E9-8572-A280796BDB54}"/>
    <cellStyle name="Porcentagem 2 2 2 2 2 2 2 4 2 3 2" xfId="18715" xr:uid="{953CCDFC-AB40-4116-99C4-44838665D157}"/>
    <cellStyle name="Porcentagem 2 2 2 2 2 2 2 4 2 3 2 2" xfId="18716" xr:uid="{CF9149AE-2EA2-47E0-B0ED-0A6739AB6A49}"/>
    <cellStyle name="Porcentagem 2 2 2 2 2 2 2 4 2 4" xfId="18717" xr:uid="{231B72E9-2A1C-4C5C-848D-478B77717D4D}"/>
    <cellStyle name="Porcentagem 2 2 2 2 2 2 2 4 3" xfId="18718" xr:uid="{FC9AEFAA-C817-4A61-852E-991B85136AFB}"/>
    <cellStyle name="Porcentagem 2 2 2 2 2 2 2 4 3 2" xfId="18719" xr:uid="{7ED943AF-78D2-427B-ADE0-24E47B4BDC96}"/>
    <cellStyle name="Porcentagem 2 2 2 2 2 2 2 4 3 2 2" xfId="18720" xr:uid="{9838BF17-BB78-4615-A113-65E16DB79682}"/>
    <cellStyle name="Porcentagem 2 2 2 2 2 2 2 4 3 2 2 2" xfId="18721" xr:uid="{2CFDCA49-2696-446E-872A-6DCCC9251FE5}"/>
    <cellStyle name="Porcentagem 2 2 2 2 2 2 2 4 3 3" xfId="18722" xr:uid="{DF77647F-D3F2-4566-B35B-02CE714F52EA}"/>
    <cellStyle name="Porcentagem 2 2 2 2 2 2 2 4 4" xfId="18723" xr:uid="{E6BEA1CC-F5DC-4670-87AD-E9A327145704}"/>
    <cellStyle name="Porcentagem 2 2 2 2 2 2 2 4 4 2" xfId="18724" xr:uid="{5F7E2549-051D-4C07-BB35-D2FF93AE65A8}"/>
    <cellStyle name="Porcentagem 2 2 2 2 2 2 2 5" xfId="18725" xr:uid="{06A4AFD6-E5BD-4AB3-BA1E-157CD111D8C0}"/>
    <cellStyle name="Porcentagem 2 2 2 2 2 2 2 5 2" xfId="18726" xr:uid="{6890D58C-96D7-4472-AA4A-7401FDF24229}"/>
    <cellStyle name="Porcentagem 2 2 2 2 2 2 2 5 2 2" xfId="18727" xr:uid="{7D4D1BE0-D98B-4C1B-BAF9-DDE65E5734C9}"/>
    <cellStyle name="Porcentagem 2 2 2 2 2 2 2 5 2 2 2" xfId="18728" xr:uid="{63E88AE5-24C1-433C-BD86-331A85B88FFD}"/>
    <cellStyle name="Porcentagem 2 2 2 2 2 2 2 5 2 2 2 2" xfId="18729" xr:uid="{8936BE49-C295-418A-AE17-11A421BA8EDE}"/>
    <cellStyle name="Porcentagem 2 2 2 2 2 2 2 5 2 3" xfId="18730" xr:uid="{C39E4DAD-7798-47BC-A6E8-0D8510A103BA}"/>
    <cellStyle name="Porcentagem 2 2 2 2 2 2 2 5 3" xfId="18731" xr:uid="{037F0DB6-9721-45FA-9DA1-6799BAB9CC61}"/>
    <cellStyle name="Porcentagem 2 2 2 2 2 2 2 5 3 2" xfId="18732" xr:uid="{B05BDD04-5DB1-45A8-9323-3337E05F511E}"/>
    <cellStyle name="Porcentagem 2 2 2 2 2 2 2 6" xfId="18733" xr:uid="{CDB6F65B-EE86-46C7-9BDD-E5E1395B4CD0}"/>
    <cellStyle name="Porcentagem 2 2 2 2 2 2 2 6 2" xfId="18734" xr:uid="{48A74583-3CF3-4FEC-9880-F9B5F841AEA5}"/>
    <cellStyle name="Porcentagem 2 2 2 2 2 2 2 6 2 2" xfId="18735" xr:uid="{E717A9BF-866C-43BE-92DE-FDE1876D9604}"/>
    <cellStyle name="Porcentagem 2 2 2 2 2 2 2 7" xfId="18736" xr:uid="{9BDBF2B0-401D-4638-B1B0-2945A741B891}"/>
    <cellStyle name="Porcentagem 2 2 2 2 2 2 3" xfId="18737" xr:uid="{26F32BFC-69FE-45A4-944C-001409AD723E}"/>
    <cellStyle name="Porcentagem 2 2 2 2 2 2 4" xfId="18738" xr:uid="{594B24A7-7F89-4A94-8794-8C6CFD122E4A}"/>
    <cellStyle name="Porcentagem 2 2 2 2 2 2 5" xfId="18739" xr:uid="{08340FFF-AD19-4D38-AA7F-0A1F7C268138}"/>
    <cellStyle name="Porcentagem 2 2 2 2 2 2 6" xfId="18740" xr:uid="{A3EA31F3-40DD-4831-B857-69DDEE6321D6}"/>
    <cellStyle name="Porcentagem 2 2 2 2 2 2 7" xfId="18741" xr:uid="{C03B9233-6D9C-417C-BCAB-3BA33E970CA9}"/>
    <cellStyle name="Porcentagem 2 2 2 2 2 2 7 2" xfId="18742" xr:uid="{EC72EA8F-668B-403C-99A3-524BDE3ACBC1}"/>
    <cellStyle name="Porcentagem 2 2 2 2 2 2 7 2 2" xfId="18743" xr:uid="{95A97044-E09B-49F7-A319-97088B395E0D}"/>
    <cellStyle name="Porcentagem 2 2 2 2 2 2 7 2 2 2" xfId="18744" xr:uid="{4A0E28D3-5683-4DDB-A1EB-2D3AA9FD2E2C}"/>
    <cellStyle name="Porcentagem 2 2 2 2 2 2 7 2 2 2 2" xfId="18745" xr:uid="{D8B812EE-D6A8-43C7-B6E6-591B02C913C5}"/>
    <cellStyle name="Porcentagem 2 2 2 2 2 2 7 2 2 2 2 2" xfId="18746" xr:uid="{58BE48C3-C5CF-457A-8D51-5231EB1237CA}"/>
    <cellStyle name="Porcentagem 2 2 2 2 2 2 7 2 2 2 2 2 2" xfId="18747" xr:uid="{7865866A-834B-41A6-BA02-746A35949D9A}"/>
    <cellStyle name="Porcentagem 2 2 2 2 2 2 7 2 2 2 2 2 2 2" xfId="18748" xr:uid="{F93EDF46-E754-4BDD-8B70-BE664EA6CE96}"/>
    <cellStyle name="Porcentagem 2 2 2 2 2 2 7 2 2 2 2 2 2 2 2" xfId="18749" xr:uid="{EDE05765-FBFC-4339-B790-F8E58484CC9E}"/>
    <cellStyle name="Porcentagem 2 2 2 2 2 2 7 2 2 2 2 2 2 2 2 2" xfId="18750" xr:uid="{30B4E124-12DD-472F-813F-01317E1CD3B2}"/>
    <cellStyle name="Porcentagem 2 2 2 2 2 2 7 2 2 2 2 2 2 3" xfId="18751" xr:uid="{AB260079-B0D5-427B-B2A1-41E4A4407760}"/>
    <cellStyle name="Porcentagem 2 2 2 2 2 2 7 2 2 2 2 2 3" xfId="18752" xr:uid="{2673FE32-856C-4FC1-B302-9B7A2E42254F}"/>
    <cellStyle name="Porcentagem 2 2 2 2 2 2 7 2 2 2 2 2 3 2" xfId="18753" xr:uid="{B5AE7B8D-44A0-4DC1-A52F-5F8CFBED87A2}"/>
    <cellStyle name="Porcentagem 2 2 2 2 2 2 7 2 2 2 2 3" xfId="18754" xr:uid="{F5292C6B-CFC4-4FD2-9007-CE2C5973D78B}"/>
    <cellStyle name="Porcentagem 2 2 2 2 2 2 7 2 2 2 2 3 2" xfId="18755" xr:uid="{3FB42405-F678-4ADE-B7EE-854C593E438B}"/>
    <cellStyle name="Porcentagem 2 2 2 2 2 2 7 2 2 2 2 3 2 2" xfId="18756" xr:uid="{1EE7145B-5672-4DE8-8357-B661BFDE1882}"/>
    <cellStyle name="Porcentagem 2 2 2 2 2 2 7 2 2 2 2 4" xfId="18757" xr:uid="{00C76BCE-D2FB-4CC8-9966-E437B4B8AA6F}"/>
    <cellStyle name="Porcentagem 2 2 2 2 2 2 7 2 2 2 3" xfId="18758" xr:uid="{B33FFEAD-B071-42EE-B5DD-2EFE316B0BE4}"/>
    <cellStyle name="Porcentagem 2 2 2 2 2 2 7 2 2 2 3 2" xfId="18759" xr:uid="{C9F99B7A-B735-4C8A-8A4F-A81CBD9F3840}"/>
    <cellStyle name="Porcentagem 2 2 2 2 2 2 7 2 2 2 3 2 2" xfId="18760" xr:uid="{1656318D-EA79-428C-B1C6-EBDB0088AEEC}"/>
    <cellStyle name="Porcentagem 2 2 2 2 2 2 7 2 2 2 3 2 2 2" xfId="18761" xr:uid="{0BBE8612-4CFE-429B-91D0-6956038E0AE7}"/>
    <cellStyle name="Porcentagem 2 2 2 2 2 2 7 2 2 2 3 3" xfId="18762" xr:uid="{7791ED48-A30A-4756-8222-845C5E908C26}"/>
    <cellStyle name="Porcentagem 2 2 2 2 2 2 7 2 2 2 4" xfId="18763" xr:uid="{80AB912F-7169-483A-8F11-0DBE1F7249C7}"/>
    <cellStyle name="Porcentagem 2 2 2 2 2 2 7 2 2 2 4 2" xfId="18764" xr:uid="{09AB9EC8-83D7-4D01-8FD8-E6CC9342889F}"/>
    <cellStyle name="Porcentagem 2 2 2 2 2 2 7 2 2 3" xfId="18765" xr:uid="{7B6D6F32-1BBA-49EC-8C18-669A88571A56}"/>
    <cellStyle name="Porcentagem 2 2 2 2 2 2 7 2 2 3 2" xfId="18766" xr:uid="{89E8EF98-14A8-45C6-A17B-A59EC279073A}"/>
    <cellStyle name="Porcentagem 2 2 2 2 2 2 7 2 2 3 2 2" xfId="18767" xr:uid="{EC7206FC-CAD3-4378-BEB4-633B77634738}"/>
    <cellStyle name="Porcentagem 2 2 2 2 2 2 7 2 2 3 2 2 2" xfId="18768" xr:uid="{D8EAD83F-3F26-4636-83D4-129414875774}"/>
    <cellStyle name="Porcentagem 2 2 2 2 2 2 7 2 2 3 2 2 2 2" xfId="18769" xr:uid="{68B562DA-79D9-441F-A6CC-0C1DC444AD57}"/>
    <cellStyle name="Porcentagem 2 2 2 2 2 2 7 2 2 3 2 3" xfId="18770" xr:uid="{3041242E-098B-4FC7-AA38-C9C2F487D874}"/>
    <cellStyle name="Porcentagem 2 2 2 2 2 2 7 2 2 3 3" xfId="18771" xr:uid="{F025F97A-AFE6-4804-82E4-53AA0854D7CA}"/>
    <cellStyle name="Porcentagem 2 2 2 2 2 2 7 2 2 3 3 2" xfId="18772" xr:uid="{E9996486-FB80-4522-BC02-47C9AF380638}"/>
    <cellStyle name="Porcentagem 2 2 2 2 2 2 7 2 2 4" xfId="18773" xr:uid="{A0CE4174-225F-439E-B20F-0F2046094321}"/>
    <cellStyle name="Porcentagem 2 2 2 2 2 2 7 2 2 4 2" xfId="18774" xr:uid="{198CF532-B82D-4FE8-8D36-BC32D1761E8F}"/>
    <cellStyle name="Porcentagem 2 2 2 2 2 2 7 2 2 4 2 2" xfId="18775" xr:uid="{0F95ADF1-591C-4B11-9690-8D66A7660DAC}"/>
    <cellStyle name="Porcentagem 2 2 2 2 2 2 7 2 2 5" xfId="18776" xr:uid="{38C11FCA-A8BA-4610-AFE2-7CEE9526712C}"/>
    <cellStyle name="Porcentagem 2 2 2 2 2 2 7 2 3" xfId="18777" xr:uid="{726C33A5-034D-4F6C-A47F-AC030D704401}"/>
    <cellStyle name="Porcentagem 2 2 2 2 2 2 7 2 3 2" xfId="18778" xr:uid="{877ADF3B-AF80-4E0E-BF23-7EC26FEC2E55}"/>
    <cellStyle name="Porcentagem 2 2 2 2 2 2 7 2 3 2 2" xfId="18779" xr:uid="{13283A7D-43E8-40B4-AA09-B8258D0EC9AA}"/>
    <cellStyle name="Porcentagem 2 2 2 2 2 2 7 2 3 2 2 2" xfId="18780" xr:uid="{2D0D7260-F0A7-4743-936A-907296E09843}"/>
    <cellStyle name="Porcentagem 2 2 2 2 2 2 7 2 3 2 2 2 2" xfId="18781" xr:uid="{54586E7A-5636-4D35-85A5-B59A266D638C}"/>
    <cellStyle name="Porcentagem 2 2 2 2 2 2 7 2 3 2 2 2 2 2" xfId="18782" xr:uid="{1B7C4170-C65B-49FA-AD20-2E2AB2AB6646}"/>
    <cellStyle name="Porcentagem 2 2 2 2 2 2 7 2 3 2 2 3" xfId="18783" xr:uid="{27C43B07-D3AF-4064-936D-958B4F8268D6}"/>
    <cellStyle name="Porcentagem 2 2 2 2 2 2 7 2 3 2 3" xfId="18784" xr:uid="{13728A14-818D-4B27-8AE4-C8D68238D2B2}"/>
    <cellStyle name="Porcentagem 2 2 2 2 2 2 7 2 3 2 3 2" xfId="18785" xr:uid="{6E91362B-A8EA-447F-BCC0-EFE7987CA0D3}"/>
    <cellStyle name="Porcentagem 2 2 2 2 2 2 7 2 3 3" xfId="18786" xr:uid="{D9A57601-9E77-4C6A-8CB4-BD8C2E4650CD}"/>
    <cellStyle name="Porcentagem 2 2 2 2 2 2 7 2 3 3 2" xfId="18787" xr:uid="{5DD9C016-3717-499F-9324-2E02C8589093}"/>
    <cellStyle name="Porcentagem 2 2 2 2 2 2 7 2 3 3 2 2" xfId="18788" xr:uid="{91833345-EDF4-4DC0-9105-464D98D4C1E6}"/>
    <cellStyle name="Porcentagem 2 2 2 2 2 2 7 2 3 4" xfId="18789" xr:uid="{3A6B5247-5F9A-485F-98E5-875DD5D9E7E8}"/>
    <cellStyle name="Porcentagem 2 2 2 2 2 2 7 2 4" xfId="18790" xr:uid="{69531D38-7DCA-42A2-8D9E-48C5DA92E592}"/>
    <cellStyle name="Porcentagem 2 2 2 2 2 2 7 2 4 2" xfId="18791" xr:uid="{520BFC57-F3FE-4DC4-81D3-B5B4160FA205}"/>
    <cellStyle name="Porcentagem 2 2 2 2 2 2 7 2 4 2 2" xfId="18792" xr:uid="{EAA34F8D-190B-4EB1-BD9D-1012B3820E58}"/>
    <cellStyle name="Porcentagem 2 2 2 2 2 2 7 2 4 2 2 2" xfId="18793" xr:uid="{5F6250DD-807F-4590-BCD2-22DB5CBB39BF}"/>
    <cellStyle name="Porcentagem 2 2 2 2 2 2 7 2 4 3" xfId="18794" xr:uid="{C77EAB18-E989-451C-9209-DFBE519BBF74}"/>
    <cellStyle name="Porcentagem 2 2 2 2 2 2 7 2 5" xfId="18795" xr:uid="{63EE9FF2-9F3F-4758-ABA7-3A8F178F0335}"/>
    <cellStyle name="Porcentagem 2 2 2 2 2 2 7 2 5 2" xfId="18796" xr:uid="{DC60D3FF-5893-4C3C-8405-8E44B2EF63C7}"/>
    <cellStyle name="Porcentagem 2 2 2 2 2 2 7 3" xfId="18797" xr:uid="{838FBBC2-D295-448B-ABF1-60FFEF13EDB5}"/>
    <cellStyle name="Porcentagem 2 2 2 2 2 2 7 3 2" xfId="18798" xr:uid="{B45152E5-8B06-409D-9BB9-BC6CBF43A42E}"/>
    <cellStyle name="Porcentagem 2 2 2 2 2 2 7 3 2 2" xfId="18799" xr:uid="{D703D404-CDC2-47FE-8F8B-B50D4E3AA362}"/>
    <cellStyle name="Porcentagem 2 2 2 2 2 2 7 3 2 2 2" xfId="18800" xr:uid="{A04D8E3E-080C-44A2-9A63-D6C579D42499}"/>
    <cellStyle name="Porcentagem 2 2 2 2 2 2 7 3 2 2 2 2" xfId="18801" xr:uid="{B0CDC1F6-DA69-450E-A26C-AD8268D0ABD8}"/>
    <cellStyle name="Porcentagem 2 2 2 2 2 2 7 3 2 2 2 2 2" xfId="18802" xr:uid="{1D537029-5F18-46F8-AB9F-26C51A26393B}"/>
    <cellStyle name="Porcentagem 2 2 2 2 2 2 7 3 2 2 2 2 2 2" xfId="18803" xr:uid="{51E7F1E5-CAAA-4363-BFD5-24772068E5CD}"/>
    <cellStyle name="Porcentagem 2 2 2 2 2 2 7 3 2 2 2 3" xfId="18804" xr:uid="{5880BD1A-662B-4DC3-8F27-52DF20012209}"/>
    <cellStyle name="Porcentagem 2 2 2 2 2 2 7 3 2 2 3" xfId="18805" xr:uid="{E372B0CD-1F47-4B65-981F-1AC3D4DA2DD6}"/>
    <cellStyle name="Porcentagem 2 2 2 2 2 2 7 3 2 2 3 2" xfId="18806" xr:uid="{C4742732-215E-4252-879E-99A7654F614A}"/>
    <cellStyle name="Porcentagem 2 2 2 2 2 2 7 3 2 3" xfId="18807" xr:uid="{8C2808B4-8C00-41E2-9014-0C8BA902DE89}"/>
    <cellStyle name="Porcentagem 2 2 2 2 2 2 7 3 2 3 2" xfId="18808" xr:uid="{4D510F38-5449-4790-9965-57B60186D9D8}"/>
    <cellStyle name="Porcentagem 2 2 2 2 2 2 7 3 2 3 2 2" xfId="18809" xr:uid="{E0F71795-F970-44FF-B5CD-C4298F3535DD}"/>
    <cellStyle name="Porcentagem 2 2 2 2 2 2 7 3 2 4" xfId="18810" xr:uid="{3CB5B14D-604D-4770-B937-62262C09B461}"/>
    <cellStyle name="Porcentagem 2 2 2 2 2 2 7 3 3" xfId="18811" xr:uid="{854F94E0-65F0-48C1-B4DE-F0015290BEED}"/>
    <cellStyle name="Porcentagem 2 2 2 2 2 2 7 3 3 2" xfId="18812" xr:uid="{6B5A643F-A613-403D-BA1E-08483E4560D7}"/>
    <cellStyle name="Porcentagem 2 2 2 2 2 2 7 3 3 2 2" xfId="18813" xr:uid="{C538A6F6-CF37-47A0-8686-8F16DAE5908C}"/>
    <cellStyle name="Porcentagem 2 2 2 2 2 2 7 3 3 2 2 2" xfId="18814" xr:uid="{BECFA1EB-EE19-4CF2-A392-7D72B6C15A8F}"/>
    <cellStyle name="Porcentagem 2 2 2 2 2 2 7 3 3 3" xfId="18815" xr:uid="{51EAFC05-D33D-49A2-BABE-26796D2367CF}"/>
    <cellStyle name="Porcentagem 2 2 2 2 2 2 7 3 4" xfId="18816" xr:uid="{E96A71AA-D538-418D-9DDD-5ECE4DBBE1E7}"/>
    <cellStyle name="Porcentagem 2 2 2 2 2 2 7 3 4 2" xfId="18817" xr:uid="{CB8FBA45-EB40-4639-A9D3-5B51010D4B9C}"/>
    <cellStyle name="Porcentagem 2 2 2 2 2 2 7 4" xfId="18818" xr:uid="{17B45B97-177D-4756-9D02-C76B5F88AC2A}"/>
    <cellStyle name="Porcentagem 2 2 2 2 2 2 7 4 2" xfId="18819" xr:uid="{3F72FE0D-5884-48F2-BDC4-DB249AFBF802}"/>
    <cellStyle name="Porcentagem 2 2 2 2 2 2 7 4 2 2" xfId="18820" xr:uid="{FE98CB21-1CD4-4654-BB34-C9C86BF54404}"/>
    <cellStyle name="Porcentagem 2 2 2 2 2 2 7 4 2 2 2" xfId="18821" xr:uid="{6DB56C54-7207-4CCF-9CA1-609D64600DA1}"/>
    <cellStyle name="Porcentagem 2 2 2 2 2 2 7 4 2 2 2 2" xfId="18822" xr:uid="{50DED503-D94E-4410-BCB9-C3BE1FFFEDBD}"/>
    <cellStyle name="Porcentagem 2 2 2 2 2 2 7 4 2 3" xfId="18823" xr:uid="{83BB78C9-6156-411D-91D1-5A49469FF3D6}"/>
    <cellStyle name="Porcentagem 2 2 2 2 2 2 7 4 3" xfId="18824" xr:uid="{C5D2AC21-E44B-4C60-A7F1-3D64E30C3272}"/>
    <cellStyle name="Porcentagem 2 2 2 2 2 2 7 4 3 2" xfId="18825" xr:uid="{21C28E16-54FF-4449-8B19-4BE231785AA9}"/>
    <cellStyle name="Porcentagem 2 2 2 2 2 2 7 5" xfId="18826" xr:uid="{9920F676-40E0-436E-8AC7-FB6C9CB41219}"/>
    <cellStyle name="Porcentagem 2 2 2 2 2 2 7 5 2" xfId="18827" xr:uid="{F54BD4A5-D4CA-447D-B3A1-04CAA5018A41}"/>
    <cellStyle name="Porcentagem 2 2 2 2 2 2 7 5 2 2" xfId="18828" xr:uid="{ABC12A7B-85D2-4715-A746-DF5B692D52E1}"/>
    <cellStyle name="Porcentagem 2 2 2 2 2 2 7 6" xfId="18829" xr:uid="{5BE822E4-7B47-43F9-AFDB-8C3EC72C5EF2}"/>
    <cellStyle name="Porcentagem 2 2 2 2 2 2 8" xfId="18830" xr:uid="{A3AB2DC4-B582-45E6-AEBC-82CFCCC64417}"/>
    <cellStyle name="Porcentagem 2 2 2 2 2 2 8 2" xfId="18831" xr:uid="{EAEA0F4F-B90C-47AA-BB7B-872B2D76A60B}"/>
    <cellStyle name="Porcentagem 2 2 2 2 2 2 8 2 2" xfId="18832" xr:uid="{1A362A93-8C84-4485-AFBD-1FDA3CC217A1}"/>
    <cellStyle name="Porcentagem 2 2 2 2 2 2 8 2 2 2" xfId="18833" xr:uid="{D582AF26-A2A1-441E-A1F6-B5828BC3F46A}"/>
    <cellStyle name="Porcentagem 2 2 2 2 2 2 8 2 2 2 2" xfId="18834" xr:uid="{0051A42F-BE13-4644-98E9-6896E13961DE}"/>
    <cellStyle name="Porcentagem 2 2 2 2 2 2 8 2 2 2 2 2" xfId="18835" xr:uid="{A0C2CF03-5068-4E78-8F04-B435DB3EA65E}"/>
    <cellStyle name="Porcentagem 2 2 2 2 2 2 8 2 2 2 2 2 2" xfId="18836" xr:uid="{C44A80D3-5F86-4D07-B436-441821049032}"/>
    <cellStyle name="Porcentagem 2 2 2 2 2 2 8 2 2 2 2 2 2 2" xfId="18837" xr:uid="{7F95E70F-B3BB-4044-BAEF-ECDB248B9389}"/>
    <cellStyle name="Porcentagem 2 2 2 2 2 2 8 2 2 2 2 3" xfId="18838" xr:uid="{BCB4642C-2A39-4DF4-8A56-CAA7F0565AE4}"/>
    <cellStyle name="Porcentagem 2 2 2 2 2 2 8 2 2 2 3" xfId="18839" xr:uid="{E45B3CA1-13A6-40AD-9776-497888C48728}"/>
    <cellStyle name="Porcentagem 2 2 2 2 2 2 8 2 2 2 3 2" xfId="18840" xr:uid="{C8DEED75-7E04-445C-9399-E6FC069FD9DA}"/>
    <cellStyle name="Porcentagem 2 2 2 2 2 2 8 2 2 3" xfId="18841" xr:uid="{4B9A358E-A5F0-4B99-A22A-559AC30A5258}"/>
    <cellStyle name="Porcentagem 2 2 2 2 2 2 8 2 2 3 2" xfId="18842" xr:uid="{E9CAACAA-CBB5-444E-B361-3E06E37C7EF9}"/>
    <cellStyle name="Porcentagem 2 2 2 2 2 2 8 2 2 3 2 2" xfId="18843" xr:uid="{14DCF6F5-0CFE-4FD9-95A3-4AABDCBEA25A}"/>
    <cellStyle name="Porcentagem 2 2 2 2 2 2 8 2 2 4" xfId="18844" xr:uid="{39CACF15-7738-4C0D-A6FF-11FDF2EACE3F}"/>
    <cellStyle name="Porcentagem 2 2 2 2 2 2 8 2 3" xfId="18845" xr:uid="{213A09AB-A495-4654-84B8-90729AFBB12A}"/>
    <cellStyle name="Porcentagem 2 2 2 2 2 2 8 2 3 2" xfId="18846" xr:uid="{64D45AA1-E454-45FC-B028-B5C94A1B977F}"/>
    <cellStyle name="Porcentagem 2 2 2 2 2 2 8 2 3 2 2" xfId="18847" xr:uid="{39309DBF-CB9F-4992-990E-841D365D4DA4}"/>
    <cellStyle name="Porcentagem 2 2 2 2 2 2 8 2 3 2 2 2" xfId="18848" xr:uid="{16D722D4-F0E5-4BB2-A3DE-8F0E31E07029}"/>
    <cellStyle name="Porcentagem 2 2 2 2 2 2 8 2 3 3" xfId="18849" xr:uid="{28F29D31-26E6-4107-A6CB-E184AA3E8F09}"/>
    <cellStyle name="Porcentagem 2 2 2 2 2 2 8 2 4" xfId="18850" xr:uid="{DD26C515-19F3-4B4F-8AD2-E645452BFD35}"/>
    <cellStyle name="Porcentagem 2 2 2 2 2 2 8 2 4 2" xfId="18851" xr:uid="{5EB1E4B6-6D01-4F93-97AC-81F6D862A87A}"/>
    <cellStyle name="Porcentagem 2 2 2 2 2 2 8 3" xfId="18852" xr:uid="{FDD6CE1B-ED90-4714-8EC6-B190F7DC247F}"/>
    <cellStyle name="Porcentagem 2 2 2 2 2 2 8 3 2" xfId="18853" xr:uid="{7254BDC1-1978-48D6-9E02-1730F682ACAD}"/>
    <cellStyle name="Porcentagem 2 2 2 2 2 2 8 3 2 2" xfId="18854" xr:uid="{4B657000-5B2E-492D-8CD9-4FC0C31BE1B0}"/>
    <cellStyle name="Porcentagem 2 2 2 2 2 2 8 3 2 2 2" xfId="18855" xr:uid="{A964E150-F30F-4730-916A-FDCFB8950850}"/>
    <cellStyle name="Porcentagem 2 2 2 2 2 2 8 3 2 2 2 2" xfId="18856" xr:uid="{2256375D-23A1-4E0E-9D86-AFB383D6E157}"/>
    <cellStyle name="Porcentagem 2 2 2 2 2 2 8 3 2 3" xfId="18857" xr:uid="{D04CB89E-3D39-44DF-9F7A-CF04C6A3EB2A}"/>
    <cellStyle name="Porcentagem 2 2 2 2 2 2 8 3 3" xfId="18858" xr:uid="{AFB339C5-6628-4E15-A5AC-29A7FDBD33E4}"/>
    <cellStyle name="Porcentagem 2 2 2 2 2 2 8 3 3 2" xfId="18859" xr:uid="{3EBAE4E9-694B-485D-88A5-EAB0C124D28E}"/>
    <cellStyle name="Porcentagem 2 2 2 2 2 2 8 4" xfId="18860" xr:uid="{8075D1D6-2D3D-479B-904D-FFED8B4B5975}"/>
    <cellStyle name="Porcentagem 2 2 2 2 2 2 8 4 2" xfId="18861" xr:uid="{17A95299-626B-426E-BE2B-19F94564854B}"/>
    <cellStyle name="Porcentagem 2 2 2 2 2 2 8 4 2 2" xfId="18862" xr:uid="{DE1A557F-50FB-41EF-9016-AB386100A97F}"/>
    <cellStyle name="Porcentagem 2 2 2 2 2 2 8 5" xfId="18863" xr:uid="{B8C7EB2D-6F5D-4EAF-946F-893039F3B5E0}"/>
    <cellStyle name="Porcentagem 2 2 2 2 2 2 9" xfId="18864" xr:uid="{DE97C6E2-7617-466F-98D0-2B7F7753B3B5}"/>
    <cellStyle name="Porcentagem 2 2 2 2 2 2 9 2" xfId="18865" xr:uid="{B14249A6-83F3-4E40-95BB-2A7B1EE08299}"/>
    <cellStyle name="Porcentagem 2 2 2 2 2 2 9 2 2" xfId="18866" xr:uid="{B2D651BB-C39E-4EFA-9703-56A1C2EAD1A3}"/>
    <cellStyle name="Porcentagem 2 2 2 2 2 2 9 2 2 2" xfId="18867" xr:uid="{1FBBE17D-B844-4704-8FBE-6B7280F3D486}"/>
    <cellStyle name="Porcentagem 2 2 2 2 2 2 9 2 2 2 2" xfId="18868" xr:uid="{48411CD3-25A5-42E1-BE83-9D275DFC3D76}"/>
    <cellStyle name="Porcentagem 2 2 2 2 2 2 9 2 2 2 2 2" xfId="18869" xr:uid="{19E4912D-97B5-44B0-8D24-13C7EB532028}"/>
    <cellStyle name="Porcentagem 2 2 2 2 2 2 9 2 2 3" xfId="18870" xr:uid="{9498A013-B63B-4C16-84A9-5C8C8BDBD7BF}"/>
    <cellStyle name="Porcentagem 2 2 2 2 2 2 9 2 3" xfId="18871" xr:uid="{C00D30A4-EE22-4AC0-B977-B39C7852AC28}"/>
    <cellStyle name="Porcentagem 2 2 2 2 2 2 9 2 3 2" xfId="18872" xr:uid="{0EB3293E-30CC-4C10-B280-DA552307A2A6}"/>
    <cellStyle name="Porcentagem 2 2 2 2 2 2 9 3" xfId="18873" xr:uid="{25D8D4CB-7C1C-46AB-918D-3F8A46647838}"/>
    <cellStyle name="Porcentagem 2 2 2 2 2 2 9 3 2" xfId="18874" xr:uid="{EFF56D74-A92F-4E4C-A2EB-C84AC25830F6}"/>
    <cellStyle name="Porcentagem 2 2 2 2 2 2 9 3 2 2" xfId="18875" xr:uid="{BB51B83F-104A-4982-9587-EED80810225C}"/>
    <cellStyle name="Porcentagem 2 2 2 2 2 2 9 4" xfId="18876" xr:uid="{7E001F35-4665-472B-B5EB-EFD51DA38CAA}"/>
    <cellStyle name="Porcentagem 2 2 2 2 2 3" xfId="18877" xr:uid="{114A44AA-4033-4CBD-9E6E-1207054A5213}"/>
    <cellStyle name="Porcentagem 2 2 2 2 2 4" xfId="18878" xr:uid="{3DD1EE9F-F4A4-448D-86E3-75B34915D7AD}"/>
    <cellStyle name="Porcentagem 2 2 2 2 2 5" xfId="18879" xr:uid="{2882F133-C850-451D-8EED-210B78A8E772}"/>
    <cellStyle name="Porcentagem 2 2 2 2 2 5 2" xfId="18880" xr:uid="{777169D9-ADFA-40BB-908C-0D271B80EEC9}"/>
    <cellStyle name="Porcentagem 2 2 2 2 2 5 2 2" xfId="18881" xr:uid="{A9533209-6136-43FD-B7B7-5190515737EC}"/>
    <cellStyle name="Porcentagem 2 2 2 2 2 5 2 2 2" xfId="18882" xr:uid="{5AD6F718-8C93-48FB-84F8-0703156EDA63}"/>
    <cellStyle name="Porcentagem 2 2 2 2 2 5 2 2 2 2" xfId="18883" xr:uid="{8DEDD649-524C-4A02-BA1F-A487756CD35A}"/>
    <cellStyle name="Porcentagem 2 2 2 2 2 5 2 2 2 2 2" xfId="18884" xr:uid="{F12B0205-EC56-46B0-93A0-5491B8D3DFD4}"/>
    <cellStyle name="Porcentagem 2 2 2 2 2 5 2 2 2 2 2 2" xfId="18885" xr:uid="{DCD83E32-33CB-4DEC-8EF0-38D3E18FBC2A}"/>
    <cellStyle name="Porcentagem 2 2 2 2 2 5 2 2 2 2 2 2 2" xfId="18886" xr:uid="{576A1EE0-E7F0-4153-AA8E-E70903EEFC50}"/>
    <cellStyle name="Porcentagem 2 2 2 2 2 5 2 2 2 2 2 2 2 2" xfId="18887" xr:uid="{8042E976-EE71-4AEA-84F2-0F29903EE414}"/>
    <cellStyle name="Porcentagem 2 2 2 2 2 5 2 2 2 2 2 2 2 2 2" xfId="18888" xr:uid="{4D96E0D1-9D99-44B7-9095-97315291F120}"/>
    <cellStyle name="Porcentagem 2 2 2 2 2 5 2 2 2 2 2 2 2 2 2 2" xfId="18889" xr:uid="{06131B31-6F83-48CD-9578-F90DB93D8C1A}"/>
    <cellStyle name="Porcentagem 2 2 2 2 2 5 2 2 2 2 2 2 2 2 2 2 2" xfId="18890" xr:uid="{C407E792-8A9F-45D6-8562-F16F73C8E69C}"/>
    <cellStyle name="Porcentagem 2 2 2 2 2 5 2 2 2 2 2 2 2 2 2 2 2 2" xfId="18891" xr:uid="{49697B0F-DA42-4F39-8B40-9841A244BB65}"/>
    <cellStyle name="Porcentagem 2 2 2 2 2 5 2 2 2 2 2 2 2 2 3" xfId="18892" xr:uid="{B907F828-A132-4613-8FE6-037D042DD9C4}"/>
    <cellStyle name="Porcentagem 2 2 2 2 2 5 2 2 2 2 2 2 2 2 3 2" xfId="18893" xr:uid="{F8994E84-E0A9-4C0F-84B9-6A3D44335111}"/>
    <cellStyle name="Porcentagem 2 2 2 2 2 5 2 2 2 2 2 2 2 3" xfId="18894" xr:uid="{50C56BDC-3CE2-4F8D-86A1-D4AE9C91CA0D}"/>
    <cellStyle name="Porcentagem 2 2 2 2 2 5 2 2 2 2 2 2 2 3 2" xfId="18895" xr:uid="{DADA2457-D9F4-4A1E-BBB1-B4F297FBC045}"/>
    <cellStyle name="Porcentagem 2 2 2 2 2 5 2 2 2 2 2 2 2 3 2 2" xfId="18896" xr:uid="{04C1FC50-8F8C-4FEA-84DD-10AECBE7798B}"/>
    <cellStyle name="Porcentagem 2 2 2 2 2 5 2 2 2 2 2 2 3" xfId="18897" xr:uid="{E8B31ACB-B713-489B-8F4B-0B30888F95A5}"/>
    <cellStyle name="Porcentagem 2 2 2 2 2 5 2 2 2 2 2 2 3 2" xfId="18898" xr:uid="{6E8A96E0-271A-436A-B2E0-750CFF246B4C}"/>
    <cellStyle name="Porcentagem 2 2 2 2 2 5 2 2 2 2 2 2 3 2 2" xfId="18899" xr:uid="{DF0B1542-72C2-4B68-812F-1B00F7483681}"/>
    <cellStyle name="Porcentagem 2 2 2 2 2 5 2 2 2 2 2 2 3 2 2 2" xfId="18900" xr:uid="{0F0DBD76-0D4E-4C1F-9E05-4FA1DCA71CA4}"/>
    <cellStyle name="Porcentagem 2 2 2 2 2 5 2 2 2 2 2 2 4" xfId="18901" xr:uid="{1F29CD31-855E-4AF4-8576-B7986E76E93F}"/>
    <cellStyle name="Porcentagem 2 2 2 2 2 5 2 2 2 2 2 2 4 2" xfId="18902" xr:uid="{DB1BFE02-895C-4EA9-8AC1-771BD5C19694}"/>
    <cellStyle name="Porcentagem 2 2 2 2 2 5 2 2 2 2 2 3" xfId="18903" xr:uid="{F7C2CE35-2153-4E0B-944B-8D9C26DA967C}"/>
    <cellStyle name="Porcentagem 2 2 2 2 2 5 2 2 2 2 2 3 2" xfId="18904" xr:uid="{8CAC236B-FCF3-4FB8-8D1C-0A719A0D598F}"/>
    <cellStyle name="Porcentagem 2 2 2 2 2 5 2 2 2 2 2 3 2 2" xfId="18905" xr:uid="{E1CBAD62-7143-4C56-AE67-AB2B7A2E0021}"/>
    <cellStyle name="Porcentagem 2 2 2 2 2 5 2 2 2 2 2 3 2 2 2" xfId="18906" xr:uid="{E53660D5-586D-4517-B450-579FE79C532B}"/>
    <cellStyle name="Porcentagem 2 2 2 2 2 5 2 2 2 2 2 3 2 2 2 2" xfId="18907" xr:uid="{3BAE0543-2173-4427-B3F8-881CD85D57FE}"/>
    <cellStyle name="Porcentagem 2 2 2 2 2 5 2 2 2 2 2 3 3" xfId="18908" xr:uid="{71DE70C2-1EB4-42A2-A2AF-B3B334E78FE8}"/>
    <cellStyle name="Porcentagem 2 2 2 2 2 5 2 2 2 2 2 3 3 2" xfId="18909" xr:uid="{0B55EB7A-3163-41F4-9FC1-A6DB86AB8B42}"/>
    <cellStyle name="Porcentagem 2 2 2 2 2 5 2 2 2 2 2 4" xfId="18910" xr:uid="{E690B364-197B-46F8-A47A-22D913B7475E}"/>
    <cellStyle name="Porcentagem 2 2 2 2 2 5 2 2 2 2 2 4 2" xfId="18911" xr:uid="{F4BBBC86-E976-45E5-BE90-9D6D61CDEA4F}"/>
    <cellStyle name="Porcentagem 2 2 2 2 2 5 2 2 2 2 2 4 2 2" xfId="18912" xr:uid="{B10B303D-8F18-4D9F-A1C0-7608817ADDD9}"/>
    <cellStyle name="Porcentagem 2 2 2 2 2 5 2 2 2 2 3" xfId="18913" xr:uid="{EBBC592A-1F03-4D0E-B42A-10EDAC370D4D}"/>
    <cellStyle name="Porcentagem 2 2 2 2 2 5 2 2 2 2 3 2" xfId="18914" xr:uid="{C057C491-33BD-41CB-80D7-CAB16236A1D9}"/>
    <cellStyle name="Porcentagem 2 2 2 2 2 5 2 2 2 2 3 2 2" xfId="18915" xr:uid="{CDD3DB96-4158-40A3-A94D-91AA861DFA50}"/>
    <cellStyle name="Porcentagem 2 2 2 2 2 5 2 2 2 2 3 2 2 2" xfId="18916" xr:uid="{7D7E09B2-E203-4D12-AAEC-A03732BEF571}"/>
    <cellStyle name="Porcentagem 2 2 2 2 2 5 2 2 2 2 3 2 2 2 2" xfId="18917" xr:uid="{79A77EF4-050D-4DD6-984B-0B2BCDF6A796}"/>
    <cellStyle name="Porcentagem 2 2 2 2 2 5 2 2 2 2 3 2 2 2 2 2" xfId="18918" xr:uid="{0AB531EF-995C-4047-87F1-04F166EA2176}"/>
    <cellStyle name="Porcentagem 2 2 2 2 2 5 2 2 2 2 3 2 3" xfId="18919" xr:uid="{A7BEFD15-63ED-48FB-9AFF-9048F6C8EC7D}"/>
    <cellStyle name="Porcentagem 2 2 2 2 2 5 2 2 2 2 3 2 3 2" xfId="18920" xr:uid="{A2A83FC8-0B3D-4AF1-B170-4C86436B75E0}"/>
    <cellStyle name="Porcentagem 2 2 2 2 2 5 2 2 2 2 3 3" xfId="18921" xr:uid="{98D6C11C-9EF2-4373-A9B0-80FA00462498}"/>
    <cellStyle name="Porcentagem 2 2 2 2 2 5 2 2 2 2 3 3 2" xfId="18922" xr:uid="{9DAB96CF-2785-49C0-A2D0-98D5F3666D7D}"/>
    <cellStyle name="Porcentagem 2 2 2 2 2 5 2 2 2 2 3 3 2 2" xfId="18923" xr:uid="{16FC49C6-8B52-4C37-AE83-4B5243943FE0}"/>
    <cellStyle name="Porcentagem 2 2 2 2 2 5 2 2 2 2 4" xfId="18924" xr:uid="{F8E0A921-F969-4244-9837-64BA5FC9A4CF}"/>
    <cellStyle name="Porcentagem 2 2 2 2 2 5 2 2 2 2 4 2" xfId="18925" xr:uid="{31B4757B-BED0-45AA-9F8E-3E4E9705371A}"/>
    <cellStyle name="Porcentagem 2 2 2 2 2 5 2 2 2 2 4 2 2" xfId="18926" xr:uid="{BC830723-C711-46C6-82C9-E38E81AD7112}"/>
    <cellStyle name="Porcentagem 2 2 2 2 2 5 2 2 2 2 4 2 2 2" xfId="18927" xr:uid="{CF4C03C3-8A3A-4724-ADA5-5E477A4B2BFE}"/>
    <cellStyle name="Porcentagem 2 2 2 2 2 5 2 2 2 2 5" xfId="18928" xr:uid="{561E5381-3327-4182-AA42-D64EE43CBD54}"/>
    <cellStyle name="Porcentagem 2 2 2 2 2 5 2 2 2 2 5 2" xfId="18929" xr:uid="{C9D8F51E-5E8C-49D5-BDF3-F5D1D7A4B2DD}"/>
    <cellStyle name="Porcentagem 2 2 2 2 2 5 2 2 2 3" xfId="18930" xr:uid="{F3882B81-D545-4C3D-88CC-FED01A07B307}"/>
    <cellStyle name="Porcentagem 2 2 2 2 2 5 2 2 2 3 2" xfId="18931" xr:uid="{16ED1F03-F448-43BA-BF43-1A234031C525}"/>
    <cellStyle name="Porcentagem 2 2 2 2 2 5 2 2 2 3 2 2" xfId="18932" xr:uid="{DB7A4190-3DF4-4554-89BF-95FC6E78A145}"/>
    <cellStyle name="Porcentagem 2 2 2 2 2 5 2 2 2 3 2 2 2" xfId="18933" xr:uid="{6F2E3EEF-0595-43A7-9594-513AF87F615F}"/>
    <cellStyle name="Porcentagem 2 2 2 2 2 5 2 2 2 3 2 2 2 2" xfId="18934" xr:uid="{B687487B-DC38-4A35-8D07-41DD59384408}"/>
    <cellStyle name="Porcentagem 2 2 2 2 2 5 2 2 2 3 2 2 2 2 2" xfId="18935" xr:uid="{95A92ADE-38EF-4F7B-9206-274003A5B36A}"/>
    <cellStyle name="Porcentagem 2 2 2 2 2 5 2 2 2 3 2 2 2 2 2 2" xfId="18936" xr:uid="{03B8ADD8-2FDB-4FD1-A9E9-24BBF4BF2EFE}"/>
    <cellStyle name="Porcentagem 2 2 2 2 2 5 2 2 2 3 2 2 3" xfId="18937" xr:uid="{3D31A078-BFF8-40D5-A415-930D490F38AF}"/>
    <cellStyle name="Porcentagem 2 2 2 2 2 5 2 2 2 3 2 2 3 2" xfId="18938" xr:uid="{B16BB619-B15B-4D4B-8628-1B53A051F66F}"/>
    <cellStyle name="Porcentagem 2 2 2 2 2 5 2 2 2 3 2 3" xfId="18939" xr:uid="{0D8172C6-A367-4349-85A7-2A8007AA328D}"/>
    <cellStyle name="Porcentagem 2 2 2 2 2 5 2 2 2 3 2 3 2" xfId="18940" xr:uid="{575A9BB2-B9A0-4800-9D8C-5A1F775C46CB}"/>
    <cellStyle name="Porcentagem 2 2 2 2 2 5 2 2 2 3 2 3 2 2" xfId="18941" xr:uid="{17185F57-BFFC-4513-8615-290A1D2F3C45}"/>
    <cellStyle name="Porcentagem 2 2 2 2 2 5 2 2 2 3 3" xfId="18942" xr:uid="{72C2E51D-C0AB-4C89-82C8-6F4E3BF4A936}"/>
    <cellStyle name="Porcentagem 2 2 2 2 2 5 2 2 2 3 3 2" xfId="18943" xr:uid="{656F7322-B30C-4714-8F8D-1BD2A6768C74}"/>
    <cellStyle name="Porcentagem 2 2 2 2 2 5 2 2 2 3 3 2 2" xfId="18944" xr:uid="{B5044C84-B591-42B8-8EE0-4DD7BECBDC3B}"/>
    <cellStyle name="Porcentagem 2 2 2 2 2 5 2 2 2 3 3 2 2 2" xfId="18945" xr:uid="{A561B06D-286F-4743-9B66-2EF86122D16A}"/>
    <cellStyle name="Porcentagem 2 2 2 2 2 5 2 2 2 3 4" xfId="18946" xr:uid="{1A0987B8-9F09-40BD-A8E2-BCD80B02165E}"/>
    <cellStyle name="Porcentagem 2 2 2 2 2 5 2 2 2 3 4 2" xfId="18947" xr:uid="{50553DB1-BC2B-4D41-92F6-01D8C8AA7708}"/>
    <cellStyle name="Porcentagem 2 2 2 2 2 5 2 2 2 4" xfId="18948" xr:uid="{6FB0343B-4AD7-4986-A6BF-5DAD6F859F6C}"/>
    <cellStyle name="Porcentagem 2 2 2 2 2 5 2 2 2 4 2" xfId="18949" xr:uid="{57F50183-1A0E-4C4E-AA46-4B46581A132D}"/>
    <cellStyle name="Porcentagem 2 2 2 2 2 5 2 2 2 4 2 2" xfId="18950" xr:uid="{1D729CBA-3D39-4939-A6E7-32DC37B5DFF3}"/>
    <cellStyle name="Porcentagem 2 2 2 2 2 5 2 2 2 4 2 2 2" xfId="18951" xr:uid="{9BB63527-CD55-4478-93B6-7715A1A5590D}"/>
    <cellStyle name="Porcentagem 2 2 2 2 2 5 2 2 2 4 2 2 2 2" xfId="18952" xr:uid="{577A9BD5-41C8-4898-82F5-762EB4BAEB1F}"/>
    <cellStyle name="Porcentagem 2 2 2 2 2 5 2 2 2 4 3" xfId="18953" xr:uid="{5A639AAB-1CBF-4FDA-83DA-36EE0C1BF049}"/>
    <cellStyle name="Porcentagem 2 2 2 2 2 5 2 2 2 4 3 2" xfId="18954" xr:uid="{0954E9ED-685B-4C56-8D21-D7C6426F9FB6}"/>
    <cellStyle name="Porcentagem 2 2 2 2 2 5 2 2 2 5" xfId="18955" xr:uid="{9F369824-B7BA-452A-9DF6-B16CEAC497A0}"/>
    <cellStyle name="Porcentagem 2 2 2 2 2 5 2 2 2 5 2" xfId="18956" xr:uid="{B356018A-6FA9-471D-9E35-07608DF10940}"/>
    <cellStyle name="Porcentagem 2 2 2 2 2 5 2 2 2 5 2 2" xfId="18957" xr:uid="{E195EF51-9335-43AC-9726-9523210580D4}"/>
    <cellStyle name="Porcentagem 2 2 2 2 2 5 2 2 3" xfId="18958" xr:uid="{2F761777-DD45-40DE-8D76-C0397C3B9931}"/>
    <cellStyle name="Porcentagem 2 2 2 2 2 5 2 2 3 2" xfId="18959" xr:uid="{EC9053FA-2E8B-49CD-95AD-DE124A49FB00}"/>
    <cellStyle name="Porcentagem 2 2 2 2 2 5 2 2 3 2 2" xfId="18960" xr:uid="{27D8EF7F-546E-4AFB-BD96-7BA2CD0D6C92}"/>
    <cellStyle name="Porcentagem 2 2 2 2 2 5 2 2 3 2 2 2" xfId="18961" xr:uid="{93B3E09A-BDDA-49FD-B008-6008AAD239DD}"/>
    <cellStyle name="Porcentagem 2 2 2 2 2 5 2 2 3 2 2 2 2" xfId="18962" xr:uid="{7B9510D7-1AAD-4218-A069-24311CB60688}"/>
    <cellStyle name="Porcentagem 2 2 2 2 2 5 2 2 3 2 2 2 2 2" xfId="18963" xr:uid="{0CAB810F-13FB-40FF-B8E6-423B547A475F}"/>
    <cellStyle name="Porcentagem 2 2 2 2 2 5 2 2 3 2 2 2 2 2 2" xfId="18964" xr:uid="{70375742-9322-4A81-8E45-D3042A016399}"/>
    <cellStyle name="Porcentagem 2 2 2 2 2 5 2 2 3 2 2 2 2 2 2 2" xfId="18965" xr:uid="{96AD7857-DAC0-4F11-A7E5-43252215B75C}"/>
    <cellStyle name="Porcentagem 2 2 2 2 2 5 2 2 3 2 2 2 3" xfId="18966" xr:uid="{9E968226-863E-47DD-A520-9768BE3575DE}"/>
    <cellStyle name="Porcentagem 2 2 2 2 2 5 2 2 3 2 2 2 3 2" xfId="18967" xr:uid="{9A418D38-24AF-4877-9C97-1B26E52088F9}"/>
    <cellStyle name="Porcentagem 2 2 2 2 2 5 2 2 3 2 2 3" xfId="18968" xr:uid="{8D2A8B9E-E26D-4BBB-8DFF-9B7345E438FA}"/>
    <cellStyle name="Porcentagem 2 2 2 2 2 5 2 2 3 2 2 3 2" xfId="18969" xr:uid="{54CB6962-6247-4F6D-A5FE-20CD574F278F}"/>
    <cellStyle name="Porcentagem 2 2 2 2 2 5 2 2 3 2 2 3 2 2" xfId="18970" xr:uid="{89017279-4823-420E-8E2E-268D9DF6761D}"/>
    <cellStyle name="Porcentagem 2 2 2 2 2 5 2 2 3 2 3" xfId="18971" xr:uid="{A1209302-DB12-44F5-BDFC-B0DC07C7FFEB}"/>
    <cellStyle name="Porcentagem 2 2 2 2 2 5 2 2 3 2 3 2" xfId="18972" xr:uid="{43DED5EF-63DC-4952-ACAE-12B9388636FA}"/>
    <cellStyle name="Porcentagem 2 2 2 2 2 5 2 2 3 2 3 2 2" xfId="18973" xr:uid="{8AF26837-2F37-4DBF-8BED-E99A402EFC50}"/>
    <cellStyle name="Porcentagem 2 2 2 2 2 5 2 2 3 2 3 2 2 2" xfId="18974" xr:uid="{EB70EDD7-2156-4E75-9B60-A73705564751}"/>
    <cellStyle name="Porcentagem 2 2 2 2 2 5 2 2 3 2 4" xfId="18975" xr:uid="{60A6C06F-1001-4075-A38F-8E2FABFBB7C2}"/>
    <cellStyle name="Porcentagem 2 2 2 2 2 5 2 2 3 2 4 2" xfId="18976" xr:uid="{CE854250-EB76-4FA0-A0B5-4EDC87410D77}"/>
    <cellStyle name="Porcentagem 2 2 2 2 2 5 2 2 3 3" xfId="18977" xr:uid="{0BB9C34C-9B70-4B88-AF4B-3339BC483B72}"/>
    <cellStyle name="Porcentagem 2 2 2 2 2 5 2 2 3 3 2" xfId="18978" xr:uid="{6B2793C3-CA28-48EB-B0FD-0703C7BB7500}"/>
    <cellStyle name="Porcentagem 2 2 2 2 2 5 2 2 3 3 2 2" xfId="18979" xr:uid="{0A56851A-EE48-4B94-AC53-68434884AB3B}"/>
    <cellStyle name="Porcentagem 2 2 2 2 2 5 2 2 3 3 2 2 2" xfId="18980" xr:uid="{4035507F-3AF7-4B04-8C17-A805710A7F2A}"/>
    <cellStyle name="Porcentagem 2 2 2 2 2 5 2 2 3 3 2 2 2 2" xfId="18981" xr:uid="{538C4DDE-1DC2-4A55-BC8F-2521A5D28229}"/>
    <cellStyle name="Porcentagem 2 2 2 2 2 5 2 2 3 3 3" xfId="18982" xr:uid="{55B8F172-168D-41D9-89D1-A2F07C6526B2}"/>
    <cellStyle name="Porcentagem 2 2 2 2 2 5 2 2 3 3 3 2" xfId="18983" xr:uid="{6685D662-858D-44B6-A30E-3AE30A5A8217}"/>
    <cellStyle name="Porcentagem 2 2 2 2 2 5 2 2 3 4" xfId="18984" xr:uid="{51A6267E-0F56-424B-A6F8-1793207DDFFB}"/>
    <cellStyle name="Porcentagem 2 2 2 2 2 5 2 2 3 4 2" xfId="18985" xr:uid="{8E61EEB3-80A8-496D-B6E9-546C8845FCC6}"/>
    <cellStyle name="Porcentagem 2 2 2 2 2 5 2 2 3 4 2 2" xfId="18986" xr:uid="{ED4E9677-7192-4540-87F4-341D5BBAD57D}"/>
    <cellStyle name="Porcentagem 2 2 2 2 2 5 2 2 4" xfId="18987" xr:uid="{EF2E6B21-A454-4B65-B087-4F828EA53E6E}"/>
    <cellStyle name="Porcentagem 2 2 2 2 2 5 2 2 4 2" xfId="18988" xr:uid="{E604B16F-0656-4121-833C-174E304E6C90}"/>
    <cellStyle name="Porcentagem 2 2 2 2 2 5 2 2 4 2 2" xfId="18989" xr:uid="{9A8A0F5B-2537-40D3-8F32-A0BFF48BC78B}"/>
    <cellStyle name="Porcentagem 2 2 2 2 2 5 2 2 4 2 2 2" xfId="18990" xr:uid="{D1424B38-0D7C-4217-9A99-98A57E5094CD}"/>
    <cellStyle name="Porcentagem 2 2 2 2 2 5 2 2 4 2 2 2 2" xfId="18991" xr:uid="{4810EFAA-2004-401A-BEC7-FFEE2C153119}"/>
    <cellStyle name="Porcentagem 2 2 2 2 2 5 2 2 4 2 2 2 2 2" xfId="18992" xr:uid="{846E86C7-52AA-4D81-8C55-898FFEB4296F}"/>
    <cellStyle name="Porcentagem 2 2 2 2 2 5 2 2 4 2 3" xfId="18993" xr:uid="{F72B7A83-D9BD-4BAC-BE94-1AF084451E65}"/>
    <cellStyle name="Porcentagem 2 2 2 2 2 5 2 2 4 2 3 2" xfId="18994" xr:uid="{2261ED1E-F98E-4605-B273-ADFFF33B546F}"/>
    <cellStyle name="Porcentagem 2 2 2 2 2 5 2 2 4 3" xfId="18995" xr:uid="{76B932E4-6E0E-4C62-BF49-EAF499EF6FF5}"/>
    <cellStyle name="Porcentagem 2 2 2 2 2 5 2 2 4 3 2" xfId="18996" xr:uid="{9FA2B1BE-CEB2-4FAC-8B00-571701FADC24}"/>
    <cellStyle name="Porcentagem 2 2 2 2 2 5 2 2 4 3 2 2" xfId="18997" xr:uid="{8008B4FC-8D43-4BEC-9AE2-5CB76F50D46D}"/>
    <cellStyle name="Porcentagem 2 2 2 2 2 5 2 2 5" xfId="18998" xr:uid="{9EB2FE00-0B52-42FC-B3C6-2C17089F7F90}"/>
    <cellStyle name="Porcentagem 2 2 2 2 2 5 2 2 5 2" xfId="18999" xr:uid="{C9BC6078-E27C-4949-81E2-D5C2CDAD5E5C}"/>
    <cellStyle name="Porcentagem 2 2 2 2 2 5 2 2 5 2 2" xfId="19000" xr:uid="{4831D8AE-7CA8-42F6-A534-BC6BAA3DD24A}"/>
    <cellStyle name="Porcentagem 2 2 2 2 2 5 2 2 5 2 2 2" xfId="19001" xr:uid="{65F92036-B7DA-4FA9-9C5C-9FB38C750AC7}"/>
    <cellStyle name="Porcentagem 2 2 2 2 2 5 2 2 6" xfId="19002" xr:uid="{144E8904-E585-448E-8328-FC61C22D8CD1}"/>
    <cellStyle name="Porcentagem 2 2 2 2 2 5 2 2 6 2" xfId="19003" xr:uid="{6F4D12E2-F2DA-47EC-9BD6-C4B918315394}"/>
    <cellStyle name="Porcentagem 2 2 2 2 2 5 2 3" xfId="19004" xr:uid="{3420545F-55EB-4D8B-93A4-D7B10043E0A3}"/>
    <cellStyle name="Porcentagem 2 2 2 2 2 5 2 3 2" xfId="19005" xr:uid="{CF3175D9-7166-4392-9D2C-F71967A37584}"/>
    <cellStyle name="Porcentagem 2 2 2 2 2 5 2 3 2 2" xfId="19006" xr:uid="{65CC6646-DF6B-44B8-A069-070F5D5C15EF}"/>
    <cellStyle name="Porcentagem 2 2 2 2 2 5 2 3 2 2 2" xfId="19007" xr:uid="{D21B9BCE-CA51-48AA-8EBD-EA15E8B5E590}"/>
    <cellStyle name="Porcentagem 2 2 2 2 2 5 2 3 2 2 2 2" xfId="19008" xr:uid="{0371BEE7-5F81-4900-BFBF-11FE287B5859}"/>
    <cellStyle name="Porcentagem 2 2 2 2 2 5 2 3 2 2 2 2 2" xfId="19009" xr:uid="{75FCEA72-D524-49A3-933E-252E65F6FA41}"/>
    <cellStyle name="Porcentagem 2 2 2 2 2 5 2 3 2 2 2 2 2 2" xfId="19010" xr:uid="{2BFD9CE5-532C-44D8-AA08-8562BDCC97A6}"/>
    <cellStyle name="Porcentagem 2 2 2 2 2 5 2 3 2 2 2 2 2 2 2" xfId="19011" xr:uid="{16F855EC-478B-49DE-A881-12270491BE56}"/>
    <cellStyle name="Porcentagem 2 2 2 2 2 5 2 3 2 2 2 2 2 2 2 2" xfId="19012" xr:uid="{2F18B888-3DEC-4471-A82B-BE9A0939CCB6}"/>
    <cellStyle name="Porcentagem 2 2 2 2 2 5 2 3 2 2 2 2 3" xfId="19013" xr:uid="{3C3F5C5C-EE21-4A5D-95E9-C2B093E12101}"/>
    <cellStyle name="Porcentagem 2 2 2 2 2 5 2 3 2 2 2 2 3 2" xfId="19014" xr:uid="{72631317-52D7-41E4-AEBC-0CC0C64C3035}"/>
    <cellStyle name="Porcentagem 2 2 2 2 2 5 2 3 2 2 2 3" xfId="19015" xr:uid="{EE8CE3DB-222F-4F9C-8A22-000722132EA9}"/>
    <cellStyle name="Porcentagem 2 2 2 2 2 5 2 3 2 2 2 3 2" xfId="19016" xr:uid="{F751AD25-CAA0-4178-B6C1-463DC3470A22}"/>
    <cellStyle name="Porcentagem 2 2 2 2 2 5 2 3 2 2 2 3 2 2" xfId="19017" xr:uid="{A930412E-B6EE-45A7-A70F-0DDB52B880B9}"/>
    <cellStyle name="Porcentagem 2 2 2 2 2 5 2 3 2 2 3" xfId="19018" xr:uid="{198ADADC-B929-4182-ADD0-B90CBB5E3A25}"/>
    <cellStyle name="Porcentagem 2 2 2 2 2 5 2 3 2 2 3 2" xfId="19019" xr:uid="{ABBCF891-2469-4F70-9B94-F20FBEBA82DF}"/>
    <cellStyle name="Porcentagem 2 2 2 2 2 5 2 3 2 2 3 2 2" xfId="19020" xr:uid="{EE8CAF14-1513-4039-98F6-D38D00A8377D}"/>
    <cellStyle name="Porcentagem 2 2 2 2 2 5 2 3 2 2 3 2 2 2" xfId="19021" xr:uid="{FF76D1D0-7AC4-4BDB-8E4E-CCC51B22659C}"/>
    <cellStyle name="Porcentagem 2 2 2 2 2 5 2 3 2 2 4" xfId="19022" xr:uid="{5A4B7CC8-8D9E-4E5F-8D2E-3E78D7694637}"/>
    <cellStyle name="Porcentagem 2 2 2 2 2 5 2 3 2 2 4 2" xfId="19023" xr:uid="{1FC6AB9D-7B93-44F3-873F-87B074908F80}"/>
    <cellStyle name="Porcentagem 2 2 2 2 2 5 2 3 2 3" xfId="19024" xr:uid="{0ED5DAF0-E2F3-4069-B610-A0FF4CFFE65F}"/>
    <cellStyle name="Porcentagem 2 2 2 2 2 5 2 3 2 3 2" xfId="19025" xr:uid="{92FC11A0-CBCA-4670-AEC8-282A3BD10FA8}"/>
    <cellStyle name="Porcentagem 2 2 2 2 2 5 2 3 2 3 2 2" xfId="19026" xr:uid="{7E2A0C45-4B84-49D0-99CD-F76DC8BB492F}"/>
    <cellStyle name="Porcentagem 2 2 2 2 2 5 2 3 2 3 2 2 2" xfId="19027" xr:uid="{636E9D79-059C-44B0-BD00-1C152E07BB42}"/>
    <cellStyle name="Porcentagem 2 2 2 2 2 5 2 3 2 3 2 2 2 2" xfId="19028" xr:uid="{235C4F7D-3A55-47FC-9788-02C2B6BF6B57}"/>
    <cellStyle name="Porcentagem 2 2 2 2 2 5 2 3 2 3 3" xfId="19029" xr:uid="{E218F25F-5E30-45ED-8DE5-B2A6B8015F60}"/>
    <cellStyle name="Porcentagem 2 2 2 2 2 5 2 3 2 3 3 2" xfId="19030" xr:uid="{B75BF821-2D47-4884-96A2-5FD850FD9491}"/>
    <cellStyle name="Porcentagem 2 2 2 2 2 5 2 3 2 4" xfId="19031" xr:uid="{8ED83775-8FF5-46E3-A020-3FFA4A4CF83C}"/>
    <cellStyle name="Porcentagem 2 2 2 2 2 5 2 3 2 4 2" xfId="19032" xr:uid="{B4D04D8B-D3D3-4A80-AF7A-FA525F5C0D31}"/>
    <cellStyle name="Porcentagem 2 2 2 2 2 5 2 3 2 4 2 2" xfId="19033" xr:uid="{8ECCA561-25C7-47B5-8B1C-A3058ECDA719}"/>
    <cellStyle name="Porcentagem 2 2 2 2 2 5 2 3 3" xfId="19034" xr:uid="{CE4895A8-FA4A-4675-B74B-C384D31E5BC7}"/>
    <cellStyle name="Porcentagem 2 2 2 2 2 5 2 3 3 2" xfId="19035" xr:uid="{DF2AB758-67E7-46AA-9BA9-029EDF7A4B55}"/>
    <cellStyle name="Porcentagem 2 2 2 2 2 5 2 3 3 2 2" xfId="19036" xr:uid="{C7C0904C-90F1-488F-BAA7-CF1F0CD11710}"/>
    <cellStyle name="Porcentagem 2 2 2 2 2 5 2 3 3 2 2 2" xfId="19037" xr:uid="{7E4524FE-7D18-4696-A58C-49FB7FD639E8}"/>
    <cellStyle name="Porcentagem 2 2 2 2 2 5 2 3 3 2 2 2 2" xfId="19038" xr:uid="{903982E2-90A7-462D-855A-10EBC9195F42}"/>
    <cellStyle name="Porcentagem 2 2 2 2 2 5 2 3 3 2 2 2 2 2" xfId="19039" xr:uid="{6D79469F-B6CE-4D28-BF49-4297F5C0C59F}"/>
    <cellStyle name="Porcentagem 2 2 2 2 2 5 2 3 3 2 3" xfId="19040" xr:uid="{7DCAD46C-2114-40CC-B143-61138C7DE0E5}"/>
    <cellStyle name="Porcentagem 2 2 2 2 2 5 2 3 3 2 3 2" xfId="19041" xr:uid="{5EBD8224-1B63-4763-9E97-B24404C4C814}"/>
    <cellStyle name="Porcentagem 2 2 2 2 2 5 2 3 3 3" xfId="19042" xr:uid="{0958E501-5778-408B-A4C1-C3C01E2CE2BB}"/>
    <cellStyle name="Porcentagem 2 2 2 2 2 5 2 3 3 3 2" xfId="19043" xr:uid="{65A4239C-A97C-4FEE-9212-3E72C7E17C8C}"/>
    <cellStyle name="Porcentagem 2 2 2 2 2 5 2 3 3 3 2 2" xfId="19044" xr:uid="{A7A2F6F6-B0CE-480C-9D89-00F62119C16C}"/>
    <cellStyle name="Porcentagem 2 2 2 2 2 5 2 3 4" xfId="19045" xr:uid="{6150C562-2206-4260-9272-DA2FA2BC9406}"/>
    <cellStyle name="Porcentagem 2 2 2 2 2 5 2 3 4 2" xfId="19046" xr:uid="{3DD93DC0-97C8-48BD-8347-EFB0614FA3E3}"/>
    <cellStyle name="Porcentagem 2 2 2 2 2 5 2 3 4 2 2" xfId="19047" xr:uid="{4DAAC7A7-5FD6-4446-BCFF-5B6CCBFCBA7F}"/>
    <cellStyle name="Porcentagem 2 2 2 2 2 5 2 3 4 2 2 2" xfId="19048" xr:uid="{17863C7B-1A73-4457-B78D-E9BD608DCFE8}"/>
    <cellStyle name="Porcentagem 2 2 2 2 2 5 2 3 5" xfId="19049" xr:uid="{35F70F78-6447-42F4-9105-CF28B2532CBB}"/>
    <cellStyle name="Porcentagem 2 2 2 2 2 5 2 3 5 2" xfId="19050" xr:uid="{EFE91F9C-CA96-4777-A0E1-D137EF0F98C3}"/>
    <cellStyle name="Porcentagem 2 2 2 2 2 5 2 4" xfId="19051" xr:uid="{B64923B8-7D52-4AF4-BDFE-0F5ED6E8C785}"/>
    <cellStyle name="Porcentagem 2 2 2 2 2 5 2 4 2" xfId="19052" xr:uid="{5801D1A8-217A-4654-AB14-A318FF2FD18D}"/>
    <cellStyle name="Porcentagem 2 2 2 2 2 5 2 4 2 2" xfId="19053" xr:uid="{E09B5914-1C9F-4728-A74E-CEDCDE1F312A}"/>
    <cellStyle name="Porcentagem 2 2 2 2 2 5 2 4 2 2 2" xfId="19054" xr:uid="{0346A569-E6F0-41E5-AA4F-0E2C7230C4B8}"/>
    <cellStyle name="Porcentagem 2 2 2 2 2 5 2 4 2 2 2 2" xfId="19055" xr:uid="{6704E522-76EB-4930-91B3-5F75EA676024}"/>
    <cellStyle name="Porcentagem 2 2 2 2 2 5 2 4 2 2 2 2 2" xfId="19056" xr:uid="{144223FF-D458-4286-A913-AC2C4F4B820A}"/>
    <cellStyle name="Porcentagem 2 2 2 2 2 5 2 4 2 2 2 2 2 2" xfId="19057" xr:uid="{176B5545-A5AB-4924-8EE8-73ED8DB58CED}"/>
    <cellStyle name="Porcentagem 2 2 2 2 2 5 2 4 2 2 3" xfId="19058" xr:uid="{0F2FF2B7-D5B9-474A-84BA-3F230996DF77}"/>
    <cellStyle name="Porcentagem 2 2 2 2 2 5 2 4 2 2 3 2" xfId="19059" xr:uid="{2491E2C5-C088-4AE8-9297-37A417262BCC}"/>
    <cellStyle name="Porcentagem 2 2 2 2 2 5 2 4 2 3" xfId="19060" xr:uid="{47F3B523-5DA5-42EA-A526-6445F81458E5}"/>
    <cellStyle name="Porcentagem 2 2 2 2 2 5 2 4 2 3 2" xfId="19061" xr:uid="{770A6F25-DBA7-4B2C-BF48-DB69C876C3FC}"/>
    <cellStyle name="Porcentagem 2 2 2 2 2 5 2 4 2 3 2 2" xfId="19062" xr:uid="{73D07C21-FF7D-48DA-B4E4-5A1EF6C89360}"/>
    <cellStyle name="Porcentagem 2 2 2 2 2 5 2 4 3" xfId="19063" xr:uid="{B8AD1BE3-62D4-4F97-917A-F42D563CDA52}"/>
    <cellStyle name="Porcentagem 2 2 2 2 2 5 2 4 3 2" xfId="19064" xr:uid="{3541C2A0-A33C-416C-8582-6B6BFD29EBC9}"/>
    <cellStyle name="Porcentagem 2 2 2 2 2 5 2 4 3 2 2" xfId="19065" xr:uid="{FC1FC38A-E90A-45B2-922F-96CB7B7F4DF7}"/>
    <cellStyle name="Porcentagem 2 2 2 2 2 5 2 4 3 2 2 2" xfId="19066" xr:uid="{EB283866-1100-4A9D-8B07-97FA36F2762B}"/>
    <cellStyle name="Porcentagem 2 2 2 2 2 5 2 4 4" xfId="19067" xr:uid="{287631EC-8C6B-44F1-8073-0C0DB06802A4}"/>
    <cellStyle name="Porcentagem 2 2 2 2 2 5 2 4 4 2" xfId="19068" xr:uid="{33D548BE-EF81-45C1-BA69-1F5ADF4C5EB4}"/>
    <cellStyle name="Porcentagem 2 2 2 2 2 5 2 5" xfId="19069" xr:uid="{85615DBA-AC7A-4C1C-B6C8-C657EA97E91B}"/>
    <cellStyle name="Porcentagem 2 2 2 2 2 5 2 5 2" xfId="19070" xr:uid="{F5BB17E2-D5E5-4E6D-BCBD-B08FF0F3AFA6}"/>
    <cellStyle name="Porcentagem 2 2 2 2 2 5 2 5 2 2" xfId="19071" xr:uid="{F1C8386C-2C36-4CDF-AB1F-F42160F026F7}"/>
    <cellStyle name="Porcentagem 2 2 2 2 2 5 2 5 2 2 2" xfId="19072" xr:uid="{B9581248-4A6C-4C88-AD6B-71CCF5E36A08}"/>
    <cellStyle name="Porcentagem 2 2 2 2 2 5 2 5 2 2 2 2" xfId="19073" xr:uid="{D12CE455-60F9-4A3C-B700-EF116A87DDE8}"/>
    <cellStyle name="Porcentagem 2 2 2 2 2 5 2 5 3" xfId="19074" xr:uid="{121BDD65-DE64-4094-8328-14B345BD9843}"/>
    <cellStyle name="Porcentagem 2 2 2 2 2 5 2 5 3 2" xfId="19075" xr:uid="{6D7D419A-2515-4140-9E44-16F1B2FDFCFB}"/>
    <cellStyle name="Porcentagem 2 2 2 2 2 5 2 6" xfId="19076" xr:uid="{F5B43930-462E-4EA3-9B8F-73298329F80D}"/>
    <cellStyle name="Porcentagem 2 2 2 2 2 5 2 6 2" xfId="19077" xr:uid="{9408C143-3450-4C36-903A-D4710F92B49B}"/>
    <cellStyle name="Porcentagem 2 2 2 2 2 5 2 6 2 2" xfId="19078" xr:uid="{23DC203E-5772-4CD6-A473-45BE497D96C9}"/>
    <cellStyle name="Porcentagem 2 2 2 2 2 5 3" xfId="19079" xr:uid="{9FA27A89-D73D-4650-B794-CACD8B9BD21F}"/>
    <cellStyle name="Porcentagem 2 2 2 2 2 5 3 2" xfId="19080" xr:uid="{F00258A9-A14F-48B3-96EB-304B6444A48F}"/>
    <cellStyle name="Porcentagem 2 2 2 2 2 5 3 2 2" xfId="19081" xr:uid="{4115BD07-63D2-4B43-A546-2D89A465EF2E}"/>
    <cellStyle name="Porcentagem 2 2 2 2 2 5 3 2 2 2" xfId="19082" xr:uid="{DC5DA098-2BCD-4517-928B-09001E2F4EE2}"/>
    <cellStyle name="Porcentagem 2 2 2 2 2 5 3 2 2 2 2" xfId="19083" xr:uid="{F6B186D9-1FC5-474C-812E-C57089F36A65}"/>
    <cellStyle name="Porcentagem 2 2 2 2 2 5 3 2 2 2 2 2" xfId="19084" xr:uid="{B25F3A1D-4196-46C1-B19D-6F1F31208447}"/>
    <cellStyle name="Porcentagem 2 2 2 2 2 5 3 2 2 2 2 2 2" xfId="19085" xr:uid="{E76C1110-F3EC-4B69-8BFA-C7D858B5DE64}"/>
    <cellStyle name="Porcentagem 2 2 2 2 2 5 3 2 2 2 2 2 2 2" xfId="19086" xr:uid="{09E68441-F5C8-4825-B7B9-645A0159BAA1}"/>
    <cellStyle name="Porcentagem 2 2 2 2 2 5 3 2 2 2 2 2 2 2 2" xfId="19087" xr:uid="{3B9BF3ED-44C3-430F-89DD-89BBD5922B7F}"/>
    <cellStyle name="Porcentagem 2 2 2 2 2 5 3 2 2 2 2 2 2 2 2 2" xfId="19088" xr:uid="{465A1BEF-0600-4E82-97F6-CA9EC581C3C1}"/>
    <cellStyle name="Porcentagem 2 2 2 2 2 5 3 2 2 2 2 2 3" xfId="19089" xr:uid="{0575D107-5FCC-4CB7-AFBE-D43B948F14AC}"/>
    <cellStyle name="Porcentagem 2 2 2 2 2 5 3 2 2 2 2 2 3 2" xfId="19090" xr:uid="{6BB6663A-7894-4A93-B468-D2182A3DC5A1}"/>
    <cellStyle name="Porcentagem 2 2 2 2 2 5 3 2 2 2 2 3" xfId="19091" xr:uid="{01308ED6-01AC-4CD7-B130-5192AF5208B6}"/>
    <cellStyle name="Porcentagem 2 2 2 2 2 5 3 2 2 2 2 3 2" xfId="19092" xr:uid="{9D7DAF06-16C2-4666-AA67-E8E4169C9F2B}"/>
    <cellStyle name="Porcentagem 2 2 2 2 2 5 3 2 2 2 2 3 2 2" xfId="19093" xr:uid="{B6BA7A3B-53B8-4F2C-90FC-266DEF5AB19B}"/>
    <cellStyle name="Porcentagem 2 2 2 2 2 5 3 2 2 2 3" xfId="19094" xr:uid="{6154589D-D165-4B0C-8937-2630830D9504}"/>
    <cellStyle name="Porcentagem 2 2 2 2 2 5 3 2 2 2 3 2" xfId="19095" xr:uid="{93963542-E0EC-405E-9544-2ECB453F1312}"/>
    <cellStyle name="Porcentagem 2 2 2 2 2 5 3 2 2 2 3 2 2" xfId="19096" xr:uid="{F856F802-5B5B-4EBE-83AF-9E192F20D182}"/>
    <cellStyle name="Porcentagem 2 2 2 2 2 5 3 2 2 2 3 2 2 2" xfId="19097" xr:uid="{A503986E-27A4-4E05-B960-0836BEFBC324}"/>
    <cellStyle name="Porcentagem 2 2 2 2 2 5 3 2 2 2 4" xfId="19098" xr:uid="{1FE4019F-C99E-4F88-80E0-00D8BBC05A75}"/>
    <cellStyle name="Porcentagem 2 2 2 2 2 5 3 2 2 2 4 2" xfId="19099" xr:uid="{95BD7F08-1468-4415-A0A2-408E2082F7AC}"/>
    <cellStyle name="Porcentagem 2 2 2 2 2 5 3 2 2 3" xfId="19100" xr:uid="{4535120D-FA53-4E18-816C-D5E02086B5BD}"/>
    <cellStyle name="Porcentagem 2 2 2 2 2 5 3 2 2 3 2" xfId="19101" xr:uid="{4BD0563E-C552-46DB-8A7D-12124032D9DC}"/>
    <cellStyle name="Porcentagem 2 2 2 2 2 5 3 2 2 3 2 2" xfId="19102" xr:uid="{8F10C7AC-66C7-46CA-A855-2D39AD6B1214}"/>
    <cellStyle name="Porcentagem 2 2 2 2 2 5 3 2 2 3 2 2 2" xfId="19103" xr:uid="{AB3B4C80-CD98-451F-80AF-5E1E9B837881}"/>
    <cellStyle name="Porcentagem 2 2 2 2 2 5 3 2 2 3 2 2 2 2" xfId="19104" xr:uid="{404EBB9A-4416-4A64-8803-B930540593AE}"/>
    <cellStyle name="Porcentagem 2 2 2 2 2 5 3 2 2 3 3" xfId="19105" xr:uid="{652E7D6C-00F6-4611-AABC-F3E7DCE6C131}"/>
    <cellStyle name="Porcentagem 2 2 2 2 2 5 3 2 2 3 3 2" xfId="19106" xr:uid="{654B160B-0896-41A4-ABAE-65203F2D1673}"/>
    <cellStyle name="Porcentagem 2 2 2 2 2 5 3 2 2 4" xfId="19107" xr:uid="{62839497-2133-4AD4-B5D7-6B81B651F749}"/>
    <cellStyle name="Porcentagem 2 2 2 2 2 5 3 2 2 4 2" xfId="19108" xr:uid="{36AE9C98-F3C2-4296-8885-CAAA5EE08D13}"/>
    <cellStyle name="Porcentagem 2 2 2 2 2 5 3 2 2 4 2 2" xfId="19109" xr:uid="{79A90618-6471-430F-879B-4C2A490A676A}"/>
    <cellStyle name="Porcentagem 2 2 2 2 2 5 3 2 3" xfId="19110" xr:uid="{4FC6885C-203D-403F-BC00-702D91285527}"/>
    <cellStyle name="Porcentagem 2 2 2 2 2 5 3 2 3 2" xfId="19111" xr:uid="{4E10B37B-22CC-467B-B381-5FBC68E2D8D3}"/>
    <cellStyle name="Porcentagem 2 2 2 2 2 5 3 2 3 2 2" xfId="19112" xr:uid="{528F3BB4-E5B8-46ED-B49D-E782F4FBAF3D}"/>
    <cellStyle name="Porcentagem 2 2 2 2 2 5 3 2 3 2 2 2" xfId="19113" xr:uid="{57499431-9E0B-466B-8C4E-6E8A939DE0D3}"/>
    <cellStyle name="Porcentagem 2 2 2 2 2 5 3 2 3 2 2 2 2" xfId="19114" xr:uid="{ED9C2130-F404-4A51-8EA7-1327C507CE1C}"/>
    <cellStyle name="Porcentagem 2 2 2 2 2 5 3 2 3 2 2 2 2 2" xfId="19115" xr:uid="{04B8F5B8-72FC-4F20-82B6-8F86829F6DF0}"/>
    <cellStyle name="Porcentagem 2 2 2 2 2 5 3 2 3 2 3" xfId="19116" xr:uid="{C7339631-B7C9-4514-8EA7-49F317578752}"/>
    <cellStyle name="Porcentagem 2 2 2 2 2 5 3 2 3 2 3 2" xfId="19117" xr:uid="{6FDD6E65-F683-446B-9424-D0AF9DCEE46E}"/>
    <cellStyle name="Porcentagem 2 2 2 2 2 5 3 2 3 3" xfId="19118" xr:uid="{DF46AC27-C854-4278-BC92-39A03F2BA275}"/>
    <cellStyle name="Porcentagem 2 2 2 2 2 5 3 2 3 3 2" xfId="19119" xr:uid="{2F2FFB3C-99B8-4EC9-8FDB-CF126FFE962D}"/>
    <cellStyle name="Porcentagem 2 2 2 2 2 5 3 2 3 3 2 2" xfId="19120" xr:uid="{458A143A-DB36-43E3-901C-5429C6759092}"/>
    <cellStyle name="Porcentagem 2 2 2 2 2 5 3 2 4" xfId="19121" xr:uid="{D4A18C1C-10F7-41EC-A08D-16D1D7117FF1}"/>
    <cellStyle name="Porcentagem 2 2 2 2 2 5 3 2 4 2" xfId="19122" xr:uid="{A14B1455-5E95-4A17-A98C-2D6DD8386133}"/>
    <cellStyle name="Porcentagem 2 2 2 2 2 5 3 2 4 2 2" xfId="19123" xr:uid="{4DE1C449-ACEF-4FB0-AF7F-ECE41DBDF15D}"/>
    <cellStyle name="Porcentagem 2 2 2 2 2 5 3 2 4 2 2 2" xfId="19124" xr:uid="{4C68AB35-2F43-49D0-B2DB-5F3F48B1DCD9}"/>
    <cellStyle name="Porcentagem 2 2 2 2 2 5 3 2 5" xfId="19125" xr:uid="{B1AA79C6-39C0-4D1F-9964-D18AC21F1DDA}"/>
    <cellStyle name="Porcentagem 2 2 2 2 2 5 3 2 5 2" xfId="19126" xr:uid="{0E95427F-ED77-4382-B548-6D2A77D9BB5A}"/>
    <cellStyle name="Porcentagem 2 2 2 2 2 5 3 3" xfId="19127" xr:uid="{40820556-4EAE-4F5F-8017-68705BDE5343}"/>
    <cellStyle name="Porcentagem 2 2 2 2 2 5 3 3 2" xfId="19128" xr:uid="{0462BE64-A320-4BD7-BAB7-1221AE342183}"/>
    <cellStyle name="Porcentagem 2 2 2 2 2 5 3 3 2 2" xfId="19129" xr:uid="{24D8BD78-4F9F-4222-B4BB-F6805C43DCDB}"/>
    <cellStyle name="Porcentagem 2 2 2 2 2 5 3 3 2 2 2" xfId="19130" xr:uid="{8F10446E-19BC-49B5-A6FC-F0056A1E07FA}"/>
    <cellStyle name="Porcentagem 2 2 2 2 2 5 3 3 2 2 2 2" xfId="19131" xr:uid="{3E4F050E-D96C-4AFB-ADCA-D7438FFC1101}"/>
    <cellStyle name="Porcentagem 2 2 2 2 2 5 3 3 2 2 2 2 2" xfId="19132" xr:uid="{CC6C9605-45B5-47E6-8229-BA8DFA58F6F3}"/>
    <cellStyle name="Porcentagem 2 2 2 2 2 5 3 3 2 2 2 2 2 2" xfId="19133" xr:uid="{9BFF327E-B735-4A18-8C0A-14D88810A984}"/>
    <cellStyle name="Porcentagem 2 2 2 2 2 5 3 3 2 2 3" xfId="19134" xr:uid="{24387283-A282-4AC9-8406-6D368CB284D1}"/>
    <cellStyle name="Porcentagem 2 2 2 2 2 5 3 3 2 2 3 2" xfId="19135" xr:uid="{B67B89ED-B793-4F5F-B506-5D3264C4F3E2}"/>
    <cellStyle name="Porcentagem 2 2 2 2 2 5 3 3 2 3" xfId="19136" xr:uid="{A5DC40F5-0E2B-4AE0-8A83-31F6724F5A29}"/>
    <cellStyle name="Porcentagem 2 2 2 2 2 5 3 3 2 3 2" xfId="19137" xr:uid="{B9C1DA29-515E-4757-B5CD-8492D8598344}"/>
    <cellStyle name="Porcentagem 2 2 2 2 2 5 3 3 2 3 2 2" xfId="19138" xr:uid="{10BC9AC6-394F-4ACA-8AAB-602276950464}"/>
    <cellStyle name="Porcentagem 2 2 2 2 2 5 3 3 3" xfId="19139" xr:uid="{DDD73FBB-75E6-4336-AE89-50A47C249045}"/>
    <cellStyle name="Porcentagem 2 2 2 2 2 5 3 3 3 2" xfId="19140" xr:uid="{AF080EDB-92E1-4B59-9724-D967AB2D981F}"/>
    <cellStyle name="Porcentagem 2 2 2 2 2 5 3 3 3 2 2" xfId="19141" xr:uid="{06F5A5D0-F824-4FF8-BB31-A868E0EBB283}"/>
    <cellStyle name="Porcentagem 2 2 2 2 2 5 3 3 3 2 2 2" xfId="19142" xr:uid="{C48A8A17-CB57-4234-9CA4-2BA6B52C262D}"/>
    <cellStyle name="Porcentagem 2 2 2 2 2 5 3 3 4" xfId="19143" xr:uid="{5F62DF77-0388-40A7-B7AE-B93573BF443D}"/>
    <cellStyle name="Porcentagem 2 2 2 2 2 5 3 3 4 2" xfId="19144" xr:uid="{6943BEB7-ACD4-4E55-A786-EBE1BFF74023}"/>
    <cellStyle name="Porcentagem 2 2 2 2 2 5 3 4" xfId="19145" xr:uid="{6396612C-0826-4F3A-A69A-924722EDA496}"/>
    <cellStyle name="Porcentagem 2 2 2 2 2 5 3 4 2" xfId="19146" xr:uid="{ED483DDD-9122-4B08-A76E-60ED90B3C63B}"/>
    <cellStyle name="Porcentagem 2 2 2 2 2 5 3 4 2 2" xfId="19147" xr:uid="{8DE3FE4F-13FB-4725-A4D0-D82C9908581F}"/>
    <cellStyle name="Porcentagem 2 2 2 2 2 5 3 4 2 2 2" xfId="19148" xr:uid="{F573726F-308F-470E-BE4A-04FDBD3A2CF7}"/>
    <cellStyle name="Porcentagem 2 2 2 2 2 5 3 4 2 2 2 2" xfId="19149" xr:uid="{C2B07046-72B6-4446-B482-BDF1943E24B0}"/>
    <cellStyle name="Porcentagem 2 2 2 2 2 5 3 4 3" xfId="19150" xr:uid="{F66136E3-6871-49E6-BC25-4478870F7218}"/>
    <cellStyle name="Porcentagem 2 2 2 2 2 5 3 4 3 2" xfId="19151" xr:uid="{4AF6D020-CEC8-487A-8B13-3EAAD7CADE7A}"/>
    <cellStyle name="Porcentagem 2 2 2 2 2 5 3 5" xfId="19152" xr:uid="{D6EFF5F8-0A0E-4FBA-80C6-FAFD6210854A}"/>
    <cellStyle name="Porcentagem 2 2 2 2 2 5 3 5 2" xfId="19153" xr:uid="{414A6BC9-3FE6-4AED-8D25-F0BE6395C6AB}"/>
    <cellStyle name="Porcentagem 2 2 2 2 2 5 3 5 2 2" xfId="19154" xr:uid="{B7362972-854C-4D4E-8004-1FA16E5156F0}"/>
    <cellStyle name="Porcentagem 2 2 2 2 2 5 4" xfId="19155" xr:uid="{11FBA858-D57D-41D2-98C1-84D5324A7A26}"/>
    <cellStyle name="Porcentagem 2 2 2 2 2 5 4 2" xfId="19156" xr:uid="{CBE45AB4-65EC-48A5-B6F1-D441679EAD01}"/>
    <cellStyle name="Porcentagem 2 2 2 2 2 5 4 2 2" xfId="19157" xr:uid="{D10D2A12-FCCD-4C0E-90A6-8DA362107739}"/>
    <cellStyle name="Porcentagem 2 2 2 2 2 5 4 2 2 2" xfId="19158" xr:uid="{8A390EC7-E22F-484C-9F41-DFCFF76C948E}"/>
    <cellStyle name="Porcentagem 2 2 2 2 2 5 4 2 2 2 2" xfId="19159" xr:uid="{4725D276-56C7-4E19-858E-1C4B50B39B0F}"/>
    <cellStyle name="Porcentagem 2 2 2 2 2 5 4 2 2 2 2 2" xfId="19160" xr:uid="{C9502DF0-C76B-4B9F-8D7C-578C41AD4100}"/>
    <cellStyle name="Porcentagem 2 2 2 2 2 5 4 2 2 2 2 2 2" xfId="19161" xr:uid="{F31F2FFD-1FA2-4E3A-ACEA-5E4E705D6330}"/>
    <cellStyle name="Porcentagem 2 2 2 2 2 5 4 2 2 2 2 2 2 2" xfId="19162" xr:uid="{703D4BAA-1C62-4B61-8D57-D5D333A3CC03}"/>
    <cellStyle name="Porcentagem 2 2 2 2 2 5 4 2 2 2 3" xfId="19163" xr:uid="{93A34323-AEB5-4C50-9B14-DC60FE278F91}"/>
    <cellStyle name="Porcentagem 2 2 2 2 2 5 4 2 2 2 3 2" xfId="19164" xr:uid="{37752DBC-ACBE-4D6E-A0F6-BB0B88F8D826}"/>
    <cellStyle name="Porcentagem 2 2 2 2 2 5 4 2 2 3" xfId="19165" xr:uid="{8520B80A-44A5-48FA-A406-86D42B700266}"/>
    <cellStyle name="Porcentagem 2 2 2 2 2 5 4 2 2 3 2" xfId="19166" xr:uid="{B109274C-084B-420D-AEFF-CC105BA562BE}"/>
    <cellStyle name="Porcentagem 2 2 2 2 2 5 4 2 2 3 2 2" xfId="19167" xr:uid="{8CBFC948-E469-4C81-94B9-7CA25985743B}"/>
    <cellStyle name="Porcentagem 2 2 2 2 2 5 4 2 3" xfId="19168" xr:uid="{DED8A607-923B-401F-935A-18FACEF427C4}"/>
    <cellStyle name="Porcentagem 2 2 2 2 2 5 4 2 3 2" xfId="19169" xr:uid="{754B16D7-80C0-4DA7-97E9-B59585134426}"/>
    <cellStyle name="Porcentagem 2 2 2 2 2 5 4 2 3 2 2" xfId="19170" xr:uid="{26B76025-17E7-4070-A8AB-84CC3E870E49}"/>
    <cellStyle name="Porcentagem 2 2 2 2 2 5 4 2 3 2 2 2" xfId="19171" xr:uid="{B550C53F-BE5B-4A4C-B133-D8391E09085B}"/>
    <cellStyle name="Porcentagem 2 2 2 2 2 5 4 2 4" xfId="19172" xr:uid="{D75CE18C-AD15-4789-A541-9E3F7453310A}"/>
    <cellStyle name="Porcentagem 2 2 2 2 2 5 4 2 4 2" xfId="19173" xr:uid="{3BD57DCD-100B-47F3-9395-4159680E3A57}"/>
    <cellStyle name="Porcentagem 2 2 2 2 2 5 4 3" xfId="19174" xr:uid="{B1B1CB97-0A6B-4B7B-8C59-C0122B49A2F4}"/>
    <cellStyle name="Porcentagem 2 2 2 2 2 5 4 3 2" xfId="19175" xr:uid="{E13D464A-DA93-4757-93AC-0553F48F80BC}"/>
    <cellStyle name="Porcentagem 2 2 2 2 2 5 4 3 2 2" xfId="19176" xr:uid="{768797F8-5F88-4170-B40C-6CB25B693C54}"/>
    <cellStyle name="Porcentagem 2 2 2 2 2 5 4 3 2 2 2" xfId="19177" xr:uid="{418BA9B1-EF76-44CC-BAE5-4371E7750552}"/>
    <cellStyle name="Porcentagem 2 2 2 2 2 5 4 3 2 2 2 2" xfId="19178" xr:uid="{BE54DA1E-427B-40E0-90A5-F6F65DCD5537}"/>
    <cellStyle name="Porcentagem 2 2 2 2 2 5 4 3 3" xfId="19179" xr:uid="{920A9B51-00D1-4113-A511-4B4032095D84}"/>
    <cellStyle name="Porcentagem 2 2 2 2 2 5 4 3 3 2" xfId="19180" xr:uid="{7746384D-B008-4E9F-9660-CA8099E657C9}"/>
    <cellStyle name="Porcentagem 2 2 2 2 2 5 4 4" xfId="19181" xr:uid="{AD042778-4E3A-4A97-87D9-8CA6A8DF48A8}"/>
    <cellStyle name="Porcentagem 2 2 2 2 2 5 4 4 2" xfId="19182" xr:uid="{40B8EB73-E75A-4E2D-B209-0681052A306E}"/>
    <cellStyle name="Porcentagem 2 2 2 2 2 5 4 4 2 2" xfId="19183" xr:uid="{A2D23994-FFBA-4593-A986-F7562BD11E5F}"/>
    <cellStyle name="Porcentagem 2 2 2 2 2 5 5" xfId="19184" xr:uid="{4FEB3E17-D061-406D-900D-B64CBC07B69E}"/>
    <cellStyle name="Porcentagem 2 2 2 2 2 5 5 2" xfId="19185" xr:uid="{3D3AC5A2-8F7F-425A-9A4F-E4ECE4181A7A}"/>
    <cellStyle name="Porcentagem 2 2 2 2 2 5 5 2 2" xfId="19186" xr:uid="{A71F35EA-7DEA-4F08-9E89-805DC8BEEE02}"/>
    <cellStyle name="Porcentagem 2 2 2 2 2 5 5 2 2 2" xfId="19187" xr:uid="{81587791-01C6-4922-90E5-EA5A6D909D88}"/>
    <cellStyle name="Porcentagem 2 2 2 2 2 5 5 2 2 2 2" xfId="19188" xr:uid="{BEAEDC02-C30B-40CF-BA0E-D3191E0EE5EC}"/>
    <cellStyle name="Porcentagem 2 2 2 2 2 5 5 2 2 2 2 2" xfId="19189" xr:uid="{AB44282E-0E6A-44D9-A1C8-909359D92574}"/>
    <cellStyle name="Porcentagem 2 2 2 2 2 5 5 2 3" xfId="19190" xr:uid="{80999081-312C-4605-932B-4EB912D12FD8}"/>
    <cellStyle name="Porcentagem 2 2 2 2 2 5 5 2 3 2" xfId="19191" xr:uid="{D59A2A4D-B852-4CF3-AB08-6CB58C498AF5}"/>
    <cellStyle name="Porcentagem 2 2 2 2 2 5 5 3" xfId="19192" xr:uid="{8C126E2A-C9A7-4C78-8632-1593E4327EC6}"/>
    <cellStyle name="Porcentagem 2 2 2 2 2 5 5 3 2" xfId="19193" xr:uid="{11DB4988-A218-467A-8A2C-DAD28AD3E3EE}"/>
    <cellStyle name="Porcentagem 2 2 2 2 2 5 5 3 2 2" xfId="19194" xr:uid="{45F5452A-92AB-4F1E-8891-9565BD79DFCF}"/>
    <cellStyle name="Porcentagem 2 2 2 2 2 5 6" xfId="19195" xr:uid="{DAD0FD94-39DB-45E3-AEC5-808BEA4E4860}"/>
    <cellStyle name="Porcentagem 2 2 2 2 2 5 6 2" xfId="19196" xr:uid="{E8083E3B-9306-481B-8BFD-DCE238866A5E}"/>
    <cellStyle name="Porcentagem 2 2 2 2 2 5 6 2 2" xfId="19197" xr:uid="{804ACF36-2D56-46EF-99F0-B61713810E3E}"/>
    <cellStyle name="Porcentagem 2 2 2 2 2 5 6 2 2 2" xfId="19198" xr:uid="{74807155-6EE6-4D08-B814-5050DC675CF0}"/>
    <cellStyle name="Porcentagem 2 2 2 2 2 5 7" xfId="19199" xr:uid="{4FC836EF-DCD3-4B96-B732-DA35C02148F7}"/>
    <cellStyle name="Porcentagem 2 2 2 2 2 5 7 2" xfId="19200" xr:uid="{C9919025-64A8-4F86-A615-A63FF5535CBA}"/>
    <cellStyle name="Porcentagem 2 2 2 2 2 6" xfId="19201" xr:uid="{D675EF31-36BC-4BF3-8A79-7AB6459B04F3}"/>
    <cellStyle name="Porcentagem 2 2 2 2 2 6 2" xfId="19202" xr:uid="{E314E87F-3DE4-47CB-9902-2996CA8C78C5}"/>
    <cellStyle name="Porcentagem 2 2 2 2 2 7" xfId="19203" xr:uid="{F08D5F75-ADC1-47F8-99C5-C4F4403C46B3}"/>
    <cellStyle name="Porcentagem 2 2 2 2 2 7 2" xfId="19204" xr:uid="{7E1D1C86-3AE6-43D0-87CA-A7768E677268}"/>
    <cellStyle name="Porcentagem 2 2 2 2 2 8" xfId="19205" xr:uid="{1B525B9F-4905-4B1B-BA4A-3D8D2DB045D3}"/>
    <cellStyle name="Porcentagem 2 2 2 2 2 8 2" xfId="19206" xr:uid="{D6F2B33E-B4D5-4DF7-856F-C77620791037}"/>
    <cellStyle name="Porcentagem 2 2 2 2 2 9" xfId="19207" xr:uid="{EE923D16-CE79-4212-AA6C-4D83D249A9F0}"/>
    <cellStyle name="Porcentagem 2 2 2 2 2 9 2" xfId="19208" xr:uid="{87705BBE-F5CE-47C6-B82E-6AB97A92D956}"/>
    <cellStyle name="Porcentagem 2 2 2 2 2 9 2 2" xfId="19209" xr:uid="{3D78795A-2F92-486F-AFC5-63BC9F9AE536}"/>
    <cellStyle name="Porcentagem 2 2 2 2 2 9 2 2 2" xfId="19210" xr:uid="{16F82B96-BBE0-4A52-8A0D-DEC1DDAE1E7A}"/>
    <cellStyle name="Porcentagem 2 2 2 2 2 9 2 2 2 2" xfId="19211" xr:uid="{07568779-B127-43C3-ACC2-2839922A8AA5}"/>
    <cellStyle name="Porcentagem 2 2 2 2 2 9 2 2 2 2 2" xfId="19212" xr:uid="{652C3F88-D9F5-47E4-B854-8E8A88D3A2E7}"/>
    <cellStyle name="Porcentagem 2 2 2 2 2 9 2 2 2 2 2 2" xfId="19213" xr:uid="{D68A6A82-8369-4223-913B-1BEB60564589}"/>
    <cellStyle name="Porcentagem 2 2 2 2 2 9 2 2 2 2 2 2 2" xfId="19214" xr:uid="{5FB070A0-8298-459D-B892-CBBDBAF607F7}"/>
    <cellStyle name="Porcentagem 2 2 2 2 2 9 2 2 2 2 2 2 2 2" xfId="19215" xr:uid="{D25A51FD-72E6-46DD-BFE0-2C6A0ADDF7B2}"/>
    <cellStyle name="Porcentagem 2 2 2 2 2 9 2 2 2 2 2 2 2 2 2" xfId="19216" xr:uid="{EF4205EA-2184-4917-8933-678D48BD86E1}"/>
    <cellStyle name="Porcentagem 2 2 2 2 2 9 2 2 2 2 2 2 2 2 2 2" xfId="19217" xr:uid="{66A9C6DD-D73F-4110-B292-3F7B037654DB}"/>
    <cellStyle name="Porcentagem 2 2 2 2 2 9 2 2 2 2 2 2 3" xfId="19218" xr:uid="{0CB3DF47-1337-4646-A781-8DA935080694}"/>
    <cellStyle name="Porcentagem 2 2 2 2 2 9 2 2 2 2 2 2 3 2" xfId="19219" xr:uid="{0A970B4E-1FD4-4ABE-A1A9-A286008265CF}"/>
    <cellStyle name="Porcentagem 2 2 2 2 2 9 2 2 2 2 2 3" xfId="19220" xr:uid="{3D22052E-F4FE-49C7-9129-7DB7DE2F629A}"/>
    <cellStyle name="Porcentagem 2 2 2 2 2 9 2 2 2 2 2 3 2" xfId="19221" xr:uid="{842830B2-4478-4555-979F-94C718FD74DC}"/>
    <cellStyle name="Porcentagem 2 2 2 2 2 9 2 2 2 2 2 3 2 2" xfId="19222" xr:uid="{1B8F5B6D-8067-440C-ABCE-C9F7250B47C2}"/>
    <cellStyle name="Porcentagem 2 2 2 2 2 9 2 2 2 2 3" xfId="19223" xr:uid="{7744E376-C37E-4787-958B-86540D136489}"/>
    <cellStyle name="Porcentagem 2 2 2 2 2 9 2 2 2 2 3 2" xfId="19224" xr:uid="{075C8754-F563-4750-9A13-862C64484453}"/>
    <cellStyle name="Porcentagem 2 2 2 2 2 9 2 2 2 2 3 2 2" xfId="19225" xr:uid="{BA59489B-E561-4D31-BBC8-438444C19BE8}"/>
    <cellStyle name="Porcentagem 2 2 2 2 2 9 2 2 2 2 3 2 2 2" xfId="19226" xr:uid="{1C4FA4DC-2C57-4793-BBE4-DA8B5AA93785}"/>
    <cellStyle name="Porcentagem 2 2 2 2 2 9 2 2 2 2 4" xfId="19227" xr:uid="{24837880-6146-4EED-900F-B3C9A12C9477}"/>
    <cellStyle name="Porcentagem 2 2 2 2 2 9 2 2 2 2 4 2" xfId="19228" xr:uid="{04A9944B-5832-4693-B10D-CA196FEF34F8}"/>
    <cellStyle name="Porcentagem 2 2 2 2 2 9 2 2 2 3" xfId="19229" xr:uid="{CB4553EC-1664-4913-8933-EFA7019D14A0}"/>
    <cellStyle name="Porcentagem 2 2 2 2 2 9 2 2 2 3 2" xfId="19230" xr:uid="{4FB00D47-C51F-429A-82F1-9260506D3707}"/>
    <cellStyle name="Porcentagem 2 2 2 2 2 9 2 2 2 3 2 2" xfId="19231" xr:uid="{B29E4129-DEEE-4CE6-8C21-D2014AC2CE56}"/>
    <cellStyle name="Porcentagem 2 2 2 2 2 9 2 2 2 3 2 2 2" xfId="19232" xr:uid="{63DE1363-7150-48FD-9E3D-42311B7EFB85}"/>
    <cellStyle name="Porcentagem 2 2 2 2 2 9 2 2 2 3 2 2 2 2" xfId="19233" xr:uid="{44DF7BA6-CDCD-4207-B1A1-F7A0186A4344}"/>
    <cellStyle name="Porcentagem 2 2 2 2 2 9 2 2 2 3 3" xfId="19234" xr:uid="{AF36FA16-3AA0-4956-AD12-776ADC9219CB}"/>
    <cellStyle name="Porcentagem 2 2 2 2 2 9 2 2 2 3 3 2" xfId="19235" xr:uid="{C1BDEBE4-DAE0-4910-AB05-6F6FA61738F5}"/>
    <cellStyle name="Porcentagem 2 2 2 2 2 9 2 2 2 4" xfId="19236" xr:uid="{171A713B-C448-4CD3-ACCC-974C4B3E1315}"/>
    <cellStyle name="Porcentagem 2 2 2 2 2 9 2 2 2 4 2" xfId="19237" xr:uid="{50819EE6-5E1F-4D7E-89D4-C37BE7180331}"/>
    <cellStyle name="Porcentagem 2 2 2 2 2 9 2 2 2 4 2 2" xfId="19238" xr:uid="{9FD66B09-B375-40FA-9727-B0C8AE5A7FCA}"/>
    <cellStyle name="Porcentagem 2 2 2 2 2 9 2 2 3" xfId="19239" xr:uid="{276AB78B-8485-448B-8EE1-305A8B7C46C4}"/>
    <cellStyle name="Porcentagem 2 2 2 2 2 9 2 2 3 2" xfId="19240" xr:uid="{ACEEED88-EC5F-4D05-8AC5-8B21B2C1038D}"/>
    <cellStyle name="Porcentagem 2 2 2 2 2 9 2 2 3 2 2" xfId="19241" xr:uid="{070915B0-D585-4627-8DAD-34B78DC82FB3}"/>
    <cellStyle name="Porcentagem 2 2 2 2 2 9 2 2 3 2 2 2" xfId="19242" xr:uid="{F66E4AB7-7D9F-4DDF-9B61-671D56C9B9CE}"/>
    <cellStyle name="Porcentagem 2 2 2 2 2 9 2 2 3 2 2 2 2" xfId="19243" xr:uid="{2D916F02-3B9E-48B1-903C-3E5BE622C18F}"/>
    <cellStyle name="Porcentagem 2 2 2 2 2 9 2 2 3 2 2 2 2 2" xfId="19244" xr:uid="{A4BE8E98-A930-48BC-8AFD-1A95539B5C9A}"/>
    <cellStyle name="Porcentagem 2 2 2 2 2 9 2 2 3 2 3" xfId="19245" xr:uid="{09A70A63-1793-416C-8AD6-3A09E32AEDAF}"/>
    <cellStyle name="Porcentagem 2 2 2 2 2 9 2 2 3 2 3 2" xfId="19246" xr:uid="{1F921306-BF14-4FBE-8A84-D34C779AD76A}"/>
    <cellStyle name="Porcentagem 2 2 2 2 2 9 2 2 3 3" xfId="19247" xr:uid="{E462E858-52DD-423F-9FEC-B0D3F1CC6ABB}"/>
    <cellStyle name="Porcentagem 2 2 2 2 2 9 2 2 3 3 2" xfId="19248" xr:uid="{DFD68EC5-9AE1-4BD6-A38E-28166F06BB64}"/>
    <cellStyle name="Porcentagem 2 2 2 2 2 9 2 2 3 3 2 2" xfId="19249" xr:uid="{7531102D-BC11-470F-8B6B-80305A64D9C2}"/>
    <cellStyle name="Porcentagem 2 2 2 2 2 9 2 2 4" xfId="19250" xr:uid="{E1C1DEF4-9D22-4DF9-9786-481557EB3FC6}"/>
    <cellStyle name="Porcentagem 2 2 2 2 2 9 2 2 4 2" xfId="19251" xr:uid="{285457A8-359E-4009-ADCB-36EB3BEF0CD5}"/>
    <cellStyle name="Porcentagem 2 2 2 2 2 9 2 2 4 2 2" xfId="19252" xr:uid="{E6E7BA16-81F9-4001-A409-A43E8A3BA30B}"/>
    <cellStyle name="Porcentagem 2 2 2 2 2 9 2 2 4 2 2 2" xfId="19253" xr:uid="{F201F1AA-9A07-4CF0-9F20-415C6C6A5AA2}"/>
    <cellStyle name="Porcentagem 2 2 2 2 2 9 2 2 5" xfId="19254" xr:uid="{E32CE901-2241-4965-9C9D-2A35D6EB79A4}"/>
    <cellStyle name="Porcentagem 2 2 2 2 2 9 2 2 5 2" xfId="19255" xr:uid="{59C41B70-F558-4588-A736-B25D24E6441A}"/>
    <cellStyle name="Porcentagem 2 2 2 2 2 9 2 3" xfId="19256" xr:uid="{C54BB594-1EFA-4BEC-803F-BCC00DFA54FC}"/>
    <cellStyle name="Porcentagem 2 2 2 2 2 9 2 3 2" xfId="19257" xr:uid="{10882DF8-B1EF-4DBC-AC81-0A7700857CCE}"/>
    <cellStyle name="Porcentagem 2 2 2 2 2 9 2 3 2 2" xfId="19258" xr:uid="{9986BDA1-B2B4-496C-9E6A-33E3C460357B}"/>
    <cellStyle name="Porcentagem 2 2 2 2 2 9 2 3 2 2 2" xfId="19259" xr:uid="{28D1E8B9-AB3A-489F-BC4F-3AD044DFA8D1}"/>
    <cellStyle name="Porcentagem 2 2 2 2 2 9 2 3 2 2 2 2" xfId="19260" xr:uid="{F8BD8709-C75B-41EC-9419-8A78E1FF75B8}"/>
    <cellStyle name="Porcentagem 2 2 2 2 2 9 2 3 2 2 2 2 2" xfId="19261" xr:uid="{78D03A80-601A-482E-AEEC-EBF10EEEF2CA}"/>
    <cellStyle name="Porcentagem 2 2 2 2 2 9 2 3 2 2 2 2 2 2" xfId="19262" xr:uid="{70830F5A-261A-4733-B749-F23658CCEE9F}"/>
    <cellStyle name="Porcentagem 2 2 2 2 2 9 2 3 2 2 3" xfId="19263" xr:uid="{610A90D0-EC62-4C6F-B6D2-134CB9218B62}"/>
    <cellStyle name="Porcentagem 2 2 2 2 2 9 2 3 2 2 3 2" xfId="19264" xr:uid="{CA6AB530-2B52-487F-BE90-403A6C5D1E86}"/>
    <cellStyle name="Porcentagem 2 2 2 2 2 9 2 3 2 3" xfId="19265" xr:uid="{E9850022-881B-4AF7-A83F-9E016A1A5B2A}"/>
    <cellStyle name="Porcentagem 2 2 2 2 2 9 2 3 2 3 2" xfId="19266" xr:uid="{855CE6EB-20A3-41B4-A81F-A80A6153B84F}"/>
    <cellStyle name="Porcentagem 2 2 2 2 2 9 2 3 2 3 2 2" xfId="19267" xr:uid="{38342AE5-0137-4FEA-AE12-A1757DC4513D}"/>
    <cellStyle name="Porcentagem 2 2 2 2 2 9 2 3 3" xfId="19268" xr:uid="{EFE6D7A4-A338-4B67-A77F-723260059244}"/>
    <cellStyle name="Porcentagem 2 2 2 2 2 9 2 3 3 2" xfId="19269" xr:uid="{B15E25B9-AEE8-46D2-82D5-23038892C780}"/>
    <cellStyle name="Porcentagem 2 2 2 2 2 9 2 3 3 2 2" xfId="19270" xr:uid="{1BB6E2B0-5D80-4DE0-BCEF-6B29FAB90137}"/>
    <cellStyle name="Porcentagem 2 2 2 2 2 9 2 3 3 2 2 2" xfId="19271" xr:uid="{C5254544-62F9-459A-BC59-6F87C3376DD3}"/>
    <cellStyle name="Porcentagem 2 2 2 2 2 9 2 3 4" xfId="19272" xr:uid="{693CF96A-7A5C-4BCC-8165-1E8BF2C7E514}"/>
    <cellStyle name="Porcentagem 2 2 2 2 2 9 2 3 4 2" xfId="19273" xr:uid="{CC17C261-3EE5-4802-A552-8F64B72B388C}"/>
    <cellStyle name="Porcentagem 2 2 2 2 2 9 2 4" xfId="19274" xr:uid="{711E33DB-0E75-4915-93D9-CC184C8866EA}"/>
    <cellStyle name="Porcentagem 2 2 2 2 2 9 2 4 2" xfId="19275" xr:uid="{2BEE5250-4ED8-495B-A566-1546A76483D3}"/>
    <cellStyle name="Porcentagem 2 2 2 2 2 9 2 4 2 2" xfId="19276" xr:uid="{698DC114-B4E4-45D5-9EC6-0E658D5A8779}"/>
    <cellStyle name="Porcentagem 2 2 2 2 2 9 2 4 2 2 2" xfId="19277" xr:uid="{6322E629-67D5-4AB0-8B8B-FE239B443FDF}"/>
    <cellStyle name="Porcentagem 2 2 2 2 2 9 2 4 2 2 2 2" xfId="19278" xr:uid="{2BBECD3A-E2AB-454C-9655-00B4B6C2D801}"/>
    <cellStyle name="Porcentagem 2 2 2 2 2 9 2 4 3" xfId="19279" xr:uid="{A55ADCDB-D626-43AF-B6D8-0C41934B7692}"/>
    <cellStyle name="Porcentagem 2 2 2 2 2 9 2 4 3 2" xfId="19280" xr:uid="{940B392B-E9FF-4D80-BE1F-FDFD9BDC4F34}"/>
    <cellStyle name="Porcentagem 2 2 2 2 2 9 2 5" xfId="19281" xr:uid="{2094B5A8-DF09-4235-A01A-A717EBFC7EDC}"/>
    <cellStyle name="Porcentagem 2 2 2 2 2 9 2 5 2" xfId="19282" xr:uid="{610C567F-9D69-4979-BFFB-C308F64786C0}"/>
    <cellStyle name="Porcentagem 2 2 2 2 2 9 2 5 2 2" xfId="19283" xr:uid="{5EB7F9A7-73C7-46BF-A26B-CD26758900E3}"/>
    <cellStyle name="Porcentagem 2 2 2 2 2 9 3" xfId="19284" xr:uid="{CC0908F2-51AF-4DDC-883F-9F2643141811}"/>
    <cellStyle name="Porcentagem 2 2 2 2 2 9 3 2" xfId="19285" xr:uid="{9CC631F4-1B7D-4D4E-BCC4-A274C4B08782}"/>
    <cellStyle name="Porcentagem 2 2 2 2 2 9 3 2 2" xfId="19286" xr:uid="{78D88EA3-E1F4-41F9-910D-73B7743DC3E2}"/>
    <cellStyle name="Porcentagem 2 2 2 2 2 9 3 2 2 2" xfId="19287" xr:uid="{039B734A-96ED-4F1C-B7CF-EB89ACE829A6}"/>
    <cellStyle name="Porcentagem 2 2 2 2 2 9 3 2 2 2 2" xfId="19288" xr:uid="{D0CF0A7B-040A-42FA-B4BC-A04966D6CBDD}"/>
    <cellStyle name="Porcentagem 2 2 2 2 2 9 3 2 2 2 2 2" xfId="19289" xr:uid="{7E21187D-503B-47EC-B2E5-C0B0DD92707B}"/>
    <cellStyle name="Porcentagem 2 2 2 2 2 9 3 2 2 2 2 2 2" xfId="19290" xr:uid="{075E953B-F903-4F0A-8111-EB6359A7309D}"/>
    <cellStyle name="Porcentagem 2 2 2 2 2 9 3 2 2 2 2 2 2 2" xfId="19291" xr:uid="{CBB8E248-B9E2-4F9C-9D10-B30AA17E1587}"/>
    <cellStyle name="Porcentagem 2 2 2 2 2 9 3 2 2 2 3" xfId="19292" xr:uid="{D09DE1B7-A102-4CAC-ADC9-246967CCD369}"/>
    <cellStyle name="Porcentagem 2 2 2 2 2 9 3 2 2 2 3 2" xfId="19293" xr:uid="{1C6B99F6-AE81-4926-BF7D-A23CBFF6F26F}"/>
    <cellStyle name="Porcentagem 2 2 2 2 2 9 3 2 2 3" xfId="19294" xr:uid="{408C64DE-5C90-456C-9B4D-47D15BC57488}"/>
    <cellStyle name="Porcentagem 2 2 2 2 2 9 3 2 2 3 2" xfId="19295" xr:uid="{3EBF2541-78EF-4375-91E8-C2FFEA30F096}"/>
    <cellStyle name="Porcentagem 2 2 2 2 2 9 3 2 2 3 2 2" xfId="19296" xr:uid="{11E1D617-AD77-4735-B596-E4A41FF6418E}"/>
    <cellStyle name="Porcentagem 2 2 2 2 2 9 3 2 3" xfId="19297" xr:uid="{B409BA0D-AD48-4B97-9EFF-8DBC870BE24F}"/>
    <cellStyle name="Porcentagem 2 2 2 2 2 9 3 2 3 2" xfId="19298" xr:uid="{70CD242F-B16C-4533-B445-390D609BBDC6}"/>
    <cellStyle name="Porcentagem 2 2 2 2 2 9 3 2 3 2 2" xfId="19299" xr:uid="{958A1977-1D20-4620-95E5-8B0A750DFAEC}"/>
    <cellStyle name="Porcentagem 2 2 2 2 2 9 3 2 3 2 2 2" xfId="19300" xr:uid="{C55D0A06-EC47-4E08-A88E-815D895735F7}"/>
    <cellStyle name="Porcentagem 2 2 2 2 2 9 3 2 4" xfId="19301" xr:uid="{77C12283-5943-4518-B271-C86B7D481598}"/>
    <cellStyle name="Porcentagem 2 2 2 2 2 9 3 2 4 2" xfId="19302" xr:uid="{E06640B6-3AB9-4C62-8FED-CBA7EC8CC28F}"/>
    <cellStyle name="Porcentagem 2 2 2 2 2 9 3 3" xfId="19303" xr:uid="{53201D3B-DC32-4F71-AF76-A8547A89CB0E}"/>
    <cellStyle name="Porcentagem 2 2 2 2 2 9 3 3 2" xfId="19304" xr:uid="{2B2E5898-4B3C-43AB-BA12-7B721F01FD68}"/>
    <cellStyle name="Porcentagem 2 2 2 2 2 9 3 3 2 2" xfId="19305" xr:uid="{70253B34-FB6C-4C14-A197-C7D6163F641C}"/>
    <cellStyle name="Porcentagem 2 2 2 2 2 9 3 3 2 2 2" xfId="19306" xr:uid="{1B31D500-4315-4F8C-BC07-5D387A1FB7A8}"/>
    <cellStyle name="Porcentagem 2 2 2 2 2 9 3 3 2 2 2 2" xfId="19307" xr:uid="{B8039C37-38EB-4348-A330-A9F63A8AD02D}"/>
    <cellStyle name="Porcentagem 2 2 2 2 2 9 3 3 3" xfId="19308" xr:uid="{5058E9DD-0240-4CC1-8234-3D2495BF741C}"/>
    <cellStyle name="Porcentagem 2 2 2 2 2 9 3 3 3 2" xfId="19309" xr:uid="{7271271D-F5CC-40A7-8013-59F0D3F9F2F2}"/>
    <cellStyle name="Porcentagem 2 2 2 2 2 9 3 4" xfId="19310" xr:uid="{34432225-DC1E-436D-B3D8-D13C6A5E51B8}"/>
    <cellStyle name="Porcentagem 2 2 2 2 2 9 3 4 2" xfId="19311" xr:uid="{121449B5-B6EB-43A9-ABF8-5C898A8646C1}"/>
    <cellStyle name="Porcentagem 2 2 2 2 2 9 3 4 2 2" xfId="19312" xr:uid="{FCB72A61-034F-48E7-B445-1BD68E92932F}"/>
    <cellStyle name="Porcentagem 2 2 2 2 2 9 4" xfId="19313" xr:uid="{99AAB7B0-BE1A-4539-BF07-E902A3D63E88}"/>
    <cellStyle name="Porcentagem 2 2 2 2 2 9 4 2" xfId="19314" xr:uid="{9EA3F290-295E-4B94-99D3-80BDE86FEC9B}"/>
    <cellStyle name="Porcentagem 2 2 2 2 2 9 4 2 2" xfId="19315" xr:uid="{1D3CC4D6-E95C-43D0-A32F-B27257CBB4B3}"/>
    <cellStyle name="Porcentagem 2 2 2 2 2 9 4 2 2 2" xfId="19316" xr:uid="{998EAD57-9D75-46D1-961C-9EC000CB410E}"/>
    <cellStyle name="Porcentagem 2 2 2 2 2 9 4 2 2 2 2" xfId="19317" xr:uid="{0D4DE32F-E688-4AC0-8E0D-DDF187AE08A6}"/>
    <cellStyle name="Porcentagem 2 2 2 2 2 9 4 2 2 2 2 2" xfId="19318" xr:uid="{51452731-2BC5-492B-A936-B5A89D920AAE}"/>
    <cellStyle name="Porcentagem 2 2 2 2 2 9 4 2 3" xfId="19319" xr:uid="{BF5FDAB1-1F83-4C3A-B254-0A516DD4FF48}"/>
    <cellStyle name="Porcentagem 2 2 2 2 2 9 4 2 3 2" xfId="19320" xr:uid="{870F500A-670C-43D0-B4CB-4A245B6D07ED}"/>
    <cellStyle name="Porcentagem 2 2 2 2 2 9 4 3" xfId="19321" xr:uid="{340C31CF-0CF5-4D53-92F2-11637E5B00BB}"/>
    <cellStyle name="Porcentagem 2 2 2 2 2 9 4 3 2" xfId="19322" xr:uid="{C437C452-D5F4-486A-A533-17160991BB5C}"/>
    <cellStyle name="Porcentagem 2 2 2 2 2 9 4 3 2 2" xfId="19323" xr:uid="{6ACC68F6-560B-45C8-BBF0-B32AFAC6AAE4}"/>
    <cellStyle name="Porcentagem 2 2 2 2 2 9 5" xfId="19324" xr:uid="{0F66BBCD-FE7D-4820-ACD7-E2199EDAC835}"/>
    <cellStyle name="Porcentagem 2 2 2 2 2 9 5 2" xfId="19325" xr:uid="{D440E40C-F2B2-470D-B8DD-EAB8D8ABDE72}"/>
    <cellStyle name="Porcentagem 2 2 2 2 2 9 5 2 2" xfId="19326" xr:uid="{1E54FD2D-92F0-4D92-BECD-79A982B06886}"/>
    <cellStyle name="Porcentagem 2 2 2 2 2 9 5 2 2 2" xfId="19327" xr:uid="{ADAAE9E1-4B98-49D4-9361-044F3957DB34}"/>
    <cellStyle name="Porcentagem 2 2 2 2 2 9 6" xfId="19328" xr:uid="{2975B4EF-0770-4C5B-8C51-AF050E388298}"/>
    <cellStyle name="Porcentagem 2 2 2 2 2 9 6 2" xfId="19329" xr:uid="{CD36E508-5042-4F71-91AC-53EFE78825A1}"/>
    <cellStyle name="Porcentagem 2 2 2 2 3" xfId="19330" xr:uid="{94CBF357-3E45-44F4-A3DF-14D8E5E0E84F}"/>
    <cellStyle name="Porcentagem 2 2 2 2 4" xfId="19331" xr:uid="{A3453286-50A7-47A1-B365-FB7724F21A44}"/>
    <cellStyle name="Porcentagem 2 2 2 2 4 2" xfId="19332" xr:uid="{476CABB8-7CF7-43B6-A8B6-BD939A0CE7BA}"/>
    <cellStyle name="Porcentagem 2 2 2 2 5" xfId="19333" xr:uid="{B88636FD-9215-48BC-8804-85A661465082}"/>
    <cellStyle name="Porcentagem 2 2 2 2 5 2" xfId="19334" xr:uid="{AB173EB0-3A05-4E85-9F0A-EEBE73B449C1}"/>
    <cellStyle name="Porcentagem 2 2 2 2 6" xfId="19335" xr:uid="{03434533-6988-43DB-A1E3-74583E49D4F6}"/>
    <cellStyle name="Porcentagem 2 2 2 2 6 2" xfId="19336" xr:uid="{F862859F-1B64-47CE-8B38-55528A0AE336}"/>
    <cellStyle name="Porcentagem 2 2 2 2 6 2 2" xfId="19337" xr:uid="{E805EF66-CC45-482C-B146-7C7191DC4009}"/>
    <cellStyle name="Porcentagem 2 2 2 2 6 2 2 2" xfId="19338" xr:uid="{9B350985-C5D9-4991-BBBE-9CF2E1A77B44}"/>
    <cellStyle name="Porcentagem 2 2 2 2 6 2 2 2 2" xfId="19339" xr:uid="{E8C6BAA9-A6A0-4F21-8C7A-8ADDADDD0A6E}"/>
    <cellStyle name="Porcentagem 2 2 2 2 6 2 2 2 2 2" xfId="19340" xr:uid="{4A7C3F53-2903-4DDC-8918-52A2BF27D6DA}"/>
    <cellStyle name="Porcentagem 2 2 2 2 6 2 2 2 2 2 2" xfId="19341" xr:uid="{E1763483-5625-4DE9-BF9E-B05D8541FF0E}"/>
    <cellStyle name="Porcentagem 2 2 2 2 6 2 2 2 2 2 2 2" xfId="19342" xr:uid="{2C0CB114-1D9F-4182-A438-F0EF5479FA9D}"/>
    <cellStyle name="Porcentagem 2 2 2 2 6 2 2 2 2 2 2 2 2" xfId="19343" xr:uid="{8473C5EE-1965-4D5F-B5F9-7A4B18F27DC6}"/>
    <cellStyle name="Porcentagem 2 2 2 2 6 2 2 2 2 2 2 2 2 2" xfId="19344" xr:uid="{D0990268-96D6-4ED0-ADE4-6AD762D6A0CF}"/>
    <cellStyle name="Porcentagem 2 2 2 2 6 2 2 2 2 2 2 2 2 2 2" xfId="19345" xr:uid="{206613CD-E9BC-4A0A-A044-38B1D34ACFDB}"/>
    <cellStyle name="Porcentagem 2 2 2 2 6 2 2 2 2 2 2 2 2 2 2 2" xfId="19346" xr:uid="{CEA28D9F-EE28-474F-A55F-FB62F9A19951}"/>
    <cellStyle name="Porcentagem 2 2 2 2 6 2 2 2 2 2 2 2 2 3" xfId="19347" xr:uid="{D92AE876-6B5F-4DC8-91C5-0F8B6A1E2C82}"/>
    <cellStyle name="Porcentagem 2 2 2 2 6 2 2 2 2 2 2 2 3" xfId="19348" xr:uid="{7C1C6865-53C8-4D15-9966-3A81833AF45A}"/>
    <cellStyle name="Porcentagem 2 2 2 2 6 2 2 2 2 2 2 2 3 2" xfId="19349" xr:uid="{691BC9AA-A98B-48E5-8DBB-C898D9446D6F}"/>
    <cellStyle name="Porcentagem 2 2 2 2 6 2 2 2 2 2 2 3" xfId="19350" xr:uid="{21AF6291-E612-44AE-8EB8-5BAB67940287}"/>
    <cellStyle name="Porcentagem 2 2 2 2 6 2 2 2 2 2 2 3 2" xfId="19351" xr:uid="{2D6B7B13-2916-412B-85B9-68F0B5BA9D16}"/>
    <cellStyle name="Porcentagem 2 2 2 2 6 2 2 2 2 2 2 3 2 2" xfId="19352" xr:uid="{84F690C8-ECDC-46BB-937A-03C1025AFD37}"/>
    <cellStyle name="Porcentagem 2 2 2 2 6 2 2 2 2 2 2 4" xfId="19353" xr:uid="{3DA6547B-FF9A-456D-81EB-481D38F05274}"/>
    <cellStyle name="Porcentagem 2 2 2 2 6 2 2 2 2 2 3" xfId="19354" xr:uid="{7B64A937-FA34-4485-9061-EF484E36F23A}"/>
    <cellStyle name="Porcentagem 2 2 2 2 6 2 2 2 2 2 3 2" xfId="19355" xr:uid="{59E5DC2B-FD56-4C95-AD6F-EC30F7DB9791}"/>
    <cellStyle name="Porcentagem 2 2 2 2 6 2 2 2 2 2 3 2 2" xfId="19356" xr:uid="{81034DEF-74C5-435E-8EFE-A01AA136BF0B}"/>
    <cellStyle name="Porcentagem 2 2 2 2 6 2 2 2 2 2 3 2 2 2" xfId="19357" xr:uid="{5E14D81D-C476-4D6C-B88E-AFFEAD20D5D1}"/>
    <cellStyle name="Porcentagem 2 2 2 2 6 2 2 2 2 2 3 3" xfId="19358" xr:uid="{F0B860DB-5E45-46AA-9D9C-98F5A8FF6782}"/>
    <cellStyle name="Porcentagem 2 2 2 2 6 2 2 2 2 2 4" xfId="19359" xr:uid="{1D2A2A1A-2740-4EF9-8E7E-00A9C7CB55E3}"/>
    <cellStyle name="Porcentagem 2 2 2 2 6 2 2 2 2 2 4 2" xfId="19360" xr:uid="{223A6EFC-B710-41A9-9E3A-17480568009B}"/>
    <cellStyle name="Porcentagem 2 2 2 2 6 2 2 2 2 3" xfId="19361" xr:uid="{18501EBA-58B8-4C2E-8B2F-E462E1BBBF87}"/>
    <cellStyle name="Porcentagem 2 2 2 2 6 2 2 2 2 3 2" xfId="19362" xr:uid="{9A240699-E7BB-4745-859A-EDCA891FDBB3}"/>
    <cellStyle name="Porcentagem 2 2 2 2 6 2 2 2 2 3 2 2" xfId="19363" xr:uid="{15A4B545-8A1F-4029-BD6D-F45F857D4536}"/>
    <cellStyle name="Porcentagem 2 2 2 2 6 2 2 2 2 3 2 2 2" xfId="19364" xr:uid="{10A00216-4992-4A68-916B-72E5F55F9217}"/>
    <cellStyle name="Porcentagem 2 2 2 2 6 2 2 2 2 3 2 2 2 2" xfId="19365" xr:uid="{AEDB0254-6578-4D64-9035-062540CF9021}"/>
    <cellStyle name="Porcentagem 2 2 2 2 6 2 2 2 2 3 2 3" xfId="19366" xr:uid="{A481BD7E-CE6E-4DCD-A932-31BCD2898116}"/>
    <cellStyle name="Porcentagem 2 2 2 2 6 2 2 2 2 3 3" xfId="19367" xr:uid="{C1211289-B4AF-49CC-92C6-C25E0FAE0E5D}"/>
    <cellStyle name="Porcentagem 2 2 2 2 6 2 2 2 2 3 3 2" xfId="19368" xr:uid="{B7ABB949-3CC4-4293-A7D2-06AEC36926B9}"/>
    <cellStyle name="Porcentagem 2 2 2 2 6 2 2 2 2 4" xfId="19369" xr:uid="{9C7ED284-15B3-47E6-82C8-46261E0F8638}"/>
    <cellStyle name="Porcentagem 2 2 2 2 6 2 2 2 2 4 2" xfId="19370" xr:uid="{6E00F083-45E1-450E-AFF3-261430230118}"/>
    <cellStyle name="Porcentagem 2 2 2 2 6 2 2 2 2 4 2 2" xfId="19371" xr:uid="{3345F396-944C-4439-A037-45925A62D461}"/>
    <cellStyle name="Porcentagem 2 2 2 2 6 2 2 2 2 5" xfId="19372" xr:uid="{A8195146-D568-47D1-9399-0AF94A1E9E95}"/>
    <cellStyle name="Porcentagem 2 2 2 2 6 2 2 2 3" xfId="19373" xr:uid="{9F44BBF1-4A88-44B6-899F-3A28456A7CDF}"/>
    <cellStyle name="Porcentagem 2 2 2 2 6 2 2 2 3 2" xfId="19374" xr:uid="{60B24B4D-0E6D-461B-B4D0-ABAF6BDDB703}"/>
    <cellStyle name="Porcentagem 2 2 2 2 6 2 2 2 3 2 2" xfId="19375" xr:uid="{7DFB4498-A6FE-4108-8629-FD11996D0C60}"/>
    <cellStyle name="Porcentagem 2 2 2 2 6 2 2 2 3 2 2 2" xfId="19376" xr:uid="{67E4534E-7FA9-4CE5-A299-0209875E2F34}"/>
    <cellStyle name="Porcentagem 2 2 2 2 6 2 2 2 3 2 2 2 2" xfId="19377" xr:uid="{229807F2-EE85-40DC-8271-70C7F918A777}"/>
    <cellStyle name="Porcentagem 2 2 2 2 6 2 2 2 3 2 2 2 2 2" xfId="19378" xr:uid="{81F5BF56-15BB-4D86-BE86-655AC9F3FD74}"/>
    <cellStyle name="Porcentagem 2 2 2 2 6 2 2 2 3 2 2 3" xfId="19379" xr:uid="{292BFE09-F64D-4FAA-A12B-082962EBE6C3}"/>
    <cellStyle name="Porcentagem 2 2 2 2 6 2 2 2 3 2 3" xfId="19380" xr:uid="{0786CA9E-C0A5-4EF6-8643-9262F29BADAE}"/>
    <cellStyle name="Porcentagem 2 2 2 2 6 2 2 2 3 2 3 2" xfId="19381" xr:uid="{97930E3F-AF51-4E9C-A92D-5174F35109C7}"/>
    <cellStyle name="Porcentagem 2 2 2 2 6 2 2 2 3 3" xfId="19382" xr:uid="{C0615DF3-A742-4206-902F-3CAAE1D6B074}"/>
    <cellStyle name="Porcentagem 2 2 2 2 6 2 2 2 3 3 2" xfId="19383" xr:uid="{42367D5C-C801-4B62-84B4-A0AC52F512E9}"/>
    <cellStyle name="Porcentagem 2 2 2 2 6 2 2 2 3 3 2 2" xfId="19384" xr:uid="{B5DAFB33-F479-48B2-A0FA-60DE37A4A445}"/>
    <cellStyle name="Porcentagem 2 2 2 2 6 2 2 2 3 4" xfId="19385" xr:uid="{ACA57C94-464A-4DA5-8647-DB42ED9842A2}"/>
    <cellStyle name="Porcentagem 2 2 2 2 6 2 2 2 4" xfId="19386" xr:uid="{B5EFF44D-D388-466A-9A9B-1935138C72E2}"/>
    <cellStyle name="Porcentagem 2 2 2 2 6 2 2 2 4 2" xfId="19387" xr:uid="{601BFD05-8A4C-4C74-89D0-365D818289B0}"/>
    <cellStyle name="Porcentagem 2 2 2 2 6 2 2 2 4 2 2" xfId="19388" xr:uid="{A9EBB0C9-109B-440B-9E39-A22B64DFA86F}"/>
    <cellStyle name="Porcentagem 2 2 2 2 6 2 2 2 4 2 2 2" xfId="19389" xr:uid="{85CAE06F-8499-4358-A56E-A11834CD788F}"/>
    <cellStyle name="Porcentagem 2 2 2 2 6 2 2 2 4 3" xfId="19390" xr:uid="{271E1D70-23F8-4552-A171-DFAE58387A61}"/>
    <cellStyle name="Porcentagem 2 2 2 2 6 2 2 2 5" xfId="19391" xr:uid="{50020C1E-04BD-4571-8641-C8BB4525E81A}"/>
    <cellStyle name="Porcentagem 2 2 2 2 6 2 2 2 5 2" xfId="19392" xr:uid="{8846561E-0015-4ED5-8DAA-4B6AD9D3EF04}"/>
    <cellStyle name="Porcentagem 2 2 2 2 6 2 2 3" xfId="19393" xr:uid="{8B36E556-0E07-4A20-9B6D-72A3996FFABB}"/>
    <cellStyle name="Porcentagem 2 2 2 2 6 2 2 3 2" xfId="19394" xr:uid="{BE7C78A5-A316-413D-884E-2A4FDAD9BD28}"/>
    <cellStyle name="Porcentagem 2 2 2 2 6 2 2 3 2 2" xfId="19395" xr:uid="{EC579AE6-6396-4BBD-865E-9BD9E4A74E82}"/>
    <cellStyle name="Porcentagem 2 2 2 2 6 2 2 3 2 2 2" xfId="19396" xr:uid="{B47A4BA6-BBE4-4236-AEE0-1ED49778C4A6}"/>
    <cellStyle name="Porcentagem 2 2 2 2 6 2 2 3 2 2 2 2" xfId="19397" xr:uid="{3F910EB2-014D-437D-80B0-115C447A6C43}"/>
    <cellStyle name="Porcentagem 2 2 2 2 6 2 2 3 2 2 2 2 2" xfId="19398" xr:uid="{70678EAD-EE80-4A30-8C71-114449D0F960}"/>
    <cellStyle name="Porcentagem 2 2 2 2 6 2 2 3 2 2 2 2 2 2" xfId="19399" xr:uid="{30A5EA2D-42B7-4338-8369-AD9C9614E19C}"/>
    <cellStyle name="Porcentagem 2 2 2 2 6 2 2 3 2 2 2 3" xfId="19400" xr:uid="{141AFA2D-3F8F-40E1-9A9A-3D0EEC8655C9}"/>
    <cellStyle name="Porcentagem 2 2 2 2 6 2 2 3 2 2 3" xfId="19401" xr:uid="{3EB32BC6-AB5D-4788-8D04-CA14A4BB1E17}"/>
    <cellStyle name="Porcentagem 2 2 2 2 6 2 2 3 2 2 3 2" xfId="19402" xr:uid="{14C82C0A-CD33-44B1-A6D0-DE74C1FBE2E2}"/>
    <cellStyle name="Porcentagem 2 2 2 2 6 2 2 3 2 3" xfId="19403" xr:uid="{BABC2B86-AAB2-4A31-9CB0-83AD824F8E84}"/>
    <cellStyle name="Porcentagem 2 2 2 2 6 2 2 3 2 3 2" xfId="19404" xr:uid="{5A9FE744-E9A7-4008-9B91-701702FA82C1}"/>
    <cellStyle name="Porcentagem 2 2 2 2 6 2 2 3 2 3 2 2" xfId="19405" xr:uid="{4A996721-5C00-4E1C-8498-7B3A3F7A89EF}"/>
    <cellStyle name="Porcentagem 2 2 2 2 6 2 2 3 2 4" xfId="19406" xr:uid="{94E27D34-DD6D-477D-AB2E-1A61D1965F60}"/>
    <cellStyle name="Porcentagem 2 2 2 2 6 2 2 3 3" xfId="19407" xr:uid="{7ED15907-C3BF-4695-8F78-C42203062B93}"/>
    <cellStyle name="Porcentagem 2 2 2 2 6 2 2 3 3 2" xfId="19408" xr:uid="{392A3A46-B3B8-4BBC-90BE-B25588692A6A}"/>
    <cellStyle name="Porcentagem 2 2 2 2 6 2 2 3 3 2 2" xfId="19409" xr:uid="{5CF65E91-87A1-41E6-8821-493A8D08C47F}"/>
    <cellStyle name="Porcentagem 2 2 2 2 6 2 2 3 3 2 2 2" xfId="19410" xr:uid="{4B7C9C15-5163-4F43-AAF3-BBE65FC2441E}"/>
    <cellStyle name="Porcentagem 2 2 2 2 6 2 2 3 3 3" xfId="19411" xr:uid="{C1D357B3-7E16-454D-9D58-B6756ED54A95}"/>
    <cellStyle name="Porcentagem 2 2 2 2 6 2 2 3 4" xfId="19412" xr:uid="{3C6CC53A-8D4A-41FD-9AB6-CE10BD986F44}"/>
    <cellStyle name="Porcentagem 2 2 2 2 6 2 2 3 4 2" xfId="19413" xr:uid="{790D93A1-918B-4ACF-AC60-A13CBF694960}"/>
    <cellStyle name="Porcentagem 2 2 2 2 6 2 2 4" xfId="19414" xr:uid="{C9AB68CD-9F3A-4934-B2B4-615B5BB34FA8}"/>
    <cellStyle name="Porcentagem 2 2 2 2 6 2 2 4 2" xfId="19415" xr:uid="{6805F9C3-89AA-4195-A90A-AD3D01A11C1C}"/>
    <cellStyle name="Porcentagem 2 2 2 2 6 2 2 4 2 2" xfId="19416" xr:uid="{F815F181-9DEA-4850-BF25-4E7DCFB8DFF9}"/>
    <cellStyle name="Porcentagem 2 2 2 2 6 2 2 4 2 2 2" xfId="19417" xr:uid="{D27B2B90-4CF5-4081-A441-A0BA2CCD4CC7}"/>
    <cellStyle name="Porcentagem 2 2 2 2 6 2 2 4 2 2 2 2" xfId="19418" xr:uid="{46ECD745-3F7B-44E9-BA56-BEDDA87D0926}"/>
    <cellStyle name="Porcentagem 2 2 2 2 6 2 2 4 2 3" xfId="19419" xr:uid="{41A3E380-D25D-4E75-9CD3-53D29ABB85BE}"/>
    <cellStyle name="Porcentagem 2 2 2 2 6 2 2 4 3" xfId="19420" xr:uid="{43E1581D-F9F6-4EE9-AA36-B12C21C04A16}"/>
    <cellStyle name="Porcentagem 2 2 2 2 6 2 2 4 3 2" xfId="19421" xr:uid="{9DAF8346-00BD-46E6-A72E-052B87F3BEFB}"/>
    <cellStyle name="Porcentagem 2 2 2 2 6 2 2 5" xfId="19422" xr:uid="{933B4DBE-9F9C-4E4E-BBDF-3BF958031C58}"/>
    <cellStyle name="Porcentagem 2 2 2 2 6 2 2 5 2" xfId="19423" xr:uid="{95BD3B07-DE83-4765-ADE1-4CF189AA2DCE}"/>
    <cellStyle name="Porcentagem 2 2 2 2 6 2 2 5 2 2" xfId="19424" xr:uid="{F059B743-2D2E-46CF-BB58-515FBFA117B7}"/>
    <cellStyle name="Porcentagem 2 2 2 2 6 2 2 6" xfId="19425" xr:uid="{E49FEE82-4C55-431D-BC26-267DF6DE977B}"/>
    <cellStyle name="Porcentagem 2 2 2 2 6 2 3" xfId="19426" xr:uid="{1E06A1F4-1ECE-4489-99F4-CB5D35C9DA86}"/>
    <cellStyle name="Porcentagem 2 2 2 2 6 2 3 2" xfId="19427" xr:uid="{C2C99622-B912-4498-9FFF-1FF8E94C799B}"/>
    <cellStyle name="Porcentagem 2 2 2 2 6 2 3 2 2" xfId="19428" xr:uid="{35EF7D9F-2140-4AB7-B214-80024DC37B5A}"/>
    <cellStyle name="Porcentagem 2 2 2 2 6 2 3 2 2 2" xfId="19429" xr:uid="{F18D8E05-258F-42C8-BD06-D12282477141}"/>
    <cellStyle name="Porcentagem 2 2 2 2 6 2 3 2 2 2 2" xfId="19430" xr:uid="{6FE2E529-84FA-40BE-87E8-05DE969A0A3F}"/>
    <cellStyle name="Porcentagem 2 2 2 2 6 2 3 2 2 2 2 2" xfId="19431" xr:uid="{BEA3D952-0E0E-45C1-A53D-550AA376EBC6}"/>
    <cellStyle name="Porcentagem 2 2 2 2 6 2 3 2 2 2 2 2 2" xfId="19432" xr:uid="{10CC8506-4C1E-48C9-9106-8414A96EF518}"/>
    <cellStyle name="Porcentagem 2 2 2 2 6 2 3 2 2 2 2 2 2 2" xfId="19433" xr:uid="{389AE19E-364A-43E8-8658-EC0264AFB22D}"/>
    <cellStyle name="Porcentagem 2 2 2 2 6 2 3 2 2 2 2 3" xfId="19434" xr:uid="{7FD2FCEC-C5E5-4796-8C38-45DA9FA319B9}"/>
    <cellStyle name="Porcentagem 2 2 2 2 6 2 3 2 2 2 3" xfId="19435" xr:uid="{B8E09457-0754-4B40-9D7A-6D7EF4F0E36C}"/>
    <cellStyle name="Porcentagem 2 2 2 2 6 2 3 2 2 2 3 2" xfId="19436" xr:uid="{B473B946-7A47-4E9E-9EAA-E26697C8E734}"/>
    <cellStyle name="Porcentagem 2 2 2 2 6 2 3 2 2 3" xfId="19437" xr:uid="{E23DF084-FA8D-4C2F-8C42-6F543A64D12C}"/>
    <cellStyle name="Porcentagem 2 2 2 2 6 2 3 2 2 3 2" xfId="19438" xr:uid="{11564DAC-5C22-4835-B813-E7EC612CF3C2}"/>
    <cellStyle name="Porcentagem 2 2 2 2 6 2 3 2 2 3 2 2" xfId="19439" xr:uid="{0690D246-DD0D-4CD4-A071-6B476B1D56C6}"/>
    <cellStyle name="Porcentagem 2 2 2 2 6 2 3 2 2 4" xfId="19440" xr:uid="{900BA777-F217-4CC0-98C9-1F845534F6D9}"/>
    <cellStyle name="Porcentagem 2 2 2 2 6 2 3 2 3" xfId="19441" xr:uid="{57D51DBC-F3B9-4CC2-BD71-E0ACDD08B86D}"/>
    <cellStyle name="Porcentagem 2 2 2 2 6 2 3 2 3 2" xfId="19442" xr:uid="{B4EEBD35-C4D5-45F8-8027-C63AC55D49DB}"/>
    <cellStyle name="Porcentagem 2 2 2 2 6 2 3 2 3 2 2" xfId="19443" xr:uid="{CFB44D57-FC33-41C1-A02B-8B8BACD331F5}"/>
    <cellStyle name="Porcentagem 2 2 2 2 6 2 3 2 3 2 2 2" xfId="19444" xr:uid="{8AC3C89D-4F2D-451B-A88C-59E329700341}"/>
    <cellStyle name="Porcentagem 2 2 2 2 6 2 3 2 3 3" xfId="19445" xr:uid="{72101E51-E4F3-43A4-A849-E0F924420963}"/>
    <cellStyle name="Porcentagem 2 2 2 2 6 2 3 2 4" xfId="19446" xr:uid="{3170EEB3-96BD-4B48-A338-962CF7F9DE36}"/>
    <cellStyle name="Porcentagem 2 2 2 2 6 2 3 2 4 2" xfId="19447" xr:uid="{AC1C103F-9EA8-4FA0-9EA8-5BA802751B11}"/>
    <cellStyle name="Porcentagem 2 2 2 2 6 2 3 3" xfId="19448" xr:uid="{DF60212E-8792-4D77-BDEE-CCB3D21587B8}"/>
    <cellStyle name="Porcentagem 2 2 2 2 6 2 3 3 2" xfId="19449" xr:uid="{8B0E0541-4366-4381-9DFD-C5AC1066CC1D}"/>
    <cellStyle name="Porcentagem 2 2 2 2 6 2 3 3 2 2" xfId="19450" xr:uid="{62476D66-7F4B-4C79-B0FA-FE4B6ED7A54C}"/>
    <cellStyle name="Porcentagem 2 2 2 2 6 2 3 3 2 2 2" xfId="19451" xr:uid="{152AE67E-8AC1-4EA1-B3C4-D4C0AEC04189}"/>
    <cellStyle name="Porcentagem 2 2 2 2 6 2 3 3 2 2 2 2" xfId="19452" xr:uid="{5CC5206D-70E0-4817-A4DB-BAF20624B052}"/>
    <cellStyle name="Porcentagem 2 2 2 2 6 2 3 3 2 3" xfId="19453" xr:uid="{01909061-230E-402F-9863-4E46A670BA29}"/>
    <cellStyle name="Porcentagem 2 2 2 2 6 2 3 3 3" xfId="19454" xr:uid="{E8203721-349B-4DD1-A9BD-7AB02351FF80}"/>
    <cellStyle name="Porcentagem 2 2 2 2 6 2 3 3 3 2" xfId="19455" xr:uid="{8B2FBA4E-DD61-4E0C-B8FA-7F7A4AC1C596}"/>
    <cellStyle name="Porcentagem 2 2 2 2 6 2 3 4" xfId="19456" xr:uid="{36990F12-B416-4277-8FD2-DBD49234EE2D}"/>
    <cellStyle name="Porcentagem 2 2 2 2 6 2 3 4 2" xfId="19457" xr:uid="{22FB2914-1DB0-49E3-8EEF-3F8FED8D33C1}"/>
    <cellStyle name="Porcentagem 2 2 2 2 6 2 3 4 2 2" xfId="19458" xr:uid="{AF2DE39D-461F-4698-96EA-F385EA53B5DF}"/>
    <cellStyle name="Porcentagem 2 2 2 2 6 2 3 5" xfId="19459" xr:uid="{4224FAE8-4213-44E0-B6F4-30E4D55DCF81}"/>
    <cellStyle name="Porcentagem 2 2 2 2 6 2 4" xfId="19460" xr:uid="{F9733B00-B032-48D0-85E4-9C9C580BC191}"/>
    <cellStyle name="Porcentagem 2 2 2 2 6 2 4 2" xfId="19461" xr:uid="{6EBF13C8-373A-4D80-95B7-D743B6F2D7D2}"/>
    <cellStyle name="Porcentagem 2 2 2 2 6 2 4 2 2" xfId="19462" xr:uid="{AA63F032-F969-4376-8F84-0B9DB3B63571}"/>
    <cellStyle name="Porcentagem 2 2 2 2 6 2 4 2 2 2" xfId="19463" xr:uid="{1C7C3974-3814-4947-9625-0C1DF109E329}"/>
    <cellStyle name="Porcentagem 2 2 2 2 6 2 4 2 2 2 2" xfId="19464" xr:uid="{6ECD1CD1-ABEC-4DEF-A0B8-8EAA3C69C2A7}"/>
    <cellStyle name="Porcentagem 2 2 2 2 6 2 4 2 2 2 2 2" xfId="19465" xr:uid="{3D4800CE-6FE5-4085-B7D7-EBC7BC643FA2}"/>
    <cellStyle name="Porcentagem 2 2 2 2 6 2 4 2 2 3" xfId="19466" xr:uid="{F7131F71-4C42-44D1-B4CF-CF9030D7D5E2}"/>
    <cellStyle name="Porcentagem 2 2 2 2 6 2 4 2 3" xfId="19467" xr:uid="{232FF397-6429-4C84-B77F-37D8B1C8AE1E}"/>
    <cellStyle name="Porcentagem 2 2 2 2 6 2 4 2 3 2" xfId="19468" xr:uid="{FC1FF5B8-F99B-4F2F-BB72-B94D530553FD}"/>
    <cellStyle name="Porcentagem 2 2 2 2 6 2 4 3" xfId="19469" xr:uid="{84CA481B-64B8-4A5B-AF0E-E7173F4DB241}"/>
    <cellStyle name="Porcentagem 2 2 2 2 6 2 4 3 2" xfId="19470" xr:uid="{14702626-C0DE-410B-9E34-E6D9D32A3FD0}"/>
    <cellStyle name="Porcentagem 2 2 2 2 6 2 4 3 2 2" xfId="19471" xr:uid="{6BE1F82A-CBFB-4BDB-87C1-7C749B82F7AC}"/>
    <cellStyle name="Porcentagem 2 2 2 2 6 2 4 4" xfId="19472" xr:uid="{B519601F-934E-4936-A999-8D52F92DDC76}"/>
    <cellStyle name="Porcentagem 2 2 2 2 6 2 5" xfId="19473" xr:uid="{4E8DF29D-5E67-4CBE-A201-BA94534DD897}"/>
    <cellStyle name="Porcentagem 2 2 2 2 6 2 5 2" xfId="19474" xr:uid="{27F0B4AF-9189-438D-987A-09833BC83CBE}"/>
    <cellStyle name="Porcentagem 2 2 2 2 6 2 5 2 2" xfId="19475" xr:uid="{E0058D13-92D8-45EF-BD34-6EA7BFEE2EDD}"/>
    <cellStyle name="Porcentagem 2 2 2 2 6 2 5 2 2 2" xfId="19476" xr:uid="{A9D419F9-40B0-4F42-9FFE-9C60E5CD5E20}"/>
    <cellStyle name="Porcentagem 2 2 2 2 6 2 5 3" xfId="19477" xr:uid="{9264B785-2B2E-4C6D-86D1-6D672DBDE853}"/>
    <cellStyle name="Porcentagem 2 2 2 2 6 2 6" xfId="19478" xr:uid="{43517D1A-6C6E-42EF-9FAC-B55EAE438FD2}"/>
    <cellStyle name="Porcentagem 2 2 2 2 6 2 6 2" xfId="19479" xr:uid="{2516B950-A8FF-4533-9D05-D7FEB9400E5E}"/>
    <cellStyle name="Porcentagem 2 2 2 2 6 3" xfId="19480" xr:uid="{040A8A62-FC17-44D3-B1D7-6E8F6BAF3932}"/>
    <cellStyle name="Porcentagem 2 2 2 2 6 3 2" xfId="19481" xr:uid="{9C592FD6-09FA-45CE-A194-6D5B8C7E7028}"/>
    <cellStyle name="Porcentagem 2 2 2 2 6 3 2 2" xfId="19482" xr:uid="{94CAC7BC-CA62-434A-97AE-EB13BC93ABF9}"/>
    <cellStyle name="Porcentagem 2 2 2 2 6 3 2 2 2" xfId="19483" xr:uid="{2C82F364-2F61-482D-8CB0-C0EC4788330B}"/>
    <cellStyle name="Porcentagem 2 2 2 2 6 3 2 2 2 2" xfId="19484" xr:uid="{DFE787F2-0CED-469E-A147-09A4F9B2D2C8}"/>
    <cellStyle name="Porcentagem 2 2 2 2 6 3 2 2 2 2 2" xfId="19485" xr:uid="{E200BB1E-C405-419F-A809-C693F8E637BF}"/>
    <cellStyle name="Porcentagem 2 2 2 2 6 3 2 2 2 2 2 2" xfId="19486" xr:uid="{8BA82434-B441-47AF-BC06-F049DE2E1C97}"/>
    <cellStyle name="Porcentagem 2 2 2 2 6 3 2 2 2 2 2 2 2" xfId="19487" xr:uid="{DBD9AC50-4578-4B5D-A39F-653ABD7D9B2A}"/>
    <cellStyle name="Porcentagem 2 2 2 2 6 3 2 2 2 2 2 2 2 2" xfId="19488" xr:uid="{C4AED83E-D8C7-4BCA-8CCB-9E392BE119CA}"/>
    <cellStyle name="Porcentagem 2 2 2 2 6 3 2 2 2 2 2 3" xfId="19489" xr:uid="{F3566593-127E-48A4-83FB-12210E349A4B}"/>
    <cellStyle name="Porcentagem 2 2 2 2 6 3 2 2 2 2 3" xfId="19490" xr:uid="{FD4D1CE8-89CF-45FD-B20B-9D530087D87D}"/>
    <cellStyle name="Porcentagem 2 2 2 2 6 3 2 2 2 2 3 2" xfId="19491" xr:uid="{BEC4A8DE-89D6-468B-BDDE-9215309F0F12}"/>
    <cellStyle name="Porcentagem 2 2 2 2 6 3 2 2 2 3" xfId="19492" xr:uid="{294E261B-FA7F-4E5F-9E52-32D11C9BBBF1}"/>
    <cellStyle name="Porcentagem 2 2 2 2 6 3 2 2 2 3 2" xfId="19493" xr:uid="{E6CE40FF-2E52-4304-9F05-0329263A66BA}"/>
    <cellStyle name="Porcentagem 2 2 2 2 6 3 2 2 2 3 2 2" xfId="19494" xr:uid="{CC3BB26D-A141-4809-8A0E-D8F47CC46598}"/>
    <cellStyle name="Porcentagem 2 2 2 2 6 3 2 2 2 4" xfId="19495" xr:uid="{4E782FF3-5CFC-4C3A-9FB7-5F396D301562}"/>
    <cellStyle name="Porcentagem 2 2 2 2 6 3 2 2 3" xfId="19496" xr:uid="{0E22D110-D966-4460-A844-E54DC65A1078}"/>
    <cellStyle name="Porcentagem 2 2 2 2 6 3 2 2 3 2" xfId="19497" xr:uid="{BFB044F1-F14B-4436-BF1B-784BBC6A3B62}"/>
    <cellStyle name="Porcentagem 2 2 2 2 6 3 2 2 3 2 2" xfId="19498" xr:uid="{FDB26968-D4AA-4190-A3AD-2F5A745CB1F1}"/>
    <cellStyle name="Porcentagem 2 2 2 2 6 3 2 2 3 2 2 2" xfId="19499" xr:uid="{BD0BACB7-4FD8-4CF1-9E5D-56DE41485720}"/>
    <cellStyle name="Porcentagem 2 2 2 2 6 3 2 2 3 3" xfId="19500" xr:uid="{C17AAC4A-678E-4526-ACAC-82E05D57467D}"/>
    <cellStyle name="Porcentagem 2 2 2 2 6 3 2 2 4" xfId="19501" xr:uid="{00E48A63-F2AB-461C-84A0-DA66DEC5D32D}"/>
    <cellStyle name="Porcentagem 2 2 2 2 6 3 2 2 4 2" xfId="19502" xr:uid="{7D69ED25-58F2-4150-AA89-273417E5BD91}"/>
    <cellStyle name="Porcentagem 2 2 2 2 6 3 2 3" xfId="19503" xr:uid="{E34BF0C6-9AD0-4374-9FFE-9B3667E2FBEA}"/>
    <cellStyle name="Porcentagem 2 2 2 2 6 3 2 3 2" xfId="19504" xr:uid="{9A4A93E2-B3E6-45B2-A199-1B5885E92E3B}"/>
    <cellStyle name="Porcentagem 2 2 2 2 6 3 2 3 2 2" xfId="19505" xr:uid="{4BDCBFAC-B83B-4363-8F5B-4D4FAEF549BB}"/>
    <cellStyle name="Porcentagem 2 2 2 2 6 3 2 3 2 2 2" xfId="19506" xr:uid="{6F2FD699-4984-4DBC-A2E5-7F88CE497A5C}"/>
    <cellStyle name="Porcentagem 2 2 2 2 6 3 2 3 2 2 2 2" xfId="19507" xr:uid="{C6AC7856-AA01-4639-BA5C-B3204D469EBE}"/>
    <cellStyle name="Porcentagem 2 2 2 2 6 3 2 3 2 3" xfId="19508" xr:uid="{5641ED18-CDB9-41A4-AFA4-7F8A1EEAF995}"/>
    <cellStyle name="Porcentagem 2 2 2 2 6 3 2 3 3" xfId="19509" xr:uid="{C9371673-73B4-4633-8FC6-BFF0CEFC7975}"/>
    <cellStyle name="Porcentagem 2 2 2 2 6 3 2 3 3 2" xfId="19510" xr:uid="{F8899614-FE7F-43FE-9ACA-FD433FCE55FD}"/>
    <cellStyle name="Porcentagem 2 2 2 2 6 3 2 4" xfId="19511" xr:uid="{94DFF6B6-73AB-4545-BC5F-82F488AE98E6}"/>
    <cellStyle name="Porcentagem 2 2 2 2 6 3 2 4 2" xfId="19512" xr:uid="{BFEABF45-BE5F-48C8-87EC-9A17E7F94E43}"/>
    <cellStyle name="Porcentagem 2 2 2 2 6 3 2 4 2 2" xfId="19513" xr:uid="{CF130C26-7486-4D86-9535-DB7913A89CE7}"/>
    <cellStyle name="Porcentagem 2 2 2 2 6 3 2 5" xfId="19514" xr:uid="{46B825C2-9D37-4160-9C7E-D0F80BBC31FF}"/>
    <cellStyle name="Porcentagem 2 2 2 2 6 3 3" xfId="19515" xr:uid="{EB7AD6EA-922D-4BA8-BDFD-CB9A6C7C86A8}"/>
    <cellStyle name="Porcentagem 2 2 2 2 6 3 3 2" xfId="19516" xr:uid="{F7E1084B-ECA5-4BD7-8A1C-9E63811447F4}"/>
    <cellStyle name="Porcentagem 2 2 2 2 6 3 3 2 2" xfId="19517" xr:uid="{9C98885F-BAB4-4A8E-A0A4-BA6A83239B1F}"/>
    <cellStyle name="Porcentagem 2 2 2 2 6 3 3 2 2 2" xfId="19518" xr:uid="{EAB12285-E2F1-463D-A509-B61C124A7671}"/>
    <cellStyle name="Porcentagem 2 2 2 2 6 3 3 2 2 2 2" xfId="19519" xr:uid="{C7720162-EB5F-4F28-B241-63B7B5C3A784}"/>
    <cellStyle name="Porcentagem 2 2 2 2 6 3 3 2 2 2 2 2" xfId="19520" xr:uid="{447A22C5-5FCA-4B8F-9544-1871EBAC7723}"/>
    <cellStyle name="Porcentagem 2 2 2 2 6 3 3 2 2 3" xfId="19521" xr:uid="{211BAEF1-583A-49D9-98C1-393B7DF78333}"/>
    <cellStyle name="Porcentagem 2 2 2 2 6 3 3 2 3" xfId="19522" xr:uid="{F2137FAC-DC08-46E3-B9DA-4C9191892761}"/>
    <cellStyle name="Porcentagem 2 2 2 2 6 3 3 2 3 2" xfId="19523" xr:uid="{A2793E9F-B09C-442D-B747-958DF9BCB3BB}"/>
    <cellStyle name="Porcentagem 2 2 2 2 6 3 3 3" xfId="19524" xr:uid="{A6C38211-2201-46A0-9E99-43E3872FB26A}"/>
    <cellStyle name="Porcentagem 2 2 2 2 6 3 3 3 2" xfId="19525" xr:uid="{E56046C3-8181-4872-B536-51B055882322}"/>
    <cellStyle name="Porcentagem 2 2 2 2 6 3 3 3 2 2" xfId="19526" xr:uid="{91551003-3DE4-4EAD-B273-7E31DFC32202}"/>
    <cellStyle name="Porcentagem 2 2 2 2 6 3 3 4" xfId="19527" xr:uid="{9E58965F-0708-48F4-A6CC-63534DDBE479}"/>
    <cellStyle name="Porcentagem 2 2 2 2 6 3 4" xfId="19528" xr:uid="{69024887-3059-4E95-9E41-55A430382386}"/>
    <cellStyle name="Porcentagem 2 2 2 2 6 3 4 2" xfId="19529" xr:uid="{E4CC0B59-0C84-4649-A1D1-5DE773FA18AC}"/>
    <cellStyle name="Porcentagem 2 2 2 2 6 3 4 2 2" xfId="19530" xr:uid="{53DD3791-3FA3-47E6-BEDF-AED38EF73384}"/>
    <cellStyle name="Porcentagem 2 2 2 2 6 3 4 2 2 2" xfId="19531" xr:uid="{C28226C2-980F-4F29-93EB-586125CB3785}"/>
    <cellStyle name="Porcentagem 2 2 2 2 6 3 4 3" xfId="19532" xr:uid="{516D607D-E97F-48E3-BA76-4DC8C415981D}"/>
    <cellStyle name="Porcentagem 2 2 2 2 6 3 5" xfId="19533" xr:uid="{92405A40-C192-422D-BC6C-B52052396C9A}"/>
    <cellStyle name="Porcentagem 2 2 2 2 6 3 5 2" xfId="19534" xr:uid="{D2E08B92-15D4-430D-9BD2-3A7A5FF5B011}"/>
    <cellStyle name="Porcentagem 2 2 2 2 6 4" xfId="19535" xr:uid="{29DFF731-A67E-4783-AA9F-4C8E68E434C7}"/>
    <cellStyle name="Porcentagem 2 2 2 2 6 4 2" xfId="19536" xr:uid="{FA27821A-190D-4B05-A675-E6AFE225E1B9}"/>
    <cellStyle name="Porcentagem 2 2 2 2 6 4 2 2" xfId="19537" xr:uid="{3B9390FF-B468-46F8-BEBC-AD5F731B8942}"/>
    <cellStyle name="Porcentagem 2 2 2 2 6 4 2 2 2" xfId="19538" xr:uid="{B3A6FA63-277C-4E7D-8DEE-2F20F396D4BA}"/>
    <cellStyle name="Porcentagem 2 2 2 2 6 4 2 2 2 2" xfId="19539" xr:uid="{457DEAEE-2DF5-4A7E-8A01-63D885192244}"/>
    <cellStyle name="Porcentagem 2 2 2 2 6 4 2 2 2 2 2" xfId="19540" xr:uid="{6116CD73-AA1E-4701-932B-9E8BD2C9EA08}"/>
    <cellStyle name="Porcentagem 2 2 2 2 6 4 2 2 2 2 2 2" xfId="19541" xr:uid="{B143E892-4F27-4054-AB37-E8C7DEAFDA64}"/>
    <cellStyle name="Porcentagem 2 2 2 2 6 4 2 2 2 3" xfId="19542" xr:uid="{2200E82E-AECE-4235-9043-8A3574C742EF}"/>
    <cellStyle name="Porcentagem 2 2 2 2 6 4 2 2 3" xfId="19543" xr:uid="{BBCDABA5-1599-47E6-9868-F181E2E3243A}"/>
    <cellStyle name="Porcentagem 2 2 2 2 6 4 2 2 3 2" xfId="19544" xr:uid="{490EAC1A-CA5D-4801-986F-13A6E9FB7382}"/>
    <cellStyle name="Porcentagem 2 2 2 2 6 4 2 3" xfId="19545" xr:uid="{98EBA598-9962-4BC2-9072-AB32AEACA4D3}"/>
    <cellStyle name="Porcentagem 2 2 2 2 6 4 2 3 2" xfId="19546" xr:uid="{D47F0DAB-7555-4785-9493-4373FAE988FE}"/>
    <cellStyle name="Porcentagem 2 2 2 2 6 4 2 3 2 2" xfId="19547" xr:uid="{660152EC-E993-4246-812B-DC71006DDC83}"/>
    <cellStyle name="Porcentagem 2 2 2 2 6 4 2 4" xfId="19548" xr:uid="{B8001317-8F45-40BE-9730-668EBFBDD09F}"/>
    <cellStyle name="Porcentagem 2 2 2 2 6 4 3" xfId="19549" xr:uid="{1C1255B2-1A3C-4DA5-85BA-6D3934FE4F41}"/>
    <cellStyle name="Porcentagem 2 2 2 2 6 4 3 2" xfId="19550" xr:uid="{B2DF8A96-0889-4543-AE54-47DDD50A3C7F}"/>
    <cellStyle name="Porcentagem 2 2 2 2 6 4 3 2 2" xfId="19551" xr:uid="{E7699623-7E92-4428-B243-9AB7C6B0B50B}"/>
    <cellStyle name="Porcentagem 2 2 2 2 6 4 3 2 2 2" xfId="19552" xr:uid="{E44BCC03-2759-446C-B673-3F4F64658973}"/>
    <cellStyle name="Porcentagem 2 2 2 2 6 4 3 3" xfId="19553" xr:uid="{B6408759-8A8D-4A4A-AC7C-C45261960068}"/>
    <cellStyle name="Porcentagem 2 2 2 2 6 4 4" xfId="19554" xr:uid="{3968DB1D-E1EF-418A-BB29-96A3B099E2D8}"/>
    <cellStyle name="Porcentagem 2 2 2 2 6 4 4 2" xfId="19555" xr:uid="{B42C1E92-CCDE-4D02-B887-D31A3FC12906}"/>
    <cellStyle name="Porcentagem 2 2 2 2 6 5" xfId="19556" xr:uid="{6F93BB29-A5A5-4485-8FD6-EDA8C62C0ECC}"/>
    <cellStyle name="Porcentagem 2 2 2 2 6 5 2" xfId="19557" xr:uid="{2348FEE9-B64E-4CD7-87FD-427C0C503EFA}"/>
    <cellStyle name="Porcentagem 2 2 2 2 6 5 2 2" xfId="19558" xr:uid="{5BD055E7-8F37-4986-A309-1CD39B7A635F}"/>
    <cellStyle name="Porcentagem 2 2 2 2 6 5 2 2 2" xfId="19559" xr:uid="{9E68478B-BA71-4F01-A1C3-418950D29FDB}"/>
    <cellStyle name="Porcentagem 2 2 2 2 6 5 2 2 2 2" xfId="19560" xr:uid="{28EF6477-1001-4908-824D-6150A538DCE9}"/>
    <cellStyle name="Porcentagem 2 2 2 2 6 5 2 3" xfId="19561" xr:uid="{9498369B-90C9-49A6-841F-DF7A76414F0B}"/>
    <cellStyle name="Porcentagem 2 2 2 2 6 5 3" xfId="19562" xr:uid="{C44259BB-FBBC-4765-A22B-B9D188DD5F91}"/>
    <cellStyle name="Porcentagem 2 2 2 2 6 5 3 2" xfId="19563" xr:uid="{84E8B7B7-994F-4513-87C4-FB3B3507D0F2}"/>
    <cellStyle name="Porcentagem 2 2 2 2 6 6" xfId="19564" xr:uid="{F88011C6-9DD7-45A2-8E9D-A35163086214}"/>
    <cellStyle name="Porcentagem 2 2 2 2 6 6 2" xfId="19565" xr:uid="{B89B4AE1-14C8-4C10-BF92-6D1634A47E1E}"/>
    <cellStyle name="Porcentagem 2 2 2 2 6 6 2 2" xfId="19566" xr:uid="{0F31207E-E330-44E6-8545-CF7D89DC4485}"/>
    <cellStyle name="Porcentagem 2 2 2 2 6 7" xfId="19567" xr:uid="{8AEE9E01-BAF8-4092-9D3F-33F10A9C0FB1}"/>
    <cellStyle name="Porcentagem 2 2 2 2 7" xfId="19568" xr:uid="{ACF202F1-3E60-4747-866D-28A3BE8C5CB4}"/>
    <cellStyle name="Porcentagem 2 2 2 2 8" xfId="19569" xr:uid="{D6CDCB63-C686-429E-A5DE-3BD7E31B717B}"/>
    <cellStyle name="Porcentagem 2 2 2 2 9" xfId="19570" xr:uid="{F9C35676-60F9-4A7B-A4FD-0FB6BA11F1B6}"/>
    <cellStyle name="Porcentagem 2 2 2 3" xfId="19571" xr:uid="{35271802-1309-435D-97DC-2FFF38BE47CD}"/>
    <cellStyle name="Porcentagem 2 2 2 3 2" xfId="19572" xr:uid="{D5781DEB-F37A-4660-82CA-9D7B4F205539}"/>
    <cellStyle name="Porcentagem 2 2 2 3 2 2" xfId="19573" xr:uid="{950E89A7-22B0-4177-A5F8-F893FE0AB163}"/>
    <cellStyle name="Porcentagem 2 2 2 3 3" xfId="19574" xr:uid="{AADD84F7-7A50-4707-BEC9-BBB082520D73}"/>
    <cellStyle name="Porcentagem 2 2 2 3 3 2" xfId="19575" xr:uid="{9A345B77-9636-492C-97C6-96AECD7FAAC9}"/>
    <cellStyle name="Porcentagem 2 2 2 3 4" xfId="19576" xr:uid="{0F04CC4A-1400-4B8A-B876-EC2B704B2B97}"/>
    <cellStyle name="Porcentagem 2 2 2 3 4 2" xfId="19577" xr:uid="{F19C4F2F-4ED9-4C0C-A20F-C5ADD0988B7A}"/>
    <cellStyle name="Porcentagem 2 2 2 4" xfId="19578" xr:uid="{A87AAA55-2016-47C8-8989-9B197B9CC87E}"/>
    <cellStyle name="Porcentagem 2 2 2 5" xfId="19579" xr:uid="{187F2AF1-FAF9-4849-8D03-747B8EDA78DF}"/>
    <cellStyle name="Porcentagem 2 2 2 6" xfId="19580" xr:uid="{97897447-159D-4662-88B9-F2106349DDDA}"/>
    <cellStyle name="Porcentagem 2 2 2 6 2" xfId="19581" xr:uid="{39B2457D-C290-466A-AF17-99E3C79645B2}"/>
    <cellStyle name="Porcentagem 2 2 2 6 2 2" xfId="19582" xr:uid="{F06B4224-E2F0-481A-970D-7855139B3613}"/>
    <cellStyle name="Porcentagem 2 2 2 6 2 2 2" xfId="19583" xr:uid="{B13E3EB1-826F-4948-B079-5F79CB0064AF}"/>
    <cellStyle name="Porcentagem 2 2 2 6 2 2 2 2" xfId="19584" xr:uid="{F1FEE89A-0A8B-4AA2-9948-BC67181B311A}"/>
    <cellStyle name="Porcentagem 2 2 2 6 2 2 2 2 2" xfId="19585" xr:uid="{26FBFBDF-902A-446B-BC0B-717619D7149E}"/>
    <cellStyle name="Porcentagem 2 2 2 6 2 2 2 2 2 2" xfId="19586" xr:uid="{62F8230A-7EC8-4D8F-B8E3-BFCB961F4C64}"/>
    <cellStyle name="Porcentagem 2 2 2 6 2 2 2 2 2 2 2" xfId="19587" xr:uid="{AD7C4CDB-D275-45DA-AE56-F8BDE1C3656E}"/>
    <cellStyle name="Porcentagem 2 2 2 6 2 2 2 2 2 2 2 2" xfId="19588" xr:uid="{6E26F60B-F943-45FE-8F36-739B0DC17BE0}"/>
    <cellStyle name="Porcentagem 2 2 2 6 2 2 2 2 2 2 2 2 2" xfId="19589" xr:uid="{03D0DABA-40B0-4ADD-96AE-AE3138283B21}"/>
    <cellStyle name="Porcentagem 2 2 2 6 2 2 2 2 2 2 2 2 2 2" xfId="19590" xr:uid="{D0C1849C-7829-4EF7-9A88-74785C504799}"/>
    <cellStyle name="Porcentagem 2 2 2 6 2 2 2 2 2 2 2 2 2 2 2" xfId="19591" xr:uid="{88C7412D-9150-4CB6-B401-52B7A52A3CFF}"/>
    <cellStyle name="Porcentagem 2 2 2 6 2 2 2 2 2 2 2 2 2 2 2 2" xfId="19592" xr:uid="{9A0FA708-F0AF-4F29-8574-F83C4853DDDB}"/>
    <cellStyle name="Porcentagem 2 2 2 6 2 2 2 2 2 2 2 2 3" xfId="19593" xr:uid="{E0D68D66-C10D-4016-A20A-71D7E609CB56}"/>
    <cellStyle name="Porcentagem 2 2 2 6 2 2 2 2 2 2 2 2 3 2" xfId="19594" xr:uid="{319FFB00-059C-493E-97A8-55C278AEF8AD}"/>
    <cellStyle name="Porcentagem 2 2 2 6 2 2 2 2 2 2 2 3" xfId="19595" xr:uid="{311524FB-8EFC-43FD-AB9E-4CA921C23434}"/>
    <cellStyle name="Porcentagem 2 2 2 6 2 2 2 2 2 2 2 3 2" xfId="19596" xr:uid="{6974D72E-B5D3-4696-B842-F43187789073}"/>
    <cellStyle name="Porcentagem 2 2 2 6 2 2 2 2 2 2 2 3 2 2" xfId="19597" xr:uid="{639BC534-B5EF-491B-91CA-20018B419CCE}"/>
    <cellStyle name="Porcentagem 2 2 2 6 2 2 2 2 2 2 3" xfId="19598" xr:uid="{E67117B4-0A29-46CC-B3CF-1C1D92970945}"/>
    <cellStyle name="Porcentagem 2 2 2 6 2 2 2 2 2 2 3 2" xfId="19599" xr:uid="{DA70EB31-31A3-495C-9869-267B79BD2353}"/>
    <cellStyle name="Porcentagem 2 2 2 6 2 2 2 2 2 2 3 2 2" xfId="19600" xr:uid="{30A5D5BA-2AE9-46AA-B69A-E256179E0245}"/>
    <cellStyle name="Porcentagem 2 2 2 6 2 2 2 2 2 2 3 2 2 2" xfId="19601" xr:uid="{495CEECA-D46C-41EF-A0D7-AB7644517B33}"/>
    <cellStyle name="Porcentagem 2 2 2 6 2 2 2 2 2 2 4" xfId="19602" xr:uid="{F31BA648-32F6-4FCF-9719-52E91817BD36}"/>
    <cellStyle name="Porcentagem 2 2 2 6 2 2 2 2 2 2 4 2" xfId="19603" xr:uid="{91BBEAB2-137D-42D7-830D-EEA124EE17A1}"/>
    <cellStyle name="Porcentagem 2 2 2 6 2 2 2 2 2 3" xfId="19604" xr:uid="{0C71657C-1B21-4575-9048-F0D64F2446FE}"/>
    <cellStyle name="Porcentagem 2 2 2 6 2 2 2 2 2 3 2" xfId="19605" xr:uid="{82781181-83CA-4ABA-874E-A7F652CE1ECA}"/>
    <cellStyle name="Porcentagem 2 2 2 6 2 2 2 2 2 3 2 2" xfId="19606" xr:uid="{20ABBD79-016D-4760-920F-44EE282AD155}"/>
    <cellStyle name="Porcentagem 2 2 2 6 2 2 2 2 2 3 2 2 2" xfId="19607" xr:uid="{9D8A169E-D49C-465B-90DA-2F30CBD8B93E}"/>
    <cellStyle name="Porcentagem 2 2 2 6 2 2 2 2 2 3 2 2 2 2" xfId="19608" xr:uid="{601A2717-A76E-4550-A703-400BD97AFA82}"/>
    <cellStyle name="Porcentagem 2 2 2 6 2 2 2 2 2 3 3" xfId="19609" xr:uid="{3EC5CC84-F1B0-42E3-9AE1-19030C422700}"/>
    <cellStyle name="Porcentagem 2 2 2 6 2 2 2 2 2 3 3 2" xfId="19610" xr:uid="{7DDFBA0B-1035-4F2B-8729-321FAD79A409}"/>
    <cellStyle name="Porcentagem 2 2 2 6 2 2 2 2 2 4" xfId="19611" xr:uid="{1AAAB72B-1B66-4C0F-8DAE-688113D9009B}"/>
    <cellStyle name="Porcentagem 2 2 2 6 2 2 2 2 2 4 2" xfId="19612" xr:uid="{10630A9A-51FC-4CD1-8541-DD1DA6EA4D84}"/>
    <cellStyle name="Porcentagem 2 2 2 6 2 2 2 2 2 4 2 2" xfId="19613" xr:uid="{1903864B-85A2-4103-A717-EDB6F4A5D976}"/>
    <cellStyle name="Porcentagem 2 2 2 6 2 2 2 2 3" xfId="19614" xr:uid="{832E72E9-75AD-47DB-A275-C540F6B71926}"/>
    <cellStyle name="Porcentagem 2 2 2 6 2 2 2 2 3 2" xfId="19615" xr:uid="{3474960F-B3A2-479E-894D-3ACE0D8F99F0}"/>
    <cellStyle name="Porcentagem 2 2 2 6 2 2 2 2 3 2 2" xfId="19616" xr:uid="{3E7A4AE2-F086-4B02-8CB4-10CD0EC18CF2}"/>
    <cellStyle name="Porcentagem 2 2 2 6 2 2 2 2 3 2 2 2" xfId="19617" xr:uid="{69D909B1-08E5-489A-BC85-E9C5E1DC56B7}"/>
    <cellStyle name="Porcentagem 2 2 2 6 2 2 2 2 3 2 2 2 2" xfId="19618" xr:uid="{C27EA317-770E-4635-B0B3-EC7D984C0A73}"/>
    <cellStyle name="Porcentagem 2 2 2 6 2 2 2 2 3 2 2 2 2 2" xfId="19619" xr:uid="{791B1635-EFF3-469F-9E3E-0620767A70EF}"/>
    <cellStyle name="Porcentagem 2 2 2 6 2 2 2 2 3 2 3" xfId="19620" xr:uid="{E967D376-EC5F-4293-BEBD-D640397671A5}"/>
    <cellStyle name="Porcentagem 2 2 2 6 2 2 2 2 3 2 3 2" xfId="19621" xr:uid="{1857E461-37FC-4059-83CB-7A4D59605AFE}"/>
    <cellStyle name="Porcentagem 2 2 2 6 2 2 2 2 3 3" xfId="19622" xr:uid="{6308983C-3057-4909-BA1C-D4A9DC89A025}"/>
    <cellStyle name="Porcentagem 2 2 2 6 2 2 2 2 3 3 2" xfId="19623" xr:uid="{7E2CAFF7-CC81-4C6D-BFFB-B00549DE92CE}"/>
    <cellStyle name="Porcentagem 2 2 2 6 2 2 2 2 3 3 2 2" xfId="19624" xr:uid="{2783BDFC-237C-4522-8A94-4B7129A15601}"/>
    <cellStyle name="Porcentagem 2 2 2 6 2 2 2 2 4" xfId="19625" xr:uid="{B0C61C82-3D50-43C8-B7E5-030F22294339}"/>
    <cellStyle name="Porcentagem 2 2 2 6 2 2 2 2 4 2" xfId="19626" xr:uid="{970A00DD-DBB8-4FE6-A680-5E9BC717BA84}"/>
    <cellStyle name="Porcentagem 2 2 2 6 2 2 2 2 4 2 2" xfId="19627" xr:uid="{4E290FCC-7807-4DEC-BA46-3B917EC14283}"/>
    <cellStyle name="Porcentagem 2 2 2 6 2 2 2 2 4 2 2 2" xfId="19628" xr:uid="{CD30E472-2955-4849-8B35-D7093A9E81C9}"/>
    <cellStyle name="Porcentagem 2 2 2 6 2 2 2 2 5" xfId="19629" xr:uid="{AA24C01B-2B4B-4FA0-9612-22951C2929FE}"/>
    <cellStyle name="Porcentagem 2 2 2 6 2 2 2 2 5 2" xfId="19630" xr:uid="{80266B9C-95E8-41A4-9788-F7E012E08E7A}"/>
    <cellStyle name="Porcentagem 2 2 2 6 2 2 2 3" xfId="19631" xr:uid="{EF2D561F-A2A3-4F23-974D-6E61D6BB0CD1}"/>
    <cellStyle name="Porcentagem 2 2 2 6 2 2 2 3 2" xfId="19632" xr:uid="{D9525E1E-F824-4E16-BF3F-8FCE5E86A067}"/>
    <cellStyle name="Porcentagem 2 2 2 6 2 2 2 3 2 2" xfId="19633" xr:uid="{65B5FBD2-F951-4F49-8E0A-5ABFF5094BF3}"/>
    <cellStyle name="Porcentagem 2 2 2 6 2 2 2 3 2 2 2" xfId="19634" xr:uid="{5DBFFA45-4020-444A-AE2F-38C554EEF3D2}"/>
    <cellStyle name="Porcentagem 2 2 2 6 2 2 2 3 2 2 2 2" xfId="19635" xr:uid="{A09CB4D2-634C-4E9C-82CA-956226A57CED}"/>
    <cellStyle name="Porcentagem 2 2 2 6 2 2 2 3 2 2 2 2 2" xfId="19636" xr:uid="{DBED98A0-A05B-40ED-8177-DFAE59EF0F97}"/>
    <cellStyle name="Porcentagem 2 2 2 6 2 2 2 3 2 2 2 2 2 2" xfId="19637" xr:uid="{D3E0D888-EA7E-48A8-B03F-A52E157DB79B}"/>
    <cellStyle name="Porcentagem 2 2 2 6 2 2 2 3 2 2 3" xfId="19638" xr:uid="{C7F08808-C985-4725-87A2-5DECC437F11C}"/>
    <cellStyle name="Porcentagem 2 2 2 6 2 2 2 3 2 2 3 2" xfId="19639" xr:uid="{F939F297-B747-44ED-B900-534B242AFB7D}"/>
    <cellStyle name="Porcentagem 2 2 2 6 2 2 2 3 2 3" xfId="19640" xr:uid="{C13A40BB-38D8-4539-8C29-B19AACD51CFE}"/>
    <cellStyle name="Porcentagem 2 2 2 6 2 2 2 3 2 3 2" xfId="19641" xr:uid="{561620C8-2704-4E5E-98AD-89453BD90768}"/>
    <cellStyle name="Porcentagem 2 2 2 6 2 2 2 3 2 3 2 2" xfId="19642" xr:uid="{F2EA8658-D304-4234-A32C-17F8DD1FE8CC}"/>
    <cellStyle name="Porcentagem 2 2 2 6 2 2 2 3 3" xfId="19643" xr:uid="{7C070D12-AD02-4A0A-B810-65F869A84B0D}"/>
    <cellStyle name="Porcentagem 2 2 2 6 2 2 2 3 3 2" xfId="19644" xr:uid="{885E7803-1099-4F22-9F21-874ABC6524C0}"/>
    <cellStyle name="Porcentagem 2 2 2 6 2 2 2 3 3 2 2" xfId="19645" xr:uid="{88506879-D0D3-422E-BFC4-B0C30BF8AA59}"/>
    <cellStyle name="Porcentagem 2 2 2 6 2 2 2 3 3 2 2 2" xfId="19646" xr:uid="{E0E5CB27-CA71-4B0B-B68B-DC65A8ED8A50}"/>
    <cellStyle name="Porcentagem 2 2 2 6 2 2 2 3 4" xfId="19647" xr:uid="{46E24784-E03B-445F-89F7-ABB87B6F845E}"/>
    <cellStyle name="Porcentagem 2 2 2 6 2 2 2 3 4 2" xfId="19648" xr:uid="{C86EE31F-769C-4A18-A168-125E9417B94A}"/>
    <cellStyle name="Porcentagem 2 2 2 6 2 2 2 4" xfId="19649" xr:uid="{285BE2A4-A73E-4B88-8952-1DE1044FC6C8}"/>
    <cellStyle name="Porcentagem 2 2 2 6 2 2 2 4 2" xfId="19650" xr:uid="{900754FB-7EE2-40E5-B5AB-D0FEBA3D6A76}"/>
    <cellStyle name="Porcentagem 2 2 2 6 2 2 2 4 2 2" xfId="19651" xr:uid="{8D160940-FA37-4C8C-9178-6B15BCF2DD54}"/>
    <cellStyle name="Porcentagem 2 2 2 6 2 2 2 4 2 2 2" xfId="19652" xr:uid="{4FCA7017-1D17-40F0-B4AE-5817A728E7DC}"/>
    <cellStyle name="Porcentagem 2 2 2 6 2 2 2 4 2 2 2 2" xfId="19653" xr:uid="{142A0499-B9EC-4414-9432-25917FBB044A}"/>
    <cellStyle name="Porcentagem 2 2 2 6 2 2 2 4 3" xfId="19654" xr:uid="{89F41A9F-F234-44C0-9FD4-AB753F4855E7}"/>
    <cellStyle name="Porcentagem 2 2 2 6 2 2 2 4 3 2" xfId="19655" xr:uid="{00C38EAD-D1F7-45A8-A01A-F18BB54B3093}"/>
    <cellStyle name="Porcentagem 2 2 2 6 2 2 2 5" xfId="19656" xr:uid="{31F70D52-DCBA-4996-AC52-93D1E50793C4}"/>
    <cellStyle name="Porcentagem 2 2 2 6 2 2 2 5 2" xfId="19657" xr:uid="{6C4FF304-432D-4559-AB73-27BD9C80E9AA}"/>
    <cellStyle name="Porcentagem 2 2 2 6 2 2 2 5 2 2" xfId="19658" xr:uid="{D0FE5D87-2AAC-4934-95C6-75DD4DDF1DAC}"/>
    <cellStyle name="Porcentagem 2 2 2 6 2 2 3" xfId="19659" xr:uid="{64AD4A83-226C-4286-8BCC-A8302A49B54F}"/>
    <cellStyle name="Porcentagem 2 2 2 6 2 2 3 2" xfId="19660" xr:uid="{54C03C81-EE38-4C28-9B49-91060E6C607B}"/>
    <cellStyle name="Porcentagem 2 2 2 6 2 2 3 2 2" xfId="19661" xr:uid="{5C00436E-0E01-4392-9870-A9F7B26DC273}"/>
    <cellStyle name="Porcentagem 2 2 2 6 2 2 3 2 2 2" xfId="19662" xr:uid="{615AA3C0-3C38-45B5-BEB8-69C90AC9D1AE}"/>
    <cellStyle name="Porcentagem 2 2 2 6 2 2 3 2 2 2 2" xfId="19663" xr:uid="{19D72214-D93E-482F-B64B-F8506B50949D}"/>
    <cellStyle name="Porcentagem 2 2 2 6 2 2 3 2 2 2 2 2" xfId="19664" xr:uid="{A33008F2-C66F-495D-9AE9-C21F5BE3158A}"/>
    <cellStyle name="Porcentagem 2 2 2 6 2 2 3 2 2 2 2 2 2" xfId="19665" xr:uid="{FE98928B-EED4-4354-963D-A042CE6EE4C2}"/>
    <cellStyle name="Porcentagem 2 2 2 6 2 2 3 2 2 2 2 2 2 2" xfId="19666" xr:uid="{FC4ABF05-FCF2-4CFB-8A34-2BAA6E6F2586}"/>
    <cellStyle name="Porcentagem 2 2 2 6 2 2 3 2 2 2 3" xfId="19667" xr:uid="{81CC7D29-48C8-4E8D-BC0C-D956A451CE7B}"/>
    <cellStyle name="Porcentagem 2 2 2 6 2 2 3 2 2 2 3 2" xfId="19668" xr:uid="{DFC8C2D0-5AD4-4426-A83A-A1A6CB104BD7}"/>
    <cellStyle name="Porcentagem 2 2 2 6 2 2 3 2 2 3" xfId="19669" xr:uid="{AB75A776-F233-438E-99F1-FC08905E2529}"/>
    <cellStyle name="Porcentagem 2 2 2 6 2 2 3 2 2 3 2" xfId="19670" xr:uid="{D7030B15-8AC4-4056-9E59-1735478FFF88}"/>
    <cellStyle name="Porcentagem 2 2 2 6 2 2 3 2 2 3 2 2" xfId="19671" xr:uid="{C5CAD911-2D26-4A85-983E-5381BD34743C}"/>
    <cellStyle name="Porcentagem 2 2 2 6 2 2 3 2 3" xfId="19672" xr:uid="{3A22A74B-6BDB-42E7-894D-7D2257EA8243}"/>
    <cellStyle name="Porcentagem 2 2 2 6 2 2 3 2 3 2" xfId="19673" xr:uid="{DCD8FF7A-759A-49C9-B49B-E7EA5B9BAAD7}"/>
    <cellStyle name="Porcentagem 2 2 2 6 2 2 3 2 3 2 2" xfId="19674" xr:uid="{B272BEDC-83BC-43DB-9A06-EDFD8A4945FB}"/>
    <cellStyle name="Porcentagem 2 2 2 6 2 2 3 2 3 2 2 2" xfId="19675" xr:uid="{F748826A-2078-4D67-A5EA-A7F0B4558EE2}"/>
    <cellStyle name="Porcentagem 2 2 2 6 2 2 3 2 4" xfId="19676" xr:uid="{1FF9E16D-D7E9-487E-8458-5893D2CE8D99}"/>
    <cellStyle name="Porcentagem 2 2 2 6 2 2 3 2 4 2" xfId="19677" xr:uid="{05B9127D-10C8-4FB3-A2A6-F069CF1EA302}"/>
    <cellStyle name="Porcentagem 2 2 2 6 2 2 3 3" xfId="19678" xr:uid="{AD016382-FAB9-4CC9-A3A7-F9E2DB818CD7}"/>
    <cellStyle name="Porcentagem 2 2 2 6 2 2 3 3 2" xfId="19679" xr:uid="{011ADFFD-2047-4248-A228-AB70A0C1B43C}"/>
    <cellStyle name="Porcentagem 2 2 2 6 2 2 3 3 2 2" xfId="19680" xr:uid="{6EEDBAC1-539C-4B8A-8792-D15F364CE33C}"/>
    <cellStyle name="Porcentagem 2 2 2 6 2 2 3 3 2 2 2" xfId="19681" xr:uid="{B64A7053-A268-4A60-8F4D-DCE7E537EB86}"/>
    <cellStyle name="Porcentagem 2 2 2 6 2 2 3 3 2 2 2 2" xfId="19682" xr:uid="{73A29E0D-1373-4573-8A7F-7DB91560BE46}"/>
    <cellStyle name="Porcentagem 2 2 2 6 2 2 3 3 3" xfId="19683" xr:uid="{84A4CB30-7230-4BC1-B97D-C906BD193714}"/>
    <cellStyle name="Porcentagem 2 2 2 6 2 2 3 3 3 2" xfId="19684" xr:uid="{EF35532E-2FCE-40AF-A922-BA481FE94FEE}"/>
    <cellStyle name="Porcentagem 2 2 2 6 2 2 3 4" xfId="19685" xr:uid="{696F44AE-5DB9-4572-8DA6-FB6CB3C9D40E}"/>
    <cellStyle name="Porcentagem 2 2 2 6 2 2 3 4 2" xfId="19686" xr:uid="{172B25C1-349B-416B-9258-62548798EC48}"/>
    <cellStyle name="Porcentagem 2 2 2 6 2 2 3 4 2 2" xfId="19687" xr:uid="{831067CF-9B52-4881-8898-C9ED056F1C31}"/>
    <cellStyle name="Porcentagem 2 2 2 6 2 2 4" xfId="19688" xr:uid="{052AD857-04AF-453C-8EF0-35B473072C49}"/>
    <cellStyle name="Porcentagem 2 2 2 6 2 2 4 2" xfId="19689" xr:uid="{5812B02D-73F2-42C0-AC77-75F11213B2C4}"/>
    <cellStyle name="Porcentagem 2 2 2 6 2 2 4 2 2" xfId="19690" xr:uid="{952198A7-4A54-4D1E-80E4-C00FCECD7E61}"/>
    <cellStyle name="Porcentagem 2 2 2 6 2 2 4 2 2 2" xfId="19691" xr:uid="{106A1263-7DBD-4D40-AEFF-FCC28770DF73}"/>
    <cellStyle name="Porcentagem 2 2 2 6 2 2 4 2 2 2 2" xfId="19692" xr:uid="{CA4BDC40-1542-4FD2-B27F-4D9A86D1984A}"/>
    <cellStyle name="Porcentagem 2 2 2 6 2 2 4 2 2 2 2 2" xfId="19693" xr:uid="{903084EF-FF98-4EAD-BA4A-D884946C2749}"/>
    <cellStyle name="Porcentagem 2 2 2 6 2 2 4 2 3" xfId="19694" xr:uid="{9C11E454-A0FC-4291-9CDF-70EAFAD29DB0}"/>
    <cellStyle name="Porcentagem 2 2 2 6 2 2 4 2 3 2" xfId="19695" xr:uid="{D23AE53B-608A-4FEF-9ADE-0A16D3B7C4BC}"/>
    <cellStyle name="Porcentagem 2 2 2 6 2 2 4 3" xfId="19696" xr:uid="{0057E415-0BDD-41FA-98FA-A2777EBF4F5C}"/>
    <cellStyle name="Porcentagem 2 2 2 6 2 2 4 3 2" xfId="19697" xr:uid="{80671775-1E83-4F7B-8959-1D89F62B989C}"/>
    <cellStyle name="Porcentagem 2 2 2 6 2 2 4 3 2 2" xfId="19698" xr:uid="{B21693D5-E846-4B95-B303-BD868BFEAC02}"/>
    <cellStyle name="Porcentagem 2 2 2 6 2 2 5" xfId="19699" xr:uid="{832D97CB-96BA-4D3B-96F5-7804F92F874A}"/>
    <cellStyle name="Porcentagem 2 2 2 6 2 2 5 2" xfId="19700" xr:uid="{08149817-F643-4219-8B8C-6DB98856A780}"/>
    <cellStyle name="Porcentagem 2 2 2 6 2 2 5 2 2" xfId="19701" xr:uid="{923D448A-76BE-4709-B0FD-0B691FDB4502}"/>
    <cellStyle name="Porcentagem 2 2 2 6 2 2 5 2 2 2" xfId="19702" xr:uid="{345EB56A-0D9F-4D8D-A00E-0154C9494254}"/>
    <cellStyle name="Porcentagem 2 2 2 6 2 2 6" xfId="19703" xr:uid="{ED536F70-E576-4CD0-A983-A22EF5A96191}"/>
    <cellStyle name="Porcentagem 2 2 2 6 2 2 6 2" xfId="19704" xr:uid="{B4855479-BEDF-4CEC-878F-7C874C851517}"/>
    <cellStyle name="Porcentagem 2 2 2 6 2 3" xfId="19705" xr:uid="{72942E7A-7CD2-4CE0-9D6F-FD17D82A3D92}"/>
    <cellStyle name="Porcentagem 2 2 2 6 2 3 2" xfId="19706" xr:uid="{6E24F84E-ABFE-4789-A2C2-0D5143EFF19F}"/>
    <cellStyle name="Porcentagem 2 2 2 6 2 3 2 2" xfId="19707" xr:uid="{AFEA8756-6007-462E-AAE7-A62592B2CE5A}"/>
    <cellStyle name="Porcentagem 2 2 2 6 2 3 2 2 2" xfId="19708" xr:uid="{C3C97DD6-9EC0-45E6-B1E0-45C1E1C0D558}"/>
    <cellStyle name="Porcentagem 2 2 2 6 2 3 2 2 2 2" xfId="19709" xr:uid="{1CC044AB-4F2F-49FD-B501-75C707378176}"/>
    <cellStyle name="Porcentagem 2 2 2 6 2 3 2 2 2 2 2" xfId="19710" xr:uid="{2567025E-B644-401E-865F-0AA9CF0A16A9}"/>
    <cellStyle name="Porcentagem 2 2 2 6 2 3 2 2 2 2 2 2" xfId="19711" xr:uid="{A04DD13C-593B-4882-AF17-CD0F46233AA1}"/>
    <cellStyle name="Porcentagem 2 2 2 6 2 3 2 2 2 2 2 2 2" xfId="19712" xr:uid="{E77A520D-6C14-4D91-97FA-84F77FA51B32}"/>
    <cellStyle name="Porcentagem 2 2 2 6 2 3 2 2 2 2 2 2 2 2" xfId="19713" xr:uid="{6583E5B3-22B5-4D45-8B1C-81D9CD46DBC1}"/>
    <cellStyle name="Porcentagem 2 2 2 6 2 3 2 2 2 2 3" xfId="19714" xr:uid="{FBFF785C-EB3A-4F6C-A393-507AC0C98D54}"/>
    <cellStyle name="Porcentagem 2 2 2 6 2 3 2 2 2 2 3 2" xfId="19715" xr:uid="{4D225BF8-21E3-4D6A-AB01-C925D0C45039}"/>
    <cellStyle name="Porcentagem 2 2 2 6 2 3 2 2 2 3" xfId="19716" xr:uid="{D4B7C7ED-599A-4366-AA60-FADD030BF8A8}"/>
    <cellStyle name="Porcentagem 2 2 2 6 2 3 2 2 2 3 2" xfId="19717" xr:uid="{619341D9-6058-42BB-9938-A4FFCBEC2256}"/>
    <cellStyle name="Porcentagem 2 2 2 6 2 3 2 2 2 3 2 2" xfId="19718" xr:uid="{74BAE2A8-E138-41AC-85DF-21DD01865911}"/>
    <cellStyle name="Porcentagem 2 2 2 6 2 3 2 2 3" xfId="19719" xr:uid="{A1AFACB3-32BE-48FD-B8EA-65E1406594FA}"/>
    <cellStyle name="Porcentagem 2 2 2 6 2 3 2 2 3 2" xfId="19720" xr:uid="{D3217A89-279B-4B5F-8B20-E64CD613B870}"/>
    <cellStyle name="Porcentagem 2 2 2 6 2 3 2 2 3 2 2" xfId="19721" xr:uid="{E91D49A1-3037-4985-8417-490C9500BE78}"/>
    <cellStyle name="Porcentagem 2 2 2 6 2 3 2 2 3 2 2 2" xfId="19722" xr:uid="{0855FB34-0580-403F-8A25-E0C7A98FD221}"/>
    <cellStyle name="Porcentagem 2 2 2 6 2 3 2 2 4" xfId="19723" xr:uid="{FD09C9C8-81EA-450D-B795-F95C24EC6192}"/>
    <cellStyle name="Porcentagem 2 2 2 6 2 3 2 2 4 2" xfId="19724" xr:uid="{88E29185-5F92-4303-AC4B-7E4C965CCD35}"/>
    <cellStyle name="Porcentagem 2 2 2 6 2 3 2 3" xfId="19725" xr:uid="{26AD16B6-A750-4CEB-8FF1-81E0E196B300}"/>
    <cellStyle name="Porcentagem 2 2 2 6 2 3 2 3 2" xfId="19726" xr:uid="{C853FBD5-70FF-490B-8871-8D19E8EE58E9}"/>
    <cellStyle name="Porcentagem 2 2 2 6 2 3 2 3 2 2" xfId="19727" xr:uid="{54CFD13D-1654-435F-89CA-0ED63BC46274}"/>
    <cellStyle name="Porcentagem 2 2 2 6 2 3 2 3 2 2 2" xfId="19728" xr:uid="{78544F51-5E42-4F43-86A8-A68ADD4A4CC6}"/>
    <cellStyle name="Porcentagem 2 2 2 6 2 3 2 3 2 2 2 2" xfId="19729" xr:uid="{EDE81409-DEB3-4696-AB0D-BF88194AA26C}"/>
    <cellStyle name="Porcentagem 2 2 2 6 2 3 2 3 3" xfId="19730" xr:uid="{900390B3-E0E5-4987-A834-AF13F074D24F}"/>
    <cellStyle name="Porcentagem 2 2 2 6 2 3 2 3 3 2" xfId="19731" xr:uid="{46E71344-E70A-43AE-B73A-76ACAE9CF73B}"/>
    <cellStyle name="Porcentagem 2 2 2 6 2 3 2 4" xfId="19732" xr:uid="{46C672B4-F0FE-4793-8632-E4F030E2CF8A}"/>
    <cellStyle name="Porcentagem 2 2 2 6 2 3 2 4 2" xfId="19733" xr:uid="{C1887B8B-AC10-4B4F-AD6A-933C9228F0F9}"/>
    <cellStyle name="Porcentagem 2 2 2 6 2 3 2 4 2 2" xfId="19734" xr:uid="{18D919F7-DE96-445B-94FD-F8E935118680}"/>
    <cellStyle name="Porcentagem 2 2 2 6 2 3 3" xfId="19735" xr:uid="{8BE21061-64B3-4A2F-8500-F44102EBA8BC}"/>
    <cellStyle name="Porcentagem 2 2 2 6 2 3 3 2" xfId="19736" xr:uid="{599F57AF-4BE0-4F58-818A-DE3ED45247EF}"/>
    <cellStyle name="Porcentagem 2 2 2 6 2 3 3 2 2" xfId="19737" xr:uid="{FC198472-BDF3-4A78-8658-C9C57E02D012}"/>
    <cellStyle name="Porcentagem 2 2 2 6 2 3 3 2 2 2" xfId="19738" xr:uid="{05D09EA1-F270-43EA-99F4-E37DB400C5E5}"/>
    <cellStyle name="Porcentagem 2 2 2 6 2 3 3 2 2 2 2" xfId="19739" xr:uid="{BE3FE8F3-E1F6-4718-8487-F6C48D6788E5}"/>
    <cellStyle name="Porcentagem 2 2 2 6 2 3 3 2 2 2 2 2" xfId="19740" xr:uid="{0ED2ABFD-D5BA-4541-A554-73D15156480A}"/>
    <cellStyle name="Porcentagem 2 2 2 6 2 3 3 2 3" xfId="19741" xr:uid="{6C59D98E-9384-4A3D-8A5E-E6A92BBFDFAB}"/>
    <cellStyle name="Porcentagem 2 2 2 6 2 3 3 2 3 2" xfId="19742" xr:uid="{FA2BB9CA-9D5E-4A7C-AF81-B78D35BFB07A}"/>
    <cellStyle name="Porcentagem 2 2 2 6 2 3 3 3" xfId="19743" xr:uid="{B8EEB08B-A630-4546-AD9E-512996709218}"/>
    <cellStyle name="Porcentagem 2 2 2 6 2 3 3 3 2" xfId="19744" xr:uid="{F405BFF5-E4AE-47CE-9564-C6FB98993170}"/>
    <cellStyle name="Porcentagem 2 2 2 6 2 3 3 3 2 2" xfId="19745" xr:uid="{44CCC85E-DAFF-4484-9118-D3E0FF7D84FF}"/>
    <cellStyle name="Porcentagem 2 2 2 6 2 3 4" xfId="19746" xr:uid="{C7E2CD22-0A9E-451D-8D60-E157A29FAC66}"/>
    <cellStyle name="Porcentagem 2 2 2 6 2 3 4 2" xfId="19747" xr:uid="{7A89A768-FD4C-4111-AB32-6E7E1E321936}"/>
    <cellStyle name="Porcentagem 2 2 2 6 2 3 4 2 2" xfId="19748" xr:uid="{95386C35-BC65-4AD3-B5F8-56B9E2EE7D9D}"/>
    <cellStyle name="Porcentagem 2 2 2 6 2 3 4 2 2 2" xfId="19749" xr:uid="{9F71A998-C513-48F1-9825-510E527EF5F4}"/>
    <cellStyle name="Porcentagem 2 2 2 6 2 3 5" xfId="19750" xr:uid="{683AC5B3-CBA3-4A6D-9903-0D2BDB7757C3}"/>
    <cellStyle name="Porcentagem 2 2 2 6 2 3 5 2" xfId="19751" xr:uid="{324143E9-B7A8-48D9-87F2-EB5BA23F057D}"/>
    <cellStyle name="Porcentagem 2 2 2 6 2 4" xfId="19752" xr:uid="{2BCAC405-E7C4-4CC5-9056-4FFE7E01F06D}"/>
    <cellStyle name="Porcentagem 2 2 2 6 2 4 2" xfId="19753" xr:uid="{3E75B41D-3636-4B3E-A024-68858D3266F9}"/>
    <cellStyle name="Porcentagem 2 2 2 6 2 4 2 2" xfId="19754" xr:uid="{6BBA63D9-2245-42EC-96A8-0779CC86096E}"/>
    <cellStyle name="Porcentagem 2 2 2 6 2 4 2 2 2" xfId="19755" xr:uid="{A920DD51-466E-4F8F-BA87-AD02BDE2DE36}"/>
    <cellStyle name="Porcentagem 2 2 2 6 2 4 2 2 2 2" xfId="19756" xr:uid="{8CDC1EFC-30AC-4370-9C05-DAC4788854F3}"/>
    <cellStyle name="Porcentagem 2 2 2 6 2 4 2 2 2 2 2" xfId="19757" xr:uid="{4CAC3255-CE33-4DFF-95FE-A06ABAB79A03}"/>
    <cellStyle name="Porcentagem 2 2 2 6 2 4 2 2 2 2 2 2" xfId="19758" xr:uid="{43D98B96-67EB-4E2F-9661-8BDA0E0463BA}"/>
    <cellStyle name="Porcentagem 2 2 2 6 2 4 2 2 3" xfId="19759" xr:uid="{D6435645-4F85-4766-9129-8CFC51D80D84}"/>
    <cellStyle name="Porcentagem 2 2 2 6 2 4 2 2 3 2" xfId="19760" xr:uid="{847B183A-2908-4C2A-816D-DEBC622178F1}"/>
    <cellStyle name="Porcentagem 2 2 2 6 2 4 2 3" xfId="19761" xr:uid="{DA79B76A-B281-447A-A3DA-50EEEAB6F2B4}"/>
    <cellStyle name="Porcentagem 2 2 2 6 2 4 2 3 2" xfId="19762" xr:uid="{0D833A73-2375-4B38-A642-E382AF394112}"/>
    <cellStyle name="Porcentagem 2 2 2 6 2 4 2 3 2 2" xfId="19763" xr:uid="{91FED2BB-C76C-4A54-84C3-AF6C8921424B}"/>
    <cellStyle name="Porcentagem 2 2 2 6 2 4 3" xfId="19764" xr:uid="{2671EAF0-F7EA-4C8B-9F25-548868D2AB48}"/>
    <cellStyle name="Porcentagem 2 2 2 6 2 4 3 2" xfId="19765" xr:uid="{2DF28ED6-9CCD-42AE-A64C-64441A605982}"/>
    <cellStyle name="Porcentagem 2 2 2 6 2 4 3 2 2" xfId="19766" xr:uid="{51494A93-6B38-496A-9858-E9829E5E3EF2}"/>
    <cellStyle name="Porcentagem 2 2 2 6 2 4 3 2 2 2" xfId="19767" xr:uid="{E6BC5A09-1EDE-4B71-8856-228DF6EC3C29}"/>
    <cellStyle name="Porcentagem 2 2 2 6 2 4 4" xfId="19768" xr:uid="{F6BFF820-1C9C-4108-B09A-3A4DB9D7A6A0}"/>
    <cellStyle name="Porcentagem 2 2 2 6 2 4 4 2" xfId="19769" xr:uid="{7DC3E96C-4774-4E76-B89E-DBD285975FB8}"/>
    <cellStyle name="Porcentagem 2 2 2 6 2 5" xfId="19770" xr:uid="{4B6FCA90-1373-46AE-837A-3E7F8FF0C473}"/>
    <cellStyle name="Porcentagem 2 2 2 6 2 5 2" xfId="19771" xr:uid="{0806CA04-813E-4551-A477-BA555EEF324F}"/>
    <cellStyle name="Porcentagem 2 2 2 6 2 5 2 2" xfId="19772" xr:uid="{97085190-D53F-4BED-B4DC-CC0A777598CC}"/>
    <cellStyle name="Porcentagem 2 2 2 6 2 5 2 2 2" xfId="19773" xr:uid="{159B55B6-DBF1-409E-A91F-772B9C253928}"/>
    <cellStyle name="Porcentagem 2 2 2 6 2 5 2 2 2 2" xfId="19774" xr:uid="{067B5A95-B343-4ED5-8666-459D46B09D64}"/>
    <cellStyle name="Porcentagem 2 2 2 6 2 5 3" xfId="19775" xr:uid="{9C8BA24C-281A-431F-ACB2-638FF97A29BC}"/>
    <cellStyle name="Porcentagem 2 2 2 6 2 5 3 2" xfId="19776" xr:uid="{F5401270-7CDD-412F-A45D-C3ECF0107DCA}"/>
    <cellStyle name="Porcentagem 2 2 2 6 2 6" xfId="19777" xr:uid="{C8E9164B-9A52-4672-BDED-7EB38D7B904A}"/>
    <cellStyle name="Porcentagem 2 2 2 6 2 6 2" xfId="19778" xr:uid="{EC409BD3-E7C4-437B-837C-3F9DC7074022}"/>
    <cellStyle name="Porcentagem 2 2 2 6 2 6 2 2" xfId="19779" xr:uid="{77AA81F5-F574-47F0-A8C5-8872B1482F82}"/>
    <cellStyle name="Porcentagem 2 2 2 6 3" xfId="19780" xr:uid="{B85E0A8A-8389-4AD8-A9C2-4D6C87B9D978}"/>
    <cellStyle name="Porcentagem 2 2 2 6 3 2" xfId="19781" xr:uid="{AEEC3879-F945-44CF-B47A-FCC6166DD453}"/>
    <cellStyle name="Porcentagem 2 2 2 6 3 2 2" xfId="19782" xr:uid="{23FD4B16-C046-4936-8082-A1EA2C05333D}"/>
    <cellStyle name="Porcentagem 2 2 2 6 3 2 2 2" xfId="19783" xr:uid="{52442A9D-D871-471C-AE88-148A84AAEAE6}"/>
    <cellStyle name="Porcentagem 2 2 2 6 3 2 2 2 2" xfId="19784" xr:uid="{8A15B94E-D9FA-4155-BC52-3C995DA02548}"/>
    <cellStyle name="Porcentagem 2 2 2 6 3 2 2 2 2 2" xfId="19785" xr:uid="{09966DFD-15B6-4D1E-A037-125BA6A43F13}"/>
    <cellStyle name="Porcentagem 2 2 2 6 3 2 2 2 2 2 2" xfId="19786" xr:uid="{9B59B349-904B-4F79-86B8-9F2055CD93DC}"/>
    <cellStyle name="Porcentagem 2 2 2 6 3 2 2 2 2 2 2 2" xfId="19787" xr:uid="{A372C8BA-AB54-4BC0-845E-33E49A7ABA17}"/>
    <cellStyle name="Porcentagem 2 2 2 6 3 2 2 2 2 2 2 2 2" xfId="19788" xr:uid="{C7C37F22-CA8E-48B4-BEBA-39EF649F090B}"/>
    <cellStyle name="Porcentagem 2 2 2 6 3 2 2 2 2 2 2 2 2 2" xfId="19789" xr:uid="{37077C48-4124-40B4-B927-A91D0DBA4A1B}"/>
    <cellStyle name="Porcentagem 2 2 2 6 3 2 2 2 2 2 3" xfId="19790" xr:uid="{AD753C14-31B4-4D35-9D2E-422A696FC351}"/>
    <cellStyle name="Porcentagem 2 2 2 6 3 2 2 2 2 2 3 2" xfId="19791" xr:uid="{DA2037CF-0210-4E56-A5C8-337FD20104F0}"/>
    <cellStyle name="Porcentagem 2 2 2 6 3 2 2 2 2 3" xfId="19792" xr:uid="{393F2258-A527-4DD6-858E-B4AD8D74F23B}"/>
    <cellStyle name="Porcentagem 2 2 2 6 3 2 2 2 2 3 2" xfId="19793" xr:uid="{ACA0204D-F0DA-49DB-82EF-F8ADBDEE49E5}"/>
    <cellStyle name="Porcentagem 2 2 2 6 3 2 2 2 2 3 2 2" xfId="19794" xr:uid="{1CB00F4C-8640-4B91-8909-6F51EA687130}"/>
    <cellStyle name="Porcentagem 2 2 2 6 3 2 2 2 3" xfId="19795" xr:uid="{F9DC9F5C-BAA2-46BC-81FA-7076E9859243}"/>
    <cellStyle name="Porcentagem 2 2 2 6 3 2 2 2 3 2" xfId="19796" xr:uid="{F855F98D-61DB-4861-9351-B4682971A8C2}"/>
    <cellStyle name="Porcentagem 2 2 2 6 3 2 2 2 3 2 2" xfId="19797" xr:uid="{7CDC59EE-2BA7-4EA6-8CA4-1ABC76163DB1}"/>
    <cellStyle name="Porcentagem 2 2 2 6 3 2 2 2 3 2 2 2" xfId="19798" xr:uid="{E74239E1-BE7E-4CA9-95EC-27EC53C04167}"/>
    <cellStyle name="Porcentagem 2 2 2 6 3 2 2 2 4" xfId="19799" xr:uid="{668F64F8-77FD-4219-992C-DCDC69605F18}"/>
    <cellStyle name="Porcentagem 2 2 2 6 3 2 2 2 4 2" xfId="19800" xr:uid="{D63EB781-6958-4648-B944-A637113F77E1}"/>
    <cellStyle name="Porcentagem 2 2 2 6 3 2 2 3" xfId="19801" xr:uid="{5351B361-5E4D-4D4A-9715-3920C2F8E640}"/>
    <cellStyle name="Porcentagem 2 2 2 6 3 2 2 3 2" xfId="19802" xr:uid="{B02A7C5C-CD9F-482A-9670-2005C31435AC}"/>
    <cellStyle name="Porcentagem 2 2 2 6 3 2 2 3 2 2" xfId="19803" xr:uid="{5DBC08CB-0BC5-45C2-AA8D-7EB4AC96FCFA}"/>
    <cellStyle name="Porcentagem 2 2 2 6 3 2 2 3 2 2 2" xfId="19804" xr:uid="{016359C7-4121-4EA3-8E3F-93B9E9D26200}"/>
    <cellStyle name="Porcentagem 2 2 2 6 3 2 2 3 2 2 2 2" xfId="19805" xr:uid="{B7EE37CF-D1D1-4530-B012-0FEF139F016B}"/>
    <cellStyle name="Porcentagem 2 2 2 6 3 2 2 3 3" xfId="19806" xr:uid="{7A2C4503-1682-4D76-885D-214485667E15}"/>
    <cellStyle name="Porcentagem 2 2 2 6 3 2 2 3 3 2" xfId="19807" xr:uid="{83AD1C02-B1E3-4B37-827C-201C15B4BBC6}"/>
    <cellStyle name="Porcentagem 2 2 2 6 3 2 2 4" xfId="19808" xr:uid="{F45F1733-D4EF-4C39-9C51-9288DB681CA8}"/>
    <cellStyle name="Porcentagem 2 2 2 6 3 2 2 4 2" xfId="19809" xr:uid="{7EEB02C5-0327-469A-B249-2D5A6F75A67D}"/>
    <cellStyle name="Porcentagem 2 2 2 6 3 2 2 4 2 2" xfId="19810" xr:uid="{75478CEB-9318-412E-8857-2278D96B3B77}"/>
    <cellStyle name="Porcentagem 2 2 2 6 3 2 3" xfId="19811" xr:uid="{CA23A998-2444-40F7-BCC5-ECF1242D4CA6}"/>
    <cellStyle name="Porcentagem 2 2 2 6 3 2 3 2" xfId="19812" xr:uid="{A6289440-31B1-4175-9730-A6D4363BFA5C}"/>
    <cellStyle name="Porcentagem 2 2 2 6 3 2 3 2 2" xfId="19813" xr:uid="{6750FCC8-1AB0-49AA-B31E-4F87BEA87C87}"/>
    <cellStyle name="Porcentagem 2 2 2 6 3 2 3 2 2 2" xfId="19814" xr:uid="{651BE008-6DA1-4148-8195-0EE3350A5985}"/>
    <cellStyle name="Porcentagem 2 2 2 6 3 2 3 2 2 2 2" xfId="19815" xr:uid="{71118D88-01CB-4A94-A62D-EACB7D8AD9A6}"/>
    <cellStyle name="Porcentagem 2 2 2 6 3 2 3 2 2 2 2 2" xfId="19816" xr:uid="{7E042AAE-3A83-4351-8E06-C76C54B2900F}"/>
    <cellStyle name="Porcentagem 2 2 2 6 3 2 3 2 3" xfId="19817" xr:uid="{305DA717-5E9C-4727-AE2C-532E9E805601}"/>
    <cellStyle name="Porcentagem 2 2 2 6 3 2 3 2 3 2" xfId="19818" xr:uid="{1E85C785-6AF4-48B1-B188-DB3CDA86D322}"/>
    <cellStyle name="Porcentagem 2 2 2 6 3 2 3 3" xfId="19819" xr:uid="{81CD1EC6-59E0-4605-BF44-304FCABC4CF6}"/>
    <cellStyle name="Porcentagem 2 2 2 6 3 2 3 3 2" xfId="19820" xr:uid="{4680B144-F396-4C1E-ABEA-BD4A9AEC79F7}"/>
    <cellStyle name="Porcentagem 2 2 2 6 3 2 3 3 2 2" xfId="19821" xr:uid="{EB27CAA6-17E3-4E9D-9E59-7FA22D8CD707}"/>
    <cellStyle name="Porcentagem 2 2 2 6 3 2 4" xfId="19822" xr:uid="{5843641D-BF0F-4670-8021-409B8D8CE682}"/>
    <cellStyle name="Porcentagem 2 2 2 6 3 2 4 2" xfId="19823" xr:uid="{F6C990D7-AA0D-40EE-BB6A-C78C00F2DB59}"/>
    <cellStyle name="Porcentagem 2 2 2 6 3 2 4 2 2" xfId="19824" xr:uid="{CEA77CF9-6360-4C71-8794-534BB981655F}"/>
    <cellStyle name="Porcentagem 2 2 2 6 3 2 4 2 2 2" xfId="19825" xr:uid="{EE0C4246-B0F9-46DB-881C-FE7254989836}"/>
    <cellStyle name="Porcentagem 2 2 2 6 3 2 5" xfId="19826" xr:uid="{42E7693E-DAFF-42E9-8BB1-6C52B7AD9990}"/>
    <cellStyle name="Porcentagem 2 2 2 6 3 2 5 2" xfId="19827" xr:uid="{2660E6DC-1943-4D91-A8A6-BCACE2BD530D}"/>
    <cellStyle name="Porcentagem 2 2 2 6 3 3" xfId="19828" xr:uid="{CD5137BF-D19C-403F-BD7E-526620E4051F}"/>
    <cellStyle name="Porcentagem 2 2 2 6 3 3 2" xfId="19829" xr:uid="{16BD961F-944E-454A-BFF9-BBF4CFCCFE96}"/>
    <cellStyle name="Porcentagem 2 2 2 6 3 3 2 2" xfId="19830" xr:uid="{4AE1E01E-2DFB-47E1-8006-5D8814B2AB32}"/>
    <cellStyle name="Porcentagem 2 2 2 6 3 3 2 2 2" xfId="19831" xr:uid="{A7651B74-8B24-49BB-9059-F82A7A32BBE4}"/>
    <cellStyle name="Porcentagem 2 2 2 6 3 3 2 2 2 2" xfId="19832" xr:uid="{ABB46F31-8918-46FF-B40A-F36B0618CE40}"/>
    <cellStyle name="Porcentagem 2 2 2 6 3 3 2 2 2 2 2" xfId="19833" xr:uid="{805E528E-4BBD-4555-BF7D-FAC09796CAC9}"/>
    <cellStyle name="Porcentagem 2 2 2 6 3 3 2 2 2 2 2 2" xfId="19834" xr:uid="{99C2C057-A4DF-4F94-8B38-16624A525E3B}"/>
    <cellStyle name="Porcentagem 2 2 2 6 3 3 2 2 3" xfId="19835" xr:uid="{B703BED1-296A-4ACF-B980-0D07E113F403}"/>
    <cellStyle name="Porcentagem 2 2 2 6 3 3 2 2 3 2" xfId="19836" xr:uid="{23A7E578-8648-499D-97B2-81C953EBAE99}"/>
    <cellStyle name="Porcentagem 2 2 2 6 3 3 2 3" xfId="19837" xr:uid="{C60D1FBA-FE36-4630-9719-BCEB8882705E}"/>
    <cellStyle name="Porcentagem 2 2 2 6 3 3 2 3 2" xfId="19838" xr:uid="{3EAE152A-6B02-4910-9BB6-A3CA579E78B4}"/>
    <cellStyle name="Porcentagem 2 2 2 6 3 3 2 3 2 2" xfId="19839" xr:uid="{DDB9FBE2-1352-44C9-B64E-E2C7334A594C}"/>
    <cellStyle name="Porcentagem 2 2 2 6 3 3 3" xfId="19840" xr:uid="{43E45162-5491-425A-9403-6DF0C472690E}"/>
    <cellStyle name="Porcentagem 2 2 2 6 3 3 3 2" xfId="19841" xr:uid="{3D3BB947-118F-4943-BF30-10CC2347B576}"/>
    <cellStyle name="Porcentagem 2 2 2 6 3 3 3 2 2" xfId="19842" xr:uid="{E271FD72-C6D0-4722-9EE0-4B02ADCB495A}"/>
    <cellStyle name="Porcentagem 2 2 2 6 3 3 3 2 2 2" xfId="19843" xr:uid="{9C7C749C-44A8-4963-B8C4-E2779ED552F1}"/>
    <cellStyle name="Porcentagem 2 2 2 6 3 3 4" xfId="19844" xr:uid="{CFAA2F03-8DA8-48E8-97C8-662C4C6622A8}"/>
    <cellStyle name="Porcentagem 2 2 2 6 3 3 4 2" xfId="19845" xr:uid="{08423431-F1EE-4F11-979A-B3DA03B1D7CA}"/>
    <cellStyle name="Porcentagem 2 2 2 6 3 4" xfId="19846" xr:uid="{F72B7F08-7445-4F8F-95D3-192BEA4FA3FD}"/>
    <cellStyle name="Porcentagem 2 2 2 6 3 4 2" xfId="19847" xr:uid="{10D9BCFA-07F8-41E5-B7A9-5A4468FBCEE2}"/>
    <cellStyle name="Porcentagem 2 2 2 6 3 4 2 2" xfId="19848" xr:uid="{BECDD961-8EAA-4561-ABB2-4C8DC4366C97}"/>
    <cellStyle name="Porcentagem 2 2 2 6 3 4 2 2 2" xfId="19849" xr:uid="{F94014FC-2F25-4BC9-BF42-037B529B19B2}"/>
    <cellStyle name="Porcentagem 2 2 2 6 3 4 2 2 2 2" xfId="19850" xr:uid="{37040939-3BA2-4295-A65A-59E5FA5DA85E}"/>
    <cellStyle name="Porcentagem 2 2 2 6 3 4 3" xfId="19851" xr:uid="{13BF3280-C75F-4986-A715-21AECCDEFFDA}"/>
    <cellStyle name="Porcentagem 2 2 2 6 3 4 3 2" xfId="19852" xr:uid="{E36A6B3C-9BE9-4059-A32D-916B65D388B2}"/>
    <cellStyle name="Porcentagem 2 2 2 6 3 5" xfId="19853" xr:uid="{41FCB01B-2A78-4822-BFA6-5917B26D6DC8}"/>
    <cellStyle name="Porcentagem 2 2 2 6 3 5 2" xfId="19854" xr:uid="{AEC9D29C-F9CC-4F0E-8914-7C11B1E4BCEA}"/>
    <cellStyle name="Porcentagem 2 2 2 6 3 5 2 2" xfId="19855" xr:uid="{3B88787C-3EF4-4D61-84C2-658DF34ADD21}"/>
    <cellStyle name="Porcentagem 2 2 2 6 4" xfId="19856" xr:uid="{0F6BE066-F8BC-4C82-BC26-34281CC14B8A}"/>
    <cellStyle name="Porcentagem 2 2 2 6 4 2" xfId="19857" xr:uid="{7E721DD7-FB42-4ECD-96CD-D8D54A481FF9}"/>
    <cellStyle name="Porcentagem 2 2 2 6 4 2 2" xfId="19858" xr:uid="{438698BF-A007-4CCF-BB30-EF351BD2E4B0}"/>
    <cellStyle name="Porcentagem 2 2 2 6 4 2 2 2" xfId="19859" xr:uid="{892E1A38-3BD6-4E57-A221-2F75D47E99F0}"/>
    <cellStyle name="Porcentagem 2 2 2 6 4 2 2 2 2" xfId="19860" xr:uid="{0D9C1E9E-C475-4CF7-B038-0AE3BB444524}"/>
    <cellStyle name="Porcentagem 2 2 2 6 4 2 2 2 2 2" xfId="19861" xr:uid="{212BDBA9-0638-4D06-A9D5-40F7A7CDBAC7}"/>
    <cellStyle name="Porcentagem 2 2 2 6 4 2 2 2 2 2 2" xfId="19862" xr:uid="{A788D481-363B-446A-8CBA-D214355A029B}"/>
    <cellStyle name="Porcentagem 2 2 2 6 4 2 2 2 2 2 2 2" xfId="19863" xr:uid="{16C11E6E-E93F-452F-99F1-CAEDB8508228}"/>
    <cellStyle name="Porcentagem 2 2 2 6 4 2 2 2 3" xfId="19864" xr:uid="{5F0EBD92-9D34-4254-B3BD-CDC8CBEDDE61}"/>
    <cellStyle name="Porcentagem 2 2 2 6 4 2 2 2 3 2" xfId="19865" xr:uid="{3F5BE15C-ADFE-49E0-A9D6-CE467F58DAD8}"/>
    <cellStyle name="Porcentagem 2 2 2 6 4 2 2 3" xfId="19866" xr:uid="{3BB9849B-5DB5-4172-86BE-7605E4CB568A}"/>
    <cellStyle name="Porcentagem 2 2 2 6 4 2 2 3 2" xfId="19867" xr:uid="{609D1DC5-7496-4367-A7AC-2FA188885529}"/>
    <cellStyle name="Porcentagem 2 2 2 6 4 2 2 3 2 2" xfId="19868" xr:uid="{86828D16-2B02-4B71-ABC9-D6445225C391}"/>
    <cellStyle name="Porcentagem 2 2 2 6 4 2 3" xfId="19869" xr:uid="{8526A26C-DF21-49DC-BF0F-937C999C67FD}"/>
    <cellStyle name="Porcentagem 2 2 2 6 4 2 3 2" xfId="19870" xr:uid="{059D77DF-9238-4ED3-947E-9F4BEB98E814}"/>
    <cellStyle name="Porcentagem 2 2 2 6 4 2 3 2 2" xfId="19871" xr:uid="{126AFE1E-A474-41F6-8099-27D20F666C8F}"/>
    <cellStyle name="Porcentagem 2 2 2 6 4 2 3 2 2 2" xfId="19872" xr:uid="{AA3E506E-B5AD-4C5B-8478-CCFFB33955CC}"/>
    <cellStyle name="Porcentagem 2 2 2 6 4 2 4" xfId="19873" xr:uid="{A10666C4-2CFB-4930-9645-2F68432CF934}"/>
    <cellStyle name="Porcentagem 2 2 2 6 4 2 4 2" xfId="19874" xr:uid="{733E4E15-46F3-4082-A0D6-AC71870E6CE5}"/>
    <cellStyle name="Porcentagem 2 2 2 6 4 3" xfId="19875" xr:uid="{ADA4729E-029F-40EA-9DF2-B2B2A95D4101}"/>
    <cellStyle name="Porcentagem 2 2 2 6 4 3 2" xfId="19876" xr:uid="{BBDEDE1B-183A-4778-81E1-FA74502A8062}"/>
    <cellStyle name="Porcentagem 2 2 2 6 4 3 2 2" xfId="19877" xr:uid="{443031D6-D34E-4F86-8204-B6EDC3D52AC6}"/>
    <cellStyle name="Porcentagem 2 2 2 6 4 3 2 2 2" xfId="19878" xr:uid="{9231F5DC-5950-457C-9722-033D0B783D74}"/>
    <cellStyle name="Porcentagem 2 2 2 6 4 3 2 2 2 2" xfId="19879" xr:uid="{44A4B3A3-6FA4-4504-B493-E7FAD15C15D8}"/>
    <cellStyle name="Porcentagem 2 2 2 6 4 3 3" xfId="19880" xr:uid="{5B5200C6-C18E-4D7A-9FB4-DD0681C2C462}"/>
    <cellStyle name="Porcentagem 2 2 2 6 4 3 3 2" xfId="19881" xr:uid="{DB4CC348-30D7-46A7-9D3C-D76192178984}"/>
    <cellStyle name="Porcentagem 2 2 2 6 4 4" xfId="19882" xr:uid="{2576728C-6D68-45B1-B879-6F8F99457309}"/>
    <cellStyle name="Porcentagem 2 2 2 6 4 4 2" xfId="19883" xr:uid="{A39AD417-4D14-486F-AEEC-81F52FCBFF05}"/>
    <cellStyle name="Porcentagem 2 2 2 6 4 4 2 2" xfId="19884" xr:uid="{2487B19B-C05E-43E1-9690-E2FFB307979F}"/>
    <cellStyle name="Porcentagem 2 2 2 6 5" xfId="19885" xr:uid="{60428CCB-40FE-439A-A595-290C91A8FE30}"/>
    <cellStyle name="Porcentagem 2 2 2 6 5 2" xfId="19886" xr:uid="{B868B5B9-0DC2-4D2A-8756-3CBD4E7A08BE}"/>
    <cellStyle name="Porcentagem 2 2 2 6 5 2 2" xfId="19887" xr:uid="{C065294C-3F99-4857-8803-D2048C03AAEA}"/>
    <cellStyle name="Porcentagem 2 2 2 6 5 2 2 2" xfId="19888" xr:uid="{FDFBBDC0-8A16-499D-A5A2-031FB7D8218B}"/>
    <cellStyle name="Porcentagem 2 2 2 6 5 2 2 2 2" xfId="19889" xr:uid="{586FF5A3-0113-4BBE-81D4-963528205637}"/>
    <cellStyle name="Porcentagem 2 2 2 6 5 2 2 2 2 2" xfId="19890" xr:uid="{5E5D4880-C8DD-46C5-985D-5AEBB0864897}"/>
    <cellStyle name="Porcentagem 2 2 2 6 5 2 3" xfId="19891" xr:uid="{050AC558-2292-4C21-9D8B-9A3CF23362B4}"/>
    <cellStyle name="Porcentagem 2 2 2 6 5 2 3 2" xfId="19892" xr:uid="{1229CF0E-A87B-4354-AC5A-67EE34FB2099}"/>
    <cellStyle name="Porcentagem 2 2 2 6 5 3" xfId="19893" xr:uid="{E090D6FC-0C87-41CC-BAAD-57BE100D4F9D}"/>
    <cellStyle name="Porcentagem 2 2 2 6 5 3 2" xfId="19894" xr:uid="{552DD1E8-3E91-48E4-83CF-F057EBB2C1DB}"/>
    <cellStyle name="Porcentagem 2 2 2 6 5 3 2 2" xfId="19895" xr:uid="{71E29929-2FAF-4F8E-82DE-075A99FCCFD7}"/>
    <cellStyle name="Porcentagem 2 2 2 6 6" xfId="19896" xr:uid="{6804DC81-B502-42FE-9BDD-638D1CECCA7A}"/>
    <cellStyle name="Porcentagem 2 2 2 6 6 2" xfId="19897" xr:uid="{CC3117E8-6927-4407-A91A-F4AF6FA2C41E}"/>
    <cellStyle name="Porcentagem 2 2 2 6 6 2 2" xfId="19898" xr:uid="{B8CAB911-8047-40B5-B373-6C65BD80E6DA}"/>
    <cellStyle name="Porcentagem 2 2 2 6 6 2 2 2" xfId="19899" xr:uid="{946937D5-E634-470B-9742-C9BF6EC625ED}"/>
    <cellStyle name="Porcentagem 2 2 2 6 7" xfId="19900" xr:uid="{AC46B880-85A8-4D68-BE83-0BC6A691FC90}"/>
    <cellStyle name="Porcentagem 2 2 2 6 7 2" xfId="19901" xr:uid="{286353F4-5CEB-413D-A0D1-3FFCF6458C98}"/>
    <cellStyle name="Porcentagem 2 2 2 7" xfId="19902" xr:uid="{E5EF43EA-A252-43C5-B68A-2374E3D7AE6C}"/>
    <cellStyle name="Porcentagem 2 2 2 7 2" xfId="19903" xr:uid="{48645C0D-616D-4CA5-9257-4724A9327AB0}"/>
    <cellStyle name="Porcentagem 2 2 2 8" xfId="19904" xr:uid="{5141FBEF-6FD8-4B74-B20E-778172AEB979}"/>
    <cellStyle name="Porcentagem 2 2 2 8 2" xfId="19905" xr:uid="{0C40F3EE-B9CF-444F-B8F3-350856C1FC6E}"/>
    <cellStyle name="Porcentagem 2 2 2 9" xfId="19906" xr:uid="{44295AB3-61FE-4C79-88E3-815F775DB622}"/>
    <cellStyle name="Porcentagem 2 2 2 9 2" xfId="19907" xr:uid="{12256116-E5EF-4291-9A23-52CF8ED6514F}"/>
    <cellStyle name="Porcentagem 2 2 3" xfId="19908" xr:uid="{3541FACD-2EEB-4575-A283-B39EA21FE973}"/>
    <cellStyle name="Porcentagem 2 2 4" xfId="19909" xr:uid="{07141937-7A64-4253-9C53-918D987BE812}"/>
    <cellStyle name="Porcentagem 2 2 4 2" xfId="19910" xr:uid="{AD422B80-8030-409D-8243-D6BF11327BD9}"/>
    <cellStyle name="Porcentagem 2 2 4 3" xfId="19911" xr:uid="{61545ED5-E3F1-4F22-A9E9-C4E7EEC67E15}"/>
    <cellStyle name="Porcentagem 2 2 4 4" xfId="19912" xr:uid="{BD9B0552-481E-4313-8A42-AFC5878D2F08}"/>
    <cellStyle name="Porcentagem 2 2 5" xfId="19913" xr:uid="{A90D9F6B-4B9C-46FA-A75B-300DD8512C71}"/>
    <cellStyle name="Porcentagem 2 2 5 2" xfId="19914" xr:uid="{F91D2F82-6C62-4CF1-B1D6-2EE50FB7AE5E}"/>
    <cellStyle name="Porcentagem 2 2 6" xfId="19915" xr:uid="{297DDAC6-41FC-47F4-BC72-4389BC83AD6C}"/>
    <cellStyle name="Porcentagem 2 2 6 2" xfId="19916" xr:uid="{5CC63E0A-9954-4B02-9E52-61270DB5E73A}"/>
    <cellStyle name="Porcentagem 2 2 7" xfId="19917" xr:uid="{52AFABEB-CE46-4261-8A60-1B2612A11FF5}"/>
    <cellStyle name="Porcentagem 2 2 7 2" xfId="19918" xr:uid="{102FB0DC-25C3-4113-B482-CFFFDB6C5EF8}"/>
    <cellStyle name="Porcentagem 2 2 7 2 2" xfId="19919" xr:uid="{6A5BE3DD-ECA1-4A25-92C9-C095038813D5}"/>
    <cellStyle name="Porcentagem 2 2 7 2 2 2" xfId="19920" xr:uid="{B44DF07E-4052-4E50-A599-8B6239B122B9}"/>
    <cellStyle name="Porcentagem 2 2 7 2 2 2 2" xfId="19921" xr:uid="{04EEF34C-0769-45AA-B488-825CA7F41698}"/>
    <cellStyle name="Porcentagem 2 2 7 2 2 2 2 2" xfId="19922" xr:uid="{2C0E3FE5-9841-44CB-BCB2-8D97FBF36126}"/>
    <cellStyle name="Porcentagem 2 2 7 2 2 2 2 2 2" xfId="19923" xr:uid="{DF249FA7-7D27-4D71-A3F8-5E5EECF0D188}"/>
    <cellStyle name="Porcentagem 2 2 7 2 2 2 2 2 2 2" xfId="19924" xr:uid="{33A08DAA-5036-4604-BBF1-B38F1C69B4E1}"/>
    <cellStyle name="Porcentagem 2 2 7 2 2 2 2 2 2 2 2" xfId="19925" xr:uid="{ECDE48F4-657C-45D6-ABA2-96A60F1C6631}"/>
    <cellStyle name="Porcentagem 2 2 7 2 2 2 2 2 2 2 2 2" xfId="19926" xr:uid="{6D398734-1ED1-425A-942D-92685CB802D4}"/>
    <cellStyle name="Porcentagem 2 2 7 2 2 2 2 2 2 2 2 2 2" xfId="19927" xr:uid="{D625243B-B1E5-48FE-B0BD-17335944BD1E}"/>
    <cellStyle name="Porcentagem 2 2 7 2 2 2 2 2 2 2 2 2 2 2" xfId="19928" xr:uid="{72A03522-4527-4BC0-97A6-DC8A590CFD46}"/>
    <cellStyle name="Porcentagem 2 2 7 2 2 2 2 2 2 2 2 3" xfId="19929" xr:uid="{FA4ADB18-E9EC-4002-A0B4-4C6EB4D08F45}"/>
    <cellStyle name="Porcentagem 2 2 7 2 2 2 2 2 2 2 3" xfId="19930" xr:uid="{50D470A1-2A0B-43E9-8F8D-66E3F6DF8BE4}"/>
    <cellStyle name="Porcentagem 2 2 7 2 2 2 2 2 2 2 3 2" xfId="19931" xr:uid="{3E6F4EF0-4365-448D-89C0-608A48FD2688}"/>
    <cellStyle name="Porcentagem 2 2 7 2 2 2 2 2 2 3" xfId="19932" xr:uid="{90593BC2-401B-4B6C-A3CE-64D43E450DF0}"/>
    <cellStyle name="Porcentagem 2 2 7 2 2 2 2 2 2 3 2" xfId="19933" xr:uid="{0E8D7DE6-C65F-42EF-9450-8B3198733573}"/>
    <cellStyle name="Porcentagem 2 2 7 2 2 2 2 2 2 3 2 2" xfId="19934" xr:uid="{A16C76A3-50D7-4AEB-8C6F-E605488DACF7}"/>
    <cellStyle name="Porcentagem 2 2 7 2 2 2 2 2 2 4" xfId="19935" xr:uid="{55176711-DFB0-4D9D-8BAA-F2F9896F2A62}"/>
    <cellStyle name="Porcentagem 2 2 7 2 2 2 2 2 3" xfId="19936" xr:uid="{31BA56CC-F223-4EEF-85C9-87FDD9076C0F}"/>
    <cellStyle name="Porcentagem 2 2 7 2 2 2 2 2 3 2" xfId="19937" xr:uid="{C0442C48-4014-46D1-8487-CBD3F3A3AEF5}"/>
    <cellStyle name="Porcentagem 2 2 7 2 2 2 2 2 3 2 2" xfId="19938" xr:uid="{50797D6D-F695-46F3-BE66-A2DA6B4692D9}"/>
    <cellStyle name="Porcentagem 2 2 7 2 2 2 2 2 3 2 2 2" xfId="19939" xr:uid="{BF58FE51-2172-4529-A80B-065A0E0EC17C}"/>
    <cellStyle name="Porcentagem 2 2 7 2 2 2 2 2 3 3" xfId="19940" xr:uid="{C09E8B7F-3A7B-45FB-B0F4-D31FF6A573F4}"/>
    <cellStyle name="Porcentagem 2 2 7 2 2 2 2 2 4" xfId="19941" xr:uid="{74324EA8-A228-43DF-8EA2-B3864919EC48}"/>
    <cellStyle name="Porcentagem 2 2 7 2 2 2 2 2 4 2" xfId="19942" xr:uid="{A63C1238-8358-4896-A1FD-B941B094B4CA}"/>
    <cellStyle name="Porcentagem 2 2 7 2 2 2 2 3" xfId="19943" xr:uid="{8287CBBB-F4A3-49ED-BAD0-2C24997F612F}"/>
    <cellStyle name="Porcentagem 2 2 7 2 2 2 2 3 2" xfId="19944" xr:uid="{68AC702F-4B06-463E-A1B7-05169AB236B3}"/>
    <cellStyle name="Porcentagem 2 2 7 2 2 2 2 3 2 2" xfId="19945" xr:uid="{EEBC152B-886B-4747-971C-3D8189E66676}"/>
    <cellStyle name="Porcentagem 2 2 7 2 2 2 2 3 2 2 2" xfId="19946" xr:uid="{E671F315-E270-4779-B31B-3338818C5101}"/>
    <cellStyle name="Porcentagem 2 2 7 2 2 2 2 3 2 2 2 2" xfId="19947" xr:uid="{23A669A0-4B2E-4AE2-9B74-DA0DD5F32FCA}"/>
    <cellStyle name="Porcentagem 2 2 7 2 2 2 2 3 2 3" xfId="19948" xr:uid="{9F5F23D8-FF14-4605-906E-78736FBC9C2A}"/>
    <cellStyle name="Porcentagem 2 2 7 2 2 2 2 3 3" xfId="19949" xr:uid="{81EFF1A1-048A-48D1-B7C6-0C795BA511B1}"/>
    <cellStyle name="Porcentagem 2 2 7 2 2 2 2 3 3 2" xfId="19950" xr:uid="{61408E50-7E90-4DE0-8172-39A0AA9CF37A}"/>
    <cellStyle name="Porcentagem 2 2 7 2 2 2 2 4" xfId="19951" xr:uid="{7035A584-2575-4946-9E77-C07D46222E4A}"/>
    <cellStyle name="Porcentagem 2 2 7 2 2 2 2 4 2" xfId="19952" xr:uid="{35AA88D8-1FBE-49CA-AD6C-603EEC3509BE}"/>
    <cellStyle name="Porcentagem 2 2 7 2 2 2 2 4 2 2" xfId="19953" xr:uid="{0D267624-B5CB-4A75-963D-8353BCEEA07D}"/>
    <cellStyle name="Porcentagem 2 2 7 2 2 2 2 5" xfId="19954" xr:uid="{B69FB1C5-ED41-4F57-BE15-41261357A2E2}"/>
    <cellStyle name="Porcentagem 2 2 7 2 2 2 3" xfId="19955" xr:uid="{62EFEB31-AFBF-4C97-B57C-8C7C90E218FB}"/>
    <cellStyle name="Porcentagem 2 2 7 2 2 2 3 2" xfId="19956" xr:uid="{5648C2F2-855E-45B5-BCDF-2E0F50B1246B}"/>
    <cellStyle name="Porcentagem 2 2 7 2 2 2 3 2 2" xfId="19957" xr:uid="{65A07E36-ECA9-4A3E-8493-A5938EC5192C}"/>
    <cellStyle name="Porcentagem 2 2 7 2 2 2 3 2 2 2" xfId="19958" xr:uid="{E7FF7F5C-3A4B-41FD-A75E-C28A39C92F56}"/>
    <cellStyle name="Porcentagem 2 2 7 2 2 2 3 2 2 2 2" xfId="19959" xr:uid="{F3F38461-1CDB-4435-AA20-CD31056A9D1C}"/>
    <cellStyle name="Porcentagem 2 2 7 2 2 2 3 2 2 2 2 2" xfId="19960" xr:uid="{3591CE92-F6F2-4980-B27A-C9A52C9A0161}"/>
    <cellStyle name="Porcentagem 2 2 7 2 2 2 3 2 2 3" xfId="19961" xr:uid="{778E2A2A-7764-43E7-ADBF-FA9ED9A08894}"/>
    <cellStyle name="Porcentagem 2 2 7 2 2 2 3 2 3" xfId="19962" xr:uid="{44C28AB5-5258-49FA-A5BA-D3B5ED31AEA5}"/>
    <cellStyle name="Porcentagem 2 2 7 2 2 2 3 2 3 2" xfId="19963" xr:uid="{811A44D0-5E20-4F3A-A11D-98B37EE2AC44}"/>
    <cellStyle name="Porcentagem 2 2 7 2 2 2 3 3" xfId="19964" xr:uid="{0D06F070-E029-4F69-8E5C-14521FFF1579}"/>
    <cellStyle name="Porcentagem 2 2 7 2 2 2 3 3 2" xfId="19965" xr:uid="{8175F412-1EF2-4D6E-9C98-985968EEA9F6}"/>
    <cellStyle name="Porcentagem 2 2 7 2 2 2 3 3 2 2" xfId="19966" xr:uid="{ED66B9FB-1288-4E44-BB5D-45520516BD33}"/>
    <cellStyle name="Porcentagem 2 2 7 2 2 2 3 4" xfId="19967" xr:uid="{1A2F0647-4F0F-4492-A1CC-137C0F3D55E1}"/>
    <cellStyle name="Porcentagem 2 2 7 2 2 2 4" xfId="19968" xr:uid="{87E80F11-C4B1-4873-B471-CB7F4A5B79A3}"/>
    <cellStyle name="Porcentagem 2 2 7 2 2 2 4 2" xfId="19969" xr:uid="{7B1717CA-0E52-48A8-8E68-0A7521C1DBCC}"/>
    <cellStyle name="Porcentagem 2 2 7 2 2 2 4 2 2" xfId="19970" xr:uid="{7634461B-012C-4549-9DFB-31EA86B49E79}"/>
    <cellStyle name="Porcentagem 2 2 7 2 2 2 4 2 2 2" xfId="19971" xr:uid="{D734B9DC-BD9B-4BB5-83AA-C77E3257F0CD}"/>
    <cellStyle name="Porcentagem 2 2 7 2 2 2 4 3" xfId="19972" xr:uid="{CE69EFBE-1D34-464D-9930-F05DB7471837}"/>
    <cellStyle name="Porcentagem 2 2 7 2 2 2 5" xfId="19973" xr:uid="{B0FB86E0-3042-4D72-AFD7-D34044C9CA97}"/>
    <cellStyle name="Porcentagem 2 2 7 2 2 2 5 2" xfId="19974" xr:uid="{299D154F-AAFE-45EA-B0A7-D20DF7FDFB99}"/>
    <cellStyle name="Porcentagem 2 2 7 2 2 3" xfId="19975" xr:uid="{097AD748-CED0-4F6D-837D-39987776F57C}"/>
    <cellStyle name="Porcentagem 2 2 7 2 2 3 2" xfId="19976" xr:uid="{E3014CFE-38E8-4C8D-892A-B10B59E1B3A7}"/>
    <cellStyle name="Porcentagem 2 2 7 2 2 3 2 2" xfId="19977" xr:uid="{3D83052D-1410-46DB-B986-5D2350E23481}"/>
    <cellStyle name="Porcentagem 2 2 7 2 2 3 2 2 2" xfId="19978" xr:uid="{7D91EC80-E2ED-4EFA-B780-4CAD9D704659}"/>
    <cellStyle name="Porcentagem 2 2 7 2 2 3 2 2 2 2" xfId="19979" xr:uid="{E446253C-D2BA-47E4-9C0B-863BF463E9CA}"/>
    <cellStyle name="Porcentagem 2 2 7 2 2 3 2 2 2 2 2" xfId="19980" xr:uid="{35B2FAA9-A319-45AD-81C9-03FADFFFEB48}"/>
    <cellStyle name="Porcentagem 2 2 7 2 2 3 2 2 2 2 2 2" xfId="19981" xr:uid="{9481F6B5-53D6-4289-ACD8-E6CABD0B6BBC}"/>
    <cellStyle name="Porcentagem 2 2 7 2 2 3 2 2 2 3" xfId="19982" xr:uid="{4132A723-9214-446C-A5B2-5DBA6CE302A7}"/>
    <cellStyle name="Porcentagem 2 2 7 2 2 3 2 2 3" xfId="19983" xr:uid="{A05683A2-71BF-4AB7-A338-51D4B7C7CD33}"/>
    <cellStyle name="Porcentagem 2 2 7 2 2 3 2 2 3 2" xfId="19984" xr:uid="{ECF8655E-99F7-4CEB-A3FE-47C6FE4A3961}"/>
    <cellStyle name="Porcentagem 2 2 7 2 2 3 2 3" xfId="19985" xr:uid="{8122939E-0FA0-48FA-AC3C-F194A19BDBEE}"/>
    <cellStyle name="Porcentagem 2 2 7 2 2 3 2 3 2" xfId="19986" xr:uid="{D348800A-5230-4EAB-A065-0623616C2EB7}"/>
    <cellStyle name="Porcentagem 2 2 7 2 2 3 2 3 2 2" xfId="19987" xr:uid="{9C45EC70-01AB-4FAD-B3F6-E6BA2D7B5654}"/>
    <cellStyle name="Porcentagem 2 2 7 2 2 3 2 4" xfId="19988" xr:uid="{F9CE95FD-10D9-4ECB-97C5-D2EE03DA3701}"/>
    <cellStyle name="Porcentagem 2 2 7 2 2 3 3" xfId="19989" xr:uid="{3483F90D-9014-48BA-85E3-CE7D3C8E80C4}"/>
    <cellStyle name="Porcentagem 2 2 7 2 2 3 3 2" xfId="19990" xr:uid="{C8E1FAD7-95EB-41BF-815B-D8920512A237}"/>
    <cellStyle name="Porcentagem 2 2 7 2 2 3 3 2 2" xfId="19991" xr:uid="{E1DE9F3F-D0FD-485E-93FD-73AC6763D50A}"/>
    <cellStyle name="Porcentagem 2 2 7 2 2 3 3 2 2 2" xfId="19992" xr:uid="{28B04FFB-D9AE-4D30-860E-F80E84745A93}"/>
    <cellStyle name="Porcentagem 2 2 7 2 2 3 3 3" xfId="19993" xr:uid="{6EF26419-908A-4739-AFFC-DB7CF89086AD}"/>
    <cellStyle name="Porcentagem 2 2 7 2 2 3 4" xfId="19994" xr:uid="{D4C8699D-6F4C-4A45-A855-6DB18E93DC72}"/>
    <cellStyle name="Porcentagem 2 2 7 2 2 3 4 2" xfId="19995" xr:uid="{8892A3E8-736D-4346-B071-D8E9D04950BD}"/>
    <cellStyle name="Porcentagem 2 2 7 2 2 4" xfId="19996" xr:uid="{00B945F7-ED4A-4CD1-AF55-D58A0C898E59}"/>
    <cellStyle name="Porcentagem 2 2 7 2 2 4 2" xfId="19997" xr:uid="{13243B7F-7EFB-4912-9002-BA9DC394D5B0}"/>
    <cellStyle name="Porcentagem 2 2 7 2 2 4 2 2" xfId="19998" xr:uid="{0595E095-4E26-493E-B288-FA5DB54249F6}"/>
    <cellStyle name="Porcentagem 2 2 7 2 2 4 2 2 2" xfId="19999" xr:uid="{6CC75CE4-F0F3-4792-9F07-D001C66430B2}"/>
    <cellStyle name="Porcentagem 2 2 7 2 2 4 2 2 2 2" xfId="20000" xr:uid="{B7DD88E2-7205-4DCF-99D7-14F63F0BBF38}"/>
    <cellStyle name="Porcentagem 2 2 7 2 2 4 2 3" xfId="20001" xr:uid="{73C54938-C45D-40DA-B5EE-1E70F7F92997}"/>
    <cellStyle name="Porcentagem 2 2 7 2 2 4 3" xfId="20002" xr:uid="{AC537FE1-C5E8-4D21-950F-9D111D3BF9ED}"/>
    <cellStyle name="Porcentagem 2 2 7 2 2 4 3 2" xfId="20003" xr:uid="{B52E278A-B01C-40C2-80D4-5FF3AE74167F}"/>
    <cellStyle name="Porcentagem 2 2 7 2 2 5" xfId="20004" xr:uid="{A2534A6C-B3B1-4721-A4D0-65892B57C1C5}"/>
    <cellStyle name="Porcentagem 2 2 7 2 2 5 2" xfId="20005" xr:uid="{D24263F3-34AF-4B93-88F4-2F77E75E6818}"/>
    <cellStyle name="Porcentagem 2 2 7 2 2 5 2 2" xfId="20006" xr:uid="{E36697E2-5BA1-4316-83E7-443981062FE2}"/>
    <cellStyle name="Porcentagem 2 2 7 2 2 6" xfId="20007" xr:uid="{E84CFF9F-85AA-4D61-9A2B-988FF6F3A7F5}"/>
    <cellStyle name="Porcentagem 2 2 7 2 3" xfId="20008" xr:uid="{601422D1-159E-4CA4-A981-8742713EA28B}"/>
    <cellStyle name="Porcentagem 2 2 7 2 3 2" xfId="20009" xr:uid="{914CAB9D-01C9-4EB0-874E-14C079E3D62E}"/>
    <cellStyle name="Porcentagem 2 2 7 2 3 2 2" xfId="20010" xr:uid="{58CDF0A1-48BA-4502-ABC7-0E0F8B2B2A0B}"/>
    <cellStyle name="Porcentagem 2 2 7 2 3 2 2 2" xfId="20011" xr:uid="{BBD9C29A-4986-484D-9A3A-CF014BB50B34}"/>
    <cellStyle name="Porcentagem 2 2 7 2 3 2 2 2 2" xfId="20012" xr:uid="{66B57366-B426-4B71-92CF-53A9FF414DB5}"/>
    <cellStyle name="Porcentagem 2 2 7 2 3 2 2 2 2 2" xfId="20013" xr:uid="{9B219338-F6A1-4806-82FF-E535BC177D29}"/>
    <cellStyle name="Porcentagem 2 2 7 2 3 2 2 2 2 2 2" xfId="20014" xr:uid="{ABC87572-F571-49CC-A87C-1CDFCE1EFE6C}"/>
    <cellStyle name="Porcentagem 2 2 7 2 3 2 2 2 2 2 2 2" xfId="20015" xr:uid="{E3268614-7FCC-49BC-A2A4-543005497D0B}"/>
    <cellStyle name="Porcentagem 2 2 7 2 3 2 2 2 2 3" xfId="20016" xr:uid="{6B29AB40-4A6B-4F01-834B-C73A7052AB99}"/>
    <cellStyle name="Porcentagem 2 2 7 2 3 2 2 2 3" xfId="20017" xr:uid="{3A1102CB-539E-41F5-B14A-C93EA10EC777}"/>
    <cellStyle name="Porcentagem 2 2 7 2 3 2 2 2 3 2" xfId="20018" xr:uid="{9EABC46C-7686-49D3-A6AC-E96AF567E505}"/>
    <cellStyle name="Porcentagem 2 2 7 2 3 2 2 3" xfId="20019" xr:uid="{103F384B-261C-48FB-A7CB-1BBE72360CB7}"/>
    <cellStyle name="Porcentagem 2 2 7 2 3 2 2 3 2" xfId="20020" xr:uid="{65DB6816-2FC0-4382-8279-671CCE90E574}"/>
    <cellStyle name="Porcentagem 2 2 7 2 3 2 2 3 2 2" xfId="20021" xr:uid="{32002C77-EDEE-471B-A5F5-138392D970D7}"/>
    <cellStyle name="Porcentagem 2 2 7 2 3 2 2 4" xfId="20022" xr:uid="{E7C673B3-CB7E-4F56-89B3-9C137F943CBF}"/>
    <cellStyle name="Porcentagem 2 2 7 2 3 2 3" xfId="20023" xr:uid="{374CCE10-A18B-4F7D-A454-454BC5CA7A60}"/>
    <cellStyle name="Porcentagem 2 2 7 2 3 2 3 2" xfId="20024" xr:uid="{EA9698B7-093E-45C5-8B74-F4F0656D4CA2}"/>
    <cellStyle name="Porcentagem 2 2 7 2 3 2 3 2 2" xfId="20025" xr:uid="{316DD7DC-2A9A-413F-BA1C-3D3032DD57F6}"/>
    <cellStyle name="Porcentagem 2 2 7 2 3 2 3 2 2 2" xfId="20026" xr:uid="{39522CEB-AB12-4675-B92B-69C4075F269D}"/>
    <cellStyle name="Porcentagem 2 2 7 2 3 2 3 3" xfId="20027" xr:uid="{BBD60785-D8C2-4FD3-AB03-29C9AE9E541D}"/>
    <cellStyle name="Porcentagem 2 2 7 2 3 2 4" xfId="20028" xr:uid="{F690D244-E2AD-4ED7-9896-4D4EA0B7D0C6}"/>
    <cellStyle name="Porcentagem 2 2 7 2 3 2 4 2" xfId="20029" xr:uid="{6AE64497-1B1D-4AE9-BE05-8483AD185374}"/>
    <cellStyle name="Porcentagem 2 2 7 2 3 3" xfId="20030" xr:uid="{6A1FF4C8-D676-4C2D-A46A-422DDDAF1573}"/>
    <cellStyle name="Porcentagem 2 2 7 2 3 3 2" xfId="20031" xr:uid="{EA12DE0E-41B2-4945-BDCD-2048190E68F5}"/>
    <cellStyle name="Porcentagem 2 2 7 2 3 3 2 2" xfId="20032" xr:uid="{7BFF8A37-8FD2-47DA-AC8F-9360F04E9BB2}"/>
    <cellStyle name="Porcentagem 2 2 7 2 3 3 2 2 2" xfId="20033" xr:uid="{E08FA801-DD39-4D90-9CE9-0B5193F0DAF2}"/>
    <cellStyle name="Porcentagem 2 2 7 2 3 3 2 2 2 2" xfId="20034" xr:uid="{0F4D5797-AD79-4445-9281-02ECC27E6E89}"/>
    <cellStyle name="Porcentagem 2 2 7 2 3 3 2 3" xfId="20035" xr:uid="{9336CE6A-860A-49B0-8489-199F3709EDA3}"/>
    <cellStyle name="Porcentagem 2 2 7 2 3 3 3" xfId="20036" xr:uid="{7F83BCB4-3B53-4E75-85AA-9444CD87F8DC}"/>
    <cellStyle name="Porcentagem 2 2 7 2 3 3 3 2" xfId="20037" xr:uid="{D15BC7C5-DC1E-4482-8DD4-B30CA46A850E}"/>
    <cellStyle name="Porcentagem 2 2 7 2 3 4" xfId="20038" xr:uid="{58142717-5BD2-4D46-BCA1-F5DA78D62197}"/>
    <cellStyle name="Porcentagem 2 2 7 2 3 4 2" xfId="20039" xr:uid="{63198F3A-61CE-4DC0-9932-42AB6DFD0C46}"/>
    <cellStyle name="Porcentagem 2 2 7 2 3 4 2 2" xfId="20040" xr:uid="{950AABD9-D060-492C-B036-9BFF4BCF6A64}"/>
    <cellStyle name="Porcentagem 2 2 7 2 3 5" xfId="20041" xr:uid="{0AE872DC-8477-4EC9-90CA-A97D7200110A}"/>
    <cellStyle name="Porcentagem 2 2 7 2 4" xfId="20042" xr:uid="{64374068-CE17-41F1-8BA5-808F074870DF}"/>
    <cellStyle name="Porcentagem 2 2 7 2 4 2" xfId="20043" xr:uid="{0C2299AB-7F40-4D10-8E0A-51905FED58DF}"/>
    <cellStyle name="Porcentagem 2 2 7 2 4 2 2" xfId="20044" xr:uid="{ED2F0F21-98D1-4865-8442-2A0AFAA22332}"/>
    <cellStyle name="Porcentagem 2 2 7 2 4 2 2 2" xfId="20045" xr:uid="{35232895-1DDC-46F7-80D7-0AF20DC8DADF}"/>
    <cellStyle name="Porcentagem 2 2 7 2 4 2 2 2 2" xfId="20046" xr:uid="{0FA53EBE-93EF-4703-9A02-D77762EB1A22}"/>
    <cellStyle name="Porcentagem 2 2 7 2 4 2 2 2 2 2" xfId="20047" xr:uid="{F3818BB3-27E3-4986-A0D0-6B81B90B2706}"/>
    <cellStyle name="Porcentagem 2 2 7 2 4 2 2 3" xfId="20048" xr:uid="{9102E788-2CE4-4710-B269-16B86988F9F9}"/>
    <cellStyle name="Porcentagem 2 2 7 2 4 2 3" xfId="20049" xr:uid="{0A5425D6-1B98-4458-8092-34C8107512F2}"/>
    <cellStyle name="Porcentagem 2 2 7 2 4 2 3 2" xfId="20050" xr:uid="{AD736404-4A97-4B62-841C-C2C1EC7FAEA3}"/>
    <cellStyle name="Porcentagem 2 2 7 2 4 3" xfId="20051" xr:uid="{4DB94601-9275-4594-B812-C9965D6EA9FE}"/>
    <cellStyle name="Porcentagem 2 2 7 2 4 3 2" xfId="20052" xr:uid="{0674D615-D58B-4A04-859E-07C30E0618EE}"/>
    <cellStyle name="Porcentagem 2 2 7 2 4 3 2 2" xfId="20053" xr:uid="{D4FBC80D-69F9-4B86-B9B4-A2CBA0431040}"/>
    <cellStyle name="Porcentagem 2 2 7 2 4 4" xfId="20054" xr:uid="{2BA5DB82-EB43-4F8B-88BB-A00EF846D2C3}"/>
    <cellStyle name="Porcentagem 2 2 7 2 5" xfId="20055" xr:uid="{12DFB206-40D1-41C1-AFD6-604F8FEE1DB6}"/>
    <cellStyle name="Porcentagem 2 2 7 2 5 2" xfId="20056" xr:uid="{75F098F0-4B4A-44E7-B272-A1D8FEEC6F0A}"/>
    <cellStyle name="Porcentagem 2 2 7 2 5 2 2" xfId="20057" xr:uid="{C751593C-64BA-4552-8F14-1BEF59097240}"/>
    <cellStyle name="Porcentagem 2 2 7 2 5 2 2 2" xfId="20058" xr:uid="{18D2BC1A-435E-47A3-8980-360D76CF47E1}"/>
    <cellStyle name="Porcentagem 2 2 7 2 5 3" xfId="20059" xr:uid="{14AC06E0-F9BC-40DB-8994-A96206E9B2F4}"/>
    <cellStyle name="Porcentagem 2 2 7 2 6" xfId="20060" xr:uid="{F1BA3B9E-8FE6-48F5-888B-8E65AA5379A6}"/>
    <cellStyle name="Porcentagem 2 2 7 2 6 2" xfId="20061" xr:uid="{39CB71D1-FCDE-4BD5-8A89-2A91FCDBE0FF}"/>
    <cellStyle name="Porcentagem 2 2 7 3" xfId="20062" xr:uid="{7D412BAE-DC9A-4E2F-B7D1-4C184A8C5DA9}"/>
    <cellStyle name="Porcentagem 2 2 7 3 2" xfId="20063" xr:uid="{CF45BA05-F577-4C9D-86DF-30400E067980}"/>
    <cellStyle name="Porcentagem 2 2 7 3 2 2" xfId="20064" xr:uid="{CD8CFB02-B8ED-4EDB-96A3-0A6ADE3261CB}"/>
    <cellStyle name="Porcentagem 2 2 7 3 2 2 2" xfId="20065" xr:uid="{99F6E87D-4A1B-469C-9508-D7368D2EFC55}"/>
    <cellStyle name="Porcentagem 2 2 7 3 2 2 2 2" xfId="20066" xr:uid="{C00746BF-BF22-4272-8679-131DD4E72608}"/>
    <cellStyle name="Porcentagem 2 2 7 3 2 2 2 2 2" xfId="20067" xr:uid="{86F530AD-DA39-4B61-8D2B-722742C2624A}"/>
    <cellStyle name="Porcentagem 2 2 7 3 2 2 2 2 2 2" xfId="20068" xr:uid="{BF7638DE-A77E-44C4-82CD-6A9986191AF2}"/>
    <cellStyle name="Porcentagem 2 2 7 3 2 2 2 2 2 2 2" xfId="20069" xr:uid="{90074773-3925-443A-ADDC-F68EBF5B65B5}"/>
    <cellStyle name="Porcentagem 2 2 7 3 2 2 2 2 2 2 2 2" xfId="20070" xr:uid="{2FEB9FA6-7303-484A-A9C3-B6EC401634D6}"/>
    <cellStyle name="Porcentagem 2 2 7 3 2 2 2 2 2 3" xfId="20071" xr:uid="{3D16AAD2-273B-49AA-B926-B8BB5E13BC35}"/>
    <cellStyle name="Porcentagem 2 2 7 3 2 2 2 2 3" xfId="20072" xr:uid="{DC216245-3111-4ADA-A222-9BEF46FF5BD3}"/>
    <cellStyle name="Porcentagem 2 2 7 3 2 2 2 2 3 2" xfId="20073" xr:uid="{069BC0D5-EBDC-4916-B36C-4736F776C76D}"/>
    <cellStyle name="Porcentagem 2 2 7 3 2 2 2 3" xfId="20074" xr:uid="{8B4A7D4C-1FC9-4508-89BA-5DEEB2495064}"/>
    <cellStyle name="Porcentagem 2 2 7 3 2 2 2 3 2" xfId="20075" xr:uid="{E3FC00F7-419D-4E8C-956A-ECD590A5A8CF}"/>
    <cellStyle name="Porcentagem 2 2 7 3 2 2 2 3 2 2" xfId="20076" xr:uid="{480194C8-6BCE-44F2-B42B-634412BE7D20}"/>
    <cellStyle name="Porcentagem 2 2 7 3 2 2 2 4" xfId="20077" xr:uid="{94B078DA-CB9E-4B14-A051-ACC531822BB5}"/>
    <cellStyle name="Porcentagem 2 2 7 3 2 2 3" xfId="20078" xr:uid="{966E17D4-12DD-4CBF-87E1-8E3D7600A79D}"/>
    <cellStyle name="Porcentagem 2 2 7 3 2 2 3 2" xfId="20079" xr:uid="{45073DF6-09FF-41C3-961E-68C8B076C14F}"/>
    <cellStyle name="Porcentagem 2 2 7 3 2 2 3 2 2" xfId="20080" xr:uid="{C92CB135-766F-418B-AC2F-E072BDD20217}"/>
    <cellStyle name="Porcentagem 2 2 7 3 2 2 3 2 2 2" xfId="20081" xr:uid="{E616793A-D287-4318-85E1-360AE59B79F4}"/>
    <cellStyle name="Porcentagem 2 2 7 3 2 2 3 3" xfId="20082" xr:uid="{31CE6D31-01FA-4C31-8EA0-504EFFE86928}"/>
    <cellStyle name="Porcentagem 2 2 7 3 2 2 4" xfId="20083" xr:uid="{0CE2CB36-68DF-4D3B-8E89-61451D333079}"/>
    <cellStyle name="Porcentagem 2 2 7 3 2 2 4 2" xfId="20084" xr:uid="{0E0372F1-34B0-40CB-B7DF-EB3C53A1F8F2}"/>
    <cellStyle name="Porcentagem 2 2 7 3 2 3" xfId="20085" xr:uid="{EE6901C8-CAC8-4FDB-9152-0419069EA636}"/>
    <cellStyle name="Porcentagem 2 2 7 3 2 3 2" xfId="20086" xr:uid="{522DCDD4-7EC8-4C96-BC3D-440AB64128BD}"/>
    <cellStyle name="Porcentagem 2 2 7 3 2 3 2 2" xfId="20087" xr:uid="{B3669034-31ED-4474-8880-B41F094E6904}"/>
    <cellStyle name="Porcentagem 2 2 7 3 2 3 2 2 2" xfId="20088" xr:uid="{AD66687F-24C0-4910-AEBF-CF120321747B}"/>
    <cellStyle name="Porcentagem 2 2 7 3 2 3 2 2 2 2" xfId="20089" xr:uid="{11C86333-A790-4A01-AC48-842CA0510FFE}"/>
    <cellStyle name="Porcentagem 2 2 7 3 2 3 2 3" xfId="20090" xr:uid="{966B1F51-0E0C-4840-A3FA-DBFA93D38F64}"/>
    <cellStyle name="Porcentagem 2 2 7 3 2 3 3" xfId="20091" xr:uid="{5E4A66EE-9A6F-4B11-AC0A-0F3034C1424F}"/>
    <cellStyle name="Porcentagem 2 2 7 3 2 3 3 2" xfId="20092" xr:uid="{FB1E2E06-FAEE-416D-A443-7EECE13B4598}"/>
    <cellStyle name="Porcentagem 2 2 7 3 2 4" xfId="20093" xr:uid="{9DAAD2A9-8ADA-48D2-BD7C-EC6F633C9ED7}"/>
    <cellStyle name="Porcentagem 2 2 7 3 2 4 2" xfId="20094" xr:uid="{37E931AE-EE8F-49BE-846F-9A8785AC102F}"/>
    <cellStyle name="Porcentagem 2 2 7 3 2 4 2 2" xfId="20095" xr:uid="{4A969342-A316-4FC7-BE4D-BFAFCABA6753}"/>
    <cellStyle name="Porcentagem 2 2 7 3 2 5" xfId="20096" xr:uid="{CCC846ED-CF6B-4BDD-A79C-C484A4DFB1EA}"/>
    <cellStyle name="Porcentagem 2 2 7 3 3" xfId="20097" xr:uid="{C6F730BF-E5BC-47CB-8174-4F460A92D2A8}"/>
    <cellStyle name="Porcentagem 2 2 7 3 3 2" xfId="20098" xr:uid="{E782F5F5-8356-4C18-9046-E299E3A6F41C}"/>
    <cellStyle name="Porcentagem 2 2 7 3 3 2 2" xfId="20099" xr:uid="{A7E1FA8E-1B56-42FB-826C-99B7676810B8}"/>
    <cellStyle name="Porcentagem 2 2 7 3 3 2 2 2" xfId="20100" xr:uid="{AFB5F49D-E3D5-4F1B-B605-599973FA71AC}"/>
    <cellStyle name="Porcentagem 2 2 7 3 3 2 2 2 2" xfId="20101" xr:uid="{15ABF7A1-17F0-4E53-A713-555D10F249C1}"/>
    <cellStyle name="Porcentagem 2 2 7 3 3 2 2 2 2 2" xfId="20102" xr:uid="{00E24BFC-2C95-4DC3-BEA7-072DEC6D204B}"/>
    <cellStyle name="Porcentagem 2 2 7 3 3 2 2 3" xfId="20103" xr:uid="{D8B3CA51-B850-4128-AFE2-A485AB899B40}"/>
    <cellStyle name="Porcentagem 2 2 7 3 3 2 3" xfId="20104" xr:uid="{8F391366-03DD-4BD8-BF75-8138CE3DC6F6}"/>
    <cellStyle name="Porcentagem 2 2 7 3 3 2 3 2" xfId="20105" xr:uid="{F11DD943-6F4C-457D-9858-DE7987A77CBB}"/>
    <cellStyle name="Porcentagem 2 2 7 3 3 3" xfId="20106" xr:uid="{7C34E29B-B74B-4786-B1A9-E317EE457CA2}"/>
    <cellStyle name="Porcentagem 2 2 7 3 3 3 2" xfId="20107" xr:uid="{7DB96E20-2590-48D4-8028-6DDB415698BE}"/>
    <cellStyle name="Porcentagem 2 2 7 3 3 3 2 2" xfId="20108" xr:uid="{895A1F10-FF2A-4246-8F8A-D159D46CC3BD}"/>
    <cellStyle name="Porcentagem 2 2 7 3 3 4" xfId="20109" xr:uid="{B09B59A8-54A5-4A88-9C8D-5DA98C9B4034}"/>
    <cellStyle name="Porcentagem 2 2 7 3 4" xfId="20110" xr:uid="{28E6905F-0CA3-4AF0-BA65-B6CB8FECC017}"/>
    <cellStyle name="Porcentagem 2 2 7 3 4 2" xfId="20111" xr:uid="{58CBCD60-72DE-4A74-A7CD-D98C4D804A42}"/>
    <cellStyle name="Porcentagem 2 2 7 3 4 2 2" xfId="20112" xr:uid="{A442852C-C52B-48E7-BF33-A65F00D53735}"/>
    <cellStyle name="Porcentagem 2 2 7 3 4 2 2 2" xfId="20113" xr:uid="{3BC630D1-22DA-4DF9-9952-A3ABC170944B}"/>
    <cellStyle name="Porcentagem 2 2 7 3 4 3" xfId="20114" xr:uid="{D783538D-9A07-4B57-8268-FD83704C00E3}"/>
    <cellStyle name="Porcentagem 2 2 7 3 5" xfId="20115" xr:uid="{C5A7BF26-F6E0-43DF-A72E-8C7115D0C7E3}"/>
    <cellStyle name="Porcentagem 2 2 7 3 5 2" xfId="20116" xr:uid="{CDE8C8BF-B7F8-42D2-9DB6-9125CB74CE5C}"/>
    <cellStyle name="Porcentagem 2 2 7 4" xfId="20117" xr:uid="{BD24DB60-D4C1-4468-8D11-F1BBBEA145CE}"/>
    <cellStyle name="Porcentagem 2 2 7 4 2" xfId="20118" xr:uid="{664B3E01-AA76-49F4-A030-684E9AFA8890}"/>
    <cellStyle name="Porcentagem 2 2 7 4 2 2" xfId="20119" xr:uid="{CD3436DA-C147-46FF-A216-DC02233B2D22}"/>
    <cellStyle name="Porcentagem 2 2 7 4 2 2 2" xfId="20120" xr:uid="{8DEB7741-D4EF-450A-87F6-3611C006E3B4}"/>
    <cellStyle name="Porcentagem 2 2 7 4 2 2 2 2" xfId="20121" xr:uid="{FC8D2135-D7EC-4AD8-9E3D-6CE59D238903}"/>
    <cellStyle name="Porcentagem 2 2 7 4 2 2 2 2 2" xfId="20122" xr:uid="{B26433FC-06BC-4A8C-B16A-9991C370C1A5}"/>
    <cellStyle name="Porcentagem 2 2 7 4 2 2 2 2 2 2" xfId="20123" xr:uid="{01A85294-656B-4EC3-A1C9-ED32F2B6DD1F}"/>
    <cellStyle name="Porcentagem 2 2 7 4 2 2 2 3" xfId="20124" xr:uid="{361C0A1E-73A6-4C16-9810-31D596DFBEF3}"/>
    <cellStyle name="Porcentagem 2 2 7 4 2 2 3" xfId="20125" xr:uid="{36FA627B-5A57-4DC7-9782-DC1D04381D2C}"/>
    <cellStyle name="Porcentagem 2 2 7 4 2 2 3 2" xfId="20126" xr:uid="{AAEF34A0-A73E-4891-8E0A-0E31F4EDF355}"/>
    <cellStyle name="Porcentagem 2 2 7 4 2 3" xfId="20127" xr:uid="{805F5179-828A-42F7-8841-C2E1CE90A184}"/>
    <cellStyle name="Porcentagem 2 2 7 4 2 3 2" xfId="20128" xr:uid="{31775045-7D76-48AF-83CC-CC1CA9DB0084}"/>
    <cellStyle name="Porcentagem 2 2 7 4 2 3 2 2" xfId="20129" xr:uid="{8D837722-30A8-495F-8858-968F428D78CA}"/>
    <cellStyle name="Porcentagem 2 2 7 4 2 4" xfId="20130" xr:uid="{55CDABEC-7B71-4228-807A-46E97B0D1F25}"/>
    <cellStyle name="Porcentagem 2 2 7 4 3" xfId="20131" xr:uid="{4DDC5938-ABF1-4C07-B525-A679949F2E5C}"/>
    <cellStyle name="Porcentagem 2 2 7 4 3 2" xfId="20132" xr:uid="{40E9B7AF-ECAE-4F20-A2F2-E84D7F3AC9B8}"/>
    <cellStyle name="Porcentagem 2 2 7 4 3 2 2" xfId="20133" xr:uid="{FFDEFA9D-FC2D-4424-99CB-EF9D083155A1}"/>
    <cellStyle name="Porcentagem 2 2 7 4 3 2 2 2" xfId="20134" xr:uid="{2156FFAB-9BA9-49DB-88FE-5A0CF21D377C}"/>
    <cellStyle name="Porcentagem 2 2 7 4 3 3" xfId="20135" xr:uid="{5CE1449F-195E-47B4-9372-1740DF3CA9C4}"/>
    <cellStyle name="Porcentagem 2 2 7 4 4" xfId="20136" xr:uid="{72FF1278-CD6A-47F3-9F01-E6171009B29F}"/>
    <cellStyle name="Porcentagem 2 2 7 4 4 2" xfId="20137" xr:uid="{C7CBD8A9-ECB0-42FE-ABDA-BBAFDB997950}"/>
    <cellStyle name="Porcentagem 2 2 7 5" xfId="20138" xr:uid="{7C7B4D85-3E88-4CBA-B078-975B6D5C64BC}"/>
    <cellStyle name="Porcentagem 2 2 7 5 2" xfId="20139" xr:uid="{C42C7C98-FF47-4CEB-8E82-69EA164F6236}"/>
    <cellStyle name="Porcentagem 2 2 7 5 2 2" xfId="20140" xr:uid="{9442FB03-5E97-4E8E-8339-B377FFF26B09}"/>
    <cellStyle name="Porcentagem 2 2 7 5 2 2 2" xfId="20141" xr:uid="{7464D086-A0CD-4F8D-852F-B879B60B4719}"/>
    <cellStyle name="Porcentagem 2 2 7 5 2 2 2 2" xfId="20142" xr:uid="{D557718B-CAA3-4FCF-AD8B-56A486899CC3}"/>
    <cellStyle name="Porcentagem 2 2 7 5 2 3" xfId="20143" xr:uid="{0B5939DB-6898-44D6-A01B-5E9E0BF5EF9B}"/>
    <cellStyle name="Porcentagem 2 2 7 5 3" xfId="20144" xr:uid="{31D3E474-E82F-4A8C-A0C8-4FA5602595CB}"/>
    <cellStyle name="Porcentagem 2 2 7 5 3 2" xfId="20145" xr:uid="{A381B1B5-C7AB-47B8-A022-0E43CA6D805B}"/>
    <cellStyle name="Porcentagem 2 2 7 6" xfId="20146" xr:uid="{12395CF6-AE7F-4BB7-B43C-12FE32CA138D}"/>
    <cellStyle name="Porcentagem 2 2 7 6 2" xfId="20147" xr:uid="{C71FF0CB-09DE-4AA6-B9EB-5A42CD2E336F}"/>
    <cellStyle name="Porcentagem 2 2 7 6 2 2" xfId="20148" xr:uid="{E0B8CD4A-54D2-4565-AE76-1037A8FEB4BE}"/>
    <cellStyle name="Porcentagem 2 2 7 7" xfId="20149" xr:uid="{3722E4A2-94F3-414C-B95A-FEB035273D2A}"/>
    <cellStyle name="Porcentagem 2 2 8" xfId="20150" xr:uid="{8E290EE5-4D7A-4E1B-8284-8DED89BFD316}"/>
    <cellStyle name="Porcentagem 2 2 9" xfId="20151" xr:uid="{9AEC69CA-4FE8-4DEF-9DBF-C1801C9FABCA}"/>
    <cellStyle name="Porcentagem 2 20" xfId="229" xr:uid="{8EAE255D-E595-41D7-A81B-85102F51D5BE}"/>
    <cellStyle name="Porcentagem 2 20 2" xfId="26458" xr:uid="{087CA2A8-5962-470E-B6F3-4E0AE32201AF}"/>
    <cellStyle name="Porcentagem 2 21" xfId="230" xr:uid="{CD7E41D1-39F3-42B8-A26C-4FD5B349AA3A}"/>
    <cellStyle name="Porcentagem 2 21 2" xfId="26459" xr:uid="{A6912638-7E89-452A-AEE5-6BF79C87AC9A}"/>
    <cellStyle name="Porcentagem 2 22" xfId="431" xr:uid="{303D9045-8E7A-4406-A175-3BC211C6C99A}"/>
    <cellStyle name="Porcentagem 2 23" xfId="217" xr:uid="{E08E6915-D6CE-4CC2-8C4B-665B8D9B4660}"/>
    <cellStyle name="Porcentagem 2 3" xfId="231" xr:uid="{568C755D-2381-4392-8F8F-7266D9618AA3}"/>
    <cellStyle name="Porcentagem 2 3 2" xfId="20152" xr:uid="{2F553A1C-A709-40C5-951C-4467AD6885E7}"/>
    <cellStyle name="Porcentagem 2 3 2 2" xfId="26460" xr:uid="{EFC3DDB8-8EE2-49B6-9729-2064F7E99E47}"/>
    <cellStyle name="Porcentagem 2 3 3" xfId="26461" xr:uid="{29D481A0-F481-40C2-8CC1-78238ACFCA31}"/>
    <cellStyle name="Porcentagem 2 4" xfId="232" xr:uid="{577373A6-74CC-4124-8C69-06468C6D3046}"/>
    <cellStyle name="Porcentagem 2 4 2" xfId="20153" xr:uid="{05E697D1-194D-4577-B505-5C5FD2421409}"/>
    <cellStyle name="Porcentagem 2 4 2 2" xfId="26462" xr:uid="{BC089913-ED0A-4F3D-8EF1-1B08FAFFA66F}"/>
    <cellStyle name="Porcentagem 2 4 3" xfId="26463" xr:uid="{179F481B-9E7E-430C-9284-4A73447BBE56}"/>
    <cellStyle name="Porcentagem 2 5" xfId="233" xr:uid="{819AC5D3-B208-43C1-975D-37126D9291BA}"/>
    <cellStyle name="Porcentagem 2 5 2" xfId="20154" xr:uid="{9E2ECADA-2C94-446C-9FE6-DE3D96D5D7E1}"/>
    <cellStyle name="Porcentagem 2 6" xfId="234" xr:uid="{C630297D-31E5-47CC-93E5-36E65E13AAD1}"/>
    <cellStyle name="Porcentagem 2 6 2" xfId="20155" xr:uid="{819C636F-8F42-4105-B6DC-15F073461878}"/>
    <cellStyle name="Porcentagem 2 7" xfId="235" xr:uid="{51A553FE-9BBB-4123-99B5-8C13993B2298}"/>
    <cellStyle name="Porcentagem 2 7 2" xfId="20156" xr:uid="{EF1242E3-1D8B-4D13-815F-FCCFB243B622}"/>
    <cellStyle name="Porcentagem 2 8" xfId="236" xr:uid="{8867A203-4271-4122-9EEB-21B8D488591C}"/>
    <cellStyle name="Porcentagem 2 8 2" xfId="20157" xr:uid="{1D2DC9B3-BDC4-4B5B-AAA6-17B17EA3F00B}"/>
    <cellStyle name="Porcentagem 2 9" xfId="237" xr:uid="{4A1EDB0D-A81E-4F93-B259-1ED77667A72E}"/>
    <cellStyle name="Porcentagem 2 9 2" xfId="20159" xr:uid="{EFA19289-676B-4E13-AAD9-CC79E6215E50}"/>
    <cellStyle name="Porcentagem 2 9 3" xfId="20158" xr:uid="{0938C01F-4240-40ED-BFA0-36B443617BCB}"/>
    <cellStyle name="Porcentagem 20" xfId="377" xr:uid="{66687995-7E46-4819-B6BD-598A94A6519E}"/>
    <cellStyle name="Porcentagem 20 2" xfId="238" xr:uid="{B09D561A-0BE7-4A3D-9022-C4608FF2E40A}"/>
    <cellStyle name="Porcentagem 20 2 2" xfId="26464" xr:uid="{B50C9605-0612-4A3E-85B9-9D9ED47455E4}"/>
    <cellStyle name="Porcentagem 20 3" xfId="20161" xr:uid="{39E3464C-39E1-4369-AE52-33AA2501C118}"/>
    <cellStyle name="Porcentagem 20 4" xfId="20160" xr:uid="{DE46E28F-EBA2-4828-8F29-2F504B52E7E8}"/>
    <cellStyle name="Porcentagem 21" xfId="378" xr:uid="{A8348075-2F0B-4823-B3A2-A25787B39FBE}"/>
    <cellStyle name="Porcentagem 21 2" xfId="239" xr:uid="{4D786DE3-EF98-45DF-90BE-973DC029A0F1}"/>
    <cellStyle name="Porcentagem 21 2 2" xfId="20163" xr:uid="{E2EC3861-9520-4822-8754-AA26987A0C81}"/>
    <cellStyle name="Porcentagem 21 2 2 2" xfId="26465" xr:uid="{4269E753-95B7-4A78-9694-C10B14353C74}"/>
    <cellStyle name="Porcentagem 21 3" xfId="20162" xr:uid="{F61D4202-A798-4FD3-9616-F314ABFA7E4B}"/>
    <cellStyle name="Porcentagem 22" xfId="379" xr:uid="{6D13FBF7-A3E6-473D-8688-3D6965370D6B}"/>
    <cellStyle name="Porcentagem 22 2" xfId="240" xr:uid="{7F973B0D-2318-424B-9909-0DD20D78BF32}"/>
    <cellStyle name="Porcentagem 22 2 2" xfId="26466" xr:uid="{ED34178F-5165-42CE-BE03-6738A8337B78}"/>
    <cellStyle name="Porcentagem 22 3" xfId="20164" xr:uid="{B9F82E3B-04EA-4E16-9685-8238136AEAFD}"/>
    <cellStyle name="Porcentagem 23" xfId="380" xr:uid="{AC3E111A-4B05-4E3E-BFF9-456E4DEB0A85}"/>
    <cellStyle name="Porcentagem 23 2" xfId="241" xr:uid="{6FDDF7F4-82C1-4F60-B623-DE6D752D964C}"/>
    <cellStyle name="Porcentagem 23 2 2" xfId="26467" xr:uid="{9D06EF9F-66B0-4062-B1C7-1CCA41952BA3}"/>
    <cellStyle name="Porcentagem 24" xfId="381" xr:uid="{7A58D663-4F03-44D3-98BB-1ADC3387D7AB}"/>
    <cellStyle name="Porcentagem 24 2" xfId="242" xr:uid="{E298A6E0-043C-4AD1-82E3-474D9D2D4C74}"/>
    <cellStyle name="Porcentagem 24 2 2" xfId="26468" xr:uid="{7858EF1A-8192-4A51-86C9-B78AF585E368}"/>
    <cellStyle name="Porcentagem 25" xfId="382" xr:uid="{318717A0-A919-46B7-A090-D4B711458B3F}"/>
    <cellStyle name="Porcentagem 25 2" xfId="243" xr:uid="{1F0860F3-F894-4EBE-B70B-5B0992A81BC9}"/>
    <cellStyle name="Porcentagem 25 2 2" xfId="26469" xr:uid="{1A0E91C2-92C0-44F4-9F12-17885E70B4AC}"/>
    <cellStyle name="Porcentagem 26" xfId="383" xr:uid="{F2B9CC0D-62B8-4E57-8EAE-91320DBFA30A}"/>
    <cellStyle name="Porcentagem 26 2" xfId="244" xr:uid="{8E237B29-8940-4FC9-96A2-45ED7B8F0E8F}"/>
    <cellStyle name="Porcentagem 26 2 2" xfId="26470" xr:uid="{AF0E67C9-53FB-4C19-AC9D-BBA8BBCE56A3}"/>
    <cellStyle name="Porcentagem 27" xfId="384" xr:uid="{FB6B527A-26A3-478C-BB47-993ECA8DB3D9}"/>
    <cellStyle name="Porcentagem 27 2" xfId="245" xr:uid="{67212A5C-E93E-43EF-B0A2-0ED981F2BF73}"/>
    <cellStyle name="Porcentagem 27 2 2" xfId="26471" xr:uid="{CBDB825B-CDF4-4548-94CD-6B139FD8F56C}"/>
    <cellStyle name="Porcentagem 28" xfId="385" xr:uid="{7BA62595-7893-4F44-8430-2D52A612B68F}"/>
    <cellStyle name="Porcentagem 28 2" xfId="246" xr:uid="{0A3D0924-DDD4-46B1-863C-83596DC21CE9}"/>
    <cellStyle name="Porcentagem 28 2 2" xfId="26472" xr:uid="{A16504D4-2C5A-4B6E-954D-5D65A2A23C3A}"/>
    <cellStyle name="Porcentagem 29" xfId="386" xr:uid="{3B1960EA-C2FF-4E49-ADDE-610771C49E4F}"/>
    <cellStyle name="Porcentagem 29 2" xfId="247" xr:uid="{0BF01592-1D51-4328-9710-40FCD552B1A5}"/>
    <cellStyle name="Porcentagem 29 2 2" xfId="26473" xr:uid="{3C9FFE29-2CE7-4A29-9E22-89B6B31F4060}"/>
    <cellStyle name="Porcentagem 3" xfId="387" xr:uid="{DFF7BE3A-C9D0-427C-93F3-6CA0752C9AEE}"/>
    <cellStyle name="Porcentagem 3 2" xfId="248" xr:uid="{F9680F58-3345-4CC5-A419-58DEED77D2E8}"/>
    <cellStyle name="Porcentagem 3 2 2" xfId="26474" xr:uid="{82D7AF1D-1F3E-4D8F-99F2-20055379423D}"/>
    <cellStyle name="Porcentagem 3 3" xfId="388" xr:uid="{9B04FA80-33B7-40A0-8D12-C4ED398040F6}"/>
    <cellStyle name="Porcentagem 30" xfId="25659" xr:uid="{8B7A6C35-85FB-4237-8B90-9DC3E793A12C}"/>
    <cellStyle name="Porcentagem 31" xfId="76" xr:uid="{479A39ED-EE46-4E9E-81B1-7A0ABA097F95}"/>
    <cellStyle name="Porcentagem 4" xfId="249" xr:uid="{1B27E43A-60A1-4B50-95F7-1DAAC0F9F576}"/>
    <cellStyle name="Porcentagem 4 2" xfId="250" xr:uid="{25D3BC9E-F77C-4792-845B-506F9472076E}"/>
    <cellStyle name="Porcentagem 4 2 2" xfId="251" xr:uid="{5A921781-5F69-41E7-9334-4FD6280AEE29}"/>
    <cellStyle name="Porcentagem 4 2 3" xfId="20167" xr:uid="{E398819C-F30E-4047-B008-9E48860B59B6}"/>
    <cellStyle name="Porcentagem 4 2 4" xfId="20166" xr:uid="{578D0EA9-34E1-446C-991D-42CC8BAD5D10}"/>
    <cellStyle name="Porcentagem 4 3" xfId="20168" xr:uid="{81D52391-A3FE-4143-A862-3B82B0ADC63D}"/>
    <cellStyle name="Porcentagem 4 4" xfId="20165" xr:uid="{3F37F3C4-4EDA-46A6-BDF5-A55470B0CCC2}"/>
    <cellStyle name="Porcentagem 5" xfId="252" xr:uid="{53F11FCB-CFE1-4DDE-BD64-D3980E066856}"/>
    <cellStyle name="Porcentagem 5 2" xfId="20170" xr:uid="{903269AB-4FC5-4947-A5EF-5CF287B4220C}"/>
    <cellStyle name="Porcentagem 5 2 2" xfId="20171" xr:uid="{53F9CBFE-5941-4E08-82E7-11548E08E363}"/>
    <cellStyle name="Porcentagem 5 2 2 2" xfId="20172" xr:uid="{815BE9A3-77D9-4724-82B8-AE78834DA494}"/>
    <cellStyle name="Porcentagem 5 2 2 2 2" xfId="20173" xr:uid="{F6F9905D-C602-422B-B407-4970E245CD7D}"/>
    <cellStyle name="Porcentagem 5 2 2 3" xfId="20174" xr:uid="{694F8E99-2CA2-467B-91CC-231AC315E3C4}"/>
    <cellStyle name="Porcentagem 5 2 3" xfId="20175" xr:uid="{CE9E4F4B-1080-4EFA-82FA-05D611202C23}"/>
    <cellStyle name="Porcentagem 5 2 3 2" xfId="20176" xr:uid="{A6B0ED91-3D2A-4398-86B5-6948481D5061}"/>
    <cellStyle name="Porcentagem 5 2 4" xfId="20177" xr:uid="{17588F59-4832-4930-A7ED-B90D1F8625C4}"/>
    <cellStyle name="Porcentagem 5 3" xfId="20178" xr:uid="{D1AC89BA-8496-4265-83F5-E85D699C325A}"/>
    <cellStyle name="Porcentagem 5 3 2" xfId="20179" xr:uid="{2E52AFA2-B5DF-4080-AEEA-DE170B8EFE12}"/>
    <cellStyle name="Porcentagem 5 4" xfId="20180" xr:uid="{CC6FDCE4-7AB1-49DE-B6FD-847B9D233E4C}"/>
    <cellStyle name="Porcentagem 5 5" xfId="20169" xr:uid="{FF75DC55-5405-473D-A7B7-647C7D7BCD64}"/>
    <cellStyle name="Porcentagem 6" xfId="20181" xr:uid="{D8E44E94-C4B3-4750-BFA6-7D455AE2EF65}"/>
    <cellStyle name="Porcentagem 6 10" xfId="253" xr:uid="{9F6D61B4-6C97-4A8C-9326-11980403D7F1}"/>
    <cellStyle name="Porcentagem 6 10 2" xfId="26475" xr:uid="{26FB1AE9-EC2A-47E5-8015-0412D62D7B4A}"/>
    <cellStyle name="Porcentagem 6 11" xfId="254" xr:uid="{F3D8F758-8A98-4447-92D1-4BA2250F558A}"/>
    <cellStyle name="Porcentagem 6 11 2" xfId="26476" xr:uid="{17F9EC2B-21D7-4EE6-975A-34EDB92DC262}"/>
    <cellStyle name="Porcentagem 6 12" xfId="255" xr:uid="{C9848193-94D3-4C0B-AB98-F53B6C7AFDDD}"/>
    <cellStyle name="Porcentagem 6 12 2" xfId="26477" xr:uid="{0D447B12-734E-43F7-9DE2-C80818C308DF}"/>
    <cellStyle name="Porcentagem 6 13" xfId="256" xr:uid="{7B95A05B-98D0-455C-922E-41FB92F74D2E}"/>
    <cellStyle name="Porcentagem 6 13 2" xfId="26478" xr:uid="{8BEC6573-2133-495B-88C1-A69C7AC148DB}"/>
    <cellStyle name="Porcentagem 6 14" xfId="257" xr:uid="{4AD932CF-7C09-4D5D-AA02-E924559A9BDD}"/>
    <cellStyle name="Porcentagem 6 14 2" xfId="26479" xr:uid="{13686BE4-ACC1-49E3-BBC0-F79F176E346A}"/>
    <cellStyle name="Porcentagem 6 15" xfId="258" xr:uid="{01C348D8-3C97-4E42-8126-035F0EA50069}"/>
    <cellStyle name="Porcentagem 6 15 2" xfId="26480" xr:uid="{0B9CF636-8B25-456D-A16F-8D0B7CE12B3A}"/>
    <cellStyle name="Porcentagem 6 16" xfId="259" xr:uid="{794A3ACB-F636-42FF-AE74-BC5DAF36DBA0}"/>
    <cellStyle name="Porcentagem 6 16 2" xfId="26481" xr:uid="{7DC860E3-B7D9-49D5-A015-5E7E02396C39}"/>
    <cellStyle name="Porcentagem 6 17" xfId="260" xr:uid="{8C20FF46-FCEA-449F-A078-1B4003AC7763}"/>
    <cellStyle name="Porcentagem 6 17 2" xfId="26482" xr:uid="{8EB7E6D9-6220-45F4-8DEB-A53ECF6CCE88}"/>
    <cellStyle name="Porcentagem 6 18" xfId="261" xr:uid="{1FEDDADF-E5B5-4FFC-84E0-41889D1E3483}"/>
    <cellStyle name="Porcentagem 6 18 2" xfId="26483" xr:uid="{BDF136C0-0760-4E5D-A174-DBF89A0C1B89}"/>
    <cellStyle name="Porcentagem 6 19" xfId="262" xr:uid="{3B45560F-96CD-4D7B-B154-915E8483A0F5}"/>
    <cellStyle name="Porcentagem 6 19 2" xfId="26484" xr:uid="{6D58C9F5-11A1-426B-AC99-BE7F99C3CA45}"/>
    <cellStyle name="Porcentagem 6 2" xfId="263" xr:uid="{D577528A-B6B7-4640-8D1A-F025EF509A80}"/>
    <cellStyle name="Porcentagem 6 2 2" xfId="20183" xr:uid="{8F58C366-94D0-41A2-B3AE-7653B83AE614}"/>
    <cellStyle name="Porcentagem 6 2 2 2" xfId="26485" xr:uid="{BE046BF6-ED37-4C4C-93C6-133EB8B3E9E9}"/>
    <cellStyle name="Porcentagem 6 2 3" xfId="20182" xr:uid="{7D3C88F7-8C2C-4AA4-BE61-5067099543AE}"/>
    <cellStyle name="Porcentagem 6 20" xfId="264" xr:uid="{9CE5A33A-B1E9-4C35-87FD-8AB4B34DEFDD}"/>
    <cellStyle name="Porcentagem 6 20 2" xfId="26486" xr:uid="{A6196875-CD4E-4EE0-8CF5-9F0210734299}"/>
    <cellStyle name="Porcentagem 6 21" xfId="265" xr:uid="{72CB62B8-FC29-441A-A90A-761D7FD035F7}"/>
    <cellStyle name="Porcentagem 6 21 2" xfId="26487" xr:uid="{5A2654AB-4CFF-463F-9296-7D3059524933}"/>
    <cellStyle name="Porcentagem 6 3" xfId="266" xr:uid="{4EA414D2-58E1-40C6-825D-70C23A2D704E}"/>
    <cellStyle name="Porcentagem 6 3 2" xfId="20184" xr:uid="{8C674661-B547-441F-9673-BBE93E734626}"/>
    <cellStyle name="Porcentagem 6 3 2 2" xfId="26488" xr:uid="{B9C2A9A8-23DC-426B-86AC-48FD13EA26DF}"/>
    <cellStyle name="Porcentagem 6 4" xfId="267" xr:uid="{AAF302D2-6A01-4F3C-A365-7344AAA1D178}"/>
    <cellStyle name="Porcentagem 6 4 2" xfId="26489" xr:uid="{DA1A0A61-823B-47F6-BE2E-0C30C6B9A0A6}"/>
    <cellStyle name="Porcentagem 6 5" xfId="268" xr:uid="{ECC5045A-C867-4A53-8D8E-F7FBA58F87B0}"/>
    <cellStyle name="Porcentagem 6 5 2" xfId="26490" xr:uid="{37F8A743-A6BD-48E3-AE05-2F1C6FD6AD43}"/>
    <cellStyle name="Porcentagem 6 6" xfId="269" xr:uid="{23C59E88-87BF-438F-8692-0EC5426FB567}"/>
    <cellStyle name="Porcentagem 6 6 2" xfId="26491" xr:uid="{5F00691F-C857-47F2-8901-0D806779DE1A}"/>
    <cellStyle name="Porcentagem 6 7" xfId="270" xr:uid="{8E044F3A-BBEC-48E5-86AF-FB167355B9B3}"/>
    <cellStyle name="Porcentagem 6 7 2" xfId="26492" xr:uid="{B922D378-45DA-4A72-8427-6780934713DC}"/>
    <cellStyle name="Porcentagem 6 8" xfId="271" xr:uid="{1803BAF5-391F-49D3-A40F-2C2CC0B0655B}"/>
    <cellStyle name="Porcentagem 6 8 2" xfId="26493" xr:uid="{B528970D-E614-49A9-BA2D-6AC78AF8A0FA}"/>
    <cellStyle name="Porcentagem 6 9" xfId="272" xr:uid="{7E49733A-F326-4032-8677-1B27BEDD8FD6}"/>
    <cellStyle name="Porcentagem 6 9 2" xfId="26494" xr:uid="{3669A7F6-6581-45F6-ADD4-EE4EE295CEAB}"/>
    <cellStyle name="Porcentagem 7" xfId="20185" xr:uid="{C5FD7F23-FD9F-4A90-8CB9-0F77B8298A1A}"/>
    <cellStyle name="Porcentagem 7 2" xfId="20186" xr:uid="{74CC124F-CAFC-45D6-A7CA-5127CA40A48D}"/>
    <cellStyle name="Porcentagem 7 3" xfId="20187" xr:uid="{C6B0BB1C-DE4A-4FBB-BC06-E1CAE3E642CA}"/>
    <cellStyle name="Porcentagem 8" xfId="20188" xr:uid="{D101BD8A-5EA4-4F26-BB52-68A90CDA7AF4}"/>
    <cellStyle name="Porcentagem 8 2" xfId="20189" xr:uid="{B261CE7D-F0BB-4867-B51D-8076326C360E}"/>
    <cellStyle name="Porcentagem 8 2 2" xfId="20190" xr:uid="{C45591E2-97F6-4919-A9FE-C507C653DE4E}"/>
    <cellStyle name="Porcentagem 8 3" xfId="20191" xr:uid="{384F2615-F2F9-4EE8-AEF0-6B57AB2E7639}"/>
    <cellStyle name="Porcentagem 8 3 2" xfId="20192" xr:uid="{5E26A0AF-D5DE-49B5-BE26-9CE1B6D5A5BB}"/>
    <cellStyle name="Porcentagem 8 4" xfId="20193" xr:uid="{EE92F483-59E4-4839-9AC1-4F60E8D502FE}"/>
    <cellStyle name="Porcentagem 9" xfId="20194" xr:uid="{61695C84-930D-498A-9DF3-69103DF94BF9}"/>
    <cellStyle name="Porcentagem 9 2" xfId="20195" xr:uid="{66D4B151-2918-4FA6-9005-660E4ADD42CD}"/>
    <cellStyle name="Porcentagem 9 2 2" xfId="20196" xr:uid="{02EE9BAD-0E8B-47FA-961C-B7BB0BB81CC0}"/>
    <cellStyle name="Porcentagem 9 3" xfId="20197" xr:uid="{9CC13EFE-3DD3-4CF7-B262-56798697DD21}"/>
    <cellStyle name="Porcentaje 2" xfId="20198" xr:uid="{D9256CFD-DD04-4101-8007-CB8FA6E72307}"/>
    <cellStyle name="Porcentual 2" xfId="20199" xr:uid="{3A236728-EF89-4701-B9C8-AB152A07E566}"/>
    <cellStyle name="Porcentual 2 2" xfId="20200" xr:uid="{9494D2B8-7B35-483E-B902-4420F3D1F1FB}"/>
    <cellStyle name="Porcentual 2 2 2" xfId="20201" xr:uid="{CE231DBB-9C06-44F8-8277-FB6424B0A996}"/>
    <cellStyle name="Porcentual 2 2 3" xfId="20202" xr:uid="{14CDC593-4707-4894-8E68-C5A2B9ACF80F}"/>
    <cellStyle name="Porcentual 2 2 4" xfId="20203" xr:uid="{37287C8E-2B01-4DBD-9CE9-F1F487A2C825}"/>
    <cellStyle name="Porcentual 3" xfId="20204" xr:uid="{F568A097-A337-4E6B-AAFA-A917B4904BC2}"/>
    <cellStyle name="Porcentual 3 2" xfId="20205" xr:uid="{DAFB037C-2D46-4C6F-A674-4E8E2B2939AD}"/>
    <cellStyle name="Porcentual 3 2 2" xfId="20206" xr:uid="{DC06947C-9D47-433C-A09E-2CF6ED612E98}"/>
    <cellStyle name="Porcentual 3 2 3" xfId="20207" xr:uid="{BBEE3423-D25C-42CD-91F6-1663E40923C0}"/>
    <cellStyle name="Porcentual 3 3" xfId="20208" xr:uid="{FCD60A8A-F508-4F2B-B303-FA86BBD90770}"/>
    <cellStyle name="Porcentual 3 4" xfId="20209" xr:uid="{FDB890B3-A6A3-40E0-9CA7-31BE3B748909}"/>
    <cellStyle name="Porcentual 3 5" xfId="20210" xr:uid="{E1F0997F-BEF1-4A3B-8A2E-B9687C6E0598}"/>
    <cellStyle name="Porcentual 4" xfId="20211" xr:uid="{E9D0721F-0963-4365-AD6D-776A47B1721A}"/>
    <cellStyle name="Porcentual 4 2" xfId="20212" xr:uid="{466016A1-1F13-4DD9-ABE7-C2E300FA46E4}"/>
    <cellStyle name="Porcentual 4 3" xfId="20213" xr:uid="{A3146F03-4A9E-451A-A6FF-17AA1DF3BA54}"/>
    <cellStyle name="Ratio" xfId="20214" xr:uid="{CC356C73-77A9-4F95-981B-9BE1F11ED11A}"/>
    <cellStyle name="reviseExposure" xfId="20215" xr:uid="{673D5ED6-924D-4F8B-960F-A242CC6F7353}"/>
    <cellStyle name="reviseExposure 2" xfId="20216" xr:uid="{C77B4406-5885-471B-BA81-5E3074A79F40}"/>
    <cellStyle name="reviseExposure 3" xfId="20217" xr:uid="{ECAB689D-DCFF-4A86-B24F-4BD46ED67D41}"/>
    <cellStyle name="rodape" xfId="20218" xr:uid="{0059FCAC-1549-488A-9043-DB279B81D073}"/>
    <cellStyle name="rodape 2" xfId="20219" xr:uid="{15A478D2-0CD6-46A2-801C-2CB571658F46}"/>
    <cellStyle name="RowLevel_0" xfId="20220" xr:uid="{8D24609A-EBEC-4BAA-84A9-51B03BA6BFA6}"/>
    <cellStyle name="s]_x000d__x000a_load=hpsw.exe_x000d__x000a_run=_x000d__x000a_NullPort=None_x000d__x000a_DosPrint=no_x000d__x000a_device=HP LaserJet 4000 Series PCL 5e,HPBPCLA,LPT1:_x000d__x000a__x000d__x000a_[Desktop]_x000d__x000a_" xfId="20221" xr:uid="{7363B41D-B0E7-498F-BD26-D3DE5365ADEC}"/>
    <cellStyle name="Saída 10" xfId="20222" xr:uid="{B41E892F-20DF-4B66-9FDA-0C730EA1A5BE}"/>
    <cellStyle name="Saída 10 10" xfId="20223" xr:uid="{3AA5F0B2-35CC-441B-8774-0EEB42A351B5}"/>
    <cellStyle name="Saída 10 11" xfId="20224" xr:uid="{60E86ECB-655C-4948-ABD7-0ADDAF8D1972}"/>
    <cellStyle name="Saída 10 12" xfId="20225" xr:uid="{BF837E3E-ABE8-4CF9-88F4-B2CBACBFC444}"/>
    <cellStyle name="Saída 10 13" xfId="20226" xr:uid="{46FCF304-9BCE-427A-800F-A4AB1639CDAB}"/>
    <cellStyle name="Saída 10 14" xfId="20227" xr:uid="{A4D55456-9281-4CB0-B235-8D591D71BB9D}"/>
    <cellStyle name="Saída 10 15" xfId="20228" xr:uid="{D981E262-57CD-43E0-8FFC-5AA905F23CA4}"/>
    <cellStyle name="Saída 10 16" xfId="20229" xr:uid="{FA2450F8-39B2-4124-8814-4E713B9B183D}"/>
    <cellStyle name="Saída 10 17" xfId="20230" xr:uid="{238EA226-9362-4374-BF25-B6A15C44941E}"/>
    <cellStyle name="Saída 10 18" xfId="20231" xr:uid="{6863EFFB-DB43-4F07-A9F6-C5BD70D94D2A}"/>
    <cellStyle name="Saída 10 19" xfId="20232" xr:uid="{89F152D8-00C7-4206-8E18-852119111ADF}"/>
    <cellStyle name="Saída 10 2" xfId="20233" xr:uid="{DFACF353-0FCB-4301-B2DF-E11F64701804}"/>
    <cellStyle name="Saída 10 20" xfId="20234" xr:uid="{D8628EC7-BD3D-4205-B93F-CD75929C70B9}"/>
    <cellStyle name="Saída 10 3" xfId="20235" xr:uid="{75D0513C-6F06-404E-B9A5-DEEE565C3197}"/>
    <cellStyle name="Saída 10 4" xfId="20236" xr:uid="{24D13B56-706C-4A59-8659-28DAD9AF0FC9}"/>
    <cellStyle name="Saída 10 5" xfId="20237" xr:uid="{559FF4E7-1598-4C16-AF0D-C48E6ED2F0A4}"/>
    <cellStyle name="Saída 10 6" xfId="20238" xr:uid="{03DDC988-BCC9-435D-8F82-C94A5F2784A1}"/>
    <cellStyle name="Saída 10 7" xfId="20239" xr:uid="{49A0996D-7FB2-47A5-B756-089811BBCC14}"/>
    <cellStyle name="Saída 10 8" xfId="20240" xr:uid="{BE110775-0DEA-414B-8408-6C996FB78F26}"/>
    <cellStyle name="Saída 10 9" xfId="20241" xr:uid="{D16C960F-8256-4A26-B6BE-371CE5145CB7}"/>
    <cellStyle name="Saída 11" xfId="20242" xr:uid="{0330065A-80D3-48C5-B8D3-2F69DCA6E574}"/>
    <cellStyle name="Saída 11 10" xfId="20243" xr:uid="{7BA7FBFF-1FE4-4679-82F7-D98489FB4311}"/>
    <cellStyle name="Saída 11 11" xfId="20244" xr:uid="{58BA264E-7D40-4876-A59C-A2F47192AEC2}"/>
    <cellStyle name="Saída 11 12" xfId="20245" xr:uid="{AD118E20-C343-4AC1-9F27-10DD7B2244D8}"/>
    <cellStyle name="Saída 11 13" xfId="20246" xr:uid="{B0B0650C-BAB2-483F-A9BE-D6ACB86057D2}"/>
    <cellStyle name="Saída 11 14" xfId="20247" xr:uid="{3EADDC20-9483-40AE-8211-BC14B30EDEA0}"/>
    <cellStyle name="Saída 11 15" xfId="20248" xr:uid="{BCD34984-C0B9-4808-A4E0-91FD194D94F4}"/>
    <cellStyle name="Saída 11 16" xfId="20249" xr:uid="{92F52362-E39F-4500-A9F7-0A7C565B871D}"/>
    <cellStyle name="Saída 11 17" xfId="20250" xr:uid="{0CD46056-6961-4465-BEAA-573ADB7A42C9}"/>
    <cellStyle name="Saída 11 18" xfId="20251" xr:uid="{023EF2AE-9190-4559-907C-B8EFBCE17507}"/>
    <cellStyle name="Saída 11 19" xfId="20252" xr:uid="{B44FD1BF-215C-4C9F-BB75-9062175096EB}"/>
    <cellStyle name="Saída 11 2" xfId="20253" xr:uid="{1BE07CD8-C4E2-47DD-905A-FFBB73CB17B1}"/>
    <cellStyle name="Saída 11 20" xfId="20254" xr:uid="{C4AB147B-938B-44E3-9BC4-8A22BC1DF9E5}"/>
    <cellStyle name="Saída 11 3" xfId="20255" xr:uid="{6CBB24D8-84CE-4970-AA2B-66FF4E6DBE21}"/>
    <cellStyle name="Saída 11 4" xfId="20256" xr:uid="{C9FBA9F2-5222-47D9-AECD-584C2A77BA92}"/>
    <cellStyle name="Saída 11 5" xfId="20257" xr:uid="{93118ADF-BB89-48CD-B546-8AB2B1E8C1F0}"/>
    <cellStyle name="Saída 11 6" xfId="20258" xr:uid="{BD76A5BF-9FD6-4436-A8D2-836D1E75F23A}"/>
    <cellStyle name="Saída 11 7" xfId="20259" xr:uid="{114B2231-7C2B-41A5-8A33-870F426A3DF3}"/>
    <cellStyle name="Saída 11 8" xfId="20260" xr:uid="{75AB51E9-CE3E-46DF-932E-FA38B16A45F1}"/>
    <cellStyle name="Saída 11 9" xfId="20261" xr:uid="{915D98E4-12F0-4447-9EDB-0F768F379CE2}"/>
    <cellStyle name="Saída 12" xfId="20262" xr:uid="{D7D6C8F6-7804-4753-8213-46CA258922EE}"/>
    <cellStyle name="Saída 12 10" xfId="20263" xr:uid="{639E592F-EF09-44E6-B7DD-1B95949554C3}"/>
    <cellStyle name="Saída 12 11" xfId="20264" xr:uid="{CA6CADAF-6AD5-4461-B6F6-6CA3796903A9}"/>
    <cellStyle name="Saída 12 12" xfId="20265" xr:uid="{2802CBFB-11D0-4B9E-88F4-14DECF86F928}"/>
    <cellStyle name="Saída 12 13" xfId="20266" xr:uid="{048AE809-F434-47E2-B791-70972669AC61}"/>
    <cellStyle name="Saída 12 14" xfId="20267" xr:uid="{DB2C1164-D549-4C9B-9D47-0728489464F9}"/>
    <cellStyle name="Saída 12 15" xfId="20268" xr:uid="{2A034F43-330B-44DE-8FAE-A6FB4CD8D9DE}"/>
    <cellStyle name="Saída 12 16" xfId="20269" xr:uid="{8BE6F5BF-8CBC-47BD-AF23-D81B9ADC75C2}"/>
    <cellStyle name="Saída 12 17" xfId="20270" xr:uid="{79A78359-65DD-46D2-88C2-B3BFAA7B1896}"/>
    <cellStyle name="Saída 12 18" xfId="20271" xr:uid="{B6DD5508-4E7A-4223-BE8F-E5690DF7511F}"/>
    <cellStyle name="Saída 12 19" xfId="20272" xr:uid="{65292295-ABE4-4C75-B1D9-C5E2F794375D}"/>
    <cellStyle name="Saída 12 2" xfId="20273" xr:uid="{5060F0A7-1998-4CD1-AC86-F5E737A468A1}"/>
    <cellStyle name="Saída 12 20" xfId="20274" xr:uid="{A283451A-06D5-4830-A196-62FA418966D8}"/>
    <cellStyle name="Saída 12 3" xfId="20275" xr:uid="{7B03EA0A-7FD9-405B-8590-43D248971823}"/>
    <cellStyle name="Saída 12 4" xfId="20276" xr:uid="{C20DB8F6-2E17-4BB1-A58C-3D35E2109940}"/>
    <cellStyle name="Saída 12 5" xfId="20277" xr:uid="{A4D051FC-5028-4B79-A51F-D89D70716FA0}"/>
    <cellStyle name="Saída 12 6" xfId="20278" xr:uid="{E5F82957-6C24-4CF0-BF2C-300E49E4DF96}"/>
    <cellStyle name="Saída 12 7" xfId="20279" xr:uid="{DCE6A79A-AB33-4DE1-8B1E-BDAD3A7525CE}"/>
    <cellStyle name="Saída 12 8" xfId="20280" xr:uid="{47EC5A78-DD0D-4D57-B1F9-9DAE512362FE}"/>
    <cellStyle name="Saída 12 9" xfId="20281" xr:uid="{820A45CF-9254-4029-8A99-67332262BDFB}"/>
    <cellStyle name="Saída 13" xfId="20282" xr:uid="{2EBFD1BE-8E84-4ED4-81F8-3D8275E81278}"/>
    <cellStyle name="Saída 13 10" xfId="20283" xr:uid="{EAAC2F52-D53E-40A3-A3B1-EA275190A79A}"/>
    <cellStyle name="Saída 13 11" xfId="20284" xr:uid="{D3C2D4BF-6C20-4733-BEF6-8D4AB11DB28B}"/>
    <cellStyle name="Saída 13 12" xfId="20285" xr:uid="{E5922190-EBA7-4BF8-BF60-B7E668DBFBD0}"/>
    <cellStyle name="Saída 13 13" xfId="20286" xr:uid="{A6919B6F-E746-46AD-9802-9AFC221DE4AA}"/>
    <cellStyle name="Saída 13 14" xfId="20287" xr:uid="{CA26C952-E743-45D5-96A0-BA4E06779156}"/>
    <cellStyle name="Saída 13 15" xfId="20288" xr:uid="{6EFDE511-BE74-4DC3-ACE1-069A731481FD}"/>
    <cellStyle name="Saída 13 16" xfId="20289" xr:uid="{DCB9A85B-A2F1-4F1E-BEF4-E0282B27ED7E}"/>
    <cellStyle name="Saída 13 17" xfId="20290" xr:uid="{C8117727-0153-4438-86AF-7F83F2843B34}"/>
    <cellStyle name="Saída 13 18" xfId="20291" xr:uid="{5D1FD796-BC5C-4749-9B11-25283F74A48D}"/>
    <cellStyle name="Saída 13 2" xfId="20292" xr:uid="{9C40692A-51C3-465C-BC75-FAE1E91A7845}"/>
    <cellStyle name="Saída 13 3" xfId="20293" xr:uid="{76617BCB-270A-4D21-96C3-6C2642919016}"/>
    <cellStyle name="Saída 13 4" xfId="20294" xr:uid="{2D058168-A3C7-40FD-B14B-E133DA55730C}"/>
    <cellStyle name="Saída 13 5" xfId="20295" xr:uid="{8B374BF7-0CC2-4C3D-AE40-399B9ACEA03C}"/>
    <cellStyle name="Saída 13 6" xfId="20296" xr:uid="{E8AB068F-1112-4BEA-B507-ECE73958DD69}"/>
    <cellStyle name="Saída 13 7" xfId="20297" xr:uid="{C8BA9894-C714-4E77-AECC-8D0ED1175C6B}"/>
    <cellStyle name="Saída 13 8" xfId="20298" xr:uid="{3B754FEC-44BE-46E9-8BC8-2CA31F29E0A8}"/>
    <cellStyle name="Saída 13 9" xfId="20299" xr:uid="{C18AAE69-96FD-4506-93E9-0FAF15604088}"/>
    <cellStyle name="Saída 14" xfId="20300" xr:uid="{9539D446-BCE8-489A-A1EF-0FE7CE380480}"/>
    <cellStyle name="Saída 14 10" xfId="20301" xr:uid="{D114B7E8-0A9A-4F77-AD2E-5C105114745A}"/>
    <cellStyle name="Saída 14 11" xfId="20302" xr:uid="{C906B5D2-45CB-4BE9-93BC-0199DD1A9DF1}"/>
    <cellStyle name="Saída 14 12" xfId="20303" xr:uid="{15F9EB12-D9A3-4DBF-A387-7441C6296B61}"/>
    <cellStyle name="Saída 14 13" xfId="20304" xr:uid="{DC916264-F4F6-49E7-9B81-5C1F024911B5}"/>
    <cellStyle name="Saída 14 14" xfId="20305" xr:uid="{C590F6C8-CF70-4031-9A33-56B6B9582760}"/>
    <cellStyle name="Saída 14 15" xfId="20306" xr:uid="{F1C432B9-2C17-4DBF-9E23-E862AFCA78B6}"/>
    <cellStyle name="Saída 14 16" xfId="20307" xr:uid="{1B2E3E27-D349-445B-A096-20CAF2DC1C9D}"/>
    <cellStyle name="Saída 14 17" xfId="20308" xr:uid="{0D1C609D-3B7C-4E8C-A837-FA28A67B19EB}"/>
    <cellStyle name="Saída 14 18" xfId="20309" xr:uid="{8E02E40F-B3B6-459A-A033-B35811E3539F}"/>
    <cellStyle name="Saída 14 2" xfId="20310" xr:uid="{41F0187F-845A-4243-A8E6-39A3A57FA14F}"/>
    <cellStyle name="Saída 14 3" xfId="20311" xr:uid="{C1EDB571-DE4D-4CC0-AF3E-276A4A4E4581}"/>
    <cellStyle name="Saída 14 4" xfId="20312" xr:uid="{63F60E2D-2283-4F78-A5D2-3FA877E6A42D}"/>
    <cellStyle name="Saída 14 5" xfId="20313" xr:uid="{34B0627D-2965-473D-9F65-ABE1096CF3B1}"/>
    <cellStyle name="Saída 14 6" xfId="20314" xr:uid="{CD368486-84D6-4050-B519-F735C2F3CE7B}"/>
    <cellStyle name="Saída 14 7" xfId="20315" xr:uid="{CC981EE6-14A8-4C93-B247-765C210EACF9}"/>
    <cellStyle name="Saída 14 8" xfId="20316" xr:uid="{8EB516A1-FD2D-40E6-A348-8B5CC15889A1}"/>
    <cellStyle name="Saída 14 9" xfId="20317" xr:uid="{1A7D3EDE-0EE2-4860-A15E-678E40A078DB}"/>
    <cellStyle name="Saída 15" xfId="20318" xr:uid="{21D6B6D4-3AB6-47E3-A2A1-A9E3D084ACD1}"/>
    <cellStyle name="Saída 15 10" xfId="20319" xr:uid="{1E66E4AD-92CC-4524-8056-7058991DF705}"/>
    <cellStyle name="Saída 15 11" xfId="20320" xr:uid="{6CB08918-DBF1-4198-8482-B18AFB20FAD6}"/>
    <cellStyle name="Saída 15 12" xfId="20321" xr:uid="{723CC545-C654-4E1B-A84B-1B904D7AEFE5}"/>
    <cellStyle name="Saída 15 13" xfId="20322" xr:uid="{105CF033-24C6-47F2-8AEB-1036CD26B330}"/>
    <cellStyle name="Saída 15 14" xfId="20323" xr:uid="{C65D4EBC-1A60-4CE6-9EF2-51F8D9DA115E}"/>
    <cellStyle name="Saída 15 15" xfId="20324" xr:uid="{62F35B5B-CC01-4BC4-8E02-771DE3952F93}"/>
    <cellStyle name="Saída 15 16" xfId="20325" xr:uid="{85D5CB14-50AC-4323-92D9-D800EF61DCB0}"/>
    <cellStyle name="Saída 15 17" xfId="20326" xr:uid="{8A0691C7-1F1C-48AE-8B58-117D12080BDD}"/>
    <cellStyle name="Saída 15 18" xfId="20327" xr:uid="{EB134AA0-FADD-49A6-98D1-C2CEF5F4BF68}"/>
    <cellStyle name="Saída 15 2" xfId="20328" xr:uid="{1D8505D3-58CA-45D3-BFE9-45C709E28E46}"/>
    <cellStyle name="Saída 15 3" xfId="20329" xr:uid="{0D667B1F-7B65-4A0A-9AE4-A3D4F62DD0D8}"/>
    <cellStyle name="Saída 15 4" xfId="20330" xr:uid="{F0FFA2B1-A929-4E5C-8460-3CB086749A4E}"/>
    <cellStyle name="Saída 15 5" xfId="20331" xr:uid="{A5CEEB4B-40F6-4BDC-8041-31A848EBA221}"/>
    <cellStyle name="Saída 15 6" xfId="20332" xr:uid="{F14D5B11-F4FF-499B-B431-90B2C48C7DF6}"/>
    <cellStyle name="Saída 15 7" xfId="20333" xr:uid="{D4BCC066-90E6-4352-9662-E0A2E02015D2}"/>
    <cellStyle name="Saída 15 8" xfId="20334" xr:uid="{246AB057-EAEA-4FEA-9570-7EF154CAE0EA}"/>
    <cellStyle name="Saída 15 9" xfId="20335" xr:uid="{5EEC5F7F-4641-4BC0-9045-3809424108F8}"/>
    <cellStyle name="Saída 16" xfId="20336" xr:uid="{46A21E69-035A-488F-9D17-83D07EE0A08B}"/>
    <cellStyle name="Saída 16 10" xfId="20337" xr:uid="{CC01A732-EB40-46E3-9BE7-8444DA320291}"/>
    <cellStyle name="Saída 16 11" xfId="20338" xr:uid="{69ECFB75-34D0-4ED0-95C7-B54B4C72E6BB}"/>
    <cellStyle name="Saída 16 12" xfId="20339" xr:uid="{4C4585F0-A52C-4E74-ACD9-4F438BF921F9}"/>
    <cellStyle name="Saída 16 13" xfId="20340" xr:uid="{9868BE66-DE18-4AB4-934F-7789EA8810F6}"/>
    <cellStyle name="Saída 16 14" xfId="20341" xr:uid="{1C82B804-E70F-47F1-9C9E-BBD10EC64126}"/>
    <cellStyle name="Saída 16 15" xfId="20342" xr:uid="{9CF3B89D-25EC-4C4F-B9E4-20E3FC9B7947}"/>
    <cellStyle name="Saída 16 16" xfId="20343" xr:uid="{39359269-72B6-4AB1-A75F-0A10FFD85228}"/>
    <cellStyle name="Saída 16 17" xfId="20344" xr:uid="{E48C8755-FCD2-4F37-9C53-114B3FEB4B04}"/>
    <cellStyle name="Saída 16 18" xfId="20345" xr:uid="{F179B643-B657-4A3B-A4F4-1AD9B8400E84}"/>
    <cellStyle name="Saída 16 2" xfId="20346" xr:uid="{AF4A21D2-0CC9-4DB6-AFF3-2A36C2907F83}"/>
    <cellStyle name="Saída 16 3" xfId="20347" xr:uid="{193AB04A-8C32-4AA7-80B4-7BD7B5B634F4}"/>
    <cellStyle name="Saída 16 4" xfId="20348" xr:uid="{1E84CCB6-CB4D-4A1F-89D1-3F564E08F90E}"/>
    <cellStyle name="Saída 16 5" xfId="20349" xr:uid="{24F9CEF1-7483-410D-ABAB-0DB3275F96F1}"/>
    <cellStyle name="Saída 16 6" xfId="20350" xr:uid="{8AC17A6F-50F0-4474-84D0-89B1C3D845A0}"/>
    <cellStyle name="Saída 16 7" xfId="20351" xr:uid="{AF287DF4-C03E-4D77-B7BE-46101E36D496}"/>
    <cellStyle name="Saída 16 8" xfId="20352" xr:uid="{25BE0061-A410-4C0D-857F-D07443052410}"/>
    <cellStyle name="Saída 16 9" xfId="20353" xr:uid="{65CFDDC5-75BA-4E68-BB17-2BA4FAD15FD6}"/>
    <cellStyle name="Saída 17" xfId="20354" xr:uid="{0EFBE9F5-91C4-40D0-A00C-D134734F09B5}"/>
    <cellStyle name="Saída 17 10" xfId="20355" xr:uid="{969DE075-82CD-4F07-B577-AF2A3F5855BA}"/>
    <cellStyle name="Saída 17 11" xfId="20356" xr:uid="{CEE7C5A1-407A-4BC6-9D03-16E25E18BF2A}"/>
    <cellStyle name="Saída 17 12" xfId="20357" xr:uid="{C95461C4-1CF0-461B-BC06-6032520CA2EA}"/>
    <cellStyle name="Saída 17 13" xfId="20358" xr:uid="{C9D26405-8428-4B95-B87E-6BB341FAADD7}"/>
    <cellStyle name="Saída 17 14" xfId="20359" xr:uid="{6FB6EA24-5277-4BD2-9DC7-796A054922B9}"/>
    <cellStyle name="Saída 17 15" xfId="20360" xr:uid="{368BF4AA-CC43-4FDA-A4BB-51B2C7B0F0F7}"/>
    <cellStyle name="Saída 17 16" xfId="20361" xr:uid="{602B2A09-7021-4F92-9F96-BF85C423BD47}"/>
    <cellStyle name="Saída 17 17" xfId="20362" xr:uid="{F3535115-D8CC-4192-AFDC-A52CBD9C6D66}"/>
    <cellStyle name="Saída 17 18" xfId="20363" xr:uid="{F5DB0C80-47DD-447A-90E9-F9FD16B15643}"/>
    <cellStyle name="Saída 17 2" xfId="20364" xr:uid="{B2D70E67-343F-462B-9B8B-29050197B18C}"/>
    <cellStyle name="Saída 17 3" xfId="20365" xr:uid="{85850DC3-0BC2-4563-9370-0A01C8240CB3}"/>
    <cellStyle name="Saída 17 4" xfId="20366" xr:uid="{9259E28B-D9C9-4832-B9A0-A42ADCAEB615}"/>
    <cellStyle name="Saída 17 5" xfId="20367" xr:uid="{1882727B-4065-434A-9FB3-1D6A21BC0C28}"/>
    <cellStyle name="Saída 17 6" xfId="20368" xr:uid="{6FF1B357-7D18-4BA6-B7F6-B6ECFAEF0672}"/>
    <cellStyle name="Saída 17 7" xfId="20369" xr:uid="{A5223290-C7BD-474A-BCBE-077524B62187}"/>
    <cellStyle name="Saída 17 8" xfId="20370" xr:uid="{85DBBA42-A2D2-4698-8242-8ED7A2B12F74}"/>
    <cellStyle name="Saída 17 9" xfId="20371" xr:uid="{8FEAB8DE-D80D-49D5-AD43-DFDF7E439785}"/>
    <cellStyle name="Saída 18" xfId="20372" xr:uid="{2B44DAFF-B180-4C70-BE8C-ACA60D33A917}"/>
    <cellStyle name="Saída 18 10" xfId="20373" xr:uid="{5A0878E1-C65B-41CD-B777-1414B9B1BEE9}"/>
    <cellStyle name="Saída 18 11" xfId="20374" xr:uid="{9962E83C-4CA4-420E-A31A-54D15A2B20D4}"/>
    <cellStyle name="Saída 18 12" xfId="20375" xr:uid="{E996222F-5F11-4C98-85CE-F92092706E09}"/>
    <cellStyle name="Saída 18 13" xfId="20376" xr:uid="{98344EEF-65C9-4AFC-BE5C-A66D32E224A4}"/>
    <cellStyle name="Saída 18 14" xfId="20377" xr:uid="{33E4445F-2DBC-4147-B359-89020BD26145}"/>
    <cellStyle name="Saída 18 15" xfId="20378" xr:uid="{72A08096-D715-438B-B183-6E4DDC29673D}"/>
    <cellStyle name="Saída 18 16" xfId="20379" xr:uid="{CA41AB94-FD31-4C3E-B793-06A4121B8348}"/>
    <cellStyle name="Saída 18 17" xfId="20380" xr:uid="{BCF2F331-A566-4DC1-87CA-BADE57E82BF3}"/>
    <cellStyle name="Saída 18 18" xfId="20381" xr:uid="{05D9B54D-1A73-47D0-A680-5FB97BB8084F}"/>
    <cellStyle name="Saída 18 2" xfId="20382" xr:uid="{D8EF2E95-C39C-4D51-9F3A-9ADACEF11E53}"/>
    <cellStyle name="Saída 18 3" xfId="20383" xr:uid="{3F9CD030-D822-4D73-83B5-0E6CEDC24922}"/>
    <cellStyle name="Saída 18 4" xfId="20384" xr:uid="{6E6E4389-0375-4231-8476-8F84134C5CBF}"/>
    <cellStyle name="Saída 18 5" xfId="20385" xr:uid="{29F7EDF0-8CBB-45B0-BB32-7BD7409D990D}"/>
    <cellStyle name="Saída 18 6" xfId="20386" xr:uid="{71DB13D7-1C0D-47B3-8C68-34A9F3E6C4CB}"/>
    <cellStyle name="Saída 18 7" xfId="20387" xr:uid="{86478B8C-005C-4AD4-8B8F-FFA7E34A7D1E}"/>
    <cellStyle name="Saída 18 8" xfId="20388" xr:uid="{18027764-6148-4D2B-81C4-A386E631EEF6}"/>
    <cellStyle name="Saída 18 9" xfId="20389" xr:uid="{F099BE19-7AFE-4E81-A9EA-E3B712058611}"/>
    <cellStyle name="Saída 19" xfId="20390" xr:uid="{44B9FBBC-147A-4E05-A842-7A2CA56E072C}"/>
    <cellStyle name="Saída 19 10" xfId="20391" xr:uid="{5FA6F009-B6F6-4C89-BEA2-5EBC9AFF1C78}"/>
    <cellStyle name="Saída 19 11" xfId="20392" xr:uid="{6EC42DEC-9953-41B6-9DA8-007D0135CCBA}"/>
    <cellStyle name="Saída 19 12" xfId="20393" xr:uid="{47B661C4-1DBC-4625-8ACB-642DF1C9F10B}"/>
    <cellStyle name="Saída 19 13" xfId="20394" xr:uid="{F6F617D2-7FD4-4465-A467-5A60E3AD96CA}"/>
    <cellStyle name="Saída 19 14" xfId="20395" xr:uid="{28F7F578-04FE-4CD5-92D4-480D6B71241B}"/>
    <cellStyle name="Saída 19 15" xfId="20396" xr:uid="{6609FBDE-12ED-4847-92C1-8E2638803B82}"/>
    <cellStyle name="Saída 19 16" xfId="20397" xr:uid="{6F64758C-52CE-4DFE-BB6B-94C7DED8518A}"/>
    <cellStyle name="Saída 19 17" xfId="20398" xr:uid="{FFDC40A8-8F1A-44CD-BE9D-D70E3E47DEB5}"/>
    <cellStyle name="Saída 19 18" xfId="20399" xr:uid="{1A2E29E5-592E-4ED4-A48A-59561AF1C41C}"/>
    <cellStyle name="Saída 19 2" xfId="20400" xr:uid="{ED15AAC1-C03D-437A-9CC5-6EB0D24AD7D4}"/>
    <cellStyle name="Saída 19 3" xfId="20401" xr:uid="{6D878DA9-9765-4D9E-9298-6862863E95B8}"/>
    <cellStyle name="Saída 19 4" xfId="20402" xr:uid="{58D93E26-BFF4-4892-B2BB-A7B0C61B30A5}"/>
    <cellStyle name="Saída 19 5" xfId="20403" xr:uid="{1DC63FE1-8975-4A15-8C93-EB62F8B5E633}"/>
    <cellStyle name="Saída 19 6" xfId="20404" xr:uid="{12C2DC5C-3EF3-41F9-BD46-FA9D33026FC0}"/>
    <cellStyle name="Saída 19 7" xfId="20405" xr:uid="{91573DC4-4CA9-464F-BC1B-4EF7D71B4014}"/>
    <cellStyle name="Saída 19 8" xfId="20406" xr:uid="{D052B264-276A-4104-BA1C-FFE5E03B8DC8}"/>
    <cellStyle name="Saída 19 9" xfId="20407" xr:uid="{3C7545AE-B0A3-4129-AA2A-8399513422F2}"/>
    <cellStyle name="Saída 2" xfId="20408" xr:uid="{A497856D-6CCE-48F7-B482-38A8E408C809}"/>
    <cellStyle name="Saída 2 10" xfId="20409" xr:uid="{8FAE182C-46EC-4F40-88BE-251ABD366B67}"/>
    <cellStyle name="Saída 2 10 2" xfId="20410" xr:uid="{AB06FB63-8B0F-41AB-A2E1-001719C61BA7}"/>
    <cellStyle name="Saída 2 11" xfId="20411" xr:uid="{467D2C27-8249-4372-96F2-EA5110B2FAB2}"/>
    <cellStyle name="Saída 2 11 2" xfId="20412" xr:uid="{3284E87C-9FAE-42D7-A88A-6AEC5ACAD887}"/>
    <cellStyle name="Saída 2 12" xfId="20413" xr:uid="{8F4403B3-9F82-42E6-B8D3-CA68C30CD979}"/>
    <cellStyle name="Saída 2 12 2" xfId="20414" xr:uid="{F8D9A033-4A97-44BD-85C3-88A3FF75218D}"/>
    <cellStyle name="Saída 2 13" xfId="20415" xr:uid="{4D873681-32CD-4C3A-A246-A15F0C0F6E63}"/>
    <cellStyle name="Saída 2 13 2" xfId="20416" xr:uid="{F0AC7821-ECF8-489C-AB0D-AF2059C99A3E}"/>
    <cellStyle name="Saída 2 14" xfId="20417" xr:uid="{B254F55F-2997-4C05-9167-08926176FE68}"/>
    <cellStyle name="Saída 2 14 2" xfId="20418" xr:uid="{03E7A614-9C48-4064-9478-5EB425181F8F}"/>
    <cellStyle name="Saída 2 15" xfId="20419" xr:uid="{33ACE9CE-2D0C-4AB5-8476-46806FF3CFED}"/>
    <cellStyle name="Saída 2 15 2" xfId="20420" xr:uid="{D1628158-AD90-4B84-BF72-E8D1D1386C50}"/>
    <cellStyle name="Saída 2 16" xfId="20421" xr:uid="{171649D1-73AD-49D7-9329-DA7A4D9CF880}"/>
    <cellStyle name="Saída 2 16 2" xfId="20422" xr:uid="{708F1547-D425-47E8-816C-E49C9B7F3A6E}"/>
    <cellStyle name="Saída 2 17" xfId="20423" xr:uid="{CECD305D-F85B-456D-B9D3-6DAFD58EE5C1}"/>
    <cellStyle name="Saída 2 17 2" xfId="20424" xr:uid="{EF9712D9-770A-4505-AC40-70A661AE72B2}"/>
    <cellStyle name="Saída 2 18" xfId="20425" xr:uid="{2F23270C-6352-42E1-8C38-2C92CB9297B7}"/>
    <cellStyle name="Saída 2 18 2" xfId="20426" xr:uid="{54E0D32B-EB90-4587-913C-9E6948610976}"/>
    <cellStyle name="Saída 2 19" xfId="20427" xr:uid="{2F45F70A-4060-468C-ABE6-64DA4474ED37}"/>
    <cellStyle name="Saída 2 19 2" xfId="20428" xr:uid="{113DD6DD-6D3E-4309-9587-DE4BAF8B2965}"/>
    <cellStyle name="Saída 2 2" xfId="20429" xr:uid="{13C92E6D-CF94-435D-B5E0-AC1FD7DABA4C}"/>
    <cellStyle name="Saída 2 2 2" xfId="20430" xr:uid="{55F484B0-7512-4664-9484-0139CD777025}"/>
    <cellStyle name="Saída 2 2 2 2" xfId="20431" xr:uid="{AAC26E92-99B9-44F1-A3EC-9ADEA6E66FA7}"/>
    <cellStyle name="Saída 2 2 2 3" xfId="20432" xr:uid="{135A4403-EBA2-44B7-8426-B8C064DACBC6}"/>
    <cellStyle name="Saída 2 2 3" xfId="20433" xr:uid="{B01587F0-F2B5-42A2-8F08-D90DBA3B6D39}"/>
    <cellStyle name="Saída 2 2 4" xfId="20434" xr:uid="{01D66A92-BD29-44BD-A4B7-4E3137AE2A4A}"/>
    <cellStyle name="Saída 2 2 4 10" xfId="20435" xr:uid="{EBEFF5BE-E182-4A20-9575-ACAC45B9B1E0}"/>
    <cellStyle name="Saída 2 2 4 11" xfId="20436" xr:uid="{A19BC3A2-2123-4E69-950F-320671903418}"/>
    <cellStyle name="Saída 2 2 4 12" xfId="20437" xr:uid="{B94E312C-D5EE-447B-AA87-92ADF9573702}"/>
    <cellStyle name="Saída 2 2 4 13" xfId="20438" xr:uid="{AC212DD7-E284-4754-ACB0-469BCAD1A930}"/>
    <cellStyle name="Saída 2 2 4 14" xfId="20439" xr:uid="{ACBBA2A8-DCAD-42DB-9EB0-0B712A239F18}"/>
    <cellStyle name="Saída 2 2 4 15" xfId="20440" xr:uid="{7F314F91-47CA-4735-A39F-0D0DC3365523}"/>
    <cellStyle name="Saída 2 2 4 16" xfId="20441" xr:uid="{703CEF9E-DAAD-485B-A8E8-356A11929FD6}"/>
    <cellStyle name="Saída 2 2 4 17" xfId="20442" xr:uid="{1D312279-0B10-4B84-825A-D505F5E7E736}"/>
    <cellStyle name="Saída 2 2 4 18" xfId="20443" xr:uid="{C82C34A0-2EE7-42C0-8095-CDFA81B68B52}"/>
    <cellStyle name="Saída 2 2 4 19" xfId="20444" xr:uid="{AE59E48F-1A7C-4A24-ACD9-E324B8CAFE9B}"/>
    <cellStyle name="Saída 2 2 4 2" xfId="20445" xr:uid="{14D7990D-0651-417C-8275-DC30E3FF8DFF}"/>
    <cellStyle name="Saída 2 2 4 3" xfId="20446" xr:uid="{FE7676EF-0545-42DE-9B89-6FE4BAFD312D}"/>
    <cellStyle name="Saída 2 2 4 4" xfId="20447" xr:uid="{3EAB7D31-E0E1-4DFB-80CE-22ABD92B0834}"/>
    <cellStyle name="Saída 2 2 4 5" xfId="20448" xr:uid="{77694BAA-7576-43BE-B51F-8B177040DC36}"/>
    <cellStyle name="Saída 2 2 4 6" xfId="20449" xr:uid="{FDD9E1E4-B449-4D1F-850D-40D6BE751AE6}"/>
    <cellStyle name="Saída 2 2 4 7" xfId="20450" xr:uid="{1BC43392-0B18-42B3-B91F-814BFFF3D984}"/>
    <cellStyle name="Saída 2 2 4 8" xfId="20451" xr:uid="{2225A8BF-4C5D-46C1-8017-54DD34E886CF}"/>
    <cellStyle name="Saída 2 2 4 9" xfId="20452" xr:uid="{715FC553-00EC-49D8-9B40-CC83FBF1587B}"/>
    <cellStyle name="Saída 2 2 5" xfId="20453" xr:uid="{47D272CF-DEE4-4382-A98F-8651A287A3B4}"/>
    <cellStyle name="Saída 2 20" xfId="20454" xr:uid="{601E068F-2388-4448-99CB-834F5A7B13AE}"/>
    <cellStyle name="Saída 2 20 2" xfId="20455" xr:uid="{05EADF80-457F-4031-88D1-25375BA98FAF}"/>
    <cellStyle name="Saída 2 21" xfId="20456" xr:uid="{B76C894A-D960-41C6-9482-24EA9A0B2C42}"/>
    <cellStyle name="Saída 2 21 2" xfId="20457" xr:uid="{A24307D2-CEA1-42A3-B628-9D0A85437432}"/>
    <cellStyle name="Saída 2 22" xfId="20458" xr:uid="{9EC83419-CFD7-4EC4-A6BD-7C5B08F887A0}"/>
    <cellStyle name="Saída 2 22 2" xfId="20459" xr:uid="{6FEC1177-89F5-44E2-A475-06B6C51A796E}"/>
    <cellStyle name="Saída 2 23" xfId="20460" xr:uid="{787A42AC-EE1C-47B3-BB33-E18D10F1CC8C}"/>
    <cellStyle name="Saída 2 23 2" xfId="20461" xr:uid="{25E6D158-8CCE-4669-9934-A4A09AA59ED9}"/>
    <cellStyle name="Saída 2 24" xfId="20462" xr:uid="{565FCBE0-CE20-410E-855B-8556B5B136FE}"/>
    <cellStyle name="Saída 2 24 2" xfId="20463" xr:uid="{DEC8545E-F2D2-4480-944F-07C89E23EA2D}"/>
    <cellStyle name="Saída 2 25" xfId="20464" xr:uid="{15B35BF7-3B1E-48DA-AD67-B8485732B4D5}"/>
    <cellStyle name="Saída 2 25 2" xfId="20465" xr:uid="{5DB4FE31-CDE9-4CDC-9D8D-12B64DA0D089}"/>
    <cellStyle name="Saída 2 26" xfId="20466" xr:uid="{B71A1608-07CB-4185-8021-31AF7C4315C1}"/>
    <cellStyle name="Saída 2 26 2" xfId="20467" xr:uid="{ECD39F63-B0C0-4204-8CE5-1C36AC32AC88}"/>
    <cellStyle name="Saída 2 27" xfId="20468" xr:uid="{17B9308A-92B9-4E1A-BFED-75900B7D0285}"/>
    <cellStyle name="Saída 2 27 2" xfId="20469" xr:uid="{5E25E213-72F3-4303-A6B9-91D80DA0C189}"/>
    <cellStyle name="Saída 2 28" xfId="20470" xr:uid="{96E38129-267C-482A-A401-9226A8575759}"/>
    <cellStyle name="Saída 2 28 2" xfId="20471" xr:uid="{B048388E-A2E1-476E-8991-224FA62A5F46}"/>
    <cellStyle name="Saída 2 29" xfId="20472" xr:uid="{8C2971C3-BDD8-4C87-96D1-D76B7292F684}"/>
    <cellStyle name="Saída 2 29 2" xfId="20473" xr:uid="{33F8CA40-9900-4497-9233-C06741560B34}"/>
    <cellStyle name="Saída 2 3" xfId="20474" xr:uid="{403DA0AA-BF3E-494D-822A-887F8380E2D4}"/>
    <cellStyle name="Saída 2 3 2" xfId="20475" xr:uid="{445B008C-1050-4587-88E5-BE9DE27DC6C8}"/>
    <cellStyle name="Saída 2 3 3" xfId="26495" xr:uid="{529F1B54-238C-4B88-85DD-F30143FFEC87}"/>
    <cellStyle name="Saída 2 30" xfId="20476" xr:uid="{FAADFD31-8A56-4990-9791-995BFB3DF804}"/>
    <cellStyle name="Saída 2 30 2" xfId="20477" xr:uid="{0B4E7AB6-BE2E-41EB-92A1-40E726FE255B}"/>
    <cellStyle name="Saída 2 31" xfId="20478" xr:uid="{EFA512E6-18D2-4339-8623-AC800CF46E2D}"/>
    <cellStyle name="Saída 2 31 2" xfId="20479" xr:uid="{5EDA7FFC-E514-4477-A7E4-325CEE790683}"/>
    <cellStyle name="Saída 2 32" xfId="20480" xr:uid="{09198FA4-0C66-40E6-9B4C-65A8376F15AA}"/>
    <cellStyle name="Saída 2 32 2" xfId="20481" xr:uid="{01A715FD-2624-4445-BAD2-7648E0820B39}"/>
    <cellStyle name="Saída 2 33" xfId="20482" xr:uid="{4132914D-634C-47E6-A9E2-730F22FE6989}"/>
    <cellStyle name="Saída 2 33 2" xfId="20483" xr:uid="{4F497493-74D2-49CB-AE40-1D2D8BA01F20}"/>
    <cellStyle name="Saída 2 34" xfId="20484" xr:uid="{E67B78F2-67A6-4685-BC48-82EFB114FC2D}"/>
    <cellStyle name="Saída 2 34 10" xfId="20485" xr:uid="{2F23485B-CB0C-4771-9D68-62E8352A71BE}"/>
    <cellStyle name="Saída 2 34 11" xfId="20486" xr:uid="{19B39B5D-2A1A-4272-B7F5-B65CB0E347D9}"/>
    <cellStyle name="Saída 2 34 12" xfId="20487" xr:uid="{CD7C501B-03F7-40FF-A789-B91EA4A66C19}"/>
    <cellStyle name="Saída 2 34 13" xfId="20488" xr:uid="{4EBC5AF7-B41F-4052-A9FB-6D0E735C510E}"/>
    <cellStyle name="Saída 2 34 14" xfId="20489" xr:uid="{70092DAC-DFFC-4943-A2A4-FB8EC23C5738}"/>
    <cellStyle name="Saída 2 34 15" xfId="20490" xr:uid="{E276F49E-118C-4BBE-AACF-63351C6AF11E}"/>
    <cellStyle name="Saída 2 34 16" xfId="20491" xr:uid="{E0A58269-EEE6-4A99-B04E-5682D3026DE9}"/>
    <cellStyle name="Saída 2 34 17" xfId="20492" xr:uid="{44E55517-F86C-4D01-B2C0-DA1031AE3B71}"/>
    <cellStyle name="Saída 2 34 18" xfId="20493" xr:uid="{62C894CF-7F78-4D7C-8736-9DF86423D8B5}"/>
    <cellStyle name="Saída 2 34 2" xfId="20494" xr:uid="{D22A060F-120F-40F7-BFB0-CDA1621471DE}"/>
    <cellStyle name="Saída 2 34 3" xfId="20495" xr:uid="{0ADDEA29-92AA-4766-9F87-81807870A2D0}"/>
    <cellStyle name="Saída 2 34 4" xfId="20496" xr:uid="{CE211B65-C430-469B-A9B5-172845172650}"/>
    <cellStyle name="Saída 2 34 5" xfId="20497" xr:uid="{C23643AA-EE1F-42AF-8A22-866570710DF5}"/>
    <cellStyle name="Saída 2 34 6" xfId="20498" xr:uid="{79A4A703-1D58-4907-818B-A241C3A90C10}"/>
    <cellStyle name="Saída 2 34 7" xfId="20499" xr:uid="{D2D33F71-39D7-48E1-BA34-5E3006C453AC}"/>
    <cellStyle name="Saída 2 34 8" xfId="20500" xr:uid="{6072CCDF-EC1C-4BF8-B9ED-D0E93CE45F8A}"/>
    <cellStyle name="Saída 2 34 9" xfId="20501" xr:uid="{81F932AF-4276-4E25-9676-724FDE015E25}"/>
    <cellStyle name="Saída 2 35" xfId="20502" xr:uid="{A386429D-1851-4588-AB71-96BCF8A939AA}"/>
    <cellStyle name="Saída 2 36" xfId="20503" xr:uid="{56C9EAC1-892A-45EA-9950-825A7747F884}"/>
    <cellStyle name="Saída 2 37" xfId="20504" xr:uid="{A9D485E9-CCD5-4CF7-A0AF-8A9A6C913FC0}"/>
    <cellStyle name="Saída 2 38" xfId="20505" xr:uid="{6886047B-CB30-4866-AB2F-F94CEFA549BA}"/>
    <cellStyle name="Saída 2 39" xfId="20506" xr:uid="{04C0552B-D704-442B-B609-12E1CC198369}"/>
    <cellStyle name="Saída 2 4" xfId="20507" xr:uid="{7A344238-03BF-4ACE-AC00-AE245F67998B}"/>
    <cellStyle name="Saída 2 4 2" xfId="20508" xr:uid="{3ABF8C28-90FD-4D91-B01C-814B7D89942D}"/>
    <cellStyle name="Saída 2 40" xfId="20509" xr:uid="{2C9241CA-CEF0-4D32-9EC7-58E1987964D2}"/>
    <cellStyle name="Saída 2 41" xfId="20510" xr:uid="{B64C0BFB-758F-451B-985F-36461DEF2A84}"/>
    <cellStyle name="Saída 2 42" xfId="20511" xr:uid="{8BE615D7-6AA7-41EF-9658-4432E3CFB7E1}"/>
    <cellStyle name="Saída 2 43" xfId="20512" xr:uid="{DA32FA8D-34D2-48FE-9831-5A6162B30E94}"/>
    <cellStyle name="Saída 2 44" xfId="20513" xr:uid="{CE88FE5A-0722-4C9E-85E1-6345A4A37282}"/>
    <cellStyle name="Saída 2 45" xfId="20514" xr:uid="{BE7E7DD0-A7D0-4280-8E3D-1813386FD7A4}"/>
    <cellStyle name="Saída 2 46" xfId="20515" xr:uid="{E1EB8B0A-1BBF-480C-8782-43311B0B3E35}"/>
    <cellStyle name="Saída 2 47" xfId="20516" xr:uid="{94D2A547-66A2-4505-B394-DB2D5952B44D}"/>
    <cellStyle name="Saída 2 5" xfId="20517" xr:uid="{32EDFAA2-B055-4195-A541-179F4E346FDB}"/>
    <cellStyle name="Saída 2 5 2" xfId="20518" xr:uid="{F219EEBC-C7F9-41CF-8A62-8375832B39B4}"/>
    <cellStyle name="Saída 2 6" xfId="20519" xr:uid="{2BFBCEFE-39E8-4944-9577-A5B28D81FFCB}"/>
    <cellStyle name="Saída 2 6 2" xfId="20520" xr:uid="{B85274D6-9A56-4691-BF40-CBB9E83707A7}"/>
    <cellStyle name="Saída 2 7" xfId="20521" xr:uid="{878238A7-29FB-4693-8BA3-0BC45BEEA9D6}"/>
    <cellStyle name="Saída 2 7 2" xfId="20522" xr:uid="{EBEE13F5-F631-4C18-AD40-76EE5F6123B1}"/>
    <cellStyle name="Saída 2 8" xfId="20523" xr:uid="{062D64F4-08DC-45FF-AA5A-1CAE87A539EC}"/>
    <cellStyle name="Saída 2 8 2" xfId="20524" xr:uid="{CFB30D50-3CF4-4A6B-BB28-EA36F78239F6}"/>
    <cellStyle name="Saída 2 9" xfId="20525" xr:uid="{2662C907-0876-4972-9AAC-8DA45BDD9001}"/>
    <cellStyle name="Saída 2 9 2" xfId="20526" xr:uid="{D2004185-DA1F-4EDA-90BD-A1C232DABD05}"/>
    <cellStyle name="Saída 20" xfId="20527" xr:uid="{90409895-9B48-4F63-80F9-6EF85ED296E0}"/>
    <cellStyle name="Saída 20 10" xfId="20528" xr:uid="{2CEF3150-79BF-425B-8197-A55770E3F045}"/>
    <cellStyle name="Saída 20 11" xfId="20529" xr:uid="{64256B22-79E3-471C-902A-6C5383E2BFDF}"/>
    <cellStyle name="Saída 20 12" xfId="20530" xr:uid="{94AEAE9A-7BA7-42F9-80FE-262F52A373A9}"/>
    <cellStyle name="Saída 20 13" xfId="20531" xr:uid="{6EA4B7ED-B99D-4A9F-8860-DD08F7AAC512}"/>
    <cellStyle name="Saída 20 14" xfId="20532" xr:uid="{791BF941-DFAC-4E96-8022-FCC0D49737A5}"/>
    <cellStyle name="Saída 20 15" xfId="20533" xr:uid="{BB705176-DEF0-49D7-9C56-B771432C9EDE}"/>
    <cellStyle name="Saída 20 16" xfId="20534" xr:uid="{4851A651-761C-40EF-960C-A8C79FF1E6E2}"/>
    <cellStyle name="Saída 20 17" xfId="20535" xr:uid="{9CECD5BA-D084-4006-A5B6-10AF26B877B7}"/>
    <cellStyle name="Saída 20 18" xfId="20536" xr:uid="{2D69E914-A68A-49A2-83A3-FB6A1E0CB839}"/>
    <cellStyle name="Saída 20 2" xfId="20537" xr:uid="{63A98392-5A80-420C-AED4-D3EBAC572332}"/>
    <cellStyle name="Saída 20 3" xfId="20538" xr:uid="{BCB0F15D-C1CB-4E8F-AE70-804D64590680}"/>
    <cellStyle name="Saída 20 4" xfId="20539" xr:uid="{C7D1309B-9C9E-43EB-8584-18B052B8C71A}"/>
    <cellStyle name="Saída 20 5" xfId="20540" xr:uid="{73291799-F1B0-465E-AEA6-F0111B444286}"/>
    <cellStyle name="Saída 20 6" xfId="20541" xr:uid="{F75A80D1-2FD8-4127-8755-429700C93F31}"/>
    <cellStyle name="Saída 20 7" xfId="20542" xr:uid="{CE8BF6FF-F221-4522-B086-09FE61A8BF04}"/>
    <cellStyle name="Saída 20 8" xfId="20543" xr:uid="{9C4A7789-5A7B-4015-A83E-B79E03CB4C54}"/>
    <cellStyle name="Saída 20 9" xfId="20544" xr:uid="{6EFF9901-5FBE-4ED9-9D87-81796466CB14}"/>
    <cellStyle name="Saída 21" xfId="20545" xr:uid="{B4ABEFEE-E4EF-4FBC-9B64-E071AB769410}"/>
    <cellStyle name="Saída 21 10" xfId="20546" xr:uid="{FCE1E264-1EFB-440C-9850-519589786108}"/>
    <cellStyle name="Saída 21 11" xfId="20547" xr:uid="{CAAE5060-7644-41A4-A255-68E405A22DB3}"/>
    <cellStyle name="Saída 21 12" xfId="20548" xr:uid="{266D8E82-9F3D-4566-B710-160DC87E567C}"/>
    <cellStyle name="Saída 21 13" xfId="20549" xr:uid="{5D3BABD9-CBFD-42DC-A9C4-E9C7C02F40AC}"/>
    <cellStyle name="Saída 21 14" xfId="20550" xr:uid="{08673B6F-5920-40C6-84ED-54AB247C7885}"/>
    <cellStyle name="Saída 21 15" xfId="20551" xr:uid="{77F7AAFA-0EDA-47EB-983F-E06D3C019C4D}"/>
    <cellStyle name="Saída 21 16" xfId="20552" xr:uid="{468F0EC8-C3A6-474D-8AF2-862FBDCE8A45}"/>
    <cellStyle name="Saída 21 17" xfId="20553" xr:uid="{DDAF3065-9C35-459E-A499-7121C5BA9C85}"/>
    <cellStyle name="Saída 21 18" xfId="20554" xr:uid="{D72E56E7-A2BA-4207-A3F1-81BED1209EAB}"/>
    <cellStyle name="Saída 21 2" xfId="20555" xr:uid="{1B83BAD3-4D75-4194-89E4-BB1BB91905C0}"/>
    <cellStyle name="Saída 21 3" xfId="20556" xr:uid="{4AFF27AC-7F7D-4273-872B-7A6E74D8F516}"/>
    <cellStyle name="Saída 21 4" xfId="20557" xr:uid="{62754AFD-590B-49F8-A0D7-AA38572DBD5F}"/>
    <cellStyle name="Saída 21 5" xfId="20558" xr:uid="{9FB7A6FC-C791-4998-9D25-1E8B765CAA21}"/>
    <cellStyle name="Saída 21 6" xfId="20559" xr:uid="{D0CDEED7-C025-4F6D-B540-E27E5299AEF9}"/>
    <cellStyle name="Saída 21 7" xfId="20560" xr:uid="{320AAE75-D2C5-4330-A700-43D84A244328}"/>
    <cellStyle name="Saída 21 8" xfId="20561" xr:uid="{1627FB93-DA6F-4356-A9E8-D3FF0303715A}"/>
    <cellStyle name="Saída 21 9" xfId="20562" xr:uid="{D2759568-3EAF-4609-A8FD-8118A24BBB8B}"/>
    <cellStyle name="Saída 22" xfId="20563" xr:uid="{F0682181-150D-4ADB-85AF-1AAD6DFD3BBD}"/>
    <cellStyle name="Saída 22 10" xfId="20564" xr:uid="{CEAB1D7D-9FEC-424E-8282-3B1BEB3C6DF3}"/>
    <cellStyle name="Saída 22 11" xfId="20565" xr:uid="{BB203066-06B7-416A-978F-51B96844A6F6}"/>
    <cellStyle name="Saída 22 12" xfId="20566" xr:uid="{435E8094-8354-4D4D-969E-B931BA08D00A}"/>
    <cellStyle name="Saída 22 13" xfId="20567" xr:uid="{93928EF2-2DDF-4574-8FEA-C5A9288B4EB5}"/>
    <cellStyle name="Saída 22 14" xfId="20568" xr:uid="{7C26BC56-F765-49D5-B065-A610D49E2680}"/>
    <cellStyle name="Saída 22 15" xfId="20569" xr:uid="{70B20B8C-B784-4687-82C8-CF3A1C1E0528}"/>
    <cellStyle name="Saída 22 16" xfId="20570" xr:uid="{2C9E10BA-EF4E-4D9E-A510-E3CAEB54C3FB}"/>
    <cellStyle name="Saída 22 17" xfId="20571" xr:uid="{720F956C-43C9-4770-B160-07149056D8AB}"/>
    <cellStyle name="Saída 22 18" xfId="20572" xr:uid="{80F0992C-2A52-46DD-8768-12498D72D1D1}"/>
    <cellStyle name="Saída 22 2" xfId="20573" xr:uid="{2780F412-2935-4FF1-B3A1-E8F0966DD4FC}"/>
    <cellStyle name="Saída 22 3" xfId="20574" xr:uid="{04B4F2F3-031A-4ECE-ABEF-E20C19A0EB57}"/>
    <cellStyle name="Saída 22 4" xfId="20575" xr:uid="{BB645FAD-804F-4EA5-BFB3-04AA53113C40}"/>
    <cellStyle name="Saída 22 5" xfId="20576" xr:uid="{C1A393BD-EA49-47E8-9999-29E873FEFC14}"/>
    <cellStyle name="Saída 22 6" xfId="20577" xr:uid="{479F10E9-A5DA-41C1-9BFC-8D9D105A7083}"/>
    <cellStyle name="Saída 22 7" xfId="20578" xr:uid="{519DE5F9-9A35-487D-98D0-B2EDDE14EFBC}"/>
    <cellStyle name="Saída 22 8" xfId="20579" xr:uid="{5D8697F1-5A81-480C-ABDF-704DDC52A3DD}"/>
    <cellStyle name="Saída 22 9" xfId="20580" xr:uid="{6ACAEAC4-B79B-49EC-AAB0-3F93874267C3}"/>
    <cellStyle name="Saída 23" xfId="20581" xr:uid="{07FEE3D4-C8BC-4120-82ED-37EA723804A5}"/>
    <cellStyle name="Saída 23 10" xfId="20582" xr:uid="{8651B5A9-8B9A-4E20-85C2-34AA56757871}"/>
    <cellStyle name="Saída 23 11" xfId="20583" xr:uid="{01C44D8B-993A-48DC-8C9A-24B434BDABF7}"/>
    <cellStyle name="Saída 23 12" xfId="20584" xr:uid="{24F268C3-98DF-4E14-986C-F249A7DF9896}"/>
    <cellStyle name="Saída 23 13" xfId="20585" xr:uid="{801CCCCB-83E2-4791-B90A-B17C3580EEA5}"/>
    <cellStyle name="Saída 23 14" xfId="20586" xr:uid="{27945E58-C799-4D48-B3D7-FE9003D641B9}"/>
    <cellStyle name="Saída 23 15" xfId="20587" xr:uid="{589D2E37-AD9B-4998-B5FA-0044451A0D00}"/>
    <cellStyle name="Saída 23 16" xfId="20588" xr:uid="{ABC86C8D-D06C-4EB3-9E8D-E37F33778AC6}"/>
    <cellStyle name="Saída 23 17" xfId="20589" xr:uid="{D43CF3D7-1560-4266-A57C-BF8A18522632}"/>
    <cellStyle name="Saída 23 18" xfId="20590" xr:uid="{D3DA9554-1B53-4380-A600-0C6C7B1B8F2F}"/>
    <cellStyle name="Saída 23 2" xfId="20591" xr:uid="{3274D6AA-705B-491C-9812-117438B2FE81}"/>
    <cellStyle name="Saída 23 3" xfId="20592" xr:uid="{F7C97D33-152B-4EDF-9BFD-6113B05A8E75}"/>
    <cellStyle name="Saída 23 4" xfId="20593" xr:uid="{32954251-2E54-4BE6-847A-C03657217FD3}"/>
    <cellStyle name="Saída 23 5" xfId="20594" xr:uid="{0DA627D6-EB69-4DE5-87AB-45E055867616}"/>
    <cellStyle name="Saída 23 6" xfId="20595" xr:uid="{9072EE2B-C581-43CB-B768-9D4F26F595AC}"/>
    <cellStyle name="Saída 23 7" xfId="20596" xr:uid="{B0BDB112-4483-4838-A857-77715DB13CC8}"/>
    <cellStyle name="Saída 23 8" xfId="20597" xr:uid="{AA6D1E20-15FB-4B7B-8CC6-8D2647727EF5}"/>
    <cellStyle name="Saída 23 9" xfId="20598" xr:uid="{F1623451-921E-41E2-B3E0-1D91A35CB777}"/>
    <cellStyle name="Saída 24" xfId="20599" xr:uid="{E12264C7-9DAF-4EAA-8F55-0EA4E436F5E6}"/>
    <cellStyle name="Saída 24 10" xfId="20600" xr:uid="{5378D1E2-E028-4205-984D-53BBCD98B47E}"/>
    <cellStyle name="Saída 24 11" xfId="20601" xr:uid="{675897DE-DEB4-4961-A879-DF86D8D96B6E}"/>
    <cellStyle name="Saída 24 12" xfId="20602" xr:uid="{D9DA6607-2E8C-4A26-8E78-DB855DC9BDB1}"/>
    <cellStyle name="Saída 24 13" xfId="20603" xr:uid="{8B54A75F-B804-4A63-9771-BF95C5B66DFB}"/>
    <cellStyle name="Saída 24 14" xfId="20604" xr:uid="{5BFB93D7-FD0E-41BB-B13B-4572F1AC8A4F}"/>
    <cellStyle name="Saída 24 15" xfId="20605" xr:uid="{B9B628C7-9316-4779-AE5A-CB2AA9454227}"/>
    <cellStyle name="Saída 24 16" xfId="20606" xr:uid="{096A20CD-22FB-4700-8198-F46DA982BBC6}"/>
    <cellStyle name="Saída 24 17" xfId="20607" xr:uid="{9325598D-D727-49FD-BF27-8DA26E0F3EB6}"/>
    <cellStyle name="Saída 24 18" xfId="20608" xr:uid="{21C08E31-D5A6-4496-B489-4A46B97F3FEC}"/>
    <cellStyle name="Saída 24 2" xfId="20609" xr:uid="{CE216A7A-783E-4242-B7F9-03C252A980A3}"/>
    <cellStyle name="Saída 24 3" xfId="20610" xr:uid="{3EEBFBBC-FF1D-4CAA-9048-6DE0E70846CA}"/>
    <cellStyle name="Saída 24 4" xfId="20611" xr:uid="{5FF5BF49-632C-447D-A93B-78849FD49DAF}"/>
    <cellStyle name="Saída 24 5" xfId="20612" xr:uid="{99AE1A9C-B644-4125-8264-0E9FB2FA70DD}"/>
    <cellStyle name="Saída 24 6" xfId="20613" xr:uid="{83EB0DB5-B922-4C9F-895E-8BBA72A02BE1}"/>
    <cellStyle name="Saída 24 7" xfId="20614" xr:uid="{D515B8A0-50DA-4F75-B79A-749B396646F2}"/>
    <cellStyle name="Saída 24 8" xfId="20615" xr:uid="{AEBF1273-B1A6-4E0A-A474-49F2339430EB}"/>
    <cellStyle name="Saída 24 9" xfId="20616" xr:uid="{D2735855-2A79-4446-B3AC-2FE22CEED440}"/>
    <cellStyle name="Saída 25" xfId="20617" xr:uid="{D2EA8AEA-719A-45BA-871C-FC0BDF7877BF}"/>
    <cellStyle name="Saída 25 10" xfId="20618" xr:uid="{32C79020-FF5F-4407-8228-F3F050852FCB}"/>
    <cellStyle name="Saída 25 11" xfId="20619" xr:uid="{A4F1EFFA-3879-433F-B859-E794A30FB7A9}"/>
    <cellStyle name="Saída 25 12" xfId="20620" xr:uid="{9B488D2E-0182-452B-8E4B-5EE34628D217}"/>
    <cellStyle name="Saída 25 13" xfId="20621" xr:uid="{21C54F49-20F8-46A2-A5C2-5E45E33C3CB7}"/>
    <cellStyle name="Saída 25 14" xfId="20622" xr:uid="{D70B53DF-572D-4B18-9B30-9449579F17E6}"/>
    <cellStyle name="Saída 25 15" xfId="20623" xr:uid="{A5B63BF2-479D-457B-AFCE-81D69AC96662}"/>
    <cellStyle name="Saída 25 16" xfId="20624" xr:uid="{B2C47FB0-4495-4C5A-AFFB-5AECD65B1855}"/>
    <cellStyle name="Saída 25 17" xfId="20625" xr:uid="{95F56330-AA48-45BB-8E6C-751FCD0D56A6}"/>
    <cellStyle name="Saída 25 18" xfId="20626" xr:uid="{5F66DB69-6110-48CF-BD63-149254EE13CF}"/>
    <cellStyle name="Saída 25 2" xfId="20627" xr:uid="{7BB3B56C-B49F-4423-B158-5A894007C389}"/>
    <cellStyle name="Saída 25 3" xfId="20628" xr:uid="{54F852E5-FFD8-4CE4-AD0F-1A2C65D11C3D}"/>
    <cellStyle name="Saída 25 4" xfId="20629" xr:uid="{59140E16-AEFC-4646-9363-9DF420EEFC5E}"/>
    <cellStyle name="Saída 25 5" xfId="20630" xr:uid="{F2E9E9FE-67F0-4326-89A6-6A24553BF242}"/>
    <cellStyle name="Saída 25 6" xfId="20631" xr:uid="{D302D290-4F37-43DB-A29A-520E5B2C1F2C}"/>
    <cellStyle name="Saída 25 7" xfId="20632" xr:uid="{BF48DBE3-9355-400E-9752-5B7162003402}"/>
    <cellStyle name="Saída 25 8" xfId="20633" xr:uid="{49E92991-DF89-455B-8139-33EE336994FD}"/>
    <cellStyle name="Saída 25 9" xfId="20634" xr:uid="{14ABA187-ABF4-42BC-9014-0E03D2A45457}"/>
    <cellStyle name="Saída 26" xfId="20635" xr:uid="{DC1AF903-5B20-4188-B11D-E6D973E61D56}"/>
    <cellStyle name="Saída 26 10" xfId="20636" xr:uid="{F557DC28-D4DF-47E4-9F91-5D9F2A01CC28}"/>
    <cellStyle name="Saída 26 11" xfId="20637" xr:uid="{8340DCDF-113D-42B0-8EB3-11FDC526522B}"/>
    <cellStyle name="Saída 26 12" xfId="20638" xr:uid="{B7BB3680-BF20-4C90-9BEA-3E91E0FEFE20}"/>
    <cellStyle name="Saída 26 13" xfId="20639" xr:uid="{BD55A03E-6754-493F-8C9C-D49F9BE96E19}"/>
    <cellStyle name="Saída 26 14" xfId="20640" xr:uid="{8C45241A-0165-4CF1-ADBF-593E63F4057B}"/>
    <cellStyle name="Saída 26 15" xfId="20641" xr:uid="{809C0134-5105-49E6-8CDD-9658F518F0C7}"/>
    <cellStyle name="Saída 26 16" xfId="20642" xr:uid="{195A139A-28BE-454A-9545-0616B909AA1C}"/>
    <cellStyle name="Saída 26 17" xfId="20643" xr:uid="{CAFE56CB-DB6C-4AF3-BB01-C3FD451D430F}"/>
    <cellStyle name="Saída 26 18" xfId="20644" xr:uid="{F1D0E608-FA6E-48AE-B108-12B4C64148EF}"/>
    <cellStyle name="Saída 26 2" xfId="20645" xr:uid="{0DCF192E-45C3-4740-9FD5-82A9904BFFD6}"/>
    <cellStyle name="Saída 26 3" xfId="20646" xr:uid="{A6D41EE6-C58A-4A05-A33F-3ABC45AAE1DD}"/>
    <cellStyle name="Saída 26 4" xfId="20647" xr:uid="{59DD3247-149F-4B73-BAA3-2C21D840ED4A}"/>
    <cellStyle name="Saída 26 5" xfId="20648" xr:uid="{D41AA308-DDDC-440B-BFF8-0956D3F11BD2}"/>
    <cellStyle name="Saída 26 6" xfId="20649" xr:uid="{0BDAAF6B-FCE4-4CBF-9F23-443253BD531B}"/>
    <cellStyle name="Saída 26 7" xfId="20650" xr:uid="{9998C8F5-13D6-442E-A5FE-3739100DE0F6}"/>
    <cellStyle name="Saída 26 8" xfId="20651" xr:uid="{6D762D4D-BB7B-4AAA-A682-822BF7E441B5}"/>
    <cellStyle name="Saída 26 9" xfId="20652" xr:uid="{C3BEFD76-9585-48CF-946D-E30BD581B1F7}"/>
    <cellStyle name="Saída 27" xfId="20653" xr:uid="{B5D0899F-DFD2-4C30-9618-7CD23533F1C7}"/>
    <cellStyle name="Saída 27 10" xfId="20654" xr:uid="{C20A4F5F-EC10-4A89-9823-AE79C86C9ADB}"/>
    <cellStyle name="Saída 27 11" xfId="20655" xr:uid="{9F638EC6-22C1-4C59-B447-AEBA58094E5B}"/>
    <cellStyle name="Saída 27 12" xfId="20656" xr:uid="{960D9627-006B-46E5-8FD9-3B346396E6D0}"/>
    <cellStyle name="Saída 27 13" xfId="20657" xr:uid="{B4E70E50-43DD-4F2E-8BAB-4E62FB322421}"/>
    <cellStyle name="Saída 27 14" xfId="20658" xr:uid="{9A01CA3A-8660-412A-BB47-A241A185FD7E}"/>
    <cellStyle name="Saída 27 15" xfId="20659" xr:uid="{E4E4C06E-2793-4AD9-97B7-5926B9F2E058}"/>
    <cellStyle name="Saída 27 16" xfId="20660" xr:uid="{B51BBA33-AD1B-4358-8EC2-6106EE60B054}"/>
    <cellStyle name="Saída 27 17" xfId="20661" xr:uid="{E8222793-A934-4ED4-BDAC-28B44BDE6DEE}"/>
    <cellStyle name="Saída 27 18" xfId="20662" xr:uid="{E9A4FA1A-5D46-492F-81EE-814C692E5408}"/>
    <cellStyle name="Saída 27 2" xfId="20663" xr:uid="{0386E9BC-6573-469F-B83F-4F2AAE033351}"/>
    <cellStyle name="Saída 27 3" xfId="20664" xr:uid="{2F324D1D-A9B8-40EC-9972-266FBE716E45}"/>
    <cellStyle name="Saída 27 4" xfId="20665" xr:uid="{CF10168F-9150-488C-9236-09A6C3E7FCF9}"/>
    <cellStyle name="Saída 27 5" xfId="20666" xr:uid="{329ABC95-DE12-4FBB-9D77-700F30CADA11}"/>
    <cellStyle name="Saída 27 6" xfId="20667" xr:uid="{6134C83E-0416-4336-ABDF-DC8FE2723A59}"/>
    <cellStyle name="Saída 27 7" xfId="20668" xr:uid="{07234EAB-1E78-4278-86D0-ED7CB200BB2E}"/>
    <cellStyle name="Saída 27 8" xfId="20669" xr:uid="{AEF147FB-08CF-4596-B4D7-2BF5644D2925}"/>
    <cellStyle name="Saída 27 9" xfId="20670" xr:uid="{D97003A1-6ACA-42AB-BE05-BBDB4838CC63}"/>
    <cellStyle name="Saída 28" xfId="20671" xr:uid="{AF1D76D9-D150-4056-AB7C-296961764C67}"/>
    <cellStyle name="Saída 28 10" xfId="20672" xr:uid="{3B665471-CE64-42DC-889A-9FB83ED0A37B}"/>
    <cellStyle name="Saída 28 11" xfId="20673" xr:uid="{EB15C514-E9A1-48E7-9531-C9123981C31C}"/>
    <cellStyle name="Saída 28 12" xfId="20674" xr:uid="{5ADEEBCB-1EA8-4171-92B0-DDDABE65F22A}"/>
    <cellStyle name="Saída 28 13" xfId="20675" xr:uid="{0A3005C4-9F47-49C9-842B-F2F34D57337E}"/>
    <cellStyle name="Saída 28 14" xfId="20676" xr:uid="{194DC702-E3C1-4627-A3EE-3130857D1C53}"/>
    <cellStyle name="Saída 28 15" xfId="20677" xr:uid="{498BA544-09E4-48D8-8559-7593C9182AC2}"/>
    <cellStyle name="Saída 28 16" xfId="20678" xr:uid="{1E622BDB-D270-499A-8A91-04CF8073C26B}"/>
    <cellStyle name="Saída 28 17" xfId="20679" xr:uid="{E920DDA8-4A80-43F0-B13A-254A06D3D64B}"/>
    <cellStyle name="Saída 28 18" xfId="20680" xr:uid="{807F5D3D-C7A2-4378-AFDA-269FFB9A38FE}"/>
    <cellStyle name="Saída 28 2" xfId="20681" xr:uid="{51B0407D-E5D8-443F-8B8C-C9B32FB80768}"/>
    <cellStyle name="Saída 28 3" xfId="20682" xr:uid="{B538FCD5-CA83-472B-8E5E-4E9DAAAD48A0}"/>
    <cellStyle name="Saída 28 4" xfId="20683" xr:uid="{10CEA879-98BC-4294-ACC0-28A94D6D2112}"/>
    <cellStyle name="Saída 28 5" xfId="20684" xr:uid="{DC64E612-BB0C-4A0A-8631-135D0A6062D7}"/>
    <cellStyle name="Saída 28 6" xfId="20685" xr:uid="{D7BB3195-5FE1-452E-9731-C1843BB33DE2}"/>
    <cellStyle name="Saída 28 7" xfId="20686" xr:uid="{E50F2453-CD08-4C25-A5C9-248BFBE646C0}"/>
    <cellStyle name="Saída 28 8" xfId="20687" xr:uid="{AC6C48F3-CCCF-4EF3-AB1A-03213BF81238}"/>
    <cellStyle name="Saída 28 9" xfId="20688" xr:uid="{A62776FA-249D-4D01-AD85-CF6DF598DAD5}"/>
    <cellStyle name="Saída 29" xfId="20689" xr:uid="{6D9F2420-A34B-420A-A7BF-E29B250CFEE7}"/>
    <cellStyle name="Saída 29 10" xfId="20690" xr:uid="{C7355B54-BE9B-453D-AB5A-8742CD952C50}"/>
    <cellStyle name="Saída 29 11" xfId="20691" xr:uid="{7A615469-B7A5-4AE7-9168-AFBD5305AF8A}"/>
    <cellStyle name="Saída 29 12" xfId="20692" xr:uid="{FF296FCC-6191-44FE-AE7C-F8C135600F67}"/>
    <cellStyle name="Saída 29 13" xfId="20693" xr:uid="{CC2AB3C2-E2AD-404A-9095-A765653976F8}"/>
    <cellStyle name="Saída 29 14" xfId="20694" xr:uid="{41CFD2FF-96C8-4EA3-9FDA-6A72AD36943D}"/>
    <cellStyle name="Saída 29 15" xfId="20695" xr:uid="{8A2B62DA-18C4-4E44-BE05-4029A65520D8}"/>
    <cellStyle name="Saída 29 16" xfId="20696" xr:uid="{FC117F08-9CD0-4CFB-8781-084A61166DB7}"/>
    <cellStyle name="Saída 29 17" xfId="20697" xr:uid="{E3616A66-5242-4A8F-9D52-3C1883FCBEC9}"/>
    <cellStyle name="Saída 29 18" xfId="20698" xr:uid="{4C336B8D-E875-433E-BBD3-EE229BF892A7}"/>
    <cellStyle name="Saída 29 2" xfId="20699" xr:uid="{FB2DF534-79EE-41B1-B5D4-46CF413E63C0}"/>
    <cellStyle name="Saída 29 3" xfId="20700" xr:uid="{F53974B2-DF9D-417C-9260-17D19391B7FC}"/>
    <cellStyle name="Saída 29 4" xfId="20701" xr:uid="{8CC2364A-83E6-45F5-8538-90AB281E4C3C}"/>
    <cellStyle name="Saída 29 5" xfId="20702" xr:uid="{5E6F72D0-4285-4C8A-9747-4B918032DB7F}"/>
    <cellStyle name="Saída 29 6" xfId="20703" xr:uid="{5B235297-2DE7-4B5C-B846-247F0960C967}"/>
    <cellStyle name="Saída 29 7" xfId="20704" xr:uid="{C17FF224-A16F-40D9-9575-06E3E1AEFA5F}"/>
    <cellStyle name="Saída 29 8" xfId="20705" xr:uid="{8E92B5A3-067E-48F6-846A-DCDD5C9F3E86}"/>
    <cellStyle name="Saída 29 9" xfId="20706" xr:uid="{3F3C6968-45D9-4E13-ADEC-AE6F65A8E919}"/>
    <cellStyle name="Saída 3" xfId="20707" xr:uid="{4CA1163D-7C32-4B20-9923-58C000604E9F}"/>
    <cellStyle name="Saída 3 10" xfId="20708" xr:uid="{BD0ABFA4-D3FB-46E9-BD86-0344DFAFCD91}"/>
    <cellStyle name="Saída 3 11" xfId="20709" xr:uid="{12500EA0-506A-4D00-99B1-01088C1A14EF}"/>
    <cellStyle name="Saída 3 12" xfId="20710" xr:uid="{75E4D515-26C6-4D0F-B2B2-908103C090CB}"/>
    <cellStyle name="Saída 3 13" xfId="20711" xr:uid="{B3F97236-ADEC-4911-8676-89926DB0812A}"/>
    <cellStyle name="Saída 3 14" xfId="20712" xr:uid="{F32249CA-4EFE-4385-A54A-379B0C8477E2}"/>
    <cellStyle name="Saída 3 15" xfId="20713" xr:uid="{BDC772FB-151D-4203-B0CE-E32FDCA563AD}"/>
    <cellStyle name="Saída 3 16" xfId="20714" xr:uid="{9BB8C185-F397-4B8D-A9D4-4424D19A0983}"/>
    <cellStyle name="Saída 3 17" xfId="20715" xr:uid="{FACDB7C7-3C50-4104-AE09-121DBB0FA00C}"/>
    <cellStyle name="Saída 3 18" xfId="20716" xr:uid="{32F45D1A-F104-4A11-862D-CD13056AFF92}"/>
    <cellStyle name="Saída 3 19" xfId="20717" xr:uid="{05AE285E-1775-484E-8A7B-41762E64995A}"/>
    <cellStyle name="Saída 3 2" xfId="20718" xr:uid="{C869A69D-B0C7-4B95-A3E9-D516C91453C4}"/>
    <cellStyle name="Saída 3 20" xfId="20719" xr:uid="{8D1A652B-B25F-483E-A268-383C67EC3F8C}"/>
    <cellStyle name="Saída 3 3" xfId="20720" xr:uid="{9E24C05E-4054-4CD8-9107-FC6879C59DAD}"/>
    <cellStyle name="Saída 3 4" xfId="20721" xr:uid="{E265AC9C-2FB9-4CC2-857E-32CE5B4C3FCF}"/>
    <cellStyle name="Saída 3 5" xfId="20722" xr:uid="{088B5EF1-3CDB-47D6-AB11-22F31299D2BB}"/>
    <cellStyle name="Saída 3 6" xfId="20723" xr:uid="{6B4497FF-F015-49FE-8278-490422C4213F}"/>
    <cellStyle name="Saída 3 7" xfId="20724" xr:uid="{6F1CF212-8F12-47D3-AAD9-1BC65D3817ED}"/>
    <cellStyle name="Saída 3 8" xfId="20725" xr:uid="{BD8BDD86-2E6A-4BFF-9FCC-91A0BC87BAD4}"/>
    <cellStyle name="Saída 3 9" xfId="20726" xr:uid="{1CE86CA8-5B7D-4D20-AEF4-DCADC7601F01}"/>
    <cellStyle name="Saída 30" xfId="20727" xr:uid="{B1004FBD-7CE5-4E2F-A786-E65F374CE38D}"/>
    <cellStyle name="Saída 30 10" xfId="20728" xr:uid="{75127743-2ADD-45ED-8CB8-9A1E58363A92}"/>
    <cellStyle name="Saída 30 11" xfId="20729" xr:uid="{65F0962F-7BB8-4AE0-9A25-4A852343D0C3}"/>
    <cellStyle name="Saída 30 12" xfId="20730" xr:uid="{2ADB3E22-A279-44A0-9EAA-423A64AB851B}"/>
    <cellStyle name="Saída 30 13" xfId="20731" xr:uid="{8FF3B28C-8728-4FEC-B4A2-E35804548129}"/>
    <cellStyle name="Saída 30 14" xfId="20732" xr:uid="{267F4488-23C7-49A8-9336-7600A317D133}"/>
    <cellStyle name="Saída 30 15" xfId="20733" xr:uid="{0282BD4C-51A0-4052-B46A-3DB16A788C76}"/>
    <cellStyle name="Saída 30 16" xfId="20734" xr:uid="{95C214D3-5D63-40C4-8208-43D6D8EF1A97}"/>
    <cellStyle name="Saída 30 17" xfId="20735" xr:uid="{A2910764-44D4-474F-9332-AAE3D8CD7193}"/>
    <cellStyle name="Saída 30 18" xfId="20736" xr:uid="{383A8393-DB07-4C6E-95DA-B60CC1CA4D3A}"/>
    <cellStyle name="Saída 30 2" xfId="20737" xr:uid="{4649C6B8-1446-4E65-ABD2-E392075D2288}"/>
    <cellStyle name="Saída 30 3" xfId="20738" xr:uid="{6648D44C-891A-4D03-A85A-B477C31ACF5F}"/>
    <cellStyle name="Saída 30 4" xfId="20739" xr:uid="{077DD4AD-861B-40A5-8861-876195CA1010}"/>
    <cellStyle name="Saída 30 5" xfId="20740" xr:uid="{63E3E397-202F-4B01-A309-A1F2CA72AD9F}"/>
    <cellStyle name="Saída 30 6" xfId="20741" xr:uid="{356F8DDD-1067-4802-A799-1281CE4EDF46}"/>
    <cellStyle name="Saída 30 7" xfId="20742" xr:uid="{E3645994-3FF6-467C-B351-399F2AA99CCE}"/>
    <cellStyle name="Saída 30 8" xfId="20743" xr:uid="{42A3EC55-795F-4F91-B796-307214E09658}"/>
    <cellStyle name="Saída 30 9" xfId="20744" xr:uid="{3905E090-F990-4E9A-BF6E-6FBA64EE45EC}"/>
    <cellStyle name="Saída 31" xfId="20745" xr:uid="{BB651CCE-BEDD-4E9D-B25C-D7D8832F0F70}"/>
    <cellStyle name="Saída 31 10" xfId="20746" xr:uid="{4D6CE98B-0AE0-4C58-9747-0AD1B344AD9C}"/>
    <cellStyle name="Saída 31 11" xfId="20747" xr:uid="{0A5E74A5-C33F-4079-BF2F-14E5F3036B04}"/>
    <cellStyle name="Saída 31 12" xfId="20748" xr:uid="{ED9B2333-511A-41BF-AE5D-FDF021782B74}"/>
    <cellStyle name="Saída 31 13" xfId="20749" xr:uid="{BDF0E121-C879-409C-9A96-D203ECABE137}"/>
    <cellStyle name="Saída 31 14" xfId="20750" xr:uid="{CE5230CC-D9E1-450B-BA93-81C38D237DE3}"/>
    <cellStyle name="Saída 31 15" xfId="20751" xr:uid="{1A4EE2E3-C0AC-4B1C-B509-A25734C56E7D}"/>
    <cellStyle name="Saída 31 16" xfId="20752" xr:uid="{A7C5ADA5-A128-4BCD-97BA-84937ADEE6DF}"/>
    <cellStyle name="Saída 31 17" xfId="20753" xr:uid="{DCB77F4D-1805-45A0-A076-502FCDDBB85E}"/>
    <cellStyle name="Saída 31 18" xfId="20754" xr:uid="{313A7754-5818-440C-99F8-21D5B425CFA1}"/>
    <cellStyle name="Saída 31 2" xfId="20755" xr:uid="{D44B4BC3-7F57-4D0B-8039-A5BA2EC91FC1}"/>
    <cellStyle name="Saída 31 3" xfId="20756" xr:uid="{97005D26-9CA7-4825-BEF2-4C312FE82DDB}"/>
    <cellStyle name="Saída 31 4" xfId="20757" xr:uid="{30D31756-C78D-4FFC-9A04-A21EBE5EE8C1}"/>
    <cellStyle name="Saída 31 5" xfId="20758" xr:uid="{02918B6F-C81B-4351-BF94-622BE127F8CC}"/>
    <cellStyle name="Saída 31 6" xfId="20759" xr:uid="{A678C42B-DD45-424F-BF3E-57B0ADDC0DEF}"/>
    <cellStyle name="Saída 31 7" xfId="20760" xr:uid="{79E79F4B-FD9D-400C-8B5C-294421F9210C}"/>
    <cellStyle name="Saída 31 8" xfId="20761" xr:uid="{F5600201-4F7F-4569-8FEB-6D929CD6B97A}"/>
    <cellStyle name="Saída 31 9" xfId="20762" xr:uid="{0B7F7825-D564-4705-9ECA-A182EBC4537A}"/>
    <cellStyle name="Saída 32" xfId="20763" xr:uid="{657B255F-9802-4431-BC6C-B58A7CCED90B}"/>
    <cellStyle name="Saída 32 10" xfId="20764" xr:uid="{CBC3591B-039C-4085-BB2B-5A845E0EFF37}"/>
    <cellStyle name="Saída 32 11" xfId="20765" xr:uid="{881CEDC1-1715-4E96-AE9D-5566A1D7A2A4}"/>
    <cellStyle name="Saída 32 12" xfId="20766" xr:uid="{3EF78B30-163E-4B72-9376-8C4761FD1C50}"/>
    <cellStyle name="Saída 32 13" xfId="20767" xr:uid="{2E377D24-11C4-45D9-95B7-0B6065D558E4}"/>
    <cellStyle name="Saída 32 14" xfId="20768" xr:uid="{7A70FC79-A5AD-4155-8317-58CA80F87BBE}"/>
    <cellStyle name="Saída 32 15" xfId="20769" xr:uid="{DCF1039D-536C-4D85-BDCC-7DADC3DB49F9}"/>
    <cellStyle name="Saída 32 16" xfId="20770" xr:uid="{CFD4544B-ADA3-4C0F-B104-6A38AA82572E}"/>
    <cellStyle name="Saída 32 17" xfId="20771" xr:uid="{C1E462C1-D863-4A9F-9497-15374904374C}"/>
    <cellStyle name="Saída 32 18" xfId="20772" xr:uid="{84C75C01-3D07-422A-A299-61B3B9DFE219}"/>
    <cellStyle name="Saída 32 2" xfId="20773" xr:uid="{ACDEC9D3-4A24-4F89-A2A1-816091514804}"/>
    <cellStyle name="Saída 32 3" xfId="20774" xr:uid="{19F59DE2-B031-4887-A1FC-FAB97A03402C}"/>
    <cellStyle name="Saída 32 4" xfId="20775" xr:uid="{11985309-6D5B-457D-BA38-3F31B7C5348B}"/>
    <cellStyle name="Saída 32 5" xfId="20776" xr:uid="{18054185-858B-4192-9237-50F2CE802AB5}"/>
    <cellStyle name="Saída 32 6" xfId="20777" xr:uid="{99962C03-666B-4474-A27E-D1B20E115EA6}"/>
    <cellStyle name="Saída 32 7" xfId="20778" xr:uid="{C276394D-33FE-4D63-A429-C863FC85C3F0}"/>
    <cellStyle name="Saída 32 8" xfId="20779" xr:uid="{CCEEC576-725C-45F5-AEAE-5EFF470A4160}"/>
    <cellStyle name="Saída 32 9" xfId="20780" xr:uid="{8C6849DB-9C02-4CF8-AD58-9D2BD7FBE8C2}"/>
    <cellStyle name="Saída 33" xfId="20781" xr:uid="{CCE2403C-CEB5-499B-A7BA-E5C66283EFDB}"/>
    <cellStyle name="Saída 33 10" xfId="20782" xr:uid="{048FE5E2-0C5E-4255-9E4E-5923A55DC719}"/>
    <cellStyle name="Saída 33 11" xfId="20783" xr:uid="{7CDBFC4A-502B-4128-B617-061BD01EA06B}"/>
    <cellStyle name="Saída 33 12" xfId="20784" xr:uid="{2AABEF4A-539A-4E74-80CE-0C9288F6B38F}"/>
    <cellStyle name="Saída 33 13" xfId="20785" xr:uid="{3F3A5F03-F4EE-4E82-B3FC-4F59A2A2587B}"/>
    <cellStyle name="Saída 33 14" xfId="20786" xr:uid="{61A922F3-390C-44DB-BDC0-83D7F9212F3A}"/>
    <cellStyle name="Saída 33 15" xfId="20787" xr:uid="{980E39FD-2C12-4598-9692-E043581C15E1}"/>
    <cellStyle name="Saída 33 16" xfId="20788" xr:uid="{A1F06C46-227E-4AC9-86F2-8657CD696A0E}"/>
    <cellStyle name="Saída 33 17" xfId="20789" xr:uid="{B4CC3343-4B70-4AEE-AD4C-36B145E26643}"/>
    <cellStyle name="Saída 33 18" xfId="20790" xr:uid="{512761E7-3312-46ED-9235-788D6F2297B1}"/>
    <cellStyle name="Saída 33 2" xfId="20791" xr:uid="{C1C7681D-E794-4B49-8676-6DECDACB6DAB}"/>
    <cellStyle name="Saída 33 3" xfId="20792" xr:uid="{B43350DE-807E-42C8-844F-8F366984E4FA}"/>
    <cellStyle name="Saída 33 4" xfId="20793" xr:uid="{9357B06C-DA0E-4988-93D3-E960C5463E33}"/>
    <cellStyle name="Saída 33 5" xfId="20794" xr:uid="{A7B028A0-3622-4FDE-8A3B-81EAD68CDADE}"/>
    <cellStyle name="Saída 33 6" xfId="20795" xr:uid="{AE3C32D8-89CF-4265-B80F-0F1D0E24BF8C}"/>
    <cellStyle name="Saída 33 7" xfId="20796" xr:uid="{CBD00FC1-015F-4F0B-9A60-A41A2737E868}"/>
    <cellStyle name="Saída 33 8" xfId="20797" xr:uid="{2A2C16C7-3A21-41E4-BDA8-E72E27A8BD45}"/>
    <cellStyle name="Saída 33 9" xfId="20798" xr:uid="{A605A40F-EAE9-4C46-94D7-DC6702918C7D}"/>
    <cellStyle name="Saída 34" xfId="20799" xr:uid="{99A31C10-F82B-4E8A-B926-4C5C2E67CC95}"/>
    <cellStyle name="Saída 34 10" xfId="20800" xr:uid="{1D902BF4-AAB6-44D5-9E94-6D945898C4C8}"/>
    <cellStyle name="Saída 34 11" xfId="20801" xr:uid="{FE3401A4-A022-400B-90EB-B2B371457736}"/>
    <cellStyle name="Saída 34 12" xfId="20802" xr:uid="{CDF28CFF-2F6A-4202-8354-C19F5567D28A}"/>
    <cellStyle name="Saída 34 13" xfId="20803" xr:uid="{C1D7D0D1-E8C0-45FD-B624-52EBF7ACB1E9}"/>
    <cellStyle name="Saída 34 14" xfId="20804" xr:uid="{FF9A96D6-1D93-4B47-9C20-89C9DB0110D5}"/>
    <cellStyle name="Saída 34 15" xfId="20805" xr:uid="{9E87DB48-9DEA-42B4-8AEB-E683D82A50E9}"/>
    <cellStyle name="Saída 34 16" xfId="20806" xr:uid="{86CB5607-0CB8-4934-AB0B-265B1A4E43F6}"/>
    <cellStyle name="Saída 34 17" xfId="20807" xr:uid="{64B88328-3777-4B57-B01C-187DE2289871}"/>
    <cellStyle name="Saída 34 18" xfId="20808" xr:uid="{AE060C51-423C-4851-A502-28FE5D66AC77}"/>
    <cellStyle name="Saída 34 2" xfId="20809" xr:uid="{EF60CAD8-9DC6-446A-98D8-758457D5E4F0}"/>
    <cellStyle name="Saída 34 3" xfId="20810" xr:uid="{4D704AAC-2901-4CE1-83CE-896345D6393F}"/>
    <cellStyle name="Saída 34 4" xfId="20811" xr:uid="{916EE8CA-797A-489C-A321-BB4E0F7F168C}"/>
    <cellStyle name="Saída 34 5" xfId="20812" xr:uid="{622B88CA-126D-4A57-8CEB-925BCAD1BF32}"/>
    <cellStyle name="Saída 34 6" xfId="20813" xr:uid="{D454BFCA-E55B-45C8-B18B-623ACB78EA69}"/>
    <cellStyle name="Saída 34 7" xfId="20814" xr:uid="{4D7A2E63-DC7A-4B5E-9952-E358557D175B}"/>
    <cellStyle name="Saída 34 8" xfId="20815" xr:uid="{C08168EB-51F9-4C8D-8CF3-C0FF13B44B01}"/>
    <cellStyle name="Saída 34 9" xfId="20816" xr:uid="{2E924664-49B6-4C47-AD61-70142A3DFA8E}"/>
    <cellStyle name="Saída 35" xfId="20817" xr:uid="{7E8426FD-9C4F-4C3A-9014-846FA845E86A}"/>
    <cellStyle name="Saída 35 10" xfId="20818" xr:uid="{C2BA0A3B-10C6-44C3-B63F-1482DE041DAD}"/>
    <cellStyle name="Saída 35 11" xfId="20819" xr:uid="{757E6EB7-4A64-46D9-A884-D8D62988E181}"/>
    <cellStyle name="Saída 35 12" xfId="20820" xr:uid="{CBDDE2B1-DF0D-4B83-B8EB-3FB0974E732E}"/>
    <cellStyle name="Saída 35 13" xfId="20821" xr:uid="{1C308725-CD7E-4D93-A1B2-554E806B78E1}"/>
    <cellStyle name="Saída 35 14" xfId="20822" xr:uid="{18770339-EF75-4E12-AE8D-E752EE62B63C}"/>
    <cellStyle name="Saída 35 15" xfId="20823" xr:uid="{851C7FA7-43CB-417C-A0F6-751EFFDEEE1A}"/>
    <cellStyle name="Saída 35 16" xfId="20824" xr:uid="{D3F48953-D04D-4BE9-8A9D-C170C1E60273}"/>
    <cellStyle name="Saída 35 17" xfId="20825" xr:uid="{8269C3D4-A2E5-405E-90F2-085D8323E076}"/>
    <cellStyle name="Saída 35 18" xfId="20826" xr:uid="{244A4F53-2763-4379-8045-0FA1457E7E51}"/>
    <cellStyle name="Saída 35 2" xfId="20827" xr:uid="{85DB2CCF-A782-401E-AEC7-DB1369C243BF}"/>
    <cellStyle name="Saída 35 3" xfId="20828" xr:uid="{14D39E16-341A-4696-96F5-A307EDD98D62}"/>
    <cellStyle name="Saída 35 4" xfId="20829" xr:uid="{EB395CA5-4C47-471B-A6A3-CC83F4651D4F}"/>
    <cellStyle name="Saída 35 5" xfId="20830" xr:uid="{3B8CC07D-B7FF-4188-B912-5997B48DAC06}"/>
    <cellStyle name="Saída 35 6" xfId="20831" xr:uid="{C0F6DADB-A97F-4D40-803D-602ADA77A11D}"/>
    <cellStyle name="Saída 35 7" xfId="20832" xr:uid="{7C5C1F21-2D15-4C98-AF97-AB0A799CC1C5}"/>
    <cellStyle name="Saída 35 8" xfId="20833" xr:uid="{7121E3C4-9860-493E-9343-7087009EE918}"/>
    <cellStyle name="Saída 35 9" xfId="20834" xr:uid="{9CDF4452-85D8-40FA-ACC8-A838441F9F87}"/>
    <cellStyle name="Saída 4" xfId="20835" xr:uid="{064EB1A9-D369-4D4C-BB60-22F69E547D3C}"/>
    <cellStyle name="Saída 4 10" xfId="20836" xr:uid="{24E00839-5FA7-4049-8C73-450AC09CE2CD}"/>
    <cellStyle name="Saída 4 11" xfId="20837" xr:uid="{DD08DE59-7E78-4526-9B72-374BD6933F5D}"/>
    <cellStyle name="Saída 4 12" xfId="20838" xr:uid="{D8A84F70-B4EB-45D5-8D46-2F5F65511B61}"/>
    <cellStyle name="Saída 4 13" xfId="20839" xr:uid="{FBF1425B-D4DC-47C3-802A-CF5409C399A8}"/>
    <cellStyle name="Saída 4 14" xfId="20840" xr:uid="{C152D0AE-9C66-4DB0-BB16-88690E753830}"/>
    <cellStyle name="Saída 4 15" xfId="20841" xr:uid="{058E5695-55F7-4DC8-95F5-41AD1E37B5BA}"/>
    <cellStyle name="Saída 4 16" xfId="20842" xr:uid="{512B3D42-2E5F-4E1A-AACD-0B6E4DDE733F}"/>
    <cellStyle name="Saída 4 17" xfId="20843" xr:uid="{0A8A9D92-E0C5-494A-BEE5-579B5881C7F2}"/>
    <cellStyle name="Saída 4 18" xfId="20844" xr:uid="{F7290E6A-FCE2-4C5D-8481-0051E05B294D}"/>
    <cellStyle name="Saída 4 19" xfId="20845" xr:uid="{B4583268-88A0-4DFC-93A2-F2220FE36829}"/>
    <cellStyle name="Saída 4 2" xfId="20846" xr:uid="{1AEADD4A-AE0D-4AB3-A100-EB233EAC5F69}"/>
    <cellStyle name="Saída 4 20" xfId="20847" xr:uid="{7F2B43D2-D9A8-4858-AE6C-7082C77C9D0F}"/>
    <cellStyle name="Saída 4 3" xfId="20848" xr:uid="{38799FA7-D72A-4308-970D-6B5066204008}"/>
    <cellStyle name="Saída 4 4" xfId="20849" xr:uid="{407153EB-205D-4D56-999A-A9D79B7A1633}"/>
    <cellStyle name="Saída 4 5" xfId="20850" xr:uid="{2B0DD7FC-AE71-4842-842A-3A3BB2DB650A}"/>
    <cellStyle name="Saída 4 6" xfId="20851" xr:uid="{2D9C2D0A-0AD0-405F-9FC9-4954239D862B}"/>
    <cellStyle name="Saída 4 7" xfId="20852" xr:uid="{8E0CB31C-B747-4A38-B38E-1B6F9ACF6158}"/>
    <cellStyle name="Saída 4 8" xfId="20853" xr:uid="{20CBD60F-93CE-4AA5-88E1-05CC927837C3}"/>
    <cellStyle name="Saída 4 9" xfId="20854" xr:uid="{4ED68B48-0187-484E-AEBB-BBE3C9052A3A}"/>
    <cellStyle name="Saída 5" xfId="20855" xr:uid="{97A4754D-81C3-4807-8FEB-7E384732C245}"/>
    <cellStyle name="Saída 5 10" xfId="20856" xr:uid="{97010488-A96D-4648-85AA-D91B5A9C9110}"/>
    <cellStyle name="Saída 5 11" xfId="20857" xr:uid="{C3E70502-F541-48AF-A591-584904C4996A}"/>
    <cellStyle name="Saída 5 12" xfId="20858" xr:uid="{7A783A40-81EA-457F-9E3D-73CA8EFB2198}"/>
    <cellStyle name="Saída 5 13" xfId="20859" xr:uid="{FD21C0B3-05AF-42A3-89B4-5991A2CBAE09}"/>
    <cellStyle name="Saída 5 14" xfId="20860" xr:uid="{BF74FE95-BB35-4087-9641-72797D934034}"/>
    <cellStyle name="Saída 5 15" xfId="20861" xr:uid="{99F85DCA-EAC2-44D5-A865-EC66F1E071BB}"/>
    <cellStyle name="Saída 5 16" xfId="20862" xr:uid="{C507ED82-0072-4358-BFC3-A74B4867E4F6}"/>
    <cellStyle name="Saída 5 17" xfId="20863" xr:uid="{D5379117-294A-4EFE-9764-D46487F2593F}"/>
    <cellStyle name="Saída 5 18" xfId="20864" xr:uid="{8F41B40E-95F9-4342-954F-90DC753EFEAF}"/>
    <cellStyle name="Saída 5 19" xfId="20865" xr:uid="{9A4D9525-2D90-48E4-8C2D-F35050FA9946}"/>
    <cellStyle name="Saída 5 2" xfId="20866" xr:uid="{D2688121-F152-4C00-8384-4F0562E58FFE}"/>
    <cellStyle name="Saída 5 20" xfId="20867" xr:uid="{AD741CA2-65EF-4F0C-A523-B739A78E818C}"/>
    <cellStyle name="Saída 5 3" xfId="20868" xr:uid="{657BAE8D-FDD3-4992-B6B7-12390781541F}"/>
    <cellStyle name="Saída 5 4" xfId="20869" xr:uid="{5BA1DAE0-92C1-44AE-8EDB-FB30AE30EAAA}"/>
    <cellStyle name="Saída 5 5" xfId="20870" xr:uid="{3E38E651-BCED-433E-A1E1-EC54699C1F89}"/>
    <cellStyle name="Saída 5 6" xfId="20871" xr:uid="{C13F2324-FFDC-40AA-B4BB-F6AC8AD34A07}"/>
    <cellStyle name="Saída 5 7" xfId="20872" xr:uid="{40C2BA39-9FB4-4574-9FF3-4D7300EB45C9}"/>
    <cellStyle name="Saída 5 8" xfId="20873" xr:uid="{24091538-8FC0-406D-B8BE-4A15F5F71AF6}"/>
    <cellStyle name="Saída 5 9" xfId="20874" xr:uid="{9F3A48C4-31B8-4AE3-A9DD-BDF48B6CD0E6}"/>
    <cellStyle name="Saída 6" xfId="20875" xr:uid="{655E538F-F252-436D-B465-A95CF5AB3FFA}"/>
    <cellStyle name="Saída 6 10" xfId="20876" xr:uid="{A2C107F8-8FEE-4B1B-99A1-E2D0C0480EE5}"/>
    <cellStyle name="Saída 6 11" xfId="20877" xr:uid="{D6B19635-18B7-479D-8027-32E888726999}"/>
    <cellStyle name="Saída 6 12" xfId="20878" xr:uid="{AE469868-6059-402E-A65B-518518435FB7}"/>
    <cellStyle name="Saída 6 13" xfId="20879" xr:uid="{F2EB6CED-8642-46C4-B993-632E79084789}"/>
    <cellStyle name="Saída 6 14" xfId="20880" xr:uid="{6FCE9733-6392-4F0A-90D0-1E87312033B0}"/>
    <cellStyle name="Saída 6 15" xfId="20881" xr:uid="{8960B21A-639C-478D-9C1F-F7228BCDF962}"/>
    <cellStyle name="Saída 6 16" xfId="20882" xr:uid="{47BDE654-D74D-440E-9FA8-295F8D6AC0AA}"/>
    <cellStyle name="Saída 6 17" xfId="20883" xr:uid="{C75E9D37-4201-434D-BB6C-F79A08C9C1DF}"/>
    <cellStyle name="Saída 6 18" xfId="20884" xr:uid="{F76D7A5D-8C30-4CB3-BCD2-920901DEB02E}"/>
    <cellStyle name="Saída 6 19" xfId="20885" xr:uid="{DA2F50CC-C606-4495-A411-AE2E1AA47857}"/>
    <cellStyle name="Saída 6 2" xfId="20886" xr:uid="{4746DC56-DE4D-488E-AAF9-6AB2BEDDB13B}"/>
    <cellStyle name="Saída 6 20" xfId="20887" xr:uid="{8B2D406D-7A37-483E-B6F0-F7FC3B42DD87}"/>
    <cellStyle name="Saída 6 3" xfId="20888" xr:uid="{C17E8A95-453C-4C5D-A451-8B4B37E4957F}"/>
    <cellStyle name="Saída 6 4" xfId="20889" xr:uid="{CF24F551-9DC9-4800-9664-BCA48A603E5C}"/>
    <cellStyle name="Saída 6 5" xfId="20890" xr:uid="{02BAC20F-4829-4D8B-9947-0D9023740373}"/>
    <cellStyle name="Saída 6 6" xfId="20891" xr:uid="{4C5C3090-E902-465D-9D9C-10C93D71E3CD}"/>
    <cellStyle name="Saída 6 7" xfId="20892" xr:uid="{E081EF3D-BA37-4F52-9972-1E3A0C731024}"/>
    <cellStyle name="Saída 6 8" xfId="20893" xr:uid="{6B4DC62E-BDFF-420C-859B-A0873117EBD0}"/>
    <cellStyle name="Saída 6 9" xfId="20894" xr:uid="{1BBD56EE-B97D-45E1-9E88-17BC2F2673B1}"/>
    <cellStyle name="Saída 7" xfId="20895" xr:uid="{DA9ACF87-F657-4CB2-85EA-3A4EFAE60C18}"/>
    <cellStyle name="Saída 7 10" xfId="20896" xr:uid="{5C741CDF-D4C7-47BB-9696-C4F952F21BE5}"/>
    <cellStyle name="Saída 7 11" xfId="20897" xr:uid="{622BD4CA-3779-4B78-8457-86FAE4E0DADF}"/>
    <cellStyle name="Saída 7 12" xfId="20898" xr:uid="{0ACB7FAE-65B7-4554-AC71-0E26F26FFF01}"/>
    <cellStyle name="Saída 7 13" xfId="20899" xr:uid="{E1791016-E9F7-4D4B-9D1D-C78C5BBA47FF}"/>
    <cellStyle name="Saída 7 14" xfId="20900" xr:uid="{96983D4E-F727-4FB6-9F8E-DE6E28E2D2CA}"/>
    <cellStyle name="Saída 7 15" xfId="20901" xr:uid="{E926FC4C-BAC5-4DF5-AA66-A65C9AF285DD}"/>
    <cellStyle name="Saída 7 16" xfId="20902" xr:uid="{DF599859-7C03-44E2-8E33-A58B3E60555A}"/>
    <cellStyle name="Saída 7 17" xfId="20903" xr:uid="{9A21206E-A7DD-4472-8CF8-131A71C00ECF}"/>
    <cellStyle name="Saída 7 18" xfId="20904" xr:uid="{34CA44C7-B76D-4CED-B8A6-96F69EEEE63B}"/>
    <cellStyle name="Saída 7 19" xfId="20905" xr:uid="{C3315C16-8350-4F1D-AF80-8153A3380051}"/>
    <cellStyle name="Saída 7 2" xfId="20906" xr:uid="{0AB991B9-FF33-4DA8-BB8D-6310E64A5065}"/>
    <cellStyle name="Saída 7 20" xfId="20907" xr:uid="{7292B05E-24F5-46BB-BACA-F0146A2D4A90}"/>
    <cellStyle name="Saída 7 3" xfId="20908" xr:uid="{43D09552-65B0-43DF-A2F6-32FED3059CE4}"/>
    <cellStyle name="Saída 7 4" xfId="20909" xr:uid="{CC978D87-F7D3-4169-8188-F8EAF19DB550}"/>
    <cellStyle name="Saída 7 5" xfId="20910" xr:uid="{35B92F09-E7D0-44E8-AE21-E1085C8F761A}"/>
    <cellStyle name="Saída 7 6" xfId="20911" xr:uid="{6071145F-57BD-4E75-BB39-8D6D50B11E94}"/>
    <cellStyle name="Saída 7 7" xfId="20912" xr:uid="{AF4122B3-DC66-4AB3-B149-02E05D128AF6}"/>
    <cellStyle name="Saída 7 8" xfId="20913" xr:uid="{1042941E-B8A7-4DC3-9D6A-5B44C703C975}"/>
    <cellStyle name="Saída 7 9" xfId="20914" xr:uid="{8A4BADA8-3C28-40A3-AF74-4BD9B2779AD3}"/>
    <cellStyle name="Saída 8" xfId="20915" xr:uid="{8824EE69-CF9D-4830-A3E9-88DF741A1D3D}"/>
    <cellStyle name="Saída 8 10" xfId="20916" xr:uid="{4136B548-C934-4E18-B968-07E49627DC5D}"/>
    <cellStyle name="Saída 8 11" xfId="20917" xr:uid="{85D57725-DAE9-406A-83D7-158DA4227E4F}"/>
    <cellStyle name="Saída 8 12" xfId="20918" xr:uid="{C5BA1DC7-999C-4C21-B5CE-57506F28D8B2}"/>
    <cellStyle name="Saída 8 13" xfId="20919" xr:uid="{F4940156-DA4A-4FF2-AD3D-F06EDF24F80A}"/>
    <cellStyle name="Saída 8 14" xfId="20920" xr:uid="{867BB5A8-987F-4B3F-A96F-E7808C15340E}"/>
    <cellStyle name="Saída 8 15" xfId="20921" xr:uid="{7711253C-91CB-4A4E-A6C7-26159B55B55B}"/>
    <cellStyle name="Saída 8 16" xfId="20922" xr:uid="{24931715-34A0-44AD-951C-58DB2F31ECAD}"/>
    <cellStyle name="Saída 8 17" xfId="20923" xr:uid="{AF618B99-2C7A-426E-91D7-8B672480AD85}"/>
    <cellStyle name="Saída 8 18" xfId="20924" xr:uid="{1215EE4F-D29E-4612-89F4-C3823B54A319}"/>
    <cellStyle name="Saída 8 19" xfId="20925" xr:uid="{51F86F02-DE42-4308-B1FE-ADAA89DBE892}"/>
    <cellStyle name="Saída 8 2" xfId="20926" xr:uid="{01C25970-D706-4123-854A-25813AB2289E}"/>
    <cellStyle name="Saída 8 20" xfId="20927" xr:uid="{F7180164-FB30-4DE3-B4AA-4282C5C02333}"/>
    <cellStyle name="Saída 8 3" xfId="20928" xr:uid="{58A64A3F-386B-4C67-9C8D-7FF79349145D}"/>
    <cellStyle name="Saída 8 4" xfId="20929" xr:uid="{391765B3-3662-48E4-8404-BF853936BAD7}"/>
    <cellStyle name="Saída 8 5" xfId="20930" xr:uid="{B3F68F5D-8CF0-4717-9A26-8076A5EBB24F}"/>
    <cellStyle name="Saída 8 6" xfId="20931" xr:uid="{AC7DA7AF-FBEE-44F1-ADD6-F2CDDAAF2F73}"/>
    <cellStyle name="Saída 8 7" xfId="20932" xr:uid="{365B0415-DA92-4968-B8DD-442B39258D57}"/>
    <cellStyle name="Saída 8 8" xfId="20933" xr:uid="{9F2BCD33-5ED0-4C95-8086-4AA07CE9808A}"/>
    <cellStyle name="Saída 8 9" xfId="20934" xr:uid="{951F9681-82A5-4CC1-BD96-DD49311EDDDF}"/>
    <cellStyle name="Saída 9" xfId="20935" xr:uid="{158F8DF9-BB3C-4BB9-A831-8FC2E0ADA307}"/>
    <cellStyle name="Saída 9 10" xfId="20936" xr:uid="{7B8523E4-5CB2-4D68-AAD8-567D9AEA64B7}"/>
    <cellStyle name="Saída 9 11" xfId="20937" xr:uid="{D670D4C5-1BCC-402D-835C-196ECCD8279B}"/>
    <cellStyle name="Saída 9 12" xfId="20938" xr:uid="{1A9E2146-506B-4AEA-8FAE-635DE424F7DA}"/>
    <cellStyle name="Saída 9 13" xfId="20939" xr:uid="{F8202128-E7AE-422F-9ACB-F896712CF8F4}"/>
    <cellStyle name="Saída 9 14" xfId="20940" xr:uid="{21F4FC6B-A2CE-4A3A-A0B1-C54FF17EB401}"/>
    <cellStyle name="Saída 9 15" xfId="20941" xr:uid="{F8A2162E-BF3E-4FC3-8613-9D275BEA2902}"/>
    <cellStyle name="Saída 9 16" xfId="20942" xr:uid="{159519DD-3EEA-44A5-AC4D-7EC4F88BBE50}"/>
    <cellStyle name="Saída 9 17" xfId="20943" xr:uid="{30BDCA1D-DDB8-47EC-A842-1C4F5EBFB659}"/>
    <cellStyle name="Saída 9 18" xfId="20944" xr:uid="{53262DF0-67A8-4336-B089-A4D0D4DCC67F}"/>
    <cellStyle name="Saída 9 19" xfId="20945" xr:uid="{F9F3E069-0368-4641-9D0D-0E44449D4EC3}"/>
    <cellStyle name="Saída 9 2" xfId="20946" xr:uid="{2F93EDDA-1B9D-4056-AAC2-35D891EC9162}"/>
    <cellStyle name="Saída 9 20" xfId="20947" xr:uid="{941A22F7-C080-4811-B118-E5C1D3B84789}"/>
    <cellStyle name="Saída 9 3" xfId="20948" xr:uid="{D9797654-8D64-47D1-A7EB-345A59619E25}"/>
    <cellStyle name="Saída 9 4" xfId="20949" xr:uid="{FA0D4651-BD27-4337-A065-2BEE162435F6}"/>
    <cellStyle name="Saída 9 5" xfId="20950" xr:uid="{BBBF4E5B-C406-4BA3-AAFA-1E5B186A6805}"/>
    <cellStyle name="Saída 9 6" xfId="20951" xr:uid="{937E29D3-7397-4B85-BFA1-3E1588CD4A2C}"/>
    <cellStyle name="Saída 9 7" xfId="20952" xr:uid="{EDC9A3AC-6D6B-41DE-8763-CBE00913C458}"/>
    <cellStyle name="Saída 9 8" xfId="20953" xr:uid="{C6D5E004-3FD3-45B4-9C37-BE593D65EBC2}"/>
    <cellStyle name="Saída 9 9" xfId="20954" xr:uid="{AFAFF182-EB8A-4BE8-B18C-B698C0D2F7CC}"/>
    <cellStyle name="Salida" xfId="20955" xr:uid="{5CAC5AD4-95B3-4FDB-994F-D2C987E29420}"/>
    <cellStyle name="Salida 2" xfId="20956" xr:uid="{FB59D819-ADEE-4E00-BBF1-85109FD4F276}"/>
    <cellStyle name="Salida 3" xfId="20957" xr:uid="{31FCFEDB-0675-4481-A3F3-F914F45F1495}"/>
    <cellStyle name="SAPError" xfId="20958" xr:uid="{9154BA55-7D3F-4E2C-942F-EE789ACDD304}"/>
    <cellStyle name="SAPKey" xfId="20959" xr:uid="{EE3E311D-4C90-4E7A-834B-70D7ECA264EC}"/>
    <cellStyle name="SAPLocked" xfId="20960" xr:uid="{6F7C1BA8-421E-4267-B489-133FAD1C1301}"/>
    <cellStyle name="SAPOutput" xfId="20961" xr:uid="{5AD8EC94-AABB-4E10-A547-8A44BFC40BD4}"/>
    <cellStyle name="SAPSpace" xfId="20962" xr:uid="{4D0D2463-FD5E-4C3E-B7E8-45E30625BE2D}"/>
    <cellStyle name="SAPText" xfId="20963" xr:uid="{BF9472EC-D7A1-4DE0-9BB1-75E1314C377E}"/>
    <cellStyle name="SAPUnLocked" xfId="20964" xr:uid="{46170512-A0D3-49E9-AD95-964790690151}"/>
    <cellStyle name="Sep. milhar [0]" xfId="20965" xr:uid="{DE4672C0-1D2B-4563-89CE-955E57AB64BE}"/>
    <cellStyle name="Sep. milhar [0] 2" xfId="20966" xr:uid="{83C82509-45BE-42EC-96B2-F42A72FA355F}"/>
    <cellStyle name="Sep. milhar [0] 2 2" xfId="20967" xr:uid="{E564DEBB-7BC0-4881-92DE-7ED135204D96}"/>
    <cellStyle name="Sep. milhar [0] 2 2 2" xfId="20968" xr:uid="{4F54D1E5-F568-453E-84B2-0D4C6F3C3D55}"/>
    <cellStyle name="Sep. milhar [0] 2 3" xfId="20969" xr:uid="{3A992F16-33A9-4A53-A4EE-9CE4F42123A3}"/>
    <cellStyle name="Sep. milhar [0] 3" xfId="20970" xr:uid="{8FD0BD9E-A93D-49FE-831E-FC5DF1E44D7D}"/>
    <cellStyle name="Sep. milhar [0] 3 2" xfId="20971" xr:uid="{5C875702-AF7E-4848-8807-C3439A7B6D4F}"/>
    <cellStyle name="Sep. milhar [0] 3 2 2" xfId="20972" xr:uid="{7828B0F2-865A-4C64-817E-0E6A4EE6A7B7}"/>
    <cellStyle name="Sep. milhar [0] 3 3" xfId="20973" xr:uid="{52635C20-0B72-4DC0-BA84-776E9688D585}"/>
    <cellStyle name="Sep. milhar [0] 4" xfId="20974" xr:uid="{203E99F8-BAA1-497E-9865-5FA908C24B58}"/>
    <cellStyle name="Sep. milhar [0] 4 2" xfId="20975" xr:uid="{5CCEB739-FC1A-43A1-BF0F-85C5F3B315CC}"/>
    <cellStyle name="Sep. milhar [0] 4 2 2" xfId="20976" xr:uid="{6E867333-4ACC-4D57-B115-61E70843727E}"/>
    <cellStyle name="Sep. milhar [0] 4 3" xfId="20977" xr:uid="{626B2CFB-414D-4075-A896-85A7FAAB0B72}"/>
    <cellStyle name="Sep. milhar [0] 5" xfId="20978" xr:uid="{D15E7B51-956B-4E4A-8933-87A9F4C11342}"/>
    <cellStyle name="Sep. milhar [0] 5 2" xfId="20979" xr:uid="{CC97EB4E-4F7D-4260-8593-06ED83EFE09F}"/>
    <cellStyle name="Sep. milhar [0] 5 2 2" xfId="20980" xr:uid="{3EDBA87A-79D4-4705-BA42-8E6505D809B4}"/>
    <cellStyle name="Sep. milhar [0] 5 3" xfId="20981" xr:uid="{483686AD-36BA-4338-821F-19DE90025A74}"/>
    <cellStyle name="Sep. milhar [0] 6" xfId="20982" xr:uid="{274BD76E-3474-480C-A799-76574B5EDF82}"/>
    <cellStyle name="Separador de milhares" xfId="99" xr:uid="{90BC386F-D66B-47FD-9319-E6F467A9054E}"/>
    <cellStyle name="Separador de milhares [0] 2" xfId="20983" xr:uid="{C2AAF7E4-C9E6-492D-A733-C46CEEAF6519}"/>
    <cellStyle name="Separador de milhares [0] 2 2" xfId="20984" xr:uid="{D610E12D-BA0E-428C-B3F5-BC691AE643AA}"/>
    <cellStyle name="Separador de milhares [0] 2 2 2" xfId="27851" xr:uid="{FDCDB277-0AF1-4B8C-8522-CC99197F71BF}"/>
    <cellStyle name="Separador de milhares [0] 2 3" xfId="27850" xr:uid="{D7906063-F963-4F66-8FA3-C21A1F4C51D9}"/>
    <cellStyle name="Separador de milhares 10" xfId="23" xr:uid="{98796280-B9E6-4576-A8E9-B1AD35573E42}"/>
    <cellStyle name="Separador de milhares 10 10" xfId="26645" xr:uid="{EF330695-E6BA-4440-973E-1E38A6C8308D}"/>
    <cellStyle name="Separador de milhares 10 10 2" xfId="27313" xr:uid="{F9308532-8E19-436A-AA4D-C4E089C62B85}"/>
    <cellStyle name="Separador de milhares 10 10 2 2" xfId="31406" xr:uid="{222AB8FE-69D5-4C7C-8890-138D4FD05C15}"/>
    <cellStyle name="Separador de milhares 10 10 3" xfId="30766" xr:uid="{175CE7DE-6641-4309-A9BE-A73BEF0E96D5}"/>
    <cellStyle name="Separador de milhares 10 11" xfId="26761" xr:uid="{9AF9D085-689B-4AF3-B2A1-CED0B262CF67}"/>
    <cellStyle name="Separador de milhares 10 11 2" xfId="27425" xr:uid="{80E801DE-A4FB-408C-97FD-7F93403EF551}"/>
    <cellStyle name="Separador de milhares 10 11 2 2" xfId="31518" xr:uid="{F7AC5557-CEAD-49FA-B869-6E66D680086F}"/>
    <cellStyle name="Separador de milhares 10 11 3" xfId="30878" xr:uid="{EB9FCDB6-DECB-49CC-BD35-D7853CCB5E5E}"/>
    <cellStyle name="Separador de milhares 10 12" xfId="26894" xr:uid="{E652739F-9600-4771-9D2E-0D0AF880B3E5}"/>
    <cellStyle name="Separador de milhares 10 12 2" xfId="30991" xr:uid="{0FEDC866-868D-4E5D-85B0-F5B98B591B2F}"/>
    <cellStyle name="Separador de milhares 10 13" xfId="25780" xr:uid="{43139054-BDB4-4DA6-AF72-8D0070F77A7D}"/>
    <cellStyle name="Separador de milhares 10 13 2" xfId="30498" xr:uid="{CDCC731C-6B37-4D16-AC7C-6D5D19CD8B70}"/>
    <cellStyle name="Separador de milhares 10 14" xfId="27027" xr:uid="{64383E0F-FD07-48FC-B6C5-DD54BE8D84BF}"/>
    <cellStyle name="Separador de milhares 10 14 2" xfId="31120" xr:uid="{8ABCCDFF-B8C8-45D5-AA19-2A8C8303D0B8}"/>
    <cellStyle name="Separador de milhares 10 15" xfId="27499" xr:uid="{D0665837-C096-4784-99E0-30090154AEC6}"/>
    <cellStyle name="Separador de milhares 10 2" xfId="107" xr:uid="{D66ECAFE-3A0B-4FFE-BEB4-DACDA209F7F8}"/>
    <cellStyle name="Separador de milhares 10 2 10" xfId="27527" xr:uid="{C84A45E9-8289-4D3C-B1D9-167422275049}"/>
    <cellStyle name="Separador de milhares 10 2 2" xfId="20987" xr:uid="{D65AF5DD-7798-47AB-BC50-AC6DA34E301E}"/>
    <cellStyle name="Separador de milhares 10 2 2 2" xfId="20988" xr:uid="{3497A131-C748-41AF-B200-8C632D8081CC}"/>
    <cellStyle name="Separador de milhares 10 2 2 2 2" xfId="27855" xr:uid="{4C017E48-A59E-4AAA-9ED8-C765C21EE102}"/>
    <cellStyle name="Separador de milhares 10 2 2 3" xfId="25814" xr:uid="{9DD1E5E4-8AD8-466C-9B3E-D35328C0B743}"/>
    <cellStyle name="Separador de milhares 10 2 2 3 2" xfId="30525" xr:uid="{EE1E307F-8756-414A-BABA-61FF5E91580F}"/>
    <cellStyle name="Separador de milhares 10 2 2 4" xfId="27054" xr:uid="{B7A1D78D-BA48-4569-80C8-DAAE0400CB98}"/>
    <cellStyle name="Separador de milhares 10 2 2 4 2" xfId="31147" xr:uid="{E9B7C592-DC00-4CE9-9EB0-7482DF494017}"/>
    <cellStyle name="Separador de milhares 10 2 2 5" xfId="27854" xr:uid="{82DDB052-C823-4F65-A87D-A41671A3E289}"/>
    <cellStyle name="Separador de milhares 10 2 3" xfId="20989" xr:uid="{2C553B15-D574-4CA6-8EB9-AF7ABCFDC083}"/>
    <cellStyle name="Separador de milhares 10 2 3 2" xfId="20990" xr:uid="{97DFDE09-4CF1-4EC5-8B8B-24DBC37BB054}"/>
    <cellStyle name="Separador de milhares 10 2 3 2 2" xfId="27857" xr:uid="{8836D75D-BC38-440A-8D01-002641655B3F}"/>
    <cellStyle name="Separador de milhares 10 2 3 3" xfId="26561" xr:uid="{C5F573CB-164D-47E7-A90D-5A75437FB4D7}"/>
    <cellStyle name="Separador de milhares 10 2 3 3 2" xfId="30682" xr:uid="{AC707AF8-0481-48B3-BEB6-7A89047793D4}"/>
    <cellStyle name="Separador de milhares 10 2 3 4" xfId="27229" xr:uid="{EE1EA46F-0716-4EDE-AF59-B1C5987B75E5}"/>
    <cellStyle name="Separador de milhares 10 2 3 4 2" xfId="31322" xr:uid="{EFC00DAD-0237-4847-B9A3-96C04FD2536D}"/>
    <cellStyle name="Separador de milhares 10 2 3 5" xfId="27856" xr:uid="{C2BB55CE-19FD-47B7-A04F-25A0041F783C}"/>
    <cellStyle name="Separador de milhares 10 2 4" xfId="20991" xr:uid="{42A282FE-98A6-4C3E-83F4-A3062E224252}"/>
    <cellStyle name="Separador de milhares 10 2 4 2" xfId="20992" xr:uid="{A80BB7DF-22F3-46A4-AD66-5285E5D34067}"/>
    <cellStyle name="Separador de milhares 10 2 4 2 2" xfId="27859" xr:uid="{C6ED8630-BAE3-48B2-BB5B-F06D5E47674B}"/>
    <cellStyle name="Separador de milhares 10 2 4 3" xfId="26677" xr:uid="{EA31AEA6-53A7-4F74-988C-CB59514E3FAE}"/>
    <cellStyle name="Separador de milhares 10 2 4 3 2" xfId="30794" xr:uid="{4158631F-6BCE-4BA3-936F-862A7ED2B6AE}"/>
    <cellStyle name="Separador de milhares 10 2 4 4" xfId="27341" xr:uid="{5231CDB2-A796-4ED4-9E79-4671C9E9EDA3}"/>
    <cellStyle name="Separador de milhares 10 2 4 4 2" xfId="31434" xr:uid="{C998B078-AF8E-434B-B0C7-F2A23283B8A0}"/>
    <cellStyle name="Separador de milhares 10 2 4 5" xfId="27858" xr:uid="{4E912C89-120C-4F49-9A3B-330206789064}"/>
    <cellStyle name="Separador de milhares 10 2 5" xfId="20993" xr:uid="{2779DDD9-0C85-47A4-820B-4AE7B9EDD674}"/>
    <cellStyle name="Separador de milhares 10 2 5 2" xfId="27860" xr:uid="{0945AEEE-18DE-4F91-ABD8-89479D05A647}"/>
    <cellStyle name="Separador de milhares 10 2 6" xfId="20994" xr:uid="{762A900F-2AFB-4375-B745-8C182AF8C20C}"/>
    <cellStyle name="Separador de milhares 10 2 6 2" xfId="27861" xr:uid="{513BD09C-1413-4B30-A8D4-90B8D1BDBC21}"/>
    <cellStyle name="Separador de milhares 10 2 7" xfId="20986" xr:uid="{45637323-9F2D-4687-93D0-CC0042DB21D1}"/>
    <cellStyle name="Separador de milhares 10 2 7 2" xfId="27853" xr:uid="{4B41A0E5-A702-4F1B-96F0-A90890FF5143}"/>
    <cellStyle name="Separador de milhares 10 2 8" xfId="25694" xr:uid="{8F628817-2570-47C9-BB7D-098AFBDEE0B9}"/>
    <cellStyle name="Separador de milhares 10 2 8 2" xfId="30412" xr:uid="{34D45B8D-5FD5-4F88-8C96-8CEA1939988F}"/>
    <cellStyle name="Separador de milhares 10 2 9" xfId="26941" xr:uid="{31BCA77D-E197-46F6-A5D9-52A27410D98A}"/>
    <cellStyle name="Separador de milhares 10 2 9 2" xfId="31034" xr:uid="{A2BA4D5B-0178-4A79-AD82-B2C7CD1923CC}"/>
    <cellStyle name="Separador de milhares 10 3" xfId="273" xr:uid="{3AB65429-BC95-4941-A9D8-F2C32D587508}"/>
    <cellStyle name="Separador de milhares 10 3 2" xfId="20995" xr:uid="{525C7C59-F2B7-4456-882D-D496F6025207}"/>
    <cellStyle name="Separador de milhares 10 3 2 2" xfId="25815" xr:uid="{0268D713-A761-47A7-BDD0-E3A8E569D6DC}"/>
    <cellStyle name="Separador de milhares 10 3 2 2 2" xfId="30526" xr:uid="{FAECB32C-F75F-4775-BC0E-B7D77CA14284}"/>
    <cellStyle name="Separador de milhares 10 3 2 3" xfId="27055" xr:uid="{0C039EEB-0097-4523-B55E-6A5395DCB0B0}"/>
    <cellStyle name="Separador de milhares 10 3 2 3 2" xfId="31148" xr:uid="{BD91A73A-A6B2-49FE-B315-246249346665}"/>
    <cellStyle name="Separador de milhares 10 3 2 4" xfId="27862" xr:uid="{6DB556ED-0F8F-4F8D-8029-7D1EA5674456}"/>
    <cellStyle name="Separador de milhares 10 3 3" xfId="26562" xr:uid="{6EF887A7-2C24-402F-A84D-2533396EADDF}"/>
    <cellStyle name="Separador de milhares 10 3 3 2" xfId="27230" xr:uid="{9384B785-2717-426A-A7FC-FCC58E05BB6B}"/>
    <cellStyle name="Separador de milhares 10 3 3 2 2" xfId="31323" xr:uid="{F6655D63-AE05-4AD0-9F11-1C6DE41B0FF6}"/>
    <cellStyle name="Separador de milhares 10 3 3 3" xfId="30683" xr:uid="{6581E9C2-9C52-48AB-9A95-805778BCEC25}"/>
    <cellStyle name="Separador de milhares 10 3 4" xfId="26678" xr:uid="{1E48AD7F-BBAC-4E62-B524-B9972960C71A}"/>
    <cellStyle name="Separador de milhares 10 3 4 2" xfId="27342" xr:uid="{3A733C78-5C16-453B-BBEF-9DF1CF942E06}"/>
    <cellStyle name="Separador de milhares 10 3 4 2 2" xfId="31435" xr:uid="{B377296E-C5DB-47DC-8D57-F3F99E802891}"/>
    <cellStyle name="Separador de milhares 10 3 4 3" xfId="30795" xr:uid="{93E43D81-2A44-4B3D-83E7-53DEA94FEFF5}"/>
    <cellStyle name="Separador de milhares 10 3 5" xfId="26814" xr:uid="{A7A1B07D-CF80-42AC-AC4F-80F02F191434}"/>
    <cellStyle name="Separador de milhares 10 3 5 2" xfId="30911" xr:uid="{75EDC42C-1D76-4584-AB02-A084D0B1C109}"/>
    <cellStyle name="Separador de milhares 10 3 6" xfId="25695" xr:uid="{77EBC3A2-37C9-4DE9-A10F-F38AAF2CF709}"/>
    <cellStyle name="Separador de milhares 10 3 6 2" xfId="30413" xr:uid="{C4738566-07AC-423D-B85E-374581BAD55C}"/>
    <cellStyle name="Separador de milhares 10 3 7" xfId="26942" xr:uid="{429261AC-906A-4E5D-813B-178F44F509A3}"/>
    <cellStyle name="Separador de milhares 10 3 7 2" xfId="31035" xr:uid="{90E72C79-B036-425C-97BC-8C7B5101E42A}"/>
    <cellStyle name="Separador de milhares 10 3 8" xfId="27545" xr:uid="{EF9234DE-BF9E-4FD1-8C01-6411E8F929D3}"/>
    <cellStyle name="Separador de milhares 10 4" xfId="71" xr:uid="{85A009A1-C974-4D4D-AD48-4521436C7365}"/>
    <cellStyle name="Separador de milhares 10 4 2" xfId="141" xr:uid="{5F823A96-9DFF-4481-A640-409F84D21F54}"/>
    <cellStyle name="Separador de milhares 10 4 2 2" xfId="27541" xr:uid="{0ED47375-D009-4A48-9E96-C368C72AF4EB}"/>
    <cellStyle name="Separador de milhares 10 4 3" xfId="25696" xr:uid="{5B39C2F9-3D6F-4A6F-A70A-511DE0575255}"/>
    <cellStyle name="Separador de milhares 10 4 3 2" xfId="30414" xr:uid="{655F436B-0506-416A-8E9A-1DB8A0D4F2F5}"/>
    <cellStyle name="Separador de milhares 10 4 4" xfId="26943" xr:uid="{66CBEDDD-B479-45FD-8ADF-45FA35E148EB}"/>
    <cellStyle name="Separador de milhares 10 4 4 2" xfId="31036" xr:uid="{230E6AEF-8588-4937-B68A-38FC3421A11C}"/>
    <cellStyle name="Separador de milhares 10 4 5" xfId="27464" xr:uid="{3026BF57-7059-4FB1-BE56-DF99FDFB44C2}"/>
    <cellStyle name="Separador de milhares 10 4 5 2" xfId="31557" xr:uid="{28CEBBD0-D4CF-414D-9ACE-6238E8C173E2}"/>
    <cellStyle name="Separador de milhares 10 4 6" xfId="27513" xr:uid="{98F1DC96-6278-4CF0-8EDE-6355F1FE35BD}"/>
    <cellStyle name="Separador de milhares 10 5" xfId="389" xr:uid="{DD11A817-15A0-4D66-9261-BA2AD29D82CD}"/>
    <cellStyle name="Separador de milhares 10 5 2" xfId="25899" xr:uid="{8C957355-968C-463C-A90E-7CE5F5701DB3}"/>
    <cellStyle name="Separador de milhares 10 5 2 2" xfId="27139" xr:uid="{3D499ED0-D4CF-46EB-BF01-5576A7FB1A20}"/>
    <cellStyle name="Separador de milhares 10 5 2 2 2" xfId="31232" xr:uid="{0D8ED181-0BE1-471F-BF99-F7ACF15C2700}"/>
    <cellStyle name="Separador de milhares 10 5 2 3" xfId="30610" xr:uid="{F22B23F1-ACBA-4F06-987D-B350F0C3251E}"/>
    <cellStyle name="Separador de milhares 10 5 3" xfId="26646" xr:uid="{12FFE070-9E13-4ABC-9817-A5460CED9A78}"/>
    <cellStyle name="Separador de milhares 10 5 3 2" xfId="27314" xr:uid="{3BFFAAE7-0B61-4D0D-B13E-46FEE4723905}"/>
    <cellStyle name="Separador de milhares 10 5 3 2 2" xfId="31407" xr:uid="{7750A654-74CC-4439-A003-019A3BEA7540}"/>
    <cellStyle name="Separador de milhares 10 5 3 3" xfId="30767" xr:uid="{5270EB74-3483-45F9-9B84-52D5330D3CAF}"/>
    <cellStyle name="Separador de milhares 10 5 4" xfId="26762" xr:uid="{923FB37B-5F4A-4CF5-9B37-3D9A02A2E38E}"/>
    <cellStyle name="Separador de milhares 10 5 4 2" xfId="27426" xr:uid="{61BC9CC6-38FA-47BA-804C-2402530CF1A8}"/>
    <cellStyle name="Separador de milhares 10 5 4 2 2" xfId="31519" xr:uid="{D4BCC1D3-88F7-463B-AE2F-3ABCCE342A1C}"/>
    <cellStyle name="Separador de milhares 10 5 4 3" xfId="30879" xr:uid="{BF5A623F-6196-4102-9987-7044C10D842A}"/>
    <cellStyle name="Separador de milhares 10 5 5" xfId="26895" xr:uid="{102B15B8-3803-43D9-8EC7-32232E70A43F}"/>
    <cellStyle name="Separador de milhares 10 5 5 2" xfId="30992" xr:uid="{71AECB2D-9062-4C68-91EF-A606CB206441}"/>
    <cellStyle name="Separador de milhares 10 5 6" xfId="25781" xr:uid="{4744D25A-3BBB-414D-B835-BE36ED08E7D6}"/>
    <cellStyle name="Separador de milhares 10 5 6 2" xfId="30499" xr:uid="{17C18295-0298-49EC-9CA5-99EAEE3D056B}"/>
    <cellStyle name="Separador de milhares 10 5 7" xfId="27028" xr:uid="{6D0A8BC9-6B40-4308-AA9E-A6A11995E725}"/>
    <cellStyle name="Separador de milhares 10 5 7 2" xfId="31121" xr:uid="{85AAC0E2-35A1-4F73-8EBE-017C825D2207}"/>
    <cellStyle name="Separador de milhares 10 5 8" xfId="27627" xr:uid="{D15139EF-35F1-4044-85E0-BF933302DCAB}"/>
    <cellStyle name="Separador de milhares 10 6" xfId="390" xr:uid="{6E46988B-F32A-4829-893A-D0C7FC10F626}"/>
    <cellStyle name="Separador de milhares 10 6 2" xfId="25900" xr:uid="{D5C43C9F-164F-48D0-90A5-C13C79AC1911}"/>
    <cellStyle name="Separador de milhares 10 6 2 2" xfId="27140" xr:uid="{7CCB8C18-1960-42EB-AEB9-61917C02B19E}"/>
    <cellStyle name="Separador de milhares 10 6 2 2 2" xfId="31233" xr:uid="{1B24D7EF-0259-4C0A-8A42-151A3E47EB4B}"/>
    <cellStyle name="Separador de milhares 10 6 2 3" xfId="30611" xr:uid="{A6071A66-E9EB-46C0-A3DF-3DFA092ADB95}"/>
    <cellStyle name="Separador de milhares 10 6 3" xfId="26647" xr:uid="{89116E0C-417F-417A-BE10-90AD4631B0AA}"/>
    <cellStyle name="Separador de milhares 10 6 3 2" xfId="27315" xr:uid="{E7DAB0BC-2BC8-4336-B3C5-FFF4BDE94CCB}"/>
    <cellStyle name="Separador de milhares 10 6 3 2 2" xfId="31408" xr:uid="{3BF5DBD1-C485-4C61-A3DD-A3ACEDAE1C93}"/>
    <cellStyle name="Separador de milhares 10 6 3 3" xfId="30768" xr:uid="{E97C4621-4CDE-4F71-BC1F-CD31B17200CA}"/>
    <cellStyle name="Separador de milhares 10 6 4" xfId="26763" xr:uid="{4F3EA274-B589-4149-82CE-83EC116A344D}"/>
    <cellStyle name="Separador de milhares 10 6 4 2" xfId="27427" xr:uid="{A90E5572-95D8-465C-AC47-20452A559661}"/>
    <cellStyle name="Separador de milhares 10 6 4 2 2" xfId="31520" xr:uid="{C3139295-C89D-4369-858E-7CC09D8C21D0}"/>
    <cellStyle name="Separador de milhares 10 6 4 3" xfId="30880" xr:uid="{4A1110C4-3280-4F3E-AEB4-6CDBB84E3A3A}"/>
    <cellStyle name="Separador de milhares 10 6 5" xfId="26896" xr:uid="{CB49A14E-7FA2-45A9-A3E2-BC0254A68511}"/>
    <cellStyle name="Separador de milhares 10 6 5 2" xfId="30993" xr:uid="{EBA24949-A507-40BE-9B69-55B6D2BE26C9}"/>
    <cellStyle name="Separador de milhares 10 6 6" xfId="25782" xr:uid="{B8ED8640-0080-451C-AC6C-336D6F0DA08B}"/>
    <cellStyle name="Separador de milhares 10 6 6 2" xfId="30500" xr:uid="{E419BA0D-AAD8-4832-B242-6257E5C3DA18}"/>
    <cellStyle name="Separador de milhares 10 6 7" xfId="27029" xr:uid="{B1ECF826-AE43-42F7-A12B-68F2D2900449}"/>
    <cellStyle name="Separador de milhares 10 6 7 2" xfId="31122" xr:uid="{1D5E9230-1981-4591-99F1-D25DB8D5C503}"/>
    <cellStyle name="Separador de milhares 10 6 8" xfId="27628" xr:uid="{718C71AE-C513-403A-8167-B23E22597AB8}"/>
    <cellStyle name="Separador de milhares 10 7" xfId="391" xr:uid="{675BA0A9-B68F-4A0A-A461-CB5C1E726E4B}"/>
    <cellStyle name="Separador de milhares 10 7 2" xfId="25901" xr:uid="{269CBF7C-FA1E-4DE9-899F-C6B7D8FAA75F}"/>
    <cellStyle name="Separador de milhares 10 7 2 2" xfId="27141" xr:uid="{0ECD809F-5C5E-485F-A70C-26A8A77E826D}"/>
    <cellStyle name="Separador de milhares 10 7 2 2 2" xfId="31234" xr:uid="{91033940-3A3E-46CF-A5AE-396AC31277FD}"/>
    <cellStyle name="Separador de milhares 10 7 2 3" xfId="30612" xr:uid="{B0D606DC-6314-43DA-8305-AA7C426364ED}"/>
    <cellStyle name="Separador de milhares 10 7 3" xfId="26648" xr:uid="{09D5FF0B-B1A5-4C86-AEB8-F1FA4DF12D6A}"/>
    <cellStyle name="Separador de milhares 10 7 3 2" xfId="27316" xr:uid="{7DF28A2B-EAB0-4BF7-B8C2-6771655C7ED4}"/>
    <cellStyle name="Separador de milhares 10 7 3 2 2" xfId="31409" xr:uid="{A83D6617-1EC6-43C7-B41E-BD60517181D7}"/>
    <cellStyle name="Separador de milhares 10 7 3 3" xfId="30769" xr:uid="{3D4AA047-2B2F-4379-A5B5-23DF0291145A}"/>
    <cellStyle name="Separador de milhares 10 7 4" xfId="26764" xr:uid="{53A2E37D-C7A8-4938-AD6E-6C481FFB8B30}"/>
    <cellStyle name="Separador de milhares 10 7 4 2" xfId="27428" xr:uid="{5B2DF614-740C-40A7-92A9-1F5319ECB1CC}"/>
    <cellStyle name="Separador de milhares 10 7 4 2 2" xfId="31521" xr:uid="{427DAB57-BD2C-4D33-B90A-D7F49F608DB6}"/>
    <cellStyle name="Separador de milhares 10 7 4 3" xfId="30881" xr:uid="{64521E66-0782-4720-BB15-D66E84C9DE94}"/>
    <cellStyle name="Separador de milhares 10 7 5" xfId="26897" xr:uid="{BE5E553F-B780-4FE1-9563-B0FCFA9FE3AD}"/>
    <cellStyle name="Separador de milhares 10 7 5 2" xfId="30994" xr:uid="{4A8F3647-A278-4D1B-83BB-D5278DA9B3AA}"/>
    <cellStyle name="Separador de milhares 10 7 6" xfId="25783" xr:uid="{D63B9601-6420-4E7C-947D-BF14F56FB011}"/>
    <cellStyle name="Separador de milhares 10 7 6 2" xfId="30501" xr:uid="{E8EAB836-CFDF-4AC5-A2DE-635697552F07}"/>
    <cellStyle name="Separador de milhares 10 7 7" xfId="27030" xr:uid="{9F407953-E582-46EF-86C6-CE13521C548F}"/>
    <cellStyle name="Separador de milhares 10 7 7 2" xfId="31123" xr:uid="{B6A6C19F-189B-48B5-9926-6E11EBAEC514}"/>
    <cellStyle name="Separador de milhares 10 7 8" xfId="27629" xr:uid="{565BB832-0A49-4F47-9F62-DE657F1CF5DA}"/>
    <cellStyle name="Separador de milhares 10 8" xfId="392" xr:uid="{AD678EAF-2FAA-4A0A-B8C7-64C77B4C51AB}"/>
    <cellStyle name="Separador de milhares 10 8 2" xfId="25902" xr:uid="{108D5A48-597D-4FAD-A2B7-A7C11A005CA0}"/>
    <cellStyle name="Separador de milhares 10 8 2 2" xfId="27142" xr:uid="{986936B5-FB02-419F-9A8E-863588ADBE8B}"/>
    <cellStyle name="Separador de milhares 10 8 2 2 2" xfId="31235" xr:uid="{C5BCF950-9023-4AC8-8658-E80E9F7E4841}"/>
    <cellStyle name="Separador de milhares 10 8 2 3" xfId="30613" xr:uid="{26AEF3BB-4540-4E62-9043-0ADADBEB567D}"/>
    <cellStyle name="Separador de milhares 10 8 3" xfId="26649" xr:uid="{99BC45B5-E9FF-4B2F-ACDA-41DAF39387DE}"/>
    <cellStyle name="Separador de milhares 10 8 3 2" xfId="27317" xr:uid="{0E8663F5-E062-447D-86C3-8BA03FC39839}"/>
    <cellStyle name="Separador de milhares 10 8 3 2 2" xfId="31410" xr:uid="{121A3DD2-F6F9-4934-AA22-E4A4FF40D7F4}"/>
    <cellStyle name="Separador de milhares 10 8 3 3" xfId="30770" xr:uid="{B560A74B-A0B2-41F3-A3D1-14A80042DB34}"/>
    <cellStyle name="Separador de milhares 10 8 4" xfId="26765" xr:uid="{645A7ADF-CCA5-40E1-8772-DF6FFEDDCFC1}"/>
    <cellStyle name="Separador de milhares 10 8 4 2" xfId="27429" xr:uid="{7C9087E1-D54E-4195-B695-1F71F1E5F369}"/>
    <cellStyle name="Separador de milhares 10 8 4 2 2" xfId="31522" xr:uid="{EB4037EB-6C57-4918-8C0E-D1101C873961}"/>
    <cellStyle name="Separador de milhares 10 8 4 3" xfId="30882" xr:uid="{34DEFF76-BC81-4091-B72C-8407AF33C551}"/>
    <cellStyle name="Separador de milhares 10 8 5" xfId="26898" xr:uid="{02A407F6-0824-488E-B898-EBAAABA3CC48}"/>
    <cellStyle name="Separador de milhares 10 8 5 2" xfId="30995" xr:uid="{05A6E1BB-E6AA-488F-B6AC-8CE95D109938}"/>
    <cellStyle name="Separador de milhares 10 8 6" xfId="25784" xr:uid="{8068BF87-4D00-4FA0-8EF4-4B52B5EE78ED}"/>
    <cellStyle name="Separador de milhares 10 8 6 2" xfId="30502" xr:uid="{5D2C9426-0B15-4D83-BA1D-838E39EB7096}"/>
    <cellStyle name="Separador de milhares 10 8 7" xfId="27031" xr:uid="{5381A11D-9431-479C-930D-A68291493B25}"/>
    <cellStyle name="Separador de milhares 10 8 7 2" xfId="31124" xr:uid="{9FD9F039-8B57-4B64-B39F-0871F4BA7145}"/>
    <cellStyle name="Separador de milhares 10 8 8" xfId="27630" xr:uid="{E9C3533B-0E90-4AED-802B-5354E24844C0}"/>
    <cellStyle name="Separador de milhares 10 9" xfId="20985" xr:uid="{DB7AD9E7-2D04-4B15-A526-C3C0D7821CE3}"/>
    <cellStyle name="Separador de milhares 10 9 2" xfId="25898" xr:uid="{084D52E5-8593-4E49-BDAF-8FE44A7EC231}"/>
    <cellStyle name="Separador de milhares 10 9 2 2" xfId="30609" xr:uid="{E77220E5-AE3D-47F5-9189-030729017AD0}"/>
    <cellStyle name="Separador de milhares 10 9 3" xfId="27138" xr:uid="{6D497F59-942B-47BD-8EA2-0580E9D679B4}"/>
    <cellStyle name="Separador de milhares 10 9 3 2" xfId="31231" xr:uid="{ED157E0E-03CF-4571-BED5-02444CE18161}"/>
    <cellStyle name="Separador de milhares 10 9 4" xfId="27852" xr:uid="{6A73F28D-F9E9-4E7E-9E8C-13CB6677DF44}"/>
    <cellStyle name="Separador de milhares 11" xfId="20996" xr:uid="{4CFD8098-3FF7-47BD-97CB-E5E22D0F0513}"/>
    <cellStyle name="Separador de milhares 11 2" xfId="20997" xr:uid="{76DAD857-1B67-4391-8155-C4FE463C3952}"/>
    <cellStyle name="Separador de milhares 11 2 2" xfId="20998" xr:uid="{97822BA7-822F-4316-A5C9-D61E864FF39A}"/>
    <cellStyle name="Separador de milhares 11 2 2 2" xfId="20999" xr:uid="{B6F3C8C9-2149-44E9-8E21-277C5B96686A}"/>
    <cellStyle name="Separador de milhares 11 2 2 2 2" xfId="27866" xr:uid="{869BD87E-A56A-457D-A600-2848AD4C1023}"/>
    <cellStyle name="Separador de milhares 11 2 2 3" xfId="27865" xr:uid="{7F638599-8546-4ADC-A78E-CBFA81D786C8}"/>
    <cellStyle name="Separador de milhares 11 2 3" xfId="21000" xr:uid="{12AFBA6D-01CA-4FA8-AE86-C83CD5A8C442}"/>
    <cellStyle name="Separador de milhares 11 2 3 2" xfId="21001" xr:uid="{C024F215-C8A6-45B0-AAF0-8EE746288CED}"/>
    <cellStyle name="Separador de milhares 11 2 3 2 2" xfId="27868" xr:uid="{86757133-86B2-42B6-95EC-B5675B5A096D}"/>
    <cellStyle name="Separador de milhares 11 2 3 3" xfId="27867" xr:uid="{4E71FB32-859D-446F-AE18-224B7BDE558F}"/>
    <cellStyle name="Separador de milhares 11 2 4" xfId="21002" xr:uid="{D47B0A02-D1C2-4ED5-8A5E-215DD1EB2980}"/>
    <cellStyle name="Separador de milhares 11 2 4 2" xfId="21003" xr:uid="{89246DE3-2AC2-4FBF-B48D-E210A5DBDB07}"/>
    <cellStyle name="Separador de milhares 11 2 4 2 2" xfId="27870" xr:uid="{C790470B-ED4E-45AD-B3F7-F62FFA7ED840}"/>
    <cellStyle name="Separador de milhares 11 2 4 3" xfId="27869" xr:uid="{00F1690F-2B94-4F14-B9B4-C0B7C36AA089}"/>
    <cellStyle name="Separador de milhares 11 2 5" xfId="21004" xr:uid="{AC74624B-6A20-4689-BF7B-1390D336ACDA}"/>
    <cellStyle name="Separador de milhares 11 2 5 2" xfId="27871" xr:uid="{F5807533-8DE0-4429-BB4E-17FF2E88DD95}"/>
    <cellStyle name="Separador de milhares 11 2 6" xfId="21005" xr:uid="{54840951-433B-4D3E-9DBA-0303BEC3B840}"/>
    <cellStyle name="Separador de milhares 11 2 6 2" xfId="27872" xr:uid="{28FDF05A-39E7-43D2-BF03-49863174F597}"/>
    <cellStyle name="Separador de milhares 11 2 7" xfId="27864" xr:uid="{0E46AD72-6695-4D08-B73A-F13598145ABD}"/>
    <cellStyle name="Separador de milhares 11 3" xfId="21006" xr:uid="{E3BF94AA-C7B1-41B8-B374-89493D56F4AB}"/>
    <cellStyle name="Separador de milhares 11 3 2" xfId="21007" xr:uid="{63848874-512E-4D0A-9A8B-2303B77B45E5}"/>
    <cellStyle name="Separador de milhares 11 3 2 2" xfId="27874" xr:uid="{E63C711D-239E-4EDB-A2D4-4658531D3806}"/>
    <cellStyle name="Separador de milhares 11 3 3" xfId="27873" xr:uid="{4EA4C56C-965A-4E93-9BC4-A251FCD96DEE}"/>
    <cellStyle name="Separador de milhares 11 4" xfId="21008" xr:uid="{D4C5B51B-4E46-4835-ACE3-EAECA93A6979}"/>
    <cellStyle name="Separador de milhares 11 4 2" xfId="27875" xr:uid="{DEA180D9-4171-4F86-B18C-036594C08D5B}"/>
    <cellStyle name="Separador de milhares 11 5" xfId="27863" xr:uid="{D39B0DFE-EEE6-42A7-9293-97033390BB1F}"/>
    <cellStyle name="Separador de milhares 12" xfId="21009" xr:uid="{9635E36E-9E0F-43F6-9CA9-C9323CF3E2EA}"/>
    <cellStyle name="Separador de milhares 12 2" xfId="21010" xr:uid="{EABE1EA2-770F-4F72-AAED-7C2D17634CB4}"/>
    <cellStyle name="Separador de milhares 12 2 2" xfId="27877" xr:uid="{625B40CC-78E3-433B-A4A3-95A3251CAEC5}"/>
    <cellStyle name="Separador de milhares 12 3" xfId="27876" xr:uid="{6426A660-7F1F-40B3-933D-FFDB5B52545A}"/>
    <cellStyle name="Separador de milhares 13" xfId="21011" xr:uid="{02F201B0-EA28-4755-B3BF-72E91FC010D1}"/>
    <cellStyle name="Separador de milhares 13 2" xfId="417" xr:uid="{011FE0E4-4667-49E5-B7F2-540D21841476}"/>
    <cellStyle name="Separador de milhares 13 2 2" xfId="21012" xr:uid="{FFFC9294-5D69-476A-B1A5-40F7F0628F94}"/>
    <cellStyle name="Separador de milhares 13 2 2 2" xfId="27879" xr:uid="{6A4E421F-CD1F-407E-B70E-56880ECCFEDB}"/>
    <cellStyle name="Separador de milhares 13 2 3" xfId="427" xr:uid="{1532714C-9D90-4927-A582-0C2FCDEBBCE4}"/>
    <cellStyle name="Separador de milhares 13 2 3 2" xfId="27655" xr:uid="{8C1AAFFF-52AB-4559-8C94-CF92E54B550F}"/>
    <cellStyle name="Separador de milhares 13 2 4" xfId="27652" xr:uid="{8CF9EAFC-9542-4F04-AC11-F75AFEF81CD9}"/>
    <cellStyle name="Separador de milhares 13 3" xfId="422" xr:uid="{495906D8-EAD5-43CF-A504-D480266D966D}"/>
    <cellStyle name="Separador de milhares 13 3 2" xfId="21013" xr:uid="{14AEFB41-D83A-4A5F-955E-229D4FAC8C14}"/>
    <cellStyle name="Separador de milhares 13 3 2 2" xfId="27880" xr:uid="{4941597F-9603-4B92-AAE1-A1D3B71FEB88}"/>
    <cellStyle name="Separador de milhares 13 3 3" xfId="428" xr:uid="{94A703E7-6A46-4971-8EAA-6E7A27523A84}"/>
    <cellStyle name="Separador de milhares 13 3 3 2" xfId="27656" xr:uid="{14FC0AF7-8E16-4CB7-9C7A-1314F42A12B9}"/>
    <cellStyle name="Separador de milhares 13 3 4" xfId="27653" xr:uid="{C0782A8D-4A7B-476D-A638-4D0FE918E764}"/>
    <cellStyle name="Separador de milhares 13 4" xfId="21014" xr:uid="{ED873C85-D03F-4FA3-83CE-C471C0B5D65B}"/>
    <cellStyle name="Separador de milhares 13 4 2" xfId="21015" xr:uid="{C5E86A54-3CE8-4A1F-A2F8-D588A6E58C5C}"/>
    <cellStyle name="Separador de milhares 13 4 2 2" xfId="21016" xr:uid="{F7B3D8A7-6922-44D9-9365-9162AE35647C}"/>
    <cellStyle name="Separador de milhares 13 4 2 2 2" xfId="27883" xr:uid="{694240C1-9F8C-4E66-BE6F-C6FA6C20B3AD}"/>
    <cellStyle name="Separador de milhares 13 4 2 3" xfId="27882" xr:uid="{A843A4A0-E2E8-46CF-B091-00C135E1F111}"/>
    <cellStyle name="Separador de milhares 13 4 3" xfId="21017" xr:uid="{83A3173C-C779-4A56-90D6-40FDF6245359}"/>
    <cellStyle name="Separador de milhares 13 4 3 2" xfId="21018" xr:uid="{B5D101DF-8FB3-418B-80A0-065567EDA10A}"/>
    <cellStyle name="Separador de milhares 13 4 3 2 2" xfId="27885" xr:uid="{7635D1DA-9F23-4F2C-B1BC-2EFDA66A1E5C}"/>
    <cellStyle name="Separador de milhares 13 4 3 3" xfId="27884" xr:uid="{EC47CBCE-DFEA-4886-B1F7-999B2AC3E43D}"/>
    <cellStyle name="Separador de milhares 13 4 4" xfId="21019" xr:uid="{7C0C3497-43AD-42AB-9848-19985024DFDB}"/>
    <cellStyle name="Separador de milhares 13 4 4 2" xfId="27886" xr:uid="{FFBC5509-2214-4ED8-9598-6114661D12C0}"/>
    <cellStyle name="Separador de milhares 13 4 5" xfId="27881" xr:uid="{69BD8164-8579-4B17-8C2E-85B0A94F3F5D}"/>
    <cellStyle name="Separador de milhares 13 5" xfId="21020" xr:uid="{655E363F-3F6A-4F85-BD6F-DA44DC519091}"/>
    <cellStyle name="Separador de milhares 13 5 2" xfId="21021" xr:uid="{36EC0DCF-88BA-4784-A415-2175F36E1400}"/>
    <cellStyle name="Separador de milhares 13 5 2 2" xfId="27888" xr:uid="{4EF13A1C-AF45-4F1A-9AD2-305435F35DB9}"/>
    <cellStyle name="Separador de milhares 13 5 3" xfId="27887" xr:uid="{BADC9F15-6CCA-452D-925A-B4E404D84997}"/>
    <cellStyle name="Separador de milhares 13 6" xfId="21022" xr:uid="{383141C6-BF81-489C-9601-8389E93B8B85}"/>
    <cellStyle name="Separador de milhares 13 6 2" xfId="21023" xr:uid="{76E0E3FC-CEF2-46AB-9A33-5DC8F5F1E3F7}"/>
    <cellStyle name="Separador de milhares 13 6 2 2" xfId="27890" xr:uid="{4B35EFC8-42CB-4DF0-ABDB-AE8F9BA0A924}"/>
    <cellStyle name="Separador de milhares 13 6 3" xfId="27889" xr:uid="{0A3B009A-A680-4304-A0AE-0FA4EB0203AD}"/>
    <cellStyle name="Separador de milhares 13 7" xfId="21024" xr:uid="{64A51A8F-B854-42E9-B168-4C550D3897DF}"/>
    <cellStyle name="Separador de milhares 13 7 2" xfId="21025" xr:uid="{AF307375-5250-46A5-8C0B-320FA42D32E3}"/>
    <cellStyle name="Separador de milhares 13 7 2 2" xfId="21026" xr:uid="{92A1E56D-FC6E-49FD-A7BE-68C22C3763D0}"/>
    <cellStyle name="Separador de milhares 13 7 2 2 2" xfId="27893" xr:uid="{225DC051-0269-4B2E-B134-B127543C84A0}"/>
    <cellStyle name="Separador de milhares 13 7 2 3" xfId="27892" xr:uid="{09685C09-11C0-4965-9000-11FDE5F1C51A}"/>
    <cellStyle name="Separador de milhares 13 7 3" xfId="21027" xr:uid="{E3E29E2B-38BD-48F5-9E93-C63DC8223818}"/>
    <cellStyle name="Separador de milhares 13 7 3 2" xfId="27894" xr:uid="{C208D4B2-6EED-4400-B8FF-B27427EA7695}"/>
    <cellStyle name="Separador de milhares 13 7 4" xfId="27891" xr:uid="{0B0735D5-35E8-4E3A-A08A-B35597CB1658}"/>
    <cellStyle name="Separador de milhares 13 8" xfId="21028" xr:uid="{F293533D-15A5-48FA-A100-B3B6ACBAA823}"/>
    <cellStyle name="Separador de milhares 13 8 2" xfId="27895" xr:uid="{62726D4E-9DF7-47A7-A4F0-6134572E9855}"/>
    <cellStyle name="Separador de milhares 13 9" xfId="27878" xr:uid="{56A8D719-C00D-44E6-8C44-0CB53BEF3C7F}"/>
    <cellStyle name="Separador de milhares 14" xfId="393" xr:uid="{7B195E06-6763-4C31-86AE-7CF4B2BF7CD5}"/>
    <cellStyle name="Separador de milhares 14 2" xfId="274" xr:uid="{C785765B-6975-4A5B-B1C0-AD844CFC32FB}"/>
    <cellStyle name="Separador de milhares 14 2 2" xfId="21031" xr:uid="{FA993F7D-AE04-4894-A43A-E963878C77FC}"/>
    <cellStyle name="Separador de milhares 14 2 2 2" xfId="25816" xr:uid="{62E4BA04-4786-4A2F-B6D4-FA7755B73672}"/>
    <cellStyle name="Separador de milhares 14 2 2 2 2" xfId="30527" xr:uid="{AC88EB8D-0CC4-4530-A754-570033FC32F0}"/>
    <cellStyle name="Separador de milhares 14 2 2 3" xfId="27056" xr:uid="{80114564-50AB-4123-A5B9-13B3A49AA893}"/>
    <cellStyle name="Separador de milhares 14 2 2 3 2" xfId="31149" xr:uid="{EDD4930B-FE0E-46D9-ADAA-F70E5899779F}"/>
    <cellStyle name="Separador de milhares 14 2 2 4" xfId="27898" xr:uid="{5985B327-FC6B-4BD8-853F-3A91430835A2}"/>
    <cellStyle name="Separador de milhares 14 2 3" xfId="21030" xr:uid="{BD58F5C6-B1F1-4086-9248-4C95A554F451}"/>
    <cellStyle name="Separador de milhares 14 2 3 2" xfId="26563" xr:uid="{B94CB31F-299E-44FC-87BA-E403B967A982}"/>
    <cellStyle name="Separador de milhares 14 2 3 2 2" xfId="30684" xr:uid="{0D6B7A7C-64E3-4BE5-AB42-291BB621E5F6}"/>
    <cellStyle name="Separador de milhares 14 2 3 3" xfId="27231" xr:uid="{5870AFCA-F1A1-4821-A9FB-7571E46D350F}"/>
    <cellStyle name="Separador de milhares 14 2 3 3 2" xfId="31324" xr:uid="{E8F455D1-4E20-47B2-8A54-23395CC97B0B}"/>
    <cellStyle name="Separador de milhares 14 2 3 4" xfId="27897" xr:uid="{3028CE94-272F-44F2-8A8F-ABC7DD8DC40D}"/>
    <cellStyle name="Separador de milhares 14 2 4" xfId="26679" xr:uid="{2A261BAE-DAF6-4D86-8287-C7570B489CE9}"/>
    <cellStyle name="Separador de milhares 14 2 4 2" xfId="27343" xr:uid="{E83B3DEB-8E72-4C45-A546-A9C6864C3BE9}"/>
    <cellStyle name="Separador de milhares 14 2 4 2 2" xfId="31436" xr:uid="{3F7C5008-F751-4250-AA9D-382E2DE30CAB}"/>
    <cellStyle name="Separador de milhares 14 2 4 3" xfId="30796" xr:uid="{A006AC11-6021-4B38-92BE-1FAAEE570F81}"/>
    <cellStyle name="Separador de milhares 14 2 5" xfId="26815" xr:uid="{74CA5C16-60E8-4120-BE0A-6BEB7670609C}"/>
    <cellStyle name="Separador de milhares 14 2 5 2" xfId="30912" xr:uid="{2B636E03-E2B4-4D71-AB8A-C2EBA470D182}"/>
    <cellStyle name="Separador de milhares 14 2 6" xfId="25697" xr:uid="{D84153B6-F9D8-4E06-B17E-8C66CCC5E26F}"/>
    <cellStyle name="Separador de milhares 14 2 6 2" xfId="30415" xr:uid="{2E4959FB-AB3E-4A79-A455-F37F16F5CAF8}"/>
    <cellStyle name="Separador de milhares 14 2 7" xfId="26944" xr:uid="{C956F4C5-E1B7-49A3-B551-65BA579C7A77}"/>
    <cellStyle name="Separador de milhares 14 2 7 2" xfId="31037" xr:uid="{74D8EA9F-4858-48D2-ABF0-E90A09E5C7E9}"/>
    <cellStyle name="Separador de milhares 14 2 8" xfId="27546" xr:uid="{FECCE97A-C5DD-4362-9E3D-4CE6951FC333}"/>
    <cellStyle name="Separador de milhares 14 3" xfId="21032" xr:uid="{9E4430FE-4B5A-4FCB-A3EF-03C569A1172A}"/>
    <cellStyle name="Separador de milhares 14 3 2" xfId="21033" xr:uid="{0024334E-6C27-47BB-BBAE-5C85EF9A7710}"/>
    <cellStyle name="Separador de milhares 14 3 2 2" xfId="27900" xr:uid="{9564C47E-59E3-46CE-95E6-3C183F9CE215}"/>
    <cellStyle name="Separador de milhares 14 3 3" xfId="25903" xr:uid="{580E7870-5586-48A3-951E-2148967182F3}"/>
    <cellStyle name="Separador de milhares 14 3 3 2" xfId="30614" xr:uid="{19A916D2-FB25-490D-9387-384DA80C2D03}"/>
    <cellStyle name="Separador de milhares 14 3 4" xfId="27143" xr:uid="{B42C28D5-6EC1-4589-A591-8D473208EDB9}"/>
    <cellStyle name="Separador de milhares 14 3 4 2" xfId="31236" xr:uid="{A0D67913-0CD9-4BD0-8FD0-D69789E33347}"/>
    <cellStyle name="Separador de milhares 14 3 5" xfId="27899" xr:uid="{121B35C5-9070-4B2D-9D8E-7263097BB1B9}"/>
    <cellStyle name="Separador de milhares 14 4" xfId="21034" xr:uid="{6917E7BA-2720-4A56-AD09-9C93B04025E1}"/>
    <cellStyle name="Separador de milhares 14 4 2" xfId="26650" xr:uid="{D85F0576-41C6-4DBE-BC5F-2EF05B797081}"/>
    <cellStyle name="Separador de milhares 14 4 2 2" xfId="30771" xr:uid="{AB54738B-A57F-42BC-B979-2BC1C7408E00}"/>
    <cellStyle name="Separador de milhares 14 4 3" xfId="27318" xr:uid="{1DC3FB39-9204-468C-8597-7E0EA7B56EA8}"/>
    <cellStyle name="Separador de milhares 14 4 3 2" xfId="31411" xr:uid="{D7E5F839-FFBD-42D8-B5B1-D4B712EED376}"/>
    <cellStyle name="Separador de milhares 14 4 4" xfId="27901" xr:uid="{1E7A603B-470F-4408-A0D9-8FBB2B9BBDD3}"/>
    <cellStyle name="Separador de milhares 14 5" xfId="21029" xr:uid="{A5BA31C6-F10E-45D2-9C01-1B808D5476B0}"/>
    <cellStyle name="Separador de milhares 14 5 2" xfId="26766" xr:uid="{BD57EDFB-8C5C-41CB-8B6D-1551DFA6228B}"/>
    <cellStyle name="Separador de milhares 14 5 2 2" xfId="30883" xr:uid="{BE323155-D98D-483E-BE7A-6DE34D728CAA}"/>
    <cellStyle name="Separador de milhares 14 5 3" xfId="27430" xr:uid="{6FF84D76-AFD2-4288-BF41-45495597AE58}"/>
    <cellStyle name="Separador de milhares 14 5 3 2" xfId="31523" xr:uid="{EEE1E63A-A524-4317-B68B-37D3B4F87C6A}"/>
    <cellStyle name="Separador de milhares 14 5 4" xfId="27896" xr:uid="{0492793B-C6F3-477C-A809-3C15EE3DAA02}"/>
    <cellStyle name="Separador de milhares 14 6" xfId="26899" xr:uid="{DDE3D918-6225-4686-8BC5-775E58CAA3BD}"/>
    <cellStyle name="Separador de milhares 14 6 2" xfId="30996" xr:uid="{0E656013-9765-4DE2-99CD-ABB48252D515}"/>
    <cellStyle name="Separador de milhares 14 7" xfId="25785" xr:uid="{161C79F8-85ED-4021-A369-194DAEAFDB3D}"/>
    <cellStyle name="Separador de milhares 14 7 2" xfId="30503" xr:uid="{1C633815-5496-4BCD-B968-BF1B2C33E733}"/>
    <cellStyle name="Separador de milhares 14 8" xfId="27032" xr:uid="{351A1471-D6EB-435B-B86D-C213EC79794B}"/>
    <cellStyle name="Separador de milhares 14 8 2" xfId="31125" xr:uid="{3C0A9B39-6E21-429F-B801-CEBF4A155A55}"/>
    <cellStyle name="Separador de milhares 14 9" xfId="27631" xr:uid="{B6D332E3-3C08-490F-8E15-C78856546B7D}"/>
    <cellStyle name="Separador de milhares 15" xfId="394" xr:uid="{48B10C4C-2E4F-4DFA-B00E-09EED5192F75}"/>
    <cellStyle name="Separador de milhares 15 2" xfId="275" xr:uid="{6DBD5C5D-235E-46F3-9EA1-94AA757F0B8B}"/>
    <cellStyle name="Separador de milhares 15 2 2" xfId="21036" xr:uid="{A1637640-A0A5-4970-AD0F-AAEA64A3A787}"/>
    <cellStyle name="Separador de milhares 15 2 2 2" xfId="25817" xr:uid="{2581ECEE-45D6-4FE2-B6A8-161142658589}"/>
    <cellStyle name="Separador de milhares 15 2 2 2 2" xfId="30528" xr:uid="{D1B8C0E9-D956-4CFD-AAF7-B9C693CDD2B5}"/>
    <cellStyle name="Separador de milhares 15 2 2 3" xfId="27057" xr:uid="{78A9DBBD-5E7C-4721-8A48-27536A903D65}"/>
    <cellStyle name="Separador de milhares 15 2 2 3 2" xfId="31150" xr:uid="{A14065AF-2B9D-435B-89A2-C7140B0DA8A0}"/>
    <cellStyle name="Separador de milhares 15 2 2 4" xfId="27903" xr:uid="{976B4E10-0C71-4D2D-B74C-737A9A893739}"/>
    <cellStyle name="Separador de milhares 15 2 3" xfId="26564" xr:uid="{80774CCE-1D6C-4256-8B83-ECBEFDCF4C58}"/>
    <cellStyle name="Separador de milhares 15 2 3 2" xfId="27232" xr:uid="{3F5C82F8-590A-4311-9AA9-02FCC2AC0672}"/>
    <cellStyle name="Separador de milhares 15 2 3 2 2" xfId="31325" xr:uid="{4875CFC2-3A8F-4DB5-B1DD-C22711F51849}"/>
    <cellStyle name="Separador de milhares 15 2 3 3" xfId="30685" xr:uid="{2C5C3119-F5DA-44AB-90D7-6D8901612905}"/>
    <cellStyle name="Separador de milhares 15 2 4" xfId="26680" xr:uid="{3D0F87D0-8ACD-41F8-A94B-F0FFA6E632E2}"/>
    <cellStyle name="Separador de milhares 15 2 4 2" xfId="27344" xr:uid="{AF9FBF79-B427-4937-915F-8C68EC116F50}"/>
    <cellStyle name="Separador de milhares 15 2 4 2 2" xfId="31437" xr:uid="{B72008C6-F0CB-43C3-BBEC-7D4B64829D94}"/>
    <cellStyle name="Separador de milhares 15 2 4 3" xfId="30797" xr:uid="{15C1AF63-149D-4049-8DB3-3C9DC02E85B7}"/>
    <cellStyle name="Separador de milhares 15 2 5" xfId="26816" xr:uid="{DCD201F5-7232-4CE1-8EEF-2CFD23795773}"/>
    <cellStyle name="Separador de milhares 15 2 5 2" xfId="30913" xr:uid="{D4F0FD7C-E5A6-487B-817F-048D07E10340}"/>
    <cellStyle name="Separador de milhares 15 2 6" xfId="25698" xr:uid="{ED2E0CA6-73C5-445C-B151-B1B2A56774CC}"/>
    <cellStyle name="Separador de milhares 15 2 6 2" xfId="30416" xr:uid="{D92E4ADA-98DF-4537-91E9-D913AF6723F0}"/>
    <cellStyle name="Separador de milhares 15 2 7" xfId="26945" xr:uid="{86D1C99F-C09C-4939-ABFB-2C5CFD44302E}"/>
    <cellStyle name="Separador de milhares 15 2 7 2" xfId="31038" xr:uid="{71658508-C1B1-42A3-A7D0-E1BBFAB469FB}"/>
    <cellStyle name="Separador de milhares 15 2 8" xfId="27547" xr:uid="{D1BFC976-EE77-4083-B457-00ED7D7C60A1}"/>
    <cellStyle name="Separador de milhares 15 3" xfId="21035" xr:uid="{4200ACFB-698F-443E-9326-0C5129881461}"/>
    <cellStyle name="Separador de milhares 15 3 2" xfId="25904" xr:uid="{5172DA99-F755-4A51-BE77-3CD96E6D6036}"/>
    <cellStyle name="Separador de milhares 15 3 2 2" xfId="30615" xr:uid="{E2388F57-FDB4-4DC4-BD17-7EE63AED1F7A}"/>
    <cellStyle name="Separador de milhares 15 3 3" xfId="27144" xr:uid="{5019E8B3-3611-4AC8-8D0E-37C74869E496}"/>
    <cellStyle name="Separador de milhares 15 3 3 2" xfId="31237" xr:uid="{319A62A0-7B4F-4307-900B-8C804D553234}"/>
    <cellStyle name="Separador de milhares 15 3 4" xfId="27902" xr:uid="{4F7B85CB-5B93-4AA8-B19D-664C92CE7744}"/>
    <cellStyle name="Separador de milhares 15 4" xfId="26651" xr:uid="{7CEE2AC3-BA09-4187-A7BE-EF2E519E4429}"/>
    <cellStyle name="Separador de milhares 15 4 2" xfId="27319" xr:uid="{22CEE8CA-5C4B-4592-B1F0-F75F64AEFED4}"/>
    <cellStyle name="Separador de milhares 15 4 2 2" xfId="31412" xr:uid="{8E4F18EE-9A49-4D25-9BC0-5A82B865E9D0}"/>
    <cellStyle name="Separador de milhares 15 4 3" xfId="30772" xr:uid="{78509C81-CFE9-473A-ADE9-472D3BB22B9E}"/>
    <cellStyle name="Separador de milhares 15 5" xfId="26767" xr:uid="{29DAFAEF-E5C0-48A5-B85E-89123A37FE87}"/>
    <cellStyle name="Separador de milhares 15 5 2" xfId="27431" xr:uid="{DF7C566E-3176-48E6-A965-9D32213C10AD}"/>
    <cellStyle name="Separador de milhares 15 5 2 2" xfId="31524" xr:uid="{58EACF30-E5FD-4972-9E78-804D2B680DE6}"/>
    <cellStyle name="Separador de milhares 15 5 3" xfId="30884" xr:uid="{F0B46291-8E79-4F23-BDCB-C02718109C2E}"/>
    <cellStyle name="Separador de milhares 15 6" xfId="26900" xr:uid="{D45BEAE2-128F-4FED-8034-69A31956F610}"/>
    <cellStyle name="Separador de milhares 15 6 2" xfId="30997" xr:uid="{361592D3-734B-4ADF-B047-76559AEAD14B}"/>
    <cellStyle name="Separador de milhares 15 7" xfId="25786" xr:uid="{F0658F5C-DCD4-4B31-9599-C8AA656E8B1F}"/>
    <cellStyle name="Separador de milhares 15 7 2" xfId="30504" xr:uid="{80F387FA-B182-40B6-BA62-C5C701F48C48}"/>
    <cellStyle name="Separador de milhares 15 8" xfId="27033" xr:uid="{F9FFACB5-DEFA-4AFB-983D-069E23219C7C}"/>
    <cellStyle name="Separador de milhares 15 8 2" xfId="31126" xr:uid="{F80387CB-266A-4470-8CF1-150F07CE624D}"/>
    <cellStyle name="Separador de milhares 15 9" xfId="27632" xr:uid="{5BD1E67A-492E-4B5B-96CD-FF7552936D4C}"/>
    <cellStyle name="Separador de milhares 16" xfId="395" xr:uid="{B6EBD2DE-D047-486E-A670-6C6D771B617A}"/>
    <cellStyle name="Separador de milhares 16 10" xfId="27633" xr:uid="{A4C909E1-5BF0-41D8-A304-05A8EF446061}"/>
    <cellStyle name="Separador de milhares 16 2" xfId="276" xr:uid="{BCE7C2FC-C30F-4FF4-9BD0-90D426A13FF8}"/>
    <cellStyle name="Separador de milhares 16 2 2" xfId="21039" xr:uid="{771631CA-487F-4255-A6AC-9A2B7B7FA103}"/>
    <cellStyle name="Separador de milhares 16 2 2 2" xfId="25818" xr:uid="{0AE25ADD-67DD-487D-82DF-811813A65A41}"/>
    <cellStyle name="Separador de milhares 16 2 2 2 2" xfId="30529" xr:uid="{1BB3E038-D245-41F2-8C82-A726F4A75AA6}"/>
    <cellStyle name="Separador de milhares 16 2 2 3" xfId="27058" xr:uid="{57609B31-4913-4E8D-9943-56AD687FF851}"/>
    <cellStyle name="Separador de milhares 16 2 2 3 2" xfId="31151" xr:uid="{85643674-5743-4D9D-8C6F-A468FB867142}"/>
    <cellStyle name="Separador de milhares 16 2 2 4" xfId="27906" xr:uid="{80304A41-77A3-4486-8137-533AE5F38F78}"/>
    <cellStyle name="Separador de milhares 16 2 3" xfId="21038" xr:uid="{0D49EAFB-4527-457A-8BA9-2C167CFF2EDE}"/>
    <cellStyle name="Separador de milhares 16 2 3 2" xfId="26565" xr:uid="{BF8BDD94-AF1C-414F-BEAA-10680F84F926}"/>
    <cellStyle name="Separador de milhares 16 2 3 2 2" xfId="30686" xr:uid="{5AD59172-E68E-4646-AFBA-05C5577187FE}"/>
    <cellStyle name="Separador de milhares 16 2 3 3" xfId="27233" xr:uid="{363EBA34-6F4E-4990-90E9-88023EB93744}"/>
    <cellStyle name="Separador de milhares 16 2 3 3 2" xfId="31326" xr:uid="{6ADDB06E-CEE5-4F0E-BB21-EE72C0319993}"/>
    <cellStyle name="Separador de milhares 16 2 3 4" xfId="27905" xr:uid="{ADF9477E-4F2B-471B-BA5A-D13A0DBBE134}"/>
    <cellStyle name="Separador de milhares 16 2 4" xfId="26681" xr:uid="{D3C4EBB9-22EA-4DA5-B344-5253331DE3D8}"/>
    <cellStyle name="Separador de milhares 16 2 4 2" xfId="27345" xr:uid="{D3974CB9-F788-4CA9-988B-01E228187023}"/>
    <cellStyle name="Separador de milhares 16 2 4 2 2" xfId="31438" xr:uid="{E9986A71-7AF9-4391-8F31-EAEEC94715B3}"/>
    <cellStyle name="Separador de milhares 16 2 4 3" xfId="30798" xr:uid="{26124F8E-E6D4-49F1-B3C8-3AB5A84C32E9}"/>
    <cellStyle name="Separador de milhares 16 2 5" xfId="26817" xr:uid="{E76B2BED-1C8F-4101-97B0-8812D0616E64}"/>
    <cellStyle name="Separador de milhares 16 2 5 2" xfId="30914" xr:uid="{515B7726-721B-4B1B-96B3-82BAE8B6584F}"/>
    <cellStyle name="Separador de milhares 16 2 6" xfId="25699" xr:uid="{10BA85B6-3877-4FDD-B6AB-41D896AA9B81}"/>
    <cellStyle name="Separador de milhares 16 2 6 2" xfId="30417" xr:uid="{27AE1739-A516-4B58-8A2B-F1453A6A501E}"/>
    <cellStyle name="Separador de milhares 16 2 7" xfId="26946" xr:uid="{A99D27A6-8CF5-4C89-82DF-9A650A22B769}"/>
    <cellStyle name="Separador de milhares 16 2 7 2" xfId="31039" xr:uid="{04181630-E92E-4E78-9A24-5DA5EF5CFEFC}"/>
    <cellStyle name="Separador de milhares 16 2 8" xfId="27548" xr:uid="{5A3DFD2D-CCCC-43B9-B638-6CE61DD9AC1D}"/>
    <cellStyle name="Separador de milhares 16 3" xfId="21040" xr:uid="{B065662D-5765-46CA-BCAF-A61C2F2B81B6}"/>
    <cellStyle name="Separador de milhares 16 3 2" xfId="21041" xr:uid="{81003DBB-4C1B-4D37-927D-5006416BB700}"/>
    <cellStyle name="Separador de milhares 16 3 2 2" xfId="27908" xr:uid="{82F36AD3-2D77-4382-B3F5-3FDCD278EEAF}"/>
    <cellStyle name="Separador de milhares 16 3 3" xfId="25905" xr:uid="{3A240681-833F-4AA7-B303-E1F20DF4B030}"/>
    <cellStyle name="Separador de milhares 16 3 3 2" xfId="30616" xr:uid="{47441B26-2328-4237-B745-DB96374989FF}"/>
    <cellStyle name="Separador de milhares 16 3 4" xfId="27145" xr:uid="{EFBD8A71-FFE6-4CE1-A5C9-E194C479BB5A}"/>
    <cellStyle name="Separador de milhares 16 3 4 2" xfId="31238" xr:uid="{A097B5A9-F49C-4E63-93E3-D641A69A85CA}"/>
    <cellStyle name="Separador de milhares 16 3 5" xfId="27907" xr:uid="{20B959B8-D002-4AB2-A077-50E54A3F5C31}"/>
    <cellStyle name="Separador de milhares 16 4" xfId="21042" xr:uid="{7116F9E5-001F-4983-8A76-55B5A23A0954}"/>
    <cellStyle name="Separador de milhares 16 4 2" xfId="21043" xr:uid="{E2D6BCE7-2319-49C3-B85F-3476EA333E35}"/>
    <cellStyle name="Separador de milhares 16 4 2 2" xfId="27910" xr:uid="{BD3F3791-4FA2-4965-A8B3-2E0BC4A695F8}"/>
    <cellStyle name="Separador de milhares 16 4 3" xfId="26652" xr:uid="{A40C347E-2C0B-4753-A00F-C121DA320A35}"/>
    <cellStyle name="Separador de milhares 16 4 3 2" xfId="30773" xr:uid="{E29E2A65-B6C9-4CBB-B6A2-5D6F8854A8CA}"/>
    <cellStyle name="Separador de milhares 16 4 4" xfId="27320" xr:uid="{377A8ED1-7119-4E8D-8BAD-1226F293EF4B}"/>
    <cellStyle name="Separador de milhares 16 4 4 2" xfId="31413" xr:uid="{86C9642A-2F94-46F3-96D0-B777D8E08176}"/>
    <cellStyle name="Separador de milhares 16 4 5" xfId="27909" xr:uid="{4C7D0CDA-DA94-404B-AFA5-9E80B8CF5E91}"/>
    <cellStyle name="Separador de milhares 16 5" xfId="21044" xr:uid="{8992B7E2-A79E-482A-ACA0-6528924ED17E}"/>
    <cellStyle name="Separador de milhares 16 5 2" xfId="26768" xr:uid="{90F5BE1E-E028-42DC-917F-E79B58FB7B9A}"/>
    <cellStyle name="Separador de milhares 16 5 2 2" xfId="30885" xr:uid="{B90F3942-8DB7-4C08-8E29-884FEE9A76AF}"/>
    <cellStyle name="Separador de milhares 16 5 3" xfId="27432" xr:uid="{923A0C4D-E9E3-43C6-A75B-484DCAFD8B7F}"/>
    <cellStyle name="Separador de milhares 16 5 3 2" xfId="31525" xr:uid="{71F0C0C6-8602-427A-A1D6-50364FE10C19}"/>
    <cellStyle name="Separador de milhares 16 5 4" xfId="27911" xr:uid="{1C342B3B-656E-43FA-9E21-F8EC8A612826}"/>
    <cellStyle name="Separador de milhares 16 6" xfId="21045" xr:uid="{C43CF018-1311-4C73-B593-CBBC9023F2B8}"/>
    <cellStyle name="Separador de milhares 16 6 2" xfId="26901" xr:uid="{018413E4-F488-4890-921D-225E939F87CB}"/>
    <cellStyle name="Separador de milhares 16 6 2 2" xfId="30998" xr:uid="{20F46E22-6327-4457-A589-3563B7A1FAF2}"/>
    <cellStyle name="Separador de milhares 16 6 3" xfId="27912" xr:uid="{71FADE49-8D90-403D-B76D-CB6F89F9CC83}"/>
    <cellStyle name="Separador de milhares 16 7" xfId="21037" xr:uid="{28BE7952-71D0-4225-9520-DDC1638840C7}"/>
    <cellStyle name="Separador de milhares 16 7 2" xfId="27904" xr:uid="{744D9275-632C-448A-9CD1-3D8BEE9C49DD}"/>
    <cellStyle name="Separador de milhares 16 8" xfId="25787" xr:uid="{F9BF4A6A-E38D-4E07-90FC-82929EEAAFB1}"/>
    <cellStyle name="Separador de milhares 16 8 2" xfId="30505" xr:uid="{1E9E0831-62DB-418A-B31C-222F953207B0}"/>
    <cellStyle name="Separador de milhares 16 9" xfId="27034" xr:uid="{9DE0F81D-EB8A-47EB-BB23-7537E9F89FC0}"/>
    <cellStyle name="Separador de milhares 16 9 2" xfId="31127" xr:uid="{2C341C25-AD42-47A6-B1D4-FF34FA9CEC98}"/>
    <cellStyle name="Separador de milhares 17" xfId="396" xr:uid="{E80C3879-7074-451C-9BFD-E3799D7FE53F}"/>
    <cellStyle name="Separador de milhares 17 2" xfId="277" xr:uid="{E88EEDB7-59CA-4314-989F-7A29333B03C7}"/>
    <cellStyle name="Separador de milhares 17 2 2" xfId="21048" xr:uid="{59DC5418-26B1-435A-96EA-DBF4A3794D95}"/>
    <cellStyle name="Separador de milhares 17 2 2 2" xfId="25819" xr:uid="{34D09DD8-E9A9-4568-BA98-A8313E1BA88F}"/>
    <cellStyle name="Separador de milhares 17 2 2 2 2" xfId="30530" xr:uid="{3C2543AE-8D7F-4E4A-9308-EDDD01C35EF1}"/>
    <cellStyle name="Separador de milhares 17 2 2 3" xfId="27059" xr:uid="{D9A80635-ED45-4D44-8FB3-5630F3F1BF81}"/>
    <cellStyle name="Separador de milhares 17 2 2 3 2" xfId="31152" xr:uid="{176FA762-5F42-4F97-BD9F-4401A880DF82}"/>
    <cellStyle name="Separador de milhares 17 2 2 4" xfId="27915" xr:uid="{710B73C1-5101-428F-AD79-5F7B55484811}"/>
    <cellStyle name="Separador de milhares 17 2 3" xfId="21049" xr:uid="{6FF4A9A5-0217-4F68-9493-952B8EB33BA9}"/>
    <cellStyle name="Separador de milhares 17 2 3 2" xfId="26566" xr:uid="{11A6A496-C3B0-4ACF-9546-0C9AA3278B8B}"/>
    <cellStyle name="Separador de milhares 17 2 3 2 2" xfId="30687" xr:uid="{EA2AF113-ED06-440A-BBC5-EB2A8DE0F2A2}"/>
    <cellStyle name="Separador de milhares 17 2 3 3" xfId="27234" xr:uid="{F5915434-4BFE-4141-A0A6-38515D80484B}"/>
    <cellStyle name="Separador de milhares 17 2 3 3 2" xfId="31327" xr:uid="{8B525D15-DF28-41C3-84AC-915DDEE22135}"/>
    <cellStyle name="Separador de milhares 17 2 3 4" xfId="27916" xr:uid="{CD429EF5-4010-4EDA-991E-53678F8C40B7}"/>
    <cellStyle name="Separador de milhares 17 2 4" xfId="21047" xr:uid="{6A5702EE-FE22-4330-AA33-779514C7F491}"/>
    <cellStyle name="Separador de milhares 17 2 4 2" xfId="26682" xr:uid="{761CF8FF-F155-4821-8B3A-6320D316E7EF}"/>
    <cellStyle name="Separador de milhares 17 2 4 2 2" xfId="30799" xr:uid="{D82D0837-96AB-4372-823A-6746D8D3F0AD}"/>
    <cellStyle name="Separador de milhares 17 2 4 3" xfId="27346" xr:uid="{AAD60FDD-DAA3-4DCC-9B9D-D6BC74EB06E3}"/>
    <cellStyle name="Separador de milhares 17 2 4 3 2" xfId="31439" xr:uid="{2CFF4166-170A-4580-B49C-C8FC8A1C2314}"/>
    <cellStyle name="Separador de milhares 17 2 4 4" xfId="27914" xr:uid="{335C1AF4-96FC-40F3-A69B-2802A9780FBE}"/>
    <cellStyle name="Separador de milhares 17 2 5" xfId="26818" xr:uid="{EC810AA8-90C6-40DC-953B-0F14C7A3B51B}"/>
    <cellStyle name="Separador de milhares 17 2 5 2" xfId="30915" xr:uid="{2B10A87D-817C-42ED-B4D8-2E94BD819426}"/>
    <cellStyle name="Separador de milhares 17 2 6" xfId="25700" xr:uid="{62676DE9-452A-40C3-A828-9162A5A07D11}"/>
    <cellStyle name="Separador de milhares 17 2 6 2" xfId="30418" xr:uid="{E93B8F57-6BA4-4342-9017-412263716FA2}"/>
    <cellStyle name="Separador de milhares 17 2 7" xfId="26947" xr:uid="{1F13B6A9-5EFE-484A-A530-89D04FE4F77C}"/>
    <cellStyle name="Separador de milhares 17 2 7 2" xfId="31040" xr:uid="{3139059C-29C5-49AE-BE84-8A3C489188AA}"/>
    <cellStyle name="Separador de milhares 17 2 8" xfId="27549" xr:uid="{48F01591-37F6-489E-8B72-F565AA55EA31}"/>
    <cellStyle name="Separador de milhares 17 3" xfId="21050" xr:uid="{920B2820-0957-4C33-A571-8C372AA1239F}"/>
    <cellStyle name="Separador de milhares 17 3 2" xfId="25906" xr:uid="{CA008B17-E2A6-4287-B427-6C04D09D724A}"/>
    <cellStyle name="Separador de milhares 17 3 2 2" xfId="30617" xr:uid="{EA179587-81B2-49EB-8522-00A15EA3C781}"/>
    <cellStyle name="Separador de milhares 17 3 3" xfId="27146" xr:uid="{2D20D02C-7FAA-413C-BE45-7A364C820531}"/>
    <cellStyle name="Separador de milhares 17 3 3 2" xfId="31239" xr:uid="{31DD6E66-A130-46A1-9903-5FDC06B7F134}"/>
    <cellStyle name="Separador de milhares 17 3 4" xfId="27917" xr:uid="{29EB156E-2D14-4F27-A42A-E0B4B0609F28}"/>
    <cellStyle name="Separador de milhares 17 4" xfId="21051" xr:uid="{C2260B03-1619-473C-A42A-4A4CB6ACCC85}"/>
    <cellStyle name="Separador de milhares 17 4 2" xfId="26653" xr:uid="{DD972D58-FB5F-44C0-8664-905DEB1ABCEF}"/>
    <cellStyle name="Separador de milhares 17 4 2 2" xfId="30774" xr:uid="{6DA6EF28-08A8-4655-8B3E-FF7044D7031D}"/>
    <cellStyle name="Separador de milhares 17 4 3" xfId="27321" xr:uid="{0EB27C48-2D60-4DA1-B195-333EF7223095}"/>
    <cellStyle name="Separador de milhares 17 4 3 2" xfId="31414" xr:uid="{3E25BC84-3D8A-4818-8828-86070F09CA91}"/>
    <cellStyle name="Separador de milhares 17 4 4" xfId="27918" xr:uid="{2E78567B-280F-43CE-AE46-29A52C3353B7}"/>
    <cellStyle name="Separador de milhares 17 5" xfId="21046" xr:uid="{94BD17BA-A0F7-47A3-BE3A-A8967A8D67CE}"/>
    <cellStyle name="Separador de milhares 17 5 2" xfId="26769" xr:uid="{29B99C26-E81E-42EC-B457-BA64F026FE2B}"/>
    <cellStyle name="Separador de milhares 17 5 2 2" xfId="30886" xr:uid="{25277113-D73D-44AA-8342-204AA16C17C2}"/>
    <cellStyle name="Separador de milhares 17 5 3" xfId="27433" xr:uid="{B815B60F-6186-4459-8AF6-119249FB2A9B}"/>
    <cellStyle name="Separador de milhares 17 5 3 2" xfId="31526" xr:uid="{0736C1E4-B3E5-4DA2-B695-D7AB2CCC46C6}"/>
    <cellStyle name="Separador de milhares 17 5 4" xfId="27913" xr:uid="{E5A0CD65-7B6A-4D4F-8C62-52A76E82A944}"/>
    <cellStyle name="Separador de milhares 17 6" xfId="26902" xr:uid="{61EE2093-FD9B-4FD8-A498-CC67EC5DC4BE}"/>
    <cellStyle name="Separador de milhares 17 6 2" xfId="30999" xr:uid="{6DAD8880-F71E-461D-BBAF-130AFF14E286}"/>
    <cellStyle name="Separador de milhares 17 7" xfId="25788" xr:uid="{1C7F28EE-C71B-4B87-8807-66E084CE4B25}"/>
    <cellStyle name="Separador de milhares 17 7 2" xfId="30506" xr:uid="{897429C2-B4B1-4247-9560-A560C7B0BFDF}"/>
    <cellStyle name="Separador de milhares 17 8" xfId="27035" xr:uid="{41B0EBA2-8FB5-4520-812F-71191137DC20}"/>
    <cellStyle name="Separador de milhares 17 8 2" xfId="31128" xr:uid="{56B78C3F-9C68-43CC-9F25-A49C4081BA69}"/>
    <cellStyle name="Separador de milhares 17 9" xfId="27634" xr:uid="{062C5C4F-E569-47C5-A836-56E26BF5EABF}"/>
    <cellStyle name="Separador de milhares 18" xfId="397" xr:uid="{DED10AC4-5DAA-4826-8F44-6C36ACEF6856}"/>
    <cellStyle name="Separador de milhares 18 2" xfId="278" xr:uid="{F54553B1-606F-4BAD-9EB2-7BCA60E30455}"/>
    <cellStyle name="Separador de milhares 18 2 2" xfId="21053" xr:uid="{E505C875-D962-4237-8510-ADEBB1F3F378}"/>
    <cellStyle name="Separador de milhares 18 2 2 2" xfId="25820" xr:uid="{B40294C8-9495-4B1B-B6E5-58291EACECD1}"/>
    <cellStyle name="Separador de milhares 18 2 2 2 2" xfId="30531" xr:uid="{B08632F8-57B6-4585-AA27-54A8D50DC16B}"/>
    <cellStyle name="Separador de milhares 18 2 2 3" xfId="27060" xr:uid="{BA3DB5DA-BD3E-43EA-A629-9C55DAE4D770}"/>
    <cellStyle name="Separador de milhares 18 2 2 3 2" xfId="31153" xr:uid="{F0CCBEF3-EEB7-4592-A8EC-BAAAEFCAD5E0}"/>
    <cellStyle name="Separador de milhares 18 2 2 4" xfId="27920" xr:uid="{ADC2F618-6052-41E7-B6A3-E9B88FC1285C}"/>
    <cellStyle name="Separador de milhares 18 2 3" xfId="26567" xr:uid="{97C300ED-81F6-4290-ACF7-74CF05AC3D30}"/>
    <cellStyle name="Separador de milhares 18 2 3 2" xfId="27235" xr:uid="{F56D8DCC-701A-4095-83E8-9C6C72DFCAA9}"/>
    <cellStyle name="Separador de milhares 18 2 3 2 2" xfId="31328" xr:uid="{B3846666-B448-40A7-B2CC-64B5DA9F1891}"/>
    <cellStyle name="Separador de milhares 18 2 3 3" xfId="30688" xr:uid="{10D6340F-BD4C-48DD-8112-5D09CC57EC60}"/>
    <cellStyle name="Separador de milhares 18 2 4" xfId="26683" xr:uid="{1F5C5900-A1CD-4662-88EB-A399D85D6DE6}"/>
    <cellStyle name="Separador de milhares 18 2 4 2" xfId="27347" xr:uid="{F5486472-36A0-4C83-A2C5-F9BF5ACBDFE1}"/>
    <cellStyle name="Separador de milhares 18 2 4 2 2" xfId="31440" xr:uid="{90A8CB99-D75B-4DB8-A0D1-D53748491CA4}"/>
    <cellStyle name="Separador de milhares 18 2 4 3" xfId="30800" xr:uid="{B5F6CB66-75FE-4C08-9F8C-1D1C4E868611}"/>
    <cellStyle name="Separador de milhares 18 2 5" xfId="26819" xr:uid="{41A3F296-EF28-4378-A79B-524D509DAC0A}"/>
    <cellStyle name="Separador de milhares 18 2 5 2" xfId="30916" xr:uid="{90CE560F-B698-4DAE-A201-0BD2EC1431EB}"/>
    <cellStyle name="Separador de milhares 18 2 6" xfId="25701" xr:uid="{A8FAB822-2A36-4074-817C-8C3C8A65087B}"/>
    <cellStyle name="Separador de milhares 18 2 6 2" xfId="30419" xr:uid="{0A3C9167-E40A-4223-B01E-CEA6B2F07AA5}"/>
    <cellStyle name="Separador de milhares 18 2 7" xfId="26948" xr:uid="{350DE892-7AF4-46BC-A12C-4C43C2CBFE28}"/>
    <cellStyle name="Separador de milhares 18 2 7 2" xfId="31041" xr:uid="{A3713EA3-FC81-42CA-920B-E4FD77453423}"/>
    <cellStyle name="Separador de milhares 18 2 8" xfId="27550" xr:uid="{5D041CE1-FBCE-459B-9E96-9A5B7523B13F}"/>
    <cellStyle name="Separador de milhares 18 3" xfId="21054" xr:uid="{A9C6AC21-BCC1-42B2-A432-CB2821D5E119}"/>
    <cellStyle name="Separador de milhares 18 3 2" xfId="25907" xr:uid="{7B1A61A7-3889-43BD-AE9F-AA0A2C879EF4}"/>
    <cellStyle name="Separador de milhares 18 3 2 2" xfId="30618" xr:uid="{64E51B27-A733-44C8-B8A0-869D127174F0}"/>
    <cellStyle name="Separador de milhares 18 3 3" xfId="27147" xr:uid="{2160E2E5-493C-438B-92AC-3A4E8CA529AB}"/>
    <cellStyle name="Separador de milhares 18 3 3 2" xfId="31240" xr:uid="{26AF1021-002A-409A-A8A3-8BC754EF3120}"/>
    <cellStyle name="Separador de milhares 18 3 4" xfId="27921" xr:uid="{F3F017EB-834E-491B-B942-1A51FBA988C0}"/>
    <cellStyle name="Separador de milhares 18 4" xfId="21052" xr:uid="{CE105E4A-6ABF-46DC-B46F-7D7E03A24728}"/>
    <cellStyle name="Separador de milhares 18 4 2" xfId="26654" xr:uid="{115E0B57-29CE-404A-B252-6EC396077261}"/>
    <cellStyle name="Separador de milhares 18 4 2 2" xfId="30775" xr:uid="{1C4BBE2F-F2AE-4787-B775-F58C6C2068A2}"/>
    <cellStyle name="Separador de milhares 18 4 3" xfId="27322" xr:uid="{A556E461-A797-4A4E-B5B5-25FC8068E366}"/>
    <cellStyle name="Separador de milhares 18 4 3 2" xfId="31415" xr:uid="{25D639AA-18ED-498B-9C94-067AB5C87155}"/>
    <cellStyle name="Separador de milhares 18 4 4" xfId="27919" xr:uid="{0807052A-A8A0-4D56-B97F-803B488AF81D}"/>
    <cellStyle name="Separador de milhares 18 5" xfId="26770" xr:uid="{F3F0EA9E-C233-4136-B278-44B736120C79}"/>
    <cellStyle name="Separador de milhares 18 5 2" xfId="27434" xr:uid="{DD50EB6A-4617-4592-9C23-75A45CF930B4}"/>
    <cellStyle name="Separador de milhares 18 5 2 2" xfId="31527" xr:uid="{B259012C-4975-437C-B3E3-CEA8CCE63D21}"/>
    <cellStyle name="Separador de milhares 18 5 3" xfId="30887" xr:uid="{4711CF7A-A10A-49F6-81FF-220D7323D606}"/>
    <cellStyle name="Separador de milhares 18 6" xfId="26903" xr:uid="{199A211F-D43A-4A30-BF89-4E7E6938AC44}"/>
    <cellStyle name="Separador de milhares 18 6 2" xfId="31000" xr:uid="{E3BC1A4E-1E2F-419B-9F54-85149450FF68}"/>
    <cellStyle name="Separador de milhares 18 7" xfId="25789" xr:uid="{FD748EF0-B5AB-40AB-9D74-12D731940EA8}"/>
    <cellStyle name="Separador de milhares 18 7 2" xfId="30507" xr:uid="{56787145-DB18-475A-B804-17D08FB78CA0}"/>
    <cellStyle name="Separador de milhares 18 8" xfId="27036" xr:uid="{0A252CA9-C371-4543-B6B6-19B0713C8244}"/>
    <cellStyle name="Separador de milhares 18 8 2" xfId="31129" xr:uid="{BFC47E6A-DD62-42A0-B4F0-D2F3887FAF3F}"/>
    <cellStyle name="Separador de milhares 18 9" xfId="27635" xr:uid="{F615E6DA-B096-42B1-9021-FD074838FD12}"/>
    <cellStyle name="Separador de milhares 19" xfId="398" xr:uid="{1A3F226C-2820-4B88-B2DE-C45654025B03}"/>
    <cellStyle name="Separador de milhares 19 2" xfId="279" xr:uid="{6DB3C921-1C64-43FA-9D54-01A03C054534}"/>
    <cellStyle name="Separador de milhares 19 2 2" xfId="21057" xr:uid="{25B4138A-D65C-427D-8910-AC3FDA8D0B6E}"/>
    <cellStyle name="Separador de milhares 19 2 2 2" xfId="21058" xr:uid="{9C2CC52B-8047-4FE9-8907-F05ADEF32333}"/>
    <cellStyle name="Separador de milhares 19 2 2 2 2" xfId="27925" xr:uid="{D046D7BD-B5E1-473C-A5D1-ADE1DE254390}"/>
    <cellStyle name="Separador de milhares 19 2 2 3" xfId="25821" xr:uid="{65A94CAD-DEFD-4462-BDF8-6845DD765D73}"/>
    <cellStyle name="Separador de milhares 19 2 2 3 2" xfId="30532" xr:uid="{54F4CC9D-9522-400C-9105-8F26D0C6F2B4}"/>
    <cellStyle name="Separador de milhares 19 2 2 4" xfId="27061" xr:uid="{3EB7D068-8E43-4169-8286-6F8BC280AA3C}"/>
    <cellStyle name="Separador de milhares 19 2 2 4 2" xfId="31154" xr:uid="{1114EA43-E1FC-44EF-B21D-BCC9C9A88DFB}"/>
    <cellStyle name="Separador de milhares 19 2 2 5" xfId="27924" xr:uid="{E87A6EAD-D0EB-46ED-B0C3-3471790ABD6C}"/>
    <cellStyle name="Separador de milhares 19 2 3" xfId="21059" xr:uid="{6ADA33C9-64B5-41A8-B958-20C011D771FB}"/>
    <cellStyle name="Separador de milhares 19 2 3 2" xfId="26568" xr:uid="{8DA8A28A-2AF4-463A-A954-6992EB753F62}"/>
    <cellStyle name="Separador de milhares 19 2 3 2 2" xfId="30689" xr:uid="{29797B5E-B84D-4B9E-B741-2DBB1A1AA06F}"/>
    <cellStyle name="Separador de milhares 19 2 3 3" xfId="27236" xr:uid="{095BA6F0-FCF6-406C-8C24-BB9C0B983C3E}"/>
    <cellStyle name="Separador de milhares 19 2 3 3 2" xfId="31329" xr:uid="{842EAA21-5691-4BCE-9867-8267A4310CAE}"/>
    <cellStyle name="Separador de milhares 19 2 3 4" xfId="27926" xr:uid="{728C39EF-5D65-40DA-ABE0-040F94DE5BB2}"/>
    <cellStyle name="Separador de milhares 19 2 4" xfId="21056" xr:uid="{0C61286E-AA8D-4916-9311-36687694AE3B}"/>
    <cellStyle name="Separador de milhares 19 2 4 2" xfId="26684" xr:uid="{0E8975D0-8DB0-4240-9F93-5FD66ED2C5DF}"/>
    <cellStyle name="Separador de milhares 19 2 4 2 2" xfId="30801" xr:uid="{330F618B-52D2-40AF-888D-1A9EF6D72730}"/>
    <cellStyle name="Separador de milhares 19 2 4 3" xfId="27348" xr:uid="{2A7D5E34-D116-429A-8E05-2F46CA1C0C0B}"/>
    <cellStyle name="Separador de milhares 19 2 4 3 2" xfId="31441" xr:uid="{E65B2E85-EC4E-40B9-874D-0D4C72C8FA47}"/>
    <cellStyle name="Separador de milhares 19 2 4 4" xfId="27923" xr:uid="{8472FE8E-BB94-4B9A-8D10-60EE591760C9}"/>
    <cellStyle name="Separador de milhares 19 2 5" xfId="26820" xr:uid="{9CE85510-055B-44B1-959A-DD556B427FF4}"/>
    <cellStyle name="Separador de milhares 19 2 5 2" xfId="30917" xr:uid="{3E8755A4-6513-44F1-AC9D-C867051C7EEF}"/>
    <cellStyle name="Separador de milhares 19 2 6" xfId="25702" xr:uid="{E7D31E64-F400-4222-A5C7-B4893D98AD8C}"/>
    <cellStyle name="Separador de milhares 19 2 6 2" xfId="30420" xr:uid="{BC3E9CEA-66BB-4BBE-8952-592760B0698D}"/>
    <cellStyle name="Separador de milhares 19 2 7" xfId="26949" xr:uid="{6A01FEF0-5789-4D27-BCA5-15B445E53A20}"/>
    <cellStyle name="Separador de milhares 19 2 7 2" xfId="31042" xr:uid="{87C86D11-A15F-4560-BB6C-648CD03D1747}"/>
    <cellStyle name="Separador de milhares 19 2 8" xfId="27551" xr:uid="{9C35FA13-081F-48AB-BC80-1E4C1A7710C7}"/>
    <cellStyle name="Separador de milhares 19 3" xfId="21060" xr:uid="{F97C2409-ADDD-429F-AA09-317381E45D50}"/>
    <cellStyle name="Separador de milhares 19 3 2" xfId="25908" xr:uid="{5DF397BE-85C2-4C23-BBE0-01323E72F245}"/>
    <cellStyle name="Separador de milhares 19 3 2 2" xfId="30619" xr:uid="{A7B4BA99-BC8A-410F-81E7-70E6698AE02C}"/>
    <cellStyle name="Separador de milhares 19 3 3" xfId="27148" xr:uid="{231F5567-65CC-41CF-B3D8-E6CEDEF8B8C0}"/>
    <cellStyle name="Separador de milhares 19 3 3 2" xfId="31241" xr:uid="{32E24220-781A-47CB-B7C3-BFF183058A16}"/>
    <cellStyle name="Separador de milhares 19 3 4" xfId="27927" xr:uid="{43ED840D-DBE5-443B-B568-9FE0B9368F80}"/>
    <cellStyle name="Separador de milhares 19 4" xfId="21055" xr:uid="{7603CBA3-1A4A-44DD-B9BC-9F2C0B83DA74}"/>
    <cellStyle name="Separador de milhares 19 4 2" xfId="26655" xr:uid="{30C3160F-CAAB-4C0F-97CF-099DA916C147}"/>
    <cellStyle name="Separador de milhares 19 4 2 2" xfId="30776" xr:uid="{03627872-1380-4FC9-9957-DE6FD2CDCE69}"/>
    <cellStyle name="Separador de milhares 19 4 3" xfId="27323" xr:uid="{E4A54428-98F9-45B8-BC8C-7E4C3C6F6FBD}"/>
    <cellStyle name="Separador de milhares 19 4 3 2" xfId="31416" xr:uid="{342779DF-9066-4DE0-879D-77B390844A9F}"/>
    <cellStyle name="Separador de milhares 19 4 4" xfId="27922" xr:uid="{22565C6B-CF70-4110-98F5-00B4288B6420}"/>
    <cellStyle name="Separador de milhares 19 5" xfId="26771" xr:uid="{54EE68C0-BF99-4ABB-B294-72192B5C3745}"/>
    <cellStyle name="Separador de milhares 19 5 2" xfId="27435" xr:uid="{65A94F0A-5276-4295-9D1D-111D64DCB26C}"/>
    <cellStyle name="Separador de milhares 19 5 2 2" xfId="31528" xr:uid="{F413EF2B-DB38-49A8-8864-CDC4B4BBBD50}"/>
    <cellStyle name="Separador de milhares 19 5 3" xfId="30888" xr:uid="{4CCB6C9C-80D0-4EA9-98C9-9FB785DB3122}"/>
    <cellStyle name="Separador de milhares 19 6" xfId="26904" xr:uid="{FA017B18-43CF-46F3-9F27-AAE06CF4934B}"/>
    <cellStyle name="Separador de milhares 19 6 2" xfId="31001" xr:uid="{8CFB5532-8B82-48BE-AB4C-4BFAFB4E7D15}"/>
    <cellStyle name="Separador de milhares 19 7" xfId="25790" xr:uid="{4440C501-6596-42C8-9D11-36EC488D58DE}"/>
    <cellStyle name="Separador de milhares 19 7 2" xfId="30508" xr:uid="{3D8DC6C4-FDF9-419E-8A78-626B83CEC6F4}"/>
    <cellStyle name="Separador de milhares 19 8" xfId="27037" xr:uid="{6077DF44-3AFD-4C79-80BD-3494B35E25C5}"/>
    <cellStyle name="Separador de milhares 19 8 2" xfId="31130" xr:uid="{564FE6A0-EA1E-48C3-8CAB-8351BF6C31C5}"/>
    <cellStyle name="Separador de milhares 19 9" xfId="27636" xr:uid="{8CF1E7A6-7BBF-4B0C-8E0A-0243200E7102}"/>
    <cellStyle name="Separador de milhares 2" xfId="3" xr:uid="{376DC367-4368-46C0-9CB3-E9891913FDF0}"/>
    <cellStyle name="Separador de milhares 2 10" xfId="280" xr:uid="{D99F9845-2118-4192-8125-01C5D7DBC032}"/>
    <cellStyle name="Separador de milhares 2 10 2" xfId="21063" xr:uid="{9B543302-06D9-48D5-988F-5CACB9338561}"/>
    <cellStyle name="Separador de milhares 2 10 2 2" xfId="21064" xr:uid="{B29F50AD-E34E-4C32-9728-C6A674118640}"/>
    <cellStyle name="Separador de milhares 2 10 2 2 2" xfId="27931" xr:uid="{5009AD76-E0BC-457A-8B07-DA34DF83BE3A}"/>
    <cellStyle name="Separador de milhares 2 10 2 3" xfId="25823" xr:uid="{6D749D0B-6EB1-4CEF-A62D-70A3E222B216}"/>
    <cellStyle name="Separador de milhares 2 10 2 3 2" xfId="30534" xr:uid="{A5EDF13C-385C-4379-9DAB-D8F1B343A715}"/>
    <cellStyle name="Separador de milhares 2 10 2 4" xfId="27063" xr:uid="{A2BADC50-001A-4154-929D-178659F3AC69}"/>
    <cellStyle name="Separador de milhares 2 10 2 4 2" xfId="31156" xr:uid="{1034952C-BFCB-4840-8A67-48A81FFD78FC}"/>
    <cellStyle name="Separador de milhares 2 10 2 5" xfId="27930" xr:uid="{F64C47BC-4E7C-4FAA-804D-C16D2012F573}"/>
    <cellStyle name="Separador de milhares 2 10 3" xfId="21065" xr:uid="{DBAF8B4F-920C-41D3-8CCA-9F73B0EE84BA}"/>
    <cellStyle name="Separador de milhares 2 10 3 2" xfId="26496" xr:uid="{CA8FE9B3-A1EB-47B0-8093-08756706B361}"/>
    <cellStyle name="Separador de milhares 2 10 3 2 2" xfId="30640" xr:uid="{F945239B-3CA0-452B-9E97-2E3E46BE578E}"/>
    <cellStyle name="Separador de milhares 2 10 3 3" xfId="27169" xr:uid="{7AD9C75B-D485-4C21-8083-5AB58FCBF4FE}"/>
    <cellStyle name="Separador de milhares 2 10 3 3 2" xfId="31262" xr:uid="{35A733A3-DBA4-4A94-88E8-0F15FDFA388E}"/>
    <cellStyle name="Separador de milhares 2 10 3 4" xfId="27932" xr:uid="{59EEB825-1702-48E1-AA31-3D0AB9183453}"/>
    <cellStyle name="Separador de milhares 2 10 4" xfId="21062" xr:uid="{4C987D18-4E38-46B4-B9BA-056FAD936D8D}"/>
    <cellStyle name="Separador de milhares 2 10 4 2" xfId="26570" xr:uid="{B3BEE04B-8536-4F07-B966-E53A8986AE3B}"/>
    <cellStyle name="Separador de milhares 2 10 4 2 2" xfId="30691" xr:uid="{C52A81A8-CE10-4ABF-8352-1963324A135F}"/>
    <cellStyle name="Separador de milhares 2 10 4 3" xfId="27238" xr:uid="{8D2F477C-CA71-4307-8A88-829873EAB4D7}"/>
    <cellStyle name="Separador de milhares 2 10 4 3 2" xfId="31331" xr:uid="{89F6EB70-B630-45B0-B87B-E3E94D5E2221}"/>
    <cellStyle name="Separador de milhares 2 10 4 4" xfId="27929" xr:uid="{14A9DBF1-B622-4252-9EC0-CB0B761BA200}"/>
    <cellStyle name="Separador de milhares 2 10 5" xfId="26686" xr:uid="{AB2AA1D5-5B4D-40BC-B8E2-656508CDF3B3}"/>
    <cellStyle name="Separador de milhares 2 10 5 2" xfId="27350" xr:uid="{70CE63C6-B310-4C5F-A629-E3EA5DC5C635}"/>
    <cellStyle name="Separador de milhares 2 10 5 2 2" xfId="31443" xr:uid="{CACF0A85-FAF7-4A43-9244-B69C560D72D2}"/>
    <cellStyle name="Separador de milhares 2 10 5 3" xfId="30803" xr:uid="{1E4759C6-D12F-4785-8B0D-21459D1BEF11}"/>
    <cellStyle name="Separador de milhares 2 10 6" xfId="26821" xr:uid="{D5DD80D8-B08F-4BD0-92D5-4876E80029A3}"/>
    <cellStyle name="Separador de milhares 2 10 6 2" xfId="30918" xr:uid="{949B2FC3-B7AA-4863-B3F9-7D9F397FBA62}"/>
    <cellStyle name="Separador de milhares 2 10 7" xfId="25704" xr:uid="{85B8046C-544D-4B50-884A-04E0944C1339}"/>
    <cellStyle name="Separador de milhares 2 10 7 2" xfId="30422" xr:uid="{C37BB033-0B62-44E4-8F16-7F547320F7A7}"/>
    <cellStyle name="Separador de milhares 2 10 8" xfId="26951" xr:uid="{49C2A9F7-DA12-41A3-A9AA-C12A1C68B60F}"/>
    <cellStyle name="Separador de milhares 2 10 8 2" xfId="31044" xr:uid="{A753FC78-FE08-41FD-850D-98923936F5FA}"/>
    <cellStyle name="Separador de milhares 2 10 9" xfId="27552" xr:uid="{39476836-F1D4-4C12-9F13-F324D9D21569}"/>
    <cellStyle name="Separador de milhares 2 11" xfId="281" xr:uid="{4479AF97-C9F1-4F7E-A31B-C61D20D64FDC}"/>
    <cellStyle name="Separador de milhares 2 11 2" xfId="21067" xr:uid="{BF90293D-2157-4674-BDC9-9EA47CE7DC8F}"/>
    <cellStyle name="Separador de milhares 2 11 2 2" xfId="25824" xr:uid="{109103FA-5591-4A6C-A14E-1A0680C4DD7F}"/>
    <cellStyle name="Separador de milhares 2 11 2 2 2" xfId="30535" xr:uid="{CC9637E4-A1E8-452A-8187-C9290D3544DF}"/>
    <cellStyle name="Separador de milhares 2 11 2 3" xfId="27064" xr:uid="{4F36445F-3C29-44EC-BAD5-A1A30B62C4C2}"/>
    <cellStyle name="Separador de milhares 2 11 2 3 2" xfId="31157" xr:uid="{F89DDAC1-7E71-45C4-854D-D13246BE15DD}"/>
    <cellStyle name="Separador de milhares 2 11 2 4" xfId="27934" xr:uid="{F29446D7-2540-45D2-BAF0-A3805923BEE9}"/>
    <cellStyle name="Separador de milhares 2 11 3" xfId="21066" xr:uid="{78311617-4B56-44D8-827E-3C2CF8C33749}"/>
    <cellStyle name="Separador de milhares 2 11 3 2" xfId="26497" xr:uid="{F48EFA4B-2C9A-475C-8296-03A7A3A6F8F5}"/>
    <cellStyle name="Separador de milhares 2 11 3 2 2" xfId="30641" xr:uid="{9F281F1F-0AB4-4099-AC86-3E85AA760581}"/>
    <cellStyle name="Separador de milhares 2 11 3 3" xfId="27170" xr:uid="{BC63D78C-6366-43D8-B1D4-064F0D4FC8C2}"/>
    <cellStyle name="Separador de milhares 2 11 3 3 2" xfId="31263" xr:uid="{00E3C7BD-1E10-4F94-A5EF-604BB607125C}"/>
    <cellStyle name="Separador de milhares 2 11 3 4" xfId="27933" xr:uid="{1C0A112E-AD17-4A15-B062-E78CEBBE3590}"/>
    <cellStyle name="Separador de milhares 2 11 4" xfId="26571" xr:uid="{610510CE-321B-441E-8850-4FB64BCFE269}"/>
    <cellStyle name="Separador de milhares 2 11 4 2" xfId="27239" xr:uid="{06C1B55E-E6ED-48A6-9072-CDB8A21C133C}"/>
    <cellStyle name="Separador de milhares 2 11 4 2 2" xfId="31332" xr:uid="{01C63649-6C8B-4A22-8A4A-E7409F0101A0}"/>
    <cellStyle name="Separador de milhares 2 11 4 3" xfId="30692" xr:uid="{E9181B7C-495E-4BE7-9048-C543D1EAFF57}"/>
    <cellStyle name="Separador de milhares 2 11 5" xfId="26687" xr:uid="{D6775249-45D7-46A2-82D2-252ECB6047C1}"/>
    <cellStyle name="Separador de milhares 2 11 5 2" xfId="27351" xr:uid="{D8CB1E11-9BE8-40E0-B5ED-AE45AE4BAC41}"/>
    <cellStyle name="Separador de milhares 2 11 5 2 2" xfId="31444" xr:uid="{35DABB2B-2780-4CCE-AA2B-3D0ECB0D4635}"/>
    <cellStyle name="Separador de milhares 2 11 5 3" xfId="30804" xr:uid="{B3DE1263-B4ED-4725-B1F5-5AD25E0EA9C5}"/>
    <cellStyle name="Separador de milhares 2 11 6" xfId="26822" xr:uid="{5C790518-9F81-498C-B5A2-6DA8D2CB413F}"/>
    <cellStyle name="Separador de milhares 2 11 6 2" xfId="30919" xr:uid="{625F011F-D2AE-42C9-A962-D7F96426A379}"/>
    <cellStyle name="Separador de milhares 2 11 7" xfId="25705" xr:uid="{36BF587C-1648-4360-9F7E-4A32B3BD8973}"/>
    <cellStyle name="Separador de milhares 2 11 7 2" xfId="30423" xr:uid="{9770103A-F6C1-4730-9310-363A3E4F3548}"/>
    <cellStyle name="Separador de milhares 2 11 8" xfId="26952" xr:uid="{003EC95C-36D6-4A3F-A9A8-6F902B2377F8}"/>
    <cellStyle name="Separador de milhares 2 11 8 2" xfId="31045" xr:uid="{9D1ED9E0-AFA5-4442-B4AF-9D92BB88FA8B}"/>
    <cellStyle name="Separador de milhares 2 11 9" xfId="27553" xr:uid="{3B574F66-02DF-4557-BD00-529EDFCA2C02}"/>
    <cellStyle name="Separador de milhares 2 12" xfId="282" xr:uid="{CC0F27EC-7A18-4E38-8B08-E6E81BC8EA15}"/>
    <cellStyle name="Separador de milhares 2 12 2" xfId="21069" xr:uid="{6EB298AD-63C3-40E3-9044-69650B7D8B50}"/>
    <cellStyle name="Separador de milhares 2 12 2 2" xfId="25825" xr:uid="{E3EE17D0-2F62-4010-8E62-B2781B0FEE71}"/>
    <cellStyle name="Separador de milhares 2 12 2 2 2" xfId="30536" xr:uid="{40F2F548-BC80-454A-BF44-F403A93E0E9E}"/>
    <cellStyle name="Separador de milhares 2 12 2 3" xfId="27065" xr:uid="{AA904711-BDC0-4C59-914C-A48FCA9E2E4B}"/>
    <cellStyle name="Separador de milhares 2 12 2 3 2" xfId="31158" xr:uid="{10903346-A790-4AF4-A9DD-D5F16927B24D}"/>
    <cellStyle name="Separador de milhares 2 12 2 4" xfId="27936" xr:uid="{ECA68E7B-81A3-448A-928E-54BABD2EE1CC}"/>
    <cellStyle name="Separador de milhares 2 12 3" xfId="21068" xr:uid="{800924C5-FF5B-49B5-90C7-BF53F0E0D84C}"/>
    <cellStyle name="Separador de milhares 2 12 3 2" xfId="26498" xr:uid="{DFE93857-454A-414D-98AA-7B91357B6473}"/>
    <cellStyle name="Separador de milhares 2 12 3 2 2" xfId="30642" xr:uid="{83E01F37-C56E-4CED-95CF-34C6569FB2FB}"/>
    <cellStyle name="Separador de milhares 2 12 3 3" xfId="27171" xr:uid="{A535DBB7-6A4B-4BD8-9F23-2F59B431BF5F}"/>
    <cellStyle name="Separador de milhares 2 12 3 3 2" xfId="31264" xr:uid="{32940269-419F-4916-B43D-57C977C8DBC9}"/>
    <cellStyle name="Separador de milhares 2 12 3 4" xfId="27935" xr:uid="{D3D76596-DD15-4BD5-A4F1-5E6D412052DD}"/>
    <cellStyle name="Separador de milhares 2 12 4" xfId="26572" xr:uid="{63C5E6BC-6808-4ACB-B1B2-5ACC065C7466}"/>
    <cellStyle name="Separador de milhares 2 12 4 2" xfId="27240" xr:uid="{DCBBF8BD-DEB7-4A6B-BC6E-86A3FE5ED9F7}"/>
    <cellStyle name="Separador de milhares 2 12 4 2 2" xfId="31333" xr:uid="{A19750AC-79E8-4496-8E76-6BD997EE243A}"/>
    <cellStyle name="Separador de milhares 2 12 4 3" xfId="30693" xr:uid="{55785B49-E233-4E53-BFC5-80063E144EEC}"/>
    <cellStyle name="Separador de milhares 2 12 5" xfId="26688" xr:uid="{8B2EAF32-E582-4625-AEAD-F170BCD01572}"/>
    <cellStyle name="Separador de milhares 2 12 5 2" xfId="27352" xr:uid="{9430F262-4076-4A57-A3C9-F9733366EB3E}"/>
    <cellStyle name="Separador de milhares 2 12 5 2 2" xfId="31445" xr:uid="{3216ADDC-613D-436F-9519-26ED89D8DD3A}"/>
    <cellStyle name="Separador de milhares 2 12 5 3" xfId="30805" xr:uid="{BDA70871-6590-400E-887E-498BDD7599C7}"/>
    <cellStyle name="Separador de milhares 2 12 6" xfId="26823" xr:uid="{38D096AF-B2E4-4AE6-8D0E-7822C148157C}"/>
    <cellStyle name="Separador de milhares 2 12 6 2" xfId="30920" xr:uid="{756CF43B-63E0-4322-82A9-36D47B68E1FA}"/>
    <cellStyle name="Separador de milhares 2 12 7" xfId="25706" xr:uid="{65074ADC-0AF9-48E4-BF18-86C51FA4BCF5}"/>
    <cellStyle name="Separador de milhares 2 12 7 2" xfId="30424" xr:uid="{ECC2A3FB-230A-43FC-9019-69FDA8A5214C}"/>
    <cellStyle name="Separador de milhares 2 12 8" xfId="26953" xr:uid="{6C0FDE09-66D4-4534-97C9-74A017B78B5D}"/>
    <cellStyle name="Separador de milhares 2 12 8 2" xfId="31046" xr:uid="{00D439DF-23B4-4F47-903A-89371A5B2C18}"/>
    <cellStyle name="Separador de milhares 2 12 9" xfId="27554" xr:uid="{32C6D94D-65A0-442A-833F-162D187D1161}"/>
    <cellStyle name="Separador de milhares 2 13" xfId="283" xr:uid="{FCB74015-0057-462E-97A8-EB1FC8CA82EB}"/>
    <cellStyle name="Separador de milhares 2 13 2" xfId="21071" xr:uid="{46C772A9-85DA-42E1-93B3-2FF39185659C}"/>
    <cellStyle name="Separador de milhares 2 13 2 2" xfId="25826" xr:uid="{C00053C7-04FE-4D6C-A140-9E265BBC0C53}"/>
    <cellStyle name="Separador de milhares 2 13 2 2 2" xfId="30537" xr:uid="{962C9A40-EF78-4EDA-BFC4-9245BC315F1B}"/>
    <cellStyle name="Separador de milhares 2 13 2 3" xfId="27066" xr:uid="{9B97A0BD-9549-4AA1-98C4-E7D7E0087E18}"/>
    <cellStyle name="Separador de milhares 2 13 2 3 2" xfId="31159" xr:uid="{34588241-9F7C-47B7-9F98-59E189B789D8}"/>
    <cellStyle name="Separador de milhares 2 13 2 4" xfId="27938" xr:uid="{A48D3EF7-492E-4DCA-989A-872646924164}"/>
    <cellStyle name="Separador de milhares 2 13 3" xfId="21070" xr:uid="{44E721EE-9687-4087-AFA8-24A6F1B7FB3F}"/>
    <cellStyle name="Separador de milhares 2 13 3 2" xfId="26499" xr:uid="{B87D9200-95BC-4BB5-9BC5-06D2B75E5198}"/>
    <cellStyle name="Separador de milhares 2 13 3 2 2" xfId="30643" xr:uid="{2A100C3E-BD4C-4724-81A6-00A119C23C54}"/>
    <cellStyle name="Separador de milhares 2 13 3 3" xfId="27172" xr:uid="{F81861BA-141D-48DD-99A9-E3E8F085CFDC}"/>
    <cellStyle name="Separador de milhares 2 13 3 3 2" xfId="31265" xr:uid="{AEF16E79-12CA-4169-9C8C-631B5D8DB424}"/>
    <cellStyle name="Separador de milhares 2 13 3 4" xfId="27937" xr:uid="{DEA75385-09AD-4AC9-BD5D-0F7678639395}"/>
    <cellStyle name="Separador de milhares 2 13 4" xfId="26573" xr:uid="{EF010754-1D14-4890-AE3A-30F927C69F9D}"/>
    <cellStyle name="Separador de milhares 2 13 4 2" xfId="27241" xr:uid="{FB4F4267-E14B-44EC-9D96-9198E3EA91BF}"/>
    <cellStyle name="Separador de milhares 2 13 4 2 2" xfId="31334" xr:uid="{F701C73D-528A-451C-BB82-DF5E23CD967E}"/>
    <cellStyle name="Separador de milhares 2 13 4 3" xfId="30694" xr:uid="{216C9B89-0BC2-4B21-B8C2-37682E7CC5D2}"/>
    <cellStyle name="Separador de milhares 2 13 5" xfId="26689" xr:uid="{5F9C682A-AD16-42FC-B080-E54FBD63BEE0}"/>
    <cellStyle name="Separador de milhares 2 13 5 2" xfId="27353" xr:uid="{E63F2F4F-9188-449B-8138-2CC1DF946853}"/>
    <cellStyle name="Separador de milhares 2 13 5 2 2" xfId="31446" xr:uid="{9EF48B36-E149-49BB-8821-18EDF630EA64}"/>
    <cellStyle name="Separador de milhares 2 13 5 3" xfId="30806" xr:uid="{057A97FA-8DC3-4850-A165-CB56E35BA89E}"/>
    <cellStyle name="Separador de milhares 2 13 6" xfId="26824" xr:uid="{14D03DD2-488D-4F9C-B106-28C12A425C62}"/>
    <cellStyle name="Separador de milhares 2 13 6 2" xfId="30921" xr:uid="{29A8F310-BE32-409B-8FDF-491CCC363684}"/>
    <cellStyle name="Separador de milhares 2 13 7" xfId="25707" xr:uid="{747E1939-DC7B-457F-92F3-57A01FBF6681}"/>
    <cellStyle name="Separador de milhares 2 13 7 2" xfId="30425" xr:uid="{4EB2D317-8612-4225-8247-B20A7CC7B219}"/>
    <cellStyle name="Separador de milhares 2 13 8" xfId="26954" xr:uid="{A16E0026-0A4F-49F2-9AA6-42C5C752EEA6}"/>
    <cellStyle name="Separador de milhares 2 13 8 2" xfId="31047" xr:uid="{645012FA-F317-41B0-ADFA-42D52388DF50}"/>
    <cellStyle name="Separador de milhares 2 13 9" xfId="27555" xr:uid="{5852ABD0-532C-45EA-9659-CA85AD868909}"/>
    <cellStyle name="Separador de milhares 2 14" xfId="284" xr:uid="{567347CA-1047-47EA-9E40-A884AD2390F4}"/>
    <cellStyle name="Separador de milhares 2 14 2" xfId="21073" xr:uid="{8A6AECF6-E06C-4FB2-A742-34AF7CAB67C4}"/>
    <cellStyle name="Separador de milhares 2 14 2 2" xfId="25827" xr:uid="{48274281-2A2B-446C-A202-5DB9767AA2C3}"/>
    <cellStyle name="Separador de milhares 2 14 2 2 2" xfId="30538" xr:uid="{BB23452C-F6AF-4D0C-8DAC-3BC22B6AD800}"/>
    <cellStyle name="Separador de milhares 2 14 2 3" xfId="27067" xr:uid="{196018E7-1F39-4A8A-8D5C-DCD4F7950853}"/>
    <cellStyle name="Separador de milhares 2 14 2 3 2" xfId="31160" xr:uid="{71E61DB1-270E-4ACB-B69A-1846639F73CD}"/>
    <cellStyle name="Separador de milhares 2 14 2 4" xfId="27940" xr:uid="{4FBF8A2C-28AC-45BB-893B-CA6E1B827395}"/>
    <cellStyle name="Separador de milhares 2 14 3" xfId="21072" xr:uid="{709271F6-93FC-47A8-B675-131BF2DDD15A}"/>
    <cellStyle name="Separador de milhares 2 14 3 2" xfId="26500" xr:uid="{885B38E2-5F44-4F86-A894-656E87B4EC50}"/>
    <cellStyle name="Separador de milhares 2 14 3 2 2" xfId="30644" xr:uid="{6D93139C-C4C8-4196-8A8C-11D0D7256181}"/>
    <cellStyle name="Separador de milhares 2 14 3 3" xfId="27173" xr:uid="{B96924B2-7AF0-4ADD-B9AC-579AB3B66AC2}"/>
    <cellStyle name="Separador de milhares 2 14 3 3 2" xfId="31266" xr:uid="{35B70540-36F7-48BB-ADB5-E37055BE37B8}"/>
    <cellStyle name="Separador de milhares 2 14 3 4" xfId="27939" xr:uid="{44189420-E526-4B23-B8A8-732CF0F728DC}"/>
    <cellStyle name="Separador de milhares 2 14 4" xfId="26574" xr:uid="{31F06A3E-0861-474A-BA5F-2F41FE6D77B1}"/>
    <cellStyle name="Separador de milhares 2 14 4 2" xfId="27242" xr:uid="{CBD14D49-11DA-4CE2-81DA-08F8C017CE61}"/>
    <cellStyle name="Separador de milhares 2 14 4 2 2" xfId="31335" xr:uid="{1960C81F-0FC2-4476-A4B0-2D8E5777E426}"/>
    <cellStyle name="Separador de milhares 2 14 4 3" xfId="30695" xr:uid="{4B6032DF-CD82-4B79-9BED-5C6AF5F7B106}"/>
    <cellStyle name="Separador de milhares 2 14 5" xfId="26690" xr:uid="{F27F083C-03B9-4183-A12F-9AE31B1BAB58}"/>
    <cellStyle name="Separador de milhares 2 14 5 2" xfId="27354" xr:uid="{7E935C70-8104-4FED-BEC7-9774BAB113F4}"/>
    <cellStyle name="Separador de milhares 2 14 5 2 2" xfId="31447" xr:uid="{21CA89B4-BEDA-4AF4-A664-E428FC6EE33B}"/>
    <cellStyle name="Separador de milhares 2 14 5 3" xfId="30807" xr:uid="{436D766A-9B09-441A-9C01-1BC63687CBF2}"/>
    <cellStyle name="Separador de milhares 2 14 6" xfId="26825" xr:uid="{B4C269A9-BB56-4910-957E-04CB680CC879}"/>
    <cellStyle name="Separador de milhares 2 14 6 2" xfId="30922" xr:uid="{D1A16749-0092-458B-A05E-E874EAEFB0F4}"/>
    <cellStyle name="Separador de milhares 2 14 7" xfId="25708" xr:uid="{96A261A3-0E33-4A0D-8127-ADE60652B109}"/>
    <cellStyle name="Separador de milhares 2 14 7 2" xfId="30426" xr:uid="{50DC72E0-8BFF-4358-8AF4-15FCA8E87B36}"/>
    <cellStyle name="Separador de milhares 2 14 8" xfId="26955" xr:uid="{EDCC5802-45D9-45DF-B5CA-C8AB20288CF3}"/>
    <cellStyle name="Separador de milhares 2 14 8 2" xfId="31048" xr:uid="{7B325EDE-79C6-4616-8F7C-8551499121FF}"/>
    <cellStyle name="Separador de milhares 2 14 9" xfId="27556" xr:uid="{4C02A673-FAE7-40F1-A715-29FD013474AF}"/>
    <cellStyle name="Separador de milhares 2 15" xfId="285" xr:uid="{AE87EE81-01D5-494B-9B1A-DA24A6D9B8BC}"/>
    <cellStyle name="Separador de milhares 2 15 2" xfId="21075" xr:uid="{D71F3FD1-7417-4E33-BD51-B5D5830AEAB5}"/>
    <cellStyle name="Separador de milhares 2 15 2 2" xfId="25828" xr:uid="{49977B21-0072-45AD-9BE6-DBF242063A49}"/>
    <cellStyle name="Separador de milhares 2 15 2 2 2" xfId="30539" xr:uid="{0ACF5F92-8417-4B02-AA1A-DEFC1D306A22}"/>
    <cellStyle name="Separador de milhares 2 15 2 3" xfId="27068" xr:uid="{AB9F38AC-6566-4E92-9510-45B754F5BC46}"/>
    <cellStyle name="Separador de milhares 2 15 2 3 2" xfId="31161" xr:uid="{81955D1B-E341-4744-806D-4CCBD2867968}"/>
    <cellStyle name="Separador de milhares 2 15 3" xfId="21076" xr:uid="{E243D596-E77F-4B38-80B8-7FE3B972CCB3}"/>
    <cellStyle name="Separador de milhares 2 15 3 2" xfId="26501" xr:uid="{F1A2104F-50C9-4253-83D3-556F0C50C686}"/>
    <cellStyle name="Separador de milhares 2 15 3 2 2" xfId="30645" xr:uid="{25F5562A-ABAF-4B4B-B368-1B3BD20E466B}"/>
    <cellStyle name="Separador de milhares 2 15 3 3" xfId="27174" xr:uid="{DC57AB65-DDFF-4254-9004-6044CAEBD9DE}"/>
    <cellStyle name="Separador de milhares 2 15 3 3 2" xfId="31267" xr:uid="{27244ED3-F518-40E5-B55D-6181EA438260}"/>
    <cellStyle name="Separador de milhares 2 15 3 4" xfId="27942" xr:uid="{F47E1889-BE81-4F01-943B-39D1E6562545}"/>
    <cellStyle name="Separador de milhares 2 15 4" xfId="21074" xr:uid="{D1163FE6-383A-4C65-B024-710A47052F0D}"/>
    <cellStyle name="Separador de milhares 2 15 4 2" xfId="26575" xr:uid="{DE829780-13B2-4F0D-8947-2B357A00332C}"/>
    <cellStyle name="Separador de milhares 2 15 4 2 2" xfId="30696" xr:uid="{B0484DAE-599D-4D80-9380-536197776AE8}"/>
    <cellStyle name="Separador de milhares 2 15 4 3" xfId="27243" xr:uid="{C8CCA480-494D-48F8-8750-6F8122F1C5A6}"/>
    <cellStyle name="Separador de milhares 2 15 4 3 2" xfId="31336" xr:uid="{433542DA-AF40-4FBD-93F9-5E5BC594CE43}"/>
    <cellStyle name="Separador de milhares 2 15 4 4" xfId="27941" xr:uid="{A47941CA-37AE-48A1-AD22-DF8D0299CBFF}"/>
    <cellStyle name="Separador de milhares 2 15 5" xfId="26691" xr:uid="{F40BEBCF-7179-45AE-8D47-D2CC38586701}"/>
    <cellStyle name="Separador de milhares 2 15 5 2" xfId="27355" xr:uid="{200BC1DA-5D2A-4E91-A865-FA16E23A42EE}"/>
    <cellStyle name="Separador de milhares 2 15 5 2 2" xfId="31448" xr:uid="{33A06620-DBF2-404C-B2F1-365512B9D6F1}"/>
    <cellStyle name="Separador de milhares 2 15 5 3" xfId="30808" xr:uid="{B21CD478-CD3D-408A-BAF8-B5E40C11A33F}"/>
    <cellStyle name="Separador de milhares 2 15 6" xfId="26826" xr:uid="{2B1C2B8E-A9E5-49B4-BFC2-3CC5071340DD}"/>
    <cellStyle name="Separador de milhares 2 15 6 2" xfId="30923" xr:uid="{72458890-F4EC-4AF6-A00D-9F9E5FEF8FA2}"/>
    <cellStyle name="Separador de milhares 2 15 7" xfId="25709" xr:uid="{116E581E-1A80-484A-9C8F-A19070BF7C97}"/>
    <cellStyle name="Separador de milhares 2 15 7 2" xfId="30427" xr:uid="{0D2F4C02-998A-4058-9899-2202D8AA446E}"/>
    <cellStyle name="Separador de milhares 2 15 8" xfId="26956" xr:uid="{32027DAA-FDAC-427A-A3A9-4329677C7217}"/>
    <cellStyle name="Separador de milhares 2 15 8 2" xfId="31049" xr:uid="{0FB1D833-1CDF-42F3-82B2-2554DD7765F7}"/>
    <cellStyle name="Separador de milhares 2 15 9" xfId="27557" xr:uid="{7E5D4244-0059-4203-94B9-8088A4F3D81C}"/>
    <cellStyle name="Separador de milhares 2 16" xfId="286" xr:uid="{691CF3CF-49C3-4F5B-8BB7-B85B3E931E4E}"/>
    <cellStyle name="Separador de milhares 2 16 2" xfId="21078" xr:uid="{995299D4-987A-4ABB-8409-D4C0661889FF}"/>
    <cellStyle name="Separador de milhares 2 16 2 2" xfId="25829" xr:uid="{255D641E-5BC6-4684-8BD8-745F70E18946}"/>
    <cellStyle name="Separador de milhares 2 16 2 2 2" xfId="30540" xr:uid="{9909F864-D0A8-4D4E-8498-C70D1A73C096}"/>
    <cellStyle name="Separador de milhares 2 16 2 3" xfId="27069" xr:uid="{A55A8006-827F-4B93-8C8E-9409F7D447CE}"/>
    <cellStyle name="Separador de milhares 2 16 2 3 2" xfId="31162" xr:uid="{F09244A6-5F79-4A2E-8E9F-5D7EB239FE3D}"/>
    <cellStyle name="Separador de milhares 2 16 2 4" xfId="27944" xr:uid="{299BD6AE-D9D6-4C8E-9BB1-B50FAA4CA668}"/>
    <cellStyle name="Separador de milhares 2 16 3" xfId="21077" xr:uid="{C1402D06-3FEE-458B-AABF-A063E9869F22}"/>
    <cellStyle name="Separador de milhares 2 16 3 2" xfId="26502" xr:uid="{5536C0E7-CD96-4469-8C22-576BC9BA8C00}"/>
    <cellStyle name="Separador de milhares 2 16 3 2 2" xfId="30646" xr:uid="{1FA90882-46C2-42D2-9BEF-2E294FEF7F53}"/>
    <cellStyle name="Separador de milhares 2 16 3 3" xfId="27175" xr:uid="{5DFE20D4-C1FB-4F0B-B845-93C4E0C2DF52}"/>
    <cellStyle name="Separador de milhares 2 16 3 3 2" xfId="31268" xr:uid="{B0E698EF-7DB0-40DE-A610-CFEF0FD17FE9}"/>
    <cellStyle name="Separador de milhares 2 16 3 4" xfId="27943" xr:uid="{1B0D060A-AC08-4356-983B-F0A70BE122BF}"/>
    <cellStyle name="Separador de milhares 2 16 4" xfId="26576" xr:uid="{3EFD1E71-C4BF-480A-9D01-35AEBD8F93D7}"/>
    <cellStyle name="Separador de milhares 2 16 4 2" xfId="27244" xr:uid="{556056FF-D52B-4169-9F85-EF6583E140EC}"/>
    <cellStyle name="Separador de milhares 2 16 4 2 2" xfId="31337" xr:uid="{356EFA61-9F51-41FE-9CB1-010253D2A25F}"/>
    <cellStyle name="Separador de milhares 2 16 4 3" xfId="30697" xr:uid="{40D0EA69-826A-4878-8B06-57C411ECA21E}"/>
    <cellStyle name="Separador de milhares 2 16 5" xfId="26692" xr:uid="{0E8B6BF8-28EF-43E8-AE75-1FF807F10C6A}"/>
    <cellStyle name="Separador de milhares 2 16 5 2" xfId="27356" xr:uid="{F7B920BC-DD63-4644-9C14-056180328971}"/>
    <cellStyle name="Separador de milhares 2 16 5 2 2" xfId="31449" xr:uid="{318F1B52-0DF2-4076-9359-CED524483333}"/>
    <cellStyle name="Separador de milhares 2 16 5 3" xfId="30809" xr:uid="{C2DD78BC-1ED3-408E-A551-D4DF213EB770}"/>
    <cellStyle name="Separador de milhares 2 16 6" xfId="26827" xr:uid="{0EB0BBBC-9ACE-4A7B-8FA3-A0EDFCCF1530}"/>
    <cellStyle name="Separador de milhares 2 16 6 2" xfId="30924" xr:uid="{E8513B5A-C057-4959-90A6-FAF61B8A4102}"/>
    <cellStyle name="Separador de milhares 2 16 7" xfId="25710" xr:uid="{565A3E28-83CE-4D2B-9B3B-CF605AD34992}"/>
    <cellStyle name="Separador de milhares 2 16 7 2" xfId="30428" xr:uid="{3FD3BB92-C029-4119-A227-5E1D7B61D250}"/>
    <cellStyle name="Separador de milhares 2 16 8" xfId="26957" xr:uid="{1C311971-D385-4107-BD36-0896C8612B05}"/>
    <cellStyle name="Separador de milhares 2 16 8 2" xfId="31050" xr:uid="{39F640DE-3DB6-4BC2-9764-F220CCAFFE39}"/>
    <cellStyle name="Separador de milhares 2 16 9" xfId="27558" xr:uid="{650633A1-31F5-4A5B-8CF2-A7C214522879}"/>
    <cellStyle name="Separador de milhares 2 17" xfId="287" xr:uid="{01F7CD82-92AD-4FDC-BD45-54D91E57BA1B}"/>
    <cellStyle name="Separador de milhares 2 17 2" xfId="21080" xr:uid="{156D4396-4C18-4871-9294-C87E831C28FB}"/>
    <cellStyle name="Separador de milhares 2 17 2 2" xfId="25830" xr:uid="{33BC15FC-5F74-4412-B27F-0A96E9E7F1C6}"/>
    <cellStyle name="Separador de milhares 2 17 2 2 2" xfId="30541" xr:uid="{9C0F2389-11ED-4AD8-8B3A-3F37D2ED01A6}"/>
    <cellStyle name="Separador de milhares 2 17 2 3" xfId="27070" xr:uid="{F9EC6093-8DE2-490A-BC07-9CAD5C6FEFB8}"/>
    <cellStyle name="Separador de milhares 2 17 2 3 2" xfId="31163" xr:uid="{54A37C4D-F6FB-423E-A6AE-B37ECA5F7E70}"/>
    <cellStyle name="Separador de milhares 2 17 2 4" xfId="27946" xr:uid="{7095B28E-DF1B-4D0D-AA49-291ADB61132C}"/>
    <cellStyle name="Separador de milhares 2 17 3" xfId="21079" xr:uid="{4241ACCC-0990-4163-B062-F0FBC04F8540}"/>
    <cellStyle name="Separador de milhares 2 17 3 2" xfId="26503" xr:uid="{8E352F18-1E6B-44D7-9B38-B48D49BAE294}"/>
    <cellStyle name="Separador de milhares 2 17 3 2 2" xfId="30647" xr:uid="{FB6F4A83-40FF-4A84-A3A1-4954FB8C9E07}"/>
    <cellStyle name="Separador de milhares 2 17 3 3" xfId="27176" xr:uid="{19674487-8518-4CA6-ADC5-B25FE10B4531}"/>
    <cellStyle name="Separador de milhares 2 17 3 3 2" xfId="31269" xr:uid="{053E4AB7-6441-4F85-A910-82197A6F3F64}"/>
    <cellStyle name="Separador de milhares 2 17 3 4" xfId="27945" xr:uid="{63126C9B-A9EE-422E-A247-C099A93F5B80}"/>
    <cellStyle name="Separador de milhares 2 17 4" xfId="26577" xr:uid="{A0573B29-1A06-4F6A-8C6A-0C2FFCFB8EA9}"/>
    <cellStyle name="Separador de milhares 2 17 4 2" xfId="27245" xr:uid="{A4C25171-F343-405E-B1BA-DB06AA477E5A}"/>
    <cellStyle name="Separador de milhares 2 17 4 2 2" xfId="31338" xr:uid="{65A93F45-D945-4C45-A57B-1EFE02D59BCA}"/>
    <cellStyle name="Separador de milhares 2 17 4 3" xfId="30698" xr:uid="{7E664BBC-2A03-4C13-BBC0-4C2EA1713489}"/>
    <cellStyle name="Separador de milhares 2 17 5" xfId="26693" xr:uid="{05DEA594-4B0D-485D-87DD-78631F365E91}"/>
    <cellStyle name="Separador de milhares 2 17 5 2" xfId="27357" xr:uid="{20561E88-894A-4E8C-9080-66A00EE6C808}"/>
    <cellStyle name="Separador de milhares 2 17 5 2 2" xfId="31450" xr:uid="{D90C8CA3-A8B6-4744-B724-33A889BA4E13}"/>
    <cellStyle name="Separador de milhares 2 17 5 3" xfId="30810" xr:uid="{01B6F8D6-56A7-4FC3-8170-E4427FA71642}"/>
    <cellStyle name="Separador de milhares 2 17 6" xfId="26828" xr:uid="{A1CDE3D8-8A35-4F60-8361-8AE24372FDC7}"/>
    <cellStyle name="Separador de milhares 2 17 6 2" xfId="30925" xr:uid="{AD107E7E-6E20-4003-934D-5F062BFDBCE5}"/>
    <cellStyle name="Separador de milhares 2 17 7" xfId="25711" xr:uid="{24AC0429-8B68-4A83-B2A9-406C7972F7AA}"/>
    <cellStyle name="Separador de milhares 2 17 7 2" xfId="30429" xr:uid="{0B6BA7A6-1B2B-4C54-92D4-A8377F790EC4}"/>
    <cellStyle name="Separador de milhares 2 17 8" xfId="26958" xr:uid="{B5E57902-6CF0-4910-BC33-08C084111AE7}"/>
    <cellStyle name="Separador de milhares 2 17 8 2" xfId="31051" xr:uid="{99683D21-6D5D-4B1E-8B08-C5FB913BE46A}"/>
    <cellStyle name="Separador de milhares 2 17 9" xfId="27559" xr:uid="{92D59FA9-E45A-4178-A99A-8C765E98B58D}"/>
    <cellStyle name="Separador de milhares 2 18" xfId="288" xr:uid="{975F9883-34F6-4492-A149-F13AD22FE2D8}"/>
    <cellStyle name="Separador de milhares 2 18 2" xfId="21082" xr:uid="{95EB25BC-97B8-4AE3-8ED8-67E76E056A7F}"/>
    <cellStyle name="Separador de milhares 2 18 2 2" xfId="25831" xr:uid="{80EEF266-05DC-4449-AF5F-1824D615BCFF}"/>
    <cellStyle name="Separador de milhares 2 18 2 2 2" xfId="30542" xr:uid="{839E7973-1D0C-47B5-A6B0-336DC9D5E602}"/>
    <cellStyle name="Separador de milhares 2 18 2 3" xfId="27071" xr:uid="{038FED9F-C435-4433-9A74-A4D8FE31DDEE}"/>
    <cellStyle name="Separador de milhares 2 18 2 3 2" xfId="31164" xr:uid="{681ED823-77A0-4E9E-89E4-1FDB1EFC0D71}"/>
    <cellStyle name="Separador de milhares 2 18 2 4" xfId="27948" xr:uid="{FBA7595E-1291-489E-AF79-1DD5382F47AC}"/>
    <cellStyle name="Separador de milhares 2 18 3" xfId="21081" xr:uid="{BD1636E5-E49D-47ED-9F33-101CAB4889B4}"/>
    <cellStyle name="Separador de milhares 2 18 3 2" xfId="26504" xr:uid="{A0691142-1FBD-4098-B39F-9256A1015519}"/>
    <cellStyle name="Separador de milhares 2 18 3 2 2" xfId="30648" xr:uid="{D5245F9C-B69D-4BED-9CB3-82F4B433D547}"/>
    <cellStyle name="Separador de milhares 2 18 3 3" xfId="27177" xr:uid="{E5B4854F-8AC5-45A6-B81C-0EB72BE87F4C}"/>
    <cellStyle name="Separador de milhares 2 18 3 3 2" xfId="31270" xr:uid="{341DED73-B823-4F52-A0D4-F83D12D5B4EC}"/>
    <cellStyle name="Separador de milhares 2 18 3 4" xfId="27947" xr:uid="{4AAE84BA-52DE-4D29-93DA-DA41FA89259E}"/>
    <cellStyle name="Separador de milhares 2 18 4" xfId="26578" xr:uid="{82ABAD62-AB3F-49FB-959E-BF1B10FF9BE2}"/>
    <cellStyle name="Separador de milhares 2 18 4 2" xfId="27246" xr:uid="{ACD3D2F8-CD0B-42A8-ACB7-EB58BD148230}"/>
    <cellStyle name="Separador de milhares 2 18 4 2 2" xfId="31339" xr:uid="{4788CE21-1530-4585-9A4F-12D275900BAC}"/>
    <cellStyle name="Separador de milhares 2 18 4 3" xfId="30699" xr:uid="{885DC342-1BD9-48AB-B387-B4854E0FD0F3}"/>
    <cellStyle name="Separador de milhares 2 18 5" xfId="26694" xr:uid="{A725D5D0-E50B-4979-879F-E4A7AB77CBDE}"/>
    <cellStyle name="Separador de milhares 2 18 5 2" xfId="27358" xr:uid="{1C2B502D-9829-450D-B190-E72B789EF091}"/>
    <cellStyle name="Separador de milhares 2 18 5 2 2" xfId="31451" xr:uid="{9A593E06-55CD-4F92-BC1D-30D9F6BBD70B}"/>
    <cellStyle name="Separador de milhares 2 18 5 3" xfId="30811" xr:uid="{D15DBE47-B180-45CE-8112-214F6585D9DE}"/>
    <cellStyle name="Separador de milhares 2 18 6" xfId="26829" xr:uid="{CBC3D150-F2E0-426F-B8D3-766C9EC7E612}"/>
    <cellStyle name="Separador de milhares 2 18 6 2" xfId="30926" xr:uid="{15DD12AE-8765-42F8-BF6C-6A4AF65CF324}"/>
    <cellStyle name="Separador de milhares 2 18 7" xfId="25712" xr:uid="{0C309748-F8FB-4AF0-8B83-278EE0E8C2FA}"/>
    <cellStyle name="Separador de milhares 2 18 7 2" xfId="30430" xr:uid="{B9FE3147-50C0-4D37-BFD0-660530B54C60}"/>
    <cellStyle name="Separador de milhares 2 18 8" xfId="26959" xr:uid="{FFC5E93D-AE4D-42FF-AD4D-9142E40B80D2}"/>
    <cellStyle name="Separador de milhares 2 18 8 2" xfId="31052" xr:uid="{8ED2B4ED-B9CF-4385-9BA3-E935472C143A}"/>
    <cellStyle name="Separador de milhares 2 18 9" xfId="27560" xr:uid="{E37D2905-5A09-438E-8363-DFA48EB4A3BE}"/>
    <cellStyle name="Separador de milhares 2 19" xfId="289" xr:uid="{6E8DC6BA-7081-4795-880F-05A7A49EF368}"/>
    <cellStyle name="Separador de milhares 2 19 2" xfId="21084" xr:uid="{BF818FC7-D35B-4F9C-987F-14331D008022}"/>
    <cellStyle name="Separador de milhares 2 19 2 2" xfId="25832" xr:uid="{D0E7E082-7D07-4C5F-A6D0-B38BB128F9FC}"/>
    <cellStyle name="Separador de milhares 2 19 2 2 2" xfId="30543" xr:uid="{8DC661EE-E845-411C-AEA9-D22DA1C299C5}"/>
    <cellStyle name="Separador de milhares 2 19 2 3" xfId="27072" xr:uid="{3B64F020-6729-48DE-8FDD-15EB9699E17C}"/>
    <cellStyle name="Separador de milhares 2 19 2 3 2" xfId="31165" xr:uid="{F88B06BD-A250-445D-9875-576AA05887BF}"/>
    <cellStyle name="Separador de milhares 2 19 2 4" xfId="27950" xr:uid="{3F7C018C-5C83-4490-9F5B-616E9C889642}"/>
    <cellStyle name="Separador de milhares 2 19 3" xfId="21083" xr:uid="{0420C92C-7224-4C2E-A08C-9B9D0716FDB7}"/>
    <cellStyle name="Separador de milhares 2 19 3 2" xfId="26505" xr:uid="{B447E7F9-BDAA-47B5-9782-032273D502C6}"/>
    <cellStyle name="Separador de milhares 2 19 3 2 2" xfId="30649" xr:uid="{45FD7384-C938-4775-B01C-B28B5A538F8D}"/>
    <cellStyle name="Separador de milhares 2 19 3 3" xfId="27178" xr:uid="{61FA4554-136A-46D5-AFFB-62788F78332F}"/>
    <cellStyle name="Separador de milhares 2 19 3 3 2" xfId="31271" xr:uid="{0CEF8263-6651-4E06-94BF-81C0F98EF277}"/>
    <cellStyle name="Separador de milhares 2 19 3 4" xfId="27949" xr:uid="{D063DB4F-81DB-4A59-AC97-2617FF95D473}"/>
    <cellStyle name="Separador de milhares 2 19 4" xfId="26579" xr:uid="{C825EDD6-77E5-412F-B08D-0D67E957DCAC}"/>
    <cellStyle name="Separador de milhares 2 19 4 2" xfId="27247" xr:uid="{F06C0616-9281-4893-A912-471CE5DB154D}"/>
    <cellStyle name="Separador de milhares 2 19 4 2 2" xfId="31340" xr:uid="{EDCB4770-F3A1-4D7C-B942-240DA2428FD7}"/>
    <cellStyle name="Separador de milhares 2 19 4 3" xfId="30700" xr:uid="{765676C9-C3B1-427F-9D75-C12C6ED929B1}"/>
    <cellStyle name="Separador de milhares 2 19 5" xfId="26695" xr:uid="{535417EC-A426-4738-8EA2-3996F563F169}"/>
    <cellStyle name="Separador de milhares 2 19 5 2" xfId="27359" xr:uid="{024D9DDC-A2CB-4E4F-B3BA-544518F38A18}"/>
    <cellStyle name="Separador de milhares 2 19 5 2 2" xfId="31452" xr:uid="{BB3847C1-D7EC-42CD-8CA5-9720641531BA}"/>
    <cellStyle name="Separador de milhares 2 19 5 3" xfId="30812" xr:uid="{4876C6BE-32DC-43DC-B1E0-9422533B3072}"/>
    <cellStyle name="Separador de milhares 2 19 6" xfId="26830" xr:uid="{074FC6A9-577E-4A97-BB7B-50E28FD3FA80}"/>
    <cellStyle name="Separador de milhares 2 19 6 2" xfId="30927" xr:uid="{5A61F3D5-B85D-4EF4-9434-351D307E82A8}"/>
    <cellStyle name="Separador de milhares 2 19 7" xfId="25713" xr:uid="{D257F7C3-C1E5-4730-89E2-DA28FD84B061}"/>
    <cellStyle name="Separador de milhares 2 19 7 2" xfId="30431" xr:uid="{F972C475-6137-4E50-9D4C-9A498A78AE8F}"/>
    <cellStyle name="Separador de milhares 2 19 8" xfId="26960" xr:uid="{F06B8635-A77F-4275-A19E-EAE5DEEEF297}"/>
    <cellStyle name="Separador de milhares 2 19 8 2" xfId="31053" xr:uid="{BF7ACF16-AE54-41C6-AECA-15ABDE4AA732}"/>
    <cellStyle name="Separador de milhares 2 19 9" xfId="27561" xr:uid="{B014F917-3017-40E2-AEC2-49A789B4AB11}"/>
    <cellStyle name="Separador de milhares 2 2" xfId="8" xr:uid="{68DA6C46-7A5A-42EE-9E1F-754495B62351}"/>
    <cellStyle name="Separador de milhares 2 2 10" xfId="21086" xr:uid="{0F7EF575-6D58-4B92-BEB6-3FD8265B70FC}"/>
    <cellStyle name="Separador de milhares 2 2 10 2" xfId="27952" xr:uid="{FFDFDE4A-D627-4BB4-B9E4-BB243E809B00}"/>
    <cellStyle name="Separador de milhares 2 2 11" xfId="21087" xr:uid="{A7A19643-FE49-4AAF-8EB5-6F40972878D0}"/>
    <cellStyle name="Separador de milhares 2 2 11 2" xfId="21088" xr:uid="{D1F49A5C-FAF9-4C99-9461-880B85AA7379}"/>
    <cellStyle name="Separador de milhares 2 2 11 2 2" xfId="21089" xr:uid="{A5AE1B66-0F55-4AAC-8502-E3AEFF013322}"/>
    <cellStyle name="Separador de milhares 2 2 11 2 2 2" xfId="21090" xr:uid="{2E47AE6C-8516-4CBF-92F2-6DC37D243496}"/>
    <cellStyle name="Separador de milhares 2 2 11 2 2 2 2" xfId="21091" xr:uid="{B854C2DA-A726-483E-8869-BE25ABE6F829}"/>
    <cellStyle name="Separador de milhares 2 2 11 2 2 2 2 2" xfId="21092" xr:uid="{9D855C33-DC42-431F-865A-98AD5C7A7554}"/>
    <cellStyle name="Separador de milhares 2 2 11 2 2 2 2 2 2" xfId="21093" xr:uid="{9288CB7E-DB5B-44E1-B3B5-9DBF2C253272}"/>
    <cellStyle name="Separador de milhares 2 2 11 2 2 2 2 2 2 2" xfId="21094" xr:uid="{C84C79C4-4092-4A7B-9072-4DF94E506CF9}"/>
    <cellStyle name="Separador de milhares 2 2 11 2 2 2 2 2 2 2 2" xfId="21095" xr:uid="{EC2C7065-0FCC-4DF3-B697-D57FDCE9B420}"/>
    <cellStyle name="Separador de milhares 2 2 11 2 2 2 2 2 2 2 2 2" xfId="21096" xr:uid="{2D278092-F95B-4BFC-9017-631BF773BBFC}"/>
    <cellStyle name="Separador de milhares 2 2 11 2 2 2 2 2 2 2 2 2 2" xfId="27962" xr:uid="{15EE2BE2-416F-42F6-816C-08AE9E0A0277}"/>
    <cellStyle name="Separador de milhares 2 2 11 2 2 2 2 2 2 2 2 3" xfId="27961" xr:uid="{FDBAEFF7-751C-4147-94A4-379E477D5C6B}"/>
    <cellStyle name="Separador de milhares 2 2 11 2 2 2 2 2 2 2 3" xfId="27960" xr:uid="{171255DB-C9BA-4761-8B6F-29F1AC017882}"/>
    <cellStyle name="Separador de milhares 2 2 11 2 2 2 2 2 2 3" xfId="21097" xr:uid="{2760A83E-DFE4-4A18-BF40-B40965690884}"/>
    <cellStyle name="Separador de milhares 2 2 11 2 2 2 2 2 2 3 2" xfId="27963" xr:uid="{707D25D5-37B5-4345-B96B-53AA57DD2A8D}"/>
    <cellStyle name="Separador de milhares 2 2 11 2 2 2 2 2 2 4" xfId="27959" xr:uid="{81CDAEAD-2275-4AC2-97DF-F644F842952D}"/>
    <cellStyle name="Separador de milhares 2 2 11 2 2 2 2 2 3" xfId="21098" xr:uid="{BB5A5B14-3A45-4A34-BEED-E82B3CD599A1}"/>
    <cellStyle name="Separador de milhares 2 2 11 2 2 2 2 2 3 2" xfId="21099" xr:uid="{F76F0192-11EE-41A4-9C79-59E5DC6EFA37}"/>
    <cellStyle name="Separador de milhares 2 2 11 2 2 2 2 2 3 2 2" xfId="27965" xr:uid="{2503D5B3-69BD-43A0-BF65-81F9F4C1043C}"/>
    <cellStyle name="Separador de milhares 2 2 11 2 2 2 2 2 3 3" xfId="27964" xr:uid="{50B4B6A0-0E98-480C-8DDF-F5D61971E74C}"/>
    <cellStyle name="Separador de milhares 2 2 11 2 2 2 2 2 4" xfId="27958" xr:uid="{9E9C40A5-F74F-43BB-897D-639D2E845F24}"/>
    <cellStyle name="Separador de milhares 2 2 11 2 2 2 2 3" xfId="21100" xr:uid="{558638EA-0294-4FC5-B24B-BCBB35AECA41}"/>
    <cellStyle name="Separador de milhares 2 2 11 2 2 2 2 3 2" xfId="21101" xr:uid="{DDD56884-B386-40F5-90F8-202A2C0D0B70}"/>
    <cellStyle name="Separador de milhares 2 2 11 2 2 2 2 3 2 2" xfId="21102" xr:uid="{AB7B18FC-E3B1-4FE1-AEC9-A69FF3175B00}"/>
    <cellStyle name="Separador de milhares 2 2 11 2 2 2 2 3 2 2 2" xfId="27968" xr:uid="{0F7CC163-A86B-4CBD-B3FC-251ACC12D47B}"/>
    <cellStyle name="Separador de milhares 2 2 11 2 2 2 2 3 2 3" xfId="27967" xr:uid="{695D7739-2648-4258-9CB7-E4D78EE64608}"/>
    <cellStyle name="Separador de milhares 2 2 11 2 2 2 2 3 3" xfId="27966" xr:uid="{A66ABB33-BC2E-40ED-BCD3-045BEAB0F929}"/>
    <cellStyle name="Separador de milhares 2 2 11 2 2 2 2 4" xfId="21103" xr:uid="{312C90A6-4E95-4A14-857A-91627CB30662}"/>
    <cellStyle name="Separador de milhares 2 2 11 2 2 2 2 4 2" xfId="27969" xr:uid="{D580EE1B-A1A9-4519-ABA8-7823E31D5A8E}"/>
    <cellStyle name="Separador de milhares 2 2 11 2 2 2 2 5" xfId="27957" xr:uid="{ACE33835-A9CF-422F-9BF0-AEE8AB559DD9}"/>
    <cellStyle name="Separador de milhares 2 2 11 2 2 2 3" xfId="21104" xr:uid="{5D75726E-3648-4AD7-B4AB-474B3DFB4060}"/>
    <cellStyle name="Separador de milhares 2 2 11 2 2 2 3 2" xfId="21105" xr:uid="{0D4411E3-DF68-42AB-A11E-EE958850132E}"/>
    <cellStyle name="Separador de milhares 2 2 11 2 2 2 3 2 2" xfId="21106" xr:uid="{5BD51CB1-30E0-4D41-BA06-09ECA4B83872}"/>
    <cellStyle name="Separador de milhares 2 2 11 2 2 2 3 2 2 2" xfId="21107" xr:uid="{21B15B16-6978-46EC-B266-4CCA7A8198E1}"/>
    <cellStyle name="Separador de milhares 2 2 11 2 2 2 3 2 2 2 2" xfId="27973" xr:uid="{B8792136-302A-4576-84F8-5D2C5D51D241}"/>
    <cellStyle name="Separador de milhares 2 2 11 2 2 2 3 2 2 3" xfId="27972" xr:uid="{8A15C496-9AC2-4B52-B151-6FA4329E9C14}"/>
    <cellStyle name="Separador de milhares 2 2 11 2 2 2 3 2 3" xfId="27971" xr:uid="{D11A1219-6523-4286-A8BC-91D0E65F88E4}"/>
    <cellStyle name="Separador de milhares 2 2 11 2 2 2 3 3" xfId="21108" xr:uid="{A986BF29-A673-4611-9508-82F499C7EB37}"/>
    <cellStyle name="Separador de milhares 2 2 11 2 2 2 3 3 2" xfId="27974" xr:uid="{AF7DD53F-7E54-4FEC-BC4D-38AB6DBD1D48}"/>
    <cellStyle name="Separador de milhares 2 2 11 2 2 2 3 4" xfId="27970" xr:uid="{1B44DF3E-B587-438E-804E-6041BC7DC239}"/>
    <cellStyle name="Separador de milhares 2 2 11 2 2 2 4" xfId="21109" xr:uid="{E381BFD0-2601-41E1-B34D-55FB867C6CDC}"/>
    <cellStyle name="Separador de milhares 2 2 11 2 2 2 4 2" xfId="21110" xr:uid="{F3D3CE8C-1EF7-4101-AD75-A6424D9C36A6}"/>
    <cellStyle name="Separador de milhares 2 2 11 2 2 2 4 2 2" xfId="27976" xr:uid="{D1764534-95A2-4259-9B0B-DD58CE71B41A}"/>
    <cellStyle name="Separador de milhares 2 2 11 2 2 2 4 3" xfId="27975" xr:uid="{BBA41326-4833-4AF6-895C-9944B546FA60}"/>
    <cellStyle name="Separador de milhares 2 2 11 2 2 2 5" xfId="27956" xr:uid="{EBAD6BBC-6DBF-4225-82D0-8D0A90F56AEB}"/>
    <cellStyle name="Separador de milhares 2 2 11 2 2 3" xfId="21111" xr:uid="{8A437BFF-2C67-48FC-A8AB-8DC1F92D26CC}"/>
    <cellStyle name="Separador de milhares 2 2 11 2 2 3 2" xfId="21112" xr:uid="{8074F34C-2FF0-4376-993F-E4C2C0FE8CB8}"/>
    <cellStyle name="Separador de milhares 2 2 11 2 2 3 2 2" xfId="21113" xr:uid="{1631E4A8-642C-4FF3-BE7C-5A5C429F8367}"/>
    <cellStyle name="Separador de milhares 2 2 11 2 2 3 2 2 2" xfId="21114" xr:uid="{5F34A42B-D506-498C-90A4-EA4433B93B0D}"/>
    <cellStyle name="Separador de milhares 2 2 11 2 2 3 2 2 2 2" xfId="21115" xr:uid="{3435CFAD-11D7-4472-9897-4275F0C70D4E}"/>
    <cellStyle name="Separador de milhares 2 2 11 2 2 3 2 2 2 2 2" xfId="27981" xr:uid="{E71E3A71-B995-4F76-8260-12DD86926FF3}"/>
    <cellStyle name="Separador de milhares 2 2 11 2 2 3 2 2 2 3" xfId="27980" xr:uid="{A2EFC53B-31F5-41D8-A05A-963ECB658A96}"/>
    <cellStyle name="Separador de milhares 2 2 11 2 2 3 2 2 3" xfId="27979" xr:uid="{3445EAF4-5EB6-4B08-A72F-2D18A2C7596D}"/>
    <cellStyle name="Separador de milhares 2 2 11 2 2 3 2 3" xfId="21116" xr:uid="{C4E07BF4-0719-4284-99CD-CD1B0B7A1633}"/>
    <cellStyle name="Separador de milhares 2 2 11 2 2 3 2 3 2" xfId="27982" xr:uid="{8270190A-0AC3-4032-AF47-5C46E803516A}"/>
    <cellStyle name="Separador de milhares 2 2 11 2 2 3 2 4" xfId="27978" xr:uid="{CB42F79D-D16D-46A5-9961-14F2F6AB88FB}"/>
    <cellStyle name="Separador de milhares 2 2 11 2 2 3 3" xfId="21117" xr:uid="{EDA145EE-19EF-4FCE-B87C-975F0F1A08E7}"/>
    <cellStyle name="Separador de milhares 2 2 11 2 2 3 3 2" xfId="21118" xr:uid="{43239A8C-2AFB-4D0E-BA18-4D7E3AE3A9BC}"/>
    <cellStyle name="Separador de milhares 2 2 11 2 2 3 3 2 2" xfId="27984" xr:uid="{5967F7A1-B786-476D-8CE6-A1CC80CCBF19}"/>
    <cellStyle name="Separador de milhares 2 2 11 2 2 3 3 3" xfId="27983" xr:uid="{8E7A4B7E-0656-4E4F-8AD1-D3C7E13AA9B7}"/>
    <cellStyle name="Separador de milhares 2 2 11 2 2 3 4" xfId="27977" xr:uid="{943AB22A-B58C-4B6C-BE51-723D46A5F61E}"/>
    <cellStyle name="Separador de milhares 2 2 11 2 2 4" xfId="21119" xr:uid="{408A90BD-D166-4D9B-A47E-8016DF66C052}"/>
    <cellStyle name="Separador de milhares 2 2 11 2 2 4 2" xfId="21120" xr:uid="{7BF51964-704E-4683-8459-1244FA16E952}"/>
    <cellStyle name="Separador de milhares 2 2 11 2 2 4 2 2" xfId="21121" xr:uid="{656819A4-361D-4056-A2E8-DCCF08886E0E}"/>
    <cellStyle name="Separador de milhares 2 2 11 2 2 4 2 2 2" xfId="27987" xr:uid="{517A6329-D158-45F3-85F4-0460744ADC93}"/>
    <cellStyle name="Separador de milhares 2 2 11 2 2 4 2 3" xfId="27986" xr:uid="{2745351B-150D-4588-9DF0-E67BE79A5999}"/>
    <cellStyle name="Separador de milhares 2 2 11 2 2 4 3" xfId="27985" xr:uid="{FCF32242-8D05-4F40-A2F1-D9B3CFD12259}"/>
    <cellStyle name="Separador de milhares 2 2 11 2 2 5" xfId="21122" xr:uid="{023737FA-2D52-42D4-ACEE-88A14D3CE290}"/>
    <cellStyle name="Separador de milhares 2 2 11 2 2 5 2" xfId="27988" xr:uid="{84C25979-03C6-4161-AF6D-DF082BDE60F3}"/>
    <cellStyle name="Separador de milhares 2 2 11 2 2 6" xfId="27955" xr:uid="{1C7F0C16-7266-4C8C-8CB4-CD57E1B7995B}"/>
    <cellStyle name="Separador de milhares 2 2 11 2 3" xfId="21123" xr:uid="{6E3D3220-1D3C-48EF-880D-4308E5854A86}"/>
    <cellStyle name="Separador de milhares 2 2 11 2 3 2" xfId="21124" xr:uid="{7AD33B76-E972-48FB-9A30-7D84157F1457}"/>
    <cellStyle name="Separador de milhares 2 2 11 2 3 2 2" xfId="21125" xr:uid="{03396D3A-F696-4AF5-B90F-0D45E808A4AE}"/>
    <cellStyle name="Separador de milhares 2 2 11 2 3 2 2 2" xfId="21126" xr:uid="{7321FA19-B194-484D-BDA4-9A9F5F9F895B}"/>
    <cellStyle name="Separador de milhares 2 2 11 2 3 2 2 2 2" xfId="21127" xr:uid="{8A61130E-3612-4095-A609-21E8331093F2}"/>
    <cellStyle name="Separador de milhares 2 2 11 2 3 2 2 2 2 2" xfId="21128" xr:uid="{5CC9F78B-EE78-4E65-AEF0-595CA8485191}"/>
    <cellStyle name="Separador de milhares 2 2 11 2 3 2 2 2 2 2 2" xfId="27994" xr:uid="{D0EAA96D-C71B-4E70-B371-95DA956ABFA0}"/>
    <cellStyle name="Separador de milhares 2 2 11 2 3 2 2 2 2 3" xfId="27993" xr:uid="{BC9DB0B0-31F9-40E4-9A2F-447FF4C2B9B1}"/>
    <cellStyle name="Separador de milhares 2 2 11 2 3 2 2 2 3" xfId="27992" xr:uid="{11D8FE29-F507-4FD1-B64B-4B74479FCB36}"/>
    <cellStyle name="Separador de milhares 2 2 11 2 3 2 2 3" xfId="21129" xr:uid="{293F4DB9-27D7-45CF-AA2F-F885E8E8576B}"/>
    <cellStyle name="Separador de milhares 2 2 11 2 3 2 2 3 2" xfId="27995" xr:uid="{B63C8308-14E3-44F5-BF07-5A05C305C85B}"/>
    <cellStyle name="Separador de milhares 2 2 11 2 3 2 2 4" xfId="27991" xr:uid="{9C44B08D-0CC0-4579-9BA1-4CE74B563580}"/>
    <cellStyle name="Separador de milhares 2 2 11 2 3 2 3" xfId="21130" xr:uid="{2C095FFA-8D56-40D5-9B11-8E92CBC36E78}"/>
    <cellStyle name="Separador de milhares 2 2 11 2 3 2 3 2" xfId="21131" xr:uid="{0765B585-CF92-41D8-AEF8-8E04B305B392}"/>
    <cellStyle name="Separador de milhares 2 2 11 2 3 2 3 2 2" xfId="27997" xr:uid="{2A848D84-645B-4204-B91B-4459967C2E92}"/>
    <cellStyle name="Separador de milhares 2 2 11 2 3 2 3 3" xfId="27996" xr:uid="{D5F75C5F-7CEF-4C2D-A149-5F431F86E485}"/>
    <cellStyle name="Separador de milhares 2 2 11 2 3 2 4" xfId="27990" xr:uid="{424BC7C3-6637-4EAB-A52E-6D87D7553D54}"/>
    <cellStyle name="Separador de milhares 2 2 11 2 3 3" xfId="21132" xr:uid="{3AECACFA-21CB-417E-A6AA-9839E9ED035D}"/>
    <cellStyle name="Separador de milhares 2 2 11 2 3 3 2" xfId="21133" xr:uid="{AB7AD5BA-0792-43B9-A87D-A845F925D81E}"/>
    <cellStyle name="Separador de milhares 2 2 11 2 3 3 2 2" xfId="21134" xr:uid="{3C3FD7D6-182A-4A24-B338-34B07725BF27}"/>
    <cellStyle name="Separador de milhares 2 2 11 2 3 3 2 2 2" xfId="28000" xr:uid="{D7CF5053-4174-4B05-8E83-B026A37DB553}"/>
    <cellStyle name="Separador de milhares 2 2 11 2 3 3 2 3" xfId="27999" xr:uid="{6934D3B4-05EE-4775-A359-C29F12CBF32A}"/>
    <cellStyle name="Separador de milhares 2 2 11 2 3 3 3" xfId="27998" xr:uid="{BE22512D-1459-4D48-86A6-97C36886528E}"/>
    <cellStyle name="Separador de milhares 2 2 11 2 3 4" xfId="21135" xr:uid="{15CD11B8-76D7-45CA-92A1-512DC384C752}"/>
    <cellStyle name="Separador de milhares 2 2 11 2 3 4 2" xfId="28001" xr:uid="{63A52986-50BD-4BFA-A806-80A739BC7BF4}"/>
    <cellStyle name="Separador de milhares 2 2 11 2 3 5" xfId="27989" xr:uid="{95D94DA2-F8DD-4F13-9128-589B5D5D5082}"/>
    <cellStyle name="Separador de milhares 2 2 11 2 4" xfId="21136" xr:uid="{25D66DCB-4A0B-4FDB-9869-BA25761BA929}"/>
    <cellStyle name="Separador de milhares 2 2 11 2 4 2" xfId="21137" xr:uid="{52EB84FD-EB89-40A3-A0AB-0A1F9C05F010}"/>
    <cellStyle name="Separador de milhares 2 2 11 2 4 2 2" xfId="21138" xr:uid="{1FCE9F4F-2F00-44F0-BDD3-FA4A76412B31}"/>
    <cellStyle name="Separador de milhares 2 2 11 2 4 2 2 2" xfId="21139" xr:uid="{8ACD7B8F-500A-4A29-A962-19C30BBCFB0E}"/>
    <cellStyle name="Separador de milhares 2 2 11 2 4 2 2 2 2" xfId="28005" xr:uid="{A866920F-55C6-4209-8D39-25AD00724373}"/>
    <cellStyle name="Separador de milhares 2 2 11 2 4 2 2 3" xfId="28004" xr:uid="{5D435BF1-4AAE-4116-99CC-F0E561D149D0}"/>
    <cellStyle name="Separador de milhares 2 2 11 2 4 2 3" xfId="28003" xr:uid="{B2B715D1-9AF9-4028-B37B-B6240A195CCE}"/>
    <cellStyle name="Separador de milhares 2 2 11 2 4 3" xfId="21140" xr:uid="{5431554E-D04B-4F86-B11D-D2F58F6B1C22}"/>
    <cellStyle name="Separador de milhares 2 2 11 2 4 3 2" xfId="28006" xr:uid="{1032FCD5-10EA-4361-A679-FA5CA0B63344}"/>
    <cellStyle name="Separador de milhares 2 2 11 2 4 4" xfId="28002" xr:uid="{6A955241-F4E5-4C0E-B793-E6B944F8EEA2}"/>
    <cellStyle name="Separador de milhares 2 2 11 2 5" xfId="21141" xr:uid="{BE5C22B1-6D3E-45F1-A7DC-722414BF12EF}"/>
    <cellStyle name="Separador de milhares 2 2 11 2 5 2" xfId="21142" xr:uid="{BF52FA61-5D2B-4201-9012-250AAB6FBC69}"/>
    <cellStyle name="Separador de milhares 2 2 11 2 5 2 2" xfId="28008" xr:uid="{5A4122C3-54C1-48F2-8A49-07C683430BD1}"/>
    <cellStyle name="Separador de milhares 2 2 11 2 5 3" xfId="28007" xr:uid="{7818D6C5-808B-48B3-80A2-C10737C3D36D}"/>
    <cellStyle name="Separador de milhares 2 2 11 2 6" xfId="27954" xr:uid="{A468D696-8896-4E03-B32C-42A353FF5B33}"/>
    <cellStyle name="Separador de milhares 2 2 11 3" xfId="21143" xr:uid="{FEBB7315-D650-49C6-B077-0A3D5718CFD5}"/>
    <cellStyle name="Separador de milhares 2 2 11 3 2" xfId="21144" xr:uid="{913BC33E-83B7-47CA-B7CB-887A4E31DE9C}"/>
    <cellStyle name="Separador de milhares 2 2 11 3 2 2" xfId="21145" xr:uid="{BD6A9E97-1713-437C-9F9B-62D866B52895}"/>
    <cellStyle name="Separador de milhares 2 2 11 3 2 2 2" xfId="21146" xr:uid="{9A7FBA78-3298-4BF9-9BB7-FC5EF7D66C45}"/>
    <cellStyle name="Separador de milhares 2 2 11 3 2 2 2 2" xfId="21147" xr:uid="{0A62162D-787E-44C2-A42F-7982EDCA9C38}"/>
    <cellStyle name="Separador de milhares 2 2 11 3 2 2 2 2 2" xfId="21148" xr:uid="{F48CF448-73A2-4A8C-966F-DD0478B9A770}"/>
    <cellStyle name="Separador de milhares 2 2 11 3 2 2 2 2 2 2" xfId="21149" xr:uid="{FB06BC78-CEF8-42B4-A475-CDBD78A68C27}"/>
    <cellStyle name="Separador de milhares 2 2 11 3 2 2 2 2 2 2 2" xfId="28015" xr:uid="{C818B5E0-DD60-44E7-BD7B-29C6E207DF66}"/>
    <cellStyle name="Separador de milhares 2 2 11 3 2 2 2 2 2 3" xfId="28014" xr:uid="{DB6B7E1E-CB1D-4DC7-B602-CCB36D5C6EA4}"/>
    <cellStyle name="Separador de milhares 2 2 11 3 2 2 2 2 3" xfId="28013" xr:uid="{A95CA509-6543-49EA-9320-C0A4EF31E715}"/>
    <cellStyle name="Separador de milhares 2 2 11 3 2 2 2 3" xfId="21150" xr:uid="{E61E8A36-7801-4C20-AF31-4422B12A0544}"/>
    <cellStyle name="Separador de milhares 2 2 11 3 2 2 2 3 2" xfId="28016" xr:uid="{34F04C43-C1F7-45EF-AA9C-A36785E848C9}"/>
    <cellStyle name="Separador de milhares 2 2 11 3 2 2 2 4" xfId="28012" xr:uid="{04D893AF-6064-4478-B931-C86CA5A7B13E}"/>
    <cellStyle name="Separador de milhares 2 2 11 3 2 2 3" xfId="21151" xr:uid="{8C8FE11E-2BF0-4E0F-9E71-EA2A66F88EB8}"/>
    <cellStyle name="Separador de milhares 2 2 11 3 2 2 3 2" xfId="21152" xr:uid="{86A3E34F-2B93-45E2-AEBD-26C4917B2C29}"/>
    <cellStyle name="Separador de milhares 2 2 11 3 2 2 3 2 2" xfId="28018" xr:uid="{A51A9EB0-5E5F-4658-AD0C-67A7739A4116}"/>
    <cellStyle name="Separador de milhares 2 2 11 3 2 2 3 3" xfId="28017" xr:uid="{0CAE9005-5993-47D8-A06E-ADB149E6126B}"/>
    <cellStyle name="Separador de milhares 2 2 11 3 2 2 4" xfId="28011" xr:uid="{C38571B0-2BB7-4504-A811-9A470C566D0C}"/>
    <cellStyle name="Separador de milhares 2 2 11 3 2 3" xfId="21153" xr:uid="{E208E57B-B8F9-4F67-8B5C-6374FE29A967}"/>
    <cellStyle name="Separador de milhares 2 2 11 3 2 3 2" xfId="21154" xr:uid="{3FE36FB9-076D-4DC1-9EE0-7E3D038AB3D3}"/>
    <cellStyle name="Separador de milhares 2 2 11 3 2 3 2 2" xfId="21155" xr:uid="{31AB123A-2F0A-4C48-967D-8CA6A8C704CD}"/>
    <cellStyle name="Separador de milhares 2 2 11 3 2 3 2 2 2" xfId="28021" xr:uid="{011179B5-CCED-4840-9317-C8259A30B637}"/>
    <cellStyle name="Separador de milhares 2 2 11 3 2 3 2 3" xfId="28020" xr:uid="{70C7BF3E-B23C-49E6-944E-D94810E0B729}"/>
    <cellStyle name="Separador de milhares 2 2 11 3 2 3 3" xfId="28019" xr:uid="{A2986CD3-335A-4CE7-8751-5FEAF73BFE44}"/>
    <cellStyle name="Separador de milhares 2 2 11 3 2 4" xfId="21156" xr:uid="{EC7160D9-EDF3-47FE-8923-2CCE551F78DB}"/>
    <cellStyle name="Separador de milhares 2 2 11 3 2 4 2" xfId="28022" xr:uid="{5BFA17EF-167B-4207-9553-9919BF081BE2}"/>
    <cellStyle name="Separador de milhares 2 2 11 3 2 5" xfId="28010" xr:uid="{3704ECDF-0572-483D-81BA-6812E908E67F}"/>
    <cellStyle name="Separador de milhares 2 2 11 3 3" xfId="21157" xr:uid="{0EB331C9-5FA1-418F-B85C-C0BF3A0D9A0F}"/>
    <cellStyle name="Separador de milhares 2 2 11 3 3 2" xfId="21158" xr:uid="{02F3BCCA-A8B9-45D7-B321-589710D5626E}"/>
    <cellStyle name="Separador de milhares 2 2 11 3 3 2 2" xfId="21159" xr:uid="{45E27591-B270-488E-AE5C-840806F08E7E}"/>
    <cellStyle name="Separador de milhares 2 2 11 3 3 2 2 2" xfId="21160" xr:uid="{EB72DD69-8989-4757-B070-201736DB1AC6}"/>
    <cellStyle name="Separador de milhares 2 2 11 3 3 2 2 2 2" xfId="28026" xr:uid="{9D0A710A-4271-4B02-AFE2-22DFD72B77E7}"/>
    <cellStyle name="Separador de milhares 2 2 11 3 3 2 2 3" xfId="28025" xr:uid="{20E97D3E-DD57-4ED1-B2D4-ACFF03A15828}"/>
    <cellStyle name="Separador de milhares 2 2 11 3 3 2 3" xfId="28024" xr:uid="{BB53FBFD-BDC3-4922-95BB-F0E6C5AE1397}"/>
    <cellStyle name="Separador de milhares 2 2 11 3 3 3" xfId="21161" xr:uid="{A8F888F5-744B-45B7-94EF-E46D2EC63E67}"/>
    <cellStyle name="Separador de milhares 2 2 11 3 3 3 2" xfId="28027" xr:uid="{29826BE4-EEB7-4E83-BFF5-54B52D18E62C}"/>
    <cellStyle name="Separador de milhares 2 2 11 3 3 4" xfId="28023" xr:uid="{81D07763-6529-4D80-AA8E-3AC64D6CA9CD}"/>
    <cellStyle name="Separador de milhares 2 2 11 3 4" xfId="21162" xr:uid="{98C38CDC-9EC2-468E-8A6E-697DA663CBDA}"/>
    <cellStyle name="Separador de milhares 2 2 11 3 4 2" xfId="21163" xr:uid="{F5162211-67B2-4218-BC02-FD1442088981}"/>
    <cellStyle name="Separador de milhares 2 2 11 3 4 2 2" xfId="28029" xr:uid="{12A74F3D-19FC-46AB-B371-CE2D304F396A}"/>
    <cellStyle name="Separador de milhares 2 2 11 3 4 3" xfId="28028" xr:uid="{37A30E14-DA25-4854-B4D4-BE689579BA52}"/>
    <cellStyle name="Separador de milhares 2 2 11 3 5" xfId="28009" xr:uid="{3EE9BE54-3159-42F3-B7E6-8EE3AEF76BDD}"/>
    <cellStyle name="Separador de milhares 2 2 11 4" xfId="21164" xr:uid="{13490753-BF20-42F9-9DD1-E9648F7A993F}"/>
    <cellStyle name="Separador de milhares 2 2 11 4 2" xfId="21165" xr:uid="{FD685784-6BDD-4539-8542-4A0B5BE55DD7}"/>
    <cellStyle name="Separador de milhares 2 2 11 4 2 2" xfId="21166" xr:uid="{599ED80E-1393-4045-8FBF-672CF578BB75}"/>
    <cellStyle name="Separador de milhares 2 2 11 4 2 2 2" xfId="21167" xr:uid="{5511686E-4233-4D2E-B879-C5F8256AF279}"/>
    <cellStyle name="Separador de milhares 2 2 11 4 2 2 2 2" xfId="21168" xr:uid="{FB36484E-A770-4DE2-835C-B73DE592F758}"/>
    <cellStyle name="Separador de milhares 2 2 11 4 2 2 2 2 2" xfId="28034" xr:uid="{EECFD114-9745-43E1-8A26-5635ED70A966}"/>
    <cellStyle name="Separador de milhares 2 2 11 4 2 2 2 3" xfId="28033" xr:uid="{08E9773F-C097-49B2-8405-308916E6152B}"/>
    <cellStyle name="Separador de milhares 2 2 11 4 2 2 3" xfId="28032" xr:uid="{0A064E64-AFA1-4329-8631-69E66D9A9DAC}"/>
    <cellStyle name="Separador de milhares 2 2 11 4 2 3" xfId="21169" xr:uid="{31550338-ECB5-489C-8BE8-331DE6A562FA}"/>
    <cellStyle name="Separador de milhares 2 2 11 4 2 3 2" xfId="28035" xr:uid="{D9B34670-5F32-47D0-B4F1-EC7C6E5E3F4C}"/>
    <cellStyle name="Separador de milhares 2 2 11 4 2 4" xfId="28031" xr:uid="{1E272053-4B09-421F-AAB4-94FD312EC6F5}"/>
    <cellStyle name="Separador de milhares 2 2 11 4 3" xfId="21170" xr:uid="{C9BCA81B-66DA-4083-AA61-A0DD98DD838F}"/>
    <cellStyle name="Separador de milhares 2 2 11 4 3 2" xfId="21171" xr:uid="{67E401C5-A40F-4A12-B5B2-E5C6C46872AA}"/>
    <cellStyle name="Separador de milhares 2 2 11 4 3 2 2" xfId="28037" xr:uid="{8BB6468A-9086-4367-B1B1-CEF38764222E}"/>
    <cellStyle name="Separador de milhares 2 2 11 4 3 3" xfId="28036" xr:uid="{5CD40E84-4227-41FC-82E0-3F31DD7AB84D}"/>
    <cellStyle name="Separador de milhares 2 2 11 4 4" xfId="28030" xr:uid="{D12EF683-09AD-461E-BE6E-6FD909F437F5}"/>
    <cellStyle name="Separador de milhares 2 2 11 5" xfId="21172" xr:uid="{FF40C362-9A72-4EE5-B8E6-8DE1E87A1B2F}"/>
    <cellStyle name="Separador de milhares 2 2 11 5 2" xfId="21173" xr:uid="{C08D9B11-2A60-4C39-BCE1-C44B4496A6DF}"/>
    <cellStyle name="Separador de milhares 2 2 11 5 2 2" xfId="21174" xr:uid="{06F60E3D-FAF0-4063-B2B4-C7F03A3061E5}"/>
    <cellStyle name="Separador de milhares 2 2 11 5 2 2 2" xfId="28040" xr:uid="{D86241BE-A445-4978-807B-CB5A257EC37F}"/>
    <cellStyle name="Separador de milhares 2 2 11 5 2 3" xfId="28039" xr:uid="{18B3E5C4-9EE8-4AA3-B53D-3C2C7ED770DF}"/>
    <cellStyle name="Separador de milhares 2 2 11 5 3" xfId="28038" xr:uid="{AD437C60-EE13-455A-946B-FD4C5B7231BE}"/>
    <cellStyle name="Separador de milhares 2 2 11 6" xfId="21175" xr:uid="{83EE13B4-D7B3-44C1-9B2C-26FE3A6D6850}"/>
    <cellStyle name="Separador de milhares 2 2 11 6 2" xfId="28041" xr:uid="{909A41FF-E81F-4D02-99A3-74A4A6F790CE}"/>
    <cellStyle name="Separador de milhares 2 2 11 7" xfId="27953" xr:uid="{B553C819-1B62-42B5-974B-5FE968B2B184}"/>
    <cellStyle name="Separador de milhares 2 2 12" xfId="21176" xr:uid="{B71E3038-F905-4043-869A-BFCB23F2BBE3}"/>
    <cellStyle name="Separador de milhares 2 2 12 2" xfId="21177" xr:uid="{7169DC89-941A-4A26-A932-162B37AAD263}"/>
    <cellStyle name="Separador de milhares 2 2 12 2 2" xfId="21178" xr:uid="{37C0F193-A80F-472C-8179-BEFD4D4C1991}"/>
    <cellStyle name="Separador de milhares 2 2 12 2 2 2" xfId="21179" xr:uid="{5704C97A-695E-460C-B9D2-33FBD8E76713}"/>
    <cellStyle name="Separador de milhares 2 2 12 2 2 2 2" xfId="21180" xr:uid="{2B2AA1BA-418C-4657-9F6E-E85A6B5F5CC1}"/>
    <cellStyle name="Separador de milhares 2 2 12 2 2 2 2 2" xfId="21181" xr:uid="{66F35B27-A92E-4BD0-B4B7-EC85810A83EC}"/>
    <cellStyle name="Separador de milhares 2 2 12 2 2 2 2 2 2" xfId="21182" xr:uid="{D4E8F413-D88D-4367-A22F-9E71FBE6FB90}"/>
    <cellStyle name="Separador de milhares 2 2 12 2 2 2 2 2 2 2" xfId="21183" xr:uid="{9929F8F2-C6C5-447E-8D06-E9D67C157DEA}"/>
    <cellStyle name="Separador de milhares 2 2 12 2 2 2 2 2 2 2 2" xfId="28049" xr:uid="{DDB03811-5BEC-4273-92AD-1AFB492F4F99}"/>
    <cellStyle name="Separador de milhares 2 2 12 2 2 2 2 2 2 3" xfId="28048" xr:uid="{26047CA4-B827-402C-AA44-C0821C4092CB}"/>
    <cellStyle name="Separador de milhares 2 2 12 2 2 2 2 2 3" xfId="28047" xr:uid="{8206BA64-AEB0-49D7-B293-457D72A265C8}"/>
    <cellStyle name="Separador de milhares 2 2 12 2 2 2 2 3" xfId="21184" xr:uid="{9F89E842-7CB7-4BBE-A3D0-993349E7E0E8}"/>
    <cellStyle name="Separador de milhares 2 2 12 2 2 2 2 3 2" xfId="28050" xr:uid="{D8E8104A-CF53-483E-9647-6C7A5E069384}"/>
    <cellStyle name="Separador de milhares 2 2 12 2 2 2 2 4" xfId="28046" xr:uid="{78111B06-EBDC-433E-97D8-34E17793B762}"/>
    <cellStyle name="Separador de milhares 2 2 12 2 2 2 3" xfId="21185" xr:uid="{4B897D76-99C5-4105-A9D8-F5589114C5F6}"/>
    <cellStyle name="Separador de milhares 2 2 12 2 2 2 3 2" xfId="21186" xr:uid="{3B513D74-160A-46E6-8B9C-DDFE99B3B9A8}"/>
    <cellStyle name="Separador de milhares 2 2 12 2 2 2 3 2 2" xfId="28052" xr:uid="{8A55A1CA-30D2-4D2B-B811-BCE621F04677}"/>
    <cellStyle name="Separador de milhares 2 2 12 2 2 2 3 3" xfId="28051" xr:uid="{9900880A-3B48-42EA-82EE-6626AF847700}"/>
    <cellStyle name="Separador de milhares 2 2 12 2 2 2 4" xfId="28045" xr:uid="{87379581-65B0-4A1A-8BAF-7ADEECC45C4F}"/>
    <cellStyle name="Separador de milhares 2 2 12 2 2 3" xfId="21187" xr:uid="{9C264FA1-4F9B-4B09-968F-0E78549A025D}"/>
    <cellStyle name="Separador de milhares 2 2 12 2 2 3 2" xfId="21188" xr:uid="{F9D1E408-128D-4E04-9BDC-6952345828E7}"/>
    <cellStyle name="Separador de milhares 2 2 12 2 2 3 2 2" xfId="21189" xr:uid="{A63271D3-5FC5-4F7B-9022-836BD81154CC}"/>
    <cellStyle name="Separador de milhares 2 2 12 2 2 3 2 2 2" xfId="28055" xr:uid="{D2862E63-B1BE-431A-AF2B-B15771E9FA05}"/>
    <cellStyle name="Separador de milhares 2 2 12 2 2 3 2 3" xfId="28054" xr:uid="{44633685-7A49-41C3-9E39-F7744F89D89D}"/>
    <cellStyle name="Separador de milhares 2 2 12 2 2 3 3" xfId="28053" xr:uid="{992A9FD8-9D04-4872-9742-AA7A0D8FDAF1}"/>
    <cellStyle name="Separador de milhares 2 2 12 2 2 4" xfId="21190" xr:uid="{C27D18D4-1A1E-4C8B-8277-373DDE2F9809}"/>
    <cellStyle name="Separador de milhares 2 2 12 2 2 4 2" xfId="28056" xr:uid="{F76E0366-5532-42FA-8DD2-CD1EC4C796CA}"/>
    <cellStyle name="Separador de milhares 2 2 12 2 2 5" xfId="28044" xr:uid="{74E47A66-354D-42DB-B2F4-0ECE9B5D241B}"/>
    <cellStyle name="Separador de milhares 2 2 12 2 3" xfId="21191" xr:uid="{780D694B-8BFA-4C57-AB92-6C76A12DB989}"/>
    <cellStyle name="Separador de milhares 2 2 12 2 3 2" xfId="21192" xr:uid="{ED1908E3-5096-46DE-97D0-B2F92BA33199}"/>
    <cellStyle name="Separador de milhares 2 2 12 2 3 2 2" xfId="21193" xr:uid="{A1DE04C8-2FF6-4F33-8E0B-54F0FF2E9D51}"/>
    <cellStyle name="Separador de milhares 2 2 12 2 3 2 2 2" xfId="21194" xr:uid="{C7FABDE4-2578-4CA8-AF2E-D6C1208761F8}"/>
    <cellStyle name="Separador de milhares 2 2 12 2 3 2 2 2 2" xfId="28060" xr:uid="{3EEB8F6C-61F8-44CD-BB15-DFCEB8CB8406}"/>
    <cellStyle name="Separador de milhares 2 2 12 2 3 2 2 3" xfId="28059" xr:uid="{4424DF8B-FAD3-4AD3-8A68-638E5E3BD12A}"/>
    <cellStyle name="Separador de milhares 2 2 12 2 3 2 3" xfId="28058" xr:uid="{78B71F03-216C-487E-BE98-77FB92373A51}"/>
    <cellStyle name="Separador de milhares 2 2 12 2 3 3" xfId="21195" xr:uid="{48E1AB63-FB87-45A3-90DA-CED98FBA53AD}"/>
    <cellStyle name="Separador de milhares 2 2 12 2 3 3 2" xfId="28061" xr:uid="{00F168B8-6C7E-4CE0-AC93-7693212EE6BD}"/>
    <cellStyle name="Separador de milhares 2 2 12 2 3 4" xfId="28057" xr:uid="{82E16622-8184-4534-A87A-7285F7C60838}"/>
    <cellStyle name="Separador de milhares 2 2 12 2 4" xfId="21196" xr:uid="{40627035-EB3E-41BD-A001-DCD9130E287B}"/>
    <cellStyle name="Separador de milhares 2 2 12 2 4 2" xfId="21197" xr:uid="{3C23F23B-2326-4BDF-B6FC-3A95F04A6896}"/>
    <cellStyle name="Separador de milhares 2 2 12 2 4 2 2" xfId="28063" xr:uid="{A09582F2-EAD2-40CE-AB86-5FDAF28DBC25}"/>
    <cellStyle name="Separador de milhares 2 2 12 2 4 3" xfId="28062" xr:uid="{91B67360-3FCA-4FE0-A901-6570E3AFC805}"/>
    <cellStyle name="Separador de milhares 2 2 12 2 5" xfId="28043" xr:uid="{325E25A5-B0C4-48EF-9D16-608D4E0E51B9}"/>
    <cellStyle name="Separador de milhares 2 2 12 3" xfId="21198" xr:uid="{95630B34-9494-4BE6-8CC7-C4910E20AC1F}"/>
    <cellStyle name="Separador de milhares 2 2 12 3 2" xfId="21199" xr:uid="{6FD6D6D7-2C50-4311-97AE-EE34EC74178E}"/>
    <cellStyle name="Separador de milhares 2 2 12 3 2 2" xfId="21200" xr:uid="{1291CC70-8F66-4052-BCB5-5FCBC486C48F}"/>
    <cellStyle name="Separador de milhares 2 2 12 3 2 2 2" xfId="21201" xr:uid="{CA92E61C-1096-4C72-946E-038917588F11}"/>
    <cellStyle name="Separador de milhares 2 2 12 3 2 2 2 2" xfId="21202" xr:uid="{03C8752B-2544-4E81-B2D0-4616A4E6A791}"/>
    <cellStyle name="Separador de milhares 2 2 12 3 2 2 2 2 2" xfId="28068" xr:uid="{07E70B62-D83C-4B38-A642-BAAA8C312B6E}"/>
    <cellStyle name="Separador de milhares 2 2 12 3 2 2 2 3" xfId="28067" xr:uid="{EF1CD06D-EDE6-4F1C-81B4-EA407A7F1504}"/>
    <cellStyle name="Separador de milhares 2 2 12 3 2 2 3" xfId="28066" xr:uid="{96E6F685-765A-47A1-A2EF-63F435960921}"/>
    <cellStyle name="Separador de milhares 2 2 12 3 2 3" xfId="21203" xr:uid="{8BD1DE77-C6E1-4517-9CDD-0BCECEB432A6}"/>
    <cellStyle name="Separador de milhares 2 2 12 3 2 3 2" xfId="28069" xr:uid="{3B53E8A8-9286-4896-89C9-160744A14B3B}"/>
    <cellStyle name="Separador de milhares 2 2 12 3 2 4" xfId="28065" xr:uid="{5A63EBC6-C804-4C85-AAC8-8F26A8B13911}"/>
    <cellStyle name="Separador de milhares 2 2 12 3 3" xfId="21204" xr:uid="{8A48E729-E8F3-4E28-883C-413379226DD6}"/>
    <cellStyle name="Separador de milhares 2 2 12 3 3 2" xfId="21205" xr:uid="{0C811D8E-7003-4B17-A177-9D75776F8342}"/>
    <cellStyle name="Separador de milhares 2 2 12 3 3 2 2" xfId="28071" xr:uid="{A61EF947-7A6D-4AA7-B8A3-42B65A274168}"/>
    <cellStyle name="Separador de milhares 2 2 12 3 3 3" xfId="28070" xr:uid="{11C9D1C3-333E-4FC7-89F1-2B5D7D13B62C}"/>
    <cellStyle name="Separador de milhares 2 2 12 3 4" xfId="28064" xr:uid="{6B41E0C1-B401-4F4B-97EB-90801A78C76D}"/>
    <cellStyle name="Separador de milhares 2 2 12 4" xfId="21206" xr:uid="{002B1557-DE29-47DB-A44C-54975E6F7539}"/>
    <cellStyle name="Separador de milhares 2 2 12 4 2" xfId="21207" xr:uid="{737AC09F-F3B4-4501-8975-4859E9C0BA1E}"/>
    <cellStyle name="Separador de milhares 2 2 12 4 2 2" xfId="21208" xr:uid="{BC0AE213-4845-4989-9A93-497439DB93CB}"/>
    <cellStyle name="Separador de milhares 2 2 12 4 2 2 2" xfId="28074" xr:uid="{B3A7F466-39A6-4E52-B7ED-5328FD482204}"/>
    <cellStyle name="Separador de milhares 2 2 12 4 2 3" xfId="28073" xr:uid="{9B77FA05-311C-43E0-95C4-51240E1CC151}"/>
    <cellStyle name="Separador de milhares 2 2 12 4 3" xfId="28072" xr:uid="{7B2C4831-BF70-437C-96B9-4F0E8F6D36A6}"/>
    <cellStyle name="Separador de milhares 2 2 12 5" xfId="21209" xr:uid="{762BAE5D-D198-4625-9259-A962BA1F2E61}"/>
    <cellStyle name="Separador de milhares 2 2 12 5 2" xfId="28075" xr:uid="{BA03BB0C-E775-474D-A289-7AA7E8A002CB}"/>
    <cellStyle name="Separador de milhares 2 2 12 6" xfId="28042" xr:uid="{5B334983-E4F0-4F85-B55B-D56508943233}"/>
    <cellStyle name="Separador de milhares 2 2 13" xfId="21210" xr:uid="{43CC7213-FA08-4667-AE0F-AA2A1F9B5F1C}"/>
    <cellStyle name="Separador de milhares 2 2 13 2" xfId="21211" xr:uid="{D149EA6F-F9CE-413B-A13E-3B08E46EDCDB}"/>
    <cellStyle name="Separador de milhares 2 2 13 2 2" xfId="21212" xr:uid="{C5CD1BC1-DEA7-4ED2-8078-2E6FF97BB749}"/>
    <cellStyle name="Separador de milhares 2 2 13 2 2 2" xfId="21213" xr:uid="{CCE84342-55D9-474C-9C3A-8C79D416C646}"/>
    <cellStyle name="Separador de milhares 2 2 13 2 2 2 2" xfId="21214" xr:uid="{A190F010-87F8-4557-B07D-7C2C0E0AF157}"/>
    <cellStyle name="Separador de milhares 2 2 13 2 2 2 2 2" xfId="21215" xr:uid="{CC119C24-C61D-4BDA-8AC7-477CF9FED51F}"/>
    <cellStyle name="Separador de milhares 2 2 13 2 2 2 2 2 2" xfId="28081" xr:uid="{C90019E0-4420-4127-BA3F-4352F472C808}"/>
    <cellStyle name="Separador de milhares 2 2 13 2 2 2 2 3" xfId="28080" xr:uid="{04F3B628-C3E5-43CC-9C8C-739C17E1EDBE}"/>
    <cellStyle name="Separador de milhares 2 2 13 2 2 2 3" xfId="28079" xr:uid="{4DE190E3-458C-41FA-A9FE-9380A194E51A}"/>
    <cellStyle name="Separador de milhares 2 2 13 2 2 3" xfId="21216" xr:uid="{BD46B031-27DE-442B-BE65-D244CB807E1D}"/>
    <cellStyle name="Separador de milhares 2 2 13 2 2 3 2" xfId="28082" xr:uid="{1322938D-AC0A-41E2-AED8-6578F714B13E}"/>
    <cellStyle name="Separador de milhares 2 2 13 2 2 4" xfId="28078" xr:uid="{9FA65157-1402-46F5-9C82-064D4520EF07}"/>
    <cellStyle name="Separador de milhares 2 2 13 2 3" xfId="21217" xr:uid="{A8C4A021-DEFF-4982-8C73-4206206332CE}"/>
    <cellStyle name="Separador de milhares 2 2 13 2 3 2" xfId="21218" xr:uid="{60B70370-EEB5-43FC-AA99-7B6F2467278C}"/>
    <cellStyle name="Separador de milhares 2 2 13 2 3 2 2" xfId="28084" xr:uid="{53F6B541-2A6A-4EB6-817C-CB31A5B4A00C}"/>
    <cellStyle name="Separador de milhares 2 2 13 2 3 3" xfId="28083" xr:uid="{24271036-9E66-4D9D-8D67-C60522753D5D}"/>
    <cellStyle name="Separador de milhares 2 2 13 2 4" xfId="28077" xr:uid="{83BF57C4-8815-4371-8F85-0A024198DBE2}"/>
    <cellStyle name="Separador de milhares 2 2 13 3" xfId="21219" xr:uid="{8A48F13E-8E83-45C3-B3F2-90E2639EE612}"/>
    <cellStyle name="Separador de milhares 2 2 13 3 2" xfId="21220" xr:uid="{849EFCE7-8542-478A-99A6-C7F93C5E682F}"/>
    <cellStyle name="Separador de milhares 2 2 13 3 2 2" xfId="21221" xr:uid="{DEA93B39-E3FD-44E5-BF1C-11FBA164315C}"/>
    <cellStyle name="Separador de milhares 2 2 13 3 2 2 2" xfId="28087" xr:uid="{CA7C45B5-2252-4F8F-AC2C-4FC30F5E4793}"/>
    <cellStyle name="Separador de milhares 2 2 13 3 2 3" xfId="28086" xr:uid="{27A98D3E-E12D-46D3-A80A-CFE76A6068BB}"/>
    <cellStyle name="Separador de milhares 2 2 13 3 3" xfId="28085" xr:uid="{59B669CA-D200-4557-AEB3-A2BB9924F2A5}"/>
    <cellStyle name="Separador de milhares 2 2 13 4" xfId="21222" xr:uid="{D72B80C0-D19E-4B83-ABE7-2F3330EB1987}"/>
    <cellStyle name="Separador de milhares 2 2 13 4 2" xfId="28088" xr:uid="{10A92956-7A8F-4D88-A0F4-9AD1D0118C12}"/>
    <cellStyle name="Separador de milhares 2 2 13 5" xfId="28076" xr:uid="{64A14936-B111-493B-8833-FB5EA3484B44}"/>
    <cellStyle name="Separador de milhares 2 2 14" xfId="21223" xr:uid="{ACFF5168-19B8-45C8-A764-EDFE8D7235E0}"/>
    <cellStyle name="Separador de milhares 2 2 14 2" xfId="21224" xr:uid="{89AB6469-6B31-40BC-9ED6-0354E8A7D9B2}"/>
    <cellStyle name="Separador de milhares 2 2 14 2 2" xfId="21225" xr:uid="{E4E0C351-8DAF-40EE-9EC4-1FC81997D510}"/>
    <cellStyle name="Separador de milhares 2 2 14 2 2 2" xfId="21226" xr:uid="{83390744-B1F9-4CD1-BEA6-B8A52853803A}"/>
    <cellStyle name="Separador de milhares 2 2 14 2 2 2 2" xfId="28092" xr:uid="{B09A5479-0E95-4ED1-B809-CFF51A6AE791}"/>
    <cellStyle name="Separador de milhares 2 2 14 2 2 3" xfId="28091" xr:uid="{EE55AE32-F1AB-420A-A642-13434DAC0B7C}"/>
    <cellStyle name="Separador de milhares 2 2 14 2 3" xfId="28090" xr:uid="{F1A504EB-F273-4670-8227-55074EFA6B24}"/>
    <cellStyle name="Separador de milhares 2 2 14 3" xfId="21227" xr:uid="{3FE363E9-1E67-4CB0-9B02-DB6373893907}"/>
    <cellStyle name="Separador de milhares 2 2 14 3 2" xfId="28093" xr:uid="{DA4E1946-7FAC-4CFC-A4A0-606CECEEF73A}"/>
    <cellStyle name="Separador de milhares 2 2 14 4" xfId="28089" xr:uid="{163AF068-7C3F-4395-B92D-172A1FE11CD0}"/>
    <cellStyle name="Separador de milhares 2 2 15" xfId="21228" xr:uid="{7D10C428-0ECC-4AD5-A979-5563C31E7E6C}"/>
    <cellStyle name="Separador de milhares 2 2 15 2" xfId="21229" xr:uid="{154AB613-BC49-43AE-B19E-F946B3C672D7}"/>
    <cellStyle name="Separador de milhares 2 2 15 2 2" xfId="28095" xr:uid="{3FF4EFDC-20FA-4367-9F1E-1C078941FFD4}"/>
    <cellStyle name="Separador de milhares 2 2 15 3" xfId="28094" xr:uid="{8C0A720B-BC02-4497-BABE-4F11F26BE56F}"/>
    <cellStyle name="Separador de milhares 2 2 16" xfId="21085" xr:uid="{5D3D69AE-ABDF-4780-B7C2-BB3964F140F3}"/>
    <cellStyle name="Separador de milhares 2 2 16 2" xfId="27951" xr:uid="{8AEBD2AC-01A2-470E-881D-83BB45584FD9}"/>
    <cellStyle name="Separador de milhares 2 2 17" xfId="290" xr:uid="{98319F85-7B35-4B2E-AB03-D4CF9A5EB120}"/>
    <cellStyle name="Separador de milhares 2 2 17 2" xfId="27562" xr:uid="{0CE71A2D-3C6F-415F-A4A0-8729A7119298}"/>
    <cellStyle name="Separador de milhares 2 2 18" xfId="25714" xr:uid="{3ACA6AB5-A6A6-4B00-B3F9-FDA5E27D66B8}"/>
    <cellStyle name="Separador de milhares 2 2 18 2" xfId="30432" xr:uid="{BC745415-B23E-4517-BD40-4896EF0DE9ED}"/>
    <cellStyle name="Separador de milhares 2 2 19" xfId="26961" xr:uid="{D9B7FB3C-23DC-4CEA-B655-54807F904B51}"/>
    <cellStyle name="Separador de milhares 2 2 19 2" xfId="31054" xr:uid="{107EEB4B-AA2A-4A4F-8DDF-FA2DA61A8641}"/>
    <cellStyle name="Separador de milhares 2 2 2" xfId="94" xr:uid="{EC76B426-7715-496C-AC61-3B34CA225847}"/>
    <cellStyle name="Separador de milhares 2 2 2 10" xfId="21231" xr:uid="{278E97D1-CF6D-4E5F-B4DB-E66AE7349F40}"/>
    <cellStyle name="Separador de milhares 2 2 2 10 2" xfId="21232" xr:uid="{EC036E8C-5C34-4A3F-85DC-D6F201717F03}"/>
    <cellStyle name="Separador de milhares 2 2 2 10 2 2" xfId="21233" xr:uid="{C4CAA538-6631-4CF2-8717-2257880C67D7}"/>
    <cellStyle name="Separador de milhares 2 2 2 10 2 2 2" xfId="21234" xr:uid="{9EC0C748-82BD-4C74-8629-1AD72C238D69}"/>
    <cellStyle name="Separador de milhares 2 2 2 10 2 2 2 2" xfId="21235" xr:uid="{9C66D83A-4076-4DFC-B3CE-E9BB9F069347}"/>
    <cellStyle name="Separador de milhares 2 2 2 10 2 2 2 2 2" xfId="21236" xr:uid="{4A212F14-A29B-462D-AC96-DD8A17EEFE9A}"/>
    <cellStyle name="Separador de milhares 2 2 2 10 2 2 2 2 2 2" xfId="21237" xr:uid="{C609759E-6C8C-4EE9-B6A3-9B959315AEDC}"/>
    <cellStyle name="Separador de milhares 2 2 2 10 2 2 2 2 2 2 2" xfId="21238" xr:uid="{E0B04E64-00D5-4F4C-B97F-6EE7273AD15B}"/>
    <cellStyle name="Separador de milhares 2 2 2 10 2 2 2 2 2 2 2 2" xfId="21239" xr:uid="{D647B209-3843-4254-9442-3B3CB841ADF8}"/>
    <cellStyle name="Separador de milhares 2 2 2 10 2 2 2 2 2 2 2 2 2" xfId="21240" xr:uid="{27652DAE-8F48-46C0-9DE0-E2CC2AACDB0D}"/>
    <cellStyle name="Separador de milhares 2 2 2 10 2 2 2 2 2 2 2 2 2 2" xfId="21241" xr:uid="{5628AD99-0FA1-4220-8B0C-9D8BC1CCF9CA}"/>
    <cellStyle name="Separador de milhares 2 2 2 10 2 2 2 2 2 2 2 2 2 2 2" xfId="28107" xr:uid="{80E99867-CEC8-453A-B975-B7B1F8638957}"/>
    <cellStyle name="Separador de milhares 2 2 2 10 2 2 2 2 2 2 2 2 2 3" xfId="28106" xr:uid="{427E593E-961A-4D1C-BCC5-E8490721CD14}"/>
    <cellStyle name="Separador de milhares 2 2 2 10 2 2 2 2 2 2 2 2 3" xfId="28105" xr:uid="{A9A5BF48-7F76-4006-982A-EE5FD1CD61C9}"/>
    <cellStyle name="Separador de milhares 2 2 2 10 2 2 2 2 2 2 2 3" xfId="28104" xr:uid="{C56374E6-1E0A-4422-AAD4-574B70DAF9F2}"/>
    <cellStyle name="Separador de milhares 2 2 2 10 2 2 2 2 2 2 3" xfId="21242" xr:uid="{848581A1-05B8-47D9-BA33-B4D01BA3E707}"/>
    <cellStyle name="Separador de milhares 2 2 2 10 2 2 2 2 2 2 3 2" xfId="21243" xr:uid="{596B56C1-1311-4B8A-9A7F-1CFB7F6A1DD4}"/>
    <cellStyle name="Separador de milhares 2 2 2 10 2 2 2 2 2 2 3 2 2" xfId="28109" xr:uid="{18FB52D3-7FA8-467D-A51A-FBE8FEE1E50C}"/>
    <cellStyle name="Separador de milhares 2 2 2 10 2 2 2 2 2 2 3 3" xfId="28108" xr:uid="{4C292B6F-FF73-45C2-B851-59CBF95FFE0B}"/>
    <cellStyle name="Separador de milhares 2 2 2 10 2 2 2 2 2 2 4" xfId="28103" xr:uid="{C90D3641-C854-467B-B893-D780E36DA75D}"/>
    <cellStyle name="Separador de milhares 2 2 2 10 2 2 2 2 2 3" xfId="21244" xr:uid="{6AB3E920-4FEF-4735-BEBD-AB2377C2FD45}"/>
    <cellStyle name="Separador de milhares 2 2 2 10 2 2 2 2 2 3 2" xfId="21245" xr:uid="{91952636-3A19-495B-9E4D-75946D6C39F2}"/>
    <cellStyle name="Separador de milhares 2 2 2 10 2 2 2 2 2 3 2 2" xfId="21246" xr:uid="{009A6FAF-765C-4AB7-885D-8F9B6F762BF6}"/>
    <cellStyle name="Separador de milhares 2 2 2 10 2 2 2 2 2 3 2 2 2" xfId="28112" xr:uid="{98F58623-B1D2-45EC-AA3E-66B4CB7B9430}"/>
    <cellStyle name="Separador de milhares 2 2 2 10 2 2 2 2 2 3 2 3" xfId="28111" xr:uid="{7FBE6656-D9A6-45E9-AB3F-21D562146BA1}"/>
    <cellStyle name="Separador de milhares 2 2 2 10 2 2 2 2 2 3 3" xfId="28110" xr:uid="{3467EF58-41E6-4C77-931B-F09292701C2F}"/>
    <cellStyle name="Separador de milhares 2 2 2 10 2 2 2 2 2 4" xfId="28102" xr:uid="{7DECD81F-C17D-4B53-AD39-DA6A49C59CDD}"/>
    <cellStyle name="Separador de milhares 2 2 2 10 2 2 2 2 3" xfId="21247" xr:uid="{E5B02679-0857-4DB9-9D5B-9F7DAF4ABC56}"/>
    <cellStyle name="Separador de milhares 2 2 2 10 2 2 2 2 3 2" xfId="21248" xr:uid="{08EFF9B4-7438-4945-8232-58029E261614}"/>
    <cellStyle name="Separador de milhares 2 2 2 10 2 2 2 2 3 2 2" xfId="21249" xr:uid="{3BE2082A-BA2F-41F0-A39E-2B37418074CC}"/>
    <cellStyle name="Separador de milhares 2 2 2 10 2 2 2 2 3 2 2 2" xfId="21250" xr:uid="{55C74271-1AA9-4191-BE25-40BDA720C92D}"/>
    <cellStyle name="Separador de milhares 2 2 2 10 2 2 2 2 3 2 2 2 2" xfId="28116" xr:uid="{F280DE15-E9E5-48B2-A406-D2AFC19D6991}"/>
    <cellStyle name="Separador de milhares 2 2 2 10 2 2 2 2 3 2 2 3" xfId="28115" xr:uid="{94A65280-F29A-4957-8DCD-376E3414430E}"/>
    <cellStyle name="Separador de milhares 2 2 2 10 2 2 2 2 3 2 3" xfId="28114" xr:uid="{30DC8EC7-5142-4796-8601-856AAFCE6B81}"/>
    <cellStyle name="Separador de milhares 2 2 2 10 2 2 2 2 3 3" xfId="28113" xr:uid="{7E548A47-93F8-4C20-B5E3-370ECF0D8801}"/>
    <cellStyle name="Separador de milhares 2 2 2 10 2 2 2 2 4" xfId="21251" xr:uid="{9000FAE0-25E0-4B11-9BDB-C175DF1B3A0D}"/>
    <cellStyle name="Separador de milhares 2 2 2 10 2 2 2 2 4 2" xfId="21252" xr:uid="{E5FDF33C-C1D6-44DA-B2B0-5C12496C8D5A}"/>
    <cellStyle name="Separador de milhares 2 2 2 10 2 2 2 2 4 2 2" xfId="28118" xr:uid="{FE7804C6-016B-445D-973F-BBC478CDC7DF}"/>
    <cellStyle name="Separador de milhares 2 2 2 10 2 2 2 2 4 3" xfId="28117" xr:uid="{1B4E2E98-592B-426D-AF18-9528FFCFEC71}"/>
    <cellStyle name="Separador de milhares 2 2 2 10 2 2 2 2 5" xfId="28101" xr:uid="{62E0C3C8-DD3E-4370-942D-9902C251A710}"/>
    <cellStyle name="Separador de milhares 2 2 2 10 2 2 2 3" xfId="21253" xr:uid="{A53E2A56-7E91-48F4-8EC0-2B54BE602D6D}"/>
    <cellStyle name="Separador de milhares 2 2 2 10 2 2 2 3 2" xfId="21254" xr:uid="{97BF3E8C-3302-4106-9884-563B4006A570}"/>
    <cellStyle name="Separador de milhares 2 2 2 10 2 2 2 3 2 2" xfId="21255" xr:uid="{4DB8C591-A8F1-4FCE-84F9-72C9785762E6}"/>
    <cellStyle name="Separador de milhares 2 2 2 10 2 2 2 3 2 2 2" xfId="21256" xr:uid="{65CDAE16-2C1E-4F5C-AA55-848B2DF10AE4}"/>
    <cellStyle name="Separador de milhares 2 2 2 10 2 2 2 3 2 2 2 2" xfId="21257" xr:uid="{477A3764-90C0-4FCD-A359-BC95C989F550}"/>
    <cellStyle name="Separador de milhares 2 2 2 10 2 2 2 3 2 2 2 2 2" xfId="28123" xr:uid="{C0A721FA-C6A2-408E-9083-84E1182E6573}"/>
    <cellStyle name="Separador de milhares 2 2 2 10 2 2 2 3 2 2 2 3" xfId="28122" xr:uid="{404E00F8-4EF1-44C2-A94C-355ABA2DE1E8}"/>
    <cellStyle name="Separador de milhares 2 2 2 10 2 2 2 3 2 2 3" xfId="28121" xr:uid="{8D4E5362-53E8-4F6B-9A91-FFE13A4D149A}"/>
    <cellStyle name="Separador de milhares 2 2 2 10 2 2 2 3 2 3" xfId="28120" xr:uid="{6B5C4D72-E195-4F5B-8A08-E959D0AF5B8C}"/>
    <cellStyle name="Separador de milhares 2 2 2 10 2 2 2 3 3" xfId="21258" xr:uid="{F3BC48D6-C59D-4698-B53E-DEA90F3F65E0}"/>
    <cellStyle name="Separador de milhares 2 2 2 10 2 2 2 3 3 2" xfId="21259" xr:uid="{7BA2EDD9-CCB1-4744-A412-3301ED59295B}"/>
    <cellStyle name="Separador de milhares 2 2 2 10 2 2 2 3 3 2 2" xfId="28125" xr:uid="{84C538BB-6A74-4CC9-BB0D-5C808153A3CF}"/>
    <cellStyle name="Separador de milhares 2 2 2 10 2 2 2 3 3 3" xfId="28124" xr:uid="{FFCF4F8F-7326-4E2B-966E-4B5FC247AF08}"/>
    <cellStyle name="Separador de milhares 2 2 2 10 2 2 2 3 4" xfId="28119" xr:uid="{0668E6C5-4FE7-47CE-87CB-DEF65EA6F682}"/>
    <cellStyle name="Separador de milhares 2 2 2 10 2 2 2 4" xfId="21260" xr:uid="{EB39C735-E1C8-4E3F-9F9C-A35E4A276738}"/>
    <cellStyle name="Separador de milhares 2 2 2 10 2 2 2 4 2" xfId="21261" xr:uid="{EAE052F0-66D0-45D8-B59D-DF74472FA04D}"/>
    <cellStyle name="Separador de milhares 2 2 2 10 2 2 2 4 2 2" xfId="21262" xr:uid="{58D4E839-5A04-42E8-8DFB-3063A79111B0}"/>
    <cellStyle name="Separador de milhares 2 2 2 10 2 2 2 4 2 2 2" xfId="28128" xr:uid="{50FB8352-B64B-49EB-956F-62F03F845D36}"/>
    <cellStyle name="Separador de milhares 2 2 2 10 2 2 2 4 2 3" xfId="28127" xr:uid="{CD099F3A-446E-419A-9A31-7FA35B03A657}"/>
    <cellStyle name="Separador de milhares 2 2 2 10 2 2 2 4 3" xfId="28126" xr:uid="{DDCCD2D6-A9ED-4218-A85C-0B41C63D6561}"/>
    <cellStyle name="Separador de milhares 2 2 2 10 2 2 2 5" xfId="28100" xr:uid="{88A92E1A-5703-400E-8D0B-EEC680FAF8B5}"/>
    <cellStyle name="Separador de milhares 2 2 2 10 2 2 3" xfId="21263" xr:uid="{0B2D4580-3681-4305-8401-3953A1C3C4E6}"/>
    <cellStyle name="Separador de milhares 2 2 2 10 2 2 3 2" xfId="21264" xr:uid="{5FE8C7CD-4DDE-4426-818C-CF2BF22E8825}"/>
    <cellStyle name="Separador de milhares 2 2 2 10 2 2 3 2 2" xfId="21265" xr:uid="{3F960A04-31FB-4CCD-856F-C30570B63463}"/>
    <cellStyle name="Separador de milhares 2 2 2 10 2 2 3 2 2 2" xfId="21266" xr:uid="{4A26A8BD-7E59-4458-9A83-683A4F1CBDB5}"/>
    <cellStyle name="Separador de milhares 2 2 2 10 2 2 3 2 2 2 2" xfId="21267" xr:uid="{A80BA260-7739-47CA-A6D0-B5134F17E508}"/>
    <cellStyle name="Separador de milhares 2 2 2 10 2 2 3 2 2 2 2 2" xfId="21268" xr:uid="{E659A0F3-7FB7-47F3-B830-DBC569A62504}"/>
    <cellStyle name="Separador de milhares 2 2 2 10 2 2 3 2 2 2 2 2 2" xfId="28134" xr:uid="{FB7F82C9-0CE5-49EB-BF23-7E49D413101C}"/>
    <cellStyle name="Separador de milhares 2 2 2 10 2 2 3 2 2 2 2 3" xfId="28133" xr:uid="{8166003C-5F5C-4768-9056-F79D05B74FC6}"/>
    <cellStyle name="Separador de milhares 2 2 2 10 2 2 3 2 2 2 3" xfId="28132" xr:uid="{77F163D6-E446-4F58-A05B-D7449D04C7BB}"/>
    <cellStyle name="Separador de milhares 2 2 2 10 2 2 3 2 2 3" xfId="28131" xr:uid="{F7C7A197-D7D8-457B-B493-C322F63228B6}"/>
    <cellStyle name="Separador de milhares 2 2 2 10 2 2 3 2 3" xfId="21269" xr:uid="{C9ECDDCA-E2B8-444A-AA94-F0E906287153}"/>
    <cellStyle name="Separador de milhares 2 2 2 10 2 2 3 2 3 2" xfId="21270" xr:uid="{6CA6638A-F12F-4473-8EE4-67CFF9905288}"/>
    <cellStyle name="Separador de milhares 2 2 2 10 2 2 3 2 3 2 2" xfId="28136" xr:uid="{1FFF5EA5-E53C-43CA-889C-C41A3BC149A7}"/>
    <cellStyle name="Separador de milhares 2 2 2 10 2 2 3 2 3 3" xfId="28135" xr:uid="{17C36AC1-90D2-4D02-AD52-281D9902B1FA}"/>
    <cellStyle name="Separador de milhares 2 2 2 10 2 2 3 2 4" xfId="28130" xr:uid="{6F750409-BB98-466E-BAF3-FC2498F0F2CA}"/>
    <cellStyle name="Separador de milhares 2 2 2 10 2 2 3 3" xfId="21271" xr:uid="{A1157C06-818F-4E49-A5DB-0BB153C005D1}"/>
    <cellStyle name="Separador de milhares 2 2 2 10 2 2 3 3 2" xfId="21272" xr:uid="{129CE47F-003D-4C2F-A707-400B86B21178}"/>
    <cellStyle name="Separador de milhares 2 2 2 10 2 2 3 3 2 2" xfId="21273" xr:uid="{2412CF18-65E1-4627-9F5D-42CBAB983062}"/>
    <cellStyle name="Separador de milhares 2 2 2 10 2 2 3 3 2 2 2" xfId="28139" xr:uid="{C9E91EDC-7F83-474C-8349-C273B44CAD94}"/>
    <cellStyle name="Separador de milhares 2 2 2 10 2 2 3 3 2 3" xfId="28138" xr:uid="{5487BBF6-6A85-4C24-8C07-423A9261039C}"/>
    <cellStyle name="Separador de milhares 2 2 2 10 2 2 3 3 3" xfId="28137" xr:uid="{736B8CCD-3C3C-4F64-876F-CE48DB5A9B4D}"/>
    <cellStyle name="Separador de milhares 2 2 2 10 2 2 3 4" xfId="28129" xr:uid="{D9E8ED0E-2375-45D2-9A08-52FA361D4344}"/>
    <cellStyle name="Separador de milhares 2 2 2 10 2 2 4" xfId="21274" xr:uid="{59DD0D34-8EA2-4830-879B-BB9793385AA2}"/>
    <cellStyle name="Separador de milhares 2 2 2 10 2 2 4 2" xfId="21275" xr:uid="{3690167A-6871-456E-B6A0-732A29A0CCA8}"/>
    <cellStyle name="Separador de milhares 2 2 2 10 2 2 4 2 2" xfId="21276" xr:uid="{9DEB5371-C444-4BFF-BE1A-D80845E91880}"/>
    <cellStyle name="Separador de milhares 2 2 2 10 2 2 4 2 2 2" xfId="21277" xr:uid="{D177068E-8983-471F-B3D2-508EA5B1339F}"/>
    <cellStyle name="Separador de milhares 2 2 2 10 2 2 4 2 2 2 2" xfId="28143" xr:uid="{9233F367-0817-4D44-A7E8-DEC17EFBB8FF}"/>
    <cellStyle name="Separador de milhares 2 2 2 10 2 2 4 2 2 3" xfId="28142" xr:uid="{5DA0D9E3-2472-4E61-AAB8-4EC16F54445C}"/>
    <cellStyle name="Separador de milhares 2 2 2 10 2 2 4 2 3" xfId="28141" xr:uid="{F60BD301-2434-4444-AF94-3C416367E8DA}"/>
    <cellStyle name="Separador de milhares 2 2 2 10 2 2 4 3" xfId="28140" xr:uid="{28EF079F-E239-4713-99CF-6648398E6038}"/>
    <cellStyle name="Separador de milhares 2 2 2 10 2 2 5" xfId="21278" xr:uid="{0E630F2C-50CA-4350-A0E8-CE6F4E723BB6}"/>
    <cellStyle name="Separador de milhares 2 2 2 10 2 2 5 2" xfId="21279" xr:uid="{22085479-17EB-43A4-8C11-5C5F16A944A7}"/>
    <cellStyle name="Separador de milhares 2 2 2 10 2 2 5 2 2" xfId="28145" xr:uid="{C921873B-E88E-4142-80BD-9BDEAA92B136}"/>
    <cellStyle name="Separador de milhares 2 2 2 10 2 2 5 3" xfId="28144" xr:uid="{104ECFF4-28D1-45D1-A2A4-FB669196FE5E}"/>
    <cellStyle name="Separador de milhares 2 2 2 10 2 2 6" xfId="28099" xr:uid="{0F14FB03-71C9-46BE-8720-5F626911D817}"/>
    <cellStyle name="Separador de milhares 2 2 2 10 2 3" xfId="21280" xr:uid="{3588DF1E-EB58-4366-97EF-DB76BFCEDA14}"/>
    <cellStyle name="Separador de milhares 2 2 2 10 2 3 2" xfId="21281" xr:uid="{354A3C5C-397F-4874-8334-2A809D7C1EAA}"/>
    <cellStyle name="Separador de milhares 2 2 2 10 2 3 2 2" xfId="21282" xr:uid="{E896F845-9053-44FE-8D90-C1D464080A2E}"/>
    <cellStyle name="Separador de milhares 2 2 2 10 2 3 2 2 2" xfId="21283" xr:uid="{13B83CF1-1D7C-4858-859E-C59995EA6B41}"/>
    <cellStyle name="Separador de milhares 2 2 2 10 2 3 2 2 2 2" xfId="21284" xr:uid="{17B43E20-7C52-46CF-B779-C21D7911B24E}"/>
    <cellStyle name="Separador de milhares 2 2 2 10 2 3 2 2 2 2 2" xfId="21285" xr:uid="{D8946DB0-5083-4188-A43B-6DC3A586CB15}"/>
    <cellStyle name="Separador de milhares 2 2 2 10 2 3 2 2 2 2 2 2" xfId="21286" xr:uid="{2F6400F3-E7C7-4A25-82CD-BD80E0C74909}"/>
    <cellStyle name="Separador de milhares 2 2 2 10 2 3 2 2 2 2 2 2 2" xfId="28152" xr:uid="{3C105156-5F1D-40AB-9031-87EC6D756491}"/>
    <cellStyle name="Separador de milhares 2 2 2 10 2 3 2 2 2 2 2 3" xfId="28151" xr:uid="{061388C6-60C6-42BF-9577-4AB599C58CD7}"/>
    <cellStyle name="Separador de milhares 2 2 2 10 2 3 2 2 2 2 3" xfId="28150" xr:uid="{4FF84845-7CD5-4963-BB0C-9BAAB2CF7C8E}"/>
    <cellStyle name="Separador de milhares 2 2 2 10 2 3 2 2 2 3" xfId="28149" xr:uid="{108E8C08-FE4B-448F-A60F-0B37C8A560B9}"/>
    <cellStyle name="Separador de milhares 2 2 2 10 2 3 2 2 3" xfId="21287" xr:uid="{795AF94B-9E83-45DC-8785-7C59630C8576}"/>
    <cellStyle name="Separador de milhares 2 2 2 10 2 3 2 2 3 2" xfId="21288" xr:uid="{FE6287B9-9BA9-4A0B-B15A-B18DD4CC1D58}"/>
    <cellStyle name="Separador de milhares 2 2 2 10 2 3 2 2 3 2 2" xfId="28154" xr:uid="{DF2CD7A1-468D-4541-99BB-E116C6F1BD73}"/>
    <cellStyle name="Separador de milhares 2 2 2 10 2 3 2 2 3 3" xfId="28153" xr:uid="{2D15C04E-2E74-4D0F-A4AE-3C0042600341}"/>
    <cellStyle name="Separador de milhares 2 2 2 10 2 3 2 2 4" xfId="28148" xr:uid="{DEB8BB79-2A15-4531-B1EB-25C1F8B2533E}"/>
    <cellStyle name="Separador de milhares 2 2 2 10 2 3 2 3" xfId="21289" xr:uid="{D4D64E58-3664-4B3A-A453-8FBF299A6416}"/>
    <cellStyle name="Separador de milhares 2 2 2 10 2 3 2 3 2" xfId="21290" xr:uid="{8688AF66-304A-4433-B176-173716858BF1}"/>
    <cellStyle name="Separador de milhares 2 2 2 10 2 3 2 3 2 2" xfId="21291" xr:uid="{80F50B78-770E-48D5-BD37-463381B7E88C}"/>
    <cellStyle name="Separador de milhares 2 2 2 10 2 3 2 3 2 2 2" xfId="28157" xr:uid="{A5B1B4A1-DA11-40E9-BD4E-2C0D34AB936E}"/>
    <cellStyle name="Separador de milhares 2 2 2 10 2 3 2 3 2 3" xfId="28156" xr:uid="{7F99C7D3-F4D4-405D-BD46-4E5EA2C68C5D}"/>
    <cellStyle name="Separador de milhares 2 2 2 10 2 3 2 3 3" xfId="28155" xr:uid="{5E321299-25C0-4252-A80F-6A6BA9138D24}"/>
    <cellStyle name="Separador de milhares 2 2 2 10 2 3 2 4" xfId="28147" xr:uid="{97C15CE5-3959-4414-8E05-74677F423F4C}"/>
    <cellStyle name="Separador de milhares 2 2 2 10 2 3 3" xfId="21292" xr:uid="{26852702-DBB0-47F6-9D1C-BDED511D5ACB}"/>
    <cellStyle name="Separador de milhares 2 2 2 10 2 3 3 2" xfId="21293" xr:uid="{E825EA62-7C78-4CA9-A850-387C03936261}"/>
    <cellStyle name="Separador de milhares 2 2 2 10 2 3 3 2 2" xfId="21294" xr:uid="{538803DD-9898-4E27-8063-A699135E0A43}"/>
    <cellStyle name="Separador de milhares 2 2 2 10 2 3 3 2 2 2" xfId="21295" xr:uid="{CAFE2502-3B2D-4512-B728-3706ACCE9906}"/>
    <cellStyle name="Separador de milhares 2 2 2 10 2 3 3 2 2 2 2" xfId="28161" xr:uid="{02548F6E-C2DE-413E-ADFA-2DA8B705FCAC}"/>
    <cellStyle name="Separador de milhares 2 2 2 10 2 3 3 2 2 3" xfId="28160" xr:uid="{16E15862-D4A5-4BAF-8202-BB1DD7F81580}"/>
    <cellStyle name="Separador de milhares 2 2 2 10 2 3 3 2 3" xfId="28159" xr:uid="{7A3A4B9C-8DF8-4D3B-B82D-2F96AE271238}"/>
    <cellStyle name="Separador de milhares 2 2 2 10 2 3 3 3" xfId="28158" xr:uid="{24998C98-58D4-4041-B5D3-C98F9A9C91C2}"/>
    <cellStyle name="Separador de milhares 2 2 2 10 2 3 4" xfId="21296" xr:uid="{21C11C73-4173-4933-A445-EB25AA6A3678}"/>
    <cellStyle name="Separador de milhares 2 2 2 10 2 3 4 2" xfId="21297" xr:uid="{83664644-C505-4C32-A159-44203E3EC1D5}"/>
    <cellStyle name="Separador de milhares 2 2 2 10 2 3 4 2 2" xfId="28163" xr:uid="{6AED3651-B9BA-4D17-B4DD-B5114FF036BF}"/>
    <cellStyle name="Separador de milhares 2 2 2 10 2 3 4 3" xfId="28162" xr:uid="{22B4937E-83AD-4C04-9279-DDD442543E84}"/>
    <cellStyle name="Separador de milhares 2 2 2 10 2 3 5" xfId="28146" xr:uid="{6FA11567-3CCC-4573-B7E6-FEC79AEEF5F3}"/>
    <cellStyle name="Separador de milhares 2 2 2 10 2 4" xfId="21298" xr:uid="{46733EBA-01C1-4DCB-A564-E46852454196}"/>
    <cellStyle name="Separador de milhares 2 2 2 10 2 4 2" xfId="21299" xr:uid="{8C9A679C-68B9-4ABB-B4FE-15828D199A96}"/>
    <cellStyle name="Separador de milhares 2 2 2 10 2 4 2 2" xfId="21300" xr:uid="{9D174C97-0B1C-4A3F-BA27-233C5498C65E}"/>
    <cellStyle name="Separador de milhares 2 2 2 10 2 4 2 2 2" xfId="21301" xr:uid="{6CF136D7-3699-4CBE-BEC1-99CD4EFF94ED}"/>
    <cellStyle name="Separador de milhares 2 2 2 10 2 4 2 2 2 2" xfId="21302" xr:uid="{3D303F87-243C-4334-B24E-68E8C84974C8}"/>
    <cellStyle name="Separador de milhares 2 2 2 10 2 4 2 2 2 2 2" xfId="28168" xr:uid="{0F84753E-2550-4F5F-B4F2-330DD87DFE48}"/>
    <cellStyle name="Separador de milhares 2 2 2 10 2 4 2 2 2 3" xfId="28167" xr:uid="{3683C826-185D-4021-B9DE-47FB3FFA71F5}"/>
    <cellStyle name="Separador de milhares 2 2 2 10 2 4 2 2 3" xfId="28166" xr:uid="{171DA20F-2A55-4603-9E07-3E867B2FCDA2}"/>
    <cellStyle name="Separador de milhares 2 2 2 10 2 4 2 3" xfId="28165" xr:uid="{1F4EAF8F-0F80-4F2F-B075-B5CE9C415AEF}"/>
    <cellStyle name="Separador de milhares 2 2 2 10 2 4 3" xfId="21303" xr:uid="{14448CCF-E612-4B79-A894-20ED29E7BC4E}"/>
    <cellStyle name="Separador de milhares 2 2 2 10 2 4 3 2" xfId="21304" xr:uid="{DB628936-A5F5-4EFF-83D5-3366D9D3F65E}"/>
    <cellStyle name="Separador de milhares 2 2 2 10 2 4 3 2 2" xfId="28170" xr:uid="{BC7EEEC0-1B96-45AE-A77C-C965609E33F6}"/>
    <cellStyle name="Separador de milhares 2 2 2 10 2 4 3 3" xfId="28169" xr:uid="{0E585227-9BD2-43BA-8300-38124298861A}"/>
    <cellStyle name="Separador de milhares 2 2 2 10 2 4 4" xfId="28164" xr:uid="{547D373E-A59C-4109-95B1-5CC552BC6364}"/>
    <cellStyle name="Separador de milhares 2 2 2 10 2 5" xfId="21305" xr:uid="{5CD1B18D-92FD-44F6-8CFE-A1FFAA9DCB6F}"/>
    <cellStyle name="Separador de milhares 2 2 2 10 2 5 2" xfId="21306" xr:uid="{6FB36ED4-EC68-4C3C-B258-67D613571177}"/>
    <cellStyle name="Separador de milhares 2 2 2 10 2 5 2 2" xfId="21307" xr:uid="{53169C78-A2EE-4DD2-A2BF-B56563C55386}"/>
    <cellStyle name="Separador de milhares 2 2 2 10 2 5 2 2 2" xfId="28173" xr:uid="{A54756A2-3BE4-4E99-BFBC-E32A596C101B}"/>
    <cellStyle name="Separador de milhares 2 2 2 10 2 5 2 3" xfId="28172" xr:uid="{D8840AF7-8861-4495-ADE1-3714DAC6FCBF}"/>
    <cellStyle name="Separador de milhares 2 2 2 10 2 5 3" xfId="28171" xr:uid="{365D8098-E0E3-40A4-BA9B-4A4C8F1C4BD6}"/>
    <cellStyle name="Separador de milhares 2 2 2 10 2 6" xfId="28098" xr:uid="{B09E02F2-AC7B-457D-8CAA-6EA338CB18D2}"/>
    <cellStyle name="Separador de milhares 2 2 2 10 3" xfId="21308" xr:uid="{5082AE19-8061-41CB-B3B1-D2C1B256C35C}"/>
    <cellStyle name="Separador de milhares 2 2 2 10 3 2" xfId="21309" xr:uid="{E16FD323-633A-4C27-BA4D-4CDC5B255852}"/>
    <cellStyle name="Separador de milhares 2 2 2 10 3 2 2" xfId="21310" xr:uid="{DCB0C76A-B7F9-4B3B-8D61-4BA33224B7FD}"/>
    <cellStyle name="Separador de milhares 2 2 2 10 3 2 2 2" xfId="21311" xr:uid="{361871F3-BC4F-4F39-A0AD-07E4757BB02F}"/>
    <cellStyle name="Separador de milhares 2 2 2 10 3 2 2 2 2" xfId="21312" xr:uid="{100E6D93-C0A8-4401-8867-07C036C20C78}"/>
    <cellStyle name="Separador de milhares 2 2 2 10 3 2 2 2 2 2" xfId="21313" xr:uid="{F2F6840D-F4F0-4CF0-8515-69B8129D2AE2}"/>
    <cellStyle name="Separador de milhares 2 2 2 10 3 2 2 2 2 2 2" xfId="21314" xr:uid="{5AB86B71-8846-4BF0-AC8F-A824E0D92C32}"/>
    <cellStyle name="Separador de milhares 2 2 2 10 3 2 2 2 2 2 2 2" xfId="21315" xr:uid="{C3D43718-6B18-4445-A033-C0B196AD3EB8}"/>
    <cellStyle name="Separador de milhares 2 2 2 10 3 2 2 2 2 2 2 2 2" xfId="28181" xr:uid="{58244A29-B67C-42F6-8554-44517584C74D}"/>
    <cellStyle name="Separador de milhares 2 2 2 10 3 2 2 2 2 2 2 3" xfId="28180" xr:uid="{4503425E-B00D-4DBA-90B8-C409C35BD3AE}"/>
    <cellStyle name="Separador de milhares 2 2 2 10 3 2 2 2 2 2 3" xfId="28179" xr:uid="{7998BF84-BE4A-4FBA-AAD0-9B40518CBA81}"/>
    <cellStyle name="Separador de milhares 2 2 2 10 3 2 2 2 2 3" xfId="28178" xr:uid="{FC5FA358-DD50-4E0F-841E-501125395E1E}"/>
    <cellStyle name="Separador de milhares 2 2 2 10 3 2 2 2 3" xfId="21316" xr:uid="{2C9F895D-E56F-42FE-9676-902E4CA61561}"/>
    <cellStyle name="Separador de milhares 2 2 2 10 3 2 2 2 3 2" xfId="21317" xr:uid="{A1925CF1-DFE4-4FEE-AADB-38D527FD3312}"/>
    <cellStyle name="Separador de milhares 2 2 2 10 3 2 2 2 3 2 2" xfId="28183" xr:uid="{F7C99C24-0442-4F49-AFAE-4970C942557F}"/>
    <cellStyle name="Separador de milhares 2 2 2 10 3 2 2 2 3 3" xfId="28182" xr:uid="{4E71847B-1929-4F98-8A8C-63B454A8CF10}"/>
    <cellStyle name="Separador de milhares 2 2 2 10 3 2 2 2 4" xfId="28177" xr:uid="{F3941746-7FFD-46D4-AA1B-344D08DAAC76}"/>
    <cellStyle name="Separador de milhares 2 2 2 10 3 2 2 3" xfId="21318" xr:uid="{132D572B-E6A3-4FE2-90E9-2549712756BF}"/>
    <cellStyle name="Separador de milhares 2 2 2 10 3 2 2 3 2" xfId="21319" xr:uid="{F9D3C68A-E0B7-44D3-A52A-536661520B90}"/>
    <cellStyle name="Separador de milhares 2 2 2 10 3 2 2 3 2 2" xfId="21320" xr:uid="{2DE0DFA0-E5D8-4787-A2F9-1DA3A35D7BF1}"/>
    <cellStyle name="Separador de milhares 2 2 2 10 3 2 2 3 2 2 2" xfId="28186" xr:uid="{BAF2AD6B-6D91-42DD-94CB-A77576887A66}"/>
    <cellStyle name="Separador de milhares 2 2 2 10 3 2 2 3 2 3" xfId="28185" xr:uid="{30AFBB5C-A4C9-4AAB-AAB4-9E913B330922}"/>
    <cellStyle name="Separador de milhares 2 2 2 10 3 2 2 3 3" xfId="28184" xr:uid="{7FEAAE19-D590-401E-A352-1DB423D84C24}"/>
    <cellStyle name="Separador de milhares 2 2 2 10 3 2 2 4" xfId="28176" xr:uid="{DAA40526-F5F6-4CE8-B27C-40FD3F8E7B5E}"/>
    <cellStyle name="Separador de milhares 2 2 2 10 3 2 3" xfId="21321" xr:uid="{AAC6A24D-9655-47C9-A338-FA4C0DF218FA}"/>
    <cellStyle name="Separador de milhares 2 2 2 10 3 2 3 2" xfId="21322" xr:uid="{050D0696-4672-4558-A1AF-2D4F0D8BA5FC}"/>
    <cellStyle name="Separador de milhares 2 2 2 10 3 2 3 2 2" xfId="21323" xr:uid="{10F7DE25-822D-4D5B-888C-0B17F0117BB2}"/>
    <cellStyle name="Separador de milhares 2 2 2 10 3 2 3 2 2 2" xfId="21324" xr:uid="{01D90007-9CD5-477D-AE70-AFDD7258A40F}"/>
    <cellStyle name="Separador de milhares 2 2 2 10 3 2 3 2 2 2 2" xfId="28190" xr:uid="{FB962BA5-8047-4537-B849-872F176D18AD}"/>
    <cellStyle name="Separador de milhares 2 2 2 10 3 2 3 2 2 3" xfId="28189" xr:uid="{3808BA78-99F7-4347-BB9E-F1DAAF6E6885}"/>
    <cellStyle name="Separador de milhares 2 2 2 10 3 2 3 2 3" xfId="28188" xr:uid="{0CB368EB-C22E-47CD-A042-319E379EF7DE}"/>
    <cellStyle name="Separador de milhares 2 2 2 10 3 2 3 3" xfId="28187" xr:uid="{64F07F2F-4658-4578-B8DE-A715BC970C46}"/>
    <cellStyle name="Separador de milhares 2 2 2 10 3 2 4" xfId="21325" xr:uid="{067BA385-E249-4049-8E4B-17A9CAE64E4B}"/>
    <cellStyle name="Separador de milhares 2 2 2 10 3 2 4 2" xfId="21326" xr:uid="{82F1FA30-B3B0-4ED2-8104-4FC89E306530}"/>
    <cellStyle name="Separador de milhares 2 2 2 10 3 2 4 2 2" xfId="28192" xr:uid="{0A05252F-8A08-434B-B86C-62380E754270}"/>
    <cellStyle name="Separador de milhares 2 2 2 10 3 2 4 3" xfId="28191" xr:uid="{B33F687B-3EBC-4F22-BBE2-2EFB63C74E51}"/>
    <cellStyle name="Separador de milhares 2 2 2 10 3 2 5" xfId="28175" xr:uid="{E58DCE60-0141-42C7-969E-26FD00BCDB6B}"/>
    <cellStyle name="Separador de milhares 2 2 2 10 3 3" xfId="21327" xr:uid="{4A2A234D-25F4-4EE8-9DE1-AEC2E819AEFA}"/>
    <cellStyle name="Separador de milhares 2 2 2 10 3 3 2" xfId="21328" xr:uid="{08B2222B-ADE8-4EFD-B603-268FDD6CD1CA}"/>
    <cellStyle name="Separador de milhares 2 2 2 10 3 3 2 2" xfId="21329" xr:uid="{E4B34D16-7DEA-4405-B5DF-CD1634FEDE2E}"/>
    <cellStyle name="Separador de milhares 2 2 2 10 3 3 2 2 2" xfId="21330" xr:uid="{D294E1C4-A36A-4D02-B905-8C8AA4F29687}"/>
    <cellStyle name="Separador de milhares 2 2 2 10 3 3 2 2 2 2" xfId="21331" xr:uid="{3ADD16C7-61ED-44BA-99AF-EB1CFBA0279D}"/>
    <cellStyle name="Separador de milhares 2 2 2 10 3 3 2 2 2 2 2" xfId="28197" xr:uid="{84B97ADC-E44B-4A47-8061-092CE28BFD15}"/>
    <cellStyle name="Separador de milhares 2 2 2 10 3 3 2 2 2 3" xfId="28196" xr:uid="{B9611378-E38B-44B2-A489-071C05E8F78A}"/>
    <cellStyle name="Separador de milhares 2 2 2 10 3 3 2 2 3" xfId="28195" xr:uid="{DB057A13-D0DE-4212-BAB5-61A8E38B00F2}"/>
    <cellStyle name="Separador de milhares 2 2 2 10 3 3 2 3" xfId="28194" xr:uid="{9655B35B-1F7B-43C6-B28A-6E243AD631DC}"/>
    <cellStyle name="Separador de milhares 2 2 2 10 3 3 3" xfId="21332" xr:uid="{A652DAE2-6EA8-487D-9DBB-658C84325670}"/>
    <cellStyle name="Separador de milhares 2 2 2 10 3 3 3 2" xfId="21333" xr:uid="{F0959286-34DF-46C9-ADD5-3FFADA0E6954}"/>
    <cellStyle name="Separador de milhares 2 2 2 10 3 3 3 2 2" xfId="28199" xr:uid="{68CAD612-ACCA-4794-9855-8DB088711AA8}"/>
    <cellStyle name="Separador de milhares 2 2 2 10 3 3 3 3" xfId="28198" xr:uid="{14543299-330F-4103-A585-093DF34A1EA0}"/>
    <cellStyle name="Separador de milhares 2 2 2 10 3 3 4" xfId="28193" xr:uid="{26C9A733-72E3-4284-8659-CBF45C63287A}"/>
    <cellStyle name="Separador de milhares 2 2 2 10 3 4" xfId="21334" xr:uid="{738F01C3-EFFC-414D-80AC-53F52F6670CB}"/>
    <cellStyle name="Separador de milhares 2 2 2 10 3 4 2" xfId="21335" xr:uid="{EBBCFAA4-3572-4C0D-9742-7025A57EB87F}"/>
    <cellStyle name="Separador de milhares 2 2 2 10 3 4 2 2" xfId="21336" xr:uid="{C6BDF330-5139-4B8B-9164-7F6849FC4F60}"/>
    <cellStyle name="Separador de milhares 2 2 2 10 3 4 2 2 2" xfId="28202" xr:uid="{8A3F8389-C108-41FC-94EE-27FF038AF6F8}"/>
    <cellStyle name="Separador de milhares 2 2 2 10 3 4 2 3" xfId="28201" xr:uid="{A61FAD8D-ADDA-45B4-A9C6-4746A0B4B4FC}"/>
    <cellStyle name="Separador de milhares 2 2 2 10 3 4 3" xfId="28200" xr:uid="{16EC13E8-3129-4165-8DFE-CE8D4BDD082A}"/>
    <cellStyle name="Separador de milhares 2 2 2 10 3 5" xfId="28174" xr:uid="{E936DECF-6BC6-441E-9F0E-EE3A3DB9387F}"/>
    <cellStyle name="Separador de milhares 2 2 2 10 4" xfId="21337" xr:uid="{85FDA1DE-4AE5-4747-A738-0F839BF75946}"/>
    <cellStyle name="Separador de milhares 2 2 2 10 4 2" xfId="21338" xr:uid="{10F8DBC6-1A9D-415F-9095-71150F6F7112}"/>
    <cellStyle name="Separador de milhares 2 2 2 10 4 2 2" xfId="21339" xr:uid="{831B45D7-CEFC-438F-BC06-84A96C492DB4}"/>
    <cellStyle name="Separador de milhares 2 2 2 10 4 2 2 2" xfId="21340" xr:uid="{D208263F-7276-4A1D-A249-0033A3376B39}"/>
    <cellStyle name="Separador de milhares 2 2 2 10 4 2 2 2 2" xfId="21341" xr:uid="{5368253D-63D3-4D13-B9C6-46F79F235B3B}"/>
    <cellStyle name="Separador de milhares 2 2 2 10 4 2 2 2 2 2" xfId="21342" xr:uid="{077E8B40-6E1F-4B0C-9B0E-63FD22262B5C}"/>
    <cellStyle name="Separador de milhares 2 2 2 10 4 2 2 2 2 2 2" xfId="28208" xr:uid="{A93B4D43-682C-41C6-BF45-46676C693B5A}"/>
    <cellStyle name="Separador de milhares 2 2 2 10 4 2 2 2 2 3" xfId="28207" xr:uid="{CBD30150-5B8C-42C2-B7B0-595D068E26A6}"/>
    <cellStyle name="Separador de milhares 2 2 2 10 4 2 2 2 3" xfId="28206" xr:uid="{39A9C82B-B44C-4DFB-9CA6-B4FA6101BDA3}"/>
    <cellStyle name="Separador de milhares 2 2 2 10 4 2 2 3" xfId="28205" xr:uid="{77A30E4D-995D-41D6-BE8D-5B3D76EF3D23}"/>
    <cellStyle name="Separador de milhares 2 2 2 10 4 2 3" xfId="21343" xr:uid="{8D966E92-1EE4-4BE5-AFEA-69E4AFAF87EE}"/>
    <cellStyle name="Separador de milhares 2 2 2 10 4 2 3 2" xfId="21344" xr:uid="{03AAED5F-E03A-437C-A153-DC997E55133E}"/>
    <cellStyle name="Separador de milhares 2 2 2 10 4 2 3 2 2" xfId="28210" xr:uid="{96FAAE19-CBA7-45DF-B3B2-787E0D909FB4}"/>
    <cellStyle name="Separador de milhares 2 2 2 10 4 2 3 3" xfId="28209" xr:uid="{18E7F68A-2586-4823-BAEA-898D2EEA43D7}"/>
    <cellStyle name="Separador de milhares 2 2 2 10 4 2 4" xfId="28204" xr:uid="{E80F1FF2-0A78-4095-8B5A-2707E1FC26AC}"/>
    <cellStyle name="Separador de milhares 2 2 2 10 4 3" xfId="21345" xr:uid="{2BAE0BC2-50B4-45D7-8E60-4328626FE6D7}"/>
    <cellStyle name="Separador de milhares 2 2 2 10 4 3 2" xfId="21346" xr:uid="{C60CE454-F308-49CC-8C4C-47354B0F54EC}"/>
    <cellStyle name="Separador de milhares 2 2 2 10 4 3 2 2" xfId="21347" xr:uid="{C348F76E-84EE-482C-9D8C-3054D9733C3E}"/>
    <cellStyle name="Separador de milhares 2 2 2 10 4 3 2 2 2" xfId="28213" xr:uid="{8415240C-281E-48F9-9D11-DB6032E7E06B}"/>
    <cellStyle name="Separador de milhares 2 2 2 10 4 3 2 3" xfId="28212" xr:uid="{F9D4E482-EE48-465F-BBE3-2DCE99ED57F8}"/>
    <cellStyle name="Separador de milhares 2 2 2 10 4 3 3" xfId="28211" xr:uid="{F0CDB7C6-5439-4123-97A9-5C93C2C7E5CA}"/>
    <cellStyle name="Separador de milhares 2 2 2 10 4 4" xfId="28203" xr:uid="{A7B09F31-9EA0-4FE8-94E5-B09D16525B9A}"/>
    <cellStyle name="Separador de milhares 2 2 2 10 5" xfId="21348" xr:uid="{368199E0-B363-4A87-9AF9-FE9A8E273FCD}"/>
    <cellStyle name="Separador de milhares 2 2 2 10 5 2" xfId="21349" xr:uid="{6251B22C-6A76-48CE-83E8-00875219520F}"/>
    <cellStyle name="Separador de milhares 2 2 2 10 5 2 2" xfId="21350" xr:uid="{4122A1E8-05C5-4AA7-ABF4-0241F03338FF}"/>
    <cellStyle name="Separador de milhares 2 2 2 10 5 2 2 2" xfId="21351" xr:uid="{1EC7A38F-8AFC-40AE-BE0A-1287E9493693}"/>
    <cellStyle name="Separador de milhares 2 2 2 10 5 2 2 2 2" xfId="28217" xr:uid="{04AE6136-4B32-4251-BFC7-B1716985B074}"/>
    <cellStyle name="Separador de milhares 2 2 2 10 5 2 2 3" xfId="28216" xr:uid="{C55082F1-2D1F-4FDA-95AA-8F96A2022E58}"/>
    <cellStyle name="Separador de milhares 2 2 2 10 5 2 3" xfId="28215" xr:uid="{AF5DCE1E-7500-4A51-B3CD-D02B44FEBF76}"/>
    <cellStyle name="Separador de milhares 2 2 2 10 5 3" xfId="28214" xr:uid="{D874DF47-B67E-4C46-83AD-EB0D63081502}"/>
    <cellStyle name="Separador de milhares 2 2 2 10 6" xfId="21352" xr:uid="{D19CB9B6-239D-4EA3-8298-A5A9E9951180}"/>
    <cellStyle name="Separador de milhares 2 2 2 10 6 2" xfId="21353" xr:uid="{B7551C75-5537-43B8-AB2A-C7B7E1131B67}"/>
    <cellStyle name="Separador de milhares 2 2 2 10 6 2 2" xfId="28219" xr:uid="{3EC33160-4741-49E0-A8A8-1FF472D5DF93}"/>
    <cellStyle name="Separador de milhares 2 2 2 10 6 3" xfId="28218" xr:uid="{72CAA73C-DF96-43BB-982B-CED87E3024EC}"/>
    <cellStyle name="Separador de milhares 2 2 2 10 7" xfId="28097" xr:uid="{4BA8D6F8-B0B5-44FB-B100-E32D25E445EB}"/>
    <cellStyle name="Separador de milhares 2 2 2 11" xfId="21354" xr:uid="{122D320B-5AD4-47B4-81FB-FBB51E2708E1}"/>
    <cellStyle name="Separador de milhares 2 2 2 11 2" xfId="21355" xr:uid="{BE311190-FD9F-43EA-820A-1F03172D4593}"/>
    <cellStyle name="Separador de milhares 2 2 2 11 2 2" xfId="21356" xr:uid="{BEF19978-1EC3-49D2-AF83-15DD63CA9BB2}"/>
    <cellStyle name="Separador de milhares 2 2 2 11 2 2 2" xfId="21357" xr:uid="{BD60072E-A9A6-4F29-AB7C-76E9F832F704}"/>
    <cellStyle name="Separador de milhares 2 2 2 11 2 2 2 2" xfId="21358" xr:uid="{FB5A6D34-1FCF-4474-B0A3-188462E1150C}"/>
    <cellStyle name="Separador de milhares 2 2 2 11 2 2 2 2 2" xfId="21359" xr:uid="{30A075D3-91F6-480D-9874-3B11A153B126}"/>
    <cellStyle name="Separador de milhares 2 2 2 11 2 2 2 2 2 2" xfId="21360" xr:uid="{B6A9CC83-07AB-4003-BEC7-6B25893F008C}"/>
    <cellStyle name="Separador de milhares 2 2 2 11 2 2 2 2 2 2 2" xfId="21361" xr:uid="{00E75BF6-967C-40F8-9255-11A56B87A498}"/>
    <cellStyle name="Separador de milhares 2 2 2 11 2 2 2 2 2 2 2 2" xfId="21362" xr:uid="{20735C01-24BB-4CF0-AEEF-4A1C0569177C}"/>
    <cellStyle name="Separador de milhares 2 2 2 11 2 2 2 2 2 2 2 2 2" xfId="28228" xr:uid="{4400627D-7530-4D16-9A09-93A5A8B57C08}"/>
    <cellStyle name="Separador de milhares 2 2 2 11 2 2 2 2 2 2 2 3" xfId="28227" xr:uid="{DC27A4F2-D1E1-46E1-B8FC-D11E18D14200}"/>
    <cellStyle name="Separador de milhares 2 2 2 11 2 2 2 2 2 2 3" xfId="28226" xr:uid="{94C40FE5-4EA1-4993-BCEB-EFAE74C8D171}"/>
    <cellStyle name="Separador de milhares 2 2 2 11 2 2 2 2 2 3" xfId="28225" xr:uid="{FC1F34B4-693A-478E-807C-1FD0C325FFEE}"/>
    <cellStyle name="Separador de milhares 2 2 2 11 2 2 2 2 3" xfId="21363" xr:uid="{393A2708-5812-4F9A-80A3-BD4CAFE0633F}"/>
    <cellStyle name="Separador de milhares 2 2 2 11 2 2 2 2 3 2" xfId="21364" xr:uid="{696B14E6-72D2-4E63-9620-10F9A27DEECC}"/>
    <cellStyle name="Separador de milhares 2 2 2 11 2 2 2 2 3 2 2" xfId="28230" xr:uid="{4C274ABE-E7BE-4A04-81BE-0224A9DF4820}"/>
    <cellStyle name="Separador de milhares 2 2 2 11 2 2 2 2 3 3" xfId="28229" xr:uid="{C6D3C6A5-BE8B-4583-AAE0-6A07D43D8C46}"/>
    <cellStyle name="Separador de milhares 2 2 2 11 2 2 2 2 4" xfId="28224" xr:uid="{93479F20-6878-40D8-8235-BE52D7890AEE}"/>
    <cellStyle name="Separador de milhares 2 2 2 11 2 2 2 3" xfId="21365" xr:uid="{7E10D7F4-3A40-4F35-BAA9-80130BACB0E3}"/>
    <cellStyle name="Separador de milhares 2 2 2 11 2 2 2 3 2" xfId="21366" xr:uid="{52A95EB9-C049-4172-9A44-39FBF9F07BDC}"/>
    <cellStyle name="Separador de milhares 2 2 2 11 2 2 2 3 2 2" xfId="21367" xr:uid="{DC4465BC-809B-4749-9E37-41AA0BCAFFBD}"/>
    <cellStyle name="Separador de milhares 2 2 2 11 2 2 2 3 2 2 2" xfId="28233" xr:uid="{F17C33C4-4CC6-4583-9B64-8CFBA67629CB}"/>
    <cellStyle name="Separador de milhares 2 2 2 11 2 2 2 3 2 3" xfId="28232" xr:uid="{5374E311-036A-481B-99EC-D0952625D322}"/>
    <cellStyle name="Separador de milhares 2 2 2 11 2 2 2 3 3" xfId="28231" xr:uid="{3C334023-9F4E-41AB-9CB7-475985AA37AC}"/>
    <cellStyle name="Separador de milhares 2 2 2 11 2 2 2 4" xfId="28223" xr:uid="{6165C613-F30D-49C3-9022-39D64AD48B1D}"/>
    <cellStyle name="Separador de milhares 2 2 2 11 2 2 3" xfId="21368" xr:uid="{AFC3EB7B-9289-41C4-8CD0-61255AA55784}"/>
    <cellStyle name="Separador de milhares 2 2 2 11 2 2 3 2" xfId="21369" xr:uid="{B5AC1A4B-0763-40FC-9449-647A9F7249FE}"/>
    <cellStyle name="Separador de milhares 2 2 2 11 2 2 3 2 2" xfId="21370" xr:uid="{9FBA9AC8-0B3C-4C13-B45D-22BE2660110F}"/>
    <cellStyle name="Separador de milhares 2 2 2 11 2 2 3 2 2 2" xfId="21371" xr:uid="{8F0A0B7D-52E9-4023-AEA0-15F8A8031DB2}"/>
    <cellStyle name="Separador de milhares 2 2 2 11 2 2 3 2 2 2 2" xfId="28237" xr:uid="{48769A6D-2C5A-470E-9FB9-0A491C1A3D46}"/>
    <cellStyle name="Separador de milhares 2 2 2 11 2 2 3 2 2 3" xfId="28236" xr:uid="{A01B00BE-3709-4D86-8798-61123171BAFB}"/>
    <cellStyle name="Separador de milhares 2 2 2 11 2 2 3 2 3" xfId="28235" xr:uid="{F23F2FA8-FDAE-40C7-9E65-BC5F24055635}"/>
    <cellStyle name="Separador de milhares 2 2 2 11 2 2 3 3" xfId="28234" xr:uid="{436BD0DB-9DE7-4891-9214-AA135780FBBD}"/>
    <cellStyle name="Separador de milhares 2 2 2 11 2 2 4" xfId="21372" xr:uid="{22C8B537-0F03-436A-9092-DA3389B00E30}"/>
    <cellStyle name="Separador de milhares 2 2 2 11 2 2 4 2" xfId="21373" xr:uid="{016F58D4-6A76-4BC7-8CD7-92A3D3CD3867}"/>
    <cellStyle name="Separador de milhares 2 2 2 11 2 2 4 2 2" xfId="28239" xr:uid="{38E5B703-C66A-43C7-926C-046ACCA482D4}"/>
    <cellStyle name="Separador de milhares 2 2 2 11 2 2 4 3" xfId="28238" xr:uid="{1E7A4006-373A-4AA1-8A06-2D7F7410DC03}"/>
    <cellStyle name="Separador de milhares 2 2 2 11 2 2 5" xfId="28222" xr:uid="{39782545-637B-41B8-9952-528E996729D0}"/>
    <cellStyle name="Separador de milhares 2 2 2 11 2 3" xfId="21374" xr:uid="{91EDB252-3A47-423D-A89E-E674EF60C75B}"/>
    <cellStyle name="Separador de milhares 2 2 2 11 2 3 2" xfId="21375" xr:uid="{1DF5CBEF-5C8A-4F67-B2B0-E423EDEE9D0E}"/>
    <cellStyle name="Separador de milhares 2 2 2 11 2 3 2 2" xfId="21376" xr:uid="{01A40B26-30DD-4179-9AB0-7C3174574223}"/>
    <cellStyle name="Separador de milhares 2 2 2 11 2 3 2 2 2" xfId="21377" xr:uid="{4F8197ED-3D67-4477-BB5F-A7FE5BD37DEB}"/>
    <cellStyle name="Separador de milhares 2 2 2 11 2 3 2 2 2 2" xfId="21378" xr:uid="{583DB7C5-5B88-40B8-83C2-157482EEBC63}"/>
    <cellStyle name="Separador de milhares 2 2 2 11 2 3 2 2 2 2 2" xfId="28244" xr:uid="{C3500390-BDA4-471B-846F-1F239BFE1519}"/>
    <cellStyle name="Separador de milhares 2 2 2 11 2 3 2 2 2 3" xfId="28243" xr:uid="{2686D52F-CB9B-4756-94FF-604CB07B6D14}"/>
    <cellStyle name="Separador de milhares 2 2 2 11 2 3 2 2 3" xfId="28242" xr:uid="{98C5F41A-B8C2-4D1D-AFB0-5F4D65AFE5A8}"/>
    <cellStyle name="Separador de milhares 2 2 2 11 2 3 2 3" xfId="28241" xr:uid="{97CB3CD8-7DFE-429C-976D-609FD6865135}"/>
    <cellStyle name="Separador de milhares 2 2 2 11 2 3 3" xfId="21379" xr:uid="{407CB2F4-4FB9-40FF-AA93-7AB110E16727}"/>
    <cellStyle name="Separador de milhares 2 2 2 11 2 3 3 2" xfId="21380" xr:uid="{F0ABD436-1FC8-420F-ACE5-FF96F85F49B3}"/>
    <cellStyle name="Separador de milhares 2 2 2 11 2 3 3 2 2" xfId="28246" xr:uid="{EBA44006-135C-497D-82A9-337A2D8C8B0B}"/>
    <cellStyle name="Separador de milhares 2 2 2 11 2 3 3 3" xfId="28245" xr:uid="{76A5055C-242A-4582-B9C3-EB918AC5BF15}"/>
    <cellStyle name="Separador de milhares 2 2 2 11 2 3 4" xfId="28240" xr:uid="{3A768A45-A58B-4FD3-BED0-0B37DB77FF8E}"/>
    <cellStyle name="Separador de milhares 2 2 2 11 2 4" xfId="21381" xr:uid="{C731C85E-F8AB-4966-A3D9-5CC28B319236}"/>
    <cellStyle name="Separador de milhares 2 2 2 11 2 4 2" xfId="21382" xr:uid="{C15EAC3C-D388-4E9C-A7C5-933328BF5E05}"/>
    <cellStyle name="Separador de milhares 2 2 2 11 2 4 2 2" xfId="21383" xr:uid="{7E6A97E2-D072-48A4-8BC0-25AC94746E92}"/>
    <cellStyle name="Separador de milhares 2 2 2 11 2 4 2 2 2" xfId="28249" xr:uid="{2CE07450-B2D6-4ADF-951B-01BF80810A1B}"/>
    <cellStyle name="Separador de milhares 2 2 2 11 2 4 2 3" xfId="28248" xr:uid="{25C78D71-42F5-4D64-9624-869EE979E4CD}"/>
    <cellStyle name="Separador de milhares 2 2 2 11 2 4 3" xfId="28247" xr:uid="{94355635-B8F2-4F19-9632-D48C12648576}"/>
    <cellStyle name="Separador de milhares 2 2 2 11 2 5" xfId="28221" xr:uid="{2C5358C0-660C-412B-815A-0867E099AAB8}"/>
    <cellStyle name="Separador de milhares 2 2 2 11 3" xfId="21384" xr:uid="{8A7C4720-9B60-44B1-8E54-26ACBB6D19B3}"/>
    <cellStyle name="Separador de milhares 2 2 2 11 3 2" xfId="21385" xr:uid="{660C9DDA-3266-4B92-9CD8-9BEEF8AA7008}"/>
    <cellStyle name="Separador de milhares 2 2 2 11 3 2 2" xfId="21386" xr:uid="{49B28535-9BB4-4F4A-8B5E-7692B2DB17F3}"/>
    <cellStyle name="Separador de milhares 2 2 2 11 3 2 2 2" xfId="21387" xr:uid="{1736C67D-0115-46AE-B598-D818BA3ADF9B}"/>
    <cellStyle name="Separador de milhares 2 2 2 11 3 2 2 2 2" xfId="21388" xr:uid="{00455364-F552-4CF5-9737-A3217A0CA813}"/>
    <cellStyle name="Separador de milhares 2 2 2 11 3 2 2 2 2 2" xfId="21389" xr:uid="{CF273168-24C3-481E-8841-59639ACF3127}"/>
    <cellStyle name="Separador de milhares 2 2 2 11 3 2 2 2 2 2 2" xfId="28255" xr:uid="{58DE7FB2-A56E-425F-97D1-FF8346BDFB65}"/>
    <cellStyle name="Separador de milhares 2 2 2 11 3 2 2 2 2 3" xfId="28254" xr:uid="{E5F6699F-E356-4B9D-B87C-F4A205FDD180}"/>
    <cellStyle name="Separador de milhares 2 2 2 11 3 2 2 2 3" xfId="28253" xr:uid="{6797FBAE-D8E4-4350-AFE3-3374A83F404C}"/>
    <cellStyle name="Separador de milhares 2 2 2 11 3 2 2 3" xfId="28252" xr:uid="{74F5C271-95E8-49A2-9D4A-F4D1FBF40F1A}"/>
    <cellStyle name="Separador de milhares 2 2 2 11 3 2 3" xfId="21390" xr:uid="{62AA95D9-0D94-48F1-B8F4-FBDAD04E57A9}"/>
    <cellStyle name="Separador de milhares 2 2 2 11 3 2 3 2" xfId="21391" xr:uid="{148B249B-7473-450F-AF6E-8D0CCD44BBB2}"/>
    <cellStyle name="Separador de milhares 2 2 2 11 3 2 3 2 2" xfId="28257" xr:uid="{245DA102-C554-4B6E-B9CE-E065611519B2}"/>
    <cellStyle name="Separador de milhares 2 2 2 11 3 2 3 3" xfId="28256" xr:uid="{FAA33363-3ECC-4763-B67B-CE4B2DA1DA22}"/>
    <cellStyle name="Separador de milhares 2 2 2 11 3 2 4" xfId="28251" xr:uid="{3A873099-409E-4019-9FD5-25FD06B7810B}"/>
    <cellStyle name="Separador de milhares 2 2 2 11 3 3" xfId="21392" xr:uid="{535D5102-BC14-4246-A656-EF109277E909}"/>
    <cellStyle name="Separador de milhares 2 2 2 11 3 3 2" xfId="21393" xr:uid="{8A46161F-E6D2-47E0-AF95-B7B63B960DEC}"/>
    <cellStyle name="Separador de milhares 2 2 2 11 3 3 2 2" xfId="21394" xr:uid="{C1B97428-CC05-4B77-AB58-463CAD9BA60A}"/>
    <cellStyle name="Separador de milhares 2 2 2 11 3 3 2 2 2" xfId="28260" xr:uid="{E055FD31-42ED-48CB-91E9-14704A8F2607}"/>
    <cellStyle name="Separador de milhares 2 2 2 11 3 3 2 3" xfId="28259" xr:uid="{F69FC1B0-AA01-46BC-905B-EB7394BED5A7}"/>
    <cellStyle name="Separador de milhares 2 2 2 11 3 3 3" xfId="28258" xr:uid="{53CDD54A-8891-4F58-8C85-ADAFB19D568D}"/>
    <cellStyle name="Separador de milhares 2 2 2 11 3 4" xfId="28250" xr:uid="{2998A294-E7FB-4AF8-A57A-2854BD09F699}"/>
    <cellStyle name="Separador de milhares 2 2 2 11 4" xfId="21395" xr:uid="{D807D1C0-CE64-4D64-84B8-89F342FD3417}"/>
    <cellStyle name="Separador de milhares 2 2 2 11 4 2" xfId="21396" xr:uid="{41B3F366-92EE-4297-A401-9BE8D164845A}"/>
    <cellStyle name="Separador de milhares 2 2 2 11 4 2 2" xfId="21397" xr:uid="{C08B6BC0-1020-4F42-9193-C062192115D8}"/>
    <cellStyle name="Separador de milhares 2 2 2 11 4 2 2 2" xfId="21398" xr:uid="{9381D278-8F4E-4747-A722-40AB2443B50D}"/>
    <cellStyle name="Separador de milhares 2 2 2 11 4 2 2 2 2" xfId="28264" xr:uid="{7E725705-A976-4F3B-8517-8FF8DC8A7FEB}"/>
    <cellStyle name="Separador de milhares 2 2 2 11 4 2 2 3" xfId="28263" xr:uid="{6F5B90E5-6913-4BA0-8D5A-88A33E81F7A7}"/>
    <cellStyle name="Separador de milhares 2 2 2 11 4 2 3" xfId="28262" xr:uid="{C0D4355F-FF7B-4652-86F0-95BF57F94CC9}"/>
    <cellStyle name="Separador de milhares 2 2 2 11 4 3" xfId="28261" xr:uid="{761A9944-5E93-4481-843E-BAA0BAD48D11}"/>
    <cellStyle name="Separador de milhares 2 2 2 11 5" xfId="21399" xr:uid="{C4D94D5A-2DF8-4AB7-87C8-96439C86C861}"/>
    <cellStyle name="Separador de milhares 2 2 2 11 5 2" xfId="21400" xr:uid="{833F8FFF-6208-4F0D-B8B4-5C55FDE86472}"/>
    <cellStyle name="Separador de milhares 2 2 2 11 5 2 2" xfId="28266" xr:uid="{CDACFD7A-141F-45CF-A6AD-401C989620E5}"/>
    <cellStyle name="Separador de milhares 2 2 2 11 5 3" xfId="28265" xr:uid="{3828E608-F767-458B-8878-150DA2ACAF51}"/>
    <cellStyle name="Separador de milhares 2 2 2 11 6" xfId="28220" xr:uid="{733118D1-50DB-4407-8C05-E7F0C8459E69}"/>
    <cellStyle name="Separador de milhares 2 2 2 12" xfId="21401" xr:uid="{581A6145-A440-4F6A-B814-D012765B1570}"/>
    <cellStyle name="Separador de milhares 2 2 2 12 2" xfId="21402" xr:uid="{054A2713-BEBB-4A58-BDB5-D7DEFFE3977F}"/>
    <cellStyle name="Separador de milhares 2 2 2 12 2 2" xfId="21403" xr:uid="{B584E647-9528-4286-A088-F7BFAFB58C93}"/>
    <cellStyle name="Separador de milhares 2 2 2 12 2 2 2" xfId="21404" xr:uid="{78E58641-B7B1-4DD8-B5E7-F93575140AF7}"/>
    <cellStyle name="Separador de milhares 2 2 2 12 2 2 2 2" xfId="21405" xr:uid="{AA3C1C76-4B87-45F3-99E2-6085621D711A}"/>
    <cellStyle name="Separador de milhares 2 2 2 12 2 2 2 2 2" xfId="21406" xr:uid="{E6C9157D-9980-4F01-80FB-E8A06F20EA7A}"/>
    <cellStyle name="Separador de milhares 2 2 2 12 2 2 2 2 2 2" xfId="21407" xr:uid="{640AD4DF-2EA4-4722-BE15-8CE9DCFDBA06}"/>
    <cellStyle name="Separador de milhares 2 2 2 12 2 2 2 2 2 2 2" xfId="28273" xr:uid="{4AE8D566-A4E6-40FB-80F1-035F053B2F92}"/>
    <cellStyle name="Separador de milhares 2 2 2 12 2 2 2 2 2 3" xfId="28272" xr:uid="{15323B27-BC74-4DE9-966C-59AA62470A52}"/>
    <cellStyle name="Separador de milhares 2 2 2 12 2 2 2 2 3" xfId="28271" xr:uid="{864F0844-1248-43CE-B307-30EA4A7C14C6}"/>
    <cellStyle name="Separador de milhares 2 2 2 12 2 2 2 3" xfId="28270" xr:uid="{0AC7F7D5-69DD-4126-851F-8ADDAEC0D800}"/>
    <cellStyle name="Separador de milhares 2 2 2 12 2 2 3" xfId="21408" xr:uid="{05ED330A-B5A4-4089-BB79-2FFFEBDBB6C4}"/>
    <cellStyle name="Separador de milhares 2 2 2 12 2 2 3 2" xfId="21409" xr:uid="{D5140737-35FF-45E9-9236-86C688796781}"/>
    <cellStyle name="Separador de milhares 2 2 2 12 2 2 3 2 2" xfId="28275" xr:uid="{F44D1B76-87F1-4D3B-8075-4185DC076278}"/>
    <cellStyle name="Separador de milhares 2 2 2 12 2 2 3 3" xfId="28274" xr:uid="{5F6F2912-8809-4D1C-A72D-547107E9EB3E}"/>
    <cellStyle name="Separador de milhares 2 2 2 12 2 2 4" xfId="28269" xr:uid="{46AE7C14-AEEA-4AFE-8B4E-BAF375B829E4}"/>
    <cellStyle name="Separador de milhares 2 2 2 12 2 3" xfId="21410" xr:uid="{A43B4282-F81A-45D1-B658-3A20D2D62BF0}"/>
    <cellStyle name="Separador de milhares 2 2 2 12 2 3 2" xfId="21411" xr:uid="{85C6A2BE-9568-4004-B615-CB003AE645CA}"/>
    <cellStyle name="Separador de milhares 2 2 2 12 2 3 2 2" xfId="21412" xr:uid="{092DE2D4-6214-4069-B8EC-8B703A2D891A}"/>
    <cellStyle name="Separador de milhares 2 2 2 12 2 3 2 2 2" xfId="28278" xr:uid="{9EF608EE-1B44-4DF9-B2C5-9E9679078C9C}"/>
    <cellStyle name="Separador de milhares 2 2 2 12 2 3 2 3" xfId="28277" xr:uid="{FB5DEED2-C0CC-490A-8010-1F746D71F654}"/>
    <cellStyle name="Separador de milhares 2 2 2 12 2 3 3" xfId="28276" xr:uid="{31A9A006-E2D8-4636-882F-77DD0C18979D}"/>
    <cellStyle name="Separador de milhares 2 2 2 12 2 4" xfId="28268" xr:uid="{DACC58C1-C725-44A6-8829-156E7F019422}"/>
    <cellStyle name="Separador de milhares 2 2 2 12 3" xfId="21413" xr:uid="{F812F233-3AA3-4F8F-9164-0E7A1E4F9310}"/>
    <cellStyle name="Separador de milhares 2 2 2 12 3 2" xfId="21414" xr:uid="{72F1F328-0E70-4960-965F-932BCDD8F0DC}"/>
    <cellStyle name="Separador de milhares 2 2 2 12 3 2 2" xfId="21415" xr:uid="{890A458B-67CB-4012-8ADD-0ACEAB407BE0}"/>
    <cellStyle name="Separador de milhares 2 2 2 12 3 2 2 2" xfId="21416" xr:uid="{0F271B59-17A4-466D-98DE-E7B6C350511A}"/>
    <cellStyle name="Separador de milhares 2 2 2 12 3 2 2 2 2" xfId="28282" xr:uid="{E84F3601-342E-4184-B701-7266F853A015}"/>
    <cellStyle name="Separador de milhares 2 2 2 12 3 2 2 3" xfId="28281" xr:uid="{A99344A6-20F4-4728-BE95-58EBEB09285C}"/>
    <cellStyle name="Separador de milhares 2 2 2 12 3 2 3" xfId="28280" xr:uid="{E599A515-65A8-4589-AD45-04281F087D11}"/>
    <cellStyle name="Separador de milhares 2 2 2 12 3 3" xfId="28279" xr:uid="{2945C4B7-B5BE-4349-A152-4221F3281F61}"/>
    <cellStyle name="Separador de milhares 2 2 2 12 4" xfId="21417" xr:uid="{897B5438-BDD7-4B8F-BCC7-D2669BEBFB92}"/>
    <cellStyle name="Separador de milhares 2 2 2 12 4 2" xfId="21418" xr:uid="{D40E001F-CA5F-42EC-9482-FA308AF64418}"/>
    <cellStyle name="Separador de milhares 2 2 2 12 4 2 2" xfId="28284" xr:uid="{6DD9CDD3-1AEC-4051-8A49-48AC78A4AB31}"/>
    <cellStyle name="Separador de milhares 2 2 2 12 4 3" xfId="28283" xr:uid="{6D18C9A5-6008-487B-819D-02A5885AFB28}"/>
    <cellStyle name="Separador de milhares 2 2 2 12 5" xfId="28267" xr:uid="{DAB3C12D-FB0B-4234-8FE3-F82EA1D85CD0}"/>
    <cellStyle name="Separador de milhares 2 2 2 13" xfId="21419" xr:uid="{872AE596-8333-4741-B229-34B70799F46C}"/>
    <cellStyle name="Separador de milhares 2 2 2 13 2" xfId="21420" xr:uid="{F57E52E1-6946-4E97-B8B2-D2C72B9D7C67}"/>
    <cellStyle name="Separador de milhares 2 2 2 13 2 2" xfId="21421" xr:uid="{2F849783-71AA-400A-9811-3EF0040BF8ED}"/>
    <cellStyle name="Separador de milhares 2 2 2 13 2 2 2" xfId="21422" xr:uid="{425452B2-AB88-4E38-9B0E-4327F2CC06F7}"/>
    <cellStyle name="Separador de milhares 2 2 2 13 2 2 2 2" xfId="21423" xr:uid="{0FCFC3B9-27C4-46BB-84E2-C600291AB8FA}"/>
    <cellStyle name="Separador de milhares 2 2 2 13 2 2 2 2 2" xfId="28289" xr:uid="{431A3325-CB95-4E10-9118-EDEBEFFDE09A}"/>
    <cellStyle name="Separador de milhares 2 2 2 13 2 2 2 3" xfId="28288" xr:uid="{E70CE09A-CD6F-4060-AB4D-09E7A1966342}"/>
    <cellStyle name="Separador de milhares 2 2 2 13 2 2 3" xfId="28287" xr:uid="{1D00B1AB-06E9-49F0-A855-5F888762CCB3}"/>
    <cellStyle name="Separador de milhares 2 2 2 13 2 3" xfId="28286" xr:uid="{EDDC9111-B94C-48E9-9058-DCAA7BDB6C63}"/>
    <cellStyle name="Separador de milhares 2 2 2 13 3" xfId="21424" xr:uid="{E46D4154-C4D8-4C70-A5D8-02310610136F}"/>
    <cellStyle name="Separador de milhares 2 2 2 13 3 2" xfId="21425" xr:uid="{77CD5B30-E510-4567-A6EF-101DC726ABEC}"/>
    <cellStyle name="Separador de milhares 2 2 2 13 3 2 2" xfId="28291" xr:uid="{C27C21BF-26E3-4493-8EEB-BBADB67DF5AC}"/>
    <cellStyle name="Separador de milhares 2 2 2 13 3 3" xfId="28290" xr:uid="{7C908B8A-EF70-4D3D-8D31-8ED1B001EDF2}"/>
    <cellStyle name="Separador de milhares 2 2 2 13 4" xfId="28285" xr:uid="{593182A1-18C0-4C27-A701-D6A86F35946D}"/>
    <cellStyle name="Separador de milhares 2 2 2 14" xfId="21426" xr:uid="{AEFEE451-05D3-4F85-A9FC-C0173BD3C28E}"/>
    <cellStyle name="Separador de milhares 2 2 2 14 2" xfId="21427" xr:uid="{0D2AE118-CBF8-4875-84FB-6CB92732EE4A}"/>
    <cellStyle name="Separador de milhares 2 2 2 14 2 2" xfId="21428" xr:uid="{330E981B-D515-4A3B-909F-41864F84CA67}"/>
    <cellStyle name="Separador de milhares 2 2 2 14 2 2 2" xfId="28294" xr:uid="{BABA1803-176C-4C32-8FDB-CB5A553A4259}"/>
    <cellStyle name="Separador de milhares 2 2 2 14 2 3" xfId="28293" xr:uid="{4BE4D39D-6C48-4FDC-B743-FE40BE2EDBFE}"/>
    <cellStyle name="Separador de milhares 2 2 2 14 3" xfId="28292" xr:uid="{BB98E926-6069-4341-ACDE-054A64CA7796}"/>
    <cellStyle name="Separador de milhares 2 2 2 15" xfId="21230" xr:uid="{FA941461-9D2C-4A38-9307-39A8A6E541B6}"/>
    <cellStyle name="Separador de milhares 2 2 2 15 2" xfId="28096" xr:uid="{1D70CD09-26E5-40B3-9197-402BD989A9A3}"/>
    <cellStyle name="Separador de milhares 2 2 2 16" xfId="25833" xr:uid="{DAD5C602-063D-4F5B-9A06-681A130AEE79}"/>
    <cellStyle name="Separador de milhares 2 2 2 16 2" xfId="30544" xr:uid="{7C7A57A4-1A13-40D4-8EE6-9EBAE2EB9E77}"/>
    <cellStyle name="Separador de milhares 2 2 2 17" xfId="27073" xr:uid="{FBA6239E-5DD0-4193-A15D-89D1B84767F3}"/>
    <cellStyle name="Separador de milhares 2 2 2 17 2" xfId="31166" xr:uid="{A0D9FABB-DB6F-414B-B072-92F79725B44F}"/>
    <cellStyle name="Separador de milhares 2 2 2 18" xfId="27520" xr:uid="{5F2E03FB-F143-4620-991E-01CB7C584D2A}"/>
    <cellStyle name="Separador de milhares 2 2 2 2" xfId="21429" xr:uid="{39006588-F93C-415F-AC1F-4C21CDE3677F}"/>
    <cellStyle name="Separador de milhares 2 2 2 2 10" xfId="21430" xr:uid="{7E5863F2-4171-41E0-9BFB-37F805019819}"/>
    <cellStyle name="Separador de milhares 2 2 2 2 10 2" xfId="21431" xr:uid="{A648072A-4AA5-422A-8DE0-E493772DAF8B}"/>
    <cellStyle name="Separador de milhares 2 2 2 2 10 2 2" xfId="21432" xr:uid="{86FF6AE0-5227-4E7B-BD00-44D407B0BBC3}"/>
    <cellStyle name="Separador de milhares 2 2 2 2 10 2 2 2" xfId="21433" xr:uid="{4F79D773-FC00-4112-8909-56C6547887F4}"/>
    <cellStyle name="Separador de milhares 2 2 2 2 10 2 2 2 2" xfId="21434" xr:uid="{2EF31460-21D5-4B5F-AB66-EAC3B420DC7F}"/>
    <cellStyle name="Separador de milhares 2 2 2 2 10 2 2 2 2 2" xfId="21435" xr:uid="{E8A8A164-4152-4F20-9D0B-5D9F1D7E9F6D}"/>
    <cellStyle name="Separador de milhares 2 2 2 2 10 2 2 2 2 2 2" xfId="21436" xr:uid="{E0B0C915-7C1A-40B3-A95E-19AA58F16503}"/>
    <cellStyle name="Separador de milhares 2 2 2 2 10 2 2 2 2 2 2 2" xfId="21437" xr:uid="{C78CF798-22EC-4674-9B75-DE9DEFDC82C0}"/>
    <cellStyle name="Separador de milhares 2 2 2 2 10 2 2 2 2 2 2 2 2" xfId="21438" xr:uid="{D5F32B03-32DE-42C0-B280-769D0A7FB19D}"/>
    <cellStyle name="Separador de milhares 2 2 2 2 10 2 2 2 2 2 2 2 2 2" xfId="21439" xr:uid="{76A50A6A-E413-4B3B-BAB6-739FDF208CAD}"/>
    <cellStyle name="Separador de milhares 2 2 2 2 10 2 2 2 2 2 2 2 2 2 2" xfId="28305" xr:uid="{3C43A25B-DFF4-40CA-9B08-3BA7EAAB4959}"/>
    <cellStyle name="Separador de milhares 2 2 2 2 10 2 2 2 2 2 2 2 2 3" xfId="28304" xr:uid="{BF968F8C-10ED-4F6C-B4A4-50FF1593F748}"/>
    <cellStyle name="Separador de milhares 2 2 2 2 10 2 2 2 2 2 2 2 3" xfId="28303" xr:uid="{20F97A90-D2A5-437A-9970-535E38AEF046}"/>
    <cellStyle name="Separador de milhares 2 2 2 2 10 2 2 2 2 2 2 3" xfId="21440" xr:uid="{E40B17A4-6A98-423A-BB60-23D410671701}"/>
    <cellStyle name="Separador de milhares 2 2 2 2 10 2 2 2 2 2 2 3 2" xfId="28306" xr:uid="{7F97890D-5781-4A01-B044-9F10B73624C7}"/>
    <cellStyle name="Separador de milhares 2 2 2 2 10 2 2 2 2 2 2 4" xfId="28302" xr:uid="{35E78A10-DEF4-4052-A384-0792433C5271}"/>
    <cellStyle name="Separador de milhares 2 2 2 2 10 2 2 2 2 2 3" xfId="21441" xr:uid="{7AC95592-163F-4F58-A909-23B23DCD8C8D}"/>
    <cellStyle name="Separador de milhares 2 2 2 2 10 2 2 2 2 2 3 2" xfId="21442" xr:uid="{D99914CD-DE9D-4AD0-A9B8-94EE34FB9A15}"/>
    <cellStyle name="Separador de milhares 2 2 2 2 10 2 2 2 2 2 3 2 2" xfId="28308" xr:uid="{BE9FD957-F706-4276-B84F-BBB919FABF60}"/>
    <cellStyle name="Separador de milhares 2 2 2 2 10 2 2 2 2 2 3 3" xfId="28307" xr:uid="{FB8D45BD-1D28-4BED-BAAF-2937BA5D4469}"/>
    <cellStyle name="Separador de milhares 2 2 2 2 10 2 2 2 2 2 4" xfId="28301" xr:uid="{97D46646-5597-424D-BD78-97C38A3A09FC}"/>
    <cellStyle name="Separador de milhares 2 2 2 2 10 2 2 2 2 3" xfId="21443" xr:uid="{00884625-C404-4611-97A4-4E1211C86763}"/>
    <cellStyle name="Separador de milhares 2 2 2 2 10 2 2 2 2 3 2" xfId="21444" xr:uid="{4AD812B6-3C7F-4DA2-9ED6-810F6C98D628}"/>
    <cellStyle name="Separador de milhares 2 2 2 2 10 2 2 2 2 3 2 2" xfId="21445" xr:uid="{1ABD5B41-839F-400C-B1E6-0FCF8C31FF91}"/>
    <cellStyle name="Separador de milhares 2 2 2 2 10 2 2 2 2 3 2 2 2" xfId="28311" xr:uid="{F8D6BA6A-3AD2-40AF-B73C-9A5839FF517E}"/>
    <cellStyle name="Separador de milhares 2 2 2 2 10 2 2 2 2 3 2 3" xfId="28310" xr:uid="{75FBB993-24B0-4DBC-B6FC-E0C446D0ED49}"/>
    <cellStyle name="Separador de milhares 2 2 2 2 10 2 2 2 2 3 3" xfId="28309" xr:uid="{D16FB9B9-D773-4666-B953-9AB3D01EC234}"/>
    <cellStyle name="Separador de milhares 2 2 2 2 10 2 2 2 2 4" xfId="21446" xr:uid="{23DEA640-5B05-4CD8-A491-87727668740B}"/>
    <cellStyle name="Separador de milhares 2 2 2 2 10 2 2 2 2 4 2" xfId="28312" xr:uid="{842915C2-CF63-4841-BA39-2D56D55160C5}"/>
    <cellStyle name="Separador de milhares 2 2 2 2 10 2 2 2 2 5" xfId="28300" xr:uid="{712F8F88-D619-4356-A783-14650474EB90}"/>
    <cellStyle name="Separador de milhares 2 2 2 2 10 2 2 2 3" xfId="21447" xr:uid="{50415A60-E049-497F-93A4-120B9B79B15F}"/>
    <cellStyle name="Separador de milhares 2 2 2 2 10 2 2 2 3 2" xfId="21448" xr:uid="{32DF206D-EC0D-4F6C-BF97-D33636E98F71}"/>
    <cellStyle name="Separador de milhares 2 2 2 2 10 2 2 2 3 2 2" xfId="21449" xr:uid="{DD34F862-F4B1-45A7-9B70-4DBE29DBE3A6}"/>
    <cellStyle name="Separador de milhares 2 2 2 2 10 2 2 2 3 2 2 2" xfId="21450" xr:uid="{2FA630EE-BE8F-4355-8EB5-66682C4B6E73}"/>
    <cellStyle name="Separador de milhares 2 2 2 2 10 2 2 2 3 2 2 2 2" xfId="28316" xr:uid="{C5B486CA-EC56-4FEA-A83D-B7732844CBA1}"/>
    <cellStyle name="Separador de milhares 2 2 2 2 10 2 2 2 3 2 2 3" xfId="28315" xr:uid="{39CFC3A1-E76D-4FBC-B8D1-CD4EEDFA5427}"/>
    <cellStyle name="Separador de milhares 2 2 2 2 10 2 2 2 3 2 3" xfId="28314" xr:uid="{C6E839AF-C5C6-403B-8FF9-27C79F071DAA}"/>
    <cellStyle name="Separador de milhares 2 2 2 2 10 2 2 2 3 3" xfId="21451" xr:uid="{477ADAA6-C9E8-4EBE-A0C2-57502A315BD1}"/>
    <cellStyle name="Separador de milhares 2 2 2 2 10 2 2 2 3 3 2" xfId="28317" xr:uid="{2C4DF70D-E178-4A05-BF2E-78CD5B269BA4}"/>
    <cellStyle name="Separador de milhares 2 2 2 2 10 2 2 2 3 4" xfId="28313" xr:uid="{A00C8882-FCEE-4F29-A322-651F21C53DDE}"/>
    <cellStyle name="Separador de milhares 2 2 2 2 10 2 2 2 4" xfId="21452" xr:uid="{55B731F0-90A1-476C-9CD1-A5882BF0F713}"/>
    <cellStyle name="Separador de milhares 2 2 2 2 10 2 2 2 4 2" xfId="21453" xr:uid="{E2E2761F-A33E-4C76-A4C8-AFC146D4A959}"/>
    <cellStyle name="Separador de milhares 2 2 2 2 10 2 2 2 4 2 2" xfId="28319" xr:uid="{D420EC71-181E-4BA2-B89A-DC695BEE10B8}"/>
    <cellStyle name="Separador de milhares 2 2 2 2 10 2 2 2 4 3" xfId="28318" xr:uid="{F25C037C-8ADF-492B-91D1-3E0D80E3391F}"/>
    <cellStyle name="Separador de milhares 2 2 2 2 10 2 2 2 5" xfId="28299" xr:uid="{D42C372D-D1F7-46F9-A57F-36B596BD51B5}"/>
    <cellStyle name="Separador de milhares 2 2 2 2 10 2 2 3" xfId="21454" xr:uid="{991B661F-AD50-4296-BDD4-6168AB0C2E62}"/>
    <cellStyle name="Separador de milhares 2 2 2 2 10 2 2 3 2" xfId="21455" xr:uid="{AD4677A9-735C-45B2-B271-F93DABE06872}"/>
    <cellStyle name="Separador de milhares 2 2 2 2 10 2 2 3 2 2" xfId="21456" xr:uid="{30F8AC80-21BF-4532-AD6F-F2512AC0ED21}"/>
    <cellStyle name="Separador de milhares 2 2 2 2 10 2 2 3 2 2 2" xfId="21457" xr:uid="{C23282BE-9702-4BCC-A5F7-4F0A274D4331}"/>
    <cellStyle name="Separador de milhares 2 2 2 2 10 2 2 3 2 2 2 2" xfId="21458" xr:uid="{8EEEFBB1-E514-40D8-9E08-7679FECBACC8}"/>
    <cellStyle name="Separador de milhares 2 2 2 2 10 2 2 3 2 2 2 2 2" xfId="28324" xr:uid="{0CC4ADCA-2BC1-43E6-8969-41C4510681AB}"/>
    <cellStyle name="Separador de milhares 2 2 2 2 10 2 2 3 2 2 2 3" xfId="28323" xr:uid="{3F1C319B-295B-4CF5-9CFA-3B92D55EF00F}"/>
    <cellStyle name="Separador de milhares 2 2 2 2 10 2 2 3 2 2 3" xfId="28322" xr:uid="{B0050892-8759-4659-8915-F9396DB38536}"/>
    <cellStyle name="Separador de milhares 2 2 2 2 10 2 2 3 2 3" xfId="21459" xr:uid="{A20E2F74-6B2A-478A-BA79-E6DF76418184}"/>
    <cellStyle name="Separador de milhares 2 2 2 2 10 2 2 3 2 3 2" xfId="28325" xr:uid="{220E68B2-ECE1-40F8-A169-41F3282F1D52}"/>
    <cellStyle name="Separador de milhares 2 2 2 2 10 2 2 3 2 4" xfId="28321" xr:uid="{540ED131-2B78-4F4E-B06E-66CC1B94DD0B}"/>
    <cellStyle name="Separador de milhares 2 2 2 2 10 2 2 3 3" xfId="21460" xr:uid="{47048B73-89F5-4554-AA5B-D14B0E8BEDC4}"/>
    <cellStyle name="Separador de milhares 2 2 2 2 10 2 2 3 3 2" xfId="21461" xr:uid="{1E914978-6A91-40A0-913C-E2C03985DCDA}"/>
    <cellStyle name="Separador de milhares 2 2 2 2 10 2 2 3 3 2 2" xfId="28327" xr:uid="{A1046A29-AFD8-429A-813D-227418DA27D2}"/>
    <cellStyle name="Separador de milhares 2 2 2 2 10 2 2 3 3 3" xfId="28326" xr:uid="{72CEBA10-DC18-4137-B464-9FCF18F515F9}"/>
    <cellStyle name="Separador de milhares 2 2 2 2 10 2 2 3 4" xfId="28320" xr:uid="{812E9B87-6ECB-4300-8224-D18CEA227EF0}"/>
    <cellStyle name="Separador de milhares 2 2 2 2 10 2 2 4" xfId="21462" xr:uid="{E67A1C70-0F46-4202-A100-ADA9A4BBDFD8}"/>
    <cellStyle name="Separador de milhares 2 2 2 2 10 2 2 4 2" xfId="21463" xr:uid="{98E9D07D-A202-4546-9709-FB503AA83795}"/>
    <cellStyle name="Separador de milhares 2 2 2 2 10 2 2 4 2 2" xfId="21464" xr:uid="{5FE37789-C4C8-4790-A502-66A47D3D123C}"/>
    <cellStyle name="Separador de milhares 2 2 2 2 10 2 2 4 2 2 2" xfId="28330" xr:uid="{18D27D70-6FC7-4B04-9CD5-E21F87039B30}"/>
    <cellStyle name="Separador de milhares 2 2 2 2 10 2 2 4 2 3" xfId="28329" xr:uid="{1AF8F7EF-91F7-4D0F-80A8-B272C96AC893}"/>
    <cellStyle name="Separador de milhares 2 2 2 2 10 2 2 4 3" xfId="28328" xr:uid="{8AB1DE6C-BF7A-40D7-B691-7393FC832F50}"/>
    <cellStyle name="Separador de milhares 2 2 2 2 10 2 2 5" xfId="21465" xr:uid="{43BBA2A7-0087-463E-81DE-BE34F2164520}"/>
    <cellStyle name="Separador de milhares 2 2 2 2 10 2 2 5 2" xfId="28331" xr:uid="{6A6709DC-09AB-4739-89DE-20F77BECC779}"/>
    <cellStyle name="Separador de milhares 2 2 2 2 10 2 2 6" xfId="28298" xr:uid="{08CF1CB1-0239-478F-B688-8C162503414E}"/>
    <cellStyle name="Separador de milhares 2 2 2 2 10 2 3" xfId="21466" xr:uid="{A69E7A54-5660-4861-A90C-F5DFD1B87918}"/>
    <cellStyle name="Separador de milhares 2 2 2 2 10 2 3 2" xfId="21467" xr:uid="{190E9676-8348-4487-B7D0-458190D55AC7}"/>
    <cellStyle name="Separador de milhares 2 2 2 2 10 2 3 2 2" xfId="21468" xr:uid="{2B16D80B-4016-4D53-BDFD-6D45F84A658D}"/>
    <cellStyle name="Separador de milhares 2 2 2 2 10 2 3 2 2 2" xfId="21469" xr:uid="{59D89F1B-C3CA-4047-8E56-2F933C3B1B8B}"/>
    <cellStyle name="Separador de milhares 2 2 2 2 10 2 3 2 2 2 2" xfId="21470" xr:uid="{E5CC3805-AEDD-4F25-B947-9E9707AB9C5F}"/>
    <cellStyle name="Separador de milhares 2 2 2 2 10 2 3 2 2 2 2 2" xfId="21471" xr:uid="{98E57454-83D4-4604-B97F-5C5DD71C9A46}"/>
    <cellStyle name="Separador de milhares 2 2 2 2 10 2 3 2 2 2 2 2 2" xfId="28337" xr:uid="{E1EDA225-2D54-4BB0-ABC2-D67277D2C531}"/>
    <cellStyle name="Separador de milhares 2 2 2 2 10 2 3 2 2 2 2 3" xfId="28336" xr:uid="{B92A7257-85E7-4375-BE1B-2604B1E61CDD}"/>
    <cellStyle name="Separador de milhares 2 2 2 2 10 2 3 2 2 2 3" xfId="28335" xr:uid="{8C271C40-DEB7-4F58-B3C1-51F8CAEBC862}"/>
    <cellStyle name="Separador de milhares 2 2 2 2 10 2 3 2 2 3" xfId="21472" xr:uid="{A17D42BC-82DB-4B29-96A1-42DC2C9B7936}"/>
    <cellStyle name="Separador de milhares 2 2 2 2 10 2 3 2 2 3 2" xfId="28338" xr:uid="{1F1A8E9C-871D-4846-BCA7-117967D72429}"/>
    <cellStyle name="Separador de milhares 2 2 2 2 10 2 3 2 2 4" xfId="28334" xr:uid="{EE3EA81B-1883-4349-981D-1080475030F0}"/>
    <cellStyle name="Separador de milhares 2 2 2 2 10 2 3 2 3" xfId="21473" xr:uid="{5007550D-BBA6-46CB-8CF5-74BCAA1F69EF}"/>
    <cellStyle name="Separador de milhares 2 2 2 2 10 2 3 2 3 2" xfId="21474" xr:uid="{EC0BC0C9-8AA5-4B69-9AB5-77064DA13491}"/>
    <cellStyle name="Separador de milhares 2 2 2 2 10 2 3 2 3 2 2" xfId="28340" xr:uid="{AF49A7DB-AA77-4A38-9154-190AA083E8E8}"/>
    <cellStyle name="Separador de milhares 2 2 2 2 10 2 3 2 3 3" xfId="28339" xr:uid="{9460F6CD-6BAC-44F0-9F70-D9AEBC6065D3}"/>
    <cellStyle name="Separador de milhares 2 2 2 2 10 2 3 2 4" xfId="28333" xr:uid="{E820AF9A-BF98-4E6E-BAFF-B6958948D6B0}"/>
    <cellStyle name="Separador de milhares 2 2 2 2 10 2 3 3" xfId="21475" xr:uid="{F0302A25-4DC1-4A8F-A43B-5DFA9970ED20}"/>
    <cellStyle name="Separador de milhares 2 2 2 2 10 2 3 3 2" xfId="21476" xr:uid="{3E889ABF-7EC9-4AFE-A42D-4AB106D81BD8}"/>
    <cellStyle name="Separador de milhares 2 2 2 2 10 2 3 3 2 2" xfId="21477" xr:uid="{B983456D-B0C3-4C7E-B86F-36145AECD71A}"/>
    <cellStyle name="Separador de milhares 2 2 2 2 10 2 3 3 2 2 2" xfId="28343" xr:uid="{555C7832-DC4D-4B85-BCCA-548CB326B88E}"/>
    <cellStyle name="Separador de milhares 2 2 2 2 10 2 3 3 2 3" xfId="28342" xr:uid="{7BD25BF9-D557-4442-B1E8-F0F3A7209D79}"/>
    <cellStyle name="Separador de milhares 2 2 2 2 10 2 3 3 3" xfId="28341" xr:uid="{79B792F5-3259-4997-80E3-B676CDB23C77}"/>
    <cellStyle name="Separador de milhares 2 2 2 2 10 2 3 4" xfId="21478" xr:uid="{5A38EB66-55FD-4CE0-9509-C9FC766E81FC}"/>
    <cellStyle name="Separador de milhares 2 2 2 2 10 2 3 4 2" xfId="28344" xr:uid="{D802090E-6DFA-48EB-A9E4-63DC160B8B2D}"/>
    <cellStyle name="Separador de milhares 2 2 2 2 10 2 3 5" xfId="28332" xr:uid="{667CD843-33C1-4979-8CB6-065F4145C9D8}"/>
    <cellStyle name="Separador de milhares 2 2 2 2 10 2 4" xfId="21479" xr:uid="{C59F4765-918F-43A1-835A-9990FEB21C2D}"/>
    <cellStyle name="Separador de milhares 2 2 2 2 10 2 4 2" xfId="21480" xr:uid="{37EB301A-2CBB-4D98-B744-57CB450083C7}"/>
    <cellStyle name="Separador de milhares 2 2 2 2 10 2 4 2 2" xfId="21481" xr:uid="{25D72248-7074-4FE7-B8A1-74996A9AB846}"/>
    <cellStyle name="Separador de milhares 2 2 2 2 10 2 4 2 2 2" xfId="21482" xr:uid="{0F0CEC1A-FB65-4071-82D5-EC953EC3CF01}"/>
    <cellStyle name="Separador de milhares 2 2 2 2 10 2 4 2 2 2 2" xfId="28348" xr:uid="{E1513D6F-D492-4363-BA57-5849B08FAAF9}"/>
    <cellStyle name="Separador de milhares 2 2 2 2 10 2 4 2 2 3" xfId="28347" xr:uid="{26434D31-C21B-401A-A930-B83FDB8D674A}"/>
    <cellStyle name="Separador de milhares 2 2 2 2 10 2 4 2 3" xfId="28346" xr:uid="{8ACFEC52-D6EA-4CAF-904B-202A8D9EB006}"/>
    <cellStyle name="Separador de milhares 2 2 2 2 10 2 4 3" xfId="21483" xr:uid="{04EF41D5-6D3F-4CAF-8629-4B88F54105A4}"/>
    <cellStyle name="Separador de milhares 2 2 2 2 10 2 4 3 2" xfId="28349" xr:uid="{BCE56FF3-7F97-4266-8E05-10B9404E65D6}"/>
    <cellStyle name="Separador de milhares 2 2 2 2 10 2 4 4" xfId="28345" xr:uid="{5CE530EB-E206-493A-BE61-013DE3EF49BC}"/>
    <cellStyle name="Separador de milhares 2 2 2 2 10 2 5" xfId="21484" xr:uid="{3FCB67D2-A0DB-486D-9B6F-E962A3D76905}"/>
    <cellStyle name="Separador de milhares 2 2 2 2 10 2 5 2" xfId="21485" xr:uid="{39B2BF3F-9E0E-4092-A527-21C6E9D57F42}"/>
    <cellStyle name="Separador de milhares 2 2 2 2 10 2 5 2 2" xfId="28351" xr:uid="{7DFB218F-9135-4E18-A269-86DFE5135102}"/>
    <cellStyle name="Separador de milhares 2 2 2 2 10 2 5 3" xfId="28350" xr:uid="{0885C307-BC97-4D96-915B-AAB3C171F2B0}"/>
    <cellStyle name="Separador de milhares 2 2 2 2 10 2 6" xfId="28297" xr:uid="{9FA5A05F-3509-475E-A564-27A4C8F8BE54}"/>
    <cellStyle name="Separador de milhares 2 2 2 2 10 3" xfId="21486" xr:uid="{8F27C14E-8EFC-4E6B-B9D3-AC1FC308A071}"/>
    <cellStyle name="Separador de milhares 2 2 2 2 10 3 2" xfId="21487" xr:uid="{51DE9AE5-8569-4220-A04F-73936842B85E}"/>
    <cellStyle name="Separador de milhares 2 2 2 2 10 3 2 2" xfId="21488" xr:uid="{55F92301-68F7-447C-B8BE-7760BFBA5360}"/>
    <cellStyle name="Separador de milhares 2 2 2 2 10 3 2 2 2" xfId="21489" xr:uid="{CA4D78BD-7ABD-4BC2-BE2F-076E7B372DB3}"/>
    <cellStyle name="Separador de milhares 2 2 2 2 10 3 2 2 2 2" xfId="21490" xr:uid="{2E156D17-E926-4421-A300-CD48A67E0AEE}"/>
    <cellStyle name="Separador de milhares 2 2 2 2 10 3 2 2 2 2 2" xfId="21491" xr:uid="{81CAB561-1534-41CD-8BDF-0BAC2A9924BC}"/>
    <cellStyle name="Separador de milhares 2 2 2 2 10 3 2 2 2 2 2 2" xfId="21492" xr:uid="{CF3B04F5-B2F1-483B-BBEE-B9299F4EEAAB}"/>
    <cellStyle name="Separador de milhares 2 2 2 2 10 3 2 2 2 2 2 2 2" xfId="28358" xr:uid="{564B885E-6323-43D4-B882-303C4AD011D1}"/>
    <cellStyle name="Separador de milhares 2 2 2 2 10 3 2 2 2 2 2 3" xfId="28357" xr:uid="{41B43E73-37BE-47C8-8196-709974E0D46F}"/>
    <cellStyle name="Separador de milhares 2 2 2 2 10 3 2 2 2 2 3" xfId="28356" xr:uid="{3F959350-2128-43EE-A6BF-8E4C07319A42}"/>
    <cellStyle name="Separador de milhares 2 2 2 2 10 3 2 2 2 3" xfId="21493" xr:uid="{83653CF0-6929-413D-98EA-2441EF85086F}"/>
    <cellStyle name="Separador de milhares 2 2 2 2 10 3 2 2 2 3 2" xfId="28359" xr:uid="{7EBEA43D-53FD-424E-B917-6BACD47436F6}"/>
    <cellStyle name="Separador de milhares 2 2 2 2 10 3 2 2 2 4" xfId="28355" xr:uid="{A6CCC269-BF7B-4A2F-8DFA-6804213597D1}"/>
    <cellStyle name="Separador de milhares 2 2 2 2 10 3 2 2 3" xfId="21494" xr:uid="{877A5E4D-F34B-41AB-931C-0920B92F6B71}"/>
    <cellStyle name="Separador de milhares 2 2 2 2 10 3 2 2 3 2" xfId="21495" xr:uid="{558F395E-2876-44D3-9721-7FD3FFA90310}"/>
    <cellStyle name="Separador de milhares 2 2 2 2 10 3 2 2 3 2 2" xfId="28361" xr:uid="{230E1EFB-9BE5-418D-9F4C-87B731FE0E93}"/>
    <cellStyle name="Separador de milhares 2 2 2 2 10 3 2 2 3 3" xfId="28360" xr:uid="{1F14A515-E8CA-437D-B56B-A81963CB8613}"/>
    <cellStyle name="Separador de milhares 2 2 2 2 10 3 2 2 4" xfId="28354" xr:uid="{4EFA1BF4-70CF-49D4-8319-9E8C320B2ED8}"/>
    <cellStyle name="Separador de milhares 2 2 2 2 10 3 2 3" xfId="21496" xr:uid="{73D21E39-6BD1-4744-9881-471E66CCA49D}"/>
    <cellStyle name="Separador de milhares 2 2 2 2 10 3 2 3 2" xfId="21497" xr:uid="{CCCFF59C-2A57-4B07-8709-21474837B343}"/>
    <cellStyle name="Separador de milhares 2 2 2 2 10 3 2 3 2 2" xfId="21498" xr:uid="{1351547D-B43B-4CE9-B738-15E4530AE5E2}"/>
    <cellStyle name="Separador de milhares 2 2 2 2 10 3 2 3 2 2 2" xfId="28364" xr:uid="{FB2A4E09-9493-44AC-88F6-F4894CC2A411}"/>
    <cellStyle name="Separador de milhares 2 2 2 2 10 3 2 3 2 3" xfId="28363" xr:uid="{D28A7587-BCC9-420B-B2E6-642DEACF8ACE}"/>
    <cellStyle name="Separador de milhares 2 2 2 2 10 3 2 3 3" xfId="28362" xr:uid="{ADCF6160-0BD4-4902-B896-DEADD25B58E1}"/>
    <cellStyle name="Separador de milhares 2 2 2 2 10 3 2 4" xfId="21499" xr:uid="{A3B41C4D-19F7-4408-A924-F2F15D8C0987}"/>
    <cellStyle name="Separador de milhares 2 2 2 2 10 3 2 4 2" xfId="28365" xr:uid="{D8F06AB3-FF84-4A8E-BC86-31D9DB552CC1}"/>
    <cellStyle name="Separador de milhares 2 2 2 2 10 3 2 5" xfId="28353" xr:uid="{28613652-4534-437F-BB35-C8BACBA13B01}"/>
    <cellStyle name="Separador de milhares 2 2 2 2 10 3 3" xfId="21500" xr:uid="{119C9063-6A44-42F3-A687-FB9EE0DFD4C3}"/>
    <cellStyle name="Separador de milhares 2 2 2 2 10 3 3 2" xfId="21501" xr:uid="{C51F53DF-DDA2-4E88-A8C7-0E3FCF96A596}"/>
    <cellStyle name="Separador de milhares 2 2 2 2 10 3 3 2 2" xfId="21502" xr:uid="{C3D74BBD-5904-4C76-887A-C6C916E12E16}"/>
    <cellStyle name="Separador de milhares 2 2 2 2 10 3 3 2 2 2" xfId="21503" xr:uid="{567B4802-B45F-4614-A16C-C4290CCF031B}"/>
    <cellStyle name="Separador de milhares 2 2 2 2 10 3 3 2 2 2 2" xfId="28369" xr:uid="{1000B63C-B694-4B73-8970-DC0CEBF2207C}"/>
    <cellStyle name="Separador de milhares 2 2 2 2 10 3 3 2 2 3" xfId="28368" xr:uid="{0D2E7BE2-C6BB-4213-971A-CC8A2A34C1DC}"/>
    <cellStyle name="Separador de milhares 2 2 2 2 10 3 3 2 3" xfId="28367" xr:uid="{646F276E-DD00-4A7F-82AE-AEE028A00377}"/>
    <cellStyle name="Separador de milhares 2 2 2 2 10 3 3 3" xfId="21504" xr:uid="{9D5DF8A1-A072-4E32-BFC6-55DCEBFA4D85}"/>
    <cellStyle name="Separador de milhares 2 2 2 2 10 3 3 3 2" xfId="28370" xr:uid="{18E49C90-FE5D-4B86-8858-77E55C396934}"/>
    <cellStyle name="Separador de milhares 2 2 2 2 10 3 3 4" xfId="28366" xr:uid="{5E144327-B74D-49CE-A109-38AD6EEEF8AF}"/>
    <cellStyle name="Separador de milhares 2 2 2 2 10 3 4" xfId="21505" xr:uid="{41207B50-C973-4406-BF58-BC5A1BD86518}"/>
    <cellStyle name="Separador de milhares 2 2 2 2 10 3 4 2" xfId="21506" xr:uid="{62BC0F88-0A22-48D4-8DA4-6B87A4CA509D}"/>
    <cellStyle name="Separador de milhares 2 2 2 2 10 3 4 2 2" xfId="28372" xr:uid="{520A6396-4F7F-48ED-B917-DE9B04BC21AC}"/>
    <cellStyle name="Separador de milhares 2 2 2 2 10 3 4 3" xfId="28371" xr:uid="{69B6792A-E21A-4E39-8710-8C2D76BBDA7D}"/>
    <cellStyle name="Separador de milhares 2 2 2 2 10 3 5" xfId="28352" xr:uid="{5878B15A-6234-41E4-B128-866C432BA712}"/>
    <cellStyle name="Separador de milhares 2 2 2 2 10 4" xfId="21507" xr:uid="{4D66C3B2-6E5D-4A15-A8FB-14A691EA8CC4}"/>
    <cellStyle name="Separador de milhares 2 2 2 2 10 4 2" xfId="21508" xr:uid="{B8EB4501-AD10-42DB-8223-AE1A1908A7E2}"/>
    <cellStyle name="Separador de milhares 2 2 2 2 10 4 2 2" xfId="21509" xr:uid="{705FC2E3-7BA5-484D-B7BA-2B4F14FF0E97}"/>
    <cellStyle name="Separador de milhares 2 2 2 2 10 4 2 2 2" xfId="21510" xr:uid="{461893ED-0019-4F97-A3A1-CD05C6EB2D12}"/>
    <cellStyle name="Separador de milhares 2 2 2 2 10 4 2 2 2 2" xfId="21511" xr:uid="{EC1DC6D9-8814-424A-9C24-9C3F261C049B}"/>
    <cellStyle name="Separador de milhares 2 2 2 2 10 4 2 2 2 2 2" xfId="28377" xr:uid="{66152758-5BE9-4580-87B0-1535CD7EBEB4}"/>
    <cellStyle name="Separador de milhares 2 2 2 2 10 4 2 2 2 3" xfId="28376" xr:uid="{0130BC4F-D2E5-4A83-9188-263AFAD9B8A5}"/>
    <cellStyle name="Separador de milhares 2 2 2 2 10 4 2 2 3" xfId="28375" xr:uid="{91464373-F20B-43B6-BC67-3EA5AC5D2B34}"/>
    <cellStyle name="Separador de milhares 2 2 2 2 10 4 2 3" xfId="21512" xr:uid="{0D93B645-3423-4483-A8C3-089E5BCD3868}"/>
    <cellStyle name="Separador de milhares 2 2 2 2 10 4 2 3 2" xfId="28378" xr:uid="{C54D38CC-488F-4026-AC66-0B47BAAA837A}"/>
    <cellStyle name="Separador de milhares 2 2 2 2 10 4 2 4" xfId="28374" xr:uid="{9C71DB22-F4EC-4B50-8CB2-ECDB0FCCAE72}"/>
    <cellStyle name="Separador de milhares 2 2 2 2 10 4 3" xfId="21513" xr:uid="{315F79A3-C44B-4919-8EE7-ABDA4899DF96}"/>
    <cellStyle name="Separador de milhares 2 2 2 2 10 4 3 2" xfId="21514" xr:uid="{40FE36E6-E9CC-46D6-BB0B-3172FA71014F}"/>
    <cellStyle name="Separador de milhares 2 2 2 2 10 4 3 2 2" xfId="28380" xr:uid="{42F44463-A375-42C6-B270-34BEE4A5019A}"/>
    <cellStyle name="Separador de milhares 2 2 2 2 10 4 3 3" xfId="28379" xr:uid="{05AAF49F-7049-4D6D-BA8A-DBB1182828F2}"/>
    <cellStyle name="Separador de milhares 2 2 2 2 10 4 4" xfId="28373" xr:uid="{0848F26D-ABAD-4BF5-979F-1386C854E473}"/>
    <cellStyle name="Separador de milhares 2 2 2 2 10 5" xfId="21515" xr:uid="{86CF99E4-4069-46E2-A3A6-E38B2A6D7DF7}"/>
    <cellStyle name="Separador de milhares 2 2 2 2 10 5 2" xfId="21516" xr:uid="{00E576B1-DFCC-463B-A0E3-F11BC9D3C933}"/>
    <cellStyle name="Separador de milhares 2 2 2 2 10 5 2 2" xfId="21517" xr:uid="{B5C5E2C9-F1F1-489E-81F9-90F1026F64DA}"/>
    <cellStyle name="Separador de milhares 2 2 2 2 10 5 2 2 2" xfId="28383" xr:uid="{C7B4C926-166B-4D09-AA7C-0A945AABC38E}"/>
    <cellStyle name="Separador de milhares 2 2 2 2 10 5 2 3" xfId="28382" xr:uid="{D5AFDE75-38C3-459C-91B1-2218D58A3825}"/>
    <cellStyle name="Separador de milhares 2 2 2 2 10 5 3" xfId="28381" xr:uid="{56C17E3B-99DE-4A82-8AC5-74A8B3AEEF12}"/>
    <cellStyle name="Separador de milhares 2 2 2 2 10 6" xfId="21518" xr:uid="{4F048740-F357-480B-94FE-77B792104CDD}"/>
    <cellStyle name="Separador de milhares 2 2 2 2 10 6 2" xfId="28384" xr:uid="{45145003-191D-4550-8E93-15731EB666DE}"/>
    <cellStyle name="Separador de milhares 2 2 2 2 10 7" xfId="28296" xr:uid="{E8BE33A9-5E5E-42F6-8EA2-E7FAE6F6FA10}"/>
    <cellStyle name="Separador de milhares 2 2 2 2 11" xfId="21519" xr:uid="{41205E6A-C356-4F32-B07F-087EF41C68F2}"/>
    <cellStyle name="Separador de milhares 2 2 2 2 11 2" xfId="21520" xr:uid="{140F5436-4450-4D82-B041-CC81704FEE5B}"/>
    <cellStyle name="Separador de milhares 2 2 2 2 11 2 2" xfId="21521" xr:uid="{EF1AF8A5-F475-488E-97EA-9EC9594F0CC8}"/>
    <cellStyle name="Separador de milhares 2 2 2 2 11 2 2 2" xfId="21522" xr:uid="{A93413A5-42C1-480B-A91E-AC92968B404A}"/>
    <cellStyle name="Separador de milhares 2 2 2 2 11 2 2 2 2" xfId="21523" xr:uid="{8789A623-E462-41BF-99AD-2157F7767774}"/>
    <cellStyle name="Separador de milhares 2 2 2 2 11 2 2 2 2 2" xfId="21524" xr:uid="{0DBE4995-C272-4D09-B327-C9846FC09746}"/>
    <cellStyle name="Separador de milhares 2 2 2 2 11 2 2 2 2 2 2" xfId="21525" xr:uid="{068AE742-55C2-4748-8499-27645753B9D3}"/>
    <cellStyle name="Separador de milhares 2 2 2 2 11 2 2 2 2 2 2 2" xfId="21526" xr:uid="{38A1DAE6-922C-49F6-B1B8-28F8B3AE4291}"/>
    <cellStyle name="Separador de milhares 2 2 2 2 11 2 2 2 2 2 2 2 2" xfId="28392" xr:uid="{E7C95CDA-C81C-4625-A8D1-7F66C7DA89AE}"/>
    <cellStyle name="Separador de milhares 2 2 2 2 11 2 2 2 2 2 2 3" xfId="28391" xr:uid="{8B1073CB-2CCF-43B1-8892-794E4F38F196}"/>
    <cellStyle name="Separador de milhares 2 2 2 2 11 2 2 2 2 2 3" xfId="28390" xr:uid="{99CEEB89-593F-4C46-A8B3-17EC727FE870}"/>
    <cellStyle name="Separador de milhares 2 2 2 2 11 2 2 2 2 3" xfId="21527" xr:uid="{3F7B56C5-4DA1-46A3-99FF-558C1D69037D}"/>
    <cellStyle name="Separador de milhares 2 2 2 2 11 2 2 2 2 3 2" xfId="28393" xr:uid="{287D08F3-B171-4FFD-AC43-84A670460B50}"/>
    <cellStyle name="Separador de milhares 2 2 2 2 11 2 2 2 2 4" xfId="28389" xr:uid="{2CA0829D-1BF6-4179-9699-D45E72EB76C1}"/>
    <cellStyle name="Separador de milhares 2 2 2 2 11 2 2 2 3" xfId="21528" xr:uid="{10CE222C-BBF2-46F0-99B1-0B1488B9A005}"/>
    <cellStyle name="Separador de milhares 2 2 2 2 11 2 2 2 3 2" xfId="21529" xr:uid="{A193A813-740C-4FF2-8B83-E5518AE4A9B3}"/>
    <cellStyle name="Separador de milhares 2 2 2 2 11 2 2 2 3 2 2" xfId="28395" xr:uid="{04D697EB-C901-4D5B-A7C8-8BD76975CE2B}"/>
    <cellStyle name="Separador de milhares 2 2 2 2 11 2 2 2 3 3" xfId="28394" xr:uid="{49BCDDAF-869E-4087-8EC2-8DEF764A0BED}"/>
    <cellStyle name="Separador de milhares 2 2 2 2 11 2 2 2 4" xfId="28388" xr:uid="{F0CB1053-8211-4D51-9131-641AE9ED695B}"/>
    <cellStyle name="Separador de milhares 2 2 2 2 11 2 2 3" xfId="21530" xr:uid="{F69A0781-629E-4C3F-9E11-9A47C3D3ACB7}"/>
    <cellStyle name="Separador de milhares 2 2 2 2 11 2 2 3 2" xfId="21531" xr:uid="{E669C253-114C-4BB3-971E-9BA24D9C7879}"/>
    <cellStyle name="Separador de milhares 2 2 2 2 11 2 2 3 2 2" xfId="21532" xr:uid="{E8DDFA4D-FE75-4067-86BA-B407EEBB030B}"/>
    <cellStyle name="Separador de milhares 2 2 2 2 11 2 2 3 2 2 2" xfId="28398" xr:uid="{E2DBB924-F900-418E-8A0C-14DD2BA6FFF3}"/>
    <cellStyle name="Separador de milhares 2 2 2 2 11 2 2 3 2 3" xfId="28397" xr:uid="{4D17413E-6CFC-42A1-8434-48515BFF2C63}"/>
    <cellStyle name="Separador de milhares 2 2 2 2 11 2 2 3 3" xfId="28396" xr:uid="{507CC681-1A05-40FD-9716-E5B66BFCDF3F}"/>
    <cellStyle name="Separador de milhares 2 2 2 2 11 2 2 4" xfId="21533" xr:uid="{7CCD761D-75D5-4AAD-9999-29D65BCA16C4}"/>
    <cellStyle name="Separador de milhares 2 2 2 2 11 2 2 4 2" xfId="28399" xr:uid="{3E2CA687-167E-48AC-B8FE-A1E9D3213156}"/>
    <cellStyle name="Separador de milhares 2 2 2 2 11 2 2 5" xfId="28387" xr:uid="{B9D8BF02-CD85-4266-89F3-7A3906808EDE}"/>
    <cellStyle name="Separador de milhares 2 2 2 2 11 2 3" xfId="21534" xr:uid="{02497683-825F-4A9C-9B30-83C355325B1D}"/>
    <cellStyle name="Separador de milhares 2 2 2 2 11 2 3 2" xfId="21535" xr:uid="{BC02F96E-B520-4F9B-AE17-94E61F248660}"/>
    <cellStyle name="Separador de milhares 2 2 2 2 11 2 3 2 2" xfId="21536" xr:uid="{935BD796-5E3F-42F0-972C-F30124F57459}"/>
    <cellStyle name="Separador de milhares 2 2 2 2 11 2 3 2 2 2" xfId="21537" xr:uid="{C079436F-15D2-4714-A0FD-5028F142F561}"/>
    <cellStyle name="Separador de milhares 2 2 2 2 11 2 3 2 2 2 2" xfId="28403" xr:uid="{4D08D4C8-DC76-4EC3-AA77-E9612A94F86C}"/>
    <cellStyle name="Separador de milhares 2 2 2 2 11 2 3 2 2 3" xfId="28402" xr:uid="{CFE54290-D45A-4835-B1FF-243D65BE9DE8}"/>
    <cellStyle name="Separador de milhares 2 2 2 2 11 2 3 2 3" xfId="28401" xr:uid="{33C3E564-AEB4-495B-8918-A2AF406C6FE0}"/>
    <cellStyle name="Separador de milhares 2 2 2 2 11 2 3 3" xfId="21538" xr:uid="{5D275C13-00CD-4993-A855-1E2CEC65DD4B}"/>
    <cellStyle name="Separador de milhares 2 2 2 2 11 2 3 3 2" xfId="28404" xr:uid="{773D878C-2599-4C00-BD77-7F0381A76D9C}"/>
    <cellStyle name="Separador de milhares 2 2 2 2 11 2 3 4" xfId="28400" xr:uid="{A2971B61-125A-4922-BFC8-004C0B306467}"/>
    <cellStyle name="Separador de milhares 2 2 2 2 11 2 4" xfId="21539" xr:uid="{AC25E6FD-977E-40BC-8A2E-928B30952F4F}"/>
    <cellStyle name="Separador de milhares 2 2 2 2 11 2 4 2" xfId="21540" xr:uid="{CA4D20CC-2F69-4A58-A89B-A1240D18EECE}"/>
    <cellStyle name="Separador de milhares 2 2 2 2 11 2 4 2 2" xfId="28406" xr:uid="{F729E037-88F4-473B-9D80-123AE1D599F3}"/>
    <cellStyle name="Separador de milhares 2 2 2 2 11 2 4 3" xfId="28405" xr:uid="{4D157022-0C48-45DB-AF66-245DEA2D21E5}"/>
    <cellStyle name="Separador de milhares 2 2 2 2 11 2 5" xfId="28386" xr:uid="{D4AA9085-3B88-41A8-90AB-B3C9ADBD7808}"/>
    <cellStyle name="Separador de milhares 2 2 2 2 11 3" xfId="21541" xr:uid="{EF26447F-2DD7-4319-973F-66D673F49074}"/>
    <cellStyle name="Separador de milhares 2 2 2 2 11 3 2" xfId="21542" xr:uid="{45DFE077-BC0B-4269-934F-E19C4E7AB801}"/>
    <cellStyle name="Separador de milhares 2 2 2 2 11 3 2 2" xfId="21543" xr:uid="{FA3B2BD9-2C4A-48F0-A844-1BA5F3DCF298}"/>
    <cellStyle name="Separador de milhares 2 2 2 2 11 3 2 2 2" xfId="21544" xr:uid="{44200102-F131-48CC-8819-E9B095E53510}"/>
    <cellStyle name="Separador de milhares 2 2 2 2 11 3 2 2 2 2" xfId="21545" xr:uid="{5E7BBB53-7896-4C20-B3D3-E8EC6D4E9026}"/>
    <cellStyle name="Separador de milhares 2 2 2 2 11 3 2 2 2 2 2" xfId="28411" xr:uid="{9316B48F-8AE7-4B2A-9E0F-E1E1EDF31F4C}"/>
    <cellStyle name="Separador de milhares 2 2 2 2 11 3 2 2 2 3" xfId="28410" xr:uid="{9EA02E97-F14D-40AB-ABDE-3E9351D5606F}"/>
    <cellStyle name="Separador de milhares 2 2 2 2 11 3 2 2 3" xfId="28409" xr:uid="{2F5F1E00-8E42-41BD-B3B8-8BFCD77869AC}"/>
    <cellStyle name="Separador de milhares 2 2 2 2 11 3 2 3" xfId="21546" xr:uid="{3CABE79C-2331-4785-AEE6-DB13BECCBDA3}"/>
    <cellStyle name="Separador de milhares 2 2 2 2 11 3 2 3 2" xfId="28412" xr:uid="{A7370B8F-49E8-436F-984F-DEDF564745FE}"/>
    <cellStyle name="Separador de milhares 2 2 2 2 11 3 2 4" xfId="28408" xr:uid="{F6CA32D8-6F37-424E-933B-4F2ED1FB6C6C}"/>
    <cellStyle name="Separador de milhares 2 2 2 2 11 3 3" xfId="21547" xr:uid="{98580C85-7D3F-44B9-B005-418C25117063}"/>
    <cellStyle name="Separador de milhares 2 2 2 2 11 3 3 2" xfId="21548" xr:uid="{AD74E16D-E2D3-4527-BF45-255F4C217A76}"/>
    <cellStyle name="Separador de milhares 2 2 2 2 11 3 3 2 2" xfId="28414" xr:uid="{33E2BAA6-37D4-43CC-9C6C-581A28C49BCD}"/>
    <cellStyle name="Separador de milhares 2 2 2 2 11 3 3 3" xfId="28413" xr:uid="{1E15247D-F52A-4946-8F3A-BF97D511ED21}"/>
    <cellStyle name="Separador de milhares 2 2 2 2 11 3 4" xfId="28407" xr:uid="{5E6448AF-E593-4F02-9934-719D8B96F2D7}"/>
    <cellStyle name="Separador de milhares 2 2 2 2 11 4" xfId="21549" xr:uid="{67A4ACCD-3209-48CD-8556-F698A40FA538}"/>
    <cellStyle name="Separador de milhares 2 2 2 2 11 4 2" xfId="21550" xr:uid="{6B3192F6-7FA5-45EE-A363-E6BD68B8DB33}"/>
    <cellStyle name="Separador de milhares 2 2 2 2 11 4 2 2" xfId="21551" xr:uid="{138BD418-BCC2-464E-A518-964122B3D701}"/>
    <cellStyle name="Separador de milhares 2 2 2 2 11 4 2 2 2" xfId="28417" xr:uid="{88A73311-7DAC-4ECF-9E35-7BEF505F39D5}"/>
    <cellStyle name="Separador de milhares 2 2 2 2 11 4 2 3" xfId="28416" xr:uid="{F6F6E2C6-16B5-49F9-924D-C36EA7504E67}"/>
    <cellStyle name="Separador de milhares 2 2 2 2 11 4 3" xfId="28415" xr:uid="{43454576-3BCB-4642-926F-46F09884FCB8}"/>
    <cellStyle name="Separador de milhares 2 2 2 2 11 5" xfId="21552" xr:uid="{8F539F09-10F6-4024-99CE-F0BD603F7291}"/>
    <cellStyle name="Separador de milhares 2 2 2 2 11 5 2" xfId="28418" xr:uid="{21918898-C4A4-4B3A-A396-9DFB97359EDF}"/>
    <cellStyle name="Separador de milhares 2 2 2 2 11 6" xfId="28385" xr:uid="{DE10278D-3BE8-4CF9-BB1C-6A6D325F5E4B}"/>
    <cellStyle name="Separador de milhares 2 2 2 2 12" xfId="21553" xr:uid="{6285CDD9-B869-461E-82EA-606FBA462229}"/>
    <cellStyle name="Separador de milhares 2 2 2 2 12 2" xfId="21554" xr:uid="{36DA9FAE-24DB-4406-89FF-6C312EC4C00C}"/>
    <cellStyle name="Separador de milhares 2 2 2 2 12 2 2" xfId="21555" xr:uid="{7F1B9277-7BE1-41EA-BD1C-75F027164600}"/>
    <cellStyle name="Separador de milhares 2 2 2 2 12 2 2 2" xfId="21556" xr:uid="{38DA1A64-9919-43FB-A965-376232AC938F}"/>
    <cellStyle name="Separador de milhares 2 2 2 2 12 2 2 2 2" xfId="21557" xr:uid="{AE0C1379-CBB8-4677-823C-FB5635CC3F23}"/>
    <cellStyle name="Separador de milhares 2 2 2 2 12 2 2 2 2 2" xfId="21558" xr:uid="{7CB3E957-1D83-46E0-9091-5E71379CF1E9}"/>
    <cellStyle name="Separador de milhares 2 2 2 2 12 2 2 2 2 2 2" xfId="28424" xr:uid="{5712B08E-1406-4625-BDCE-1D1F621A84F5}"/>
    <cellStyle name="Separador de milhares 2 2 2 2 12 2 2 2 2 3" xfId="28423" xr:uid="{1E6A2303-0D2F-41B7-8ABF-4CBADF4667C6}"/>
    <cellStyle name="Separador de milhares 2 2 2 2 12 2 2 2 3" xfId="28422" xr:uid="{E1688881-B1A5-4979-9562-569B1D9961AF}"/>
    <cellStyle name="Separador de milhares 2 2 2 2 12 2 2 3" xfId="21559" xr:uid="{B8D3CB56-EFA0-48D9-AB22-DF855E444F1D}"/>
    <cellStyle name="Separador de milhares 2 2 2 2 12 2 2 3 2" xfId="28425" xr:uid="{A5C2EB96-7344-4A91-B9E4-F0035F3FC43D}"/>
    <cellStyle name="Separador de milhares 2 2 2 2 12 2 2 4" xfId="28421" xr:uid="{41DF3564-4485-4C03-B7BC-D762F3931558}"/>
    <cellStyle name="Separador de milhares 2 2 2 2 12 2 3" xfId="21560" xr:uid="{B50F9E5A-E8B1-45BC-87F8-BDF9B93F0609}"/>
    <cellStyle name="Separador de milhares 2 2 2 2 12 2 3 2" xfId="21561" xr:uid="{812C3BBF-557B-4926-85DC-BCFA684AA92D}"/>
    <cellStyle name="Separador de milhares 2 2 2 2 12 2 3 2 2" xfId="28427" xr:uid="{464FA408-81A4-4278-A74D-CD10CDA568E1}"/>
    <cellStyle name="Separador de milhares 2 2 2 2 12 2 3 3" xfId="28426" xr:uid="{0F0222C3-2BAF-4F52-8717-4961DD3F2E22}"/>
    <cellStyle name="Separador de milhares 2 2 2 2 12 2 4" xfId="28420" xr:uid="{F3D27A99-F3DE-4989-BA64-AEFC0CF7CD2A}"/>
    <cellStyle name="Separador de milhares 2 2 2 2 12 3" xfId="21562" xr:uid="{E87877BB-D4CD-4EB5-81E5-974CD094FB67}"/>
    <cellStyle name="Separador de milhares 2 2 2 2 12 3 2" xfId="21563" xr:uid="{A46BE1FA-AD6A-4664-B451-3CEA7F33CA0D}"/>
    <cellStyle name="Separador de milhares 2 2 2 2 12 3 2 2" xfId="21564" xr:uid="{94320F55-074B-4C1B-B74B-BA5C3739E362}"/>
    <cellStyle name="Separador de milhares 2 2 2 2 12 3 2 2 2" xfId="28430" xr:uid="{F4922995-FB4A-41A9-A99E-8A8980974653}"/>
    <cellStyle name="Separador de milhares 2 2 2 2 12 3 2 3" xfId="28429" xr:uid="{BDE97B21-B184-419F-9475-189A2DD88919}"/>
    <cellStyle name="Separador de milhares 2 2 2 2 12 3 3" xfId="28428" xr:uid="{42F68C27-D12A-4BA7-8EB9-679402F891C3}"/>
    <cellStyle name="Separador de milhares 2 2 2 2 12 4" xfId="21565" xr:uid="{AB0FC25D-EA37-4907-8139-0D525A2C625C}"/>
    <cellStyle name="Separador de milhares 2 2 2 2 12 4 2" xfId="28431" xr:uid="{F95CC5B5-5373-47C1-ABC7-5F1496F944E4}"/>
    <cellStyle name="Separador de milhares 2 2 2 2 12 5" xfId="28419" xr:uid="{05B69E9C-024E-4D06-A851-32BF5FDD2B96}"/>
    <cellStyle name="Separador de milhares 2 2 2 2 13" xfId="21566" xr:uid="{9BAF161D-7FE2-4973-B6DD-D8358DD080E4}"/>
    <cellStyle name="Separador de milhares 2 2 2 2 13 2" xfId="21567" xr:uid="{080D91C1-EB68-47FE-8D6E-6DC228EE50AA}"/>
    <cellStyle name="Separador de milhares 2 2 2 2 13 2 2" xfId="21568" xr:uid="{5A203AAA-7A1D-43E0-9700-7CC58D7A700D}"/>
    <cellStyle name="Separador de milhares 2 2 2 2 13 2 2 2" xfId="21569" xr:uid="{5C866F68-FC63-4919-9A5A-F03ADD361AB3}"/>
    <cellStyle name="Separador de milhares 2 2 2 2 13 2 2 2 2" xfId="28435" xr:uid="{55F58B16-0F75-4A19-BC49-9B26252842F1}"/>
    <cellStyle name="Separador de milhares 2 2 2 2 13 2 2 3" xfId="28434" xr:uid="{13B7E370-AA98-4590-B923-CFC8B1386760}"/>
    <cellStyle name="Separador de milhares 2 2 2 2 13 2 3" xfId="28433" xr:uid="{D552BA8B-0A5C-4B3A-A8A6-A3E734BB2832}"/>
    <cellStyle name="Separador de milhares 2 2 2 2 13 3" xfId="21570" xr:uid="{49F5609B-9D2A-4C48-91CD-5732BC5BA475}"/>
    <cellStyle name="Separador de milhares 2 2 2 2 13 3 2" xfId="28436" xr:uid="{4F9C8EAE-EFCB-40A7-BB83-0DB6D425E00D}"/>
    <cellStyle name="Separador de milhares 2 2 2 2 13 4" xfId="28432" xr:uid="{B5D5B5FC-C8F1-441A-B85F-568B9C41ACEB}"/>
    <cellStyle name="Separador de milhares 2 2 2 2 14" xfId="21571" xr:uid="{476D0391-F2DB-4108-BFF8-8A26D380B17C}"/>
    <cellStyle name="Separador de milhares 2 2 2 2 14 2" xfId="21572" xr:uid="{046336D8-6191-49A5-956E-BB35B53353F9}"/>
    <cellStyle name="Separador de milhares 2 2 2 2 14 2 2" xfId="28438" xr:uid="{E7B6E360-E5DA-4D42-BCBA-C0919B6D0A1D}"/>
    <cellStyle name="Separador de milhares 2 2 2 2 14 3" xfId="28437" xr:uid="{C0773D68-216E-43A6-8801-49719A9EE63F}"/>
    <cellStyle name="Separador de milhares 2 2 2 2 15" xfId="28295" xr:uid="{CC3BA88A-5E31-484D-8B97-3ED1642A7FF4}"/>
    <cellStyle name="Separador de milhares 2 2 2 2 2" xfId="21573" xr:uid="{04254B29-55E0-463F-A784-16595AD190F4}"/>
    <cellStyle name="Separador de milhares 2 2 2 2 2 10" xfId="21574" xr:uid="{5B1CCABF-5B07-4977-A303-C30EDCC95410}"/>
    <cellStyle name="Separador de milhares 2 2 2 2 2 10 2" xfId="21575" xr:uid="{C6AB13CC-324C-4A43-942B-CD222A224918}"/>
    <cellStyle name="Separador de milhares 2 2 2 2 2 10 2 2" xfId="21576" xr:uid="{28F5BEDF-9F33-4B44-9835-12802D5D84B9}"/>
    <cellStyle name="Separador de milhares 2 2 2 2 2 10 2 2 2" xfId="21577" xr:uid="{B6CFB698-8709-48A8-A0D5-C6A41E84983E}"/>
    <cellStyle name="Separador de milhares 2 2 2 2 2 10 2 2 2 2" xfId="21578" xr:uid="{24DD4D59-98D9-47B6-8AFB-8C2E183D1666}"/>
    <cellStyle name="Separador de milhares 2 2 2 2 2 10 2 2 2 2 2" xfId="21579" xr:uid="{FC2422E6-E385-46EB-AEF5-D0EFCA993BD1}"/>
    <cellStyle name="Separador de milhares 2 2 2 2 2 10 2 2 2 2 2 2" xfId="21580" xr:uid="{6657B582-C26A-47B1-A937-BADF58048436}"/>
    <cellStyle name="Separador de milhares 2 2 2 2 2 10 2 2 2 2 2 2 2" xfId="21581" xr:uid="{6C45B4D5-A412-4F4B-B4F6-32933EEC8CB8}"/>
    <cellStyle name="Separador de milhares 2 2 2 2 2 10 2 2 2 2 2 2 2 2" xfId="21582" xr:uid="{EC71DF4A-60FA-4640-9B5E-7F93695CCE71}"/>
    <cellStyle name="Separador de milhares 2 2 2 2 2 10 2 2 2 2 2 2 2 2 2" xfId="28448" xr:uid="{BBE2A0C9-2C96-453C-8D56-19744C26EF50}"/>
    <cellStyle name="Separador de milhares 2 2 2 2 2 10 2 2 2 2 2 2 2 3" xfId="28447" xr:uid="{892437A5-7CC6-4DB7-A63E-F104A2058059}"/>
    <cellStyle name="Separador de milhares 2 2 2 2 2 10 2 2 2 2 2 2 3" xfId="28446" xr:uid="{BC149319-2D69-4100-8D7A-A3D25D071CA8}"/>
    <cellStyle name="Separador de milhares 2 2 2 2 2 10 2 2 2 2 2 3" xfId="28445" xr:uid="{24190CE3-DF8D-49E0-90A5-2AEFC1E105B0}"/>
    <cellStyle name="Separador de milhares 2 2 2 2 2 10 2 2 2 2 3" xfId="21583" xr:uid="{04F127FA-AE85-43F0-B8F2-77B9C9AAC64A}"/>
    <cellStyle name="Separador de milhares 2 2 2 2 2 10 2 2 2 2 3 2" xfId="21584" xr:uid="{82FF8969-8527-4B7D-BFF8-C17C4211B7A6}"/>
    <cellStyle name="Separador de milhares 2 2 2 2 2 10 2 2 2 2 3 2 2" xfId="28450" xr:uid="{E75135D7-8D6D-46DD-883A-55030FEF2FF5}"/>
    <cellStyle name="Separador de milhares 2 2 2 2 2 10 2 2 2 2 3 3" xfId="28449" xr:uid="{72EC32E5-D619-4AB0-A196-C09605BE54F2}"/>
    <cellStyle name="Separador de milhares 2 2 2 2 2 10 2 2 2 2 4" xfId="28444" xr:uid="{A4D027E3-A65C-4F72-B5A0-CE12A17EBB42}"/>
    <cellStyle name="Separador de milhares 2 2 2 2 2 10 2 2 2 3" xfId="21585" xr:uid="{764006CE-5E73-4AEC-AA66-03ABA8F09C35}"/>
    <cellStyle name="Separador de milhares 2 2 2 2 2 10 2 2 2 3 2" xfId="21586" xr:uid="{853C9260-6971-473C-A202-5F23E188D49C}"/>
    <cellStyle name="Separador de milhares 2 2 2 2 2 10 2 2 2 3 2 2" xfId="21587" xr:uid="{25293D8F-2AA6-4A79-8C3B-51A9EFEAE877}"/>
    <cellStyle name="Separador de milhares 2 2 2 2 2 10 2 2 2 3 2 2 2" xfId="28453" xr:uid="{FF9977E9-F3EB-4B8E-82F9-B111CD733819}"/>
    <cellStyle name="Separador de milhares 2 2 2 2 2 10 2 2 2 3 2 3" xfId="28452" xr:uid="{EEE05A5E-B465-4690-90D6-2444A3C47073}"/>
    <cellStyle name="Separador de milhares 2 2 2 2 2 10 2 2 2 3 3" xfId="28451" xr:uid="{903EAE4A-7AA7-4390-91B4-CA974A94F078}"/>
    <cellStyle name="Separador de milhares 2 2 2 2 2 10 2 2 2 4" xfId="28443" xr:uid="{A73C9E0D-106F-4D39-8352-EF2713C5CB78}"/>
    <cellStyle name="Separador de milhares 2 2 2 2 2 10 2 2 3" xfId="21588" xr:uid="{7B414A15-C3BD-4D59-9656-A39FBAF6F2A9}"/>
    <cellStyle name="Separador de milhares 2 2 2 2 2 10 2 2 3 2" xfId="21589" xr:uid="{B558644E-6206-4EF3-B994-482F6C63EE63}"/>
    <cellStyle name="Separador de milhares 2 2 2 2 2 10 2 2 3 2 2" xfId="21590" xr:uid="{BEC2FE72-2E56-417E-B769-B893F7BAC08D}"/>
    <cellStyle name="Separador de milhares 2 2 2 2 2 10 2 2 3 2 2 2" xfId="21591" xr:uid="{B8BB5D75-B1D2-4F69-ACBB-E385E9FE1F25}"/>
    <cellStyle name="Separador de milhares 2 2 2 2 2 10 2 2 3 2 2 2 2" xfId="28457" xr:uid="{A879F00C-8220-472B-9E89-1CE882C8C07E}"/>
    <cellStyle name="Separador de milhares 2 2 2 2 2 10 2 2 3 2 2 3" xfId="28456" xr:uid="{C05DC2D4-5A11-4146-9433-62C28A9B93BE}"/>
    <cellStyle name="Separador de milhares 2 2 2 2 2 10 2 2 3 2 3" xfId="28455" xr:uid="{75F1DAE1-AA5F-42F6-A49E-CD5F6E81256C}"/>
    <cellStyle name="Separador de milhares 2 2 2 2 2 10 2 2 3 3" xfId="28454" xr:uid="{785097F8-E30F-486B-91FC-FC4D8124F68A}"/>
    <cellStyle name="Separador de milhares 2 2 2 2 2 10 2 2 4" xfId="21592" xr:uid="{7ECA5288-4859-47EC-B23B-64B662B35F9A}"/>
    <cellStyle name="Separador de milhares 2 2 2 2 2 10 2 2 4 2" xfId="21593" xr:uid="{888E0B90-2E62-4119-9249-C7CB8B8FFCB1}"/>
    <cellStyle name="Separador de milhares 2 2 2 2 2 10 2 2 4 2 2" xfId="28459" xr:uid="{CE3CB049-9598-4E04-A767-840C1D80F7CD}"/>
    <cellStyle name="Separador de milhares 2 2 2 2 2 10 2 2 4 3" xfId="28458" xr:uid="{A32A981E-7595-4C2A-907C-42278F7A2EB2}"/>
    <cellStyle name="Separador de milhares 2 2 2 2 2 10 2 2 5" xfId="28442" xr:uid="{D805DFA9-0FD7-4C2D-855C-B4D04F1D04A1}"/>
    <cellStyle name="Separador de milhares 2 2 2 2 2 10 2 3" xfId="21594" xr:uid="{85506C4D-2F84-4D0E-913C-4189FA7CF93D}"/>
    <cellStyle name="Separador de milhares 2 2 2 2 2 10 2 3 2" xfId="21595" xr:uid="{649D31B2-2AFD-42AF-93AD-C255F999C12A}"/>
    <cellStyle name="Separador de milhares 2 2 2 2 2 10 2 3 2 2" xfId="21596" xr:uid="{99B5C52A-4ADA-46B5-BD06-CFD2951597BB}"/>
    <cellStyle name="Separador de milhares 2 2 2 2 2 10 2 3 2 2 2" xfId="21597" xr:uid="{33F30C1A-D5BC-4CEA-8874-F47DED6EAFB1}"/>
    <cellStyle name="Separador de milhares 2 2 2 2 2 10 2 3 2 2 2 2" xfId="21598" xr:uid="{28E34A11-6ACD-443E-A71B-AA2E956888E4}"/>
    <cellStyle name="Separador de milhares 2 2 2 2 2 10 2 3 2 2 2 2 2" xfId="28464" xr:uid="{F8B93A2B-58AA-46B8-A70A-B8BAD91CA373}"/>
    <cellStyle name="Separador de milhares 2 2 2 2 2 10 2 3 2 2 2 3" xfId="28463" xr:uid="{21269A83-55C0-43BB-88BF-2F24906ECE4C}"/>
    <cellStyle name="Separador de milhares 2 2 2 2 2 10 2 3 2 2 3" xfId="28462" xr:uid="{E0A91D7F-D177-41FE-ACB3-8C8ABB9E6F66}"/>
    <cellStyle name="Separador de milhares 2 2 2 2 2 10 2 3 2 3" xfId="28461" xr:uid="{D0A0A2A5-5235-490D-A9C5-EFAE92646370}"/>
    <cellStyle name="Separador de milhares 2 2 2 2 2 10 2 3 3" xfId="21599" xr:uid="{76343156-02E3-4F3C-AA20-6119D8DD34EB}"/>
    <cellStyle name="Separador de milhares 2 2 2 2 2 10 2 3 3 2" xfId="21600" xr:uid="{831C6FDE-F78D-4004-999F-F3FE72E30521}"/>
    <cellStyle name="Separador de milhares 2 2 2 2 2 10 2 3 3 2 2" xfId="28466" xr:uid="{E60DFEB8-1D33-45CD-B500-B8CFA7EBACA0}"/>
    <cellStyle name="Separador de milhares 2 2 2 2 2 10 2 3 3 3" xfId="28465" xr:uid="{E6AD88F2-397C-408B-BF3C-E8DD942A16F6}"/>
    <cellStyle name="Separador de milhares 2 2 2 2 2 10 2 3 4" xfId="28460" xr:uid="{762BE129-9F09-4A20-AA44-ACB983FAB675}"/>
    <cellStyle name="Separador de milhares 2 2 2 2 2 10 2 4" xfId="21601" xr:uid="{4BF2ADFB-F0C3-4CC9-88E6-615E591A1961}"/>
    <cellStyle name="Separador de milhares 2 2 2 2 2 10 2 4 2" xfId="21602" xr:uid="{F955E259-17E5-4921-973A-C22DE99C44AF}"/>
    <cellStyle name="Separador de milhares 2 2 2 2 2 10 2 4 2 2" xfId="21603" xr:uid="{56DB7C07-0489-4D28-8AA8-C310B536E420}"/>
    <cellStyle name="Separador de milhares 2 2 2 2 2 10 2 4 2 2 2" xfId="28469" xr:uid="{160ACDF2-E441-4989-A647-25C35395288F}"/>
    <cellStyle name="Separador de milhares 2 2 2 2 2 10 2 4 2 3" xfId="28468" xr:uid="{CF667CD8-EAF8-42C8-9944-A6002BE70445}"/>
    <cellStyle name="Separador de milhares 2 2 2 2 2 10 2 4 3" xfId="28467" xr:uid="{0CFB535B-0DB1-435B-8136-CA5EEFE7FC6E}"/>
    <cellStyle name="Separador de milhares 2 2 2 2 2 10 2 5" xfId="28441" xr:uid="{B6F9717F-7D8D-47F2-BCC9-0D9E1B3E0E68}"/>
    <cellStyle name="Separador de milhares 2 2 2 2 2 10 3" xfId="21604" xr:uid="{24575E1A-3822-4F0D-8319-1B8CE5D666C9}"/>
    <cellStyle name="Separador de milhares 2 2 2 2 2 10 3 2" xfId="21605" xr:uid="{788C9CE7-1B07-4992-92F6-0A5EBC1E6022}"/>
    <cellStyle name="Separador de milhares 2 2 2 2 2 10 3 2 2" xfId="21606" xr:uid="{30A92BBD-A5CF-4AE4-8FE6-89262BC8C5C2}"/>
    <cellStyle name="Separador de milhares 2 2 2 2 2 10 3 2 2 2" xfId="21607" xr:uid="{4FBF5DAF-5670-4D69-93CB-72BE5A2CF487}"/>
    <cellStyle name="Separador de milhares 2 2 2 2 2 10 3 2 2 2 2" xfId="21608" xr:uid="{22C148D0-A394-4904-AAC2-C03F26C9D8C2}"/>
    <cellStyle name="Separador de milhares 2 2 2 2 2 10 3 2 2 2 2 2" xfId="21609" xr:uid="{A5276D98-393F-4D4F-836C-18579A7A6345}"/>
    <cellStyle name="Separador de milhares 2 2 2 2 2 10 3 2 2 2 2 2 2" xfId="28475" xr:uid="{7AFDD0CB-7B12-44FF-B3CF-02C2D258D21E}"/>
    <cellStyle name="Separador de milhares 2 2 2 2 2 10 3 2 2 2 2 3" xfId="28474" xr:uid="{E93C8867-8D03-45F3-BDD4-9D01099B343A}"/>
    <cellStyle name="Separador de milhares 2 2 2 2 2 10 3 2 2 2 3" xfId="28473" xr:uid="{44068365-0902-48F4-8F36-0B5A38D7FF8D}"/>
    <cellStyle name="Separador de milhares 2 2 2 2 2 10 3 2 2 3" xfId="28472" xr:uid="{53A470B4-0B37-434D-B958-9C76A589151E}"/>
    <cellStyle name="Separador de milhares 2 2 2 2 2 10 3 2 3" xfId="21610" xr:uid="{1A0A19B7-0CE6-4A62-AA59-0C78CAEB0769}"/>
    <cellStyle name="Separador de milhares 2 2 2 2 2 10 3 2 3 2" xfId="21611" xr:uid="{598A0D2F-0BDE-46EE-A468-663D8F453AEA}"/>
    <cellStyle name="Separador de milhares 2 2 2 2 2 10 3 2 3 2 2" xfId="28477" xr:uid="{27D2B825-3612-4F68-8BF5-905C4339EB40}"/>
    <cellStyle name="Separador de milhares 2 2 2 2 2 10 3 2 3 3" xfId="28476" xr:uid="{0BD50973-04E2-4CE2-BBB5-B956D23B6633}"/>
    <cellStyle name="Separador de milhares 2 2 2 2 2 10 3 2 4" xfId="28471" xr:uid="{D266422D-EE08-4B67-AD63-9FCAA1E86FFE}"/>
    <cellStyle name="Separador de milhares 2 2 2 2 2 10 3 3" xfId="21612" xr:uid="{D5389D7A-3FA7-44E8-ABAA-55406193C6EE}"/>
    <cellStyle name="Separador de milhares 2 2 2 2 2 10 3 3 2" xfId="21613" xr:uid="{2DCCDB81-0A3E-460E-B017-08177BFC145E}"/>
    <cellStyle name="Separador de milhares 2 2 2 2 2 10 3 3 2 2" xfId="21614" xr:uid="{10384E2F-D4F6-4BAE-AB33-0B57CC5DD5BD}"/>
    <cellStyle name="Separador de milhares 2 2 2 2 2 10 3 3 2 2 2" xfId="28480" xr:uid="{DF331108-AF11-4518-ADBF-45FF928F2D6C}"/>
    <cellStyle name="Separador de milhares 2 2 2 2 2 10 3 3 2 3" xfId="28479" xr:uid="{D6A23E40-0811-4B2D-B271-86F94D6AE8A2}"/>
    <cellStyle name="Separador de milhares 2 2 2 2 2 10 3 3 3" xfId="28478" xr:uid="{C94593FF-9CE1-4437-BEE0-19313BED4FA7}"/>
    <cellStyle name="Separador de milhares 2 2 2 2 2 10 3 4" xfId="28470" xr:uid="{C3678A3B-DA59-4EBA-9011-270A10B4B76C}"/>
    <cellStyle name="Separador de milhares 2 2 2 2 2 10 4" xfId="21615" xr:uid="{66D1A846-588E-41A7-B2EA-5E645A3B144B}"/>
    <cellStyle name="Separador de milhares 2 2 2 2 2 10 4 2" xfId="21616" xr:uid="{8320606F-F366-4344-B21D-48B4F98BC5F4}"/>
    <cellStyle name="Separador de milhares 2 2 2 2 2 10 4 2 2" xfId="21617" xr:uid="{C0895A03-B7A3-4B9A-8297-89710A8DB2A4}"/>
    <cellStyle name="Separador de milhares 2 2 2 2 2 10 4 2 2 2" xfId="21618" xr:uid="{F3EF0AB1-7250-44C5-BFAD-E294DEA93AF5}"/>
    <cellStyle name="Separador de milhares 2 2 2 2 2 10 4 2 2 2 2" xfId="28484" xr:uid="{B9E82A3A-FBFC-4DF6-B769-94F86FE9FD30}"/>
    <cellStyle name="Separador de milhares 2 2 2 2 2 10 4 2 2 3" xfId="28483" xr:uid="{F1CB8BAC-4FB7-4BB8-B1C6-8FFF88D34E51}"/>
    <cellStyle name="Separador de milhares 2 2 2 2 2 10 4 2 3" xfId="28482" xr:uid="{BE528765-CEB7-47E7-B998-7E2CCCB1B3E5}"/>
    <cellStyle name="Separador de milhares 2 2 2 2 2 10 4 3" xfId="28481" xr:uid="{01078899-AAAE-4412-AEC7-5D02D69D085C}"/>
    <cellStyle name="Separador de milhares 2 2 2 2 2 10 5" xfId="21619" xr:uid="{4C05C2FD-F2DA-4620-AC04-44DA563A8BA1}"/>
    <cellStyle name="Separador de milhares 2 2 2 2 2 10 5 2" xfId="21620" xr:uid="{44B22E8C-8308-4135-BE53-6EF9767F3D27}"/>
    <cellStyle name="Separador de milhares 2 2 2 2 2 10 5 2 2" xfId="28486" xr:uid="{58FD1F5C-612F-472F-B776-AB9779221253}"/>
    <cellStyle name="Separador de milhares 2 2 2 2 2 10 5 3" xfId="28485" xr:uid="{75660F2F-8592-47A8-93EF-15A36763F96D}"/>
    <cellStyle name="Separador de milhares 2 2 2 2 2 10 6" xfId="28440" xr:uid="{189F26C2-F4BD-4E26-A854-92BB9569F651}"/>
    <cellStyle name="Separador de milhares 2 2 2 2 2 11" xfId="21621" xr:uid="{9ECFD4F5-155F-423F-8BAF-603E2CBED8FD}"/>
    <cellStyle name="Separador de milhares 2 2 2 2 2 11 2" xfId="21622" xr:uid="{0F3C5B86-CEBA-4AA5-ADBF-16F74A4C187E}"/>
    <cellStyle name="Separador de milhares 2 2 2 2 2 11 2 2" xfId="21623" xr:uid="{4848F6FE-2332-4DE3-945A-D930EC519BF1}"/>
    <cellStyle name="Separador de milhares 2 2 2 2 2 11 2 2 2" xfId="21624" xr:uid="{34832713-9F96-43C8-8E68-C8D8F4E3FE31}"/>
    <cellStyle name="Separador de milhares 2 2 2 2 2 11 2 2 2 2" xfId="21625" xr:uid="{BC5C17F0-CDB4-48DE-B6FC-FA91F237161E}"/>
    <cellStyle name="Separador de milhares 2 2 2 2 2 11 2 2 2 2 2" xfId="21626" xr:uid="{AF8FECB3-DF8D-433B-8E4D-E04896442288}"/>
    <cellStyle name="Separador de milhares 2 2 2 2 2 11 2 2 2 2 2 2" xfId="21627" xr:uid="{FBBFED1F-4C74-4DE0-B204-722B5EC56AA5}"/>
    <cellStyle name="Separador de milhares 2 2 2 2 2 11 2 2 2 2 2 2 2" xfId="28493" xr:uid="{CD392888-772B-4779-AB5C-1D1B7DE32F5B}"/>
    <cellStyle name="Separador de milhares 2 2 2 2 2 11 2 2 2 2 2 3" xfId="28492" xr:uid="{688D4A21-0B11-4663-BBBB-D7F047B334FE}"/>
    <cellStyle name="Separador de milhares 2 2 2 2 2 11 2 2 2 2 3" xfId="28491" xr:uid="{81A42549-F4DD-4752-8A99-164311ED9EBD}"/>
    <cellStyle name="Separador de milhares 2 2 2 2 2 11 2 2 2 3" xfId="28490" xr:uid="{D15A2B14-BA81-4113-BFFF-F773576DBC4D}"/>
    <cellStyle name="Separador de milhares 2 2 2 2 2 11 2 2 3" xfId="21628" xr:uid="{5E04295D-8265-4EE1-9655-08A95437FE3C}"/>
    <cellStyle name="Separador de milhares 2 2 2 2 2 11 2 2 3 2" xfId="21629" xr:uid="{8C81752D-0992-49BD-965B-D537100F47AA}"/>
    <cellStyle name="Separador de milhares 2 2 2 2 2 11 2 2 3 2 2" xfId="28495" xr:uid="{CFE0ACF7-34F1-4B19-A602-5BC228180757}"/>
    <cellStyle name="Separador de milhares 2 2 2 2 2 11 2 2 3 3" xfId="28494" xr:uid="{4345655D-F39A-4D3D-802B-17F3EE44A17A}"/>
    <cellStyle name="Separador de milhares 2 2 2 2 2 11 2 2 4" xfId="28489" xr:uid="{745485B4-0FF8-4F09-806F-35F0CD9E19FC}"/>
    <cellStyle name="Separador de milhares 2 2 2 2 2 11 2 3" xfId="21630" xr:uid="{CE360C6B-4BF6-4840-8B1F-5E07DFAEF6EC}"/>
    <cellStyle name="Separador de milhares 2 2 2 2 2 11 2 3 2" xfId="21631" xr:uid="{699C618F-F509-46A1-A58D-49C504B93C7A}"/>
    <cellStyle name="Separador de milhares 2 2 2 2 2 11 2 3 2 2" xfId="21632" xr:uid="{9631E707-77B0-4A2B-BD13-F0D06820FA00}"/>
    <cellStyle name="Separador de milhares 2 2 2 2 2 11 2 3 2 2 2" xfId="28498" xr:uid="{413483A3-EBD8-474C-B7C7-E358BA1C170F}"/>
    <cellStyle name="Separador de milhares 2 2 2 2 2 11 2 3 2 3" xfId="28497" xr:uid="{4EF6C628-9D75-4A8E-A5AD-6F587EA63934}"/>
    <cellStyle name="Separador de milhares 2 2 2 2 2 11 2 3 3" xfId="28496" xr:uid="{BB74BCD7-8922-41CD-B9CC-9B4971310026}"/>
    <cellStyle name="Separador de milhares 2 2 2 2 2 11 2 4" xfId="28488" xr:uid="{311EE755-84B6-4CD6-B5C9-0D3BEC888E33}"/>
    <cellStyle name="Separador de milhares 2 2 2 2 2 11 3" xfId="21633" xr:uid="{74073A00-0583-4A82-B97E-D7DF05DC7BB0}"/>
    <cellStyle name="Separador de milhares 2 2 2 2 2 11 3 2" xfId="21634" xr:uid="{96103686-9DFB-4F87-9B68-B42F0BC2CEE3}"/>
    <cellStyle name="Separador de milhares 2 2 2 2 2 11 3 2 2" xfId="21635" xr:uid="{12139CBE-51AC-49E3-B4CD-5A987CD7BC7C}"/>
    <cellStyle name="Separador de milhares 2 2 2 2 2 11 3 2 2 2" xfId="21636" xr:uid="{8E588574-9FFE-49AC-A49B-BD27E0BF6438}"/>
    <cellStyle name="Separador de milhares 2 2 2 2 2 11 3 2 2 2 2" xfId="28502" xr:uid="{F7179528-C9B2-4FCC-9A79-52A126AD06DF}"/>
    <cellStyle name="Separador de milhares 2 2 2 2 2 11 3 2 2 3" xfId="28501" xr:uid="{4B275CA5-F470-486C-BB5E-837537D9C5D2}"/>
    <cellStyle name="Separador de milhares 2 2 2 2 2 11 3 2 3" xfId="28500" xr:uid="{725C9103-7F5B-4A86-B594-6394C021AFEC}"/>
    <cellStyle name="Separador de milhares 2 2 2 2 2 11 3 3" xfId="28499" xr:uid="{EC85C194-BF63-430A-ADD7-233D2028E161}"/>
    <cellStyle name="Separador de milhares 2 2 2 2 2 11 4" xfId="21637" xr:uid="{0BF0C0D6-503C-4EBF-8D06-DAED8C800CCB}"/>
    <cellStyle name="Separador de milhares 2 2 2 2 2 11 4 2" xfId="21638" xr:uid="{00F3D4F7-EC19-4DD5-983A-F837F91C7E2C}"/>
    <cellStyle name="Separador de milhares 2 2 2 2 2 11 4 2 2" xfId="28504" xr:uid="{8C0D9568-89C9-4691-BE91-B248952BD458}"/>
    <cellStyle name="Separador de milhares 2 2 2 2 2 11 4 3" xfId="28503" xr:uid="{F83DB5AE-A5AA-4533-9F18-A40BB75FF197}"/>
    <cellStyle name="Separador de milhares 2 2 2 2 2 11 5" xfId="28487" xr:uid="{B2BB32E6-415C-4117-B203-E3EEDD06E7DA}"/>
    <cellStyle name="Separador de milhares 2 2 2 2 2 12" xfId="21639" xr:uid="{603505AA-CFDF-4FFA-BFB3-F2E954BC8A00}"/>
    <cellStyle name="Separador de milhares 2 2 2 2 2 12 2" xfId="21640" xr:uid="{F886E96E-B6CE-49CB-B805-7871E6AA7808}"/>
    <cellStyle name="Separador de milhares 2 2 2 2 2 12 2 2" xfId="21641" xr:uid="{904D7266-DB3D-4480-A9E4-58C2EB56E3D3}"/>
    <cellStyle name="Separador de milhares 2 2 2 2 2 12 2 2 2" xfId="21642" xr:uid="{B8A5F316-8614-4485-9A42-C2242F58BE7E}"/>
    <cellStyle name="Separador de milhares 2 2 2 2 2 12 2 2 2 2" xfId="21643" xr:uid="{A036655F-BFF7-48DA-AD6D-D76B83AAE837}"/>
    <cellStyle name="Separador de milhares 2 2 2 2 2 12 2 2 2 2 2" xfId="28509" xr:uid="{A4835E61-7D8E-4B71-9947-73146A4F5F70}"/>
    <cellStyle name="Separador de milhares 2 2 2 2 2 12 2 2 2 3" xfId="28508" xr:uid="{0561E0CD-3A1C-4DD6-B281-5A1471A3FFA1}"/>
    <cellStyle name="Separador de milhares 2 2 2 2 2 12 2 2 3" xfId="28507" xr:uid="{7E930A66-E1F3-4ED7-8F60-A48F6319BE61}"/>
    <cellStyle name="Separador de milhares 2 2 2 2 2 12 2 3" xfId="28506" xr:uid="{6CB5E2C5-F0BF-4532-8393-7353D1211DC8}"/>
    <cellStyle name="Separador de milhares 2 2 2 2 2 12 3" xfId="21644" xr:uid="{2352700F-6202-40E5-AD88-6DDB4FA56876}"/>
    <cellStyle name="Separador de milhares 2 2 2 2 2 12 3 2" xfId="21645" xr:uid="{A254CAB8-1D64-4FCA-A6EF-115F294875AF}"/>
    <cellStyle name="Separador de milhares 2 2 2 2 2 12 3 2 2" xfId="28511" xr:uid="{2DA761F7-A6EE-4E3B-8E64-73D5C2E9E828}"/>
    <cellStyle name="Separador de milhares 2 2 2 2 2 12 3 3" xfId="28510" xr:uid="{CF2CD4F9-E714-4ABF-939E-D7683E72368E}"/>
    <cellStyle name="Separador de milhares 2 2 2 2 2 12 4" xfId="28505" xr:uid="{33C758F0-4822-4D7E-8298-F467D6177F57}"/>
    <cellStyle name="Separador de milhares 2 2 2 2 2 13" xfId="21646" xr:uid="{2B046B38-2C45-4449-815D-AFE908256112}"/>
    <cellStyle name="Separador de milhares 2 2 2 2 2 13 2" xfId="21647" xr:uid="{5EBED851-9B64-4882-A69D-0582892CAFF1}"/>
    <cellStyle name="Separador de milhares 2 2 2 2 2 13 2 2" xfId="21648" xr:uid="{8C46094C-CDCE-4A40-A954-0DE3F8B2C4DA}"/>
    <cellStyle name="Separador de milhares 2 2 2 2 2 13 2 2 2" xfId="28514" xr:uid="{28F4E1AB-C7A8-4C07-877A-DDADF66D573F}"/>
    <cellStyle name="Separador de milhares 2 2 2 2 2 13 2 3" xfId="28513" xr:uid="{9D176858-EEBD-4AC3-89EB-00AAE8C3BB55}"/>
    <cellStyle name="Separador de milhares 2 2 2 2 2 13 3" xfId="28512" xr:uid="{8CFB669B-D269-4342-8F08-78570FB26304}"/>
    <cellStyle name="Separador de milhares 2 2 2 2 2 14" xfId="28439" xr:uid="{32064B90-166B-4A3E-970E-432F8FA0362B}"/>
    <cellStyle name="Separador de milhares 2 2 2 2 2 2" xfId="21649" xr:uid="{2EDED685-BF6B-4A60-9786-0795437A0DA5}"/>
    <cellStyle name="Separador de milhares 2 2 2 2 2 2 10" xfId="21650" xr:uid="{14B49A1C-6029-4877-A7EB-FB37C5809DCD}"/>
    <cellStyle name="Separador de milhares 2 2 2 2 2 2 10 2" xfId="21651" xr:uid="{011D40C4-613E-4C48-8A37-69B5538E6849}"/>
    <cellStyle name="Separador de milhares 2 2 2 2 2 2 10 2 2" xfId="21652" xr:uid="{9BEB1CF3-F58A-4583-8444-65361BD3922A}"/>
    <cellStyle name="Separador de milhares 2 2 2 2 2 2 10 2 2 2" xfId="21653" xr:uid="{1C90905E-E7D0-45BF-877E-A64BD22EF6BE}"/>
    <cellStyle name="Separador de milhares 2 2 2 2 2 2 10 2 2 2 2" xfId="28519" xr:uid="{38C86739-8929-456B-AD6C-E8FE2BF1C622}"/>
    <cellStyle name="Separador de milhares 2 2 2 2 2 2 10 2 2 3" xfId="28518" xr:uid="{DE24E7BF-CD12-47D8-A40C-299D9121E649}"/>
    <cellStyle name="Separador de milhares 2 2 2 2 2 2 10 2 3" xfId="28517" xr:uid="{837CC2B2-BEFE-43F5-9C3A-39EF4B613FCA}"/>
    <cellStyle name="Separador de milhares 2 2 2 2 2 2 10 3" xfId="21654" xr:uid="{2D9972FC-EF4A-405B-B33D-5658DDB60845}"/>
    <cellStyle name="Separador de milhares 2 2 2 2 2 2 10 3 2" xfId="28520" xr:uid="{B42D4333-CA0D-4215-8C20-1C51D635CA76}"/>
    <cellStyle name="Separador de milhares 2 2 2 2 2 2 10 4" xfId="28516" xr:uid="{6D5EBBCB-4407-46E9-B422-9772FDCCB7CB}"/>
    <cellStyle name="Separador de milhares 2 2 2 2 2 2 11" xfId="21655" xr:uid="{4909AB52-9D52-420A-9536-A9712B5744F1}"/>
    <cellStyle name="Separador de milhares 2 2 2 2 2 2 11 2" xfId="21656" xr:uid="{0B3CF7EC-4F0C-49CF-AAAA-135EDE39032C}"/>
    <cellStyle name="Separador de milhares 2 2 2 2 2 2 11 2 2" xfId="28522" xr:uid="{8E30EF9B-1214-463A-9518-AABE1426F8CB}"/>
    <cellStyle name="Separador de milhares 2 2 2 2 2 2 11 3" xfId="28521" xr:uid="{9E447D75-BD5F-4F45-8093-A0C5C285E5B5}"/>
    <cellStyle name="Separador de milhares 2 2 2 2 2 2 12" xfId="28515" xr:uid="{847DF3B1-00D3-44A1-876A-73F7869EF46C}"/>
    <cellStyle name="Separador de milhares 2 2 2 2 2 2 2" xfId="21657" xr:uid="{F80090E3-B175-4FAA-96A6-4C1819084C47}"/>
    <cellStyle name="Separador de milhares 2 2 2 2 2 2 2 2" xfId="21658" xr:uid="{15576DE2-B4D2-409D-9713-28EBCDAD2A65}"/>
    <cellStyle name="Separador de milhares 2 2 2 2 2 2 2 2 2" xfId="21659" xr:uid="{FFDBEF77-1080-43C3-B001-AA6C43C14B5E}"/>
    <cellStyle name="Separador de milhares 2 2 2 2 2 2 2 2 2 2" xfId="21660" xr:uid="{7600018F-180A-4FF2-99B5-75560BEEFF83}"/>
    <cellStyle name="Separador de milhares 2 2 2 2 2 2 2 2 2 2 2" xfId="21661" xr:uid="{75D68DD7-2895-415C-AB16-1EA782B1972D}"/>
    <cellStyle name="Separador de milhares 2 2 2 2 2 2 2 2 2 2 2 2" xfId="21662" xr:uid="{4C31CC6F-8534-43F1-98EC-1304B194DDEF}"/>
    <cellStyle name="Separador de milhares 2 2 2 2 2 2 2 2 2 2 2 2 2" xfId="21663" xr:uid="{A303617F-0E9C-47D8-81E0-EDF80E102B66}"/>
    <cellStyle name="Separador de milhares 2 2 2 2 2 2 2 2 2 2 2 2 2 2" xfId="21664" xr:uid="{4DECA507-7AC9-43F6-8B07-D582638E2FEB}"/>
    <cellStyle name="Separador de milhares 2 2 2 2 2 2 2 2 2 2 2 2 2 2 2" xfId="21665" xr:uid="{58BC35AE-050B-41D4-9885-755000B95997}"/>
    <cellStyle name="Separador de milhares 2 2 2 2 2 2 2 2 2 2 2 2 2 2 2 2" xfId="21666" xr:uid="{9EF20058-BAAA-407D-87D4-6275B3CF3632}"/>
    <cellStyle name="Separador de milhares 2 2 2 2 2 2 2 2 2 2 2 2 2 2 2 2 2" xfId="21667" xr:uid="{E2AA2B51-DF49-46F3-B2F3-B97E839366E3}"/>
    <cellStyle name="Separador de milhares 2 2 2 2 2 2 2 2 2 2 2 2 2 2 2 2 2 2" xfId="21668" xr:uid="{E9BDFAA1-2280-4A54-BF40-C4EA3C183C75}"/>
    <cellStyle name="Separador de milhares 2 2 2 2 2 2 2 2 2 2 2 2 2 2 2 2 2 2 2" xfId="28534" xr:uid="{50AA848F-1C8E-4E73-BA1F-2038E53E95E6}"/>
    <cellStyle name="Separador de milhares 2 2 2 2 2 2 2 2 2 2 2 2 2 2 2 2 2 3" xfId="28533" xr:uid="{9D2A494A-B83A-4DE2-BDCC-940B35CBD5AD}"/>
    <cellStyle name="Separador de milhares 2 2 2 2 2 2 2 2 2 2 2 2 2 2 2 2 3" xfId="28532" xr:uid="{E6E3B723-BDE2-408B-809B-D512C29FBC4C}"/>
    <cellStyle name="Separador de milhares 2 2 2 2 2 2 2 2 2 2 2 2 2 2 2 3" xfId="21669" xr:uid="{63D199A6-FB43-4CE2-BC04-D5CFE340C509}"/>
    <cellStyle name="Separador de milhares 2 2 2 2 2 2 2 2 2 2 2 2 2 2 2 3 2" xfId="28535" xr:uid="{A5AE8B9C-FF96-4568-841C-CDF5A837A443}"/>
    <cellStyle name="Separador de milhares 2 2 2 2 2 2 2 2 2 2 2 2 2 2 2 4" xfId="28531" xr:uid="{6FC89FE3-1D90-478B-8B38-DD2965318035}"/>
    <cellStyle name="Separador de milhares 2 2 2 2 2 2 2 2 2 2 2 2 2 2 3" xfId="21670" xr:uid="{BD370DAF-D177-4263-9DC3-A47CAF7C0308}"/>
    <cellStyle name="Separador de milhares 2 2 2 2 2 2 2 2 2 2 2 2 2 2 3 2" xfId="21671" xr:uid="{E43B2160-7C4A-411A-89AE-338F7E8E9DF5}"/>
    <cellStyle name="Separador de milhares 2 2 2 2 2 2 2 2 2 2 2 2 2 2 3 2 2" xfId="28537" xr:uid="{3899E046-D8CA-47C6-9479-6193B7D6E6E2}"/>
    <cellStyle name="Separador de milhares 2 2 2 2 2 2 2 2 2 2 2 2 2 2 3 3" xfId="28536" xr:uid="{87DF1FE4-C4D9-4A24-A2B6-88760DBA7933}"/>
    <cellStyle name="Separador de milhares 2 2 2 2 2 2 2 2 2 2 2 2 2 2 4" xfId="28530" xr:uid="{FFCDD0F7-EEA4-439C-BDB0-112E40BAB8FB}"/>
    <cellStyle name="Separador de milhares 2 2 2 2 2 2 2 2 2 2 2 2 2 3" xfId="21672" xr:uid="{BA632FBA-040E-468F-B42E-B570ADF2F8DE}"/>
    <cellStyle name="Separador de milhares 2 2 2 2 2 2 2 2 2 2 2 2 2 3 2" xfId="21673" xr:uid="{E3E10547-A029-49F7-84AF-B84626CAE937}"/>
    <cellStyle name="Separador de milhares 2 2 2 2 2 2 2 2 2 2 2 2 2 3 2 2" xfId="21674" xr:uid="{AA10232E-327A-403E-A59A-F21B7B4BD9B2}"/>
    <cellStyle name="Separador de milhares 2 2 2 2 2 2 2 2 2 2 2 2 2 3 2 2 2" xfId="28540" xr:uid="{A6D81501-C4CD-4B5F-9DF9-C4DB2FF74525}"/>
    <cellStyle name="Separador de milhares 2 2 2 2 2 2 2 2 2 2 2 2 2 3 2 3" xfId="28539" xr:uid="{122A35DF-7B08-4C0B-BF4D-792BF1623720}"/>
    <cellStyle name="Separador de milhares 2 2 2 2 2 2 2 2 2 2 2 2 2 3 3" xfId="28538" xr:uid="{B5193720-1458-4AF7-BC85-C87614267620}"/>
    <cellStyle name="Separador de milhares 2 2 2 2 2 2 2 2 2 2 2 2 2 4" xfId="21675" xr:uid="{91D7AB97-1EB9-4B54-976E-998EC3DF3946}"/>
    <cellStyle name="Separador de milhares 2 2 2 2 2 2 2 2 2 2 2 2 2 4 2" xfId="28541" xr:uid="{F316CFD5-670D-404D-B2AD-6579CB5330B7}"/>
    <cellStyle name="Separador de milhares 2 2 2 2 2 2 2 2 2 2 2 2 2 5" xfId="28529" xr:uid="{18093F3A-172D-46F8-AABA-58B4DFFB3AB8}"/>
    <cellStyle name="Separador de milhares 2 2 2 2 2 2 2 2 2 2 2 2 3" xfId="21676" xr:uid="{633CAF1F-C248-4409-B739-7796C7CF49B2}"/>
    <cellStyle name="Separador de milhares 2 2 2 2 2 2 2 2 2 2 2 2 3 2" xfId="21677" xr:uid="{775F7010-FE99-4266-99D0-4DC7F6E7EF7C}"/>
    <cellStyle name="Separador de milhares 2 2 2 2 2 2 2 2 2 2 2 2 3 2 2" xfId="21678" xr:uid="{92EF7A89-E086-44B2-8CEA-E002C8A21768}"/>
    <cellStyle name="Separador de milhares 2 2 2 2 2 2 2 2 2 2 2 2 3 2 2 2" xfId="21679" xr:uid="{35D0A1FD-6FFD-41B2-AAD6-72AB366D39A6}"/>
    <cellStyle name="Separador de milhares 2 2 2 2 2 2 2 2 2 2 2 2 3 2 2 2 2" xfId="28545" xr:uid="{377D6CA3-A670-4236-B323-4A930E03ECAA}"/>
    <cellStyle name="Separador de milhares 2 2 2 2 2 2 2 2 2 2 2 2 3 2 2 3" xfId="28544" xr:uid="{94878D02-170C-473B-AEC9-3007F8E306D3}"/>
    <cellStyle name="Separador de milhares 2 2 2 2 2 2 2 2 2 2 2 2 3 2 3" xfId="28543" xr:uid="{88A02F7D-4CCD-4848-8137-82330851898E}"/>
    <cellStyle name="Separador de milhares 2 2 2 2 2 2 2 2 2 2 2 2 3 3" xfId="21680" xr:uid="{140FA43F-E1B3-42D5-830F-1EF7C05C9A24}"/>
    <cellStyle name="Separador de milhares 2 2 2 2 2 2 2 2 2 2 2 2 3 3 2" xfId="28546" xr:uid="{627A6E03-3475-452F-A9B2-BC8874EE45E3}"/>
    <cellStyle name="Separador de milhares 2 2 2 2 2 2 2 2 2 2 2 2 3 4" xfId="28542" xr:uid="{2E65DA2A-26FE-4924-8CA2-805F59F64F6C}"/>
    <cellStyle name="Separador de milhares 2 2 2 2 2 2 2 2 2 2 2 2 4" xfId="21681" xr:uid="{78CDCB0D-2033-4368-B555-AAB28F84199F}"/>
    <cellStyle name="Separador de milhares 2 2 2 2 2 2 2 2 2 2 2 2 4 2" xfId="21682" xr:uid="{A4EB06B3-E3EE-4C74-A488-09907B30C80F}"/>
    <cellStyle name="Separador de milhares 2 2 2 2 2 2 2 2 2 2 2 2 4 2 2" xfId="28548" xr:uid="{C83C5E53-4DB1-45CB-B2CF-579746BB9AB2}"/>
    <cellStyle name="Separador de milhares 2 2 2 2 2 2 2 2 2 2 2 2 4 3" xfId="28547" xr:uid="{8A4DB573-F25A-4DC4-B1D6-EBBC4F0C0933}"/>
    <cellStyle name="Separador de milhares 2 2 2 2 2 2 2 2 2 2 2 2 5" xfId="28528" xr:uid="{A127621F-062E-4AF5-9595-154012A69155}"/>
    <cellStyle name="Separador de milhares 2 2 2 2 2 2 2 2 2 2 2 3" xfId="21683" xr:uid="{207A92A3-F3A0-48ED-8965-0BF90D1C7ACB}"/>
    <cellStyle name="Separador de milhares 2 2 2 2 2 2 2 2 2 2 2 3 2" xfId="21684" xr:uid="{2723193C-CFD6-490C-90CD-492259CF3373}"/>
    <cellStyle name="Separador de milhares 2 2 2 2 2 2 2 2 2 2 2 3 2 2" xfId="21685" xr:uid="{EF48681F-122D-43D2-BE7F-F5630F6D0321}"/>
    <cellStyle name="Separador de milhares 2 2 2 2 2 2 2 2 2 2 2 3 2 2 2" xfId="21686" xr:uid="{3AEAFBDA-2536-450C-9234-B6D3D7954FAB}"/>
    <cellStyle name="Separador de milhares 2 2 2 2 2 2 2 2 2 2 2 3 2 2 2 2" xfId="21687" xr:uid="{22825E22-CCCF-4872-AD15-C9E09D88327C}"/>
    <cellStyle name="Separador de milhares 2 2 2 2 2 2 2 2 2 2 2 3 2 2 2 2 2" xfId="28553" xr:uid="{016CDBE1-90B3-43C9-B0EF-7F084B00F466}"/>
    <cellStyle name="Separador de milhares 2 2 2 2 2 2 2 2 2 2 2 3 2 2 2 3" xfId="28552" xr:uid="{D947D248-8B79-4CCA-9C89-A6207C8FB3ED}"/>
    <cellStyle name="Separador de milhares 2 2 2 2 2 2 2 2 2 2 2 3 2 2 3" xfId="28551" xr:uid="{80BD8943-1093-4984-97D5-511C385A8503}"/>
    <cellStyle name="Separador de milhares 2 2 2 2 2 2 2 2 2 2 2 3 2 3" xfId="21688" xr:uid="{FA763379-91B0-4993-8DAD-54212B99A4EB}"/>
    <cellStyle name="Separador de milhares 2 2 2 2 2 2 2 2 2 2 2 3 2 3 2" xfId="28554" xr:uid="{D112B2F1-0CA6-43AD-B74B-BC6D1CDDEE91}"/>
    <cellStyle name="Separador de milhares 2 2 2 2 2 2 2 2 2 2 2 3 2 4" xfId="28550" xr:uid="{EED5114F-34B9-4E08-80A3-A08C7CC9D161}"/>
    <cellStyle name="Separador de milhares 2 2 2 2 2 2 2 2 2 2 2 3 3" xfId="21689" xr:uid="{AA7CCFE9-D3F7-4E75-A961-79596DCBA87D}"/>
    <cellStyle name="Separador de milhares 2 2 2 2 2 2 2 2 2 2 2 3 3 2" xfId="21690" xr:uid="{AE7ACD5C-E53F-4D69-B4A4-C406332D0002}"/>
    <cellStyle name="Separador de milhares 2 2 2 2 2 2 2 2 2 2 2 3 3 2 2" xfId="28556" xr:uid="{EDD94A78-6EC4-499B-95AD-84695EB36015}"/>
    <cellStyle name="Separador de milhares 2 2 2 2 2 2 2 2 2 2 2 3 3 3" xfId="28555" xr:uid="{189040FC-EB9C-4113-B039-143A7FE21C67}"/>
    <cellStyle name="Separador de milhares 2 2 2 2 2 2 2 2 2 2 2 3 4" xfId="28549" xr:uid="{9D08D491-AFCE-4CE4-95B0-80088AB2F21B}"/>
    <cellStyle name="Separador de milhares 2 2 2 2 2 2 2 2 2 2 2 4" xfId="21691" xr:uid="{5EDB1B49-B08D-42DF-A15B-134EFE0477E6}"/>
    <cellStyle name="Separador de milhares 2 2 2 2 2 2 2 2 2 2 2 4 2" xfId="21692" xr:uid="{E2A7C5A4-1025-41EB-BA49-AB58D1E77D73}"/>
    <cellStyle name="Separador de milhares 2 2 2 2 2 2 2 2 2 2 2 4 2 2" xfId="21693" xr:uid="{CE43B856-F962-4266-8C4C-44F448135137}"/>
    <cellStyle name="Separador de milhares 2 2 2 2 2 2 2 2 2 2 2 4 2 2 2" xfId="28559" xr:uid="{AF0888B9-A338-438D-B687-E6D4541601A9}"/>
    <cellStyle name="Separador de milhares 2 2 2 2 2 2 2 2 2 2 2 4 2 3" xfId="28558" xr:uid="{FD679483-AC53-47AD-B872-B078D66E1F4F}"/>
    <cellStyle name="Separador de milhares 2 2 2 2 2 2 2 2 2 2 2 4 3" xfId="28557" xr:uid="{708B8792-F925-4F83-BEA5-61C42D50A5F8}"/>
    <cellStyle name="Separador de milhares 2 2 2 2 2 2 2 2 2 2 2 5" xfId="21694" xr:uid="{90582407-51EF-4142-8D8A-43EC61634286}"/>
    <cellStyle name="Separador de milhares 2 2 2 2 2 2 2 2 2 2 2 5 2" xfId="28560" xr:uid="{8F3E7500-0C96-4077-ABB4-837BAAD0E593}"/>
    <cellStyle name="Separador de milhares 2 2 2 2 2 2 2 2 2 2 2 6" xfId="28527" xr:uid="{1A12FAA0-2614-4C82-9529-23E53E528922}"/>
    <cellStyle name="Separador de milhares 2 2 2 2 2 2 2 2 2 2 3" xfId="21695" xr:uid="{5026D0DF-B7F9-4E6A-8FCC-8F042626D2A7}"/>
    <cellStyle name="Separador de milhares 2 2 2 2 2 2 2 2 2 2 3 2" xfId="21696" xr:uid="{F859C226-2A20-436A-8D16-F3A65D799BC1}"/>
    <cellStyle name="Separador de milhares 2 2 2 2 2 2 2 2 2 2 3 2 2" xfId="21697" xr:uid="{284E34DC-03FB-4864-80B9-3CD33457E392}"/>
    <cellStyle name="Separador de milhares 2 2 2 2 2 2 2 2 2 2 3 2 2 2" xfId="21698" xr:uid="{06FC24B8-9181-4C7E-866D-B69ED521A562}"/>
    <cellStyle name="Separador de milhares 2 2 2 2 2 2 2 2 2 2 3 2 2 2 2" xfId="21699" xr:uid="{95823653-4DF5-49DF-9E8A-2649DE0D2B58}"/>
    <cellStyle name="Separador de milhares 2 2 2 2 2 2 2 2 2 2 3 2 2 2 2 2" xfId="21700" xr:uid="{675073F9-09FB-4EB7-A32F-5A4CC737EECA}"/>
    <cellStyle name="Separador de milhares 2 2 2 2 2 2 2 2 2 2 3 2 2 2 2 2 2" xfId="28566" xr:uid="{B2F93C37-9381-412D-8F60-800996131CF8}"/>
    <cellStyle name="Separador de milhares 2 2 2 2 2 2 2 2 2 2 3 2 2 2 2 3" xfId="28565" xr:uid="{1B8D7592-8A55-4659-84D4-3DD05BCA3FD6}"/>
    <cellStyle name="Separador de milhares 2 2 2 2 2 2 2 2 2 2 3 2 2 2 3" xfId="28564" xr:uid="{525176C0-33AA-4627-80AF-B263F543C0AD}"/>
    <cellStyle name="Separador de milhares 2 2 2 2 2 2 2 2 2 2 3 2 2 3" xfId="21701" xr:uid="{A75D7684-3BF3-4470-9883-7607A616CEA5}"/>
    <cellStyle name="Separador de milhares 2 2 2 2 2 2 2 2 2 2 3 2 2 3 2" xfId="28567" xr:uid="{23707723-1661-46DB-8528-BAF05D92F0B2}"/>
    <cellStyle name="Separador de milhares 2 2 2 2 2 2 2 2 2 2 3 2 2 4" xfId="28563" xr:uid="{77C932A0-F3A5-4A79-9428-DA0F20B833D0}"/>
    <cellStyle name="Separador de milhares 2 2 2 2 2 2 2 2 2 2 3 2 3" xfId="21702" xr:uid="{125215C7-53C3-442E-B57E-071F9BA99D33}"/>
    <cellStyle name="Separador de milhares 2 2 2 2 2 2 2 2 2 2 3 2 3 2" xfId="21703" xr:uid="{06BAC87F-4045-4AAA-B180-120254AE1D46}"/>
    <cellStyle name="Separador de milhares 2 2 2 2 2 2 2 2 2 2 3 2 3 2 2" xfId="28569" xr:uid="{A633154D-AFE4-4053-9667-90E4DAF71EA0}"/>
    <cellStyle name="Separador de milhares 2 2 2 2 2 2 2 2 2 2 3 2 3 3" xfId="28568" xr:uid="{28C9C81D-8937-4728-8BDA-E6393A0A224A}"/>
    <cellStyle name="Separador de milhares 2 2 2 2 2 2 2 2 2 2 3 2 4" xfId="28562" xr:uid="{CDA2C0E3-0C54-4B70-85A4-D214BF073186}"/>
    <cellStyle name="Separador de milhares 2 2 2 2 2 2 2 2 2 2 3 3" xfId="21704" xr:uid="{9D2BB8C2-942E-4BEE-862B-88BFB0433CE3}"/>
    <cellStyle name="Separador de milhares 2 2 2 2 2 2 2 2 2 2 3 3 2" xfId="21705" xr:uid="{90085F35-2E23-4DD9-B607-3C59F8DCBC30}"/>
    <cellStyle name="Separador de milhares 2 2 2 2 2 2 2 2 2 2 3 3 2 2" xfId="21706" xr:uid="{B878498B-5B6F-44EA-BCFC-9E7CE0137CCA}"/>
    <cellStyle name="Separador de milhares 2 2 2 2 2 2 2 2 2 2 3 3 2 2 2" xfId="28572" xr:uid="{DFA7CB8D-26BB-45C6-A4AC-F2E792510DA1}"/>
    <cellStyle name="Separador de milhares 2 2 2 2 2 2 2 2 2 2 3 3 2 3" xfId="28571" xr:uid="{0427CEB9-7D46-4F24-BF3D-A9202C5280BD}"/>
    <cellStyle name="Separador de milhares 2 2 2 2 2 2 2 2 2 2 3 3 3" xfId="28570" xr:uid="{4FFE638C-64B1-443E-A1AB-0C2D5BA0D8AE}"/>
    <cellStyle name="Separador de milhares 2 2 2 2 2 2 2 2 2 2 3 4" xfId="21707" xr:uid="{5C72869F-0622-4873-8DFD-4D8DB9F16EDC}"/>
    <cellStyle name="Separador de milhares 2 2 2 2 2 2 2 2 2 2 3 4 2" xfId="28573" xr:uid="{F1255268-76FA-4FF2-BC20-98C836104E55}"/>
    <cellStyle name="Separador de milhares 2 2 2 2 2 2 2 2 2 2 3 5" xfId="28561" xr:uid="{28A3E3F3-FF33-44B6-A946-DAFB0B8482E6}"/>
    <cellStyle name="Separador de milhares 2 2 2 2 2 2 2 2 2 2 4" xfId="21708" xr:uid="{2E797E05-5C90-4D2F-BDE5-F347F2DDAE6E}"/>
    <cellStyle name="Separador de milhares 2 2 2 2 2 2 2 2 2 2 4 2" xfId="21709" xr:uid="{B546492F-5756-4222-BAF5-B81146801361}"/>
    <cellStyle name="Separador de milhares 2 2 2 2 2 2 2 2 2 2 4 2 2" xfId="21710" xr:uid="{572DE6AE-2790-4BE2-B9BA-364AEABB684E}"/>
    <cellStyle name="Separador de milhares 2 2 2 2 2 2 2 2 2 2 4 2 2 2" xfId="21711" xr:uid="{8DDE55FA-6470-4995-8924-5563C8836912}"/>
    <cellStyle name="Separador de milhares 2 2 2 2 2 2 2 2 2 2 4 2 2 2 2" xfId="28577" xr:uid="{F7138787-F074-4326-BFB2-C3709AD7DD81}"/>
    <cellStyle name="Separador de milhares 2 2 2 2 2 2 2 2 2 2 4 2 2 3" xfId="28576" xr:uid="{58977E14-4C47-471C-B2C0-A522378A6A6B}"/>
    <cellStyle name="Separador de milhares 2 2 2 2 2 2 2 2 2 2 4 2 3" xfId="28575" xr:uid="{3CDF12C3-1866-4BB7-B1AF-90D2D099F567}"/>
    <cellStyle name="Separador de milhares 2 2 2 2 2 2 2 2 2 2 4 3" xfId="21712" xr:uid="{B9768499-2E82-4DB1-A2FE-258CDC2E15D1}"/>
    <cellStyle name="Separador de milhares 2 2 2 2 2 2 2 2 2 2 4 3 2" xfId="28578" xr:uid="{FF46926E-89E8-4AC8-B985-A85B718E3E1F}"/>
    <cellStyle name="Separador de milhares 2 2 2 2 2 2 2 2 2 2 4 4" xfId="28574" xr:uid="{D4395D7E-4B5E-451A-A44B-30ABEDF3E0D2}"/>
    <cellStyle name="Separador de milhares 2 2 2 2 2 2 2 2 2 2 5" xfId="21713" xr:uid="{AE2F121C-7102-4C5B-B9A1-56B89EEED11E}"/>
    <cellStyle name="Separador de milhares 2 2 2 2 2 2 2 2 2 2 5 2" xfId="21714" xr:uid="{DE91EE1F-2318-40AE-9881-DA6EC0BDC1DB}"/>
    <cellStyle name="Separador de milhares 2 2 2 2 2 2 2 2 2 2 5 2 2" xfId="28580" xr:uid="{3415A35B-9B00-4EA8-A34C-DBD64D31AD70}"/>
    <cellStyle name="Separador de milhares 2 2 2 2 2 2 2 2 2 2 5 3" xfId="28579" xr:uid="{0BA0C899-BC1E-444C-9196-CC92AD9F3201}"/>
    <cellStyle name="Separador de milhares 2 2 2 2 2 2 2 2 2 2 6" xfId="28526" xr:uid="{6C5E76EA-90AF-498A-A1CD-6792E2C2AAEF}"/>
    <cellStyle name="Separador de milhares 2 2 2 2 2 2 2 2 2 3" xfId="21715" xr:uid="{5B7929F5-C193-40C5-A9E5-5E35157FD6D4}"/>
    <cellStyle name="Separador de milhares 2 2 2 2 2 2 2 2 2 3 2" xfId="21716" xr:uid="{026EA3E3-3155-422D-9FF7-B68A82DC0AD1}"/>
    <cellStyle name="Separador de milhares 2 2 2 2 2 2 2 2 2 3 2 2" xfId="21717" xr:uid="{B4CB00A5-AD5F-44F3-BC01-3D2F3CB311A2}"/>
    <cellStyle name="Separador de milhares 2 2 2 2 2 2 2 2 2 3 2 2 2" xfId="21718" xr:uid="{26073049-33F3-44B9-B60A-262DAE767C1B}"/>
    <cellStyle name="Separador de milhares 2 2 2 2 2 2 2 2 2 3 2 2 2 2" xfId="21719" xr:uid="{AB8AAC94-CE45-4BE0-B6F0-FCDD42C476E0}"/>
    <cellStyle name="Separador de milhares 2 2 2 2 2 2 2 2 2 3 2 2 2 2 2" xfId="21720" xr:uid="{1B7B2498-CE22-4B29-97B5-54B4E172FF09}"/>
    <cellStyle name="Separador de milhares 2 2 2 2 2 2 2 2 2 3 2 2 2 2 2 2" xfId="21721" xr:uid="{D6219F5A-D717-453F-9254-6AA990A4D30E}"/>
    <cellStyle name="Separador de milhares 2 2 2 2 2 2 2 2 2 3 2 2 2 2 2 2 2" xfId="28587" xr:uid="{7C78E565-1550-46BC-90FD-307320185D9B}"/>
    <cellStyle name="Separador de milhares 2 2 2 2 2 2 2 2 2 3 2 2 2 2 2 3" xfId="28586" xr:uid="{A150C9DB-585F-4CB4-B6D0-8A1F0943BD91}"/>
    <cellStyle name="Separador de milhares 2 2 2 2 2 2 2 2 2 3 2 2 2 2 3" xfId="28585" xr:uid="{7AC6E20E-357F-4666-B73D-70CFD36F55CB}"/>
    <cellStyle name="Separador de milhares 2 2 2 2 2 2 2 2 2 3 2 2 2 3" xfId="21722" xr:uid="{858479D7-5DCE-4A4B-B159-D8FEEE32A188}"/>
    <cellStyle name="Separador de milhares 2 2 2 2 2 2 2 2 2 3 2 2 2 3 2" xfId="28588" xr:uid="{2409B4A0-ADAA-496B-B837-27851589D809}"/>
    <cellStyle name="Separador de milhares 2 2 2 2 2 2 2 2 2 3 2 2 2 4" xfId="28584" xr:uid="{6F212BEC-EB06-49D2-B2A2-EBFE0093686F}"/>
    <cellStyle name="Separador de milhares 2 2 2 2 2 2 2 2 2 3 2 2 3" xfId="21723" xr:uid="{65938CDE-D984-499F-AB27-FB6337221BBC}"/>
    <cellStyle name="Separador de milhares 2 2 2 2 2 2 2 2 2 3 2 2 3 2" xfId="21724" xr:uid="{2A8B186F-66E4-4496-AAE5-CF2FE9E9B82C}"/>
    <cellStyle name="Separador de milhares 2 2 2 2 2 2 2 2 2 3 2 2 3 2 2" xfId="28590" xr:uid="{1446F88F-BC08-4714-8108-C610F9851307}"/>
    <cellStyle name="Separador de milhares 2 2 2 2 2 2 2 2 2 3 2 2 3 3" xfId="28589" xr:uid="{76A1BA87-E024-49FD-8C5B-08374314F2E9}"/>
    <cellStyle name="Separador de milhares 2 2 2 2 2 2 2 2 2 3 2 2 4" xfId="28583" xr:uid="{6FE3185B-A8C4-41D1-B645-5DE8C901B770}"/>
    <cellStyle name="Separador de milhares 2 2 2 2 2 2 2 2 2 3 2 3" xfId="21725" xr:uid="{FD0E2CB8-2ADF-4A39-A2E4-033ECABFC701}"/>
    <cellStyle name="Separador de milhares 2 2 2 2 2 2 2 2 2 3 2 3 2" xfId="21726" xr:uid="{FA3C9C04-FB26-4FBC-92E3-ABCBDD255880}"/>
    <cellStyle name="Separador de milhares 2 2 2 2 2 2 2 2 2 3 2 3 2 2" xfId="21727" xr:uid="{111E8B27-F823-48D8-AF0D-687F5431CA71}"/>
    <cellStyle name="Separador de milhares 2 2 2 2 2 2 2 2 2 3 2 3 2 2 2" xfId="28593" xr:uid="{63F9599D-CFCC-4E55-BED0-DC852E4CFEB4}"/>
    <cellStyle name="Separador de milhares 2 2 2 2 2 2 2 2 2 3 2 3 2 3" xfId="28592" xr:uid="{736DAC6B-4E15-4011-855A-0AF8F8675D10}"/>
    <cellStyle name="Separador de milhares 2 2 2 2 2 2 2 2 2 3 2 3 3" xfId="28591" xr:uid="{74D47975-6889-4137-A22F-171B86A0487D}"/>
    <cellStyle name="Separador de milhares 2 2 2 2 2 2 2 2 2 3 2 4" xfId="21728" xr:uid="{EB2D25E3-5B95-4DC1-983C-10FFBED32448}"/>
    <cellStyle name="Separador de milhares 2 2 2 2 2 2 2 2 2 3 2 4 2" xfId="28594" xr:uid="{81CDB267-3C0A-494D-91D4-C54AF519E6A9}"/>
    <cellStyle name="Separador de milhares 2 2 2 2 2 2 2 2 2 3 2 5" xfId="28582" xr:uid="{1A45E8E3-FC30-4129-84FD-8F0AB900D9D8}"/>
    <cellStyle name="Separador de milhares 2 2 2 2 2 2 2 2 2 3 3" xfId="21729" xr:uid="{4F379378-8E03-45D6-8CF1-BFCCB1959DDE}"/>
    <cellStyle name="Separador de milhares 2 2 2 2 2 2 2 2 2 3 3 2" xfId="21730" xr:uid="{1BB773AD-2F61-4780-A182-D5D95F11E2F2}"/>
    <cellStyle name="Separador de milhares 2 2 2 2 2 2 2 2 2 3 3 2 2" xfId="21731" xr:uid="{E7C8711E-087F-453B-AD07-A0B39B6B4461}"/>
    <cellStyle name="Separador de milhares 2 2 2 2 2 2 2 2 2 3 3 2 2 2" xfId="21732" xr:uid="{09142B7D-5D72-4158-8FBA-D0F3999C1CF5}"/>
    <cellStyle name="Separador de milhares 2 2 2 2 2 2 2 2 2 3 3 2 2 2 2" xfId="28598" xr:uid="{9471197E-4BB6-4BF7-B0F8-E02F9A2E2F5F}"/>
    <cellStyle name="Separador de milhares 2 2 2 2 2 2 2 2 2 3 3 2 2 3" xfId="28597" xr:uid="{1AE821D4-3B30-4961-8CCF-60F710FA6BCB}"/>
    <cellStyle name="Separador de milhares 2 2 2 2 2 2 2 2 2 3 3 2 3" xfId="28596" xr:uid="{A1B7A108-3189-48D4-BE0D-BD38E5D3E125}"/>
    <cellStyle name="Separador de milhares 2 2 2 2 2 2 2 2 2 3 3 3" xfId="21733" xr:uid="{7ADD766E-B818-4D5B-A0E6-6EC03A999C72}"/>
    <cellStyle name="Separador de milhares 2 2 2 2 2 2 2 2 2 3 3 3 2" xfId="28599" xr:uid="{18160F3E-AE0A-486A-8907-4A6F336A2AA6}"/>
    <cellStyle name="Separador de milhares 2 2 2 2 2 2 2 2 2 3 3 4" xfId="28595" xr:uid="{01FAB4A2-2478-4552-9995-4A3CC19678F9}"/>
    <cellStyle name="Separador de milhares 2 2 2 2 2 2 2 2 2 3 4" xfId="21734" xr:uid="{AB080130-56DB-4F42-9ECF-BF2A4B13CE88}"/>
    <cellStyle name="Separador de milhares 2 2 2 2 2 2 2 2 2 3 4 2" xfId="21735" xr:uid="{5A3441EA-8CAF-43A5-A8F1-D915353A0DB4}"/>
    <cellStyle name="Separador de milhares 2 2 2 2 2 2 2 2 2 3 4 2 2" xfId="28601" xr:uid="{11D1BB01-9533-42DE-A669-97A754840B5F}"/>
    <cellStyle name="Separador de milhares 2 2 2 2 2 2 2 2 2 3 4 3" xfId="28600" xr:uid="{4045157B-3FB8-4181-A1F9-2A46EFBE0F58}"/>
    <cellStyle name="Separador de milhares 2 2 2 2 2 2 2 2 2 3 5" xfId="28581" xr:uid="{8CD18345-C906-4515-B55A-76FD70AB7F8B}"/>
    <cellStyle name="Separador de milhares 2 2 2 2 2 2 2 2 2 4" xfId="21736" xr:uid="{45AD17C0-400A-487D-985F-303DC18C42BE}"/>
    <cellStyle name="Separador de milhares 2 2 2 2 2 2 2 2 2 4 2" xfId="21737" xr:uid="{454750A7-5303-40FA-A38B-8B16C744CD64}"/>
    <cellStyle name="Separador de milhares 2 2 2 2 2 2 2 2 2 4 2 2" xfId="21738" xr:uid="{0530E059-091A-41ED-8657-E1E75B480DC9}"/>
    <cellStyle name="Separador de milhares 2 2 2 2 2 2 2 2 2 4 2 2 2" xfId="21739" xr:uid="{6C0C8DDC-A9F0-466C-B913-06D6CEC978E1}"/>
    <cellStyle name="Separador de milhares 2 2 2 2 2 2 2 2 2 4 2 2 2 2" xfId="21740" xr:uid="{62AAE63B-0793-4737-9C1A-5C12B43AA417}"/>
    <cellStyle name="Separador de milhares 2 2 2 2 2 2 2 2 2 4 2 2 2 2 2" xfId="28606" xr:uid="{28CD1214-E5EE-440E-8DBD-90C15FCEF9B9}"/>
    <cellStyle name="Separador de milhares 2 2 2 2 2 2 2 2 2 4 2 2 2 3" xfId="28605" xr:uid="{E6C828D3-15DF-49C9-8D21-5FE1170457E5}"/>
    <cellStyle name="Separador de milhares 2 2 2 2 2 2 2 2 2 4 2 2 3" xfId="28604" xr:uid="{4ECB8607-AF27-49F3-B6DF-822FFFF77838}"/>
    <cellStyle name="Separador de milhares 2 2 2 2 2 2 2 2 2 4 2 3" xfId="21741" xr:uid="{1A6AD7A3-62D1-41B3-965E-9C73791842BD}"/>
    <cellStyle name="Separador de milhares 2 2 2 2 2 2 2 2 2 4 2 3 2" xfId="28607" xr:uid="{EA4BAB1E-CBCF-41BD-8A17-B3614849CF79}"/>
    <cellStyle name="Separador de milhares 2 2 2 2 2 2 2 2 2 4 2 4" xfId="28603" xr:uid="{CB52BD61-A3C4-4FA8-AF60-A1EFA4D591E1}"/>
    <cellStyle name="Separador de milhares 2 2 2 2 2 2 2 2 2 4 3" xfId="21742" xr:uid="{96C74D78-39C8-43A2-ACB4-F2DC899C0799}"/>
    <cellStyle name="Separador de milhares 2 2 2 2 2 2 2 2 2 4 3 2" xfId="21743" xr:uid="{824C4C9F-F80A-4C02-8F1A-892A67C4CD5E}"/>
    <cellStyle name="Separador de milhares 2 2 2 2 2 2 2 2 2 4 3 2 2" xfId="28609" xr:uid="{06446D69-945F-49EB-98EB-F9909281CFE8}"/>
    <cellStyle name="Separador de milhares 2 2 2 2 2 2 2 2 2 4 3 3" xfId="28608" xr:uid="{0C726E36-3532-45FE-918C-8F3DD676D503}"/>
    <cellStyle name="Separador de milhares 2 2 2 2 2 2 2 2 2 4 4" xfId="28602" xr:uid="{9F08677D-1D13-4A24-9C2D-2950483AF357}"/>
    <cellStyle name="Separador de milhares 2 2 2 2 2 2 2 2 2 5" xfId="21744" xr:uid="{BAEB892C-6D63-4B15-9A6D-FF8B713EB47D}"/>
    <cellStyle name="Separador de milhares 2 2 2 2 2 2 2 2 2 5 2" xfId="21745" xr:uid="{7C7E1CD4-8E54-4080-B43C-8307DD59DD3F}"/>
    <cellStyle name="Separador de milhares 2 2 2 2 2 2 2 2 2 5 2 2" xfId="21746" xr:uid="{243C60CF-0747-463C-B3A2-0493F20616BD}"/>
    <cellStyle name="Separador de milhares 2 2 2 2 2 2 2 2 2 5 2 2 2" xfId="28612" xr:uid="{8068FB14-308C-491B-B163-D403AD90B672}"/>
    <cellStyle name="Separador de milhares 2 2 2 2 2 2 2 2 2 5 2 3" xfId="28611" xr:uid="{0B9FA3E5-1E62-4946-BBBE-BC2B21E5653C}"/>
    <cellStyle name="Separador de milhares 2 2 2 2 2 2 2 2 2 5 3" xfId="28610" xr:uid="{1816FBF1-301F-4623-89A3-F7732697EC9F}"/>
    <cellStyle name="Separador de milhares 2 2 2 2 2 2 2 2 2 6" xfId="21747" xr:uid="{BF05FF1F-128E-441F-98A0-36C801C484B9}"/>
    <cellStyle name="Separador de milhares 2 2 2 2 2 2 2 2 2 6 2" xfId="28613" xr:uid="{08093E9D-99DC-4CBE-91F8-DFB20C113621}"/>
    <cellStyle name="Separador de milhares 2 2 2 2 2 2 2 2 2 7" xfId="28525" xr:uid="{14A0C02D-F2C5-4F94-9C4B-8FC196B3FDF9}"/>
    <cellStyle name="Separador de milhares 2 2 2 2 2 2 2 2 3" xfId="21748" xr:uid="{E71255C1-1DF9-49A8-A035-C3DFC1DAD906}"/>
    <cellStyle name="Separador de milhares 2 2 2 2 2 2 2 2 3 2" xfId="21749" xr:uid="{B2AA1D24-B020-4488-A81A-29E2B35065B2}"/>
    <cellStyle name="Separador de milhares 2 2 2 2 2 2 2 2 3 2 2" xfId="21750" xr:uid="{9F0D8D37-1A50-4F52-A1F2-AB33F6514E08}"/>
    <cellStyle name="Separador de milhares 2 2 2 2 2 2 2 2 3 2 2 2" xfId="21751" xr:uid="{CBE3018A-E659-46BD-8702-260465028DCA}"/>
    <cellStyle name="Separador de milhares 2 2 2 2 2 2 2 2 3 2 2 2 2" xfId="21752" xr:uid="{45DF9211-9510-4B35-BE6F-135705D403B2}"/>
    <cellStyle name="Separador de milhares 2 2 2 2 2 2 2 2 3 2 2 2 2 2" xfId="21753" xr:uid="{61C4D255-AA55-40D6-B845-A585FD524100}"/>
    <cellStyle name="Separador de milhares 2 2 2 2 2 2 2 2 3 2 2 2 2 2 2" xfId="21754" xr:uid="{886549FC-96F9-4DAC-B9A8-B36B53507235}"/>
    <cellStyle name="Separador de milhares 2 2 2 2 2 2 2 2 3 2 2 2 2 2 2 2" xfId="21755" xr:uid="{49BA8497-D973-416D-BA0D-052D86C460AD}"/>
    <cellStyle name="Separador de milhares 2 2 2 2 2 2 2 2 3 2 2 2 2 2 2 2 2" xfId="28621" xr:uid="{38F098AF-4B61-46F5-8F25-6AF3DFAA3EA6}"/>
    <cellStyle name="Separador de milhares 2 2 2 2 2 2 2 2 3 2 2 2 2 2 2 3" xfId="28620" xr:uid="{8D5CA7AE-9650-430B-83EF-67AFE7B9F692}"/>
    <cellStyle name="Separador de milhares 2 2 2 2 2 2 2 2 3 2 2 2 2 2 3" xfId="28619" xr:uid="{C7DA2139-5E41-4A31-AE31-345E2CC74EFB}"/>
    <cellStyle name="Separador de milhares 2 2 2 2 2 2 2 2 3 2 2 2 2 3" xfId="21756" xr:uid="{497A7F11-3A34-46A2-AAB8-F218D69EF45A}"/>
    <cellStyle name="Separador de milhares 2 2 2 2 2 2 2 2 3 2 2 2 2 3 2" xfId="28622" xr:uid="{9EDE3EEB-4335-4E87-BFA1-2F1953F0C843}"/>
    <cellStyle name="Separador de milhares 2 2 2 2 2 2 2 2 3 2 2 2 2 4" xfId="28618" xr:uid="{43FFD5F3-C8A1-4747-AC76-9F4DDDC44356}"/>
    <cellStyle name="Separador de milhares 2 2 2 2 2 2 2 2 3 2 2 2 3" xfId="21757" xr:uid="{C2B70A95-5B07-44FE-8108-93FC4C1B3DDD}"/>
    <cellStyle name="Separador de milhares 2 2 2 2 2 2 2 2 3 2 2 2 3 2" xfId="21758" xr:uid="{E7B172D1-F5FA-482D-84BC-B3076D2F7895}"/>
    <cellStyle name="Separador de milhares 2 2 2 2 2 2 2 2 3 2 2 2 3 2 2" xfId="28624" xr:uid="{908F9AF4-5C91-4884-96C5-C385D1F465CB}"/>
    <cellStyle name="Separador de milhares 2 2 2 2 2 2 2 2 3 2 2 2 3 3" xfId="28623" xr:uid="{DE29A4C4-9C0F-4FC2-999D-9152773D4853}"/>
    <cellStyle name="Separador de milhares 2 2 2 2 2 2 2 2 3 2 2 2 4" xfId="28617" xr:uid="{7245DC2A-D67E-4A22-ABF1-50D9227298F7}"/>
    <cellStyle name="Separador de milhares 2 2 2 2 2 2 2 2 3 2 2 3" xfId="21759" xr:uid="{04F577BB-F66F-439C-B6D3-6CB94650E0CA}"/>
    <cellStyle name="Separador de milhares 2 2 2 2 2 2 2 2 3 2 2 3 2" xfId="21760" xr:uid="{10177024-5700-4D40-B301-967F962AA232}"/>
    <cellStyle name="Separador de milhares 2 2 2 2 2 2 2 2 3 2 2 3 2 2" xfId="21761" xr:uid="{67619086-8C12-4BF5-A38E-7BE1A6A940F1}"/>
    <cellStyle name="Separador de milhares 2 2 2 2 2 2 2 2 3 2 2 3 2 2 2" xfId="28627" xr:uid="{CF7F18A1-F33E-4400-B31B-1ECCA5FFC99D}"/>
    <cellStyle name="Separador de milhares 2 2 2 2 2 2 2 2 3 2 2 3 2 3" xfId="28626" xr:uid="{6990D663-DE3E-441A-8D43-11CCFEE4E48D}"/>
    <cellStyle name="Separador de milhares 2 2 2 2 2 2 2 2 3 2 2 3 3" xfId="28625" xr:uid="{65DAA393-57FE-498F-98C1-C0112DBC5F78}"/>
    <cellStyle name="Separador de milhares 2 2 2 2 2 2 2 2 3 2 2 4" xfId="21762" xr:uid="{B562C125-4CF8-47D6-9A83-6E53C78A7AEA}"/>
    <cellStyle name="Separador de milhares 2 2 2 2 2 2 2 2 3 2 2 4 2" xfId="28628" xr:uid="{A19CD744-9756-4C7E-ADF7-20258FDE320C}"/>
    <cellStyle name="Separador de milhares 2 2 2 2 2 2 2 2 3 2 2 5" xfId="28616" xr:uid="{68289092-C1B7-4877-9026-D2952D7A6C1B}"/>
    <cellStyle name="Separador de milhares 2 2 2 2 2 2 2 2 3 2 3" xfId="21763" xr:uid="{D7EFD226-EEE3-432B-932B-E140825D92DE}"/>
    <cellStyle name="Separador de milhares 2 2 2 2 2 2 2 2 3 2 3 2" xfId="21764" xr:uid="{C2AD00EF-B16B-42CA-81A1-B6E1EA15829F}"/>
    <cellStyle name="Separador de milhares 2 2 2 2 2 2 2 2 3 2 3 2 2" xfId="21765" xr:uid="{09B80F19-EF8F-4809-855D-B2037B988D8D}"/>
    <cellStyle name="Separador de milhares 2 2 2 2 2 2 2 2 3 2 3 2 2 2" xfId="21766" xr:uid="{EE2075D2-7562-487E-B118-CDF750ABDADD}"/>
    <cellStyle name="Separador de milhares 2 2 2 2 2 2 2 2 3 2 3 2 2 2 2" xfId="28632" xr:uid="{00230C20-69BA-4523-A213-2ED4000AA872}"/>
    <cellStyle name="Separador de milhares 2 2 2 2 2 2 2 2 3 2 3 2 2 3" xfId="28631" xr:uid="{0DD8FC8A-EC21-412A-825B-BEF026E35F2D}"/>
    <cellStyle name="Separador de milhares 2 2 2 2 2 2 2 2 3 2 3 2 3" xfId="28630" xr:uid="{B7011EBF-7F6C-465F-9DE0-7B87EB89EB65}"/>
    <cellStyle name="Separador de milhares 2 2 2 2 2 2 2 2 3 2 3 3" xfId="21767" xr:uid="{598F28AF-8321-45FB-A12E-871ACC8260ED}"/>
    <cellStyle name="Separador de milhares 2 2 2 2 2 2 2 2 3 2 3 3 2" xfId="28633" xr:uid="{F92C7871-E4A4-40D8-AB28-5645123F851C}"/>
    <cellStyle name="Separador de milhares 2 2 2 2 2 2 2 2 3 2 3 4" xfId="28629" xr:uid="{06E72CFD-2DC7-4039-B140-DA775D7E36DB}"/>
    <cellStyle name="Separador de milhares 2 2 2 2 2 2 2 2 3 2 4" xfId="21768" xr:uid="{F88189FC-FB98-40F3-9A04-FCDB9125BC53}"/>
    <cellStyle name="Separador de milhares 2 2 2 2 2 2 2 2 3 2 4 2" xfId="21769" xr:uid="{FE927C07-A127-4DA3-9081-8C789B68B69E}"/>
    <cellStyle name="Separador de milhares 2 2 2 2 2 2 2 2 3 2 4 2 2" xfId="28635" xr:uid="{06404536-FFA7-49D3-AAEA-9D5CC473BF65}"/>
    <cellStyle name="Separador de milhares 2 2 2 2 2 2 2 2 3 2 4 3" xfId="28634" xr:uid="{B31F5E8B-AC38-44BF-81E7-1423177D0932}"/>
    <cellStyle name="Separador de milhares 2 2 2 2 2 2 2 2 3 2 5" xfId="28615" xr:uid="{33D264A6-F46C-4E6D-B91B-C1A0EB1E8725}"/>
    <cellStyle name="Separador de milhares 2 2 2 2 2 2 2 2 3 3" xfId="21770" xr:uid="{B1E7E568-BB50-47F2-9740-E221AE83FB88}"/>
    <cellStyle name="Separador de milhares 2 2 2 2 2 2 2 2 3 3 2" xfId="21771" xr:uid="{DCCEF83F-7046-4AFF-9805-EB1923C23689}"/>
    <cellStyle name="Separador de milhares 2 2 2 2 2 2 2 2 3 3 2 2" xfId="21772" xr:uid="{8DD106A3-CA51-4D59-A45A-BCB2139B9F7C}"/>
    <cellStyle name="Separador de milhares 2 2 2 2 2 2 2 2 3 3 2 2 2" xfId="21773" xr:uid="{220F38D2-8E03-4CD6-9881-5363BB0D6D96}"/>
    <cellStyle name="Separador de milhares 2 2 2 2 2 2 2 2 3 3 2 2 2 2" xfId="21774" xr:uid="{8EA4C50B-D4EB-4930-B620-090D5D295D3D}"/>
    <cellStyle name="Separador de milhares 2 2 2 2 2 2 2 2 3 3 2 2 2 2 2" xfId="28640" xr:uid="{A796C2F0-CA6C-452A-AB62-47301EC862A2}"/>
    <cellStyle name="Separador de milhares 2 2 2 2 2 2 2 2 3 3 2 2 2 3" xfId="28639" xr:uid="{48247F05-6800-43D5-88DA-AB3BD1033FA5}"/>
    <cellStyle name="Separador de milhares 2 2 2 2 2 2 2 2 3 3 2 2 3" xfId="28638" xr:uid="{751B2A67-F431-41D4-B03D-C0B60D0E07A3}"/>
    <cellStyle name="Separador de milhares 2 2 2 2 2 2 2 2 3 3 2 3" xfId="21775" xr:uid="{56F3C080-E4E4-40BA-8881-4AD7FE394219}"/>
    <cellStyle name="Separador de milhares 2 2 2 2 2 2 2 2 3 3 2 3 2" xfId="28641" xr:uid="{8E22E4E0-3EC5-420E-9869-29029F45EE0B}"/>
    <cellStyle name="Separador de milhares 2 2 2 2 2 2 2 2 3 3 2 4" xfId="28637" xr:uid="{42B7B646-C80D-4F2E-8967-6BF10CDC4557}"/>
    <cellStyle name="Separador de milhares 2 2 2 2 2 2 2 2 3 3 3" xfId="21776" xr:uid="{7325EB8F-F786-4249-AA0A-364703295FCE}"/>
    <cellStyle name="Separador de milhares 2 2 2 2 2 2 2 2 3 3 3 2" xfId="21777" xr:uid="{CB8743E9-E1E3-4088-A8E6-5D3101F83DB9}"/>
    <cellStyle name="Separador de milhares 2 2 2 2 2 2 2 2 3 3 3 2 2" xfId="28643" xr:uid="{1A24C223-97DC-47B5-9A27-D8272A725167}"/>
    <cellStyle name="Separador de milhares 2 2 2 2 2 2 2 2 3 3 3 3" xfId="28642" xr:uid="{B1CFC622-A618-4B50-8397-5BF94E56D5E6}"/>
    <cellStyle name="Separador de milhares 2 2 2 2 2 2 2 2 3 3 4" xfId="28636" xr:uid="{41AF7EB1-05CA-474A-AE8F-4384DCCA9346}"/>
    <cellStyle name="Separador de milhares 2 2 2 2 2 2 2 2 3 4" xfId="21778" xr:uid="{7D42F99E-A5C0-4EB2-B2EB-D479C84A529F}"/>
    <cellStyle name="Separador de milhares 2 2 2 2 2 2 2 2 3 4 2" xfId="21779" xr:uid="{0EE36C9C-8EFC-4E82-B2EC-A8DA9C76E9BB}"/>
    <cellStyle name="Separador de milhares 2 2 2 2 2 2 2 2 3 4 2 2" xfId="21780" xr:uid="{6616F286-FA79-426D-A3BA-E76AD493D5B8}"/>
    <cellStyle name="Separador de milhares 2 2 2 2 2 2 2 2 3 4 2 2 2" xfId="28646" xr:uid="{0018CFE3-6E6D-4E16-89A3-4D4DCD932C41}"/>
    <cellStyle name="Separador de milhares 2 2 2 2 2 2 2 2 3 4 2 3" xfId="28645" xr:uid="{D66DDFA5-F1B8-4257-89E4-39F9BA2D7ADA}"/>
    <cellStyle name="Separador de milhares 2 2 2 2 2 2 2 2 3 4 3" xfId="28644" xr:uid="{78640158-8A62-47D2-9D2B-1AB2DDBDA951}"/>
    <cellStyle name="Separador de milhares 2 2 2 2 2 2 2 2 3 5" xfId="21781" xr:uid="{5FAF3F25-57AE-41CA-8A76-57BE30206BB3}"/>
    <cellStyle name="Separador de milhares 2 2 2 2 2 2 2 2 3 5 2" xfId="28647" xr:uid="{8693A12C-C96D-4CCB-BA91-BE5150793205}"/>
    <cellStyle name="Separador de milhares 2 2 2 2 2 2 2 2 3 6" xfId="28614" xr:uid="{AE2F5BF0-D385-4920-85B0-87005E0831C5}"/>
    <cellStyle name="Separador de milhares 2 2 2 2 2 2 2 2 4" xfId="21782" xr:uid="{324FBE7C-AA15-4AA6-8B24-56713CF97B9C}"/>
    <cellStyle name="Separador de milhares 2 2 2 2 2 2 2 2 4 2" xfId="21783" xr:uid="{11798659-B7CB-4D49-9A9F-E0221D5758E6}"/>
    <cellStyle name="Separador de milhares 2 2 2 2 2 2 2 2 4 2 2" xfId="21784" xr:uid="{C102B67E-2A13-4227-B3E7-B2958769E2F3}"/>
    <cellStyle name="Separador de milhares 2 2 2 2 2 2 2 2 4 2 2 2" xfId="21785" xr:uid="{B3505D0B-F0D5-4933-BB9D-1358759CF28A}"/>
    <cellStyle name="Separador de milhares 2 2 2 2 2 2 2 2 4 2 2 2 2" xfId="21786" xr:uid="{4AC58701-0B6A-4376-B8A4-13B7DBF8D683}"/>
    <cellStyle name="Separador de milhares 2 2 2 2 2 2 2 2 4 2 2 2 2 2" xfId="21787" xr:uid="{23AA8EF4-8281-4C6E-B2F9-752BD2C039BF}"/>
    <cellStyle name="Separador de milhares 2 2 2 2 2 2 2 2 4 2 2 2 2 2 2" xfId="28653" xr:uid="{D10862C3-FDF8-4A8E-A2A6-09B6C4874C63}"/>
    <cellStyle name="Separador de milhares 2 2 2 2 2 2 2 2 4 2 2 2 2 3" xfId="28652" xr:uid="{D4E0CE6A-3638-4640-8A00-0E6E764B4401}"/>
    <cellStyle name="Separador de milhares 2 2 2 2 2 2 2 2 4 2 2 2 3" xfId="28651" xr:uid="{164704B8-B84B-46FC-BDAE-2554E30EA0E3}"/>
    <cellStyle name="Separador de milhares 2 2 2 2 2 2 2 2 4 2 2 3" xfId="21788" xr:uid="{F97F6854-3674-4AE6-ADD5-F1F90DE74D38}"/>
    <cellStyle name="Separador de milhares 2 2 2 2 2 2 2 2 4 2 2 3 2" xfId="28654" xr:uid="{54BCE18D-5E1D-4ADF-9754-68C6DA957E24}"/>
    <cellStyle name="Separador de milhares 2 2 2 2 2 2 2 2 4 2 2 4" xfId="28650" xr:uid="{163C4C4A-4A27-47A4-BD25-0F7A5C5938E4}"/>
    <cellStyle name="Separador de milhares 2 2 2 2 2 2 2 2 4 2 3" xfId="21789" xr:uid="{5CB2100E-09A9-4ECD-BE9F-6FEC60630737}"/>
    <cellStyle name="Separador de milhares 2 2 2 2 2 2 2 2 4 2 3 2" xfId="21790" xr:uid="{6EB2C21F-98A6-4D95-A772-2CAA1C252C34}"/>
    <cellStyle name="Separador de milhares 2 2 2 2 2 2 2 2 4 2 3 2 2" xfId="28656" xr:uid="{4C71F672-AC70-471D-A081-A307F5B1BAFC}"/>
    <cellStyle name="Separador de milhares 2 2 2 2 2 2 2 2 4 2 3 3" xfId="28655" xr:uid="{79B79C6B-D3EA-4E6D-BAE1-8E684E413A24}"/>
    <cellStyle name="Separador de milhares 2 2 2 2 2 2 2 2 4 2 4" xfId="28649" xr:uid="{491F9901-683A-4F8C-9F48-D41D8EFE2DDF}"/>
    <cellStyle name="Separador de milhares 2 2 2 2 2 2 2 2 4 3" xfId="21791" xr:uid="{B8AC6579-FB19-48F5-B1E1-53322840A6E2}"/>
    <cellStyle name="Separador de milhares 2 2 2 2 2 2 2 2 4 3 2" xfId="21792" xr:uid="{1901934F-0F1C-4305-8995-F2B3EF59DE6C}"/>
    <cellStyle name="Separador de milhares 2 2 2 2 2 2 2 2 4 3 2 2" xfId="21793" xr:uid="{8AC5B81A-ED1A-4FA7-B776-0AC391A29685}"/>
    <cellStyle name="Separador de milhares 2 2 2 2 2 2 2 2 4 3 2 2 2" xfId="28659" xr:uid="{DCB1F6BF-EAF4-40AF-B7D7-6A5A5D2A5C58}"/>
    <cellStyle name="Separador de milhares 2 2 2 2 2 2 2 2 4 3 2 3" xfId="28658" xr:uid="{BC19300E-C7D9-4B9A-AA2C-035D25165722}"/>
    <cellStyle name="Separador de milhares 2 2 2 2 2 2 2 2 4 3 3" xfId="28657" xr:uid="{801543C5-C981-4E25-BCB4-DBF1C583EAEB}"/>
    <cellStyle name="Separador de milhares 2 2 2 2 2 2 2 2 4 4" xfId="21794" xr:uid="{7F3D0E9E-361B-454A-ABD7-325A38D41671}"/>
    <cellStyle name="Separador de milhares 2 2 2 2 2 2 2 2 4 4 2" xfId="28660" xr:uid="{C5978879-40D3-4936-9924-3737B9EE5300}"/>
    <cellStyle name="Separador de milhares 2 2 2 2 2 2 2 2 4 5" xfId="28648" xr:uid="{99F74908-83F3-48B5-B36E-C875A09B8829}"/>
    <cellStyle name="Separador de milhares 2 2 2 2 2 2 2 2 5" xfId="21795" xr:uid="{B7684FA4-E204-4555-A808-B0759796CD3E}"/>
    <cellStyle name="Separador de milhares 2 2 2 2 2 2 2 2 5 2" xfId="21796" xr:uid="{E7C11951-9BB4-469B-9E8E-CE874A35F95C}"/>
    <cellStyle name="Separador de milhares 2 2 2 2 2 2 2 2 5 2 2" xfId="21797" xr:uid="{9D8ACA9A-5503-4D75-8584-36F7B1CD0DCC}"/>
    <cellStyle name="Separador de milhares 2 2 2 2 2 2 2 2 5 2 2 2" xfId="21798" xr:uid="{C81661A9-7A85-4656-8070-CF4396FE2350}"/>
    <cellStyle name="Separador de milhares 2 2 2 2 2 2 2 2 5 2 2 2 2" xfId="28664" xr:uid="{AAD5BE1D-FCF0-431E-A446-C1624CB7D907}"/>
    <cellStyle name="Separador de milhares 2 2 2 2 2 2 2 2 5 2 2 3" xfId="28663" xr:uid="{670B2B3D-0665-4D1E-BF0C-1A8E58F8DC67}"/>
    <cellStyle name="Separador de milhares 2 2 2 2 2 2 2 2 5 2 3" xfId="28662" xr:uid="{14541DF5-A103-4D4D-A63D-40B192865D1A}"/>
    <cellStyle name="Separador de milhares 2 2 2 2 2 2 2 2 5 3" xfId="21799" xr:uid="{26C4B2D9-EA0D-4564-A510-9C4BF6A5BB4C}"/>
    <cellStyle name="Separador de milhares 2 2 2 2 2 2 2 2 5 3 2" xfId="28665" xr:uid="{2A720B02-3F88-4552-9EA4-FACB3158B3CE}"/>
    <cellStyle name="Separador de milhares 2 2 2 2 2 2 2 2 5 4" xfId="28661" xr:uid="{2A8F8CDB-56B7-4F43-9272-6A33ED60C108}"/>
    <cellStyle name="Separador de milhares 2 2 2 2 2 2 2 2 6" xfId="21800" xr:uid="{7BFD06A3-23EA-424C-9DAB-487AF88AD4DE}"/>
    <cellStyle name="Separador de milhares 2 2 2 2 2 2 2 2 6 2" xfId="21801" xr:uid="{2185A545-1384-43A3-BA3D-B48A7E6D7E39}"/>
    <cellStyle name="Separador de milhares 2 2 2 2 2 2 2 2 6 2 2" xfId="28667" xr:uid="{B9B7A982-4C7A-411B-A271-742453DE5E65}"/>
    <cellStyle name="Separador de milhares 2 2 2 2 2 2 2 2 6 3" xfId="28666" xr:uid="{69C3D724-83E8-4B27-8D1F-2DEF6F15727B}"/>
    <cellStyle name="Separador de milhares 2 2 2 2 2 2 2 2 7" xfId="28524" xr:uid="{BBE895AB-18E2-4229-A1E7-7C5946283730}"/>
    <cellStyle name="Separador de milhares 2 2 2 2 2 2 2 3" xfId="21802" xr:uid="{1C9D5E5B-3508-48AD-8833-959599F0111C}"/>
    <cellStyle name="Separador de milhares 2 2 2 2 2 2 2 3 2" xfId="21803" xr:uid="{A4ED1D74-219A-4296-B469-4E836EBEF583}"/>
    <cellStyle name="Separador de milhares 2 2 2 2 2 2 2 3 2 2" xfId="21804" xr:uid="{899F67B4-206D-4DA9-A86A-6841DE698CCB}"/>
    <cellStyle name="Separador de milhares 2 2 2 2 2 2 2 3 2 2 2" xfId="21805" xr:uid="{4D87A8AF-3E18-4047-9406-02E00EA5BF1A}"/>
    <cellStyle name="Separador de milhares 2 2 2 2 2 2 2 3 2 2 2 2" xfId="21806" xr:uid="{4997EE70-E6FA-4451-BCF8-2951DB24E8B4}"/>
    <cellStyle name="Separador de milhares 2 2 2 2 2 2 2 3 2 2 2 2 2" xfId="21807" xr:uid="{B25BA29B-BC82-4E8F-9FAA-41539C621CFA}"/>
    <cellStyle name="Separador de milhares 2 2 2 2 2 2 2 3 2 2 2 2 2 2" xfId="21808" xr:uid="{68A586EF-6743-4E5B-B50F-7FD21CB5C23E}"/>
    <cellStyle name="Separador de milhares 2 2 2 2 2 2 2 3 2 2 2 2 2 2 2" xfId="21809" xr:uid="{4A57B03F-C8FD-4A31-A159-BC7F9DADBF03}"/>
    <cellStyle name="Separador de milhares 2 2 2 2 2 2 2 3 2 2 2 2 2 2 2 2" xfId="21810" xr:uid="{B7A8E4D4-A055-4B57-8FD3-48CE8F3BB6A9}"/>
    <cellStyle name="Separador de milhares 2 2 2 2 2 2 2 3 2 2 2 2 2 2 2 2 2" xfId="28676" xr:uid="{B1CE1AD0-E40B-4DA9-9850-B41298095A1F}"/>
    <cellStyle name="Separador de milhares 2 2 2 2 2 2 2 3 2 2 2 2 2 2 2 3" xfId="28675" xr:uid="{5021855D-47D5-4566-A3A1-F09B9C1C2004}"/>
    <cellStyle name="Separador de milhares 2 2 2 2 2 2 2 3 2 2 2 2 2 2 3" xfId="28674" xr:uid="{6104A415-7908-4DCB-8F2A-BE867C28EC0C}"/>
    <cellStyle name="Separador de milhares 2 2 2 2 2 2 2 3 2 2 2 2 2 3" xfId="21811" xr:uid="{AFE64A12-A12B-4A72-8EFF-CB2CE77B26DF}"/>
    <cellStyle name="Separador de milhares 2 2 2 2 2 2 2 3 2 2 2 2 2 3 2" xfId="28677" xr:uid="{E477C583-1448-454F-8F1A-9D2C2D339358}"/>
    <cellStyle name="Separador de milhares 2 2 2 2 2 2 2 3 2 2 2 2 2 4" xfId="28673" xr:uid="{33237014-24A2-43CB-997B-CAB798CAAD98}"/>
    <cellStyle name="Separador de milhares 2 2 2 2 2 2 2 3 2 2 2 2 3" xfId="21812" xr:uid="{FE2AC48B-B01C-441B-8485-9F2754A818FC}"/>
    <cellStyle name="Separador de milhares 2 2 2 2 2 2 2 3 2 2 2 2 3 2" xfId="21813" xr:uid="{4C147DA8-B00C-4406-A267-4FA386033A00}"/>
    <cellStyle name="Separador de milhares 2 2 2 2 2 2 2 3 2 2 2 2 3 2 2" xfId="28679" xr:uid="{040A597B-F283-4309-B4F8-C755570ED350}"/>
    <cellStyle name="Separador de milhares 2 2 2 2 2 2 2 3 2 2 2 2 3 3" xfId="28678" xr:uid="{3EEBEB81-EF78-4633-8A6B-03B283CC26C3}"/>
    <cellStyle name="Separador de milhares 2 2 2 2 2 2 2 3 2 2 2 2 4" xfId="28672" xr:uid="{055CCF9F-3525-42D9-8353-70FC5471C299}"/>
    <cellStyle name="Separador de milhares 2 2 2 2 2 2 2 3 2 2 2 3" xfId="21814" xr:uid="{BBD89F92-9212-401C-A48F-8454A461B164}"/>
    <cellStyle name="Separador de milhares 2 2 2 2 2 2 2 3 2 2 2 3 2" xfId="21815" xr:uid="{07506C48-DB69-46D6-B016-724C09349CED}"/>
    <cellStyle name="Separador de milhares 2 2 2 2 2 2 2 3 2 2 2 3 2 2" xfId="21816" xr:uid="{BA1AA42C-2457-40CD-92AD-33AAD1E74507}"/>
    <cellStyle name="Separador de milhares 2 2 2 2 2 2 2 3 2 2 2 3 2 2 2" xfId="28682" xr:uid="{AE12B3CF-BBA0-4CCB-BC83-96139BD3F221}"/>
    <cellStyle name="Separador de milhares 2 2 2 2 2 2 2 3 2 2 2 3 2 3" xfId="28681" xr:uid="{6A6D5EF9-EFA4-4783-BA41-1FDCECDE5CDA}"/>
    <cellStyle name="Separador de milhares 2 2 2 2 2 2 2 3 2 2 2 3 3" xfId="28680" xr:uid="{6BBBD2CC-56AA-41F5-9FB6-71501435A940}"/>
    <cellStyle name="Separador de milhares 2 2 2 2 2 2 2 3 2 2 2 4" xfId="21817" xr:uid="{907D4C1F-B561-40C5-BBF3-8E529B4B2924}"/>
    <cellStyle name="Separador de milhares 2 2 2 2 2 2 2 3 2 2 2 4 2" xfId="28683" xr:uid="{01AB872E-78CE-49DB-92E2-744A5146DD13}"/>
    <cellStyle name="Separador de milhares 2 2 2 2 2 2 2 3 2 2 2 5" xfId="28671" xr:uid="{B3A4611A-1A87-49C5-B071-C9BE3E3ABB41}"/>
    <cellStyle name="Separador de milhares 2 2 2 2 2 2 2 3 2 2 3" xfId="21818" xr:uid="{144E2738-9311-4B29-B90E-7040644D33D3}"/>
    <cellStyle name="Separador de milhares 2 2 2 2 2 2 2 3 2 2 3 2" xfId="21819" xr:uid="{1BCE6D91-2E92-48C8-8758-B86ACB3B45DD}"/>
    <cellStyle name="Separador de milhares 2 2 2 2 2 2 2 3 2 2 3 2 2" xfId="21820" xr:uid="{A8729E8A-DE8F-4B0E-9292-737D5EF8135F}"/>
    <cellStyle name="Separador de milhares 2 2 2 2 2 2 2 3 2 2 3 2 2 2" xfId="21821" xr:uid="{605F44B3-24AC-418B-B43B-1D5670DAA34F}"/>
    <cellStyle name="Separador de milhares 2 2 2 2 2 2 2 3 2 2 3 2 2 2 2" xfId="28687" xr:uid="{E702F09D-7B34-427C-8B81-E55170AEC589}"/>
    <cellStyle name="Separador de milhares 2 2 2 2 2 2 2 3 2 2 3 2 2 3" xfId="28686" xr:uid="{E84C3499-A9D6-4B83-B2D4-B7CE011BBD0F}"/>
    <cellStyle name="Separador de milhares 2 2 2 2 2 2 2 3 2 2 3 2 3" xfId="28685" xr:uid="{0779937C-5D94-4740-94BB-0CE5FD69119B}"/>
    <cellStyle name="Separador de milhares 2 2 2 2 2 2 2 3 2 2 3 3" xfId="21822" xr:uid="{FB1562A6-933B-477E-BB3C-ED237AC92A02}"/>
    <cellStyle name="Separador de milhares 2 2 2 2 2 2 2 3 2 2 3 3 2" xfId="28688" xr:uid="{0E33BB9A-812B-4938-932C-3F00AAA5D962}"/>
    <cellStyle name="Separador de milhares 2 2 2 2 2 2 2 3 2 2 3 4" xfId="28684" xr:uid="{04E3A9CF-BA1A-4AE6-BDFF-06B61D073718}"/>
    <cellStyle name="Separador de milhares 2 2 2 2 2 2 2 3 2 2 4" xfId="21823" xr:uid="{F6873443-BE4E-4F03-878E-4BF969CB9B06}"/>
    <cellStyle name="Separador de milhares 2 2 2 2 2 2 2 3 2 2 4 2" xfId="21824" xr:uid="{0C145031-C1B8-4B5B-826F-E22F86BF92EC}"/>
    <cellStyle name="Separador de milhares 2 2 2 2 2 2 2 3 2 2 4 2 2" xfId="28690" xr:uid="{F3DAA51A-5632-487C-B284-9EB586840B90}"/>
    <cellStyle name="Separador de milhares 2 2 2 2 2 2 2 3 2 2 4 3" xfId="28689" xr:uid="{C3C7BB5D-13F9-45E8-81BD-1EAB2AB46636}"/>
    <cellStyle name="Separador de milhares 2 2 2 2 2 2 2 3 2 2 5" xfId="28670" xr:uid="{808E370D-ADC3-4B4C-9A15-CCCAE7C916F0}"/>
    <cellStyle name="Separador de milhares 2 2 2 2 2 2 2 3 2 3" xfId="21825" xr:uid="{208C41FF-6848-4CC1-98E9-240BC454E21D}"/>
    <cellStyle name="Separador de milhares 2 2 2 2 2 2 2 3 2 3 2" xfId="21826" xr:uid="{F9806CE4-932E-4C4C-A73C-F4C0A05E8A10}"/>
    <cellStyle name="Separador de milhares 2 2 2 2 2 2 2 3 2 3 2 2" xfId="21827" xr:uid="{30B923EC-1513-4565-AE07-688BBD8B1B3D}"/>
    <cellStyle name="Separador de milhares 2 2 2 2 2 2 2 3 2 3 2 2 2" xfId="21828" xr:uid="{87F87598-6416-4B15-A4D6-1578E76B1672}"/>
    <cellStyle name="Separador de milhares 2 2 2 2 2 2 2 3 2 3 2 2 2 2" xfId="21829" xr:uid="{8EBF1A95-E297-4B44-B6D3-561D4F3234BF}"/>
    <cellStyle name="Separador de milhares 2 2 2 2 2 2 2 3 2 3 2 2 2 2 2" xfId="28695" xr:uid="{951A59E7-2B8F-4EC5-A8F6-920DE094861F}"/>
    <cellStyle name="Separador de milhares 2 2 2 2 2 2 2 3 2 3 2 2 2 3" xfId="28694" xr:uid="{389301AF-326F-4567-BA69-C52CFC011450}"/>
    <cellStyle name="Separador de milhares 2 2 2 2 2 2 2 3 2 3 2 2 3" xfId="28693" xr:uid="{2558B9EA-6A97-44FE-8308-1C11C140EF10}"/>
    <cellStyle name="Separador de milhares 2 2 2 2 2 2 2 3 2 3 2 3" xfId="21830" xr:uid="{90B8C7F3-DA7D-45AF-A044-5BA817E16796}"/>
    <cellStyle name="Separador de milhares 2 2 2 2 2 2 2 3 2 3 2 3 2" xfId="28696" xr:uid="{49CF25D6-4924-46C7-8398-4D352A843A4E}"/>
    <cellStyle name="Separador de milhares 2 2 2 2 2 2 2 3 2 3 2 4" xfId="28692" xr:uid="{BD03AE91-EAFA-49CE-BE0B-07484B79FAA0}"/>
    <cellStyle name="Separador de milhares 2 2 2 2 2 2 2 3 2 3 3" xfId="21831" xr:uid="{F5C5BD2C-7524-4450-A32A-7A8128CCEDA7}"/>
    <cellStyle name="Separador de milhares 2 2 2 2 2 2 2 3 2 3 3 2" xfId="21832" xr:uid="{33502284-C958-4AF1-85B9-3D02E115EA50}"/>
    <cellStyle name="Separador de milhares 2 2 2 2 2 2 2 3 2 3 3 2 2" xfId="28698" xr:uid="{8C79C696-A7CF-4095-8095-B06D107EA46E}"/>
    <cellStyle name="Separador de milhares 2 2 2 2 2 2 2 3 2 3 3 3" xfId="28697" xr:uid="{75906BE0-10E0-4289-BF71-8AC07BDACFB6}"/>
    <cellStyle name="Separador de milhares 2 2 2 2 2 2 2 3 2 3 4" xfId="28691" xr:uid="{32AE70FE-BBD1-4BC6-841C-BD88357C4BA8}"/>
    <cellStyle name="Separador de milhares 2 2 2 2 2 2 2 3 2 4" xfId="21833" xr:uid="{33BA29CA-8803-46BA-A3D7-41912995C5B7}"/>
    <cellStyle name="Separador de milhares 2 2 2 2 2 2 2 3 2 4 2" xfId="21834" xr:uid="{A4DA890E-E7FC-44CE-AD28-6CDA92472583}"/>
    <cellStyle name="Separador de milhares 2 2 2 2 2 2 2 3 2 4 2 2" xfId="21835" xr:uid="{5134EC6B-168D-4E8B-AAA4-BC8C317A3D88}"/>
    <cellStyle name="Separador de milhares 2 2 2 2 2 2 2 3 2 4 2 2 2" xfId="28701" xr:uid="{17134CFC-A8DA-460D-8408-73F3A26FC52C}"/>
    <cellStyle name="Separador de milhares 2 2 2 2 2 2 2 3 2 4 2 3" xfId="28700" xr:uid="{4157F184-C379-4DAF-80F4-89B48F24D454}"/>
    <cellStyle name="Separador de milhares 2 2 2 2 2 2 2 3 2 4 3" xfId="28699" xr:uid="{A9B1E844-3751-49F1-91F2-DAB25CCC5C7F}"/>
    <cellStyle name="Separador de milhares 2 2 2 2 2 2 2 3 2 5" xfId="21836" xr:uid="{499329BA-9667-4C51-9DC2-4332FEEFF52D}"/>
    <cellStyle name="Separador de milhares 2 2 2 2 2 2 2 3 2 5 2" xfId="28702" xr:uid="{F211A7BF-6881-4540-B936-7DF6D78FC6CF}"/>
    <cellStyle name="Separador de milhares 2 2 2 2 2 2 2 3 2 6" xfId="28669" xr:uid="{1494A888-D47B-4B44-B828-C4BF81D49D79}"/>
    <cellStyle name="Separador de milhares 2 2 2 2 2 2 2 3 3" xfId="21837" xr:uid="{FBEFDDF8-DB86-43DB-9AC2-0DA5955DB60E}"/>
    <cellStyle name="Separador de milhares 2 2 2 2 2 2 2 3 3 2" xfId="21838" xr:uid="{E9D06D6E-7C9A-48E8-89EB-435596714E4C}"/>
    <cellStyle name="Separador de milhares 2 2 2 2 2 2 2 3 3 2 2" xfId="21839" xr:uid="{E38F3E0C-FE72-46FB-B318-D9864D8FD1BE}"/>
    <cellStyle name="Separador de milhares 2 2 2 2 2 2 2 3 3 2 2 2" xfId="21840" xr:uid="{36240E65-7925-477A-A6C4-AD2E2C83C95A}"/>
    <cellStyle name="Separador de milhares 2 2 2 2 2 2 2 3 3 2 2 2 2" xfId="21841" xr:uid="{E53CA4C5-C3AE-483D-A6E4-7E7416766BC5}"/>
    <cellStyle name="Separador de milhares 2 2 2 2 2 2 2 3 3 2 2 2 2 2" xfId="21842" xr:uid="{0B374A69-218F-4221-9BA6-020E42E12CCE}"/>
    <cellStyle name="Separador de milhares 2 2 2 2 2 2 2 3 3 2 2 2 2 2 2" xfId="28708" xr:uid="{EB8AAC47-47A1-48CA-BA44-E2D9B4EB6BE9}"/>
    <cellStyle name="Separador de milhares 2 2 2 2 2 2 2 3 3 2 2 2 2 3" xfId="28707" xr:uid="{C93305DD-9511-41B9-BBF2-D7E34112E982}"/>
    <cellStyle name="Separador de milhares 2 2 2 2 2 2 2 3 3 2 2 2 3" xfId="28706" xr:uid="{4496FEBF-8879-456F-BDAA-775CD82E32B7}"/>
    <cellStyle name="Separador de milhares 2 2 2 2 2 2 2 3 3 2 2 3" xfId="21843" xr:uid="{DE8E2257-0D94-4DDB-9250-4430DFF6F42D}"/>
    <cellStyle name="Separador de milhares 2 2 2 2 2 2 2 3 3 2 2 3 2" xfId="28709" xr:uid="{FBC8E716-4641-4DF2-A35C-C4E473A6A3AD}"/>
    <cellStyle name="Separador de milhares 2 2 2 2 2 2 2 3 3 2 2 4" xfId="28705" xr:uid="{3D91CA84-5545-4DCD-8C25-BBDE573AB476}"/>
    <cellStyle name="Separador de milhares 2 2 2 2 2 2 2 3 3 2 3" xfId="21844" xr:uid="{6E817168-CC87-48A7-B3F9-F77DF004612B}"/>
    <cellStyle name="Separador de milhares 2 2 2 2 2 2 2 3 3 2 3 2" xfId="21845" xr:uid="{B0E64031-5D41-449C-BE75-A9DDC1994266}"/>
    <cellStyle name="Separador de milhares 2 2 2 2 2 2 2 3 3 2 3 2 2" xfId="28711" xr:uid="{D774B238-CC90-4AFB-8464-524F063A63C4}"/>
    <cellStyle name="Separador de milhares 2 2 2 2 2 2 2 3 3 2 3 3" xfId="28710" xr:uid="{11AF1A33-D5EF-47D1-9F38-640044FA2D4C}"/>
    <cellStyle name="Separador de milhares 2 2 2 2 2 2 2 3 3 2 4" xfId="28704" xr:uid="{92BAC146-FF63-4215-9D38-319B54684537}"/>
    <cellStyle name="Separador de milhares 2 2 2 2 2 2 2 3 3 3" xfId="21846" xr:uid="{7BF72B8B-8ADD-4586-BBD7-17D3CCBA18A2}"/>
    <cellStyle name="Separador de milhares 2 2 2 2 2 2 2 3 3 3 2" xfId="21847" xr:uid="{17A4F960-9E07-419E-ACB9-6273D717EB82}"/>
    <cellStyle name="Separador de milhares 2 2 2 2 2 2 2 3 3 3 2 2" xfId="21848" xr:uid="{8825A0AA-16DC-4382-B536-C986F745985C}"/>
    <cellStyle name="Separador de milhares 2 2 2 2 2 2 2 3 3 3 2 2 2" xfId="28714" xr:uid="{2A1C5B2B-CCCA-4456-B052-03A133A07C6D}"/>
    <cellStyle name="Separador de milhares 2 2 2 2 2 2 2 3 3 3 2 3" xfId="28713" xr:uid="{32D1DB1F-F19B-431D-A477-E6FB00C09790}"/>
    <cellStyle name="Separador de milhares 2 2 2 2 2 2 2 3 3 3 3" xfId="28712" xr:uid="{057C0F94-DB48-4095-9DF9-88A022DDB7F7}"/>
    <cellStyle name="Separador de milhares 2 2 2 2 2 2 2 3 3 4" xfId="21849" xr:uid="{791A6B10-E45E-40BF-A401-53F082D8700F}"/>
    <cellStyle name="Separador de milhares 2 2 2 2 2 2 2 3 3 4 2" xfId="28715" xr:uid="{25E6157E-D31F-473D-985C-C2FDB64DD808}"/>
    <cellStyle name="Separador de milhares 2 2 2 2 2 2 2 3 3 5" xfId="28703" xr:uid="{C0C0DFB3-14A3-432E-8209-C790A2619F1E}"/>
    <cellStyle name="Separador de milhares 2 2 2 2 2 2 2 3 4" xfId="21850" xr:uid="{9979A16E-2B03-43A6-90D2-2D26BFE2A1F8}"/>
    <cellStyle name="Separador de milhares 2 2 2 2 2 2 2 3 4 2" xfId="21851" xr:uid="{7A662C88-32BE-4104-8BE1-337AD2A3CF60}"/>
    <cellStyle name="Separador de milhares 2 2 2 2 2 2 2 3 4 2 2" xfId="21852" xr:uid="{5CA2BB37-22C2-4D3B-8B73-CB6ECAE09F27}"/>
    <cellStyle name="Separador de milhares 2 2 2 2 2 2 2 3 4 2 2 2" xfId="21853" xr:uid="{5FD5FDD4-659E-486A-8266-CC3755372C2D}"/>
    <cellStyle name="Separador de milhares 2 2 2 2 2 2 2 3 4 2 2 2 2" xfId="28719" xr:uid="{69A02910-C641-465B-BF53-EF4A83EFCB0A}"/>
    <cellStyle name="Separador de milhares 2 2 2 2 2 2 2 3 4 2 2 3" xfId="28718" xr:uid="{4516A95E-3304-4A54-8F0F-92D0C6375CD7}"/>
    <cellStyle name="Separador de milhares 2 2 2 2 2 2 2 3 4 2 3" xfId="28717" xr:uid="{8DC7CB73-EF3D-4433-AD38-46D23057D20F}"/>
    <cellStyle name="Separador de milhares 2 2 2 2 2 2 2 3 4 3" xfId="21854" xr:uid="{37791163-D684-420A-90C3-78CF7B4E7978}"/>
    <cellStyle name="Separador de milhares 2 2 2 2 2 2 2 3 4 3 2" xfId="28720" xr:uid="{9AF5F6A9-2C9A-4438-8459-6F457317F725}"/>
    <cellStyle name="Separador de milhares 2 2 2 2 2 2 2 3 4 4" xfId="28716" xr:uid="{781C2AC5-E0DD-425E-B9FC-44FBF6DF2736}"/>
    <cellStyle name="Separador de milhares 2 2 2 2 2 2 2 3 5" xfId="21855" xr:uid="{32C889EB-D08A-4743-BBBE-9171EC49F7BE}"/>
    <cellStyle name="Separador de milhares 2 2 2 2 2 2 2 3 5 2" xfId="21856" xr:uid="{DEBD32F7-3C28-45E1-9964-4964402A6A41}"/>
    <cellStyle name="Separador de milhares 2 2 2 2 2 2 2 3 5 2 2" xfId="28722" xr:uid="{B10C1814-8DB2-465B-9E4D-87786DDDFF3C}"/>
    <cellStyle name="Separador de milhares 2 2 2 2 2 2 2 3 5 3" xfId="28721" xr:uid="{E822EF38-5AF5-4A65-9884-ACC732AF3CC9}"/>
    <cellStyle name="Separador de milhares 2 2 2 2 2 2 2 3 6" xfId="28668" xr:uid="{4BC8E830-A66B-4068-9915-862A9E884D1E}"/>
    <cellStyle name="Separador de milhares 2 2 2 2 2 2 2 4" xfId="21857" xr:uid="{137FA87D-8A06-426D-A88B-E36BDBE047CA}"/>
    <cellStyle name="Separador de milhares 2 2 2 2 2 2 2 4 2" xfId="21858" xr:uid="{FF9A11F7-8386-4F6E-943E-83A41E88448D}"/>
    <cellStyle name="Separador de milhares 2 2 2 2 2 2 2 4 2 2" xfId="21859" xr:uid="{DEA247C2-0D92-4022-9043-62DC51C78848}"/>
    <cellStyle name="Separador de milhares 2 2 2 2 2 2 2 4 2 2 2" xfId="21860" xr:uid="{67BAB50D-3DA0-491F-B0C7-956B67C551CC}"/>
    <cellStyle name="Separador de milhares 2 2 2 2 2 2 2 4 2 2 2 2" xfId="21861" xr:uid="{759A2237-3221-48A1-9690-76575E39C9E2}"/>
    <cellStyle name="Separador de milhares 2 2 2 2 2 2 2 4 2 2 2 2 2" xfId="21862" xr:uid="{26A1E3D3-2EEC-4A5C-B3C8-D8D412163488}"/>
    <cellStyle name="Separador de milhares 2 2 2 2 2 2 2 4 2 2 2 2 2 2" xfId="21863" xr:uid="{72E8DA79-D2CC-4616-8D45-4AE28174C5E4}"/>
    <cellStyle name="Separador de milhares 2 2 2 2 2 2 2 4 2 2 2 2 2 2 2" xfId="28729" xr:uid="{60F3A07F-9CB4-44D4-8F01-981FE1105931}"/>
    <cellStyle name="Separador de milhares 2 2 2 2 2 2 2 4 2 2 2 2 2 3" xfId="28728" xr:uid="{F3986CB9-17D5-4E6D-9086-C4F318C92EFA}"/>
    <cellStyle name="Separador de milhares 2 2 2 2 2 2 2 4 2 2 2 2 3" xfId="28727" xr:uid="{862F7EE4-3A8D-4D96-AFF6-BCF0206D7070}"/>
    <cellStyle name="Separador de milhares 2 2 2 2 2 2 2 4 2 2 2 3" xfId="21864" xr:uid="{B2D45BFA-AD5F-4EC5-BFD4-ADB5A104E8ED}"/>
    <cellStyle name="Separador de milhares 2 2 2 2 2 2 2 4 2 2 2 3 2" xfId="28730" xr:uid="{51DC8B0A-383F-4701-9C6E-0415C8B5A7F8}"/>
    <cellStyle name="Separador de milhares 2 2 2 2 2 2 2 4 2 2 2 4" xfId="28726" xr:uid="{372139B2-ABD6-4327-AC35-C3B98E4E3706}"/>
    <cellStyle name="Separador de milhares 2 2 2 2 2 2 2 4 2 2 3" xfId="21865" xr:uid="{03C88A36-82F2-484D-AB05-3AB8207D1DBD}"/>
    <cellStyle name="Separador de milhares 2 2 2 2 2 2 2 4 2 2 3 2" xfId="21866" xr:uid="{EFB7A2B4-1A4E-4FE3-BE5F-33D2DC152273}"/>
    <cellStyle name="Separador de milhares 2 2 2 2 2 2 2 4 2 2 3 2 2" xfId="28732" xr:uid="{F5DC7958-7139-4D0F-8178-599C89585D9C}"/>
    <cellStyle name="Separador de milhares 2 2 2 2 2 2 2 4 2 2 3 3" xfId="28731" xr:uid="{97E0C93C-1E7A-47A0-983E-97CEBC04DBBC}"/>
    <cellStyle name="Separador de milhares 2 2 2 2 2 2 2 4 2 2 4" xfId="28725" xr:uid="{F8F1AAAE-2E93-4432-A43C-B441BB107449}"/>
    <cellStyle name="Separador de milhares 2 2 2 2 2 2 2 4 2 3" xfId="21867" xr:uid="{7F5C9502-EC4C-4252-B5E4-C0451B9272A1}"/>
    <cellStyle name="Separador de milhares 2 2 2 2 2 2 2 4 2 3 2" xfId="21868" xr:uid="{55B9FB0B-DAEE-449E-98FD-DB45FDBD7BF2}"/>
    <cellStyle name="Separador de milhares 2 2 2 2 2 2 2 4 2 3 2 2" xfId="21869" xr:uid="{0E33BB06-A624-4F82-B4EC-F9726FDFE3CA}"/>
    <cellStyle name="Separador de milhares 2 2 2 2 2 2 2 4 2 3 2 2 2" xfId="28735" xr:uid="{153E3DC7-BA30-413A-B8CE-14977EA50E0D}"/>
    <cellStyle name="Separador de milhares 2 2 2 2 2 2 2 4 2 3 2 3" xfId="28734" xr:uid="{6162E499-3620-41DA-A1C9-C4AEC5C14DD0}"/>
    <cellStyle name="Separador de milhares 2 2 2 2 2 2 2 4 2 3 3" xfId="28733" xr:uid="{E5900797-1F3F-4507-97E7-9607D5BB1C47}"/>
    <cellStyle name="Separador de milhares 2 2 2 2 2 2 2 4 2 4" xfId="21870" xr:uid="{1851F780-2892-48EA-B904-12DC2F16D2C1}"/>
    <cellStyle name="Separador de milhares 2 2 2 2 2 2 2 4 2 4 2" xfId="28736" xr:uid="{E15D23F7-ECA1-4000-8992-15ABDF764CAE}"/>
    <cellStyle name="Separador de milhares 2 2 2 2 2 2 2 4 2 5" xfId="28724" xr:uid="{A0F257F1-4151-4EF9-8DC6-7FC75C756939}"/>
    <cellStyle name="Separador de milhares 2 2 2 2 2 2 2 4 3" xfId="21871" xr:uid="{7F89E9E9-21F8-4CE1-BBDC-B318FE0E4B21}"/>
    <cellStyle name="Separador de milhares 2 2 2 2 2 2 2 4 3 2" xfId="21872" xr:uid="{446EA14C-2BED-4E0E-9FE8-C716FC0918D6}"/>
    <cellStyle name="Separador de milhares 2 2 2 2 2 2 2 4 3 2 2" xfId="21873" xr:uid="{AEE21286-D7AE-438B-9DFA-1D91F1B32001}"/>
    <cellStyle name="Separador de milhares 2 2 2 2 2 2 2 4 3 2 2 2" xfId="21874" xr:uid="{6355AEC4-41C6-4882-A21D-00D062D8E3D2}"/>
    <cellStyle name="Separador de milhares 2 2 2 2 2 2 2 4 3 2 2 2 2" xfId="28740" xr:uid="{B323B025-FB98-4E37-95F6-BEC9E12E9077}"/>
    <cellStyle name="Separador de milhares 2 2 2 2 2 2 2 4 3 2 2 3" xfId="28739" xr:uid="{2BE10598-6AC0-4330-90DA-CF52B94FB5AF}"/>
    <cellStyle name="Separador de milhares 2 2 2 2 2 2 2 4 3 2 3" xfId="28738" xr:uid="{C962FE7C-916A-4E0E-97D5-AA8862CAEA44}"/>
    <cellStyle name="Separador de milhares 2 2 2 2 2 2 2 4 3 3" xfId="21875" xr:uid="{692DE721-646F-46A2-AB68-A2421D184552}"/>
    <cellStyle name="Separador de milhares 2 2 2 2 2 2 2 4 3 3 2" xfId="28741" xr:uid="{44B600AD-299B-43DF-9341-3CEFAD4BB750}"/>
    <cellStyle name="Separador de milhares 2 2 2 2 2 2 2 4 3 4" xfId="28737" xr:uid="{D9A2F0A3-405B-4BFC-B0AF-2B9B98E17B6C}"/>
    <cellStyle name="Separador de milhares 2 2 2 2 2 2 2 4 4" xfId="21876" xr:uid="{8754E913-2739-45E4-BF3E-F56199538392}"/>
    <cellStyle name="Separador de milhares 2 2 2 2 2 2 2 4 4 2" xfId="21877" xr:uid="{78BE8138-59A1-4247-9BDB-E661FF1767F3}"/>
    <cellStyle name="Separador de milhares 2 2 2 2 2 2 2 4 4 2 2" xfId="28743" xr:uid="{C9C8E00C-910F-4B55-BEDB-78EEA5A32BCB}"/>
    <cellStyle name="Separador de milhares 2 2 2 2 2 2 2 4 4 3" xfId="28742" xr:uid="{329E954A-BF75-4ECF-9792-85FFF8277574}"/>
    <cellStyle name="Separador de milhares 2 2 2 2 2 2 2 4 5" xfId="28723" xr:uid="{636398E7-B6FC-46EB-9974-D02C9F26AC05}"/>
    <cellStyle name="Separador de milhares 2 2 2 2 2 2 2 5" xfId="21878" xr:uid="{ABF0C6EE-4918-4714-9A81-929E8A7F6AED}"/>
    <cellStyle name="Separador de milhares 2 2 2 2 2 2 2 5 2" xfId="21879" xr:uid="{BC9125E7-D552-4185-8CF9-0FEAAC9F589F}"/>
    <cellStyle name="Separador de milhares 2 2 2 2 2 2 2 5 2 2" xfId="21880" xr:uid="{3FF23894-3521-43D7-A1CA-668C29024955}"/>
    <cellStyle name="Separador de milhares 2 2 2 2 2 2 2 5 2 2 2" xfId="21881" xr:uid="{495D1F68-D30D-4544-B5EC-AF0C4F0F5F44}"/>
    <cellStyle name="Separador de milhares 2 2 2 2 2 2 2 5 2 2 2 2" xfId="21882" xr:uid="{48359EEB-4462-4348-8222-21B6BD061178}"/>
    <cellStyle name="Separador de milhares 2 2 2 2 2 2 2 5 2 2 2 2 2" xfId="28748" xr:uid="{83C83864-9B81-4BB7-8D6F-B613F0657B42}"/>
    <cellStyle name="Separador de milhares 2 2 2 2 2 2 2 5 2 2 2 3" xfId="28747" xr:uid="{FF855102-C780-420B-A6DF-E1FC8328D381}"/>
    <cellStyle name="Separador de milhares 2 2 2 2 2 2 2 5 2 2 3" xfId="28746" xr:uid="{F0A61D80-80FE-4C6B-B5DB-119F99154FF5}"/>
    <cellStyle name="Separador de milhares 2 2 2 2 2 2 2 5 2 3" xfId="21883" xr:uid="{C079A517-A939-4751-AFFC-63729BF65183}"/>
    <cellStyle name="Separador de milhares 2 2 2 2 2 2 2 5 2 3 2" xfId="28749" xr:uid="{2FFFA46E-CA66-4FE6-87DA-8F94A0F0748B}"/>
    <cellStyle name="Separador de milhares 2 2 2 2 2 2 2 5 2 4" xfId="28745" xr:uid="{8FF349B1-29BA-461A-A716-BAE104F92856}"/>
    <cellStyle name="Separador de milhares 2 2 2 2 2 2 2 5 3" xfId="21884" xr:uid="{BA5AD986-2F48-4957-80FC-321DACE95762}"/>
    <cellStyle name="Separador de milhares 2 2 2 2 2 2 2 5 3 2" xfId="21885" xr:uid="{2A5CD383-E19C-4CBD-ADFF-C0EDD4C3CC19}"/>
    <cellStyle name="Separador de milhares 2 2 2 2 2 2 2 5 3 2 2" xfId="28751" xr:uid="{1E49A17E-A741-4594-A25B-A4C60E0E6548}"/>
    <cellStyle name="Separador de milhares 2 2 2 2 2 2 2 5 3 3" xfId="28750" xr:uid="{5B2FFCD5-3D65-4800-B773-799003A34C1A}"/>
    <cellStyle name="Separador de milhares 2 2 2 2 2 2 2 5 4" xfId="28744" xr:uid="{51B65AAD-A52E-41E7-AEB9-7F97F5D512E5}"/>
    <cellStyle name="Separador de milhares 2 2 2 2 2 2 2 6" xfId="21886" xr:uid="{812DAF44-7753-43C4-A4BB-C49A1CB0B1C3}"/>
    <cellStyle name="Separador de milhares 2 2 2 2 2 2 2 6 2" xfId="21887" xr:uid="{C0617181-CC20-4A25-92AA-66D86C509281}"/>
    <cellStyle name="Separador de milhares 2 2 2 2 2 2 2 6 2 2" xfId="21888" xr:uid="{32406BC7-4528-4495-9D41-D9B992D8AB3A}"/>
    <cellStyle name="Separador de milhares 2 2 2 2 2 2 2 6 2 2 2" xfId="28754" xr:uid="{2B00BE45-2C2F-4B62-A841-CAA371DD3B44}"/>
    <cellStyle name="Separador de milhares 2 2 2 2 2 2 2 6 2 3" xfId="28753" xr:uid="{21B2252D-7B9C-443F-9BD1-CDA2D80785C6}"/>
    <cellStyle name="Separador de milhares 2 2 2 2 2 2 2 6 3" xfId="28752" xr:uid="{264ADCB6-21C6-40DC-A153-FBC339390155}"/>
    <cellStyle name="Separador de milhares 2 2 2 2 2 2 2 7" xfId="21889" xr:uid="{D6FDEB35-B5D6-4C4C-8ADB-173D68C700AC}"/>
    <cellStyle name="Separador de milhares 2 2 2 2 2 2 2 7 2" xfId="28755" xr:uid="{137F80FF-ACA6-4FA0-B367-0D8ACDA3EDE3}"/>
    <cellStyle name="Separador de milhares 2 2 2 2 2 2 2 8" xfId="28523" xr:uid="{A334BB15-89EC-47A4-8B95-C39CC0E592C7}"/>
    <cellStyle name="Separador de milhares 2 2 2 2 2 2 3" xfId="21890" xr:uid="{A1121CB2-1F99-4988-88FB-7750093FCB7A}"/>
    <cellStyle name="Separador de milhares 2 2 2 2 2 2 3 2" xfId="28756" xr:uid="{2E55A728-D5FF-44C5-86DF-5365984ADDDA}"/>
    <cellStyle name="Separador de milhares 2 2 2 2 2 2 4" xfId="21891" xr:uid="{3B7E4E91-36B9-48FD-B1EF-2EB22669AD52}"/>
    <cellStyle name="Separador de milhares 2 2 2 2 2 2 4 2" xfId="28757" xr:uid="{17A99A81-FDF5-4900-AF43-268999B4F941}"/>
    <cellStyle name="Separador de milhares 2 2 2 2 2 2 5" xfId="21892" xr:uid="{AC4DC38C-7604-4D63-83BD-2BFA78C8A051}"/>
    <cellStyle name="Separador de milhares 2 2 2 2 2 2 5 2" xfId="28758" xr:uid="{3A424768-7225-4B65-B412-87C8D6C65E94}"/>
    <cellStyle name="Separador de milhares 2 2 2 2 2 2 6" xfId="21893" xr:uid="{01771B2D-A794-4D05-8470-DF3B1C3666D5}"/>
    <cellStyle name="Separador de milhares 2 2 2 2 2 2 6 2" xfId="28759" xr:uid="{025B735B-A284-44C4-AF8B-2D1EF48E0C9D}"/>
    <cellStyle name="Separador de milhares 2 2 2 2 2 2 7" xfId="21894" xr:uid="{03AF776D-3D94-4029-825E-443D6DC0B8FF}"/>
    <cellStyle name="Separador de milhares 2 2 2 2 2 2 7 2" xfId="21895" xr:uid="{9D67EFEE-939A-4802-BB05-3EAB0B258C88}"/>
    <cellStyle name="Separador de milhares 2 2 2 2 2 2 7 2 2" xfId="21896" xr:uid="{8DD93E11-4433-4BAA-BB29-576A7763D3BE}"/>
    <cellStyle name="Separador de milhares 2 2 2 2 2 2 7 2 2 2" xfId="21897" xr:uid="{3C21FA66-8732-48BA-8B69-CE948334376D}"/>
    <cellStyle name="Separador de milhares 2 2 2 2 2 2 7 2 2 2 2" xfId="21898" xr:uid="{28CA6013-C0A9-4B7F-8AC2-E331FB0E7943}"/>
    <cellStyle name="Separador de milhares 2 2 2 2 2 2 7 2 2 2 2 2" xfId="21899" xr:uid="{EBA722B0-98BD-4EF4-9C4F-0D4F0673C4DE}"/>
    <cellStyle name="Separador de milhares 2 2 2 2 2 2 7 2 2 2 2 2 2" xfId="21900" xr:uid="{73335320-E783-4C6F-8E74-85213F82D5E7}"/>
    <cellStyle name="Separador de milhares 2 2 2 2 2 2 7 2 2 2 2 2 2 2" xfId="21901" xr:uid="{1143FEEE-1351-4412-BFCB-FBE810E8C229}"/>
    <cellStyle name="Separador de milhares 2 2 2 2 2 2 7 2 2 2 2 2 2 2 2" xfId="21902" xr:uid="{01F8AA4F-9E9F-4B8D-A6DD-BFB895CB59D6}"/>
    <cellStyle name="Separador de milhares 2 2 2 2 2 2 7 2 2 2 2 2 2 2 2 2" xfId="21903" xr:uid="{D7338F22-C0F2-45FF-ABE7-55FA3D0844A7}"/>
    <cellStyle name="Separador de milhares 2 2 2 2 2 2 7 2 2 2 2 2 2 2 2 2 2" xfId="28769" xr:uid="{991AD674-5D76-4E8C-B1C7-6B2AF60CC2A5}"/>
    <cellStyle name="Separador de milhares 2 2 2 2 2 2 7 2 2 2 2 2 2 2 2 3" xfId="28768" xr:uid="{8A0FF104-C72A-4840-9095-52D88823C52D}"/>
    <cellStyle name="Separador de milhares 2 2 2 2 2 2 7 2 2 2 2 2 2 2 3" xfId="28767" xr:uid="{E812AE22-6985-482D-BD3F-F64FAFAD5ACC}"/>
    <cellStyle name="Separador de milhares 2 2 2 2 2 2 7 2 2 2 2 2 2 3" xfId="21904" xr:uid="{2D363C47-F693-461C-87CC-C22D31EFAE9B}"/>
    <cellStyle name="Separador de milhares 2 2 2 2 2 2 7 2 2 2 2 2 2 3 2" xfId="28770" xr:uid="{4A69F16B-0562-40D9-A0C6-61CEC61427FB}"/>
    <cellStyle name="Separador de milhares 2 2 2 2 2 2 7 2 2 2 2 2 2 4" xfId="28766" xr:uid="{C5A19B19-1619-481D-B0D6-4275C1B8648D}"/>
    <cellStyle name="Separador de milhares 2 2 2 2 2 2 7 2 2 2 2 2 3" xfId="21905" xr:uid="{BB1A2111-A39A-4D97-A005-E9A280647B3A}"/>
    <cellStyle name="Separador de milhares 2 2 2 2 2 2 7 2 2 2 2 2 3 2" xfId="21906" xr:uid="{4BD3EF0A-F360-4188-9A23-2C37348C5664}"/>
    <cellStyle name="Separador de milhares 2 2 2 2 2 2 7 2 2 2 2 2 3 2 2" xfId="28772" xr:uid="{52B46EF9-D381-4E3F-B016-265DC3A7711A}"/>
    <cellStyle name="Separador de milhares 2 2 2 2 2 2 7 2 2 2 2 2 3 3" xfId="28771" xr:uid="{D428FB4B-1BDF-4DF1-8A8D-42CDC194C652}"/>
    <cellStyle name="Separador de milhares 2 2 2 2 2 2 7 2 2 2 2 2 4" xfId="28765" xr:uid="{A9005B06-38E4-4DEC-B96E-D644C84FD9C7}"/>
    <cellStyle name="Separador de milhares 2 2 2 2 2 2 7 2 2 2 2 3" xfId="21907" xr:uid="{C86BCE44-6A67-4AAA-805E-B0D0C5C7A253}"/>
    <cellStyle name="Separador de milhares 2 2 2 2 2 2 7 2 2 2 2 3 2" xfId="21908" xr:uid="{F5E1CEB5-38A6-4993-9CE3-894D1724C16D}"/>
    <cellStyle name="Separador de milhares 2 2 2 2 2 2 7 2 2 2 2 3 2 2" xfId="21909" xr:uid="{D3186357-EF2D-4B2D-AC89-A38144C4D1DB}"/>
    <cellStyle name="Separador de milhares 2 2 2 2 2 2 7 2 2 2 2 3 2 2 2" xfId="28775" xr:uid="{C32667A0-2D66-41F0-B655-A9328E4F5620}"/>
    <cellStyle name="Separador de milhares 2 2 2 2 2 2 7 2 2 2 2 3 2 3" xfId="28774" xr:uid="{FFCBD2AA-A973-4896-A807-69849F408363}"/>
    <cellStyle name="Separador de milhares 2 2 2 2 2 2 7 2 2 2 2 3 3" xfId="28773" xr:uid="{04956BB1-6B39-447C-B4D7-0AD913A90132}"/>
    <cellStyle name="Separador de milhares 2 2 2 2 2 2 7 2 2 2 2 4" xfId="21910" xr:uid="{58E4AC87-EE83-409B-B27A-F9972D7DC827}"/>
    <cellStyle name="Separador de milhares 2 2 2 2 2 2 7 2 2 2 2 4 2" xfId="28776" xr:uid="{74B0DCDB-E415-43A7-A383-CC8F43247D6C}"/>
    <cellStyle name="Separador de milhares 2 2 2 2 2 2 7 2 2 2 2 5" xfId="28764" xr:uid="{6FA189B9-A9A4-4452-94A4-04D168215882}"/>
    <cellStyle name="Separador de milhares 2 2 2 2 2 2 7 2 2 2 3" xfId="21911" xr:uid="{93D2904C-D0E3-4459-9510-EB92CF34B3E7}"/>
    <cellStyle name="Separador de milhares 2 2 2 2 2 2 7 2 2 2 3 2" xfId="21912" xr:uid="{DCBC6454-8818-4AF3-9976-2E390526DB77}"/>
    <cellStyle name="Separador de milhares 2 2 2 2 2 2 7 2 2 2 3 2 2" xfId="21913" xr:uid="{06919549-F367-4C08-BCD7-2A61807AEEE0}"/>
    <cellStyle name="Separador de milhares 2 2 2 2 2 2 7 2 2 2 3 2 2 2" xfId="21914" xr:uid="{214325BB-9248-4C9F-BF22-897BDE0109B7}"/>
    <cellStyle name="Separador de milhares 2 2 2 2 2 2 7 2 2 2 3 2 2 2 2" xfId="28780" xr:uid="{04065AD1-00A8-434F-8E83-C380A223069F}"/>
    <cellStyle name="Separador de milhares 2 2 2 2 2 2 7 2 2 2 3 2 2 3" xfId="28779" xr:uid="{A2C7B9D4-B63E-42D0-BE1C-31F70385B99D}"/>
    <cellStyle name="Separador de milhares 2 2 2 2 2 2 7 2 2 2 3 2 3" xfId="28778" xr:uid="{8495669F-CDC2-4B39-B0A2-23312FF42EC6}"/>
    <cellStyle name="Separador de milhares 2 2 2 2 2 2 7 2 2 2 3 3" xfId="21915" xr:uid="{6BA968D7-4AC2-4204-ACA1-EF4863FA2AB9}"/>
    <cellStyle name="Separador de milhares 2 2 2 2 2 2 7 2 2 2 3 3 2" xfId="28781" xr:uid="{38D92183-2B4A-4A89-83B1-9C010FC16C7C}"/>
    <cellStyle name="Separador de milhares 2 2 2 2 2 2 7 2 2 2 3 4" xfId="28777" xr:uid="{634B1F22-1014-4C54-B415-7D10322B8F3C}"/>
    <cellStyle name="Separador de milhares 2 2 2 2 2 2 7 2 2 2 4" xfId="21916" xr:uid="{6CCB29CB-E241-48D1-B04A-45983A8CECC1}"/>
    <cellStyle name="Separador de milhares 2 2 2 2 2 2 7 2 2 2 4 2" xfId="21917" xr:uid="{A9E68204-F64A-403E-B2B5-D99BB60B7FF0}"/>
    <cellStyle name="Separador de milhares 2 2 2 2 2 2 7 2 2 2 4 2 2" xfId="28783" xr:uid="{EF6CCF27-63B9-4A50-8F1F-EE30875068D7}"/>
    <cellStyle name="Separador de milhares 2 2 2 2 2 2 7 2 2 2 4 3" xfId="28782" xr:uid="{CB9232DF-5A5B-4C3B-9E59-B6C2A0FA825D}"/>
    <cellStyle name="Separador de milhares 2 2 2 2 2 2 7 2 2 2 5" xfId="28763" xr:uid="{49A762EC-AFF8-4B05-97B2-FA7D4491F563}"/>
    <cellStyle name="Separador de milhares 2 2 2 2 2 2 7 2 2 3" xfId="21918" xr:uid="{2435801A-12D9-4AA0-82BD-6B41C236717D}"/>
    <cellStyle name="Separador de milhares 2 2 2 2 2 2 7 2 2 3 2" xfId="21919" xr:uid="{DF094D47-D86D-466B-9ADA-90A413DAD293}"/>
    <cellStyle name="Separador de milhares 2 2 2 2 2 2 7 2 2 3 2 2" xfId="21920" xr:uid="{26F4D487-93DA-4467-A942-5F9D54097FA7}"/>
    <cellStyle name="Separador de milhares 2 2 2 2 2 2 7 2 2 3 2 2 2" xfId="21921" xr:uid="{1BDF73D5-B00E-4AC0-B4DC-BD2CB37484A0}"/>
    <cellStyle name="Separador de milhares 2 2 2 2 2 2 7 2 2 3 2 2 2 2" xfId="21922" xr:uid="{718C26FE-7A03-4F4F-BB85-B63F48C3A355}"/>
    <cellStyle name="Separador de milhares 2 2 2 2 2 2 7 2 2 3 2 2 2 2 2" xfId="28788" xr:uid="{36BBA944-D201-4989-8B2B-BF738B8D883E}"/>
    <cellStyle name="Separador de milhares 2 2 2 2 2 2 7 2 2 3 2 2 2 3" xfId="28787" xr:uid="{67E617C8-47EE-41B9-816C-8C0E1151996D}"/>
    <cellStyle name="Separador de milhares 2 2 2 2 2 2 7 2 2 3 2 2 3" xfId="28786" xr:uid="{718F0126-B24A-4437-8F6E-467824221F61}"/>
    <cellStyle name="Separador de milhares 2 2 2 2 2 2 7 2 2 3 2 3" xfId="21923" xr:uid="{C7CEEB72-B063-4E73-8CD1-32D01A025557}"/>
    <cellStyle name="Separador de milhares 2 2 2 2 2 2 7 2 2 3 2 3 2" xfId="28789" xr:uid="{7B783D84-1368-44C9-ADC8-8439EFE1B81E}"/>
    <cellStyle name="Separador de milhares 2 2 2 2 2 2 7 2 2 3 2 4" xfId="28785" xr:uid="{788D22CF-B990-4B39-825E-5CE10D6BA2D3}"/>
    <cellStyle name="Separador de milhares 2 2 2 2 2 2 7 2 2 3 3" xfId="21924" xr:uid="{6EFD5DE5-2D17-4AE4-97D9-42055FF01C65}"/>
    <cellStyle name="Separador de milhares 2 2 2 2 2 2 7 2 2 3 3 2" xfId="21925" xr:uid="{6088E666-01C9-46B2-A8DA-CCE832BA3CB1}"/>
    <cellStyle name="Separador de milhares 2 2 2 2 2 2 7 2 2 3 3 2 2" xfId="28791" xr:uid="{D9E56267-E4BA-4355-B192-5600EBBB2D68}"/>
    <cellStyle name="Separador de milhares 2 2 2 2 2 2 7 2 2 3 3 3" xfId="28790" xr:uid="{E981CE9F-CEBD-455F-9C28-04C07EEFA876}"/>
    <cellStyle name="Separador de milhares 2 2 2 2 2 2 7 2 2 3 4" xfId="28784" xr:uid="{2FBB1214-1D81-4C8D-BDBE-FB5688581908}"/>
    <cellStyle name="Separador de milhares 2 2 2 2 2 2 7 2 2 4" xfId="21926" xr:uid="{55DB8E82-576F-4F29-A938-E6C700048441}"/>
    <cellStyle name="Separador de milhares 2 2 2 2 2 2 7 2 2 4 2" xfId="21927" xr:uid="{33822266-37F0-42F1-8B57-0B4670B9BCA6}"/>
    <cellStyle name="Separador de milhares 2 2 2 2 2 2 7 2 2 4 2 2" xfId="21928" xr:uid="{5185729E-02AB-405D-B96E-D154F1783786}"/>
    <cellStyle name="Separador de milhares 2 2 2 2 2 2 7 2 2 4 2 2 2" xfId="28794" xr:uid="{F2535E5D-2F4E-4556-B618-7D354DB37268}"/>
    <cellStyle name="Separador de milhares 2 2 2 2 2 2 7 2 2 4 2 3" xfId="28793" xr:uid="{D8C3F283-4AD3-4F9F-A686-81CAF4E3C2F8}"/>
    <cellStyle name="Separador de milhares 2 2 2 2 2 2 7 2 2 4 3" xfId="28792" xr:uid="{9A5982EB-E881-464F-8A40-06716CA4A8A8}"/>
    <cellStyle name="Separador de milhares 2 2 2 2 2 2 7 2 2 5" xfId="21929" xr:uid="{D8FBA0FC-C39D-468C-BB02-D65C005446A2}"/>
    <cellStyle name="Separador de milhares 2 2 2 2 2 2 7 2 2 5 2" xfId="28795" xr:uid="{43C9BA06-E84A-40A4-8DD9-49B913BEFC1D}"/>
    <cellStyle name="Separador de milhares 2 2 2 2 2 2 7 2 2 6" xfId="28762" xr:uid="{5D4D84A3-78A2-43C9-BD4F-525470656179}"/>
    <cellStyle name="Separador de milhares 2 2 2 2 2 2 7 2 3" xfId="21930" xr:uid="{60872E9C-ECD0-4EEA-8539-28469D9AFDE1}"/>
    <cellStyle name="Separador de milhares 2 2 2 2 2 2 7 2 3 2" xfId="21931" xr:uid="{78B0D915-180F-4390-B7AE-9F55FA6DDA50}"/>
    <cellStyle name="Separador de milhares 2 2 2 2 2 2 7 2 3 2 2" xfId="21932" xr:uid="{747FD271-40DA-40DF-B9C7-CCC5AA3630FB}"/>
    <cellStyle name="Separador de milhares 2 2 2 2 2 2 7 2 3 2 2 2" xfId="21933" xr:uid="{1033A64C-E924-4F50-B12C-E3B5076B0F04}"/>
    <cellStyle name="Separador de milhares 2 2 2 2 2 2 7 2 3 2 2 2 2" xfId="21934" xr:uid="{2C23CEF8-27FC-431F-9620-88E0E27747C0}"/>
    <cellStyle name="Separador de milhares 2 2 2 2 2 2 7 2 3 2 2 2 2 2" xfId="21935" xr:uid="{135B84D1-A982-40B6-ACDB-C79FAC7B84A6}"/>
    <cellStyle name="Separador de milhares 2 2 2 2 2 2 7 2 3 2 2 2 2 2 2" xfId="28801" xr:uid="{0681D1A8-18CE-4DE7-BF42-131E602A73A4}"/>
    <cellStyle name="Separador de milhares 2 2 2 2 2 2 7 2 3 2 2 2 2 3" xfId="28800" xr:uid="{7FE7A4E2-AE04-4249-A441-35D9F3963A9F}"/>
    <cellStyle name="Separador de milhares 2 2 2 2 2 2 7 2 3 2 2 2 3" xfId="28799" xr:uid="{908FFAF3-C942-4514-82E1-D343C69F3DE3}"/>
    <cellStyle name="Separador de milhares 2 2 2 2 2 2 7 2 3 2 2 3" xfId="21936" xr:uid="{DABEC082-67EA-4713-8569-BC478D94DB6A}"/>
    <cellStyle name="Separador de milhares 2 2 2 2 2 2 7 2 3 2 2 3 2" xfId="28802" xr:uid="{0F444D0D-0EC8-4EAA-A405-D38000292A72}"/>
    <cellStyle name="Separador de milhares 2 2 2 2 2 2 7 2 3 2 2 4" xfId="28798" xr:uid="{E85CBA43-F4F4-4FAA-A8DB-00B4E69CC330}"/>
    <cellStyle name="Separador de milhares 2 2 2 2 2 2 7 2 3 2 3" xfId="21937" xr:uid="{456DFD9F-2B3A-4907-AD7E-2B99A510219F}"/>
    <cellStyle name="Separador de milhares 2 2 2 2 2 2 7 2 3 2 3 2" xfId="21938" xr:uid="{BE44E707-D8CC-4F09-9E3B-89D4C9FECB5C}"/>
    <cellStyle name="Separador de milhares 2 2 2 2 2 2 7 2 3 2 3 2 2" xfId="28804" xr:uid="{CA4D40BA-24E9-469B-AB5D-C8E13125D295}"/>
    <cellStyle name="Separador de milhares 2 2 2 2 2 2 7 2 3 2 3 3" xfId="28803" xr:uid="{4982782E-B383-446B-8302-7E4D0E72F48A}"/>
    <cellStyle name="Separador de milhares 2 2 2 2 2 2 7 2 3 2 4" xfId="28797" xr:uid="{452A6ECB-2445-45F4-B8A5-F7FECA2E4A32}"/>
    <cellStyle name="Separador de milhares 2 2 2 2 2 2 7 2 3 3" xfId="21939" xr:uid="{118791FC-02D0-4A5C-9A9A-923AFFD93E67}"/>
    <cellStyle name="Separador de milhares 2 2 2 2 2 2 7 2 3 3 2" xfId="21940" xr:uid="{C2166539-CD10-4469-9E83-E42091EF1239}"/>
    <cellStyle name="Separador de milhares 2 2 2 2 2 2 7 2 3 3 2 2" xfId="21941" xr:uid="{15C3C8AF-71C5-46C0-B708-17DCBDBBD121}"/>
    <cellStyle name="Separador de milhares 2 2 2 2 2 2 7 2 3 3 2 2 2" xfId="28807" xr:uid="{F5101EFF-B752-4C7F-8360-5F3DD7DC5751}"/>
    <cellStyle name="Separador de milhares 2 2 2 2 2 2 7 2 3 3 2 3" xfId="28806" xr:uid="{23C23C56-A6D3-450E-8016-DC20BE179E3C}"/>
    <cellStyle name="Separador de milhares 2 2 2 2 2 2 7 2 3 3 3" xfId="28805" xr:uid="{B15D6029-626B-4DBE-A58C-16F90F9B40BF}"/>
    <cellStyle name="Separador de milhares 2 2 2 2 2 2 7 2 3 4" xfId="21942" xr:uid="{73C79335-429F-4B74-89F4-6969FBB01742}"/>
    <cellStyle name="Separador de milhares 2 2 2 2 2 2 7 2 3 4 2" xfId="28808" xr:uid="{2E2BCB7D-5324-49C8-A212-BDCD2372C205}"/>
    <cellStyle name="Separador de milhares 2 2 2 2 2 2 7 2 3 5" xfId="28796" xr:uid="{BB63B1BA-B638-4AF4-B390-703DF9755951}"/>
    <cellStyle name="Separador de milhares 2 2 2 2 2 2 7 2 4" xfId="21943" xr:uid="{CA9E27C3-2975-4B06-95E4-E5EB5CD125B9}"/>
    <cellStyle name="Separador de milhares 2 2 2 2 2 2 7 2 4 2" xfId="21944" xr:uid="{4CE5DCBD-547E-4AD6-8FA6-DCF3C0F3660D}"/>
    <cellStyle name="Separador de milhares 2 2 2 2 2 2 7 2 4 2 2" xfId="21945" xr:uid="{031AAFDB-56E5-4F58-9F67-DF302F08A7A0}"/>
    <cellStyle name="Separador de milhares 2 2 2 2 2 2 7 2 4 2 2 2" xfId="21946" xr:uid="{27F18B2F-BACD-4245-9B4A-7CE7619C9FA6}"/>
    <cellStyle name="Separador de milhares 2 2 2 2 2 2 7 2 4 2 2 2 2" xfId="28812" xr:uid="{BB1CF9D1-BCEC-425E-AB51-34412C66802C}"/>
    <cellStyle name="Separador de milhares 2 2 2 2 2 2 7 2 4 2 2 3" xfId="28811" xr:uid="{3BA4C181-4BAB-45B8-9156-0A43D8B4C8DE}"/>
    <cellStyle name="Separador de milhares 2 2 2 2 2 2 7 2 4 2 3" xfId="28810" xr:uid="{545F2233-FCC1-4FD4-B2E3-05C33DD542A9}"/>
    <cellStyle name="Separador de milhares 2 2 2 2 2 2 7 2 4 3" xfId="21947" xr:uid="{AD455CB2-EBB1-4FD4-B68F-5D000992EBAB}"/>
    <cellStyle name="Separador de milhares 2 2 2 2 2 2 7 2 4 3 2" xfId="28813" xr:uid="{8477A5EE-06DA-40A7-9416-A4A6D2AF5C85}"/>
    <cellStyle name="Separador de milhares 2 2 2 2 2 2 7 2 4 4" xfId="28809" xr:uid="{E9945C1A-C2F3-4AEE-9C38-3C9EE513752E}"/>
    <cellStyle name="Separador de milhares 2 2 2 2 2 2 7 2 5" xfId="21948" xr:uid="{B88FE4EA-288D-48DF-9720-92A3586BC279}"/>
    <cellStyle name="Separador de milhares 2 2 2 2 2 2 7 2 5 2" xfId="21949" xr:uid="{3B254170-A536-45B3-B867-F09864B3773D}"/>
    <cellStyle name="Separador de milhares 2 2 2 2 2 2 7 2 5 2 2" xfId="28815" xr:uid="{BC722DF7-970E-4032-8117-F71A478ADA41}"/>
    <cellStyle name="Separador de milhares 2 2 2 2 2 2 7 2 5 3" xfId="28814" xr:uid="{ACC22EA6-E1F3-4ECB-BE95-F76FB90E74F0}"/>
    <cellStyle name="Separador de milhares 2 2 2 2 2 2 7 2 6" xfId="28761" xr:uid="{A4172485-3E43-4F80-8774-C1DC8F4C1A57}"/>
    <cellStyle name="Separador de milhares 2 2 2 2 2 2 7 3" xfId="21950" xr:uid="{DDF954D0-C866-4BBA-9682-7574756EB37D}"/>
    <cellStyle name="Separador de milhares 2 2 2 2 2 2 7 3 2" xfId="21951" xr:uid="{692D6597-7D55-45C7-9051-FF77251488D3}"/>
    <cellStyle name="Separador de milhares 2 2 2 2 2 2 7 3 2 2" xfId="21952" xr:uid="{A965975E-BC80-400F-922B-B2C5759602D0}"/>
    <cellStyle name="Separador de milhares 2 2 2 2 2 2 7 3 2 2 2" xfId="21953" xr:uid="{38BB907B-6404-451D-B79C-ECBC94CDC44B}"/>
    <cellStyle name="Separador de milhares 2 2 2 2 2 2 7 3 2 2 2 2" xfId="21954" xr:uid="{BA5A0967-5B61-41D2-8F77-C7B60EE475A4}"/>
    <cellStyle name="Separador de milhares 2 2 2 2 2 2 7 3 2 2 2 2 2" xfId="21955" xr:uid="{016BC5D7-02FB-4720-A1AF-BEC32A816868}"/>
    <cellStyle name="Separador de milhares 2 2 2 2 2 2 7 3 2 2 2 2 2 2" xfId="21956" xr:uid="{39846C20-3604-4ADE-8897-672FA8EECB9B}"/>
    <cellStyle name="Separador de milhares 2 2 2 2 2 2 7 3 2 2 2 2 2 2 2" xfId="28822" xr:uid="{3F4E0DB3-A497-4DA4-B68F-60B1B9E36F2F}"/>
    <cellStyle name="Separador de milhares 2 2 2 2 2 2 7 3 2 2 2 2 2 3" xfId="28821" xr:uid="{FB369DA3-9B54-4814-BAF1-88AE9F64A3C0}"/>
    <cellStyle name="Separador de milhares 2 2 2 2 2 2 7 3 2 2 2 2 3" xfId="28820" xr:uid="{1459059F-8A65-44FC-AE61-554329BE58CD}"/>
    <cellStyle name="Separador de milhares 2 2 2 2 2 2 7 3 2 2 2 3" xfId="21957" xr:uid="{D0ADBB2B-685C-45C5-A747-0B30C854AB01}"/>
    <cellStyle name="Separador de milhares 2 2 2 2 2 2 7 3 2 2 2 3 2" xfId="28823" xr:uid="{0B3D1E15-93CB-44E3-AC3C-63E168498A5F}"/>
    <cellStyle name="Separador de milhares 2 2 2 2 2 2 7 3 2 2 2 4" xfId="28819" xr:uid="{73BC3A41-D3D8-498E-9A04-03463F4DBF4D}"/>
    <cellStyle name="Separador de milhares 2 2 2 2 2 2 7 3 2 2 3" xfId="21958" xr:uid="{485782F0-0CE9-456D-A096-64C45CC1CE14}"/>
    <cellStyle name="Separador de milhares 2 2 2 2 2 2 7 3 2 2 3 2" xfId="21959" xr:uid="{1816D944-BDDB-4CFA-A7BF-C7C7AD50A84E}"/>
    <cellStyle name="Separador de milhares 2 2 2 2 2 2 7 3 2 2 3 2 2" xfId="28825" xr:uid="{B71DC7CF-F640-47CF-896B-638643EBE7A2}"/>
    <cellStyle name="Separador de milhares 2 2 2 2 2 2 7 3 2 2 3 3" xfId="28824" xr:uid="{5CA2220A-D5E1-49B4-883C-0C350B0A422F}"/>
    <cellStyle name="Separador de milhares 2 2 2 2 2 2 7 3 2 2 4" xfId="28818" xr:uid="{83A6E347-C88A-43A8-8580-E93EB2035952}"/>
    <cellStyle name="Separador de milhares 2 2 2 2 2 2 7 3 2 3" xfId="21960" xr:uid="{7145B057-6AF0-4EF0-9481-79C8D5F8DE1A}"/>
    <cellStyle name="Separador de milhares 2 2 2 2 2 2 7 3 2 3 2" xfId="21961" xr:uid="{EAD099CA-CE6D-4A2F-A2B9-9FE663E34ED8}"/>
    <cellStyle name="Separador de milhares 2 2 2 2 2 2 7 3 2 3 2 2" xfId="21962" xr:uid="{21434B6A-72C1-47AF-A4A6-7D399C02B91A}"/>
    <cellStyle name="Separador de milhares 2 2 2 2 2 2 7 3 2 3 2 2 2" xfId="28828" xr:uid="{33630283-B0D1-492E-8270-1A41E8E088A1}"/>
    <cellStyle name="Separador de milhares 2 2 2 2 2 2 7 3 2 3 2 3" xfId="28827" xr:uid="{18B0594C-B12C-47F2-8C28-073038CAD456}"/>
    <cellStyle name="Separador de milhares 2 2 2 2 2 2 7 3 2 3 3" xfId="28826" xr:uid="{816EC64D-E4E7-4F99-8BA3-D4D011D91D94}"/>
    <cellStyle name="Separador de milhares 2 2 2 2 2 2 7 3 2 4" xfId="21963" xr:uid="{AC567C30-DE52-4E2D-99D8-A75B075E9A7F}"/>
    <cellStyle name="Separador de milhares 2 2 2 2 2 2 7 3 2 4 2" xfId="28829" xr:uid="{5B6A4A30-A480-428E-A55F-2588343E2594}"/>
    <cellStyle name="Separador de milhares 2 2 2 2 2 2 7 3 2 5" xfId="28817" xr:uid="{C3716D67-11CD-42B5-86ED-CD1415A3B1C5}"/>
    <cellStyle name="Separador de milhares 2 2 2 2 2 2 7 3 3" xfId="21964" xr:uid="{3464B197-FF88-4093-A445-86F0D9AB1E6E}"/>
    <cellStyle name="Separador de milhares 2 2 2 2 2 2 7 3 3 2" xfId="21965" xr:uid="{F5F4552A-0302-4DA8-AA23-D4FE6D0FAD8E}"/>
    <cellStyle name="Separador de milhares 2 2 2 2 2 2 7 3 3 2 2" xfId="21966" xr:uid="{4D3E1BFA-6F58-44F1-962D-70D1450A714F}"/>
    <cellStyle name="Separador de milhares 2 2 2 2 2 2 7 3 3 2 2 2" xfId="21967" xr:uid="{51A4DBB2-F04D-4683-BB6E-8C20BDBE6A3E}"/>
    <cellStyle name="Separador de milhares 2 2 2 2 2 2 7 3 3 2 2 2 2" xfId="28833" xr:uid="{56DD85CC-9F83-4DAC-8A71-3113A426792E}"/>
    <cellStyle name="Separador de milhares 2 2 2 2 2 2 7 3 3 2 2 3" xfId="28832" xr:uid="{9BE01CCF-7513-400A-B901-9C2C63C16958}"/>
    <cellStyle name="Separador de milhares 2 2 2 2 2 2 7 3 3 2 3" xfId="28831" xr:uid="{195E1B9D-73E9-4140-8184-AF3934081578}"/>
    <cellStyle name="Separador de milhares 2 2 2 2 2 2 7 3 3 3" xfId="21968" xr:uid="{8F629B65-5DBB-4D80-82BD-0FB74A93C87A}"/>
    <cellStyle name="Separador de milhares 2 2 2 2 2 2 7 3 3 3 2" xfId="28834" xr:uid="{C9B93E62-C6B5-4CB3-86D5-079EB91FDC77}"/>
    <cellStyle name="Separador de milhares 2 2 2 2 2 2 7 3 3 4" xfId="28830" xr:uid="{12A0912A-9516-4FE6-A237-EE9874BCAF64}"/>
    <cellStyle name="Separador de milhares 2 2 2 2 2 2 7 3 4" xfId="21969" xr:uid="{AE85C48E-5465-40C6-9E72-D1E5C3E1AC25}"/>
    <cellStyle name="Separador de milhares 2 2 2 2 2 2 7 3 4 2" xfId="21970" xr:uid="{E9874FE8-820C-4007-AEBE-FD6B50AC437E}"/>
    <cellStyle name="Separador de milhares 2 2 2 2 2 2 7 3 4 2 2" xfId="28836" xr:uid="{292024AC-43AB-4F7E-A54C-A3B244026FFB}"/>
    <cellStyle name="Separador de milhares 2 2 2 2 2 2 7 3 4 3" xfId="28835" xr:uid="{D99613D6-B28B-4CF0-9F86-A2CA47245454}"/>
    <cellStyle name="Separador de milhares 2 2 2 2 2 2 7 3 5" xfId="28816" xr:uid="{ED114F87-479D-49ED-8C72-690D1620951F}"/>
    <cellStyle name="Separador de milhares 2 2 2 2 2 2 7 4" xfId="21971" xr:uid="{69B25127-48E3-41B5-BEB3-D6DDF5D5910B}"/>
    <cellStyle name="Separador de milhares 2 2 2 2 2 2 7 4 2" xfId="21972" xr:uid="{0C926B42-FB9F-491F-B723-D0555B1E41D7}"/>
    <cellStyle name="Separador de milhares 2 2 2 2 2 2 7 4 2 2" xfId="21973" xr:uid="{AF4D15ED-1ED8-46CC-875B-16A2B8A32D8B}"/>
    <cellStyle name="Separador de milhares 2 2 2 2 2 2 7 4 2 2 2" xfId="21974" xr:uid="{764EAC05-943D-4F64-8D08-D7E89A812294}"/>
    <cellStyle name="Separador de milhares 2 2 2 2 2 2 7 4 2 2 2 2" xfId="21975" xr:uid="{09214E53-DCED-4434-9FB0-57B0EC89759B}"/>
    <cellStyle name="Separador de milhares 2 2 2 2 2 2 7 4 2 2 2 2 2" xfId="28841" xr:uid="{270D58D4-42E0-487D-A776-DCE67088BA5C}"/>
    <cellStyle name="Separador de milhares 2 2 2 2 2 2 7 4 2 2 2 3" xfId="28840" xr:uid="{D0BE7263-7CDF-4F1A-84E7-DA1EA7A58189}"/>
    <cellStyle name="Separador de milhares 2 2 2 2 2 2 7 4 2 2 3" xfId="28839" xr:uid="{7774D558-4D11-4E88-A8BE-355A5E113824}"/>
    <cellStyle name="Separador de milhares 2 2 2 2 2 2 7 4 2 3" xfId="21976" xr:uid="{030519E8-3CAB-4CC7-A639-DB61597B99B2}"/>
    <cellStyle name="Separador de milhares 2 2 2 2 2 2 7 4 2 3 2" xfId="28842" xr:uid="{EEE52857-4189-4D03-8030-2F7E3EE826DD}"/>
    <cellStyle name="Separador de milhares 2 2 2 2 2 2 7 4 2 4" xfId="28838" xr:uid="{C8B526EE-DA3C-472E-BDF7-DED69F42AE3C}"/>
    <cellStyle name="Separador de milhares 2 2 2 2 2 2 7 4 3" xfId="21977" xr:uid="{9CABB44E-85F8-4003-B5AF-482AE3684115}"/>
    <cellStyle name="Separador de milhares 2 2 2 2 2 2 7 4 3 2" xfId="21978" xr:uid="{5E71C931-C175-4046-8174-4920CCEE34CC}"/>
    <cellStyle name="Separador de milhares 2 2 2 2 2 2 7 4 3 2 2" xfId="28844" xr:uid="{FC4755C2-18F4-4515-B594-803D9AB83E61}"/>
    <cellStyle name="Separador de milhares 2 2 2 2 2 2 7 4 3 3" xfId="28843" xr:uid="{B36F20D5-18B7-40EB-972F-5C3B7D3C8FE1}"/>
    <cellStyle name="Separador de milhares 2 2 2 2 2 2 7 4 4" xfId="28837" xr:uid="{C6EB09B7-BCEE-43C2-96B4-844C88DB4778}"/>
    <cellStyle name="Separador de milhares 2 2 2 2 2 2 7 5" xfId="21979" xr:uid="{7BA1A830-CCD1-4166-9C84-DDC2AC743FFE}"/>
    <cellStyle name="Separador de milhares 2 2 2 2 2 2 7 5 2" xfId="21980" xr:uid="{547477BE-9938-4104-9C3C-DA25D8A13772}"/>
    <cellStyle name="Separador de milhares 2 2 2 2 2 2 7 5 2 2" xfId="21981" xr:uid="{8EA246C5-7289-4D13-9C65-12F9F7514F68}"/>
    <cellStyle name="Separador de milhares 2 2 2 2 2 2 7 5 2 2 2" xfId="28847" xr:uid="{CDFBF597-5FE6-4F91-BE1C-7CB692E515CA}"/>
    <cellStyle name="Separador de milhares 2 2 2 2 2 2 7 5 2 3" xfId="28846" xr:uid="{C5859C95-65C7-46A6-8812-F2374C091FA7}"/>
    <cellStyle name="Separador de milhares 2 2 2 2 2 2 7 5 3" xfId="28845" xr:uid="{4EAEE4BA-6126-40AF-90E5-87B8856C3891}"/>
    <cellStyle name="Separador de milhares 2 2 2 2 2 2 7 6" xfId="21982" xr:uid="{757F9D2A-0691-4467-98F8-05EAD264C61A}"/>
    <cellStyle name="Separador de milhares 2 2 2 2 2 2 7 6 2" xfId="28848" xr:uid="{B827AD84-76B8-46D2-B552-9CEB41B8B09B}"/>
    <cellStyle name="Separador de milhares 2 2 2 2 2 2 7 7" xfId="28760" xr:uid="{F0E52440-877C-4787-A787-FBC40EE3E2F7}"/>
    <cellStyle name="Separador de milhares 2 2 2 2 2 2 8" xfId="21983" xr:uid="{A5E02CC4-C2D7-47B3-AB7C-874B628A18D9}"/>
    <cellStyle name="Separador de milhares 2 2 2 2 2 2 8 2" xfId="21984" xr:uid="{007E91EF-B8C3-4604-A8F1-69B1E620B71E}"/>
    <cellStyle name="Separador de milhares 2 2 2 2 2 2 8 2 2" xfId="21985" xr:uid="{4A223E12-1FE8-4B76-BCBD-D82B53309121}"/>
    <cellStyle name="Separador de milhares 2 2 2 2 2 2 8 2 2 2" xfId="21986" xr:uid="{4C8DF56D-B84A-4C0E-B147-BAB3405D3666}"/>
    <cellStyle name="Separador de milhares 2 2 2 2 2 2 8 2 2 2 2" xfId="21987" xr:uid="{AA588BFB-75BC-49B5-976B-3E85D1EDAD8F}"/>
    <cellStyle name="Separador de milhares 2 2 2 2 2 2 8 2 2 2 2 2" xfId="21988" xr:uid="{C7DE8F04-7EE1-4F48-AD65-395841A0A12E}"/>
    <cellStyle name="Separador de milhares 2 2 2 2 2 2 8 2 2 2 2 2 2" xfId="21989" xr:uid="{179AA110-680E-4FCF-8963-6011EB36229A}"/>
    <cellStyle name="Separador de milhares 2 2 2 2 2 2 8 2 2 2 2 2 2 2" xfId="21990" xr:uid="{46D3747D-16B0-478E-8D57-A562067D9D09}"/>
    <cellStyle name="Separador de milhares 2 2 2 2 2 2 8 2 2 2 2 2 2 2 2" xfId="28856" xr:uid="{67E9EFF1-9052-41EE-B012-7A9D642D6940}"/>
    <cellStyle name="Separador de milhares 2 2 2 2 2 2 8 2 2 2 2 2 2 3" xfId="28855" xr:uid="{96684641-78B0-4B11-8240-6F5BD84C6DB8}"/>
    <cellStyle name="Separador de milhares 2 2 2 2 2 2 8 2 2 2 2 2 3" xfId="28854" xr:uid="{29179FC4-951B-484D-BEF2-639ABEB6923C}"/>
    <cellStyle name="Separador de milhares 2 2 2 2 2 2 8 2 2 2 2 3" xfId="21991" xr:uid="{28BFBE3B-38F0-4B9A-8C4D-FDDF64ABF13C}"/>
    <cellStyle name="Separador de milhares 2 2 2 2 2 2 8 2 2 2 2 3 2" xfId="28857" xr:uid="{46978A5D-EC67-4B07-AA2E-834AD516263C}"/>
    <cellStyle name="Separador de milhares 2 2 2 2 2 2 8 2 2 2 2 4" xfId="28853" xr:uid="{CB0EB095-C50E-4710-A485-B5639884E995}"/>
    <cellStyle name="Separador de milhares 2 2 2 2 2 2 8 2 2 2 3" xfId="21992" xr:uid="{85575EE9-8131-4A15-9623-4AE8F6403FEC}"/>
    <cellStyle name="Separador de milhares 2 2 2 2 2 2 8 2 2 2 3 2" xfId="21993" xr:uid="{B462DE99-19B8-46F5-AA41-665146FAC114}"/>
    <cellStyle name="Separador de milhares 2 2 2 2 2 2 8 2 2 2 3 2 2" xfId="28859" xr:uid="{4DEFAE97-71A9-436C-84A7-CE209C3072CC}"/>
    <cellStyle name="Separador de milhares 2 2 2 2 2 2 8 2 2 2 3 3" xfId="28858" xr:uid="{6955B4AF-75B9-41EE-AAFF-0291328E9AEC}"/>
    <cellStyle name="Separador de milhares 2 2 2 2 2 2 8 2 2 2 4" xfId="28852" xr:uid="{CB1E2D6E-8585-40C9-A4FF-7479384317AD}"/>
    <cellStyle name="Separador de milhares 2 2 2 2 2 2 8 2 2 3" xfId="21994" xr:uid="{5DF87DCD-5B79-4EFB-ADC0-DFA7F4BB82AF}"/>
    <cellStyle name="Separador de milhares 2 2 2 2 2 2 8 2 2 3 2" xfId="21995" xr:uid="{51C20602-E50C-461C-818D-B505F8C46897}"/>
    <cellStyle name="Separador de milhares 2 2 2 2 2 2 8 2 2 3 2 2" xfId="21996" xr:uid="{43DAFB81-A3F8-476A-B316-647E0A071C27}"/>
    <cellStyle name="Separador de milhares 2 2 2 2 2 2 8 2 2 3 2 2 2" xfId="28862" xr:uid="{5DB49D92-CB99-4CF9-A132-D51AF5F59BA7}"/>
    <cellStyle name="Separador de milhares 2 2 2 2 2 2 8 2 2 3 2 3" xfId="28861" xr:uid="{9804944F-2AF1-4439-9033-3207DD53E3A9}"/>
    <cellStyle name="Separador de milhares 2 2 2 2 2 2 8 2 2 3 3" xfId="28860" xr:uid="{37AC0FA3-1DC3-45A1-A7A1-E1EB9144C435}"/>
    <cellStyle name="Separador de milhares 2 2 2 2 2 2 8 2 2 4" xfId="21997" xr:uid="{15B27CE1-E2E3-4BEE-A828-FC72F4C92AEF}"/>
    <cellStyle name="Separador de milhares 2 2 2 2 2 2 8 2 2 4 2" xfId="28863" xr:uid="{E3113C93-F843-4F36-AC7A-1FEEA418153F}"/>
    <cellStyle name="Separador de milhares 2 2 2 2 2 2 8 2 2 5" xfId="28851" xr:uid="{2A599B26-E35F-4DC1-A07B-91B8EF501350}"/>
    <cellStyle name="Separador de milhares 2 2 2 2 2 2 8 2 3" xfId="21998" xr:uid="{E20BD4ED-FA99-4C0B-965A-12CC772A8CF7}"/>
    <cellStyle name="Separador de milhares 2 2 2 2 2 2 8 2 3 2" xfId="21999" xr:uid="{7AC29F43-4472-4450-82E1-3A76048998E4}"/>
    <cellStyle name="Separador de milhares 2 2 2 2 2 2 8 2 3 2 2" xfId="22000" xr:uid="{C7C70AB8-A31B-4308-93C1-8DF758D06C5A}"/>
    <cellStyle name="Separador de milhares 2 2 2 2 2 2 8 2 3 2 2 2" xfId="22001" xr:uid="{337D516E-6768-4A0D-82FB-161FD7790512}"/>
    <cellStyle name="Separador de milhares 2 2 2 2 2 2 8 2 3 2 2 2 2" xfId="28867" xr:uid="{0D377B80-E9A7-4DEF-A607-D94351FF22FA}"/>
    <cellStyle name="Separador de milhares 2 2 2 2 2 2 8 2 3 2 2 3" xfId="28866" xr:uid="{892C4CC2-CA29-4950-A0B3-29C4F0A2E4EF}"/>
    <cellStyle name="Separador de milhares 2 2 2 2 2 2 8 2 3 2 3" xfId="28865" xr:uid="{E0419773-AF66-40DC-8B25-D194E0F8FDF5}"/>
    <cellStyle name="Separador de milhares 2 2 2 2 2 2 8 2 3 3" xfId="22002" xr:uid="{4F185264-7E8B-4D81-B8FC-727115C178ED}"/>
    <cellStyle name="Separador de milhares 2 2 2 2 2 2 8 2 3 3 2" xfId="28868" xr:uid="{32BA2F37-CE97-4DCD-82D3-DD7B0D331259}"/>
    <cellStyle name="Separador de milhares 2 2 2 2 2 2 8 2 3 4" xfId="28864" xr:uid="{15CB4EA1-16BA-4FA7-A9B5-81236894F47E}"/>
    <cellStyle name="Separador de milhares 2 2 2 2 2 2 8 2 4" xfId="22003" xr:uid="{76DFB827-1736-40B1-A435-BDDD63FD4229}"/>
    <cellStyle name="Separador de milhares 2 2 2 2 2 2 8 2 4 2" xfId="22004" xr:uid="{7B89E47D-D770-4F24-833E-7C1F0BC94420}"/>
    <cellStyle name="Separador de milhares 2 2 2 2 2 2 8 2 4 2 2" xfId="28870" xr:uid="{314B7033-D047-4C86-8C16-7EC4227C0557}"/>
    <cellStyle name="Separador de milhares 2 2 2 2 2 2 8 2 4 3" xfId="28869" xr:uid="{EBC51744-97D6-421B-A363-9037818CC1E8}"/>
    <cellStyle name="Separador de milhares 2 2 2 2 2 2 8 2 5" xfId="28850" xr:uid="{5028A050-F2E3-4282-AF27-79B7B34F3C7A}"/>
    <cellStyle name="Separador de milhares 2 2 2 2 2 2 8 3" xfId="22005" xr:uid="{FDDD5DC5-AC75-4EC9-9D3A-CF9421FE45F7}"/>
    <cellStyle name="Separador de milhares 2 2 2 2 2 2 8 3 2" xfId="22006" xr:uid="{0E69253C-813B-44E0-A875-7FD7C803FD3F}"/>
    <cellStyle name="Separador de milhares 2 2 2 2 2 2 8 3 2 2" xfId="22007" xr:uid="{4ECAB33D-41FB-45CE-A49B-5A04464D5FF7}"/>
    <cellStyle name="Separador de milhares 2 2 2 2 2 2 8 3 2 2 2" xfId="22008" xr:uid="{E8C08892-D1CB-4D0F-8B9A-C0B4A28D7EE9}"/>
    <cellStyle name="Separador de milhares 2 2 2 2 2 2 8 3 2 2 2 2" xfId="22009" xr:uid="{B75EC761-5EAE-42A7-943D-AA9CE0155D7F}"/>
    <cellStyle name="Separador de milhares 2 2 2 2 2 2 8 3 2 2 2 2 2" xfId="28875" xr:uid="{1078B015-B72F-4F45-BF53-BA4206358E41}"/>
    <cellStyle name="Separador de milhares 2 2 2 2 2 2 8 3 2 2 2 3" xfId="28874" xr:uid="{1EE05D67-8227-4215-B309-0E9E4BE2CA4D}"/>
    <cellStyle name="Separador de milhares 2 2 2 2 2 2 8 3 2 2 3" xfId="28873" xr:uid="{8D431615-1FA3-4206-96E2-CAC9595B9530}"/>
    <cellStyle name="Separador de milhares 2 2 2 2 2 2 8 3 2 3" xfId="22010" xr:uid="{286F9BDD-0043-4AE9-BCAE-1AF4CD7C2E38}"/>
    <cellStyle name="Separador de milhares 2 2 2 2 2 2 8 3 2 3 2" xfId="28876" xr:uid="{BF1967F5-976C-4555-9A78-7827FF0C5697}"/>
    <cellStyle name="Separador de milhares 2 2 2 2 2 2 8 3 2 4" xfId="28872" xr:uid="{34170059-C0DE-4AF0-83AB-22ECC7CC65FA}"/>
    <cellStyle name="Separador de milhares 2 2 2 2 2 2 8 3 3" xfId="22011" xr:uid="{F31AF864-B9E6-4749-B6AE-800EFC633BDC}"/>
    <cellStyle name="Separador de milhares 2 2 2 2 2 2 8 3 3 2" xfId="22012" xr:uid="{ABD14326-39F6-484F-A64D-D21658F3B794}"/>
    <cellStyle name="Separador de milhares 2 2 2 2 2 2 8 3 3 2 2" xfId="28878" xr:uid="{A7D2A4DF-A0F1-4427-9A43-8EB48A6B9888}"/>
    <cellStyle name="Separador de milhares 2 2 2 2 2 2 8 3 3 3" xfId="28877" xr:uid="{9BB32B83-66A7-4EBA-A943-862AF15E86D7}"/>
    <cellStyle name="Separador de milhares 2 2 2 2 2 2 8 3 4" xfId="28871" xr:uid="{003A262D-EF20-4737-9CA6-314422F95C17}"/>
    <cellStyle name="Separador de milhares 2 2 2 2 2 2 8 4" xfId="22013" xr:uid="{EA4E02BE-8AF5-4755-A21F-D75A979FB428}"/>
    <cellStyle name="Separador de milhares 2 2 2 2 2 2 8 4 2" xfId="22014" xr:uid="{2DAD71D2-3DFC-4117-9422-B4DA1A5AB10F}"/>
    <cellStyle name="Separador de milhares 2 2 2 2 2 2 8 4 2 2" xfId="22015" xr:uid="{6F42DF28-2665-4DED-A9BA-20C244694C98}"/>
    <cellStyle name="Separador de milhares 2 2 2 2 2 2 8 4 2 2 2" xfId="28881" xr:uid="{A1E30FF5-0E36-4EB7-896A-61350C19121D}"/>
    <cellStyle name="Separador de milhares 2 2 2 2 2 2 8 4 2 3" xfId="28880" xr:uid="{A7366FA8-DE04-4013-A7A1-A7A62115CA03}"/>
    <cellStyle name="Separador de milhares 2 2 2 2 2 2 8 4 3" xfId="28879" xr:uid="{67140A8F-C24F-499A-8AB9-9080DC00D8E2}"/>
    <cellStyle name="Separador de milhares 2 2 2 2 2 2 8 5" xfId="22016" xr:uid="{3503A4D6-0536-477F-B125-C7C7F2FE97A4}"/>
    <cellStyle name="Separador de milhares 2 2 2 2 2 2 8 5 2" xfId="28882" xr:uid="{9BDC50A3-ECCA-49FB-B5D5-B1BFD57D821E}"/>
    <cellStyle name="Separador de milhares 2 2 2 2 2 2 8 6" xfId="28849" xr:uid="{30C7F341-DA14-481D-B75C-29E50C8AC3E8}"/>
    <cellStyle name="Separador de milhares 2 2 2 2 2 2 9" xfId="22017" xr:uid="{138734ED-B304-4152-94F7-D583D45108C0}"/>
    <cellStyle name="Separador de milhares 2 2 2 2 2 2 9 2" xfId="22018" xr:uid="{D8799B0B-932E-4FA1-9BAF-A36A6E28FCC5}"/>
    <cellStyle name="Separador de milhares 2 2 2 2 2 2 9 2 2" xfId="22019" xr:uid="{B49CD108-E147-4C6E-A9F0-315B26AE1BBF}"/>
    <cellStyle name="Separador de milhares 2 2 2 2 2 2 9 2 2 2" xfId="22020" xr:uid="{D6FB53BC-A2C1-4F46-9791-D0F8BBA3D300}"/>
    <cellStyle name="Separador de milhares 2 2 2 2 2 2 9 2 2 2 2" xfId="22021" xr:uid="{847BDB8F-C243-4A90-9042-4BD34005F4C5}"/>
    <cellStyle name="Separador de milhares 2 2 2 2 2 2 9 2 2 2 2 2" xfId="22022" xr:uid="{59A570FE-41F8-4555-ABE9-4AFAA1DA2141}"/>
    <cellStyle name="Separador de milhares 2 2 2 2 2 2 9 2 2 2 2 2 2" xfId="28888" xr:uid="{514649AD-E473-40C8-914B-C9DED36AC8D9}"/>
    <cellStyle name="Separador de milhares 2 2 2 2 2 2 9 2 2 2 2 3" xfId="28887" xr:uid="{80A3472D-8ED3-4016-ABBE-163C069D4E1F}"/>
    <cellStyle name="Separador de milhares 2 2 2 2 2 2 9 2 2 2 3" xfId="28886" xr:uid="{4A94F947-9BEE-445D-93B8-C492276C2CEF}"/>
    <cellStyle name="Separador de milhares 2 2 2 2 2 2 9 2 2 3" xfId="22023" xr:uid="{F87EB2AE-A23C-4C15-8511-F6968135E777}"/>
    <cellStyle name="Separador de milhares 2 2 2 2 2 2 9 2 2 3 2" xfId="28889" xr:uid="{5AF406E7-FE4E-45C8-B504-BBE21D47D959}"/>
    <cellStyle name="Separador de milhares 2 2 2 2 2 2 9 2 2 4" xfId="28885" xr:uid="{F67A4700-A9C4-4183-BA3A-5ED2CD20D548}"/>
    <cellStyle name="Separador de milhares 2 2 2 2 2 2 9 2 3" xfId="22024" xr:uid="{0AEF89BC-860C-49F7-91AB-6B9B1D5F3540}"/>
    <cellStyle name="Separador de milhares 2 2 2 2 2 2 9 2 3 2" xfId="22025" xr:uid="{393177B3-6BCB-46C0-B4A3-DD66BC3E4816}"/>
    <cellStyle name="Separador de milhares 2 2 2 2 2 2 9 2 3 2 2" xfId="28891" xr:uid="{4E08BA37-7259-4D2F-BF69-9D1913BAF564}"/>
    <cellStyle name="Separador de milhares 2 2 2 2 2 2 9 2 3 3" xfId="28890" xr:uid="{40367C73-784A-415A-905B-7E27A891A1B3}"/>
    <cellStyle name="Separador de milhares 2 2 2 2 2 2 9 2 4" xfId="28884" xr:uid="{6EE3A750-E4CD-4E41-8E51-6F9DC4DD4885}"/>
    <cellStyle name="Separador de milhares 2 2 2 2 2 2 9 3" xfId="22026" xr:uid="{1BDA6D1F-3DD7-420D-A914-4FBA7B0CAD86}"/>
    <cellStyle name="Separador de milhares 2 2 2 2 2 2 9 3 2" xfId="22027" xr:uid="{A985BA3B-828F-4E99-8719-29BB1D07AA1A}"/>
    <cellStyle name="Separador de milhares 2 2 2 2 2 2 9 3 2 2" xfId="22028" xr:uid="{51469226-E9E6-4073-8211-632C41642F9E}"/>
    <cellStyle name="Separador de milhares 2 2 2 2 2 2 9 3 2 2 2" xfId="28894" xr:uid="{88FA33E6-C485-4EDE-83A7-221D729C45E5}"/>
    <cellStyle name="Separador de milhares 2 2 2 2 2 2 9 3 2 3" xfId="28893" xr:uid="{8FB6CFAB-D04C-4A9A-92BD-57B83D506745}"/>
    <cellStyle name="Separador de milhares 2 2 2 2 2 2 9 3 3" xfId="28892" xr:uid="{1B389214-0658-4C81-B945-BBC0A1C0103A}"/>
    <cellStyle name="Separador de milhares 2 2 2 2 2 2 9 4" xfId="22029" xr:uid="{B9BA7EC1-F646-4075-BE4D-15751A6C522D}"/>
    <cellStyle name="Separador de milhares 2 2 2 2 2 2 9 4 2" xfId="28895" xr:uid="{B519C146-95A6-4691-AB7B-D02E7A8A9CC4}"/>
    <cellStyle name="Separador de milhares 2 2 2 2 2 2 9 5" xfId="28883" xr:uid="{74B1CDEC-6A4D-4B37-89AB-6AF99C480BF6}"/>
    <cellStyle name="Separador de milhares 2 2 2 2 2 3" xfId="22030" xr:uid="{3754A458-240F-48C0-B008-5CB29FC54508}"/>
    <cellStyle name="Separador de milhares 2 2 2 2 2 3 2" xfId="28896" xr:uid="{75400CA1-EBF4-4F29-A591-E3865489BD9B}"/>
    <cellStyle name="Separador de milhares 2 2 2 2 2 4" xfId="22031" xr:uid="{997F962B-EF87-4B97-9D1E-F17CBDCE0A3B}"/>
    <cellStyle name="Separador de milhares 2 2 2 2 2 4 2" xfId="28897" xr:uid="{7ED41851-A99E-48CE-A288-7F607805385E}"/>
    <cellStyle name="Separador de milhares 2 2 2 2 2 5" xfId="22032" xr:uid="{63CDA22D-8BDD-4681-934D-7EDAB793A917}"/>
    <cellStyle name="Separador de milhares 2 2 2 2 2 5 2" xfId="22033" xr:uid="{4410BCD8-5320-4414-9788-5690B6CA818D}"/>
    <cellStyle name="Separador de milhares 2 2 2 2 2 5 2 2" xfId="22034" xr:uid="{C2967A39-446E-4863-AE38-649CC501EC57}"/>
    <cellStyle name="Separador de milhares 2 2 2 2 2 5 2 2 2" xfId="22035" xr:uid="{5A0EF927-B7C9-4D34-AD4A-93D3A9F592C2}"/>
    <cellStyle name="Separador de milhares 2 2 2 2 2 5 2 2 2 2" xfId="22036" xr:uid="{4DC79549-9FA8-4368-BB69-E495B5D34A80}"/>
    <cellStyle name="Separador de milhares 2 2 2 2 2 5 2 2 2 2 2" xfId="22037" xr:uid="{0A736BB1-5DD1-475D-BBF3-EE6109EE48F8}"/>
    <cellStyle name="Separador de milhares 2 2 2 2 2 5 2 2 2 2 2 2" xfId="22038" xr:uid="{9AF09481-B808-4266-9F2C-09E40564E99C}"/>
    <cellStyle name="Separador de milhares 2 2 2 2 2 5 2 2 2 2 2 2 2" xfId="22039" xr:uid="{7B49931C-1F18-41B5-86F5-CD3F5A4DCF0B}"/>
    <cellStyle name="Separador de milhares 2 2 2 2 2 5 2 2 2 2 2 2 2 2" xfId="22040" xr:uid="{4C6B8975-809B-43D0-9D74-DFDDFE602102}"/>
    <cellStyle name="Separador de milhares 2 2 2 2 2 5 2 2 2 2 2 2 2 2 2" xfId="22041" xr:uid="{B429ECF1-09A7-40ED-B790-C969FE9286CD}"/>
    <cellStyle name="Separador de milhares 2 2 2 2 2 5 2 2 2 2 2 2 2 2 2 2" xfId="22042" xr:uid="{A840E11C-8864-412B-990B-9FF5348CCA35}"/>
    <cellStyle name="Separador de milhares 2 2 2 2 2 5 2 2 2 2 2 2 2 2 2 2 2" xfId="22043" xr:uid="{2FC0AEC9-A118-4A93-A5F7-A0B09ECB898A}"/>
    <cellStyle name="Separador de milhares 2 2 2 2 2 5 2 2 2 2 2 2 2 2 2 2 2 2" xfId="22044" xr:uid="{E9AB46B9-CA0D-4498-A33E-870C63F3B3F7}"/>
    <cellStyle name="Separador de milhares 2 2 2 2 2 5 2 2 2 2 2 2 2 2 2 2 2 2 2" xfId="28910" xr:uid="{6045CEED-8958-49F9-8019-44FC860327E6}"/>
    <cellStyle name="Separador de milhares 2 2 2 2 2 5 2 2 2 2 2 2 2 2 2 2 2 3" xfId="28909" xr:uid="{035A6FA4-4A2C-4622-ACF3-BEC4A2949F1A}"/>
    <cellStyle name="Separador de milhares 2 2 2 2 2 5 2 2 2 2 2 2 2 2 2 2 3" xfId="28908" xr:uid="{E19B0C5D-6259-4D53-BCBF-BBD03F34E062}"/>
    <cellStyle name="Separador de milhares 2 2 2 2 2 5 2 2 2 2 2 2 2 2 2 3" xfId="28907" xr:uid="{D2705686-B1DF-46C2-AD29-E87BEB79E1C5}"/>
    <cellStyle name="Separador de milhares 2 2 2 2 2 5 2 2 2 2 2 2 2 2 3" xfId="22045" xr:uid="{930FC22C-C065-4058-B310-80041044D170}"/>
    <cellStyle name="Separador de milhares 2 2 2 2 2 5 2 2 2 2 2 2 2 2 3 2" xfId="22046" xr:uid="{F7EC841B-E788-48C0-BD65-1C56E8F4A345}"/>
    <cellStyle name="Separador de milhares 2 2 2 2 2 5 2 2 2 2 2 2 2 2 3 2 2" xfId="28912" xr:uid="{A0A25947-F40E-42F1-B6ED-3BF5858ED812}"/>
    <cellStyle name="Separador de milhares 2 2 2 2 2 5 2 2 2 2 2 2 2 2 3 3" xfId="28911" xr:uid="{4E058F77-A5A3-44C0-A6ED-265B85D4F29F}"/>
    <cellStyle name="Separador de milhares 2 2 2 2 2 5 2 2 2 2 2 2 2 2 4" xfId="28906" xr:uid="{DBA89AE5-071A-4556-95E9-10EB76B07381}"/>
    <cellStyle name="Separador de milhares 2 2 2 2 2 5 2 2 2 2 2 2 2 3" xfId="22047" xr:uid="{EC033A9A-8338-4FFD-9977-F722A672F72C}"/>
    <cellStyle name="Separador de milhares 2 2 2 2 2 5 2 2 2 2 2 2 2 3 2" xfId="22048" xr:uid="{B0C528A2-ECCC-4EDD-B758-69723E9A908C}"/>
    <cellStyle name="Separador de milhares 2 2 2 2 2 5 2 2 2 2 2 2 2 3 2 2" xfId="22049" xr:uid="{91C9377D-1C52-439E-AA39-85EA4E1D9721}"/>
    <cellStyle name="Separador de milhares 2 2 2 2 2 5 2 2 2 2 2 2 2 3 2 2 2" xfId="28915" xr:uid="{F40A6DC6-4CFE-47B0-8B78-2A55FC910772}"/>
    <cellStyle name="Separador de milhares 2 2 2 2 2 5 2 2 2 2 2 2 2 3 2 3" xfId="28914" xr:uid="{F976944B-7837-41EE-AAC5-2265D7780B3F}"/>
    <cellStyle name="Separador de milhares 2 2 2 2 2 5 2 2 2 2 2 2 2 3 3" xfId="28913" xr:uid="{2F79BF8E-601E-46F4-80A9-D3F2ABB5ABA9}"/>
    <cellStyle name="Separador de milhares 2 2 2 2 2 5 2 2 2 2 2 2 2 4" xfId="28905" xr:uid="{65DB6C45-01B0-4351-AA4E-CEA39AE84612}"/>
    <cellStyle name="Separador de milhares 2 2 2 2 2 5 2 2 2 2 2 2 3" xfId="22050" xr:uid="{C4E36C8C-753C-4948-8E31-E060833685C6}"/>
    <cellStyle name="Separador de milhares 2 2 2 2 2 5 2 2 2 2 2 2 3 2" xfId="22051" xr:uid="{F7233E63-A04D-487F-B103-4D8302E2BDF1}"/>
    <cellStyle name="Separador de milhares 2 2 2 2 2 5 2 2 2 2 2 2 3 2 2" xfId="22052" xr:uid="{EFC76690-E132-4353-8D57-1DD92EC6A116}"/>
    <cellStyle name="Separador de milhares 2 2 2 2 2 5 2 2 2 2 2 2 3 2 2 2" xfId="22053" xr:uid="{A60A776B-7C97-456A-BFCA-841F306C925D}"/>
    <cellStyle name="Separador de milhares 2 2 2 2 2 5 2 2 2 2 2 2 3 2 2 2 2" xfId="28919" xr:uid="{057C81AA-4545-4A3A-98BE-F68CD862A609}"/>
    <cellStyle name="Separador de milhares 2 2 2 2 2 5 2 2 2 2 2 2 3 2 2 3" xfId="28918" xr:uid="{CA919545-ACA4-4CCA-BEC3-A313A844D430}"/>
    <cellStyle name="Separador de milhares 2 2 2 2 2 5 2 2 2 2 2 2 3 2 3" xfId="28917" xr:uid="{6B568945-3869-44A8-9245-DFF56DBA47F2}"/>
    <cellStyle name="Separador de milhares 2 2 2 2 2 5 2 2 2 2 2 2 3 3" xfId="28916" xr:uid="{AEDFF07F-524A-4A1A-A665-B3E3742ED9ED}"/>
    <cellStyle name="Separador de milhares 2 2 2 2 2 5 2 2 2 2 2 2 4" xfId="22054" xr:uid="{8F203E13-3576-4B2D-908C-6B90BCC44EA8}"/>
    <cellStyle name="Separador de milhares 2 2 2 2 2 5 2 2 2 2 2 2 4 2" xfId="22055" xr:uid="{4ED7495A-F540-495F-A226-A58CACEC52F0}"/>
    <cellStyle name="Separador de milhares 2 2 2 2 2 5 2 2 2 2 2 2 4 2 2" xfId="28921" xr:uid="{B88B077E-969D-4350-BAEA-6CCC084B565D}"/>
    <cellStyle name="Separador de milhares 2 2 2 2 2 5 2 2 2 2 2 2 4 3" xfId="28920" xr:uid="{3E540EEB-6840-42AC-B8A0-C6C5F8A11641}"/>
    <cellStyle name="Separador de milhares 2 2 2 2 2 5 2 2 2 2 2 2 5" xfId="28904" xr:uid="{2200CE78-7BF5-4672-9BD6-A88C1FCF8B79}"/>
    <cellStyle name="Separador de milhares 2 2 2 2 2 5 2 2 2 2 2 3" xfId="22056" xr:uid="{66471C55-A3BD-4C14-AC64-8861A369E4E4}"/>
    <cellStyle name="Separador de milhares 2 2 2 2 2 5 2 2 2 2 2 3 2" xfId="22057" xr:uid="{075C5D76-3D7A-46A6-A84A-B6B53181D1DC}"/>
    <cellStyle name="Separador de milhares 2 2 2 2 2 5 2 2 2 2 2 3 2 2" xfId="22058" xr:uid="{810BC469-9288-497E-8DA9-2177A84EBF10}"/>
    <cellStyle name="Separador de milhares 2 2 2 2 2 5 2 2 2 2 2 3 2 2 2" xfId="22059" xr:uid="{243ADF63-E4DF-4B7A-8465-8E0ED7718E17}"/>
    <cellStyle name="Separador de milhares 2 2 2 2 2 5 2 2 2 2 2 3 2 2 2 2" xfId="22060" xr:uid="{9A58B1FC-3B01-44C3-A494-B124B571955C}"/>
    <cellStyle name="Separador de milhares 2 2 2 2 2 5 2 2 2 2 2 3 2 2 2 2 2" xfId="28926" xr:uid="{E49C1CF2-1F89-40DA-A3A4-7F55002C2C0E}"/>
    <cellStyle name="Separador de milhares 2 2 2 2 2 5 2 2 2 2 2 3 2 2 2 3" xfId="28925" xr:uid="{B03DEB6A-20C4-413B-BF13-8D26B4CF7130}"/>
    <cellStyle name="Separador de milhares 2 2 2 2 2 5 2 2 2 2 2 3 2 2 3" xfId="28924" xr:uid="{0B3F1579-8044-43A4-9F7F-923F38A5BF16}"/>
    <cellStyle name="Separador de milhares 2 2 2 2 2 5 2 2 2 2 2 3 2 3" xfId="28923" xr:uid="{FD539164-DED3-4B65-AA09-5FA7992FC2FE}"/>
    <cellStyle name="Separador de milhares 2 2 2 2 2 5 2 2 2 2 2 3 3" xfId="22061" xr:uid="{DDC46F69-ACD2-4C99-80E5-35307051145A}"/>
    <cellStyle name="Separador de milhares 2 2 2 2 2 5 2 2 2 2 2 3 3 2" xfId="22062" xr:uid="{CEBFD30B-EE25-4EE2-B0FB-358F5A691E42}"/>
    <cellStyle name="Separador de milhares 2 2 2 2 2 5 2 2 2 2 2 3 3 2 2" xfId="28928" xr:uid="{15274587-47D6-4802-8CC6-F7C4888EE8F2}"/>
    <cellStyle name="Separador de milhares 2 2 2 2 2 5 2 2 2 2 2 3 3 3" xfId="28927" xr:uid="{8B9A16D5-BA0A-4B6D-AC9C-178CAFD3A432}"/>
    <cellStyle name="Separador de milhares 2 2 2 2 2 5 2 2 2 2 2 3 4" xfId="28922" xr:uid="{D78F2F16-1D21-4209-ADE3-B64678C87CDB}"/>
    <cellStyle name="Separador de milhares 2 2 2 2 2 5 2 2 2 2 2 4" xfId="22063" xr:uid="{40106963-EA2D-4DE1-B56A-AFA4DF062039}"/>
    <cellStyle name="Separador de milhares 2 2 2 2 2 5 2 2 2 2 2 4 2" xfId="22064" xr:uid="{75EDA980-E5CE-4C8C-AD37-AB3C18199D4D}"/>
    <cellStyle name="Separador de milhares 2 2 2 2 2 5 2 2 2 2 2 4 2 2" xfId="22065" xr:uid="{3454CBF4-8BEC-49FB-910B-29AB6B350B14}"/>
    <cellStyle name="Separador de milhares 2 2 2 2 2 5 2 2 2 2 2 4 2 2 2" xfId="28931" xr:uid="{3E3F90E6-A85B-471B-8663-3CFA64F1367E}"/>
    <cellStyle name="Separador de milhares 2 2 2 2 2 5 2 2 2 2 2 4 2 3" xfId="28930" xr:uid="{635BE1EA-8C1B-4E90-B9DA-23D218D55825}"/>
    <cellStyle name="Separador de milhares 2 2 2 2 2 5 2 2 2 2 2 4 3" xfId="28929" xr:uid="{E8E5F28B-2A4A-400F-BB49-CA833C42DE89}"/>
    <cellStyle name="Separador de milhares 2 2 2 2 2 5 2 2 2 2 2 5" xfId="28903" xr:uid="{A0CD08CC-5F03-4638-A377-7D1C0E80EC43}"/>
    <cellStyle name="Separador de milhares 2 2 2 2 2 5 2 2 2 2 3" xfId="22066" xr:uid="{5F3146D5-DB33-4501-B437-F33DA2CC9B7A}"/>
    <cellStyle name="Separador de milhares 2 2 2 2 2 5 2 2 2 2 3 2" xfId="22067" xr:uid="{BA242866-367A-4C2D-AD95-E18445D4A64A}"/>
    <cellStyle name="Separador de milhares 2 2 2 2 2 5 2 2 2 2 3 2 2" xfId="22068" xr:uid="{757EDD4E-8028-40CD-B177-3D219D1EF887}"/>
    <cellStyle name="Separador de milhares 2 2 2 2 2 5 2 2 2 2 3 2 2 2" xfId="22069" xr:uid="{ABDE0572-26B2-46A2-BEE9-5BD945841342}"/>
    <cellStyle name="Separador de milhares 2 2 2 2 2 5 2 2 2 2 3 2 2 2 2" xfId="22070" xr:uid="{A9C6CD4E-16E0-4FCA-9C44-E9A18906D521}"/>
    <cellStyle name="Separador de milhares 2 2 2 2 2 5 2 2 2 2 3 2 2 2 2 2" xfId="22071" xr:uid="{13E057FD-4D59-4202-BE6C-7D71E8B2C1DF}"/>
    <cellStyle name="Separador de milhares 2 2 2 2 2 5 2 2 2 2 3 2 2 2 2 2 2" xfId="28937" xr:uid="{A0234FB3-CD67-448A-B192-CA031FBC7854}"/>
    <cellStyle name="Separador de milhares 2 2 2 2 2 5 2 2 2 2 3 2 2 2 2 3" xfId="28936" xr:uid="{D51200F6-7F2B-4D9A-96A8-3B4F129361A9}"/>
    <cellStyle name="Separador de milhares 2 2 2 2 2 5 2 2 2 2 3 2 2 2 3" xfId="28935" xr:uid="{23B3978B-28B2-4393-B50B-8850ABEAC25D}"/>
    <cellStyle name="Separador de milhares 2 2 2 2 2 5 2 2 2 2 3 2 2 3" xfId="28934" xr:uid="{73101FAF-0281-49E1-8554-92964E8A969B}"/>
    <cellStyle name="Separador de milhares 2 2 2 2 2 5 2 2 2 2 3 2 3" xfId="22072" xr:uid="{CCA83203-9535-4694-968A-DE9D22A352D4}"/>
    <cellStyle name="Separador de milhares 2 2 2 2 2 5 2 2 2 2 3 2 3 2" xfId="22073" xr:uid="{840887C7-1DA6-4083-9ED6-AB4A393D1EF9}"/>
    <cellStyle name="Separador de milhares 2 2 2 2 2 5 2 2 2 2 3 2 3 2 2" xfId="28939" xr:uid="{AAC50042-0636-4775-827C-2F2783D38212}"/>
    <cellStyle name="Separador de milhares 2 2 2 2 2 5 2 2 2 2 3 2 3 3" xfId="28938" xr:uid="{B4E2FED1-3CA6-4B96-8CD7-6CBD974D1434}"/>
    <cellStyle name="Separador de milhares 2 2 2 2 2 5 2 2 2 2 3 2 4" xfId="28933" xr:uid="{6378F432-10AD-4552-9D2D-247A1F5C0588}"/>
    <cellStyle name="Separador de milhares 2 2 2 2 2 5 2 2 2 2 3 3" xfId="22074" xr:uid="{B945211F-8945-43F0-B6CF-33568D24A385}"/>
    <cellStyle name="Separador de milhares 2 2 2 2 2 5 2 2 2 2 3 3 2" xfId="22075" xr:uid="{CFE873EF-8A44-4E9C-B407-B4D01BFE2AE1}"/>
    <cellStyle name="Separador de milhares 2 2 2 2 2 5 2 2 2 2 3 3 2 2" xfId="22076" xr:uid="{882DFE1B-02B3-45CB-A23F-39B3F01C62C1}"/>
    <cellStyle name="Separador de milhares 2 2 2 2 2 5 2 2 2 2 3 3 2 2 2" xfId="28942" xr:uid="{FC5E6D08-CF9D-416B-BCE1-506CBD9AAAEC}"/>
    <cellStyle name="Separador de milhares 2 2 2 2 2 5 2 2 2 2 3 3 2 3" xfId="28941" xr:uid="{CF697F83-3487-4291-A84A-FF2F0DDC8B8D}"/>
    <cellStyle name="Separador de milhares 2 2 2 2 2 5 2 2 2 2 3 3 3" xfId="28940" xr:uid="{B3256899-711E-4C4B-9E42-7C1B0DF82B5B}"/>
    <cellStyle name="Separador de milhares 2 2 2 2 2 5 2 2 2 2 3 4" xfId="28932" xr:uid="{AEC2D310-B179-480B-AE02-2DCB1E3BF08A}"/>
    <cellStyle name="Separador de milhares 2 2 2 2 2 5 2 2 2 2 4" xfId="22077" xr:uid="{3329FCEA-42FA-495B-A81F-0EBB0FBBEEA4}"/>
    <cellStyle name="Separador de milhares 2 2 2 2 2 5 2 2 2 2 4 2" xfId="22078" xr:uid="{7029233D-387F-496F-90DA-4E7417434F86}"/>
    <cellStyle name="Separador de milhares 2 2 2 2 2 5 2 2 2 2 4 2 2" xfId="22079" xr:uid="{C84893B1-072A-4943-93EA-AAD08C4365EE}"/>
    <cellStyle name="Separador de milhares 2 2 2 2 2 5 2 2 2 2 4 2 2 2" xfId="22080" xr:uid="{C7B60303-37C5-4BBF-9711-EE89F2CD37B0}"/>
    <cellStyle name="Separador de milhares 2 2 2 2 2 5 2 2 2 2 4 2 2 2 2" xfId="28946" xr:uid="{C1B8228F-A5BF-4278-A387-8A7307E6BD0D}"/>
    <cellStyle name="Separador de milhares 2 2 2 2 2 5 2 2 2 2 4 2 2 3" xfId="28945" xr:uid="{DA1246A6-B101-484A-BFAB-56AF81ADA291}"/>
    <cellStyle name="Separador de milhares 2 2 2 2 2 5 2 2 2 2 4 2 3" xfId="28944" xr:uid="{53DA2DAB-8323-4629-86E6-C5F171A6A75A}"/>
    <cellStyle name="Separador de milhares 2 2 2 2 2 5 2 2 2 2 4 3" xfId="28943" xr:uid="{EF7687A2-1CA9-49D2-B0BD-D836F5DB81C0}"/>
    <cellStyle name="Separador de milhares 2 2 2 2 2 5 2 2 2 2 5" xfId="22081" xr:uid="{0821F8F2-62FD-421D-95B9-E19705E82653}"/>
    <cellStyle name="Separador de milhares 2 2 2 2 2 5 2 2 2 2 5 2" xfId="22082" xr:uid="{DF621B46-1398-4464-93C2-FA35A87CF6D9}"/>
    <cellStyle name="Separador de milhares 2 2 2 2 2 5 2 2 2 2 5 2 2" xfId="28948" xr:uid="{D21411C3-0607-4242-A677-59AEBE4F6574}"/>
    <cellStyle name="Separador de milhares 2 2 2 2 2 5 2 2 2 2 5 3" xfId="28947" xr:uid="{611DE5A8-BAB4-4DE9-9FE0-A6B4894AB743}"/>
    <cellStyle name="Separador de milhares 2 2 2 2 2 5 2 2 2 2 6" xfId="28902" xr:uid="{AC86EDB3-2BDB-41A3-B81C-C494B5B70762}"/>
    <cellStyle name="Separador de milhares 2 2 2 2 2 5 2 2 2 3" xfId="22083" xr:uid="{361EC920-6DF7-4B71-9630-8E197E40BAFE}"/>
    <cellStyle name="Separador de milhares 2 2 2 2 2 5 2 2 2 3 2" xfId="22084" xr:uid="{E227E81D-D1DC-450C-95FB-509966C61BAB}"/>
    <cellStyle name="Separador de milhares 2 2 2 2 2 5 2 2 2 3 2 2" xfId="22085" xr:uid="{2742B6E1-A242-4F0B-967C-E08E956E37DD}"/>
    <cellStyle name="Separador de milhares 2 2 2 2 2 5 2 2 2 3 2 2 2" xfId="22086" xr:uid="{B6E00280-1C70-4CC9-8151-FAE126822D60}"/>
    <cellStyle name="Separador de milhares 2 2 2 2 2 5 2 2 2 3 2 2 2 2" xfId="22087" xr:uid="{2AEE73DB-7731-4AD0-83BF-213F56DD3916}"/>
    <cellStyle name="Separador de milhares 2 2 2 2 2 5 2 2 2 3 2 2 2 2 2" xfId="22088" xr:uid="{05B491E9-DC37-44B2-BE5C-543C99A86D1A}"/>
    <cellStyle name="Separador de milhares 2 2 2 2 2 5 2 2 2 3 2 2 2 2 2 2" xfId="22089" xr:uid="{5F64BF99-7DB0-4DEA-A52F-8B8C7E24CB14}"/>
    <cellStyle name="Separador de milhares 2 2 2 2 2 5 2 2 2 3 2 2 2 2 2 2 2" xfId="28955" xr:uid="{DB0577FB-409B-4DD3-BBF5-9F0EE9E8DF71}"/>
    <cellStyle name="Separador de milhares 2 2 2 2 2 5 2 2 2 3 2 2 2 2 2 3" xfId="28954" xr:uid="{22F47F5A-5C25-4C65-9639-0E24C793B8A2}"/>
    <cellStyle name="Separador de milhares 2 2 2 2 2 5 2 2 2 3 2 2 2 2 3" xfId="28953" xr:uid="{D1B14556-D0B9-4F18-A96D-233F992BEA67}"/>
    <cellStyle name="Separador de milhares 2 2 2 2 2 5 2 2 2 3 2 2 2 3" xfId="28952" xr:uid="{59E99405-3AA4-4716-93FC-9BA70203A22B}"/>
    <cellStyle name="Separador de milhares 2 2 2 2 2 5 2 2 2 3 2 2 3" xfId="22090" xr:uid="{1CA1FEF8-59DF-4EB9-B261-9C6DBF589AC6}"/>
    <cellStyle name="Separador de milhares 2 2 2 2 2 5 2 2 2 3 2 2 3 2" xfId="22091" xr:uid="{4CB279BF-6322-459C-8114-3DA8A1729F6B}"/>
    <cellStyle name="Separador de milhares 2 2 2 2 2 5 2 2 2 3 2 2 3 2 2" xfId="28957" xr:uid="{654018DC-ED5B-4A24-B1AD-31DAF1F9F412}"/>
    <cellStyle name="Separador de milhares 2 2 2 2 2 5 2 2 2 3 2 2 3 3" xfId="28956" xr:uid="{DEF55EEC-F1A8-4B87-AA15-734FD248D73C}"/>
    <cellStyle name="Separador de milhares 2 2 2 2 2 5 2 2 2 3 2 2 4" xfId="28951" xr:uid="{C25A19FB-D95A-4BE3-8156-D521C6E88CCA}"/>
    <cellStyle name="Separador de milhares 2 2 2 2 2 5 2 2 2 3 2 3" xfId="22092" xr:uid="{1E3A4165-4905-4F12-8A99-096B928CA41D}"/>
    <cellStyle name="Separador de milhares 2 2 2 2 2 5 2 2 2 3 2 3 2" xfId="22093" xr:uid="{504ECAD6-EA2A-4003-9BAA-C5C2A2D06659}"/>
    <cellStyle name="Separador de milhares 2 2 2 2 2 5 2 2 2 3 2 3 2 2" xfId="22094" xr:uid="{ECF8E45C-7FDD-40F6-83AD-2350106D5A2A}"/>
    <cellStyle name="Separador de milhares 2 2 2 2 2 5 2 2 2 3 2 3 2 2 2" xfId="28960" xr:uid="{1448A6A7-0DF5-4747-B91D-89304A5B8EA3}"/>
    <cellStyle name="Separador de milhares 2 2 2 2 2 5 2 2 2 3 2 3 2 3" xfId="28959" xr:uid="{41C94D36-50DA-4752-8D94-94C375539E10}"/>
    <cellStyle name="Separador de milhares 2 2 2 2 2 5 2 2 2 3 2 3 3" xfId="28958" xr:uid="{1D1DE2F6-48D0-4469-9A59-C668E6A00802}"/>
    <cellStyle name="Separador de milhares 2 2 2 2 2 5 2 2 2 3 2 4" xfId="28950" xr:uid="{A2D2EA52-379D-471B-9230-FA3514F2A059}"/>
    <cellStyle name="Separador de milhares 2 2 2 2 2 5 2 2 2 3 3" xfId="22095" xr:uid="{D7CD5E0E-518E-4867-8FA1-A0945382D697}"/>
    <cellStyle name="Separador de milhares 2 2 2 2 2 5 2 2 2 3 3 2" xfId="22096" xr:uid="{45E80436-8506-4210-A77B-EB43DF43D085}"/>
    <cellStyle name="Separador de milhares 2 2 2 2 2 5 2 2 2 3 3 2 2" xfId="22097" xr:uid="{2307DCCD-AABB-46E5-AC8E-79506A213A95}"/>
    <cellStyle name="Separador de milhares 2 2 2 2 2 5 2 2 2 3 3 2 2 2" xfId="22098" xr:uid="{9A7FF5E1-198D-4365-AFBE-9CC2BEA93CF8}"/>
    <cellStyle name="Separador de milhares 2 2 2 2 2 5 2 2 2 3 3 2 2 2 2" xfId="28964" xr:uid="{6889E24A-C1F3-43C8-880E-950B8CC3CF58}"/>
    <cellStyle name="Separador de milhares 2 2 2 2 2 5 2 2 2 3 3 2 2 3" xfId="28963" xr:uid="{E2EE7BB0-17A2-4AA5-A42B-8A3C366AC2D0}"/>
    <cellStyle name="Separador de milhares 2 2 2 2 2 5 2 2 2 3 3 2 3" xfId="28962" xr:uid="{77E41AE1-2FC7-417C-BFD8-FAAAE5E029EE}"/>
    <cellStyle name="Separador de milhares 2 2 2 2 2 5 2 2 2 3 3 3" xfId="28961" xr:uid="{C3EBD29A-C0A9-41BD-A6AC-D6530CCC4363}"/>
    <cellStyle name="Separador de milhares 2 2 2 2 2 5 2 2 2 3 4" xfId="22099" xr:uid="{EBBB0C9D-4553-4D41-ADE0-D20C9B1242C0}"/>
    <cellStyle name="Separador de milhares 2 2 2 2 2 5 2 2 2 3 4 2" xfId="22100" xr:uid="{A09F1020-0177-40A0-8F86-C04A61304472}"/>
    <cellStyle name="Separador de milhares 2 2 2 2 2 5 2 2 2 3 4 2 2" xfId="28966" xr:uid="{D6FFDC6E-A914-47DA-87B0-084B54BE78A7}"/>
    <cellStyle name="Separador de milhares 2 2 2 2 2 5 2 2 2 3 4 3" xfId="28965" xr:uid="{C66D0D7F-DE3C-420A-81FE-FC27D77FF776}"/>
    <cellStyle name="Separador de milhares 2 2 2 2 2 5 2 2 2 3 5" xfId="28949" xr:uid="{82604DF3-9E15-4C9B-8E6E-847596B62D34}"/>
    <cellStyle name="Separador de milhares 2 2 2 2 2 5 2 2 2 4" xfId="22101" xr:uid="{A03E1785-9825-4E8E-8C79-A076FA9A97F6}"/>
    <cellStyle name="Separador de milhares 2 2 2 2 2 5 2 2 2 4 2" xfId="22102" xr:uid="{042D9C3C-58FB-4D0E-9A4F-F088E873D4B7}"/>
    <cellStyle name="Separador de milhares 2 2 2 2 2 5 2 2 2 4 2 2" xfId="22103" xr:uid="{C54EE33D-5DD0-4441-885F-4D787C706B62}"/>
    <cellStyle name="Separador de milhares 2 2 2 2 2 5 2 2 2 4 2 2 2" xfId="22104" xr:uid="{C55023FA-89D8-41A6-909E-67B852E6B733}"/>
    <cellStyle name="Separador de milhares 2 2 2 2 2 5 2 2 2 4 2 2 2 2" xfId="22105" xr:uid="{3197E4FB-400B-4A1C-AC23-FC9B167616B1}"/>
    <cellStyle name="Separador de milhares 2 2 2 2 2 5 2 2 2 4 2 2 2 2 2" xfId="28971" xr:uid="{8E5B70B8-F7CC-4D59-A076-FC9198E71313}"/>
    <cellStyle name="Separador de milhares 2 2 2 2 2 5 2 2 2 4 2 2 2 3" xfId="28970" xr:uid="{69488F87-C43A-4C00-8D29-AB7A450B5E41}"/>
    <cellStyle name="Separador de milhares 2 2 2 2 2 5 2 2 2 4 2 2 3" xfId="28969" xr:uid="{93354B59-4CAE-4FB7-AC7E-94E5B7885E95}"/>
    <cellStyle name="Separador de milhares 2 2 2 2 2 5 2 2 2 4 2 3" xfId="28968" xr:uid="{D1116B57-318E-4748-B49E-87C0F93E1A0B}"/>
    <cellStyle name="Separador de milhares 2 2 2 2 2 5 2 2 2 4 3" xfId="22106" xr:uid="{1E510DEB-7C80-40DF-A916-541B047D6878}"/>
    <cellStyle name="Separador de milhares 2 2 2 2 2 5 2 2 2 4 3 2" xfId="22107" xr:uid="{5F52C843-E7F4-4945-B712-8664108DF900}"/>
    <cellStyle name="Separador de milhares 2 2 2 2 2 5 2 2 2 4 3 2 2" xfId="28973" xr:uid="{42EC7E2C-D60E-41F7-A86D-E2632185DE44}"/>
    <cellStyle name="Separador de milhares 2 2 2 2 2 5 2 2 2 4 3 3" xfId="28972" xr:uid="{3F9B3F9A-A7A7-465C-8B42-22C49405E0DE}"/>
    <cellStyle name="Separador de milhares 2 2 2 2 2 5 2 2 2 4 4" xfId="28967" xr:uid="{105028C6-9778-4DBB-999D-63A25794CEB0}"/>
    <cellStyle name="Separador de milhares 2 2 2 2 2 5 2 2 2 5" xfId="22108" xr:uid="{077BD23B-2F73-4408-A953-A19F478399DB}"/>
    <cellStyle name="Separador de milhares 2 2 2 2 2 5 2 2 2 5 2" xfId="22109" xr:uid="{0474935E-AF83-4073-90DD-1F02373EF7B4}"/>
    <cellStyle name="Separador de milhares 2 2 2 2 2 5 2 2 2 5 2 2" xfId="22110" xr:uid="{91F1AFAC-F288-4424-AC9C-40559DD6D7F9}"/>
    <cellStyle name="Separador de milhares 2 2 2 2 2 5 2 2 2 5 2 2 2" xfId="28976" xr:uid="{907F568A-51C0-4C50-A3E6-438808003FF9}"/>
    <cellStyle name="Separador de milhares 2 2 2 2 2 5 2 2 2 5 2 3" xfId="28975" xr:uid="{B533CEA7-B8FD-48EA-B266-E84ADCC0AAC7}"/>
    <cellStyle name="Separador de milhares 2 2 2 2 2 5 2 2 2 5 3" xfId="28974" xr:uid="{444EC43D-DE5E-4E46-B618-243F0CDAF70B}"/>
    <cellStyle name="Separador de milhares 2 2 2 2 2 5 2 2 2 6" xfId="28901" xr:uid="{950E363F-DD28-4A27-924C-2D81DC01695E}"/>
    <cellStyle name="Separador de milhares 2 2 2 2 2 5 2 2 3" xfId="22111" xr:uid="{7BC2C6AF-CD50-40B2-8259-359FEC662AB1}"/>
    <cellStyle name="Separador de milhares 2 2 2 2 2 5 2 2 3 2" xfId="22112" xr:uid="{D9B41406-3804-4645-BF67-B434B5B263AB}"/>
    <cellStyle name="Separador de milhares 2 2 2 2 2 5 2 2 3 2 2" xfId="22113" xr:uid="{589E32ED-4967-4280-A6B8-AA5DF4EC88A8}"/>
    <cellStyle name="Separador de milhares 2 2 2 2 2 5 2 2 3 2 2 2" xfId="22114" xr:uid="{16A836F5-6000-4090-B177-E01EA3F478D0}"/>
    <cellStyle name="Separador de milhares 2 2 2 2 2 5 2 2 3 2 2 2 2" xfId="22115" xr:uid="{C9256FC1-4D67-4370-883D-43542BC6ECD7}"/>
    <cellStyle name="Separador de milhares 2 2 2 2 2 5 2 2 3 2 2 2 2 2" xfId="22116" xr:uid="{6D91D946-07EA-4445-BCD2-7775C05B774D}"/>
    <cellStyle name="Separador de milhares 2 2 2 2 2 5 2 2 3 2 2 2 2 2 2" xfId="22117" xr:uid="{9836061A-69CB-4CB2-92B6-EEDDAB8E5754}"/>
    <cellStyle name="Separador de milhares 2 2 2 2 2 5 2 2 3 2 2 2 2 2 2 2" xfId="22118" xr:uid="{4656569E-22A0-45F9-85D9-641DC781207B}"/>
    <cellStyle name="Separador de milhares 2 2 2 2 2 5 2 2 3 2 2 2 2 2 2 2 2" xfId="28984" xr:uid="{005EAC44-7CF2-44F4-BD26-7D94950692BD}"/>
    <cellStyle name="Separador de milhares 2 2 2 2 2 5 2 2 3 2 2 2 2 2 2 3" xfId="28983" xr:uid="{DDFF4A1B-3043-410B-8631-5FF1374E58C9}"/>
    <cellStyle name="Separador de milhares 2 2 2 2 2 5 2 2 3 2 2 2 2 2 3" xfId="28982" xr:uid="{FD6578AB-E9D2-41DD-B4B6-4E1BDCBBACF3}"/>
    <cellStyle name="Separador de milhares 2 2 2 2 2 5 2 2 3 2 2 2 2 3" xfId="28981" xr:uid="{BDD4E02C-89CA-48C7-8023-161CF5558BC7}"/>
    <cellStyle name="Separador de milhares 2 2 2 2 2 5 2 2 3 2 2 2 3" xfId="22119" xr:uid="{5D432DCA-7355-49B3-9D6F-64F89A517C25}"/>
    <cellStyle name="Separador de milhares 2 2 2 2 2 5 2 2 3 2 2 2 3 2" xfId="22120" xr:uid="{BBA4A703-E5F1-4D9B-AD99-5E2065B7C75F}"/>
    <cellStyle name="Separador de milhares 2 2 2 2 2 5 2 2 3 2 2 2 3 2 2" xfId="28986" xr:uid="{41DEBBC0-98F2-4607-B0C4-FBAE70891F47}"/>
    <cellStyle name="Separador de milhares 2 2 2 2 2 5 2 2 3 2 2 2 3 3" xfId="28985" xr:uid="{7EFDDF47-C881-4E64-BC44-C873BAE186AA}"/>
    <cellStyle name="Separador de milhares 2 2 2 2 2 5 2 2 3 2 2 2 4" xfId="28980" xr:uid="{07829A26-3AA2-47BA-8B6E-5C08B61CCD87}"/>
    <cellStyle name="Separador de milhares 2 2 2 2 2 5 2 2 3 2 2 3" xfId="22121" xr:uid="{D8175579-C123-479B-B106-50F28C4B3A62}"/>
    <cellStyle name="Separador de milhares 2 2 2 2 2 5 2 2 3 2 2 3 2" xfId="22122" xr:uid="{38569EA4-CEC5-468D-B763-FBD76C369F04}"/>
    <cellStyle name="Separador de milhares 2 2 2 2 2 5 2 2 3 2 2 3 2 2" xfId="22123" xr:uid="{29B79E41-71F4-435C-9F62-1EB0C175F0C3}"/>
    <cellStyle name="Separador de milhares 2 2 2 2 2 5 2 2 3 2 2 3 2 2 2" xfId="28989" xr:uid="{4803FC37-58E5-4D70-9602-BD6BFF109B69}"/>
    <cellStyle name="Separador de milhares 2 2 2 2 2 5 2 2 3 2 2 3 2 3" xfId="28988" xr:uid="{12CA2FED-7A62-4047-83D4-B1608147C56E}"/>
    <cellStyle name="Separador de milhares 2 2 2 2 2 5 2 2 3 2 2 3 3" xfId="28987" xr:uid="{2655BBB5-CEAE-4A77-8A33-E4A8DB90306E}"/>
    <cellStyle name="Separador de milhares 2 2 2 2 2 5 2 2 3 2 2 4" xfId="28979" xr:uid="{A6FD002E-EA6B-46A7-8690-E157A6BB1FE4}"/>
    <cellStyle name="Separador de milhares 2 2 2 2 2 5 2 2 3 2 3" xfId="22124" xr:uid="{9364C28E-3B33-4643-8093-C1AD34D459C6}"/>
    <cellStyle name="Separador de milhares 2 2 2 2 2 5 2 2 3 2 3 2" xfId="22125" xr:uid="{0EE99EEC-5DEE-4F06-B39A-A0EEA4095E70}"/>
    <cellStyle name="Separador de milhares 2 2 2 2 2 5 2 2 3 2 3 2 2" xfId="22126" xr:uid="{E7C03A16-5159-4D85-B8A8-D9B8DAEB9AF7}"/>
    <cellStyle name="Separador de milhares 2 2 2 2 2 5 2 2 3 2 3 2 2 2" xfId="22127" xr:uid="{0C584597-B025-48D5-919C-610AF859D3E8}"/>
    <cellStyle name="Separador de milhares 2 2 2 2 2 5 2 2 3 2 3 2 2 2 2" xfId="28993" xr:uid="{82995D45-ED42-4B89-899C-F40FA2E26C18}"/>
    <cellStyle name="Separador de milhares 2 2 2 2 2 5 2 2 3 2 3 2 2 3" xfId="28992" xr:uid="{DCC530D4-A8AE-4F68-B6FF-7486990FD45E}"/>
    <cellStyle name="Separador de milhares 2 2 2 2 2 5 2 2 3 2 3 2 3" xfId="28991" xr:uid="{8C174567-C124-4031-8C4D-1BDBE19D3AC5}"/>
    <cellStyle name="Separador de milhares 2 2 2 2 2 5 2 2 3 2 3 3" xfId="28990" xr:uid="{64A2C9F0-1A86-44D3-ACFF-B5BE3E28EE83}"/>
    <cellStyle name="Separador de milhares 2 2 2 2 2 5 2 2 3 2 4" xfId="22128" xr:uid="{2FB1B578-895C-49F7-AC24-1CD1B2BD1541}"/>
    <cellStyle name="Separador de milhares 2 2 2 2 2 5 2 2 3 2 4 2" xfId="22129" xr:uid="{F7F6796D-FE3D-4B8B-9FF0-31932899D390}"/>
    <cellStyle name="Separador de milhares 2 2 2 2 2 5 2 2 3 2 4 2 2" xfId="28995" xr:uid="{A0656360-4F03-4D2A-9D8D-B352D46DC2D8}"/>
    <cellStyle name="Separador de milhares 2 2 2 2 2 5 2 2 3 2 4 3" xfId="28994" xr:uid="{D50B43BC-D443-4769-A3C6-CA74134A2CBA}"/>
    <cellStyle name="Separador de milhares 2 2 2 2 2 5 2 2 3 2 5" xfId="28978" xr:uid="{3BBD3457-F981-49F0-B037-795444A88C21}"/>
    <cellStyle name="Separador de milhares 2 2 2 2 2 5 2 2 3 3" xfId="22130" xr:uid="{01D005D1-DD2B-43C0-92BF-387FF0DA37A9}"/>
    <cellStyle name="Separador de milhares 2 2 2 2 2 5 2 2 3 3 2" xfId="22131" xr:uid="{675E8746-6238-4F3D-BD16-A478155454F0}"/>
    <cellStyle name="Separador de milhares 2 2 2 2 2 5 2 2 3 3 2 2" xfId="22132" xr:uid="{1C95A277-0AB4-47CF-981A-873F8F6E8E9A}"/>
    <cellStyle name="Separador de milhares 2 2 2 2 2 5 2 2 3 3 2 2 2" xfId="22133" xr:uid="{A973ABD8-868D-41BE-9D0B-786C25C09E2C}"/>
    <cellStyle name="Separador de milhares 2 2 2 2 2 5 2 2 3 3 2 2 2 2" xfId="22134" xr:uid="{055ED5AE-098D-4E63-80E2-FDECC3F7FDCE}"/>
    <cellStyle name="Separador de milhares 2 2 2 2 2 5 2 2 3 3 2 2 2 2 2" xfId="29000" xr:uid="{24DC151C-4643-4947-85F3-9D6AE36CEFA7}"/>
    <cellStyle name="Separador de milhares 2 2 2 2 2 5 2 2 3 3 2 2 2 3" xfId="28999" xr:uid="{F43D7D90-D1A6-4EA7-A7EE-375ADB507915}"/>
    <cellStyle name="Separador de milhares 2 2 2 2 2 5 2 2 3 3 2 2 3" xfId="28998" xr:uid="{22F244AD-D015-4584-B4AE-4F4FCCC3FA99}"/>
    <cellStyle name="Separador de milhares 2 2 2 2 2 5 2 2 3 3 2 3" xfId="28997" xr:uid="{7D7D5930-18AE-41B8-9EAF-DBEAC3DA4CB4}"/>
    <cellStyle name="Separador de milhares 2 2 2 2 2 5 2 2 3 3 3" xfId="22135" xr:uid="{ABCAA8CA-8397-4D40-B154-9BB10B2677BA}"/>
    <cellStyle name="Separador de milhares 2 2 2 2 2 5 2 2 3 3 3 2" xfId="22136" xr:uid="{346092BA-8E63-4B6D-8164-2E466B8A95A0}"/>
    <cellStyle name="Separador de milhares 2 2 2 2 2 5 2 2 3 3 3 2 2" xfId="29002" xr:uid="{6101D686-DE48-43F9-9F68-F27B07BF4CE0}"/>
    <cellStyle name="Separador de milhares 2 2 2 2 2 5 2 2 3 3 3 3" xfId="29001" xr:uid="{4CD0CA5E-63EF-45D0-97C3-44940D21845D}"/>
    <cellStyle name="Separador de milhares 2 2 2 2 2 5 2 2 3 3 4" xfId="28996" xr:uid="{A7C33B73-9563-44CC-A356-EEE75FD35725}"/>
    <cellStyle name="Separador de milhares 2 2 2 2 2 5 2 2 3 4" xfId="22137" xr:uid="{225BEB86-F871-437E-AA60-FE06EC48D5AE}"/>
    <cellStyle name="Separador de milhares 2 2 2 2 2 5 2 2 3 4 2" xfId="22138" xr:uid="{D6C7F4F9-73CC-4CE4-A01A-6D3A5A94DD7E}"/>
    <cellStyle name="Separador de milhares 2 2 2 2 2 5 2 2 3 4 2 2" xfId="22139" xr:uid="{81C2B266-1178-44C3-AF75-77D464097813}"/>
    <cellStyle name="Separador de milhares 2 2 2 2 2 5 2 2 3 4 2 2 2" xfId="29005" xr:uid="{6C9E76E3-4021-4BDC-B499-248046973EBC}"/>
    <cellStyle name="Separador de milhares 2 2 2 2 2 5 2 2 3 4 2 3" xfId="29004" xr:uid="{CD5221C8-B8E2-42CC-9D34-5144EA83991E}"/>
    <cellStyle name="Separador de milhares 2 2 2 2 2 5 2 2 3 4 3" xfId="29003" xr:uid="{F0D9640D-BE04-49EC-AA48-EF88ED84B9A5}"/>
    <cellStyle name="Separador de milhares 2 2 2 2 2 5 2 2 3 5" xfId="28977" xr:uid="{239FE105-96CF-4741-A9C6-CA7E9342285A}"/>
    <cellStyle name="Separador de milhares 2 2 2 2 2 5 2 2 4" xfId="22140" xr:uid="{1E448323-84C3-4674-9629-8830EA3150CE}"/>
    <cellStyle name="Separador de milhares 2 2 2 2 2 5 2 2 4 2" xfId="22141" xr:uid="{42B279AD-F8B0-4D45-9030-5D856F728DBB}"/>
    <cellStyle name="Separador de milhares 2 2 2 2 2 5 2 2 4 2 2" xfId="22142" xr:uid="{EBD10D50-9FF0-404F-823E-B8BEA1A4E30C}"/>
    <cellStyle name="Separador de milhares 2 2 2 2 2 5 2 2 4 2 2 2" xfId="22143" xr:uid="{05FCC692-75C1-4653-B360-80D4DCD9A598}"/>
    <cellStyle name="Separador de milhares 2 2 2 2 2 5 2 2 4 2 2 2 2" xfId="22144" xr:uid="{A72F7517-5FA4-4C21-B829-C55C8B631AD9}"/>
    <cellStyle name="Separador de milhares 2 2 2 2 2 5 2 2 4 2 2 2 2 2" xfId="22145" xr:uid="{DB9D54BC-054C-4D8E-B5BA-3A663A5C45E8}"/>
    <cellStyle name="Separador de milhares 2 2 2 2 2 5 2 2 4 2 2 2 2 2 2" xfId="29011" xr:uid="{2C9855AE-34D8-44BF-A3DD-EAC2052C2C41}"/>
    <cellStyle name="Separador de milhares 2 2 2 2 2 5 2 2 4 2 2 2 2 3" xfId="29010" xr:uid="{2B28AA26-C39B-49F6-AA42-52B2EBCF18BA}"/>
    <cellStyle name="Separador de milhares 2 2 2 2 2 5 2 2 4 2 2 2 3" xfId="29009" xr:uid="{01DE0E91-1472-46A8-BEBB-4BD35922EFC6}"/>
    <cellStyle name="Separador de milhares 2 2 2 2 2 5 2 2 4 2 2 3" xfId="29008" xr:uid="{C999EE0A-B097-46E7-B45E-845236808032}"/>
    <cellStyle name="Separador de milhares 2 2 2 2 2 5 2 2 4 2 3" xfId="22146" xr:uid="{4A86F103-A9FE-4878-BAAA-E0632434A992}"/>
    <cellStyle name="Separador de milhares 2 2 2 2 2 5 2 2 4 2 3 2" xfId="22147" xr:uid="{2C9DDD54-CFC8-4A0C-961A-ADA5E1E82187}"/>
    <cellStyle name="Separador de milhares 2 2 2 2 2 5 2 2 4 2 3 2 2" xfId="29013" xr:uid="{C0A4D217-115E-4854-9D30-043A756EED3A}"/>
    <cellStyle name="Separador de milhares 2 2 2 2 2 5 2 2 4 2 3 3" xfId="29012" xr:uid="{2689F921-CB96-48F2-88B0-D617FDAFD0BE}"/>
    <cellStyle name="Separador de milhares 2 2 2 2 2 5 2 2 4 2 4" xfId="29007" xr:uid="{B03103C2-6725-433C-B738-88F4724446FF}"/>
    <cellStyle name="Separador de milhares 2 2 2 2 2 5 2 2 4 3" xfId="22148" xr:uid="{1E1A03A3-2335-407A-9465-E4DA11269A92}"/>
    <cellStyle name="Separador de milhares 2 2 2 2 2 5 2 2 4 3 2" xfId="22149" xr:uid="{36195055-8295-4988-BA63-8C0A7B380A13}"/>
    <cellStyle name="Separador de milhares 2 2 2 2 2 5 2 2 4 3 2 2" xfId="22150" xr:uid="{E77EEEA2-443A-40D5-85EF-93313CB62BCC}"/>
    <cellStyle name="Separador de milhares 2 2 2 2 2 5 2 2 4 3 2 2 2" xfId="29016" xr:uid="{AD10B596-C2E3-4043-955A-6632F172B138}"/>
    <cellStyle name="Separador de milhares 2 2 2 2 2 5 2 2 4 3 2 3" xfId="29015" xr:uid="{C3BFEB22-5C5B-4B15-BA47-E6A849B1EF35}"/>
    <cellStyle name="Separador de milhares 2 2 2 2 2 5 2 2 4 3 3" xfId="29014" xr:uid="{D0844990-AF70-4B25-817A-AF896001CBC7}"/>
    <cellStyle name="Separador de milhares 2 2 2 2 2 5 2 2 4 4" xfId="29006" xr:uid="{C48BE81B-1A12-43CE-8CC4-E793D8DB88F2}"/>
    <cellStyle name="Separador de milhares 2 2 2 2 2 5 2 2 5" xfId="22151" xr:uid="{09103EA0-2087-4172-BB63-4A9E483A7790}"/>
    <cellStyle name="Separador de milhares 2 2 2 2 2 5 2 2 5 2" xfId="22152" xr:uid="{E4215F19-FFFB-4BF7-88C6-D47BDA082F82}"/>
    <cellStyle name="Separador de milhares 2 2 2 2 2 5 2 2 5 2 2" xfId="22153" xr:uid="{8CB15208-B667-4B82-919A-DF26DE884F22}"/>
    <cellStyle name="Separador de milhares 2 2 2 2 2 5 2 2 5 2 2 2" xfId="22154" xr:uid="{85F1309B-EAA1-48D6-B2D6-0CB3BB3ED06C}"/>
    <cellStyle name="Separador de milhares 2 2 2 2 2 5 2 2 5 2 2 2 2" xfId="29020" xr:uid="{49739F74-C1DE-4033-88E6-4EBE3F445E6D}"/>
    <cellStyle name="Separador de milhares 2 2 2 2 2 5 2 2 5 2 2 3" xfId="29019" xr:uid="{0BA2CF32-F8C1-4240-9FBE-9AA938831E6F}"/>
    <cellStyle name="Separador de milhares 2 2 2 2 2 5 2 2 5 2 3" xfId="29018" xr:uid="{A1C219FD-B9BD-42E9-A02E-C7926C6576A2}"/>
    <cellStyle name="Separador de milhares 2 2 2 2 2 5 2 2 5 3" xfId="29017" xr:uid="{8B590C5A-F58C-4522-BB39-08F8B629F5C2}"/>
    <cellStyle name="Separador de milhares 2 2 2 2 2 5 2 2 6" xfId="22155" xr:uid="{2DFB3DFC-334C-4306-923C-2E6CBC4550FD}"/>
    <cellStyle name="Separador de milhares 2 2 2 2 2 5 2 2 6 2" xfId="22156" xr:uid="{2BC55F2F-D9EA-4BA7-985B-01A0CF94F810}"/>
    <cellStyle name="Separador de milhares 2 2 2 2 2 5 2 2 6 2 2" xfId="29022" xr:uid="{E75A8621-10E2-404A-82E9-5A65D0002C4A}"/>
    <cellStyle name="Separador de milhares 2 2 2 2 2 5 2 2 6 3" xfId="29021" xr:uid="{10DF9F77-3BE4-4FDF-896E-C40B3CE70906}"/>
    <cellStyle name="Separador de milhares 2 2 2 2 2 5 2 2 7" xfId="28900" xr:uid="{36BD12F9-8634-41F3-9DF6-A61D25D662D9}"/>
    <cellStyle name="Separador de milhares 2 2 2 2 2 5 2 3" xfId="22157" xr:uid="{309503BF-9FF5-400A-AB69-BE14796B3507}"/>
    <cellStyle name="Separador de milhares 2 2 2 2 2 5 2 3 2" xfId="22158" xr:uid="{51E8C814-080A-4C34-A587-8713A32F5054}"/>
    <cellStyle name="Separador de milhares 2 2 2 2 2 5 2 3 2 2" xfId="22159" xr:uid="{2114188F-E8F0-4CF9-8262-6ECB3F125D88}"/>
    <cellStyle name="Separador de milhares 2 2 2 2 2 5 2 3 2 2 2" xfId="22160" xr:uid="{A66803AB-4596-4C93-B4CA-914BFE5C7F5C}"/>
    <cellStyle name="Separador de milhares 2 2 2 2 2 5 2 3 2 2 2 2" xfId="22161" xr:uid="{F03505C5-7312-4FD7-ABBB-873042FB19FE}"/>
    <cellStyle name="Separador de milhares 2 2 2 2 2 5 2 3 2 2 2 2 2" xfId="22162" xr:uid="{DE2BE234-3A41-4B4C-8729-604B273AD275}"/>
    <cellStyle name="Separador de milhares 2 2 2 2 2 5 2 3 2 2 2 2 2 2" xfId="22163" xr:uid="{8189592A-9796-4023-AEE9-3858087921AE}"/>
    <cellStyle name="Separador de milhares 2 2 2 2 2 5 2 3 2 2 2 2 2 2 2" xfId="22164" xr:uid="{B18D0C72-BDDD-4A27-B352-D842A0D99278}"/>
    <cellStyle name="Separador de milhares 2 2 2 2 2 5 2 3 2 2 2 2 2 2 2 2" xfId="22165" xr:uid="{3378FF21-AECE-487D-858D-5A69E2741832}"/>
    <cellStyle name="Separador de milhares 2 2 2 2 2 5 2 3 2 2 2 2 2 2 2 2 2" xfId="29031" xr:uid="{755DF4F8-127D-4E88-BB19-EB1C600A5F3A}"/>
    <cellStyle name="Separador de milhares 2 2 2 2 2 5 2 3 2 2 2 2 2 2 2 3" xfId="29030" xr:uid="{1B8E26B3-DF15-40B7-8D6B-519414A33005}"/>
    <cellStyle name="Separador de milhares 2 2 2 2 2 5 2 3 2 2 2 2 2 2 3" xfId="29029" xr:uid="{819D422D-597D-45D2-B42B-DD5CC60CCD79}"/>
    <cellStyle name="Separador de milhares 2 2 2 2 2 5 2 3 2 2 2 2 2 3" xfId="29028" xr:uid="{375FB149-6CED-474F-8EF3-77169B5F0F09}"/>
    <cellStyle name="Separador de milhares 2 2 2 2 2 5 2 3 2 2 2 2 3" xfId="22166" xr:uid="{A82CC88F-596B-4159-A99B-2EE368C24822}"/>
    <cellStyle name="Separador de milhares 2 2 2 2 2 5 2 3 2 2 2 2 3 2" xfId="22167" xr:uid="{4051F864-8DC7-4109-8F04-4D4DAE63CC7C}"/>
    <cellStyle name="Separador de milhares 2 2 2 2 2 5 2 3 2 2 2 2 3 2 2" xfId="29033" xr:uid="{5DCE62EA-B272-44E3-ACCD-403CDA8888E9}"/>
    <cellStyle name="Separador de milhares 2 2 2 2 2 5 2 3 2 2 2 2 3 3" xfId="29032" xr:uid="{847A6582-443A-43D8-8633-7AE76DCFE9D5}"/>
    <cellStyle name="Separador de milhares 2 2 2 2 2 5 2 3 2 2 2 2 4" xfId="29027" xr:uid="{C0EFB9F7-0E04-403D-AFA5-4E8764427CD7}"/>
    <cellStyle name="Separador de milhares 2 2 2 2 2 5 2 3 2 2 2 3" xfId="22168" xr:uid="{D79E9E71-345F-4A71-BB19-E761ADF0A590}"/>
    <cellStyle name="Separador de milhares 2 2 2 2 2 5 2 3 2 2 2 3 2" xfId="22169" xr:uid="{4F3BAB2A-6E48-44A7-9F07-383E20178324}"/>
    <cellStyle name="Separador de milhares 2 2 2 2 2 5 2 3 2 2 2 3 2 2" xfId="22170" xr:uid="{88AEDFA0-6405-4D12-AE5F-030A9B4AAE0F}"/>
    <cellStyle name="Separador de milhares 2 2 2 2 2 5 2 3 2 2 2 3 2 2 2" xfId="29036" xr:uid="{F00F829D-A5CA-4FBA-8B5B-BF35A9E3B6A0}"/>
    <cellStyle name="Separador de milhares 2 2 2 2 2 5 2 3 2 2 2 3 2 3" xfId="29035" xr:uid="{56044F46-AC92-4761-B890-EA90B9A1DF51}"/>
    <cellStyle name="Separador de milhares 2 2 2 2 2 5 2 3 2 2 2 3 3" xfId="29034" xr:uid="{5E5F612A-7716-4220-AFF5-6C218CC81CBE}"/>
    <cellStyle name="Separador de milhares 2 2 2 2 2 5 2 3 2 2 2 4" xfId="29026" xr:uid="{E4632918-0C22-4D1C-B18C-D98E264495EB}"/>
    <cellStyle name="Separador de milhares 2 2 2 2 2 5 2 3 2 2 3" xfId="22171" xr:uid="{7D8A039B-C348-4343-B748-1D7A06F9ABB2}"/>
    <cellStyle name="Separador de milhares 2 2 2 2 2 5 2 3 2 2 3 2" xfId="22172" xr:uid="{191B0468-DFF3-4D76-B2E5-5B8EBEBBB484}"/>
    <cellStyle name="Separador de milhares 2 2 2 2 2 5 2 3 2 2 3 2 2" xfId="22173" xr:uid="{25EBE7A9-E636-4DBF-ACDC-D2DDD9900875}"/>
    <cellStyle name="Separador de milhares 2 2 2 2 2 5 2 3 2 2 3 2 2 2" xfId="22174" xr:uid="{3D34B9AB-293B-42A7-B2B3-F01F027B91E2}"/>
    <cellStyle name="Separador de milhares 2 2 2 2 2 5 2 3 2 2 3 2 2 2 2" xfId="29040" xr:uid="{6EA8F3E3-3A58-4826-902A-1B7C0AF0747C}"/>
    <cellStyle name="Separador de milhares 2 2 2 2 2 5 2 3 2 2 3 2 2 3" xfId="29039" xr:uid="{9D0166E9-D982-4B7E-A14F-25BA5AB343CA}"/>
    <cellStyle name="Separador de milhares 2 2 2 2 2 5 2 3 2 2 3 2 3" xfId="29038" xr:uid="{1AD4B260-49D9-498F-8A34-01A2B27E194B}"/>
    <cellStyle name="Separador de milhares 2 2 2 2 2 5 2 3 2 2 3 3" xfId="29037" xr:uid="{CB07F309-77B1-450B-901E-6596CDDE1337}"/>
    <cellStyle name="Separador de milhares 2 2 2 2 2 5 2 3 2 2 4" xfId="22175" xr:uid="{BD6CB628-E5A5-41CA-8432-5F5F6F9E62F6}"/>
    <cellStyle name="Separador de milhares 2 2 2 2 2 5 2 3 2 2 4 2" xfId="22176" xr:uid="{479A6FEC-8B48-4A18-975A-1D1DC59F7AD4}"/>
    <cellStyle name="Separador de milhares 2 2 2 2 2 5 2 3 2 2 4 2 2" xfId="29042" xr:uid="{74011A78-279B-4499-B236-FC61615CA6E8}"/>
    <cellStyle name="Separador de milhares 2 2 2 2 2 5 2 3 2 2 4 3" xfId="29041" xr:uid="{0953FC06-A211-411B-9A4A-D4DB1B8CB31A}"/>
    <cellStyle name="Separador de milhares 2 2 2 2 2 5 2 3 2 2 5" xfId="29025" xr:uid="{408BDEEA-46CA-4BA8-8006-159D59B0A454}"/>
    <cellStyle name="Separador de milhares 2 2 2 2 2 5 2 3 2 3" xfId="22177" xr:uid="{0DA032EF-2185-451D-BFBE-A56CB8C6E819}"/>
    <cellStyle name="Separador de milhares 2 2 2 2 2 5 2 3 2 3 2" xfId="22178" xr:uid="{8E3E580F-D054-473D-ADFD-9DED18DF065C}"/>
    <cellStyle name="Separador de milhares 2 2 2 2 2 5 2 3 2 3 2 2" xfId="22179" xr:uid="{DC893C15-5EDC-4B60-93AB-D9F2BDC7CA15}"/>
    <cellStyle name="Separador de milhares 2 2 2 2 2 5 2 3 2 3 2 2 2" xfId="22180" xr:uid="{0E5D7A27-CB69-494E-81D2-D4A5AB955E08}"/>
    <cellStyle name="Separador de milhares 2 2 2 2 2 5 2 3 2 3 2 2 2 2" xfId="22181" xr:uid="{706EFF6B-19A5-43D5-96F7-7D801819D08E}"/>
    <cellStyle name="Separador de milhares 2 2 2 2 2 5 2 3 2 3 2 2 2 2 2" xfId="29047" xr:uid="{CB76F98B-E7D2-4288-A041-C8FDD775E491}"/>
    <cellStyle name="Separador de milhares 2 2 2 2 2 5 2 3 2 3 2 2 2 3" xfId="29046" xr:uid="{6073906C-2CA3-419D-A8E4-751633E7CF8F}"/>
    <cellStyle name="Separador de milhares 2 2 2 2 2 5 2 3 2 3 2 2 3" xfId="29045" xr:uid="{18455B48-0ECC-4159-B08B-AA00AB7481AD}"/>
    <cellStyle name="Separador de milhares 2 2 2 2 2 5 2 3 2 3 2 3" xfId="29044" xr:uid="{DAA605DF-473E-474D-8EA0-B8F92D454FF4}"/>
    <cellStyle name="Separador de milhares 2 2 2 2 2 5 2 3 2 3 3" xfId="22182" xr:uid="{3EB5A722-E628-42D2-9A77-5B1D23C84410}"/>
    <cellStyle name="Separador de milhares 2 2 2 2 2 5 2 3 2 3 3 2" xfId="22183" xr:uid="{B2BD5BC4-63C9-4EC7-8109-FB11832A4EE9}"/>
    <cellStyle name="Separador de milhares 2 2 2 2 2 5 2 3 2 3 3 2 2" xfId="29049" xr:uid="{811DC164-F523-4FA5-93D0-A2ABBC7C4850}"/>
    <cellStyle name="Separador de milhares 2 2 2 2 2 5 2 3 2 3 3 3" xfId="29048" xr:uid="{DAA3322F-4DC8-47F2-89D7-3F06621D636A}"/>
    <cellStyle name="Separador de milhares 2 2 2 2 2 5 2 3 2 3 4" xfId="29043" xr:uid="{524EDF0F-EAB2-4127-B85D-84F4D30E166F}"/>
    <cellStyle name="Separador de milhares 2 2 2 2 2 5 2 3 2 4" xfId="22184" xr:uid="{C188536B-1AD8-4844-AD0D-37325EB32577}"/>
    <cellStyle name="Separador de milhares 2 2 2 2 2 5 2 3 2 4 2" xfId="22185" xr:uid="{3DF75070-2D10-416C-AF1C-0F5FA93ECC84}"/>
    <cellStyle name="Separador de milhares 2 2 2 2 2 5 2 3 2 4 2 2" xfId="22186" xr:uid="{11EFAA03-FCE5-475E-A1BD-D08E701E7B7B}"/>
    <cellStyle name="Separador de milhares 2 2 2 2 2 5 2 3 2 4 2 2 2" xfId="29052" xr:uid="{D94B5C09-4BB2-410B-B888-D47C2011147C}"/>
    <cellStyle name="Separador de milhares 2 2 2 2 2 5 2 3 2 4 2 3" xfId="29051" xr:uid="{0A88E305-E8F3-4BC5-99CE-7BDA5A786707}"/>
    <cellStyle name="Separador de milhares 2 2 2 2 2 5 2 3 2 4 3" xfId="29050" xr:uid="{0C828245-1E22-47FA-B32D-11CCF7281A8A}"/>
    <cellStyle name="Separador de milhares 2 2 2 2 2 5 2 3 2 5" xfId="29024" xr:uid="{27FDC3A3-0430-4D5B-8D03-6048E15EA909}"/>
    <cellStyle name="Separador de milhares 2 2 2 2 2 5 2 3 3" xfId="22187" xr:uid="{A781467F-3F46-4009-94D2-47602644BF0A}"/>
    <cellStyle name="Separador de milhares 2 2 2 2 2 5 2 3 3 2" xfId="22188" xr:uid="{DA58C0EF-5A5B-4B62-9744-9C7A03AF1F2B}"/>
    <cellStyle name="Separador de milhares 2 2 2 2 2 5 2 3 3 2 2" xfId="22189" xr:uid="{DB9F4A2C-F87A-4505-A90F-FE2E21237F95}"/>
    <cellStyle name="Separador de milhares 2 2 2 2 2 5 2 3 3 2 2 2" xfId="22190" xr:uid="{13F5C7BE-8257-4352-85CF-54E14AD399E4}"/>
    <cellStyle name="Separador de milhares 2 2 2 2 2 5 2 3 3 2 2 2 2" xfId="22191" xr:uid="{6FACC465-A857-40AB-AC3E-E5A2BEC543A9}"/>
    <cellStyle name="Separador de milhares 2 2 2 2 2 5 2 3 3 2 2 2 2 2" xfId="22192" xr:uid="{5697515E-0E41-4521-846D-CE984EEE1A49}"/>
    <cellStyle name="Separador de milhares 2 2 2 2 2 5 2 3 3 2 2 2 2 2 2" xfId="29058" xr:uid="{37A345C2-7653-43CF-8781-BB6F22D63189}"/>
    <cellStyle name="Separador de milhares 2 2 2 2 2 5 2 3 3 2 2 2 2 3" xfId="29057" xr:uid="{3DAEACE6-D85C-492C-A0BD-A7ED7D79C340}"/>
    <cellStyle name="Separador de milhares 2 2 2 2 2 5 2 3 3 2 2 2 3" xfId="29056" xr:uid="{EB56A8A6-128D-42AE-94F2-5229B0822102}"/>
    <cellStyle name="Separador de milhares 2 2 2 2 2 5 2 3 3 2 2 3" xfId="29055" xr:uid="{08BD68CA-D0F2-42D7-BF82-DF29A68740C3}"/>
    <cellStyle name="Separador de milhares 2 2 2 2 2 5 2 3 3 2 3" xfId="22193" xr:uid="{45F526A9-5E07-4758-B115-8735F9E0C40F}"/>
    <cellStyle name="Separador de milhares 2 2 2 2 2 5 2 3 3 2 3 2" xfId="22194" xr:uid="{67F10F3F-B4A8-498A-BCBB-04A8C734586B}"/>
    <cellStyle name="Separador de milhares 2 2 2 2 2 5 2 3 3 2 3 2 2" xfId="29060" xr:uid="{9BFCBA33-08C2-41EE-8DD7-A67EF23D5D06}"/>
    <cellStyle name="Separador de milhares 2 2 2 2 2 5 2 3 3 2 3 3" xfId="29059" xr:uid="{35C01A46-CA0F-4699-9B9F-9B5E22F8BE15}"/>
    <cellStyle name="Separador de milhares 2 2 2 2 2 5 2 3 3 2 4" xfId="29054" xr:uid="{AE84569D-8D37-4698-8F2D-243B1D04638A}"/>
    <cellStyle name="Separador de milhares 2 2 2 2 2 5 2 3 3 3" xfId="22195" xr:uid="{F0485B62-6D05-494F-A12B-C22D7DB8C9E8}"/>
    <cellStyle name="Separador de milhares 2 2 2 2 2 5 2 3 3 3 2" xfId="22196" xr:uid="{55F9F754-4FD4-42CF-9206-19366B7EC586}"/>
    <cellStyle name="Separador de milhares 2 2 2 2 2 5 2 3 3 3 2 2" xfId="22197" xr:uid="{F4BDA443-2FF1-42E1-8D1B-635055E7C94B}"/>
    <cellStyle name="Separador de milhares 2 2 2 2 2 5 2 3 3 3 2 2 2" xfId="29063" xr:uid="{EE86A1F9-80AB-4F6D-91D8-251C81C77C6D}"/>
    <cellStyle name="Separador de milhares 2 2 2 2 2 5 2 3 3 3 2 3" xfId="29062" xr:uid="{58B807CE-E7B2-418A-9341-D3AB1F3A1DD4}"/>
    <cellStyle name="Separador de milhares 2 2 2 2 2 5 2 3 3 3 3" xfId="29061" xr:uid="{EF21A91A-FD9A-45A5-9323-166D1D096F51}"/>
    <cellStyle name="Separador de milhares 2 2 2 2 2 5 2 3 3 4" xfId="29053" xr:uid="{E54A1561-D63A-474F-8BEC-0793F338223B}"/>
    <cellStyle name="Separador de milhares 2 2 2 2 2 5 2 3 4" xfId="22198" xr:uid="{6967240F-B315-423A-82CB-F27AD6DED01A}"/>
    <cellStyle name="Separador de milhares 2 2 2 2 2 5 2 3 4 2" xfId="22199" xr:uid="{AD8CA737-4E8B-4599-B5DA-F31260FA3637}"/>
    <cellStyle name="Separador de milhares 2 2 2 2 2 5 2 3 4 2 2" xfId="22200" xr:uid="{843F77E0-203D-4AE0-982A-328E62850753}"/>
    <cellStyle name="Separador de milhares 2 2 2 2 2 5 2 3 4 2 2 2" xfId="22201" xr:uid="{38300B65-7CC6-45AF-9BC4-82503D313C37}"/>
    <cellStyle name="Separador de milhares 2 2 2 2 2 5 2 3 4 2 2 2 2" xfId="29067" xr:uid="{FDC65E59-ACFF-4F86-8108-5FD5887CDC8A}"/>
    <cellStyle name="Separador de milhares 2 2 2 2 2 5 2 3 4 2 2 3" xfId="29066" xr:uid="{2DB78B25-7DCA-44E2-AF91-4336B3F594F4}"/>
    <cellStyle name="Separador de milhares 2 2 2 2 2 5 2 3 4 2 3" xfId="29065" xr:uid="{90FEED6A-69C7-4D2C-A3B4-59ED3A9FA000}"/>
    <cellStyle name="Separador de milhares 2 2 2 2 2 5 2 3 4 3" xfId="29064" xr:uid="{775A2482-6979-40EF-9F75-784AF9E4C550}"/>
    <cellStyle name="Separador de milhares 2 2 2 2 2 5 2 3 5" xfId="22202" xr:uid="{2D92972A-F7AC-4FBE-A707-D679833585E5}"/>
    <cellStyle name="Separador de milhares 2 2 2 2 2 5 2 3 5 2" xfId="22203" xr:uid="{23D602B8-6636-42F6-86B7-EE698A9BC524}"/>
    <cellStyle name="Separador de milhares 2 2 2 2 2 5 2 3 5 2 2" xfId="29069" xr:uid="{908B1954-E2CD-4B63-B44A-9B0D8A55E5AF}"/>
    <cellStyle name="Separador de milhares 2 2 2 2 2 5 2 3 5 3" xfId="29068" xr:uid="{3BAC4224-3799-425B-A5AF-5E9D73BDD90E}"/>
    <cellStyle name="Separador de milhares 2 2 2 2 2 5 2 3 6" xfId="29023" xr:uid="{D1D378CF-D03E-451D-9C5E-78F771331112}"/>
    <cellStyle name="Separador de milhares 2 2 2 2 2 5 2 4" xfId="22204" xr:uid="{914C931D-DD53-43BE-8456-02EB530A8E82}"/>
    <cellStyle name="Separador de milhares 2 2 2 2 2 5 2 4 2" xfId="22205" xr:uid="{FA2E0A89-7053-4042-AED5-34BF51756A73}"/>
    <cellStyle name="Separador de milhares 2 2 2 2 2 5 2 4 2 2" xfId="22206" xr:uid="{2C51A8AE-618F-4D22-8384-810CD0B21C7B}"/>
    <cellStyle name="Separador de milhares 2 2 2 2 2 5 2 4 2 2 2" xfId="22207" xr:uid="{410948F4-C96B-4918-8C87-7B9F9B657F68}"/>
    <cellStyle name="Separador de milhares 2 2 2 2 2 5 2 4 2 2 2 2" xfId="22208" xr:uid="{96D799F6-B750-48DC-9A6A-90BAF748CC44}"/>
    <cellStyle name="Separador de milhares 2 2 2 2 2 5 2 4 2 2 2 2 2" xfId="22209" xr:uid="{870A9575-9243-422F-B75F-4E2720561290}"/>
    <cellStyle name="Separador de milhares 2 2 2 2 2 5 2 4 2 2 2 2 2 2" xfId="22210" xr:uid="{8B7107E7-1982-48CE-B0B8-636A19949126}"/>
    <cellStyle name="Separador de milhares 2 2 2 2 2 5 2 4 2 2 2 2 2 2 2" xfId="29076" xr:uid="{88F90F21-140D-4FC2-9687-8762708E59A8}"/>
    <cellStyle name="Separador de milhares 2 2 2 2 2 5 2 4 2 2 2 2 2 3" xfId="29075" xr:uid="{A689F7EB-C0C4-4EDE-B918-86A68E4DEA2E}"/>
    <cellStyle name="Separador de milhares 2 2 2 2 2 5 2 4 2 2 2 2 3" xfId="29074" xr:uid="{7BB3B824-7378-49ED-B3F6-5A4953D8CD6B}"/>
    <cellStyle name="Separador de milhares 2 2 2 2 2 5 2 4 2 2 2 3" xfId="29073" xr:uid="{F064F1DE-0A0D-4ECC-A76F-2436CAB583AF}"/>
    <cellStyle name="Separador de milhares 2 2 2 2 2 5 2 4 2 2 3" xfId="22211" xr:uid="{31270F34-D7BF-43D8-B025-D557D00A54AF}"/>
    <cellStyle name="Separador de milhares 2 2 2 2 2 5 2 4 2 2 3 2" xfId="22212" xr:uid="{F8885D5C-E6EB-4117-8561-5CC7F505FDFA}"/>
    <cellStyle name="Separador de milhares 2 2 2 2 2 5 2 4 2 2 3 2 2" xfId="29078" xr:uid="{4B452601-5DA1-402F-989C-35E3BC80D461}"/>
    <cellStyle name="Separador de milhares 2 2 2 2 2 5 2 4 2 2 3 3" xfId="29077" xr:uid="{9EF9E220-CA1F-4037-8641-DBB027BBD41C}"/>
    <cellStyle name="Separador de milhares 2 2 2 2 2 5 2 4 2 2 4" xfId="29072" xr:uid="{D2BDD22B-7824-466D-AA3C-4E75C4250DB4}"/>
    <cellStyle name="Separador de milhares 2 2 2 2 2 5 2 4 2 3" xfId="22213" xr:uid="{987B6114-013F-446C-80C4-6CAC486910ED}"/>
    <cellStyle name="Separador de milhares 2 2 2 2 2 5 2 4 2 3 2" xfId="22214" xr:uid="{1FA4EFE0-EA2A-46AC-8107-E0A3E10E6CA7}"/>
    <cellStyle name="Separador de milhares 2 2 2 2 2 5 2 4 2 3 2 2" xfId="22215" xr:uid="{AD6A87AA-8EEE-410A-8ECD-B2B0C2054458}"/>
    <cellStyle name="Separador de milhares 2 2 2 2 2 5 2 4 2 3 2 2 2" xfId="29081" xr:uid="{469B51EF-15A9-47D7-8192-6BF111E25219}"/>
    <cellStyle name="Separador de milhares 2 2 2 2 2 5 2 4 2 3 2 3" xfId="29080" xr:uid="{3614E5CE-3F59-4AB4-8289-F68D81D9D7B9}"/>
    <cellStyle name="Separador de milhares 2 2 2 2 2 5 2 4 2 3 3" xfId="29079" xr:uid="{0D382585-137C-4D27-A566-52D90AA626F8}"/>
    <cellStyle name="Separador de milhares 2 2 2 2 2 5 2 4 2 4" xfId="29071" xr:uid="{AF0F1F37-A527-4594-8407-087E8B3D6749}"/>
    <cellStyle name="Separador de milhares 2 2 2 2 2 5 2 4 3" xfId="22216" xr:uid="{E2CF1886-CF10-4EF5-B38D-06801D050A9B}"/>
    <cellStyle name="Separador de milhares 2 2 2 2 2 5 2 4 3 2" xfId="22217" xr:uid="{5830690A-7CDD-489F-9599-66DFF819760D}"/>
    <cellStyle name="Separador de milhares 2 2 2 2 2 5 2 4 3 2 2" xfId="22218" xr:uid="{95D5819A-8DE5-475A-92CE-CD3061543EFD}"/>
    <cellStyle name="Separador de milhares 2 2 2 2 2 5 2 4 3 2 2 2" xfId="22219" xr:uid="{BD786136-5750-4B6A-A7A0-B35C8F05457D}"/>
    <cellStyle name="Separador de milhares 2 2 2 2 2 5 2 4 3 2 2 2 2" xfId="29085" xr:uid="{72D75F8C-0F13-4377-A288-744979305DEA}"/>
    <cellStyle name="Separador de milhares 2 2 2 2 2 5 2 4 3 2 2 3" xfId="29084" xr:uid="{0293C954-2C7C-43D4-B6B5-E7599D94B330}"/>
    <cellStyle name="Separador de milhares 2 2 2 2 2 5 2 4 3 2 3" xfId="29083" xr:uid="{5C3521D4-0DB9-4ACE-8E08-7E1D77AF12CE}"/>
    <cellStyle name="Separador de milhares 2 2 2 2 2 5 2 4 3 3" xfId="29082" xr:uid="{07FCF440-904B-40B6-AC76-6AE8DC17EB13}"/>
    <cellStyle name="Separador de milhares 2 2 2 2 2 5 2 4 4" xfId="22220" xr:uid="{3A1C6349-36D7-4E4C-86F7-77452DDEC58C}"/>
    <cellStyle name="Separador de milhares 2 2 2 2 2 5 2 4 4 2" xfId="22221" xr:uid="{370C35F7-0374-4091-8DB4-59CC75794170}"/>
    <cellStyle name="Separador de milhares 2 2 2 2 2 5 2 4 4 2 2" xfId="29087" xr:uid="{DB672C3E-DDB1-4CE9-AA7B-7D536F829D8A}"/>
    <cellStyle name="Separador de milhares 2 2 2 2 2 5 2 4 4 3" xfId="29086" xr:uid="{72DB8E4C-E67A-4FBF-8951-0C2C73F85329}"/>
    <cellStyle name="Separador de milhares 2 2 2 2 2 5 2 4 5" xfId="29070" xr:uid="{AE29EC39-C645-44FC-B0EE-449509A19A1D}"/>
    <cellStyle name="Separador de milhares 2 2 2 2 2 5 2 5" xfId="22222" xr:uid="{8F7F56BE-31D9-4D08-8336-A73579782627}"/>
    <cellStyle name="Separador de milhares 2 2 2 2 2 5 2 5 2" xfId="22223" xr:uid="{A0830AB6-9160-4E77-AC19-19B19EF42920}"/>
    <cellStyle name="Separador de milhares 2 2 2 2 2 5 2 5 2 2" xfId="22224" xr:uid="{CA455EDE-AB9F-4DEF-A3F9-E24A1DBEDD82}"/>
    <cellStyle name="Separador de milhares 2 2 2 2 2 5 2 5 2 2 2" xfId="22225" xr:uid="{5B75D73D-B3E9-4493-AAD9-A5AA79419D3E}"/>
    <cellStyle name="Separador de milhares 2 2 2 2 2 5 2 5 2 2 2 2" xfId="22226" xr:uid="{0124CF25-475E-4651-A062-1703B1419288}"/>
    <cellStyle name="Separador de milhares 2 2 2 2 2 5 2 5 2 2 2 2 2" xfId="29092" xr:uid="{5074CABF-BD37-4E52-B45C-AD706638B9E7}"/>
    <cellStyle name="Separador de milhares 2 2 2 2 2 5 2 5 2 2 2 3" xfId="29091" xr:uid="{E5E9278E-5467-41D2-B7E9-0C9519A69257}"/>
    <cellStyle name="Separador de milhares 2 2 2 2 2 5 2 5 2 2 3" xfId="29090" xr:uid="{C491E5AE-A6BE-40A7-94F7-8715997F252E}"/>
    <cellStyle name="Separador de milhares 2 2 2 2 2 5 2 5 2 3" xfId="29089" xr:uid="{9FEFA58C-3750-4A4C-8E18-93AED076D73B}"/>
    <cellStyle name="Separador de milhares 2 2 2 2 2 5 2 5 3" xfId="22227" xr:uid="{708CFC2E-78F8-45B0-8066-A847BC0C8808}"/>
    <cellStyle name="Separador de milhares 2 2 2 2 2 5 2 5 3 2" xfId="22228" xr:uid="{4202B70B-CD8E-4A77-8BD0-8BBCAF24105E}"/>
    <cellStyle name="Separador de milhares 2 2 2 2 2 5 2 5 3 2 2" xfId="29094" xr:uid="{D0D1F4AE-6EB4-41F6-A04D-78C6708218EC}"/>
    <cellStyle name="Separador de milhares 2 2 2 2 2 5 2 5 3 3" xfId="29093" xr:uid="{50679FB9-6579-4DF5-A4A8-D31AA24D25BB}"/>
    <cellStyle name="Separador de milhares 2 2 2 2 2 5 2 5 4" xfId="29088" xr:uid="{6B08597C-96C6-4F32-8C78-AF61020A2152}"/>
    <cellStyle name="Separador de milhares 2 2 2 2 2 5 2 6" xfId="22229" xr:uid="{B046EDE8-3BED-4B0B-BE2A-A49C95B11545}"/>
    <cellStyle name="Separador de milhares 2 2 2 2 2 5 2 6 2" xfId="22230" xr:uid="{A5313EDC-B13C-491C-88D9-32BDBA1547B3}"/>
    <cellStyle name="Separador de milhares 2 2 2 2 2 5 2 6 2 2" xfId="22231" xr:uid="{C7CED76E-7359-43CE-8D84-D310F607F50B}"/>
    <cellStyle name="Separador de milhares 2 2 2 2 2 5 2 6 2 2 2" xfId="29097" xr:uid="{60736E32-FC4F-4D51-9BFD-26F9C820705E}"/>
    <cellStyle name="Separador de milhares 2 2 2 2 2 5 2 6 2 3" xfId="29096" xr:uid="{D2B8447F-0632-448E-92C2-6CD026EA5AD1}"/>
    <cellStyle name="Separador de milhares 2 2 2 2 2 5 2 6 3" xfId="29095" xr:uid="{A3715DC8-96C0-4763-82E4-F29AB3CC8869}"/>
    <cellStyle name="Separador de milhares 2 2 2 2 2 5 2 7" xfId="28899" xr:uid="{1F9A54AE-4A67-4F08-B1B9-284EE2135432}"/>
    <cellStyle name="Separador de milhares 2 2 2 2 2 5 3" xfId="22232" xr:uid="{FA567F55-9978-4629-AE17-CD3EAFCDF213}"/>
    <cellStyle name="Separador de milhares 2 2 2 2 2 5 3 2" xfId="22233" xr:uid="{0A3D72C4-CD8D-4E56-BB3D-1BBBA0BE66DF}"/>
    <cellStyle name="Separador de milhares 2 2 2 2 2 5 3 2 2" xfId="22234" xr:uid="{948E65F6-FD51-47DD-A417-BA023D9B68C0}"/>
    <cellStyle name="Separador de milhares 2 2 2 2 2 5 3 2 2 2" xfId="22235" xr:uid="{D74ADB06-F0DE-4C1C-886C-D05D6307ACA5}"/>
    <cellStyle name="Separador de milhares 2 2 2 2 2 5 3 2 2 2 2" xfId="22236" xr:uid="{1C1EAB4F-D297-4E8D-B675-6742D79A5563}"/>
    <cellStyle name="Separador de milhares 2 2 2 2 2 5 3 2 2 2 2 2" xfId="22237" xr:uid="{2DFB9FDA-AF9F-4244-A1B3-9F19C204FD1F}"/>
    <cellStyle name="Separador de milhares 2 2 2 2 2 5 3 2 2 2 2 2 2" xfId="22238" xr:uid="{39787654-9CB1-44EB-9186-AB7F7FC5F02E}"/>
    <cellStyle name="Separador de milhares 2 2 2 2 2 5 3 2 2 2 2 2 2 2" xfId="22239" xr:uid="{47D3BFC0-16A5-4D99-ABF2-4EFE65A85D8A}"/>
    <cellStyle name="Separador de milhares 2 2 2 2 2 5 3 2 2 2 2 2 2 2 2" xfId="22240" xr:uid="{2497F6FE-B13E-4D90-9D3E-4E6B5B96958C}"/>
    <cellStyle name="Separador de milhares 2 2 2 2 2 5 3 2 2 2 2 2 2 2 2 2" xfId="22241" xr:uid="{5D5B5193-644B-4878-BDB0-7CAE00144A21}"/>
    <cellStyle name="Separador de milhares 2 2 2 2 2 5 3 2 2 2 2 2 2 2 2 2 2" xfId="29107" xr:uid="{6AFB6CD3-F82C-4319-9E21-DA55B6FD257C}"/>
    <cellStyle name="Separador de milhares 2 2 2 2 2 5 3 2 2 2 2 2 2 2 2 3" xfId="29106" xr:uid="{93C975B3-968A-4335-8FBF-C1745518192E}"/>
    <cellStyle name="Separador de milhares 2 2 2 2 2 5 3 2 2 2 2 2 2 2 3" xfId="29105" xr:uid="{2CCC76AA-3EB3-4CA7-AC0A-801B54D595F0}"/>
    <cellStyle name="Separador de milhares 2 2 2 2 2 5 3 2 2 2 2 2 2 3" xfId="29104" xr:uid="{C00BECFA-4A63-452E-A5B9-6E36AD6CA263}"/>
    <cellStyle name="Separador de milhares 2 2 2 2 2 5 3 2 2 2 2 2 3" xfId="22242" xr:uid="{CE2BDD18-D021-425C-8598-FEDC65BAD67D}"/>
    <cellStyle name="Separador de milhares 2 2 2 2 2 5 3 2 2 2 2 2 3 2" xfId="22243" xr:uid="{A09FBA31-0C03-41A5-AD81-C943515E8178}"/>
    <cellStyle name="Separador de milhares 2 2 2 2 2 5 3 2 2 2 2 2 3 2 2" xfId="29109" xr:uid="{DF551FDB-28BB-4528-9CA2-C866EC933472}"/>
    <cellStyle name="Separador de milhares 2 2 2 2 2 5 3 2 2 2 2 2 3 3" xfId="29108" xr:uid="{6F7F8F37-8CBF-4F77-A8BC-4AB5AF2F7BD2}"/>
    <cellStyle name="Separador de milhares 2 2 2 2 2 5 3 2 2 2 2 2 4" xfId="29103" xr:uid="{222C10FB-B5E0-4036-A7DE-FFC804BF17F1}"/>
    <cellStyle name="Separador de milhares 2 2 2 2 2 5 3 2 2 2 2 3" xfId="22244" xr:uid="{6444F49C-012E-470B-87D4-D360303FDE05}"/>
    <cellStyle name="Separador de milhares 2 2 2 2 2 5 3 2 2 2 2 3 2" xfId="22245" xr:uid="{53B80BEE-44D5-41F4-BC6B-91CC04E3CCC3}"/>
    <cellStyle name="Separador de milhares 2 2 2 2 2 5 3 2 2 2 2 3 2 2" xfId="22246" xr:uid="{1E418497-1B60-4F5B-B715-472BE5FC100A}"/>
    <cellStyle name="Separador de milhares 2 2 2 2 2 5 3 2 2 2 2 3 2 2 2" xfId="29112" xr:uid="{0052224B-84C3-420A-BFB7-E2ECFDC912CF}"/>
    <cellStyle name="Separador de milhares 2 2 2 2 2 5 3 2 2 2 2 3 2 3" xfId="29111" xr:uid="{12D8A632-7AA9-486F-8AA4-7CCC1F918812}"/>
    <cellStyle name="Separador de milhares 2 2 2 2 2 5 3 2 2 2 2 3 3" xfId="29110" xr:uid="{B51D3BE4-ED2D-46B6-ADE9-7FC832AA7488}"/>
    <cellStyle name="Separador de milhares 2 2 2 2 2 5 3 2 2 2 2 4" xfId="29102" xr:uid="{CEB35533-9F54-46EA-B2B0-0A8C9C0B80F3}"/>
    <cellStyle name="Separador de milhares 2 2 2 2 2 5 3 2 2 2 3" xfId="22247" xr:uid="{07A0DE14-D85B-466B-852E-2DDB48F4FFB0}"/>
    <cellStyle name="Separador de milhares 2 2 2 2 2 5 3 2 2 2 3 2" xfId="22248" xr:uid="{D2104DFD-9635-43BB-9CB8-69A4EB601B91}"/>
    <cellStyle name="Separador de milhares 2 2 2 2 2 5 3 2 2 2 3 2 2" xfId="22249" xr:uid="{A797BC19-40AD-4F90-9CD5-F81639729234}"/>
    <cellStyle name="Separador de milhares 2 2 2 2 2 5 3 2 2 2 3 2 2 2" xfId="22250" xr:uid="{44197A86-F988-4FF6-AF81-0EE2B8F03BD0}"/>
    <cellStyle name="Separador de milhares 2 2 2 2 2 5 3 2 2 2 3 2 2 2 2" xfId="29116" xr:uid="{2972C1F7-E435-4EE0-B84E-C25EB180DAE1}"/>
    <cellStyle name="Separador de milhares 2 2 2 2 2 5 3 2 2 2 3 2 2 3" xfId="29115" xr:uid="{59CC64FD-7E81-4380-B7A3-F2FDBB8BDFC8}"/>
    <cellStyle name="Separador de milhares 2 2 2 2 2 5 3 2 2 2 3 2 3" xfId="29114" xr:uid="{991E9B07-F86D-40AA-8694-8733047ABA9B}"/>
    <cellStyle name="Separador de milhares 2 2 2 2 2 5 3 2 2 2 3 3" xfId="29113" xr:uid="{AAFA3539-1DC2-43E9-B9CC-3A07DF0BFFB8}"/>
    <cellStyle name="Separador de milhares 2 2 2 2 2 5 3 2 2 2 4" xfId="22251" xr:uid="{248BBFD2-CEAB-4E45-A837-B50708C15F2F}"/>
    <cellStyle name="Separador de milhares 2 2 2 2 2 5 3 2 2 2 4 2" xfId="22252" xr:uid="{C496D4CB-1416-4C6E-B459-E0823444E5D7}"/>
    <cellStyle name="Separador de milhares 2 2 2 2 2 5 3 2 2 2 4 2 2" xfId="29118" xr:uid="{FDB91572-AB4D-4008-8820-673CCB2797F7}"/>
    <cellStyle name="Separador de milhares 2 2 2 2 2 5 3 2 2 2 4 3" xfId="29117" xr:uid="{64A787B6-D4F8-4947-A582-066004F4ADB4}"/>
    <cellStyle name="Separador de milhares 2 2 2 2 2 5 3 2 2 2 5" xfId="29101" xr:uid="{1FCC34DE-E856-4353-959F-90F8879429F9}"/>
    <cellStyle name="Separador de milhares 2 2 2 2 2 5 3 2 2 3" xfId="22253" xr:uid="{AC8A341E-ABFB-451C-B3B3-C935A3282FFC}"/>
    <cellStyle name="Separador de milhares 2 2 2 2 2 5 3 2 2 3 2" xfId="22254" xr:uid="{4AF57ED5-D840-49CB-8E31-4A0575241828}"/>
    <cellStyle name="Separador de milhares 2 2 2 2 2 5 3 2 2 3 2 2" xfId="22255" xr:uid="{FC2231AF-44B0-4EAE-893E-36E02E73755D}"/>
    <cellStyle name="Separador de milhares 2 2 2 2 2 5 3 2 2 3 2 2 2" xfId="22256" xr:uid="{C9BC7AD2-BEE1-4E89-B00C-03542DE4524E}"/>
    <cellStyle name="Separador de milhares 2 2 2 2 2 5 3 2 2 3 2 2 2 2" xfId="22257" xr:uid="{AAEA0111-385E-454A-A21C-7191850B91E7}"/>
    <cellStyle name="Separador de milhares 2 2 2 2 2 5 3 2 2 3 2 2 2 2 2" xfId="29123" xr:uid="{4208E932-0ED5-4114-81E2-7A9F2CFE57BD}"/>
    <cellStyle name="Separador de milhares 2 2 2 2 2 5 3 2 2 3 2 2 2 3" xfId="29122" xr:uid="{91EDBD75-068B-48D5-942A-7D6FB4DF2D87}"/>
    <cellStyle name="Separador de milhares 2 2 2 2 2 5 3 2 2 3 2 2 3" xfId="29121" xr:uid="{4D989E06-E49C-47C7-9C87-AA04A6F25191}"/>
    <cellStyle name="Separador de milhares 2 2 2 2 2 5 3 2 2 3 2 3" xfId="29120" xr:uid="{8B36ED77-7BD2-4699-806F-6D13F31CC518}"/>
    <cellStyle name="Separador de milhares 2 2 2 2 2 5 3 2 2 3 3" xfId="22258" xr:uid="{6C73434C-0938-4FDA-A468-D933C4A44D09}"/>
    <cellStyle name="Separador de milhares 2 2 2 2 2 5 3 2 2 3 3 2" xfId="22259" xr:uid="{887128A9-B14E-428C-A068-E0C4E9E465D0}"/>
    <cellStyle name="Separador de milhares 2 2 2 2 2 5 3 2 2 3 3 2 2" xfId="29125" xr:uid="{3E28E9A3-04EA-43C2-9885-15D84A2E8E06}"/>
    <cellStyle name="Separador de milhares 2 2 2 2 2 5 3 2 2 3 3 3" xfId="29124" xr:uid="{9BD1CA6D-F11E-4554-A6CC-88C6B27E8FE7}"/>
    <cellStyle name="Separador de milhares 2 2 2 2 2 5 3 2 2 3 4" xfId="29119" xr:uid="{C7A59DF8-0618-403F-A194-9B44A607432F}"/>
    <cellStyle name="Separador de milhares 2 2 2 2 2 5 3 2 2 4" xfId="22260" xr:uid="{D0164D4E-B10F-479B-B616-5E973318CCB5}"/>
    <cellStyle name="Separador de milhares 2 2 2 2 2 5 3 2 2 4 2" xfId="22261" xr:uid="{64CE7E46-3133-453E-AE20-96F6FA6B9C49}"/>
    <cellStyle name="Separador de milhares 2 2 2 2 2 5 3 2 2 4 2 2" xfId="22262" xr:uid="{7F0AF750-56D3-41AB-99F1-2D09AC9573A7}"/>
    <cellStyle name="Separador de milhares 2 2 2 2 2 5 3 2 2 4 2 2 2" xfId="29128" xr:uid="{7EB72596-8DB2-4107-890D-A0F7CC0D48D3}"/>
    <cellStyle name="Separador de milhares 2 2 2 2 2 5 3 2 2 4 2 3" xfId="29127" xr:uid="{6792D157-76EE-4B73-A1FD-D9023A370398}"/>
    <cellStyle name="Separador de milhares 2 2 2 2 2 5 3 2 2 4 3" xfId="29126" xr:uid="{88B068C9-60F4-447E-84E8-18E6ACA6C162}"/>
    <cellStyle name="Separador de milhares 2 2 2 2 2 5 3 2 2 5" xfId="29100" xr:uid="{327D2B92-E499-4981-AE4B-E7BB076DC929}"/>
    <cellStyle name="Separador de milhares 2 2 2 2 2 5 3 2 3" xfId="22263" xr:uid="{D5201465-D31D-4A7A-93A1-6989BA1A0CFF}"/>
    <cellStyle name="Separador de milhares 2 2 2 2 2 5 3 2 3 2" xfId="22264" xr:uid="{69029CFE-C573-4177-BFB5-799BB4BD3308}"/>
    <cellStyle name="Separador de milhares 2 2 2 2 2 5 3 2 3 2 2" xfId="22265" xr:uid="{20C24791-1F87-47BB-80D9-E17F8C98B763}"/>
    <cellStyle name="Separador de milhares 2 2 2 2 2 5 3 2 3 2 2 2" xfId="22266" xr:uid="{8CD48149-3A29-4CE4-BF0E-9D38480EC77F}"/>
    <cellStyle name="Separador de milhares 2 2 2 2 2 5 3 2 3 2 2 2 2" xfId="22267" xr:uid="{DD018681-53A7-4145-AAD6-A13B22A38A19}"/>
    <cellStyle name="Separador de milhares 2 2 2 2 2 5 3 2 3 2 2 2 2 2" xfId="22268" xr:uid="{86AD1C80-CB3C-433C-AA55-5C41A67717FA}"/>
    <cellStyle name="Separador de milhares 2 2 2 2 2 5 3 2 3 2 2 2 2 2 2" xfId="29134" xr:uid="{51132CDA-41CB-4A0C-B831-7D89E8D665C8}"/>
    <cellStyle name="Separador de milhares 2 2 2 2 2 5 3 2 3 2 2 2 2 3" xfId="29133" xr:uid="{A6938351-F551-4AD5-A427-70346A2F033D}"/>
    <cellStyle name="Separador de milhares 2 2 2 2 2 5 3 2 3 2 2 2 3" xfId="29132" xr:uid="{7DAB7B0A-F153-4CDF-BC94-FC1F5D921DE0}"/>
    <cellStyle name="Separador de milhares 2 2 2 2 2 5 3 2 3 2 2 3" xfId="29131" xr:uid="{1FAB2EB0-32E0-41DB-A944-47A527FED6D9}"/>
    <cellStyle name="Separador de milhares 2 2 2 2 2 5 3 2 3 2 3" xfId="22269" xr:uid="{4DA51CF3-BAF8-4FE2-8C25-C16814B88A00}"/>
    <cellStyle name="Separador de milhares 2 2 2 2 2 5 3 2 3 2 3 2" xfId="22270" xr:uid="{720C493B-80B1-46E5-9815-0FCF7BB0D7C0}"/>
    <cellStyle name="Separador de milhares 2 2 2 2 2 5 3 2 3 2 3 2 2" xfId="29136" xr:uid="{320193F2-13D4-4A8D-9909-2077A45861BE}"/>
    <cellStyle name="Separador de milhares 2 2 2 2 2 5 3 2 3 2 3 3" xfId="29135" xr:uid="{7E034E06-6CAC-45C0-82E3-9E1CD2B30D28}"/>
    <cellStyle name="Separador de milhares 2 2 2 2 2 5 3 2 3 2 4" xfId="29130" xr:uid="{3E921C4F-C1B4-4B0B-9C57-0F923BC558CD}"/>
    <cellStyle name="Separador de milhares 2 2 2 2 2 5 3 2 3 3" xfId="22271" xr:uid="{93C91269-AAE3-4424-9E72-00CCE6207946}"/>
    <cellStyle name="Separador de milhares 2 2 2 2 2 5 3 2 3 3 2" xfId="22272" xr:uid="{A2AC8D0E-1447-4374-A724-A04CBAA09E7B}"/>
    <cellStyle name="Separador de milhares 2 2 2 2 2 5 3 2 3 3 2 2" xfId="22273" xr:uid="{18CB89F0-4027-4868-B775-90DFDC19F085}"/>
    <cellStyle name="Separador de milhares 2 2 2 2 2 5 3 2 3 3 2 2 2" xfId="29139" xr:uid="{0D89E89B-0364-43CD-B813-9E9F7BDC0DCB}"/>
    <cellStyle name="Separador de milhares 2 2 2 2 2 5 3 2 3 3 2 3" xfId="29138" xr:uid="{43CB28A4-59E9-4FBE-93DD-33BC6ABAB28F}"/>
    <cellStyle name="Separador de milhares 2 2 2 2 2 5 3 2 3 3 3" xfId="29137" xr:uid="{E5545C44-638D-4C1E-A0F8-15155697D019}"/>
    <cellStyle name="Separador de milhares 2 2 2 2 2 5 3 2 3 4" xfId="29129" xr:uid="{22DB75E2-A4E0-4956-91E7-492456880767}"/>
    <cellStyle name="Separador de milhares 2 2 2 2 2 5 3 2 4" xfId="22274" xr:uid="{CE147514-056D-4C91-A183-6C953ECC51C0}"/>
    <cellStyle name="Separador de milhares 2 2 2 2 2 5 3 2 4 2" xfId="22275" xr:uid="{9F09E609-BD5C-461A-979B-88B6FE44A194}"/>
    <cellStyle name="Separador de milhares 2 2 2 2 2 5 3 2 4 2 2" xfId="22276" xr:uid="{8F3C4CED-5A3B-451B-A1DD-228932C30116}"/>
    <cellStyle name="Separador de milhares 2 2 2 2 2 5 3 2 4 2 2 2" xfId="22277" xr:uid="{BDF48C4D-A5E4-4DF3-BA72-EC77F3F9AA1B}"/>
    <cellStyle name="Separador de milhares 2 2 2 2 2 5 3 2 4 2 2 2 2" xfId="29143" xr:uid="{A20B7DD1-F2ED-4450-BE77-964B74378F41}"/>
    <cellStyle name="Separador de milhares 2 2 2 2 2 5 3 2 4 2 2 3" xfId="29142" xr:uid="{D8F59DB7-462D-4EC6-A506-02F1A83EB174}"/>
    <cellStyle name="Separador de milhares 2 2 2 2 2 5 3 2 4 2 3" xfId="29141" xr:uid="{5F86DD18-E2B7-4B51-9C1F-115343B551C8}"/>
    <cellStyle name="Separador de milhares 2 2 2 2 2 5 3 2 4 3" xfId="29140" xr:uid="{D3505238-C9B7-48AD-BF08-26648EB1BD4A}"/>
    <cellStyle name="Separador de milhares 2 2 2 2 2 5 3 2 5" xfId="22278" xr:uid="{903D8FB7-53B2-4DEC-B6EC-90C7BEE1CCC7}"/>
    <cellStyle name="Separador de milhares 2 2 2 2 2 5 3 2 5 2" xfId="22279" xr:uid="{323E84DB-E577-4359-81FE-905190E8E6C7}"/>
    <cellStyle name="Separador de milhares 2 2 2 2 2 5 3 2 5 2 2" xfId="29145" xr:uid="{74C0DC10-8576-4F9F-BF94-00DE496FA03B}"/>
    <cellStyle name="Separador de milhares 2 2 2 2 2 5 3 2 5 3" xfId="29144" xr:uid="{7984910D-E043-4804-8FCA-7ED7C5DFB0A9}"/>
    <cellStyle name="Separador de milhares 2 2 2 2 2 5 3 2 6" xfId="29099" xr:uid="{146E08D6-2E3D-4028-89E3-264FB46FB494}"/>
    <cellStyle name="Separador de milhares 2 2 2 2 2 5 3 3" xfId="22280" xr:uid="{3F0F70DE-3720-4970-9CF2-578291614885}"/>
    <cellStyle name="Separador de milhares 2 2 2 2 2 5 3 3 2" xfId="22281" xr:uid="{BE65F3DA-431B-46F5-A732-E6B62EFC500D}"/>
    <cellStyle name="Separador de milhares 2 2 2 2 2 5 3 3 2 2" xfId="22282" xr:uid="{144E96C9-4825-4979-8E2D-0D96B330FB0D}"/>
    <cellStyle name="Separador de milhares 2 2 2 2 2 5 3 3 2 2 2" xfId="22283" xr:uid="{DE3BB86A-7477-4025-8269-8009216D8F99}"/>
    <cellStyle name="Separador de milhares 2 2 2 2 2 5 3 3 2 2 2 2" xfId="22284" xr:uid="{5BFA944D-D352-4CCF-8638-707DA1F864AB}"/>
    <cellStyle name="Separador de milhares 2 2 2 2 2 5 3 3 2 2 2 2 2" xfId="22285" xr:uid="{CD1DE1B6-CCC5-4DD6-8479-76A4F9C9B8C2}"/>
    <cellStyle name="Separador de milhares 2 2 2 2 2 5 3 3 2 2 2 2 2 2" xfId="22286" xr:uid="{45675EA6-E502-4E60-8054-B364CDF6E7DC}"/>
    <cellStyle name="Separador de milhares 2 2 2 2 2 5 3 3 2 2 2 2 2 2 2" xfId="29152" xr:uid="{8EF931AE-15DB-4BF5-9CA2-2320DC42594B}"/>
    <cellStyle name="Separador de milhares 2 2 2 2 2 5 3 3 2 2 2 2 2 3" xfId="29151" xr:uid="{54D8BFF8-6907-46B6-8FD1-ACA997593004}"/>
    <cellStyle name="Separador de milhares 2 2 2 2 2 5 3 3 2 2 2 2 3" xfId="29150" xr:uid="{6EBF10B4-6EB8-44C4-B940-3F083371DFD5}"/>
    <cellStyle name="Separador de milhares 2 2 2 2 2 5 3 3 2 2 2 3" xfId="29149" xr:uid="{D036B02D-04AC-471B-A6F1-3B3C2A77BFB2}"/>
    <cellStyle name="Separador de milhares 2 2 2 2 2 5 3 3 2 2 3" xfId="22287" xr:uid="{454C6F99-ECBD-4320-8B7F-E2BAB214377D}"/>
    <cellStyle name="Separador de milhares 2 2 2 2 2 5 3 3 2 2 3 2" xfId="22288" xr:uid="{1DD4ABA9-FAB4-4674-A047-0EFC7C704AAF}"/>
    <cellStyle name="Separador de milhares 2 2 2 2 2 5 3 3 2 2 3 2 2" xfId="29154" xr:uid="{3F16CF25-D6E1-4E51-A4CB-B78E0241AFAA}"/>
    <cellStyle name="Separador de milhares 2 2 2 2 2 5 3 3 2 2 3 3" xfId="29153" xr:uid="{A2A84FE6-1080-47ED-A9E2-ED98BB1291D1}"/>
    <cellStyle name="Separador de milhares 2 2 2 2 2 5 3 3 2 2 4" xfId="29148" xr:uid="{EA62E79F-FAA5-48BE-BCAF-59263E66E93F}"/>
    <cellStyle name="Separador de milhares 2 2 2 2 2 5 3 3 2 3" xfId="22289" xr:uid="{6FC2BFF8-1E26-4F4B-A397-13D19296FF1F}"/>
    <cellStyle name="Separador de milhares 2 2 2 2 2 5 3 3 2 3 2" xfId="22290" xr:uid="{E13B384D-75CF-4C27-8689-729655C63A96}"/>
    <cellStyle name="Separador de milhares 2 2 2 2 2 5 3 3 2 3 2 2" xfId="22291" xr:uid="{696F6957-8C66-4C31-8676-5FA20FBC0CAA}"/>
    <cellStyle name="Separador de milhares 2 2 2 2 2 5 3 3 2 3 2 2 2" xfId="29157" xr:uid="{E4455DA0-44D6-460E-87ED-1E69715BA6C8}"/>
    <cellStyle name="Separador de milhares 2 2 2 2 2 5 3 3 2 3 2 3" xfId="29156" xr:uid="{6E55E0B4-3932-40A9-9731-135DD2642C7A}"/>
    <cellStyle name="Separador de milhares 2 2 2 2 2 5 3 3 2 3 3" xfId="29155" xr:uid="{9E9CB01D-C9BC-4D22-9574-5B28A62C5426}"/>
    <cellStyle name="Separador de milhares 2 2 2 2 2 5 3 3 2 4" xfId="29147" xr:uid="{90A5C5DA-43F5-42AD-A0FE-E4189F34D18B}"/>
    <cellStyle name="Separador de milhares 2 2 2 2 2 5 3 3 3" xfId="22292" xr:uid="{8BD0A0D2-EC9E-40C2-9C4E-9CF5776F402A}"/>
    <cellStyle name="Separador de milhares 2 2 2 2 2 5 3 3 3 2" xfId="22293" xr:uid="{FB1CCEFF-CC2A-4249-ADC8-4EB25BCA560D}"/>
    <cellStyle name="Separador de milhares 2 2 2 2 2 5 3 3 3 2 2" xfId="22294" xr:uid="{31E44A4C-CB2A-45E3-981E-250F2A33FC0A}"/>
    <cellStyle name="Separador de milhares 2 2 2 2 2 5 3 3 3 2 2 2" xfId="22295" xr:uid="{156D7DCD-F92A-43EE-B0EC-92D42D71B3BF}"/>
    <cellStyle name="Separador de milhares 2 2 2 2 2 5 3 3 3 2 2 2 2" xfId="29161" xr:uid="{9B626987-0EE2-4383-8DE7-A4209DF06DA3}"/>
    <cellStyle name="Separador de milhares 2 2 2 2 2 5 3 3 3 2 2 3" xfId="29160" xr:uid="{920C11DE-14DD-45F5-8892-B4D640DA06CF}"/>
    <cellStyle name="Separador de milhares 2 2 2 2 2 5 3 3 3 2 3" xfId="29159" xr:uid="{02B0FDDA-6F5E-4D8E-96F1-CCF840D7F600}"/>
    <cellStyle name="Separador de milhares 2 2 2 2 2 5 3 3 3 3" xfId="29158" xr:uid="{8886E98D-8C3A-4D01-893B-E1E22AF61E8E}"/>
    <cellStyle name="Separador de milhares 2 2 2 2 2 5 3 3 4" xfId="22296" xr:uid="{B243C8B7-D369-4D13-A14B-93DF175CDB68}"/>
    <cellStyle name="Separador de milhares 2 2 2 2 2 5 3 3 4 2" xfId="22297" xr:uid="{048DA8D0-4FBA-446A-8784-4C909E0AE319}"/>
    <cellStyle name="Separador de milhares 2 2 2 2 2 5 3 3 4 2 2" xfId="29163" xr:uid="{4BA46A4A-4415-44B0-A896-44035F8F5D74}"/>
    <cellStyle name="Separador de milhares 2 2 2 2 2 5 3 3 4 3" xfId="29162" xr:uid="{B606C5A7-5D81-4A1C-B80D-62D433988BA7}"/>
    <cellStyle name="Separador de milhares 2 2 2 2 2 5 3 3 5" xfId="29146" xr:uid="{883A763F-C0C9-4C7E-B9C1-36E681F461C4}"/>
    <cellStyle name="Separador de milhares 2 2 2 2 2 5 3 4" xfId="22298" xr:uid="{4E8C45E0-2A4E-4C15-BBB2-8B86C9C3C84E}"/>
    <cellStyle name="Separador de milhares 2 2 2 2 2 5 3 4 2" xfId="22299" xr:uid="{5D939CCA-94AE-4E55-8D19-ACFB51D106E2}"/>
    <cellStyle name="Separador de milhares 2 2 2 2 2 5 3 4 2 2" xfId="22300" xr:uid="{71BFCD21-FD6B-47FA-A3CC-111C07715825}"/>
    <cellStyle name="Separador de milhares 2 2 2 2 2 5 3 4 2 2 2" xfId="22301" xr:uid="{F6ECE92C-8674-46D8-AE36-6FEE234A9479}"/>
    <cellStyle name="Separador de milhares 2 2 2 2 2 5 3 4 2 2 2 2" xfId="22302" xr:uid="{E88692AE-2D15-43AE-A64A-9BE967CF1860}"/>
    <cellStyle name="Separador de milhares 2 2 2 2 2 5 3 4 2 2 2 2 2" xfId="29168" xr:uid="{BE45D990-0A70-49BD-8F94-5989B013C8B1}"/>
    <cellStyle name="Separador de milhares 2 2 2 2 2 5 3 4 2 2 2 3" xfId="29167" xr:uid="{7AA9F4CE-83F0-4674-981F-4562543FEDF7}"/>
    <cellStyle name="Separador de milhares 2 2 2 2 2 5 3 4 2 2 3" xfId="29166" xr:uid="{DFA4BD0A-B1CE-4B52-9002-BE41EE2B2223}"/>
    <cellStyle name="Separador de milhares 2 2 2 2 2 5 3 4 2 3" xfId="29165" xr:uid="{9E368CE2-85B7-4666-A1FF-E73F41BA9B93}"/>
    <cellStyle name="Separador de milhares 2 2 2 2 2 5 3 4 3" xfId="22303" xr:uid="{0965E6DF-BC31-47C8-A084-CE16C98EE233}"/>
    <cellStyle name="Separador de milhares 2 2 2 2 2 5 3 4 3 2" xfId="22304" xr:uid="{D2EA0BEA-964C-46B4-98A8-41E7D94636E9}"/>
    <cellStyle name="Separador de milhares 2 2 2 2 2 5 3 4 3 2 2" xfId="29170" xr:uid="{A1B41A4C-93DF-4590-A961-1023667D24E5}"/>
    <cellStyle name="Separador de milhares 2 2 2 2 2 5 3 4 3 3" xfId="29169" xr:uid="{A1654AE8-BF30-4C78-9C96-51378D2AFE77}"/>
    <cellStyle name="Separador de milhares 2 2 2 2 2 5 3 4 4" xfId="29164" xr:uid="{7D4D8466-D909-499B-BA67-6AC156832D4D}"/>
    <cellStyle name="Separador de milhares 2 2 2 2 2 5 3 5" xfId="22305" xr:uid="{081C6C7E-8528-4CA3-9842-E43C54AF5A34}"/>
    <cellStyle name="Separador de milhares 2 2 2 2 2 5 3 5 2" xfId="22306" xr:uid="{9080689D-9AF3-403B-BBFC-BC727524E62B}"/>
    <cellStyle name="Separador de milhares 2 2 2 2 2 5 3 5 2 2" xfId="22307" xr:uid="{89193E44-E4EC-4726-ABE0-EA2C4DE4759A}"/>
    <cellStyle name="Separador de milhares 2 2 2 2 2 5 3 5 2 2 2" xfId="29173" xr:uid="{B51E2230-D65C-432D-B7AB-E21AD54AC4BE}"/>
    <cellStyle name="Separador de milhares 2 2 2 2 2 5 3 5 2 3" xfId="29172" xr:uid="{8B2F5E9E-45DD-4F64-9360-66B809762501}"/>
    <cellStyle name="Separador de milhares 2 2 2 2 2 5 3 5 3" xfId="29171" xr:uid="{514CB1BB-147C-41B3-9B9B-81ACAD8112C6}"/>
    <cellStyle name="Separador de milhares 2 2 2 2 2 5 3 6" xfId="29098" xr:uid="{EC7961AD-28D5-4EEB-A7CF-7C27A1B2505E}"/>
    <cellStyle name="Separador de milhares 2 2 2 2 2 5 4" xfId="22308" xr:uid="{67D9B99D-E0BD-4481-897A-3A93BFFB73C6}"/>
    <cellStyle name="Separador de milhares 2 2 2 2 2 5 4 2" xfId="22309" xr:uid="{A5377423-297F-440A-9FFC-9C725C5E763D}"/>
    <cellStyle name="Separador de milhares 2 2 2 2 2 5 4 2 2" xfId="22310" xr:uid="{EC5E8BAB-78FF-478E-93AD-E1691CBF0D6D}"/>
    <cellStyle name="Separador de milhares 2 2 2 2 2 5 4 2 2 2" xfId="22311" xr:uid="{F9B57BD6-F646-4080-930F-875FBE405189}"/>
    <cellStyle name="Separador de milhares 2 2 2 2 2 5 4 2 2 2 2" xfId="22312" xr:uid="{50DD0D47-617A-474D-BC75-C4CA7D924F20}"/>
    <cellStyle name="Separador de milhares 2 2 2 2 2 5 4 2 2 2 2 2" xfId="22313" xr:uid="{5A35D0A7-9EB7-43B9-9E91-CBCE3B28E1D3}"/>
    <cellStyle name="Separador de milhares 2 2 2 2 2 5 4 2 2 2 2 2 2" xfId="22314" xr:uid="{EF091DA5-846F-4245-99A4-531F43A610B0}"/>
    <cellStyle name="Separador de milhares 2 2 2 2 2 5 4 2 2 2 2 2 2 2" xfId="22315" xr:uid="{AC8E1E22-C802-4392-B221-75A507722880}"/>
    <cellStyle name="Separador de milhares 2 2 2 2 2 5 4 2 2 2 2 2 2 2 2" xfId="29181" xr:uid="{841001B9-456A-45F3-A0AF-D2D82761E304}"/>
    <cellStyle name="Separador de milhares 2 2 2 2 2 5 4 2 2 2 2 2 2 3" xfId="29180" xr:uid="{18972D07-D7FD-4445-A5D5-CD4587B43203}"/>
    <cellStyle name="Separador de milhares 2 2 2 2 2 5 4 2 2 2 2 2 3" xfId="29179" xr:uid="{A3D453CE-32DA-4C85-A39D-805C939F594C}"/>
    <cellStyle name="Separador de milhares 2 2 2 2 2 5 4 2 2 2 2 3" xfId="29178" xr:uid="{1DB4A1E8-E84C-4FA7-85D7-49A21D7F2DB9}"/>
    <cellStyle name="Separador de milhares 2 2 2 2 2 5 4 2 2 2 3" xfId="22316" xr:uid="{F11B22B6-8B49-42BE-8DB5-28245B68B741}"/>
    <cellStyle name="Separador de milhares 2 2 2 2 2 5 4 2 2 2 3 2" xfId="22317" xr:uid="{F6957617-E280-4CF7-A5BD-1AE1D10F8089}"/>
    <cellStyle name="Separador de milhares 2 2 2 2 2 5 4 2 2 2 3 2 2" xfId="29183" xr:uid="{7A44FDCE-0CA2-4932-9C13-9E0417AF4817}"/>
    <cellStyle name="Separador de milhares 2 2 2 2 2 5 4 2 2 2 3 3" xfId="29182" xr:uid="{02DB22FB-CBE6-47D6-9B06-B4C1EEBD8409}"/>
    <cellStyle name="Separador de milhares 2 2 2 2 2 5 4 2 2 2 4" xfId="29177" xr:uid="{7596B347-4EFE-4B29-9FD7-1FB56887C393}"/>
    <cellStyle name="Separador de milhares 2 2 2 2 2 5 4 2 2 3" xfId="22318" xr:uid="{D1092280-6071-4735-8EDB-A099DFA454D2}"/>
    <cellStyle name="Separador de milhares 2 2 2 2 2 5 4 2 2 3 2" xfId="22319" xr:uid="{AF2F4886-CF73-4901-9B66-48D6DC175C7B}"/>
    <cellStyle name="Separador de milhares 2 2 2 2 2 5 4 2 2 3 2 2" xfId="22320" xr:uid="{0D19FF54-FBB6-47EC-A0A9-37B503F74C2F}"/>
    <cellStyle name="Separador de milhares 2 2 2 2 2 5 4 2 2 3 2 2 2" xfId="29186" xr:uid="{6E811C70-3E4E-4FF1-8092-7636D9F1F281}"/>
    <cellStyle name="Separador de milhares 2 2 2 2 2 5 4 2 2 3 2 3" xfId="29185" xr:uid="{393B25F0-0CA3-4DBC-9BE5-028FE4C4CFF1}"/>
    <cellStyle name="Separador de milhares 2 2 2 2 2 5 4 2 2 3 3" xfId="29184" xr:uid="{F80A2D66-7B1D-4B55-BBDF-4D121F8A16AB}"/>
    <cellStyle name="Separador de milhares 2 2 2 2 2 5 4 2 2 4" xfId="29176" xr:uid="{222C928D-7F8F-4A85-812E-562AF9B1C658}"/>
    <cellStyle name="Separador de milhares 2 2 2 2 2 5 4 2 3" xfId="22321" xr:uid="{656A7B9E-E62F-40F1-94A2-1C8F996CD98D}"/>
    <cellStyle name="Separador de milhares 2 2 2 2 2 5 4 2 3 2" xfId="22322" xr:uid="{B95AF7FE-BF6A-4BBB-A840-7F8E5C1C8ED0}"/>
    <cellStyle name="Separador de milhares 2 2 2 2 2 5 4 2 3 2 2" xfId="22323" xr:uid="{C6DE8C70-1425-440B-93D8-C764880A68EE}"/>
    <cellStyle name="Separador de milhares 2 2 2 2 2 5 4 2 3 2 2 2" xfId="22324" xr:uid="{6D7BB78E-77F2-4564-9D99-F3DAD95B3295}"/>
    <cellStyle name="Separador de milhares 2 2 2 2 2 5 4 2 3 2 2 2 2" xfId="29190" xr:uid="{11DACC23-4A06-4E72-A89D-CA80CD46B888}"/>
    <cellStyle name="Separador de milhares 2 2 2 2 2 5 4 2 3 2 2 3" xfId="29189" xr:uid="{AFAD7FD2-54D8-4BEA-A767-323E39A51A7E}"/>
    <cellStyle name="Separador de milhares 2 2 2 2 2 5 4 2 3 2 3" xfId="29188" xr:uid="{CD6D43F1-394E-4A06-8DDC-C1967D707A01}"/>
    <cellStyle name="Separador de milhares 2 2 2 2 2 5 4 2 3 3" xfId="29187" xr:uid="{02D79F38-B9D5-4CC5-815D-44D5E6C8E4DB}"/>
    <cellStyle name="Separador de milhares 2 2 2 2 2 5 4 2 4" xfId="22325" xr:uid="{4827AFC0-3EEF-4336-AD08-4DC81B984A6B}"/>
    <cellStyle name="Separador de milhares 2 2 2 2 2 5 4 2 4 2" xfId="22326" xr:uid="{3997D7E1-3A2D-4E24-91AB-6319011054F8}"/>
    <cellStyle name="Separador de milhares 2 2 2 2 2 5 4 2 4 2 2" xfId="29192" xr:uid="{E5BD62F7-103E-4AEA-9965-5856E1201398}"/>
    <cellStyle name="Separador de milhares 2 2 2 2 2 5 4 2 4 3" xfId="29191" xr:uid="{7ADD1AB5-273F-46C2-B5A2-053EB49F110F}"/>
    <cellStyle name="Separador de milhares 2 2 2 2 2 5 4 2 5" xfId="29175" xr:uid="{1CE988BC-D73E-42D3-B3DB-32B1809FE6BF}"/>
    <cellStyle name="Separador de milhares 2 2 2 2 2 5 4 3" xfId="22327" xr:uid="{2886746F-762B-454C-9FF1-9E7D02849383}"/>
    <cellStyle name="Separador de milhares 2 2 2 2 2 5 4 3 2" xfId="22328" xr:uid="{54C887ED-8588-4DC9-B544-E6BA0EA08A15}"/>
    <cellStyle name="Separador de milhares 2 2 2 2 2 5 4 3 2 2" xfId="22329" xr:uid="{FDED05FF-EC66-4862-81CB-A71106B5A4B6}"/>
    <cellStyle name="Separador de milhares 2 2 2 2 2 5 4 3 2 2 2" xfId="22330" xr:uid="{F1B61787-5EB8-4F14-9548-3FC1352CA297}"/>
    <cellStyle name="Separador de milhares 2 2 2 2 2 5 4 3 2 2 2 2" xfId="22331" xr:uid="{0D0EB047-C239-43CD-8940-D7B9B4FC9FB3}"/>
    <cellStyle name="Separador de milhares 2 2 2 2 2 5 4 3 2 2 2 2 2" xfId="29197" xr:uid="{2F5ACCD6-40DF-4B1B-97A2-E2C7C708442F}"/>
    <cellStyle name="Separador de milhares 2 2 2 2 2 5 4 3 2 2 2 3" xfId="29196" xr:uid="{56ED5E10-EC8E-4D92-8C3B-CB66D36508AE}"/>
    <cellStyle name="Separador de milhares 2 2 2 2 2 5 4 3 2 2 3" xfId="29195" xr:uid="{33F21093-D45C-4FC2-9B61-130456C45A75}"/>
    <cellStyle name="Separador de milhares 2 2 2 2 2 5 4 3 2 3" xfId="29194" xr:uid="{2B611714-BE00-42E4-8B5D-C347667D7BD6}"/>
    <cellStyle name="Separador de milhares 2 2 2 2 2 5 4 3 3" xfId="22332" xr:uid="{E3BD5914-AB67-4A6C-BF15-BC9EAC3E8F57}"/>
    <cellStyle name="Separador de milhares 2 2 2 2 2 5 4 3 3 2" xfId="22333" xr:uid="{16690FBA-241B-4A12-9534-0FE965AEB11C}"/>
    <cellStyle name="Separador de milhares 2 2 2 2 2 5 4 3 3 2 2" xfId="29199" xr:uid="{83664C15-FB67-4228-97EE-D2163B529F56}"/>
    <cellStyle name="Separador de milhares 2 2 2 2 2 5 4 3 3 3" xfId="29198" xr:uid="{29BAE86E-DEEF-49FD-B6F9-9D5B0CD527CB}"/>
    <cellStyle name="Separador de milhares 2 2 2 2 2 5 4 3 4" xfId="29193" xr:uid="{9976B468-7481-4105-A877-69503F08F48A}"/>
    <cellStyle name="Separador de milhares 2 2 2 2 2 5 4 4" xfId="22334" xr:uid="{F310BAC4-871C-4093-A3FB-5757A08F7301}"/>
    <cellStyle name="Separador de milhares 2 2 2 2 2 5 4 4 2" xfId="22335" xr:uid="{4C3FF9CE-2880-4021-A857-C48803C6CBD5}"/>
    <cellStyle name="Separador de milhares 2 2 2 2 2 5 4 4 2 2" xfId="22336" xr:uid="{675C8264-8C27-4BC4-B978-6C63CE5CBC5C}"/>
    <cellStyle name="Separador de milhares 2 2 2 2 2 5 4 4 2 2 2" xfId="29202" xr:uid="{E3508D76-8107-439A-8D4B-8C21C6A633A9}"/>
    <cellStyle name="Separador de milhares 2 2 2 2 2 5 4 4 2 3" xfId="29201" xr:uid="{13F07728-B773-4CC9-A2F9-5A8395E0C6C6}"/>
    <cellStyle name="Separador de milhares 2 2 2 2 2 5 4 4 3" xfId="29200" xr:uid="{B74BDB9A-0088-48DD-94E8-3F8CF278B9F7}"/>
    <cellStyle name="Separador de milhares 2 2 2 2 2 5 4 5" xfId="29174" xr:uid="{7EA572FD-E46A-4B68-B1D5-304BE0128F27}"/>
    <cellStyle name="Separador de milhares 2 2 2 2 2 5 5" xfId="22337" xr:uid="{FF21250C-B0B6-43E5-85A9-B07B284C21BE}"/>
    <cellStyle name="Separador de milhares 2 2 2 2 2 5 5 2" xfId="22338" xr:uid="{93E642A8-B9BB-4024-903A-129C052B50F1}"/>
    <cellStyle name="Separador de milhares 2 2 2 2 2 5 5 2 2" xfId="22339" xr:uid="{F35CB15F-37B9-4415-A0A0-5032F87AB662}"/>
    <cellStyle name="Separador de milhares 2 2 2 2 2 5 5 2 2 2" xfId="22340" xr:uid="{5B1B30F4-67B8-42D8-BD36-9EF4EBC52B91}"/>
    <cellStyle name="Separador de milhares 2 2 2 2 2 5 5 2 2 2 2" xfId="22341" xr:uid="{F16E6AB6-717D-41FD-9B53-FA9A4E2524B9}"/>
    <cellStyle name="Separador de milhares 2 2 2 2 2 5 5 2 2 2 2 2" xfId="22342" xr:uid="{99DE31E1-764A-4141-9678-981272A71EEC}"/>
    <cellStyle name="Separador de milhares 2 2 2 2 2 5 5 2 2 2 2 2 2" xfId="29208" xr:uid="{C2E9361D-179C-4FBD-BE5C-86D0842367E3}"/>
    <cellStyle name="Separador de milhares 2 2 2 2 2 5 5 2 2 2 2 3" xfId="29207" xr:uid="{1430F633-27A7-4668-AD7E-6F05D27D33F5}"/>
    <cellStyle name="Separador de milhares 2 2 2 2 2 5 5 2 2 2 3" xfId="29206" xr:uid="{A851F480-7687-44FD-B897-E322A470FF27}"/>
    <cellStyle name="Separador de milhares 2 2 2 2 2 5 5 2 2 3" xfId="29205" xr:uid="{F05CA196-6805-4CE4-ABF0-99823BD11A3C}"/>
    <cellStyle name="Separador de milhares 2 2 2 2 2 5 5 2 3" xfId="22343" xr:uid="{F61A6584-8B0B-4C7C-9EF9-8F9936C4174D}"/>
    <cellStyle name="Separador de milhares 2 2 2 2 2 5 5 2 3 2" xfId="22344" xr:uid="{CA183742-3DCF-47B8-A2EF-48E6AFDF6E82}"/>
    <cellStyle name="Separador de milhares 2 2 2 2 2 5 5 2 3 2 2" xfId="29210" xr:uid="{BAE1B09B-ECC0-42A1-A38B-3904BF113466}"/>
    <cellStyle name="Separador de milhares 2 2 2 2 2 5 5 2 3 3" xfId="29209" xr:uid="{C7F5FE26-A9C8-4348-BC3F-83681BA20443}"/>
    <cellStyle name="Separador de milhares 2 2 2 2 2 5 5 2 4" xfId="29204" xr:uid="{F81E50F0-72E2-4464-924F-ACBE1C111350}"/>
    <cellStyle name="Separador de milhares 2 2 2 2 2 5 5 3" xfId="22345" xr:uid="{DD89D7BA-AB2D-4081-845C-6B6A32272E40}"/>
    <cellStyle name="Separador de milhares 2 2 2 2 2 5 5 3 2" xfId="22346" xr:uid="{7E33FF78-DD68-4CF4-90CD-6B60E2B1E9BD}"/>
    <cellStyle name="Separador de milhares 2 2 2 2 2 5 5 3 2 2" xfId="22347" xr:uid="{A34BB0B4-5C70-49ED-A09F-8D199D998CB1}"/>
    <cellStyle name="Separador de milhares 2 2 2 2 2 5 5 3 2 2 2" xfId="29213" xr:uid="{26DC2DB1-7F06-4C70-B915-02318DA7C6E7}"/>
    <cellStyle name="Separador de milhares 2 2 2 2 2 5 5 3 2 3" xfId="29212" xr:uid="{BB42DA14-A675-4185-938B-D114428D0FF5}"/>
    <cellStyle name="Separador de milhares 2 2 2 2 2 5 5 3 3" xfId="29211" xr:uid="{43E93978-6D94-4B51-ACEA-0B8B3D9A2282}"/>
    <cellStyle name="Separador de milhares 2 2 2 2 2 5 5 4" xfId="29203" xr:uid="{A1A55925-E52C-4B20-9A8F-59915AB131F9}"/>
    <cellStyle name="Separador de milhares 2 2 2 2 2 5 6" xfId="22348" xr:uid="{EA331B69-0F3A-4D05-B354-AB2FDA447415}"/>
    <cellStyle name="Separador de milhares 2 2 2 2 2 5 6 2" xfId="22349" xr:uid="{A90DDC01-2677-4825-8E9B-AD39D921D696}"/>
    <cellStyle name="Separador de milhares 2 2 2 2 2 5 6 2 2" xfId="22350" xr:uid="{3C4DEA17-E148-4500-8222-E6410FC493CF}"/>
    <cellStyle name="Separador de milhares 2 2 2 2 2 5 6 2 2 2" xfId="22351" xr:uid="{A48711D9-B778-4997-B107-4AE488E64744}"/>
    <cellStyle name="Separador de milhares 2 2 2 2 2 5 6 2 2 2 2" xfId="29217" xr:uid="{B3D90BAC-DF33-40BC-BAA8-F3FBD38B7C0E}"/>
    <cellStyle name="Separador de milhares 2 2 2 2 2 5 6 2 2 3" xfId="29216" xr:uid="{02E643F9-F7C7-4BA1-AB1D-0FF3D0BBEACD}"/>
    <cellStyle name="Separador de milhares 2 2 2 2 2 5 6 2 3" xfId="29215" xr:uid="{131158E9-25FD-43FB-B333-CC685C72059C}"/>
    <cellStyle name="Separador de milhares 2 2 2 2 2 5 6 3" xfId="29214" xr:uid="{DFB202C9-8A98-42E7-8AC9-4065D54EC0AF}"/>
    <cellStyle name="Separador de milhares 2 2 2 2 2 5 7" xfId="22352" xr:uid="{17B286FF-BDE0-40F1-B275-6CC56039A48E}"/>
    <cellStyle name="Separador de milhares 2 2 2 2 2 5 7 2" xfId="22353" xr:uid="{6B4DF189-94D8-4053-8C3B-EF549ECBF726}"/>
    <cellStyle name="Separador de milhares 2 2 2 2 2 5 7 2 2" xfId="29219" xr:uid="{36AF5820-56D9-4B25-8E4C-8F0A79FB2107}"/>
    <cellStyle name="Separador de milhares 2 2 2 2 2 5 7 3" xfId="29218" xr:uid="{B3F1DB7C-6F2E-4A8C-BBE5-EE7D5B2E6E1F}"/>
    <cellStyle name="Separador de milhares 2 2 2 2 2 5 8" xfId="28898" xr:uid="{AAF9A44E-B3A3-43AD-8C8D-186441BDCE31}"/>
    <cellStyle name="Separador de milhares 2 2 2 2 2 6" xfId="22354" xr:uid="{32328B2B-5DFF-4821-96D6-C0521B7A5532}"/>
    <cellStyle name="Separador de milhares 2 2 2 2 2 6 2" xfId="22355" xr:uid="{B9F5A915-D285-435F-8049-0995C118EDBE}"/>
    <cellStyle name="Separador de milhares 2 2 2 2 2 6 2 2" xfId="29221" xr:uid="{473DBA2A-27FA-494F-A9A9-8DA90518525B}"/>
    <cellStyle name="Separador de milhares 2 2 2 2 2 6 3" xfId="29220" xr:uid="{15439ABE-ACCC-4515-928E-DD1C1418E392}"/>
    <cellStyle name="Separador de milhares 2 2 2 2 2 7" xfId="22356" xr:uid="{A4E7D05C-FCD0-4139-B29A-0CE8D70CFA9C}"/>
    <cellStyle name="Separador de milhares 2 2 2 2 2 7 2" xfId="22357" xr:uid="{A2315977-2AA3-428E-AE13-189521AA04AB}"/>
    <cellStyle name="Separador de milhares 2 2 2 2 2 7 2 2" xfId="29223" xr:uid="{0DFA76D5-6272-4304-9270-914F522CBF28}"/>
    <cellStyle name="Separador de milhares 2 2 2 2 2 7 3" xfId="29222" xr:uid="{9D8037E4-E3BF-44AB-B24B-8B8FD4F1B681}"/>
    <cellStyle name="Separador de milhares 2 2 2 2 2 8" xfId="22358" xr:uid="{F2A7BC43-FEFF-401B-A362-6C40A3DDB0C7}"/>
    <cellStyle name="Separador de milhares 2 2 2 2 2 8 2" xfId="22359" xr:uid="{05044E42-8AE4-4D4E-BF20-461AD2EFED4C}"/>
    <cellStyle name="Separador de milhares 2 2 2 2 2 8 2 2" xfId="29225" xr:uid="{6E517FB5-6186-4BCD-BAE0-E2C4984AFED2}"/>
    <cellStyle name="Separador de milhares 2 2 2 2 2 8 3" xfId="29224" xr:uid="{6BB33A13-C127-4871-8968-D40FCEF6E5AE}"/>
    <cellStyle name="Separador de milhares 2 2 2 2 2 9" xfId="22360" xr:uid="{A0075C60-B4FE-4CB8-B68F-4471CFA8F83E}"/>
    <cellStyle name="Separador de milhares 2 2 2 2 2 9 2" xfId="22361" xr:uid="{B9888FB9-B114-4A8A-AB30-8D2EB2383DCB}"/>
    <cellStyle name="Separador de milhares 2 2 2 2 2 9 2 2" xfId="22362" xr:uid="{D3400839-81A5-4979-BDFB-87A8A2A3FE91}"/>
    <cellStyle name="Separador de milhares 2 2 2 2 2 9 2 2 2" xfId="22363" xr:uid="{A8A3012C-D292-44E5-82B0-0DE0A446982A}"/>
    <cellStyle name="Separador de milhares 2 2 2 2 2 9 2 2 2 2" xfId="22364" xr:uid="{C34BB87A-818B-4A63-9661-4A348B5E0113}"/>
    <cellStyle name="Separador de milhares 2 2 2 2 2 9 2 2 2 2 2" xfId="22365" xr:uid="{4228BA87-0745-4856-A345-8F11E7CB8BBD}"/>
    <cellStyle name="Separador de milhares 2 2 2 2 2 9 2 2 2 2 2 2" xfId="22366" xr:uid="{5EA15153-AF2E-4F5E-A1AF-4CC6BBAF4DE1}"/>
    <cellStyle name="Separador de milhares 2 2 2 2 2 9 2 2 2 2 2 2 2" xfId="22367" xr:uid="{A03E4047-205A-4E08-99E7-DD5A01792462}"/>
    <cellStyle name="Separador de milhares 2 2 2 2 2 9 2 2 2 2 2 2 2 2" xfId="22368" xr:uid="{9499B53B-E5D3-43C0-BAE9-937CE31CEB4F}"/>
    <cellStyle name="Separador de milhares 2 2 2 2 2 9 2 2 2 2 2 2 2 2 2" xfId="22369" xr:uid="{CB2C6F57-3F22-4BED-9D98-748EAA25255F}"/>
    <cellStyle name="Separador de milhares 2 2 2 2 2 9 2 2 2 2 2 2 2 2 2 2" xfId="22370" xr:uid="{DD2E1E7E-4C2B-4FAB-9198-9A65C285DB48}"/>
    <cellStyle name="Separador de milhares 2 2 2 2 2 9 2 2 2 2 2 2 2 2 2 2 2" xfId="29236" xr:uid="{13BB905A-74FA-4596-A556-7FEB3AEF5919}"/>
    <cellStyle name="Separador de milhares 2 2 2 2 2 9 2 2 2 2 2 2 2 2 2 3" xfId="29235" xr:uid="{A1EA3EB4-1C22-4245-B54F-5C0736C1B56B}"/>
    <cellStyle name="Separador de milhares 2 2 2 2 2 9 2 2 2 2 2 2 2 2 3" xfId="29234" xr:uid="{D1889D49-CE61-4F54-BBAC-3964AFCE5F54}"/>
    <cellStyle name="Separador de milhares 2 2 2 2 2 9 2 2 2 2 2 2 2 3" xfId="29233" xr:uid="{CEEFB178-4FC4-43B4-9B64-13DF573AFAB1}"/>
    <cellStyle name="Separador de milhares 2 2 2 2 2 9 2 2 2 2 2 2 3" xfId="22371" xr:uid="{5A4E351C-F391-42DC-A47A-C2E9436FC678}"/>
    <cellStyle name="Separador de milhares 2 2 2 2 2 9 2 2 2 2 2 2 3 2" xfId="22372" xr:uid="{6FCDC068-6C32-4C88-B952-F878BE912EFF}"/>
    <cellStyle name="Separador de milhares 2 2 2 2 2 9 2 2 2 2 2 2 3 2 2" xfId="29238" xr:uid="{DD4A8C57-45AE-41C6-B612-18E43F45CFC9}"/>
    <cellStyle name="Separador de milhares 2 2 2 2 2 9 2 2 2 2 2 2 3 3" xfId="29237" xr:uid="{ECB1FA1A-08DD-440E-89AD-5C32FFB34D74}"/>
    <cellStyle name="Separador de milhares 2 2 2 2 2 9 2 2 2 2 2 2 4" xfId="29232" xr:uid="{22D8DC12-134A-4704-A2CF-B0DFC23F2614}"/>
    <cellStyle name="Separador de milhares 2 2 2 2 2 9 2 2 2 2 2 3" xfId="22373" xr:uid="{1B96E227-7505-41D1-A79B-17421E62E7FD}"/>
    <cellStyle name="Separador de milhares 2 2 2 2 2 9 2 2 2 2 2 3 2" xfId="22374" xr:uid="{680CE8A2-180B-42AF-B4A9-BAD77218C000}"/>
    <cellStyle name="Separador de milhares 2 2 2 2 2 9 2 2 2 2 2 3 2 2" xfId="22375" xr:uid="{166979ED-51F7-4CAA-A334-BBD5B313C583}"/>
    <cellStyle name="Separador de milhares 2 2 2 2 2 9 2 2 2 2 2 3 2 2 2" xfId="29241" xr:uid="{AEEC98E5-6071-4800-BDC7-454E9CEDB04D}"/>
    <cellStyle name="Separador de milhares 2 2 2 2 2 9 2 2 2 2 2 3 2 3" xfId="29240" xr:uid="{858E7599-A619-4CAB-B92F-8773FB77A125}"/>
    <cellStyle name="Separador de milhares 2 2 2 2 2 9 2 2 2 2 2 3 3" xfId="29239" xr:uid="{80CDC6B2-10FF-44E3-BE0A-835C380250C5}"/>
    <cellStyle name="Separador de milhares 2 2 2 2 2 9 2 2 2 2 2 4" xfId="29231" xr:uid="{EAA66968-70EF-43E4-AAA6-B04EF128699C}"/>
    <cellStyle name="Separador de milhares 2 2 2 2 2 9 2 2 2 2 3" xfId="22376" xr:uid="{1D65A8DB-95CF-4197-A39E-1362A5247E33}"/>
    <cellStyle name="Separador de milhares 2 2 2 2 2 9 2 2 2 2 3 2" xfId="22377" xr:uid="{696A9AFA-C91E-4237-B6D4-47268C83B046}"/>
    <cellStyle name="Separador de milhares 2 2 2 2 2 9 2 2 2 2 3 2 2" xfId="22378" xr:uid="{CF5E6398-073E-4B5A-96B5-0E5D85308E11}"/>
    <cellStyle name="Separador de milhares 2 2 2 2 2 9 2 2 2 2 3 2 2 2" xfId="22379" xr:uid="{8FFC5151-C165-4F29-A2E1-C4CDB1A28082}"/>
    <cellStyle name="Separador de milhares 2 2 2 2 2 9 2 2 2 2 3 2 2 2 2" xfId="29245" xr:uid="{30330454-5451-42A1-B6E1-0E19B4CE3FE5}"/>
    <cellStyle name="Separador de milhares 2 2 2 2 2 9 2 2 2 2 3 2 2 3" xfId="29244" xr:uid="{FF0520A8-9497-4793-8938-526541CA2C04}"/>
    <cellStyle name="Separador de milhares 2 2 2 2 2 9 2 2 2 2 3 2 3" xfId="29243" xr:uid="{FE1BCE7E-DB28-4113-A6DC-DDA8B0DC19D3}"/>
    <cellStyle name="Separador de milhares 2 2 2 2 2 9 2 2 2 2 3 3" xfId="29242" xr:uid="{0DACDEB9-B79B-4D07-AA32-886447464744}"/>
    <cellStyle name="Separador de milhares 2 2 2 2 2 9 2 2 2 2 4" xfId="22380" xr:uid="{186CB45C-354F-4091-B8C9-353692C27263}"/>
    <cellStyle name="Separador de milhares 2 2 2 2 2 9 2 2 2 2 4 2" xfId="22381" xr:uid="{8F80C000-8608-4428-9F97-65A6C5EBD44D}"/>
    <cellStyle name="Separador de milhares 2 2 2 2 2 9 2 2 2 2 4 2 2" xfId="29247" xr:uid="{C43393DE-8389-4ED8-AC64-FC1277AECB77}"/>
    <cellStyle name="Separador de milhares 2 2 2 2 2 9 2 2 2 2 4 3" xfId="29246" xr:uid="{32AA5CEA-9ABD-4A35-BA5E-F4DBBF149B52}"/>
    <cellStyle name="Separador de milhares 2 2 2 2 2 9 2 2 2 2 5" xfId="29230" xr:uid="{4062B095-A68F-43E5-93D9-7E74CF1350E4}"/>
    <cellStyle name="Separador de milhares 2 2 2 2 2 9 2 2 2 3" xfId="22382" xr:uid="{BFDA024B-3CA8-4DEF-A0F3-45DDFB9A8BB3}"/>
    <cellStyle name="Separador de milhares 2 2 2 2 2 9 2 2 2 3 2" xfId="22383" xr:uid="{8F41B281-843E-48F3-A565-73A584AE9644}"/>
    <cellStyle name="Separador de milhares 2 2 2 2 2 9 2 2 2 3 2 2" xfId="22384" xr:uid="{8A47A190-693D-411D-A04D-96C2E7C4734A}"/>
    <cellStyle name="Separador de milhares 2 2 2 2 2 9 2 2 2 3 2 2 2" xfId="22385" xr:uid="{2B3F0A3E-65B6-4D10-98D3-935BC3612335}"/>
    <cellStyle name="Separador de milhares 2 2 2 2 2 9 2 2 2 3 2 2 2 2" xfId="22386" xr:uid="{12F01ADC-3E83-478B-B269-2C9CAA4D7679}"/>
    <cellStyle name="Separador de milhares 2 2 2 2 2 9 2 2 2 3 2 2 2 2 2" xfId="29252" xr:uid="{E27C02BD-F5F2-44E3-BB0B-F63CA57235E2}"/>
    <cellStyle name="Separador de milhares 2 2 2 2 2 9 2 2 2 3 2 2 2 3" xfId="29251" xr:uid="{0796AE39-47A5-443F-894C-60318FACB761}"/>
    <cellStyle name="Separador de milhares 2 2 2 2 2 9 2 2 2 3 2 2 3" xfId="29250" xr:uid="{C042D506-A044-427C-B89D-B4AE6722DBCA}"/>
    <cellStyle name="Separador de milhares 2 2 2 2 2 9 2 2 2 3 2 3" xfId="29249" xr:uid="{E4569656-A599-4D36-9263-26938CAD470D}"/>
    <cellStyle name="Separador de milhares 2 2 2 2 2 9 2 2 2 3 3" xfId="22387" xr:uid="{08FA571B-5568-4B13-9208-1123EF7F4C66}"/>
    <cellStyle name="Separador de milhares 2 2 2 2 2 9 2 2 2 3 3 2" xfId="22388" xr:uid="{4888F4F5-CAAE-4AF8-A42C-20DB3619CEAF}"/>
    <cellStyle name="Separador de milhares 2 2 2 2 2 9 2 2 2 3 3 2 2" xfId="29254" xr:uid="{28F2FBFC-D46F-4A3F-8DF7-70D86F18FF0E}"/>
    <cellStyle name="Separador de milhares 2 2 2 2 2 9 2 2 2 3 3 3" xfId="29253" xr:uid="{930FEFA1-8A66-4C45-890E-92A61CD1D5B2}"/>
    <cellStyle name="Separador de milhares 2 2 2 2 2 9 2 2 2 3 4" xfId="29248" xr:uid="{970D71EE-D0DB-49D0-A810-DE9C30A80113}"/>
    <cellStyle name="Separador de milhares 2 2 2 2 2 9 2 2 2 4" xfId="22389" xr:uid="{9AAD87AD-BEC8-40A1-91BE-93DA4173F8C3}"/>
    <cellStyle name="Separador de milhares 2 2 2 2 2 9 2 2 2 4 2" xfId="22390" xr:uid="{1DE18CA3-93DE-480E-AC6B-9AA43D030CFF}"/>
    <cellStyle name="Separador de milhares 2 2 2 2 2 9 2 2 2 4 2 2" xfId="22391" xr:uid="{F16A6D57-A5DF-40A3-B93C-00EF98E73181}"/>
    <cellStyle name="Separador de milhares 2 2 2 2 2 9 2 2 2 4 2 2 2" xfId="29257" xr:uid="{BBE135DD-6600-4349-BE75-E3D76F75B147}"/>
    <cellStyle name="Separador de milhares 2 2 2 2 2 9 2 2 2 4 2 3" xfId="29256" xr:uid="{170834B4-EB68-444C-841D-26661F6DACA4}"/>
    <cellStyle name="Separador de milhares 2 2 2 2 2 9 2 2 2 4 3" xfId="29255" xr:uid="{74F954EC-0C62-43C4-A885-46CC68730D2E}"/>
    <cellStyle name="Separador de milhares 2 2 2 2 2 9 2 2 2 5" xfId="29229" xr:uid="{5B66960B-2208-49D5-ADCE-E8E2B0C97877}"/>
    <cellStyle name="Separador de milhares 2 2 2 2 2 9 2 2 3" xfId="22392" xr:uid="{967BB167-73F2-4703-8CF2-CE3D7A9BE38E}"/>
    <cellStyle name="Separador de milhares 2 2 2 2 2 9 2 2 3 2" xfId="22393" xr:uid="{BC130087-D7D3-499E-BCB1-CFEB88A16021}"/>
    <cellStyle name="Separador de milhares 2 2 2 2 2 9 2 2 3 2 2" xfId="22394" xr:uid="{A4141F93-050C-46FA-8737-FE917AEDD6F6}"/>
    <cellStyle name="Separador de milhares 2 2 2 2 2 9 2 2 3 2 2 2" xfId="22395" xr:uid="{D65DDBDA-2F46-402F-9997-4137480BE57B}"/>
    <cellStyle name="Separador de milhares 2 2 2 2 2 9 2 2 3 2 2 2 2" xfId="22396" xr:uid="{32DBFCE1-CF45-4111-BA5B-F5BB7B8F3E91}"/>
    <cellStyle name="Separador de milhares 2 2 2 2 2 9 2 2 3 2 2 2 2 2" xfId="22397" xr:uid="{62ACADDC-5797-41B7-8E15-1C7EA99DC687}"/>
    <cellStyle name="Separador de milhares 2 2 2 2 2 9 2 2 3 2 2 2 2 2 2" xfId="29263" xr:uid="{666A012E-8986-4223-A938-49A3C7336632}"/>
    <cellStyle name="Separador de milhares 2 2 2 2 2 9 2 2 3 2 2 2 2 3" xfId="29262" xr:uid="{74F2A891-FA66-43A3-AF33-0B90E5C6F4C7}"/>
    <cellStyle name="Separador de milhares 2 2 2 2 2 9 2 2 3 2 2 2 3" xfId="29261" xr:uid="{C8E7783E-C3D4-4175-B93D-0FBBCF2BB2F7}"/>
    <cellStyle name="Separador de milhares 2 2 2 2 2 9 2 2 3 2 2 3" xfId="29260" xr:uid="{4AD51BAB-D5D6-4EE2-A37F-38D6CE7CA5A3}"/>
    <cellStyle name="Separador de milhares 2 2 2 2 2 9 2 2 3 2 3" xfId="22398" xr:uid="{1EA757CE-B4CA-4B60-9EF7-D7CDE744BAA3}"/>
    <cellStyle name="Separador de milhares 2 2 2 2 2 9 2 2 3 2 3 2" xfId="22399" xr:uid="{BEEA5C14-5088-43E8-BCDC-D95814BC03B4}"/>
    <cellStyle name="Separador de milhares 2 2 2 2 2 9 2 2 3 2 3 2 2" xfId="29265" xr:uid="{C5AF5AB2-9DAD-404F-8A7E-EECE89F3E5A6}"/>
    <cellStyle name="Separador de milhares 2 2 2 2 2 9 2 2 3 2 3 3" xfId="29264" xr:uid="{559EE445-9BA0-4D8A-AA2C-B33040D05798}"/>
    <cellStyle name="Separador de milhares 2 2 2 2 2 9 2 2 3 2 4" xfId="29259" xr:uid="{CFEDC1A3-5208-4AC5-A9DB-85A05C02FF5E}"/>
    <cellStyle name="Separador de milhares 2 2 2 2 2 9 2 2 3 3" xfId="22400" xr:uid="{D18C752A-59CD-4C9E-AE68-13FA228A577F}"/>
    <cellStyle name="Separador de milhares 2 2 2 2 2 9 2 2 3 3 2" xfId="22401" xr:uid="{5EED06B8-C447-4370-A729-0AC2E56E5BE3}"/>
    <cellStyle name="Separador de milhares 2 2 2 2 2 9 2 2 3 3 2 2" xfId="22402" xr:uid="{C8D18E73-F8F6-4CA0-835A-E4F1F568EC17}"/>
    <cellStyle name="Separador de milhares 2 2 2 2 2 9 2 2 3 3 2 2 2" xfId="29268" xr:uid="{214128CB-3FBC-434D-955C-40A2520FF0C4}"/>
    <cellStyle name="Separador de milhares 2 2 2 2 2 9 2 2 3 3 2 3" xfId="29267" xr:uid="{252589D8-94BC-49C0-82BF-7459A7B8AEC9}"/>
    <cellStyle name="Separador de milhares 2 2 2 2 2 9 2 2 3 3 3" xfId="29266" xr:uid="{FF0A4C8F-548E-4DC5-90EF-96D978EBD61A}"/>
    <cellStyle name="Separador de milhares 2 2 2 2 2 9 2 2 3 4" xfId="29258" xr:uid="{2F9CEDC0-A8B1-4F9E-AB4E-C58E548D6CFB}"/>
    <cellStyle name="Separador de milhares 2 2 2 2 2 9 2 2 4" xfId="22403" xr:uid="{05B7F726-A609-4891-BBC0-30EFFE1F7C2F}"/>
    <cellStyle name="Separador de milhares 2 2 2 2 2 9 2 2 4 2" xfId="22404" xr:uid="{2D50CC7B-06A1-4921-982C-8C0B4CDE6FCD}"/>
    <cellStyle name="Separador de milhares 2 2 2 2 2 9 2 2 4 2 2" xfId="22405" xr:uid="{B787B314-DC6D-4C01-842A-A382D867A6DD}"/>
    <cellStyle name="Separador de milhares 2 2 2 2 2 9 2 2 4 2 2 2" xfId="22406" xr:uid="{F7A34EFA-8818-4056-A5A8-02218A8DC46E}"/>
    <cellStyle name="Separador de milhares 2 2 2 2 2 9 2 2 4 2 2 2 2" xfId="29272" xr:uid="{CB176DC7-BAD9-4DD9-AD84-7E50759FBD19}"/>
    <cellStyle name="Separador de milhares 2 2 2 2 2 9 2 2 4 2 2 3" xfId="29271" xr:uid="{4841A38E-C1B8-4FB2-BA26-E7D36A0FFDFB}"/>
    <cellStyle name="Separador de milhares 2 2 2 2 2 9 2 2 4 2 3" xfId="29270" xr:uid="{71FF668C-61B3-4F28-A2F5-B5B3B561F289}"/>
    <cellStyle name="Separador de milhares 2 2 2 2 2 9 2 2 4 3" xfId="29269" xr:uid="{C321C090-6495-42CC-947C-B0BA8D833639}"/>
    <cellStyle name="Separador de milhares 2 2 2 2 2 9 2 2 5" xfId="22407" xr:uid="{6E2C634D-A28E-440F-A5D6-357303E486E6}"/>
    <cellStyle name="Separador de milhares 2 2 2 2 2 9 2 2 5 2" xfId="22408" xr:uid="{8FB886C9-6B53-4E47-BEC6-76A6085701C8}"/>
    <cellStyle name="Separador de milhares 2 2 2 2 2 9 2 2 5 2 2" xfId="29274" xr:uid="{F1E21DFC-5B6A-4A32-ACA9-E6FE6326D306}"/>
    <cellStyle name="Separador de milhares 2 2 2 2 2 9 2 2 5 3" xfId="29273" xr:uid="{F0DD74D2-AE30-4A15-8F9A-5E61522D147D}"/>
    <cellStyle name="Separador de milhares 2 2 2 2 2 9 2 2 6" xfId="29228" xr:uid="{A63223AB-F4C1-4365-9B81-0C4D9249A71A}"/>
    <cellStyle name="Separador de milhares 2 2 2 2 2 9 2 3" xfId="22409" xr:uid="{C3073DF8-B1D1-4046-AB9D-78A0C2A88B8C}"/>
    <cellStyle name="Separador de milhares 2 2 2 2 2 9 2 3 2" xfId="22410" xr:uid="{9410E232-EB71-4FF4-9A9A-9223A2BA640B}"/>
    <cellStyle name="Separador de milhares 2 2 2 2 2 9 2 3 2 2" xfId="22411" xr:uid="{D929A32C-2E73-426F-9EBD-636BA02664DB}"/>
    <cellStyle name="Separador de milhares 2 2 2 2 2 9 2 3 2 2 2" xfId="22412" xr:uid="{FA547507-F31A-4436-AC8F-7404188D22E0}"/>
    <cellStyle name="Separador de milhares 2 2 2 2 2 9 2 3 2 2 2 2" xfId="22413" xr:uid="{877A641A-A537-43AC-9660-71F3FD60D290}"/>
    <cellStyle name="Separador de milhares 2 2 2 2 2 9 2 3 2 2 2 2 2" xfId="22414" xr:uid="{51EDE2B0-D828-4DBF-9B40-62DB4ACD3A26}"/>
    <cellStyle name="Separador de milhares 2 2 2 2 2 9 2 3 2 2 2 2 2 2" xfId="22415" xr:uid="{30C8148D-530A-4305-B492-45409326A147}"/>
    <cellStyle name="Separador de milhares 2 2 2 2 2 9 2 3 2 2 2 2 2 2 2" xfId="29281" xr:uid="{2ECAC60F-39A3-43AC-A55C-5625FD30FF3A}"/>
    <cellStyle name="Separador de milhares 2 2 2 2 2 9 2 3 2 2 2 2 2 3" xfId="29280" xr:uid="{30476ED4-AAFF-4411-BE98-1E60383A1827}"/>
    <cellStyle name="Separador de milhares 2 2 2 2 2 9 2 3 2 2 2 2 3" xfId="29279" xr:uid="{6365AC43-AB31-4AE9-9641-F1A98F761AF5}"/>
    <cellStyle name="Separador de milhares 2 2 2 2 2 9 2 3 2 2 2 3" xfId="29278" xr:uid="{929B35F1-6F5C-4BA7-A92C-243D6D79050F}"/>
    <cellStyle name="Separador de milhares 2 2 2 2 2 9 2 3 2 2 3" xfId="22416" xr:uid="{1D23B355-E717-44EF-96F1-28BA5BBEF194}"/>
    <cellStyle name="Separador de milhares 2 2 2 2 2 9 2 3 2 2 3 2" xfId="22417" xr:uid="{1CD7BE44-200B-4CD3-BC86-72C64829C26C}"/>
    <cellStyle name="Separador de milhares 2 2 2 2 2 9 2 3 2 2 3 2 2" xfId="29283" xr:uid="{50FA3E44-D892-45EE-BA1A-E99AD0A8E93D}"/>
    <cellStyle name="Separador de milhares 2 2 2 2 2 9 2 3 2 2 3 3" xfId="29282" xr:uid="{6F64985A-8776-4F63-8F88-2A6DD1563E14}"/>
    <cellStyle name="Separador de milhares 2 2 2 2 2 9 2 3 2 2 4" xfId="29277" xr:uid="{34F656C0-A756-447F-BD9A-B5EBEA309585}"/>
    <cellStyle name="Separador de milhares 2 2 2 2 2 9 2 3 2 3" xfId="22418" xr:uid="{9BD82756-9444-4248-982F-06CFEB016313}"/>
    <cellStyle name="Separador de milhares 2 2 2 2 2 9 2 3 2 3 2" xfId="22419" xr:uid="{673A60C8-A39D-4DD1-B307-ED0209E02A1B}"/>
    <cellStyle name="Separador de milhares 2 2 2 2 2 9 2 3 2 3 2 2" xfId="22420" xr:uid="{06A4702D-A740-46D0-BC5D-8B76E045571C}"/>
    <cellStyle name="Separador de milhares 2 2 2 2 2 9 2 3 2 3 2 2 2" xfId="29286" xr:uid="{B7B94100-BF45-4291-98A2-79141D8E4D0B}"/>
    <cellStyle name="Separador de milhares 2 2 2 2 2 9 2 3 2 3 2 3" xfId="29285" xr:uid="{4554749F-52BE-4DE6-A458-8899EF2FA6FD}"/>
    <cellStyle name="Separador de milhares 2 2 2 2 2 9 2 3 2 3 3" xfId="29284" xr:uid="{8E3CB5B4-8223-4BC9-BB3E-73928964556D}"/>
    <cellStyle name="Separador de milhares 2 2 2 2 2 9 2 3 2 4" xfId="29276" xr:uid="{C84D38B8-FB00-4E53-BC58-27A328732D19}"/>
    <cellStyle name="Separador de milhares 2 2 2 2 2 9 2 3 3" xfId="22421" xr:uid="{5D0338E1-B0A7-4056-A948-55EE66725EE6}"/>
    <cellStyle name="Separador de milhares 2 2 2 2 2 9 2 3 3 2" xfId="22422" xr:uid="{1B7196DA-2B46-4EE5-987C-F758E6A5020F}"/>
    <cellStyle name="Separador de milhares 2 2 2 2 2 9 2 3 3 2 2" xfId="22423" xr:uid="{2971A7CE-FC68-4C0B-8FD1-1A3A7D5DAB03}"/>
    <cellStyle name="Separador de milhares 2 2 2 2 2 9 2 3 3 2 2 2" xfId="22424" xr:uid="{4389B460-81C5-42A7-9628-51B742C6F411}"/>
    <cellStyle name="Separador de milhares 2 2 2 2 2 9 2 3 3 2 2 2 2" xfId="29290" xr:uid="{90C86A9E-5D14-46E3-B7E9-F79EB8060876}"/>
    <cellStyle name="Separador de milhares 2 2 2 2 2 9 2 3 3 2 2 3" xfId="29289" xr:uid="{BCEF4D0F-9525-4E8C-9883-4DA1AC9A9F8D}"/>
    <cellStyle name="Separador de milhares 2 2 2 2 2 9 2 3 3 2 3" xfId="29288" xr:uid="{1EB47F92-33C4-46FC-A1F1-36418551AE0A}"/>
    <cellStyle name="Separador de milhares 2 2 2 2 2 9 2 3 3 3" xfId="29287" xr:uid="{30345992-7797-4A93-A5D4-36ADC245F0A2}"/>
    <cellStyle name="Separador de milhares 2 2 2 2 2 9 2 3 4" xfId="22425" xr:uid="{BFB7DF01-FA2B-426E-BE83-D745C6F2B0B3}"/>
    <cellStyle name="Separador de milhares 2 2 2 2 2 9 2 3 4 2" xfId="22426" xr:uid="{67575A95-50A6-4DC7-8A9E-2D043DC3F648}"/>
    <cellStyle name="Separador de milhares 2 2 2 2 2 9 2 3 4 2 2" xfId="29292" xr:uid="{7B0181E8-14A4-44FF-9290-0EB5501B6C00}"/>
    <cellStyle name="Separador de milhares 2 2 2 2 2 9 2 3 4 3" xfId="29291" xr:uid="{47C0F12E-26EC-4C5B-B7F4-2CE45442AA4D}"/>
    <cellStyle name="Separador de milhares 2 2 2 2 2 9 2 3 5" xfId="29275" xr:uid="{339115C9-AC16-4DC4-B48F-33E2461799AD}"/>
    <cellStyle name="Separador de milhares 2 2 2 2 2 9 2 4" xfId="22427" xr:uid="{8F84CEEC-FD5F-4248-A900-6D6EB855797E}"/>
    <cellStyle name="Separador de milhares 2 2 2 2 2 9 2 4 2" xfId="22428" xr:uid="{2EE594F5-AA49-4164-A815-87C41A1DE9C5}"/>
    <cellStyle name="Separador de milhares 2 2 2 2 2 9 2 4 2 2" xfId="22429" xr:uid="{CC271655-5C96-414B-B0FC-417A68BD5EF9}"/>
    <cellStyle name="Separador de milhares 2 2 2 2 2 9 2 4 2 2 2" xfId="22430" xr:uid="{48A62C60-ED70-445A-8C8D-165CC4A25F63}"/>
    <cellStyle name="Separador de milhares 2 2 2 2 2 9 2 4 2 2 2 2" xfId="22431" xr:uid="{BD5D551B-7A5B-418A-A920-9C4DBC42DFFC}"/>
    <cellStyle name="Separador de milhares 2 2 2 2 2 9 2 4 2 2 2 2 2" xfId="29297" xr:uid="{5107F5BF-BA07-436C-8EB0-B75C38E15061}"/>
    <cellStyle name="Separador de milhares 2 2 2 2 2 9 2 4 2 2 2 3" xfId="29296" xr:uid="{070B832A-F911-4CB6-B7CB-067F3CCECF15}"/>
    <cellStyle name="Separador de milhares 2 2 2 2 2 9 2 4 2 2 3" xfId="29295" xr:uid="{689BCE5E-8356-4716-A229-D901F96D0174}"/>
    <cellStyle name="Separador de milhares 2 2 2 2 2 9 2 4 2 3" xfId="29294" xr:uid="{AA4E2936-1751-4939-B2D9-AB9262F6CE6E}"/>
    <cellStyle name="Separador de milhares 2 2 2 2 2 9 2 4 3" xfId="22432" xr:uid="{AAB28A0A-79D3-4EF8-A048-C41BCAC5C200}"/>
    <cellStyle name="Separador de milhares 2 2 2 2 2 9 2 4 3 2" xfId="22433" xr:uid="{6541F6D3-9678-45A7-B8E6-3B678F63F52C}"/>
    <cellStyle name="Separador de milhares 2 2 2 2 2 9 2 4 3 2 2" xfId="29299" xr:uid="{2E3B60E8-DF27-4947-B4DC-C6A1F523250F}"/>
    <cellStyle name="Separador de milhares 2 2 2 2 2 9 2 4 3 3" xfId="29298" xr:uid="{64BE595B-849B-4037-9921-99C6F9226E0A}"/>
    <cellStyle name="Separador de milhares 2 2 2 2 2 9 2 4 4" xfId="29293" xr:uid="{AD438069-92DB-415C-8F34-C80E29E1F431}"/>
    <cellStyle name="Separador de milhares 2 2 2 2 2 9 2 5" xfId="22434" xr:uid="{B02F708C-FA18-42DD-8008-CBCB34B07130}"/>
    <cellStyle name="Separador de milhares 2 2 2 2 2 9 2 5 2" xfId="22435" xr:uid="{324988EA-B178-460E-8A78-7AA78BC30D9B}"/>
    <cellStyle name="Separador de milhares 2 2 2 2 2 9 2 5 2 2" xfId="22436" xr:uid="{89AA1C37-3247-4E70-A885-52C162576365}"/>
    <cellStyle name="Separador de milhares 2 2 2 2 2 9 2 5 2 2 2" xfId="29302" xr:uid="{92B5E52B-D291-4BE7-8C05-00C93E52C35E}"/>
    <cellStyle name="Separador de milhares 2 2 2 2 2 9 2 5 2 3" xfId="29301" xr:uid="{BAE21EED-AA69-4229-A1FB-AC71310F1DD9}"/>
    <cellStyle name="Separador de milhares 2 2 2 2 2 9 2 5 3" xfId="29300" xr:uid="{E86FFBA8-B3CD-4FA5-BC93-1F66D99DAEFA}"/>
    <cellStyle name="Separador de milhares 2 2 2 2 2 9 2 6" xfId="29227" xr:uid="{3CBBFB6F-7097-42B6-A486-2B0121AC1848}"/>
    <cellStyle name="Separador de milhares 2 2 2 2 2 9 3" xfId="22437" xr:uid="{ED4A30A3-2FCA-4777-A1C7-F54B0FCB5B94}"/>
    <cellStyle name="Separador de milhares 2 2 2 2 2 9 3 2" xfId="22438" xr:uid="{65467E7F-B3C5-44B4-B444-B0779A63CA40}"/>
    <cellStyle name="Separador de milhares 2 2 2 2 2 9 3 2 2" xfId="22439" xr:uid="{A4CC6234-B32A-4494-AE74-DBB3520857D3}"/>
    <cellStyle name="Separador de milhares 2 2 2 2 2 9 3 2 2 2" xfId="22440" xr:uid="{C4E18A8E-B4A0-4396-951E-68414B2F73DD}"/>
    <cellStyle name="Separador de milhares 2 2 2 2 2 9 3 2 2 2 2" xfId="22441" xr:uid="{EA92EEF6-C7DF-491E-9AB7-8D78F3213BB2}"/>
    <cellStyle name="Separador de milhares 2 2 2 2 2 9 3 2 2 2 2 2" xfId="22442" xr:uid="{F0C4C644-54AA-431A-AB22-15BAF9E0082B}"/>
    <cellStyle name="Separador de milhares 2 2 2 2 2 9 3 2 2 2 2 2 2" xfId="22443" xr:uid="{C251A9E8-8BE7-4136-B988-ED8F0DD1F5AE}"/>
    <cellStyle name="Separador de milhares 2 2 2 2 2 9 3 2 2 2 2 2 2 2" xfId="22444" xr:uid="{38F52CCC-7402-4E55-BBB3-FAD8A93B7901}"/>
    <cellStyle name="Separador de milhares 2 2 2 2 2 9 3 2 2 2 2 2 2 2 2" xfId="29310" xr:uid="{EC7A790E-9946-47C1-8C0B-98516FA86868}"/>
    <cellStyle name="Separador de milhares 2 2 2 2 2 9 3 2 2 2 2 2 2 3" xfId="29309" xr:uid="{50BF8061-A43D-466E-8717-EE2BF09CC2F2}"/>
    <cellStyle name="Separador de milhares 2 2 2 2 2 9 3 2 2 2 2 2 3" xfId="29308" xr:uid="{AA31F23A-47F5-43C8-8453-D472153FDA52}"/>
    <cellStyle name="Separador de milhares 2 2 2 2 2 9 3 2 2 2 2 3" xfId="29307" xr:uid="{D7C123DB-BEF0-40E0-8535-290CC9DFA9B6}"/>
    <cellStyle name="Separador de milhares 2 2 2 2 2 9 3 2 2 2 3" xfId="22445" xr:uid="{D6288450-761D-4A59-83D1-11BFA8220E70}"/>
    <cellStyle name="Separador de milhares 2 2 2 2 2 9 3 2 2 2 3 2" xfId="22446" xr:uid="{ED564332-67AC-4DB3-B8B5-72B9A3ED00B2}"/>
    <cellStyle name="Separador de milhares 2 2 2 2 2 9 3 2 2 2 3 2 2" xfId="29312" xr:uid="{8EE861C8-E032-4BDA-AFA7-863F3CDB8812}"/>
    <cellStyle name="Separador de milhares 2 2 2 2 2 9 3 2 2 2 3 3" xfId="29311" xr:uid="{3ACDF9D7-E92C-4FDD-903B-06A279C3EBC6}"/>
    <cellStyle name="Separador de milhares 2 2 2 2 2 9 3 2 2 2 4" xfId="29306" xr:uid="{73043F0A-5CB3-4C3D-B67C-D7CB956F4949}"/>
    <cellStyle name="Separador de milhares 2 2 2 2 2 9 3 2 2 3" xfId="22447" xr:uid="{79CC4DB4-96A2-406F-8592-228101B4E99A}"/>
    <cellStyle name="Separador de milhares 2 2 2 2 2 9 3 2 2 3 2" xfId="22448" xr:uid="{7C5D3D2A-069A-4066-A6CA-55EB89CA3B23}"/>
    <cellStyle name="Separador de milhares 2 2 2 2 2 9 3 2 2 3 2 2" xfId="22449" xr:uid="{9919110A-C9EF-427A-882D-AE1E4F7BAC7A}"/>
    <cellStyle name="Separador de milhares 2 2 2 2 2 9 3 2 2 3 2 2 2" xfId="29315" xr:uid="{2B37D9A5-732D-4CC5-A221-940218785BFF}"/>
    <cellStyle name="Separador de milhares 2 2 2 2 2 9 3 2 2 3 2 3" xfId="29314" xr:uid="{24632905-F8A4-45C1-A1E3-44CE2105118D}"/>
    <cellStyle name="Separador de milhares 2 2 2 2 2 9 3 2 2 3 3" xfId="29313" xr:uid="{C64EF8AF-03D6-4004-B9D4-46538AD4843F}"/>
    <cellStyle name="Separador de milhares 2 2 2 2 2 9 3 2 2 4" xfId="29305" xr:uid="{427F45AE-098F-41E6-B5CA-15BA3FF7831B}"/>
    <cellStyle name="Separador de milhares 2 2 2 2 2 9 3 2 3" xfId="22450" xr:uid="{D73959AD-E8CA-4F46-A8FF-87855098A80F}"/>
    <cellStyle name="Separador de milhares 2 2 2 2 2 9 3 2 3 2" xfId="22451" xr:uid="{8B0B487A-4902-4F29-9B3A-5458A3F57CD9}"/>
    <cellStyle name="Separador de milhares 2 2 2 2 2 9 3 2 3 2 2" xfId="22452" xr:uid="{9947E9E3-ED18-44A8-96CC-DDC3E8C82808}"/>
    <cellStyle name="Separador de milhares 2 2 2 2 2 9 3 2 3 2 2 2" xfId="22453" xr:uid="{3B2F6728-28C6-4C2F-8D1A-357BC6A2ED4E}"/>
    <cellStyle name="Separador de milhares 2 2 2 2 2 9 3 2 3 2 2 2 2" xfId="29319" xr:uid="{F5B8581E-DC65-4268-8C2F-46461D7F1F16}"/>
    <cellStyle name="Separador de milhares 2 2 2 2 2 9 3 2 3 2 2 3" xfId="29318" xr:uid="{4BA849FF-3F33-4446-90BB-A6CB3B497BB1}"/>
    <cellStyle name="Separador de milhares 2 2 2 2 2 9 3 2 3 2 3" xfId="29317" xr:uid="{A9BE6E73-0B95-41F9-AA01-CA68E20C8D72}"/>
    <cellStyle name="Separador de milhares 2 2 2 2 2 9 3 2 3 3" xfId="29316" xr:uid="{670E564B-42D3-4794-93EC-9106A56C1946}"/>
    <cellStyle name="Separador de milhares 2 2 2 2 2 9 3 2 4" xfId="22454" xr:uid="{313C43BB-D4C5-45E0-9B7B-84F190A36BB5}"/>
    <cellStyle name="Separador de milhares 2 2 2 2 2 9 3 2 4 2" xfId="22455" xr:uid="{892658D1-ADB6-4BA6-8FE4-25375261C5AD}"/>
    <cellStyle name="Separador de milhares 2 2 2 2 2 9 3 2 4 2 2" xfId="29321" xr:uid="{39FA576D-2668-4423-9F58-A8E12A06047C}"/>
    <cellStyle name="Separador de milhares 2 2 2 2 2 9 3 2 4 3" xfId="29320" xr:uid="{B460033C-D8D8-497E-A0B2-8B81D6FB2E77}"/>
    <cellStyle name="Separador de milhares 2 2 2 2 2 9 3 2 5" xfId="29304" xr:uid="{1FDE7D23-1934-4D9A-8C31-889C952D4DA6}"/>
    <cellStyle name="Separador de milhares 2 2 2 2 2 9 3 3" xfId="22456" xr:uid="{6B85C533-1CF8-4800-B866-1D9485AF4ED3}"/>
    <cellStyle name="Separador de milhares 2 2 2 2 2 9 3 3 2" xfId="22457" xr:uid="{A9DCFD10-EF07-4BE4-9DC9-93D25433E954}"/>
    <cellStyle name="Separador de milhares 2 2 2 2 2 9 3 3 2 2" xfId="22458" xr:uid="{1F31DBA3-1511-4FD1-B75E-F85F391E357E}"/>
    <cellStyle name="Separador de milhares 2 2 2 2 2 9 3 3 2 2 2" xfId="22459" xr:uid="{27CB4A35-26AD-419F-A461-DA75AB9E2D64}"/>
    <cellStyle name="Separador de milhares 2 2 2 2 2 9 3 3 2 2 2 2" xfId="22460" xr:uid="{2ED1743B-7126-495B-8D63-1AAE2AD6B45D}"/>
    <cellStyle name="Separador de milhares 2 2 2 2 2 9 3 3 2 2 2 2 2" xfId="29326" xr:uid="{E53CFE47-0DF4-4A55-ACA3-81A520462863}"/>
    <cellStyle name="Separador de milhares 2 2 2 2 2 9 3 3 2 2 2 3" xfId="29325" xr:uid="{F99A6108-7E0E-47B3-B010-58362ACA2BC4}"/>
    <cellStyle name="Separador de milhares 2 2 2 2 2 9 3 3 2 2 3" xfId="29324" xr:uid="{4C2B7050-325C-41FA-84C6-17947F5CFE40}"/>
    <cellStyle name="Separador de milhares 2 2 2 2 2 9 3 3 2 3" xfId="29323" xr:uid="{5D7A9046-1A1C-4B85-8A65-04CC73C2E60D}"/>
    <cellStyle name="Separador de milhares 2 2 2 2 2 9 3 3 3" xfId="22461" xr:uid="{E1D23605-0FAD-4A83-BE10-FF5F8F940157}"/>
    <cellStyle name="Separador de milhares 2 2 2 2 2 9 3 3 3 2" xfId="22462" xr:uid="{223428FF-F092-45BA-B0D9-D8F45C096B9E}"/>
    <cellStyle name="Separador de milhares 2 2 2 2 2 9 3 3 3 2 2" xfId="29328" xr:uid="{62E4908B-C9F6-4A43-AEF2-C4C938975608}"/>
    <cellStyle name="Separador de milhares 2 2 2 2 2 9 3 3 3 3" xfId="29327" xr:uid="{A973BE12-4D56-4E3E-A080-315661D3C393}"/>
    <cellStyle name="Separador de milhares 2 2 2 2 2 9 3 3 4" xfId="29322" xr:uid="{BC9029FB-B6A6-4ED9-AC4F-3AE8A34CAA9B}"/>
    <cellStyle name="Separador de milhares 2 2 2 2 2 9 3 4" xfId="22463" xr:uid="{1C25AE89-44FE-41D5-8DF4-19768C4F01D2}"/>
    <cellStyle name="Separador de milhares 2 2 2 2 2 9 3 4 2" xfId="22464" xr:uid="{AC09ABE0-CABB-4738-A17B-AEB6C71A84B7}"/>
    <cellStyle name="Separador de milhares 2 2 2 2 2 9 3 4 2 2" xfId="22465" xr:uid="{F37F20BD-EA70-453B-B495-EAFD572A1F51}"/>
    <cellStyle name="Separador de milhares 2 2 2 2 2 9 3 4 2 2 2" xfId="29331" xr:uid="{926B3189-B72D-4021-BEC6-17D4DD139515}"/>
    <cellStyle name="Separador de milhares 2 2 2 2 2 9 3 4 2 3" xfId="29330" xr:uid="{9AE80ED8-ED6C-4300-B0C2-6C15322F54F8}"/>
    <cellStyle name="Separador de milhares 2 2 2 2 2 9 3 4 3" xfId="29329" xr:uid="{24122330-D985-4162-88CD-7A15C107EBF1}"/>
    <cellStyle name="Separador de milhares 2 2 2 2 2 9 3 5" xfId="29303" xr:uid="{50B7CF89-96D2-4540-B3C9-3F1060332326}"/>
    <cellStyle name="Separador de milhares 2 2 2 2 2 9 4" xfId="22466" xr:uid="{112F9A9B-00B1-454D-8805-AA06643B109B}"/>
    <cellStyle name="Separador de milhares 2 2 2 2 2 9 4 2" xfId="22467" xr:uid="{4C022010-9450-4588-B0A9-1BD138D0CA0A}"/>
    <cellStyle name="Separador de milhares 2 2 2 2 2 9 4 2 2" xfId="22468" xr:uid="{31130C3C-33CA-4DB4-B6D4-6652D628AB6B}"/>
    <cellStyle name="Separador de milhares 2 2 2 2 2 9 4 2 2 2" xfId="22469" xr:uid="{AD35CCD8-968B-49E0-B153-2747B0C4E976}"/>
    <cellStyle name="Separador de milhares 2 2 2 2 2 9 4 2 2 2 2" xfId="22470" xr:uid="{9580AFAC-279D-4031-82AE-BF8EECAEE58A}"/>
    <cellStyle name="Separador de milhares 2 2 2 2 2 9 4 2 2 2 2 2" xfId="22471" xr:uid="{9D556F8F-65F2-4467-8A2C-5CF21AB5C112}"/>
    <cellStyle name="Separador de milhares 2 2 2 2 2 9 4 2 2 2 2 2 2" xfId="29337" xr:uid="{5DCB1AAD-5E3A-460A-B672-8CA54F318D9F}"/>
    <cellStyle name="Separador de milhares 2 2 2 2 2 9 4 2 2 2 2 3" xfId="29336" xr:uid="{2A9E2A16-376E-4080-9678-C8E23571D4C3}"/>
    <cellStyle name="Separador de milhares 2 2 2 2 2 9 4 2 2 2 3" xfId="29335" xr:uid="{A5953A43-5428-4255-B49A-0BE81889147B}"/>
    <cellStyle name="Separador de milhares 2 2 2 2 2 9 4 2 2 3" xfId="29334" xr:uid="{DB6BFCFB-10ED-4227-A3EA-A44B4D061645}"/>
    <cellStyle name="Separador de milhares 2 2 2 2 2 9 4 2 3" xfId="22472" xr:uid="{FAE67972-581B-4F18-BACB-3375F21EC5C7}"/>
    <cellStyle name="Separador de milhares 2 2 2 2 2 9 4 2 3 2" xfId="22473" xr:uid="{067C1FDF-7F65-45D9-89F6-8A428E8BFC92}"/>
    <cellStyle name="Separador de milhares 2 2 2 2 2 9 4 2 3 2 2" xfId="29339" xr:uid="{005D8BE0-1945-40F2-8D28-2FDB4B585A14}"/>
    <cellStyle name="Separador de milhares 2 2 2 2 2 9 4 2 3 3" xfId="29338" xr:uid="{73FA840D-56C7-45B3-B5F6-151ED55AB149}"/>
    <cellStyle name="Separador de milhares 2 2 2 2 2 9 4 2 4" xfId="29333" xr:uid="{B9FFCB4E-4ACA-4323-9F1D-61E677EAE65D}"/>
    <cellStyle name="Separador de milhares 2 2 2 2 2 9 4 3" xfId="22474" xr:uid="{FB91BE8E-01DF-49AB-89D4-21ED48B25358}"/>
    <cellStyle name="Separador de milhares 2 2 2 2 2 9 4 3 2" xfId="22475" xr:uid="{1B17F020-550C-420A-939D-D0A63B2CA2F1}"/>
    <cellStyle name="Separador de milhares 2 2 2 2 2 9 4 3 2 2" xfId="22476" xr:uid="{029E3948-72C3-4C32-BA11-1F9974711527}"/>
    <cellStyle name="Separador de milhares 2 2 2 2 2 9 4 3 2 2 2" xfId="29342" xr:uid="{A92A4F40-71ED-4E13-BCAB-3779861C8250}"/>
    <cellStyle name="Separador de milhares 2 2 2 2 2 9 4 3 2 3" xfId="29341" xr:uid="{6E4C26CB-55F7-4626-BF4F-67278356B741}"/>
    <cellStyle name="Separador de milhares 2 2 2 2 2 9 4 3 3" xfId="29340" xr:uid="{03DF2E5E-8F89-4227-9BC6-166448815A3F}"/>
    <cellStyle name="Separador de milhares 2 2 2 2 2 9 4 4" xfId="29332" xr:uid="{F077AFCC-40B4-48D1-81FC-B72C6E5FFFE1}"/>
    <cellStyle name="Separador de milhares 2 2 2 2 2 9 5" xfId="22477" xr:uid="{E40752AD-B556-4411-95AF-F97618A145DA}"/>
    <cellStyle name="Separador de milhares 2 2 2 2 2 9 5 2" xfId="22478" xr:uid="{E272EB5B-D3A5-47F4-9823-3E16ED84C07D}"/>
    <cellStyle name="Separador de milhares 2 2 2 2 2 9 5 2 2" xfId="22479" xr:uid="{0631C17A-3011-45CD-A15A-9A9788063AE0}"/>
    <cellStyle name="Separador de milhares 2 2 2 2 2 9 5 2 2 2" xfId="22480" xr:uid="{0543DAE5-737B-40A9-8AE9-59CBFC476AAA}"/>
    <cellStyle name="Separador de milhares 2 2 2 2 2 9 5 2 2 2 2" xfId="29346" xr:uid="{0405BF33-A97E-4FFA-8677-321AF6F5836A}"/>
    <cellStyle name="Separador de milhares 2 2 2 2 2 9 5 2 2 3" xfId="29345" xr:uid="{F60E6990-CC15-416F-8905-C6BAB8AFDB5A}"/>
    <cellStyle name="Separador de milhares 2 2 2 2 2 9 5 2 3" xfId="29344" xr:uid="{3EA46141-ECD6-49F7-B148-DC52021D5B18}"/>
    <cellStyle name="Separador de milhares 2 2 2 2 2 9 5 3" xfId="29343" xr:uid="{6F1E625F-7C80-47A1-84B8-AA54EEE98582}"/>
    <cellStyle name="Separador de milhares 2 2 2 2 2 9 6" xfId="22481" xr:uid="{8479A582-FCBE-4B2A-BC3F-8724A3E101E0}"/>
    <cellStyle name="Separador de milhares 2 2 2 2 2 9 6 2" xfId="22482" xr:uid="{C71A31A2-77B8-48CC-8F78-FA1EEFD37F28}"/>
    <cellStyle name="Separador de milhares 2 2 2 2 2 9 6 2 2" xfId="29348" xr:uid="{FA65BD6B-E376-4738-AD13-98B288DF5D2F}"/>
    <cellStyle name="Separador de milhares 2 2 2 2 2 9 6 3" xfId="29347" xr:uid="{9ACADD93-648A-4154-85E9-8A9D128639EE}"/>
    <cellStyle name="Separador de milhares 2 2 2 2 2 9 7" xfId="29226" xr:uid="{78318056-A186-422D-8BCF-55E8952774A6}"/>
    <cellStyle name="Separador de milhares 2 2 2 2 3" xfId="22483" xr:uid="{73272586-D2E9-4D39-BB3D-A9FF811E53FA}"/>
    <cellStyle name="Separador de milhares 2 2 2 2 3 2" xfId="29349" xr:uid="{9A8B9C73-4BB4-4BFF-878D-E109B05D4745}"/>
    <cellStyle name="Separador de milhares 2 2 2 2 4" xfId="22484" xr:uid="{5ADB430D-5D7E-4252-BDF7-813D5AFE47F9}"/>
    <cellStyle name="Separador de milhares 2 2 2 2 4 2" xfId="22485" xr:uid="{FBD33C5B-ED51-4862-B8E3-281F81D207AA}"/>
    <cellStyle name="Separador de milhares 2 2 2 2 4 2 2" xfId="29351" xr:uid="{4E83F31F-9202-4C58-90B3-4D6CB79758C5}"/>
    <cellStyle name="Separador de milhares 2 2 2 2 4 3" xfId="29350" xr:uid="{5FDECC88-2D66-40C5-AC5A-B12ACF79959F}"/>
    <cellStyle name="Separador de milhares 2 2 2 2 5" xfId="22486" xr:uid="{307B40CB-5E0B-47F5-B41C-B605A0E6682F}"/>
    <cellStyle name="Separador de milhares 2 2 2 2 5 2" xfId="22487" xr:uid="{A003C70E-7A44-4E08-A3EA-37214ECBB5F5}"/>
    <cellStyle name="Separador de milhares 2 2 2 2 5 2 2" xfId="29353" xr:uid="{E4B0575A-D531-46B9-8866-F74358AAAF55}"/>
    <cellStyle name="Separador de milhares 2 2 2 2 5 3" xfId="29352" xr:uid="{C693EE46-54E3-4060-81EF-5E36E72FE6E1}"/>
    <cellStyle name="Separador de milhares 2 2 2 2 6" xfId="22488" xr:uid="{12701FAD-9FFF-4B7E-B7F6-E447CFE4FD2B}"/>
    <cellStyle name="Separador de milhares 2 2 2 2 6 2" xfId="22489" xr:uid="{F33C3886-F101-41AA-A318-82C0110A7BB3}"/>
    <cellStyle name="Separador de milhares 2 2 2 2 6 2 2" xfId="22490" xr:uid="{7F5918AC-078F-4B53-B3F3-ED05C7F36E6D}"/>
    <cellStyle name="Separador de milhares 2 2 2 2 6 2 2 2" xfId="22491" xr:uid="{09B7D002-F321-4E04-9CE1-A45BF2A8E73F}"/>
    <cellStyle name="Separador de milhares 2 2 2 2 6 2 2 2 2" xfId="22492" xr:uid="{F9E6DE2F-8D6E-4FD1-AFDF-B75F677F5910}"/>
    <cellStyle name="Separador de milhares 2 2 2 2 6 2 2 2 2 2" xfId="22493" xr:uid="{F4AD810D-67E5-4421-A83D-5B1A80BEB62D}"/>
    <cellStyle name="Separador de milhares 2 2 2 2 6 2 2 2 2 2 2" xfId="22494" xr:uid="{E3E57D77-0CDC-4DC2-8A20-EEF3F11779D6}"/>
    <cellStyle name="Separador de milhares 2 2 2 2 6 2 2 2 2 2 2 2" xfId="22495" xr:uid="{D824A39A-7B27-4C9E-92C8-861AEA98138B}"/>
    <cellStyle name="Separador de milhares 2 2 2 2 6 2 2 2 2 2 2 2 2" xfId="22496" xr:uid="{708CA629-ABFA-4ADE-B81C-B61B15270655}"/>
    <cellStyle name="Separador de milhares 2 2 2 2 6 2 2 2 2 2 2 2 2 2" xfId="22497" xr:uid="{BC523A88-9DCE-45E2-B867-3CFA519360C4}"/>
    <cellStyle name="Separador de milhares 2 2 2 2 6 2 2 2 2 2 2 2 2 2 2" xfId="22498" xr:uid="{0FB3725E-6915-4BCE-9072-17C6972C0F14}"/>
    <cellStyle name="Separador de milhares 2 2 2 2 6 2 2 2 2 2 2 2 2 2 2 2" xfId="22499" xr:uid="{AEA7300B-2527-4503-B743-38DD1051AA79}"/>
    <cellStyle name="Separador de milhares 2 2 2 2 6 2 2 2 2 2 2 2 2 2 2 2 2" xfId="29365" xr:uid="{A1E566DE-11CB-45A3-9EF6-0F9AEA8F96BC}"/>
    <cellStyle name="Separador de milhares 2 2 2 2 6 2 2 2 2 2 2 2 2 2 2 3" xfId="29364" xr:uid="{81D66BEF-CB4A-427D-B7F9-D91616E6ABE4}"/>
    <cellStyle name="Separador de milhares 2 2 2 2 6 2 2 2 2 2 2 2 2 2 3" xfId="29363" xr:uid="{5ABDDDE6-ACFF-487A-B512-274B99E85DE5}"/>
    <cellStyle name="Separador de milhares 2 2 2 2 6 2 2 2 2 2 2 2 2 3" xfId="22500" xr:uid="{4A1CA084-803F-483E-8FEC-B00EBB75FA0C}"/>
    <cellStyle name="Separador de milhares 2 2 2 2 6 2 2 2 2 2 2 2 2 3 2" xfId="29366" xr:uid="{92E0315A-DC8C-4FB2-A7F1-4D59BE76C82E}"/>
    <cellStyle name="Separador de milhares 2 2 2 2 6 2 2 2 2 2 2 2 2 4" xfId="29362" xr:uid="{F7ED021E-1AF2-498F-8483-1021FA7684D3}"/>
    <cellStyle name="Separador de milhares 2 2 2 2 6 2 2 2 2 2 2 2 3" xfId="22501" xr:uid="{9B527725-89E8-4963-9C95-52FD27AE9A23}"/>
    <cellStyle name="Separador de milhares 2 2 2 2 6 2 2 2 2 2 2 2 3 2" xfId="22502" xr:uid="{0089E342-33AA-4DBE-88ED-FE9373FAA29C}"/>
    <cellStyle name="Separador de milhares 2 2 2 2 6 2 2 2 2 2 2 2 3 2 2" xfId="29368" xr:uid="{C8080666-97B6-4331-B984-AD91901777BC}"/>
    <cellStyle name="Separador de milhares 2 2 2 2 6 2 2 2 2 2 2 2 3 3" xfId="29367" xr:uid="{D3379578-3C65-4DAB-8918-EFF42F7AA6E1}"/>
    <cellStyle name="Separador de milhares 2 2 2 2 6 2 2 2 2 2 2 2 4" xfId="29361" xr:uid="{5115F288-BB91-4DCD-8783-30D8EF515EDA}"/>
    <cellStyle name="Separador de milhares 2 2 2 2 6 2 2 2 2 2 2 3" xfId="22503" xr:uid="{F4C89720-FEB2-4903-A5E2-62A814043359}"/>
    <cellStyle name="Separador de milhares 2 2 2 2 6 2 2 2 2 2 2 3 2" xfId="22504" xr:uid="{13D96213-CF1E-45F4-B4BC-FF0E6E5C029B}"/>
    <cellStyle name="Separador de milhares 2 2 2 2 6 2 2 2 2 2 2 3 2 2" xfId="22505" xr:uid="{E41F8F35-D2A2-4A20-BD04-CD47AF487097}"/>
    <cellStyle name="Separador de milhares 2 2 2 2 6 2 2 2 2 2 2 3 2 2 2" xfId="29371" xr:uid="{8221F3E3-C378-4F74-9D00-D5FBCFEEA991}"/>
    <cellStyle name="Separador de milhares 2 2 2 2 6 2 2 2 2 2 2 3 2 3" xfId="29370" xr:uid="{86F02E9A-4B88-451E-8E5C-B5E87FBBCD35}"/>
    <cellStyle name="Separador de milhares 2 2 2 2 6 2 2 2 2 2 2 3 3" xfId="29369" xr:uid="{C293D663-823E-41B0-9D18-2B01EE555544}"/>
    <cellStyle name="Separador de milhares 2 2 2 2 6 2 2 2 2 2 2 4" xfId="22506" xr:uid="{B71AABF4-B537-479E-8F81-F99EC3244A0D}"/>
    <cellStyle name="Separador de milhares 2 2 2 2 6 2 2 2 2 2 2 4 2" xfId="29372" xr:uid="{580AC89D-E1E5-4A63-9881-B643FC66FBB3}"/>
    <cellStyle name="Separador de milhares 2 2 2 2 6 2 2 2 2 2 2 5" xfId="29360" xr:uid="{B30F3789-53E4-4950-98C1-F834A1E55AA1}"/>
    <cellStyle name="Separador de milhares 2 2 2 2 6 2 2 2 2 2 3" xfId="22507" xr:uid="{1598FBB5-8471-4C10-92AE-35905ECBB1A2}"/>
    <cellStyle name="Separador de milhares 2 2 2 2 6 2 2 2 2 2 3 2" xfId="22508" xr:uid="{3F5563DC-51D8-47DF-9489-017EEC741F1F}"/>
    <cellStyle name="Separador de milhares 2 2 2 2 6 2 2 2 2 2 3 2 2" xfId="22509" xr:uid="{DE952976-37DE-4788-AA09-906B30E06FFE}"/>
    <cellStyle name="Separador de milhares 2 2 2 2 6 2 2 2 2 2 3 2 2 2" xfId="22510" xr:uid="{D3C27EAA-2DA7-44F5-A07B-7EE4D9920F63}"/>
    <cellStyle name="Separador de milhares 2 2 2 2 6 2 2 2 2 2 3 2 2 2 2" xfId="29376" xr:uid="{F440CBEB-6D78-491C-AD8E-03533BB0075A}"/>
    <cellStyle name="Separador de milhares 2 2 2 2 6 2 2 2 2 2 3 2 2 3" xfId="29375" xr:uid="{D9395097-92AC-4E62-9766-CCB66FC3CEC4}"/>
    <cellStyle name="Separador de milhares 2 2 2 2 6 2 2 2 2 2 3 2 3" xfId="29374" xr:uid="{995B17F4-AF0C-4A27-BA4B-30DE01FDDDE6}"/>
    <cellStyle name="Separador de milhares 2 2 2 2 6 2 2 2 2 2 3 3" xfId="22511" xr:uid="{F063357C-0829-47C0-84DD-FF01ECA9A94F}"/>
    <cellStyle name="Separador de milhares 2 2 2 2 6 2 2 2 2 2 3 3 2" xfId="29377" xr:uid="{C233EFD7-7566-45B7-94EA-3F78D8FDFC80}"/>
    <cellStyle name="Separador de milhares 2 2 2 2 6 2 2 2 2 2 3 4" xfId="29373" xr:uid="{4E3C0309-1664-4444-87DA-E39ECFFAD5D6}"/>
    <cellStyle name="Separador de milhares 2 2 2 2 6 2 2 2 2 2 4" xfId="22512" xr:uid="{EBA01586-87E1-438B-B064-72F9517433C6}"/>
    <cellStyle name="Separador de milhares 2 2 2 2 6 2 2 2 2 2 4 2" xfId="22513" xr:uid="{9E3ADE29-1177-47B9-B51A-C75156A6EEF0}"/>
    <cellStyle name="Separador de milhares 2 2 2 2 6 2 2 2 2 2 4 2 2" xfId="29379" xr:uid="{C453829F-9311-4D2B-AE26-145EAE63644E}"/>
    <cellStyle name="Separador de milhares 2 2 2 2 6 2 2 2 2 2 4 3" xfId="29378" xr:uid="{DB227A28-E210-4B61-A463-46666ABD6B72}"/>
    <cellStyle name="Separador de milhares 2 2 2 2 6 2 2 2 2 2 5" xfId="29359" xr:uid="{4229C045-1099-4E71-834B-14C0BD77BCA4}"/>
    <cellStyle name="Separador de milhares 2 2 2 2 6 2 2 2 2 3" xfId="22514" xr:uid="{F1544B66-8826-4E5D-A0F7-3E6DE19B6097}"/>
    <cellStyle name="Separador de milhares 2 2 2 2 6 2 2 2 2 3 2" xfId="22515" xr:uid="{B33A1548-C35C-42BD-8D30-A55F19479107}"/>
    <cellStyle name="Separador de milhares 2 2 2 2 6 2 2 2 2 3 2 2" xfId="22516" xr:uid="{E8E7C005-4959-4D30-B822-5C5BEFC4A39B}"/>
    <cellStyle name="Separador de milhares 2 2 2 2 6 2 2 2 2 3 2 2 2" xfId="22517" xr:uid="{AE721E22-F723-457C-BD61-B29B7AFCF19E}"/>
    <cellStyle name="Separador de milhares 2 2 2 2 6 2 2 2 2 3 2 2 2 2" xfId="22518" xr:uid="{ACB6621C-3332-4219-9A75-FD7FADB510E1}"/>
    <cellStyle name="Separador de milhares 2 2 2 2 6 2 2 2 2 3 2 2 2 2 2" xfId="29384" xr:uid="{303A9329-A614-448C-A6EF-0B2F6BFD35D1}"/>
    <cellStyle name="Separador de milhares 2 2 2 2 6 2 2 2 2 3 2 2 2 3" xfId="29383" xr:uid="{0497E413-79E0-49C9-AB1A-BE173CE7972C}"/>
    <cellStyle name="Separador de milhares 2 2 2 2 6 2 2 2 2 3 2 2 3" xfId="29382" xr:uid="{B0F930C2-30E1-4951-A618-1906F53A863A}"/>
    <cellStyle name="Separador de milhares 2 2 2 2 6 2 2 2 2 3 2 3" xfId="22519" xr:uid="{8EA8053D-96A3-4212-8716-84710F45437F}"/>
    <cellStyle name="Separador de milhares 2 2 2 2 6 2 2 2 2 3 2 3 2" xfId="29385" xr:uid="{276D290A-4F63-4DB3-B274-7F694CA28363}"/>
    <cellStyle name="Separador de milhares 2 2 2 2 6 2 2 2 2 3 2 4" xfId="29381" xr:uid="{6B422C0D-BF73-4AE5-B639-69C00BFCECBD}"/>
    <cellStyle name="Separador de milhares 2 2 2 2 6 2 2 2 2 3 3" xfId="22520" xr:uid="{13FEDBAD-4A8B-44F2-906B-9D7A0D782F22}"/>
    <cellStyle name="Separador de milhares 2 2 2 2 6 2 2 2 2 3 3 2" xfId="22521" xr:uid="{76EBD2C1-34AD-4AD7-86F9-50D31D3712DD}"/>
    <cellStyle name="Separador de milhares 2 2 2 2 6 2 2 2 2 3 3 2 2" xfId="29387" xr:uid="{26BCD730-021E-494F-B2C8-F7CA182D618A}"/>
    <cellStyle name="Separador de milhares 2 2 2 2 6 2 2 2 2 3 3 3" xfId="29386" xr:uid="{85B61597-31FD-4155-8A5A-834D28C6C073}"/>
    <cellStyle name="Separador de milhares 2 2 2 2 6 2 2 2 2 3 4" xfId="29380" xr:uid="{A49F807A-4056-4375-8A3C-962122657A06}"/>
    <cellStyle name="Separador de milhares 2 2 2 2 6 2 2 2 2 4" xfId="22522" xr:uid="{42461350-C3A4-40A7-A028-EB18B4E5A759}"/>
    <cellStyle name="Separador de milhares 2 2 2 2 6 2 2 2 2 4 2" xfId="22523" xr:uid="{47E0D358-BA86-48E6-84E9-A28FB85FFAF9}"/>
    <cellStyle name="Separador de milhares 2 2 2 2 6 2 2 2 2 4 2 2" xfId="22524" xr:uid="{1058CFC2-EAFC-4E6F-B524-2011CC5D6407}"/>
    <cellStyle name="Separador de milhares 2 2 2 2 6 2 2 2 2 4 2 2 2" xfId="29390" xr:uid="{7F36DD05-4F05-4B98-B723-0062D5A3DA34}"/>
    <cellStyle name="Separador de milhares 2 2 2 2 6 2 2 2 2 4 2 3" xfId="29389" xr:uid="{275857F9-EAC6-4CE2-B35D-E4D6C9E96A19}"/>
    <cellStyle name="Separador de milhares 2 2 2 2 6 2 2 2 2 4 3" xfId="29388" xr:uid="{D92958D7-5B66-446F-9403-C4A3C712974B}"/>
    <cellStyle name="Separador de milhares 2 2 2 2 6 2 2 2 2 5" xfId="22525" xr:uid="{EC432473-D579-441D-9B69-D89D76202A58}"/>
    <cellStyle name="Separador de milhares 2 2 2 2 6 2 2 2 2 5 2" xfId="29391" xr:uid="{9D21CC3E-A2BD-486B-B76F-23A9B3E90B64}"/>
    <cellStyle name="Separador de milhares 2 2 2 2 6 2 2 2 2 6" xfId="29358" xr:uid="{971373AE-08F6-473E-B508-B1B2B42F6A4C}"/>
    <cellStyle name="Separador de milhares 2 2 2 2 6 2 2 2 3" xfId="22526" xr:uid="{87343CEE-3B1C-434C-A492-0FB9538C833F}"/>
    <cellStyle name="Separador de milhares 2 2 2 2 6 2 2 2 3 2" xfId="22527" xr:uid="{D6F13245-3FA9-48EA-A181-E7779E8D0835}"/>
    <cellStyle name="Separador de milhares 2 2 2 2 6 2 2 2 3 2 2" xfId="22528" xr:uid="{D43BB496-D590-4E14-B322-8402D33F6D91}"/>
    <cellStyle name="Separador de milhares 2 2 2 2 6 2 2 2 3 2 2 2" xfId="22529" xr:uid="{59996BBF-F283-4881-AB99-12DBED9F39DF}"/>
    <cellStyle name="Separador de milhares 2 2 2 2 6 2 2 2 3 2 2 2 2" xfId="22530" xr:uid="{386492A5-E269-426D-A3CE-0A4A3E3C937D}"/>
    <cellStyle name="Separador de milhares 2 2 2 2 6 2 2 2 3 2 2 2 2 2" xfId="22531" xr:uid="{7BAF4CF8-DA34-4C11-BEC4-E29C44F38CF5}"/>
    <cellStyle name="Separador de milhares 2 2 2 2 6 2 2 2 3 2 2 2 2 2 2" xfId="29397" xr:uid="{F06100B5-90EB-4861-9CEA-1BA487A71835}"/>
    <cellStyle name="Separador de milhares 2 2 2 2 6 2 2 2 3 2 2 2 2 3" xfId="29396" xr:uid="{ED77705B-9FDB-4065-AE76-9F31E13576D0}"/>
    <cellStyle name="Separador de milhares 2 2 2 2 6 2 2 2 3 2 2 2 3" xfId="29395" xr:uid="{9B430BF8-B1C6-431B-ADBE-5DBA05A9582C}"/>
    <cellStyle name="Separador de milhares 2 2 2 2 6 2 2 2 3 2 2 3" xfId="22532" xr:uid="{FF1862DD-593D-4159-B79D-BA3EB2AA6ABB}"/>
    <cellStyle name="Separador de milhares 2 2 2 2 6 2 2 2 3 2 2 3 2" xfId="29398" xr:uid="{E7281854-9FE6-4FAC-9E82-04615F221FB2}"/>
    <cellStyle name="Separador de milhares 2 2 2 2 6 2 2 2 3 2 2 4" xfId="29394" xr:uid="{7977184F-6824-4920-9FC8-0B0AD01B5C6D}"/>
    <cellStyle name="Separador de milhares 2 2 2 2 6 2 2 2 3 2 3" xfId="22533" xr:uid="{1267A0FB-D9A7-4AEA-B1FD-8F08E54B5B17}"/>
    <cellStyle name="Separador de milhares 2 2 2 2 6 2 2 2 3 2 3 2" xfId="22534" xr:uid="{3818A549-E60D-4DA0-892A-9DFD81BE8B96}"/>
    <cellStyle name="Separador de milhares 2 2 2 2 6 2 2 2 3 2 3 2 2" xfId="29400" xr:uid="{B411FE37-8106-4416-BE08-9A70A12C896B}"/>
    <cellStyle name="Separador de milhares 2 2 2 2 6 2 2 2 3 2 3 3" xfId="29399" xr:uid="{0A8008DD-3FDB-4F8D-8033-491CD77998CD}"/>
    <cellStyle name="Separador de milhares 2 2 2 2 6 2 2 2 3 2 4" xfId="29393" xr:uid="{84ABC766-02D9-451D-8237-F898E405D117}"/>
    <cellStyle name="Separador de milhares 2 2 2 2 6 2 2 2 3 3" xfId="22535" xr:uid="{73B1784C-D6AB-426D-A83A-088004292A0F}"/>
    <cellStyle name="Separador de milhares 2 2 2 2 6 2 2 2 3 3 2" xfId="22536" xr:uid="{E1CEB9B0-FA08-4625-95BD-DE0C7EE21F1C}"/>
    <cellStyle name="Separador de milhares 2 2 2 2 6 2 2 2 3 3 2 2" xfId="22537" xr:uid="{A4D80759-2819-4052-B3C8-BBB6CCA54F08}"/>
    <cellStyle name="Separador de milhares 2 2 2 2 6 2 2 2 3 3 2 2 2" xfId="29403" xr:uid="{B33727B8-124F-4262-BA38-1117F8543FA0}"/>
    <cellStyle name="Separador de milhares 2 2 2 2 6 2 2 2 3 3 2 3" xfId="29402" xr:uid="{3E92A83D-F838-466C-A0C1-889248B40782}"/>
    <cellStyle name="Separador de milhares 2 2 2 2 6 2 2 2 3 3 3" xfId="29401" xr:uid="{5CB0C4D2-B06A-4E4C-872C-003538F53415}"/>
    <cellStyle name="Separador de milhares 2 2 2 2 6 2 2 2 3 4" xfId="22538" xr:uid="{B36F5740-0F92-49B1-8484-2B8A2AE2CDCA}"/>
    <cellStyle name="Separador de milhares 2 2 2 2 6 2 2 2 3 4 2" xfId="29404" xr:uid="{1C50B300-F178-4808-9B57-90CCAA7FD2CC}"/>
    <cellStyle name="Separador de milhares 2 2 2 2 6 2 2 2 3 5" xfId="29392" xr:uid="{E5920D23-B512-46F3-A756-444509D6891D}"/>
    <cellStyle name="Separador de milhares 2 2 2 2 6 2 2 2 4" xfId="22539" xr:uid="{13632899-52F5-4635-AE86-50BDFD3BA254}"/>
    <cellStyle name="Separador de milhares 2 2 2 2 6 2 2 2 4 2" xfId="22540" xr:uid="{7A3EDC6F-C707-44AA-923A-AD16E7680B5F}"/>
    <cellStyle name="Separador de milhares 2 2 2 2 6 2 2 2 4 2 2" xfId="22541" xr:uid="{B650EABA-A370-47C9-914E-3F5BC58379B2}"/>
    <cellStyle name="Separador de milhares 2 2 2 2 6 2 2 2 4 2 2 2" xfId="22542" xr:uid="{30DAD95D-4F5B-469F-99C6-C9C7E0EEE5F5}"/>
    <cellStyle name="Separador de milhares 2 2 2 2 6 2 2 2 4 2 2 2 2" xfId="29408" xr:uid="{DFC4C4FB-E5D3-4269-B2C7-1BA84B091265}"/>
    <cellStyle name="Separador de milhares 2 2 2 2 6 2 2 2 4 2 2 3" xfId="29407" xr:uid="{4FD277E6-F7E0-41E4-BA96-7DDEEE1C7D43}"/>
    <cellStyle name="Separador de milhares 2 2 2 2 6 2 2 2 4 2 3" xfId="29406" xr:uid="{6316F7E4-ADDD-4DA9-99E9-A021B5601D5B}"/>
    <cellStyle name="Separador de milhares 2 2 2 2 6 2 2 2 4 3" xfId="22543" xr:uid="{2DD94D35-48D4-4460-9770-C9862F9D9B96}"/>
    <cellStyle name="Separador de milhares 2 2 2 2 6 2 2 2 4 3 2" xfId="29409" xr:uid="{7B4D654D-F5F3-4380-A9E9-542C70DCD969}"/>
    <cellStyle name="Separador de milhares 2 2 2 2 6 2 2 2 4 4" xfId="29405" xr:uid="{62041DEA-5EFE-4360-9072-24FE5D2867DF}"/>
    <cellStyle name="Separador de milhares 2 2 2 2 6 2 2 2 5" xfId="22544" xr:uid="{422A2F46-5DFA-4FCE-8109-618C96A1C126}"/>
    <cellStyle name="Separador de milhares 2 2 2 2 6 2 2 2 5 2" xfId="22545" xr:uid="{ABE4529E-C587-418F-BA66-DFC3E401C750}"/>
    <cellStyle name="Separador de milhares 2 2 2 2 6 2 2 2 5 2 2" xfId="29411" xr:uid="{95134DE1-4DA0-45F9-A021-386DEC8F2C13}"/>
    <cellStyle name="Separador de milhares 2 2 2 2 6 2 2 2 5 3" xfId="29410" xr:uid="{07FBADAF-32A1-458D-AD35-5F5F20E12544}"/>
    <cellStyle name="Separador de milhares 2 2 2 2 6 2 2 2 6" xfId="29357" xr:uid="{6549BE63-9AB2-4D10-B767-49E8FA297913}"/>
    <cellStyle name="Separador de milhares 2 2 2 2 6 2 2 3" xfId="22546" xr:uid="{E48E65D6-C3A0-4010-A839-5BC9A653DC47}"/>
    <cellStyle name="Separador de milhares 2 2 2 2 6 2 2 3 2" xfId="22547" xr:uid="{C4F043D2-DC87-4C2B-8DF2-D770969A645A}"/>
    <cellStyle name="Separador de milhares 2 2 2 2 6 2 2 3 2 2" xfId="22548" xr:uid="{47B7B2FA-9CD8-43FF-9E2B-1C6D952811CD}"/>
    <cellStyle name="Separador de milhares 2 2 2 2 6 2 2 3 2 2 2" xfId="22549" xr:uid="{9A7F7225-58CF-4B5F-962B-9C700753F0A4}"/>
    <cellStyle name="Separador de milhares 2 2 2 2 6 2 2 3 2 2 2 2" xfId="22550" xr:uid="{05FCD284-A15C-40C8-9F03-2E8ED3F5084C}"/>
    <cellStyle name="Separador de milhares 2 2 2 2 6 2 2 3 2 2 2 2 2" xfId="22551" xr:uid="{BEB5BAB5-6C57-42B8-BC35-FF457E698F61}"/>
    <cellStyle name="Separador de milhares 2 2 2 2 6 2 2 3 2 2 2 2 2 2" xfId="22552" xr:uid="{2BFB4E4C-FF91-4538-82F5-C7BC4F8C9510}"/>
    <cellStyle name="Separador de milhares 2 2 2 2 6 2 2 3 2 2 2 2 2 2 2" xfId="29418" xr:uid="{07CD3314-5568-41B1-97B0-7D2D82F5DD3A}"/>
    <cellStyle name="Separador de milhares 2 2 2 2 6 2 2 3 2 2 2 2 2 3" xfId="29417" xr:uid="{94F81AE4-072A-420D-BE7F-67C610D75707}"/>
    <cellStyle name="Separador de milhares 2 2 2 2 6 2 2 3 2 2 2 2 3" xfId="29416" xr:uid="{99949712-0F94-445E-A0B9-B9780416B860}"/>
    <cellStyle name="Separador de milhares 2 2 2 2 6 2 2 3 2 2 2 3" xfId="22553" xr:uid="{72090F31-E57D-4740-8F25-0165AAF0D467}"/>
    <cellStyle name="Separador de milhares 2 2 2 2 6 2 2 3 2 2 2 3 2" xfId="29419" xr:uid="{22CC5603-26DD-41C7-BBF0-9ABC50B37D22}"/>
    <cellStyle name="Separador de milhares 2 2 2 2 6 2 2 3 2 2 2 4" xfId="29415" xr:uid="{E6B8667F-461B-4A7B-90FB-9865C5C8E785}"/>
    <cellStyle name="Separador de milhares 2 2 2 2 6 2 2 3 2 2 3" xfId="22554" xr:uid="{774A72B3-D9D3-433E-87A5-AC0CE6596C8A}"/>
    <cellStyle name="Separador de milhares 2 2 2 2 6 2 2 3 2 2 3 2" xfId="22555" xr:uid="{2049D4AA-8A47-44BC-9E65-AD00D82B65E8}"/>
    <cellStyle name="Separador de milhares 2 2 2 2 6 2 2 3 2 2 3 2 2" xfId="29421" xr:uid="{D2F86981-DC7C-4041-B3F6-915A60FA43A4}"/>
    <cellStyle name="Separador de milhares 2 2 2 2 6 2 2 3 2 2 3 3" xfId="29420" xr:uid="{EB884B7C-7F54-4160-A1C3-AAA6CEF277B7}"/>
    <cellStyle name="Separador de milhares 2 2 2 2 6 2 2 3 2 2 4" xfId="29414" xr:uid="{FB745A00-2EFC-4943-A92B-D7F44537B74A}"/>
    <cellStyle name="Separador de milhares 2 2 2 2 6 2 2 3 2 3" xfId="22556" xr:uid="{D0DB8063-10BA-479E-8739-64714CC4911E}"/>
    <cellStyle name="Separador de milhares 2 2 2 2 6 2 2 3 2 3 2" xfId="22557" xr:uid="{8CE5177A-61E1-4B09-820D-E38308010385}"/>
    <cellStyle name="Separador de milhares 2 2 2 2 6 2 2 3 2 3 2 2" xfId="22558" xr:uid="{7BFF8376-E3AC-431E-BF71-1EEBAFD481D4}"/>
    <cellStyle name="Separador de milhares 2 2 2 2 6 2 2 3 2 3 2 2 2" xfId="29424" xr:uid="{7EEBE8F2-31C0-4015-9AFD-64F33D682DF2}"/>
    <cellStyle name="Separador de milhares 2 2 2 2 6 2 2 3 2 3 2 3" xfId="29423" xr:uid="{7CE76A6D-18DC-4947-86D4-EE32018F8824}"/>
    <cellStyle name="Separador de milhares 2 2 2 2 6 2 2 3 2 3 3" xfId="29422" xr:uid="{530C8BD1-ADA8-4736-B051-AB7C70B04E27}"/>
    <cellStyle name="Separador de milhares 2 2 2 2 6 2 2 3 2 4" xfId="22559" xr:uid="{66F4AFC5-33B2-4564-A51B-637FA7FF3001}"/>
    <cellStyle name="Separador de milhares 2 2 2 2 6 2 2 3 2 4 2" xfId="29425" xr:uid="{315A1993-C40D-48E1-B5B3-F6BED862E203}"/>
    <cellStyle name="Separador de milhares 2 2 2 2 6 2 2 3 2 5" xfId="29413" xr:uid="{4B818B1E-C958-47DA-8F84-C8C712748AD1}"/>
    <cellStyle name="Separador de milhares 2 2 2 2 6 2 2 3 3" xfId="22560" xr:uid="{F2DDAFCE-D3F1-4999-A388-9083554C7DDD}"/>
    <cellStyle name="Separador de milhares 2 2 2 2 6 2 2 3 3 2" xfId="22561" xr:uid="{B21FF229-6086-49E2-A9B7-3B3897873040}"/>
    <cellStyle name="Separador de milhares 2 2 2 2 6 2 2 3 3 2 2" xfId="22562" xr:uid="{BCA4CD48-E72E-4A2C-B4E2-1956485159BA}"/>
    <cellStyle name="Separador de milhares 2 2 2 2 6 2 2 3 3 2 2 2" xfId="22563" xr:uid="{196E203D-6B69-4E70-B454-F700E4B2DA08}"/>
    <cellStyle name="Separador de milhares 2 2 2 2 6 2 2 3 3 2 2 2 2" xfId="29429" xr:uid="{5A254ECF-AF0E-4D72-8297-6B2099D2BEB8}"/>
    <cellStyle name="Separador de milhares 2 2 2 2 6 2 2 3 3 2 2 3" xfId="29428" xr:uid="{76D7ABFA-4DCC-4DD5-9ACE-596803845E3D}"/>
    <cellStyle name="Separador de milhares 2 2 2 2 6 2 2 3 3 2 3" xfId="29427" xr:uid="{D75A9D40-B1D3-40BC-BDBC-51A41E4AC94B}"/>
    <cellStyle name="Separador de milhares 2 2 2 2 6 2 2 3 3 3" xfId="22564" xr:uid="{2F83AD88-0A7D-47AA-9A51-9E55901C3506}"/>
    <cellStyle name="Separador de milhares 2 2 2 2 6 2 2 3 3 3 2" xfId="29430" xr:uid="{E0BFCB4C-8CA4-4AE1-8D91-4D9B62AE689D}"/>
    <cellStyle name="Separador de milhares 2 2 2 2 6 2 2 3 3 4" xfId="29426" xr:uid="{98B2BB76-BB2B-4094-9797-90516D07B722}"/>
    <cellStyle name="Separador de milhares 2 2 2 2 6 2 2 3 4" xfId="22565" xr:uid="{0DBAB5F4-9D65-4BDB-BE5B-B1F1ACAA6F45}"/>
    <cellStyle name="Separador de milhares 2 2 2 2 6 2 2 3 4 2" xfId="22566" xr:uid="{6864A55B-6932-4EBD-9FB8-ED0467C328A7}"/>
    <cellStyle name="Separador de milhares 2 2 2 2 6 2 2 3 4 2 2" xfId="29432" xr:uid="{748D18ED-215E-4D89-A94A-4452E407845D}"/>
    <cellStyle name="Separador de milhares 2 2 2 2 6 2 2 3 4 3" xfId="29431" xr:uid="{FAE6C4BA-0924-4406-A999-D2D8EDED7107}"/>
    <cellStyle name="Separador de milhares 2 2 2 2 6 2 2 3 5" xfId="29412" xr:uid="{F4022CCB-2957-4A36-8987-3A821CFF32EC}"/>
    <cellStyle name="Separador de milhares 2 2 2 2 6 2 2 4" xfId="22567" xr:uid="{2BA78FE5-A8EE-405C-A75E-4D58B28A1AA8}"/>
    <cellStyle name="Separador de milhares 2 2 2 2 6 2 2 4 2" xfId="22568" xr:uid="{F9A5A354-4FAC-42C3-BCBC-FCDA37E8B42D}"/>
    <cellStyle name="Separador de milhares 2 2 2 2 6 2 2 4 2 2" xfId="22569" xr:uid="{FB53F61E-8928-4342-B711-47C3AEFFCA91}"/>
    <cellStyle name="Separador de milhares 2 2 2 2 6 2 2 4 2 2 2" xfId="22570" xr:uid="{40AAB6A2-71C3-4C55-807F-88D201958705}"/>
    <cellStyle name="Separador de milhares 2 2 2 2 6 2 2 4 2 2 2 2" xfId="22571" xr:uid="{4998514D-FC37-483A-8452-ED6FA8244C94}"/>
    <cellStyle name="Separador de milhares 2 2 2 2 6 2 2 4 2 2 2 2 2" xfId="29437" xr:uid="{F8E7B81E-975C-4EEC-9EAD-7FC9598156D6}"/>
    <cellStyle name="Separador de milhares 2 2 2 2 6 2 2 4 2 2 2 3" xfId="29436" xr:uid="{C7DF931F-8EAD-4AAE-B9E3-FABC031FFD26}"/>
    <cellStyle name="Separador de milhares 2 2 2 2 6 2 2 4 2 2 3" xfId="29435" xr:uid="{976DAFB1-F5C1-499A-82E5-FC0C5E371E20}"/>
    <cellStyle name="Separador de milhares 2 2 2 2 6 2 2 4 2 3" xfId="22572" xr:uid="{78F7D370-ECC4-4654-961E-C5246B0A5470}"/>
    <cellStyle name="Separador de milhares 2 2 2 2 6 2 2 4 2 3 2" xfId="29438" xr:uid="{24BC2395-96FD-4E97-B036-7AEA04365536}"/>
    <cellStyle name="Separador de milhares 2 2 2 2 6 2 2 4 2 4" xfId="29434" xr:uid="{05781BCC-8E5D-465B-B3F2-E8B0657141C8}"/>
    <cellStyle name="Separador de milhares 2 2 2 2 6 2 2 4 3" xfId="22573" xr:uid="{C3995EEE-1381-47D7-A49F-160AD9F13C71}"/>
    <cellStyle name="Separador de milhares 2 2 2 2 6 2 2 4 3 2" xfId="22574" xr:uid="{AF10CD99-44A4-42E1-B02C-92042D881A49}"/>
    <cellStyle name="Separador de milhares 2 2 2 2 6 2 2 4 3 2 2" xfId="29440" xr:uid="{87AA8D6E-7E8D-4174-8E1C-CD12653FD5B7}"/>
    <cellStyle name="Separador de milhares 2 2 2 2 6 2 2 4 3 3" xfId="29439" xr:uid="{BFE680F2-4094-43DE-948C-F7DD48269A1B}"/>
    <cellStyle name="Separador de milhares 2 2 2 2 6 2 2 4 4" xfId="29433" xr:uid="{DD415476-A2C8-41A7-9A24-79BBAC6CF75D}"/>
    <cellStyle name="Separador de milhares 2 2 2 2 6 2 2 5" xfId="22575" xr:uid="{6D8487DA-549C-4627-9E78-5C188265F78D}"/>
    <cellStyle name="Separador de milhares 2 2 2 2 6 2 2 5 2" xfId="22576" xr:uid="{957B47AE-91B9-42F6-8F7D-C5A515C4161C}"/>
    <cellStyle name="Separador de milhares 2 2 2 2 6 2 2 5 2 2" xfId="22577" xr:uid="{6132C2F7-C7D7-4C8E-B41C-0BFBCC29B231}"/>
    <cellStyle name="Separador de milhares 2 2 2 2 6 2 2 5 2 2 2" xfId="29443" xr:uid="{6D64E058-9E64-4842-923F-FC0192C07EF2}"/>
    <cellStyle name="Separador de milhares 2 2 2 2 6 2 2 5 2 3" xfId="29442" xr:uid="{F4E556B7-AED3-4917-9F00-D7719B4952E7}"/>
    <cellStyle name="Separador de milhares 2 2 2 2 6 2 2 5 3" xfId="29441" xr:uid="{45A0FF0C-9210-4105-AA22-00279879A0A7}"/>
    <cellStyle name="Separador de milhares 2 2 2 2 6 2 2 6" xfId="22578" xr:uid="{8B60B277-936F-4AD7-B5CB-630C7260D47D}"/>
    <cellStyle name="Separador de milhares 2 2 2 2 6 2 2 6 2" xfId="29444" xr:uid="{94E88906-4860-48FB-A8FC-9CBDB21DB57F}"/>
    <cellStyle name="Separador de milhares 2 2 2 2 6 2 2 7" xfId="29356" xr:uid="{175EEAEB-2F65-471B-AFAB-B5BCDEB03A95}"/>
    <cellStyle name="Separador de milhares 2 2 2 2 6 2 3" xfId="22579" xr:uid="{09C22364-3A81-412C-806E-70CF4921CC63}"/>
    <cellStyle name="Separador de milhares 2 2 2 2 6 2 3 2" xfId="22580" xr:uid="{07549F3D-0460-4F2B-9042-DF7ECE29C99B}"/>
    <cellStyle name="Separador de milhares 2 2 2 2 6 2 3 2 2" xfId="22581" xr:uid="{6679DF5F-A59B-4F84-9FE0-D8445E345971}"/>
    <cellStyle name="Separador de milhares 2 2 2 2 6 2 3 2 2 2" xfId="22582" xr:uid="{459AA003-3F73-4656-8073-C6D96D397196}"/>
    <cellStyle name="Separador de milhares 2 2 2 2 6 2 3 2 2 2 2" xfId="22583" xr:uid="{3DF3F695-9444-4E0C-B188-9BBF3B7C89F8}"/>
    <cellStyle name="Separador de milhares 2 2 2 2 6 2 3 2 2 2 2 2" xfId="22584" xr:uid="{3305F4C2-7908-49F0-ADA8-AB8C4A5E561A}"/>
    <cellStyle name="Separador de milhares 2 2 2 2 6 2 3 2 2 2 2 2 2" xfId="22585" xr:uid="{C06E1735-8BA3-482F-A86E-EBD153FF7AD5}"/>
    <cellStyle name="Separador de milhares 2 2 2 2 6 2 3 2 2 2 2 2 2 2" xfId="22586" xr:uid="{DEE3F25D-EF1D-4363-B89F-3B0917DFF864}"/>
    <cellStyle name="Separador de milhares 2 2 2 2 6 2 3 2 2 2 2 2 2 2 2" xfId="29452" xr:uid="{7CA601BC-E06D-469F-BDB1-0885F80D688E}"/>
    <cellStyle name="Separador de milhares 2 2 2 2 6 2 3 2 2 2 2 2 2 3" xfId="29451" xr:uid="{71372B8A-EFB1-4511-8255-DECAA97D717D}"/>
    <cellStyle name="Separador de milhares 2 2 2 2 6 2 3 2 2 2 2 2 3" xfId="29450" xr:uid="{66C38537-7971-4C24-8785-F39E9F58AED8}"/>
    <cellStyle name="Separador de milhares 2 2 2 2 6 2 3 2 2 2 2 3" xfId="22587" xr:uid="{9125EA21-68B7-4FB1-8E34-84AEB4CE6E59}"/>
    <cellStyle name="Separador de milhares 2 2 2 2 6 2 3 2 2 2 2 3 2" xfId="29453" xr:uid="{4A93CC3C-93A3-44CD-97AA-6EF032A29056}"/>
    <cellStyle name="Separador de milhares 2 2 2 2 6 2 3 2 2 2 2 4" xfId="29449" xr:uid="{4A90771E-7CD5-4A2E-8448-3A0900F4A1A0}"/>
    <cellStyle name="Separador de milhares 2 2 2 2 6 2 3 2 2 2 3" xfId="22588" xr:uid="{71757673-60FC-4163-9ED9-6C00B2DCF81D}"/>
    <cellStyle name="Separador de milhares 2 2 2 2 6 2 3 2 2 2 3 2" xfId="22589" xr:uid="{03C45B16-3E51-4793-9500-29447D1BC077}"/>
    <cellStyle name="Separador de milhares 2 2 2 2 6 2 3 2 2 2 3 2 2" xfId="29455" xr:uid="{5507BE53-9816-4A57-88B0-420038C9DAD2}"/>
    <cellStyle name="Separador de milhares 2 2 2 2 6 2 3 2 2 2 3 3" xfId="29454" xr:uid="{B7C67C5D-6BB8-4F51-AF47-06CD60328FB9}"/>
    <cellStyle name="Separador de milhares 2 2 2 2 6 2 3 2 2 2 4" xfId="29448" xr:uid="{26DBFDC6-A832-4503-8BAC-B6272420F57E}"/>
    <cellStyle name="Separador de milhares 2 2 2 2 6 2 3 2 2 3" xfId="22590" xr:uid="{0C5BEE7A-A585-4D66-A9FA-F5F9828BA7BA}"/>
    <cellStyle name="Separador de milhares 2 2 2 2 6 2 3 2 2 3 2" xfId="22591" xr:uid="{F8C60743-E223-46B3-9158-5796C59B31FD}"/>
    <cellStyle name="Separador de milhares 2 2 2 2 6 2 3 2 2 3 2 2" xfId="22592" xr:uid="{7C7B40F0-F814-40A6-9971-DBE9A49288DC}"/>
    <cellStyle name="Separador de milhares 2 2 2 2 6 2 3 2 2 3 2 2 2" xfId="29458" xr:uid="{111E2046-9532-48D7-82BA-65633146868D}"/>
    <cellStyle name="Separador de milhares 2 2 2 2 6 2 3 2 2 3 2 3" xfId="29457" xr:uid="{1CABAB70-925A-4FB3-869A-7DCF3FC4FF70}"/>
    <cellStyle name="Separador de milhares 2 2 2 2 6 2 3 2 2 3 3" xfId="29456" xr:uid="{2470F7B4-05A8-4FE9-9695-6958C5C798FE}"/>
    <cellStyle name="Separador de milhares 2 2 2 2 6 2 3 2 2 4" xfId="22593" xr:uid="{CD5DA9ED-9910-4E4A-AD33-541E4A6953E7}"/>
    <cellStyle name="Separador de milhares 2 2 2 2 6 2 3 2 2 4 2" xfId="29459" xr:uid="{6D4CBC56-78E4-4D39-BCA1-5E2F8CB40F0D}"/>
    <cellStyle name="Separador de milhares 2 2 2 2 6 2 3 2 2 5" xfId="29447" xr:uid="{6A74C8E9-A2BD-48DA-B3E8-0DF893552A92}"/>
    <cellStyle name="Separador de milhares 2 2 2 2 6 2 3 2 3" xfId="22594" xr:uid="{FE82078F-FE60-4A6B-A2F6-3942719EF47F}"/>
    <cellStyle name="Separador de milhares 2 2 2 2 6 2 3 2 3 2" xfId="22595" xr:uid="{9DFBB9E3-60DF-4053-84D5-0A1F0FCE2143}"/>
    <cellStyle name="Separador de milhares 2 2 2 2 6 2 3 2 3 2 2" xfId="22596" xr:uid="{217F5269-07C2-4BD4-AD92-C43955A491B2}"/>
    <cellStyle name="Separador de milhares 2 2 2 2 6 2 3 2 3 2 2 2" xfId="22597" xr:uid="{AE4C99B8-EA97-417F-A719-7154839CA295}"/>
    <cellStyle name="Separador de milhares 2 2 2 2 6 2 3 2 3 2 2 2 2" xfId="29463" xr:uid="{B778616B-9404-496C-A564-65B2E0F6C950}"/>
    <cellStyle name="Separador de milhares 2 2 2 2 6 2 3 2 3 2 2 3" xfId="29462" xr:uid="{C26DB050-7BB3-4556-9725-78615D70CA05}"/>
    <cellStyle name="Separador de milhares 2 2 2 2 6 2 3 2 3 2 3" xfId="29461" xr:uid="{17F1FBAF-DC5A-4D1A-8187-5B3E4BC71FF2}"/>
    <cellStyle name="Separador de milhares 2 2 2 2 6 2 3 2 3 3" xfId="22598" xr:uid="{CB58ECF6-3336-4B4F-B35D-0E6DFAA88922}"/>
    <cellStyle name="Separador de milhares 2 2 2 2 6 2 3 2 3 3 2" xfId="29464" xr:uid="{01EE01D9-184F-4C7E-B26A-9605ECB2A442}"/>
    <cellStyle name="Separador de milhares 2 2 2 2 6 2 3 2 3 4" xfId="29460" xr:uid="{FE45241D-FBF5-48EE-9A31-D8E3B40CE165}"/>
    <cellStyle name="Separador de milhares 2 2 2 2 6 2 3 2 4" xfId="22599" xr:uid="{A0DF9E37-D59C-46F1-9809-1A227CE60E08}"/>
    <cellStyle name="Separador de milhares 2 2 2 2 6 2 3 2 4 2" xfId="22600" xr:uid="{151989FC-663E-4E28-B0AE-F6C810E53F60}"/>
    <cellStyle name="Separador de milhares 2 2 2 2 6 2 3 2 4 2 2" xfId="29466" xr:uid="{25F546C4-3F03-49AF-A262-88D68AF222FF}"/>
    <cellStyle name="Separador de milhares 2 2 2 2 6 2 3 2 4 3" xfId="29465" xr:uid="{BD944B03-B7D7-4B48-B6B8-1B8894CF425F}"/>
    <cellStyle name="Separador de milhares 2 2 2 2 6 2 3 2 5" xfId="29446" xr:uid="{036E4A8E-4D27-41D5-9C4B-E54CD315010D}"/>
    <cellStyle name="Separador de milhares 2 2 2 2 6 2 3 3" xfId="22601" xr:uid="{6EC78D06-B5DE-4C3D-A9A9-7848045CE87B}"/>
    <cellStyle name="Separador de milhares 2 2 2 2 6 2 3 3 2" xfId="22602" xr:uid="{C83ECA49-9D9F-46B2-947A-F39E1E8296EA}"/>
    <cellStyle name="Separador de milhares 2 2 2 2 6 2 3 3 2 2" xfId="22603" xr:uid="{524B75F6-C74D-4FAB-B536-CBA8A763E88B}"/>
    <cellStyle name="Separador de milhares 2 2 2 2 6 2 3 3 2 2 2" xfId="22604" xr:uid="{184053AF-19C8-45CB-A92B-B26577C7560A}"/>
    <cellStyle name="Separador de milhares 2 2 2 2 6 2 3 3 2 2 2 2" xfId="22605" xr:uid="{0AAFEBBD-385E-41C6-B58E-63F319A30924}"/>
    <cellStyle name="Separador de milhares 2 2 2 2 6 2 3 3 2 2 2 2 2" xfId="29471" xr:uid="{C94F76EF-19E2-4FB3-9D6B-90DA9BFCB16A}"/>
    <cellStyle name="Separador de milhares 2 2 2 2 6 2 3 3 2 2 2 3" xfId="29470" xr:uid="{A3EAEFAF-850D-4D2A-B6A6-32E789BA7186}"/>
    <cellStyle name="Separador de milhares 2 2 2 2 6 2 3 3 2 2 3" xfId="29469" xr:uid="{BF8835CF-8D12-4F44-840D-8751770531BA}"/>
    <cellStyle name="Separador de milhares 2 2 2 2 6 2 3 3 2 3" xfId="22606" xr:uid="{A2A143AD-6622-4022-8947-F5F1BA73B316}"/>
    <cellStyle name="Separador de milhares 2 2 2 2 6 2 3 3 2 3 2" xfId="29472" xr:uid="{03E64040-18B6-47FA-B592-1E9F6237F0AA}"/>
    <cellStyle name="Separador de milhares 2 2 2 2 6 2 3 3 2 4" xfId="29468" xr:uid="{43B1DA92-6537-4206-9E7F-68E859F4D45B}"/>
    <cellStyle name="Separador de milhares 2 2 2 2 6 2 3 3 3" xfId="22607" xr:uid="{1C629FE1-758C-4804-9CDD-F8934E355753}"/>
    <cellStyle name="Separador de milhares 2 2 2 2 6 2 3 3 3 2" xfId="22608" xr:uid="{75278AC8-0BAA-4227-B45C-873826CF1D01}"/>
    <cellStyle name="Separador de milhares 2 2 2 2 6 2 3 3 3 2 2" xfId="29474" xr:uid="{0F060213-9AB6-49B2-B251-00034D404784}"/>
    <cellStyle name="Separador de milhares 2 2 2 2 6 2 3 3 3 3" xfId="29473" xr:uid="{CE1F62F8-80E6-4291-89C2-520BBCCD7A38}"/>
    <cellStyle name="Separador de milhares 2 2 2 2 6 2 3 3 4" xfId="29467" xr:uid="{95179D25-DA29-4CE1-B5E2-87CD4B1E7125}"/>
    <cellStyle name="Separador de milhares 2 2 2 2 6 2 3 4" xfId="22609" xr:uid="{ACF8B4E6-F661-4760-85CC-2352BCD3170E}"/>
    <cellStyle name="Separador de milhares 2 2 2 2 6 2 3 4 2" xfId="22610" xr:uid="{41C82C1B-5E2F-46C1-AB41-35893FD3EBA2}"/>
    <cellStyle name="Separador de milhares 2 2 2 2 6 2 3 4 2 2" xfId="22611" xr:uid="{C3F9DE45-12C6-471F-ACA0-C8744853C143}"/>
    <cellStyle name="Separador de milhares 2 2 2 2 6 2 3 4 2 2 2" xfId="29477" xr:uid="{0CA08687-8442-4A35-B15E-CBF4E1659F32}"/>
    <cellStyle name="Separador de milhares 2 2 2 2 6 2 3 4 2 3" xfId="29476" xr:uid="{9790E0EE-1468-4328-A415-C49FBAE53682}"/>
    <cellStyle name="Separador de milhares 2 2 2 2 6 2 3 4 3" xfId="29475" xr:uid="{4B3CA2DC-559B-40F9-B3DC-49B1BD6550A6}"/>
    <cellStyle name="Separador de milhares 2 2 2 2 6 2 3 5" xfId="22612" xr:uid="{5ACD5A13-26BD-4069-A14F-DF816C374D72}"/>
    <cellStyle name="Separador de milhares 2 2 2 2 6 2 3 5 2" xfId="29478" xr:uid="{1CEEBE4F-B9F9-4BB2-B203-925B99605415}"/>
    <cellStyle name="Separador de milhares 2 2 2 2 6 2 3 6" xfId="29445" xr:uid="{1FB49F12-C07B-48FC-97FA-B704A98CACC3}"/>
    <cellStyle name="Separador de milhares 2 2 2 2 6 2 4" xfId="22613" xr:uid="{22ECD3B3-71C6-4CAC-B42C-6302C196409B}"/>
    <cellStyle name="Separador de milhares 2 2 2 2 6 2 4 2" xfId="22614" xr:uid="{1CBA5E66-02BB-40C9-A126-E9C8F7707817}"/>
    <cellStyle name="Separador de milhares 2 2 2 2 6 2 4 2 2" xfId="22615" xr:uid="{51F96946-CB28-4C21-A9D3-EFB941F5C383}"/>
    <cellStyle name="Separador de milhares 2 2 2 2 6 2 4 2 2 2" xfId="22616" xr:uid="{433CFDD6-403E-41DE-8308-A7E7394184C6}"/>
    <cellStyle name="Separador de milhares 2 2 2 2 6 2 4 2 2 2 2" xfId="22617" xr:uid="{9A28309E-CF90-4FD3-B4E3-7BEC23903B11}"/>
    <cellStyle name="Separador de milhares 2 2 2 2 6 2 4 2 2 2 2 2" xfId="22618" xr:uid="{BF576FD5-8F68-4F37-8A2A-EC7BC94F52A1}"/>
    <cellStyle name="Separador de milhares 2 2 2 2 6 2 4 2 2 2 2 2 2" xfId="29484" xr:uid="{3E2680DA-8747-4A98-9961-2F5989640928}"/>
    <cellStyle name="Separador de milhares 2 2 2 2 6 2 4 2 2 2 2 3" xfId="29483" xr:uid="{F6A7BDCE-F711-4B81-B422-DFD351870DB1}"/>
    <cellStyle name="Separador de milhares 2 2 2 2 6 2 4 2 2 2 3" xfId="29482" xr:uid="{C0F8BFF2-5796-4B73-B161-47D21B974851}"/>
    <cellStyle name="Separador de milhares 2 2 2 2 6 2 4 2 2 3" xfId="22619" xr:uid="{93C91157-02D0-492A-9207-EDAF532A97E3}"/>
    <cellStyle name="Separador de milhares 2 2 2 2 6 2 4 2 2 3 2" xfId="29485" xr:uid="{867BFCE4-6390-477E-8D33-F0F7E49A7EEB}"/>
    <cellStyle name="Separador de milhares 2 2 2 2 6 2 4 2 2 4" xfId="29481" xr:uid="{1DBF2022-61C3-438B-B446-4E51B3DE92D0}"/>
    <cellStyle name="Separador de milhares 2 2 2 2 6 2 4 2 3" xfId="22620" xr:uid="{1FD658AC-339D-4B83-93CA-1F800ABCD9A8}"/>
    <cellStyle name="Separador de milhares 2 2 2 2 6 2 4 2 3 2" xfId="22621" xr:uid="{BA5B2161-6CEA-4446-B3B3-AA3FAC342153}"/>
    <cellStyle name="Separador de milhares 2 2 2 2 6 2 4 2 3 2 2" xfId="29487" xr:uid="{55C65EF6-F14B-47E7-A444-90E4D3E4C77F}"/>
    <cellStyle name="Separador de milhares 2 2 2 2 6 2 4 2 3 3" xfId="29486" xr:uid="{19C7E785-5625-487F-B47F-0BF54140EBC7}"/>
    <cellStyle name="Separador de milhares 2 2 2 2 6 2 4 2 4" xfId="29480" xr:uid="{0D786487-3209-4740-8719-D846AA1BEB13}"/>
    <cellStyle name="Separador de milhares 2 2 2 2 6 2 4 3" xfId="22622" xr:uid="{24AB25B9-1084-499C-940F-4020A9B92BB0}"/>
    <cellStyle name="Separador de milhares 2 2 2 2 6 2 4 3 2" xfId="22623" xr:uid="{940AB395-356B-4D18-920C-A7BD6F639C32}"/>
    <cellStyle name="Separador de milhares 2 2 2 2 6 2 4 3 2 2" xfId="22624" xr:uid="{3E986F66-0206-4517-9333-72B4F70A9751}"/>
    <cellStyle name="Separador de milhares 2 2 2 2 6 2 4 3 2 2 2" xfId="29490" xr:uid="{151FD015-04F2-4223-AEBB-6FB0CEE70BAC}"/>
    <cellStyle name="Separador de milhares 2 2 2 2 6 2 4 3 2 3" xfId="29489" xr:uid="{91EAB70E-5B66-406B-9B82-69C3CFFFACD8}"/>
    <cellStyle name="Separador de milhares 2 2 2 2 6 2 4 3 3" xfId="29488" xr:uid="{FE6427C2-176D-4A2F-AA2D-EFF47DBA565A}"/>
    <cellStyle name="Separador de milhares 2 2 2 2 6 2 4 4" xfId="22625" xr:uid="{A00B42E1-AAFF-4CA3-A8E1-474B3D048C9F}"/>
    <cellStyle name="Separador de milhares 2 2 2 2 6 2 4 4 2" xfId="29491" xr:uid="{2FB79CAF-94BC-4ED8-8E5D-9000115E722F}"/>
    <cellStyle name="Separador de milhares 2 2 2 2 6 2 4 5" xfId="29479" xr:uid="{8E13EEF1-09DB-4B41-B734-350AA94D4D6D}"/>
    <cellStyle name="Separador de milhares 2 2 2 2 6 2 5" xfId="22626" xr:uid="{DD673E19-6B60-4370-9EB7-A4F15118AD41}"/>
    <cellStyle name="Separador de milhares 2 2 2 2 6 2 5 2" xfId="22627" xr:uid="{D4A84EBF-AB4E-4A1A-8CFD-4B0C31D04D10}"/>
    <cellStyle name="Separador de milhares 2 2 2 2 6 2 5 2 2" xfId="22628" xr:uid="{321E11D7-1E35-4236-8C2E-273D7242D981}"/>
    <cellStyle name="Separador de milhares 2 2 2 2 6 2 5 2 2 2" xfId="22629" xr:uid="{EBC15CD3-9162-4695-9AAE-97A47718649F}"/>
    <cellStyle name="Separador de milhares 2 2 2 2 6 2 5 2 2 2 2" xfId="29495" xr:uid="{C8E2E74B-660F-484A-B702-A8C27B15BAEA}"/>
    <cellStyle name="Separador de milhares 2 2 2 2 6 2 5 2 2 3" xfId="29494" xr:uid="{B707C2AA-C2AB-4EC8-BFCD-DEC72DFB5339}"/>
    <cellStyle name="Separador de milhares 2 2 2 2 6 2 5 2 3" xfId="29493" xr:uid="{C411DBFE-8688-4893-A7C2-CB3310FD8453}"/>
    <cellStyle name="Separador de milhares 2 2 2 2 6 2 5 3" xfId="22630" xr:uid="{B7B9BF15-156C-4603-A2FA-07F71C2A4AC1}"/>
    <cellStyle name="Separador de milhares 2 2 2 2 6 2 5 3 2" xfId="29496" xr:uid="{CBCF76FE-31DE-4F86-B426-EF313D0B513C}"/>
    <cellStyle name="Separador de milhares 2 2 2 2 6 2 5 4" xfId="29492" xr:uid="{BBC9BF4A-8324-43CA-9A41-D45C75AE5649}"/>
    <cellStyle name="Separador de milhares 2 2 2 2 6 2 6" xfId="22631" xr:uid="{F8B47EF5-9D3C-46F6-9AB3-A94646008A06}"/>
    <cellStyle name="Separador de milhares 2 2 2 2 6 2 6 2" xfId="22632" xr:uid="{A6CC81E9-E5A0-45BB-9F09-D2F78F08E27E}"/>
    <cellStyle name="Separador de milhares 2 2 2 2 6 2 6 2 2" xfId="29498" xr:uid="{89E7A1FC-95EE-455D-9720-67FBE8150B4A}"/>
    <cellStyle name="Separador de milhares 2 2 2 2 6 2 6 3" xfId="29497" xr:uid="{EADB5198-A6F8-4B31-ACA3-A732E788A331}"/>
    <cellStyle name="Separador de milhares 2 2 2 2 6 2 7" xfId="29355" xr:uid="{996379EF-E8CB-4368-8DD3-330CD611DDDF}"/>
    <cellStyle name="Separador de milhares 2 2 2 2 6 3" xfId="22633" xr:uid="{8F3A976E-15DB-41F1-B474-7F759EA03ECD}"/>
    <cellStyle name="Separador de milhares 2 2 2 2 6 3 2" xfId="22634" xr:uid="{41574BE5-09A1-48E1-845B-747BCCDF4935}"/>
    <cellStyle name="Separador de milhares 2 2 2 2 6 3 2 2" xfId="22635" xr:uid="{63AFE78C-AEB4-4AA1-A0EB-59123417180A}"/>
    <cellStyle name="Separador de milhares 2 2 2 2 6 3 2 2 2" xfId="22636" xr:uid="{1A477A5A-A776-48D3-99E5-06243E369DF8}"/>
    <cellStyle name="Separador de milhares 2 2 2 2 6 3 2 2 2 2" xfId="22637" xr:uid="{DDB41706-5C79-4E4C-8323-1445AD3F6C52}"/>
    <cellStyle name="Separador de milhares 2 2 2 2 6 3 2 2 2 2 2" xfId="22638" xr:uid="{E3CBC276-305B-4BBB-BAA4-9CAE79357CCB}"/>
    <cellStyle name="Separador de milhares 2 2 2 2 6 3 2 2 2 2 2 2" xfId="22639" xr:uid="{7B5BBB81-52D7-4D78-951B-7E513DF450A8}"/>
    <cellStyle name="Separador de milhares 2 2 2 2 6 3 2 2 2 2 2 2 2" xfId="22640" xr:uid="{B558651C-D374-4791-8980-2094B4959976}"/>
    <cellStyle name="Separador de milhares 2 2 2 2 6 3 2 2 2 2 2 2 2 2" xfId="22641" xr:uid="{2432687F-AD34-4D93-BE05-75804AB9C769}"/>
    <cellStyle name="Separador de milhares 2 2 2 2 6 3 2 2 2 2 2 2 2 2 2" xfId="29507" xr:uid="{80193B31-6054-4609-AE71-27907919AF6E}"/>
    <cellStyle name="Separador de milhares 2 2 2 2 6 3 2 2 2 2 2 2 2 3" xfId="29506" xr:uid="{C818CBF1-066A-428D-91EC-F6A469212094}"/>
    <cellStyle name="Separador de milhares 2 2 2 2 6 3 2 2 2 2 2 2 3" xfId="29505" xr:uid="{EC7C9B3F-70AA-4248-83FF-24035BA69F95}"/>
    <cellStyle name="Separador de milhares 2 2 2 2 6 3 2 2 2 2 2 3" xfId="22642" xr:uid="{47939DCC-A605-4394-B7D3-7E5AB86F2471}"/>
    <cellStyle name="Separador de milhares 2 2 2 2 6 3 2 2 2 2 2 3 2" xfId="29508" xr:uid="{502E00E1-5BC8-4A78-A446-25316E565679}"/>
    <cellStyle name="Separador de milhares 2 2 2 2 6 3 2 2 2 2 2 4" xfId="29504" xr:uid="{B3AA1C40-36B5-4A3F-8C8C-3576DCF9F522}"/>
    <cellStyle name="Separador de milhares 2 2 2 2 6 3 2 2 2 2 3" xfId="22643" xr:uid="{47D72EEC-3648-47F9-8F75-B26267D62A30}"/>
    <cellStyle name="Separador de milhares 2 2 2 2 6 3 2 2 2 2 3 2" xfId="22644" xr:uid="{6332C563-E477-4D1A-AA65-388B2AAA978B}"/>
    <cellStyle name="Separador de milhares 2 2 2 2 6 3 2 2 2 2 3 2 2" xfId="29510" xr:uid="{FD67111C-EFF3-4AF7-88F0-03539AA8F598}"/>
    <cellStyle name="Separador de milhares 2 2 2 2 6 3 2 2 2 2 3 3" xfId="29509" xr:uid="{BB87344C-3D04-4E22-9B19-AA2BD225FA10}"/>
    <cellStyle name="Separador de milhares 2 2 2 2 6 3 2 2 2 2 4" xfId="29503" xr:uid="{C2D20730-1303-4183-BD91-B99B10A4F7EC}"/>
    <cellStyle name="Separador de milhares 2 2 2 2 6 3 2 2 2 3" xfId="22645" xr:uid="{49E4CAC7-9C9C-4CAF-B9F6-3E51C415E689}"/>
    <cellStyle name="Separador de milhares 2 2 2 2 6 3 2 2 2 3 2" xfId="22646" xr:uid="{66763EBE-03AF-44C0-A5E7-D8E8793BFB35}"/>
    <cellStyle name="Separador de milhares 2 2 2 2 6 3 2 2 2 3 2 2" xfId="22647" xr:uid="{E345B085-C60F-4249-B139-6F0C6960D539}"/>
    <cellStyle name="Separador de milhares 2 2 2 2 6 3 2 2 2 3 2 2 2" xfId="29513" xr:uid="{7E4D62D7-3E7B-4E36-B17E-0C58BCDA6B5C}"/>
    <cellStyle name="Separador de milhares 2 2 2 2 6 3 2 2 2 3 2 3" xfId="29512" xr:uid="{B5531437-4571-4511-85D9-DD16FDBDA882}"/>
    <cellStyle name="Separador de milhares 2 2 2 2 6 3 2 2 2 3 3" xfId="29511" xr:uid="{084426C2-9838-43CF-81D5-DC4D4DDEDD46}"/>
    <cellStyle name="Separador de milhares 2 2 2 2 6 3 2 2 2 4" xfId="22648" xr:uid="{10D5A232-A3B9-4DAE-98B0-39830014F49F}"/>
    <cellStyle name="Separador de milhares 2 2 2 2 6 3 2 2 2 4 2" xfId="29514" xr:uid="{FA337FC1-77BF-4453-8133-ACAE0ADB7F7C}"/>
    <cellStyle name="Separador de milhares 2 2 2 2 6 3 2 2 2 5" xfId="29502" xr:uid="{0BEDD10D-4760-4F60-A0A7-C350EA894FAE}"/>
    <cellStyle name="Separador de milhares 2 2 2 2 6 3 2 2 3" xfId="22649" xr:uid="{6BBC8EC2-E41D-44DC-B0CA-E603DCAF10E5}"/>
    <cellStyle name="Separador de milhares 2 2 2 2 6 3 2 2 3 2" xfId="22650" xr:uid="{F7FFEA35-52E2-49ED-A202-73D11A75E00A}"/>
    <cellStyle name="Separador de milhares 2 2 2 2 6 3 2 2 3 2 2" xfId="22651" xr:uid="{171BB8AB-A47B-40B5-9993-0CC328463A29}"/>
    <cellStyle name="Separador de milhares 2 2 2 2 6 3 2 2 3 2 2 2" xfId="22652" xr:uid="{3C216ED1-53F8-4AD5-9EDA-2D697BB40B6D}"/>
    <cellStyle name="Separador de milhares 2 2 2 2 6 3 2 2 3 2 2 2 2" xfId="29518" xr:uid="{45C7EBC3-34E7-4BBA-A349-099CE59B0CC6}"/>
    <cellStyle name="Separador de milhares 2 2 2 2 6 3 2 2 3 2 2 3" xfId="29517" xr:uid="{25B59F6E-87BF-4AB8-994A-CBCC366EF3C0}"/>
    <cellStyle name="Separador de milhares 2 2 2 2 6 3 2 2 3 2 3" xfId="29516" xr:uid="{61F9E59E-29E1-41CF-85E4-62AA6DCE2F96}"/>
    <cellStyle name="Separador de milhares 2 2 2 2 6 3 2 2 3 3" xfId="22653" xr:uid="{2A6CA4D7-F1F1-4234-BE72-070051C10B60}"/>
    <cellStyle name="Separador de milhares 2 2 2 2 6 3 2 2 3 3 2" xfId="29519" xr:uid="{06B503E2-2111-41F3-B962-509D110B6B1A}"/>
    <cellStyle name="Separador de milhares 2 2 2 2 6 3 2 2 3 4" xfId="29515" xr:uid="{2B426E21-5081-47E3-9790-7B3F0BE342A0}"/>
    <cellStyle name="Separador de milhares 2 2 2 2 6 3 2 2 4" xfId="22654" xr:uid="{3B6474A5-3EE5-4ADE-B65A-74E6A73AB585}"/>
    <cellStyle name="Separador de milhares 2 2 2 2 6 3 2 2 4 2" xfId="22655" xr:uid="{71FE503F-2E2A-448A-B10A-B5BC70627C5C}"/>
    <cellStyle name="Separador de milhares 2 2 2 2 6 3 2 2 4 2 2" xfId="29521" xr:uid="{A82FA558-1D5E-47A0-85B9-CC9E0182789A}"/>
    <cellStyle name="Separador de milhares 2 2 2 2 6 3 2 2 4 3" xfId="29520" xr:uid="{AD7888A7-6766-47EF-9EE7-C6A0C3F59874}"/>
    <cellStyle name="Separador de milhares 2 2 2 2 6 3 2 2 5" xfId="29501" xr:uid="{B9AB6DEB-1F68-4015-9455-C8449561ADF8}"/>
    <cellStyle name="Separador de milhares 2 2 2 2 6 3 2 3" xfId="22656" xr:uid="{A8EB5D8A-0034-4D21-B55B-B683DD2C8594}"/>
    <cellStyle name="Separador de milhares 2 2 2 2 6 3 2 3 2" xfId="22657" xr:uid="{CC6D0D41-5763-4EEE-8188-4FB97564C284}"/>
    <cellStyle name="Separador de milhares 2 2 2 2 6 3 2 3 2 2" xfId="22658" xr:uid="{E8AF202C-60D7-4396-8646-DC122CCE37E8}"/>
    <cellStyle name="Separador de milhares 2 2 2 2 6 3 2 3 2 2 2" xfId="22659" xr:uid="{F5341A67-1F76-4D6E-9BB6-9E2BF13FF037}"/>
    <cellStyle name="Separador de milhares 2 2 2 2 6 3 2 3 2 2 2 2" xfId="22660" xr:uid="{DA9C3B1B-BE00-4380-9335-697CAFAC91B7}"/>
    <cellStyle name="Separador de milhares 2 2 2 2 6 3 2 3 2 2 2 2 2" xfId="29526" xr:uid="{DE962AFE-B040-4ABD-A64D-FC53E355FA2C}"/>
    <cellStyle name="Separador de milhares 2 2 2 2 6 3 2 3 2 2 2 3" xfId="29525" xr:uid="{0EC1EA0E-E30C-4389-82A8-5DB104D35D53}"/>
    <cellStyle name="Separador de milhares 2 2 2 2 6 3 2 3 2 2 3" xfId="29524" xr:uid="{C27F9481-1904-417E-8708-7AB881005744}"/>
    <cellStyle name="Separador de milhares 2 2 2 2 6 3 2 3 2 3" xfId="22661" xr:uid="{7E080147-0345-425E-867E-74825DEC5B8D}"/>
    <cellStyle name="Separador de milhares 2 2 2 2 6 3 2 3 2 3 2" xfId="29527" xr:uid="{BEBFDBD6-A59F-48BF-9AFE-74E333ECB0CA}"/>
    <cellStyle name="Separador de milhares 2 2 2 2 6 3 2 3 2 4" xfId="29523" xr:uid="{9DE4C185-DE55-4903-A654-E01E73E1CDAC}"/>
    <cellStyle name="Separador de milhares 2 2 2 2 6 3 2 3 3" xfId="22662" xr:uid="{4C3BC0B3-CFF6-4724-AB58-4BBA55C9C08C}"/>
    <cellStyle name="Separador de milhares 2 2 2 2 6 3 2 3 3 2" xfId="22663" xr:uid="{94999EB9-D426-4877-8E27-649FC310E355}"/>
    <cellStyle name="Separador de milhares 2 2 2 2 6 3 2 3 3 2 2" xfId="29529" xr:uid="{84DBC249-E743-4967-82C8-71A315E69EB2}"/>
    <cellStyle name="Separador de milhares 2 2 2 2 6 3 2 3 3 3" xfId="29528" xr:uid="{E30C4835-2599-4130-AD8E-64338E39A34B}"/>
    <cellStyle name="Separador de milhares 2 2 2 2 6 3 2 3 4" xfId="29522" xr:uid="{77829D5B-CE94-4A25-850D-5A309936F1AA}"/>
    <cellStyle name="Separador de milhares 2 2 2 2 6 3 2 4" xfId="22664" xr:uid="{994F7D17-44E4-4A1A-9349-C766D3ECD50E}"/>
    <cellStyle name="Separador de milhares 2 2 2 2 6 3 2 4 2" xfId="22665" xr:uid="{00706F60-48E2-4A41-AB35-E17980B8FA87}"/>
    <cellStyle name="Separador de milhares 2 2 2 2 6 3 2 4 2 2" xfId="22666" xr:uid="{E4226BB7-6B76-4F8F-88BD-9B687D22E60F}"/>
    <cellStyle name="Separador de milhares 2 2 2 2 6 3 2 4 2 2 2" xfId="29532" xr:uid="{ADDFD691-29B4-4A25-A976-A4FC95AE2618}"/>
    <cellStyle name="Separador de milhares 2 2 2 2 6 3 2 4 2 3" xfId="29531" xr:uid="{CB42BDEE-AF7B-452C-8F79-B4D714BD2F0F}"/>
    <cellStyle name="Separador de milhares 2 2 2 2 6 3 2 4 3" xfId="29530" xr:uid="{E099B168-62A7-4C9B-8296-E6C882F2159D}"/>
    <cellStyle name="Separador de milhares 2 2 2 2 6 3 2 5" xfId="22667" xr:uid="{4B5E0163-EAB6-4509-824F-2257A47DA661}"/>
    <cellStyle name="Separador de milhares 2 2 2 2 6 3 2 5 2" xfId="29533" xr:uid="{AC6587A3-6182-4DBC-90B4-CFD2DA901666}"/>
    <cellStyle name="Separador de milhares 2 2 2 2 6 3 2 6" xfId="29500" xr:uid="{21D45FA3-42B1-4C23-BA24-A55619DAD220}"/>
    <cellStyle name="Separador de milhares 2 2 2 2 6 3 3" xfId="22668" xr:uid="{82867EC5-811E-401A-8D00-42D309942E01}"/>
    <cellStyle name="Separador de milhares 2 2 2 2 6 3 3 2" xfId="22669" xr:uid="{8DC9BA19-DE8B-48AA-B43C-7EAAA973EF71}"/>
    <cellStyle name="Separador de milhares 2 2 2 2 6 3 3 2 2" xfId="22670" xr:uid="{DD909763-255D-466C-B2CF-E01D817E708F}"/>
    <cellStyle name="Separador de milhares 2 2 2 2 6 3 3 2 2 2" xfId="22671" xr:uid="{4F2BAD28-B2E1-4DCD-A0A0-C1416F81F37C}"/>
    <cellStyle name="Separador de milhares 2 2 2 2 6 3 3 2 2 2 2" xfId="22672" xr:uid="{84D1A77C-0E0E-47FC-95A4-264AB9D05AE8}"/>
    <cellStyle name="Separador de milhares 2 2 2 2 6 3 3 2 2 2 2 2" xfId="22673" xr:uid="{E02C99F2-EB3B-4306-B610-07F9335A3D95}"/>
    <cellStyle name="Separador de milhares 2 2 2 2 6 3 3 2 2 2 2 2 2" xfId="29539" xr:uid="{A9D019B2-4601-469C-8A37-27D85D62114D}"/>
    <cellStyle name="Separador de milhares 2 2 2 2 6 3 3 2 2 2 2 3" xfId="29538" xr:uid="{F546F608-3D3A-4A07-B54C-D2A402CC871E}"/>
    <cellStyle name="Separador de milhares 2 2 2 2 6 3 3 2 2 2 3" xfId="29537" xr:uid="{7C5A088D-1246-4034-9AE6-015E0C300014}"/>
    <cellStyle name="Separador de milhares 2 2 2 2 6 3 3 2 2 3" xfId="22674" xr:uid="{5AD28E78-2A9E-41CE-8257-D0BB6A5B726A}"/>
    <cellStyle name="Separador de milhares 2 2 2 2 6 3 3 2 2 3 2" xfId="29540" xr:uid="{EEFD0A83-A62D-42A3-A295-EA75600D1C01}"/>
    <cellStyle name="Separador de milhares 2 2 2 2 6 3 3 2 2 4" xfId="29536" xr:uid="{B76EF605-E635-479C-8EF9-80DECDCE593B}"/>
    <cellStyle name="Separador de milhares 2 2 2 2 6 3 3 2 3" xfId="22675" xr:uid="{C3F91ED0-47B7-49B7-9788-60A40EE8F138}"/>
    <cellStyle name="Separador de milhares 2 2 2 2 6 3 3 2 3 2" xfId="22676" xr:uid="{543FD064-0840-493D-86E7-5FD91F3E17F8}"/>
    <cellStyle name="Separador de milhares 2 2 2 2 6 3 3 2 3 2 2" xfId="29542" xr:uid="{E4633FE8-2BD6-464A-9AAC-345E1B55B9D2}"/>
    <cellStyle name="Separador de milhares 2 2 2 2 6 3 3 2 3 3" xfId="29541" xr:uid="{D1E09BCC-3261-4D5E-94DF-D812CE46CF00}"/>
    <cellStyle name="Separador de milhares 2 2 2 2 6 3 3 2 4" xfId="29535" xr:uid="{D06A89D1-FF3C-41DD-89B3-797981101D65}"/>
    <cellStyle name="Separador de milhares 2 2 2 2 6 3 3 3" xfId="22677" xr:uid="{A01ABB4E-EDDC-4127-A22E-B584E2C0357B}"/>
    <cellStyle name="Separador de milhares 2 2 2 2 6 3 3 3 2" xfId="22678" xr:uid="{468394F7-3C02-4209-8F5A-2A1E8390C9EF}"/>
    <cellStyle name="Separador de milhares 2 2 2 2 6 3 3 3 2 2" xfId="22679" xr:uid="{2FD7EA9C-FCA1-4950-933B-7F955230FD7B}"/>
    <cellStyle name="Separador de milhares 2 2 2 2 6 3 3 3 2 2 2" xfId="29545" xr:uid="{5B7FF7B8-A115-46BE-89DD-862DC4FD449C}"/>
    <cellStyle name="Separador de milhares 2 2 2 2 6 3 3 3 2 3" xfId="29544" xr:uid="{B2A0FDDE-7F4D-4977-B8A0-B9342E56E01F}"/>
    <cellStyle name="Separador de milhares 2 2 2 2 6 3 3 3 3" xfId="29543" xr:uid="{A1743840-4D79-45FE-AD86-692505D162F2}"/>
    <cellStyle name="Separador de milhares 2 2 2 2 6 3 3 4" xfId="22680" xr:uid="{71989731-92FD-44C0-8EFB-80817408F233}"/>
    <cellStyle name="Separador de milhares 2 2 2 2 6 3 3 4 2" xfId="29546" xr:uid="{F3DDDE28-DE08-4DE1-A322-D16F96FD92D9}"/>
    <cellStyle name="Separador de milhares 2 2 2 2 6 3 3 5" xfId="29534" xr:uid="{E1CB7307-EC68-4595-97E6-2C9655B48101}"/>
    <cellStyle name="Separador de milhares 2 2 2 2 6 3 4" xfId="22681" xr:uid="{3FABA3ED-E6E0-4A3C-B244-072FD96E690D}"/>
    <cellStyle name="Separador de milhares 2 2 2 2 6 3 4 2" xfId="22682" xr:uid="{8C7A8337-8393-4644-A097-FA2E9218D13D}"/>
    <cellStyle name="Separador de milhares 2 2 2 2 6 3 4 2 2" xfId="22683" xr:uid="{E75ED548-5F67-43BC-9C5B-A7D4A0C05769}"/>
    <cellStyle name="Separador de milhares 2 2 2 2 6 3 4 2 2 2" xfId="22684" xr:uid="{9166ECE9-6ED8-437F-980A-9BD5DBEA91A8}"/>
    <cellStyle name="Separador de milhares 2 2 2 2 6 3 4 2 2 2 2" xfId="29550" xr:uid="{12FA9EE8-2DF4-457B-985E-2D3F97E3D418}"/>
    <cellStyle name="Separador de milhares 2 2 2 2 6 3 4 2 2 3" xfId="29549" xr:uid="{E66A7D2A-5872-4169-ABE1-1EA1F51F18BE}"/>
    <cellStyle name="Separador de milhares 2 2 2 2 6 3 4 2 3" xfId="29548" xr:uid="{5F0801A2-4FE4-4294-BB0B-5AEACED22B65}"/>
    <cellStyle name="Separador de milhares 2 2 2 2 6 3 4 3" xfId="22685" xr:uid="{08592BA3-9119-4D64-A787-F8CD1DFB876A}"/>
    <cellStyle name="Separador de milhares 2 2 2 2 6 3 4 3 2" xfId="29551" xr:uid="{6BB74C80-E3E0-4204-9A87-009435A401F7}"/>
    <cellStyle name="Separador de milhares 2 2 2 2 6 3 4 4" xfId="29547" xr:uid="{ABDB4B6C-F3DD-47E0-AF4C-5634CBA6B345}"/>
    <cellStyle name="Separador de milhares 2 2 2 2 6 3 5" xfId="22686" xr:uid="{062419B3-BB20-4CF1-9714-06427AD1CB1B}"/>
    <cellStyle name="Separador de milhares 2 2 2 2 6 3 5 2" xfId="22687" xr:uid="{344DFBF9-8339-4C78-A77A-32CBEF5050E2}"/>
    <cellStyle name="Separador de milhares 2 2 2 2 6 3 5 2 2" xfId="29553" xr:uid="{C898D11C-4A03-4495-A7D2-EECFF2E67D11}"/>
    <cellStyle name="Separador de milhares 2 2 2 2 6 3 5 3" xfId="29552" xr:uid="{B388014B-D3AF-43BB-A728-B3A90D159384}"/>
    <cellStyle name="Separador de milhares 2 2 2 2 6 3 6" xfId="29499" xr:uid="{32F43F80-13B4-4752-B4A2-471EB6DAAA38}"/>
    <cellStyle name="Separador de milhares 2 2 2 2 6 4" xfId="22688" xr:uid="{F54620F5-DCC7-4139-A732-BA7BAA93E575}"/>
    <cellStyle name="Separador de milhares 2 2 2 2 6 4 2" xfId="22689" xr:uid="{27FDE3B1-A84A-4735-AB06-C9478B0EE4B0}"/>
    <cellStyle name="Separador de milhares 2 2 2 2 6 4 2 2" xfId="22690" xr:uid="{40557230-E118-432C-9A03-027F64DFF41E}"/>
    <cellStyle name="Separador de milhares 2 2 2 2 6 4 2 2 2" xfId="22691" xr:uid="{E147FD9D-B10F-408E-83ED-CA62968E52C7}"/>
    <cellStyle name="Separador de milhares 2 2 2 2 6 4 2 2 2 2" xfId="22692" xr:uid="{8D313B14-C20F-4318-9646-C91B37624702}"/>
    <cellStyle name="Separador de milhares 2 2 2 2 6 4 2 2 2 2 2" xfId="22693" xr:uid="{4569E8FB-FCC8-4885-98AB-172EB0C4566F}"/>
    <cellStyle name="Separador de milhares 2 2 2 2 6 4 2 2 2 2 2 2" xfId="22694" xr:uid="{0902FEEC-EEF9-40C3-9DD1-F2839EBF55C2}"/>
    <cellStyle name="Separador de milhares 2 2 2 2 6 4 2 2 2 2 2 2 2" xfId="29560" xr:uid="{237DDFFA-5C8C-45E1-9CC8-C0E00E70DA46}"/>
    <cellStyle name="Separador de milhares 2 2 2 2 6 4 2 2 2 2 2 3" xfId="29559" xr:uid="{3AED6D31-CD2B-4512-B77C-038BFCD43EEA}"/>
    <cellStyle name="Separador de milhares 2 2 2 2 6 4 2 2 2 2 3" xfId="29558" xr:uid="{A628D1B0-DCFC-4197-B52E-5EE2E3008F8F}"/>
    <cellStyle name="Separador de milhares 2 2 2 2 6 4 2 2 2 3" xfId="22695" xr:uid="{6EF15AD3-6EC2-495A-A6D3-E6AE6A49C9F5}"/>
    <cellStyle name="Separador de milhares 2 2 2 2 6 4 2 2 2 3 2" xfId="29561" xr:uid="{33654CFB-C959-47D6-9FD9-D5CC4EA322BF}"/>
    <cellStyle name="Separador de milhares 2 2 2 2 6 4 2 2 2 4" xfId="29557" xr:uid="{80F636E9-CA51-4912-9F76-230456614934}"/>
    <cellStyle name="Separador de milhares 2 2 2 2 6 4 2 2 3" xfId="22696" xr:uid="{51605B38-D463-4A6E-95E8-B5ECD3725880}"/>
    <cellStyle name="Separador de milhares 2 2 2 2 6 4 2 2 3 2" xfId="22697" xr:uid="{B66B9E92-4416-47AD-AC4D-D5B89821A2D3}"/>
    <cellStyle name="Separador de milhares 2 2 2 2 6 4 2 2 3 2 2" xfId="29563" xr:uid="{E3DE650A-92D6-4A92-8A0B-EFF28EB23A76}"/>
    <cellStyle name="Separador de milhares 2 2 2 2 6 4 2 2 3 3" xfId="29562" xr:uid="{A8E2CDA8-C880-4A21-A316-303F5FFDE4AD}"/>
    <cellStyle name="Separador de milhares 2 2 2 2 6 4 2 2 4" xfId="29556" xr:uid="{47584A5D-8918-47E9-89B7-4F46D0CCE1C4}"/>
    <cellStyle name="Separador de milhares 2 2 2 2 6 4 2 3" xfId="22698" xr:uid="{64C2924A-5A0E-4E99-B90A-280B2D86A40F}"/>
    <cellStyle name="Separador de milhares 2 2 2 2 6 4 2 3 2" xfId="22699" xr:uid="{524592F4-8E3B-4F9F-8384-02F4A69D6651}"/>
    <cellStyle name="Separador de milhares 2 2 2 2 6 4 2 3 2 2" xfId="22700" xr:uid="{4074CE29-7F5A-45F4-8DF2-59BF761523A1}"/>
    <cellStyle name="Separador de milhares 2 2 2 2 6 4 2 3 2 2 2" xfId="29566" xr:uid="{B8A7B45F-7447-4EEB-AB93-137347B40CF2}"/>
    <cellStyle name="Separador de milhares 2 2 2 2 6 4 2 3 2 3" xfId="29565" xr:uid="{0C801FF7-1486-43B3-83F6-3A95115ADEB4}"/>
    <cellStyle name="Separador de milhares 2 2 2 2 6 4 2 3 3" xfId="29564" xr:uid="{2CDB793F-F2E1-4053-A678-EDCE390D8352}"/>
    <cellStyle name="Separador de milhares 2 2 2 2 6 4 2 4" xfId="22701" xr:uid="{B1802480-FE81-48AC-ABBA-0A4FD4680E24}"/>
    <cellStyle name="Separador de milhares 2 2 2 2 6 4 2 4 2" xfId="29567" xr:uid="{0CA93B44-D25E-472B-84FF-D9777381AA91}"/>
    <cellStyle name="Separador de milhares 2 2 2 2 6 4 2 5" xfId="29555" xr:uid="{677DD2CE-B6FF-44D6-A884-0A373C17E236}"/>
    <cellStyle name="Separador de milhares 2 2 2 2 6 4 3" xfId="22702" xr:uid="{4EF7C094-BFF9-40AC-8FB8-94907D29F74D}"/>
    <cellStyle name="Separador de milhares 2 2 2 2 6 4 3 2" xfId="22703" xr:uid="{5CA1548B-8339-46D2-B289-028A88F62B98}"/>
    <cellStyle name="Separador de milhares 2 2 2 2 6 4 3 2 2" xfId="22704" xr:uid="{B6AF1978-8314-4E50-94F6-68EC7C53AF5E}"/>
    <cellStyle name="Separador de milhares 2 2 2 2 6 4 3 2 2 2" xfId="22705" xr:uid="{544226CC-C828-42CA-B50E-7DDD35FC7E36}"/>
    <cellStyle name="Separador de milhares 2 2 2 2 6 4 3 2 2 2 2" xfId="29571" xr:uid="{3F1A336A-041A-48D7-8F1C-2609B9E5B909}"/>
    <cellStyle name="Separador de milhares 2 2 2 2 6 4 3 2 2 3" xfId="29570" xr:uid="{13634661-209E-4871-B081-F669870F2BAE}"/>
    <cellStyle name="Separador de milhares 2 2 2 2 6 4 3 2 3" xfId="29569" xr:uid="{490B813A-BCAE-449D-B86E-656AF28803BD}"/>
    <cellStyle name="Separador de milhares 2 2 2 2 6 4 3 3" xfId="22706" xr:uid="{7C99077A-C015-4ACE-A922-E246EE7763DE}"/>
    <cellStyle name="Separador de milhares 2 2 2 2 6 4 3 3 2" xfId="29572" xr:uid="{C1ADC4A0-4E92-40DC-B0D5-AD92C24BAC83}"/>
    <cellStyle name="Separador de milhares 2 2 2 2 6 4 3 4" xfId="29568" xr:uid="{923AFB69-10C1-4C26-B1C7-BDB770B762EA}"/>
    <cellStyle name="Separador de milhares 2 2 2 2 6 4 4" xfId="22707" xr:uid="{9D0C3E0E-5032-42B9-8FD5-99043B2B37FF}"/>
    <cellStyle name="Separador de milhares 2 2 2 2 6 4 4 2" xfId="22708" xr:uid="{2960B393-5FD6-40AB-9079-C76EF8CF4970}"/>
    <cellStyle name="Separador de milhares 2 2 2 2 6 4 4 2 2" xfId="29574" xr:uid="{104C9B66-9701-4686-986E-6468F4279EDD}"/>
    <cellStyle name="Separador de milhares 2 2 2 2 6 4 4 3" xfId="29573" xr:uid="{2140FD04-5D13-4A6B-96E6-68ADA4827AF2}"/>
    <cellStyle name="Separador de milhares 2 2 2 2 6 4 5" xfId="29554" xr:uid="{965237AA-C0E3-4F95-BEC7-0BECB270F81A}"/>
    <cellStyle name="Separador de milhares 2 2 2 2 6 5" xfId="22709" xr:uid="{6632DD67-ABEA-44C8-BE21-575548CEE11A}"/>
    <cellStyle name="Separador de milhares 2 2 2 2 6 5 2" xfId="22710" xr:uid="{99143FD6-1450-4FC9-B5D0-95D881C8481A}"/>
    <cellStyle name="Separador de milhares 2 2 2 2 6 5 2 2" xfId="22711" xr:uid="{F6E52001-F83F-4445-9E66-4F5E8FA6C604}"/>
    <cellStyle name="Separador de milhares 2 2 2 2 6 5 2 2 2" xfId="22712" xr:uid="{2D43AC68-F7D2-4A93-8267-5D7B6EEC19DA}"/>
    <cellStyle name="Separador de milhares 2 2 2 2 6 5 2 2 2 2" xfId="22713" xr:uid="{E1C61A26-7DFA-4EBA-B037-6C4FC982474A}"/>
    <cellStyle name="Separador de milhares 2 2 2 2 6 5 2 2 2 2 2" xfId="29579" xr:uid="{FB9E72F8-B53D-47D3-A09C-94B7136710FC}"/>
    <cellStyle name="Separador de milhares 2 2 2 2 6 5 2 2 2 3" xfId="29578" xr:uid="{EDC01DCD-674B-4F43-A7C3-22E3984A4914}"/>
    <cellStyle name="Separador de milhares 2 2 2 2 6 5 2 2 3" xfId="29577" xr:uid="{CA5D2DF4-09AA-4EFC-A616-33FA7519CCCF}"/>
    <cellStyle name="Separador de milhares 2 2 2 2 6 5 2 3" xfId="22714" xr:uid="{5C86C8F0-999F-433A-B8D3-4AAF8F2D5008}"/>
    <cellStyle name="Separador de milhares 2 2 2 2 6 5 2 3 2" xfId="29580" xr:uid="{0EF01B26-C305-4E11-AE02-192C3982BF97}"/>
    <cellStyle name="Separador de milhares 2 2 2 2 6 5 2 4" xfId="29576" xr:uid="{5449E9E2-D66E-4E1F-9FA5-1BDC7AAE2404}"/>
    <cellStyle name="Separador de milhares 2 2 2 2 6 5 3" xfId="22715" xr:uid="{26BB4E05-8C70-4E37-B81D-434DB8DD8A7F}"/>
    <cellStyle name="Separador de milhares 2 2 2 2 6 5 3 2" xfId="22716" xr:uid="{BD3C8039-441A-4DE3-94AD-577C547ABFF2}"/>
    <cellStyle name="Separador de milhares 2 2 2 2 6 5 3 2 2" xfId="29582" xr:uid="{4F2B3C0B-3513-4488-8126-B4DC203B0D7C}"/>
    <cellStyle name="Separador de milhares 2 2 2 2 6 5 3 3" xfId="29581" xr:uid="{A71AB63C-ECE5-4A2F-B13D-90F1CC730AFD}"/>
    <cellStyle name="Separador de milhares 2 2 2 2 6 5 4" xfId="29575" xr:uid="{522AF6BF-EAFF-43A1-A142-53730E792FAD}"/>
    <cellStyle name="Separador de milhares 2 2 2 2 6 6" xfId="22717" xr:uid="{17D7FFD4-7C37-4C71-B7FC-0FB511B9B822}"/>
    <cellStyle name="Separador de milhares 2 2 2 2 6 6 2" xfId="22718" xr:uid="{AC352AA7-7C54-43B2-9290-6BBF1CC11190}"/>
    <cellStyle name="Separador de milhares 2 2 2 2 6 6 2 2" xfId="22719" xr:uid="{08076304-97EE-455B-A07B-17E14E459E1F}"/>
    <cellStyle name="Separador de milhares 2 2 2 2 6 6 2 2 2" xfId="29585" xr:uid="{758746F1-0E9E-40FD-9EFA-4E6FE42CA336}"/>
    <cellStyle name="Separador de milhares 2 2 2 2 6 6 2 3" xfId="29584" xr:uid="{8B6B9CE8-E491-4160-ACD6-F53B57DC67AF}"/>
    <cellStyle name="Separador de milhares 2 2 2 2 6 6 3" xfId="29583" xr:uid="{6CFDF400-F624-4E04-A9E3-58A548AFED6B}"/>
    <cellStyle name="Separador de milhares 2 2 2 2 6 7" xfId="22720" xr:uid="{3F873E37-6FB3-448B-90DA-9CF0AF2884A0}"/>
    <cellStyle name="Separador de milhares 2 2 2 2 6 7 2" xfId="29586" xr:uid="{69A74216-D883-4744-A861-0A4E992467F3}"/>
    <cellStyle name="Separador de milhares 2 2 2 2 6 8" xfId="29354" xr:uid="{8E3BDF7F-7E48-4AF2-8868-5CD75C93022B}"/>
    <cellStyle name="Separador de milhares 2 2 2 2 7" xfId="22721" xr:uid="{3AC62FB0-6B80-4659-B6F7-2809DDE53080}"/>
    <cellStyle name="Separador de milhares 2 2 2 2 7 2" xfId="29587" xr:uid="{8901FD97-29DF-41A7-A0F7-F08A2BFA187C}"/>
    <cellStyle name="Separador de milhares 2 2 2 2 8" xfId="22722" xr:uid="{61EE4D3A-0812-4628-961B-E6654BC12A98}"/>
    <cellStyle name="Separador de milhares 2 2 2 2 8 2" xfId="29588" xr:uid="{4867B9FB-1525-4E1D-B365-CA65DD5243B3}"/>
    <cellStyle name="Separador de milhares 2 2 2 2 9" xfId="22723" xr:uid="{0F95AFCF-BE24-463B-89F2-EDDD5F595BC4}"/>
    <cellStyle name="Separador de milhares 2 2 2 2 9 2" xfId="29589" xr:uid="{A96E9901-2971-4380-B381-A531325C60D5}"/>
    <cellStyle name="Separador de milhares 2 2 2 3" xfId="22724" xr:uid="{FEFDB27A-5C84-4860-BF8B-8BFCD33AF03F}"/>
    <cellStyle name="Separador de milhares 2 2 2 3 2" xfId="22725" xr:uid="{7C49DDE2-6254-4EFC-8C8D-1D854DE5072A}"/>
    <cellStyle name="Separador de milhares 2 2 2 3 2 2" xfId="22726" xr:uid="{F2FE977C-19D1-4CE9-B4D4-B3DFC4CCAE7D}"/>
    <cellStyle name="Separador de milhares 2 2 2 3 2 2 2" xfId="29592" xr:uid="{3E0A4F31-E6A5-473E-A1D0-75864F97CBCB}"/>
    <cellStyle name="Separador de milhares 2 2 2 3 2 3" xfId="29591" xr:uid="{5BBD3D46-A50F-41DB-956A-E17BFE4D229B}"/>
    <cellStyle name="Separador de milhares 2 2 2 3 3" xfId="22727" xr:uid="{0BCAE12C-C116-4512-9AF8-A8E8610799DA}"/>
    <cellStyle name="Separador de milhares 2 2 2 3 3 2" xfId="22728" xr:uid="{56814537-5B8D-406D-B4B1-88B872A0EF40}"/>
    <cellStyle name="Separador de milhares 2 2 2 3 3 2 2" xfId="29594" xr:uid="{8FBBF333-B4B2-46E0-A64C-BADED751B751}"/>
    <cellStyle name="Separador de milhares 2 2 2 3 3 3" xfId="29593" xr:uid="{7BC8DB42-7886-4E1A-9D17-415CEF30FDEF}"/>
    <cellStyle name="Separador de milhares 2 2 2 3 4" xfId="22729" xr:uid="{536E3F25-3BD3-458C-A7A8-E5D2383D4C41}"/>
    <cellStyle name="Separador de milhares 2 2 2 3 4 2" xfId="22730" xr:uid="{088C95CA-547C-43B4-9E6E-DFD59855F8EF}"/>
    <cellStyle name="Separador de milhares 2 2 2 3 4 2 2" xfId="29596" xr:uid="{82EFE450-BFD4-4103-AD66-FE0AE53FB084}"/>
    <cellStyle name="Separador de milhares 2 2 2 3 4 3" xfId="29595" xr:uid="{4D82E3CA-EC3F-47A0-9D36-4A23691681C2}"/>
    <cellStyle name="Separador de milhares 2 2 2 3 5" xfId="29590" xr:uid="{4DBF3BDB-6C7F-4657-B4AE-84F292150961}"/>
    <cellStyle name="Separador de milhares 2 2 2 4" xfId="22731" xr:uid="{4321D2E8-AA3B-46DE-B8B2-4B2E8C317F7A}"/>
    <cellStyle name="Separador de milhares 2 2 2 4 2" xfId="29597" xr:uid="{C7AE4630-DCDA-4391-92F6-157AF56554CB}"/>
    <cellStyle name="Separador de milhares 2 2 2 5" xfId="22732" xr:uid="{8203D893-8C94-4B47-881D-62C8BA754179}"/>
    <cellStyle name="Separador de milhares 2 2 2 5 2" xfId="29598" xr:uid="{2E222774-40E1-4FE5-B788-0D66FF274BA2}"/>
    <cellStyle name="Separador de milhares 2 2 2 6" xfId="22733" xr:uid="{C1FBFB93-85B6-4A5C-960F-BE85131CC928}"/>
    <cellStyle name="Separador de milhares 2 2 2 6 2" xfId="22734" xr:uid="{AC072043-A14F-41FA-8068-AC469AA8F84B}"/>
    <cellStyle name="Separador de milhares 2 2 2 6 2 2" xfId="22735" xr:uid="{E4742394-3A92-499C-9D23-06BE80BCC1A3}"/>
    <cellStyle name="Separador de milhares 2 2 2 6 2 2 2" xfId="22736" xr:uid="{60C4F705-6A41-4415-9A7E-854F10AA63CF}"/>
    <cellStyle name="Separador de milhares 2 2 2 6 2 2 2 2" xfId="22737" xr:uid="{6ABD2E68-F484-4924-9769-0D04F9440902}"/>
    <cellStyle name="Separador de milhares 2 2 2 6 2 2 2 2 2" xfId="22738" xr:uid="{F09DF26F-BAD5-45D6-854F-F0F4AD731CF3}"/>
    <cellStyle name="Separador de milhares 2 2 2 6 2 2 2 2 2 2" xfId="22739" xr:uid="{001BAD9A-2570-4873-9F40-2A9DB05C0623}"/>
    <cellStyle name="Separador de milhares 2 2 2 6 2 2 2 2 2 2 2" xfId="22740" xr:uid="{5C894D63-68BD-40A0-A92D-F7E5C96C2C99}"/>
    <cellStyle name="Separador de milhares 2 2 2 6 2 2 2 2 2 2 2 2" xfId="22741" xr:uid="{554A8272-406A-4BF2-8869-1CF7E826BFB7}"/>
    <cellStyle name="Separador de milhares 2 2 2 6 2 2 2 2 2 2 2 2 2" xfId="22742" xr:uid="{EAE08B36-9E5E-4F6E-901C-B9FA27F4D1D7}"/>
    <cellStyle name="Separador de milhares 2 2 2 6 2 2 2 2 2 2 2 2 2 2" xfId="22743" xr:uid="{19F3BC58-B93A-45D1-AA17-1E621418E0D8}"/>
    <cellStyle name="Separador de milhares 2 2 2 6 2 2 2 2 2 2 2 2 2 2 2" xfId="22744" xr:uid="{E44956C8-8E2F-4248-BBA5-082ACEAB6BD9}"/>
    <cellStyle name="Separador de milhares 2 2 2 6 2 2 2 2 2 2 2 2 2 2 2 2" xfId="22745" xr:uid="{C69F36FD-50CF-44B4-A776-B6284AFF62E6}"/>
    <cellStyle name="Separador de milhares 2 2 2 6 2 2 2 2 2 2 2 2 2 2 2 2 2" xfId="29611" xr:uid="{EC00CCE0-850E-40CE-9FDD-57FCC217BB5A}"/>
    <cellStyle name="Separador de milhares 2 2 2 6 2 2 2 2 2 2 2 2 2 2 2 3" xfId="29610" xr:uid="{FD651D7C-BC4C-4052-8C8B-EB624CC54DCD}"/>
    <cellStyle name="Separador de milhares 2 2 2 6 2 2 2 2 2 2 2 2 2 2 3" xfId="29609" xr:uid="{C97F9680-F246-49E6-A3E7-08583EC31E2A}"/>
    <cellStyle name="Separador de milhares 2 2 2 6 2 2 2 2 2 2 2 2 2 3" xfId="29608" xr:uid="{9CAAC5A2-096B-4E7E-8141-2A768CB0CDA3}"/>
    <cellStyle name="Separador de milhares 2 2 2 6 2 2 2 2 2 2 2 2 3" xfId="22746" xr:uid="{299AEC83-3C42-47AB-BC7E-5D45007CFFDE}"/>
    <cellStyle name="Separador de milhares 2 2 2 6 2 2 2 2 2 2 2 2 3 2" xfId="22747" xr:uid="{2E58627D-9909-4431-BEDE-97DCBA58A147}"/>
    <cellStyle name="Separador de milhares 2 2 2 6 2 2 2 2 2 2 2 2 3 2 2" xfId="29613" xr:uid="{8C5DE671-CD3D-4C59-9C30-A103EAE80449}"/>
    <cellStyle name="Separador de milhares 2 2 2 6 2 2 2 2 2 2 2 2 3 3" xfId="29612" xr:uid="{4EE6C7B2-EBBE-4732-8D8D-116E2573C002}"/>
    <cellStyle name="Separador de milhares 2 2 2 6 2 2 2 2 2 2 2 2 4" xfId="29607" xr:uid="{1E8B44B8-BE2C-4ABE-A467-5E46B789B611}"/>
    <cellStyle name="Separador de milhares 2 2 2 6 2 2 2 2 2 2 2 3" xfId="22748" xr:uid="{CD837EB9-F23A-4024-8F64-23A8E69DFC41}"/>
    <cellStyle name="Separador de milhares 2 2 2 6 2 2 2 2 2 2 2 3 2" xfId="22749" xr:uid="{43061939-A29D-4138-8971-6F119A45BF42}"/>
    <cellStyle name="Separador de milhares 2 2 2 6 2 2 2 2 2 2 2 3 2 2" xfId="22750" xr:uid="{9154836E-399B-465F-89E1-EA1A68583600}"/>
    <cellStyle name="Separador de milhares 2 2 2 6 2 2 2 2 2 2 2 3 2 2 2" xfId="29616" xr:uid="{D2E0E011-D65F-482C-BA0D-4BBB82878829}"/>
    <cellStyle name="Separador de milhares 2 2 2 6 2 2 2 2 2 2 2 3 2 3" xfId="29615" xr:uid="{4A7EF01F-714F-471E-BA72-76524CA9ED20}"/>
    <cellStyle name="Separador de milhares 2 2 2 6 2 2 2 2 2 2 2 3 3" xfId="29614" xr:uid="{80708BAC-168D-4950-B122-A23E552102AF}"/>
    <cellStyle name="Separador de milhares 2 2 2 6 2 2 2 2 2 2 2 4" xfId="29606" xr:uid="{19D071E9-63C3-4B44-B237-E4DC0CDE4AAF}"/>
    <cellStyle name="Separador de milhares 2 2 2 6 2 2 2 2 2 2 3" xfId="22751" xr:uid="{8CED3701-FEE8-4027-AFFD-EE293CD7DC96}"/>
    <cellStyle name="Separador de milhares 2 2 2 6 2 2 2 2 2 2 3 2" xfId="22752" xr:uid="{B68FC0BF-F771-4C1C-8136-62C76CC5291D}"/>
    <cellStyle name="Separador de milhares 2 2 2 6 2 2 2 2 2 2 3 2 2" xfId="22753" xr:uid="{CA26EADE-43BC-46E1-82F7-05C72FF5984C}"/>
    <cellStyle name="Separador de milhares 2 2 2 6 2 2 2 2 2 2 3 2 2 2" xfId="22754" xr:uid="{6F781956-A35D-4AD3-AEA8-D0076485409D}"/>
    <cellStyle name="Separador de milhares 2 2 2 6 2 2 2 2 2 2 3 2 2 2 2" xfId="29620" xr:uid="{4DD5B043-745C-4E6D-A2C1-E6F3CEE4AA8E}"/>
    <cellStyle name="Separador de milhares 2 2 2 6 2 2 2 2 2 2 3 2 2 3" xfId="29619" xr:uid="{B6FCCA12-154B-4CCC-A429-F0C5B57B0E97}"/>
    <cellStyle name="Separador de milhares 2 2 2 6 2 2 2 2 2 2 3 2 3" xfId="29618" xr:uid="{675FFE4E-5CDE-4F12-8DD3-159AD756A7A7}"/>
    <cellStyle name="Separador de milhares 2 2 2 6 2 2 2 2 2 2 3 3" xfId="29617" xr:uid="{BBC958BA-5466-4396-B9EE-5B838D6B555B}"/>
    <cellStyle name="Separador de milhares 2 2 2 6 2 2 2 2 2 2 4" xfId="22755" xr:uid="{9628495D-34F2-42D4-80BC-B44992194BDF}"/>
    <cellStyle name="Separador de milhares 2 2 2 6 2 2 2 2 2 2 4 2" xfId="22756" xr:uid="{A1B708E7-ED90-46AF-9A9B-DE7118E61CC0}"/>
    <cellStyle name="Separador de milhares 2 2 2 6 2 2 2 2 2 2 4 2 2" xfId="29622" xr:uid="{F617178D-8EA1-45ED-9B73-9A5C9D299D87}"/>
    <cellStyle name="Separador de milhares 2 2 2 6 2 2 2 2 2 2 4 3" xfId="29621" xr:uid="{BF33EDF5-0ACA-4960-A774-5BDBE1EA25CC}"/>
    <cellStyle name="Separador de milhares 2 2 2 6 2 2 2 2 2 2 5" xfId="29605" xr:uid="{515EA77E-7FA4-4A94-8E3C-22F740E7B08D}"/>
    <cellStyle name="Separador de milhares 2 2 2 6 2 2 2 2 2 3" xfId="22757" xr:uid="{8AD80315-0E4E-45A0-B40F-0CC0C69C3753}"/>
    <cellStyle name="Separador de milhares 2 2 2 6 2 2 2 2 2 3 2" xfId="22758" xr:uid="{8B1D8ADA-D6F7-4E37-9FB9-462A67E02D71}"/>
    <cellStyle name="Separador de milhares 2 2 2 6 2 2 2 2 2 3 2 2" xfId="22759" xr:uid="{E6DE0983-4685-4FB8-B430-A86B641CC2EA}"/>
    <cellStyle name="Separador de milhares 2 2 2 6 2 2 2 2 2 3 2 2 2" xfId="22760" xr:uid="{27D07F9E-93CF-41DC-B285-BA321CE5E95E}"/>
    <cellStyle name="Separador de milhares 2 2 2 6 2 2 2 2 2 3 2 2 2 2" xfId="22761" xr:uid="{593C61E9-4A87-463A-83C7-60745D85283F}"/>
    <cellStyle name="Separador de milhares 2 2 2 6 2 2 2 2 2 3 2 2 2 2 2" xfId="29627" xr:uid="{C180FB7E-6B2B-4E8D-9C0B-441ECC50BA93}"/>
    <cellStyle name="Separador de milhares 2 2 2 6 2 2 2 2 2 3 2 2 2 3" xfId="29626" xr:uid="{C1C5C87A-B68E-42A6-8FD4-28A868E3EEA1}"/>
    <cellStyle name="Separador de milhares 2 2 2 6 2 2 2 2 2 3 2 2 3" xfId="29625" xr:uid="{4095C102-481B-4E5A-90D8-B97BC0537586}"/>
    <cellStyle name="Separador de milhares 2 2 2 6 2 2 2 2 2 3 2 3" xfId="29624" xr:uid="{D5AD8682-8EEB-4240-AFB8-FEA81003E3E9}"/>
    <cellStyle name="Separador de milhares 2 2 2 6 2 2 2 2 2 3 3" xfId="22762" xr:uid="{6C6B7D46-1013-4BE0-9F2F-103C718328F4}"/>
    <cellStyle name="Separador de milhares 2 2 2 6 2 2 2 2 2 3 3 2" xfId="22763" xr:uid="{A47E9368-6388-45C4-9AFB-B074FA43106D}"/>
    <cellStyle name="Separador de milhares 2 2 2 6 2 2 2 2 2 3 3 2 2" xfId="29629" xr:uid="{FADE7F2E-542D-4F01-A133-94367C720FF2}"/>
    <cellStyle name="Separador de milhares 2 2 2 6 2 2 2 2 2 3 3 3" xfId="29628" xr:uid="{9D038B8C-4F25-4280-BDDA-0DE1012331BB}"/>
    <cellStyle name="Separador de milhares 2 2 2 6 2 2 2 2 2 3 4" xfId="29623" xr:uid="{9E65F66C-6B8E-489B-864C-C7266BC1B3A7}"/>
    <cellStyle name="Separador de milhares 2 2 2 6 2 2 2 2 2 4" xfId="22764" xr:uid="{CCC605C8-D3A0-43A0-B79C-2ADD0AB7A00E}"/>
    <cellStyle name="Separador de milhares 2 2 2 6 2 2 2 2 2 4 2" xfId="22765" xr:uid="{619FEA9A-F8AA-46B8-8C73-0ACD9F8F754C}"/>
    <cellStyle name="Separador de milhares 2 2 2 6 2 2 2 2 2 4 2 2" xfId="22766" xr:uid="{C8A8F6C8-645A-4D4F-A62F-770ADDFD8B2A}"/>
    <cellStyle name="Separador de milhares 2 2 2 6 2 2 2 2 2 4 2 2 2" xfId="29632" xr:uid="{3138127D-BE46-4A40-90CF-8125B168EDBB}"/>
    <cellStyle name="Separador de milhares 2 2 2 6 2 2 2 2 2 4 2 3" xfId="29631" xr:uid="{8D6747E0-E6C0-4917-874F-FDA510FBDBC1}"/>
    <cellStyle name="Separador de milhares 2 2 2 6 2 2 2 2 2 4 3" xfId="29630" xr:uid="{462481DB-66F4-47D4-ABBA-282299E2CE9D}"/>
    <cellStyle name="Separador de milhares 2 2 2 6 2 2 2 2 2 5" xfId="29604" xr:uid="{2866626D-E9AC-41BD-B3DB-CA91E73F1C8B}"/>
    <cellStyle name="Separador de milhares 2 2 2 6 2 2 2 2 3" xfId="22767" xr:uid="{2B804956-A7A4-4D85-A9CE-02F1096DCD92}"/>
    <cellStyle name="Separador de milhares 2 2 2 6 2 2 2 2 3 2" xfId="22768" xr:uid="{84ECD7C8-7F44-4F50-A246-9F1C0D41B242}"/>
    <cellStyle name="Separador de milhares 2 2 2 6 2 2 2 2 3 2 2" xfId="22769" xr:uid="{5BCEB08F-8E1F-4240-9E4B-D4B3C2D8AB29}"/>
    <cellStyle name="Separador de milhares 2 2 2 6 2 2 2 2 3 2 2 2" xfId="22770" xr:uid="{BFC4D6B3-1EAE-464E-8D23-E8D33560AD08}"/>
    <cellStyle name="Separador de milhares 2 2 2 6 2 2 2 2 3 2 2 2 2" xfId="22771" xr:uid="{EA580152-83B9-4FEB-B128-7F28B97B12DB}"/>
    <cellStyle name="Separador de milhares 2 2 2 6 2 2 2 2 3 2 2 2 2 2" xfId="22772" xr:uid="{5732B831-AEAF-497B-BF74-574D6FE5F760}"/>
    <cellStyle name="Separador de milhares 2 2 2 6 2 2 2 2 3 2 2 2 2 2 2" xfId="29638" xr:uid="{AEB8E0A5-8199-4574-93D1-ADACBF56DECB}"/>
    <cellStyle name="Separador de milhares 2 2 2 6 2 2 2 2 3 2 2 2 2 3" xfId="29637" xr:uid="{A2E1B5D3-BCE9-49F0-80F3-C527E02B7B69}"/>
    <cellStyle name="Separador de milhares 2 2 2 6 2 2 2 2 3 2 2 2 3" xfId="29636" xr:uid="{15A05446-C7D6-4340-8973-719C04528B20}"/>
    <cellStyle name="Separador de milhares 2 2 2 6 2 2 2 2 3 2 2 3" xfId="29635" xr:uid="{E7FA43AB-1545-428F-AFE1-E73DE3683C9B}"/>
    <cellStyle name="Separador de milhares 2 2 2 6 2 2 2 2 3 2 3" xfId="22773" xr:uid="{1D1047CB-D9EE-4DB7-8D7D-510FEBF7C4BD}"/>
    <cellStyle name="Separador de milhares 2 2 2 6 2 2 2 2 3 2 3 2" xfId="22774" xr:uid="{75D9C994-256D-4C6F-9039-A297B76C3C47}"/>
    <cellStyle name="Separador de milhares 2 2 2 6 2 2 2 2 3 2 3 2 2" xfId="29640" xr:uid="{37415B03-52AE-428D-A2FD-7875940F5580}"/>
    <cellStyle name="Separador de milhares 2 2 2 6 2 2 2 2 3 2 3 3" xfId="29639" xr:uid="{8FC81823-0F6C-468B-AD10-855A085A73C7}"/>
    <cellStyle name="Separador de milhares 2 2 2 6 2 2 2 2 3 2 4" xfId="29634" xr:uid="{9807A584-F7F7-4ADD-B658-CB2293C6ABC4}"/>
    <cellStyle name="Separador de milhares 2 2 2 6 2 2 2 2 3 3" xfId="22775" xr:uid="{50665A8A-3677-432D-9967-747551607C39}"/>
    <cellStyle name="Separador de milhares 2 2 2 6 2 2 2 2 3 3 2" xfId="22776" xr:uid="{C8E84B4A-8395-4BEE-A96F-5BF29890144C}"/>
    <cellStyle name="Separador de milhares 2 2 2 6 2 2 2 2 3 3 2 2" xfId="22777" xr:uid="{6FDC0867-2B96-4D9B-A38B-496F5B9EAF45}"/>
    <cellStyle name="Separador de milhares 2 2 2 6 2 2 2 2 3 3 2 2 2" xfId="29643" xr:uid="{85AC797F-88E8-40AF-9815-0A22C2A419A5}"/>
    <cellStyle name="Separador de milhares 2 2 2 6 2 2 2 2 3 3 2 3" xfId="29642" xr:uid="{8D6275D2-C3AC-4602-9FAD-13E296052141}"/>
    <cellStyle name="Separador de milhares 2 2 2 6 2 2 2 2 3 3 3" xfId="29641" xr:uid="{8CD5DC99-67C3-4339-9933-BCF9914415ED}"/>
    <cellStyle name="Separador de milhares 2 2 2 6 2 2 2 2 3 4" xfId="29633" xr:uid="{DC9E2113-85D3-4919-BE87-6B78DDC76F7C}"/>
    <cellStyle name="Separador de milhares 2 2 2 6 2 2 2 2 4" xfId="22778" xr:uid="{E172E446-4FDB-4D0D-8389-3414CF6E7DEF}"/>
    <cellStyle name="Separador de milhares 2 2 2 6 2 2 2 2 4 2" xfId="22779" xr:uid="{A6F3AD0C-5459-49F9-BD71-BAB49D76ED25}"/>
    <cellStyle name="Separador de milhares 2 2 2 6 2 2 2 2 4 2 2" xfId="22780" xr:uid="{7D1DF41B-7E26-4DA3-B26E-8E33CE57EEED}"/>
    <cellStyle name="Separador de milhares 2 2 2 6 2 2 2 2 4 2 2 2" xfId="22781" xr:uid="{9F79D228-8773-4E2A-B877-C84AB5451A12}"/>
    <cellStyle name="Separador de milhares 2 2 2 6 2 2 2 2 4 2 2 2 2" xfId="29647" xr:uid="{469A3745-0FAD-4660-ADE4-3E258B38E7DA}"/>
    <cellStyle name="Separador de milhares 2 2 2 6 2 2 2 2 4 2 2 3" xfId="29646" xr:uid="{2BEE6266-0F5F-42E5-852A-8AC821E52746}"/>
    <cellStyle name="Separador de milhares 2 2 2 6 2 2 2 2 4 2 3" xfId="29645" xr:uid="{A6E14B28-84FB-458A-8902-68C028FBC3A1}"/>
    <cellStyle name="Separador de milhares 2 2 2 6 2 2 2 2 4 3" xfId="29644" xr:uid="{6F3795FD-A3A1-404F-A1A1-53B7DACB1416}"/>
    <cellStyle name="Separador de milhares 2 2 2 6 2 2 2 2 5" xfId="22782" xr:uid="{6BCA75D9-EBBB-4598-93BA-1AB1986CC6B3}"/>
    <cellStyle name="Separador de milhares 2 2 2 6 2 2 2 2 5 2" xfId="22783" xr:uid="{159AADA4-9240-42C6-9748-8C3EE35D4B2A}"/>
    <cellStyle name="Separador de milhares 2 2 2 6 2 2 2 2 5 2 2" xfId="29649" xr:uid="{DD96953F-D06B-42E2-9F66-0354BC4F9019}"/>
    <cellStyle name="Separador de milhares 2 2 2 6 2 2 2 2 5 3" xfId="29648" xr:uid="{2A7F94C6-7041-425E-8F76-49FA1950907D}"/>
    <cellStyle name="Separador de milhares 2 2 2 6 2 2 2 2 6" xfId="29603" xr:uid="{E7674965-A016-447B-BD9E-BD3E39FB5138}"/>
    <cellStyle name="Separador de milhares 2 2 2 6 2 2 2 3" xfId="22784" xr:uid="{0925727C-72E6-4EF4-B7F8-536883675709}"/>
    <cellStyle name="Separador de milhares 2 2 2 6 2 2 2 3 2" xfId="22785" xr:uid="{8E25C145-98C0-4A0C-9F03-76989E170B2F}"/>
    <cellStyle name="Separador de milhares 2 2 2 6 2 2 2 3 2 2" xfId="22786" xr:uid="{39BEDD09-4972-4583-A8BF-A7D0A47B0D3F}"/>
    <cellStyle name="Separador de milhares 2 2 2 6 2 2 2 3 2 2 2" xfId="22787" xr:uid="{D76B6D91-68DF-4010-9185-6EDF06FF3E4F}"/>
    <cellStyle name="Separador de milhares 2 2 2 6 2 2 2 3 2 2 2 2" xfId="22788" xr:uid="{0B6857FB-7E37-42AC-8B16-64B66324A36A}"/>
    <cellStyle name="Separador de milhares 2 2 2 6 2 2 2 3 2 2 2 2 2" xfId="22789" xr:uid="{733C53EC-6B01-40FF-A952-FC49020CD58F}"/>
    <cellStyle name="Separador de milhares 2 2 2 6 2 2 2 3 2 2 2 2 2 2" xfId="22790" xr:uid="{03E15351-766B-4EF8-9AE4-5F5F50CF1C59}"/>
    <cellStyle name="Separador de milhares 2 2 2 6 2 2 2 3 2 2 2 2 2 2 2" xfId="29656" xr:uid="{923AE345-AEF5-4672-8587-279E2A07535A}"/>
    <cellStyle name="Separador de milhares 2 2 2 6 2 2 2 3 2 2 2 2 2 3" xfId="29655" xr:uid="{3C4EC50C-C94A-4B33-A66F-D0E279132979}"/>
    <cellStyle name="Separador de milhares 2 2 2 6 2 2 2 3 2 2 2 2 3" xfId="29654" xr:uid="{23E8C395-B094-431E-9AF2-DC452926D2CC}"/>
    <cellStyle name="Separador de milhares 2 2 2 6 2 2 2 3 2 2 2 3" xfId="29653" xr:uid="{46EED5A8-B24E-4663-BEA7-8EA680050AD5}"/>
    <cellStyle name="Separador de milhares 2 2 2 6 2 2 2 3 2 2 3" xfId="22791" xr:uid="{D29D0FD8-D9CC-4ED7-87D2-935BAA3720CA}"/>
    <cellStyle name="Separador de milhares 2 2 2 6 2 2 2 3 2 2 3 2" xfId="22792" xr:uid="{2283DD9D-E617-4986-B6AD-EC6DFEAF85ED}"/>
    <cellStyle name="Separador de milhares 2 2 2 6 2 2 2 3 2 2 3 2 2" xfId="29658" xr:uid="{3461A237-1756-43A0-814B-CE7512D07AFA}"/>
    <cellStyle name="Separador de milhares 2 2 2 6 2 2 2 3 2 2 3 3" xfId="29657" xr:uid="{4F1E4C8D-9F93-4D11-A101-14A9D775D9E8}"/>
    <cellStyle name="Separador de milhares 2 2 2 6 2 2 2 3 2 2 4" xfId="29652" xr:uid="{AA97C568-8213-42EB-85A4-5CAF740E19E8}"/>
    <cellStyle name="Separador de milhares 2 2 2 6 2 2 2 3 2 3" xfId="22793" xr:uid="{99EA11E8-62D0-4C88-B6B3-1E500C5AA750}"/>
    <cellStyle name="Separador de milhares 2 2 2 6 2 2 2 3 2 3 2" xfId="22794" xr:uid="{C4DB8760-CEFC-4306-A8A2-AB2A60C2992C}"/>
    <cellStyle name="Separador de milhares 2 2 2 6 2 2 2 3 2 3 2 2" xfId="22795" xr:uid="{753D95EB-2051-41E7-8F73-959A153FE080}"/>
    <cellStyle name="Separador de milhares 2 2 2 6 2 2 2 3 2 3 2 2 2" xfId="29661" xr:uid="{6A432931-D32B-497D-BD6C-740B6AEEB2F8}"/>
    <cellStyle name="Separador de milhares 2 2 2 6 2 2 2 3 2 3 2 3" xfId="29660" xr:uid="{75CCF1EE-0335-4A8E-A90C-8987840D6C12}"/>
    <cellStyle name="Separador de milhares 2 2 2 6 2 2 2 3 2 3 3" xfId="29659" xr:uid="{EA599F16-3FE2-4D0E-A820-4839E44B630B}"/>
    <cellStyle name="Separador de milhares 2 2 2 6 2 2 2 3 2 4" xfId="29651" xr:uid="{2E3FC69B-B67B-4B42-9ACB-179479CAB948}"/>
    <cellStyle name="Separador de milhares 2 2 2 6 2 2 2 3 3" xfId="22796" xr:uid="{50278173-42F7-4740-892C-6E70751CDD36}"/>
    <cellStyle name="Separador de milhares 2 2 2 6 2 2 2 3 3 2" xfId="22797" xr:uid="{95D95CBD-19A8-44B4-998E-A4398F05FA9E}"/>
    <cellStyle name="Separador de milhares 2 2 2 6 2 2 2 3 3 2 2" xfId="22798" xr:uid="{B3371248-365E-4D56-8377-905E9D8159B7}"/>
    <cellStyle name="Separador de milhares 2 2 2 6 2 2 2 3 3 2 2 2" xfId="22799" xr:uid="{02422A34-C81D-49A3-84D4-D0AB80516316}"/>
    <cellStyle name="Separador de milhares 2 2 2 6 2 2 2 3 3 2 2 2 2" xfId="29665" xr:uid="{B55144EF-3382-469D-A9B1-5738E0D3AB54}"/>
    <cellStyle name="Separador de milhares 2 2 2 6 2 2 2 3 3 2 2 3" xfId="29664" xr:uid="{40FE7104-7A36-455A-BA4F-E5C3A4B46465}"/>
    <cellStyle name="Separador de milhares 2 2 2 6 2 2 2 3 3 2 3" xfId="29663" xr:uid="{79CEC498-4902-42D7-A4A7-87B52685EC55}"/>
    <cellStyle name="Separador de milhares 2 2 2 6 2 2 2 3 3 3" xfId="29662" xr:uid="{31D9EAE2-9528-48FC-9290-CF0B7D42ECCD}"/>
    <cellStyle name="Separador de milhares 2 2 2 6 2 2 2 3 4" xfId="22800" xr:uid="{54EC5629-9804-4D70-A657-9810EAEAD74B}"/>
    <cellStyle name="Separador de milhares 2 2 2 6 2 2 2 3 4 2" xfId="22801" xr:uid="{DFC2DA55-E6C3-418E-B9BF-72263F1D5276}"/>
    <cellStyle name="Separador de milhares 2 2 2 6 2 2 2 3 4 2 2" xfId="29667" xr:uid="{2037FFBC-BE69-49BE-849A-145470F7E2D0}"/>
    <cellStyle name="Separador de milhares 2 2 2 6 2 2 2 3 4 3" xfId="29666" xr:uid="{7DD84CEE-5423-42C0-AAEF-3F19D6549887}"/>
    <cellStyle name="Separador de milhares 2 2 2 6 2 2 2 3 5" xfId="29650" xr:uid="{59AFE220-5851-4801-AB9F-71B8141B0A3A}"/>
    <cellStyle name="Separador de milhares 2 2 2 6 2 2 2 4" xfId="22802" xr:uid="{1DF8397E-E7E4-4CD3-9367-AC87F957996A}"/>
    <cellStyle name="Separador de milhares 2 2 2 6 2 2 2 4 2" xfId="22803" xr:uid="{81D82D8A-AE3D-4C6A-BD80-ED356EDF616F}"/>
    <cellStyle name="Separador de milhares 2 2 2 6 2 2 2 4 2 2" xfId="22804" xr:uid="{0F2A64FE-A829-4C72-9A32-E7E71EE97576}"/>
    <cellStyle name="Separador de milhares 2 2 2 6 2 2 2 4 2 2 2" xfId="22805" xr:uid="{A6E1497F-BF62-4857-8152-15C43A87F513}"/>
    <cellStyle name="Separador de milhares 2 2 2 6 2 2 2 4 2 2 2 2" xfId="22806" xr:uid="{81CB7D3D-5FC6-441B-A8E9-05E1D4B28D0A}"/>
    <cellStyle name="Separador de milhares 2 2 2 6 2 2 2 4 2 2 2 2 2" xfId="29672" xr:uid="{E6BE3740-628A-4827-B732-EE2961D3CAE7}"/>
    <cellStyle name="Separador de milhares 2 2 2 6 2 2 2 4 2 2 2 3" xfId="29671" xr:uid="{36C1F4CA-4C10-4F17-B7FF-E0BE23F27D61}"/>
    <cellStyle name="Separador de milhares 2 2 2 6 2 2 2 4 2 2 3" xfId="29670" xr:uid="{E2795A3B-DE93-47D0-BC1A-DF749FFC8062}"/>
    <cellStyle name="Separador de milhares 2 2 2 6 2 2 2 4 2 3" xfId="29669" xr:uid="{58A875DA-C003-4254-9A1B-53A6DD0E7FA5}"/>
    <cellStyle name="Separador de milhares 2 2 2 6 2 2 2 4 3" xfId="22807" xr:uid="{85583E9F-CB4C-4038-824C-1462288364FC}"/>
    <cellStyle name="Separador de milhares 2 2 2 6 2 2 2 4 3 2" xfId="22808" xr:uid="{5672D606-85BF-4C12-B2C6-59D0A4A1AD00}"/>
    <cellStyle name="Separador de milhares 2 2 2 6 2 2 2 4 3 2 2" xfId="29674" xr:uid="{DDAAB981-D012-42DE-AFFE-01332EF7FF63}"/>
    <cellStyle name="Separador de milhares 2 2 2 6 2 2 2 4 3 3" xfId="29673" xr:uid="{7B7D78CD-5B90-446C-A6F3-4BC11BD2602B}"/>
    <cellStyle name="Separador de milhares 2 2 2 6 2 2 2 4 4" xfId="29668" xr:uid="{BABC5C2A-4F1A-4805-A73C-3D77AD78028C}"/>
    <cellStyle name="Separador de milhares 2 2 2 6 2 2 2 5" xfId="22809" xr:uid="{A491048F-5BE1-452A-B6BB-2CB13E12407D}"/>
    <cellStyle name="Separador de milhares 2 2 2 6 2 2 2 5 2" xfId="22810" xr:uid="{2B020CBE-F909-4D9E-B709-718442EE6089}"/>
    <cellStyle name="Separador de milhares 2 2 2 6 2 2 2 5 2 2" xfId="22811" xr:uid="{2D1151A9-7279-4BFA-85CD-415BB17631FB}"/>
    <cellStyle name="Separador de milhares 2 2 2 6 2 2 2 5 2 2 2" xfId="29677" xr:uid="{71360A76-A6EE-4D54-9A0E-47E5C611E45B}"/>
    <cellStyle name="Separador de milhares 2 2 2 6 2 2 2 5 2 3" xfId="29676" xr:uid="{4097E94F-1BFB-4508-9E20-F7D6ADBB5E2E}"/>
    <cellStyle name="Separador de milhares 2 2 2 6 2 2 2 5 3" xfId="29675" xr:uid="{512564C0-1E74-49FB-8F85-2FC8DB44C381}"/>
    <cellStyle name="Separador de milhares 2 2 2 6 2 2 2 6" xfId="29602" xr:uid="{030FE943-4B70-4F56-A4F4-07F5942DBF87}"/>
    <cellStyle name="Separador de milhares 2 2 2 6 2 2 3" xfId="22812" xr:uid="{BB51497D-4D0C-416E-A69A-24713A39E29D}"/>
    <cellStyle name="Separador de milhares 2 2 2 6 2 2 3 2" xfId="22813" xr:uid="{53D1866D-7FE6-4346-9B22-3F29EF3ECF47}"/>
    <cellStyle name="Separador de milhares 2 2 2 6 2 2 3 2 2" xfId="22814" xr:uid="{3794B7F5-F736-4381-8201-6E9B456A15A1}"/>
    <cellStyle name="Separador de milhares 2 2 2 6 2 2 3 2 2 2" xfId="22815" xr:uid="{5F8BE06B-1DE5-49E2-BB56-496DF581DB13}"/>
    <cellStyle name="Separador de milhares 2 2 2 6 2 2 3 2 2 2 2" xfId="22816" xr:uid="{22140C5E-83D6-4088-9B0F-3350BB7B1F8E}"/>
    <cellStyle name="Separador de milhares 2 2 2 6 2 2 3 2 2 2 2 2" xfId="22817" xr:uid="{0959D42B-ED47-49FD-9FA2-69E62A15E658}"/>
    <cellStyle name="Separador de milhares 2 2 2 6 2 2 3 2 2 2 2 2 2" xfId="22818" xr:uid="{C4AEEEAA-9DD9-4B2D-9CD5-7BBE5D9E9EBF}"/>
    <cellStyle name="Separador de milhares 2 2 2 6 2 2 3 2 2 2 2 2 2 2" xfId="22819" xr:uid="{1FC5CC73-66F7-4012-9D16-744E92F11164}"/>
    <cellStyle name="Separador de milhares 2 2 2 6 2 2 3 2 2 2 2 2 2 2 2" xfId="29685" xr:uid="{F25C639C-4C1F-4434-80E4-543A67FBB65A}"/>
    <cellStyle name="Separador de milhares 2 2 2 6 2 2 3 2 2 2 2 2 2 3" xfId="29684" xr:uid="{F180D4E4-798B-4C7F-9C7C-D907D24A070B}"/>
    <cellStyle name="Separador de milhares 2 2 2 6 2 2 3 2 2 2 2 2 3" xfId="29683" xr:uid="{6AE22E78-80E7-4CC5-BF71-54725ADD5FB8}"/>
    <cellStyle name="Separador de milhares 2 2 2 6 2 2 3 2 2 2 2 3" xfId="29682" xr:uid="{56DB592E-C2B0-4379-99E7-3710C1852494}"/>
    <cellStyle name="Separador de milhares 2 2 2 6 2 2 3 2 2 2 3" xfId="22820" xr:uid="{F67D81C7-E296-4D68-A6A9-C65BD6E6BB9A}"/>
    <cellStyle name="Separador de milhares 2 2 2 6 2 2 3 2 2 2 3 2" xfId="22821" xr:uid="{DAD8619B-2A49-4C33-A6BA-8723BF1EA2FF}"/>
    <cellStyle name="Separador de milhares 2 2 2 6 2 2 3 2 2 2 3 2 2" xfId="29687" xr:uid="{1795303A-2167-46E2-8BF7-5CA330AB9675}"/>
    <cellStyle name="Separador de milhares 2 2 2 6 2 2 3 2 2 2 3 3" xfId="29686" xr:uid="{0A459E3D-0B43-45EB-BC8A-922CE382EF34}"/>
    <cellStyle name="Separador de milhares 2 2 2 6 2 2 3 2 2 2 4" xfId="29681" xr:uid="{B713232B-2523-4B65-8754-AF60C2C4945F}"/>
    <cellStyle name="Separador de milhares 2 2 2 6 2 2 3 2 2 3" xfId="22822" xr:uid="{F31F88A8-D4BF-47BF-B8E9-D13EC87491A7}"/>
    <cellStyle name="Separador de milhares 2 2 2 6 2 2 3 2 2 3 2" xfId="22823" xr:uid="{478DD74C-B76A-4BB9-BD6A-1E71863950E3}"/>
    <cellStyle name="Separador de milhares 2 2 2 6 2 2 3 2 2 3 2 2" xfId="22824" xr:uid="{577CA37E-B573-4266-BC21-56D4703DBE37}"/>
    <cellStyle name="Separador de milhares 2 2 2 6 2 2 3 2 2 3 2 2 2" xfId="29690" xr:uid="{04468E32-5128-497A-8184-3FA67204969D}"/>
    <cellStyle name="Separador de milhares 2 2 2 6 2 2 3 2 2 3 2 3" xfId="29689" xr:uid="{5463D18D-CE49-4193-8D18-A5E555ECC7A4}"/>
    <cellStyle name="Separador de milhares 2 2 2 6 2 2 3 2 2 3 3" xfId="29688" xr:uid="{8C76D03C-9A90-4E07-9B74-EC1024F74A9A}"/>
    <cellStyle name="Separador de milhares 2 2 2 6 2 2 3 2 2 4" xfId="29680" xr:uid="{DB8DBD05-5EE0-4576-B16F-F2E24425231D}"/>
    <cellStyle name="Separador de milhares 2 2 2 6 2 2 3 2 3" xfId="22825" xr:uid="{5BC658D1-4E5F-4E3F-92EF-F10BF53E4563}"/>
    <cellStyle name="Separador de milhares 2 2 2 6 2 2 3 2 3 2" xfId="22826" xr:uid="{CC85590C-F956-4288-86C1-A74B5AA2DB28}"/>
    <cellStyle name="Separador de milhares 2 2 2 6 2 2 3 2 3 2 2" xfId="22827" xr:uid="{D32B4175-7D49-49D8-8743-725E68182DE3}"/>
    <cellStyle name="Separador de milhares 2 2 2 6 2 2 3 2 3 2 2 2" xfId="22828" xr:uid="{142A065A-F662-4969-A0E3-1EDC61E643F2}"/>
    <cellStyle name="Separador de milhares 2 2 2 6 2 2 3 2 3 2 2 2 2" xfId="29694" xr:uid="{FF76E3B5-D2D6-406E-AD61-C41BEE60D28D}"/>
    <cellStyle name="Separador de milhares 2 2 2 6 2 2 3 2 3 2 2 3" xfId="29693" xr:uid="{4E1A7439-7AD8-46F9-BD1A-B673E534B4DE}"/>
    <cellStyle name="Separador de milhares 2 2 2 6 2 2 3 2 3 2 3" xfId="29692" xr:uid="{58F15066-F959-44A6-9177-6B714B96DFDB}"/>
    <cellStyle name="Separador de milhares 2 2 2 6 2 2 3 2 3 3" xfId="29691" xr:uid="{2D6EEAE6-D138-408F-B01D-15B75B256557}"/>
    <cellStyle name="Separador de milhares 2 2 2 6 2 2 3 2 4" xfId="22829" xr:uid="{E338A797-9EB2-4E20-A246-EFD17050B9EF}"/>
    <cellStyle name="Separador de milhares 2 2 2 6 2 2 3 2 4 2" xfId="22830" xr:uid="{8599B182-2AE0-4762-9BF5-1E326CA313EF}"/>
    <cellStyle name="Separador de milhares 2 2 2 6 2 2 3 2 4 2 2" xfId="29696" xr:uid="{C57CB695-39C9-44DE-B2CC-26CB974ACA01}"/>
    <cellStyle name="Separador de milhares 2 2 2 6 2 2 3 2 4 3" xfId="29695" xr:uid="{0846F732-9F7E-4E80-953F-1FE06690A4CB}"/>
    <cellStyle name="Separador de milhares 2 2 2 6 2 2 3 2 5" xfId="29679" xr:uid="{38D0CC48-36BC-4D36-BA9A-0620FFA64A86}"/>
    <cellStyle name="Separador de milhares 2 2 2 6 2 2 3 3" xfId="22831" xr:uid="{DBA0F2FB-E76C-491B-8D60-339F51CBF597}"/>
    <cellStyle name="Separador de milhares 2 2 2 6 2 2 3 3 2" xfId="22832" xr:uid="{BBBD608F-6906-4463-96C6-2EF2FC35B9A4}"/>
    <cellStyle name="Separador de milhares 2 2 2 6 2 2 3 3 2 2" xfId="22833" xr:uid="{38D6B202-5C7B-4908-A65C-33B7C53C66B2}"/>
    <cellStyle name="Separador de milhares 2 2 2 6 2 2 3 3 2 2 2" xfId="22834" xr:uid="{59F76AFD-1700-42E9-86D8-6F61DCEDD5FE}"/>
    <cellStyle name="Separador de milhares 2 2 2 6 2 2 3 3 2 2 2 2" xfId="22835" xr:uid="{394152AC-6582-48A6-A155-6075063B0D02}"/>
    <cellStyle name="Separador de milhares 2 2 2 6 2 2 3 3 2 2 2 2 2" xfId="29701" xr:uid="{3AE92D69-3718-4D1E-A884-2DD1E8DB5BA5}"/>
    <cellStyle name="Separador de milhares 2 2 2 6 2 2 3 3 2 2 2 3" xfId="29700" xr:uid="{AFAB3E9F-AFD3-47E0-8222-696418206029}"/>
    <cellStyle name="Separador de milhares 2 2 2 6 2 2 3 3 2 2 3" xfId="29699" xr:uid="{095C0FF7-C22B-44A7-9871-CB98A66746B2}"/>
    <cellStyle name="Separador de milhares 2 2 2 6 2 2 3 3 2 3" xfId="29698" xr:uid="{DC27FFCA-61E2-41E4-837A-FD3629934572}"/>
    <cellStyle name="Separador de milhares 2 2 2 6 2 2 3 3 3" xfId="22836" xr:uid="{5DF4C84A-9D26-4BEA-AEA8-EC21F5DF944C}"/>
    <cellStyle name="Separador de milhares 2 2 2 6 2 2 3 3 3 2" xfId="22837" xr:uid="{B05472A3-BDE6-4B48-B662-FF19F2FC5D85}"/>
    <cellStyle name="Separador de milhares 2 2 2 6 2 2 3 3 3 2 2" xfId="29703" xr:uid="{0F01E0BD-5B03-4A52-B136-665C68013BFA}"/>
    <cellStyle name="Separador de milhares 2 2 2 6 2 2 3 3 3 3" xfId="29702" xr:uid="{430BB04B-2EA1-4543-9CD5-15E161190702}"/>
    <cellStyle name="Separador de milhares 2 2 2 6 2 2 3 3 4" xfId="29697" xr:uid="{0110F221-02BA-4908-BA0A-4EC505807C57}"/>
    <cellStyle name="Separador de milhares 2 2 2 6 2 2 3 4" xfId="22838" xr:uid="{A133B8CA-5ED8-43C4-89C4-0720DF64DE6E}"/>
    <cellStyle name="Separador de milhares 2 2 2 6 2 2 3 4 2" xfId="22839" xr:uid="{CBC91A9A-580B-4CD9-94FE-55F581725CB8}"/>
    <cellStyle name="Separador de milhares 2 2 2 6 2 2 3 4 2 2" xfId="22840" xr:uid="{A3EDFC96-094C-4C60-86D5-1B4CD51417B5}"/>
    <cellStyle name="Separador de milhares 2 2 2 6 2 2 3 4 2 2 2" xfId="29706" xr:uid="{A9B0ABCF-D393-401F-98B7-93D8FFA688DC}"/>
    <cellStyle name="Separador de milhares 2 2 2 6 2 2 3 4 2 3" xfId="29705" xr:uid="{6D996E09-665C-4AEB-AB1C-5A0027F8BBBC}"/>
    <cellStyle name="Separador de milhares 2 2 2 6 2 2 3 4 3" xfId="29704" xr:uid="{37890640-0979-4893-9C64-6E341C6092CF}"/>
    <cellStyle name="Separador de milhares 2 2 2 6 2 2 3 5" xfId="29678" xr:uid="{78727281-A270-4711-9A1F-FE642981D2A3}"/>
    <cellStyle name="Separador de milhares 2 2 2 6 2 2 4" xfId="22841" xr:uid="{E7461711-2717-4EEC-9A3D-A78688B9BE4E}"/>
    <cellStyle name="Separador de milhares 2 2 2 6 2 2 4 2" xfId="22842" xr:uid="{63D7F74E-09F6-4238-B527-2E3906320130}"/>
    <cellStyle name="Separador de milhares 2 2 2 6 2 2 4 2 2" xfId="22843" xr:uid="{1CF0EFEA-56B0-4C01-896D-2D29166246B5}"/>
    <cellStyle name="Separador de milhares 2 2 2 6 2 2 4 2 2 2" xfId="22844" xr:uid="{BB3BC675-20CB-4DD9-9FD6-F423E2B74080}"/>
    <cellStyle name="Separador de milhares 2 2 2 6 2 2 4 2 2 2 2" xfId="22845" xr:uid="{7D297CCE-B407-4862-88A2-A584A4123548}"/>
    <cellStyle name="Separador de milhares 2 2 2 6 2 2 4 2 2 2 2 2" xfId="22846" xr:uid="{812A56D2-711D-4CA3-B1F2-EC2ADD98D554}"/>
    <cellStyle name="Separador de milhares 2 2 2 6 2 2 4 2 2 2 2 2 2" xfId="29712" xr:uid="{51E631C0-5CD0-4EF5-A450-39DB5BF39C65}"/>
    <cellStyle name="Separador de milhares 2 2 2 6 2 2 4 2 2 2 2 3" xfId="29711" xr:uid="{507391B5-0581-411B-8299-AD0A5039B623}"/>
    <cellStyle name="Separador de milhares 2 2 2 6 2 2 4 2 2 2 3" xfId="29710" xr:uid="{147403DA-F612-4986-9600-2A7A35AE774B}"/>
    <cellStyle name="Separador de milhares 2 2 2 6 2 2 4 2 2 3" xfId="29709" xr:uid="{7B6341D5-F472-4488-90FC-FF30D32D2EBF}"/>
    <cellStyle name="Separador de milhares 2 2 2 6 2 2 4 2 3" xfId="22847" xr:uid="{F45F178E-B403-4AD6-AE32-1CF825EC13E4}"/>
    <cellStyle name="Separador de milhares 2 2 2 6 2 2 4 2 3 2" xfId="22848" xr:uid="{4523063B-B926-4128-A29C-A404DDF225CC}"/>
    <cellStyle name="Separador de milhares 2 2 2 6 2 2 4 2 3 2 2" xfId="29714" xr:uid="{0F749608-2888-4A5B-9CBF-262C6C5314EE}"/>
    <cellStyle name="Separador de milhares 2 2 2 6 2 2 4 2 3 3" xfId="29713" xr:uid="{15BD62BA-AD9B-4E79-8C75-AD0F48FAA309}"/>
    <cellStyle name="Separador de milhares 2 2 2 6 2 2 4 2 4" xfId="29708" xr:uid="{8AB4D547-BFD4-4C1D-A3EB-CED9336B8B88}"/>
    <cellStyle name="Separador de milhares 2 2 2 6 2 2 4 3" xfId="22849" xr:uid="{5153203B-550D-40E3-9310-78CD5A34305E}"/>
    <cellStyle name="Separador de milhares 2 2 2 6 2 2 4 3 2" xfId="22850" xr:uid="{8BF3C3EF-85B6-4DED-B6D8-6E0468B0FFA2}"/>
    <cellStyle name="Separador de milhares 2 2 2 6 2 2 4 3 2 2" xfId="22851" xr:uid="{2F2FB34B-CAF4-47D8-975F-ED1E210EA692}"/>
    <cellStyle name="Separador de milhares 2 2 2 6 2 2 4 3 2 2 2" xfId="29717" xr:uid="{5AACA39B-A0C9-4590-BE3C-6F4E81AE2508}"/>
    <cellStyle name="Separador de milhares 2 2 2 6 2 2 4 3 2 3" xfId="29716" xr:uid="{85299A57-615C-4C3C-9A53-FF89B650EB84}"/>
    <cellStyle name="Separador de milhares 2 2 2 6 2 2 4 3 3" xfId="29715" xr:uid="{D9B77622-3340-406F-82F5-17BF5B5DE673}"/>
    <cellStyle name="Separador de milhares 2 2 2 6 2 2 4 4" xfId="29707" xr:uid="{70C2B79C-F4C7-45C4-B308-753BAD446F00}"/>
    <cellStyle name="Separador de milhares 2 2 2 6 2 2 5" xfId="22852" xr:uid="{A2D78787-8DC7-40DF-BED5-334FA9A0CB17}"/>
    <cellStyle name="Separador de milhares 2 2 2 6 2 2 5 2" xfId="22853" xr:uid="{6286C3F5-F316-4E99-9142-2A299A2803A4}"/>
    <cellStyle name="Separador de milhares 2 2 2 6 2 2 5 2 2" xfId="22854" xr:uid="{49FB60AF-4E05-41B6-8BC8-39848D4F2897}"/>
    <cellStyle name="Separador de milhares 2 2 2 6 2 2 5 2 2 2" xfId="22855" xr:uid="{EF242F8B-0EE1-4B21-9D56-3A9799EF6AC6}"/>
    <cellStyle name="Separador de milhares 2 2 2 6 2 2 5 2 2 2 2" xfId="29721" xr:uid="{A470BF06-AC0A-47F5-B371-551D692C2B65}"/>
    <cellStyle name="Separador de milhares 2 2 2 6 2 2 5 2 2 3" xfId="29720" xr:uid="{04563F6F-BC03-46B9-A0E5-1A104F0B2E19}"/>
    <cellStyle name="Separador de milhares 2 2 2 6 2 2 5 2 3" xfId="29719" xr:uid="{1723679A-F57C-40BF-9770-0338ACF97327}"/>
    <cellStyle name="Separador de milhares 2 2 2 6 2 2 5 3" xfId="29718" xr:uid="{84495F82-D3C3-4E00-BB58-43D1BEEAE5A2}"/>
    <cellStyle name="Separador de milhares 2 2 2 6 2 2 6" xfId="22856" xr:uid="{36A93A07-10BB-439A-B38F-4DCF719C9642}"/>
    <cellStyle name="Separador de milhares 2 2 2 6 2 2 6 2" xfId="22857" xr:uid="{96D4F48D-CB22-4180-BA71-30F1DB80CAA1}"/>
    <cellStyle name="Separador de milhares 2 2 2 6 2 2 6 2 2" xfId="29723" xr:uid="{792BADAD-8A7A-4B84-8C1B-0E5238A880FD}"/>
    <cellStyle name="Separador de milhares 2 2 2 6 2 2 6 3" xfId="29722" xr:uid="{C2806DC9-0F0E-411A-8E3D-EC1637D73366}"/>
    <cellStyle name="Separador de milhares 2 2 2 6 2 2 7" xfId="29601" xr:uid="{B75CE640-2DC7-4451-B474-277CA7093D0C}"/>
    <cellStyle name="Separador de milhares 2 2 2 6 2 3" xfId="22858" xr:uid="{DFA174C1-0939-496C-8FD0-D88DE5335EA2}"/>
    <cellStyle name="Separador de milhares 2 2 2 6 2 3 2" xfId="22859" xr:uid="{AB77D8E2-13C5-4E84-BD95-3743624EC3CD}"/>
    <cellStyle name="Separador de milhares 2 2 2 6 2 3 2 2" xfId="22860" xr:uid="{5A512CB6-0087-4FC0-814E-438600471BAD}"/>
    <cellStyle name="Separador de milhares 2 2 2 6 2 3 2 2 2" xfId="22861" xr:uid="{AE1338AD-4C7E-430D-91C7-B36EE09E7C16}"/>
    <cellStyle name="Separador de milhares 2 2 2 6 2 3 2 2 2 2" xfId="22862" xr:uid="{D0B1A4C7-8883-42F1-8CDB-F117780641EE}"/>
    <cellStyle name="Separador de milhares 2 2 2 6 2 3 2 2 2 2 2" xfId="22863" xr:uid="{0D32EF84-6DA1-45E7-BA92-1012EF554262}"/>
    <cellStyle name="Separador de milhares 2 2 2 6 2 3 2 2 2 2 2 2" xfId="22864" xr:uid="{0B27BDD1-98C9-4842-A9D2-80D35A28DC6A}"/>
    <cellStyle name="Separador de milhares 2 2 2 6 2 3 2 2 2 2 2 2 2" xfId="22865" xr:uid="{E047E82C-7AA5-4654-ACC9-188E89C56DF8}"/>
    <cellStyle name="Separador de milhares 2 2 2 6 2 3 2 2 2 2 2 2 2 2" xfId="22866" xr:uid="{C3DCFF24-1720-40BA-B97F-F944A85E572D}"/>
    <cellStyle name="Separador de milhares 2 2 2 6 2 3 2 2 2 2 2 2 2 2 2" xfId="29732" xr:uid="{6E7BD758-912E-4795-B751-D04449F8EADE}"/>
    <cellStyle name="Separador de milhares 2 2 2 6 2 3 2 2 2 2 2 2 2 3" xfId="29731" xr:uid="{9FFCC4AF-AA45-4DEF-850C-89769947FAE5}"/>
    <cellStyle name="Separador de milhares 2 2 2 6 2 3 2 2 2 2 2 2 3" xfId="29730" xr:uid="{2C287D13-AFDC-4132-B823-A633AC1CB959}"/>
    <cellStyle name="Separador de milhares 2 2 2 6 2 3 2 2 2 2 2 3" xfId="29729" xr:uid="{0EAB8067-A161-40CB-B2D7-C27F4EA8B191}"/>
    <cellStyle name="Separador de milhares 2 2 2 6 2 3 2 2 2 2 3" xfId="22867" xr:uid="{B973DE3C-9607-41CF-92DF-DA01BBFB2615}"/>
    <cellStyle name="Separador de milhares 2 2 2 6 2 3 2 2 2 2 3 2" xfId="22868" xr:uid="{35C4E595-622D-4419-B80F-F99B4E02E3C1}"/>
    <cellStyle name="Separador de milhares 2 2 2 6 2 3 2 2 2 2 3 2 2" xfId="29734" xr:uid="{E3E3F82A-2822-42F6-A3D0-E35A13104C5A}"/>
    <cellStyle name="Separador de milhares 2 2 2 6 2 3 2 2 2 2 3 3" xfId="29733" xr:uid="{2DD4DBAB-3F18-4E19-BBAC-38C755920699}"/>
    <cellStyle name="Separador de milhares 2 2 2 6 2 3 2 2 2 2 4" xfId="29728" xr:uid="{EDBB2893-E0C6-4091-9B51-CC98397D961F}"/>
    <cellStyle name="Separador de milhares 2 2 2 6 2 3 2 2 2 3" xfId="22869" xr:uid="{4B5CEEEB-4815-4605-96A6-078F0A3DD03D}"/>
    <cellStyle name="Separador de milhares 2 2 2 6 2 3 2 2 2 3 2" xfId="22870" xr:uid="{F4D28D54-8013-42CC-A8D7-4B19D2F1DE73}"/>
    <cellStyle name="Separador de milhares 2 2 2 6 2 3 2 2 2 3 2 2" xfId="22871" xr:uid="{8A94260C-BFBF-4DC4-97BC-6FC4D2FB8B2F}"/>
    <cellStyle name="Separador de milhares 2 2 2 6 2 3 2 2 2 3 2 2 2" xfId="29737" xr:uid="{389627C1-7C18-468F-BBED-7DD46C4727C5}"/>
    <cellStyle name="Separador de milhares 2 2 2 6 2 3 2 2 2 3 2 3" xfId="29736" xr:uid="{683960F8-0826-4218-85D2-FCE587F52B1F}"/>
    <cellStyle name="Separador de milhares 2 2 2 6 2 3 2 2 2 3 3" xfId="29735" xr:uid="{C2170CA6-32FD-4600-9F61-582F0D4FF80D}"/>
    <cellStyle name="Separador de milhares 2 2 2 6 2 3 2 2 2 4" xfId="29727" xr:uid="{03586495-F4EE-49F0-879F-87C3F19DA30C}"/>
    <cellStyle name="Separador de milhares 2 2 2 6 2 3 2 2 3" xfId="22872" xr:uid="{32FA370E-A00E-4FE3-8999-D37064B21DDA}"/>
    <cellStyle name="Separador de milhares 2 2 2 6 2 3 2 2 3 2" xfId="22873" xr:uid="{62C002F0-A8E2-4CC7-AAEC-05BA0B260E79}"/>
    <cellStyle name="Separador de milhares 2 2 2 6 2 3 2 2 3 2 2" xfId="22874" xr:uid="{4226AC30-D276-43AB-BB4C-058FBAB5CC4F}"/>
    <cellStyle name="Separador de milhares 2 2 2 6 2 3 2 2 3 2 2 2" xfId="22875" xr:uid="{E5D7DDA1-3D20-488E-928C-F7B8B5C96048}"/>
    <cellStyle name="Separador de milhares 2 2 2 6 2 3 2 2 3 2 2 2 2" xfId="29741" xr:uid="{E311A0C7-82BD-4549-AE47-946DAFD7E51C}"/>
    <cellStyle name="Separador de milhares 2 2 2 6 2 3 2 2 3 2 2 3" xfId="29740" xr:uid="{4A7665EA-8168-42A3-9F49-5FEF795FDE68}"/>
    <cellStyle name="Separador de milhares 2 2 2 6 2 3 2 2 3 2 3" xfId="29739" xr:uid="{F048A9BE-B976-4802-BD3E-83B757FB7D68}"/>
    <cellStyle name="Separador de milhares 2 2 2 6 2 3 2 2 3 3" xfId="29738" xr:uid="{81CC7E1F-C787-48CF-A639-F18B427E8B6D}"/>
    <cellStyle name="Separador de milhares 2 2 2 6 2 3 2 2 4" xfId="22876" xr:uid="{15838855-AFB2-4B62-A5ED-E5F826A80ACE}"/>
    <cellStyle name="Separador de milhares 2 2 2 6 2 3 2 2 4 2" xfId="22877" xr:uid="{32E93AB0-915C-4111-B82A-E89302961656}"/>
    <cellStyle name="Separador de milhares 2 2 2 6 2 3 2 2 4 2 2" xfId="29743" xr:uid="{32F3A7E6-9D11-4EF1-9C74-6897324CEF4A}"/>
    <cellStyle name="Separador de milhares 2 2 2 6 2 3 2 2 4 3" xfId="29742" xr:uid="{2321E18E-D797-4E76-BC79-2465FE906B86}"/>
    <cellStyle name="Separador de milhares 2 2 2 6 2 3 2 2 5" xfId="29726" xr:uid="{1BF0B860-0C98-4E07-8D0E-B01C4504958D}"/>
    <cellStyle name="Separador de milhares 2 2 2 6 2 3 2 3" xfId="22878" xr:uid="{072453D5-57A8-4E64-B6EF-228F1F662EF6}"/>
    <cellStyle name="Separador de milhares 2 2 2 6 2 3 2 3 2" xfId="22879" xr:uid="{74E64B26-D034-4DC0-8FF4-922ADA3985D7}"/>
    <cellStyle name="Separador de milhares 2 2 2 6 2 3 2 3 2 2" xfId="22880" xr:uid="{AE4A35F5-3923-4132-8CC3-D181C67D6985}"/>
    <cellStyle name="Separador de milhares 2 2 2 6 2 3 2 3 2 2 2" xfId="22881" xr:uid="{B4C44549-CF16-4DE4-B9AC-4F10B9EBBB6A}"/>
    <cellStyle name="Separador de milhares 2 2 2 6 2 3 2 3 2 2 2 2" xfId="22882" xr:uid="{14F913E8-CC9B-4779-84BD-5C75E23EE3D1}"/>
    <cellStyle name="Separador de milhares 2 2 2 6 2 3 2 3 2 2 2 2 2" xfId="29748" xr:uid="{606F5FB2-6F06-4327-94BF-FEBC9409D961}"/>
    <cellStyle name="Separador de milhares 2 2 2 6 2 3 2 3 2 2 2 3" xfId="29747" xr:uid="{5CE53930-3AD7-4852-B13A-8B5266C99D37}"/>
    <cellStyle name="Separador de milhares 2 2 2 6 2 3 2 3 2 2 3" xfId="29746" xr:uid="{8D79D11E-08DC-48F7-BFFC-FA1BAE0F4A83}"/>
    <cellStyle name="Separador de milhares 2 2 2 6 2 3 2 3 2 3" xfId="29745" xr:uid="{A9A13FF5-6045-4E6A-A225-F130479A7C01}"/>
    <cellStyle name="Separador de milhares 2 2 2 6 2 3 2 3 3" xfId="22883" xr:uid="{E6055332-B2FF-49F1-AA5A-6A9B17E3CC94}"/>
    <cellStyle name="Separador de milhares 2 2 2 6 2 3 2 3 3 2" xfId="22884" xr:uid="{4AC3561C-12E6-4414-A6EF-A2EEA425F10A}"/>
    <cellStyle name="Separador de milhares 2 2 2 6 2 3 2 3 3 2 2" xfId="29750" xr:uid="{F9F351EC-220E-4A6E-8682-54B1A957DA99}"/>
    <cellStyle name="Separador de milhares 2 2 2 6 2 3 2 3 3 3" xfId="29749" xr:uid="{849681AD-55A7-49E3-B75D-DE63CF00B5F9}"/>
    <cellStyle name="Separador de milhares 2 2 2 6 2 3 2 3 4" xfId="29744" xr:uid="{0A4A14B3-9C4B-442C-8B0D-7DB824537AAB}"/>
    <cellStyle name="Separador de milhares 2 2 2 6 2 3 2 4" xfId="22885" xr:uid="{F46DA3FC-D084-4BEA-A2A6-0E81B78AD15B}"/>
    <cellStyle name="Separador de milhares 2 2 2 6 2 3 2 4 2" xfId="22886" xr:uid="{B4691F9E-27FA-45FA-A108-E334C8507B8E}"/>
    <cellStyle name="Separador de milhares 2 2 2 6 2 3 2 4 2 2" xfId="22887" xr:uid="{003C8E39-86BE-4297-97FD-6B4AA5F9B052}"/>
    <cellStyle name="Separador de milhares 2 2 2 6 2 3 2 4 2 2 2" xfId="29753" xr:uid="{8A1E1DF4-945A-48CA-9FC1-E00AD81868AB}"/>
    <cellStyle name="Separador de milhares 2 2 2 6 2 3 2 4 2 3" xfId="29752" xr:uid="{205DB550-6C8F-4D3F-9EB5-33B56B7D6A78}"/>
    <cellStyle name="Separador de milhares 2 2 2 6 2 3 2 4 3" xfId="29751" xr:uid="{465F032C-ABDB-4EEA-8739-82B5CAEC8A86}"/>
    <cellStyle name="Separador de milhares 2 2 2 6 2 3 2 5" xfId="29725" xr:uid="{C7F44AEF-BFB1-4D36-AB05-C546ED56AB82}"/>
    <cellStyle name="Separador de milhares 2 2 2 6 2 3 3" xfId="22888" xr:uid="{17188287-4338-40FA-9E8A-6742C5B680F9}"/>
    <cellStyle name="Separador de milhares 2 2 2 6 2 3 3 2" xfId="22889" xr:uid="{2A3A984D-1FED-4BA6-ACE9-F01855845462}"/>
    <cellStyle name="Separador de milhares 2 2 2 6 2 3 3 2 2" xfId="22890" xr:uid="{A242824D-0F0B-4CCA-8CB1-5202780AC34A}"/>
    <cellStyle name="Separador de milhares 2 2 2 6 2 3 3 2 2 2" xfId="22891" xr:uid="{3F2C327E-EBFB-4D75-815B-916157F4D95E}"/>
    <cellStyle name="Separador de milhares 2 2 2 6 2 3 3 2 2 2 2" xfId="22892" xr:uid="{53AFC645-8F8B-4085-A9EB-BD2DC7390806}"/>
    <cellStyle name="Separador de milhares 2 2 2 6 2 3 3 2 2 2 2 2" xfId="22893" xr:uid="{E1AE8CAA-5863-48B1-8B35-D40A5F2702B5}"/>
    <cellStyle name="Separador de milhares 2 2 2 6 2 3 3 2 2 2 2 2 2" xfId="29759" xr:uid="{B568707E-50EC-4228-83FE-6435CE5396E9}"/>
    <cellStyle name="Separador de milhares 2 2 2 6 2 3 3 2 2 2 2 3" xfId="29758" xr:uid="{CC364A9B-DB67-48D9-A319-6B1F1769DF84}"/>
    <cellStyle name="Separador de milhares 2 2 2 6 2 3 3 2 2 2 3" xfId="29757" xr:uid="{601C13FF-0E7B-4489-8E1D-0D11AF96D93A}"/>
    <cellStyle name="Separador de milhares 2 2 2 6 2 3 3 2 2 3" xfId="29756" xr:uid="{FC003070-6C06-4637-AB50-9BBDCA8FE98F}"/>
    <cellStyle name="Separador de milhares 2 2 2 6 2 3 3 2 3" xfId="22894" xr:uid="{5F2D39B0-A17C-4806-9D89-553745AD5B70}"/>
    <cellStyle name="Separador de milhares 2 2 2 6 2 3 3 2 3 2" xfId="22895" xr:uid="{1B4C96D2-E8EB-44CA-9498-4E72240D20DD}"/>
    <cellStyle name="Separador de milhares 2 2 2 6 2 3 3 2 3 2 2" xfId="29761" xr:uid="{D7C2D283-F90B-413E-9A69-D7F3B85601DB}"/>
    <cellStyle name="Separador de milhares 2 2 2 6 2 3 3 2 3 3" xfId="29760" xr:uid="{F085E093-4B14-4271-96B0-AD5F897B966E}"/>
    <cellStyle name="Separador de milhares 2 2 2 6 2 3 3 2 4" xfId="29755" xr:uid="{5F8BC08A-8EAE-4076-BB6F-07F385D8E7F8}"/>
    <cellStyle name="Separador de milhares 2 2 2 6 2 3 3 3" xfId="22896" xr:uid="{383F29F0-793F-41A6-9D77-F02A4C7C8AD3}"/>
    <cellStyle name="Separador de milhares 2 2 2 6 2 3 3 3 2" xfId="22897" xr:uid="{5DEDBAED-0E5A-4452-912A-CFA2F2A2248C}"/>
    <cellStyle name="Separador de milhares 2 2 2 6 2 3 3 3 2 2" xfId="22898" xr:uid="{D3A08D35-1A8B-4F89-992D-9288E8F7D56E}"/>
    <cellStyle name="Separador de milhares 2 2 2 6 2 3 3 3 2 2 2" xfId="29764" xr:uid="{CB7FA36B-7D3F-4AF7-A794-AEFE2E3B6AC0}"/>
    <cellStyle name="Separador de milhares 2 2 2 6 2 3 3 3 2 3" xfId="29763" xr:uid="{8A50FCE8-0D28-4513-806D-57A9C85FF662}"/>
    <cellStyle name="Separador de milhares 2 2 2 6 2 3 3 3 3" xfId="29762" xr:uid="{AFA42195-DE0E-466B-8AD5-FBE7B7B0DBDD}"/>
    <cellStyle name="Separador de milhares 2 2 2 6 2 3 3 4" xfId="29754" xr:uid="{DA2AE6BC-9B95-4DFE-BA46-136E35727F74}"/>
    <cellStyle name="Separador de milhares 2 2 2 6 2 3 4" xfId="22899" xr:uid="{580D1E2C-A950-4059-954A-161DD1620935}"/>
    <cellStyle name="Separador de milhares 2 2 2 6 2 3 4 2" xfId="22900" xr:uid="{CA10889D-E767-4332-B23E-01BAA3A0F632}"/>
    <cellStyle name="Separador de milhares 2 2 2 6 2 3 4 2 2" xfId="22901" xr:uid="{FA70564A-BB9F-461F-9816-95EE3F199B97}"/>
    <cellStyle name="Separador de milhares 2 2 2 6 2 3 4 2 2 2" xfId="22902" xr:uid="{37560278-A04A-4521-8F92-CB370C26E955}"/>
    <cellStyle name="Separador de milhares 2 2 2 6 2 3 4 2 2 2 2" xfId="29768" xr:uid="{11A69EA4-B965-4E23-9159-CA4D84BB170D}"/>
    <cellStyle name="Separador de milhares 2 2 2 6 2 3 4 2 2 3" xfId="29767" xr:uid="{622739A9-2650-4D6C-9D41-6BBA5CD858D9}"/>
    <cellStyle name="Separador de milhares 2 2 2 6 2 3 4 2 3" xfId="29766" xr:uid="{33658F66-88D6-452E-BFC3-DB523C38FAED}"/>
    <cellStyle name="Separador de milhares 2 2 2 6 2 3 4 3" xfId="29765" xr:uid="{DD5618B7-097A-405A-88FB-BF114D009377}"/>
    <cellStyle name="Separador de milhares 2 2 2 6 2 3 5" xfId="22903" xr:uid="{E93147BD-5C83-45CC-91DF-88BA021D8CA2}"/>
    <cellStyle name="Separador de milhares 2 2 2 6 2 3 5 2" xfId="22904" xr:uid="{E3F44A71-E8C7-4360-ACC3-518857A96824}"/>
    <cellStyle name="Separador de milhares 2 2 2 6 2 3 5 2 2" xfId="29770" xr:uid="{A65E8F46-BB6C-46A0-A936-A362F58BF2D5}"/>
    <cellStyle name="Separador de milhares 2 2 2 6 2 3 5 3" xfId="29769" xr:uid="{5B413A9B-604F-4798-82CD-5259A1AA33A2}"/>
    <cellStyle name="Separador de milhares 2 2 2 6 2 3 6" xfId="29724" xr:uid="{F10304E3-F591-4756-94CB-503CE033D331}"/>
    <cellStyle name="Separador de milhares 2 2 2 6 2 4" xfId="22905" xr:uid="{E914CED1-08C3-4ED0-B81F-017CFAF5F495}"/>
    <cellStyle name="Separador de milhares 2 2 2 6 2 4 2" xfId="22906" xr:uid="{A4F1686A-7A30-4126-BF97-244EE1FE3B03}"/>
    <cellStyle name="Separador de milhares 2 2 2 6 2 4 2 2" xfId="22907" xr:uid="{4040DE0A-EC13-4A50-904A-232EE120C500}"/>
    <cellStyle name="Separador de milhares 2 2 2 6 2 4 2 2 2" xfId="22908" xr:uid="{67871A5B-B4B8-4ECD-BACD-D4970EF3E2DC}"/>
    <cellStyle name="Separador de milhares 2 2 2 6 2 4 2 2 2 2" xfId="22909" xr:uid="{FF27003D-57FE-443F-9CB8-86DAA383D40B}"/>
    <cellStyle name="Separador de milhares 2 2 2 6 2 4 2 2 2 2 2" xfId="22910" xr:uid="{3D37D206-F5B7-439F-9602-2CFA9E511638}"/>
    <cellStyle name="Separador de milhares 2 2 2 6 2 4 2 2 2 2 2 2" xfId="22911" xr:uid="{922036EF-2CB7-472B-839D-75862B8355F8}"/>
    <cellStyle name="Separador de milhares 2 2 2 6 2 4 2 2 2 2 2 2 2" xfId="29777" xr:uid="{1DFF0D50-0F0A-4074-9A13-A076A3A84D04}"/>
    <cellStyle name="Separador de milhares 2 2 2 6 2 4 2 2 2 2 2 3" xfId="29776" xr:uid="{543D23AE-9E94-40C5-AEEE-061A181F4DB5}"/>
    <cellStyle name="Separador de milhares 2 2 2 6 2 4 2 2 2 2 3" xfId="29775" xr:uid="{745C747A-0AE5-4274-B89F-539315D05F9A}"/>
    <cellStyle name="Separador de milhares 2 2 2 6 2 4 2 2 2 3" xfId="29774" xr:uid="{B6B5839F-32E7-4957-8BAD-D49A5D9C20B9}"/>
    <cellStyle name="Separador de milhares 2 2 2 6 2 4 2 2 3" xfId="22912" xr:uid="{66564444-C8A2-4831-B14A-2E4DF2B6358B}"/>
    <cellStyle name="Separador de milhares 2 2 2 6 2 4 2 2 3 2" xfId="22913" xr:uid="{72EDA0C8-FBE0-429D-9BCE-5A08406BFB97}"/>
    <cellStyle name="Separador de milhares 2 2 2 6 2 4 2 2 3 2 2" xfId="29779" xr:uid="{1A1DCF60-ABE0-4A7B-A44A-6D3CD4133D1F}"/>
    <cellStyle name="Separador de milhares 2 2 2 6 2 4 2 2 3 3" xfId="29778" xr:uid="{F53AB9A1-4DCF-4F8D-9DD2-A3AAA96B5DA8}"/>
    <cellStyle name="Separador de milhares 2 2 2 6 2 4 2 2 4" xfId="29773" xr:uid="{962956B8-FC88-4F7F-8F88-41C1E1E1EA7B}"/>
    <cellStyle name="Separador de milhares 2 2 2 6 2 4 2 3" xfId="22914" xr:uid="{D3B4C714-B92D-400E-AEA5-F7354D043DFB}"/>
    <cellStyle name="Separador de milhares 2 2 2 6 2 4 2 3 2" xfId="22915" xr:uid="{40581624-92CA-4C45-AF74-AD8AE2ACAEDC}"/>
    <cellStyle name="Separador de milhares 2 2 2 6 2 4 2 3 2 2" xfId="22916" xr:uid="{17DBED5E-F841-4030-961E-AD8CE7DEDB71}"/>
    <cellStyle name="Separador de milhares 2 2 2 6 2 4 2 3 2 2 2" xfId="29782" xr:uid="{7A6DD29A-7C82-4F19-A76A-DF0655AD4E3F}"/>
    <cellStyle name="Separador de milhares 2 2 2 6 2 4 2 3 2 3" xfId="29781" xr:uid="{BD1E2543-8AD6-450F-941C-496FD2D062F9}"/>
    <cellStyle name="Separador de milhares 2 2 2 6 2 4 2 3 3" xfId="29780" xr:uid="{5F14D6A9-FDEE-49A2-9261-DDA753224C13}"/>
    <cellStyle name="Separador de milhares 2 2 2 6 2 4 2 4" xfId="29772" xr:uid="{8E99B478-9D3E-40C7-B384-04B77143A64C}"/>
    <cellStyle name="Separador de milhares 2 2 2 6 2 4 3" xfId="22917" xr:uid="{46683743-A825-4A23-AE59-4D5A3F316CAB}"/>
    <cellStyle name="Separador de milhares 2 2 2 6 2 4 3 2" xfId="22918" xr:uid="{8E2F813E-A346-4422-B8B1-6967307E6E56}"/>
    <cellStyle name="Separador de milhares 2 2 2 6 2 4 3 2 2" xfId="22919" xr:uid="{E24D049D-D7CD-41A0-81A5-FF693097B69C}"/>
    <cellStyle name="Separador de milhares 2 2 2 6 2 4 3 2 2 2" xfId="22920" xr:uid="{4AA37738-A3A4-41FA-9190-9A45F5A094FC}"/>
    <cellStyle name="Separador de milhares 2 2 2 6 2 4 3 2 2 2 2" xfId="29786" xr:uid="{0F9D38F0-48B5-479D-B49B-FB0B6C08B006}"/>
    <cellStyle name="Separador de milhares 2 2 2 6 2 4 3 2 2 3" xfId="29785" xr:uid="{0B1776CC-2D54-420C-91F3-B0F98F9221CE}"/>
    <cellStyle name="Separador de milhares 2 2 2 6 2 4 3 2 3" xfId="29784" xr:uid="{9DF403B1-49FD-499F-A18E-936DD0C532E9}"/>
    <cellStyle name="Separador de milhares 2 2 2 6 2 4 3 3" xfId="29783" xr:uid="{ED708076-073B-431F-9B72-A0FBF5400702}"/>
    <cellStyle name="Separador de milhares 2 2 2 6 2 4 4" xfId="22921" xr:uid="{9E1BE218-D83B-4873-98A8-06C094AFCB4E}"/>
    <cellStyle name="Separador de milhares 2 2 2 6 2 4 4 2" xfId="22922" xr:uid="{ADBCD34E-FA34-4BF4-A8A9-F623D696B4D8}"/>
    <cellStyle name="Separador de milhares 2 2 2 6 2 4 4 2 2" xfId="29788" xr:uid="{295866CB-34C6-40D2-A1C5-EA4064ED2278}"/>
    <cellStyle name="Separador de milhares 2 2 2 6 2 4 4 3" xfId="29787" xr:uid="{148154D1-4DFF-495E-BB67-1480620974C7}"/>
    <cellStyle name="Separador de milhares 2 2 2 6 2 4 5" xfId="29771" xr:uid="{8564856C-50F2-44C6-933A-AED2D6D6B77F}"/>
    <cellStyle name="Separador de milhares 2 2 2 6 2 5" xfId="22923" xr:uid="{1041F30F-2D9A-4E50-AB6C-59C867956B09}"/>
    <cellStyle name="Separador de milhares 2 2 2 6 2 5 2" xfId="22924" xr:uid="{4888EE94-9ABA-4F7A-81E2-FC22E823F141}"/>
    <cellStyle name="Separador de milhares 2 2 2 6 2 5 2 2" xfId="22925" xr:uid="{39AD6F28-41F7-415B-85B3-AF8937D764C9}"/>
    <cellStyle name="Separador de milhares 2 2 2 6 2 5 2 2 2" xfId="22926" xr:uid="{9B7AE5B1-D355-4A2D-A5C4-66C7F6C98436}"/>
    <cellStyle name="Separador de milhares 2 2 2 6 2 5 2 2 2 2" xfId="22927" xr:uid="{C8FD9F38-30D2-4967-9383-E2AD29FB820B}"/>
    <cellStyle name="Separador de milhares 2 2 2 6 2 5 2 2 2 2 2" xfId="29793" xr:uid="{2E5692D8-0E30-4D25-92B5-E02F47254F36}"/>
    <cellStyle name="Separador de milhares 2 2 2 6 2 5 2 2 2 3" xfId="29792" xr:uid="{9EF6E81A-39A3-45CC-B55B-10F72B06A6E0}"/>
    <cellStyle name="Separador de milhares 2 2 2 6 2 5 2 2 3" xfId="29791" xr:uid="{7E651F55-A458-4784-B74D-674B3FC0B767}"/>
    <cellStyle name="Separador de milhares 2 2 2 6 2 5 2 3" xfId="29790" xr:uid="{8FF3DB5E-ECF6-4CAC-960E-98D7B9D486C0}"/>
    <cellStyle name="Separador de milhares 2 2 2 6 2 5 3" xfId="22928" xr:uid="{38D762AF-8B9D-443E-94DA-B3CE2B359871}"/>
    <cellStyle name="Separador de milhares 2 2 2 6 2 5 3 2" xfId="22929" xr:uid="{779BA657-C7EF-4C3E-9F88-2D84CA88A640}"/>
    <cellStyle name="Separador de milhares 2 2 2 6 2 5 3 2 2" xfId="29795" xr:uid="{49063918-24E1-45B3-B396-EF9F7AD307F9}"/>
    <cellStyle name="Separador de milhares 2 2 2 6 2 5 3 3" xfId="29794" xr:uid="{6E59AF69-8D74-485A-AC2F-A71BA4742561}"/>
    <cellStyle name="Separador de milhares 2 2 2 6 2 5 4" xfId="29789" xr:uid="{93282AA1-F6CF-41A8-8AF4-379DFD3198B8}"/>
    <cellStyle name="Separador de milhares 2 2 2 6 2 6" xfId="22930" xr:uid="{B482130D-570B-4C30-8DCB-AE5EB949336E}"/>
    <cellStyle name="Separador de milhares 2 2 2 6 2 6 2" xfId="22931" xr:uid="{391B0A54-B96E-44D6-9E89-64D4E9C9B6D1}"/>
    <cellStyle name="Separador de milhares 2 2 2 6 2 6 2 2" xfId="22932" xr:uid="{9A8D5850-C1E8-4ADF-9C76-32FC37AAA5EA}"/>
    <cellStyle name="Separador de milhares 2 2 2 6 2 6 2 2 2" xfId="29798" xr:uid="{71E56963-A8B9-4746-A9B1-7D2FC4D050CA}"/>
    <cellStyle name="Separador de milhares 2 2 2 6 2 6 2 3" xfId="29797" xr:uid="{9A92AA9F-7E9A-425B-AF1E-2F285B532717}"/>
    <cellStyle name="Separador de milhares 2 2 2 6 2 6 3" xfId="29796" xr:uid="{5B478364-626D-48FA-9AC7-3CC2120D0070}"/>
    <cellStyle name="Separador de milhares 2 2 2 6 2 7" xfId="29600" xr:uid="{350A4CEA-5FAF-4C78-8131-4DF9B1B805F5}"/>
    <cellStyle name="Separador de milhares 2 2 2 6 3" xfId="22933" xr:uid="{0EFA0B15-762C-468A-ABBE-BC3F9D1FCD6C}"/>
    <cellStyle name="Separador de milhares 2 2 2 6 3 2" xfId="22934" xr:uid="{A3F02BD1-27DB-4DCF-B75D-2D75D886080D}"/>
    <cellStyle name="Separador de milhares 2 2 2 6 3 2 2" xfId="22935" xr:uid="{7A68D051-13A3-4257-B84B-C1011307E4B0}"/>
    <cellStyle name="Separador de milhares 2 2 2 6 3 2 2 2" xfId="22936" xr:uid="{144472F9-A2D1-4DE1-B8A5-DDE16B5DED0B}"/>
    <cellStyle name="Separador de milhares 2 2 2 6 3 2 2 2 2" xfId="22937" xr:uid="{1FBAC720-88B3-4864-B98E-BBA2B0AC3E78}"/>
    <cellStyle name="Separador de milhares 2 2 2 6 3 2 2 2 2 2" xfId="22938" xr:uid="{0DD47E8A-EB62-48D1-9CE6-5FBD52B6EE08}"/>
    <cellStyle name="Separador de milhares 2 2 2 6 3 2 2 2 2 2 2" xfId="22939" xr:uid="{41B34244-10E9-4E71-89F3-89FD783B963C}"/>
    <cellStyle name="Separador de milhares 2 2 2 6 3 2 2 2 2 2 2 2" xfId="22940" xr:uid="{66E12594-E9D8-44F9-B4F0-74BB46FC74F9}"/>
    <cellStyle name="Separador de milhares 2 2 2 6 3 2 2 2 2 2 2 2 2" xfId="22941" xr:uid="{570692B8-D836-4465-8D4B-1E305108AB30}"/>
    <cellStyle name="Separador de milhares 2 2 2 6 3 2 2 2 2 2 2 2 2 2" xfId="22942" xr:uid="{B6455971-0720-4E4E-B44C-3AB5DE35591B}"/>
    <cellStyle name="Separador de milhares 2 2 2 6 3 2 2 2 2 2 2 2 2 2 2" xfId="29808" xr:uid="{44E6E1DE-5BC2-456A-B859-EBEF702C9204}"/>
    <cellStyle name="Separador de milhares 2 2 2 6 3 2 2 2 2 2 2 2 2 3" xfId="29807" xr:uid="{9212B3B2-F43A-4E0E-AB92-00F79BF22E93}"/>
    <cellStyle name="Separador de milhares 2 2 2 6 3 2 2 2 2 2 2 2 3" xfId="29806" xr:uid="{C7F23A4D-2464-4925-9938-3E030577BC3B}"/>
    <cellStyle name="Separador de milhares 2 2 2 6 3 2 2 2 2 2 2 3" xfId="29805" xr:uid="{6EC0CC89-52F1-48E4-8D30-573B58B7D62F}"/>
    <cellStyle name="Separador de milhares 2 2 2 6 3 2 2 2 2 2 3" xfId="22943" xr:uid="{DB8A085C-ABF1-49EB-BECC-B3FAB7197BCD}"/>
    <cellStyle name="Separador de milhares 2 2 2 6 3 2 2 2 2 2 3 2" xfId="22944" xr:uid="{E96D9FF9-9832-4924-8E0A-2B54DE15BE75}"/>
    <cellStyle name="Separador de milhares 2 2 2 6 3 2 2 2 2 2 3 2 2" xfId="29810" xr:uid="{B0347741-C92A-4613-B70C-D013A69E4555}"/>
    <cellStyle name="Separador de milhares 2 2 2 6 3 2 2 2 2 2 3 3" xfId="29809" xr:uid="{086AE19A-A07A-4399-A1F6-9C0A9FC2866B}"/>
    <cellStyle name="Separador de milhares 2 2 2 6 3 2 2 2 2 2 4" xfId="29804" xr:uid="{1564AE6E-C8AA-4B41-9354-A22C2DE1F345}"/>
    <cellStyle name="Separador de milhares 2 2 2 6 3 2 2 2 2 3" xfId="22945" xr:uid="{9D76A01C-CF56-4426-A27A-B7F80AC2770F}"/>
    <cellStyle name="Separador de milhares 2 2 2 6 3 2 2 2 2 3 2" xfId="22946" xr:uid="{3BB8E109-C9DE-40E5-81BE-BAEE56743579}"/>
    <cellStyle name="Separador de milhares 2 2 2 6 3 2 2 2 2 3 2 2" xfId="22947" xr:uid="{01B09965-8A54-466F-AD3B-8FB363EB6290}"/>
    <cellStyle name="Separador de milhares 2 2 2 6 3 2 2 2 2 3 2 2 2" xfId="29813" xr:uid="{1185AA4E-CC80-462C-BA5E-E06306747B41}"/>
    <cellStyle name="Separador de milhares 2 2 2 6 3 2 2 2 2 3 2 3" xfId="29812" xr:uid="{F3C2C1B2-84BC-4353-B429-7CA5AB76F711}"/>
    <cellStyle name="Separador de milhares 2 2 2 6 3 2 2 2 2 3 3" xfId="29811" xr:uid="{4D335D09-6BD1-4822-9396-8E8DEEF11A71}"/>
    <cellStyle name="Separador de milhares 2 2 2 6 3 2 2 2 2 4" xfId="29803" xr:uid="{5008B869-2A08-45ED-B45B-E5B62D267493}"/>
    <cellStyle name="Separador de milhares 2 2 2 6 3 2 2 2 3" xfId="22948" xr:uid="{CDDCEE90-3234-48F1-B881-7C7C3396BE5A}"/>
    <cellStyle name="Separador de milhares 2 2 2 6 3 2 2 2 3 2" xfId="22949" xr:uid="{D5865490-4A00-46B3-B723-6026F0D35898}"/>
    <cellStyle name="Separador de milhares 2 2 2 6 3 2 2 2 3 2 2" xfId="22950" xr:uid="{9DCF6F3F-7636-4433-85B8-3D131B48E30E}"/>
    <cellStyle name="Separador de milhares 2 2 2 6 3 2 2 2 3 2 2 2" xfId="22951" xr:uid="{8F55F7E4-123D-4432-8E36-94B3535EE805}"/>
    <cellStyle name="Separador de milhares 2 2 2 6 3 2 2 2 3 2 2 2 2" xfId="29817" xr:uid="{B40860F7-0D6D-486D-8219-B8419F463873}"/>
    <cellStyle name="Separador de milhares 2 2 2 6 3 2 2 2 3 2 2 3" xfId="29816" xr:uid="{5B56990D-A5E7-485D-94B0-F07C03943E4D}"/>
    <cellStyle name="Separador de milhares 2 2 2 6 3 2 2 2 3 2 3" xfId="29815" xr:uid="{E129535B-71F0-4241-A916-F7653D5F84E9}"/>
    <cellStyle name="Separador de milhares 2 2 2 6 3 2 2 2 3 3" xfId="29814" xr:uid="{50630FFE-5394-4634-8EA0-58E97C2CCC5E}"/>
    <cellStyle name="Separador de milhares 2 2 2 6 3 2 2 2 4" xfId="22952" xr:uid="{743990F6-01E3-4B95-92B8-9FE2AEB092F8}"/>
    <cellStyle name="Separador de milhares 2 2 2 6 3 2 2 2 4 2" xfId="22953" xr:uid="{98114431-79E9-4FBD-9A5B-AEEC3AA12CB2}"/>
    <cellStyle name="Separador de milhares 2 2 2 6 3 2 2 2 4 2 2" xfId="29819" xr:uid="{57057AC5-FD53-400A-89C5-9F75BA80A78A}"/>
    <cellStyle name="Separador de milhares 2 2 2 6 3 2 2 2 4 3" xfId="29818" xr:uid="{4FC18736-C056-4A6E-A87A-3AA27CB72C91}"/>
    <cellStyle name="Separador de milhares 2 2 2 6 3 2 2 2 5" xfId="29802" xr:uid="{38BD47E1-EF67-4580-9599-DC5AB281B9DE}"/>
    <cellStyle name="Separador de milhares 2 2 2 6 3 2 2 3" xfId="22954" xr:uid="{74541DBD-3B4D-4849-95CA-1D3D5685930E}"/>
    <cellStyle name="Separador de milhares 2 2 2 6 3 2 2 3 2" xfId="22955" xr:uid="{45B321F7-C30A-41ED-9A17-48DE042133BE}"/>
    <cellStyle name="Separador de milhares 2 2 2 6 3 2 2 3 2 2" xfId="22956" xr:uid="{CC2A011F-463D-48AA-BE13-0D6200F03A03}"/>
    <cellStyle name="Separador de milhares 2 2 2 6 3 2 2 3 2 2 2" xfId="22957" xr:uid="{2B9F3CA9-B553-49A6-B105-44BC5EE0F11B}"/>
    <cellStyle name="Separador de milhares 2 2 2 6 3 2 2 3 2 2 2 2" xfId="22958" xr:uid="{D694A0D7-FB84-4406-89E7-DAECEC5D7C7F}"/>
    <cellStyle name="Separador de milhares 2 2 2 6 3 2 2 3 2 2 2 2 2" xfId="29824" xr:uid="{26D0186B-3247-42CB-9E82-537CCB3F6A8E}"/>
    <cellStyle name="Separador de milhares 2 2 2 6 3 2 2 3 2 2 2 3" xfId="29823" xr:uid="{4F43607A-91D2-488D-AA6C-EE77568ADBA2}"/>
    <cellStyle name="Separador de milhares 2 2 2 6 3 2 2 3 2 2 3" xfId="29822" xr:uid="{F530F094-91FA-4CF7-9657-2941D7EB3414}"/>
    <cellStyle name="Separador de milhares 2 2 2 6 3 2 2 3 2 3" xfId="29821" xr:uid="{798F2928-09EC-49E0-BD8D-6245AC9E2508}"/>
    <cellStyle name="Separador de milhares 2 2 2 6 3 2 2 3 3" xfId="22959" xr:uid="{AE88F887-5D0F-442D-8DD0-FC5A94D0FA0F}"/>
    <cellStyle name="Separador de milhares 2 2 2 6 3 2 2 3 3 2" xfId="22960" xr:uid="{D41CABB8-AA99-43A7-9950-F2CDDD633C3F}"/>
    <cellStyle name="Separador de milhares 2 2 2 6 3 2 2 3 3 2 2" xfId="29826" xr:uid="{20A86521-54C3-4A83-8591-081C03E82008}"/>
    <cellStyle name="Separador de milhares 2 2 2 6 3 2 2 3 3 3" xfId="29825" xr:uid="{10E98E1D-4370-4521-95B1-973C63CD1DF4}"/>
    <cellStyle name="Separador de milhares 2 2 2 6 3 2 2 3 4" xfId="29820" xr:uid="{48E6BD4B-4929-4BC7-8CD7-87643013B58B}"/>
    <cellStyle name="Separador de milhares 2 2 2 6 3 2 2 4" xfId="22961" xr:uid="{30D13F94-C9F6-4BBC-82ED-F765E67617E5}"/>
    <cellStyle name="Separador de milhares 2 2 2 6 3 2 2 4 2" xfId="22962" xr:uid="{75BB5A21-753A-4B2A-9DC3-C6013DBD2CF7}"/>
    <cellStyle name="Separador de milhares 2 2 2 6 3 2 2 4 2 2" xfId="22963" xr:uid="{1D16E043-4592-4D19-B5A2-C859827AE5BA}"/>
    <cellStyle name="Separador de milhares 2 2 2 6 3 2 2 4 2 2 2" xfId="29829" xr:uid="{98A8C46E-409D-403A-8777-DF9834831209}"/>
    <cellStyle name="Separador de milhares 2 2 2 6 3 2 2 4 2 3" xfId="29828" xr:uid="{73ABF348-6232-47DC-911C-38779A7D2B32}"/>
    <cellStyle name="Separador de milhares 2 2 2 6 3 2 2 4 3" xfId="29827" xr:uid="{80654B8B-C3DB-47CD-9A4F-6FF960F9F9AE}"/>
    <cellStyle name="Separador de milhares 2 2 2 6 3 2 2 5" xfId="29801" xr:uid="{9FE50B6E-0689-4DFB-8D97-D132413736C4}"/>
    <cellStyle name="Separador de milhares 2 2 2 6 3 2 3" xfId="22964" xr:uid="{9E412453-2DC7-47BD-82B2-B6E75F163CA8}"/>
    <cellStyle name="Separador de milhares 2 2 2 6 3 2 3 2" xfId="22965" xr:uid="{3AD1B3E9-F435-489B-812F-4775ED4B2691}"/>
    <cellStyle name="Separador de milhares 2 2 2 6 3 2 3 2 2" xfId="22966" xr:uid="{4DB439E1-1546-4FFA-9720-B677A9906A20}"/>
    <cellStyle name="Separador de milhares 2 2 2 6 3 2 3 2 2 2" xfId="22967" xr:uid="{D504835E-11DB-4B2E-BAC8-18D87CB8F35A}"/>
    <cellStyle name="Separador de milhares 2 2 2 6 3 2 3 2 2 2 2" xfId="22968" xr:uid="{C4F0B9E4-BBD5-4611-AA0A-54EF207B27BD}"/>
    <cellStyle name="Separador de milhares 2 2 2 6 3 2 3 2 2 2 2 2" xfId="22969" xr:uid="{5941D4AD-B8C0-4DF5-9A87-269C0040B855}"/>
    <cellStyle name="Separador de milhares 2 2 2 6 3 2 3 2 2 2 2 2 2" xfId="29835" xr:uid="{CA36DA3C-E9F5-4186-9479-77960547C0C0}"/>
    <cellStyle name="Separador de milhares 2 2 2 6 3 2 3 2 2 2 2 3" xfId="29834" xr:uid="{4A0B514A-A7A2-47D0-BEF5-733F30C03306}"/>
    <cellStyle name="Separador de milhares 2 2 2 6 3 2 3 2 2 2 3" xfId="29833" xr:uid="{EAAC64F6-6CDC-447F-9107-507C14C94ED1}"/>
    <cellStyle name="Separador de milhares 2 2 2 6 3 2 3 2 2 3" xfId="29832" xr:uid="{2484A8C6-F154-48B0-850B-70BF9EBAE45C}"/>
    <cellStyle name="Separador de milhares 2 2 2 6 3 2 3 2 3" xfId="22970" xr:uid="{6C23A8A5-E18E-46A0-A45A-5E636E92EFA7}"/>
    <cellStyle name="Separador de milhares 2 2 2 6 3 2 3 2 3 2" xfId="22971" xr:uid="{98357414-8589-48CD-BACE-7947E67B70BC}"/>
    <cellStyle name="Separador de milhares 2 2 2 6 3 2 3 2 3 2 2" xfId="29837" xr:uid="{92887497-31DF-4910-B954-D13AE9A57BD1}"/>
    <cellStyle name="Separador de milhares 2 2 2 6 3 2 3 2 3 3" xfId="29836" xr:uid="{1D303525-D2BE-4868-8164-003FB1A1417F}"/>
    <cellStyle name="Separador de milhares 2 2 2 6 3 2 3 2 4" xfId="29831" xr:uid="{E69354C4-F136-4DA1-996F-262C51FC396B}"/>
    <cellStyle name="Separador de milhares 2 2 2 6 3 2 3 3" xfId="22972" xr:uid="{F950815D-932F-4BAB-BE31-71B6DE6741EE}"/>
    <cellStyle name="Separador de milhares 2 2 2 6 3 2 3 3 2" xfId="22973" xr:uid="{06716F99-FEAF-4B3C-A50E-916DF3F2A7F8}"/>
    <cellStyle name="Separador de milhares 2 2 2 6 3 2 3 3 2 2" xfId="22974" xr:uid="{D1B7044F-ACE1-443F-AB62-A9D37A920ACB}"/>
    <cellStyle name="Separador de milhares 2 2 2 6 3 2 3 3 2 2 2" xfId="29840" xr:uid="{6B40C3D9-03D7-4971-AEE1-538A70D4AC1D}"/>
    <cellStyle name="Separador de milhares 2 2 2 6 3 2 3 3 2 3" xfId="29839" xr:uid="{467E1F73-E210-44AE-AF91-F11F77785F6A}"/>
    <cellStyle name="Separador de milhares 2 2 2 6 3 2 3 3 3" xfId="29838" xr:uid="{5B984EF4-9758-4C4A-A7A6-53FC9D165C09}"/>
    <cellStyle name="Separador de milhares 2 2 2 6 3 2 3 4" xfId="29830" xr:uid="{74F5249B-CD4C-458A-B2D9-3598627417DE}"/>
    <cellStyle name="Separador de milhares 2 2 2 6 3 2 4" xfId="22975" xr:uid="{1793814F-240A-4204-9F6D-B10279F2B094}"/>
    <cellStyle name="Separador de milhares 2 2 2 6 3 2 4 2" xfId="22976" xr:uid="{9DCEC057-C3BC-4708-85A0-821F5231A136}"/>
    <cellStyle name="Separador de milhares 2 2 2 6 3 2 4 2 2" xfId="22977" xr:uid="{92E59E3D-40F9-4911-91E8-0F2BD9159BD9}"/>
    <cellStyle name="Separador de milhares 2 2 2 6 3 2 4 2 2 2" xfId="22978" xr:uid="{1AB34FB7-A8C4-41EB-B0F3-5C5AC1CB41AE}"/>
    <cellStyle name="Separador de milhares 2 2 2 6 3 2 4 2 2 2 2" xfId="29844" xr:uid="{FE511C83-3732-44A1-BDF9-2AA2AAB7E741}"/>
    <cellStyle name="Separador de milhares 2 2 2 6 3 2 4 2 2 3" xfId="29843" xr:uid="{3CE9D583-B7C5-47B4-BC41-D542B6183FCF}"/>
    <cellStyle name="Separador de milhares 2 2 2 6 3 2 4 2 3" xfId="29842" xr:uid="{B6865529-E547-49DE-B970-7D6C77121ADC}"/>
    <cellStyle name="Separador de milhares 2 2 2 6 3 2 4 3" xfId="29841" xr:uid="{DE06BCC0-00FB-4E27-B451-848708C7E906}"/>
    <cellStyle name="Separador de milhares 2 2 2 6 3 2 5" xfId="22979" xr:uid="{427058B4-2A2B-4B67-9668-1F4D913DBADD}"/>
    <cellStyle name="Separador de milhares 2 2 2 6 3 2 5 2" xfId="22980" xr:uid="{84E767C2-0A1F-4678-9B9E-6E92C6B23C82}"/>
    <cellStyle name="Separador de milhares 2 2 2 6 3 2 5 2 2" xfId="29846" xr:uid="{E61CE836-EBC8-4DC8-B73B-918A02BF99E9}"/>
    <cellStyle name="Separador de milhares 2 2 2 6 3 2 5 3" xfId="29845" xr:uid="{57BA2114-0111-4793-A402-365906346F19}"/>
    <cellStyle name="Separador de milhares 2 2 2 6 3 2 6" xfId="29800" xr:uid="{91AA045C-6C89-4961-B149-ADEAC7C959F8}"/>
    <cellStyle name="Separador de milhares 2 2 2 6 3 3" xfId="22981" xr:uid="{19C50AA4-D056-4B9D-821F-6A7D138B28CC}"/>
    <cellStyle name="Separador de milhares 2 2 2 6 3 3 2" xfId="22982" xr:uid="{8DD81C87-9D9C-4664-A64F-57F3B08D5EFA}"/>
    <cellStyle name="Separador de milhares 2 2 2 6 3 3 2 2" xfId="22983" xr:uid="{9E2B8096-ED42-4038-AF7E-F7C0FAFF199A}"/>
    <cellStyle name="Separador de milhares 2 2 2 6 3 3 2 2 2" xfId="22984" xr:uid="{167B60B8-803D-4998-BE86-5AE72D106683}"/>
    <cellStyle name="Separador de milhares 2 2 2 6 3 3 2 2 2 2" xfId="22985" xr:uid="{7EE7F217-A0EB-4857-8E40-BD30A858F7B4}"/>
    <cellStyle name="Separador de milhares 2 2 2 6 3 3 2 2 2 2 2" xfId="22986" xr:uid="{CB6A08E2-E3C3-41D6-9C89-64080A7F3113}"/>
    <cellStyle name="Separador de milhares 2 2 2 6 3 3 2 2 2 2 2 2" xfId="22987" xr:uid="{83574568-EB83-43AF-A60E-C5146E4F5E76}"/>
    <cellStyle name="Separador de milhares 2 2 2 6 3 3 2 2 2 2 2 2 2" xfId="29853" xr:uid="{3266A5D4-DB60-46BB-AEB0-E58D9EB517CC}"/>
    <cellStyle name="Separador de milhares 2 2 2 6 3 3 2 2 2 2 2 3" xfId="29852" xr:uid="{3EBA659D-674A-419F-AC3F-D42FF84E7250}"/>
    <cellStyle name="Separador de milhares 2 2 2 6 3 3 2 2 2 2 3" xfId="29851" xr:uid="{8FAEE082-760C-4393-ACE0-31024103C4A5}"/>
    <cellStyle name="Separador de milhares 2 2 2 6 3 3 2 2 2 3" xfId="29850" xr:uid="{C0586458-DE46-49BF-B9D8-4D7C96EA419F}"/>
    <cellStyle name="Separador de milhares 2 2 2 6 3 3 2 2 3" xfId="22988" xr:uid="{ACA87DAB-E8F8-4FDD-A214-840B4F617BFC}"/>
    <cellStyle name="Separador de milhares 2 2 2 6 3 3 2 2 3 2" xfId="22989" xr:uid="{4F60A6F4-A95E-4E8F-A81F-871FA0ED704F}"/>
    <cellStyle name="Separador de milhares 2 2 2 6 3 3 2 2 3 2 2" xfId="29855" xr:uid="{CBC44062-FFAA-4374-BA17-0DE5B6DFD5B3}"/>
    <cellStyle name="Separador de milhares 2 2 2 6 3 3 2 2 3 3" xfId="29854" xr:uid="{9CB02022-A519-45F7-B937-42F0BF7250E6}"/>
    <cellStyle name="Separador de milhares 2 2 2 6 3 3 2 2 4" xfId="29849" xr:uid="{3D9FA704-E7FD-4D37-B438-14B8DD98630A}"/>
    <cellStyle name="Separador de milhares 2 2 2 6 3 3 2 3" xfId="22990" xr:uid="{7C64E1EC-EAA2-4C29-AB00-6F36E22D7EE6}"/>
    <cellStyle name="Separador de milhares 2 2 2 6 3 3 2 3 2" xfId="22991" xr:uid="{6EA87A34-6121-44FD-A4E2-1648DB6BF265}"/>
    <cellStyle name="Separador de milhares 2 2 2 6 3 3 2 3 2 2" xfId="22992" xr:uid="{FDB310D5-6A89-4E93-99F2-03FA812D1262}"/>
    <cellStyle name="Separador de milhares 2 2 2 6 3 3 2 3 2 2 2" xfId="29858" xr:uid="{2A04F135-67C9-41C1-BF40-9D72C3294C06}"/>
    <cellStyle name="Separador de milhares 2 2 2 6 3 3 2 3 2 3" xfId="29857" xr:uid="{5601387A-8446-40E5-B09B-DB894DD144CF}"/>
    <cellStyle name="Separador de milhares 2 2 2 6 3 3 2 3 3" xfId="29856" xr:uid="{2AB74D22-22A3-45D1-995D-9CAB26B56B94}"/>
    <cellStyle name="Separador de milhares 2 2 2 6 3 3 2 4" xfId="29848" xr:uid="{F3F2CA51-BF40-4A94-9DC3-05633BC1E3A8}"/>
    <cellStyle name="Separador de milhares 2 2 2 6 3 3 3" xfId="22993" xr:uid="{AA1B6D5D-FD7D-4968-8951-ED09D2609F6B}"/>
    <cellStyle name="Separador de milhares 2 2 2 6 3 3 3 2" xfId="22994" xr:uid="{37C94053-6BD8-40B7-95F0-1815C6731E75}"/>
    <cellStyle name="Separador de milhares 2 2 2 6 3 3 3 2 2" xfId="22995" xr:uid="{9BC6CDC3-1BC9-44AB-A0DA-C36DC8673F70}"/>
    <cellStyle name="Separador de milhares 2 2 2 6 3 3 3 2 2 2" xfId="22996" xr:uid="{81CAEAB2-3D1D-4FF2-B945-0A5617247741}"/>
    <cellStyle name="Separador de milhares 2 2 2 6 3 3 3 2 2 2 2" xfId="29862" xr:uid="{C4AA2713-F30D-462F-ACF9-9595838CB0B7}"/>
    <cellStyle name="Separador de milhares 2 2 2 6 3 3 3 2 2 3" xfId="29861" xr:uid="{BF9359FE-BC22-4480-9F9C-C51C7B54FF1B}"/>
    <cellStyle name="Separador de milhares 2 2 2 6 3 3 3 2 3" xfId="29860" xr:uid="{18066FB2-EC60-4228-824B-2E4C7BFF6C15}"/>
    <cellStyle name="Separador de milhares 2 2 2 6 3 3 3 3" xfId="29859" xr:uid="{9ACB7034-F5DB-4247-995E-6D75A69BCD3E}"/>
    <cellStyle name="Separador de milhares 2 2 2 6 3 3 4" xfId="22997" xr:uid="{29C742CE-868D-4108-A9E1-40F6FCE91EC3}"/>
    <cellStyle name="Separador de milhares 2 2 2 6 3 3 4 2" xfId="22998" xr:uid="{7C7B015B-A8BE-4C85-8C48-F8992DA2100B}"/>
    <cellStyle name="Separador de milhares 2 2 2 6 3 3 4 2 2" xfId="29864" xr:uid="{A93A9CC7-69BA-42D5-A826-1E16A5BF64D3}"/>
    <cellStyle name="Separador de milhares 2 2 2 6 3 3 4 3" xfId="29863" xr:uid="{7E0CE4B8-84D5-4EED-84F5-2CAFA9F1CF4B}"/>
    <cellStyle name="Separador de milhares 2 2 2 6 3 3 5" xfId="29847" xr:uid="{319AE7B1-1C01-474D-A311-F94314D12324}"/>
    <cellStyle name="Separador de milhares 2 2 2 6 3 4" xfId="22999" xr:uid="{D67FB403-E1FF-4F26-B9AC-8533D099574C}"/>
    <cellStyle name="Separador de milhares 2 2 2 6 3 4 2" xfId="23000" xr:uid="{9B21814F-8991-4685-AF40-E816DAED32A6}"/>
    <cellStyle name="Separador de milhares 2 2 2 6 3 4 2 2" xfId="23001" xr:uid="{4DDB2733-9894-47C1-A80B-0D0BDD916900}"/>
    <cellStyle name="Separador de milhares 2 2 2 6 3 4 2 2 2" xfId="23002" xr:uid="{661E9A45-847F-4A68-B19A-611BE6F40CB0}"/>
    <cellStyle name="Separador de milhares 2 2 2 6 3 4 2 2 2 2" xfId="23003" xr:uid="{C0412405-4964-4D74-9DB3-0DE45B1D5F1D}"/>
    <cellStyle name="Separador de milhares 2 2 2 6 3 4 2 2 2 2 2" xfId="29869" xr:uid="{50028961-F208-422F-9B7D-8A656D40FA78}"/>
    <cellStyle name="Separador de milhares 2 2 2 6 3 4 2 2 2 3" xfId="29868" xr:uid="{170D1048-BF7E-4181-A3D1-DA611877D5DB}"/>
    <cellStyle name="Separador de milhares 2 2 2 6 3 4 2 2 3" xfId="29867" xr:uid="{BB902DA1-794D-4F58-9FDD-B2A8DB9CA8F4}"/>
    <cellStyle name="Separador de milhares 2 2 2 6 3 4 2 3" xfId="29866" xr:uid="{73D5B6C0-CCC5-4D80-9D98-540FE95BEE8A}"/>
    <cellStyle name="Separador de milhares 2 2 2 6 3 4 3" xfId="23004" xr:uid="{8FE2A0D2-A68F-4F9B-A7C3-621BA9346DA8}"/>
    <cellStyle name="Separador de milhares 2 2 2 6 3 4 3 2" xfId="23005" xr:uid="{380E0BF4-1924-49A9-8208-68AC7EBDA5B6}"/>
    <cellStyle name="Separador de milhares 2 2 2 6 3 4 3 2 2" xfId="29871" xr:uid="{73464D51-2586-40CE-BE3D-9FED957798FF}"/>
    <cellStyle name="Separador de milhares 2 2 2 6 3 4 3 3" xfId="29870" xr:uid="{482F9666-169C-4206-8158-4F5B7D5AF15F}"/>
    <cellStyle name="Separador de milhares 2 2 2 6 3 4 4" xfId="29865" xr:uid="{D87B924C-6657-4473-AB17-83C9BABD1E87}"/>
    <cellStyle name="Separador de milhares 2 2 2 6 3 5" xfId="23006" xr:uid="{61DAA625-194A-458A-9D27-3A77E414DBA6}"/>
    <cellStyle name="Separador de milhares 2 2 2 6 3 5 2" xfId="23007" xr:uid="{B2AE68A2-0626-4412-BB56-DCBBCCA26900}"/>
    <cellStyle name="Separador de milhares 2 2 2 6 3 5 2 2" xfId="23008" xr:uid="{CD50EEA5-E517-44B7-AC72-CB882F401527}"/>
    <cellStyle name="Separador de milhares 2 2 2 6 3 5 2 2 2" xfId="29874" xr:uid="{B222F549-7F76-425D-94B1-AFD13074AB79}"/>
    <cellStyle name="Separador de milhares 2 2 2 6 3 5 2 3" xfId="29873" xr:uid="{4B171859-F5BE-41E3-A81E-7665C99D6A30}"/>
    <cellStyle name="Separador de milhares 2 2 2 6 3 5 3" xfId="29872" xr:uid="{C9AE19B3-E1EA-458E-8440-CD3431E31CAA}"/>
    <cellStyle name="Separador de milhares 2 2 2 6 3 6" xfId="29799" xr:uid="{4A048827-F376-4694-A64B-65C2CECDEFD9}"/>
    <cellStyle name="Separador de milhares 2 2 2 6 4" xfId="23009" xr:uid="{0535DE10-9BF0-4504-9FFF-AAB897254105}"/>
    <cellStyle name="Separador de milhares 2 2 2 6 4 2" xfId="23010" xr:uid="{60DC868E-8C7F-4F92-BE97-C40A4C00B770}"/>
    <cellStyle name="Separador de milhares 2 2 2 6 4 2 2" xfId="23011" xr:uid="{30AF50A1-3ACC-4E73-9283-9F09183CF688}"/>
    <cellStyle name="Separador de milhares 2 2 2 6 4 2 2 2" xfId="23012" xr:uid="{59E272B7-5CF1-4BDE-BCC0-F17E63C184A4}"/>
    <cellStyle name="Separador de milhares 2 2 2 6 4 2 2 2 2" xfId="23013" xr:uid="{3972A351-0739-4668-A943-BC8EA405463A}"/>
    <cellStyle name="Separador de milhares 2 2 2 6 4 2 2 2 2 2" xfId="23014" xr:uid="{2A359AEB-FB2A-4606-AE23-7B5F5E7616C6}"/>
    <cellStyle name="Separador de milhares 2 2 2 6 4 2 2 2 2 2 2" xfId="23015" xr:uid="{AAFC5398-0831-4100-A972-BF1D6EA21B1F}"/>
    <cellStyle name="Separador de milhares 2 2 2 6 4 2 2 2 2 2 2 2" xfId="23016" xr:uid="{F9B7EDFC-D537-40BF-9055-3D9C7B20C8F4}"/>
    <cellStyle name="Separador de milhares 2 2 2 6 4 2 2 2 2 2 2 2 2" xfId="29882" xr:uid="{7E304314-7780-41ED-AC7F-8C347E59B3A5}"/>
    <cellStyle name="Separador de milhares 2 2 2 6 4 2 2 2 2 2 2 3" xfId="29881" xr:uid="{3451B841-3BD2-4F06-B277-8A553CAD4F45}"/>
    <cellStyle name="Separador de milhares 2 2 2 6 4 2 2 2 2 2 3" xfId="29880" xr:uid="{4BD2A83B-4304-471C-87C6-96536486EF71}"/>
    <cellStyle name="Separador de milhares 2 2 2 6 4 2 2 2 2 3" xfId="29879" xr:uid="{3954DD44-3CC2-405E-81B5-815F08B56E17}"/>
    <cellStyle name="Separador de milhares 2 2 2 6 4 2 2 2 3" xfId="23017" xr:uid="{8BC66DC8-30AD-4345-8996-AE4F9DB167DE}"/>
    <cellStyle name="Separador de milhares 2 2 2 6 4 2 2 2 3 2" xfId="23018" xr:uid="{20DC594F-280C-4702-A559-5897DA35DAA4}"/>
    <cellStyle name="Separador de milhares 2 2 2 6 4 2 2 2 3 2 2" xfId="29884" xr:uid="{7F076283-F091-4E3A-AE80-522AE9B2B907}"/>
    <cellStyle name="Separador de milhares 2 2 2 6 4 2 2 2 3 3" xfId="29883" xr:uid="{C74599F8-42F9-4F7C-B249-0C51FFE3467A}"/>
    <cellStyle name="Separador de milhares 2 2 2 6 4 2 2 2 4" xfId="29878" xr:uid="{723141E6-DF1F-4196-9B8A-DA464AE5EAED}"/>
    <cellStyle name="Separador de milhares 2 2 2 6 4 2 2 3" xfId="23019" xr:uid="{756CE582-4358-48B4-BDEA-AE0302662311}"/>
    <cellStyle name="Separador de milhares 2 2 2 6 4 2 2 3 2" xfId="23020" xr:uid="{0E334F27-25CD-4B04-A754-F7014539F15B}"/>
    <cellStyle name="Separador de milhares 2 2 2 6 4 2 2 3 2 2" xfId="23021" xr:uid="{E12A4B2E-82D7-4307-B594-B7C4D3695499}"/>
    <cellStyle name="Separador de milhares 2 2 2 6 4 2 2 3 2 2 2" xfId="29887" xr:uid="{054D8911-EA57-47C8-AE77-F02706D398EA}"/>
    <cellStyle name="Separador de milhares 2 2 2 6 4 2 2 3 2 3" xfId="29886" xr:uid="{EAFABD28-5251-42C2-9D6E-3041253C541B}"/>
    <cellStyle name="Separador de milhares 2 2 2 6 4 2 2 3 3" xfId="29885" xr:uid="{A14236D7-05EE-442A-B533-15BB72EE84AD}"/>
    <cellStyle name="Separador de milhares 2 2 2 6 4 2 2 4" xfId="29877" xr:uid="{387C61AD-1A52-41A9-894C-5391F3E8A028}"/>
    <cellStyle name="Separador de milhares 2 2 2 6 4 2 3" xfId="23022" xr:uid="{A4E26894-8363-4011-89DD-858EBBE58922}"/>
    <cellStyle name="Separador de milhares 2 2 2 6 4 2 3 2" xfId="23023" xr:uid="{1C8A8042-532D-40AF-B299-35B2A93772B3}"/>
    <cellStyle name="Separador de milhares 2 2 2 6 4 2 3 2 2" xfId="23024" xr:uid="{A8E54F42-2A1A-4898-9FF8-C41558D9AACD}"/>
    <cellStyle name="Separador de milhares 2 2 2 6 4 2 3 2 2 2" xfId="23025" xr:uid="{AF5E6F10-0174-4EAE-9E7A-AEA80E9B96A4}"/>
    <cellStyle name="Separador de milhares 2 2 2 6 4 2 3 2 2 2 2" xfId="29891" xr:uid="{3EA94017-64C7-4343-B722-0C4D589FAEE2}"/>
    <cellStyle name="Separador de milhares 2 2 2 6 4 2 3 2 2 3" xfId="29890" xr:uid="{55855941-BE6E-4B12-BBD1-D692EDBA755F}"/>
    <cellStyle name="Separador de milhares 2 2 2 6 4 2 3 2 3" xfId="29889" xr:uid="{AE9FD671-FAD9-4EF4-9396-DC542BA9D72E}"/>
    <cellStyle name="Separador de milhares 2 2 2 6 4 2 3 3" xfId="29888" xr:uid="{DA8D2AFC-48D6-4B91-8258-9A05F24E0D4F}"/>
    <cellStyle name="Separador de milhares 2 2 2 6 4 2 4" xfId="23026" xr:uid="{F93B49C2-C92E-4305-811B-CF91E048E912}"/>
    <cellStyle name="Separador de milhares 2 2 2 6 4 2 4 2" xfId="23027" xr:uid="{7C2E2302-D44A-4AA2-94D5-DDA1A327C7B6}"/>
    <cellStyle name="Separador de milhares 2 2 2 6 4 2 4 2 2" xfId="29893" xr:uid="{BCC3E794-1553-45C4-96D9-C3936411BDCC}"/>
    <cellStyle name="Separador de milhares 2 2 2 6 4 2 4 3" xfId="29892" xr:uid="{97DF3841-1D53-4141-B99C-B6D5E4BA9364}"/>
    <cellStyle name="Separador de milhares 2 2 2 6 4 2 5" xfId="29876" xr:uid="{B9A9C1BD-75D9-47E0-AEF4-402B275A16DA}"/>
    <cellStyle name="Separador de milhares 2 2 2 6 4 3" xfId="23028" xr:uid="{F220FD16-EACF-4561-9DD7-70DBE98993D6}"/>
    <cellStyle name="Separador de milhares 2 2 2 6 4 3 2" xfId="23029" xr:uid="{C8EF3834-A3CF-4911-BB81-5C9D62B655B3}"/>
    <cellStyle name="Separador de milhares 2 2 2 6 4 3 2 2" xfId="23030" xr:uid="{6F3A0DCB-C0D7-46DE-B758-07E0339F612B}"/>
    <cellStyle name="Separador de milhares 2 2 2 6 4 3 2 2 2" xfId="23031" xr:uid="{312FF65F-D966-4848-824C-97F4D5B63E92}"/>
    <cellStyle name="Separador de milhares 2 2 2 6 4 3 2 2 2 2" xfId="23032" xr:uid="{1E2B0B3D-EB9A-49BF-B79D-021AD99B7B3A}"/>
    <cellStyle name="Separador de milhares 2 2 2 6 4 3 2 2 2 2 2" xfId="29898" xr:uid="{3A0DA437-D70F-431C-B1B5-CE959DDFA53F}"/>
    <cellStyle name="Separador de milhares 2 2 2 6 4 3 2 2 2 3" xfId="29897" xr:uid="{556DAAA5-9E32-4F32-929B-A9F16E450076}"/>
    <cellStyle name="Separador de milhares 2 2 2 6 4 3 2 2 3" xfId="29896" xr:uid="{76A8BF95-E06C-475A-A733-A020B16C57CA}"/>
    <cellStyle name="Separador de milhares 2 2 2 6 4 3 2 3" xfId="29895" xr:uid="{3AF67B3B-6F72-49DB-8520-C3ADB7108FC4}"/>
    <cellStyle name="Separador de milhares 2 2 2 6 4 3 3" xfId="23033" xr:uid="{862297A4-A8BF-4E62-834B-B5901A24E819}"/>
    <cellStyle name="Separador de milhares 2 2 2 6 4 3 3 2" xfId="23034" xr:uid="{AA34A12E-6DDA-4DBE-ADD1-6BA148106F25}"/>
    <cellStyle name="Separador de milhares 2 2 2 6 4 3 3 2 2" xfId="29900" xr:uid="{571DA612-5068-4AEB-97A1-0EC57AB72A29}"/>
    <cellStyle name="Separador de milhares 2 2 2 6 4 3 3 3" xfId="29899" xr:uid="{FC47BC67-10EF-4C5E-B6C8-5BE5236C75D6}"/>
    <cellStyle name="Separador de milhares 2 2 2 6 4 3 4" xfId="29894" xr:uid="{35FEBD41-7709-4173-8AD6-98E91B7A849B}"/>
    <cellStyle name="Separador de milhares 2 2 2 6 4 4" xfId="23035" xr:uid="{0D717DFA-D9E9-4DC4-8C7E-E29FD967C3EC}"/>
    <cellStyle name="Separador de milhares 2 2 2 6 4 4 2" xfId="23036" xr:uid="{AB1165F8-9EC8-4C4A-A512-516F375AFD29}"/>
    <cellStyle name="Separador de milhares 2 2 2 6 4 4 2 2" xfId="23037" xr:uid="{34100C80-F28A-4B3C-B7AD-943D3188693F}"/>
    <cellStyle name="Separador de milhares 2 2 2 6 4 4 2 2 2" xfId="29903" xr:uid="{0C177D97-9F88-491D-9113-1925B908F5EE}"/>
    <cellStyle name="Separador de milhares 2 2 2 6 4 4 2 3" xfId="29902" xr:uid="{D6BF8396-5307-4981-8793-45E1C685C292}"/>
    <cellStyle name="Separador de milhares 2 2 2 6 4 4 3" xfId="29901" xr:uid="{94CB8513-8FED-4BB1-B267-AD84A9E5EC2F}"/>
    <cellStyle name="Separador de milhares 2 2 2 6 4 5" xfId="29875" xr:uid="{96B77085-3237-4294-976B-8FD349F169FB}"/>
    <cellStyle name="Separador de milhares 2 2 2 6 5" xfId="23038" xr:uid="{AB1C7F05-6FD8-4E68-8AEB-A67E1E391F3F}"/>
    <cellStyle name="Separador de milhares 2 2 2 6 5 2" xfId="23039" xr:uid="{736DBEE2-412C-44D4-9ED0-8014802C8851}"/>
    <cellStyle name="Separador de milhares 2 2 2 6 5 2 2" xfId="23040" xr:uid="{657D22B2-3B54-44EE-91BA-921538686D17}"/>
    <cellStyle name="Separador de milhares 2 2 2 6 5 2 2 2" xfId="23041" xr:uid="{02438223-CAE6-4296-AA7B-469251DBD17F}"/>
    <cellStyle name="Separador de milhares 2 2 2 6 5 2 2 2 2" xfId="23042" xr:uid="{2A8C4376-97E5-4E07-A35D-3D8C288311C7}"/>
    <cellStyle name="Separador de milhares 2 2 2 6 5 2 2 2 2 2" xfId="23043" xr:uid="{7A2B101C-3BF4-43B9-BF11-771C7855BF58}"/>
    <cellStyle name="Separador de milhares 2 2 2 6 5 2 2 2 2 2 2" xfId="29909" xr:uid="{EF512594-B8B0-487C-95EB-A4AE55ABCD39}"/>
    <cellStyle name="Separador de milhares 2 2 2 6 5 2 2 2 2 3" xfId="29908" xr:uid="{0A6487A6-751B-4A0C-BD65-37BF26999ABD}"/>
    <cellStyle name="Separador de milhares 2 2 2 6 5 2 2 2 3" xfId="29907" xr:uid="{2D563CF4-CC2A-4DBF-8E34-E5C84EA07533}"/>
    <cellStyle name="Separador de milhares 2 2 2 6 5 2 2 3" xfId="29906" xr:uid="{9CB80EC7-92A7-43A5-A557-CB4299DBCD49}"/>
    <cellStyle name="Separador de milhares 2 2 2 6 5 2 3" xfId="23044" xr:uid="{0604C7E9-7468-416F-B21B-79C232FBE264}"/>
    <cellStyle name="Separador de milhares 2 2 2 6 5 2 3 2" xfId="23045" xr:uid="{0966044F-B86C-4BE2-B89F-F1F31C2D790F}"/>
    <cellStyle name="Separador de milhares 2 2 2 6 5 2 3 2 2" xfId="29911" xr:uid="{FF769CF9-FE66-48C1-84BE-69236734D6D8}"/>
    <cellStyle name="Separador de milhares 2 2 2 6 5 2 3 3" xfId="29910" xr:uid="{951EC60F-F537-46AD-BAB8-604F1509A788}"/>
    <cellStyle name="Separador de milhares 2 2 2 6 5 2 4" xfId="29905" xr:uid="{B8FADE2B-9F64-4242-8F3A-54595D11DE78}"/>
    <cellStyle name="Separador de milhares 2 2 2 6 5 3" xfId="23046" xr:uid="{F4368B36-C01E-4BF8-B136-CD072146B3EB}"/>
    <cellStyle name="Separador de milhares 2 2 2 6 5 3 2" xfId="23047" xr:uid="{E03C68B4-7268-47F4-B381-77C26F05C1C6}"/>
    <cellStyle name="Separador de milhares 2 2 2 6 5 3 2 2" xfId="23048" xr:uid="{D8828B15-0087-4E85-9CAF-81272669793E}"/>
    <cellStyle name="Separador de milhares 2 2 2 6 5 3 2 2 2" xfId="29914" xr:uid="{23FE9BC3-7770-4DBC-8261-4590C145DDD4}"/>
    <cellStyle name="Separador de milhares 2 2 2 6 5 3 2 3" xfId="29913" xr:uid="{F7D7D114-006D-4B25-AFC7-902540A2EA8A}"/>
    <cellStyle name="Separador de milhares 2 2 2 6 5 3 3" xfId="29912" xr:uid="{F5FF925F-5839-4772-91C7-0E1B6F478347}"/>
    <cellStyle name="Separador de milhares 2 2 2 6 5 4" xfId="29904" xr:uid="{E9273428-34A6-439F-9848-BDE57F5BF25D}"/>
    <cellStyle name="Separador de milhares 2 2 2 6 6" xfId="23049" xr:uid="{F9EC52EE-611B-4551-85E7-4A2F529F2100}"/>
    <cellStyle name="Separador de milhares 2 2 2 6 6 2" xfId="23050" xr:uid="{A264FDE0-842C-4EA8-A5D4-8E3E6FB48C57}"/>
    <cellStyle name="Separador de milhares 2 2 2 6 6 2 2" xfId="23051" xr:uid="{78B53557-B875-4B6A-910F-7698BD3B4177}"/>
    <cellStyle name="Separador de milhares 2 2 2 6 6 2 2 2" xfId="23052" xr:uid="{4FB4DF41-5F8F-43AD-A887-60343C063012}"/>
    <cellStyle name="Separador de milhares 2 2 2 6 6 2 2 2 2" xfId="29918" xr:uid="{84F3C759-C396-410F-89D7-D417C0672F83}"/>
    <cellStyle name="Separador de milhares 2 2 2 6 6 2 2 3" xfId="29917" xr:uid="{E80954F1-593A-42FB-A9B0-921AEBE5F492}"/>
    <cellStyle name="Separador de milhares 2 2 2 6 6 2 3" xfId="29916" xr:uid="{B328C937-6B1E-4C33-B4D0-E139A4F3DEDC}"/>
    <cellStyle name="Separador de milhares 2 2 2 6 6 3" xfId="29915" xr:uid="{928CB977-6C9B-4E21-9652-B5555070F824}"/>
    <cellStyle name="Separador de milhares 2 2 2 6 7" xfId="23053" xr:uid="{EF099BD3-B5D3-4E01-84D0-DD88EFD22D9C}"/>
    <cellStyle name="Separador de milhares 2 2 2 6 7 2" xfId="23054" xr:uid="{DF913567-284E-4F12-9A54-FF9DD1D3F54F}"/>
    <cellStyle name="Separador de milhares 2 2 2 6 7 2 2" xfId="29920" xr:uid="{5623BE8F-F288-4E34-BB81-4822BE12D4DE}"/>
    <cellStyle name="Separador de milhares 2 2 2 6 7 3" xfId="29919" xr:uid="{B139E18B-7047-43F3-AED3-1731B839FDBA}"/>
    <cellStyle name="Separador de milhares 2 2 2 6 8" xfId="29599" xr:uid="{317CF7B3-CA30-47A9-AD7A-029383B77FBC}"/>
    <cellStyle name="Separador de milhares 2 2 2 7" xfId="23055" xr:uid="{75F5AED6-2165-4CF4-9ED6-BAF42FD647CC}"/>
    <cellStyle name="Separador de milhares 2 2 2 7 2" xfId="23056" xr:uid="{63E6A952-8C86-4BCF-8651-AB8EF2D58B98}"/>
    <cellStyle name="Separador de milhares 2 2 2 7 2 2" xfId="29922" xr:uid="{3251A1AC-74C7-4089-B209-E8DA7964E237}"/>
    <cellStyle name="Separador de milhares 2 2 2 7 3" xfId="29921" xr:uid="{A6228622-80C8-46C3-8460-92122C8927DA}"/>
    <cellStyle name="Separador de milhares 2 2 2 8" xfId="23057" xr:uid="{35BA73F8-6902-4473-9ADE-79F5D2F58EF1}"/>
    <cellStyle name="Separador de milhares 2 2 2 8 2" xfId="23058" xr:uid="{4C9439FC-943D-423C-AE5A-41B752D73A23}"/>
    <cellStyle name="Separador de milhares 2 2 2 8 2 2" xfId="29924" xr:uid="{B0261DBB-526E-4762-A0DD-782020768627}"/>
    <cellStyle name="Separador de milhares 2 2 2 8 3" xfId="29923" xr:uid="{5E40E0F2-9983-4AE9-94A5-78F5ADDDB973}"/>
    <cellStyle name="Separador de milhares 2 2 2 9" xfId="23059" xr:uid="{CBD4A003-56AD-4431-81AC-DB526F8CEF38}"/>
    <cellStyle name="Separador de milhares 2 2 2 9 2" xfId="23060" xr:uid="{71A50819-468C-43ED-B92B-7C310C6F00CA}"/>
    <cellStyle name="Separador de milhares 2 2 2 9 2 2" xfId="29926" xr:uid="{1A2E9838-CD13-4054-98C7-064AFAB3FBEB}"/>
    <cellStyle name="Separador de milhares 2 2 2 9 3" xfId="29925" xr:uid="{98A7DEA2-87BA-41C8-B493-D156E7E09CE0}"/>
    <cellStyle name="Separador de milhares 2 2 20" xfId="27220" xr:uid="{B80D5C18-FF92-4360-8E73-DB7C8D07DFF5}"/>
    <cellStyle name="Separador de milhares 2 2 20 2" xfId="31313" xr:uid="{FAEE9204-8DC1-49B8-A95D-65B403EB0F84}"/>
    <cellStyle name="Separador de milhares 2 2 21" xfId="27467" xr:uid="{004D0A4C-7C80-4FD5-ABE9-CE8DE9BB2DC8}"/>
    <cellStyle name="Separador de milhares 2 2 21 2" xfId="31560" xr:uid="{A43A8E64-2524-41A3-8231-7F86BB599D96}"/>
    <cellStyle name="Separador de milhares 2 2 22" xfId="27493" xr:uid="{83CE7829-024D-492B-9BAB-96E7A3D6B60B}"/>
    <cellStyle name="Separador de milhares 2 2 3" xfId="23061" xr:uid="{F068DD96-FCDE-4706-AE01-C2A9D8941F95}"/>
    <cellStyle name="Separador de milhares 2 2 3 2" xfId="23062" xr:uid="{532A4141-FF49-47B1-8F03-658F4E806DFB}"/>
    <cellStyle name="Separador de milhares 2 2 3 2 2" xfId="29928" xr:uid="{44B519BD-3319-4012-88D1-05AE86086665}"/>
    <cellStyle name="Separador de milhares 2 2 3 3" xfId="26506" xr:uid="{0A472852-1EF4-4090-8918-A0F983B7CBA4}"/>
    <cellStyle name="Separador de milhares 2 2 3 3 2" xfId="30650" xr:uid="{D72A6CEE-EC60-416D-AAE2-6497DC545DE7}"/>
    <cellStyle name="Separador de milhares 2 2 3 4" xfId="27179" xr:uid="{C11E9A3F-3C4A-45B9-B066-897EDEABD3AB}"/>
    <cellStyle name="Separador de milhares 2 2 3 4 2" xfId="31272" xr:uid="{D48B7E33-73BF-4B10-983B-2B64794AB34F}"/>
    <cellStyle name="Separador de milhares 2 2 3 5" xfId="29927" xr:uid="{E5230FE2-DD87-4F86-AFE5-D01251187738}"/>
    <cellStyle name="Separador de milhares 2 2 4" xfId="23063" xr:uid="{146AFDD7-0E9F-44C9-BD0A-0EB36D856E0B}"/>
    <cellStyle name="Separador de milhares 2 2 4 2" xfId="23064" xr:uid="{58B1E4DA-D766-442A-BF97-D2A26F0EB3D7}"/>
    <cellStyle name="Separador de milhares 2 2 4 2 2" xfId="29930" xr:uid="{7DD47527-247A-49A9-896E-2110177C43FB}"/>
    <cellStyle name="Separador de milhares 2 2 4 3" xfId="23065" xr:uid="{8C0CDF4D-1EB6-4EC8-B4AB-E3C7E3915809}"/>
    <cellStyle name="Separador de milhares 2 2 4 3 2" xfId="29931" xr:uid="{BB02C3C5-1B30-4DDB-8608-019CC795D606}"/>
    <cellStyle name="Separador de milhares 2 2 4 4" xfId="23066" xr:uid="{D9BA3CC6-56D1-4A84-83BC-2D7C0E94909A}"/>
    <cellStyle name="Separador de milhares 2 2 4 4 2" xfId="29932" xr:uid="{C25FCDB0-27FC-4526-8E91-47AB6D9ADA69}"/>
    <cellStyle name="Separador de milhares 2 2 4 5" xfId="23067" xr:uid="{259715C6-A97A-4797-830C-B7E7360019D7}"/>
    <cellStyle name="Separador de milhares 2 2 4 5 2" xfId="29933" xr:uid="{193D46A1-AC48-4733-B841-8D45B418E4AE}"/>
    <cellStyle name="Separador de milhares 2 2 4 6" xfId="26507" xr:uid="{0F7AFF9D-E17C-4720-AAC0-A3DF7CE129CE}"/>
    <cellStyle name="Separador de milhares 2 2 4 6 2" xfId="30651" xr:uid="{9F78A943-EC42-4C5C-A9EC-44CFF4577878}"/>
    <cellStyle name="Separador de milhares 2 2 4 7" xfId="27180" xr:uid="{A247EB6A-8504-41F9-B337-2C944243745A}"/>
    <cellStyle name="Separador de milhares 2 2 4 7 2" xfId="31273" xr:uid="{47399ABD-0124-4B72-B72D-7CD33BB30710}"/>
    <cellStyle name="Separador de milhares 2 2 4 8" xfId="29929" xr:uid="{E428228F-8936-4F03-93A8-C0BF84A61117}"/>
    <cellStyle name="Separador de milhares 2 2 5" xfId="23068" xr:uid="{5584496C-5A49-4FB9-9CF5-5E68EB4C0F09}"/>
    <cellStyle name="Separador de milhares 2 2 5 2" xfId="23069" xr:uid="{4A897456-11DC-4FDC-8ACD-504FB22083D7}"/>
    <cellStyle name="Separador de milhares 2 2 5 2 2" xfId="29935" xr:uid="{F0A59A7E-DA80-402D-902F-0A88CE401040}"/>
    <cellStyle name="Separador de milhares 2 2 5 3" xfId="26508" xr:uid="{1C63B025-776C-46A2-B869-241BB6B88945}"/>
    <cellStyle name="Separador de milhares 2 2 5 3 2" xfId="30652" xr:uid="{CE680496-CCE4-4ADC-B33F-47E65F65C26B}"/>
    <cellStyle name="Separador de milhares 2 2 5 4" xfId="27181" xr:uid="{9F881BE5-F353-4278-AD16-EED20DB7609B}"/>
    <cellStyle name="Separador de milhares 2 2 5 4 2" xfId="31274" xr:uid="{75BB3BF3-570F-488D-BFE1-4991820A4C4A}"/>
    <cellStyle name="Separador de milhares 2 2 5 5" xfId="29934" xr:uid="{7830AA63-07E6-4F9D-8E7B-20031EBACCA9}"/>
    <cellStyle name="Separador de milhares 2 2 6" xfId="23070" xr:uid="{E2C93286-58F7-4779-960D-179521C629D1}"/>
    <cellStyle name="Separador de milhares 2 2 6 2" xfId="26509" xr:uid="{96A7ECA5-C41D-460D-9FA8-D9E912FF9B13}"/>
    <cellStyle name="Separador de milhares 2 2 6 2 2" xfId="30653" xr:uid="{52A90C77-C4F5-44F1-A40D-9AB79DEA9352}"/>
    <cellStyle name="Separador de milhares 2 2 6 3" xfId="27182" xr:uid="{83219B9D-5821-468D-BAE5-ACC0BA2B1D37}"/>
    <cellStyle name="Separador de milhares 2 2 6 3 2" xfId="31275" xr:uid="{0312A062-6E0D-47FF-9F4F-49934835670F}"/>
    <cellStyle name="Separador de milhares 2 2 6 4" xfId="29936" xr:uid="{AC4A92B8-563E-4B05-80B8-EF4AE24ACEC2}"/>
    <cellStyle name="Separador de milhares 2 2 7" xfId="23071" xr:uid="{65F69CD4-55EA-4B61-B462-ED3785D7A15B}"/>
    <cellStyle name="Separador de milhares 2 2 7 10" xfId="29937" xr:uid="{90ABFBD5-9E31-47E4-88F1-E03AA798EDF8}"/>
    <cellStyle name="Separador de milhares 2 2 7 2" xfId="23072" xr:uid="{439BE91C-8364-4033-AD4A-7726E2F11FBE}"/>
    <cellStyle name="Separador de milhares 2 2 7 2 2" xfId="23073" xr:uid="{2D9757FB-8FCC-4C8A-BFDF-10EC628ABCF2}"/>
    <cellStyle name="Separador de milhares 2 2 7 2 2 2" xfId="23074" xr:uid="{A7A16881-FD40-4A76-BEC3-B004425DE97E}"/>
    <cellStyle name="Separador de milhares 2 2 7 2 2 2 2" xfId="23075" xr:uid="{A65C37F4-FA81-4C21-8C1A-0035329C4121}"/>
    <cellStyle name="Separador de milhares 2 2 7 2 2 2 2 2" xfId="23076" xr:uid="{5AB030FB-FBC8-4A18-9BD0-7CD012503E1B}"/>
    <cellStyle name="Separador de milhares 2 2 7 2 2 2 2 2 2" xfId="23077" xr:uid="{F293C8BB-17AE-4DB7-B867-866F46FB9A2A}"/>
    <cellStyle name="Separador de milhares 2 2 7 2 2 2 2 2 2 2" xfId="23078" xr:uid="{B254B902-4B90-40D6-B8B0-983D54122BD2}"/>
    <cellStyle name="Separador de milhares 2 2 7 2 2 2 2 2 2 2 2" xfId="23079" xr:uid="{D081B672-9DC3-4BE3-BD5F-92CFE99CE2F7}"/>
    <cellStyle name="Separador de milhares 2 2 7 2 2 2 2 2 2 2 2 2" xfId="23080" xr:uid="{39B42433-198A-4D0B-8C99-B92B8831E77E}"/>
    <cellStyle name="Separador de milhares 2 2 7 2 2 2 2 2 2 2 2 2 2" xfId="23081" xr:uid="{A65E4947-61F7-4F02-81CB-1F2E65F3F360}"/>
    <cellStyle name="Separador de milhares 2 2 7 2 2 2 2 2 2 2 2 2 2 2" xfId="23082" xr:uid="{1F70DCDD-A131-4FA8-97AE-B2FE2D1A751D}"/>
    <cellStyle name="Separador de milhares 2 2 7 2 2 2 2 2 2 2 2 2 2 2 2" xfId="29948" xr:uid="{2055E780-91EA-46D4-BB25-77BC7843492D}"/>
    <cellStyle name="Separador de milhares 2 2 7 2 2 2 2 2 2 2 2 2 2 3" xfId="29947" xr:uid="{9965E6A3-9996-4BD6-9844-113F8185D428}"/>
    <cellStyle name="Separador de milhares 2 2 7 2 2 2 2 2 2 2 2 2 3" xfId="29946" xr:uid="{CBB2449E-1FB7-4B62-8125-1A1E59BBA459}"/>
    <cellStyle name="Separador de milhares 2 2 7 2 2 2 2 2 2 2 2 3" xfId="23083" xr:uid="{5396E7DB-AD3B-46BA-92A8-1BA9286B15BD}"/>
    <cellStyle name="Separador de milhares 2 2 7 2 2 2 2 2 2 2 2 3 2" xfId="29949" xr:uid="{02B0883C-74C9-48B6-AA38-9C8E36FF8FBE}"/>
    <cellStyle name="Separador de milhares 2 2 7 2 2 2 2 2 2 2 2 4" xfId="29945" xr:uid="{51E04E43-69E2-4ADA-A6AB-2C067A1BA6A2}"/>
    <cellStyle name="Separador de milhares 2 2 7 2 2 2 2 2 2 2 3" xfId="23084" xr:uid="{551A010B-E96A-45DC-8345-477755351952}"/>
    <cellStyle name="Separador de milhares 2 2 7 2 2 2 2 2 2 2 3 2" xfId="23085" xr:uid="{31E91B3C-930E-46BC-9A74-E46CE6634F32}"/>
    <cellStyle name="Separador de milhares 2 2 7 2 2 2 2 2 2 2 3 2 2" xfId="29951" xr:uid="{5CD9483D-B499-402E-9867-4C93E1BECBDE}"/>
    <cellStyle name="Separador de milhares 2 2 7 2 2 2 2 2 2 2 3 3" xfId="29950" xr:uid="{BC05371E-4ABB-4065-B910-B3459D65D409}"/>
    <cellStyle name="Separador de milhares 2 2 7 2 2 2 2 2 2 2 4" xfId="29944" xr:uid="{80FA3333-A69E-424F-9B8A-5801FABBAF14}"/>
    <cellStyle name="Separador de milhares 2 2 7 2 2 2 2 2 2 3" xfId="23086" xr:uid="{DBE81C25-DE30-4D73-8C9B-EA4506A1FBE9}"/>
    <cellStyle name="Separador de milhares 2 2 7 2 2 2 2 2 2 3 2" xfId="23087" xr:uid="{E6517776-C870-4775-A97B-C158AB09374D}"/>
    <cellStyle name="Separador de milhares 2 2 7 2 2 2 2 2 2 3 2 2" xfId="23088" xr:uid="{27B3E3F9-46C5-486A-AB9B-7DC269F81256}"/>
    <cellStyle name="Separador de milhares 2 2 7 2 2 2 2 2 2 3 2 2 2" xfId="29954" xr:uid="{2AB52EE8-C87A-4566-9C43-EDC580E78C92}"/>
    <cellStyle name="Separador de milhares 2 2 7 2 2 2 2 2 2 3 2 3" xfId="29953" xr:uid="{8CDB5CDB-7495-4C90-8FD0-0ED2EA3E6C84}"/>
    <cellStyle name="Separador de milhares 2 2 7 2 2 2 2 2 2 3 3" xfId="29952" xr:uid="{8D2101D4-7965-4445-AC5B-774437A1B5A7}"/>
    <cellStyle name="Separador de milhares 2 2 7 2 2 2 2 2 2 4" xfId="23089" xr:uid="{EB9817C5-E1DA-4C4E-8E42-AA8520339211}"/>
    <cellStyle name="Separador de milhares 2 2 7 2 2 2 2 2 2 4 2" xfId="29955" xr:uid="{C5143559-B6E1-4D49-BD5C-CA01863218D4}"/>
    <cellStyle name="Separador de milhares 2 2 7 2 2 2 2 2 2 5" xfId="29943" xr:uid="{409AFAC9-3208-4F75-AD65-F415BA907FB5}"/>
    <cellStyle name="Separador de milhares 2 2 7 2 2 2 2 2 3" xfId="23090" xr:uid="{3C0A64DB-7D95-442F-BD03-6699D1A344EE}"/>
    <cellStyle name="Separador de milhares 2 2 7 2 2 2 2 2 3 2" xfId="23091" xr:uid="{2B1F57BE-723D-4D09-A632-C50085886753}"/>
    <cellStyle name="Separador de milhares 2 2 7 2 2 2 2 2 3 2 2" xfId="23092" xr:uid="{997E710D-38A4-4BED-8655-499349A86307}"/>
    <cellStyle name="Separador de milhares 2 2 7 2 2 2 2 2 3 2 2 2" xfId="23093" xr:uid="{408983B1-D597-44F3-A27C-849C6A56F09C}"/>
    <cellStyle name="Separador de milhares 2 2 7 2 2 2 2 2 3 2 2 2 2" xfId="29959" xr:uid="{1EE0F685-51FA-49F2-AD04-BAB43BC2129A}"/>
    <cellStyle name="Separador de milhares 2 2 7 2 2 2 2 2 3 2 2 3" xfId="29958" xr:uid="{FD6E1BC1-996F-4CC1-9AC3-B1886991D93A}"/>
    <cellStyle name="Separador de milhares 2 2 7 2 2 2 2 2 3 2 3" xfId="29957" xr:uid="{58B07402-4AFC-48CE-8C56-FE37E8D2FE75}"/>
    <cellStyle name="Separador de milhares 2 2 7 2 2 2 2 2 3 3" xfId="23094" xr:uid="{9ECB0591-4F7B-40A0-8FB4-CCBD5E85EBCB}"/>
    <cellStyle name="Separador de milhares 2 2 7 2 2 2 2 2 3 3 2" xfId="29960" xr:uid="{4ACA706F-201C-4067-A0A5-3B6D307D92E2}"/>
    <cellStyle name="Separador de milhares 2 2 7 2 2 2 2 2 3 4" xfId="29956" xr:uid="{FD24A821-11BF-4146-B4C3-E735D9499F3C}"/>
    <cellStyle name="Separador de milhares 2 2 7 2 2 2 2 2 4" xfId="23095" xr:uid="{3F1CFC94-3297-488E-8C0A-C1649A54FB0E}"/>
    <cellStyle name="Separador de milhares 2 2 7 2 2 2 2 2 4 2" xfId="23096" xr:uid="{91A8F13F-32C9-4600-B9EE-CEEEB515156B}"/>
    <cellStyle name="Separador de milhares 2 2 7 2 2 2 2 2 4 2 2" xfId="29962" xr:uid="{2921BA41-F96B-4194-A4B1-13A5054F25F9}"/>
    <cellStyle name="Separador de milhares 2 2 7 2 2 2 2 2 4 3" xfId="29961" xr:uid="{6BF01EEC-F488-4BDC-9F32-AD842F856A7F}"/>
    <cellStyle name="Separador de milhares 2 2 7 2 2 2 2 2 5" xfId="29942" xr:uid="{663EFCF2-39B1-43EB-90F6-31F1C3F71081}"/>
    <cellStyle name="Separador de milhares 2 2 7 2 2 2 2 3" xfId="23097" xr:uid="{1E876BE8-0723-4522-B310-EBA85A594130}"/>
    <cellStyle name="Separador de milhares 2 2 7 2 2 2 2 3 2" xfId="23098" xr:uid="{1A4065BF-2710-4F45-AC87-E79502DDDC6A}"/>
    <cellStyle name="Separador de milhares 2 2 7 2 2 2 2 3 2 2" xfId="23099" xr:uid="{2F32D7C6-F7BE-47F6-8ADF-B9241ED9AB46}"/>
    <cellStyle name="Separador de milhares 2 2 7 2 2 2 2 3 2 2 2" xfId="23100" xr:uid="{F453E091-D99F-4E10-8900-3A3A8B5BBFF2}"/>
    <cellStyle name="Separador de milhares 2 2 7 2 2 2 2 3 2 2 2 2" xfId="23101" xr:uid="{657EDE6B-6096-4D23-B413-47BCC769DC8C}"/>
    <cellStyle name="Separador de milhares 2 2 7 2 2 2 2 3 2 2 2 2 2" xfId="29967" xr:uid="{EA5C391A-FFA7-4761-A193-8C889D954BDC}"/>
    <cellStyle name="Separador de milhares 2 2 7 2 2 2 2 3 2 2 2 3" xfId="29966" xr:uid="{693696EA-5AAF-40D7-AC58-07A6B21E1E82}"/>
    <cellStyle name="Separador de milhares 2 2 7 2 2 2 2 3 2 2 3" xfId="29965" xr:uid="{62B63994-7F3E-453B-8065-393BFDCEC06A}"/>
    <cellStyle name="Separador de milhares 2 2 7 2 2 2 2 3 2 3" xfId="23102" xr:uid="{AB3F48EC-2405-4549-820B-BFB6F05B5D1B}"/>
    <cellStyle name="Separador de milhares 2 2 7 2 2 2 2 3 2 3 2" xfId="29968" xr:uid="{89CE18AF-79B2-4D2F-84EF-8A5093FF30D1}"/>
    <cellStyle name="Separador de milhares 2 2 7 2 2 2 2 3 2 4" xfId="29964" xr:uid="{04781CC6-57F9-46D7-B9ED-AB48DE19928B}"/>
    <cellStyle name="Separador de milhares 2 2 7 2 2 2 2 3 3" xfId="23103" xr:uid="{53E64759-11DB-4044-A2D8-C6A2247AD5E4}"/>
    <cellStyle name="Separador de milhares 2 2 7 2 2 2 2 3 3 2" xfId="23104" xr:uid="{65EFA490-213D-48CD-B52C-C42FAEA61BBA}"/>
    <cellStyle name="Separador de milhares 2 2 7 2 2 2 2 3 3 2 2" xfId="29970" xr:uid="{AD7CA1AD-F78C-4903-8206-30EEF6F54646}"/>
    <cellStyle name="Separador de milhares 2 2 7 2 2 2 2 3 3 3" xfId="29969" xr:uid="{43C2427D-EDE8-4F35-972B-161ACEE30ED5}"/>
    <cellStyle name="Separador de milhares 2 2 7 2 2 2 2 3 4" xfId="29963" xr:uid="{7401340F-298E-4653-B9D7-E3E8E65F5246}"/>
    <cellStyle name="Separador de milhares 2 2 7 2 2 2 2 4" xfId="23105" xr:uid="{EA40F7E0-250E-4535-8461-905315500709}"/>
    <cellStyle name="Separador de milhares 2 2 7 2 2 2 2 4 2" xfId="23106" xr:uid="{B62B0AB2-9A09-4132-AA1B-33B526DA8B6C}"/>
    <cellStyle name="Separador de milhares 2 2 7 2 2 2 2 4 2 2" xfId="23107" xr:uid="{BFD4F162-A9E7-4402-A568-256888DA932F}"/>
    <cellStyle name="Separador de milhares 2 2 7 2 2 2 2 4 2 2 2" xfId="29973" xr:uid="{252DABDE-74F4-4770-BC73-F30143326DF6}"/>
    <cellStyle name="Separador de milhares 2 2 7 2 2 2 2 4 2 3" xfId="29972" xr:uid="{65469833-0649-4D0E-8954-3F30A0C0E725}"/>
    <cellStyle name="Separador de milhares 2 2 7 2 2 2 2 4 3" xfId="29971" xr:uid="{5857A4E7-3A93-43C3-BEB8-683F9D4DF599}"/>
    <cellStyle name="Separador de milhares 2 2 7 2 2 2 2 5" xfId="23108" xr:uid="{BA421765-6A88-4410-A862-FA38F241169A}"/>
    <cellStyle name="Separador de milhares 2 2 7 2 2 2 2 5 2" xfId="29974" xr:uid="{2F86D126-B244-4D55-9DE2-D316DCD25740}"/>
    <cellStyle name="Separador de milhares 2 2 7 2 2 2 2 6" xfId="29941" xr:uid="{1066D8EA-C5BD-4927-8EE5-7A815B1D1F39}"/>
    <cellStyle name="Separador de milhares 2 2 7 2 2 2 3" xfId="23109" xr:uid="{C9520A47-5262-46B5-AAC8-F0A42AC277C1}"/>
    <cellStyle name="Separador de milhares 2 2 7 2 2 2 3 2" xfId="23110" xr:uid="{A05F8936-25C7-472E-A631-2B5E4EFCEB8A}"/>
    <cellStyle name="Separador de milhares 2 2 7 2 2 2 3 2 2" xfId="23111" xr:uid="{5BB40DC9-E1A0-47AB-B871-C564797EFFED}"/>
    <cellStyle name="Separador de milhares 2 2 7 2 2 2 3 2 2 2" xfId="23112" xr:uid="{BC7B98A7-C869-4E9C-9AEB-3564E55470F5}"/>
    <cellStyle name="Separador de milhares 2 2 7 2 2 2 3 2 2 2 2" xfId="23113" xr:uid="{990A8A15-B31D-4C5C-A660-C1F90EA39D5A}"/>
    <cellStyle name="Separador de milhares 2 2 7 2 2 2 3 2 2 2 2 2" xfId="23114" xr:uid="{3FB8D3C3-B965-444D-8059-7B4427D6F26B}"/>
    <cellStyle name="Separador de milhares 2 2 7 2 2 2 3 2 2 2 2 2 2" xfId="29980" xr:uid="{18BC3DD5-3353-45C4-BEF0-CEFDF4E7E751}"/>
    <cellStyle name="Separador de milhares 2 2 7 2 2 2 3 2 2 2 2 3" xfId="29979" xr:uid="{D93C4D3C-7B9C-4FC2-BEFF-0ABC89FD0B48}"/>
    <cellStyle name="Separador de milhares 2 2 7 2 2 2 3 2 2 2 3" xfId="29978" xr:uid="{82C56A48-C1D4-4105-AC2E-F8DF11C7D911}"/>
    <cellStyle name="Separador de milhares 2 2 7 2 2 2 3 2 2 3" xfId="23115" xr:uid="{667A05D2-6479-49DB-AFAC-A11032B7F4D5}"/>
    <cellStyle name="Separador de milhares 2 2 7 2 2 2 3 2 2 3 2" xfId="29981" xr:uid="{9B527637-1299-4088-8341-37B970AA8148}"/>
    <cellStyle name="Separador de milhares 2 2 7 2 2 2 3 2 2 4" xfId="29977" xr:uid="{B88CDA79-6A8B-4200-A649-6DE52296A5BA}"/>
    <cellStyle name="Separador de milhares 2 2 7 2 2 2 3 2 3" xfId="23116" xr:uid="{4B31E946-1B08-4367-85E0-C551BB4C8B2D}"/>
    <cellStyle name="Separador de milhares 2 2 7 2 2 2 3 2 3 2" xfId="23117" xr:uid="{B1B362F9-29F5-47D9-9392-EDA27B177994}"/>
    <cellStyle name="Separador de milhares 2 2 7 2 2 2 3 2 3 2 2" xfId="29983" xr:uid="{925C5926-7489-4867-A253-472EDF7A5435}"/>
    <cellStyle name="Separador de milhares 2 2 7 2 2 2 3 2 3 3" xfId="29982" xr:uid="{3CD7D202-A02C-4C9E-8561-90BD64034589}"/>
    <cellStyle name="Separador de milhares 2 2 7 2 2 2 3 2 4" xfId="29976" xr:uid="{0251823C-4778-4D8B-825B-6987DF12D996}"/>
    <cellStyle name="Separador de milhares 2 2 7 2 2 2 3 3" xfId="23118" xr:uid="{DA75EF8A-22F5-4393-9E69-9DB14C6801FD}"/>
    <cellStyle name="Separador de milhares 2 2 7 2 2 2 3 3 2" xfId="23119" xr:uid="{DD6C506C-7BBF-46C8-B50B-570D0D805D8B}"/>
    <cellStyle name="Separador de milhares 2 2 7 2 2 2 3 3 2 2" xfId="23120" xr:uid="{3ED4EA7D-49E8-4B6F-BC73-ABE1B32F3AF7}"/>
    <cellStyle name="Separador de milhares 2 2 7 2 2 2 3 3 2 2 2" xfId="29986" xr:uid="{9CE92A28-D309-4333-A6E4-C41EA85D8ECF}"/>
    <cellStyle name="Separador de milhares 2 2 7 2 2 2 3 3 2 3" xfId="29985" xr:uid="{61418C88-98EA-42A7-9AD5-1F1B437DB4C4}"/>
    <cellStyle name="Separador de milhares 2 2 7 2 2 2 3 3 3" xfId="29984" xr:uid="{3A5FC1CE-C218-4535-B7B4-D1E8876AC209}"/>
    <cellStyle name="Separador de milhares 2 2 7 2 2 2 3 4" xfId="23121" xr:uid="{7CEF80FE-9764-46E4-9221-D709F4D580F0}"/>
    <cellStyle name="Separador de milhares 2 2 7 2 2 2 3 4 2" xfId="29987" xr:uid="{2EFAA044-742A-474F-AD21-710434778367}"/>
    <cellStyle name="Separador de milhares 2 2 7 2 2 2 3 5" xfId="29975" xr:uid="{F2CEE0C9-BADD-43E8-948D-901155EB5CE3}"/>
    <cellStyle name="Separador de milhares 2 2 7 2 2 2 4" xfId="23122" xr:uid="{4FD049ED-E112-408E-B48B-7574210CC0FC}"/>
    <cellStyle name="Separador de milhares 2 2 7 2 2 2 4 2" xfId="23123" xr:uid="{77415451-8650-43A4-8123-B5B42AD49CF9}"/>
    <cellStyle name="Separador de milhares 2 2 7 2 2 2 4 2 2" xfId="23124" xr:uid="{11425AF3-3577-40FF-8579-2BC25B8AA86B}"/>
    <cellStyle name="Separador de milhares 2 2 7 2 2 2 4 2 2 2" xfId="23125" xr:uid="{B13C3C90-83C3-45B1-8432-8EB55D6BBD4D}"/>
    <cellStyle name="Separador de milhares 2 2 7 2 2 2 4 2 2 2 2" xfId="29991" xr:uid="{4DD3307E-F1EF-4922-8343-54026A70D52D}"/>
    <cellStyle name="Separador de milhares 2 2 7 2 2 2 4 2 2 3" xfId="29990" xr:uid="{5BF7BFB6-4EA9-40DB-B767-3F242A616E75}"/>
    <cellStyle name="Separador de milhares 2 2 7 2 2 2 4 2 3" xfId="29989" xr:uid="{BFCCD23B-8BE2-42E4-8C00-AAEEA0C7F82F}"/>
    <cellStyle name="Separador de milhares 2 2 7 2 2 2 4 3" xfId="23126" xr:uid="{7A363797-4DA1-4265-8C6D-406DC7375F5C}"/>
    <cellStyle name="Separador de milhares 2 2 7 2 2 2 4 3 2" xfId="29992" xr:uid="{940B750A-99EE-4E93-B0A0-CCC03DDE7DA4}"/>
    <cellStyle name="Separador de milhares 2 2 7 2 2 2 4 4" xfId="29988" xr:uid="{3D2D11E3-0E5D-4301-8B66-E20C87218F8B}"/>
    <cellStyle name="Separador de milhares 2 2 7 2 2 2 5" xfId="23127" xr:uid="{F184722A-BD3E-4506-9785-510F599CD3DC}"/>
    <cellStyle name="Separador de milhares 2 2 7 2 2 2 5 2" xfId="23128" xr:uid="{B64CBB23-4C6A-4187-A713-65D90CB3637A}"/>
    <cellStyle name="Separador de milhares 2 2 7 2 2 2 5 2 2" xfId="29994" xr:uid="{F351AE0F-94BD-424B-82AE-1C4385A20DD6}"/>
    <cellStyle name="Separador de milhares 2 2 7 2 2 2 5 3" xfId="29993" xr:uid="{91812B0C-E61A-4621-B0FE-1AF5260E360C}"/>
    <cellStyle name="Separador de milhares 2 2 7 2 2 2 6" xfId="29940" xr:uid="{2D9EA275-B99A-4045-A3ED-0233D32F92A3}"/>
    <cellStyle name="Separador de milhares 2 2 7 2 2 3" xfId="23129" xr:uid="{587AAFCE-212E-4BD7-AAAD-A84ED04B8C8E}"/>
    <cellStyle name="Separador de milhares 2 2 7 2 2 3 2" xfId="23130" xr:uid="{AFD0309B-BD24-4C0B-936E-24F3E462E0EA}"/>
    <cellStyle name="Separador de milhares 2 2 7 2 2 3 2 2" xfId="23131" xr:uid="{F3C5E141-844F-4DF2-91DE-317C157D8B70}"/>
    <cellStyle name="Separador de milhares 2 2 7 2 2 3 2 2 2" xfId="23132" xr:uid="{C811164B-EBEE-4661-8944-866377B7D221}"/>
    <cellStyle name="Separador de milhares 2 2 7 2 2 3 2 2 2 2" xfId="23133" xr:uid="{B844F93F-12B4-41ED-98E5-AB15CBF287C2}"/>
    <cellStyle name="Separador de milhares 2 2 7 2 2 3 2 2 2 2 2" xfId="23134" xr:uid="{5E295D9D-764B-4074-9246-DAC0A8CD7074}"/>
    <cellStyle name="Separador de milhares 2 2 7 2 2 3 2 2 2 2 2 2" xfId="23135" xr:uid="{D2DB0E6D-0251-46DB-8A31-96111D1F1841}"/>
    <cellStyle name="Separador de milhares 2 2 7 2 2 3 2 2 2 2 2 2 2" xfId="30001" xr:uid="{BD05EB08-E718-40D2-A146-27F4AC4E453D}"/>
    <cellStyle name="Separador de milhares 2 2 7 2 2 3 2 2 2 2 2 3" xfId="30000" xr:uid="{110D0C72-264F-4519-AE2C-B55DF2BF8457}"/>
    <cellStyle name="Separador de milhares 2 2 7 2 2 3 2 2 2 2 3" xfId="29999" xr:uid="{B73FE499-B4BA-4D43-8BDF-B99FA3A20A79}"/>
    <cellStyle name="Separador de milhares 2 2 7 2 2 3 2 2 2 3" xfId="23136" xr:uid="{BBC76AD8-D61A-4C3E-9EDF-F8EBB7D52559}"/>
    <cellStyle name="Separador de milhares 2 2 7 2 2 3 2 2 2 3 2" xfId="30002" xr:uid="{6E1C6811-A1F7-4189-92F0-858D272C8A5F}"/>
    <cellStyle name="Separador de milhares 2 2 7 2 2 3 2 2 2 4" xfId="29998" xr:uid="{7A87F84B-F83B-4022-8FF4-FE46B318CDC5}"/>
    <cellStyle name="Separador de milhares 2 2 7 2 2 3 2 2 3" xfId="23137" xr:uid="{A954DAB3-268C-494F-BD3C-4AAE89D64CAA}"/>
    <cellStyle name="Separador de milhares 2 2 7 2 2 3 2 2 3 2" xfId="23138" xr:uid="{E34E8877-3276-4ABD-B600-48B5FBE3D7A2}"/>
    <cellStyle name="Separador de milhares 2 2 7 2 2 3 2 2 3 2 2" xfId="30004" xr:uid="{73A4C037-F525-4700-A6B4-AD75E57C5C88}"/>
    <cellStyle name="Separador de milhares 2 2 7 2 2 3 2 2 3 3" xfId="30003" xr:uid="{559A107C-EA71-4124-93FA-B0A7A1B8779D}"/>
    <cellStyle name="Separador de milhares 2 2 7 2 2 3 2 2 4" xfId="29997" xr:uid="{73367954-C72B-4A1E-8FD9-DE1751C9C0D5}"/>
    <cellStyle name="Separador de milhares 2 2 7 2 2 3 2 3" xfId="23139" xr:uid="{129C0B91-E160-44D6-A87A-9D473959EDFF}"/>
    <cellStyle name="Separador de milhares 2 2 7 2 2 3 2 3 2" xfId="23140" xr:uid="{4CEF3D31-64D9-4E57-AA71-B39505157FAA}"/>
    <cellStyle name="Separador de milhares 2 2 7 2 2 3 2 3 2 2" xfId="23141" xr:uid="{CCBEFD66-F98A-480C-9AB6-BF71EDCABB92}"/>
    <cellStyle name="Separador de milhares 2 2 7 2 2 3 2 3 2 2 2" xfId="30007" xr:uid="{E5F158D8-0622-48A4-8065-7E281C46EE48}"/>
    <cellStyle name="Separador de milhares 2 2 7 2 2 3 2 3 2 3" xfId="30006" xr:uid="{2CDAAE13-9678-46C8-8571-2971492F1580}"/>
    <cellStyle name="Separador de milhares 2 2 7 2 2 3 2 3 3" xfId="30005" xr:uid="{30DCC793-3D44-4180-A8A5-12AAA6D4FC41}"/>
    <cellStyle name="Separador de milhares 2 2 7 2 2 3 2 4" xfId="23142" xr:uid="{489E022A-91FA-4466-B9DF-4B82D2F4C61A}"/>
    <cellStyle name="Separador de milhares 2 2 7 2 2 3 2 4 2" xfId="30008" xr:uid="{B624C5D5-938B-460F-BA3F-EFD54A8BEE04}"/>
    <cellStyle name="Separador de milhares 2 2 7 2 2 3 2 5" xfId="29996" xr:uid="{F23902A1-6094-4943-B431-307B2E487937}"/>
    <cellStyle name="Separador de milhares 2 2 7 2 2 3 3" xfId="23143" xr:uid="{B12AD21F-431C-434F-8FC3-B9D68F9563F5}"/>
    <cellStyle name="Separador de milhares 2 2 7 2 2 3 3 2" xfId="23144" xr:uid="{C616591B-12E4-4884-AE6D-AC6565B9CD93}"/>
    <cellStyle name="Separador de milhares 2 2 7 2 2 3 3 2 2" xfId="23145" xr:uid="{6C154D30-A3D1-4174-8887-0A9A16CE5299}"/>
    <cellStyle name="Separador de milhares 2 2 7 2 2 3 3 2 2 2" xfId="23146" xr:uid="{AAC5E314-7CC6-4B3E-84D0-D8ED68758215}"/>
    <cellStyle name="Separador de milhares 2 2 7 2 2 3 3 2 2 2 2" xfId="30012" xr:uid="{EA3BD327-5D27-42CC-B481-FB66336615C8}"/>
    <cellStyle name="Separador de milhares 2 2 7 2 2 3 3 2 2 3" xfId="30011" xr:uid="{621B0025-059B-4D4B-80D7-23F4FEE66537}"/>
    <cellStyle name="Separador de milhares 2 2 7 2 2 3 3 2 3" xfId="30010" xr:uid="{C8BD0479-4660-42AA-B00D-CD5B28E6D53D}"/>
    <cellStyle name="Separador de milhares 2 2 7 2 2 3 3 3" xfId="23147" xr:uid="{2A3F4199-148B-4A39-B348-207CC39CA9D0}"/>
    <cellStyle name="Separador de milhares 2 2 7 2 2 3 3 3 2" xfId="30013" xr:uid="{D12CA8D1-5838-444E-B849-C9F2ED63444E}"/>
    <cellStyle name="Separador de milhares 2 2 7 2 2 3 3 4" xfId="30009" xr:uid="{F28ECC17-A41B-4043-91A7-5012F0963737}"/>
    <cellStyle name="Separador de milhares 2 2 7 2 2 3 4" xfId="23148" xr:uid="{2DCD3AD7-2470-422B-8567-1022F5D639CD}"/>
    <cellStyle name="Separador de milhares 2 2 7 2 2 3 4 2" xfId="23149" xr:uid="{F966FEBF-08B8-445B-99CC-88CE14866FAF}"/>
    <cellStyle name="Separador de milhares 2 2 7 2 2 3 4 2 2" xfId="30015" xr:uid="{8DAD08ED-E4EC-4A33-9742-29AC8CF24277}"/>
    <cellStyle name="Separador de milhares 2 2 7 2 2 3 4 3" xfId="30014" xr:uid="{571A697E-B430-4101-BB57-4209757ABC10}"/>
    <cellStyle name="Separador de milhares 2 2 7 2 2 3 5" xfId="29995" xr:uid="{16B9B4DF-00D8-438D-9FAF-4C0CD55011A9}"/>
    <cellStyle name="Separador de milhares 2 2 7 2 2 4" xfId="23150" xr:uid="{25CCC598-F5D0-4298-BE63-24F49185D978}"/>
    <cellStyle name="Separador de milhares 2 2 7 2 2 4 2" xfId="23151" xr:uid="{87B1A99B-F570-4FE8-8EEF-4008F15075AC}"/>
    <cellStyle name="Separador de milhares 2 2 7 2 2 4 2 2" xfId="23152" xr:uid="{633B0EF7-8CB5-416E-B9BB-ADBC7FC31A0C}"/>
    <cellStyle name="Separador de milhares 2 2 7 2 2 4 2 2 2" xfId="23153" xr:uid="{D8C2F7CE-14B5-4B57-AA7D-F2A7882A2975}"/>
    <cellStyle name="Separador de milhares 2 2 7 2 2 4 2 2 2 2" xfId="23154" xr:uid="{B515584F-9104-44BD-92BB-63F6DEC7278B}"/>
    <cellStyle name="Separador de milhares 2 2 7 2 2 4 2 2 2 2 2" xfId="30020" xr:uid="{CBBA885D-0F1F-4D12-91ED-410507431257}"/>
    <cellStyle name="Separador de milhares 2 2 7 2 2 4 2 2 2 3" xfId="30019" xr:uid="{B4DE3E78-E013-4817-B14C-9FEFD326C2F4}"/>
    <cellStyle name="Separador de milhares 2 2 7 2 2 4 2 2 3" xfId="30018" xr:uid="{E266A9D6-D167-4238-BB2E-9BEA2431F466}"/>
    <cellStyle name="Separador de milhares 2 2 7 2 2 4 2 3" xfId="23155" xr:uid="{4DA9EF06-111C-4B38-B0F9-7B39314A33A2}"/>
    <cellStyle name="Separador de milhares 2 2 7 2 2 4 2 3 2" xfId="30021" xr:uid="{9BF64C3C-DA1D-4BB9-A623-A8B06576097B}"/>
    <cellStyle name="Separador de milhares 2 2 7 2 2 4 2 4" xfId="30017" xr:uid="{6B8258FB-464F-4BF8-8B08-A0BEE42A297F}"/>
    <cellStyle name="Separador de milhares 2 2 7 2 2 4 3" xfId="23156" xr:uid="{E9DD958E-A575-499D-8B2F-012096920BC4}"/>
    <cellStyle name="Separador de milhares 2 2 7 2 2 4 3 2" xfId="23157" xr:uid="{3975B427-5072-4B74-9954-5D5185FA6848}"/>
    <cellStyle name="Separador de milhares 2 2 7 2 2 4 3 2 2" xfId="30023" xr:uid="{74086D72-FBD4-4E2F-84E3-4E29539FB450}"/>
    <cellStyle name="Separador de milhares 2 2 7 2 2 4 3 3" xfId="30022" xr:uid="{B74CF778-25F8-4351-8996-C6B992416E9B}"/>
    <cellStyle name="Separador de milhares 2 2 7 2 2 4 4" xfId="30016" xr:uid="{EC4917AD-2155-4D67-A594-F1627D478356}"/>
    <cellStyle name="Separador de milhares 2 2 7 2 2 5" xfId="23158" xr:uid="{2F000059-F4C1-4E2D-9A4F-6BB6D6DC377B}"/>
    <cellStyle name="Separador de milhares 2 2 7 2 2 5 2" xfId="23159" xr:uid="{80057807-86CA-40D7-B4EC-3CD03E94AD3E}"/>
    <cellStyle name="Separador de milhares 2 2 7 2 2 5 2 2" xfId="23160" xr:uid="{4D7B79EF-7A3F-4F18-83D6-F8D808431BC0}"/>
    <cellStyle name="Separador de milhares 2 2 7 2 2 5 2 2 2" xfId="30026" xr:uid="{7C418BAF-22F4-48DE-A62C-B3AA711A18A2}"/>
    <cellStyle name="Separador de milhares 2 2 7 2 2 5 2 3" xfId="30025" xr:uid="{FAD80298-A1A7-4480-B89C-A9DC9D7A3915}"/>
    <cellStyle name="Separador de milhares 2 2 7 2 2 5 3" xfId="30024" xr:uid="{6063A53B-2A63-40A5-8556-9736EF46012D}"/>
    <cellStyle name="Separador de milhares 2 2 7 2 2 6" xfId="23161" xr:uid="{63DFA407-0128-400B-AED6-F2D6EC75C4A4}"/>
    <cellStyle name="Separador de milhares 2 2 7 2 2 6 2" xfId="30027" xr:uid="{FC2E8483-3C8B-4045-BD85-B41B11F56F65}"/>
    <cellStyle name="Separador de milhares 2 2 7 2 2 7" xfId="29939" xr:uid="{05D81366-68AC-4B58-86C6-5F62F1903C7F}"/>
    <cellStyle name="Separador de milhares 2 2 7 2 3" xfId="23162" xr:uid="{D2EAA693-33C8-41F4-8600-267DDB0076BE}"/>
    <cellStyle name="Separador de milhares 2 2 7 2 3 2" xfId="23163" xr:uid="{EE842266-0A86-4463-8A3C-F73B154BFC51}"/>
    <cellStyle name="Separador de milhares 2 2 7 2 3 2 2" xfId="23164" xr:uid="{834A77D7-BFF5-4F4F-843D-FA9EA535D559}"/>
    <cellStyle name="Separador de milhares 2 2 7 2 3 2 2 2" xfId="23165" xr:uid="{9E6C584C-6C0D-4AD7-B033-9A7C17CAE71B}"/>
    <cellStyle name="Separador de milhares 2 2 7 2 3 2 2 2 2" xfId="23166" xr:uid="{F769F013-0912-4482-8027-5971DCA93DF3}"/>
    <cellStyle name="Separador de milhares 2 2 7 2 3 2 2 2 2 2" xfId="23167" xr:uid="{82EF18BC-F388-4451-9169-D245B6E801EC}"/>
    <cellStyle name="Separador de milhares 2 2 7 2 3 2 2 2 2 2 2" xfId="23168" xr:uid="{35D6CB4B-31C3-4B81-9242-5112610A378D}"/>
    <cellStyle name="Separador de milhares 2 2 7 2 3 2 2 2 2 2 2 2" xfId="23169" xr:uid="{6A06ED34-61DB-46C8-AB83-41182CC6132D}"/>
    <cellStyle name="Separador de milhares 2 2 7 2 3 2 2 2 2 2 2 2 2" xfId="30035" xr:uid="{2BE0264D-CC5F-461C-91C2-1A091CA8BF2F}"/>
    <cellStyle name="Separador de milhares 2 2 7 2 3 2 2 2 2 2 2 3" xfId="30034" xr:uid="{752364F2-A286-48EB-9276-7B518A2E9E14}"/>
    <cellStyle name="Separador de milhares 2 2 7 2 3 2 2 2 2 2 3" xfId="30033" xr:uid="{C5B07082-487C-4B07-BA1E-7CB8CCC6C325}"/>
    <cellStyle name="Separador de milhares 2 2 7 2 3 2 2 2 2 3" xfId="23170" xr:uid="{3072003F-9B8A-4198-90D7-702192C64CC2}"/>
    <cellStyle name="Separador de milhares 2 2 7 2 3 2 2 2 2 3 2" xfId="30036" xr:uid="{5167BEC8-8BF9-4F1E-A70D-D4434925C72E}"/>
    <cellStyle name="Separador de milhares 2 2 7 2 3 2 2 2 2 4" xfId="30032" xr:uid="{AB7506F4-0F66-4932-B056-5505DDD6E735}"/>
    <cellStyle name="Separador de milhares 2 2 7 2 3 2 2 2 3" xfId="23171" xr:uid="{5D06F77B-489C-4193-81B1-FE9AF996CAEC}"/>
    <cellStyle name="Separador de milhares 2 2 7 2 3 2 2 2 3 2" xfId="23172" xr:uid="{13026CED-1FED-43AE-81BB-57083ED664F7}"/>
    <cellStyle name="Separador de milhares 2 2 7 2 3 2 2 2 3 2 2" xfId="30038" xr:uid="{26C7F172-E8E5-4C27-B977-E1856BB9FC24}"/>
    <cellStyle name="Separador de milhares 2 2 7 2 3 2 2 2 3 3" xfId="30037" xr:uid="{F5D9152F-A0C5-4331-A8C9-1A7EBDBA92CA}"/>
    <cellStyle name="Separador de milhares 2 2 7 2 3 2 2 2 4" xfId="30031" xr:uid="{85BCDC62-BCC1-4D32-BAF4-325F6CA0FA7D}"/>
    <cellStyle name="Separador de milhares 2 2 7 2 3 2 2 3" xfId="23173" xr:uid="{4BAC43FA-7580-4955-8C52-5969BB3ADD46}"/>
    <cellStyle name="Separador de milhares 2 2 7 2 3 2 2 3 2" xfId="23174" xr:uid="{B718F098-4946-4CAC-91FC-6F35C175B9A2}"/>
    <cellStyle name="Separador de milhares 2 2 7 2 3 2 2 3 2 2" xfId="23175" xr:uid="{AF8CE434-870C-4014-994D-A37BADD9482D}"/>
    <cellStyle name="Separador de milhares 2 2 7 2 3 2 2 3 2 2 2" xfId="30041" xr:uid="{A6B5AFD0-005D-4FF1-93BF-7FB43F964F99}"/>
    <cellStyle name="Separador de milhares 2 2 7 2 3 2 2 3 2 3" xfId="30040" xr:uid="{9E81A195-DB0A-463C-A59A-A108DB2FC2AD}"/>
    <cellStyle name="Separador de milhares 2 2 7 2 3 2 2 3 3" xfId="30039" xr:uid="{A952EFB5-8E57-4444-AED1-3EBAE93B0AA3}"/>
    <cellStyle name="Separador de milhares 2 2 7 2 3 2 2 4" xfId="23176" xr:uid="{BCE20B2E-4E19-475B-964D-56D1ACAEB3A6}"/>
    <cellStyle name="Separador de milhares 2 2 7 2 3 2 2 4 2" xfId="30042" xr:uid="{95D7F1AA-1549-42C2-B54F-3A5F4A3FC89C}"/>
    <cellStyle name="Separador de milhares 2 2 7 2 3 2 2 5" xfId="30030" xr:uid="{367D9FC7-2FE6-46B8-ADBF-1DC9E47222C4}"/>
    <cellStyle name="Separador de milhares 2 2 7 2 3 2 3" xfId="23177" xr:uid="{DC0B6E9A-FCF7-46B9-91F5-64DC2B4314EA}"/>
    <cellStyle name="Separador de milhares 2 2 7 2 3 2 3 2" xfId="23178" xr:uid="{5F4143D1-A22A-4E74-B6A5-AABC0CB7635A}"/>
    <cellStyle name="Separador de milhares 2 2 7 2 3 2 3 2 2" xfId="23179" xr:uid="{E1EE8D6F-27D2-4823-AEAD-819135A8E5A1}"/>
    <cellStyle name="Separador de milhares 2 2 7 2 3 2 3 2 2 2" xfId="23180" xr:uid="{7E1E689F-A682-4130-9E9F-1C2012822432}"/>
    <cellStyle name="Separador de milhares 2 2 7 2 3 2 3 2 2 2 2" xfId="30046" xr:uid="{3D38A955-FF40-40A8-8758-CFA3AACD5B66}"/>
    <cellStyle name="Separador de milhares 2 2 7 2 3 2 3 2 2 3" xfId="30045" xr:uid="{126F203E-9C6C-41FB-A136-A4BA4175C3AA}"/>
    <cellStyle name="Separador de milhares 2 2 7 2 3 2 3 2 3" xfId="30044" xr:uid="{17B6F16C-06FD-459B-AB56-15DAD723F7A1}"/>
    <cellStyle name="Separador de milhares 2 2 7 2 3 2 3 3" xfId="23181" xr:uid="{58BA833D-B334-4C41-AC9C-5C6505EAC4C7}"/>
    <cellStyle name="Separador de milhares 2 2 7 2 3 2 3 3 2" xfId="30047" xr:uid="{F5578AAC-4814-4319-9DCD-D920E31A55D5}"/>
    <cellStyle name="Separador de milhares 2 2 7 2 3 2 3 4" xfId="30043" xr:uid="{9F956756-4E3B-424A-99FA-B8C886D8FAC3}"/>
    <cellStyle name="Separador de milhares 2 2 7 2 3 2 4" xfId="23182" xr:uid="{5A70C45D-FCC2-4876-A0A8-E0D446B4816B}"/>
    <cellStyle name="Separador de milhares 2 2 7 2 3 2 4 2" xfId="23183" xr:uid="{A8B9AF63-4443-4AD3-938F-5E84985498A8}"/>
    <cellStyle name="Separador de milhares 2 2 7 2 3 2 4 2 2" xfId="30049" xr:uid="{8C43B511-DA4F-4B70-9CFE-41673C249623}"/>
    <cellStyle name="Separador de milhares 2 2 7 2 3 2 4 3" xfId="30048" xr:uid="{A786DC44-0322-4EED-BC8B-7151605CA6F1}"/>
    <cellStyle name="Separador de milhares 2 2 7 2 3 2 5" xfId="30029" xr:uid="{99780D07-894A-445B-AD6A-EB906DA2AC44}"/>
    <cellStyle name="Separador de milhares 2 2 7 2 3 3" xfId="23184" xr:uid="{4AB86B68-44A6-49B3-96A5-93E1F2C1308F}"/>
    <cellStyle name="Separador de milhares 2 2 7 2 3 3 2" xfId="23185" xr:uid="{CE3600C4-DFFD-4FF3-AFB2-846922517D48}"/>
    <cellStyle name="Separador de milhares 2 2 7 2 3 3 2 2" xfId="23186" xr:uid="{C860CEBB-2A56-496D-A11C-D9A3A12524B8}"/>
    <cellStyle name="Separador de milhares 2 2 7 2 3 3 2 2 2" xfId="23187" xr:uid="{753CBAA4-E882-4AB1-ACE3-50C276D06A1D}"/>
    <cellStyle name="Separador de milhares 2 2 7 2 3 3 2 2 2 2" xfId="23188" xr:uid="{4D48A6D6-661E-4F49-ACE9-A6E11CED796B}"/>
    <cellStyle name="Separador de milhares 2 2 7 2 3 3 2 2 2 2 2" xfId="30054" xr:uid="{77A01A4D-3A8E-430E-A764-AEF201D32DD9}"/>
    <cellStyle name="Separador de milhares 2 2 7 2 3 3 2 2 2 3" xfId="30053" xr:uid="{66E0F5C8-B00B-48E3-9E97-3C5A6750441E}"/>
    <cellStyle name="Separador de milhares 2 2 7 2 3 3 2 2 3" xfId="30052" xr:uid="{728D5516-51A1-454E-B808-0AB3FBFFF06D}"/>
    <cellStyle name="Separador de milhares 2 2 7 2 3 3 2 3" xfId="23189" xr:uid="{0A688205-9A80-45D0-B4C1-296EB77B63DD}"/>
    <cellStyle name="Separador de milhares 2 2 7 2 3 3 2 3 2" xfId="30055" xr:uid="{786FC823-D42E-4FDE-9263-0BE446630F0F}"/>
    <cellStyle name="Separador de milhares 2 2 7 2 3 3 2 4" xfId="30051" xr:uid="{7965578E-5D00-4118-B8E7-02CCA5C14D28}"/>
    <cellStyle name="Separador de milhares 2 2 7 2 3 3 3" xfId="23190" xr:uid="{FBF5B431-B4E7-4C24-AA6A-1EF6EC73CC21}"/>
    <cellStyle name="Separador de milhares 2 2 7 2 3 3 3 2" xfId="23191" xr:uid="{B08CDD99-819A-4C88-ABE7-75FAC4C8C9F9}"/>
    <cellStyle name="Separador de milhares 2 2 7 2 3 3 3 2 2" xfId="30057" xr:uid="{61C9459A-7835-410D-8F84-82638E22C405}"/>
    <cellStyle name="Separador de milhares 2 2 7 2 3 3 3 3" xfId="30056" xr:uid="{B3652D73-1B03-4F59-B6E4-52C5C0C17DB8}"/>
    <cellStyle name="Separador de milhares 2 2 7 2 3 3 4" xfId="30050" xr:uid="{B54B9C2A-0339-4D22-968F-1DA1D5224571}"/>
    <cellStyle name="Separador de milhares 2 2 7 2 3 4" xfId="23192" xr:uid="{BE476423-8DDD-4712-9B75-A27D66A8F7E7}"/>
    <cellStyle name="Separador de milhares 2 2 7 2 3 4 2" xfId="23193" xr:uid="{F9F34BDC-E385-432A-A8FC-B2BC5C8D2ED8}"/>
    <cellStyle name="Separador de milhares 2 2 7 2 3 4 2 2" xfId="23194" xr:uid="{94548B67-40F8-42F5-912F-2F7AD9113A1A}"/>
    <cellStyle name="Separador de milhares 2 2 7 2 3 4 2 2 2" xfId="30060" xr:uid="{02E53ADF-8B88-4BD6-9A32-1EA575C26888}"/>
    <cellStyle name="Separador de milhares 2 2 7 2 3 4 2 3" xfId="30059" xr:uid="{9B1B60EB-E45F-45FD-B527-AFDC73CEA0EC}"/>
    <cellStyle name="Separador de milhares 2 2 7 2 3 4 3" xfId="30058" xr:uid="{4AD999C3-FB91-4530-BB02-3799EB015CDB}"/>
    <cellStyle name="Separador de milhares 2 2 7 2 3 5" xfId="23195" xr:uid="{F378A192-2D7A-4DD1-B3E8-9A3747F7884A}"/>
    <cellStyle name="Separador de milhares 2 2 7 2 3 5 2" xfId="30061" xr:uid="{B6A4900A-5592-418C-AD42-F0F60CBA83BD}"/>
    <cellStyle name="Separador de milhares 2 2 7 2 3 6" xfId="30028" xr:uid="{3F907660-C259-4850-A7EF-85201917F4D5}"/>
    <cellStyle name="Separador de milhares 2 2 7 2 4" xfId="23196" xr:uid="{5A3FBA6A-FF2E-4618-8F04-B8F6610489D3}"/>
    <cellStyle name="Separador de milhares 2 2 7 2 4 2" xfId="23197" xr:uid="{7CC5482B-0A12-40C9-A6B7-F36887BCFEB2}"/>
    <cellStyle name="Separador de milhares 2 2 7 2 4 2 2" xfId="23198" xr:uid="{1F4BA7A8-9F84-4869-B148-458A222D9106}"/>
    <cellStyle name="Separador de milhares 2 2 7 2 4 2 2 2" xfId="23199" xr:uid="{198A397D-B6C1-43CC-B318-1ED1BC2C3A9B}"/>
    <cellStyle name="Separador de milhares 2 2 7 2 4 2 2 2 2" xfId="23200" xr:uid="{A5899895-F9CD-41B5-915A-95BB7F5A353D}"/>
    <cellStyle name="Separador de milhares 2 2 7 2 4 2 2 2 2 2" xfId="23201" xr:uid="{C880D7FB-5B18-400F-926C-5A270B7297BE}"/>
    <cellStyle name="Separador de milhares 2 2 7 2 4 2 2 2 2 2 2" xfId="30067" xr:uid="{29B39EF8-1E26-4DC0-AFE8-6B185BDD8D16}"/>
    <cellStyle name="Separador de milhares 2 2 7 2 4 2 2 2 2 3" xfId="30066" xr:uid="{E5F12B21-5748-4D75-AED0-C3D84A70AFE2}"/>
    <cellStyle name="Separador de milhares 2 2 7 2 4 2 2 2 3" xfId="30065" xr:uid="{C1C7D604-725A-44FB-8CBE-6FF3FF5A9EAF}"/>
    <cellStyle name="Separador de milhares 2 2 7 2 4 2 2 3" xfId="23202" xr:uid="{AD340283-D68B-48DC-AA5E-5882E480EDBB}"/>
    <cellStyle name="Separador de milhares 2 2 7 2 4 2 2 3 2" xfId="30068" xr:uid="{5F8176C8-944F-4D49-82F4-24CA2CE71A8C}"/>
    <cellStyle name="Separador de milhares 2 2 7 2 4 2 2 4" xfId="30064" xr:uid="{2BB57280-6286-4C7A-8BC2-CC0FF4E3225B}"/>
    <cellStyle name="Separador de milhares 2 2 7 2 4 2 3" xfId="23203" xr:uid="{6288E117-A414-4E8F-BB59-64B96C6BD5DF}"/>
    <cellStyle name="Separador de milhares 2 2 7 2 4 2 3 2" xfId="23204" xr:uid="{25289EA6-BB44-4B2B-AC16-47D84054CC61}"/>
    <cellStyle name="Separador de milhares 2 2 7 2 4 2 3 2 2" xfId="30070" xr:uid="{D028E1D4-506A-4901-BC4B-A024B09436F9}"/>
    <cellStyle name="Separador de milhares 2 2 7 2 4 2 3 3" xfId="30069" xr:uid="{69CA08AA-D984-453A-9ED1-D9BB568430E7}"/>
    <cellStyle name="Separador de milhares 2 2 7 2 4 2 4" xfId="30063" xr:uid="{A1528BA9-4D73-4FF1-849C-0171BB08A904}"/>
    <cellStyle name="Separador de milhares 2 2 7 2 4 3" xfId="23205" xr:uid="{63142E3E-1D95-4244-BA62-B41E1E2B905D}"/>
    <cellStyle name="Separador de milhares 2 2 7 2 4 3 2" xfId="23206" xr:uid="{21AB947B-146A-41A5-9BBC-30997824C48C}"/>
    <cellStyle name="Separador de milhares 2 2 7 2 4 3 2 2" xfId="23207" xr:uid="{EA6DE70F-F0E5-4FD8-BD88-AADCB8490F96}"/>
    <cellStyle name="Separador de milhares 2 2 7 2 4 3 2 2 2" xfId="30073" xr:uid="{DE6A71F1-8D2B-42A6-B80B-2F6B548DECD9}"/>
    <cellStyle name="Separador de milhares 2 2 7 2 4 3 2 3" xfId="30072" xr:uid="{F7E0CF3D-E23A-40A5-8E7D-84163E87D445}"/>
    <cellStyle name="Separador de milhares 2 2 7 2 4 3 3" xfId="30071" xr:uid="{192E4554-5258-480E-AF08-C4468DD56DE1}"/>
    <cellStyle name="Separador de milhares 2 2 7 2 4 4" xfId="23208" xr:uid="{4D17F95C-5E1C-4892-B773-A20EA2F83D20}"/>
    <cellStyle name="Separador de milhares 2 2 7 2 4 4 2" xfId="30074" xr:uid="{16C5BCFA-C8BC-4B8F-8011-F80D5A543B79}"/>
    <cellStyle name="Separador de milhares 2 2 7 2 4 5" xfId="30062" xr:uid="{EB97F787-B312-4358-9B6B-42100714B557}"/>
    <cellStyle name="Separador de milhares 2 2 7 2 5" xfId="23209" xr:uid="{8DB7F3F0-AFD8-4344-B614-7C78307B2328}"/>
    <cellStyle name="Separador de milhares 2 2 7 2 5 2" xfId="23210" xr:uid="{2AF0F141-6366-4725-892D-43F77928FF67}"/>
    <cellStyle name="Separador de milhares 2 2 7 2 5 2 2" xfId="23211" xr:uid="{0545C869-5898-4C43-870C-A03A3150F814}"/>
    <cellStyle name="Separador de milhares 2 2 7 2 5 2 2 2" xfId="23212" xr:uid="{E8AEFADD-D349-41D9-8631-F633F33FF751}"/>
    <cellStyle name="Separador de milhares 2 2 7 2 5 2 2 2 2" xfId="30078" xr:uid="{E305854A-4704-421F-A02E-0F17C4AAE7E7}"/>
    <cellStyle name="Separador de milhares 2 2 7 2 5 2 2 3" xfId="30077" xr:uid="{B5660E85-7C31-4B7C-B1B1-5B4353BE5257}"/>
    <cellStyle name="Separador de milhares 2 2 7 2 5 2 3" xfId="30076" xr:uid="{94697734-FF90-4BF6-95A5-95CBDCB4C3BB}"/>
    <cellStyle name="Separador de milhares 2 2 7 2 5 3" xfId="23213" xr:uid="{08964BD8-22D1-49F6-B009-DB0EEFD11EEF}"/>
    <cellStyle name="Separador de milhares 2 2 7 2 5 3 2" xfId="30079" xr:uid="{5114A465-1F72-4995-AE71-9E2255F839F1}"/>
    <cellStyle name="Separador de milhares 2 2 7 2 5 4" xfId="30075" xr:uid="{503B31DB-8185-4281-9F02-93B8F695415D}"/>
    <cellStyle name="Separador de milhares 2 2 7 2 6" xfId="23214" xr:uid="{0E342693-0118-4CBD-9029-8DBEF632CFE1}"/>
    <cellStyle name="Separador de milhares 2 2 7 2 6 2" xfId="23215" xr:uid="{189C26C6-9CC0-4EF3-B562-859671B95538}"/>
    <cellStyle name="Separador de milhares 2 2 7 2 6 2 2" xfId="30081" xr:uid="{DCBA198A-501B-43B7-BF3F-04D960CD7C30}"/>
    <cellStyle name="Separador de milhares 2 2 7 2 6 3" xfId="30080" xr:uid="{A8752BFC-58D1-48D6-AC96-D325060B2FD0}"/>
    <cellStyle name="Separador de milhares 2 2 7 2 7" xfId="29938" xr:uid="{22CA9CA4-3FCC-4A58-9AC8-D83F0449682A}"/>
    <cellStyle name="Separador de milhares 2 2 7 3" xfId="23216" xr:uid="{7D5C9359-194B-4ED2-8B63-A27DD2E5CD72}"/>
    <cellStyle name="Separador de milhares 2 2 7 3 2" xfId="23217" xr:uid="{0D5771C9-D152-4D23-B0FC-73450D3CDF97}"/>
    <cellStyle name="Separador de milhares 2 2 7 3 2 2" xfId="23218" xr:uid="{F4C037BC-9961-46BD-9826-2622E40FB5A1}"/>
    <cellStyle name="Separador de milhares 2 2 7 3 2 2 2" xfId="23219" xr:uid="{47BA0B59-DEF7-4D8E-87AD-505C194F14C5}"/>
    <cellStyle name="Separador de milhares 2 2 7 3 2 2 2 2" xfId="23220" xr:uid="{0D56AAA9-6FE1-48FE-89E1-107169E5465A}"/>
    <cellStyle name="Separador de milhares 2 2 7 3 2 2 2 2 2" xfId="23221" xr:uid="{D5BC6D8B-A118-4203-B74B-FC77AD490127}"/>
    <cellStyle name="Separador de milhares 2 2 7 3 2 2 2 2 2 2" xfId="23222" xr:uid="{4DF383DB-B727-42DC-906F-C28AA9D828F1}"/>
    <cellStyle name="Separador de milhares 2 2 7 3 2 2 2 2 2 2 2" xfId="23223" xr:uid="{568BDCDB-5758-4A6C-A015-58D3F3738B0E}"/>
    <cellStyle name="Separador de milhares 2 2 7 3 2 2 2 2 2 2 2 2" xfId="23224" xr:uid="{1031657F-3C5C-4037-AC8E-9CB05D66EA87}"/>
    <cellStyle name="Separador de milhares 2 2 7 3 2 2 2 2 2 2 2 2 2" xfId="30090" xr:uid="{5C08AB91-86A1-4D40-88AF-D7EDA62FA691}"/>
    <cellStyle name="Separador de milhares 2 2 7 3 2 2 2 2 2 2 2 3" xfId="30089" xr:uid="{5D63744E-51D9-4C3C-B4FF-716307652848}"/>
    <cellStyle name="Separador de milhares 2 2 7 3 2 2 2 2 2 2 3" xfId="30088" xr:uid="{9D344197-B2C9-4A5F-98A3-CB12BB5B2073}"/>
    <cellStyle name="Separador de milhares 2 2 7 3 2 2 2 2 2 3" xfId="23225" xr:uid="{B2C5E1B6-8B63-427A-955E-F919DF36E19C}"/>
    <cellStyle name="Separador de milhares 2 2 7 3 2 2 2 2 2 3 2" xfId="30091" xr:uid="{DAD0B235-3F1D-4E33-8CEC-679FA4D37C11}"/>
    <cellStyle name="Separador de milhares 2 2 7 3 2 2 2 2 2 4" xfId="30087" xr:uid="{E6B0BDE5-947C-4DCC-85EB-C997D0C83227}"/>
    <cellStyle name="Separador de milhares 2 2 7 3 2 2 2 2 3" xfId="23226" xr:uid="{D2854B47-6E69-4D21-8924-E1CA1A6629AA}"/>
    <cellStyle name="Separador de milhares 2 2 7 3 2 2 2 2 3 2" xfId="23227" xr:uid="{E3DE45C0-436C-4F19-86E6-FCC8BB424B9B}"/>
    <cellStyle name="Separador de milhares 2 2 7 3 2 2 2 2 3 2 2" xfId="30093" xr:uid="{2A6ABADA-DE15-44E0-BDCF-8B6E2209C2F7}"/>
    <cellStyle name="Separador de milhares 2 2 7 3 2 2 2 2 3 3" xfId="30092" xr:uid="{EB016911-B854-4E1D-8AAB-52D7782F0985}"/>
    <cellStyle name="Separador de milhares 2 2 7 3 2 2 2 2 4" xfId="30086" xr:uid="{5CCAF58C-1FCB-4689-A209-DF56755CC56F}"/>
    <cellStyle name="Separador de milhares 2 2 7 3 2 2 2 3" xfId="23228" xr:uid="{08EB54A0-6F93-4401-8EA2-7EB65681ABC4}"/>
    <cellStyle name="Separador de milhares 2 2 7 3 2 2 2 3 2" xfId="23229" xr:uid="{6C3D0177-DAF6-47FC-93E0-F55E4B12061F}"/>
    <cellStyle name="Separador de milhares 2 2 7 3 2 2 2 3 2 2" xfId="23230" xr:uid="{B595749A-9A03-44D1-BC2C-F212CB275C30}"/>
    <cellStyle name="Separador de milhares 2 2 7 3 2 2 2 3 2 2 2" xfId="30096" xr:uid="{8A7165C8-6050-49AD-9BB0-CC510517474C}"/>
    <cellStyle name="Separador de milhares 2 2 7 3 2 2 2 3 2 3" xfId="30095" xr:uid="{F85D8916-1D46-491D-8F4C-6421893B09EE}"/>
    <cellStyle name="Separador de milhares 2 2 7 3 2 2 2 3 3" xfId="30094" xr:uid="{32FADCB4-3FDE-4ECB-BE0E-9F20A10FD36E}"/>
    <cellStyle name="Separador de milhares 2 2 7 3 2 2 2 4" xfId="23231" xr:uid="{15EAC15D-397B-49D2-B0D6-1747408366FA}"/>
    <cellStyle name="Separador de milhares 2 2 7 3 2 2 2 4 2" xfId="30097" xr:uid="{F4823F55-801B-40C7-979D-ADDBF44A2E87}"/>
    <cellStyle name="Separador de milhares 2 2 7 3 2 2 2 5" xfId="30085" xr:uid="{28837ECB-DB1E-42F1-9B01-7F167A17E6BC}"/>
    <cellStyle name="Separador de milhares 2 2 7 3 2 2 3" xfId="23232" xr:uid="{8556BFA3-9B7A-42A4-B261-37BBD934BB44}"/>
    <cellStyle name="Separador de milhares 2 2 7 3 2 2 3 2" xfId="23233" xr:uid="{1B52CD04-C8C3-44A2-A08C-B1143D748058}"/>
    <cellStyle name="Separador de milhares 2 2 7 3 2 2 3 2 2" xfId="23234" xr:uid="{6FBCA715-9420-45A2-A9B1-661B499E98C8}"/>
    <cellStyle name="Separador de milhares 2 2 7 3 2 2 3 2 2 2" xfId="23235" xr:uid="{6A29DE9A-8804-43FC-8D54-010E3D047FD1}"/>
    <cellStyle name="Separador de milhares 2 2 7 3 2 2 3 2 2 2 2" xfId="30101" xr:uid="{F47B81B8-80E7-4242-A71F-C14EFA412681}"/>
    <cellStyle name="Separador de milhares 2 2 7 3 2 2 3 2 2 3" xfId="30100" xr:uid="{476DCA12-2170-48A9-B8B0-1CE291CE0199}"/>
    <cellStyle name="Separador de milhares 2 2 7 3 2 2 3 2 3" xfId="30099" xr:uid="{CD8EC8B4-63AF-416D-B277-27E3E8A9A4EE}"/>
    <cellStyle name="Separador de milhares 2 2 7 3 2 2 3 3" xfId="23236" xr:uid="{670A7150-7E00-4127-A092-44231E9C973F}"/>
    <cellStyle name="Separador de milhares 2 2 7 3 2 2 3 3 2" xfId="30102" xr:uid="{4A1A0362-DE96-4A9E-8FF6-2EB4C2596390}"/>
    <cellStyle name="Separador de milhares 2 2 7 3 2 2 3 4" xfId="30098" xr:uid="{56E107CF-E0E7-451A-AF1F-416790441703}"/>
    <cellStyle name="Separador de milhares 2 2 7 3 2 2 4" xfId="23237" xr:uid="{ADA5419A-41CF-4A7F-BED4-8656FA59ED4E}"/>
    <cellStyle name="Separador de milhares 2 2 7 3 2 2 4 2" xfId="23238" xr:uid="{DD1C775F-1617-423A-B15E-13B74A733141}"/>
    <cellStyle name="Separador de milhares 2 2 7 3 2 2 4 2 2" xfId="30104" xr:uid="{0FB93FB4-0FD0-4DCC-890C-0BAEE6883DB3}"/>
    <cellStyle name="Separador de milhares 2 2 7 3 2 2 4 3" xfId="30103" xr:uid="{48EA88DE-CC2F-4043-B5F5-BE857329D8FC}"/>
    <cellStyle name="Separador de milhares 2 2 7 3 2 2 5" xfId="30084" xr:uid="{404911B1-2E36-471D-B2EE-106B77FE3D5C}"/>
    <cellStyle name="Separador de milhares 2 2 7 3 2 3" xfId="23239" xr:uid="{20C402D6-066C-45ED-BBF6-3C71659DE425}"/>
    <cellStyle name="Separador de milhares 2 2 7 3 2 3 2" xfId="23240" xr:uid="{EB83D474-975C-4A6C-BCA1-D48D42680431}"/>
    <cellStyle name="Separador de milhares 2 2 7 3 2 3 2 2" xfId="23241" xr:uid="{A8568C10-58B8-4B7C-AEB3-F13756354E19}"/>
    <cellStyle name="Separador de milhares 2 2 7 3 2 3 2 2 2" xfId="23242" xr:uid="{3211FDF9-7176-409B-9680-7D78B58BCC92}"/>
    <cellStyle name="Separador de milhares 2 2 7 3 2 3 2 2 2 2" xfId="23243" xr:uid="{BC016628-500E-4C04-99F5-EE9D212B6D7A}"/>
    <cellStyle name="Separador de milhares 2 2 7 3 2 3 2 2 2 2 2" xfId="30109" xr:uid="{61CBFB12-73A1-498C-868A-764C68598312}"/>
    <cellStyle name="Separador de milhares 2 2 7 3 2 3 2 2 2 3" xfId="30108" xr:uid="{0C807680-1892-4832-9D40-D7B4AA1DF24E}"/>
    <cellStyle name="Separador de milhares 2 2 7 3 2 3 2 2 3" xfId="30107" xr:uid="{166C943F-BFD9-42EC-A866-2C40D7F36B8A}"/>
    <cellStyle name="Separador de milhares 2 2 7 3 2 3 2 3" xfId="23244" xr:uid="{5FFE53F0-7046-4204-818D-C14654B4D2CB}"/>
    <cellStyle name="Separador de milhares 2 2 7 3 2 3 2 3 2" xfId="30110" xr:uid="{B23B5186-4686-429D-9640-1396341AA41B}"/>
    <cellStyle name="Separador de milhares 2 2 7 3 2 3 2 4" xfId="30106" xr:uid="{9F226F4E-E516-41C8-B614-8C25F7F4A2C7}"/>
    <cellStyle name="Separador de milhares 2 2 7 3 2 3 3" xfId="23245" xr:uid="{0AB3DFC3-D6DE-4315-AF8F-16900ED416E6}"/>
    <cellStyle name="Separador de milhares 2 2 7 3 2 3 3 2" xfId="23246" xr:uid="{27173359-2477-4A6B-BBA2-FAFBE6D5D183}"/>
    <cellStyle name="Separador de milhares 2 2 7 3 2 3 3 2 2" xfId="30112" xr:uid="{992B19C1-EA6C-43DF-B07A-7BA03810B2C1}"/>
    <cellStyle name="Separador de milhares 2 2 7 3 2 3 3 3" xfId="30111" xr:uid="{2A7F7013-02BA-4544-9D53-D0F3E8E17105}"/>
    <cellStyle name="Separador de milhares 2 2 7 3 2 3 4" xfId="30105" xr:uid="{2EE6A996-63D5-4424-877D-D6638A52458A}"/>
    <cellStyle name="Separador de milhares 2 2 7 3 2 4" xfId="23247" xr:uid="{6C13CC30-326D-4537-B474-1C91819D6C1A}"/>
    <cellStyle name="Separador de milhares 2 2 7 3 2 4 2" xfId="23248" xr:uid="{CBF1F205-2BC9-4EF3-82A0-FE92BE90D9E9}"/>
    <cellStyle name="Separador de milhares 2 2 7 3 2 4 2 2" xfId="23249" xr:uid="{F0C6BA88-8D5D-4E12-9E40-573B2EC23AF6}"/>
    <cellStyle name="Separador de milhares 2 2 7 3 2 4 2 2 2" xfId="30115" xr:uid="{F30BD1DC-5387-463A-AF7A-1DA2BDA97495}"/>
    <cellStyle name="Separador de milhares 2 2 7 3 2 4 2 3" xfId="30114" xr:uid="{41813178-1746-428F-9BD0-CF7A7705C214}"/>
    <cellStyle name="Separador de milhares 2 2 7 3 2 4 3" xfId="30113" xr:uid="{EE15B310-D111-40FD-AA8B-6A715895596C}"/>
    <cellStyle name="Separador de milhares 2 2 7 3 2 5" xfId="23250" xr:uid="{E4C4D7BF-AC07-4B13-A633-33D913A1A794}"/>
    <cellStyle name="Separador de milhares 2 2 7 3 2 5 2" xfId="30116" xr:uid="{B278589D-B323-4E64-A70A-A0D6B9A3CE95}"/>
    <cellStyle name="Separador de milhares 2 2 7 3 2 6" xfId="30083" xr:uid="{AC8BC8D8-2C45-499B-AC38-E96B442E0BF0}"/>
    <cellStyle name="Separador de milhares 2 2 7 3 3" xfId="23251" xr:uid="{27F935DC-9081-4395-A46E-6FFA3DB6D92D}"/>
    <cellStyle name="Separador de milhares 2 2 7 3 3 2" xfId="23252" xr:uid="{4D619BB7-BBEF-4946-A13A-9C7282E67FC2}"/>
    <cellStyle name="Separador de milhares 2 2 7 3 3 2 2" xfId="23253" xr:uid="{499577F6-A8F7-4957-8642-0914C0C54E0E}"/>
    <cellStyle name="Separador de milhares 2 2 7 3 3 2 2 2" xfId="23254" xr:uid="{8FDF4054-D2D1-46C0-8199-3472242607FD}"/>
    <cellStyle name="Separador de milhares 2 2 7 3 3 2 2 2 2" xfId="23255" xr:uid="{DCC32995-DDDD-4EE4-935A-6CAB5C0C0E70}"/>
    <cellStyle name="Separador de milhares 2 2 7 3 3 2 2 2 2 2" xfId="23256" xr:uid="{98F3FC0B-6867-4C86-B40D-CCF8AC0C7D56}"/>
    <cellStyle name="Separador de milhares 2 2 7 3 3 2 2 2 2 2 2" xfId="30122" xr:uid="{DDE93845-4FDF-4F74-ACC2-B5F7C283C5E5}"/>
    <cellStyle name="Separador de milhares 2 2 7 3 3 2 2 2 2 3" xfId="30121" xr:uid="{DBEE552D-509A-451F-888A-A84FA0F8F959}"/>
    <cellStyle name="Separador de milhares 2 2 7 3 3 2 2 2 3" xfId="30120" xr:uid="{05EE449C-4338-471B-8248-E803B6C6BACB}"/>
    <cellStyle name="Separador de milhares 2 2 7 3 3 2 2 3" xfId="23257" xr:uid="{142F5832-6B9B-46CC-88CC-27B86DC42A18}"/>
    <cellStyle name="Separador de milhares 2 2 7 3 3 2 2 3 2" xfId="30123" xr:uid="{78D5CE7C-C939-4365-9972-FA547FF0489B}"/>
    <cellStyle name="Separador de milhares 2 2 7 3 3 2 2 4" xfId="30119" xr:uid="{9A164DDE-A0D2-4130-BE0F-C7304C4A4C74}"/>
    <cellStyle name="Separador de milhares 2 2 7 3 3 2 3" xfId="23258" xr:uid="{F429831E-EC37-4899-B666-E65BD64F6676}"/>
    <cellStyle name="Separador de milhares 2 2 7 3 3 2 3 2" xfId="23259" xr:uid="{3689ADD4-CB39-4D03-9054-1461B8073DB0}"/>
    <cellStyle name="Separador de milhares 2 2 7 3 3 2 3 2 2" xfId="30125" xr:uid="{14FE8D6B-1E44-448B-AB50-4D06837592A5}"/>
    <cellStyle name="Separador de milhares 2 2 7 3 3 2 3 3" xfId="30124" xr:uid="{F6EF66A9-9E2E-4F27-8A59-BD3D4C2B5C20}"/>
    <cellStyle name="Separador de milhares 2 2 7 3 3 2 4" xfId="30118" xr:uid="{37F97985-CDD9-4E5F-81E4-11DBD06D5137}"/>
    <cellStyle name="Separador de milhares 2 2 7 3 3 3" xfId="23260" xr:uid="{5F2E5F6B-0EDA-431A-88FF-F91B3F6F7211}"/>
    <cellStyle name="Separador de milhares 2 2 7 3 3 3 2" xfId="23261" xr:uid="{1A776521-4BC5-4814-A0E3-1E02DC314340}"/>
    <cellStyle name="Separador de milhares 2 2 7 3 3 3 2 2" xfId="23262" xr:uid="{F2762503-1B18-453F-8B39-D91810A5D149}"/>
    <cellStyle name="Separador de milhares 2 2 7 3 3 3 2 2 2" xfId="30128" xr:uid="{A99A0730-FB39-4F67-9237-8B09F3A47B8E}"/>
    <cellStyle name="Separador de milhares 2 2 7 3 3 3 2 3" xfId="30127" xr:uid="{280D9EA6-0958-41F9-9B38-98D35E8B2EC1}"/>
    <cellStyle name="Separador de milhares 2 2 7 3 3 3 3" xfId="30126" xr:uid="{5B804AF1-C374-4368-BDFE-3B1262E34437}"/>
    <cellStyle name="Separador de milhares 2 2 7 3 3 4" xfId="23263" xr:uid="{FCB12585-19AC-4D4D-84F0-D2D3677D6FE7}"/>
    <cellStyle name="Separador de milhares 2 2 7 3 3 4 2" xfId="30129" xr:uid="{205B75B9-5ECB-44CE-893B-07C13AFB5109}"/>
    <cellStyle name="Separador de milhares 2 2 7 3 3 5" xfId="30117" xr:uid="{3D0A55DC-A95F-4B32-9A93-2878261B86E1}"/>
    <cellStyle name="Separador de milhares 2 2 7 3 4" xfId="23264" xr:uid="{93944BA7-4B00-4CEB-8F6A-1839B6D677BF}"/>
    <cellStyle name="Separador de milhares 2 2 7 3 4 2" xfId="23265" xr:uid="{39835E37-8B83-41DE-96CD-91AE2A9EA03B}"/>
    <cellStyle name="Separador de milhares 2 2 7 3 4 2 2" xfId="23266" xr:uid="{526BBF04-70E9-48B6-B9C4-53D7B8B0B5FE}"/>
    <cellStyle name="Separador de milhares 2 2 7 3 4 2 2 2" xfId="23267" xr:uid="{F12FDD13-F236-4F4E-AA81-50F58F9CDC98}"/>
    <cellStyle name="Separador de milhares 2 2 7 3 4 2 2 2 2" xfId="30133" xr:uid="{8F6B341D-10C5-4562-8DBF-E01F2C49EE1C}"/>
    <cellStyle name="Separador de milhares 2 2 7 3 4 2 2 3" xfId="30132" xr:uid="{1CFD0E99-646F-49E8-B6B3-0316839EF8D3}"/>
    <cellStyle name="Separador de milhares 2 2 7 3 4 2 3" xfId="30131" xr:uid="{BEEAD4B7-2750-4894-BA01-F3772840846A}"/>
    <cellStyle name="Separador de milhares 2 2 7 3 4 3" xfId="23268" xr:uid="{815D126D-7640-4DB7-AE20-10219E46C437}"/>
    <cellStyle name="Separador de milhares 2 2 7 3 4 3 2" xfId="30134" xr:uid="{FD290C44-E2F7-4BA6-9C3B-90977882E99E}"/>
    <cellStyle name="Separador de milhares 2 2 7 3 4 4" xfId="30130" xr:uid="{D3E43411-3219-42A8-815C-AF0BB125132A}"/>
    <cellStyle name="Separador de milhares 2 2 7 3 5" xfId="23269" xr:uid="{3FBF4469-79D2-468A-A86C-89B6786C6F1E}"/>
    <cellStyle name="Separador de milhares 2 2 7 3 5 2" xfId="23270" xr:uid="{720213CB-479F-4907-BED4-136CC2C52D7F}"/>
    <cellStyle name="Separador de milhares 2 2 7 3 5 2 2" xfId="30136" xr:uid="{5E647F97-DF77-4EF3-B76F-9B81DDB872C2}"/>
    <cellStyle name="Separador de milhares 2 2 7 3 5 3" xfId="30135" xr:uid="{523803D5-8D76-41D1-9C04-F9ADD55868D8}"/>
    <cellStyle name="Separador de milhares 2 2 7 3 6" xfId="30082" xr:uid="{E958F516-75AD-43A6-A06E-68365EC8727C}"/>
    <cellStyle name="Separador de milhares 2 2 7 4" xfId="23271" xr:uid="{E199F42E-0B91-4DB9-9EA5-107093D8FD23}"/>
    <cellStyle name="Separador de milhares 2 2 7 4 2" xfId="23272" xr:uid="{E2756B39-725B-4BFE-B49B-3851E58C2452}"/>
    <cellStyle name="Separador de milhares 2 2 7 4 2 2" xfId="23273" xr:uid="{D615F3D1-20BB-4FD5-8736-03908CFD99FA}"/>
    <cellStyle name="Separador de milhares 2 2 7 4 2 2 2" xfId="23274" xr:uid="{C5209283-B0AD-4855-B7FF-FC69A2A3CFD3}"/>
    <cellStyle name="Separador de milhares 2 2 7 4 2 2 2 2" xfId="23275" xr:uid="{750AE759-C533-49F4-8FED-825948A1992F}"/>
    <cellStyle name="Separador de milhares 2 2 7 4 2 2 2 2 2" xfId="23276" xr:uid="{3FA47687-4A72-4677-83DA-387F05CD12A8}"/>
    <cellStyle name="Separador de milhares 2 2 7 4 2 2 2 2 2 2" xfId="23277" xr:uid="{B3368D35-8F14-4DCA-9A3A-602BE0BDA17C}"/>
    <cellStyle name="Separador de milhares 2 2 7 4 2 2 2 2 2 2 2" xfId="30143" xr:uid="{AB36D2AB-E9BD-4BDC-A854-E52B8AFAC26B}"/>
    <cellStyle name="Separador de milhares 2 2 7 4 2 2 2 2 2 3" xfId="30142" xr:uid="{7F8532B7-90B7-414A-93BD-FF44E36095C1}"/>
    <cellStyle name="Separador de milhares 2 2 7 4 2 2 2 2 3" xfId="30141" xr:uid="{AF54DF6E-09FD-4588-ACE5-C8C14295C3C3}"/>
    <cellStyle name="Separador de milhares 2 2 7 4 2 2 2 3" xfId="23278" xr:uid="{BD45D0F6-964E-40F9-8314-42C8E0ADD360}"/>
    <cellStyle name="Separador de milhares 2 2 7 4 2 2 2 3 2" xfId="30144" xr:uid="{4B3AC8F7-2848-4CD2-B21D-4AEB0DA15F9C}"/>
    <cellStyle name="Separador de milhares 2 2 7 4 2 2 2 4" xfId="30140" xr:uid="{72FDC7DD-F03B-4AD0-A602-B1BF5EF4CA20}"/>
    <cellStyle name="Separador de milhares 2 2 7 4 2 2 3" xfId="23279" xr:uid="{85EDE7AB-FBDF-48EC-B19F-384E18715C35}"/>
    <cellStyle name="Separador de milhares 2 2 7 4 2 2 3 2" xfId="23280" xr:uid="{1B82D2B1-A1EE-4583-B8FF-54F950669859}"/>
    <cellStyle name="Separador de milhares 2 2 7 4 2 2 3 2 2" xfId="30146" xr:uid="{6C342BA1-31B6-43EE-A4E7-1918FACCE4DA}"/>
    <cellStyle name="Separador de milhares 2 2 7 4 2 2 3 3" xfId="30145" xr:uid="{EDA25E59-9F17-4CEB-8CCF-274479A1F175}"/>
    <cellStyle name="Separador de milhares 2 2 7 4 2 2 4" xfId="30139" xr:uid="{3A8391A6-C3E2-4A06-9808-F46F86BBD15A}"/>
    <cellStyle name="Separador de milhares 2 2 7 4 2 3" xfId="23281" xr:uid="{ABBE3E4A-85DB-411C-BAA2-4A5590D48873}"/>
    <cellStyle name="Separador de milhares 2 2 7 4 2 3 2" xfId="23282" xr:uid="{67801C03-92EB-43A9-9646-99296AFA0BDD}"/>
    <cellStyle name="Separador de milhares 2 2 7 4 2 3 2 2" xfId="23283" xr:uid="{541423A2-612A-4DDF-B7FE-FF0A76BD6B5A}"/>
    <cellStyle name="Separador de milhares 2 2 7 4 2 3 2 2 2" xfId="30149" xr:uid="{FFB80C86-2475-444C-90E3-EC3BEB799B4B}"/>
    <cellStyle name="Separador de milhares 2 2 7 4 2 3 2 3" xfId="30148" xr:uid="{55086F86-34D8-41BC-B4A3-15F8FC7275B5}"/>
    <cellStyle name="Separador de milhares 2 2 7 4 2 3 3" xfId="30147" xr:uid="{992773FE-B7D6-4D0D-B996-A4F11A1C6FB3}"/>
    <cellStyle name="Separador de milhares 2 2 7 4 2 4" xfId="23284" xr:uid="{EF3AE3DE-EF0D-440C-BD76-8B8FB8510973}"/>
    <cellStyle name="Separador de milhares 2 2 7 4 2 4 2" xfId="30150" xr:uid="{B2FE01A2-206B-49EC-B4DD-5D1E10429327}"/>
    <cellStyle name="Separador de milhares 2 2 7 4 2 5" xfId="30138" xr:uid="{6738A05E-86A6-42CD-98B7-85B0A209EF1E}"/>
    <cellStyle name="Separador de milhares 2 2 7 4 3" xfId="23285" xr:uid="{1D9A0720-78FA-4273-98D4-020ABD19FE3C}"/>
    <cellStyle name="Separador de milhares 2 2 7 4 3 2" xfId="23286" xr:uid="{8DA3BE46-68B6-41FB-AFE6-E70DBA97715F}"/>
    <cellStyle name="Separador de milhares 2 2 7 4 3 2 2" xfId="23287" xr:uid="{D6654A69-32EB-43D1-814A-B96907E5C785}"/>
    <cellStyle name="Separador de milhares 2 2 7 4 3 2 2 2" xfId="23288" xr:uid="{C4036DD8-A4F0-4D80-8157-05809FBC7474}"/>
    <cellStyle name="Separador de milhares 2 2 7 4 3 2 2 2 2" xfId="30154" xr:uid="{8553B643-5EBD-416B-B2DB-96906EC12B5B}"/>
    <cellStyle name="Separador de milhares 2 2 7 4 3 2 2 3" xfId="30153" xr:uid="{1A491BC2-03C9-4510-984A-DC2802C5C3C0}"/>
    <cellStyle name="Separador de milhares 2 2 7 4 3 2 3" xfId="30152" xr:uid="{5E25BAFA-EF11-44F1-9842-E0A7B4AA1D9B}"/>
    <cellStyle name="Separador de milhares 2 2 7 4 3 3" xfId="23289" xr:uid="{4A12A1ED-E6E4-4A55-885B-33E22522DB76}"/>
    <cellStyle name="Separador de milhares 2 2 7 4 3 3 2" xfId="30155" xr:uid="{34C9CA32-1BC0-448B-B4EA-E68AC00FEA75}"/>
    <cellStyle name="Separador de milhares 2 2 7 4 3 4" xfId="30151" xr:uid="{A5B5CAB5-79B7-40A4-8E9A-7D0BCDDC02A6}"/>
    <cellStyle name="Separador de milhares 2 2 7 4 4" xfId="23290" xr:uid="{C6DC910E-DF08-4EED-B8D1-677E5B897CF3}"/>
    <cellStyle name="Separador de milhares 2 2 7 4 4 2" xfId="23291" xr:uid="{E6D3573E-C43B-445B-B530-7573EADA049E}"/>
    <cellStyle name="Separador de milhares 2 2 7 4 4 2 2" xfId="30157" xr:uid="{849E998F-19AF-406F-A066-5CF885E4E38B}"/>
    <cellStyle name="Separador de milhares 2 2 7 4 4 3" xfId="30156" xr:uid="{FE36C8E0-5728-4CB2-9BD7-A512453A81D0}"/>
    <cellStyle name="Separador de milhares 2 2 7 4 5" xfId="30137" xr:uid="{C01CD448-A506-4AA2-8082-C7F418796D4F}"/>
    <cellStyle name="Separador de milhares 2 2 7 5" xfId="23292" xr:uid="{A7264E50-AE4E-417E-AD64-D7B1A35FEEA8}"/>
    <cellStyle name="Separador de milhares 2 2 7 5 2" xfId="23293" xr:uid="{DB3711DF-E3D6-40DA-BA50-0CD4A0CD562F}"/>
    <cellStyle name="Separador de milhares 2 2 7 5 2 2" xfId="23294" xr:uid="{7C2D0787-A9F4-42FE-93F8-645003520A37}"/>
    <cellStyle name="Separador de milhares 2 2 7 5 2 2 2" xfId="23295" xr:uid="{7601B331-DDFB-46D6-B408-5503CF021AFB}"/>
    <cellStyle name="Separador de milhares 2 2 7 5 2 2 2 2" xfId="23296" xr:uid="{6647C0BF-D2F3-4CE1-B01F-4CF67B42834E}"/>
    <cellStyle name="Separador de milhares 2 2 7 5 2 2 2 2 2" xfId="30162" xr:uid="{A8C66CA9-5F18-41A9-AA59-2BEE4C0686D8}"/>
    <cellStyle name="Separador de milhares 2 2 7 5 2 2 2 3" xfId="30161" xr:uid="{7E1A0D83-9C0B-4A63-AD08-7D62F257E1AA}"/>
    <cellStyle name="Separador de milhares 2 2 7 5 2 2 3" xfId="30160" xr:uid="{64F07E6D-C90E-4CCA-BB18-7604316A5C6C}"/>
    <cellStyle name="Separador de milhares 2 2 7 5 2 3" xfId="23297" xr:uid="{6993A7C3-4CE9-4C35-99BC-041673DF9CF4}"/>
    <cellStyle name="Separador de milhares 2 2 7 5 2 3 2" xfId="30163" xr:uid="{B7C8A41F-8A7B-4E45-909E-4229F08AC514}"/>
    <cellStyle name="Separador de milhares 2 2 7 5 2 4" xfId="30159" xr:uid="{B6A63099-68C2-4BB6-805E-173A8452834F}"/>
    <cellStyle name="Separador de milhares 2 2 7 5 3" xfId="23298" xr:uid="{4103913C-59EB-4B1A-BDAA-618F74138FAB}"/>
    <cellStyle name="Separador de milhares 2 2 7 5 3 2" xfId="23299" xr:uid="{BCEE91E4-EBA6-4A5E-AF47-B82546869763}"/>
    <cellStyle name="Separador de milhares 2 2 7 5 3 2 2" xfId="30165" xr:uid="{A68CC3FB-0E34-4E8B-A2D7-404C8E74AF10}"/>
    <cellStyle name="Separador de milhares 2 2 7 5 3 3" xfId="30164" xr:uid="{3463DC2C-BC36-472B-9808-553BA48B18AF}"/>
    <cellStyle name="Separador de milhares 2 2 7 5 4" xfId="30158" xr:uid="{F1D4EB00-F4A3-42DA-9BE2-23A07F29EEDB}"/>
    <cellStyle name="Separador de milhares 2 2 7 6" xfId="23300" xr:uid="{7FBAD4A0-33B8-43BA-809C-D4B838439061}"/>
    <cellStyle name="Separador de milhares 2 2 7 6 2" xfId="23301" xr:uid="{D6950D71-37A6-4E8A-B848-16F3CDAD2D39}"/>
    <cellStyle name="Separador de milhares 2 2 7 6 2 2" xfId="23302" xr:uid="{FCEC811C-8C4F-4F85-ACC9-081891C295E3}"/>
    <cellStyle name="Separador de milhares 2 2 7 6 2 2 2" xfId="30168" xr:uid="{55797C66-DEEB-4FEA-8006-43D9BBF546FD}"/>
    <cellStyle name="Separador de milhares 2 2 7 6 2 3" xfId="30167" xr:uid="{CDB835EB-C478-41BE-869B-4EC672F39FDA}"/>
    <cellStyle name="Separador de milhares 2 2 7 6 3" xfId="30166" xr:uid="{309CE6B7-9AC8-44A1-A641-5E95B472B859}"/>
    <cellStyle name="Separador de milhares 2 2 7 7" xfId="23303" xr:uid="{609D7FD3-40AF-4C47-B93F-94DE0484AB51}"/>
    <cellStyle name="Separador de milhares 2 2 7 7 2" xfId="30169" xr:uid="{546CC391-92EE-4E4F-A727-FCC794BC8DF0}"/>
    <cellStyle name="Separador de milhares 2 2 7 8" xfId="26580" xr:uid="{3AFC4D71-E85A-4DD6-866A-57BD365D8EB7}"/>
    <cellStyle name="Separador de milhares 2 2 7 8 2" xfId="30701" xr:uid="{2247BA28-FCF0-45EE-BA12-ED6D8A7BDEB3}"/>
    <cellStyle name="Separador de milhares 2 2 7 9" xfId="27248" xr:uid="{541DB9D0-9BFA-4C17-B0B4-BD1F93EC7089}"/>
    <cellStyle name="Separador de milhares 2 2 7 9 2" xfId="31341" xr:uid="{0B280F21-F0AD-4F4B-B0EC-D014AD449BEB}"/>
    <cellStyle name="Separador de milhares 2 2 8" xfId="23304" xr:uid="{BA34AED5-35A8-4316-9866-7763F0265815}"/>
    <cellStyle name="Separador de milhares 2 2 8 2" xfId="26696" xr:uid="{FDBAFFBE-202B-4363-B4AF-C400340EEE24}"/>
    <cellStyle name="Separador de milhares 2 2 8 2 2" xfId="30813" xr:uid="{74D6D982-C38E-49BD-B223-867B6C04655A}"/>
    <cellStyle name="Separador de milhares 2 2 8 3" xfId="27360" xr:uid="{92DF6734-BED4-460E-87A5-392841606B1D}"/>
    <cellStyle name="Separador de milhares 2 2 8 3 2" xfId="31453" xr:uid="{337251BD-6AFF-4474-BA53-8587FD1969FF}"/>
    <cellStyle name="Separador de milhares 2 2 8 4" xfId="30170" xr:uid="{05FD37A1-1A98-4BB5-ACA4-6EA020B3FBDE}"/>
    <cellStyle name="Separador de milhares 2 2 9" xfId="23305" xr:uid="{03B7B654-FA84-44DF-9A9B-D201C3135D0C}"/>
    <cellStyle name="Separador de milhares 2 2 9 2" xfId="30171" xr:uid="{80495AE6-4E53-46F0-8B52-9CAD5FF21BCF}"/>
    <cellStyle name="Separador de milhares 2 20" xfId="291" xr:uid="{6F2D62D9-7B2C-4258-928A-C9C493720A69}"/>
    <cellStyle name="Separador de milhares 2 20 2" xfId="23307" xr:uid="{FBB877FC-11B3-41BD-8D81-01DA6DDF62F8}"/>
    <cellStyle name="Separador de milhares 2 20 2 2" xfId="25834" xr:uid="{C336EDDA-E114-4557-8CED-7C9A31B13B85}"/>
    <cellStyle name="Separador de milhares 2 20 2 2 2" xfId="30545" xr:uid="{31FB8023-5CA0-44CA-B8C8-F86FFB4D3AAB}"/>
    <cellStyle name="Separador de milhares 2 20 2 3" xfId="27074" xr:uid="{1E857ACC-87D8-4BF9-B6A1-E56848451943}"/>
    <cellStyle name="Separador de milhares 2 20 2 3 2" xfId="31167" xr:uid="{76B8591E-946A-43CC-A910-99643B2AA2F8}"/>
    <cellStyle name="Separador de milhares 2 20 2 4" xfId="30173" xr:uid="{ED223E60-C61F-4780-B157-09F1C9CD3077}"/>
    <cellStyle name="Separador de milhares 2 20 3" xfId="23306" xr:uid="{73EF0770-E48E-4501-8AA6-6D6C047CCB21}"/>
    <cellStyle name="Separador de milhares 2 20 3 2" xfId="26510" xr:uid="{C1716604-83DA-4274-8A41-B2722201A809}"/>
    <cellStyle name="Separador de milhares 2 20 3 2 2" xfId="30654" xr:uid="{B35BFFC7-9F7D-4375-A339-103C9B1DC945}"/>
    <cellStyle name="Separador de milhares 2 20 3 3" xfId="27183" xr:uid="{2B9FE482-6A31-4765-8170-97E25DD5D086}"/>
    <cellStyle name="Separador de milhares 2 20 3 3 2" xfId="31276" xr:uid="{FA8E4D8A-3C14-43A5-9D45-9907BB5B9C29}"/>
    <cellStyle name="Separador de milhares 2 20 3 4" xfId="30172" xr:uid="{55DDD8DE-C5F2-4814-9AFB-40B9EDF6497E}"/>
    <cellStyle name="Separador de milhares 2 20 4" xfId="26581" xr:uid="{D5F4606C-E582-4609-A9AB-A9D1EA8A85D0}"/>
    <cellStyle name="Separador de milhares 2 20 4 2" xfId="27249" xr:uid="{F2C05027-9C62-4FBE-A248-BA46BCD825E9}"/>
    <cellStyle name="Separador de milhares 2 20 4 2 2" xfId="31342" xr:uid="{DFD174E5-4AAA-4648-BFE5-0C4D6B38F111}"/>
    <cellStyle name="Separador de milhares 2 20 4 3" xfId="30702" xr:uid="{B85B8F44-7045-475E-A725-A72F338E67D8}"/>
    <cellStyle name="Separador de milhares 2 20 5" xfId="26697" xr:uid="{989B3B5E-9216-4E11-8FC0-7C101DE71621}"/>
    <cellStyle name="Separador de milhares 2 20 5 2" xfId="27361" xr:uid="{69980CED-639D-4426-8851-1B328D16B627}"/>
    <cellStyle name="Separador de milhares 2 20 5 2 2" xfId="31454" xr:uid="{3FC681A7-9F3C-45A1-9AE8-2E58DF6F0C59}"/>
    <cellStyle name="Separador de milhares 2 20 5 3" xfId="30814" xr:uid="{6FD9DD2C-03AF-44A8-B027-D89C216D21F2}"/>
    <cellStyle name="Separador de milhares 2 20 6" xfId="26831" xr:uid="{35FC49E8-AE1B-42D9-BEEE-86642D23001D}"/>
    <cellStyle name="Separador de milhares 2 20 6 2" xfId="30928" xr:uid="{8BDA3401-E3CB-4449-9B0E-8D9BC9A2D410}"/>
    <cellStyle name="Separador de milhares 2 20 7" xfId="25715" xr:uid="{102710C1-EECC-450D-85B9-11FFC2AF376C}"/>
    <cellStyle name="Separador de milhares 2 20 7 2" xfId="30433" xr:uid="{7CE38F18-20F2-433E-839A-5F1DA3E7B663}"/>
    <cellStyle name="Separador de milhares 2 20 8" xfId="26962" xr:uid="{F0457B5B-5C4F-47A1-BA58-082FAD88AEAE}"/>
    <cellStyle name="Separador de milhares 2 20 8 2" xfId="31055" xr:uid="{8F906B55-6385-411D-8744-A0B1FCA4971C}"/>
    <cellStyle name="Separador de milhares 2 20 9" xfId="27563" xr:uid="{410E076E-3579-4090-8CBA-432C3341F5EE}"/>
    <cellStyle name="Separador de milhares 2 21" xfId="72" xr:uid="{A68EB0E0-748D-4CF0-9FE1-0737899D4F49}"/>
    <cellStyle name="Separador de milhares 2 21 10" xfId="27514" xr:uid="{AE94F461-C00A-4AC3-878A-BC9B8AEECB33}"/>
    <cellStyle name="Separador de milhares 2 21 2" xfId="77" xr:uid="{4DD146F6-9B9C-40FA-90A5-E05F3F5CA60E}"/>
    <cellStyle name="Separador de milhares 2 21 2 2" xfId="21" xr:uid="{8694F148-318D-401A-AD9F-F990A5DC0B4B}"/>
    <cellStyle name="Separador de milhares 2 21 2 2 2" xfId="52" xr:uid="{36C41F31-CCDA-4563-AE0F-0DB7E7F78BE1}"/>
    <cellStyle name="Separador de milhares 2 21 2 2 2 2" xfId="129" xr:uid="{E145CB8D-E1D9-4C55-BDB6-DB5E4C470109}"/>
    <cellStyle name="Separador de milhares 2 21 2 2 2 2 2" xfId="27533" xr:uid="{7418E9FD-1AC4-4A34-A437-D51B6C582550}"/>
    <cellStyle name="Separador de milhares 2 21 2 2 2 3" xfId="25909" xr:uid="{BAFD6FE9-8C93-47BD-A1AE-3799BE05C9E9}"/>
    <cellStyle name="Separador de milhares 2 21 2 2 2 3 2" xfId="30620" xr:uid="{92369476-A517-4417-B4DE-E36985FCF41A}"/>
    <cellStyle name="Separador de milhares 2 21 2 2 2 4" xfId="27149" xr:uid="{AAB49E19-9342-4ACC-8320-64BC8DCED602}"/>
    <cellStyle name="Separador de milhares 2 21 2 2 2 4 2" xfId="31242" xr:uid="{CA4DA895-CA7E-4417-AA8F-205A9ED1D4E5}"/>
    <cellStyle name="Separador de milhares 2 21 2 2 2 5" xfId="27477" xr:uid="{5954D22D-0686-4EE8-8E96-D5A556EAAC03}"/>
    <cellStyle name="Separador de milhares 2 21 2 2 2 5 2" xfId="31570" xr:uid="{169BC6EA-3B32-487C-8A06-13E3AB33FE26}"/>
    <cellStyle name="Separador de milhares 2 21 2 2 2 6" xfId="27505" xr:uid="{24DFC0A7-8899-459D-B9D2-B66E1328DDB4}"/>
    <cellStyle name="Separador de milhares 2 21 2 2 3" xfId="105" xr:uid="{54E16602-2645-4615-8BD4-0E4968E8E599}"/>
    <cellStyle name="Separador de milhares 2 21 2 2 3 2" xfId="22" xr:uid="{5EAE40EB-1948-4207-9A3F-1B6E412D3C85}"/>
    <cellStyle name="Separador de milhares 2 21 2 2 3 2 2" xfId="106" xr:uid="{F5B2CE9D-09C7-48C6-9203-D2126767097F}"/>
    <cellStyle name="Separador de milhares 2 21 2 2 3 2 2 2" xfId="27526" xr:uid="{24E5258D-529E-462B-B7D6-398EE3D0CBDE}"/>
    <cellStyle name="Separador de milhares 2 21 2 2 3 2 3" xfId="27219" xr:uid="{E954E743-AD50-4A0B-B437-CAD54F39E872}"/>
    <cellStyle name="Separador de milhares 2 21 2 2 3 2 3 2" xfId="31312" xr:uid="{479B3F74-1B5E-4F89-9D46-3D6B3F4F9B84}"/>
    <cellStyle name="Separador de milhares 2 21 2 2 3 2 4" xfId="27471" xr:uid="{7C815602-6007-47D1-9E4C-ED9EB9B0AD28}"/>
    <cellStyle name="Separador de milhares 2 21 2 2 3 2 4 2" xfId="31564" xr:uid="{4A32C6BC-EC6C-4174-B35D-3186686B7418}"/>
    <cellStyle name="Separador de milhares 2 21 2 2 3 2 5" xfId="27498" xr:uid="{8AD52B2B-1769-4D81-AB3C-F136FDC11ACC}"/>
    <cellStyle name="Separador de milhares 2 21 2 2 3 3" xfId="26656" xr:uid="{ADAEAA7F-0423-43F4-91CC-8A25BA001905}"/>
    <cellStyle name="Separador de milhares 2 21 2 2 3 3 2" xfId="30777" xr:uid="{383846DA-C6D5-4FEB-A8FF-931C2DE12EC0}"/>
    <cellStyle name="Separador de milhares 2 21 2 2 3 4" xfId="27324" xr:uid="{73941D63-319F-4EC3-896C-3A88743FB9A8}"/>
    <cellStyle name="Separador de milhares 2 21 2 2 3 4 2" xfId="31417" xr:uid="{2E643E64-700E-4811-8BCF-1183DE7C5CA4}"/>
    <cellStyle name="Separador de milhares 2 21 2 2 3 5" xfId="27525" xr:uid="{5A0668EC-BEFF-4FB4-B6AF-DE7A65C43FB5}"/>
    <cellStyle name="Separador de milhares 2 21 2 2 4" xfId="26772" xr:uid="{5D1E4944-41AA-43B3-A4B1-CF84186733D4}"/>
    <cellStyle name="Separador de milhares 2 21 2 2 4 2" xfId="27436" xr:uid="{F8402DF0-4913-4870-B2C9-16634D7ECF52}"/>
    <cellStyle name="Separador de milhares 2 21 2 2 4 2 2" xfId="31529" xr:uid="{6E99BCB7-7315-4BDB-89AB-FF547B8D6B5D}"/>
    <cellStyle name="Separador de milhares 2 21 2 2 4 3" xfId="30889" xr:uid="{785DAED4-302F-437F-BB11-62004F8452D1}"/>
    <cellStyle name="Separador de milhares 2 21 2 2 5" xfId="26905" xr:uid="{C0470537-8B28-4DA6-9B63-4BBEA3A0E24C}"/>
    <cellStyle name="Separador de milhares 2 21 2 2 5 2" xfId="31002" xr:uid="{B2539EE7-FC22-49F5-BE94-DE0BF4315C67}"/>
    <cellStyle name="Separador de milhares 2 21 2 2 6" xfId="25791" xr:uid="{5875F78C-8B19-4070-B9E5-01C69DAEAC0F}"/>
    <cellStyle name="Separador de milhares 2 21 2 2 6 2" xfId="30509" xr:uid="{A6392459-9740-4F3F-B036-05129E4FC3B7}"/>
    <cellStyle name="Separador de milhares 2 21 2 2 7" xfId="27038" xr:uid="{8DB85044-FF45-47AD-BEBD-6B91CD7A31A0}"/>
    <cellStyle name="Separador de milhares 2 21 2 2 7 2" xfId="31131" xr:uid="{1D7D1F7D-0669-492F-BE63-8312BB9D7251}"/>
    <cellStyle name="Separador de milhares 2 21 2 2 8" xfId="27470" xr:uid="{12F74674-9132-4C85-9E95-12DF7E84821B}"/>
    <cellStyle name="Separador de milhares 2 21 2 2 8 2" xfId="31563" xr:uid="{F0A5C6CC-813C-48D0-BF80-C60E8CC9665B}"/>
    <cellStyle name="Separador de milhares 2 21 2 2 9" xfId="27497" xr:uid="{88B4E4D5-B9A4-4E5B-A114-34D7C12A1980}"/>
    <cellStyle name="Separador de milhares 2 21 2 3" xfId="413" xr:uid="{29BE508E-5230-48B8-9984-223F514A8E1D}"/>
    <cellStyle name="Separador de milhares 2 21 2 3 2" xfId="49" xr:uid="{B9B3C221-C16B-4C10-99EE-E45BBCC519EF}"/>
    <cellStyle name="Separador de milhares 2 21 2 3 2 2" xfId="127" xr:uid="{7F466731-4640-45C5-8EA6-7FF33689F95A}"/>
    <cellStyle name="Separador de milhares 2 21 2 3 2 2 2" xfId="27532" xr:uid="{D35F6474-97DE-4691-82C0-8B50B74CD3C6}"/>
    <cellStyle name="Separador de milhares 2 21 2 3 2 3" xfId="26555" xr:uid="{38736F68-333E-425C-BE86-2BA93F1FF4F3}"/>
    <cellStyle name="Separador de milhares 2 21 2 3 2 4" xfId="27215" xr:uid="{531A60CC-1EE3-4B39-9D5A-5C988E0B2F9B}"/>
    <cellStyle name="Separador de milhares 2 21 2 3 2 4 2" xfId="31308" xr:uid="{CB2D16D9-E5F4-487D-8C4B-5F8D1B5BFD8C}"/>
    <cellStyle name="Separador de milhares 2 21 2 3 2 5" xfId="27476" xr:uid="{F9C2F2A9-00AC-4824-8647-3743BF3E2AE8}"/>
    <cellStyle name="Separador de milhares 2 21 2 3 2 5 2" xfId="31569" xr:uid="{72432022-06B4-4BEF-AFA4-4A661CD00192}"/>
    <cellStyle name="Separador de milhares 2 21 2 3 2 6" xfId="27504" xr:uid="{ED765F84-3224-4741-9623-26AE713CA8CE}"/>
    <cellStyle name="Separador de milhares 2 21 2 3 3" xfId="32" xr:uid="{542C6A57-ABC9-4AD4-A96D-6C8BA9705418}"/>
    <cellStyle name="Separador de milhares 2 21 2 3 3 2" xfId="112" xr:uid="{B2936DC7-DDCD-4BE5-8ECA-B8588C0EA3A5}"/>
    <cellStyle name="Separador de milhares 2 21 2 3 3 2 2" xfId="27528" xr:uid="{898F6AFC-37F1-4EB0-A619-91AF68D8219F}"/>
    <cellStyle name="Separador de milhares 2 21 2 3 3 3" xfId="27218" xr:uid="{008BA097-DE14-477A-85EA-4C183A8009BD}"/>
    <cellStyle name="Separador de milhares 2 21 2 3 3 3 2" xfId="31311" xr:uid="{8EB819D0-963D-4140-9074-1B88B73CAD4A}"/>
    <cellStyle name="Separador de milhares 2 21 2 3 3 4" xfId="27472" xr:uid="{83B5F565-C5B5-4EB6-AD17-9572BEA8F4AD}"/>
    <cellStyle name="Separador de milhares 2 21 2 3 3 4 2" xfId="31565" xr:uid="{F42B5D88-1D2C-4B72-A689-16FB0156AF28}"/>
    <cellStyle name="Separador de milhares 2 21 2 3 3 5" xfId="27500" xr:uid="{B50130D1-9379-4F29-B249-96BE68561479}"/>
    <cellStyle name="Separador de milhares 2 21 2 3 4" xfId="26812" xr:uid="{FD77EBBA-3E2E-4F90-9A0A-4E5EA6703E58}"/>
    <cellStyle name="Separador de milhares 2 21 2 3 4 2" xfId="27456" xr:uid="{2108F8C8-79A0-4375-9EB4-D379B5C5B443}"/>
    <cellStyle name="Separador de milhares 2 21 2 3 4 2 2" xfId="31549" xr:uid="{7936F792-60FF-4C45-B632-146452689731}"/>
    <cellStyle name="Separador de milhares 2 21 2 3 4 3" xfId="30909" xr:uid="{A439C8B3-98C1-4FDB-94FA-5E71BE9F34B0}"/>
    <cellStyle name="Separador de milhares 2 21 2 3 5" xfId="26813" xr:uid="{867FC7A5-E3EA-4E09-A07E-8F00CFA9031A}"/>
    <cellStyle name="Separador de milhares 2 21 2 3 5 2" xfId="27457" xr:uid="{FFA4FC9B-EE49-4BE1-9AD1-C21A21C7A73E}"/>
    <cellStyle name="Separador de milhares 2 21 2 3 5 2 2" xfId="31550" xr:uid="{3ACBDCE0-13D1-4395-8049-B91B77D487E7}"/>
    <cellStyle name="Separador de milhares 2 21 2 3 5 3" xfId="30910" xr:uid="{0995CA26-7CF0-4CFF-B816-E44960DC159E}"/>
    <cellStyle name="Separador de milhares 2 21 2 3 6" xfId="25690" xr:uid="{7FDF1BC9-6C2C-4B6E-A3A1-0CCDF38DF808}"/>
    <cellStyle name="Separador de milhares 2 21 2 3 6 2" xfId="30408" xr:uid="{0BFCC485-D2CA-4B40-9C9A-2FFCCA1F694B}"/>
    <cellStyle name="Separador de milhares 2 21 2 3 7" xfId="26939" xr:uid="{4A8FBD45-67FF-486B-B65C-B1DD73914C27}"/>
    <cellStyle name="Separador de milhares 2 21 2 3 7 2" xfId="31032" xr:uid="{0F0CC60F-F184-4210-A362-737A744B0688}"/>
    <cellStyle name="Separador de milhares 2 21 2 3 8" xfId="64" xr:uid="{5FFF4F26-3104-48CB-99F2-21A75A0A1102}"/>
    <cellStyle name="Separador de milhares 2 21 2 3 8 2" xfId="137" xr:uid="{B84C425A-9F7A-4A20-8F10-AA79D01F2241}"/>
    <cellStyle name="Separador de milhares 2 21 2 3 8 2 2" xfId="27537" xr:uid="{A4DC9B5B-9342-4700-8D22-B776956F0EE6}"/>
    <cellStyle name="Separador de milhares 2 21 2 3 8 3" xfId="25688" xr:uid="{4C1518F3-BC94-4AFC-85BB-43906AD38B8D}"/>
    <cellStyle name="Separador de milhares 2 21 2 3 8 3 2" xfId="30406" xr:uid="{652001E4-F977-4584-AAF9-CFCA5F16250B}"/>
    <cellStyle name="Separador de milhares 2 21 2 3 8 4" xfId="26934" xr:uid="{449CBD11-C208-4514-A863-6C43914B3CA8}"/>
    <cellStyle name="Separador de milhares 2 21 2 3 8 4 2" xfId="31027" xr:uid="{C2DDFD29-D68D-40E4-B3FB-21247970A7D0}"/>
    <cellStyle name="Separador de milhares 2 21 2 3 8 5" xfId="27480" xr:uid="{3F59563F-C423-44DD-919D-0DC90379D36F}"/>
    <cellStyle name="Separador de milhares 2 21 2 3 8 5 2" xfId="31573" xr:uid="{4BCA2AF9-B417-4222-8185-3AC1C1B409BB}"/>
    <cellStyle name="Separador de milhares 2 21 2 3 8 6" xfId="27508" xr:uid="{104A4F28-18AD-4685-BF85-56F082BC7C03}"/>
    <cellStyle name="Separador de milhares 2 21 2 3 9" xfId="27651" xr:uid="{91297451-DA9F-4E60-BFC7-B58BB4A49AC9}"/>
    <cellStyle name="Separador de milhares 2 21 2 4" xfId="23309" xr:uid="{9A99EF76-4D8A-4BBC-9D53-85E9AD6D23D9}"/>
    <cellStyle name="Separador de milhares 2 21 2 4 2" xfId="30175" xr:uid="{DA6593B5-52B2-4010-A539-75F48951B2A4}"/>
    <cellStyle name="Separador de milhares 2 21 2 5" xfId="25689" xr:uid="{62B9D3F0-47F1-4B12-BB63-D3CC7E0D9472}"/>
    <cellStyle name="Separador de milhares 2 21 2 5 2" xfId="30407" xr:uid="{52227313-97AE-462D-9CD4-0D4EE387F411}"/>
    <cellStyle name="Separador de milhares 2 21 2 6" xfId="26935" xr:uid="{3E72935F-47D8-4911-B573-8307D126DC77}"/>
    <cellStyle name="Separador de milhares 2 21 2 6 2" xfId="31028" xr:uid="{210DB383-709C-43C0-8C42-24549DAEE341}"/>
    <cellStyle name="Separador de milhares 2 21 2_Default" xfId="414" xr:uid="{95CB68E8-E66C-4E1F-A35D-2B70CAA578A8}"/>
    <cellStyle name="Separador de milhares 2 21 3" xfId="11" xr:uid="{F3BA9F54-CAA9-4964-B46F-C3DAFCA30697}"/>
    <cellStyle name="Separador de milhares 2 21 3 2" xfId="97" xr:uid="{4BD06F95-8063-4350-8739-09D67BAEFEA3}"/>
    <cellStyle name="Separador de milhares 2 21 3 2 2" xfId="27522" xr:uid="{FC811E8B-972B-4003-AD4B-2E717057814D}"/>
    <cellStyle name="Separador de milhares 2 21 3 3" xfId="23310" xr:uid="{5DE66F08-1174-4EC2-B203-510148A142D1}"/>
    <cellStyle name="Separador de milhares 2 21 3 3 2" xfId="30176" xr:uid="{3BA29D24-E05B-4E24-9B3D-D32D1298D29E}"/>
    <cellStyle name="Separador de milhares 2 21 3 4" xfId="25835" xr:uid="{F9375511-FFC8-4707-8FB5-D931C3DF5A6A}"/>
    <cellStyle name="Separador de milhares 2 21 3 4 2" xfId="30546" xr:uid="{4162B672-6611-42D2-94FF-85B9FA87ADBD}"/>
    <cellStyle name="Separador de milhares 2 21 3 5" xfId="27075" xr:uid="{C93901FB-D098-4EED-816A-E6EF1F1E4F8D}"/>
    <cellStyle name="Separador de milhares 2 21 3 5 2" xfId="31168" xr:uid="{D5CDF853-3B2C-43B3-98FE-250B23838EFA}"/>
    <cellStyle name="Separador de milhares 2 21 3 6" xfId="27469" xr:uid="{9D7DB4FC-C1E5-4CFB-85F2-AEEBE558C307}"/>
    <cellStyle name="Separador de milhares 2 21 3 6 2" xfId="31562" xr:uid="{12BA89B3-402B-4624-9243-A64E02CFC87F}"/>
    <cellStyle name="Separador de milhares 2 21 3 7" xfId="27495" xr:uid="{DFDC6D49-B745-4957-8405-2225A2A504B3}"/>
    <cellStyle name="Separador de milhares 2 21 4" xfId="142" xr:uid="{C69B5C55-C51A-4AB6-8550-DFD05AFF49FE}"/>
    <cellStyle name="Separador de milhares 2 21 4 2" xfId="23308" xr:uid="{CD33E16B-8113-4657-BD6C-D7BA85DEFF60}"/>
    <cellStyle name="Separador de milhares 2 21 4 2 2" xfId="30174" xr:uid="{C8404288-FF1E-4C3C-889B-034ECC0F8E38}"/>
    <cellStyle name="Separador de milhares 2 21 4 3" xfId="26582" xr:uid="{35B65D30-2B22-4ECD-AE14-0E667A21850E}"/>
    <cellStyle name="Separador de milhares 2 21 4 3 2" xfId="30703" xr:uid="{39BE397C-1F58-4535-9D37-773749927228}"/>
    <cellStyle name="Separador de milhares 2 21 4 4" xfId="27250" xr:uid="{19B686DF-EDC6-4A6A-84F4-DA53E2C1223D}"/>
    <cellStyle name="Separador de milhares 2 21 4 4 2" xfId="31343" xr:uid="{3CA27210-DBEF-4398-8D21-45C148309F2D}"/>
    <cellStyle name="Separador de milhares 2 21 4 5" xfId="27542" xr:uid="{FA721A21-588C-4859-8F38-ED0218599925}"/>
    <cellStyle name="Separador de milhares 2 21 5" xfId="25647" xr:uid="{F07B8D71-FCD8-4525-A323-4D7A8556D94D}"/>
    <cellStyle name="Separador de milhares 2 21 5 2" xfId="26698" xr:uid="{68A7A767-75A4-4EA4-B3E8-70681A9DF695}"/>
    <cellStyle name="Separador de milhares 2 21 5 2 2" xfId="30815" xr:uid="{1B74D06A-DE6F-4D91-9F49-CF32FAB29678}"/>
    <cellStyle name="Separador de milhares 2 21 5 3" xfId="27362" xr:uid="{A476EBB8-C326-4135-9B67-A432192564F8}"/>
    <cellStyle name="Separador de milhares 2 21 5 3 2" xfId="31455" xr:uid="{679D8CCF-F182-443D-961D-BCD4C000623A}"/>
    <cellStyle name="Separador de milhares 2 21 5 4" xfId="30386" xr:uid="{16C11D6F-FAC8-4C7A-AA8C-EF2E0A3829AB}"/>
    <cellStyle name="Separador de milhares 2 21 6" xfId="25646" xr:uid="{EB6FA975-2958-4BFB-A921-8AB22FA31203}"/>
    <cellStyle name="Separador de milhares 2 21 6 2" xfId="26832" xr:uid="{442C4C87-1BCA-4541-A800-61CD21346B91}"/>
    <cellStyle name="Separador de milhares 2 21 6 2 2" xfId="30929" xr:uid="{40D87ACA-FC1C-400E-AEB3-C9F41600E4A4}"/>
    <cellStyle name="Separador de milhares 2 21 6 3" xfId="30385" xr:uid="{57EF36A9-7D45-4EE0-B728-7EDF32214C08}"/>
    <cellStyle name="Separador de milhares 2 21 7" xfId="25716" xr:uid="{3A27AB93-7DF4-4485-8A82-556084B6FADE}"/>
    <cellStyle name="Separador de milhares 2 21 7 2" xfId="30434" xr:uid="{19974A98-C1C4-42B3-B58F-E2ED9C563B72}"/>
    <cellStyle name="Separador de milhares 2 21 8" xfId="26963" xr:uid="{D35C4BC8-5AB0-4D97-A096-F3E0A41EEECF}"/>
    <cellStyle name="Separador de milhares 2 21 8 2" xfId="31056" xr:uid="{08DC7F2D-C2FD-46F4-A34F-C85E3A667831}"/>
    <cellStyle name="Separador de milhares 2 21 9" xfId="27484" xr:uid="{4F54A76D-E704-4616-B933-2E7C25C27A78}"/>
    <cellStyle name="Separador de milhares 2 21 9 2" xfId="31577" xr:uid="{6C960F05-76EF-4CA1-A127-AA77E589E615}"/>
    <cellStyle name="Separador de milhares 2 22" xfId="23311" xr:uid="{47F722BC-759D-4B4B-BA1D-91DB97C88FBC}"/>
    <cellStyle name="Separador de milhares 2 22 2" xfId="23312" xr:uid="{C97278EB-54E9-4155-B1D1-91525EA3D963}"/>
    <cellStyle name="Separador de milhares 2 22 2 2" xfId="26805" xr:uid="{45C63762-6D8C-440B-89C4-E0D8F9E1B8E1}"/>
    <cellStyle name="Separador de milhares 2 22 2 2 2" xfId="30906" xr:uid="{78449ADA-E590-404B-B848-4B0E4F22AAC8}"/>
    <cellStyle name="Separador de milhares 2 22 2 3" xfId="27453" xr:uid="{43C4AAAD-72FD-4F4F-9630-0A1902228801}"/>
    <cellStyle name="Separador de milhares 2 22 2 3 2" xfId="31546" xr:uid="{901D986F-EEB1-42DA-AD9C-2F7A5E35E9BF}"/>
    <cellStyle name="Separador de milhares 2 22 2 4" xfId="30178" xr:uid="{61639224-1A03-4E50-B05D-323B29ECD1B3}"/>
    <cellStyle name="Separador de milhares 2 22 3" xfId="25822" xr:uid="{32975810-9068-4C6B-80A5-4C527F5C85C5}"/>
    <cellStyle name="Separador de milhares 2 22 3 2" xfId="30533" xr:uid="{9B7DEA49-759F-4F34-B37F-C30488AB71C1}"/>
    <cellStyle name="Separador de milhares 2 22 4" xfId="27062" xr:uid="{23699E63-BADD-4B44-ADEE-5D4EB396ADBB}"/>
    <cellStyle name="Separador de milhares 2 22 4 2" xfId="31155" xr:uid="{9598A913-B50F-43F9-AC19-8ABB14426025}"/>
    <cellStyle name="Separador de milhares 2 22 5" xfId="30177" xr:uid="{A6FBE0B3-D4A5-4990-BE3A-CCAB6900C3D1}"/>
    <cellStyle name="Separador de milhares 2 23" xfId="23313" xr:uid="{AA3EC832-0177-485D-BE4C-448CCA8EF415}"/>
    <cellStyle name="Separador de milhares 2 23 2" xfId="23314" xr:uid="{43309F5A-E8FA-4494-9502-455DD0B5BE64}"/>
    <cellStyle name="Separador de milhares 2 23 2 2" xfId="26811" xr:uid="{D1394CBB-0A4D-4883-94A1-14649F4E6ADA}"/>
    <cellStyle name="Separador de milhares 2 23 2 2 2" xfId="30908" xr:uid="{5AC51F02-6E65-42EE-A0D0-4876D43F95AF}"/>
    <cellStyle name="Separador de milhares 2 23 2 3" xfId="27455" xr:uid="{E2467783-D8AA-4B1F-913C-4AA53DA4282F}"/>
    <cellStyle name="Separador de milhares 2 23 2 3 2" xfId="31548" xr:uid="{6E711C12-7239-4AA2-BF5F-3167F05B8E97}"/>
    <cellStyle name="Separador de milhares 2 23 2 4" xfId="30180" xr:uid="{6C380933-7CF2-4B0F-A4D9-13B5E58A0D36}"/>
    <cellStyle name="Separador de milhares 2 23 3" xfId="26511" xr:uid="{2C5498D2-867F-44A8-953C-019D48518D18}"/>
    <cellStyle name="Separador de milhares 2 23 3 2" xfId="30655" xr:uid="{92213E35-9E45-450B-B4BC-C688AA122DB7}"/>
    <cellStyle name="Separador de milhares 2 23 4" xfId="27184" xr:uid="{0ADB7F26-6940-4FBB-99FA-3D00DFEB4C95}"/>
    <cellStyle name="Separador de milhares 2 23 4 2" xfId="31277" xr:uid="{D7A39624-B964-41EC-ADA2-20DC58D1C473}"/>
    <cellStyle name="Separador de milhares 2 23 5" xfId="30179" xr:uid="{BA66A9B1-05FF-46F1-BC63-30B1F0798AE4}"/>
    <cellStyle name="Separador de milhares 2 24" xfId="23315" xr:uid="{531E3CE0-2FCA-4374-AD44-95841260E197}"/>
    <cellStyle name="Separador de milhares 2 24 2" xfId="23316" xr:uid="{CB553583-2A1E-4614-AEF8-810F33E175F4}"/>
    <cellStyle name="Separador de milhares 2 24 2 2" xfId="30182" xr:uid="{2BB1C28E-D3D9-4F0A-837A-CA39CEC67142}"/>
    <cellStyle name="Separador de milhares 2 24 3" xfId="26512" xr:uid="{232B6850-1D89-49F1-9A63-18D0254E9241}"/>
    <cellStyle name="Separador de milhares 2 24 3 2" xfId="30656" xr:uid="{8CB5400C-4FB9-47EC-B4B2-23AF56749E18}"/>
    <cellStyle name="Separador de milhares 2 24 4" xfId="27185" xr:uid="{2A3F8834-DBA3-429A-832B-3F1C4887288A}"/>
    <cellStyle name="Separador de milhares 2 24 4 2" xfId="31278" xr:uid="{BE858319-D111-41B6-A06E-A9E8A12859D2}"/>
    <cellStyle name="Separador de milhares 2 24 5" xfId="30181" xr:uid="{7B7AB89B-2A8F-4356-A3F7-561CE892FF3E}"/>
    <cellStyle name="Separador de milhares 2 25" xfId="23317" xr:uid="{4166EC7E-1FA7-4D09-A60F-3C9DE0B0CEC5}"/>
    <cellStyle name="Separador de milhares 2 25 2" xfId="23318" xr:uid="{A4BF2679-62ED-4D00-A9B4-5E55C97E0099}"/>
    <cellStyle name="Separador de milhares 2 25 2 2" xfId="30184" xr:uid="{959E7E94-BCEB-4A80-BF54-AEA7CE6E06E5}"/>
    <cellStyle name="Separador de milhares 2 25 3" xfId="26513" xr:uid="{D8AB5500-E9B1-4FEF-89D8-AA63D14DD511}"/>
    <cellStyle name="Separador de milhares 2 25 3 2" xfId="30657" xr:uid="{38DE4CE4-601F-434C-9242-CF8BF9C57249}"/>
    <cellStyle name="Separador de milhares 2 25 4" xfId="27186" xr:uid="{AAFF08AB-2351-4429-A659-F95BBF3F0995}"/>
    <cellStyle name="Separador de milhares 2 25 4 2" xfId="31279" xr:uid="{4CA3D2CC-029B-46F3-B3B5-B090A7685D88}"/>
    <cellStyle name="Separador de milhares 2 25 5" xfId="30183" xr:uid="{C6FD48B6-5044-4FB5-9849-4E7F0F9FF4CA}"/>
    <cellStyle name="Separador de milhares 2 26" xfId="23319" xr:uid="{05544C1E-636C-42FB-B3FE-2192EE28F4B9}"/>
    <cellStyle name="Separador de milhares 2 26 2" xfId="23320" xr:uid="{9B2E0FF8-E0FF-461E-888E-90814610802B}"/>
    <cellStyle name="Separador de milhares 2 26 2 2" xfId="30186" xr:uid="{5085DB40-BA84-4F09-9E04-4F4CE57097AB}"/>
    <cellStyle name="Separador de milhares 2 26 3" xfId="26514" xr:uid="{260199A3-BA73-4BEA-BFF6-4BFC87150ED3}"/>
    <cellStyle name="Separador de milhares 2 26 3 2" xfId="30658" xr:uid="{A040D520-7C77-4BB0-B46F-E23546F19E16}"/>
    <cellStyle name="Separador de milhares 2 26 4" xfId="27187" xr:uid="{CD1B476B-133C-4C9C-B673-BD2DBB8B3B2F}"/>
    <cellStyle name="Separador de milhares 2 26 4 2" xfId="31280" xr:uid="{74F193C1-32E2-4BAC-B5B0-656B1C2DEA07}"/>
    <cellStyle name="Separador de milhares 2 26 5" xfId="30185" xr:uid="{14A460A2-35F8-4337-8388-25A2C4976182}"/>
    <cellStyle name="Separador de milhares 2 27" xfId="23321" xr:uid="{AD109503-18FB-453E-99CB-2A2E2FEF4DFA}"/>
    <cellStyle name="Separador de milhares 2 27 2" xfId="23322" xr:uid="{1DE1864E-31F2-4E44-AB24-F0744CD5F3D5}"/>
    <cellStyle name="Separador de milhares 2 27 2 2" xfId="30188" xr:uid="{2663AA9E-EA79-444C-AE7E-67D41A2D5880}"/>
    <cellStyle name="Separador de milhares 2 27 3" xfId="26515" xr:uid="{8031EEF3-8D01-4C94-B5D2-E5AD7DDBB452}"/>
    <cellStyle name="Separador de milhares 2 27 3 2" xfId="30659" xr:uid="{A4F45E03-AD95-4288-83AF-54F21321862D}"/>
    <cellStyle name="Separador de milhares 2 27 4" xfId="27188" xr:uid="{5986AD2C-0559-4657-BA7F-52DE901589C2}"/>
    <cellStyle name="Separador de milhares 2 27 4 2" xfId="31281" xr:uid="{82AC2A50-E039-4E08-8FCE-C496C1BC3979}"/>
    <cellStyle name="Separador de milhares 2 27 5" xfId="30187" xr:uid="{5776B89B-B8E0-49EB-A07E-95C0A0F0329F}"/>
    <cellStyle name="Separador de milhares 2 28" xfId="23323" xr:uid="{59EDF424-23F3-48F3-9694-7D8BB7EE394B}"/>
    <cellStyle name="Separador de milhares 2 28 2" xfId="23324" xr:uid="{72DB4A44-21ED-4492-AEF1-E84F805C2423}"/>
    <cellStyle name="Separador de milhares 2 28 2 2" xfId="30190" xr:uid="{35E77944-9010-4CFC-91A3-E12B9A7D6C1B}"/>
    <cellStyle name="Separador de milhares 2 28 3" xfId="26516" xr:uid="{BDC968B5-1719-48DF-8327-FE0EC6D5C9D3}"/>
    <cellStyle name="Separador de milhares 2 28 3 2" xfId="30660" xr:uid="{A6528EED-74FB-4C53-BFB5-C5D0C45F45AF}"/>
    <cellStyle name="Separador de milhares 2 28 4" xfId="27189" xr:uid="{9236DBF7-8CFF-4BD6-A5CF-056CF48A1185}"/>
    <cellStyle name="Separador de milhares 2 28 4 2" xfId="31282" xr:uid="{B37B534E-3255-443C-8723-A356FC755280}"/>
    <cellStyle name="Separador de milhares 2 28 5" xfId="30189" xr:uid="{6BAA7F87-4EC9-4FD5-89EC-466E6C25F5BB}"/>
    <cellStyle name="Separador de milhares 2 29" xfId="23325" xr:uid="{5EB719B3-5F56-4E2F-9E5A-D747D279F460}"/>
    <cellStyle name="Separador de milhares 2 29 2" xfId="23326" xr:uid="{65C861B3-80F8-4BDE-9C6D-B0A6354BA5B5}"/>
    <cellStyle name="Separador de milhares 2 29 2 2" xfId="30192" xr:uid="{C1381ECB-0497-40F5-A9EE-15B4A0630014}"/>
    <cellStyle name="Separador de milhares 2 29 3" xfId="26517" xr:uid="{71771C25-C58E-4CB9-B9C5-78FE259DB994}"/>
    <cellStyle name="Separador de milhares 2 29 3 2" xfId="30661" xr:uid="{438312B2-78FB-40FB-BCBE-76630F5463BA}"/>
    <cellStyle name="Separador de milhares 2 29 4" xfId="27190" xr:uid="{041F3A11-2779-4D9D-B7E7-E3BB33B63357}"/>
    <cellStyle name="Separador de milhares 2 29 4 2" xfId="31283" xr:uid="{0088B2F7-7AC3-49C4-B5FE-EA34B1A42551}"/>
    <cellStyle name="Separador de milhares 2 29 5" xfId="30191" xr:uid="{4B5DB08E-9265-464A-A4DF-64BC3854854E}"/>
    <cellStyle name="Separador de milhares 2 3" xfId="66" xr:uid="{9DC2B854-710A-4066-9DBA-F98786124246}"/>
    <cellStyle name="Separador de milhares 2 3 10" xfId="27482" xr:uid="{193D5181-862E-4E2A-B826-C54EACDB2023}"/>
    <cellStyle name="Separador de milhares 2 3 10 2" xfId="31575" xr:uid="{835C976B-AF0D-45F9-B24D-F077620034F3}"/>
    <cellStyle name="Separador de milhares 2 3 11" xfId="27510" xr:uid="{0B1E15F5-C64F-4264-8E27-7A4DC1EADA82}"/>
    <cellStyle name="Separador de milhares 2 3 2" xfId="139" xr:uid="{40DC0C73-301B-46D2-870C-772161FA70F5}"/>
    <cellStyle name="Separador de milhares 2 3 2 2" xfId="23328" xr:uid="{EC6F6FC7-7138-4098-B7AF-84F42DD2C5F9}"/>
    <cellStyle name="Separador de milhares 2 3 2 2 2" xfId="30194" xr:uid="{3787F07A-C136-43C7-B64A-CEB5410202C0}"/>
    <cellStyle name="Separador de milhares 2 3 2 3" xfId="25836" xr:uid="{FF86FA29-DEC7-4599-89BD-A209034908FD}"/>
    <cellStyle name="Separador de milhares 2 3 2 3 2" xfId="30547" xr:uid="{5C1A9BE7-FF80-4EB4-BA0F-2933CA3BB6C4}"/>
    <cellStyle name="Separador de milhares 2 3 2 4" xfId="27076" xr:uid="{6C10324C-0A80-4DE0-A97A-E04508579C3E}"/>
    <cellStyle name="Separador de milhares 2 3 2 4 2" xfId="31169" xr:uid="{E6E63751-4DC6-4C59-9CF6-BC2A087157CF}"/>
    <cellStyle name="Separador de milhares 2 3 2 5" xfId="27539" xr:uid="{85C15F70-5714-45F0-AD69-E40048542880}"/>
    <cellStyle name="Separador de milhares 2 3 3" xfId="23329" xr:uid="{79CBB604-606E-456B-8148-270F01589F3B}"/>
    <cellStyle name="Separador de milhares 2 3 3 2" xfId="26518" xr:uid="{66638547-7626-47DA-AEB1-3C877BF6273A}"/>
    <cellStyle name="Separador de milhares 2 3 3 2 2" xfId="30662" xr:uid="{1577517E-C50C-422C-8868-6FABE5F0E574}"/>
    <cellStyle name="Separador de milhares 2 3 3 3" xfId="27191" xr:uid="{C6CC6004-1780-49FC-9548-9980E0494D26}"/>
    <cellStyle name="Separador de milhares 2 3 3 3 2" xfId="31284" xr:uid="{5759F969-8812-41AB-A0A7-EB7E6BE001AC}"/>
    <cellStyle name="Separador de milhares 2 3 3 4" xfId="30195" xr:uid="{0B50797E-89D3-47A0-914F-96417CC83A9A}"/>
    <cellStyle name="Separador de milhares 2 3 4" xfId="23327" xr:uid="{BECE9E47-D902-4EE1-ABE6-1F6A0E834F03}"/>
    <cellStyle name="Separador de milhares 2 3 4 2" xfId="26583" xr:uid="{1AB69315-FEDF-4CCA-A13B-715656BAA65F}"/>
    <cellStyle name="Separador de milhares 2 3 4 2 2" xfId="30704" xr:uid="{8CB97AE0-65C7-44D8-9F8E-48A627499AA2}"/>
    <cellStyle name="Separador de milhares 2 3 4 3" xfId="27251" xr:uid="{C2FC4D02-CE55-450C-9F64-1D9EB1FC422B}"/>
    <cellStyle name="Separador de milhares 2 3 4 3 2" xfId="31344" xr:uid="{F8F29F08-895D-4EEB-958E-0FC2B1D3BA4A}"/>
    <cellStyle name="Separador de milhares 2 3 4 4" xfId="30193" xr:uid="{75D8BBA1-AA3B-4D7C-918E-67779EAE78E1}"/>
    <cellStyle name="Separador de milhares 2 3 5" xfId="292" xr:uid="{7D2FE47D-AD36-4215-98BB-921D0A83127C}"/>
    <cellStyle name="Separador de milhares 2 3 5 2" xfId="26699" xr:uid="{7B8A5666-186B-4ECD-B38B-4375CF7182C2}"/>
    <cellStyle name="Separador de milhares 2 3 5 2 2" xfId="30816" xr:uid="{47B4A3B7-EACD-492C-A291-5EEC1F66C699}"/>
    <cellStyle name="Separador de milhares 2 3 5 3" xfId="27363" xr:uid="{E7D1DF72-E710-4C90-8F16-14B7513205B4}"/>
    <cellStyle name="Separador de milhares 2 3 5 3 2" xfId="31456" xr:uid="{453EFA05-74A0-4A7A-8DE4-5E424415D2AB}"/>
    <cellStyle name="Separador de milhares 2 3 5 4" xfId="27564" xr:uid="{8AF39EA4-3FFA-4D7A-8506-2BC3462CDBD7}"/>
    <cellStyle name="Separador de milhares 2 3 6" xfId="26833" xr:uid="{D66E4536-A1ED-4C36-81C8-F8CB208B9250}"/>
    <cellStyle name="Separador de milhares 2 3 6 2" xfId="30930" xr:uid="{E579D211-98C0-40E9-867E-CA3194557980}"/>
    <cellStyle name="Separador de milhares 2 3 7" xfId="25717" xr:uid="{F28EAE46-5CED-4B36-B100-C4A63BE5370A}"/>
    <cellStyle name="Separador de milhares 2 3 7 2" xfId="30435" xr:uid="{A50978E6-B0A4-4CD2-A986-F9E2D55C1F7B}"/>
    <cellStyle name="Separador de milhares 2 3 8" xfId="26964" xr:uid="{CF5C97D1-CCC9-4C19-9006-15CD723F4B9D}"/>
    <cellStyle name="Separador de milhares 2 3 8 2" xfId="31057" xr:uid="{B3BD8C07-5763-4F1A-A912-C80C9FE030E5}"/>
    <cellStyle name="Separador de milhares 2 3 9" xfId="27212" xr:uid="{04E93928-7250-401E-9E29-DDFF735B71CD}"/>
    <cellStyle name="Separador de milhares 2 3 9 2" xfId="31305" xr:uid="{1AD65B3C-0FF3-4689-B26F-D5E120084B33}"/>
    <cellStyle name="Separador de milhares 2 30" xfId="23330" xr:uid="{F9BF8628-9B19-4D1D-A001-9A339212F5F8}"/>
    <cellStyle name="Separador de milhares 2 30 2" xfId="23331" xr:uid="{709CE740-1DC0-4A82-B836-7A56942D064F}"/>
    <cellStyle name="Separador de milhares 2 30 2 2" xfId="30197" xr:uid="{B17919CC-12A3-4C1D-AC94-04A4D05CBFC9}"/>
    <cellStyle name="Separador de milhares 2 30 3" xfId="26519" xr:uid="{C65102DD-D1A4-4DE7-B9CB-2B419D60D395}"/>
    <cellStyle name="Separador de milhares 2 30 3 2" xfId="30663" xr:uid="{A2D55CBB-8FED-4419-BA4D-8D711E328FFA}"/>
    <cellStyle name="Separador de milhares 2 30 4" xfId="27192" xr:uid="{5B2CA7C8-B2F9-4792-B59B-C00A8DE63329}"/>
    <cellStyle name="Separador de milhares 2 30 4 2" xfId="31285" xr:uid="{301F1898-5D44-4B7C-89F8-8F494B182EC1}"/>
    <cellStyle name="Separador de milhares 2 30 5" xfId="30196" xr:uid="{336A6ED3-2BAF-41E0-B786-2FA74F82FA3A}"/>
    <cellStyle name="Separador de milhares 2 31" xfId="23332" xr:uid="{B27F5F1C-6046-4844-BC07-4CCB27AF1AEA}"/>
    <cellStyle name="Separador de milhares 2 31 2" xfId="23333" xr:uid="{DE2114BF-EED0-4C52-9ABB-F2BA0404DD96}"/>
    <cellStyle name="Separador de milhares 2 31 2 2" xfId="30199" xr:uid="{A17865FE-B43A-4CEB-B70D-761AAAC04EE9}"/>
    <cellStyle name="Separador de milhares 2 31 3" xfId="26520" xr:uid="{AD4A0092-187F-4B8D-B3F3-11DC332F1EE0}"/>
    <cellStyle name="Separador de milhares 2 31 3 2" xfId="30664" xr:uid="{75A4C834-2D07-4E15-AC37-5F5D5997F636}"/>
    <cellStyle name="Separador de milhares 2 31 4" xfId="27193" xr:uid="{58542B91-5B8F-42B9-A1CC-3BC37F9DD67C}"/>
    <cellStyle name="Separador de milhares 2 31 4 2" xfId="31286" xr:uid="{511EF79A-E580-4BF5-8442-655A1ADB2961}"/>
    <cellStyle name="Separador de milhares 2 31 5" xfId="30198" xr:uid="{3F94E2F4-BBF8-4E6A-B90F-D018E9F07A55}"/>
    <cellStyle name="Separador de milhares 2 32" xfId="23334" xr:uid="{FBA0ABE1-9B87-4929-97D5-26AA28B28D92}"/>
    <cellStyle name="Separador de milhares 2 32 2" xfId="23335" xr:uid="{8F269002-C33E-44EA-A62B-F1D724025C6A}"/>
    <cellStyle name="Separador de milhares 2 32 2 2" xfId="30201" xr:uid="{79D474A0-45E7-475C-B91B-B6908C26C8E7}"/>
    <cellStyle name="Separador de milhares 2 32 3" xfId="26521" xr:uid="{F6C599D2-7F4D-42EE-BD8A-95DF849FB017}"/>
    <cellStyle name="Separador de milhares 2 32 3 2" xfId="30665" xr:uid="{C84F984F-2D73-4DE6-A522-A9DDF3822667}"/>
    <cellStyle name="Separador de milhares 2 32 4" xfId="27194" xr:uid="{2117DD22-4748-4EED-87AC-233FA765E112}"/>
    <cellStyle name="Separador de milhares 2 32 4 2" xfId="31287" xr:uid="{A7BD830E-C0C0-4DA0-B996-52F9D05B6C64}"/>
    <cellStyle name="Separador de milhares 2 32 5" xfId="30200" xr:uid="{C1ED8D9B-CF86-4605-BB86-51EFEAF584BB}"/>
    <cellStyle name="Separador de milhares 2 33" xfId="23336" xr:uid="{675128BB-DFE2-47BC-A2DA-88DA8327F150}"/>
    <cellStyle name="Separador de milhares 2 33 2" xfId="23337" xr:uid="{18B00799-5A06-4D8B-9AC4-9FA5022D5426}"/>
    <cellStyle name="Separador de milhares 2 33 2 2" xfId="30203" xr:uid="{AC7B97FD-1E90-449B-A142-8B3D27CBB556}"/>
    <cellStyle name="Separador de milhares 2 33 3" xfId="26522" xr:uid="{D4643C65-D5B7-44EE-BC8E-FF7DDF5B8FAE}"/>
    <cellStyle name="Separador de milhares 2 33 3 2" xfId="30666" xr:uid="{6A979963-503B-41D2-A2B4-44F0E1CD1B87}"/>
    <cellStyle name="Separador de milhares 2 33 4" xfId="27195" xr:uid="{0C7833AF-CF3D-40BA-B6E7-3502AA2C9AA4}"/>
    <cellStyle name="Separador de milhares 2 33 4 2" xfId="31288" xr:uid="{FE1FB8FF-602B-4606-9FD7-385B5BEEE540}"/>
    <cellStyle name="Separador de milhares 2 33 5" xfId="30202" xr:uid="{A301C7FC-9D4E-43B8-85A5-934A0D5A6FCC}"/>
    <cellStyle name="Separador de milhares 2 34" xfId="23338" xr:uid="{EE9F15B2-15D9-41D4-AA57-B6B78EEA4485}"/>
    <cellStyle name="Separador de milhares 2 34 2" xfId="23339" xr:uid="{2922C302-FD87-4493-9DF3-6899870846F1}"/>
    <cellStyle name="Separador de milhares 2 34 2 2" xfId="30205" xr:uid="{FED116B9-2F09-42E0-8994-27AE2028C1DD}"/>
    <cellStyle name="Separador de milhares 2 34 3" xfId="26523" xr:uid="{74382963-AA4E-4987-A140-08BBDA4574CA}"/>
    <cellStyle name="Separador de milhares 2 34 3 2" xfId="30667" xr:uid="{0A04DE97-7519-464B-8BA3-3F89CA9F1718}"/>
    <cellStyle name="Separador de milhares 2 34 4" xfId="27196" xr:uid="{10DDF8E6-C6C4-4C04-A0B2-2173B984E69D}"/>
    <cellStyle name="Separador de milhares 2 34 4 2" xfId="31289" xr:uid="{6ABC9EB0-9C37-4352-A756-45EFADEAFEF0}"/>
    <cellStyle name="Separador de milhares 2 34 5" xfId="30204" xr:uid="{6DBB3EC1-A916-4007-BB3D-392150949869}"/>
    <cellStyle name="Separador de milhares 2 35" xfId="23340" xr:uid="{7FF5F672-DAD5-4ABE-AF77-E5751A576727}"/>
    <cellStyle name="Separador de milhares 2 35 2" xfId="23341" xr:uid="{1806786B-FD32-4964-9D12-2A20AB1F788E}"/>
    <cellStyle name="Separador de milhares 2 35 2 2" xfId="30207" xr:uid="{F9B67649-C2E5-41BF-A4FE-499CE09F4846}"/>
    <cellStyle name="Separador de milhares 2 35 3" xfId="26524" xr:uid="{AFDB850E-4499-4016-97F8-B8D5A7A7EA76}"/>
    <cellStyle name="Separador de milhares 2 35 3 2" xfId="30668" xr:uid="{FCA8D7B8-1E33-4193-A075-83C4071FB7AE}"/>
    <cellStyle name="Separador de milhares 2 35 4" xfId="27197" xr:uid="{1E5A4BA7-C246-4C73-82F8-89EE6601349A}"/>
    <cellStyle name="Separador de milhares 2 35 4 2" xfId="31290" xr:uid="{57353252-D39F-4B0D-BF8F-DBF65462A2DE}"/>
    <cellStyle name="Separador de milhares 2 35 5" xfId="30206" xr:uid="{7ED588F6-787C-45D9-9BC1-4B4AD26B0108}"/>
    <cellStyle name="Separador de milhares 2 36" xfId="23342" xr:uid="{709D60C6-8FE9-4642-88C1-CD739B346C55}"/>
    <cellStyle name="Separador de milhares 2 36 2" xfId="23343" xr:uid="{678C2F17-396D-4B81-8B20-FEA827924CCC}"/>
    <cellStyle name="Separador de milhares 2 36 2 2" xfId="30209" xr:uid="{1D28144F-05AA-4C4F-8EA5-61D4592EB46F}"/>
    <cellStyle name="Separador de milhares 2 36 3" xfId="26525" xr:uid="{665D6C80-0A2C-43F2-81B5-C8251F201413}"/>
    <cellStyle name="Separador de milhares 2 36 3 2" xfId="30669" xr:uid="{7D51B72D-E3D1-4812-8454-B397F62C0309}"/>
    <cellStyle name="Separador de milhares 2 36 4" xfId="27198" xr:uid="{429C22A7-878C-4DA4-85DA-2977D2C7AABF}"/>
    <cellStyle name="Separador de milhares 2 36 4 2" xfId="31291" xr:uid="{76319D9D-C18C-47B2-B571-0BF8034F4959}"/>
    <cellStyle name="Separador de milhares 2 36 5" xfId="30208" xr:uid="{A6F89027-FA3B-404F-9DF4-74A1A5DF56C3}"/>
    <cellStyle name="Separador de milhares 2 37" xfId="23344" xr:uid="{12B0AF24-EB2F-4FD0-87BC-E1F8CED1EF04}"/>
    <cellStyle name="Separador de milhares 2 37 2" xfId="23345" xr:uid="{37C835D0-A169-41C1-A1A1-093A7D4E4634}"/>
    <cellStyle name="Separador de milhares 2 37 2 2" xfId="30211" xr:uid="{E08C288E-23C6-45BC-86C5-C7A647C3E72E}"/>
    <cellStyle name="Separador de milhares 2 37 3" xfId="26526" xr:uid="{97CF1499-BAA8-4038-AEA0-3E53E3DDADD2}"/>
    <cellStyle name="Separador de milhares 2 37 3 2" xfId="30670" xr:uid="{A1CF7F21-28F0-4A49-BF68-DEE7C90E8291}"/>
    <cellStyle name="Separador de milhares 2 37 4" xfId="27199" xr:uid="{3CB4C1AE-4557-49C9-9973-1C8E00289EE6}"/>
    <cellStyle name="Separador de milhares 2 37 4 2" xfId="31292" xr:uid="{4FC4BB67-94BD-44FE-88F1-E5E0A11435D6}"/>
    <cellStyle name="Separador de milhares 2 37 5" xfId="30210" xr:uid="{AEC871D9-0684-462F-924C-368F7C962D61}"/>
    <cellStyle name="Separador de milhares 2 38" xfId="23346" xr:uid="{2AA4ABFD-F7D3-42AB-9350-DBBFB1981C12}"/>
    <cellStyle name="Separador de milhares 2 38 2" xfId="23347" xr:uid="{9A411D70-57E9-496B-98C5-B4FE33078B1F}"/>
    <cellStyle name="Separador de milhares 2 38 2 2" xfId="30213" xr:uid="{2D659E0F-E9D2-47BC-BC85-06C81FA2831C}"/>
    <cellStyle name="Separador de milhares 2 38 3" xfId="26569" xr:uid="{1FA5103C-8924-48B2-9227-066DC113D172}"/>
    <cellStyle name="Separador de milhares 2 38 3 2" xfId="30690" xr:uid="{8C222114-4E6A-4278-87D4-149AC0159BB8}"/>
    <cellStyle name="Separador de milhares 2 38 4" xfId="27237" xr:uid="{58D79383-A8E7-44CC-BEBD-AF78E9813CBF}"/>
    <cellStyle name="Separador de milhares 2 38 4 2" xfId="31330" xr:uid="{3C23C24A-AE9F-4603-821D-17EE7D87FB50}"/>
    <cellStyle name="Separador de milhares 2 38 5" xfId="30212" xr:uid="{89FCE572-4A8C-4467-ABB1-854D08D7599F}"/>
    <cellStyle name="Separador de milhares 2 39" xfId="23348" xr:uid="{347EECED-00A6-4D35-90BF-3FE34A07C8CF}"/>
    <cellStyle name="Separador de milhares 2 39 2" xfId="23349" xr:uid="{9A0036B2-5810-42C0-9A60-BC73F8652302}"/>
    <cellStyle name="Separador de milhares 2 39 2 2" xfId="30215" xr:uid="{D168B315-B757-43AA-8CD6-3AD4B083C132}"/>
    <cellStyle name="Separador de milhares 2 39 3" xfId="26685" xr:uid="{3FF1E3BA-65C8-4390-9C09-950C722626AA}"/>
    <cellStyle name="Separador de milhares 2 39 3 2" xfId="30802" xr:uid="{83D477CE-A400-4EF7-9D83-52C043E6A66D}"/>
    <cellStyle name="Separador de milhares 2 39 4" xfId="27349" xr:uid="{E9A81ADD-DA87-4065-8114-767569F70DE4}"/>
    <cellStyle name="Separador de milhares 2 39 4 2" xfId="31442" xr:uid="{436C57F5-3E1C-41A6-B37D-74D964C806FB}"/>
    <cellStyle name="Separador de milhares 2 39 5" xfId="30214" xr:uid="{836ADD59-F13B-42FD-9245-F5330600408D}"/>
    <cellStyle name="Separador de milhares 2 4" xfId="89" xr:uid="{0B1F76D5-6DF2-45BE-BFC7-09F1A7C17BA2}"/>
    <cellStyle name="Separador de milhares 2 4 2" xfId="23351" xr:uid="{206C2AD2-2C95-4A31-9341-5511B299E301}"/>
    <cellStyle name="Separador de milhares 2 4 2 2" xfId="25837" xr:uid="{B3914A86-AA46-4AC5-86FE-ED93A715EF68}"/>
    <cellStyle name="Separador de milhares 2 4 2 2 2" xfId="30548" xr:uid="{93937FD3-E09D-481E-AC2D-AB121E23F737}"/>
    <cellStyle name="Separador de milhares 2 4 2 3" xfId="27077" xr:uid="{103AC0F3-8DE7-4199-ADDC-F6E59C1C5E21}"/>
    <cellStyle name="Separador de milhares 2 4 2 3 2" xfId="31170" xr:uid="{4B183BEC-4744-42E1-8DDE-E19BBB0236ED}"/>
    <cellStyle name="Separador de milhares 2 4 2 4" xfId="30217" xr:uid="{E9504116-78E6-42D9-B8DD-1D9E5A708F80}"/>
    <cellStyle name="Separador de milhares 2 4 3" xfId="23352" xr:uid="{5D5B2FF1-3229-4C89-ACB8-C991A9AAE64C}"/>
    <cellStyle name="Separador de milhares 2 4 3 2" xfId="26527" xr:uid="{C5BD9095-BF42-4E81-A2AE-54700FAF9702}"/>
    <cellStyle name="Separador de milhares 2 4 3 2 2" xfId="30671" xr:uid="{4908ACA4-F3E2-4279-9A0D-845BAB94B119}"/>
    <cellStyle name="Separador de milhares 2 4 3 3" xfId="27200" xr:uid="{0DEA57B8-73FA-4C75-919D-0FFC58C2FAB3}"/>
    <cellStyle name="Separador de milhares 2 4 3 3 2" xfId="31293" xr:uid="{93FE6A30-BAD3-4440-8FC3-C4EBDA06DF91}"/>
    <cellStyle name="Separador de milhares 2 4 3 4" xfId="30218" xr:uid="{64851E4C-F173-4B4C-83BC-4FD7F389D1E5}"/>
    <cellStyle name="Separador de milhares 2 4 4" xfId="23350" xr:uid="{DD25BA61-EA11-493C-B2F9-9E766B848CDF}"/>
    <cellStyle name="Separador de milhares 2 4 4 2" xfId="26584" xr:uid="{1CB3C8D1-91D1-4D8C-A649-39DA93CEA830}"/>
    <cellStyle name="Separador de milhares 2 4 4 2 2" xfId="30705" xr:uid="{5AD9CC9E-189C-420C-BF2E-D63FC7EC6E08}"/>
    <cellStyle name="Separador de milhares 2 4 4 3" xfId="27252" xr:uid="{234DE174-BCC8-4500-BBCE-5828B1718305}"/>
    <cellStyle name="Separador de milhares 2 4 4 3 2" xfId="31345" xr:uid="{9FDDFDB2-2EDB-42BE-B95B-13BBE2D29090}"/>
    <cellStyle name="Separador de milhares 2 4 4 4" xfId="30216" xr:uid="{147F8A99-8A02-499E-9F59-AADEC79C840E}"/>
    <cellStyle name="Separador de milhares 2 4 5" xfId="293" xr:uid="{2040A35F-DD14-4619-BF9A-F7CE684F37B4}"/>
    <cellStyle name="Separador de milhares 2 4 5 2" xfId="26700" xr:uid="{F7BDD482-3BC6-4503-B0EE-6E4D6A0273CF}"/>
    <cellStyle name="Separador de milhares 2 4 5 2 2" xfId="30817" xr:uid="{B3EFB589-C83B-4CA3-A066-F0B4275270CD}"/>
    <cellStyle name="Separador de milhares 2 4 5 3" xfId="27364" xr:uid="{C146A45D-6712-4C9B-BA31-FC0347F3D84C}"/>
    <cellStyle name="Separador de milhares 2 4 5 3 2" xfId="31457" xr:uid="{9C0DA4BA-BF28-45D5-865A-5C81DB1D7F4A}"/>
    <cellStyle name="Separador de milhares 2 4 5 4" xfId="27565" xr:uid="{01A39BD4-C407-4D2A-A44F-A55C5AB8A944}"/>
    <cellStyle name="Separador de milhares 2 4 6" xfId="26834" xr:uid="{537D7625-C99B-4D52-A2EF-C98065D4A928}"/>
    <cellStyle name="Separador de milhares 2 4 6 2" xfId="30931" xr:uid="{E7C1D121-92EE-4D91-B1CC-149A97B65F25}"/>
    <cellStyle name="Separador de milhares 2 4 7" xfId="25718" xr:uid="{4ACDF646-209B-46ED-A399-7005C6EBD429}"/>
    <cellStyle name="Separador de milhares 2 4 7 2" xfId="30436" xr:uid="{980A236B-AF44-4265-AFF3-45F87DE4C32B}"/>
    <cellStyle name="Separador de milhares 2 4 8" xfId="26965" xr:uid="{7F1E6C73-76AC-47BC-AA7B-9B846CB8A125}"/>
    <cellStyle name="Separador de milhares 2 4 8 2" xfId="31058" xr:uid="{EB90692E-6EB3-443B-AF12-30146BD9CD93}"/>
    <cellStyle name="Separador de milhares 2 4 9" xfId="27519" xr:uid="{A9803E9F-52A0-45C9-9298-A73F6B4A2DE9}"/>
    <cellStyle name="Separador de milhares 2 40" xfId="23353" xr:uid="{8D8346C2-A325-40E9-A496-D9787335C03D}"/>
    <cellStyle name="Separador de milhares 2 40 2" xfId="30219" xr:uid="{BB1DF5DC-49A4-44DB-A585-6FBFCC5621DF}"/>
    <cellStyle name="Separador de milhares 2 41" xfId="21061" xr:uid="{90C19DB8-E596-4544-9E55-CAED4227BDCD}"/>
    <cellStyle name="Separador de milhares 2 41 2" xfId="27928" xr:uid="{597E2202-9B30-476D-A301-30D66DB06DA4}"/>
    <cellStyle name="Separador de milhares 2 42" xfId="25662" xr:uid="{04700D32-B3DD-4FA3-A924-F4FFB510BCDF}"/>
    <cellStyle name="Separador de milhares 2 42 2" xfId="30393" xr:uid="{3E6E78AA-0BDC-4A2F-BE76-1463D2E43F19}"/>
    <cellStyle name="Separador de milhares 2 43" xfId="25678" xr:uid="{01D175DC-D133-4D47-B574-AE3F0C91FFDE}"/>
    <cellStyle name="Separador de milhares 2 43 2" xfId="30399" xr:uid="{BD46028B-B49A-4A45-AA1F-974D980282AC}"/>
    <cellStyle name="Separador de milhares 2 44" xfId="25684" xr:uid="{8CF1F054-EAD8-4118-83F7-92999046B1D6}"/>
    <cellStyle name="Separador de milhares 2 44 2" xfId="30403" xr:uid="{5F3B9D6D-387E-41B0-9D74-BA62EA2B35A5}"/>
    <cellStyle name="Separador de milhares 2 45" xfId="25683" xr:uid="{6887B150-562E-4960-BD3F-336C72E9231F}"/>
    <cellStyle name="Separador de milhares 2 45 2" xfId="30402" xr:uid="{1CED6BC7-B80C-40AE-84AB-5AD0060ECC25}"/>
    <cellStyle name="Separador de milhares 2 46" xfId="25682" xr:uid="{556D8DE7-E401-4806-8275-1EA4583E0039}"/>
    <cellStyle name="Separador de milhares 2 46 2" xfId="30401" xr:uid="{CE3BBB13-1930-4AAD-8740-648BB5A32DF1}"/>
    <cellStyle name="Separador de milhares 2 47" xfId="25693" xr:uid="{64EB70DD-592F-48E9-9871-ECCC60DAB812}"/>
    <cellStyle name="Separador de milhares 2 47 2" xfId="30411" xr:uid="{D839ED1C-2BAD-4FB7-8F33-947800CB1B3E}"/>
    <cellStyle name="Separador de milhares 2 48" xfId="25703" xr:uid="{DFE9BF01-4C2F-4FE5-9B3F-73DEE391C763}"/>
    <cellStyle name="Separador de milhares 2 48 2" xfId="30421" xr:uid="{576CAFEE-58BD-43E8-8C98-E3B1C6B48F3D}"/>
    <cellStyle name="Separador de milhares 2 49" xfId="26927" xr:uid="{50F41F43-5467-4428-9208-836681CBB957}"/>
    <cellStyle name="Separador de milhares 2 49 2" xfId="31020" xr:uid="{0353C792-3EED-45F1-BFAA-8240A36366D3}"/>
    <cellStyle name="Separador de milhares 2 5" xfId="294" xr:uid="{D965D5E0-124B-4A71-BF03-FB4CCAADBF9A}"/>
    <cellStyle name="Separador de milhares 2 5 2" xfId="23355" xr:uid="{0E715641-D967-4A90-A9B2-6815E1EA6D73}"/>
    <cellStyle name="Separador de milhares 2 5 2 2" xfId="25838" xr:uid="{D782C623-6DE7-4607-BE20-12EF6FBA75F2}"/>
    <cellStyle name="Separador de milhares 2 5 2 2 2" xfId="30549" xr:uid="{C2F814FB-65ED-4D93-8BB8-784E371530EC}"/>
    <cellStyle name="Separador de milhares 2 5 2 3" xfId="27078" xr:uid="{AAD3B5DF-F878-4515-8B9E-9448D609BB7C}"/>
    <cellStyle name="Separador de milhares 2 5 2 3 2" xfId="31171" xr:uid="{AD5D754A-7480-4D7B-93C2-F4AD36581AA9}"/>
    <cellStyle name="Separador de milhares 2 5 2 4" xfId="30221" xr:uid="{C0B4D7A0-D6A2-4EF4-81CB-F89A38A22140}"/>
    <cellStyle name="Separador de milhares 2 5 3" xfId="23356" xr:uid="{1566085A-6954-40C4-9AA0-B78F2A505400}"/>
    <cellStyle name="Separador de milhares 2 5 3 2" xfId="26585" xr:uid="{024C4ABD-8F75-4CA0-861E-1B628016C8E2}"/>
    <cellStyle name="Separador de milhares 2 5 3 2 2" xfId="30706" xr:uid="{01AB778B-AA9B-490D-8186-ABF3707D0A08}"/>
    <cellStyle name="Separador de milhares 2 5 3 3" xfId="27253" xr:uid="{3237811C-32F1-4573-B959-FA8E4287D737}"/>
    <cellStyle name="Separador de milhares 2 5 3 3 2" xfId="31346" xr:uid="{0E0EA909-A7EB-4945-87DD-4F7230858C6A}"/>
    <cellStyle name="Separador de milhares 2 5 3 4" xfId="30222" xr:uid="{C345E0AB-0473-4220-88ED-0843A8A47EAA}"/>
    <cellStyle name="Separador de milhares 2 5 4" xfId="23354" xr:uid="{6B81F375-7923-41AD-9B9E-80EE48D4ADA9}"/>
    <cellStyle name="Separador de milhares 2 5 4 2" xfId="26701" xr:uid="{D02BC583-40D5-429A-AB9A-5B92AE0A8768}"/>
    <cellStyle name="Separador de milhares 2 5 4 2 2" xfId="30818" xr:uid="{A1EE97D2-E091-4AA1-99EE-BE593793E7CF}"/>
    <cellStyle name="Separador de milhares 2 5 4 3" xfId="27365" xr:uid="{C71EC931-B55A-4284-8EA7-900E4F35ACCC}"/>
    <cellStyle name="Separador de milhares 2 5 4 3 2" xfId="31458" xr:uid="{64F0A79D-5AEA-46E8-BDB8-67927EEE45A5}"/>
    <cellStyle name="Separador de milhares 2 5 4 4" xfId="30220" xr:uid="{0A8CD90E-5AF2-4557-B54A-8A7420A3CF8A}"/>
    <cellStyle name="Separador de milhares 2 5 5" xfId="26835" xr:uid="{41734E5D-6B82-4DAF-BA7C-06397D1A70A4}"/>
    <cellStyle name="Separador de milhares 2 5 5 2" xfId="30932" xr:uid="{16E1C746-BB83-4540-A713-72A2301693FB}"/>
    <cellStyle name="Separador de milhares 2 5 6" xfId="25719" xr:uid="{3C4E01D9-3D94-489F-A93C-B0A429C4D5C8}"/>
    <cellStyle name="Separador de milhares 2 5 6 2" xfId="30437" xr:uid="{50C70945-EAE5-47DE-A650-6DD10F69D6F9}"/>
    <cellStyle name="Separador de milhares 2 5 7" xfId="26966" xr:uid="{F57F61A3-FD7A-4BFD-9696-3D3E1A23793C}"/>
    <cellStyle name="Separador de milhares 2 5 7 2" xfId="31059" xr:uid="{7657DC06-13C7-47EF-AF32-33C16363E491}"/>
    <cellStyle name="Separador de milhares 2 5 8" xfId="27566" xr:uid="{DF519D96-ECAE-4C4B-9521-0985911CF942}"/>
    <cellStyle name="Separador de milhares 2 5 9" xfId="31584" xr:uid="{2ED13DB9-08DE-4AFB-AD09-E9617C7B6919}"/>
    <cellStyle name="Separador de milhares 2 50" xfId="26926" xr:uid="{25E0F0AB-D5D9-4580-970D-A78441FFE8C7}"/>
    <cellStyle name="Separador de milhares 2 50 2" xfId="31019" xr:uid="{8D9D38E7-27A7-4FE3-9178-C17B720AC327}"/>
    <cellStyle name="Separador de milhares 2 51" xfId="26933" xr:uid="{C7DA6ACD-253B-4C21-9E04-1ECE04652B74}"/>
    <cellStyle name="Separador de milhares 2 51 2" xfId="31026" xr:uid="{C327E6E7-34DF-466E-B7E7-0677D9A380B5}"/>
    <cellStyle name="Separador de milhares 2 52" xfId="26932" xr:uid="{7F724890-E129-44E4-AB56-E5009096950E}"/>
    <cellStyle name="Separador de milhares 2 52 2" xfId="31025" xr:uid="{54D54CD0-91D3-476E-BB4B-A387D3497D1B}"/>
    <cellStyle name="Separador de milhares 2 53" xfId="26937" xr:uid="{F3D58D21-8B8E-4E87-A444-1FA111F1AF95}"/>
    <cellStyle name="Separador de milhares 2 53 2" xfId="31030" xr:uid="{5F864B32-34DD-4869-984D-A2FFEC8C12AE}"/>
    <cellStyle name="Separador de milhares 2 54" xfId="26940" xr:uid="{94984013-3AC9-4FF4-9C77-7713FD33A397}"/>
    <cellStyle name="Separador de milhares 2 54 2" xfId="31033" xr:uid="{7564EE64-5831-4BE7-A1E5-78E44B125A74}"/>
    <cellStyle name="Separador de milhares 2 55" xfId="26950" xr:uid="{9E6CF8C0-F005-4E28-9AE1-4DB21F7AA8DC}"/>
    <cellStyle name="Separador de milhares 2 55 2" xfId="31043" xr:uid="{700E3BAF-B9E6-4E07-920E-7F8EE43C299D}"/>
    <cellStyle name="Separador de milhares 2 56" xfId="27224" xr:uid="{794ABBB5-6658-4630-A38A-927D68E4B42E}"/>
    <cellStyle name="Separador de milhares 2 56 2" xfId="31317" xr:uid="{0E63F5F4-B5EA-4D23-BED4-D6BE4C842CEF}"/>
    <cellStyle name="Separador de milhares 2 57" xfId="27225" xr:uid="{8FF1FC0F-63E3-492E-9A4E-40DE3BE99425}"/>
    <cellStyle name="Separador de milhares 2 57 2" xfId="31318" xr:uid="{CD761D34-9080-4CB0-BBB2-77EAEBA32B9B}"/>
    <cellStyle name="Separador de milhares 2 58" xfId="27222" xr:uid="{DBB1B945-AA41-4C8D-8B4F-88F654ABBCE3}"/>
    <cellStyle name="Separador de milhares 2 58 2" xfId="31315" xr:uid="{2A9B94BB-E47C-40AD-B69D-E990886F4379}"/>
    <cellStyle name="Separador de milhares 2 59" xfId="27226" xr:uid="{911472A9-CE70-4E0E-8F2E-19596C47C99D}"/>
    <cellStyle name="Separador de milhares 2 59 2" xfId="31319" xr:uid="{F177D21B-7A84-4FE1-AD13-8E6618562B46}"/>
    <cellStyle name="Separador de milhares 2 6" xfId="295" xr:uid="{F3CB01B7-6E86-4673-8C17-94DDEBFD0FCA}"/>
    <cellStyle name="Separador de milhares 2 6 2" xfId="23358" xr:uid="{CCEC9857-10B1-4196-ABAE-5060D67809F8}"/>
    <cellStyle name="Separador de milhares 2 6 2 2" xfId="25839" xr:uid="{FC5B37B7-60D1-4F05-8AD5-BF7FCC5B6C3B}"/>
    <cellStyle name="Separador de milhares 2 6 2 2 2" xfId="30550" xr:uid="{56DE4110-D9D9-4646-A208-E9F568FE7962}"/>
    <cellStyle name="Separador de milhares 2 6 2 3" xfId="27079" xr:uid="{DFE6EF93-484F-4894-9D2A-4304307BABA1}"/>
    <cellStyle name="Separador de milhares 2 6 2 3 2" xfId="31172" xr:uid="{A1C4688E-C8FB-46C1-B66E-8A9CEB36CA68}"/>
    <cellStyle name="Separador de milhares 2 6 2 4" xfId="30224" xr:uid="{8BC5B06A-B8E4-48AE-8EFD-897538D51CE5}"/>
    <cellStyle name="Separador de milhares 2 6 3" xfId="23357" xr:uid="{7B1FDC72-A4BF-46C3-B58A-9BBB94010802}"/>
    <cellStyle name="Separador de milhares 2 6 3 2" xfId="26586" xr:uid="{641BAC55-1191-480C-AA36-BE821B594796}"/>
    <cellStyle name="Separador de milhares 2 6 3 2 2" xfId="30707" xr:uid="{7FB73C59-2237-4DED-B7D1-00FA50C4C675}"/>
    <cellStyle name="Separador de milhares 2 6 3 3" xfId="27254" xr:uid="{7918EFD5-C9F6-4CB2-8D6D-6AA889F511A8}"/>
    <cellStyle name="Separador de milhares 2 6 3 3 2" xfId="31347" xr:uid="{A935E9BE-4706-4ED4-8C21-19D678614E3A}"/>
    <cellStyle name="Separador de milhares 2 6 3 4" xfId="30223" xr:uid="{86D2A487-5E91-4506-A727-764A1B180171}"/>
    <cellStyle name="Separador de milhares 2 6 4" xfId="26702" xr:uid="{643C6942-64B1-453F-AC74-77394EB4AEA2}"/>
    <cellStyle name="Separador de milhares 2 6 4 2" xfId="27366" xr:uid="{E36065FD-30A1-4B89-8F13-EBB9C229DA31}"/>
    <cellStyle name="Separador de milhares 2 6 4 2 2" xfId="31459" xr:uid="{67C7B48E-128A-4039-93E5-1A0CD41C822C}"/>
    <cellStyle name="Separador de milhares 2 6 4 3" xfId="30819" xr:uid="{70F049F3-30D9-4AF9-9BC5-CAC83E46F153}"/>
    <cellStyle name="Separador de milhares 2 6 5" xfId="26836" xr:uid="{91111ECA-5302-479F-A9FF-D4FC3E54E4F5}"/>
    <cellStyle name="Separador de milhares 2 6 5 2" xfId="30933" xr:uid="{5C294D3E-D464-4C14-B75B-8230D4C680A8}"/>
    <cellStyle name="Separador de milhares 2 6 6" xfId="25720" xr:uid="{BAA82164-522C-40C1-96CB-6F0634DE6935}"/>
    <cellStyle name="Separador de milhares 2 6 6 2" xfId="30438" xr:uid="{C3004F80-ABC9-4FA7-BD8B-E65A5CFA74A4}"/>
    <cellStyle name="Separador de milhares 2 6 7" xfId="26967" xr:uid="{E671FE93-6396-40D8-B79C-8BCABB0228AB}"/>
    <cellStyle name="Separador de milhares 2 6 7 2" xfId="31060" xr:uid="{E50822AC-FBF2-4BDC-A4B6-DC425DE26F3E}"/>
    <cellStyle name="Separador de milhares 2 6 8" xfId="27567" xr:uid="{B94FDA2E-008B-4CDD-BD1D-7AEC4D4FF65B}"/>
    <cellStyle name="Separador de milhares 2 60" xfId="27221" xr:uid="{88EF7B45-C92C-4BC2-AA67-600FDE966F7A}"/>
    <cellStyle name="Separador de milhares 2 60 2" xfId="31314" xr:uid="{7BFB3B05-84C7-41EE-BD80-CB7B50C58A8E}"/>
    <cellStyle name="Separador de milhares 2 61" xfId="27460" xr:uid="{6E9CB39C-17DC-4407-8FC9-5C72AEB7955A}"/>
    <cellStyle name="Separador de milhares 2 61 2" xfId="31553" xr:uid="{6A27CE8D-D908-4054-9395-EC4AF1193D84}"/>
    <cellStyle name="Separador de milhares 2 62" xfId="27462" xr:uid="{641A628C-D18A-40C7-B5BD-44F262D361CA}"/>
    <cellStyle name="Separador de milhares 2 62 2" xfId="31555" xr:uid="{75E81A67-5FED-478D-A117-6CE1CCC28DDE}"/>
    <cellStyle name="Separador de milhares 2 63" xfId="27466" xr:uid="{428195AA-FB13-46E0-AA4D-70945CE1BB25}"/>
    <cellStyle name="Separador de milhares 2 63 2" xfId="31559" xr:uid="{4CC342C1-9D8F-4659-BFD6-7909002ED95D}"/>
    <cellStyle name="Separador de milhares 2 64" xfId="27489" xr:uid="{9FC2BBB4-2BF3-4C10-82C3-B99B225B6220}"/>
    <cellStyle name="Separador de milhares 2 64 2" xfId="31582" xr:uid="{FD16E1B0-65B6-4877-BD21-96CCE9287E5E}"/>
    <cellStyle name="Separador de milhares 2 65" xfId="27487" xr:uid="{FC4A2BDB-3FDE-4B1D-8100-BC73C7098404}"/>
    <cellStyle name="Separador de milhares 2 65 2" xfId="31580" xr:uid="{17CAD10C-A5D8-4DE1-86EE-FC31702C52DC}"/>
    <cellStyle name="Separador de milhares 2 66" xfId="27492" xr:uid="{5991A130-EF5C-4784-8533-FC72B38C7A2B}"/>
    <cellStyle name="Separador de milhares 2 7" xfId="296" xr:uid="{C32621FF-FDE9-4213-8FB9-308C9823DC0E}"/>
    <cellStyle name="Separador de milhares 2 7 2" xfId="23360" xr:uid="{CDBAA267-243B-4C34-BCF5-8FFE89A39CA5}"/>
    <cellStyle name="Separador de milhares 2 7 2 2" xfId="25840" xr:uid="{2A63D453-2F2B-4350-95E3-5BF84BBF332B}"/>
    <cellStyle name="Separador de milhares 2 7 2 2 2" xfId="30551" xr:uid="{F6841586-68F3-4EA0-A8D2-D3506A3C4787}"/>
    <cellStyle name="Separador de milhares 2 7 2 3" xfId="27080" xr:uid="{54A748F5-E5CA-47F8-927A-454DD85CFAB8}"/>
    <cellStyle name="Separador de milhares 2 7 2 3 2" xfId="31173" xr:uid="{F655D132-72E0-43B2-9F0F-79F3E3DAC9B8}"/>
    <cellStyle name="Separador de milhares 2 7 2 4" xfId="30226" xr:uid="{1E05B782-B02D-40FD-B8B6-0DBBA0D01870}"/>
    <cellStyle name="Separador de milhares 2 7 3" xfId="23359" xr:uid="{05A2B571-286B-4B51-BAB3-0D2325340798}"/>
    <cellStyle name="Separador de milhares 2 7 3 2" xfId="26528" xr:uid="{80DABCE0-D530-4515-BFFF-52FC7095DB16}"/>
    <cellStyle name="Separador de milhares 2 7 3 2 2" xfId="30672" xr:uid="{845D77EB-0CE9-4D3A-BDAC-E65683566AAD}"/>
    <cellStyle name="Separador de milhares 2 7 3 3" xfId="27201" xr:uid="{2D87E8FF-4CBD-45FC-8F6D-FF659CFE293A}"/>
    <cellStyle name="Separador de milhares 2 7 3 3 2" xfId="31294" xr:uid="{1ABC2BDF-3A9C-43AD-8A67-850DE91FFAE6}"/>
    <cellStyle name="Separador de milhares 2 7 3 4" xfId="30225" xr:uid="{29871389-3D98-49F3-8996-8BEDBD1B8D0F}"/>
    <cellStyle name="Separador de milhares 2 7 4" xfId="26587" xr:uid="{C5921468-4494-4EB2-8EF3-CF4305DA3BAC}"/>
    <cellStyle name="Separador de milhares 2 7 4 2" xfId="27255" xr:uid="{FA3CBC90-E3B8-4775-B6CC-2037213B39A4}"/>
    <cellStyle name="Separador de milhares 2 7 4 2 2" xfId="31348" xr:uid="{9B9E87FD-AC2C-4E58-8D88-6C8C42200CC8}"/>
    <cellStyle name="Separador de milhares 2 7 4 3" xfId="30708" xr:uid="{7AB9C3EE-1533-4004-9044-4755DEB37378}"/>
    <cellStyle name="Separador de milhares 2 7 5" xfId="26703" xr:uid="{0727C576-4C62-4FCC-9BF2-8473E825C4C3}"/>
    <cellStyle name="Separador de milhares 2 7 5 2" xfId="27367" xr:uid="{001F4DFE-17C0-4A8F-A90E-E90061D6FC0E}"/>
    <cellStyle name="Separador de milhares 2 7 5 2 2" xfId="31460" xr:uid="{ED2FBBC2-8493-4DA6-B69B-6AB9006ED86E}"/>
    <cellStyle name="Separador de milhares 2 7 5 3" xfId="30820" xr:uid="{E473A379-37ED-470B-B1FB-C2016BA04272}"/>
    <cellStyle name="Separador de milhares 2 7 6" xfId="26837" xr:uid="{6895C64F-81A3-4999-A6B7-FA123440B2EE}"/>
    <cellStyle name="Separador de milhares 2 7 6 2" xfId="30934" xr:uid="{BED81E83-89D9-482E-BFB4-F54F22DF05F3}"/>
    <cellStyle name="Separador de milhares 2 7 7" xfId="25721" xr:uid="{D4912AE3-F584-4A24-BA40-5EE07EBF869E}"/>
    <cellStyle name="Separador de milhares 2 7 7 2" xfId="30439" xr:uid="{1590AC2A-C58C-48F4-A618-B344AE474AA8}"/>
    <cellStyle name="Separador de milhares 2 7 8" xfId="26968" xr:uid="{215002B9-C09E-4CE2-A703-B36E4933D331}"/>
    <cellStyle name="Separador de milhares 2 7 8 2" xfId="31061" xr:uid="{6EF65EC7-A9A6-45F4-A1F5-46C78B541EA2}"/>
    <cellStyle name="Separador de milhares 2 7 9" xfId="27568" xr:uid="{DCC60B55-D9BD-439E-961D-70CAAE4A9E82}"/>
    <cellStyle name="Separador de milhares 2 8" xfId="297" xr:uid="{E59BE7E7-E635-4CE7-8B9A-92EF30A008AA}"/>
    <cellStyle name="Separador de milhares 2 8 2" xfId="23362" xr:uid="{377F1532-8F11-400D-9CAE-6F3EFC0907FC}"/>
    <cellStyle name="Separador de milhares 2 8 2 2" xfId="25841" xr:uid="{57F59199-C66E-48E7-908F-2DAD6519033C}"/>
    <cellStyle name="Separador de milhares 2 8 2 2 2" xfId="30552" xr:uid="{CE3505CB-3986-42E8-BD40-37DAED379B64}"/>
    <cellStyle name="Separador de milhares 2 8 2 3" xfId="27081" xr:uid="{95E20144-61B3-4A4C-930A-D59150EE7A08}"/>
    <cellStyle name="Separador de milhares 2 8 2 3 2" xfId="31174" xr:uid="{959E1EE8-7C38-4611-B5EA-002D788F7739}"/>
    <cellStyle name="Separador de milhares 2 8 2 4" xfId="30228" xr:uid="{88CDC198-6666-4195-A971-ADD3F66BEDB2}"/>
    <cellStyle name="Separador de milhares 2 8 3" xfId="23361" xr:uid="{62D79FE7-6C3F-4F3F-8A22-5705A2EDE622}"/>
    <cellStyle name="Separador de milhares 2 8 3 2" xfId="26529" xr:uid="{68502152-666D-4AA7-8C1E-1BBFB092F99C}"/>
    <cellStyle name="Separador de milhares 2 8 3 2 2" xfId="30673" xr:uid="{87FB716A-0EE6-40FF-9911-6809AD34598C}"/>
    <cellStyle name="Separador de milhares 2 8 3 3" xfId="27202" xr:uid="{BDDFD6C0-8C9A-459E-A854-8DD374A568D5}"/>
    <cellStyle name="Separador de milhares 2 8 3 3 2" xfId="31295" xr:uid="{1BBABF31-230E-440A-9073-8A6E911E846E}"/>
    <cellStyle name="Separador de milhares 2 8 3 4" xfId="30227" xr:uid="{1EA1EB89-9629-410E-A94F-B57406AC6687}"/>
    <cellStyle name="Separador de milhares 2 8 4" xfId="26588" xr:uid="{94D6E5CB-65C5-419C-9F08-7DF3B6F18452}"/>
    <cellStyle name="Separador de milhares 2 8 4 2" xfId="27256" xr:uid="{A7A69A41-7EB8-4662-9CDA-3DC3EF1E1201}"/>
    <cellStyle name="Separador de milhares 2 8 4 2 2" xfId="31349" xr:uid="{3AE622F2-134D-4443-90EA-5D632AF66B34}"/>
    <cellStyle name="Separador de milhares 2 8 4 3" xfId="30709" xr:uid="{66FBB4AC-E794-456C-A21A-1F8211DB48DD}"/>
    <cellStyle name="Separador de milhares 2 8 5" xfId="26704" xr:uid="{E0C7F058-66D8-4A96-835C-B52A41DAB3A5}"/>
    <cellStyle name="Separador de milhares 2 8 5 2" xfId="27368" xr:uid="{9207B782-9676-4B7E-9293-5608B6A3E7FD}"/>
    <cellStyle name="Separador de milhares 2 8 5 2 2" xfId="31461" xr:uid="{449CBE3B-A2EC-4F48-BB0D-EBF811E3B03F}"/>
    <cellStyle name="Separador de milhares 2 8 5 3" xfId="30821" xr:uid="{1A9E24BF-5F8F-4B87-8EF7-ADCEA0FB8946}"/>
    <cellStyle name="Separador de milhares 2 8 6" xfId="26838" xr:uid="{6B0DF4BB-7A26-4EA7-B0A0-3210BB73F306}"/>
    <cellStyle name="Separador de milhares 2 8 6 2" xfId="30935" xr:uid="{2A655301-48C4-4AD4-9792-40CFC5E6969A}"/>
    <cellStyle name="Separador de milhares 2 8 7" xfId="25722" xr:uid="{209A3880-A004-4FAE-B716-5656139AFCE9}"/>
    <cellStyle name="Separador de milhares 2 8 7 2" xfId="30440" xr:uid="{FE819230-784B-4A44-B68B-51E68698FB06}"/>
    <cellStyle name="Separador de milhares 2 8 8" xfId="26969" xr:uid="{F098D256-4819-4193-8EDE-B2AF9E4DF29F}"/>
    <cellStyle name="Separador de milhares 2 8 8 2" xfId="31062" xr:uid="{D35A963B-6B24-43DB-B8F7-A73B966FCA67}"/>
    <cellStyle name="Separador de milhares 2 8 9" xfId="27569" xr:uid="{63CC1A8B-89DE-4B09-B9EE-8F75C38E1B3A}"/>
    <cellStyle name="Separador de milhares 2 9" xfId="298" xr:uid="{1661A169-9C8B-4208-81BD-528D09428275}"/>
    <cellStyle name="Separador de milhares 2 9 2" xfId="23364" xr:uid="{B37C8719-A74B-429A-8D2C-4CB2AEB782C4}"/>
    <cellStyle name="Separador de milhares 2 9 2 2" xfId="25842" xr:uid="{9078195D-8CE9-4E51-A9BF-70B5D206E575}"/>
    <cellStyle name="Separador de milhares 2 9 2 2 2" xfId="30553" xr:uid="{D9867F85-B3AB-4ECE-8B8D-71DB64E7D4B2}"/>
    <cellStyle name="Separador de milhares 2 9 2 3" xfId="27082" xr:uid="{67956EF6-EB41-436C-9891-5E90EE25E7AF}"/>
    <cellStyle name="Separador de milhares 2 9 2 3 2" xfId="31175" xr:uid="{E25E2E9C-B686-4CDD-9A53-77409734CFE2}"/>
    <cellStyle name="Separador de milhares 2 9 2 4" xfId="30230" xr:uid="{F9089475-92B2-4EA6-8456-222A987EDA4F}"/>
    <cellStyle name="Separador de milhares 2 9 3" xfId="23363" xr:uid="{977B6740-D61D-4A06-82B4-EC5AC374D8BE}"/>
    <cellStyle name="Separador de milhares 2 9 3 2" xfId="26530" xr:uid="{8944DB79-4077-4477-AC9D-3FA3BAAC42D0}"/>
    <cellStyle name="Separador de milhares 2 9 3 2 2" xfId="30674" xr:uid="{CB1D1B9B-A9BF-41BD-9931-8DEE281469BE}"/>
    <cellStyle name="Separador de milhares 2 9 3 3" xfId="27203" xr:uid="{FACA6F92-F91B-4112-931B-AE16BE3C80D4}"/>
    <cellStyle name="Separador de milhares 2 9 3 3 2" xfId="31296" xr:uid="{862516AF-93DB-4EE0-B206-AA9AD76F4538}"/>
    <cellStyle name="Separador de milhares 2 9 3 4" xfId="30229" xr:uid="{49D83993-B8C5-44D3-B8F6-5162C298ED76}"/>
    <cellStyle name="Separador de milhares 2 9 4" xfId="26589" xr:uid="{60E4DB40-E5F1-4998-AA13-37DD7E892D7E}"/>
    <cellStyle name="Separador de milhares 2 9 4 2" xfId="27257" xr:uid="{405F9A00-968B-4F83-B3D2-553EEE9E60F2}"/>
    <cellStyle name="Separador de milhares 2 9 4 2 2" xfId="31350" xr:uid="{BAABFA0C-07E3-4323-940E-3C6DB01AB584}"/>
    <cellStyle name="Separador de milhares 2 9 4 3" xfId="30710" xr:uid="{E40FFEDF-1EDC-4DE3-90D4-31A82BF7C44A}"/>
    <cellStyle name="Separador de milhares 2 9 5" xfId="26705" xr:uid="{86228916-628D-4FDB-87FD-4920C3514C85}"/>
    <cellStyle name="Separador de milhares 2 9 5 2" xfId="27369" xr:uid="{F5AA081D-C964-485B-B3BC-31D8D0053B58}"/>
    <cellStyle name="Separador de milhares 2 9 5 2 2" xfId="31462" xr:uid="{595CEF12-6415-4762-9090-D689F7ADCE79}"/>
    <cellStyle name="Separador de milhares 2 9 5 3" xfId="30822" xr:uid="{E10F9A93-8B84-4A63-8FDB-E25E43BEDABA}"/>
    <cellStyle name="Separador de milhares 2 9 6" xfId="26839" xr:uid="{3366F110-73D3-495E-B38A-A8789C2E0D47}"/>
    <cellStyle name="Separador de milhares 2 9 6 2" xfId="30936" xr:uid="{91265083-0C34-4DBA-BEF6-960F357A233F}"/>
    <cellStyle name="Separador de milhares 2 9 7" xfId="25723" xr:uid="{CB66AF2E-0E51-4334-A29E-49BC02F28C21}"/>
    <cellStyle name="Separador de milhares 2 9 7 2" xfId="30441" xr:uid="{0F5047C3-0A17-4102-8EE7-D68972ACE867}"/>
    <cellStyle name="Separador de milhares 2 9 8" xfId="26970" xr:uid="{B20EB248-BD28-491D-A3EB-BE1E407948DB}"/>
    <cellStyle name="Separador de milhares 2 9 8 2" xfId="31063" xr:uid="{8F0A77CD-F50A-42D9-8F2B-FD44E90BBC2E}"/>
    <cellStyle name="Separador de milhares 2 9 9" xfId="27570" xr:uid="{2398C720-FE44-474E-8236-1E072B023E49}"/>
    <cellStyle name="Separador de milhares 2_NSFR" xfId="23365" xr:uid="{33A36F52-07F7-472B-BFAA-391BE4D1BB26}"/>
    <cellStyle name="Separador de milhares 20" xfId="399" xr:uid="{103D1D10-7A48-45D3-907C-7F624B239E0F}"/>
    <cellStyle name="Separador de milhares 20 2" xfId="299" xr:uid="{D3545124-B7C5-4457-AFF1-F6290A52C523}"/>
    <cellStyle name="Separador de milhares 20 2 2" xfId="23367" xr:uid="{DF5CC173-CF49-4347-BEBF-93B0F4E02FD0}"/>
    <cellStyle name="Separador de milhares 20 2 2 2" xfId="25843" xr:uid="{8CFAE205-CE61-4D91-9453-C8260E14A51B}"/>
    <cellStyle name="Separador de milhares 20 2 2 2 2" xfId="30554" xr:uid="{C1C4362B-A668-4D5C-AD80-2C1A68079BA1}"/>
    <cellStyle name="Separador de milhares 20 2 2 3" xfId="27083" xr:uid="{01D36E72-B306-4892-BB49-BCA58C71378A}"/>
    <cellStyle name="Separador de milhares 20 2 2 3 2" xfId="31176" xr:uid="{B1F8466D-CFCD-48C5-958B-2B7155A66998}"/>
    <cellStyle name="Separador de milhares 20 2 2 4" xfId="30232" xr:uid="{3A4A23B8-DD61-4692-931B-2BED5CDFF6E9}"/>
    <cellStyle name="Separador de milhares 20 2 3" xfId="26590" xr:uid="{8EBCF2E8-DEB7-417C-AE14-43E50331BDC5}"/>
    <cellStyle name="Separador de milhares 20 2 3 2" xfId="27258" xr:uid="{73CF28DC-12D7-443E-90B3-560D92513559}"/>
    <cellStyle name="Separador de milhares 20 2 3 2 2" xfId="31351" xr:uid="{10217BBD-BED8-464D-986C-EA17253D5496}"/>
    <cellStyle name="Separador de milhares 20 2 3 3" xfId="30711" xr:uid="{D25D5952-346B-4FC0-8F1D-821F31EEEEF7}"/>
    <cellStyle name="Separador de milhares 20 2 4" xfId="26706" xr:uid="{84E82348-4898-418D-9495-3B061EBF1B56}"/>
    <cellStyle name="Separador de milhares 20 2 4 2" xfId="27370" xr:uid="{74347329-6A71-41E1-9ED4-E4F6E64D76B2}"/>
    <cellStyle name="Separador de milhares 20 2 4 2 2" xfId="31463" xr:uid="{68F9C294-58BE-4D0B-BA27-9C0D15F270B5}"/>
    <cellStyle name="Separador de milhares 20 2 4 3" xfId="30823" xr:uid="{AF00991C-FB7B-4710-A6D3-CF8E75327B1D}"/>
    <cellStyle name="Separador de milhares 20 2 5" xfId="26840" xr:uid="{F1C90DB4-9AFC-487F-B7AF-FB6861E7DFC9}"/>
    <cellStyle name="Separador de milhares 20 2 5 2" xfId="30937" xr:uid="{6297F4E5-3BDA-411F-9A98-9471C8CB35F0}"/>
    <cellStyle name="Separador de milhares 20 2 6" xfId="25724" xr:uid="{C44E48DC-6B5D-43F9-8D4B-587855AACAB1}"/>
    <cellStyle name="Separador de milhares 20 2 6 2" xfId="30442" xr:uid="{573836F9-3BD7-48FE-B607-900B9AAD498F}"/>
    <cellStyle name="Separador de milhares 20 2 7" xfId="26971" xr:uid="{E0A55D57-A5D7-422F-B620-5562F21C00C9}"/>
    <cellStyle name="Separador de milhares 20 2 7 2" xfId="31064" xr:uid="{06711F08-A575-434E-A507-76EE8E0668D4}"/>
    <cellStyle name="Separador de milhares 20 2 8" xfId="27571" xr:uid="{C7E490E6-1746-4A4E-9E56-C29FF26D2E4E}"/>
    <cellStyle name="Separador de milhares 20 3" xfId="23366" xr:uid="{27CA8AE9-A728-4205-95FB-3D48FEB10303}"/>
    <cellStyle name="Separador de milhares 20 3 2" xfId="25910" xr:uid="{4DCE5B2F-5104-45DB-A2D3-9233DEEA5132}"/>
    <cellStyle name="Separador de milhares 20 3 2 2" xfId="30621" xr:uid="{00C660C8-C320-4E32-8AB5-D8D13BD8BCBB}"/>
    <cellStyle name="Separador de milhares 20 3 3" xfId="27150" xr:uid="{265889E1-0ACE-4F4C-ACE9-537FDC5B289E}"/>
    <cellStyle name="Separador de milhares 20 3 3 2" xfId="31243" xr:uid="{B74761C1-2898-459B-9033-3BA0B3A1BCB0}"/>
    <cellStyle name="Separador de milhares 20 3 4" xfId="30231" xr:uid="{C473D566-E054-4D6B-BCAF-88A557E2C371}"/>
    <cellStyle name="Separador de milhares 20 4" xfId="26657" xr:uid="{9D4C8E0B-FB7C-4A84-800B-9332BA5D8E24}"/>
    <cellStyle name="Separador de milhares 20 4 2" xfId="27325" xr:uid="{A553874E-7BAE-4DCD-BD6D-481778E14D06}"/>
    <cellStyle name="Separador de milhares 20 4 2 2" xfId="31418" xr:uid="{0D166595-BE35-46A6-8DED-4CDCE59D6017}"/>
    <cellStyle name="Separador de milhares 20 4 3" xfId="30778" xr:uid="{B20D08B9-585E-478B-8D1C-97F30FD3AF54}"/>
    <cellStyle name="Separador de milhares 20 5" xfId="26773" xr:uid="{AF06BEC5-BA73-4154-8B65-ACC5B8C65BF9}"/>
    <cellStyle name="Separador de milhares 20 5 2" xfId="27437" xr:uid="{7731A057-D64F-438D-BF1C-0D1D20D38B00}"/>
    <cellStyle name="Separador de milhares 20 5 2 2" xfId="31530" xr:uid="{5AAC76F3-DDC4-4F99-B9C5-EEFE1AADACB9}"/>
    <cellStyle name="Separador de milhares 20 5 3" xfId="30890" xr:uid="{2C8C51B6-99A0-47AE-9CC3-0070184184C8}"/>
    <cellStyle name="Separador de milhares 20 6" xfId="26906" xr:uid="{22B3424F-5422-4E14-A2A1-B0E8E60298B6}"/>
    <cellStyle name="Separador de milhares 20 6 2" xfId="31003" xr:uid="{C015762C-20DF-41D2-AACC-E95CC5B7D2D5}"/>
    <cellStyle name="Separador de milhares 20 7" xfId="25792" xr:uid="{39E17FAF-14F3-49F6-BE92-3A714727A67D}"/>
    <cellStyle name="Separador de milhares 20 7 2" xfId="30510" xr:uid="{A2CBA4AC-5446-4FD0-B7F2-3D826AD9C0E9}"/>
    <cellStyle name="Separador de milhares 20 8" xfId="27039" xr:uid="{9D2C1E0E-8A29-4223-8BD1-87FB49DBC08E}"/>
    <cellStyle name="Separador de milhares 20 8 2" xfId="31132" xr:uid="{6B7D0FA6-70AB-4711-B1D9-F742D1EC4A32}"/>
    <cellStyle name="Separador de milhares 20 9" xfId="27637" xr:uid="{BA1B4776-2E75-44A9-B3D8-783F187CB55C}"/>
    <cellStyle name="Separador de milhares 21" xfId="400" xr:uid="{7E21A175-148C-40AD-BE3F-1687AE7C5C14}"/>
    <cellStyle name="Separador de milhares 21 2" xfId="300" xr:uid="{F6FA23E3-CFE0-4344-94AA-F6E8586C447F}"/>
    <cellStyle name="Separador de milhares 21 2 2" xfId="23369" xr:uid="{1EA9AFAB-BCAD-48B8-A03C-B8E10CA96CF4}"/>
    <cellStyle name="Separador de milhares 21 2 2 2" xfId="25844" xr:uid="{2C2EE0E8-B78C-4136-932B-0BA9D0FFA7CF}"/>
    <cellStyle name="Separador de milhares 21 2 2 2 2" xfId="30555" xr:uid="{D965DC88-9501-49FD-92AF-AA93DE6F5041}"/>
    <cellStyle name="Separador de milhares 21 2 2 3" xfId="27084" xr:uid="{081A4519-C8BE-4092-82D1-58F7336680BF}"/>
    <cellStyle name="Separador de milhares 21 2 2 3 2" xfId="31177" xr:uid="{A03EAB42-25AF-4A32-998D-0F1746E954FE}"/>
    <cellStyle name="Separador de milhares 21 2 2 4" xfId="30234" xr:uid="{097236C8-209A-4854-BFDE-463676D7DA6F}"/>
    <cellStyle name="Separador de milhares 21 2 3" xfId="26591" xr:uid="{BCE7F7A6-D1C2-4BA2-B0EE-5492E5DA9915}"/>
    <cellStyle name="Separador de milhares 21 2 3 2" xfId="27259" xr:uid="{781AD465-F8C9-4532-AD76-BFF28E45070E}"/>
    <cellStyle name="Separador de milhares 21 2 3 2 2" xfId="31352" xr:uid="{8E833CB7-2EE0-4187-BF42-AE59333F47B2}"/>
    <cellStyle name="Separador de milhares 21 2 3 3" xfId="30712" xr:uid="{EEA1B76C-434C-48FF-8225-88133606D049}"/>
    <cellStyle name="Separador de milhares 21 2 4" xfId="26707" xr:uid="{20BDEFCC-C690-4E44-A4DE-91CF94BD4D3D}"/>
    <cellStyle name="Separador de milhares 21 2 4 2" xfId="27371" xr:uid="{4691B319-917B-40F0-9AF5-8D20E5EA8ADF}"/>
    <cellStyle name="Separador de milhares 21 2 4 2 2" xfId="31464" xr:uid="{B0088C89-4A53-4B6A-838C-8F099D091480}"/>
    <cellStyle name="Separador de milhares 21 2 4 3" xfId="30824" xr:uid="{A039A5F7-4BCB-4F23-AF9D-FFD53B0F8C98}"/>
    <cellStyle name="Separador de milhares 21 2 5" xfId="26841" xr:uid="{6E74FF19-51A3-425C-8958-DDC67503B775}"/>
    <cellStyle name="Separador de milhares 21 2 5 2" xfId="30938" xr:uid="{6762D69A-3D43-4B1D-A0F2-729616F1B2AD}"/>
    <cellStyle name="Separador de milhares 21 2 6" xfId="25725" xr:uid="{58660E8F-2929-490D-9698-C6B9D4B312C1}"/>
    <cellStyle name="Separador de milhares 21 2 6 2" xfId="30443" xr:uid="{D605A253-4F62-47F7-88D6-EF96FDF23666}"/>
    <cellStyle name="Separador de milhares 21 2 7" xfId="26972" xr:uid="{2D3B5240-6E48-4E32-8A3F-2051FF9BF587}"/>
    <cellStyle name="Separador de milhares 21 2 7 2" xfId="31065" xr:uid="{EE51ECF1-3C4D-4159-860C-FA8263BBE98F}"/>
    <cellStyle name="Separador de milhares 21 2 8" xfId="27572" xr:uid="{69111EDC-FB3B-4BE3-A81C-FC14EACBADCA}"/>
    <cellStyle name="Separador de milhares 21 3" xfId="23368" xr:uid="{44B85319-DAA2-47AF-82E3-7CF766ADD2A9}"/>
    <cellStyle name="Separador de milhares 21 3 2" xfId="25911" xr:uid="{B9721673-2528-4D51-8B7C-3D00E82EF6A5}"/>
    <cellStyle name="Separador de milhares 21 3 2 2" xfId="30622" xr:uid="{8261C838-EADE-4768-9C86-0FA68EE591BD}"/>
    <cellStyle name="Separador de milhares 21 3 3" xfId="27151" xr:uid="{7F1A624B-479A-4F9A-A616-7AB050EA5C37}"/>
    <cellStyle name="Separador de milhares 21 3 3 2" xfId="31244" xr:uid="{56225151-0468-4B91-95F6-313505546142}"/>
    <cellStyle name="Separador de milhares 21 3 4" xfId="30233" xr:uid="{43F66C66-CEE7-49DC-8708-B41756B070C2}"/>
    <cellStyle name="Separador de milhares 21 4" xfId="26658" xr:uid="{3AF87334-519B-4792-A45B-E5CAA4104C6B}"/>
    <cellStyle name="Separador de milhares 21 4 2" xfId="27326" xr:uid="{28DB3BEB-9035-4E34-BD3A-CAE6AA48FB03}"/>
    <cellStyle name="Separador de milhares 21 4 2 2" xfId="31419" xr:uid="{607E19F6-1430-4FFC-867C-0C4CA091061A}"/>
    <cellStyle name="Separador de milhares 21 4 3" xfId="30779" xr:uid="{E5A5602E-260F-422D-89C8-3510A366E7DA}"/>
    <cellStyle name="Separador de milhares 21 5" xfId="26774" xr:uid="{18A2ADAE-F88B-4694-B995-9C17AB6B7E06}"/>
    <cellStyle name="Separador de milhares 21 5 2" xfId="27438" xr:uid="{DBB87B5A-3B9F-4572-9F8C-86DCC529C9FA}"/>
    <cellStyle name="Separador de milhares 21 5 2 2" xfId="31531" xr:uid="{86DC112C-B717-4D2F-9B1E-00EE0AE5C0CF}"/>
    <cellStyle name="Separador de milhares 21 5 3" xfId="30891" xr:uid="{E5C2223C-A5B2-47D4-869E-1F54667C2940}"/>
    <cellStyle name="Separador de milhares 21 6" xfId="26907" xr:uid="{D6034103-3DA6-4F7E-A11F-5F96339ED2DF}"/>
    <cellStyle name="Separador de milhares 21 6 2" xfId="31004" xr:uid="{F8405C4E-5061-4816-BB69-15316B3B2FDF}"/>
    <cellStyle name="Separador de milhares 21 7" xfId="25793" xr:uid="{B205CB85-4128-4BA8-8360-562A7D501587}"/>
    <cellStyle name="Separador de milhares 21 7 2" xfId="30511" xr:uid="{E91A4D01-CEB8-41C2-9063-FC01BBBC8AF6}"/>
    <cellStyle name="Separador de milhares 21 8" xfId="27040" xr:uid="{FEB2678E-1C1F-453E-AFE5-9DA05F2F89F7}"/>
    <cellStyle name="Separador de milhares 21 8 2" xfId="31133" xr:uid="{6140015A-FC77-4EDC-B72B-A7F62A8BC1D7}"/>
    <cellStyle name="Separador de milhares 21 9" xfId="27638" xr:uid="{14D0D82F-78B7-43CB-8125-133A6A263B19}"/>
    <cellStyle name="Separador de milhares 22" xfId="401" xr:uid="{D258ABDA-64E8-4B15-BB5C-45F1A2D164FA}"/>
    <cellStyle name="Separador de milhares 22 2" xfId="301" xr:uid="{ABCB734C-447B-4DC1-B96D-6A7E9EFF7720}"/>
    <cellStyle name="Separador de milhares 22 2 2" xfId="25845" xr:uid="{2BB4D8C0-08FE-45AF-80BE-F0A25DBEA042}"/>
    <cellStyle name="Separador de milhares 22 2 2 2" xfId="27085" xr:uid="{B2F68971-CF1C-44D3-AAE6-A0846384B54F}"/>
    <cellStyle name="Separador de milhares 22 2 2 2 2" xfId="31178" xr:uid="{A6CD1BE9-2B0F-4BB7-96D5-DC9F5C472DA6}"/>
    <cellStyle name="Separador de milhares 22 2 2 3" xfId="30556" xr:uid="{84D98603-BDF7-4949-B761-70F64D4D85CD}"/>
    <cellStyle name="Separador de milhares 22 2 3" xfId="26592" xr:uid="{49DAF4F4-DC52-40C1-8E93-70D11DD241E4}"/>
    <cellStyle name="Separador de milhares 22 2 3 2" xfId="27260" xr:uid="{638573E2-E448-412C-8B5D-9EABB6B75D8A}"/>
    <cellStyle name="Separador de milhares 22 2 3 2 2" xfId="31353" xr:uid="{B29BE701-76F0-4D4D-9CE2-DA35A4AA57A8}"/>
    <cellStyle name="Separador de milhares 22 2 3 3" xfId="30713" xr:uid="{A0F5E853-B09A-4FDD-879A-6E8712B64550}"/>
    <cellStyle name="Separador de milhares 22 2 4" xfId="26708" xr:uid="{337B1CEB-1606-4F43-AEFB-832C4CE55C4A}"/>
    <cellStyle name="Separador de milhares 22 2 4 2" xfId="27372" xr:uid="{3AF1EA2B-2513-4845-BF0A-90E785DC128A}"/>
    <cellStyle name="Separador de milhares 22 2 4 2 2" xfId="31465" xr:uid="{1937E3FC-9C3A-4162-A45B-74E5F4935EF3}"/>
    <cellStyle name="Separador de milhares 22 2 4 3" xfId="30825" xr:uid="{F997BE3A-DFFF-474D-8535-9B239800B85B}"/>
    <cellStyle name="Separador de milhares 22 2 5" xfId="26842" xr:uid="{51AA3B9B-7027-45D2-A9C4-330E97FE6F32}"/>
    <cellStyle name="Separador de milhares 22 2 5 2" xfId="30939" xr:uid="{64538FD8-D88B-43DA-9607-D3BF7B805AA4}"/>
    <cellStyle name="Separador de milhares 22 2 6" xfId="25726" xr:uid="{79E9FF10-56E7-42EF-B7A7-A61FF40C5078}"/>
    <cellStyle name="Separador de milhares 22 2 6 2" xfId="30444" xr:uid="{E00C6C61-8A72-41CA-8099-473C48766F65}"/>
    <cellStyle name="Separador de milhares 22 2 7" xfId="26973" xr:uid="{229F8E16-9867-4C98-AB46-C7B874CDF9AC}"/>
    <cellStyle name="Separador de milhares 22 2 7 2" xfId="31066" xr:uid="{FEEA4E49-468A-46D0-B701-F5A6139F53C5}"/>
    <cellStyle name="Separador de milhares 22 2 8" xfId="27573" xr:uid="{C6023D89-FA16-4D62-B416-A07FDEE1E9AA}"/>
    <cellStyle name="Separador de milhares 22 3" xfId="23370" xr:uid="{E96DBEB7-29F9-4069-B669-F9F5999F9938}"/>
    <cellStyle name="Separador de milhares 22 3 2" xfId="25912" xr:uid="{E9034364-F5D3-42DE-A4B9-B7DF910BEEA1}"/>
    <cellStyle name="Separador de milhares 22 3 2 2" xfId="30623" xr:uid="{EE0AFB9C-E39F-431E-B995-662C9DD746D7}"/>
    <cellStyle name="Separador de milhares 22 3 3" xfId="27152" xr:uid="{260B796A-386F-4B7D-8216-4581745FA54A}"/>
    <cellStyle name="Separador de milhares 22 3 3 2" xfId="31245" xr:uid="{36956BCD-7C99-4660-84C4-9016CC8BB2C2}"/>
    <cellStyle name="Separador de milhares 22 3 4" xfId="30235" xr:uid="{013D7E2A-0954-4167-BFC9-B51A0D2DD2B1}"/>
    <cellStyle name="Separador de milhares 22 4" xfId="26659" xr:uid="{8276876E-4B8C-4045-BC4C-225EA7A750FB}"/>
    <cellStyle name="Separador de milhares 22 4 2" xfId="27327" xr:uid="{687F780D-20FE-4B5B-84D3-94A2A7B4A159}"/>
    <cellStyle name="Separador de milhares 22 4 2 2" xfId="31420" xr:uid="{7A8322AB-F9A6-4068-BF32-898CB75339B8}"/>
    <cellStyle name="Separador de milhares 22 4 3" xfId="30780" xr:uid="{80FEC7CE-5E29-4A87-8C71-E93C0BD698A8}"/>
    <cellStyle name="Separador de milhares 22 5" xfId="26775" xr:uid="{B3F58D48-4418-44DE-8A2F-AE2F903705EC}"/>
    <cellStyle name="Separador de milhares 22 5 2" xfId="27439" xr:uid="{115D7387-90D8-45EC-BCDE-27EED5865D01}"/>
    <cellStyle name="Separador de milhares 22 5 2 2" xfId="31532" xr:uid="{815EFDD0-F3E3-40EE-B838-760452A26A45}"/>
    <cellStyle name="Separador de milhares 22 5 3" xfId="30892" xr:uid="{4077FB14-7EA6-4F1A-A534-88F3532FB0B2}"/>
    <cellStyle name="Separador de milhares 22 6" xfId="26908" xr:uid="{FE38C09B-E981-479B-AAE2-DB155967F8E6}"/>
    <cellStyle name="Separador de milhares 22 6 2" xfId="31005" xr:uid="{5BDEA22A-DCF6-4DB0-BBEE-8EA0E9AA1BB0}"/>
    <cellStyle name="Separador de milhares 22 7" xfId="25794" xr:uid="{1C740C01-A73F-4CF7-94D5-B52BAE23D0C6}"/>
    <cellStyle name="Separador de milhares 22 7 2" xfId="30512" xr:uid="{675C1CCC-73EE-487B-8CB9-512344B15084}"/>
    <cellStyle name="Separador de milhares 22 8" xfId="27041" xr:uid="{87FF0A48-5D6C-4027-ADC2-2A06D1FB3DDD}"/>
    <cellStyle name="Separador de milhares 22 8 2" xfId="31134" xr:uid="{4A6439C8-23B7-410E-BDE6-D29BC2127488}"/>
    <cellStyle name="Separador de milhares 22 9" xfId="27639" xr:uid="{6A676FC0-C284-47EE-927A-4A48CD04616C}"/>
    <cellStyle name="Separador de milhares 23" xfId="402" xr:uid="{1F66A108-E590-4EAF-8FA8-FD89C6502A27}"/>
    <cellStyle name="Separador de milhares 23 2" xfId="302" xr:uid="{AD4800DD-8F84-4B13-9865-1DDF4DF5A7A8}"/>
    <cellStyle name="Separador de milhares 23 2 2" xfId="25846" xr:uid="{EC15F826-F672-4BDD-B220-E47C52E8B892}"/>
    <cellStyle name="Separador de milhares 23 2 2 2" xfId="27086" xr:uid="{1E192E63-5A11-4D4F-8023-A867F2587157}"/>
    <cellStyle name="Separador de milhares 23 2 2 2 2" xfId="31179" xr:uid="{AE5ADA9C-60FB-4158-B6E9-A45EC3BB383C}"/>
    <cellStyle name="Separador de milhares 23 2 2 3" xfId="30557" xr:uid="{1119DCB4-C4FD-4680-ADEE-0F78840525B9}"/>
    <cellStyle name="Separador de milhares 23 2 3" xfId="26593" xr:uid="{229659BC-4172-4E37-A140-ED2BE2927C47}"/>
    <cellStyle name="Separador de milhares 23 2 3 2" xfId="27261" xr:uid="{D4A0C13C-8070-4B5A-81ED-43BCE89140E2}"/>
    <cellStyle name="Separador de milhares 23 2 3 2 2" xfId="31354" xr:uid="{F7EA76AE-1A74-4299-9F63-02FC8CE1A1C0}"/>
    <cellStyle name="Separador de milhares 23 2 3 3" xfId="30714" xr:uid="{5CCEF5E4-1B58-4E5F-9C1C-636998CA7419}"/>
    <cellStyle name="Separador de milhares 23 2 4" xfId="26709" xr:uid="{E2C6D8C3-83B8-46A9-BE53-248A27A4CAAF}"/>
    <cellStyle name="Separador de milhares 23 2 4 2" xfId="27373" xr:uid="{FFB4FCDA-8B84-4726-B403-D96A23D92E9B}"/>
    <cellStyle name="Separador de milhares 23 2 4 2 2" xfId="31466" xr:uid="{131049B6-2A34-4488-9F5B-7F2E3A89DF9C}"/>
    <cellStyle name="Separador de milhares 23 2 4 3" xfId="30826" xr:uid="{32D6A6DC-6583-413D-B3E2-7C02E16E83E4}"/>
    <cellStyle name="Separador de milhares 23 2 5" xfId="26843" xr:uid="{C0FFB590-ADEB-4B19-876F-27885CBC649A}"/>
    <cellStyle name="Separador de milhares 23 2 5 2" xfId="30940" xr:uid="{6BF07806-B1B6-48D8-BC0B-4D08051CBA3F}"/>
    <cellStyle name="Separador de milhares 23 2 6" xfId="25727" xr:uid="{17EF8AD9-BA94-429D-AAF7-4827B1C95AD9}"/>
    <cellStyle name="Separador de milhares 23 2 6 2" xfId="30445" xr:uid="{D2EC9133-D394-4CF4-8B5A-EB7012083AE9}"/>
    <cellStyle name="Separador de milhares 23 2 7" xfId="26974" xr:uid="{9AF7624B-EE12-45AA-A4E4-464DFD1E1BC3}"/>
    <cellStyle name="Separador de milhares 23 2 7 2" xfId="31067" xr:uid="{D24BDBC3-9761-412B-8760-F251D61F777D}"/>
    <cellStyle name="Separador de milhares 23 2 8" xfId="27574" xr:uid="{530BE86C-E62F-43D2-AE63-9B9ED5287E44}"/>
    <cellStyle name="Separador de milhares 23 3" xfId="23371" xr:uid="{34AA2F8B-A74A-4605-865D-C70BCA5023B3}"/>
    <cellStyle name="Separador de milhares 23 3 2" xfId="25913" xr:uid="{8C4B5C97-D89A-4C90-B0B6-CAB60ECFAB66}"/>
    <cellStyle name="Separador de milhares 23 3 2 2" xfId="30624" xr:uid="{C087575D-3F84-468E-A549-377DFD7DD777}"/>
    <cellStyle name="Separador de milhares 23 3 3" xfId="27153" xr:uid="{048AC870-115B-499E-A40A-64524CD4BCFF}"/>
    <cellStyle name="Separador de milhares 23 3 3 2" xfId="31246" xr:uid="{242F3949-54ED-42FE-921D-021C11F847A3}"/>
    <cellStyle name="Separador de milhares 23 3 4" xfId="30236" xr:uid="{121616B5-BF9B-4E24-8E21-6BEA10B69259}"/>
    <cellStyle name="Separador de milhares 23 4" xfId="26660" xr:uid="{6E12FCD0-CE41-4558-91C4-039CBC47555D}"/>
    <cellStyle name="Separador de milhares 23 4 2" xfId="27328" xr:uid="{D17CFF67-93C5-49FF-B86F-16680048CBF5}"/>
    <cellStyle name="Separador de milhares 23 4 2 2" xfId="31421" xr:uid="{483A9A99-24E4-41E6-9C62-2B8CFA887133}"/>
    <cellStyle name="Separador de milhares 23 4 3" xfId="30781" xr:uid="{03068E7A-566B-408A-AF20-74D38971F678}"/>
    <cellStyle name="Separador de milhares 23 5" xfId="26776" xr:uid="{1ACE3CF6-927B-4D3D-92D8-74392C05A88B}"/>
    <cellStyle name="Separador de milhares 23 5 2" xfId="27440" xr:uid="{B69712EA-4E75-4E1F-96AF-4BBD79C70D36}"/>
    <cellStyle name="Separador de milhares 23 5 2 2" xfId="31533" xr:uid="{2656107A-AF26-4C8D-A885-5B9F2196BBE7}"/>
    <cellStyle name="Separador de milhares 23 5 3" xfId="30893" xr:uid="{96752EE3-6B37-44F5-8336-BD5AFD0E7759}"/>
    <cellStyle name="Separador de milhares 23 6" xfId="26909" xr:uid="{8802AE76-E5F8-47FB-A4EF-EBB44471CA5D}"/>
    <cellStyle name="Separador de milhares 23 6 2" xfId="31006" xr:uid="{3ED9531F-E31D-4942-97F9-339C004A978D}"/>
    <cellStyle name="Separador de milhares 23 7" xfId="25795" xr:uid="{FFE49BC2-D8C3-4A9B-AF30-82CE4DD1B0EB}"/>
    <cellStyle name="Separador de milhares 23 7 2" xfId="30513" xr:uid="{96892BE8-0B15-4A72-8B31-A673400FB6E1}"/>
    <cellStyle name="Separador de milhares 23 8" xfId="27042" xr:uid="{5622084C-FA21-4644-B8B3-51A196CC8469}"/>
    <cellStyle name="Separador de milhares 23 8 2" xfId="31135" xr:uid="{E27D3932-3CEF-4986-A530-C9EEC99DBB64}"/>
    <cellStyle name="Separador de milhares 23 9" xfId="27640" xr:uid="{49174E86-4EA6-413D-BFB7-59B2B8839E3F}"/>
    <cellStyle name="Separador de milhares 24" xfId="403" xr:uid="{E82DAB7A-AE22-4AFC-BD47-8238FFB5C2B9}"/>
    <cellStyle name="Separador de milhares 24 2" xfId="303" xr:uid="{BA2FB437-0B5C-46B1-B942-25B7629229F7}"/>
    <cellStyle name="Separador de milhares 24 2 2" xfId="25847" xr:uid="{9CB518FD-7FEE-4955-B840-74D8F010DDB7}"/>
    <cellStyle name="Separador de milhares 24 2 2 2" xfId="27087" xr:uid="{32B46EEB-F9CC-4895-A06E-C5F19AD9BDCB}"/>
    <cellStyle name="Separador de milhares 24 2 2 2 2" xfId="31180" xr:uid="{F4977357-E718-401E-91E4-7C6514CF63BF}"/>
    <cellStyle name="Separador de milhares 24 2 2 3" xfId="30558" xr:uid="{CB943A16-5318-4735-8D34-63A91963EDD1}"/>
    <cellStyle name="Separador de milhares 24 2 3" xfId="26594" xr:uid="{D4A1E8AC-F0A6-42B3-B01A-8EF69648FDA6}"/>
    <cellStyle name="Separador de milhares 24 2 3 2" xfId="27262" xr:uid="{1798F465-301B-4814-A6A9-6C4A5246EF24}"/>
    <cellStyle name="Separador de milhares 24 2 3 2 2" xfId="31355" xr:uid="{CACFBC4E-7946-417B-A037-B2C64DA81D5D}"/>
    <cellStyle name="Separador de milhares 24 2 3 3" xfId="30715" xr:uid="{512409EC-148B-49B9-893C-37631D290D90}"/>
    <cellStyle name="Separador de milhares 24 2 4" xfId="26710" xr:uid="{5535D303-8E01-4E16-87C1-B48592891498}"/>
    <cellStyle name="Separador de milhares 24 2 4 2" xfId="27374" xr:uid="{04F279A6-ACDF-47EC-BC4F-02BA3A20D0B8}"/>
    <cellStyle name="Separador de milhares 24 2 4 2 2" xfId="31467" xr:uid="{FD130A5B-788D-4B04-8E22-FB62AD743655}"/>
    <cellStyle name="Separador de milhares 24 2 4 3" xfId="30827" xr:uid="{BA273706-4DA5-4952-A4FB-169D3CECDC6D}"/>
    <cellStyle name="Separador de milhares 24 2 5" xfId="26844" xr:uid="{8C6C633D-A254-4E22-A3D5-760849ADCF70}"/>
    <cellStyle name="Separador de milhares 24 2 5 2" xfId="30941" xr:uid="{6DD82FF5-5F1B-4F42-9560-FCF71C14723D}"/>
    <cellStyle name="Separador de milhares 24 2 6" xfId="25728" xr:uid="{1C99CAF0-13F7-4C89-A32F-048544D7ECE7}"/>
    <cellStyle name="Separador de milhares 24 2 6 2" xfId="30446" xr:uid="{A7C1CD69-4F4E-42AF-9CB2-AB990C046076}"/>
    <cellStyle name="Separador de milhares 24 2 7" xfId="26975" xr:uid="{D06E0494-E23D-4C54-851D-51B07C02CAE6}"/>
    <cellStyle name="Separador de milhares 24 2 7 2" xfId="31068" xr:uid="{9A1BCB0A-F7CB-44ED-9A26-0E1A929588F4}"/>
    <cellStyle name="Separador de milhares 24 2 8" xfId="27575" xr:uid="{15A2C29E-28E0-4C7A-948F-09823493BD85}"/>
    <cellStyle name="Separador de milhares 24 3" xfId="25914" xr:uid="{E7B42F35-E013-49D9-ACA9-FA28F2681310}"/>
    <cellStyle name="Separador de milhares 24 3 2" xfId="27154" xr:uid="{5BC91851-0976-4ADB-AA7A-EA71419298D9}"/>
    <cellStyle name="Separador de milhares 24 3 2 2" xfId="31247" xr:uid="{D4574217-DCC0-472A-8321-4BD7E7EB0A73}"/>
    <cellStyle name="Separador de milhares 24 3 3" xfId="30625" xr:uid="{32DD5FA5-A570-4290-A33D-5B637FE60918}"/>
    <cellStyle name="Separador de milhares 24 4" xfId="26661" xr:uid="{7FC7C83E-3261-406E-BEB2-B3E391A4E426}"/>
    <cellStyle name="Separador de milhares 24 4 2" xfId="27329" xr:uid="{4FBF4CCD-AF08-40D4-BC81-E380FB2525B8}"/>
    <cellStyle name="Separador de milhares 24 4 2 2" xfId="31422" xr:uid="{683FF01D-1805-480F-8DEB-41AA756D0112}"/>
    <cellStyle name="Separador de milhares 24 4 3" xfId="30782" xr:uid="{DB14DEEE-2873-46C8-AAFD-1099685AC99B}"/>
    <cellStyle name="Separador de milhares 24 5" xfId="26777" xr:uid="{953480BD-C6F3-45E9-9165-094177B59E01}"/>
    <cellStyle name="Separador de milhares 24 5 2" xfId="27441" xr:uid="{E2219BC2-1C80-4729-94E1-C46F2F5B9230}"/>
    <cellStyle name="Separador de milhares 24 5 2 2" xfId="31534" xr:uid="{FE34217B-4871-4CCF-9C3D-65879B982BED}"/>
    <cellStyle name="Separador de milhares 24 5 3" xfId="30894" xr:uid="{C27E4F16-2E74-4361-AE34-10B5E7AF67A1}"/>
    <cellStyle name="Separador de milhares 24 6" xfId="26910" xr:uid="{BBF51BBF-41FD-4ADB-8640-EE18C1B98CC8}"/>
    <cellStyle name="Separador de milhares 24 6 2" xfId="31007" xr:uid="{32C6F7EF-DB9A-481C-979A-5C59DDC061BF}"/>
    <cellStyle name="Separador de milhares 24 7" xfId="25796" xr:uid="{3EA6EDF3-9F42-49BF-9B52-D5A724CE7D79}"/>
    <cellStyle name="Separador de milhares 24 7 2" xfId="30514" xr:uid="{78DB141D-FF3D-42CE-9534-5A5982C03A5C}"/>
    <cellStyle name="Separador de milhares 24 8" xfId="27043" xr:uid="{3E4A6980-DDEC-40F9-AC79-0A9DC58AE8A4}"/>
    <cellStyle name="Separador de milhares 24 8 2" xfId="31136" xr:uid="{0DF7C2F1-9848-4AAB-9BE6-14C7E362C268}"/>
    <cellStyle name="Separador de milhares 24 9" xfId="27641" xr:uid="{08D707F1-3C77-432B-96CF-FEC7B9F33731}"/>
    <cellStyle name="Separador de milhares 25" xfId="404" xr:uid="{8A43B031-628F-4DA6-B612-46A99D99FDFC}"/>
    <cellStyle name="Separador de milhares 25 2" xfId="304" xr:uid="{F354E25C-DFC1-4523-B810-2449724785D1}"/>
    <cellStyle name="Separador de milhares 25 2 2" xfId="25848" xr:uid="{FF3344F2-B01D-4FD3-8ED0-D12ED5C544F3}"/>
    <cellStyle name="Separador de milhares 25 2 2 2" xfId="27088" xr:uid="{8B38D7F8-2763-4F82-AC24-AC5CC14A43E1}"/>
    <cellStyle name="Separador de milhares 25 2 2 2 2" xfId="31181" xr:uid="{5D5DC8FF-6189-451B-82A6-CEE990FF222D}"/>
    <cellStyle name="Separador de milhares 25 2 2 3" xfId="30559" xr:uid="{0E719D05-4BEB-4EEB-B60F-1ACA1A6ADB90}"/>
    <cellStyle name="Separador de milhares 25 2 3" xfId="26595" xr:uid="{DEF073D6-EAF4-4600-BBCE-25C98A10557A}"/>
    <cellStyle name="Separador de milhares 25 2 3 2" xfId="27263" xr:uid="{15BB2C8D-11AE-4F0A-9E26-7D335A5B6F30}"/>
    <cellStyle name="Separador de milhares 25 2 3 2 2" xfId="31356" xr:uid="{D099BC47-3CB5-4EF6-93F0-8356FC65D11A}"/>
    <cellStyle name="Separador de milhares 25 2 3 3" xfId="30716" xr:uid="{0B14A79D-39CE-4300-ADC9-4B27A2CA987D}"/>
    <cellStyle name="Separador de milhares 25 2 4" xfId="26711" xr:uid="{871FCD79-4A29-41BC-8B0B-0A2632FFF6FA}"/>
    <cellStyle name="Separador de milhares 25 2 4 2" xfId="27375" xr:uid="{45EBE536-65F9-43BF-8224-E203350C543E}"/>
    <cellStyle name="Separador de milhares 25 2 4 2 2" xfId="31468" xr:uid="{5241A9A6-0D7E-4AD6-B85E-975638194B4C}"/>
    <cellStyle name="Separador de milhares 25 2 4 3" xfId="30828" xr:uid="{B5B0C980-80C5-46EC-898A-64DC55F9C682}"/>
    <cellStyle name="Separador de milhares 25 2 5" xfId="26845" xr:uid="{942F26C9-1FAB-4699-8985-08377CD2BE92}"/>
    <cellStyle name="Separador de milhares 25 2 5 2" xfId="30942" xr:uid="{28F8D16A-3B20-41D4-B565-53BA294F1616}"/>
    <cellStyle name="Separador de milhares 25 2 6" xfId="25729" xr:uid="{53F10B66-AF16-44FB-8072-0A8DA0199F17}"/>
    <cellStyle name="Separador de milhares 25 2 6 2" xfId="30447" xr:uid="{538B495F-7AC2-4F72-B889-5343E1E37153}"/>
    <cellStyle name="Separador de milhares 25 2 7" xfId="26976" xr:uid="{F19BD079-666F-422E-B7D1-F120FB5990CC}"/>
    <cellStyle name="Separador de milhares 25 2 7 2" xfId="31069" xr:uid="{9847AEC0-57C3-4B3E-818F-D1686E62C68F}"/>
    <cellStyle name="Separador de milhares 25 2 8" xfId="27576" xr:uid="{DC0B0227-EE45-419B-8E62-8BB32E0A7270}"/>
    <cellStyle name="Separador de milhares 25 3" xfId="23372" xr:uid="{1DC94442-D191-4A54-BF77-090C73963274}"/>
    <cellStyle name="Separador de milhares 25 3 2" xfId="25915" xr:uid="{BE1FAB3B-9719-4190-B6B7-21DAD4BF0FF4}"/>
    <cellStyle name="Separador de milhares 25 3 2 2" xfId="30626" xr:uid="{70465C49-DC4E-4102-A666-96DF0F983B02}"/>
    <cellStyle name="Separador de milhares 25 3 3" xfId="27155" xr:uid="{70259831-6CBF-4E17-A298-6BEB211D9079}"/>
    <cellStyle name="Separador de milhares 25 3 3 2" xfId="31248" xr:uid="{0C3EDC91-1361-4855-A20E-DC920E96B6EB}"/>
    <cellStyle name="Separador de milhares 25 3 4" xfId="30237" xr:uid="{105E75C4-EDFC-4735-BD88-808220120A3C}"/>
    <cellStyle name="Separador de milhares 25 4" xfId="26662" xr:uid="{4E369BE0-FAAA-4A0D-AD5C-3D170B5BCF97}"/>
    <cellStyle name="Separador de milhares 25 4 2" xfId="27330" xr:uid="{4EB974E9-5248-4160-B4B3-AB4224DB1A9D}"/>
    <cellStyle name="Separador de milhares 25 4 2 2" xfId="31423" xr:uid="{4FC9A363-C093-426A-8A49-53CDE01A84FA}"/>
    <cellStyle name="Separador de milhares 25 4 3" xfId="30783" xr:uid="{C456B1EA-430D-4936-85FC-194194B1AB85}"/>
    <cellStyle name="Separador de milhares 25 5" xfId="26778" xr:uid="{E0317C6F-0EB5-48EB-9A63-728576674F09}"/>
    <cellStyle name="Separador de milhares 25 5 2" xfId="27442" xr:uid="{02D3D35D-80BB-498D-AC88-9D75E529A963}"/>
    <cellStyle name="Separador de milhares 25 5 2 2" xfId="31535" xr:uid="{F7A1AB1A-CE94-4B06-98CC-3BD7F3E9A88A}"/>
    <cellStyle name="Separador de milhares 25 5 3" xfId="30895" xr:uid="{5F37187A-0FB3-43DA-9623-D943EF2095FE}"/>
    <cellStyle name="Separador de milhares 25 6" xfId="26911" xr:uid="{0EF2FAA5-5F7E-4642-803D-73C2A3D9E96A}"/>
    <cellStyle name="Separador de milhares 25 6 2" xfId="31008" xr:uid="{0C74143A-3B0A-419B-8B93-B1F6F032A627}"/>
    <cellStyle name="Separador de milhares 25 7" xfId="25797" xr:uid="{C288F1F3-8133-4466-891C-A40D4B072813}"/>
    <cellStyle name="Separador de milhares 25 7 2" xfId="30515" xr:uid="{FDDCC299-4F33-44B7-B77E-3CCA280BEFC9}"/>
    <cellStyle name="Separador de milhares 25 8" xfId="27044" xr:uid="{8FEC3E39-E50E-4305-8686-1147920AAE1C}"/>
    <cellStyle name="Separador de milhares 25 8 2" xfId="31137" xr:uid="{E2227E5B-196E-40B1-96D4-06B089F45A49}"/>
    <cellStyle name="Separador de milhares 25 9" xfId="27642" xr:uid="{44437967-D4AC-46EE-AA55-2E305404EAD6}"/>
    <cellStyle name="Separador de milhares 26" xfId="405" xr:uid="{622A9EA6-0B6D-4CD4-A76C-6660DCAB9C74}"/>
    <cellStyle name="Separador de milhares 26 2" xfId="305" xr:uid="{6E1CE206-242F-49C8-9D7D-4ABAA155F974}"/>
    <cellStyle name="Separador de milhares 26 2 2" xfId="25849" xr:uid="{AE60EC45-5B21-4B74-9DF7-D5B73B1DFD02}"/>
    <cellStyle name="Separador de milhares 26 2 2 2" xfId="27089" xr:uid="{9CB88C20-296A-4559-8E2A-E5438F0CEDEF}"/>
    <cellStyle name="Separador de milhares 26 2 2 2 2" xfId="31182" xr:uid="{BF737477-B247-4F50-8E1C-0F9987EE0439}"/>
    <cellStyle name="Separador de milhares 26 2 2 3" xfId="30560" xr:uid="{DC8C0EF2-4722-4037-BE93-1526532BF68C}"/>
    <cellStyle name="Separador de milhares 26 2 3" xfId="26596" xr:uid="{E3A2FD62-246C-4753-9531-B71EB205C5DA}"/>
    <cellStyle name="Separador de milhares 26 2 3 2" xfId="27264" xr:uid="{5932BE85-0E3E-4A64-B9BF-380F0EAB8787}"/>
    <cellStyle name="Separador de milhares 26 2 3 2 2" xfId="31357" xr:uid="{11322521-377D-43FA-BF9A-415F20E1036E}"/>
    <cellStyle name="Separador de milhares 26 2 3 3" xfId="30717" xr:uid="{596D23CC-2DA4-4166-816D-BB2FDEA16AA7}"/>
    <cellStyle name="Separador de milhares 26 2 4" xfId="26712" xr:uid="{BC12754D-23B8-4EBF-B6D6-8288855CD0EF}"/>
    <cellStyle name="Separador de milhares 26 2 4 2" xfId="27376" xr:uid="{C9DF7D84-ECFE-4430-A4FF-0EC8CB17CFF5}"/>
    <cellStyle name="Separador de milhares 26 2 4 2 2" xfId="31469" xr:uid="{F1ABCAD6-6138-4939-9EF2-06D255161F3B}"/>
    <cellStyle name="Separador de milhares 26 2 4 3" xfId="30829" xr:uid="{B67A0855-2EDF-482C-A02B-F57CA638FC4D}"/>
    <cellStyle name="Separador de milhares 26 2 5" xfId="26846" xr:uid="{2E665600-2FCD-4428-8C3E-97AFBB51CED3}"/>
    <cellStyle name="Separador de milhares 26 2 5 2" xfId="30943" xr:uid="{B9DDB363-8581-418D-B103-922EB22B0990}"/>
    <cellStyle name="Separador de milhares 26 2 6" xfId="25730" xr:uid="{66A81A0E-19DD-4048-977D-78D5708CA8AF}"/>
    <cellStyle name="Separador de milhares 26 2 6 2" xfId="30448" xr:uid="{A696111A-CE14-417E-BEE5-6584F2D01744}"/>
    <cellStyle name="Separador de milhares 26 2 7" xfId="26977" xr:uid="{81B0B0E3-55A8-4344-8A93-6E39E0880A70}"/>
    <cellStyle name="Separador de milhares 26 2 7 2" xfId="31070" xr:uid="{A19F42C3-D45A-4ED6-A282-A6ABD61E2C3B}"/>
    <cellStyle name="Separador de milhares 26 2 8" xfId="27577" xr:uid="{3A9CC619-9355-4B5F-8B8E-495E4BEDDDBD}"/>
    <cellStyle name="Separador de milhares 26 3" xfId="25916" xr:uid="{EEE2C69E-2001-4629-85EA-43E5F3F60535}"/>
    <cellStyle name="Separador de milhares 26 3 2" xfId="27156" xr:uid="{66AB5E4E-F9FC-4336-8107-38FC1EF89651}"/>
    <cellStyle name="Separador de milhares 26 3 2 2" xfId="31249" xr:uid="{1FD3F924-58EC-4511-8E33-076F8AA9D87E}"/>
    <cellStyle name="Separador de milhares 26 3 3" xfId="30627" xr:uid="{F10458A7-221C-4482-A896-3A074F84A58D}"/>
    <cellStyle name="Separador de milhares 26 4" xfId="26663" xr:uid="{A9510555-6206-49E8-85CE-3FAA45AEDD33}"/>
    <cellStyle name="Separador de milhares 26 4 2" xfId="27331" xr:uid="{BA40928D-3CF0-432E-8FFB-D2A6F3015338}"/>
    <cellStyle name="Separador de milhares 26 4 2 2" xfId="31424" xr:uid="{D48786F4-5E2E-4DF3-9DB9-82CFD26E9838}"/>
    <cellStyle name="Separador de milhares 26 4 3" xfId="30784" xr:uid="{4D65D501-513E-4005-AD48-0CA722B06765}"/>
    <cellStyle name="Separador de milhares 26 5" xfId="26779" xr:uid="{879836FF-FE13-4F55-8253-035A8BD3EC60}"/>
    <cellStyle name="Separador de milhares 26 5 2" xfId="27443" xr:uid="{DFBAF5CE-72C4-45F9-9D59-84F16D6B05B6}"/>
    <cellStyle name="Separador de milhares 26 5 2 2" xfId="31536" xr:uid="{02AD2CA6-D59D-451B-8130-B2DA6D7B6CFC}"/>
    <cellStyle name="Separador de milhares 26 5 3" xfId="30896" xr:uid="{209168D9-2610-4130-AE93-A5A38DDCA65A}"/>
    <cellStyle name="Separador de milhares 26 6" xfId="26912" xr:uid="{3A385815-CAF5-41CB-95F4-C682007829AF}"/>
    <cellStyle name="Separador de milhares 26 6 2" xfId="31009" xr:uid="{86ED39B0-F635-4837-BC84-2AC25F0C780A}"/>
    <cellStyle name="Separador de milhares 26 7" xfId="25798" xr:uid="{34CE557B-7F9D-479E-AE47-C2EC40DD5E2A}"/>
    <cellStyle name="Separador de milhares 26 7 2" xfId="30516" xr:uid="{9C87DC5B-7BB3-4FE7-B675-CBE8E9ED76EF}"/>
    <cellStyle name="Separador de milhares 26 8" xfId="27045" xr:uid="{148B08AC-D07B-4C33-8CE5-9B4B4FB293FF}"/>
    <cellStyle name="Separador de milhares 26 8 2" xfId="31138" xr:uid="{FB3DCAE2-49EA-4917-96E9-5FE04C30DFD4}"/>
    <cellStyle name="Separador de milhares 26 9" xfId="27643" xr:uid="{EEEC6944-0732-4330-B83E-BDC4315488AB}"/>
    <cellStyle name="Separador de milhares 27" xfId="406" xr:uid="{819205FA-33C3-4192-9D5F-9A58220A50E3}"/>
    <cellStyle name="Separador de milhares 27 2" xfId="306" xr:uid="{670E64A3-CBBF-4DA8-8D33-236D2141F995}"/>
    <cellStyle name="Separador de milhares 27 2 2" xfId="25850" xr:uid="{C269C67A-56AB-4CD8-8DB5-9DA6637284BE}"/>
    <cellStyle name="Separador de milhares 27 2 2 2" xfId="27090" xr:uid="{7AE8840D-5E44-45DE-9AF5-9B86848DDA9B}"/>
    <cellStyle name="Separador de milhares 27 2 2 2 2" xfId="31183" xr:uid="{9B83D28A-C2CB-4120-85DA-074307C91AE8}"/>
    <cellStyle name="Separador de milhares 27 2 2 3" xfId="30561" xr:uid="{D0F2C554-217B-42B9-8CA1-855978E57FC6}"/>
    <cellStyle name="Separador de milhares 27 2 3" xfId="26597" xr:uid="{2203EDDA-129F-41EB-9257-BCB35AB8C833}"/>
    <cellStyle name="Separador de milhares 27 2 3 2" xfId="27265" xr:uid="{26E0EDFC-08AA-4695-9604-E0EE3889E9C9}"/>
    <cellStyle name="Separador de milhares 27 2 3 2 2" xfId="31358" xr:uid="{0E091CA4-5E9D-4611-8CDC-2D403874667B}"/>
    <cellStyle name="Separador de milhares 27 2 3 3" xfId="30718" xr:uid="{BED187EF-1FCC-4A5D-A63F-F2F2E6C6E0AC}"/>
    <cellStyle name="Separador de milhares 27 2 4" xfId="26713" xr:uid="{3DD178F9-50AD-4AFA-95AC-1F952E750360}"/>
    <cellStyle name="Separador de milhares 27 2 4 2" xfId="27377" xr:uid="{5747D649-DD73-4104-AEDD-89C3E46014C3}"/>
    <cellStyle name="Separador de milhares 27 2 4 2 2" xfId="31470" xr:uid="{EB17F4FF-CDB9-4E6E-8C3E-498CAAE403CA}"/>
    <cellStyle name="Separador de milhares 27 2 4 3" xfId="30830" xr:uid="{F9D507D6-EA57-49B5-937E-AE01C753C15B}"/>
    <cellStyle name="Separador de milhares 27 2 5" xfId="26847" xr:uid="{E4BD7199-1A7B-4ADD-8D0A-AE56D6137D61}"/>
    <cellStyle name="Separador de milhares 27 2 5 2" xfId="30944" xr:uid="{B163A6DC-1B79-4F2D-8334-8C932CAE6D15}"/>
    <cellStyle name="Separador de milhares 27 2 6" xfId="25731" xr:uid="{A3BD2A65-2BB5-43F5-AA95-BD99126124D9}"/>
    <cellStyle name="Separador de milhares 27 2 6 2" xfId="30449" xr:uid="{CC60BF76-1619-4B68-8CE5-12504740003B}"/>
    <cellStyle name="Separador de milhares 27 2 7" xfId="26978" xr:uid="{1CD92DAB-9E94-4C9A-BD9B-94731501BC16}"/>
    <cellStyle name="Separador de milhares 27 2 7 2" xfId="31071" xr:uid="{93E2E401-D900-40AB-B662-44E74FA65DDD}"/>
    <cellStyle name="Separador de milhares 27 2 8" xfId="27578" xr:uid="{D4E10FF8-49DB-41AE-9248-F480CB69EE22}"/>
    <cellStyle name="Separador de milhares 27 3" xfId="25917" xr:uid="{0957C625-C19E-4BF5-BE8B-D4EA2A40B0C0}"/>
    <cellStyle name="Separador de milhares 27 3 2" xfId="27157" xr:uid="{3D5A16DD-1825-4453-851E-2013AE4E5B67}"/>
    <cellStyle name="Separador de milhares 27 3 2 2" xfId="31250" xr:uid="{6144E948-84B7-4DE5-8169-184A1E3B203D}"/>
    <cellStyle name="Separador de milhares 27 3 3" xfId="30628" xr:uid="{DFBDE5D4-BBAB-440E-A0FB-78DDC3344C50}"/>
    <cellStyle name="Separador de milhares 27 4" xfId="26664" xr:uid="{17EDCD5E-9335-452E-8DBD-D419777925FB}"/>
    <cellStyle name="Separador de milhares 27 4 2" xfId="27332" xr:uid="{0423E002-EFD6-4A9B-9427-D50D2C30FC13}"/>
    <cellStyle name="Separador de milhares 27 4 2 2" xfId="31425" xr:uid="{5F6CF31C-F467-4DE5-A59B-72A1C1CB9F1B}"/>
    <cellStyle name="Separador de milhares 27 4 3" xfId="30785" xr:uid="{7A65BB10-9B48-44D6-95B4-067F86E10398}"/>
    <cellStyle name="Separador de milhares 27 5" xfId="26780" xr:uid="{B5187B4D-B9C6-438A-A5CE-CA86238D409B}"/>
    <cellStyle name="Separador de milhares 27 5 2" xfId="27444" xr:uid="{E8FFF92C-9FB6-453F-97CB-BB62D9251617}"/>
    <cellStyle name="Separador de milhares 27 5 2 2" xfId="31537" xr:uid="{FFA9908B-AC8D-4077-A541-1312D8411446}"/>
    <cellStyle name="Separador de milhares 27 5 3" xfId="30897" xr:uid="{C66659CA-3D72-4498-99C1-0AE71582E058}"/>
    <cellStyle name="Separador de milhares 27 6" xfId="26913" xr:uid="{F195982B-40A1-493E-B7D2-17FFCC857CBD}"/>
    <cellStyle name="Separador de milhares 27 6 2" xfId="31010" xr:uid="{EE83D26F-7F79-4EDE-8D24-57B3B2DDAD65}"/>
    <cellStyle name="Separador de milhares 27 7" xfId="25799" xr:uid="{A8831C19-03D1-4544-8DD5-DAA1AFF19803}"/>
    <cellStyle name="Separador de milhares 27 7 2" xfId="30517" xr:uid="{7A48C512-28A4-411C-8F5F-197513CB45AF}"/>
    <cellStyle name="Separador de milhares 27 8" xfId="27046" xr:uid="{5719C91F-057F-4B83-9DE3-7731E97FD8A7}"/>
    <cellStyle name="Separador de milhares 27 8 2" xfId="31139" xr:uid="{056FDF90-19F1-41D0-9AC6-E598CAEC1B56}"/>
    <cellStyle name="Separador de milhares 27 9" xfId="27644" xr:uid="{4401EDD9-D459-46BD-AA90-854E3AA21CAE}"/>
    <cellStyle name="Separador de milhares 28" xfId="407" xr:uid="{64054337-19A4-49A1-9C29-36A317BA0F77}"/>
    <cellStyle name="Separador de milhares 28 2" xfId="307" xr:uid="{ACE54DC4-D304-452A-9158-A953E5A8FCA5}"/>
    <cellStyle name="Separador de milhares 28 2 2" xfId="25851" xr:uid="{7ED6C81B-BCB5-4157-8B41-9A5E834A8C76}"/>
    <cellStyle name="Separador de milhares 28 2 2 2" xfId="27091" xr:uid="{04483EA7-D7DC-438C-920B-CAB77D1DDD89}"/>
    <cellStyle name="Separador de milhares 28 2 2 2 2" xfId="31184" xr:uid="{A903A50A-DFD9-453C-86C0-56061AA16A6A}"/>
    <cellStyle name="Separador de milhares 28 2 2 3" xfId="30562" xr:uid="{BC260E16-2FEA-41FA-96F4-2DA8DC09BA96}"/>
    <cellStyle name="Separador de milhares 28 2 3" xfId="26598" xr:uid="{CE790D6F-B110-464D-945B-B3D5363F654C}"/>
    <cellStyle name="Separador de milhares 28 2 3 2" xfId="27266" xr:uid="{707B64BC-D60E-4FCB-BD57-6716BE480078}"/>
    <cellStyle name="Separador de milhares 28 2 3 2 2" xfId="31359" xr:uid="{5FCFC233-C8E0-4C22-9A50-89931A3B7C60}"/>
    <cellStyle name="Separador de milhares 28 2 3 3" xfId="30719" xr:uid="{222B4C14-BEA1-46F2-9A4D-A89023DC7CE6}"/>
    <cellStyle name="Separador de milhares 28 2 4" xfId="26714" xr:uid="{2606A2E7-FF47-4223-B1B1-4790E36BD549}"/>
    <cellStyle name="Separador de milhares 28 2 4 2" xfId="27378" xr:uid="{0828B3E4-F5DF-44CA-B913-62E7BBB57DB3}"/>
    <cellStyle name="Separador de milhares 28 2 4 2 2" xfId="31471" xr:uid="{D48EBE94-F032-47AB-896B-4464D5E975FD}"/>
    <cellStyle name="Separador de milhares 28 2 4 3" xfId="30831" xr:uid="{111087DC-3862-41EE-92C6-25D92AE8EF4F}"/>
    <cellStyle name="Separador de milhares 28 2 5" xfId="26848" xr:uid="{DEA096BF-0DB4-4CC1-B762-B2164CB09ED1}"/>
    <cellStyle name="Separador de milhares 28 2 5 2" xfId="30945" xr:uid="{14814050-54FF-4314-A66E-31E3D0122436}"/>
    <cellStyle name="Separador de milhares 28 2 6" xfId="25732" xr:uid="{FAAA93BE-09E6-4E18-B5B9-30C4728EDBF6}"/>
    <cellStyle name="Separador de milhares 28 2 6 2" xfId="30450" xr:uid="{B290D30A-1B09-43D6-892C-8190EAC3B9B9}"/>
    <cellStyle name="Separador de milhares 28 2 7" xfId="26979" xr:uid="{EE0CA41F-3131-4FEC-8656-ECB0E265A6CE}"/>
    <cellStyle name="Separador de milhares 28 2 7 2" xfId="31072" xr:uid="{B1A207BC-B778-43D4-B4C0-26FC8E277EB3}"/>
    <cellStyle name="Separador de milhares 28 2 8" xfId="27579" xr:uid="{F2068792-4452-4069-9E55-838DC0CEFBF7}"/>
    <cellStyle name="Separador de milhares 28 3" xfId="23373" xr:uid="{5D21F6DE-13AB-4A09-BE04-C080A877A49F}"/>
    <cellStyle name="Separador de milhares 28 3 2" xfId="25918" xr:uid="{3FCB33E9-E323-4945-8137-8DDBA800A6E7}"/>
    <cellStyle name="Separador de milhares 28 3 2 2" xfId="30629" xr:uid="{15891FA6-D9F0-491C-B4DC-34CCFC8B70CA}"/>
    <cellStyle name="Separador de milhares 28 3 3" xfId="27158" xr:uid="{0641EFCC-F968-42B1-9860-01E8BFC0D777}"/>
    <cellStyle name="Separador de milhares 28 3 3 2" xfId="31251" xr:uid="{178E9129-DAD9-4DFA-A827-BEA94C943A4A}"/>
    <cellStyle name="Separador de milhares 28 3 4" xfId="30238" xr:uid="{0664FB87-81CA-42B2-8455-81857644A38A}"/>
    <cellStyle name="Separador de milhares 28 4" xfId="26665" xr:uid="{60E09CE2-3D34-48B3-8DC9-1EFFBE8D67A0}"/>
    <cellStyle name="Separador de milhares 28 4 2" xfId="27333" xr:uid="{8CA512A3-086E-46B3-A5EB-B0805F394E30}"/>
    <cellStyle name="Separador de milhares 28 4 2 2" xfId="31426" xr:uid="{18B4BB82-3F95-47DE-B8FE-F2B4AF7E93F5}"/>
    <cellStyle name="Separador de milhares 28 4 3" xfId="30786" xr:uid="{A55C8E3B-420C-4F73-98E3-60245D3BB3AC}"/>
    <cellStyle name="Separador de milhares 28 5" xfId="26781" xr:uid="{050B6729-136F-4087-B859-90277441DF49}"/>
    <cellStyle name="Separador de milhares 28 5 2" xfId="27445" xr:uid="{291128C3-8284-4BEF-BBD4-8DAE7BCA94B1}"/>
    <cellStyle name="Separador de milhares 28 5 2 2" xfId="31538" xr:uid="{11BD6841-1472-4CD5-9E2B-190D0346EDEC}"/>
    <cellStyle name="Separador de milhares 28 5 3" xfId="30898" xr:uid="{C7CF8BC6-888F-48A5-B5E7-D723DA6A6548}"/>
    <cellStyle name="Separador de milhares 28 6" xfId="26914" xr:uid="{4E8E6B27-1CD8-4F38-AF53-F1D16BB3B039}"/>
    <cellStyle name="Separador de milhares 28 6 2" xfId="31011" xr:uid="{357625B9-63AC-471B-9FD2-2B30F54BC592}"/>
    <cellStyle name="Separador de milhares 28 7" xfId="25800" xr:uid="{E09BC3F3-1132-4071-911D-A54C111A86F8}"/>
    <cellStyle name="Separador de milhares 28 7 2" xfId="30518" xr:uid="{3C8D8280-A69A-45CB-8051-AD616DF25F03}"/>
    <cellStyle name="Separador de milhares 28 8" xfId="27047" xr:uid="{ED04D90D-DE3A-42D8-BADB-CCF4E9B6A370}"/>
    <cellStyle name="Separador de milhares 28 8 2" xfId="31140" xr:uid="{626D128B-A002-42A3-9C6D-92A2B6C4C547}"/>
    <cellStyle name="Separador de milhares 28 9" xfId="27645" xr:uid="{9C3B2CC4-015B-49D9-BC28-D378D5F77349}"/>
    <cellStyle name="Separador de milhares 29" xfId="408" xr:uid="{C335F9E4-0FF4-4E7E-BAFF-930768DA184D}"/>
    <cellStyle name="Separador de milhares 29 2" xfId="308" xr:uid="{3DCFED15-24DA-47CD-A3C1-2EC11959765D}"/>
    <cellStyle name="Separador de milhares 29 2 2" xfId="25852" xr:uid="{F178B5BD-A608-4F31-975A-930FF08CF843}"/>
    <cellStyle name="Separador de milhares 29 2 2 2" xfId="27092" xr:uid="{0E4EC670-37DA-4E1F-82A8-FCBD8A549752}"/>
    <cellStyle name="Separador de milhares 29 2 2 2 2" xfId="31185" xr:uid="{4AC611AE-82F9-4A95-9B03-0DD0E4515983}"/>
    <cellStyle name="Separador de milhares 29 2 2 3" xfId="30563" xr:uid="{81AD3A3F-B39D-4E1A-B041-60ABC4653538}"/>
    <cellStyle name="Separador de milhares 29 2 3" xfId="26599" xr:uid="{940F36AA-9E71-4FDA-BCED-25F38D4B0674}"/>
    <cellStyle name="Separador de milhares 29 2 3 2" xfId="27267" xr:uid="{E3E1BD92-4278-4165-9647-974CF2B4B619}"/>
    <cellStyle name="Separador de milhares 29 2 3 2 2" xfId="31360" xr:uid="{7813035A-3AB8-4A6B-849A-522A075990C4}"/>
    <cellStyle name="Separador de milhares 29 2 3 3" xfId="30720" xr:uid="{8A3D0B87-C22E-4A78-8F31-286E1351E667}"/>
    <cellStyle name="Separador de milhares 29 2 4" xfId="26715" xr:uid="{9D37DF56-BCD4-45E6-99C2-18C238201128}"/>
    <cellStyle name="Separador de milhares 29 2 4 2" xfId="27379" xr:uid="{DA192C62-FA2A-4C34-BA7E-85104FD3B3ED}"/>
    <cellStyle name="Separador de milhares 29 2 4 2 2" xfId="31472" xr:uid="{408051BA-06BD-4A87-A83F-59B77AD08F65}"/>
    <cellStyle name="Separador de milhares 29 2 4 3" xfId="30832" xr:uid="{561C64A5-2002-456F-966B-327E30D0E1F1}"/>
    <cellStyle name="Separador de milhares 29 2 5" xfId="26849" xr:uid="{E9409944-7259-44C1-9712-BF573454E9D7}"/>
    <cellStyle name="Separador de milhares 29 2 5 2" xfId="30946" xr:uid="{C43FB9A3-D264-404C-9B5A-215DCD572A9C}"/>
    <cellStyle name="Separador de milhares 29 2 6" xfId="25733" xr:uid="{AF812DED-AD63-4D18-AD0D-5523D53A5467}"/>
    <cellStyle name="Separador de milhares 29 2 6 2" xfId="30451" xr:uid="{018B7940-51C3-4AB2-81FD-9F4C6E63A3B7}"/>
    <cellStyle name="Separador de milhares 29 2 7" xfId="26980" xr:uid="{79C66F4F-390B-4037-A182-406CA57CE6B6}"/>
    <cellStyle name="Separador de milhares 29 2 7 2" xfId="31073" xr:uid="{75D73419-9E16-4DA6-A9D2-92AD1B50445A}"/>
    <cellStyle name="Separador de milhares 29 2 8" xfId="27580" xr:uid="{159172B7-4E87-4FBA-A65D-28672315B4A1}"/>
    <cellStyle name="Separador de milhares 29 3" xfId="25919" xr:uid="{E1405E49-D619-4A9C-90ED-2D1B9F6D218A}"/>
    <cellStyle name="Separador de milhares 29 3 2" xfId="27159" xr:uid="{37FDA74F-C0A7-44C6-8A10-B81E359CC99E}"/>
    <cellStyle name="Separador de milhares 29 3 2 2" xfId="31252" xr:uid="{EF1FFBF3-80B1-445A-B315-D0B03E99E2CD}"/>
    <cellStyle name="Separador de milhares 29 3 3" xfId="30630" xr:uid="{A1E7449D-CD8E-4B15-8909-0F91F279A00B}"/>
    <cellStyle name="Separador de milhares 29 4" xfId="26666" xr:uid="{6A88DE8F-AAAE-44F9-B500-BAF1C73E5A84}"/>
    <cellStyle name="Separador de milhares 29 4 2" xfId="27334" xr:uid="{BFA34FF8-0712-4D2E-BBD7-6F2764527147}"/>
    <cellStyle name="Separador de milhares 29 4 2 2" xfId="31427" xr:uid="{F36C4ED0-17E0-442B-BD93-AF5962438479}"/>
    <cellStyle name="Separador de milhares 29 4 3" xfId="30787" xr:uid="{7D8F86D3-E795-4436-A5AE-0AF4885844BA}"/>
    <cellStyle name="Separador de milhares 29 5" xfId="26782" xr:uid="{2908067D-B517-4DD4-82DE-95F14E701EAC}"/>
    <cellStyle name="Separador de milhares 29 5 2" xfId="27446" xr:uid="{8ACCD248-AC77-4FEB-A824-FD88589B59B4}"/>
    <cellStyle name="Separador de milhares 29 5 2 2" xfId="31539" xr:uid="{80252AAF-6E38-4CB4-8845-C3F72A28B39E}"/>
    <cellStyle name="Separador de milhares 29 5 3" xfId="30899" xr:uid="{A55DC0B4-8758-4887-831C-6A6B72D84608}"/>
    <cellStyle name="Separador de milhares 29 6" xfId="26915" xr:uid="{BE053960-A231-4CA4-8C43-FE833A455CAA}"/>
    <cellStyle name="Separador de milhares 29 6 2" xfId="31012" xr:uid="{BC9230D9-4022-4591-B0B9-22E5463111E6}"/>
    <cellStyle name="Separador de milhares 29 7" xfId="25801" xr:uid="{F5EA6EF3-E613-47AF-AD39-DDB81C0CAAE9}"/>
    <cellStyle name="Separador de milhares 29 7 2" xfId="30519" xr:uid="{815DAF77-B6CE-4B08-92AE-C65D9280EB33}"/>
    <cellStyle name="Separador de milhares 29 8" xfId="27048" xr:uid="{CA3FEEFA-5D8F-4751-80C4-3088D503E093}"/>
    <cellStyle name="Separador de milhares 29 8 2" xfId="31141" xr:uid="{55510368-D337-4389-93FF-82DEE85DB47E}"/>
    <cellStyle name="Separador de milhares 29 9" xfId="27646" xr:uid="{3C5EB7B2-6A9B-4A38-B377-1250C9E93065}"/>
    <cellStyle name="Separador de milhares 3" xfId="309" xr:uid="{925668FC-78E9-4107-A91D-CFCCE60EB4E5}"/>
    <cellStyle name="Separador de milhares 3 10" xfId="23374" xr:uid="{78404761-3202-4B40-B693-B80505F3C895}"/>
    <cellStyle name="Separador de milhares 3 10 2" xfId="30239" xr:uid="{1661E983-4C3F-42E6-ABD1-55EA83434289}"/>
    <cellStyle name="Separador de milhares 3 11" xfId="25679" xr:uid="{5F7D8140-0EB7-49AA-A980-A336FAB324A2}"/>
    <cellStyle name="Separador de milhares 3 11 2" xfId="30400" xr:uid="{2BB7BBAF-836C-46DF-B254-32CF3C8170DE}"/>
    <cellStyle name="Separador de milhares 3 12" xfId="25734" xr:uid="{BBA557B6-9BBB-4E22-AC8E-40A9A52AC57F}"/>
    <cellStyle name="Separador de milhares 3 12 2" xfId="30452" xr:uid="{A88C64C3-81E2-48A6-A672-AF28F73CE79F}"/>
    <cellStyle name="Separador de milhares 3 13" xfId="26981" xr:uid="{35DA0800-4DD7-4BD3-8CE3-26962E5975A9}"/>
    <cellStyle name="Separador de milhares 3 13 2" xfId="31074" xr:uid="{75E3C69E-C8B8-450A-A215-CC07892CBC0A}"/>
    <cellStyle name="Separador de milhares 3 14" xfId="27581" xr:uid="{9AF0B309-4A11-433D-B802-4E167F1C69C3}"/>
    <cellStyle name="Separador de milhares 3 2" xfId="310" xr:uid="{68A700E0-B57F-4A9D-996B-40E6DB1FCABD}"/>
    <cellStyle name="Separador de milhares 3 2 2" xfId="311" xr:uid="{B5A5BDEF-49F0-4179-8605-F60BDF2A5F37}"/>
    <cellStyle name="Separador de milhares 3 2 2 2" xfId="23376" xr:uid="{FC683D1D-D313-4ECF-A3B0-C5E2E1B14477}"/>
    <cellStyle name="Separador de milhares 3 2 2 2 2" xfId="30241" xr:uid="{7A7D15A4-CAE1-48E2-A616-585DDEB5D6A9}"/>
    <cellStyle name="Separador de milhares 3 2 2 3" xfId="25736" xr:uid="{A3DFE623-6244-4E97-9460-C87DF87367A6}"/>
    <cellStyle name="Separador de milhares 3 2 2 3 2" xfId="30454" xr:uid="{46DD5DED-E02C-4FFF-8622-6D738E761F15}"/>
    <cellStyle name="Separador de milhares 3 2 2 4" xfId="26983" xr:uid="{3E384771-5F79-4BDE-AF32-F9911268E914}"/>
    <cellStyle name="Separador de milhares 3 2 2 4 2" xfId="31076" xr:uid="{9F670C3C-78BE-4FB7-ABEE-2DE343728A7C}"/>
    <cellStyle name="Separador de milhares 3 2 2 5" xfId="27583" xr:uid="{4391EFD8-A6BB-47AE-99C8-BB2526DFD040}"/>
    <cellStyle name="Separador de milhares 3 2 3" xfId="23375" xr:uid="{EB499049-CA7C-4867-B73E-5BC83A61BF35}"/>
    <cellStyle name="Separador de milhares 3 2 3 2" xfId="25854" xr:uid="{0F5B5A85-8DCD-457B-921D-8406CF4E2696}"/>
    <cellStyle name="Separador de milhares 3 2 3 2 2" xfId="30565" xr:uid="{BA7CF5E8-A751-4D58-B4A2-4132D1562097}"/>
    <cellStyle name="Separador de milhares 3 2 3 3" xfId="27094" xr:uid="{9260C037-2E6F-4205-A593-9CC08F01CBE8}"/>
    <cellStyle name="Separador de milhares 3 2 3 3 2" xfId="31187" xr:uid="{B163AE26-185A-4819-90DD-F5915985409D}"/>
    <cellStyle name="Separador de milhares 3 2 3 4" xfId="30240" xr:uid="{DF9CE789-03AC-40BD-B7AF-F7A8ABB24B6A}"/>
    <cellStyle name="Separador de milhares 3 2 4" xfId="26601" xr:uid="{5A66CF3E-9D8B-4E80-A106-902878F36E21}"/>
    <cellStyle name="Separador de milhares 3 2 4 2" xfId="27269" xr:uid="{51D3724A-00BA-4C42-BC3C-D3DC866745CD}"/>
    <cellStyle name="Separador de milhares 3 2 4 2 2" xfId="31362" xr:uid="{8F5481F9-FF99-44AC-A964-D0230CBCE457}"/>
    <cellStyle name="Separador de milhares 3 2 4 3" xfId="30722" xr:uid="{1048C4F7-153C-488B-ADFD-B59846692282}"/>
    <cellStyle name="Separador de milhares 3 2 5" xfId="26717" xr:uid="{003ABDA4-02C8-4A30-9B0D-AD8B65A87F62}"/>
    <cellStyle name="Separador de milhares 3 2 5 2" xfId="27381" xr:uid="{DA25B832-4EB7-44D0-B261-A3AE954CF7B0}"/>
    <cellStyle name="Separador de milhares 3 2 5 2 2" xfId="31474" xr:uid="{81DD6014-4D01-42AF-9FBE-3AD19F46D00E}"/>
    <cellStyle name="Separador de milhares 3 2 5 3" xfId="30834" xr:uid="{320FBF9B-836A-4ADC-A592-E6F4DEDB52D4}"/>
    <cellStyle name="Separador de milhares 3 2 6" xfId="26850" xr:uid="{FC32453B-15DB-4E4B-A243-B65BC8BE770C}"/>
    <cellStyle name="Separador de milhares 3 2 6 2" xfId="30947" xr:uid="{F303E567-0198-40D2-B8B8-9E530ED1A005}"/>
    <cellStyle name="Separador de milhares 3 2 7" xfId="25735" xr:uid="{32498E82-2183-47CB-B780-8D1A08F3C73B}"/>
    <cellStyle name="Separador de milhares 3 2 7 2" xfId="30453" xr:uid="{9FD26F27-D0A7-4474-92EA-D4DF3B6E5842}"/>
    <cellStyle name="Separador de milhares 3 2 8" xfId="26982" xr:uid="{54EBAE08-68BF-4AAE-88B1-3131D633E787}"/>
    <cellStyle name="Separador de milhares 3 2 8 2" xfId="31075" xr:uid="{3973FDD0-C4C8-413B-A226-286B9F19EFFC}"/>
    <cellStyle name="Separador de milhares 3 2 9" xfId="27582" xr:uid="{0179D5A4-467A-4D42-95F7-83A50C8E3277}"/>
    <cellStyle name="Separador de milhares 3 3" xfId="23377" xr:uid="{0AE927A0-A23B-498E-83DD-A52B1C2D1CCE}"/>
    <cellStyle name="Separador de milhares 3 3 2" xfId="23378" xr:uid="{63571ABA-C4C9-4366-B3EC-BCFDBF384A20}"/>
    <cellStyle name="Separador de milhares 3 3 2 2" xfId="26676" xr:uid="{C1895E30-5517-40BB-9C93-2191DDB18312}"/>
    <cellStyle name="Separador de milhares 3 3 2 2 2" xfId="30793" xr:uid="{5A5076D0-CDB7-471E-8DC0-B7C5D42F676C}"/>
    <cellStyle name="Separador de milhares 3 3 2 3" xfId="27340" xr:uid="{DEC59EB4-60A1-4958-A001-9299B06BC902}"/>
    <cellStyle name="Separador de milhares 3 3 2 3 2" xfId="31433" xr:uid="{3478758B-698E-4521-B8D1-D3AEF926FA8D}"/>
    <cellStyle name="Separador de milhares 3 3 2 4" xfId="30243" xr:uid="{0A028E18-35A5-4DDF-BF15-9E5B3214D21C}"/>
    <cellStyle name="Separador de milhares 3 3 3" xfId="26788" xr:uid="{8BEB870D-2031-47FF-B2F4-9284FBCB294B}"/>
    <cellStyle name="Separador de milhares 3 3 3 2" xfId="27452" xr:uid="{3C0F4EE2-5EE2-492E-A4D5-BD6B5DD3FC7A}"/>
    <cellStyle name="Separador de milhares 3 3 3 2 2" xfId="31545" xr:uid="{CA2CF090-D523-488A-9411-F2B5B4FC40B2}"/>
    <cellStyle name="Separador de milhares 3 3 3 3" xfId="30905" xr:uid="{59C68F09-FDF9-48D2-84C1-B94A2343BD9A}"/>
    <cellStyle name="Separador de milhares 3 3 4" xfId="25853" xr:uid="{15A19C9E-9B67-49EB-B208-948F9369E8D3}"/>
    <cellStyle name="Separador de milhares 3 3 4 2" xfId="30564" xr:uid="{5B6E2739-EEC8-426F-8601-DE5ECA5EAF6D}"/>
    <cellStyle name="Separador de milhares 3 3 5" xfId="27093" xr:uid="{10FB8F1F-0CAF-430B-80AF-1F5B701D4438}"/>
    <cellStyle name="Separador de milhares 3 3 5 2" xfId="31186" xr:uid="{71E46383-7CE5-4A1C-BDB3-EE65F04AAC68}"/>
    <cellStyle name="Separador de milhares 3 3 6" xfId="30242" xr:uid="{1AE2EC8D-1469-4EED-8A4A-0CEB0C2C14FD}"/>
    <cellStyle name="Separador de milhares 3 4" xfId="23379" xr:uid="{BBF2B430-135B-4218-AF2B-C27F2E7D3DFB}"/>
    <cellStyle name="Separador de milhares 3 4 2" xfId="23380" xr:uid="{AA815677-569C-448B-9DF2-6444E8D32A44}"/>
    <cellStyle name="Separador de milhares 3 4 2 2" xfId="23381" xr:uid="{2C286C8F-E783-4DD5-B55C-30DA12807812}"/>
    <cellStyle name="Separador de milhares 3 4 2 2 2" xfId="23382" xr:uid="{F3D74D20-6AA4-4788-9783-A05E80B25F09}"/>
    <cellStyle name="Separador de milhares 3 4 2 2 2 2" xfId="30247" xr:uid="{0F7F400F-DA38-4AD1-96D5-8A1678AE8461}"/>
    <cellStyle name="Separador de milhares 3 4 2 2 3" xfId="30246" xr:uid="{6BC191A9-4A4E-4D06-B43F-CDE383A6E934}"/>
    <cellStyle name="Separador de milhares 3 4 2 3" xfId="23383" xr:uid="{418EF5BC-AC0C-48CA-9CD8-50362BDCF71A}"/>
    <cellStyle name="Separador de milhares 3 4 2 3 2" xfId="30248" xr:uid="{6A6F1E17-F781-496B-B16D-FAA791E8D1CE}"/>
    <cellStyle name="Separador de milhares 3 4 2 4" xfId="26808" xr:uid="{41FAD11B-0CD6-46B0-B7AC-2F9D044D0BAD}"/>
    <cellStyle name="Separador de milhares 3 4 2 4 2" xfId="30907" xr:uid="{F34DA41F-A3E8-48C2-9FD4-7D40F35A5B30}"/>
    <cellStyle name="Separador de milhares 3 4 2 5" xfId="27454" xr:uid="{18A2D117-1B07-4DB8-9420-6B65C72EC839}"/>
    <cellStyle name="Separador de milhares 3 4 2 5 2" xfId="31547" xr:uid="{93D9765C-354A-4103-98F4-10287F56FAB8}"/>
    <cellStyle name="Separador de milhares 3 4 2 6" xfId="30245" xr:uid="{7A706E64-3BEF-4B74-9939-DEA9B6F84A2E}"/>
    <cellStyle name="Separador de milhares 3 4 3" xfId="23384" xr:uid="{94AEF385-1A9C-480D-8416-CA4262631066}"/>
    <cellStyle name="Separador de milhares 3 4 3 2" xfId="23385" xr:uid="{3C578A72-F0A1-435D-A615-7A2649265B2F}"/>
    <cellStyle name="Separador de milhares 3 4 3 2 2" xfId="30250" xr:uid="{3DF73448-BF33-49D7-889D-0A151CF3D829}"/>
    <cellStyle name="Separador de milhares 3 4 3 3" xfId="30249" xr:uid="{462FF6AE-50A2-4EB1-8464-02BC51478908}"/>
    <cellStyle name="Separador de milhares 3 4 4" xfId="23386" xr:uid="{A062943A-CCDB-44B8-AB10-4019A20605B2}"/>
    <cellStyle name="Separador de milhares 3 4 4 2" xfId="30251" xr:uid="{DE260FA3-07C4-4464-A788-8ECF8373D246}"/>
    <cellStyle name="Separador de milhares 3 4 5" xfId="26531" xr:uid="{4E96F1BB-7C48-467D-89C9-E8CA8A073E6F}"/>
    <cellStyle name="Separador de milhares 3 4 5 2" xfId="30675" xr:uid="{9BFDE8A9-35AC-48AC-A885-7F571D892BE7}"/>
    <cellStyle name="Separador de milhares 3 4 6" xfId="27204" xr:uid="{9857159F-C707-4D2F-9CBF-738D08B2BE92}"/>
    <cellStyle name="Separador de milhares 3 4 6 2" xfId="31297" xr:uid="{258E6B9A-89A9-41AA-B773-8E70F84EFC71}"/>
    <cellStyle name="Separador de milhares 3 4 7" xfId="30244" xr:uid="{CC156757-4365-4D5B-AC8C-08B2B92040CB}"/>
    <cellStyle name="Separador de milhares 3 5" xfId="23387" xr:uid="{40DE7077-9627-4661-9BC0-235C0AD5AA5E}"/>
    <cellStyle name="Separador de milhares 3 5 2" xfId="23388" xr:uid="{08565355-BC53-4596-9968-4AD4ECF90CEA}"/>
    <cellStyle name="Separador de milhares 3 5 2 2" xfId="30253" xr:uid="{748F444B-F4AE-444E-ABB3-A142D2E3A002}"/>
    <cellStyle name="Separador de milhares 3 5 3" xfId="26532" xr:uid="{3B04A5CC-A6A6-4B8F-ACE4-21F97857132D}"/>
    <cellStyle name="Separador de milhares 3 5 3 2" xfId="30676" xr:uid="{C6CF4E67-6BB7-4D00-AEF2-BFBD3815EA15}"/>
    <cellStyle name="Separador de milhares 3 5 4" xfId="27205" xr:uid="{2BD7548F-3BAD-4DC5-87B5-1C67E275F2F7}"/>
    <cellStyle name="Separador de milhares 3 5 4 2" xfId="31298" xr:uid="{E87CFFC8-F7B0-4AB0-8CDF-9637A165E013}"/>
    <cellStyle name="Separador de milhares 3 5 5" xfId="30252" xr:uid="{5AA57D68-510A-43E4-99F6-CEF17A47EDFE}"/>
    <cellStyle name="Separador de milhares 3 6" xfId="23389" xr:uid="{4338E0F9-7443-4BC2-8BBD-252EB67A2C38}"/>
    <cellStyle name="Separador de milhares 3 6 2" xfId="23390" xr:uid="{E309A31F-EC09-4988-94F8-C85150C842DC}"/>
    <cellStyle name="Separador de milhares 3 6 2 2" xfId="30255" xr:uid="{8B751D8C-7785-45D6-8E99-06AE07C68190}"/>
    <cellStyle name="Separador de milhares 3 6 3" xfId="23391" xr:uid="{242FEECE-0DF1-4E02-A76D-F995BE10E8F2}"/>
    <cellStyle name="Separador de milhares 3 6 3 2" xfId="30256" xr:uid="{5DC250FE-FB81-4A56-A8CD-D633945F71EB}"/>
    <cellStyle name="Separador de milhares 3 6 4" xfId="26600" xr:uid="{A57FB0AB-9674-44B5-8F8B-5915ECA96CCE}"/>
    <cellStyle name="Separador de milhares 3 6 4 2" xfId="30721" xr:uid="{9A190A15-FF5B-432E-A2F7-065832B9CE1D}"/>
    <cellStyle name="Separador de milhares 3 6 5" xfId="27268" xr:uid="{F4562C23-40B1-4E04-ACF6-7041381CE052}"/>
    <cellStyle name="Separador de milhares 3 6 5 2" xfId="31361" xr:uid="{C71F7FF9-E3F7-403B-B38F-304D89FA196D}"/>
    <cellStyle name="Separador de milhares 3 6 6" xfId="30254" xr:uid="{404B63D2-53C1-4E34-83A3-CC597EDB16F9}"/>
    <cellStyle name="Separador de milhares 3 7" xfId="23392" xr:uid="{16BAB463-4F73-49D3-B9A9-3F28EAB3E984}"/>
    <cellStyle name="Separador de milhares 3 7 2" xfId="23393" xr:uid="{3893DE71-6FF9-47F0-95D0-FC4D03813920}"/>
    <cellStyle name="Separador de milhares 3 7 2 2" xfId="30258" xr:uid="{F598572E-8E66-4243-A96C-E6AF5CB467DC}"/>
    <cellStyle name="Separador de milhares 3 7 3" xfId="26716" xr:uid="{7128BE77-B8B8-48EF-972E-5C28797B1E11}"/>
    <cellStyle name="Separador de milhares 3 7 3 2" xfId="30833" xr:uid="{090D7D1A-6001-4151-9854-5646FCF53D04}"/>
    <cellStyle name="Separador de milhares 3 7 4" xfId="27380" xr:uid="{EED5AAA2-058F-4C52-9A80-FD3059D473B3}"/>
    <cellStyle name="Separador de milhares 3 7 4 2" xfId="31473" xr:uid="{1623F204-DAB7-4F84-8CED-FAD8B3214A69}"/>
    <cellStyle name="Separador de milhares 3 7 5" xfId="30257" xr:uid="{115A91BF-B16F-4D59-8F56-D7756D7F4DE4}"/>
    <cellStyle name="Separador de milhares 3 8" xfId="23394" xr:uid="{6CD28EC7-7CE4-45CB-A716-09E64382BB46}"/>
    <cellStyle name="Separador de milhares 3 8 2" xfId="23395" xr:uid="{60FA4B34-D58F-4EC8-A49C-8B30D460A291}"/>
    <cellStyle name="Separador de milhares 3 8 2 2" xfId="30260" xr:uid="{45A8BA8A-C841-4494-A1A7-5860D4346A0F}"/>
    <cellStyle name="Separador de milhares 3 8 3" xfId="30259" xr:uid="{B7134978-B41A-485E-B2E5-2C64D6D0F3E0}"/>
    <cellStyle name="Separador de milhares 3 9" xfId="23396" xr:uid="{491C5B7D-9BC8-4AE6-9D0C-3CBB87BA7A50}"/>
    <cellStyle name="Separador de milhares 3 9 2" xfId="30261" xr:uid="{4933F4CA-5F0F-424F-B9F4-334B2630FA23}"/>
    <cellStyle name="Separador de milhares 30" xfId="409" xr:uid="{9E96AADD-F430-4A23-B070-3CF302429D7F}"/>
    <cellStyle name="Separador de milhares 30 2" xfId="312" xr:uid="{70660708-C2B6-4F8D-8F30-CF544A891658}"/>
    <cellStyle name="Separador de milhares 30 2 2" xfId="25855" xr:uid="{2A4D9B9C-2DA2-46E0-988E-909642990017}"/>
    <cellStyle name="Separador de milhares 30 2 2 2" xfId="27095" xr:uid="{359107CD-0012-45E8-A1B9-5A9C2A97C3F8}"/>
    <cellStyle name="Separador de milhares 30 2 2 2 2" xfId="31188" xr:uid="{C4CF128D-E015-47FB-95C4-E2ED60F6701B}"/>
    <cellStyle name="Separador de milhares 30 2 2 3" xfId="30566" xr:uid="{36CA1CE6-B791-4FB0-AB7C-763BCFFEDD97}"/>
    <cellStyle name="Separador de milhares 30 2 3" xfId="26602" xr:uid="{03D50B25-D1CA-4397-8503-D3AF363FAC0B}"/>
    <cellStyle name="Separador de milhares 30 2 3 2" xfId="27270" xr:uid="{1A2EA368-CEE0-4774-9997-D3BDD503DB82}"/>
    <cellStyle name="Separador de milhares 30 2 3 2 2" xfId="31363" xr:uid="{00DE1DAB-F6D9-4188-8990-BA7CB471B9EB}"/>
    <cellStyle name="Separador de milhares 30 2 3 3" xfId="30723" xr:uid="{2825DB96-9A37-4235-9D85-C2CE8FCB96C8}"/>
    <cellStyle name="Separador de milhares 30 2 4" xfId="26718" xr:uid="{D1321987-9FF3-498B-BCC8-ECC1747229B9}"/>
    <cellStyle name="Separador de milhares 30 2 4 2" xfId="27382" xr:uid="{7AE9057A-8C66-46F4-B852-B960ABC9D24A}"/>
    <cellStyle name="Separador de milhares 30 2 4 2 2" xfId="31475" xr:uid="{0BE06EAF-9E2D-4032-BD05-373F7EAB0A9B}"/>
    <cellStyle name="Separador de milhares 30 2 4 3" xfId="30835" xr:uid="{737B943C-E34B-4C45-8108-C27BB297EC3F}"/>
    <cellStyle name="Separador de milhares 30 2 5" xfId="26851" xr:uid="{15E99BFE-55D3-438F-8733-FD3D10675329}"/>
    <cellStyle name="Separador de milhares 30 2 5 2" xfId="30948" xr:uid="{72144BAC-8705-4D0B-88FD-0647262399B4}"/>
    <cellStyle name="Separador de milhares 30 2 6" xfId="25737" xr:uid="{74231451-A980-4AA7-81F5-E504D477984A}"/>
    <cellStyle name="Separador de milhares 30 2 6 2" xfId="30455" xr:uid="{98E17AD8-E4CF-4E5F-A2A4-B9DF380CC09C}"/>
    <cellStyle name="Separador de milhares 30 2 7" xfId="26984" xr:uid="{59115DFD-F50B-4105-A1A3-AB85973930C5}"/>
    <cellStyle name="Separador de milhares 30 2 7 2" xfId="31077" xr:uid="{B5AC3756-6FFB-4F3E-89D1-22A0896CC31C}"/>
    <cellStyle name="Separador de milhares 30 2 8" xfId="27584" xr:uid="{175232AE-2AC8-477D-93AB-EF8D98A9E3E5}"/>
    <cellStyle name="Separador de milhares 30 3" xfId="25920" xr:uid="{D32E1905-928B-447A-B35A-8D391CDAB16E}"/>
    <cellStyle name="Separador de milhares 30 3 2" xfId="27160" xr:uid="{930BE005-596A-4BFC-A934-2978121EC5CF}"/>
    <cellStyle name="Separador de milhares 30 3 2 2" xfId="31253" xr:uid="{39EFF62C-105B-422D-B1E4-60DBB7198DCC}"/>
    <cellStyle name="Separador de milhares 30 3 3" xfId="30631" xr:uid="{DC294095-D7DA-4C60-AEAA-79FBB5C81552}"/>
    <cellStyle name="Separador de milhares 30 4" xfId="26667" xr:uid="{72EDFFBD-3A86-47CB-B033-B8048F1C2EFD}"/>
    <cellStyle name="Separador de milhares 30 4 2" xfId="27335" xr:uid="{AA0F3B5E-6BAB-4514-B979-8E89BB2DF0F8}"/>
    <cellStyle name="Separador de milhares 30 4 2 2" xfId="31428" xr:uid="{63573518-AC1A-42E1-A7F3-10CB7FD2E250}"/>
    <cellStyle name="Separador de milhares 30 4 3" xfId="30788" xr:uid="{02D3A355-A8B1-4994-A039-64BE981617A8}"/>
    <cellStyle name="Separador de milhares 30 5" xfId="26783" xr:uid="{BA87F15F-5F84-40BA-8C3C-929F497096DA}"/>
    <cellStyle name="Separador de milhares 30 5 2" xfId="27447" xr:uid="{D89DC19C-BF24-4B0B-9CE0-F705158FB748}"/>
    <cellStyle name="Separador de milhares 30 5 2 2" xfId="31540" xr:uid="{AA90E281-FFBE-4291-B0EF-BFE6FD531E69}"/>
    <cellStyle name="Separador de milhares 30 5 3" xfId="30900" xr:uid="{E12122B6-C7BA-4669-87CF-182FF818E2D4}"/>
    <cellStyle name="Separador de milhares 30 6" xfId="26916" xr:uid="{4478007A-0802-476D-9E3A-E7008A6DA8DB}"/>
    <cellStyle name="Separador de milhares 30 6 2" xfId="31013" xr:uid="{12BAC68C-9239-450B-92CE-EAE0313B6C9B}"/>
    <cellStyle name="Separador de milhares 30 7" xfId="25802" xr:uid="{32A3FE89-1186-4524-8EC6-E3868E26BF6F}"/>
    <cellStyle name="Separador de milhares 30 7 2" xfId="30520" xr:uid="{04CA1212-584F-4A8C-A9BF-58D7B2FC3594}"/>
    <cellStyle name="Separador de milhares 30 8" xfId="27049" xr:uid="{277BB8EB-D99C-4BD7-8603-3483C64F6150}"/>
    <cellStyle name="Separador de milhares 30 8 2" xfId="31142" xr:uid="{8580D584-4D1C-4F0A-B0ED-F93E6936772F}"/>
    <cellStyle name="Separador de milhares 30 9" xfId="27647" xr:uid="{32E8EC2C-7BB6-41AB-8B03-3AB4D8EE6ED6}"/>
    <cellStyle name="Separador de milhares 31" xfId="410" xr:uid="{0C82AA61-9F89-4ACD-A213-29A7C7F90D3B}"/>
    <cellStyle name="Separador de milhares 31 2" xfId="313" xr:uid="{F2991051-F351-462D-89BC-000482B78756}"/>
    <cellStyle name="Separador de milhares 31 2 2" xfId="25856" xr:uid="{684B0ED7-BBCD-4AB3-88DD-DCA453356C93}"/>
    <cellStyle name="Separador de milhares 31 2 2 2" xfId="27096" xr:uid="{000C3680-8823-40D7-925A-6B2DBEDFB8B7}"/>
    <cellStyle name="Separador de milhares 31 2 2 2 2" xfId="31189" xr:uid="{9E6C007C-9EDF-478B-937E-A89EF77FC8FC}"/>
    <cellStyle name="Separador de milhares 31 2 2 3" xfId="30567" xr:uid="{609443EF-16A6-4F89-A937-15CCCFF2CFE1}"/>
    <cellStyle name="Separador de milhares 31 2 3" xfId="26603" xr:uid="{D37BE06D-51D3-462F-8EC2-86602B8287EA}"/>
    <cellStyle name="Separador de milhares 31 2 3 2" xfId="27271" xr:uid="{090387A7-7B6C-47EE-97F7-78E07FFFC088}"/>
    <cellStyle name="Separador de milhares 31 2 3 2 2" xfId="31364" xr:uid="{6087AC3C-0D31-48F4-9831-5E6209432C9D}"/>
    <cellStyle name="Separador de milhares 31 2 3 3" xfId="30724" xr:uid="{DAE6A8A5-0F22-4CD0-8B13-89A2518D36C9}"/>
    <cellStyle name="Separador de milhares 31 2 4" xfId="26719" xr:uid="{D7B14641-EA87-4A2B-B7E5-8315BED461A3}"/>
    <cellStyle name="Separador de milhares 31 2 4 2" xfId="27383" xr:uid="{629F1333-AC78-4713-826C-6C2D1C02BBEA}"/>
    <cellStyle name="Separador de milhares 31 2 4 2 2" xfId="31476" xr:uid="{252B6EFC-8BA4-42E6-9F08-9E365D5C59F2}"/>
    <cellStyle name="Separador de milhares 31 2 4 3" xfId="30836" xr:uid="{CA85D950-2DFA-446C-8FEF-358D7AB9A50C}"/>
    <cellStyle name="Separador de milhares 31 2 5" xfId="26852" xr:uid="{E00564E3-2BB7-40A9-AA38-985F03DA6348}"/>
    <cellStyle name="Separador de milhares 31 2 5 2" xfId="30949" xr:uid="{294ABFF5-D5FB-4C46-A837-8C468C58F12E}"/>
    <cellStyle name="Separador de milhares 31 2 6" xfId="25738" xr:uid="{BAAD80AC-1C5E-4EC1-8002-E52EBF3178C3}"/>
    <cellStyle name="Separador de milhares 31 2 6 2" xfId="30456" xr:uid="{9B817F5C-1E4F-4A78-98EF-71C1E1D256AB}"/>
    <cellStyle name="Separador de milhares 31 2 7" xfId="26985" xr:uid="{C4EE9F5B-91B0-433A-9452-BDD19C32199B}"/>
    <cellStyle name="Separador de milhares 31 2 7 2" xfId="31078" xr:uid="{19464CE3-EE2D-4CE2-956B-DD01A70A97C4}"/>
    <cellStyle name="Separador de milhares 31 2 8" xfId="27585" xr:uid="{67EE5E6E-0501-418C-B9E5-C50E4FA4A224}"/>
    <cellStyle name="Separador de milhares 31 3" xfId="23397" xr:uid="{F2E5F6DD-C696-4C50-80C5-51221D3C5B64}"/>
    <cellStyle name="Separador de milhares 31 3 2" xfId="25921" xr:uid="{4AB6A941-D988-4DA9-B452-7B93083E9240}"/>
    <cellStyle name="Separador de milhares 31 3 2 2" xfId="30632" xr:uid="{870488D5-E5D1-4653-89E4-9BA05FF19FF8}"/>
    <cellStyle name="Separador de milhares 31 3 3" xfId="27161" xr:uid="{5748A4A0-2F05-4961-B759-A6B776C9E893}"/>
    <cellStyle name="Separador de milhares 31 3 3 2" xfId="31254" xr:uid="{3AB667B0-1E68-4C35-879A-DEBFE2417E0D}"/>
    <cellStyle name="Separador de milhares 31 3 4" xfId="30262" xr:uid="{CFB88E08-CDF2-453C-9969-5FF374F13EF9}"/>
    <cellStyle name="Separador de milhares 31 4" xfId="26668" xr:uid="{6F292B15-8771-421C-AB25-409E862FACFB}"/>
    <cellStyle name="Separador de milhares 31 4 2" xfId="27336" xr:uid="{021EC0E7-0559-411E-A0B9-F05B6F3986AB}"/>
    <cellStyle name="Separador de milhares 31 4 2 2" xfId="31429" xr:uid="{C52700E8-1783-450D-9FA2-63C5B859EDAC}"/>
    <cellStyle name="Separador de milhares 31 4 3" xfId="30789" xr:uid="{E4E42ACE-1832-4219-9FDB-119280C9E777}"/>
    <cellStyle name="Separador de milhares 31 5" xfId="26784" xr:uid="{D62FEDC0-7AC0-4C14-BF4E-4BD8ABF37B10}"/>
    <cellStyle name="Separador de milhares 31 5 2" xfId="27448" xr:uid="{704A8B5F-B904-410E-980D-277C76A72BB2}"/>
    <cellStyle name="Separador de milhares 31 5 2 2" xfId="31541" xr:uid="{58E36F71-235F-46C1-B3ED-D1369C8154C6}"/>
    <cellStyle name="Separador de milhares 31 5 3" xfId="30901" xr:uid="{F9271125-45D1-4981-8E3F-FBBFB6CA775E}"/>
    <cellStyle name="Separador de milhares 31 6" xfId="26917" xr:uid="{6E95301E-1500-4026-B1F6-AC21242F8440}"/>
    <cellStyle name="Separador de milhares 31 6 2" xfId="31014" xr:uid="{86AD1F6C-24D8-4E33-9BE0-41B07B3D7FF5}"/>
    <cellStyle name="Separador de milhares 31 7" xfId="25803" xr:uid="{80F8553A-4BC0-44FD-8E4B-2AF2B3FADBC8}"/>
    <cellStyle name="Separador de milhares 31 7 2" xfId="30521" xr:uid="{BEA6E46E-B30C-485E-8CE3-828A16B319AE}"/>
    <cellStyle name="Separador de milhares 31 8" xfId="27050" xr:uid="{3E79923C-B24B-4C8A-B5AE-4647D59ED094}"/>
    <cellStyle name="Separador de milhares 31 8 2" xfId="31143" xr:uid="{9E487978-AA11-4531-B802-0E310686CD0E}"/>
    <cellStyle name="Separador de milhares 31 9" xfId="27648" xr:uid="{6631153F-1A5C-4B6B-A14D-2BB90C0115BF}"/>
    <cellStyle name="Separador de milhares 32" xfId="23398" xr:uid="{3BC51942-A1CE-455E-82FA-06F7E150E7E0}"/>
    <cellStyle name="Separador de milhares 32 2" xfId="26533" xr:uid="{2AE8F95B-87F3-45DD-AD31-7730D4390550}"/>
    <cellStyle name="Separador de milhares 32 2 2" xfId="30677" xr:uid="{DCE325D3-6C54-4985-9C57-03B15B8485ED}"/>
    <cellStyle name="Separador de milhares 32 3" xfId="27206" xr:uid="{8317A967-876E-4D8F-BDD5-3ABF91CFFD44}"/>
    <cellStyle name="Separador de milhares 32 3 2" xfId="31299" xr:uid="{B6F5BCA4-04E8-4D7A-819B-24ECCECCD5E3}"/>
    <cellStyle name="Separador de milhares 32 4" xfId="30263" xr:uid="{0A03370D-30D1-43E6-80A3-E75CDFBACFF1}"/>
    <cellStyle name="Separador de milhares 33" xfId="23399" xr:uid="{2D7DFD05-B3FA-40E1-9129-0512481DEF6B}"/>
    <cellStyle name="Separador de milhares 33 2" xfId="26534" xr:uid="{2DCB84A4-4812-498F-B6D9-9D4B960E95FF}"/>
    <cellStyle name="Separador de milhares 33 2 2" xfId="30678" xr:uid="{74CFD5A3-AFDA-46A5-B7F3-0B6CF8CFDBCD}"/>
    <cellStyle name="Separador de milhares 33 3" xfId="27207" xr:uid="{FD181234-52EA-46E4-BB8E-9DFAAF2337FA}"/>
    <cellStyle name="Separador de milhares 33 3 2" xfId="31300" xr:uid="{CD8FA045-A579-4EA2-BD5B-CDA9415EDC32}"/>
    <cellStyle name="Separador de milhares 33 4" xfId="30264" xr:uid="{226EC2CF-A14F-4EF8-B251-CACBA5CF96E0}"/>
    <cellStyle name="Separador de milhares 34" xfId="23400" xr:uid="{1EFEC217-B050-4F83-A643-CF84A49F059A}"/>
    <cellStyle name="Separador de milhares 34 2" xfId="26535" xr:uid="{72A773C9-296F-41E8-8C2F-348ED21A0B8A}"/>
    <cellStyle name="Separador de milhares 34 2 2" xfId="30679" xr:uid="{4497CF94-2D7B-412F-BEDB-569C84209494}"/>
    <cellStyle name="Separador de milhares 34 3" xfId="27208" xr:uid="{FC1CFAEA-C40E-483E-A71A-85D55122E0CE}"/>
    <cellStyle name="Separador de milhares 34 3 2" xfId="31301" xr:uid="{CE1CCBCD-ED4D-45E1-A4A2-AC63B9304A14}"/>
    <cellStyle name="Separador de milhares 34 4" xfId="30265" xr:uid="{0E6FE398-BD28-47EF-82B5-523737B7DFC9}"/>
    <cellStyle name="Separador de milhares 35" xfId="9" xr:uid="{EB392BA4-21B1-444E-89DC-FEE8E783AD45}"/>
    <cellStyle name="Separador de milhares 35 10" xfId="27494" xr:uid="{26A82FEF-A888-4A56-85D3-F085AC5FE184}"/>
    <cellStyle name="Separador de milhares 35 2" xfId="60" xr:uid="{166188E4-6B86-4E5E-AF2B-1980149D795F}"/>
    <cellStyle name="Separador de milhares 35 2 2" xfId="63" xr:uid="{C61CC29B-71A5-48D1-835A-DC257D44148F}"/>
    <cellStyle name="Separador de milhares 35 2 2 2" xfId="136" xr:uid="{AE325F89-D96F-4789-A586-7E92DDB1E2D3}"/>
    <cellStyle name="Separador de milhares 35 2 2 2 2" xfId="27536" xr:uid="{AE150A41-628A-4E1C-AD37-18C0E64219DD}"/>
    <cellStyle name="Separador de milhares 35 2 2 3" xfId="27214" xr:uid="{7921AAE7-5215-4580-A347-81A1F693A6C8}"/>
    <cellStyle name="Separador de milhares 35 2 2 3 2" xfId="31307" xr:uid="{339594C1-8BE4-42AD-AE76-BEE64C08575E}"/>
    <cellStyle name="Separador de milhares 35 2 2 4" xfId="27479" xr:uid="{B063AF61-A7E4-46AC-8277-B28C991A3900}"/>
    <cellStyle name="Separador de milhares 35 2 2 4 2" xfId="31572" xr:uid="{4F37838F-65BD-468C-A606-0F68A8A51BF7}"/>
    <cellStyle name="Separador de milhares 35 2 2 5" xfId="27507" xr:uid="{F2B39C84-F5BE-4F61-99FF-0A4FC237A321}"/>
    <cellStyle name="Separador de milhares 35 2 3" xfId="133" xr:uid="{F65AD19E-C46A-4194-B0B4-FD4E02E23EC0}"/>
    <cellStyle name="Separador de milhares 35 2 3 2" xfId="27534" xr:uid="{54ED10AD-8F00-46A4-8D69-CDE61AF7BC6F}"/>
    <cellStyle name="Separador de milhares 35 3" xfId="67" xr:uid="{0C5DCF8F-3792-455C-BA32-1A1B6C26B834}"/>
    <cellStyle name="Separador de milhares 35 3 2" xfId="140" xr:uid="{C2A38152-8B02-4788-A1E2-E8DD5B6BE2B3}"/>
    <cellStyle name="Separador de milhares 35 3 2 2" xfId="27540" xr:uid="{B69ACF30-4031-4298-88B9-EC2EABBB7B37}"/>
    <cellStyle name="Separador de milhares 35 3 3" xfId="25655" xr:uid="{FC5D0B4D-1AEA-4B30-81CB-734354032BA4}"/>
    <cellStyle name="Separador de milhares 35 3 3 2" xfId="30388" xr:uid="{23BBE113-5014-4712-A729-34CCC57C241F}"/>
    <cellStyle name="Separador de milhares 35 3 4" xfId="27211" xr:uid="{3F126D5C-056A-4C39-9BB3-E929B2DAD6EF}"/>
    <cellStyle name="Separador de milhares 35 3 4 2" xfId="31304" xr:uid="{80ED8316-AEB2-41AC-80EC-9CC7117A200F}"/>
    <cellStyle name="Separador de milhares 35 3 5" xfId="27483" xr:uid="{15C84104-52FE-4D77-824C-89E638AEC545}"/>
    <cellStyle name="Separador de milhares 35 3 5 2" xfId="31576" xr:uid="{3FD45395-D5DA-4AFE-A8FA-AF413EF3E1A6}"/>
    <cellStyle name="Separador de milhares 35 3 6" xfId="27511" xr:uid="{BFE24F75-BC2D-4D0E-97F1-B15CC11CF2D7}"/>
    <cellStyle name="Separador de milhares 35 4" xfId="95" xr:uid="{F58EC974-A4D7-4B1C-B6BC-4E1053ADD965}"/>
    <cellStyle name="Separador de milhares 35 4 2" xfId="25666" xr:uid="{192A179A-7F18-48AE-93A4-BD3695D8DE4C}"/>
    <cellStyle name="Separador de milhares 35 4 2 2" xfId="30396" xr:uid="{CCF414BD-3619-4DE6-A8CA-82A2839F4DB7}"/>
    <cellStyle name="Separador de milhares 35 4 3" xfId="27521" xr:uid="{B41CCD24-1060-4425-A84D-182865864B9E}"/>
    <cellStyle name="Separador de milhares 35 5" xfId="25665" xr:uid="{E32E75EF-339D-4724-9B93-971B37C4B3D8}"/>
    <cellStyle name="Separador de milhares 35 5 2" xfId="30395" xr:uid="{C8023B67-7FD3-4E2E-BBCA-8A416E37138E}"/>
    <cellStyle name="Separador de milhares 35 6" xfId="25651" xr:uid="{6728C7F6-A8EC-42AB-BDC1-E494F3EA318A}"/>
    <cellStyle name="Separador de milhares 35 6 2" xfId="30387" xr:uid="{3B25E4A4-1906-48F5-B706-00B12929B1C8}"/>
    <cellStyle name="Separador de milhares 35 7" xfId="25685" xr:uid="{9B833F73-F4D9-43B0-B49A-2DD902F06169}"/>
    <cellStyle name="Separador de milhares 35 7 2" xfId="30404" xr:uid="{2F522503-504B-40B4-859F-DD7DA4E478BA}"/>
    <cellStyle name="Separador de milhares 35 8" xfId="27223" xr:uid="{164E36A4-82B9-425E-9237-8070A424C425}"/>
    <cellStyle name="Separador de milhares 35 8 2" xfId="31316" xr:uid="{75782A38-4905-4D74-A1B1-6B050A438D58}"/>
    <cellStyle name="Separador de milhares 35 9" xfId="27468" xr:uid="{7690E46A-E6B8-49DD-81D4-458C021DBADE}"/>
    <cellStyle name="Separador de milhares 35 9 2" xfId="31561" xr:uid="{D5EC5A0B-CEB9-42B2-B08E-73776778A005}"/>
    <cellStyle name="Separador de milhares 36" xfId="25656" xr:uid="{6AFDAB0F-951C-46C0-8311-BA1B7C7C0CCB}"/>
    <cellStyle name="Separador de milhares 36 2" xfId="30389" xr:uid="{AC71B850-AE49-486F-81EC-4AB090C135E1}"/>
    <cellStyle name="Separador de milhares 37" xfId="25658" xr:uid="{13ED4F17-CAC9-4132-AF34-B1539854DEC8}"/>
    <cellStyle name="Separador de milhares 37 2" xfId="30391" xr:uid="{163A1775-F0F7-42A0-82A0-BE5001A05D68}"/>
    <cellStyle name="Separador de milhares 38" xfId="25667" xr:uid="{09507DB1-0EB6-4ECB-8AC8-97E19B0320E7}"/>
    <cellStyle name="Separador de milhares 38 2" xfId="30397" xr:uid="{B665DFD4-781C-4B4F-BCDA-C47BF0FDD98A}"/>
    <cellStyle name="Separador de milhares 39" xfId="27523" xr:uid="{E5E328E3-A54E-4540-B9BF-C110BABDD59B}"/>
    <cellStyle name="Separador de milhares 4" xfId="314" xr:uid="{157E6DF3-51C7-4D54-BFDE-E64D1BE469DE}"/>
    <cellStyle name="Separador de milhares 4 10" xfId="315" xr:uid="{0D3E5821-7A03-4B9B-A4B3-A15E5DDBAABB}"/>
    <cellStyle name="Separador de milhares 4 10 2" xfId="25858" xr:uid="{E16CE3A0-635D-4CB9-8185-7821B2995B5A}"/>
    <cellStyle name="Separador de milhares 4 10 2 2" xfId="27098" xr:uid="{67D40C9C-D42A-4F59-AEFA-B7A3E3803D66}"/>
    <cellStyle name="Separador de milhares 4 10 2 2 2" xfId="31191" xr:uid="{396BAE9F-735D-4E2D-B865-8B34635F1941}"/>
    <cellStyle name="Separador de milhares 4 10 2 3" xfId="30569" xr:uid="{D6CADAC7-B363-4CE9-8796-85E32ECAC908}"/>
    <cellStyle name="Separador de milhares 4 10 3" xfId="26605" xr:uid="{7D7582A3-6B98-4C0C-97F5-A365C3CECD59}"/>
    <cellStyle name="Separador de milhares 4 10 3 2" xfId="27273" xr:uid="{136178ED-5468-43BD-8146-40A9E83BA476}"/>
    <cellStyle name="Separador de milhares 4 10 3 2 2" xfId="31366" xr:uid="{A862375B-990B-45FE-8593-A2ED4472A91E}"/>
    <cellStyle name="Separador de milhares 4 10 3 3" xfId="30726" xr:uid="{2D25F911-C341-4471-95D3-8B98532D5A52}"/>
    <cellStyle name="Separador de milhares 4 10 4" xfId="26721" xr:uid="{4C30A8ED-1051-4E23-9320-DD1916971CEA}"/>
    <cellStyle name="Separador de milhares 4 10 4 2" xfId="27385" xr:uid="{59EF673A-81B7-4C71-A96B-9BC2B3AAA989}"/>
    <cellStyle name="Separador de milhares 4 10 4 2 2" xfId="31478" xr:uid="{1899CE83-423E-490C-905A-402F87A40A6F}"/>
    <cellStyle name="Separador de milhares 4 10 4 3" xfId="30838" xr:uid="{63B51DDF-08EC-4ED4-B0EB-F2F9C469BF82}"/>
    <cellStyle name="Separador de milhares 4 10 5" xfId="26854" xr:uid="{B1A1AF19-AE43-457F-B738-291ABEDA5D9F}"/>
    <cellStyle name="Separador de milhares 4 10 5 2" xfId="30951" xr:uid="{ABED62B5-71AD-4EB2-93F6-02C09FEA6B2B}"/>
    <cellStyle name="Separador de milhares 4 10 6" xfId="25740" xr:uid="{834BEAC8-9EE6-4274-A8A3-1ECCA0D4A1BC}"/>
    <cellStyle name="Separador de milhares 4 10 6 2" xfId="30458" xr:uid="{5963E575-18F0-4AF8-8CAA-B9F83DC69311}"/>
    <cellStyle name="Separador de milhares 4 10 7" xfId="26987" xr:uid="{4B4DF812-0CB8-441C-A9CF-253823F5CFC3}"/>
    <cellStyle name="Separador de milhares 4 10 7 2" xfId="31080" xr:uid="{43F2BD95-BE7F-4937-BE1C-A5B54F15168A}"/>
    <cellStyle name="Separador de milhares 4 10 8" xfId="27587" xr:uid="{9BC0193A-5A57-4CD1-8DF6-A65FD590D26C}"/>
    <cellStyle name="Separador de milhares 4 11" xfId="316" xr:uid="{B6653743-9142-4BEE-92E0-61075F05E9FC}"/>
    <cellStyle name="Separador de milhares 4 11 2" xfId="25859" xr:uid="{E48558C4-9D48-49B7-88A4-7300F4283600}"/>
    <cellStyle name="Separador de milhares 4 11 2 2" xfId="27099" xr:uid="{B443C34B-7D56-46A5-88BB-A2DACF772353}"/>
    <cellStyle name="Separador de milhares 4 11 2 2 2" xfId="31192" xr:uid="{C38FDA33-2F75-4B8C-992B-75BA3CB58228}"/>
    <cellStyle name="Separador de milhares 4 11 2 3" xfId="30570" xr:uid="{B359AB13-3C67-4E3B-B492-B35E1DA8E965}"/>
    <cellStyle name="Separador de milhares 4 11 3" xfId="26606" xr:uid="{B930421F-713B-4516-B34B-DDB3A284F1E3}"/>
    <cellStyle name="Separador de milhares 4 11 3 2" xfId="27274" xr:uid="{D93F9599-07F0-4BAD-8E0F-DC878488FE13}"/>
    <cellStyle name="Separador de milhares 4 11 3 2 2" xfId="31367" xr:uid="{51E0C80F-6638-441D-8FD0-749DA4375B1D}"/>
    <cellStyle name="Separador de milhares 4 11 3 3" xfId="30727" xr:uid="{ED593ABD-E9A9-4C0D-88E2-923E2A0C8E4F}"/>
    <cellStyle name="Separador de milhares 4 11 4" xfId="26722" xr:uid="{6802B11F-408E-430E-8E50-A04A0DCCDDD4}"/>
    <cellStyle name="Separador de milhares 4 11 4 2" xfId="27386" xr:uid="{BDE3766F-216D-4867-AA16-818C0C0CAAB4}"/>
    <cellStyle name="Separador de milhares 4 11 4 2 2" xfId="31479" xr:uid="{FE3F6E7C-1F07-4931-AB47-F960337D5D83}"/>
    <cellStyle name="Separador de milhares 4 11 4 3" xfId="30839" xr:uid="{A03E323A-D588-4C81-B400-20B27FEB7013}"/>
    <cellStyle name="Separador de milhares 4 11 5" xfId="26855" xr:uid="{15A879FE-0D5C-48E7-9205-8B3ECE60EEFC}"/>
    <cellStyle name="Separador de milhares 4 11 5 2" xfId="30952" xr:uid="{30913FD9-C212-44C8-B722-AF7A1D068934}"/>
    <cellStyle name="Separador de milhares 4 11 6" xfId="25741" xr:uid="{C1A9BF1C-690B-4017-9130-5D2FD9E71EA7}"/>
    <cellStyle name="Separador de milhares 4 11 6 2" xfId="30459" xr:uid="{25F7FEEC-721A-4E8D-924F-6DAA6D68567F}"/>
    <cellStyle name="Separador de milhares 4 11 7" xfId="26988" xr:uid="{E44B7C82-4147-4876-A12B-A7A73E4564E2}"/>
    <cellStyle name="Separador de milhares 4 11 7 2" xfId="31081" xr:uid="{0ED13FCE-7DEF-4B71-B7E5-42CC2D046C48}"/>
    <cellStyle name="Separador de milhares 4 11 8" xfId="27588" xr:uid="{E9202D7F-E7D1-4D50-ADA7-9EF961670125}"/>
    <cellStyle name="Separador de milhares 4 12" xfId="317" xr:uid="{B7A597AD-B2EA-458D-8284-29DB55E5E6A5}"/>
    <cellStyle name="Separador de milhares 4 12 2" xfId="25860" xr:uid="{F00CA0FB-D138-4AA0-93CA-8BE367A2315D}"/>
    <cellStyle name="Separador de milhares 4 12 2 2" xfId="27100" xr:uid="{E1ECBA6C-C928-4E6F-AE67-603DF970ED43}"/>
    <cellStyle name="Separador de milhares 4 12 2 2 2" xfId="31193" xr:uid="{5FEB209C-7CE9-4521-91C0-C80844642635}"/>
    <cellStyle name="Separador de milhares 4 12 2 3" xfId="30571" xr:uid="{29E504AD-2859-4540-A9FA-78C1E59AFE64}"/>
    <cellStyle name="Separador de milhares 4 12 3" xfId="26607" xr:uid="{FB76BF29-F4AB-4A66-AC1A-63978F0FECAB}"/>
    <cellStyle name="Separador de milhares 4 12 3 2" xfId="27275" xr:uid="{10871A5A-E2C0-4EA9-A400-DB6A6D07221C}"/>
    <cellStyle name="Separador de milhares 4 12 3 2 2" xfId="31368" xr:uid="{21879A7A-FC33-4DC2-9828-428BEFD2B494}"/>
    <cellStyle name="Separador de milhares 4 12 3 3" xfId="30728" xr:uid="{984546F8-0BAD-4179-BDCC-4A2FC8CFA8D1}"/>
    <cellStyle name="Separador de milhares 4 12 4" xfId="26723" xr:uid="{532D8B23-1F11-405C-AFCF-41A846D97707}"/>
    <cellStyle name="Separador de milhares 4 12 4 2" xfId="27387" xr:uid="{879F99FD-7CB4-4832-9300-12034FC5FC91}"/>
    <cellStyle name="Separador de milhares 4 12 4 2 2" xfId="31480" xr:uid="{6CA0246C-17ED-4B45-B861-0804DC392D0A}"/>
    <cellStyle name="Separador de milhares 4 12 4 3" xfId="30840" xr:uid="{E72C7FAA-B1C9-44D4-B831-38ACB7D506FA}"/>
    <cellStyle name="Separador de milhares 4 12 5" xfId="26856" xr:uid="{ABED6D98-0970-481C-BBEE-B0DFF21841AE}"/>
    <cellStyle name="Separador de milhares 4 12 5 2" xfId="30953" xr:uid="{5172FF7F-9CA6-4F11-BD64-3DD69E021EBE}"/>
    <cellStyle name="Separador de milhares 4 12 6" xfId="25742" xr:uid="{A0076225-4FEF-4F6E-B7FC-12208371D146}"/>
    <cellStyle name="Separador de milhares 4 12 6 2" xfId="30460" xr:uid="{95A45072-9540-455A-9D85-64DACB1FA5E3}"/>
    <cellStyle name="Separador de milhares 4 12 7" xfId="26989" xr:uid="{D9F89FC1-618F-44CD-AD3D-61EC6084B3DA}"/>
    <cellStyle name="Separador de milhares 4 12 7 2" xfId="31082" xr:uid="{4E22D86C-AE83-433B-9812-C120A60A8DC7}"/>
    <cellStyle name="Separador de milhares 4 12 8" xfId="27589" xr:uid="{AA264007-8184-425B-A6DC-A6879279D95F}"/>
    <cellStyle name="Separador de milhares 4 13" xfId="318" xr:uid="{F5A3BCA8-6547-40CE-8341-0BFDADF7B840}"/>
    <cellStyle name="Separador de milhares 4 13 2" xfId="25861" xr:uid="{CD410CF0-7EB0-41A1-ADB4-132E52FF31AD}"/>
    <cellStyle name="Separador de milhares 4 13 2 2" xfId="27101" xr:uid="{FEF92E7E-939C-4EA9-B565-D0C90B67E0C6}"/>
    <cellStyle name="Separador de milhares 4 13 2 2 2" xfId="31194" xr:uid="{D692ED3C-B3C8-4DDD-82BB-A3AA4A57B672}"/>
    <cellStyle name="Separador de milhares 4 13 2 3" xfId="30572" xr:uid="{280F39AD-8EC6-426E-B31B-7E0AA9B404E7}"/>
    <cellStyle name="Separador de milhares 4 13 3" xfId="26608" xr:uid="{CE0F7C9B-A22B-4B34-80EE-C7B5B60E3385}"/>
    <cellStyle name="Separador de milhares 4 13 3 2" xfId="27276" xr:uid="{24332E77-12F7-4BD4-8735-1203EF24E474}"/>
    <cellStyle name="Separador de milhares 4 13 3 2 2" xfId="31369" xr:uid="{A609BEF3-4221-42F7-BFFE-9993116C0B28}"/>
    <cellStyle name="Separador de milhares 4 13 3 3" xfId="30729" xr:uid="{4FF28F33-5390-40C6-9521-70EC26E341F8}"/>
    <cellStyle name="Separador de milhares 4 13 4" xfId="26724" xr:uid="{083061A4-DD98-4D71-BF66-1FBC1CABC2D1}"/>
    <cellStyle name="Separador de milhares 4 13 4 2" xfId="27388" xr:uid="{E997E468-37CD-4E0C-A1A6-2C06C1EFE534}"/>
    <cellStyle name="Separador de milhares 4 13 4 2 2" xfId="31481" xr:uid="{93D562B1-A08A-4D4F-8B51-6A7C308759D0}"/>
    <cellStyle name="Separador de milhares 4 13 4 3" xfId="30841" xr:uid="{ACDB05B3-0B06-4C0C-8EC3-27E92F03AA5E}"/>
    <cellStyle name="Separador de milhares 4 13 5" xfId="26857" xr:uid="{778F4493-E5F7-4872-A5B0-2ABD91A5F12D}"/>
    <cellStyle name="Separador de milhares 4 13 5 2" xfId="30954" xr:uid="{51829627-8064-404B-A082-43F7DC8FA08D}"/>
    <cellStyle name="Separador de milhares 4 13 6" xfId="25743" xr:uid="{E5428CA6-C2B3-4BD1-B0AC-1D81D42C721E}"/>
    <cellStyle name="Separador de milhares 4 13 6 2" xfId="30461" xr:uid="{08BE0BA8-5E9A-49DA-B092-AC2B792AD36B}"/>
    <cellStyle name="Separador de milhares 4 13 7" xfId="26990" xr:uid="{44ED9CE8-35B0-456D-880D-12AC4A590DAA}"/>
    <cellStyle name="Separador de milhares 4 13 7 2" xfId="31083" xr:uid="{8D714748-C4DC-483A-9202-7B29DEB4925D}"/>
    <cellStyle name="Separador de milhares 4 13 8" xfId="27590" xr:uid="{AAD527AB-B0F7-4E08-BAED-DD53BDF9A77B}"/>
    <cellStyle name="Separador de milhares 4 14" xfId="319" xr:uid="{21F99102-042B-4243-8ACF-A7092BB3CAEE}"/>
    <cellStyle name="Separador de milhares 4 14 2" xfId="25862" xr:uid="{2DBFB14A-7E5C-4BD6-8C5C-68F068BAB8D1}"/>
    <cellStyle name="Separador de milhares 4 14 2 2" xfId="27102" xr:uid="{6F03E93E-AD1D-4643-8D11-4DF734D52CB2}"/>
    <cellStyle name="Separador de milhares 4 14 2 2 2" xfId="31195" xr:uid="{CEC7EF06-7FFE-4423-B4C3-9EC2199F156C}"/>
    <cellStyle name="Separador de milhares 4 14 2 3" xfId="30573" xr:uid="{FCF670BF-09E9-47B5-AFEC-B11C60237F7D}"/>
    <cellStyle name="Separador de milhares 4 14 3" xfId="26609" xr:uid="{C567A80E-10B7-4842-8BEA-0E2AA5EC96AF}"/>
    <cellStyle name="Separador de milhares 4 14 3 2" xfId="27277" xr:uid="{8A7AA797-E77F-47AF-A1E7-C2738034F920}"/>
    <cellStyle name="Separador de milhares 4 14 3 2 2" xfId="31370" xr:uid="{B7454157-383C-408B-AA1B-3CB5E2CBA764}"/>
    <cellStyle name="Separador de milhares 4 14 3 3" xfId="30730" xr:uid="{DCC2F60A-3158-4F62-911C-710A87EACC03}"/>
    <cellStyle name="Separador de milhares 4 14 4" xfId="26725" xr:uid="{1590A0F7-5485-460D-8A05-5F16AC9D650B}"/>
    <cellStyle name="Separador de milhares 4 14 4 2" xfId="27389" xr:uid="{602302E9-2282-4870-9336-C623499A0F8F}"/>
    <cellStyle name="Separador de milhares 4 14 4 2 2" xfId="31482" xr:uid="{4C33D927-B94F-4BB8-89D0-C4F71F36BF67}"/>
    <cellStyle name="Separador de milhares 4 14 4 3" xfId="30842" xr:uid="{51AA154D-9A5E-4950-9E1B-1ABFEDC38A0D}"/>
    <cellStyle name="Separador de milhares 4 14 5" xfId="26858" xr:uid="{F7C68784-C2A4-4612-893B-665C690C6F7D}"/>
    <cellStyle name="Separador de milhares 4 14 5 2" xfId="30955" xr:uid="{E9941385-3A12-4FAC-ADC0-99883A041E49}"/>
    <cellStyle name="Separador de milhares 4 14 6" xfId="25744" xr:uid="{44809B41-1393-4C46-A2DB-30DD648EA028}"/>
    <cellStyle name="Separador de milhares 4 14 6 2" xfId="30462" xr:uid="{90B6CB70-168A-4947-87FE-240D19E33630}"/>
    <cellStyle name="Separador de milhares 4 14 7" xfId="26991" xr:uid="{9D2A3F0F-74F2-4996-9E43-B8F531982817}"/>
    <cellStyle name="Separador de milhares 4 14 7 2" xfId="31084" xr:uid="{EF80822C-6CCF-4E23-AC47-C9E698E4653E}"/>
    <cellStyle name="Separador de milhares 4 14 8" xfId="27591" xr:uid="{25D52369-EF9D-4EA3-AE01-1AD63B29744F}"/>
    <cellStyle name="Separador de milhares 4 15" xfId="320" xr:uid="{A8CD7E14-0155-4C4F-B45B-BE45AC9BFE2F}"/>
    <cellStyle name="Separador de milhares 4 15 2" xfId="25863" xr:uid="{8472EC2B-9AE5-4BAE-91F0-B4D44F83A2BC}"/>
    <cellStyle name="Separador de milhares 4 15 2 2" xfId="27103" xr:uid="{1F9BFCA0-5294-493C-80EC-60E8B29B6A2D}"/>
    <cellStyle name="Separador de milhares 4 15 2 2 2" xfId="31196" xr:uid="{CBA4CB10-E4EB-4767-A98C-2EA9FE23959C}"/>
    <cellStyle name="Separador de milhares 4 15 2 3" xfId="30574" xr:uid="{D8EDFA30-3B90-407F-AAC0-5000D907F7F7}"/>
    <cellStyle name="Separador de milhares 4 15 3" xfId="26610" xr:uid="{96E08887-1F62-4E04-A6F9-827E8239383B}"/>
    <cellStyle name="Separador de milhares 4 15 3 2" xfId="27278" xr:uid="{27E9E575-6952-4CA0-90E2-715B7943A74E}"/>
    <cellStyle name="Separador de milhares 4 15 3 2 2" xfId="31371" xr:uid="{1005A99B-1834-4CC2-B887-990FFCFE6EEC}"/>
    <cellStyle name="Separador de milhares 4 15 3 3" xfId="30731" xr:uid="{2332864B-0780-41A4-854E-AE0F000FDA87}"/>
    <cellStyle name="Separador de milhares 4 15 4" xfId="26726" xr:uid="{DC04DAF6-8315-4A4C-8286-13B57C03D31F}"/>
    <cellStyle name="Separador de milhares 4 15 4 2" xfId="27390" xr:uid="{7C1376EF-91D2-4055-BA12-9376635B22DC}"/>
    <cellStyle name="Separador de milhares 4 15 4 2 2" xfId="31483" xr:uid="{C4E00DAF-E409-4C8A-8989-48162F96E7A8}"/>
    <cellStyle name="Separador de milhares 4 15 4 3" xfId="30843" xr:uid="{B8D66DEE-12B4-4244-ADA3-A1D753A21568}"/>
    <cellStyle name="Separador de milhares 4 15 5" xfId="26859" xr:uid="{6915AEBF-849E-4441-9A0A-C47DD149783D}"/>
    <cellStyle name="Separador de milhares 4 15 5 2" xfId="30956" xr:uid="{8B989153-3F6C-4ECE-A88C-E495D103510C}"/>
    <cellStyle name="Separador de milhares 4 15 6" xfId="25745" xr:uid="{07AF745D-D9D8-4912-8369-B2A24745B41E}"/>
    <cellStyle name="Separador de milhares 4 15 6 2" xfId="30463" xr:uid="{AE164FCB-BFB8-4A95-926A-FF7AC99DCFA8}"/>
    <cellStyle name="Separador de milhares 4 15 7" xfId="26992" xr:uid="{EB7C7781-86D1-4F58-BD6A-880BCE23FCA1}"/>
    <cellStyle name="Separador de milhares 4 15 7 2" xfId="31085" xr:uid="{EF734805-C477-4CED-9D14-F0321554EF0F}"/>
    <cellStyle name="Separador de milhares 4 15 8" xfId="27592" xr:uid="{EE0899E7-07F8-4D04-BD08-3318715D2A46}"/>
    <cellStyle name="Separador de milhares 4 16" xfId="321" xr:uid="{C4DA5D19-CE36-4DD5-AA3C-72AEEA061E8A}"/>
    <cellStyle name="Separador de milhares 4 16 2" xfId="25864" xr:uid="{78BBB5E2-53A1-4286-ABD2-4BC91D930F36}"/>
    <cellStyle name="Separador de milhares 4 16 2 2" xfId="27104" xr:uid="{88A9D3A4-7DC9-4845-95F7-512F3A9B821D}"/>
    <cellStyle name="Separador de milhares 4 16 2 2 2" xfId="31197" xr:uid="{792F82D2-E481-4040-B1F2-21CC207F9EDC}"/>
    <cellStyle name="Separador de milhares 4 16 2 3" xfId="30575" xr:uid="{F2DD8A0A-6B1F-48B4-B442-7E34AE064377}"/>
    <cellStyle name="Separador de milhares 4 16 3" xfId="26611" xr:uid="{97ECD382-CBE3-40ED-9240-ECD971BF882D}"/>
    <cellStyle name="Separador de milhares 4 16 3 2" xfId="27279" xr:uid="{4EF79C21-9592-4A7F-97B6-6AFF7073954F}"/>
    <cellStyle name="Separador de milhares 4 16 3 2 2" xfId="31372" xr:uid="{CC9F7CAB-EEBE-4DCC-8B34-197995EF04E5}"/>
    <cellStyle name="Separador de milhares 4 16 3 3" xfId="30732" xr:uid="{9E248821-6E1D-4728-8186-837284CB4F1D}"/>
    <cellStyle name="Separador de milhares 4 16 4" xfId="26727" xr:uid="{657AB146-18FC-482C-81A9-2CB3A160FA9A}"/>
    <cellStyle name="Separador de milhares 4 16 4 2" xfId="27391" xr:uid="{583DB0C3-7D62-4F70-8BD8-543B4194B634}"/>
    <cellStyle name="Separador de milhares 4 16 4 2 2" xfId="31484" xr:uid="{BB040ACF-8CCD-41BD-AF80-A2AFE3BC2BAD}"/>
    <cellStyle name="Separador de milhares 4 16 4 3" xfId="30844" xr:uid="{FD2AC5B7-85CD-4525-A527-0331E0152A25}"/>
    <cellStyle name="Separador de milhares 4 16 5" xfId="26860" xr:uid="{63E0F207-99DD-4450-A75C-A0B0595A100F}"/>
    <cellStyle name="Separador de milhares 4 16 5 2" xfId="30957" xr:uid="{872CE044-374E-4007-BA76-6B1DC73456EC}"/>
    <cellStyle name="Separador de milhares 4 16 6" xfId="25746" xr:uid="{43B438E8-C830-42DD-9D7A-69D6CA7A3EEF}"/>
    <cellStyle name="Separador de milhares 4 16 6 2" xfId="30464" xr:uid="{810DAB37-AB97-40B3-AEE2-70A5A74A7591}"/>
    <cellStyle name="Separador de milhares 4 16 7" xfId="26993" xr:uid="{7351DBD6-47D1-4429-A0AC-BE34ED1F59E4}"/>
    <cellStyle name="Separador de milhares 4 16 7 2" xfId="31086" xr:uid="{4699D876-6F9C-48E6-8D52-A2F273DF6854}"/>
    <cellStyle name="Separador de milhares 4 16 8" xfId="27593" xr:uid="{9F753D46-E07F-4032-9482-1F0FBF8873B4}"/>
    <cellStyle name="Separador de milhares 4 17" xfId="322" xr:uid="{4CCFF108-8DE1-430B-BB4B-CB0002A91329}"/>
    <cellStyle name="Separador de milhares 4 17 2" xfId="25865" xr:uid="{7976E800-5131-470F-8265-B9DBEB22A3D5}"/>
    <cellStyle name="Separador de milhares 4 17 2 2" xfId="27105" xr:uid="{868EA792-A80C-444E-8784-8DC4E11C1BFB}"/>
    <cellStyle name="Separador de milhares 4 17 2 2 2" xfId="31198" xr:uid="{DEA80807-E74A-404E-8887-269837ACD44F}"/>
    <cellStyle name="Separador de milhares 4 17 2 3" xfId="30576" xr:uid="{709EB693-783C-48F1-9D0F-62ADDD934AB7}"/>
    <cellStyle name="Separador de milhares 4 17 3" xfId="26612" xr:uid="{52741C51-ECCB-409E-8A24-538FE481FEAB}"/>
    <cellStyle name="Separador de milhares 4 17 3 2" xfId="27280" xr:uid="{A4C276E7-8370-43F9-A290-0114FB875133}"/>
    <cellStyle name="Separador de milhares 4 17 3 2 2" xfId="31373" xr:uid="{B4C20EF5-56DB-4304-9FCD-4CA8C5AC83CE}"/>
    <cellStyle name="Separador de milhares 4 17 3 3" xfId="30733" xr:uid="{D15B35CE-249F-4A61-8D64-A4C18F35EFC2}"/>
    <cellStyle name="Separador de milhares 4 17 4" xfId="26728" xr:uid="{E421C0CC-E705-4219-8DC8-22D7699EBCB0}"/>
    <cellStyle name="Separador de milhares 4 17 4 2" xfId="27392" xr:uid="{B32D5953-1D8B-4625-A026-B70B199E1BF9}"/>
    <cellStyle name="Separador de milhares 4 17 4 2 2" xfId="31485" xr:uid="{BA82BCD7-FE00-4ADC-9835-9C27FC5BD2DF}"/>
    <cellStyle name="Separador de milhares 4 17 4 3" xfId="30845" xr:uid="{51AD8E27-BC45-4E60-8535-C640DC714C40}"/>
    <cellStyle name="Separador de milhares 4 17 5" xfId="26861" xr:uid="{AB517508-BEF1-43AD-8260-A58BB50D2BC9}"/>
    <cellStyle name="Separador de milhares 4 17 5 2" xfId="30958" xr:uid="{E853222A-AA61-40AB-89D2-AC98EAB710A2}"/>
    <cellStyle name="Separador de milhares 4 17 6" xfId="25747" xr:uid="{CCC06EE6-1F83-4481-8263-DF06C6113763}"/>
    <cellStyle name="Separador de milhares 4 17 6 2" xfId="30465" xr:uid="{0F9C787A-331A-4FC4-8422-0868C26E07AC}"/>
    <cellStyle name="Separador de milhares 4 17 7" xfId="26994" xr:uid="{CCA48836-2EFD-49A9-A193-51531F307FE8}"/>
    <cellStyle name="Separador de milhares 4 17 7 2" xfId="31087" xr:uid="{C6AB1072-534F-4CAF-870E-A25C2523F3F3}"/>
    <cellStyle name="Separador de milhares 4 17 8" xfId="27594" xr:uid="{127624FC-66AF-4E80-8679-05BB4F339B3A}"/>
    <cellStyle name="Separador de milhares 4 18" xfId="323" xr:uid="{FA808264-907B-49A6-BB2E-890A72C14A6C}"/>
    <cellStyle name="Separador de milhares 4 18 2" xfId="25866" xr:uid="{04FF5AE9-97DD-46D7-9C90-8CDCA78F775F}"/>
    <cellStyle name="Separador de milhares 4 18 2 2" xfId="27106" xr:uid="{58A2184E-03F0-44A5-862F-3BD718725A13}"/>
    <cellStyle name="Separador de milhares 4 18 2 2 2" xfId="31199" xr:uid="{2189C2D4-5731-48CB-95ED-80C6EFBA3212}"/>
    <cellStyle name="Separador de milhares 4 18 2 3" xfId="30577" xr:uid="{81E90BCA-C0D1-4AC8-B0AA-D03017E0E87F}"/>
    <cellStyle name="Separador de milhares 4 18 3" xfId="26613" xr:uid="{63F1CEE1-FA47-45C6-985C-47CA2E299BA2}"/>
    <cellStyle name="Separador de milhares 4 18 3 2" xfId="27281" xr:uid="{EF6A6A90-91AA-4493-93FE-15806703A7F4}"/>
    <cellStyle name="Separador de milhares 4 18 3 2 2" xfId="31374" xr:uid="{53B24D50-0195-4B79-A939-58F1C9AB4600}"/>
    <cellStyle name="Separador de milhares 4 18 3 3" xfId="30734" xr:uid="{6564FDC8-DC1D-47BD-8450-356302783BA9}"/>
    <cellStyle name="Separador de milhares 4 18 4" xfId="26729" xr:uid="{05DBA2CF-6A79-4E75-A6B3-743864C376AD}"/>
    <cellStyle name="Separador de milhares 4 18 4 2" xfId="27393" xr:uid="{66EB782F-AEB2-4CF0-A4F6-969FCC7E08E5}"/>
    <cellStyle name="Separador de milhares 4 18 4 2 2" xfId="31486" xr:uid="{EA5A3544-78B0-402F-A597-160F8309B4A7}"/>
    <cellStyle name="Separador de milhares 4 18 4 3" xfId="30846" xr:uid="{892876FC-BA6A-4956-BACB-4DAAAA9B5EDD}"/>
    <cellStyle name="Separador de milhares 4 18 5" xfId="26862" xr:uid="{774135D9-863A-47F0-B830-8731E1340A1F}"/>
    <cellStyle name="Separador de milhares 4 18 5 2" xfId="30959" xr:uid="{32F11B40-3FF3-44EF-9E66-9F09F9D2347D}"/>
    <cellStyle name="Separador de milhares 4 18 6" xfId="25748" xr:uid="{E3C36FD8-87D8-4378-9972-DECEEF75FA83}"/>
    <cellStyle name="Separador de milhares 4 18 6 2" xfId="30466" xr:uid="{D4053E02-66D2-4B23-B416-40B14864EA1A}"/>
    <cellStyle name="Separador de milhares 4 18 7" xfId="26995" xr:uid="{A0CDD5BC-65A4-4E39-86E6-9AB70994B6BE}"/>
    <cellStyle name="Separador de milhares 4 18 7 2" xfId="31088" xr:uid="{9ACF1E49-1011-4334-A9D6-8D3E3EF3A161}"/>
    <cellStyle name="Separador de milhares 4 18 8" xfId="27595" xr:uid="{F6C8C930-F120-42B2-A953-9BAB28A2C4A9}"/>
    <cellStyle name="Separador de milhares 4 19" xfId="324" xr:uid="{278D9FF3-BCC5-46D4-BAB7-B384E57C53F1}"/>
    <cellStyle name="Separador de milhares 4 19 2" xfId="25867" xr:uid="{BEF4FC20-B415-4D16-A621-C607F204B37F}"/>
    <cellStyle name="Separador de milhares 4 19 2 2" xfId="27107" xr:uid="{4849D0AC-C01F-405A-98AB-58317D75391D}"/>
    <cellStyle name="Separador de milhares 4 19 2 2 2" xfId="31200" xr:uid="{A1914EFF-2E9C-45BC-8FDB-98E0A1F80CAA}"/>
    <cellStyle name="Separador de milhares 4 19 2 3" xfId="30578" xr:uid="{D6EB19C7-FD92-4838-AE09-659EA5DEA751}"/>
    <cellStyle name="Separador de milhares 4 19 3" xfId="26614" xr:uid="{C8463D16-229C-48A7-A1B7-5C63977F7E04}"/>
    <cellStyle name="Separador de milhares 4 19 3 2" xfId="27282" xr:uid="{EB65A9E8-F551-427C-A25F-D6020AF122C8}"/>
    <cellStyle name="Separador de milhares 4 19 3 2 2" xfId="31375" xr:uid="{C78FD2B4-99F8-4528-AA18-9ED556916753}"/>
    <cellStyle name="Separador de milhares 4 19 3 3" xfId="30735" xr:uid="{9BD2C9EC-12FB-427B-8DBE-64D599572EC5}"/>
    <cellStyle name="Separador de milhares 4 19 4" xfId="26730" xr:uid="{35A9B86F-F2CE-4B85-9886-C96F724FAAB9}"/>
    <cellStyle name="Separador de milhares 4 19 4 2" xfId="27394" xr:uid="{03DFEB8B-C3EE-4BBA-B3D7-7B514A8A35C2}"/>
    <cellStyle name="Separador de milhares 4 19 4 2 2" xfId="31487" xr:uid="{75058AED-FF35-4241-B2A3-9F9B52C559C7}"/>
    <cellStyle name="Separador de milhares 4 19 4 3" xfId="30847" xr:uid="{84077F8A-F175-45C8-A89C-A3D6AB330C00}"/>
    <cellStyle name="Separador de milhares 4 19 5" xfId="26863" xr:uid="{4DC57F2D-B489-4FB5-B24B-E99A8EBFF476}"/>
    <cellStyle name="Separador de milhares 4 19 5 2" xfId="30960" xr:uid="{C97110F3-1643-4921-9461-A3C681A542AD}"/>
    <cellStyle name="Separador de milhares 4 19 6" xfId="25749" xr:uid="{1BBE32EF-4494-4FC7-9960-D8DFE99F8966}"/>
    <cellStyle name="Separador de milhares 4 19 6 2" xfId="30467" xr:uid="{EE75E3AF-56C3-4BE4-B08B-BCA0754385C5}"/>
    <cellStyle name="Separador de milhares 4 19 7" xfId="26996" xr:uid="{653AB827-FCC9-439D-9F13-BF97FD4DDCF1}"/>
    <cellStyle name="Separador de milhares 4 19 7 2" xfId="31089" xr:uid="{83F99916-4427-4562-8C86-DE3BBFAAA4D3}"/>
    <cellStyle name="Separador de milhares 4 19 8" xfId="27596" xr:uid="{B15B13D0-60A7-4D8F-8F6A-01F443DB341F}"/>
    <cellStyle name="Separador de milhares 4 2" xfId="325" xr:uid="{88997C5D-A7E5-4F59-A134-C9AF5B91ABA3}"/>
    <cellStyle name="Separador de milhares 4 2 2" xfId="23403" xr:uid="{BB6E95B1-802A-414C-BE4E-F1B333809566}"/>
    <cellStyle name="Separador de milhares 4 2 2 2" xfId="25868" xr:uid="{6BD70CE8-020C-4D29-82AE-49BF1ABF263B}"/>
    <cellStyle name="Separador de milhares 4 2 2 2 2" xfId="30579" xr:uid="{3DCF826F-0782-4F55-9BC2-003DE9621AD8}"/>
    <cellStyle name="Separador de milhares 4 2 2 3" xfId="27108" xr:uid="{50FEB537-5B48-4257-B907-FA27EF1AF901}"/>
    <cellStyle name="Separador de milhares 4 2 2 3 2" xfId="31201" xr:uid="{655A9D4F-7AE8-4B8B-8E6F-8D56D9157FC5}"/>
    <cellStyle name="Separador de milhares 4 2 2 4" xfId="30268" xr:uid="{F48ABA85-AD4E-4CF9-9954-6A5357DA8B6C}"/>
    <cellStyle name="Separador de milhares 4 2 3" xfId="23402" xr:uid="{2F07FF55-4E2E-4E57-958A-D30A39138EA1}"/>
    <cellStyle name="Separador de milhares 4 2 3 2" xfId="26615" xr:uid="{8F68E99E-44E9-49A3-BB75-292C96EEEA9A}"/>
    <cellStyle name="Separador de milhares 4 2 3 2 2" xfId="30736" xr:uid="{9C43143A-B00E-4864-98DF-6CF7988640A8}"/>
    <cellStyle name="Separador de milhares 4 2 3 3" xfId="27283" xr:uid="{8928F968-2274-4AEB-BC33-B0BEE70E9BF3}"/>
    <cellStyle name="Separador de milhares 4 2 3 3 2" xfId="31376" xr:uid="{DC64C4CC-68FF-4B16-B4D3-57AB539E5272}"/>
    <cellStyle name="Separador de milhares 4 2 3 4" xfId="30267" xr:uid="{DEC73981-8199-4326-AB7C-540427779BB6}"/>
    <cellStyle name="Separador de milhares 4 2 4" xfId="26731" xr:uid="{AAF11197-6F75-4D7B-B1A0-3C5519D542D0}"/>
    <cellStyle name="Separador de milhares 4 2 4 2" xfId="27395" xr:uid="{9B835252-87CC-411C-94CB-8C838FB81CAB}"/>
    <cellStyle name="Separador de milhares 4 2 4 2 2" xfId="31488" xr:uid="{1CB6BCB6-14E9-479E-8018-C68BE89EE75C}"/>
    <cellStyle name="Separador de milhares 4 2 4 3" xfId="30848" xr:uid="{F5A5AF4E-A057-4981-9C6A-45068B582052}"/>
    <cellStyle name="Separador de milhares 4 2 5" xfId="26864" xr:uid="{22FAEA63-093B-42CC-B10B-225ABB79AD47}"/>
    <cellStyle name="Separador de milhares 4 2 5 2" xfId="30961" xr:uid="{9DB89C0A-9E99-43C2-A25C-D437BCAC0A39}"/>
    <cellStyle name="Separador de milhares 4 2 6" xfId="25750" xr:uid="{3CF6DA4E-2D6B-4CC8-908B-985539E23BD9}"/>
    <cellStyle name="Separador de milhares 4 2 6 2" xfId="30468" xr:uid="{B8CEC519-B0BA-4C5C-843C-52C34C10B974}"/>
    <cellStyle name="Separador de milhares 4 2 7" xfId="26997" xr:uid="{18FA0A3F-B450-40C8-958E-2F82FDE80AF3}"/>
    <cellStyle name="Separador de milhares 4 2 7 2" xfId="31090" xr:uid="{983997E3-B4C4-46B6-BB2B-A4530DFCAADD}"/>
    <cellStyle name="Separador de milhares 4 2 8" xfId="27597" xr:uid="{9097886D-03B4-442B-95B6-1C37873B3957}"/>
    <cellStyle name="Separador de milhares 4 20" xfId="326" xr:uid="{22CFD3B1-1FF5-4A7F-BE08-0FB5C32F8DD4}"/>
    <cellStyle name="Separador de milhares 4 20 2" xfId="25869" xr:uid="{1A10486D-D9F0-4F56-9F62-F0042D9FAF68}"/>
    <cellStyle name="Separador de milhares 4 20 2 2" xfId="27109" xr:uid="{071B0BFA-4054-4924-B738-B17DE89C5D43}"/>
    <cellStyle name="Separador de milhares 4 20 2 2 2" xfId="31202" xr:uid="{2E5AAC29-AD47-4CC1-A525-A4670303EA91}"/>
    <cellStyle name="Separador de milhares 4 20 2 3" xfId="30580" xr:uid="{3C5AD6E0-AFEB-4805-A710-C9FA72A1F126}"/>
    <cellStyle name="Separador de milhares 4 20 3" xfId="26616" xr:uid="{D575340D-0B6C-4E74-A370-A1B795F2C282}"/>
    <cellStyle name="Separador de milhares 4 20 3 2" xfId="27284" xr:uid="{34711415-98CA-4720-8ADB-06C047E14A27}"/>
    <cellStyle name="Separador de milhares 4 20 3 2 2" xfId="31377" xr:uid="{4B13C158-8F6D-4EF2-ABB5-0A1BC04EEC03}"/>
    <cellStyle name="Separador de milhares 4 20 3 3" xfId="30737" xr:uid="{FB9045D9-B100-431B-99EC-699E1C387BDE}"/>
    <cellStyle name="Separador de milhares 4 20 4" xfId="26732" xr:uid="{DC11C9CB-7011-4479-A4F0-4371AB1A2208}"/>
    <cellStyle name="Separador de milhares 4 20 4 2" xfId="27396" xr:uid="{39541DF7-05B8-4C55-B307-FA1D8CA453D9}"/>
    <cellStyle name="Separador de milhares 4 20 4 2 2" xfId="31489" xr:uid="{DE56A67F-A65E-4E41-AA86-6EC013B20AE5}"/>
    <cellStyle name="Separador de milhares 4 20 4 3" xfId="30849" xr:uid="{8E1FCEC3-9C1E-494C-8ADC-274B7E1AC09C}"/>
    <cellStyle name="Separador de milhares 4 20 5" xfId="26865" xr:uid="{1A989BCB-30C7-481D-A72C-3949AD4E3F08}"/>
    <cellStyle name="Separador de milhares 4 20 5 2" xfId="30962" xr:uid="{A48F627C-5A7A-43CF-A01B-6ACB7F3F7274}"/>
    <cellStyle name="Separador de milhares 4 20 6" xfId="25751" xr:uid="{CD29D94A-240E-41E7-B8E6-897920737919}"/>
    <cellStyle name="Separador de milhares 4 20 6 2" xfId="30469" xr:uid="{45C84233-12D5-46D3-AD48-A39E9D1E4BF0}"/>
    <cellStyle name="Separador de milhares 4 20 7" xfId="26998" xr:uid="{F1B4487C-9ACB-47A2-96E8-86C7EF9431FD}"/>
    <cellStyle name="Separador de milhares 4 20 7 2" xfId="31091" xr:uid="{831DF298-88C5-4696-83DB-6E5C49E84840}"/>
    <cellStyle name="Separador de milhares 4 20 8" xfId="27598" xr:uid="{0F309068-5955-4253-A31B-3AF4B39E1022}"/>
    <cellStyle name="Separador de milhares 4 21" xfId="327" xr:uid="{EE224738-311E-44A3-9826-FD9B129C787F}"/>
    <cellStyle name="Separador de milhares 4 21 2" xfId="25870" xr:uid="{CAF5C4E1-447F-4F95-A8C7-EE15B2391727}"/>
    <cellStyle name="Separador de milhares 4 21 2 2" xfId="27110" xr:uid="{344C39E1-4E27-48D4-B3F7-CB7FD4618EFC}"/>
    <cellStyle name="Separador de milhares 4 21 2 2 2" xfId="31203" xr:uid="{A3C76295-F495-49AD-B6C6-6C68B2B4E02A}"/>
    <cellStyle name="Separador de milhares 4 21 2 3" xfId="30581" xr:uid="{93FF9103-4F5E-4524-9241-0F62170975BF}"/>
    <cellStyle name="Separador de milhares 4 21 3" xfId="26617" xr:uid="{29E18AC6-A73F-4B84-8511-414A00D9029A}"/>
    <cellStyle name="Separador de milhares 4 21 3 2" xfId="27285" xr:uid="{59C54D24-F449-4E7B-805E-CB38C60F7D25}"/>
    <cellStyle name="Separador de milhares 4 21 3 2 2" xfId="31378" xr:uid="{B8D3D98A-EB3D-4028-804E-B5BA5369FCC6}"/>
    <cellStyle name="Separador de milhares 4 21 3 3" xfId="30738" xr:uid="{FA75A212-B544-4F9D-A4A2-1DDA9DC1E9BC}"/>
    <cellStyle name="Separador de milhares 4 21 4" xfId="26733" xr:uid="{0E08D943-D5FB-4FBB-BFC7-E8A4B608555A}"/>
    <cellStyle name="Separador de milhares 4 21 4 2" xfId="27397" xr:uid="{FFE9AA45-D8CA-409F-8BE0-388A8E217321}"/>
    <cellStyle name="Separador de milhares 4 21 4 2 2" xfId="31490" xr:uid="{8A37CE22-3330-47B9-A262-EC72E3B41556}"/>
    <cellStyle name="Separador de milhares 4 21 4 3" xfId="30850" xr:uid="{3C823425-2481-4B42-B103-DD70F3E830E8}"/>
    <cellStyle name="Separador de milhares 4 21 5" xfId="26866" xr:uid="{2FCD0880-1B94-4E2C-ACF5-8C211DFE2B17}"/>
    <cellStyle name="Separador de milhares 4 21 5 2" xfId="30963" xr:uid="{F3AFB4DF-EFEA-41F5-BCD6-139B3DEE73A5}"/>
    <cellStyle name="Separador de milhares 4 21 6" xfId="25752" xr:uid="{D1BDD669-0420-4B00-BBF7-B163A32A5452}"/>
    <cellStyle name="Separador de milhares 4 21 6 2" xfId="30470" xr:uid="{91B338F0-1813-4E94-9955-EAF19044C453}"/>
    <cellStyle name="Separador de milhares 4 21 7" xfId="26999" xr:uid="{DD6E70A2-7BB5-4544-8504-D50E3430007C}"/>
    <cellStyle name="Separador de milhares 4 21 7 2" xfId="31092" xr:uid="{A7ABAC38-5818-4461-9D60-C243F1028C60}"/>
    <cellStyle name="Separador de milhares 4 21 8" xfId="27599" xr:uid="{8232DB9F-BD7E-435C-BEED-EE5D33955AE0}"/>
    <cellStyle name="Separador de milhares 4 22" xfId="411" xr:uid="{09972A62-208B-4332-887B-B85DFAD5F01E}"/>
    <cellStyle name="Separador de milhares 4 22 2" xfId="25922" xr:uid="{389C0E0E-CD74-4955-A8EF-B52D934EA47B}"/>
    <cellStyle name="Separador de milhares 4 22 2 2" xfId="27162" xr:uid="{D6E131BE-619C-4BDF-914F-849A4B465772}"/>
    <cellStyle name="Separador de milhares 4 22 2 2 2" xfId="31255" xr:uid="{3E5D5490-B8EA-4DBC-BD50-57C73CAC8405}"/>
    <cellStyle name="Separador de milhares 4 22 2 3" xfId="30633" xr:uid="{40CB6BAA-0FA3-4A55-8671-C9E9F61C203B}"/>
    <cellStyle name="Separador de milhares 4 22 3" xfId="26669" xr:uid="{D823E77B-1783-4B17-98CD-70D7F64C7BD8}"/>
    <cellStyle name="Separador de milhares 4 22 3 2" xfId="27337" xr:uid="{A0DC5A7F-C0B0-49A2-A747-BDE9F15E39FA}"/>
    <cellStyle name="Separador de milhares 4 22 3 2 2" xfId="31430" xr:uid="{BEA60217-B24B-4538-B718-1E0F50D707C4}"/>
    <cellStyle name="Separador de milhares 4 22 3 3" xfId="30790" xr:uid="{1FB95C1B-84C8-4113-B6CA-DB5B5E1F941A}"/>
    <cellStyle name="Separador de milhares 4 22 4" xfId="26785" xr:uid="{DE36320B-9E5F-49E8-8B8E-B9D5563408E7}"/>
    <cellStyle name="Separador de milhares 4 22 4 2" xfId="27449" xr:uid="{36759AE9-9AF1-4797-BB51-36CCAB48F399}"/>
    <cellStyle name="Separador de milhares 4 22 4 2 2" xfId="31542" xr:uid="{D594CA84-5559-4837-95BD-396D5B978644}"/>
    <cellStyle name="Separador de milhares 4 22 4 3" xfId="30902" xr:uid="{CF76787C-3B50-47F2-BCEF-2281BD96239B}"/>
    <cellStyle name="Separador de milhares 4 22 5" xfId="26918" xr:uid="{3EB7897F-9362-46D8-A9CA-7305B03874C9}"/>
    <cellStyle name="Separador de milhares 4 22 5 2" xfId="31015" xr:uid="{46A377AE-7530-411A-BB9A-66631D2A656E}"/>
    <cellStyle name="Separador de milhares 4 22 6" xfId="25804" xr:uid="{9B407E67-F4EE-4633-B43A-90CD7CEEFF1B}"/>
    <cellStyle name="Separador de milhares 4 22 6 2" xfId="30522" xr:uid="{3711037C-DB4B-40B9-AA9C-4D5288AB69F0}"/>
    <cellStyle name="Separador de milhares 4 22 7" xfId="27051" xr:uid="{C37E0827-0834-4C2A-ABF7-B5ACC1E3BC57}"/>
    <cellStyle name="Separador de milhares 4 22 7 2" xfId="31144" xr:uid="{CB46D31E-0F6D-430E-94A2-5AAD9A7AF7D6}"/>
    <cellStyle name="Separador de milhares 4 22 8" xfId="27649" xr:uid="{C82C11E5-6FEA-40E1-98BC-CB3E763FDE52}"/>
    <cellStyle name="Separador de milhares 4 23" xfId="23401" xr:uid="{F9FB8F9C-88B5-4045-B0E5-64CA39731C8B}"/>
    <cellStyle name="Separador de milhares 4 23 2" xfId="26925" xr:uid="{1958DA53-98D5-4490-80B3-6347E3FA04BA}"/>
    <cellStyle name="Separador de milhares 4 23 2 2" xfId="27458" xr:uid="{AC1904D1-C83F-4237-B5A6-C5D88131375D}"/>
    <cellStyle name="Separador de milhares 4 23 2 2 2" xfId="31551" xr:uid="{415D3C85-1E64-4F8B-A67B-9449777A919F}"/>
    <cellStyle name="Separador de milhares 4 23 2 3" xfId="31018" xr:uid="{89A50D06-C206-4A93-AE95-9C3C8D0FB23F}"/>
    <cellStyle name="Separador de milhares 4 23 3" xfId="25857" xr:uid="{52E6E869-3EA6-47C3-836C-24E7F5A83C3C}"/>
    <cellStyle name="Separador de milhares 4 23 3 2" xfId="30568" xr:uid="{5EF32BDF-D3FB-4E6D-A3EE-94E9BAF4B29F}"/>
    <cellStyle name="Separador de milhares 4 23 4" xfId="27097" xr:uid="{452C236B-8E84-4271-9569-CE6D720C4002}"/>
    <cellStyle name="Separador de milhares 4 23 4 2" xfId="31190" xr:uid="{44A5E68F-87AF-4A22-9458-91D1179637E2}"/>
    <cellStyle name="Separador de milhares 4 23 5" xfId="30266" xr:uid="{96442145-BD61-41D1-9F92-D47765F511E3}"/>
    <cellStyle name="Separador de milhares 4 24" xfId="26604" xr:uid="{2894D2DD-41C4-459A-99D6-A0EE82A4B9EC}"/>
    <cellStyle name="Separador de milhares 4 24 2" xfId="27272" xr:uid="{39A59463-A184-4A4A-8E91-60D3B28417D8}"/>
    <cellStyle name="Separador de milhares 4 24 2 2" xfId="31365" xr:uid="{057DFFC7-78C2-43EE-B1C9-054A65E4B5B1}"/>
    <cellStyle name="Separador de milhares 4 24 3" xfId="30725" xr:uid="{381E22A3-BFC0-45EA-9452-87598DF65B76}"/>
    <cellStyle name="Separador de milhares 4 25" xfId="26720" xr:uid="{A1145A0D-6B14-4FE4-95BC-A6AF67AA01C8}"/>
    <cellStyle name="Separador de milhares 4 25 2" xfId="27384" xr:uid="{D9498874-A034-47CF-8CEB-00AF5459F1D0}"/>
    <cellStyle name="Separador de milhares 4 25 2 2" xfId="31477" xr:uid="{A36DF31C-5195-476F-8F71-E541A975B0F6}"/>
    <cellStyle name="Separador de milhares 4 25 3" xfId="30837" xr:uid="{BB7C241C-FC88-427A-BE4D-A06B931A13DE}"/>
    <cellStyle name="Separador de milhares 4 26" xfId="26853" xr:uid="{B4A497EE-F9FB-4AC0-9A3C-9F2CE2615C3E}"/>
    <cellStyle name="Separador de milhares 4 26 2" xfId="30950" xr:uid="{60125297-B568-4E4A-98CB-1EE0DF4C8690}"/>
    <cellStyle name="Separador de milhares 4 27" xfId="25739" xr:uid="{BF1E04E7-5871-4E19-AFBF-77843BE43DD8}"/>
    <cellStyle name="Separador de milhares 4 27 2" xfId="30457" xr:uid="{B2D1BEB1-6C0C-40A7-8169-862B7F91C68B}"/>
    <cellStyle name="Separador de milhares 4 28" xfId="26986" xr:uid="{5893081C-9E42-4C8D-BD1F-38FC5430456F}"/>
    <cellStyle name="Separador de milhares 4 28 2" xfId="31079" xr:uid="{60419714-AD5F-4AC8-A314-C8F0E12ACB87}"/>
    <cellStyle name="Separador de milhares 4 29" xfId="27586" xr:uid="{10D459C7-F416-4549-82FC-3393356AA559}"/>
    <cellStyle name="Separador de milhares 4 3" xfId="328" xr:uid="{15EBFC23-CEF8-48A2-B957-178E19E87BD6}"/>
    <cellStyle name="Separador de milhares 4 3 2" xfId="23405" xr:uid="{91A725C7-EE7C-4C6B-ADC9-0771528BE5B6}"/>
    <cellStyle name="Separador de milhares 4 3 2 2" xfId="25871" xr:uid="{77F9A48D-4667-4E69-A1F9-ED52C90212E4}"/>
    <cellStyle name="Separador de milhares 4 3 2 2 2" xfId="30582" xr:uid="{8860DBC5-58D3-448D-9888-DA488E58DB11}"/>
    <cellStyle name="Separador de milhares 4 3 2 3" xfId="27111" xr:uid="{8A6DC0F9-5333-45DD-8BF9-B219D5355B99}"/>
    <cellStyle name="Separador de milhares 4 3 2 3 2" xfId="31204" xr:uid="{E51081D2-3525-40CE-A5FD-96FC9FB9494F}"/>
    <cellStyle name="Separador de milhares 4 3 2 4" xfId="30270" xr:uid="{B81D258B-BE86-4F47-AE12-51BE9157561B}"/>
    <cellStyle name="Separador de milhares 4 3 3" xfId="23406" xr:uid="{7924D09A-EC7E-431E-BDA6-2123EC10271C}"/>
    <cellStyle name="Separador de milhares 4 3 3 2" xfId="26618" xr:uid="{695EB1EB-132E-4BBF-80DF-2DBF620AE31F}"/>
    <cellStyle name="Separador de milhares 4 3 3 2 2" xfId="30739" xr:uid="{CB9E8024-EBC8-47A8-90DD-418FD583F54F}"/>
    <cellStyle name="Separador de milhares 4 3 3 3" xfId="27286" xr:uid="{8112B764-0893-4705-B75A-DB5972A5900B}"/>
    <cellStyle name="Separador de milhares 4 3 3 3 2" xfId="31379" xr:uid="{5B7BB977-55F2-4488-9084-B5F5BE553954}"/>
    <cellStyle name="Separador de milhares 4 3 3 4" xfId="30271" xr:uid="{31B9E43F-850B-4F95-AC98-5F33F479DAA1}"/>
    <cellStyle name="Separador de milhares 4 3 4" xfId="23404" xr:uid="{55574350-05A1-4ADA-9BC9-48983B2D270E}"/>
    <cellStyle name="Separador de milhares 4 3 4 2" xfId="26734" xr:uid="{6F1EF84F-EEA7-4D74-A07E-10F1BE7DF600}"/>
    <cellStyle name="Separador de milhares 4 3 4 2 2" xfId="30851" xr:uid="{17543082-AD17-40C2-8522-817ACD4A8313}"/>
    <cellStyle name="Separador de milhares 4 3 4 3" xfId="27398" xr:uid="{1D21A19E-7D96-4C3E-9486-43A466E5F77C}"/>
    <cellStyle name="Separador de milhares 4 3 4 3 2" xfId="31491" xr:uid="{635BE80F-6C26-48D9-9937-C3254E1710AF}"/>
    <cellStyle name="Separador de milhares 4 3 4 4" xfId="30269" xr:uid="{794C0721-CF14-408F-871D-89CAD0897774}"/>
    <cellStyle name="Separador de milhares 4 3 5" xfId="26867" xr:uid="{260E395F-DE34-48D6-B26B-A4F9BE7F98F8}"/>
    <cellStyle name="Separador de milhares 4 3 5 2" xfId="30964" xr:uid="{B5F29FAE-FFEA-4374-85F6-65F3773A0F7A}"/>
    <cellStyle name="Separador de milhares 4 3 6" xfId="25753" xr:uid="{A78109E1-7AED-483F-9B3B-74CBB6BC0D7C}"/>
    <cellStyle name="Separador de milhares 4 3 6 2" xfId="30471" xr:uid="{FC149F49-B573-4063-B9B6-A442F01C86D3}"/>
    <cellStyle name="Separador de milhares 4 3 7" xfId="27000" xr:uid="{058DBE43-0709-4E08-8337-BE75DFF52CB1}"/>
    <cellStyle name="Separador de milhares 4 3 7 2" xfId="31093" xr:uid="{87B959CA-C472-4879-BF8C-69BDD1C77C64}"/>
    <cellStyle name="Separador de milhares 4 3 8" xfId="27600" xr:uid="{1069B8F3-4BE9-43CA-82D2-150DEA9E8092}"/>
    <cellStyle name="Separador de milhares 4 4" xfId="329" xr:uid="{161B7B0E-D35B-435E-B52A-DB2EC92EFEC8}"/>
    <cellStyle name="Separador de milhares 4 4 2" xfId="23407" xr:uid="{7DA36C3D-FB28-4DF4-A028-05EF148145C3}"/>
    <cellStyle name="Separador de milhares 4 4 2 2" xfId="25872" xr:uid="{8962F816-43F6-48A1-BFF1-D35FB48548AF}"/>
    <cellStyle name="Separador de milhares 4 4 2 2 2" xfId="30583" xr:uid="{05784F46-6FC2-4269-92E9-70A2FF0890C3}"/>
    <cellStyle name="Separador de milhares 4 4 2 3" xfId="27112" xr:uid="{6391D0B0-D957-4092-9772-9DB0164EBB09}"/>
    <cellStyle name="Separador de milhares 4 4 2 3 2" xfId="31205" xr:uid="{A9F6DB71-1F65-474E-A907-324FB49E2A57}"/>
    <cellStyle name="Separador de milhares 4 4 2 4" xfId="30272" xr:uid="{06DC3F8C-5B55-45AD-9E26-27B179F0B3B6}"/>
    <cellStyle name="Separador de milhares 4 4 3" xfId="26619" xr:uid="{28AE0FB3-A052-4D80-A04F-A051D6643513}"/>
    <cellStyle name="Separador de milhares 4 4 3 2" xfId="27287" xr:uid="{882BA5F0-58F4-4338-A266-65AE2D94C8BB}"/>
    <cellStyle name="Separador de milhares 4 4 3 2 2" xfId="31380" xr:uid="{37904A17-DE16-4024-8BB1-E10F706CEDEC}"/>
    <cellStyle name="Separador de milhares 4 4 3 3" xfId="30740" xr:uid="{F41DF532-4A0F-4543-B7C5-404A5E6F1C09}"/>
    <cellStyle name="Separador de milhares 4 4 4" xfId="26735" xr:uid="{8B249C3D-C054-476A-A115-6B189E580394}"/>
    <cellStyle name="Separador de milhares 4 4 4 2" xfId="27399" xr:uid="{53607447-70E8-4063-B697-F87942A3CA2B}"/>
    <cellStyle name="Separador de milhares 4 4 4 2 2" xfId="31492" xr:uid="{8543C2E1-5540-47D9-AFD9-66F849175394}"/>
    <cellStyle name="Separador de milhares 4 4 4 3" xfId="30852" xr:uid="{445D416A-EE50-48E9-AD46-FF329F2FE70C}"/>
    <cellStyle name="Separador de milhares 4 4 5" xfId="26868" xr:uid="{0CF1E682-5996-4410-9CD8-91F3D3D49B66}"/>
    <cellStyle name="Separador de milhares 4 4 5 2" xfId="30965" xr:uid="{38DC4865-37C6-490B-9C07-7947269834A4}"/>
    <cellStyle name="Separador de milhares 4 4 6" xfId="25754" xr:uid="{E092F762-AC64-4FB1-9D0E-BFDDADB97209}"/>
    <cellStyle name="Separador de milhares 4 4 6 2" xfId="30472" xr:uid="{570D0F9E-72BC-4565-80D7-16BF600F37D2}"/>
    <cellStyle name="Separador de milhares 4 4 7" xfId="27001" xr:uid="{70F94690-9625-4154-8228-F97B91721077}"/>
    <cellStyle name="Separador de milhares 4 4 7 2" xfId="31094" xr:uid="{EEA4DAB4-8E1A-4908-8F80-BAF8D3A3B0FA}"/>
    <cellStyle name="Separador de milhares 4 4 8" xfId="27601" xr:uid="{9A66029E-5143-4C27-84D5-8A9238850280}"/>
    <cellStyle name="Separador de milhares 4 5" xfId="330" xr:uid="{C342C217-0A77-4042-AA9D-BF613EA085C3}"/>
    <cellStyle name="Separador de milhares 4 5 2" xfId="23408" xr:uid="{5B74D3C2-4C0D-4EFA-B2EE-1AFFD030DEA2}"/>
    <cellStyle name="Separador de milhares 4 5 2 2" xfId="25873" xr:uid="{F6E9E23B-CD23-4D58-A8B5-7B7E53951ACC}"/>
    <cellStyle name="Separador de milhares 4 5 2 2 2" xfId="30584" xr:uid="{7F520D40-28EC-4D28-8F76-6A20E85A09EA}"/>
    <cellStyle name="Separador de milhares 4 5 2 3" xfId="27113" xr:uid="{B1778E1B-CA89-40E6-AA50-14479A30283A}"/>
    <cellStyle name="Separador de milhares 4 5 2 3 2" xfId="31206" xr:uid="{B5C0FAD4-BB65-476C-906F-84AC03E525DE}"/>
    <cellStyle name="Separador de milhares 4 5 2 4" xfId="30273" xr:uid="{905E49F0-5169-4200-BCF5-37C95A73301C}"/>
    <cellStyle name="Separador de milhares 4 5 3" xfId="26620" xr:uid="{9FA701B3-1393-41C2-A34F-2ED2D0C22FA9}"/>
    <cellStyle name="Separador de milhares 4 5 3 2" xfId="27288" xr:uid="{9B29646B-8561-4AEF-9705-4B116ACA3F98}"/>
    <cellStyle name="Separador de milhares 4 5 3 2 2" xfId="31381" xr:uid="{CB98AC4C-CBB2-44C8-AA1B-89BC77D9DC43}"/>
    <cellStyle name="Separador de milhares 4 5 3 3" xfId="30741" xr:uid="{A223D27B-0034-454F-A342-5A674B588FDC}"/>
    <cellStyle name="Separador de milhares 4 5 4" xfId="26736" xr:uid="{2D64300E-61E2-4C97-8938-6037C122BB63}"/>
    <cellStyle name="Separador de milhares 4 5 4 2" xfId="27400" xr:uid="{6A0B6583-160F-4EFD-A2A6-E976EF8C32E8}"/>
    <cellStyle name="Separador de milhares 4 5 4 2 2" xfId="31493" xr:uid="{62D44A91-0303-44E1-B50B-A3F523AB36BB}"/>
    <cellStyle name="Separador de milhares 4 5 4 3" xfId="30853" xr:uid="{6F40D7EE-6EC6-4A4B-A2F6-5963F8E8BCB1}"/>
    <cellStyle name="Separador de milhares 4 5 5" xfId="26869" xr:uid="{20504E80-6731-43A5-B9AA-081BC2B76C43}"/>
    <cellStyle name="Separador de milhares 4 5 5 2" xfId="30966" xr:uid="{CEA62B66-2989-4713-BD4B-E2E08852D4B1}"/>
    <cellStyle name="Separador de milhares 4 5 6" xfId="25755" xr:uid="{5BA0D6AC-8941-4A7E-A457-8BE2067F5CD9}"/>
    <cellStyle name="Separador de milhares 4 5 6 2" xfId="30473" xr:uid="{ED0F67D5-4BB4-48A5-949C-9226A8369AB0}"/>
    <cellStyle name="Separador de milhares 4 5 7" xfId="27002" xr:uid="{6A81F04C-DBF4-4C45-8222-56BCC6D88EBD}"/>
    <cellStyle name="Separador de milhares 4 5 7 2" xfId="31095" xr:uid="{010917B9-AEF8-4F51-B2C9-1CAE6D1C9EAF}"/>
    <cellStyle name="Separador de milhares 4 5 8" xfId="27602" xr:uid="{D7A7EF9A-1C1F-472B-98B1-867D95819958}"/>
    <cellStyle name="Separador de milhares 4 6" xfId="331" xr:uid="{14EB7758-1403-49BD-ADDF-7F64F16B7C98}"/>
    <cellStyle name="Separador de milhares 4 6 2" xfId="23410" xr:uid="{BC64BCFF-3E21-44D7-9A15-8A368D9526A0}"/>
    <cellStyle name="Separador de milhares 4 6 2 2" xfId="25874" xr:uid="{2A89D511-ACFC-4C25-A654-4F73847885BF}"/>
    <cellStyle name="Separador de milhares 4 6 2 2 2" xfId="30585" xr:uid="{EFACCF64-1AFE-4E47-A9A5-A558509815A5}"/>
    <cellStyle name="Separador de milhares 4 6 2 3" xfId="27114" xr:uid="{DFDA8CBC-9FAD-4C48-8FCA-6C5AC1499C99}"/>
    <cellStyle name="Separador de milhares 4 6 2 3 2" xfId="31207" xr:uid="{73570639-409A-48F6-9020-AE4A09241B1D}"/>
    <cellStyle name="Separador de milhares 4 6 2 4" xfId="30275" xr:uid="{D49F17A6-539F-4F0B-B146-D91312153124}"/>
    <cellStyle name="Separador de milhares 4 6 3" xfId="23409" xr:uid="{F907392D-3B71-4325-AA32-D3B89B71AB07}"/>
    <cellStyle name="Separador de milhares 4 6 3 2" xfId="26621" xr:uid="{50A74049-B934-4748-868A-C8B331243307}"/>
    <cellStyle name="Separador de milhares 4 6 3 2 2" xfId="30742" xr:uid="{50D3AC72-72C7-46E0-A230-50E631C32886}"/>
    <cellStyle name="Separador de milhares 4 6 3 3" xfId="27289" xr:uid="{B190340F-1B11-495D-82E3-44D93AEACE62}"/>
    <cellStyle name="Separador de milhares 4 6 3 3 2" xfId="31382" xr:uid="{358B2537-039C-4735-994A-011A297A7A3F}"/>
    <cellStyle name="Separador de milhares 4 6 3 4" xfId="30274" xr:uid="{3B70890D-0430-405F-BD5C-29698D942AA2}"/>
    <cellStyle name="Separador de milhares 4 6 4" xfId="26737" xr:uid="{784AFDAB-A292-4279-B539-C93037D12681}"/>
    <cellStyle name="Separador de milhares 4 6 4 2" xfId="27401" xr:uid="{2222FB71-0405-47F5-814F-B2D717F1309F}"/>
    <cellStyle name="Separador de milhares 4 6 4 2 2" xfId="31494" xr:uid="{78E38A66-84A5-4AEB-B5FA-EE4D19F8B872}"/>
    <cellStyle name="Separador de milhares 4 6 4 3" xfId="30854" xr:uid="{89797F74-8481-4DA4-812B-F40D8DCF8BDE}"/>
    <cellStyle name="Separador de milhares 4 6 5" xfId="26870" xr:uid="{4E224AF1-5DC6-4353-B3D5-D751BE2C388B}"/>
    <cellStyle name="Separador de milhares 4 6 5 2" xfId="30967" xr:uid="{8EC7A63E-701D-443F-8C8D-2E7B4F6B9FFF}"/>
    <cellStyle name="Separador de milhares 4 6 6" xfId="25756" xr:uid="{FD5E01A1-D73C-43C4-AED4-D609676D1C2F}"/>
    <cellStyle name="Separador de milhares 4 6 6 2" xfId="30474" xr:uid="{639B43CA-4F8F-4D7D-96AA-7489ED817533}"/>
    <cellStyle name="Separador de milhares 4 6 7" xfId="27003" xr:uid="{6060DCBF-2688-4A65-BCDC-6FBB35688369}"/>
    <cellStyle name="Separador de milhares 4 6 7 2" xfId="31096" xr:uid="{64A4DCAE-C22D-4736-93F1-451706E9DFFC}"/>
    <cellStyle name="Separador de milhares 4 6 8" xfId="27603" xr:uid="{BFFD0AA1-D724-4A1E-B4E6-99EBCD969562}"/>
    <cellStyle name="Separador de milhares 4 7" xfId="332" xr:uid="{62133E1B-12C1-43FD-8B5F-519B860E5F6D}"/>
    <cellStyle name="Separador de milhares 4 7 2" xfId="23411" xr:uid="{A190F6C6-9D9F-4305-9058-37DCC5BE82A8}"/>
    <cellStyle name="Separador de milhares 4 7 2 2" xfId="25875" xr:uid="{ED730CF9-5299-485E-BF89-DB4960EA9C0A}"/>
    <cellStyle name="Separador de milhares 4 7 2 2 2" xfId="30586" xr:uid="{51CAC1AA-3B2C-4DD7-B42C-1476BFA924EC}"/>
    <cellStyle name="Separador de milhares 4 7 2 3" xfId="27115" xr:uid="{FAFB75DD-D541-40CF-94E5-8FC3DF947123}"/>
    <cellStyle name="Separador de milhares 4 7 2 3 2" xfId="31208" xr:uid="{7BB5739E-859B-4713-B0E1-3028F74868D2}"/>
    <cellStyle name="Separador de milhares 4 7 2 4" xfId="30276" xr:uid="{6F427276-7FCB-4D9D-B715-C566CF3C136D}"/>
    <cellStyle name="Separador de milhares 4 7 3" xfId="26622" xr:uid="{2403E13D-302E-4360-A5A1-BF76EF2CBADF}"/>
    <cellStyle name="Separador de milhares 4 7 3 2" xfId="27290" xr:uid="{5F179CB0-1588-4AD5-8287-90AC14C4B3FC}"/>
    <cellStyle name="Separador de milhares 4 7 3 2 2" xfId="31383" xr:uid="{037DCC81-8D19-4A57-9C6F-99D4FF3E2D6F}"/>
    <cellStyle name="Separador de milhares 4 7 3 3" xfId="30743" xr:uid="{4F103347-2682-4576-8174-C007DF2C6B32}"/>
    <cellStyle name="Separador de milhares 4 7 4" xfId="26738" xr:uid="{D76E7B38-19A5-48A9-A9E2-C01C3B629F52}"/>
    <cellStyle name="Separador de milhares 4 7 4 2" xfId="27402" xr:uid="{D1EE0710-1A6F-41E3-9189-27BCF758A375}"/>
    <cellStyle name="Separador de milhares 4 7 4 2 2" xfId="31495" xr:uid="{96B3CBB1-6C8C-4A9A-BE82-D15578F2A9D5}"/>
    <cellStyle name="Separador de milhares 4 7 4 3" xfId="30855" xr:uid="{7CAD7F83-4930-4231-BFE7-209E45B07FB5}"/>
    <cellStyle name="Separador de milhares 4 7 5" xfId="26871" xr:uid="{CC7C1F24-5288-4460-B65E-EB39D2EF1DF0}"/>
    <cellStyle name="Separador de milhares 4 7 5 2" xfId="30968" xr:uid="{B6ADEEFE-82D9-4D10-AEFF-69871B0B56D4}"/>
    <cellStyle name="Separador de milhares 4 7 6" xfId="25757" xr:uid="{58C63209-52DE-4BF1-A181-4117C170019A}"/>
    <cellStyle name="Separador de milhares 4 7 6 2" xfId="30475" xr:uid="{AF505338-6633-428C-B409-904F22F0BC22}"/>
    <cellStyle name="Separador de milhares 4 7 7" xfId="27004" xr:uid="{72442A3C-5010-42F9-B11F-C21AF49C71F5}"/>
    <cellStyle name="Separador de milhares 4 7 7 2" xfId="31097" xr:uid="{FA526314-66B2-4752-BAE2-84193CCF43E9}"/>
    <cellStyle name="Separador de milhares 4 7 8" xfId="27604" xr:uid="{8F54D1F3-4E9A-435C-BD1B-FD9107347AE1}"/>
    <cellStyle name="Separador de milhares 4 8" xfId="333" xr:uid="{A32F5394-E7BF-4198-97DD-633B7A62CE02}"/>
    <cellStyle name="Separador de milhares 4 8 2" xfId="25876" xr:uid="{CFA20025-3132-4754-BF1A-200334744CC1}"/>
    <cellStyle name="Separador de milhares 4 8 2 2" xfId="27116" xr:uid="{41C8DEF4-34D4-471F-B69A-78F854999FC9}"/>
    <cellStyle name="Separador de milhares 4 8 2 2 2" xfId="31209" xr:uid="{428BA80E-5521-4D6E-BD88-FDA27C20BDA3}"/>
    <cellStyle name="Separador de milhares 4 8 2 3" xfId="30587" xr:uid="{31E84CFE-B861-4983-B053-87F9E1189C8D}"/>
    <cellStyle name="Separador de milhares 4 8 3" xfId="26623" xr:uid="{6E96A41C-EA0E-4AD1-BDF0-2D351C21859C}"/>
    <cellStyle name="Separador de milhares 4 8 3 2" xfId="27291" xr:uid="{F98AA248-11ED-407C-A69D-DA018A6F725F}"/>
    <cellStyle name="Separador de milhares 4 8 3 2 2" xfId="31384" xr:uid="{144B312C-1D4B-4B2E-B283-B7A390748E8B}"/>
    <cellStyle name="Separador de milhares 4 8 3 3" xfId="30744" xr:uid="{B6900274-763B-43BD-9912-705F93C2964B}"/>
    <cellStyle name="Separador de milhares 4 8 4" xfId="26739" xr:uid="{B7228F2F-C269-4750-920E-BD89875B5721}"/>
    <cellStyle name="Separador de milhares 4 8 4 2" xfId="27403" xr:uid="{5A0458E7-85B4-4A05-808F-017EB2E23168}"/>
    <cellStyle name="Separador de milhares 4 8 4 2 2" xfId="31496" xr:uid="{BC515FDB-DA42-4A02-A719-32129EC411C5}"/>
    <cellStyle name="Separador de milhares 4 8 4 3" xfId="30856" xr:uid="{C4A621C4-095A-4E56-8DF4-20113C5CA372}"/>
    <cellStyle name="Separador de milhares 4 8 5" xfId="26872" xr:uid="{622C0A1A-BAB4-447D-AB13-CD013FB84391}"/>
    <cellStyle name="Separador de milhares 4 8 5 2" xfId="30969" xr:uid="{6912B1B0-E4CE-46C4-9EC1-71EE2748CADD}"/>
    <cellStyle name="Separador de milhares 4 8 6" xfId="25758" xr:uid="{A5E323C6-A7A7-4C2C-AFDA-C35216046C83}"/>
    <cellStyle name="Separador de milhares 4 8 6 2" xfId="30476" xr:uid="{A8296300-F505-40EF-803D-192319025D19}"/>
    <cellStyle name="Separador de milhares 4 8 7" xfId="27005" xr:uid="{2A6E4456-4B72-4112-A7B1-0B6A976AEFBA}"/>
    <cellStyle name="Separador de milhares 4 8 7 2" xfId="31098" xr:uid="{890C930C-4F34-4E5B-AE58-86A07CBF70F5}"/>
    <cellStyle name="Separador de milhares 4 8 8" xfId="27605" xr:uid="{618DF7F9-B5E6-41DF-966D-92B99DEE9192}"/>
    <cellStyle name="Separador de milhares 4 9" xfId="334" xr:uid="{B4A4C846-B24F-44E3-A9B2-0B11B144ECF0}"/>
    <cellStyle name="Separador de milhares 4 9 2" xfId="25877" xr:uid="{B5A62611-69AD-430C-B717-1C17DB8FFE67}"/>
    <cellStyle name="Separador de milhares 4 9 2 2" xfId="27117" xr:uid="{A03998A4-C574-4FB2-A42A-47186C8D1197}"/>
    <cellStyle name="Separador de milhares 4 9 2 2 2" xfId="31210" xr:uid="{3291B21E-2CBA-4E2A-9ADA-F768F8B2780E}"/>
    <cellStyle name="Separador de milhares 4 9 2 3" xfId="30588" xr:uid="{D7A0C54C-8D36-4F86-886B-879AE5D0D236}"/>
    <cellStyle name="Separador de milhares 4 9 3" xfId="26624" xr:uid="{8A5D33A3-4350-4C26-A23D-2EF8EA0284F9}"/>
    <cellStyle name="Separador de milhares 4 9 3 2" xfId="27292" xr:uid="{558FAA57-78BF-4EE4-AE56-B4064A5BAA20}"/>
    <cellStyle name="Separador de milhares 4 9 3 2 2" xfId="31385" xr:uid="{4C1891DA-76FD-4CF2-8BF5-86B340E99ABE}"/>
    <cellStyle name="Separador de milhares 4 9 3 3" xfId="30745" xr:uid="{EF960696-2F8F-4118-A821-CCEB5881D98E}"/>
    <cellStyle name="Separador de milhares 4 9 4" xfId="26740" xr:uid="{A27A40BB-A2AA-4C16-B685-9F67CC32C25A}"/>
    <cellStyle name="Separador de milhares 4 9 4 2" xfId="27404" xr:uid="{1B6FD415-D803-488C-AFED-BD6CE8150BC7}"/>
    <cellStyle name="Separador de milhares 4 9 4 2 2" xfId="31497" xr:uid="{C56E2FD5-D266-403C-901F-ACDA0B0F8852}"/>
    <cellStyle name="Separador de milhares 4 9 4 3" xfId="30857" xr:uid="{3F301D8E-137B-4973-84A0-ABE2880BAAA1}"/>
    <cellStyle name="Separador de milhares 4 9 5" xfId="26873" xr:uid="{BC836399-5B64-45FE-AEF2-D107816153FB}"/>
    <cellStyle name="Separador de milhares 4 9 5 2" xfId="30970" xr:uid="{5C7A7BEE-015D-4FFE-9241-28E9FC4BFA32}"/>
    <cellStyle name="Separador de milhares 4 9 6" xfId="25759" xr:uid="{47BFE06F-F328-4E7D-8FC7-7204EC67E7B5}"/>
    <cellStyle name="Separador de milhares 4 9 6 2" xfId="30477" xr:uid="{7AB197A9-FF62-417A-B973-2048AE419873}"/>
    <cellStyle name="Separador de milhares 4 9 7" xfId="27006" xr:uid="{C5BED8EA-0C8A-4507-83E5-5A8FFF63C126}"/>
    <cellStyle name="Separador de milhares 4 9 7 2" xfId="31099" xr:uid="{F3AD2F89-42BB-4137-91EE-C6FC329D21BB}"/>
    <cellStyle name="Separador de milhares 4 9 8" xfId="27606" xr:uid="{6F932309-56CA-48D0-A3BC-6236EE913503}"/>
    <cellStyle name="Separador de milhares 5" xfId="412" xr:uid="{38658C60-E09A-4910-ABBF-29561D45C017}"/>
    <cellStyle name="Separador de milhares 5 10" xfId="27650" xr:uid="{67CC6FEA-5F0D-4C89-9725-C5AEEA96E838}"/>
    <cellStyle name="Separador de milhares 5 2" xfId="23413" xr:uid="{D57B3B48-E488-42C5-B473-B8628F09F118}"/>
    <cellStyle name="Separador de milhares 5 2 2" xfId="23414" xr:uid="{009CC2D9-C863-43A4-B769-FE26DD1B3B7A}"/>
    <cellStyle name="Separador de milhares 5 2 2 2" xfId="30279" xr:uid="{A7E866E2-0789-4C1F-A0AE-3D8AB30A9E01}"/>
    <cellStyle name="Separador de milhares 5 2 3" xfId="25923" xr:uid="{5A460575-3B74-4970-AB03-E3B10602EB6C}"/>
    <cellStyle name="Separador de milhares 5 2 3 2" xfId="30634" xr:uid="{961FD13B-C120-4930-9256-8ADD44C8FF07}"/>
    <cellStyle name="Separador de milhares 5 2 4" xfId="27163" xr:uid="{B42E655E-727F-4391-9261-833D860A4E4C}"/>
    <cellStyle name="Separador de milhares 5 2 4 2" xfId="31256" xr:uid="{2158253D-1B79-493A-9DAC-7CC011ECFCE3}"/>
    <cellStyle name="Separador de milhares 5 2 5" xfId="30278" xr:uid="{10553E94-F48A-4AC4-A4A6-ED5675D2C6CF}"/>
    <cellStyle name="Separador de milhares 5 3" xfId="23415" xr:uid="{B25336E9-B17D-4B7A-BF74-B7953CFF705D}"/>
    <cellStyle name="Separador de milhares 5 3 2" xfId="26670" xr:uid="{CCD3BC32-1FA9-432E-837F-0FADA7543326}"/>
    <cellStyle name="Separador de milhares 5 3 2 2" xfId="30791" xr:uid="{7F222258-7346-43A4-90C9-F3D3CCD73370}"/>
    <cellStyle name="Separador de milhares 5 3 3" xfId="27338" xr:uid="{25C77874-9D1E-4FD8-8AD7-12BE6D1A4CF6}"/>
    <cellStyle name="Separador de milhares 5 3 3 2" xfId="31431" xr:uid="{8CA11602-D0D7-481D-A5B6-F9712799DDF4}"/>
    <cellStyle name="Separador de milhares 5 3 4" xfId="30280" xr:uid="{B16321C6-972B-4194-9CF7-55F2DDE429E0}"/>
    <cellStyle name="Separador de milhares 5 4" xfId="23416" xr:uid="{25927CCF-F936-4249-B471-FD03CF386F7F}"/>
    <cellStyle name="Separador de milhares 5 4 2" xfId="26786" xr:uid="{99ADE7BE-5376-4FFD-83E6-117C197674A2}"/>
    <cellStyle name="Separador de milhares 5 4 2 2" xfId="30903" xr:uid="{399D347F-0D08-44E9-B891-26ADBEE0BD76}"/>
    <cellStyle name="Separador de milhares 5 4 3" xfId="27450" xr:uid="{E574D95E-AF2C-4B85-8684-7121E05F5E67}"/>
    <cellStyle name="Separador de milhares 5 4 3 2" xfId="31543" xr:uid="{1FE109B1-8A5E-4010-8D69-5FBCB01E02FD}"/>
    <cellStyle name="Separador de milhares 5 4 4" xfId="30281" xr:uid="{000A3A7C-03B0-4C86-A873-2537C2DB772E}"/>
    <cellStyle name="Separador de milhares 5 5" xfId="23417" xr:uid="{2D559210-DE0B-45C1-80DA-EEDEF90DD19F}"/>
    <cellStyle name="Separador de milhares 5 5 2" xfId="26919" xr:uid="{77147280-0420-488A-860E-C011A48C5E2A}"/>
    <cellStyle name="Separador de milhares 5 5 2 2" xfId="31016" xr:uid="{7A9B75BC-EA93-41C9-B57D-1AB8A47831CB}"/>
    <cellStyle name="Separador de milhares 5 5 3" xfId="30282" xr:uid="{AAB5B6B3-9B4A-482E-BB1D-879D6015CD3A}"/>
    <cellStyle name="Separador de milhares 5 6" xfId="23418" xr:uid="{18643B33-0E1A-4F8D-870B-CD53B64A1FF1}"/>
    <cellStyle name="Separador de milhares 5 6 2" xfId="30283" xr:uid="{8CD4BDAD-0297-4E8B-989E-74E790DC23BC}"/>
    <cellStyle name="Separador de milhares 5 7" xfId="23412" xr:uid="{0A32FD00-979A-4D1D-AEBF-C4163FA3CDA3}"/>
    <cellStyle name="Separador de milhares 5 7 2" xfId="30277" xr:uid="{67CC6FF9-06F6-40EB-B859-BCFA614B43EB}"/>
    <cellStyle name="Separador de milhares 5 8" xfId="25805" xr:uid="{22368FDC-B28F-4E52-8586-5F801F6E1191}"/>
    <cellStyle name="Separador de milhares 5 8 2" xfId="30523" xr:uid="{603CD815-8B5F-402E-BF1E-EA9CF01D1FCD}"/>
    <cellStyle name="Separador de milhares 5 9" xfId="27052" xr:uid="{FE8969AF-A76E-4ADB-8981-EBF6EBAA238D}"/>
    <cellStyle name="Separador de milhares 5 9 2" xfId="31145" xr:uid="{C90EA949-9904-48A4-81DC-5928B2090129}"/>
    <cellStyle name="Separador de milhares 6" xfId="23419" xr:uid="{4960803B-AF9F-4B2C-9BE5-BC2148AC59D8}"/>
    <cellStyle name="Separador de milhares 6 2" xfId="23420" xr:uid="{795417C4-C0CD-4572-864D-DF0411717F80}"/>
    <cellStyle name="Separador de milhares 6 2 2" xfId="23421" xr:uid="{3B02E652-42D0-4D0D-9B9B-6232C8AE050E}"/>
    <cellStyle name="Separador de milhares 6 2 2 2" xfId="23422" xr:uid="{5AF28B0E-7A79-4D9E-B4D0-060FEA28CC22}"/>
    <cellStyle name="Separador de milhares 6 2 2 2 2" xfId="23423" xr:uid="{47E1B50C-1DB2-4C4B-A4B6-3C42CA167F0C}"/>
    <cellStyle name="Separador de milhares 6 2 2 2 2 2" xfId="30288" xr:uid="{B616FC55-DDA0-4786-8EE6-4DE2C9ABB5A5}"/>
    <cellStyle name="Separador de milhares 6 2 2 2 3" xfId="30287" xr:uid="{C209DE60-35BD-47E2-A576-60EDBF86BF9D}"/>
    <cellStyle name="Separador de milhares 6 2 2 3" xfId="23424" xr:uid="{9DC2D9F4-802D-4C15-AAD7-F227AFBE52BF}"/>
    <cellStyle name="Separador de milhares 6 2 2 3 2" xfId="30289" xr:uid="{A3CCB15D-94F4-430D-8827-27E8DC2CDD4A}"/>
    <cellStyle name="Separador de milhares 6 2 2 4" xfId="30286" xr:uid="{E56E0309-993C-4AF2-92AF-560AFE98AC3F}"/>
    <cellStyle name="Separador de milhares 6 2 3" xfId="23425" xr:uid="{341EF2C3-40CE-42A5-96A5-D3767575958B}"/>
    <cellStyle name="Separador de milhares 6 2 3 2" xfId="23426" xr:uid="{B44E7683-4577-49E8-963D-D6BCF3FD12C0}"/>
    <cellStyle name="Separador de milhares 6 2 3 2 2" xfId="30291" xr:uid="{AF36EA5E-86A5-4F64-A6B5-7C5337EA91C8}"/>
    <cellStyle name="Separador de milhares 6 2 3 3" xfId="30290" xr:uid="{51A53A10-F87E-493E-8A02-BCB631A57077}"/>
    <cellStyle name="Separador de milhares 6 2 4" xfId="23427" xr:uid="{06771F2A-AF41-44BD-A4FC-F1D5345C4108}"/>
    <cellStyle name="Separador de milhares 6 2 4 2" xfId="30292" xr:uid="{9E96260C-7AFA-487E-87E3-98DB75027DCA}"/>
    <cellStyle name="Separador de milhares 6 2 5" xfId="30285" xr:uid="{9760D694-3169-408B-A7DC-2BA47DF75572}"/>
    <cellStyle name="Separador de milhares 6 3" xfId="23428" xr:uid="{D47DF425-0C6E-4E28-84B1-2256F0F00B38}"/>
    <cellStyle name="Separador de milhares 6 3 2" xfId="23429" xr:uid="{1D741919-FE79-494D-8267-09CB07B80C67}"/>
    <cellStyle name="Separador de milhares 6 3 2 2" xfId="23430" xr:uid="{1DC833BE-339D-453C-A0AB-70DD1FEE1841}"/>
    <cellStyle name="Separador de milhares 6 3 2 2 2" xfId="30295" xr:uid="{3919957B-7E3D-41E2-BA11-25D345285EED}"/>
    <cellStyle name="Separador de milhares 6 3 2 3" xfId="30294" xr:uid="{04A560FC-91A1-47F3-AF5C-DF719F673D83}"/>
    <cellStyle name="Separador de milhares 6 3 3" xfId="23431" xr:uid="{4DED5F98-8BFD-4D8B-AFFE-37F4A7001DC6}"/>
    <cellStyle name="Separador de milhares 6 3 3 2" xfId="30296" xr:uid="{052436BD-84ED-4DCF-8722-6EBF8FA78493}"/>
    <cellStyle name="Separador de milhares 6 3 4" xfId="30293" xr:uid="{EA73E021-7B87-47CC-BCEE-7AF4F77EC4BA}"/>
    <cellStyle name="Separador de milhares 6 4" xfId="23432" xr:uid="{79721832-DD0A-443D-A08A-CF4919BBD42A}"/>
    <cellStyle name="Separador de milhares 6 4 2" xfId="23433" xr:uid="{307156E7-5284-436A-81BB-5146C90F9184}"/>
    <cellStyle name="Separador de milhares 6 4 2 2" xfId="23434" xr:uid="{33DB270D-B4F4-4387-83DF-C84AE5E9F763}"/>
    <cellStyle name="Separador de milhares 6 4 2 2 2" xfId="30299" xr:uid="{139EA6CD-9944-4C78-B67E-B08FF51108DB}"/>
    <cellStyle name="Separador de milhares 6 4 2 3" xfId="30298" xr:uid="{FEF01D0D-DD0A-4003-BE7D-916B67BD58B6}"/>
    <cellStyle name="Separador de milhares 6 4 3" xfId="23435" xr:uid="{6CD51CC8-A086-45AD-B49A-8D6DF62882A9}"/>
    <cellStyle name="Separador de milhares 6 4 3 2" xfId="30300" xr:uid="{CB00062A-A8C3-4DF8-B2B1-7E8AA0F13CFF}"/>
    <cellStyle name="Separador de milhares 6 4 4" xfId="30297" xr:uid="{6DC60A7E-698B-42F9-81A5-71275DBC5056}"/>
    <cellStyle name="Separador de milhares 6 5" xfId="23436" xr:uid="{A3B0FD7D-A4A7-4433-BEC5-6D6C96860F0A}"/>
    <cellStyle name="Separador de milhares 6 5 2" xfId="23437" xr:uid="{4EDC0D67-B362-46D0-829E-04EBA1BE8666}"/>
    <cellStyle name="Separador de milhares 6 5 2 2" xfId="30302" xr:uid="{ABD325DA-2FBC-42E7-8CA6-1997EB439B38}"/>
    <cellStyle name="Separador de milhares 6 5 3" xfId="30301" xr:uid="{08EF1DF6-EA35-4377-A106-24349F1CBC20}"/>
    <cellStyle name="Separador de milhares 6 6" xfId="23438" xr:uid="{9D580C4B-4721-405D-BCE2-5FBF900375CF}"/>
    <cellStyle name="Separador de milhares 6 6 2" xfId="30303" xr:uid="{5F13ACC8-D7DE-4F0D-BAA9-6F3ECE180030}"/>
    <cellStyle name="Separador de milhares 6 7" xfId="25807" xr:uid="{84D409F6-4E4A-4D54-8290-4AD29EC5D1B2}"/>
    <cellStyle name="Separador de milhares 6 7 2" xfId="30524" xr:uid="{BE6B59F0-E37D-4AEA-AF35-C191BB19AD63}"/>
    <cellStyle name="Separador de milhares 6 8" xfId="27053" xr:uid="{92BD7110-4290-4117-A64E-4582F0C4E95F}"/>
    <cellStyle name="Separador de milhares 6 8 2" xfId="31146" xr:uid="{BA78D9B2-8982-4B4E-B9FE-9217821DB1A8}"/>
    <cellStyle name="Separador de milhares 6 9" xfId="30284" xr:uid="{D9B80A00-D5C4-4CBB-97AC-9BD168323BCF}"/>
    <cellStyle name="Separador de milhares 65" xfId="15" xr:uid="{4A0B8110-87E6-40C9-8DC2-FCE0A907E535}"/>
    <cellStyle name="Separador de milhares 65 2" xfId="100" xr:uid="{3301BCD7-4563-4453-8311-A6B29DDE7E40}"/>
    <cellStyle name="Separador de milhares 65 2 2" xfId="27524" xr:uid="{8941199F-F6B4-4EDF-AEE3-3A4DC1DC1F26}"/>
    <cellStyle name="Separador de milhares 7" xfId="23439" xr:uid="{31138DFE-34D3-440A-A399-8B8F284EDFC3}"/>
    <cellStyle name="Separador de milhares 7 2" xfId="23440" xr:uid="{EF4719B9-0AC0-479A-9D2B-3946E1455A31}"/>
    <cellStyle name="Separador de milhares 7 2 2" xfId="30305" xr:uid="{598AE7CE-9BA1-4AEA-AE33-8E2569CA262C}"/>
    <cellStyle name="Separador de milhares 7 3" xfId="23441" xr:uid="{2B759D25-CC5B-47E8-A753-BD47B44A11E4}"/>
    <cellStyle name="Separador de milhares 7 3 2" xfId="30306" xr:uid="{E8CB2C18-2C4E-4568-B7A5-6ED16497A11F}"/>
    <cellStyle name="Separador de milhares 7 4" xfId="30304" xr:uid="{1D7696DC-4F01-4403-B6F9-E4937C0C4F3A}"/>
    <cellStyle name="Separador de milhares 8" xfId="23442" xr:uid="{CA7FF98E-FFBE-4FAB-BF62-377E21781C16}"/>
    <cellStyle name="Separador de milhares 8 10" xfId="335" xr:uid="{BE2F6504-62A1-4D38-B833-1C7991C636FC}"/>
    <cellStyle name="Separador de milhares 8 10 2" xfId="25878" xr:uid="{1EB23E44-D1E0-4E2C-AE7A-71DBE9F2FB26}"/>
    <cellStyle name="Separador de milhares 8 10 2 2" xfId="27118" xr:uid="{49FD95D4-604E-4CA5-956D-03B5437A5DED}"/>
    <cellStyle name="Separador de milhares 8 10 2 2 2" xfId="31211" xr:uid="{3034F0C9-516F-4543-AA2E-4127580A2C24}"/>
    <cellStyle name="Separador de milhares 8 10 2 3" xfId="30589" xr:uid="{A7E236BB-1E85-46E4-8276-E1BA4EE676EC}"/>
    <cellStyle name="Separador de milhares 8 10 3" xfId="26625" xr:uid="{447B9F4B-9750-4E89-8F40-D362DA96A6F9}"/>
    <cellStyle name="Separador de milhares 8 10 3 2" xfId="27293" xr:uid="{2E7FFCF4-EBC5-4F07-990D-9FAA5C99DFDD}"/>
    <cellStyle name="Separador de milhares 8 10 3 2 2" xfId="31386" xr:uid="{5353C5E4-0505-4C02-BB31-E054406F4185}"/>
    <cellStyle name="Separador de milhares 8 10 3 3" xfId="30746" xr:uid="{6D2814BD-27D7-4187-8C78-8F4399577DE1}"/>
    <cellStyle name="Separador de milhares 8 10 4" xfId="26741" xr:uid="{1C275D4F-167D-448C-972D-C0A9F9F996F3}"/>
    <cellStyle name="Separador de milhares 8 10 4 2" xfId="27405" xr:uid="{4637D8A9-F5A1-4249-B407-96B8CCE1CE6F}"/>
    <cellStyle name="Separador de milhares 8 10 4 2 2" xfId="31498" xr:uid="{1AC3F6C7-4115-4433-92E8-8809A7EB28A6}"/>
    <cellStyle name="Separador de milhares 8 10 4 3" xfId="30858" xr:uid="{1583304A-B54B-4959-B98E-9877852199F5}"/>
    <cellStyle name="Separador de milhares 8 10 5" xfId="26874" xr:uid="{3652B96F-2042-4936-BB1A-8FBA610D0612}"/>
    <cellStyle name="Separador de milhares 8 10 5 2" xfId="30971" xr:uid="{2802F2F7-057D-4415-B5FC-831636F3C376}"/>
    <cellStyle name="Separador de milhares 8 10 6" xfId="25760" xr:uid="{57C171D9-8F48-4EF0-B93B-484A361C17AD}"/>
    <cellStyle name="Separador de milhares 8 10 6 2" xfId="30478" xr:uid="{431E39BF-7EA2-4FE5-8E93-BD852C0C3DC4}"/>
    <cellStyle name="Separador de milhares 8 10 7" xfId="27007" xr:uid="{E2A6D6FD-B339-4A7A-8BB7-6EDC5D68F324}"/>
    <cellStyle name="Separador de milhares 8 10 7 2" xfId="31100" xr:uid="{5C1926B8-9F01-4938-A7C2-EA524CC741D3}"/>
    <cellStyle name="Separador de milhares 8 10 8" xfId="27607" xr:uid="{D49E4AB4-CDAB-4139-950C-4062D77C6870}"/>
    <cellStyle name="Separador de milhares 8 11" xfId="336" xr:uid="{66AAE863-25EB-4DBF-89D7-E07DDCC4BED4}"/>
    <cellStyle name="Separador de milhares 8 11 2" xfId="25879" xr:uid="{1531448A-5D41-4304-B158-64E5E7029B09}"/>
    <cellStyle name="Separador de milhares 8 11 2 2" xfId="27119" xr:uid="{1962E48F-01D8-4615-BA47-AB624223BEFD}"/>
    <cellStyle name="Separador de milhares 8 11 2 2 2" xfId="31212" xr:uid="{36DFA5A9-BB42-4ECF-BF18-0026743EA17B}"/>
    <cellStyle name="Separador de milhares 8 11 2 3" xfId="30590" xr:uid="{BAC9318B-82D3-4463-AEF5-E053F50BC0B8}"/>
    <cellStyle name="Separador de milhares 8 11 3" xfId="26626" xr:uid="{5F693A4A-4509-4E16-AE40-41F4B95F98B2}"/>
    <cellStyle name="Separador de milhares 8 11 3 2" xfId="27294" xr:uid="{260AC9D6-CE62-4F97-91A8-793C1E063DD5}"/>
    <cellStyle name="Separador de milhares 8 11 3 2 2" xfId="31387" xr:uid="{6722E133-2469-44DC-A6F3-DF4C395E0E71}"/>
    <cellStyle name="Separador de milhares 8 11 3 3" xfId="30747" xr:uid="{E580155F-DFED-42FF-ADDB-14260F8E6A34}"/>
    <cellStyle name="Separador de milhares 8 11 4" xfId="26742" xr:uid="{D58D762E-DCCA-40E3-B166-854CC7F0CE05}"/>
    <cellStyle name="Separador de milhares 8 11 4 2" xfId="27406" xr:uid="{CD20FC78-F744-4A70-9630-149715AA19D6}"/>
    <cellStyle name="Separador de milhares 8 11 4 2 2" xfId="31499" xr:uid="{85D7C985-25F6-4E2E-A4D0-0A96159D76D7}"/>
    <cellStyle name="Separador de milhares 8 11 4 3" xfId="30859" xr:uid="{0277311E-A313-4B7B-AA32-F859FD75E32F}"/>
    <cellStyle name="Separador de milhares 8 11 5" xfId="26875" xr:uid="{C3A5E853-A2DC-4C19-968E-2D09B9C128C5}"/>
    <cellStyle name="Separador de milhares 8 11 5 2" xfId="30972" xr:uid="{0757ECFD-8289-40D1-8945-8EB20389AC8E}"/>
    <cellStyle name="Separador de milhares 8 11 6" xfId="25761" xr:uid="{8CFB12AB-0C3D-4EC5-9903-4745872BB9B3}"/>
    <cellStyle name="Separador de milhares 8 11 6 2" xfId="30479" xr:uid="{12DC9FAD-18F9-4446-BD41-437981D9BF53}"/>
    <cellStyle name="Separador de milhares 8 11 7" xfId="27008" xr:uid="{3565DD8C-0AC6-4BEE-9314-A06B9E2407FE}"/>
    <cellStyle name="Separador de milhares 8 11 7 2" xfId="31101" xr:uid="{235A7AAF-9708-4EB0-A445-677ED524925A}"/>
    <cellStyle name="Separador de milhares 8 11 8" xfId="27608" xr:uid="{1C1F4888-8322-455B-BE74-2E1E39123CF6}"/>
    <cellStyle name="Separador de milhares 8 12" xfId="337" xr:uid="{04113C63-0019-4980-8D4D-76A44F836B21}"/>
    <cellStyle name="Separador de milhares 8 12 2" xfId="25880" xr:uid="{96725DC8-DBCE-43B0-B2F0-FD08806697FF}"/>
    <cellStyle name="Separador de milhares 8 12 2 2" xfId="27120" xr:uid="{DF14EC21-C05F-4742-9223-6FE89C916255}"/>
    <cellStyle name="Separador de milhares 8 12 2 2 2" xfId="31213" xr:uid="{6FD49852-C706-4BDC-8484-013170168039}"/>
    <cellStyle name="Separador de milhares 8 12 2 3" xfId="30591" xr:uid="{5B7B8D93-F9DA-43FC-8793-CC7282E384DE}"/>
    <cellStyle name="Separador de milhares 8 12 3" xfId="26627" xr:uid="{52D29BD2-813B-42AC-BE99-D5A8894E42B9}"/>
    <cellStyle name="Separador de milhares 8 12 3 2" xfId="27295" xr:uid="{E4E0AD52-D6AD-4DE4-A019-9D28FA2DBC3A}"/>
    <cellStyle name="Separador de milhares 8 12 3 2 2" xfId="31388" xr:uid="{CD690A42-6B3F-4D16-BE84-D13D7B6DD318}"/>
    <cellStyle name="Separador de milhares 8 12 3 3" xfId="30748" xr:uid="{EA04AD3B-4E15-48E6-A1B4-DBE63156F43F}"/>
    <cellStyle name="Separador de milhares 8 12 4" xfId="26743" xr:uid="{36893045-0A70-4025-AB5B-006B90929DEF}"/>
    <cellStyle name="Separador de milhares 8 12 4 2" xfId="27407" xr:uid="{9AB83D3B-8C69-4031-8C93-84CAA8325EAC}"/>
    <cellStyle name="Separador de milhares 8 12 4 2 2" xfId="31500" xr:uid="{89D42DE8-DA46-41C7-A93A-FDF68699EA7B}"/>
    <cellStyle name="Separador de milhares 8 12 4 3" xfId="30860" xr:uid="{4360CB7A-8E40-46CA-8E39-3401B43DBF58}"/>
    <cellStyle name="Separador de milhares 8 12 5" xfId="26876" xr:uid="{585A037D-68A1-431F-A5F5-F3E1CE2FE3F7}"/>
    <cellStyle name="Separador de milhares 8 12 5 2" xfId="30973" xr:uid="{4A2954D7-E46C-4748-93B0-FC3BA31F210B}"/>
    <cellStyle name="Separador de milhares 8 12 6" xfId="25762" xr:uid="{6AF1CD92-9B48-4D6D-94DD-9CFF2B4F0784}"/>
    <cellStyle name="Separador de milhares 8 12 6 2" xfId="30480" xr:uid="{1CBBA5E2-78EC-40CF-A75E-289FBE3F1875}"/>
    <cellStyle name="Separador de milhares 8 12 7" xfId="27009" xr:uid="{38F81121-FDA3-4142-8FF9-CF914E711143}"/>
    <cellStyle name="Separador de milhares 8 12 7 2" xfId="31102" xr:uid="{1D3C1241-45EF-4CCA-A442-64C6F5CFA58B}"/>
    <cellStyle name="Separador de milhares 8 12 8" xfId="27609" xr:uid="{BA34D592-CA45-4A3E-A2F6-058ABDFE84C4}"/>
    <cellStyle name="Separador de milhares 8 13" xfId="338" xr:uid="{F38D947D-9C02-41C7-8D56-B393A8C69AC7}"/>
    <cellStyle name="Separador de milhares 8 13 2" xfId="25881" xr:uid="{78F96ABB-E47A-4C76-8BA5-20ED1E892B50}"/>
    <cellStyle name="Separador de milhares 8 13 2 2" xfId="27121" xr:uid="{47088990-149E-45B6-8EAD-6D78BC510436}"/>
    <cellStyle name="Separador de milhares 8 13 2 2 2" xfId="31214" xr:uid="{A611A6EC-F17C-49AA-9C0E-B323E1490302}"/>
    <cellStyle name="Separador de milhares 8 13 2 3" xfId="30592" xr:uid="{995EDB94-7D3B-444E-8D6D-FB015B685499}"/>
    <cellStyle name="Separador de milhares 8 13 3" xfId="26628" xr:uid="{DAAFDF92-4ACE-4A42-837B-6AA16618C4ED}"/>
    <cellStyle name="Separador de milhares 8 13 3 2" xfId="27296" xr:uid="{E7522069-2AA8-4895-BFD6-0C6FC35B4032}"/>
    <cellStyle name="Separador de milhares 8 13 3 2 2" xfId="31389" xr:uid="{F4FEBC64-7CCC-4125-BCD2-D7C11311CDED}"/>
    <cellStyle name="Separador de milhares 8 13 3 3" xfId="30749" xr:uid="{7689C931-00FF-4A74-AB8C-9C45B388BFB4}"/>
    <cellStyle name="Separador de milhares 8 13 4" xfId="26744" xr:uid="{41917C5B-22BA-4092-AD66-158417BDA542}"/>
    <cellStyle name="Separador de milhares 8 13 4 2" xfId="27408" xr:uid="{C5260C07-D1AC-4DBE-A579-E343CAD39082}"/>
    <cellStyle name="Separador de milhares 8 13 4 2 2" xfId="31501" xr:uid="{862171E4-A6A1-416B-9CC9-89486D157F3D}"/>
    <cellStyle name="Separador de milhares 8 13 4 3" xfId="30861" xr:uid="{BEE25BCE-710A-422D-A85D-525047B3737C}"/>
    <cellStyle name="Separador de milhares 8 13 5" xfId="26877" xr:uid="{CF79E9D1-1FC7-4BC3-8C51-7A1B08BBE0BB}"/>
    <cellStyle name="Separador de milhares 8 13 5 2" xfId="30974" xr:uid="{7EBBA9D3-6749-4CB2-9A76-610C4C2CEEF7}"/>
    <cellStyle name="Separador de milhares 8 13 6" xfId="25763" xr:uid="{36EA8658-6BCF-4456-8CC6-99F790760C15}"/>
    <cellStyle name="Separador de milhares 8 13 6 2" xfId="30481" xr:uid="{347301AA-80BC-4BF0-983A-95582043FA8D}"/>
    <cellStyle name="Separador de milhares 8 13 7" xfId="27010" xr:uid="{B88C476D-8986-46F9-9975-9DDF71FA2EAA}"/>
    <cellStyle name="Separador de milhares 8 13 7 2" xfId="31103" xr:uid="{88D8A537-9E69-4807-9FCA-8C16A848B83B}"/>
    <cellStyle name="Separador de milhares 8 13 8" xfId="27610" xr:uid="{89F09CCD-8963-4C3F-B81A-193225BD5C98}"/>
    <cellStyle name="Separador de milhares 8 14" xfId="339" xr:uid="{B83149AD-E8C6-4DB6-B2CC-6DFEB186B20F}"/>
    <cellStyle name="Separador de milhares 8 14 2" xfId="25882" xr:uid="{7E4744E5-6037-4DEE-91E6-E643FA110C3A}"/>
    <cellStyle name="Separador de milhares 8 14 2 2" xfId="27122" xr:uid="{28A2E687-EE9A-46FD-8C91-34537D6E7F20}"/>
    <cellStyle name="Separador de milhares 8 14 2 2 2" xfId="31215" xr:uid="{3C4695B7-EF12-460E-A779-0643C03B982D}"/>
    <cellStyle name="Separador de milhares 8 14 2 3" xfId="30593" xr:uid="{E6A4D966-03BD-4852-9FF3-0AF7A1AFC035}"/>
    <cellStyle name="Separador de milhares 8 14 3" xfId="26629" xr:uid="{86D9D92A-B694-4E68-8B89-C01C4565DC68}"/>
    <cellStyle name="Separador de milhares 8 14 3 2" xfId="27297" xr:uid="{0E844A2C-4F22-4837-97BB-4911FB720C68}"/>
    <cellStyle name="Separador de milhares 8 14 3 2 2" xfId="31390" xr:uid="{975782BC-2B3D-4CC2-A26A-59047D87D23F}"/>
    <cellStyle name="Separador de milhares 8 14 3 3" xfId="30750" xr:uid="{8143B130-543B-40FC-971E-DE3A34B483EE}"/>
    <cellStyle name="Separador de milhares 8 14 4" xfId="26745" xr:uid="{E38C129A-D665-4EDC-A2DE-8F9DA6FB8686}"/>
    <cellStyle name="Separador de milhares 8 14 4 2" xfId="27409" xr:uid="{E0DB5BF3-3DC3-4668-B1FA-7C8A3A2DDA25}"/>
    <cellStyle name="Separador de milhares 8 14 4 2 2" xfId="31502" xr:uid="{BED049AD-49A9-4D46-BCC1-EF8614A94532}"/>
    <cellStyle name="Separador de milhares 8 14 4 3" xfId="30862" xr:uid="{988BCB20-C1FD-4069-A49D-763F9F8E33C2}"/>
    <cellStyle name="Separador de milhares 8 14 5" xfId="26878" xr:uid="{D129ECC0-D3DC-4CCB-A129-8FED1727CA83}"/>
    <cellStyle name="Separador de milhares 8 14 5 2" xfId="30975" xr:uid="{049160B8-4242-4BAD-A06C-AC75B7613830}"/>
    <cellStyle name="Separador de milhares 8 14 6" xfId="25764" xr:uid="{A6578309-FB9C-4BF9-A8AA-BF0F449034ED}"/>
    <cellStyle name="Separador de milhares 8 14 6 2" xfId="30482" xr:uid="{6E015FD9-F657-459E-8030-D692EF8DDFBF}"/>
    <cellStyle name="Separador de milhares 8 14 7" xfId="27011" xr:uid="{04BE50B7-5A48-40BB-BBF0-1A641EB4AFF1}"/>
    <cellStyle name="Separador de milhares 8 14 7 2" xfId="31104" xr:uid="{BE3D7CD6-696E-4B47-8DB4-4A7DDA94AB5E}"/>
    <cellStyle name="Separador de milhares 8 14 8" xfId="27611" xr:uid="{E57712B9-405B-45E7-8C44-23C0F9B26226}"/>
    <cellStyle name="Separador de milhares 8 15" xfId="340" xr:uid="{E8A60656-D6C6-401F-B5C5-4F966B4096DF}"/>
    <cellStyle name="Separador de milhares 8 15 2" xfId="25883" xr:uid="{E5D262D7-F2AE-4196-B9EE-C8AEEB11D8A3}"/>
    <cellStyle name="Separador de milhares 8 15 2 2" xfId="27123" xr:uid="{AF8492FE-E017-4ED8-A487-930D46FCB35B}"/>
    <cellStyle name="Separador de milhares 8 15 2 2 2" xfId="31216" xr:uid="{35A4CA1A-19A1-4201-9BD6-4E4EB1EF35A6}"/>
    <cellStyle name="Separador de milhares 8 15 2 3" xfId="30594" xr:uid="{276ABE3D-56DC-4785-9B0E-83EB74106DB5}"/>
    <cellStyle name="Separador de milhares 8 15 3" xfId="26630" xr:uid="{6DEE0924-E6C9-4723-B29B-27590860A33D}"/>
    <cellStyle name="Separador de milhares 8 15 3 2" xfId="27298" xr:uid="{EE548EDB-073A-4450-96B3-47249377F006}"/>
    <cellStyle name="Separador de milhares 8 15 3 2 2" xfId="31391" xr:uid="{9F772F71-7BE4-42CE-9CA1-36B704760BD0}"/>
    <cellStyle name="Separador de milhares 8 15 3 3" xfId="30751" xr:uid="{F6530AEE-CA63-448A-B4CA-E96771970792}"/>
    <cellStyle name="Separador de milhares 8 15 4" xfId="26746" xr:uid="{031CB491-768F-42B6-9C55-62A65338369E}"/>
    <cellStyle name="Separador de milhares 8 15 4 2" xfId="27410" xr:uid="{ED593D51-11E8-4A37-98E2-63523185797F}"/>
    <cellStyle name="Separador de milhares 8 15 4 2 2" xfId="31503" xr:uid="{8903FB21-6B64-43A1-82FC-94AA51E06281}"/>
    <cellStyle name="Separador de milhares 8 15 4 3" xfId="30863" xr:uid="{6224BD4C-D7BC-46B5-86B7-7BC2E681F0D2}"/>
    <cellStyle name="Separador de milhares 8 15 5" xfId="26879" xr:uid="{D2C1B4A8-D35B-4DE4-800A-64F93380EC47}"/>
    <cellStyle name="Separador de milhares 8 15 5 2" xfId="30976" xr:uid="{1219B486-DA5B-4A3A-BFD0-001375B669C2}"/>
    <cellStyle name="Separador de milhares 8 15 6" xfId="25765" xr:uid="{D953D280-276C-4078-839A-714A5552D36E}"/>
    <cellStyle name="Separador de milhares 8 15 6 2" xfId="30483" xr:uid="{DEC6888C-EB0A-4E66-9BF4-C741739B579E}"/>
    <cellStyle name="Separador de milhares 8 15 7" xfId="27012" xr:uid="{EB02420C-10CC-4E97-BB3B-7042481DF803}"/>
    <cellStyle name="Separador de milhares 8 15 7 2" xfId="31105" xr:uid="{759B8BFF-E643-442D-9695-5001102A3525}"/>
    <cellStyle name="Separador de milhares 8 15 8" xfId="27612" xr:uid="{8891D2E1-4E6D-4872-8FED-891A1F060084}"/>
    <cellStyle name="Separador de milhares 8 16" xfId="341" xr:uid="{E39F3890-558B-4287-BD02-56AF38BCECF5}"/>
    <cellStyle name="Separador de milhares 8 16 2" xfId="25884" xr:uid="{ED1C2428-151A-4C66-95B4-C24DDC2815C8}"/>
    <cellStyle name="Separador de milhares 8 16 2 2" xfId="27124" xr:uid="{65AB6582-98A4-4C2A-B79E-AAD67EBF1FEB}"/>
    <cellStyle name="Separador de milhares 8 16 2 2 2" xfId="31217" xr:uid="{DFE6AEE5-090A-4953-8AC8-F0C5446A7D8F}"/>
    <cellStyle name="Separador de milhares 8 16 2 3" xfId="30595" xr:uid="{CAC2E268-1988-4256-8286-11F7F4722051}"/>
    <cellStyle name="Separador de milhares 8 16 3" xfId="26631" xr:uid="{304C8160-D771-46A6-8EAE-9370E95ECFBB}"/>
    <cellStyle name="Separador de milhares 8 16 3 2" xfId="27299" xr:uid="{EE60C8F8-3C66-4E71-AC31-BBA2B3C66224}"/>
    <cellStyle name="Separador de milhares 8 16 3 2 2" xfId="31392" xr:uid="{7F73F827-4EF7-4386-8484-12702B2C3806}"/>
    <cellStyle name="Separador de milhares 8 16 3 3" xfId="30752" xr:uid="{699AC5CC-15D8-4B91-A371-E0ACBD9A825A}"/>
    <cellStyle name="Separador de milhares 8 16 4" xfId="26747" xr:uid="{3DD5B20F-8B1B-4A6A-AA0A-DE8A7533F03F}"/>
    <cellStyle name="Separador de milhares 8 16 4 2" xfId="27411" xr:uid="{BADE97FD-1EA5-4933-BF5D-A36905AF31A4}"/>
    <cellStyle name="Separador de milhares 8 16 4 2 2" xfId="31504" xr:uid="{F13BACBD-ADA0-4AE1-A6EB-2A2E1288A626}"/>
    <cellStyle name="Separador de milhares 8 16 4 3" xfId="30864" xr:uid="{625DAD2E-9C38-4322-9EFF-4E57136D3A47}"/>
    <cellStyle name="Separador de milhares 8 16 5" xfId="26880" xr:uid="{4E2F8329-9378-4B6A-A408-0D1E6BB96C30}"/>
    <cellStyle name="Separador de milhares 8 16 5 2" xfId="30977" xr:uid="{D0FD0B3C-8A1A-416C-8BE1-F130052658CA}"/>
    <cellStyle name="Separador de milhares 8 16 6" xfId="25766" xr:uid="{DD9E3C68-98FE-4D45-92A9-9D2791ABA35D}"/>
    <cellStyle name="Separador de milhares 8 16 6 2" xfId="30484" xr:uid="{328E68D1-BADF-48C9-AD7D-9303FB99F95E}"/>
    <cellStyle name="Separador de milhares 8 16 7" xfId="27013" xr:uid="{96A5C7C8-AE14-477C-9A91-64D730C44A46}"/>
    <cellStyle name="Separador de milhares 8 16 7 2" xfId="31106" xr:uid="{8FAEDD4F-FFCB-45FF-9BD1-6B20E27E641E}"/>
    <cellStyle name="Separador de milhares 8 16 8" xfId="27613" xr:uid="{71B0B832-0589-4AC5-A5E5-E85A5A367CA6}"/>
    <cellStyle name="Separador de milhares 8 17" xfId="342" xr:uid="{A279874D-AEDF-41FF-95CD-751B0CFAF2E5}"/>
    <cellStyle name="Separador de milhares 8 17 2" xfId="25885" xr:uid="{B7986963-17E7-4798-9004-25C0A7561FE3}"/>
    <cellStyle name="Separador de milhares 8 17 2 2" xfId="27125" xr:uid="{302D3025-2832-43E2-9738-13B1DA6C5A04}"/>
    <cellStyle name="Separador de milhares 8 17 2 2 2" xfId="31218" xr:uid="{52696FE3-75AF-49F5-828A-2A76F70FC836}"/>
    <cellStyle name="Separador de milhares 8 17 2 3" xfId="30596" xr:uid="{6E5CD79F-C4F0-4640-B027-AC362951F50F}"/>
    <cellStyle name="Separador de milhares 8 17 3" xfId="26632" xr:uid="{7AFF4886-4EC9-42F4-AC15-040C8F9211FD}"/>
    <cellStyle name="Separador de milhares 8 17 3 2" xfId="27300" xr:uid="{EFF7D226-7608-45C4-8922-75484553F541}"/>
    <cellStyle name="Separador de milhares 8 17 3 2 2" xfId="31393" xr:uid="{5D2F1976-31B4-4D09-AF4D-4BA614610276}"/>
    <cellStyle name="Separador de milhares 8 17 3 3" xfId="30753" xr:uid="{33C4BB58-85AB-4247-8B2A-01A55D1E8467}"/>
    <cellStyle name="Separador de milhares 8 17 4" xfId="26748" xr:uid="{471F9E53-42DA-4DCA-84C3-9CF5E4ACA206}"/>
    <cellStyle name="Separador de milhares 8 17 4 2" xfId="27412" xr:uid="{0554B65C-1C25-40BA-B588-F3000B4B0822}"/>
    <cellStyle name="Separador de milhares 8 17 4 2 2" xfId="31505" xr:uid="{732F8337-9726-40A3-A9AC-B63150C846B0}"/>
    <cellStyle name="Separador de milhares 8 17 4 3" xfId="30865" xr:uid="{D4EEF849-5484-4D86-9FC6-4F5199DC2BA6}"/>
    <cellStyle name="Separador de milhares 8 17 5" xfId="26881" xr:uid="{69A92DF6-152F-418C-9932-F8A930E70CDA}"/>
    <cellStyle name="Separador de milhares 8 17 5 2" xfId="30978" xr:uid="{AEAD7925-3C36-4F65-AE2C-74D0802D9D4D}"/>
    <cellStyle name="Separador de milhares 8 17 6" xfId="25767" xr:uid="{2A907ED8-DFC1-4F4A-ABFB-CB88B632242F}"/>
    <cellStyle name="Separador de milhares 8 17 6 2" xfId="30485" xr:uid="{5A5E41E5-F4B1-4FC2-B053-850335CAD512}"/>
    <cellStyle name="Separador de milhares 8 17 7" xfId="27014" xr:uid="{D5C65FD4-B87F-4491-A42D-F5A6FB48B1B6}"/>
    <cellStyle name="Separador de milhares 8 17 7 2" xfId="31107" xr:uid="{1628FDEE-95D9-4630-95C9-0EDD3953EBCC}"/>
    <cellStyle name="Separador de milhares 8 17 8" xfId="27614" xr:uid="{2410A45C-9976-4A6E-8E0A-889978F1DBCF}"/>
    <cellStyle name="Separador de milhares 8 18" xfId="343" xr:uid="{7E3DD710-1948-4313-9146-AC90E045DF09}"/>
    <cellStyle name="Separador de milhares 8 18 2" xfId="25886" xr:uid="{B036D1F4-68D7-43C2-8F9A-E5A10F9E5D54}"/>
    <cellStyle name="Separador de milhares 8 18 2 2" xfId="27126" xr:uid="{31240CC8-EF06-49D4-976E-6FD6680735AA}"/>
    <cellStyle name="Separador de milhares 8 18 2 2 2" xfId="31219" xr:uid="{C4E1B990-6548-452D-88A9-90185882D1CB}"/>
    <cellStyle name="Separador de milhares 8 18 2 3" xfId="30597" xr:uid="{871777B1-A2AA-44F0-954D-C85F4E9FD345}"/>
    <cellStyle name="Separador de milhares 8 18 3" xfId="26633" xr:uid="{C374804E-8A82-489F-A0DB-2BFE23AF760E}"/>
    <cellStyle name="Separador de milhares 8 18 3 2" xfId="27301" xr:uid="{8310710A-AB42-47A9-96D5-E8D402E3FB71}"/>
    <cellStyle name="Separador de milhares 8 18 3 2 2" xfId="31394" xr:uid="{FCB9EE2F-FFA4-4854-B2B8-B6FB16B05E79}"/>
    <cellStyle name="Separador de milhares 8 18 3 3" xfId="30754" xr:uid="{AE55A1BB-3C41-41BD-8E3D-63E2E3AFDF8F}"/>
    <cellStyle name="Separador de milhares 8 18 4" xfId="26749" xr:uid="{CC2B8D84-CE4F-4D9F-BD96-A5EB12C9D2A6}"/>
    <cellStyle name="Separador de milhares 8 18 4 2" xfId="27413" xr:uid="{65AD0B92-AEF6-4DFA-94B3-A225A0FCF75B}"/>
    <cellStyle name="Separador de milhares 8 18 4 2 2" xfId="31506" xr:uid="{71D167FF-D2C7-41D5-A6E7-D981D53A257C}"/>
    <cellStyle name="Separador de milhares 8 18 4 3" xfId="30866" xr:uid="{EED95DFF-E287-44D9-9505-74C50351A0D8}"/>
    <cellStyle name="Separador de milhares 8 18 5" xfId="26882" xr:uid="{DA55BDF6-19D8-44CA-A2B7-9A78FEAC787A}"/>
    <cellStyle name="Separador de milhares 8 18 5 2" xfId="30979" xr:uid="{66ACD4B5-EFE0-4CEC-90ED-8A61F56A136D}"/>
    <cellStyle name="Separador de milhares 8 18 6" xfId="25768" xr:uid="{13FA316E-8103-47F6-89F6-EC5E1EB46ABE}"/>
    <cellStyle name="Separador de milhares 8 18 6 2" xfId="30486" xr:uid="{6F34894B-6C1C-44A5-9215-E6776803D0E5}"/>
    <cellStyle name="Separador de milhares 8 18 7" xfId="27015" xr:uid="{87F76259-9B86-4921-960E-63EF33AD6620}"/>
    <cellStyle name="Separador de milhares 8 18 7 2" xfId="31108" xr:uid="{849C1A02-827D-4DA8-A77F-7336662A2F84}"/>
    <cellStyle name="Separador de milhares 8 18 8" xfId="27615" xr:uid="{77678BCF-1A4C-4240-A6C6-EE88106B011C}"/>
    <cellStyle name="Separador de milhares 8 19" xfId="344" xr:uid="{9AA705AC-4208-43A9-ADD1-C1378D2B8A3F}"/>
    <cellStyle name="Separador de milhares 8 19 2" xfId="25887" xr:uid="{829EFC69-132C-448B-AE85-FEAE5D902084}"/>
    <cellStyle name="Separador de milhares 8 19 2 2" xfId="27127" xr:uid="{6C630D40-B6D6-4E40-804A-C90B980A4265}"/>
    <cellStyle name="Separador de milhares 8 19 2 2 2" xfId="31220" xr:uid="{44EE3939-4C08-4521-9F14-CB171DE444D1}"/>
    <cellStyle name="Separador de milhares 8 19 2 3" xfId="30598" xr:uid="{62B8C2BC-8FD4-414D-8CD5-67C0842DCA3C}"/>
    <cellStyle name="Separador de milhares 8 19 3" xfId="26634" xr:uid="{39496B6B-CC7C-45DF-AE9B-640B8EFD34EE}"/>
    <cellStyle name="Separador de milhares 8 19 3 2" xfId="27302" xr:uid="{9C8B2EF3-0213-4413-AEEE-429ABEA5B730}"/>
    <cellStyle name="Separador de milhares 8 19 3 2 2" xfId="31395" xr:uid="{A57DCB43-1F69-499A-BEDA-641E53B66D0A}"/>
    <cellStyle name="Separador de milhares 8 19 3 3" xfId="30755" xr:uid="{48A9982C-574D-409C-B353-88543731A8A4}"/>
    <cellStyle name="Separador de milhares 8 19 4" xfId="26750" xr:uid="{CC98725D-8EA5-4FF2-90C2-EA2CA9DC3EA7}"/>
    <cellStyle name="Separador de milhares 8 19 4 2" xfId="27414" xr:uid="{06B38618-3555-4841-87A9-679A9F4BB31C}"/>
    <cellStyle name="Separador de milhares 8 19 4 2 2" xfId="31507" xr:uid="{5E83B145-08E9-4C34-9CDF-E3B593387460}"/>
    <cellStyle name="Separador de milhares 8 19 4 3" xfId="30867" xr:uid="{B15B3391-82E2-430A-9825-617D190EF956}"/>
    <cellStyle name="Separador de milhares 8 19 5" xfId="26883" xr:uid="{5013AAF4-BDF6-4634-A218-1D762E2DAEEE}"/>
    <cellStyle name="Separador de milhares 8 19 5 2" xfId="30980" xr:uid="{20B40848-FDED-45A5-9E65-137FB56F25FF}"/>
    <cellStyle name="Separador de milhares 8 19 6" xfId="25769" xr:uid="{C5F27F7A-7A83-4453-8B64-F7DBD057DFAB}"/>
    <cellStyle name="Separador de milhares 8 19 6 2" xfId="30487" xr:uid="{E482F4FA-B8E9-4762-8F8B-7479183A3B2A}"/>
    <cellStyle name="Separador de milhares 8 19 7" xfId="27016" xr:uid="{B31BFB4D-3DC6-4A81-AB30-3136D1232E48}"/>
    <cellStyle name="Separador de milhares 8 19 7 2" xfId="31109" xr:uid="{6BF4A75C-D5CA-4553-9BEA-63DA55A104BF}"/>
    <cellStyle name="Separador de milhares 8 19 8" xfId="27616" xr:uid="{5AB2B860-2065-45F2-856E-C983C70C8DF9}"/>
    <cellStyle name="Separador de milhares 8 2" xfId="345" xr:uid="{AED0C275-6AA5-4834-AE07-904B6554811A}"/>
    <cellStyle name="Separador de milhares 8 2 2" xfId="23444" xr:uid="{B2919500-986C-40CB-AEAA-C6F61F5E0B86}"/>
    <cellStyle name="Separador de milhares 8 2 2 2" xfId="25888" xr:uid="{B5C553F0-FB4E-41E1-A953-B0952D392CB1}"/>
    <cellStyle name="Separador de milhares 8 2 2 2 2" xfId="30599" xr:uid="{228B867B-2A29-4623-98F0-CC7C330494E0}"/>
    <cellStyle name="Separador de milhares 8 2 2 3" xfId="27128" xr:uid="{AE334AE5-C1FB-42CB-8772-79AEC9727A51}"/>
    <cellStyle name="Separador de milhares 8 2 2 3 2" xfId="31221" xr:uid="{5E5CAC77-31CA-4061-BE70-1BB00364166A}"/>
    <cellStyle name="Separador de milhares 8 2 2 4" xfId="30309" xr:uid="{402E4732-A334-49FB-BCBF-A4F0F10C3D44}"/>
    <cellStyle name="Separador de milhares 8 2 3" xfId="23443" xr:uid="{CCC97A96-B831-4852-8248-E6E4DE1F0968}"/>
    <cellStyle name="Separador de milhares 8 2 3 2" xfId="26635" xr:uid="{76D9E87A-3C4C-492C-B36C-0C1B0C99EBD4}"/>
    <cellStyle name="Separador de milhares 8 2 3 2 2" xfId="30756" xr:uid="{BFDE87DB-FC77-4A02-A6B1-B602B0822A2A}"/>
    <cellStyle name="Separador de milhares 8 2 3 3" xfId="27303" xr:uid="{2BAD423F-1A4D-4C25-B6C5-3F324BDF576F}"/>
    <cellStyle name="Separador de milhares 8 2 3 3 2" xfId="31396" xr:uid="{3866F9C9-DBF0-4F54-8BA3-F1E5142D354E}"/>
    <cellStyle name="Separador de milhares 8 2 3 4" xfId="30308" xr:uid="{F68FAD65-0E10-4F83-9154-FCB4D28AE6F7}"/>
    <cellStyle name="Separador de milhares 8 2 4" xfId="26751" xr:uid="{E2C3682D-ED6D-433C-A16E-1B7ACB739BF6}"/>
    <cellStyle name="Separador de milhares 8 2 4 2" xfId="27415" xr:uid="{C4A8389C-FC94-4EB5-ADDA-51607E883670}"/>
    <cellStyle name="Separador de milhares 8 2 4 2 2" xfId="31508" xr:uid="{B16DBFC5-2CF1-4D3F-9EAB-C7C7223795E5}"/>
    <cellStyle name="Separador de milhares 8 2 4 3" xfId="30868" xr:uid="{01FD8848-C524-4669-8389-5765EB604214}"/>
    <cellStyle name="Separador de milhares 8 2 5" xfId="26884" xr:uid="{53840973-DEDC-494E-9509-CCACD54FF3F7}"/>
    <cellStyle name="Separador de milhares 8 2 5 2" xfId="30981" xr:uid="{94219F9E-FC5A-4A99-904A-57F7FC9CF0A9}"/>
    <cellStyle name="Separador de milhares 8 2 6" xfId="25770" xr:uid="{04147FF2-9B3B-45AB-8055-8BC218662DCB}"/>
    <cellStyle name="Separador de milhares 8 2 6 2" xfId="30488" xr:uid="{78971C11-601F-48B6-BBD6-436CA122CEA7}"/>
    <cellStyle name="Separador de milhares 8 2 7" xfId="27017" xr:uid="{A18ACE07-E703-4572-A500-F48F06B63CE1}"/>
    <cellStyle name="Separador de milhares 8 2 7 2" xfId="31110" xr:uid="{3723E063-618A-4B51-BB8E-A050AADB40E8}"/>
    <cellStyle name="Separador de milhares 8 2 8" xfId="27617" xr:uid="{2749E997-C4B7-4C19-9431-47E16F354368}"/>
    <cellStyle name="Separador de milhares 8 20" xfId="346" xr:uid="{E16F58BD-8392-4DF4-864A-004919961472}"/>
    <cellStyle name="Separador de milhares 8 20 2" xfId="25889" xr:uid="{1766FFCD-8639-4091-9522-CA949BD31D90}"/>
    <cellStyle name="Separador de milhares 8 20 2 2" xfId="27129" xr:uid="{05234438-37C8-4E33-8B1D-DF9B201687B0}"/>
    <cellStyle name="Separador de milhares 8 20 2 2 2" xfId="31222" xr:uid="{4FA1DBE6-D8E2-48FE-9A86-B3E5CACF2AFB}"/>
    <cellStyle name="Separador de milhares 8 20 2 3" xfId="30600" xr:uid="{22431EFC-99B9-4621-B534-7C78BCFC79FE}"/>
    <cellStyle name="Separador de milhares 8 20 3" xfId="26636" xr:uid="{39753DDE-5EDE-449A-845D-DADECE069790}"/>
    <cellStyle name="Separador de milhares 8 20 3 2" xfId="27304" xr:uid="{BB8A10AC-E6B1-4F6A-95F0-D1FC0E731417}"/>
    <cellStyle name="Separador de milhares 8 20 3 2 2" xfId="31397" xr:uid="{26FCB3AC-8F9B-4D7B-94D7-6FDAFB690C4E}"/>
    <cellStyle name="Separador de milhares 8 20 3 3" xfId="30757" xr:uid="{FF39F952-FE97-4953-AEFA-C44A3D5A7065}"/>
    <cellStyle name="Separador de milhares 8 20 4" xfId="26752" xr:uid="{345B66F9-F887-44C5-851A-3F2E85A9061B}"/>
    <cellStyle name="Separador de milhares 8 20 4 2" xfId="27416" xr:uid="{8C7530A1-CC79-4CC5-9A63-2FD3AB9BD6AC}"/>
    <cellStyle name="Separador de milhares 8 20 4 2 2" xfId="31509" xr:uid="{71DDC63D-FB10-4CD2-AD1E-CD9FE9E88695}"/>
    <cellStyle name="Separador de milhares 8 20 4 3" xfId="30869" xr:uid="{2ABEC10E-B31C-4570-821C-2EC05599A301}"/>
    <cellStyle name="Separador de milhares 8 20 5" xfId="26885" xr:uid="{9CB8513A-CCEB-4A75-B807-FE8124AC959D}"/>
    <cellStyle name="Separador de milhares 8 20 5 2" xfId="30982" xr:uid="{46A6856B-6D0B-410A-BB84-D623FC8AAED1}"/>
    <cellStyle name="Separador de milhares 8 20 6" xfId="25771" xr:uid="{E22B3AAB-4771-4AE3-B750-957EE91E2992}"/>
    <cellStyle name="Separador de milhares 8 20 6 2" xfId="30489" xr:uid="{4BEAAC0D-5C87-45AC-9D58-213DB1EBEDBD}"/>
    <cellStyle name="Separador de milhares 8 20 7" xfId="27018" xr:uid="{CC9397F3-4993-4B83-AF47-080C357869D5}"/>
    <cellStyle name="Separador de milhares 8 20 7 2" xfId="31111" xr:uid="{9E233139-C798-406A-A739-6937F42A9921}"/>
    <cellStyle name="Separador de milhares 8 20 8" xfId="27618" xr:uid="{C60F1AAB-094B-46B8-8FD8-D7BE33CF4B02}"/>
    <cellStyle name="Separador de milhares 8 21" xfId="347" xr:uid="{AF6DE0EC-ACAA-4D2D-AA65-CD9A12510CD2}"/>
    <cellStyle name="Separador de milhares 8 21 2" xfId="25890" xr:uid="{67202050-C767-4F18-8131-3E021AE9C286}"/>
    <cellStyle name="Separador de milhares 8 21 2 2" xfId="27130" xr:uid="{F44399F4-77DB-4790-8FE8-72E15F832933}"/>
    <cellStyle name="Separador de milhares 8 21 2 2 2" xfId="31223" xr:uid="{4AE2207F-2D77-4BE6-9C06-FD112FAFE0FD}"/>
    <cellStyle name="Separador de milhares 8 21 2 3" xfId="30601" xr:uid="{691663C1-73AF-43CE-B321-51157179E319}"/>
    <cellStyle name="Separador de milhares 8 21 3" xfId="26637" xr:uid="{90E7E112-2034-4FF1-BBBD-FDBBB4663ABA}"/>
    <cellStyle name="Separador de milhares 8 21 3 2" xfId="27305" xr:uid="{07721A71-603D-4F98-B86F-887E7DF47014}"/>
    <cellStyle name="Separador de milhares 8 21 3 2 2" xfId="31398" xr:uid="{536F5A00-E1F8-45B8-80E8-6E8DFF19C698}"/>
    <cellStyle name="Separador de milhares 8 21 3 3" xfId="30758" xr:uid="{C146273D-2CF1-4582-8B0C-D63CC1D1D96F}"/>
    <cellStyle name="Separador de milhares 8 21 4" xfId="26753" xr:uid="{C4E02C16-9E56-4698-8D25-60F6F6E50EE1}"/>
    <cellStyle name="Separador de milhares 8 21 4 2" xfId="27417" xr:uid="{7B06B72F-16E7-4014-B093-C475DCE08464}"/>
    <cellStyle name="Separador de milhares 8 21 4 2 2" xfId="31510" xr:uid="{495DE3D7-3B71-433E-8FC3-C7124F31AEC0}"/>
    <cellStyle name="Separador de milhares 8 21 4 3" xfId="30870" xr:uid="{B41C53E9-E368-43CA-A384-C44E25FBF79D}"/>
    <cellStyle name="Separador de milhares 8 21 5" xfId="26886" xr:uid="{0C2EB4FD-5227-46DD-B0E5-3FC58C6F8634}"/>
    <cellStyle name="Separador de milhares 8 21 5 2" xfId="30983" xr:uid="{30300FD2-E801-4E4C-B36B-B4053AFA0196}"/>
    <cellStyle name="Separador de milhares 8 21 6" xfId="25772" xr:uid="{DAA4D2CE-38CF-46BD-9992-43C58FD90386}"/>
    <cellStyle name="Separador de milhares 8 21 6 2" xfId="30490" xr:uid="{1EB53069-8D35-49DB-ACD9-24112AC9DB97}"/>
    <cellStyle name="Separador de milhares 8 21 7" xfId="27019" xr:uid="{20A4B3E6-F86E-4BD2-9BEF-520CB455E2FE}"/>
    <cellStyle name="Separador de milhares 8 21 7 2" xfId="31112" xr:uid="{C5957FC7-2595-4B3C-9227-6750C6726110}"/>
    <cellStyle name="Separador de milhares 8 21 8" xfId="27619" xr:uid="{0BA67AC7-35A2-4A68-8B75-80F272DDC1B3}"/>
    <cellStyle name="Separador de milhares 8 22" xfId="30307" xr:uid="{85DA275B-7C80-49B4-AF74-734C7F19E8AC}"/>
    <cellStyle name="Separador de milhares 8 3" xfId="348" xr:uid="{D6BEE98F-824E-4319-AE59-F62ECF137848}"/>
    <cellStyle name="Separador de milhares 8 3 2" xfId="23445" xr:uid="{417EB54A-918D-469B-8F4F-A3D0931B991C}"/>
    <cellStyle name="Separador de milhares 8 3 2 2" xfId="25891" xr:uid="{2AB913E2-F5E9-4511-A977-6D251695A1FA}"/>
    <cellStyle name="Separador de milhares 8 3 2 2 2" xfId="30602" xr:uid="{8ACC2957-3AA6-4798-B130-80DB829FBDC9}"/>
    <cellStyle name="Separador de milhares 8 3 2 3" xfId="27131" xr:uid="{6146621E-D20A-44DE-8E95-F9FF9AFEF1CB}"/>
    <cellStyle name="Separador de milhares 8 3 2 3 2" xfId="31224" xr:uid="{A60F23DD-F574-43B8-978D-4E4C2BC0A85C}"/>
    <cellStyle name="Separador de milhares 8 3 2 4" xfId="30310" xr:uid="{9CA9A330-E4FE-4299-A94B-513EF0851DAC}"/>
    <cellStyle name="Separador de milhares 8 3 3" xfId="26638" xr:uid="{3E358BE5-95FE-4E8E-B56F-C1A3D1D5AFE7}"/>
    <cellStyle name="Separador de milhares 8 3 3 2" xfId="27306" xr:uid="{8B358FC2-789A-409E-B0CC-041560F7F5CB}"/>
    <cellStyle name="Separador de milhares 8 3 3 2 2" xfId="31399" xr:uid="{3A37EBFB-B92E-4936-BA81-E2BBC10D3AB3}"/>
    <cellStyle name="Separador de milhares 8 3 3 3" xfId="30759" xr:uid="{F9CDC7DA-257A-481D-8090-DF30C41ECC47}"/>
    <cellStyle name="Separador de milhares 8 3 4" xfId="26754" xr:uid="{B8C2F8AA-AF54-4E66-8FF2-8EE0FFD66F9F}"/>
    <cellStyle name="Separador de milhares 8 3 4 2" xfId="27418" xr:uid="{19924838-5DDC-4EE1-AD94-E02A6BF2B2B1}"/>
    <cellStyle name="Separador de milhares 8 3 4 2 2" xfId="31511" xr:uid="{8B000B93-190D-4A3B-A216-C2002D5D1D02}"/>
    <cellStyle name="Separador de milhares 8 3 4 3" xfId="30871" xr:uid="{4455767D-C9BB-4B9F-92B9-9221322C304E}"/>
    <cellStyle name="Separador de milhares 8 3 5" xfId="26887" xr:uid="{AE5BC53E-7F84-45EE-B453-1F4E122DC166}"/>
    <cellStyle name="Separador de milhares 8 3 5 2" xfId="30984" xr:uid="{1ABE54A3-2D33-4D68-9E51-D1A14DABC1C8}"/>
    <cellStyle name="Separador de milhares 8 3 6" xfId="25773" xr:uid="{D8ACE602-EA91-48B6-B452-9492F1DD327C}"/>
    <cellStyle name="Separador de milhares 8 3 6 2" xfId="30491" xr:uid="{511488F2-D11C-4DB5-B2A0-4223F9C82061}"/>
    <cellStyle name="Separador de milhares 8 3 7" xfId="27020" xr:uid="{4BDCAF95-7E5C-429B-96EF-55D09F957E3B}"/>
    <cellStyle name="Separador de milhares 8 3 7 2" xfId="31113" xr:uid="{3B12C184-B49A-442C-A45D-9030EC054086}"/>
    <cellStyle name="Separador de milhares 8 3 8" xfId="27620" xr:uid="{A2B781C8-E2AA-4FE0-B844-F22D9C90E51E}"/>
    <cellStyle name="Separador de milhares 8 4" xfId="349" xr:uid="{B78F7CAD-511A-47B5-BAB7-8008CBBC5495}"/>
    <cellStyle name="Separador de milhares 8 4 2" xfId="23446" xr:uid="{4818D0F6-D3F0-497B-BF4C-D4519A732852}"/>
    <cellStyle name="Separador de milhares 8 4 2 2" xfId="25892" xr:uid="{958735C0-7B3A-49C0-AC1B-1B3E392DD055}"/>
    <cellStyle name="Separador de milhares 8 4 2 2 2" xfId="30603" xr:uid="{8E120BEB-C2AE-4ECE-B96C-10B03BD4A4EC}"/>
    <cellStyle name="Separador de milhares 8 4 2 3" xfId="27132" xr:uid="{C4B793E3-F416-436A-9968-0E4ACB95D9BD}"/>
    <cellStyle name="Separador de milhares 8 4 2 3 2" xfId="31225" xr:uid="{C8745CC8-BBBF-47B9-B121-7EAE0F920B3D}"/>
    <cellStyle name="Separador de milhares 8 4 2 4" xfId="30311" xr:uid="{0205EE5A-354E-4404-ABF3-DA130743BAAC}"/>
    <cellStyle name="Separador de milhares 8 4 3" xfId="26639" xr:uid="{721C063D-E8FE-499F-9161-8953DE866940}"/>
    <cellStyle name="Separador de milhares 8 4 3 2" xfId="27307" xr:uid="{A1CBEEA6-95A0-466E-A54D-C3E339DDB5AD}"/>
    <cellStyle name="Separador de milhares 8 4 3 2 2" xfId="31400" xr:uid="{38CF0B89-0FB2-4460-A4D6-684C66C2F84B}"/>
    <cellStyle name="Separador de milhares 8 4 3 3" xfId="30760" xr:uid="{305A9486-CD0E-4371-BD8A-5E94FB29D88C}"/>
    <cellStyle name="Separador de milhares 8 4 4" xfId="26755" xr:uid="{AEEA3E45-04A8-4FF2-8319-2729B92F1B0B}"/>
    <cellStyle name="Separador de milhares 8 4 4 2" xfId="27419" xr:uid="{AF036CAA-3374-4029-A333-17D119CDE043}"/>
    <cellStyle name="Separador de milhares 8 4 4 2 2" xfId="31512" xr:uid="{EFD048DC-3A5B-45DD-A8A7-892106E8E9D1}"/>
    <cellStyle name="Separador de milhares 8 4 4 3" xfId="30872" xr:uid="{5C0D645B-D9D0-4679-8470-C936229FC286}"/>
    <cellStyle name="Separador de milhares 8 4 5" xfId="26888" xr:uid="{B33FE107-076C-472A-BC37-015EA4D895BF}"/>
    <cellStyle name="Separador de milhares 8 4 5 2" xfId="30985" xr:uid="{D38A7A9F-CBED-4540-8356-6D7B23545419}"/>
    <cellStyle name="Separador de milhares 8 4 6" xfId="25774" xr:uid="{CEBF796A-4E53-49A1-8FB9-D727E544DABA}"/>
    <cellStyle name="Separador de milhares 8 4 6 2" xfId="30492" xr:uid="{289D6698-FF35-40CB-B4D5-EB96099CDD85}"/>
    <cellStyle name="Separador de milhares 8 4 7" xfId="27021" xr:uid="{97757F67-72F4-48B1-80A1-6D13139429AF}"/>
    <cellStyle name="Separador de milhares 8 4 7 2" xfId="31114" xr:uid="{14DFF267-5FF8-439A-9D4A-60A5BB7D7CB4}"/>
    <cellStyle name="Separador de milhares 8 4 8" xfId="27621" xr:uid="{02942B26-6907-4144-9936-75DEDED81AB1}"/>
    <cellStyle name="Separador de milhares 8 5" xfId="350" xr:uid="{1445E9A2-7701-41AB-80C8-7D4A922F0A73}"/>
    <cellStyle name="Separador de milhares 8 5 2" xfId="25893" xr:uid="{9F267522-8D21-4DA9-89B1-28A3D585EC50}"/>
    <cellStyle name="Separador de milhares 8 5 2 2" xfId="27133" xr:uid="{F18BB6EF-5F24-41F4-AACD-08B5780C3443}"/>
    <cellStyle name="Separador de milhares 8 5 2 2 2" xfId="31226" xr:uid="{4D309993-2741-42F2-AF4E-D06823AF7BF1}"/>
    <cellStyle name="Separador de milhares 8 5 2 3" xfId="30604" xr:uid="{007A8CD4-1D22-4C7D-AD57-AF47DFED445C}"/>
    <cellStyle name="Separador de milhares 8 5 3" xfId="26640" xr:uid="{DF307E26-11C8-4803-B5E6-010A5B014631}"/>
    <cellStyle name="Separador de milhares 8 5 3 2" xfId="27308" xr:uid="{6AC7D897-2C1E-414A-8EBF-7FCE15F71DF0}"/>
    <cellStyle name="Separador de milhares 8 5 3 2 2" xfId="31401" xr:uid="{B924203F-7452-435D-854F-E7557EA971DC}"/>
    <cellStyle name="Separador de milhares 8 5 3 3" xfId="30761" xr:uid="{29137D88-E6EC-495F-9165-C41531936744}"/>
    <cellStyle name="Separador de milhares 8 5 4" xfId="26756" xr:uid="{69ED81A0-C9B4-43DC-A75B-D5FF1B47770D}"/>
    <cellStyle name="Separador de milhares 8 5 4 2" xfId="27420" xr:uid="{A4C5D357-A0B2-4D4E-AB5D-DB51C05200E1}"/>
    <cellStyle name="Separador de milhares 8 5 4 2 2" xfId="31513" xr:uid="{F24A71D1-2EF6-4636-8591-CDA1FD5F2196}"/>
    <cellStyle name="Separador de milhares 8 5 4 3" xfId="30873" xr:uid="{2C9E2107-39F3-4543-84E2-B1798AFD7C17}"/>
    <cellStyle name="Separador de milhares 8 5 5" xfId="26889" xr:uid="{760A7EE2-8922-4ED0-9596-0174647B61BA}"/>
    <cellStyle name="Separador de milhares 8 5 5 2" xfId="30986" xr:uid="{58BE6E56-BF5B-4840-A145-CD54C47E6570}"/>
    <cellStyle name="Separador de milhares 8 5 6" xfId="25775" xr:uid="{1653597E-61FB-4426-9ADD-7FFD4EF1C488}"/>
    <cellStyle name="Separador de milhares 8 5 6 2" xfId="30493" xr:uid="{EC58AC3A-4439-40D3-925B-926D676B2B8C}"/>
    <cellStyle name="Separador de milhares 8 5 7" xfId="27022" xr:uid="{F0E915B7-B850-4187-A5D9-BCE92635E315}"/>
    <cellStyle name="Separador de milhares 8 5 7 2" xfId="31115" xr:uid="{48724D85-C2EE-4349-A60F-4BDE1C858B81}"/>
    <cellStyle name="Separador de milhares 8 5 8" xfId="27622" xr:uid="{A7537819-8644-456C-9CA3-3D52B4A8307E}"/>
    <cellStyle name="Separador de milhares 8 6" xfId="351" xr:uid="{3C8FC026-1EFC-46E7-A7DF-4A33380F8532}"/>
    <cellStyle name="Separador de milhares 8 6 2" xfId="25894" xr:uid="{17FCFC2C-B52C-4A76-8DDF-6C228A264FA8}"/>
    <cellStyle name="Separador de milhares 8 6 2 2" xfId="27134" xr:uid="{972B2232-FE45-4475-9FDA-B0A8C09FDA3F}"/>
    <cellStyle name="Separador de milhares 8 6 2 2 2" xfId="31227" xr:uid="{828BE8FC-F247-49E2-B0C4-268FF55FFA96}"/>
    <cellStyle name="Separador de milhares 8 6 2 3" xfId="30605" xr:uid="{24E5AB7E-778E-4BFF-890E-81532B11B197}"/>
    <cellStyle name="Separador de milhares 8 6 3" xfId="26641" xr:uid="{1A5134D6-27AA-453C-9520-3FE81AC6B12A}"/>
    <cellStyle name="Separador de milhares 8 6 3 2" xfId="27309" xr:uid="{089A2319-177D-4B2D-B088-5E90E4CB2BA3}"/>
    <cellStyle name="Separador de milhares 8 6 3 2 2" xfId="31402" xr:uid="{E2DED416-BDC2-45E9-BFAF-A1C452AE9629}"/>
    <cellStyle name="Separador de milhares 8 6 3 3" xfId="30762" xr:uid="{33C9B37C-761F-4200-98C8-0FBE24815464}"/>
    <cellStyle name="Separador de milhares 8 6 4" xfId="26757" xr:uid="{2C71B99B-BC83-4204-B9FD-3F4F37E5CF66}"/>
    <cellStyle name="Separador de milhares 8 6 4 2" xfId="27421" xr:uid="{5FE9E9CE-CA98-4BB5-B405-0F40A28B82AE}"/>
    <cellStyle name="Separador de milhares 8 6 4 2 2" xfId="31514" xr:uid="{40F653E2-C520-420A-AE8F-2A0BAF509D1D}"/>
    <cellStyle name="Separador de milhares 8 6 4 3" xfId="30874" xr:uid="{EB7A4B83-868F-45C5-9B32-9CD0D5330EA3}"/>
    <cellStyle name="Separador de milhares 8 6 5" xfId="26890" xr:uid="{D2145796-3389-420C-A315-CC23E9F7C3FB}"/>
    <cellStyle name="Separador de milhares 8 6 5 2" xfId="30987" xr:uid="{CABCB05D-EACB-4C21-95BB-94BEA35C5158}"/>
    <cellStyle name="Separador de milhares 8 6 6" xfId="25776" xr:uid="{40505E9C-4721-46F0-84A2-5B1DDCF50391}"/>
    <cellStyle name="Separador de milhares 8 6 6 2" xfId="30494" xr:uid="{5F56F08C-B94D-45A6-8CD7-4AAF7F054957}"/>
    <cellStyle name="Separador de milhares 8 6 7" xfId="27023" xr:uid="{691B3477-7CA9-4AA5-8F2D-FEC6205459E1}"/>
    <cellStyle name="Separador de milhares 8 6 7 2" xfId="31116" xr:uid="{BA3D48BE-AA0E-4D19-B952-45380C974839}"/>
    <cellStyle name="Separador de milhares 8 6 8" xfId="27623" xr:uid="{5CC567EA-9477-4329-BF91-A2DBC02DC816}"/>
    <cellStyle name="Separador de milhares 8 7" xfId="352" xr:uid="{0E12B03F-EDC6-4661-84E9-DE19D869A28B}"/>
    <cellStyle name="Separador de milhares 8 7 2" xfId="25895" xr:uid="{AAD30FC0-BD9B-4DCA-AA54-16362BFF5183}"/>
    <cellStyle name="Separador de milhares 8 7 2 2" xfId="27135" xr:uid="{FAB74F4D-202F-4927-8382-9C82ADD021FD}"/>
    <cellStyle name="Separador de milhares 8 7 2 2 2" xfId="31228" xr:uid="{6230C3A7-C897-4E42-9D4F-70AF27F96091}"/>
    <cellStyle name="Separador de milhares 8 7 2 3" xfId="30606" xr:uid="{0A7E9C0A-6B84-468A-824F-EA5EA870CC12}"/>
    <cellStyle name="Separador de milhares 8 7 3" xfId="26642" xr:uid="{67298BF0-4EFA-4728-B4F3-242F73D77D5D}"/>
    <cellStyle name="Separador de milhares 8 7 3 2" xfId="27310" xr:uid="{E813FF00-CF8A-47CC-A2BD-94688DBD2DE0}"/>
    <cellStyle name="Separador de milhares 8 7 3 2 2" xfId="31403" xr:uid="{CC30E038-587E-4949-B775-DEBBC1464F8B}"/>
    <cellStyle name="Separador de milhares 8 7 3 3" xfId="30763" xr:uid="{2557D360-3955-484E-91EC-3DA0D4BC454F}"/>
    <cellStyle name="Separador de milhares 8 7 4" xfId="26758" xr:uid="{A7630EE5-E7F0-459D-8C63-E081915013E2}"/>
    <cellStyle name="Separador de milhares 8 7 4 2" xfId="27422" xr:uid="{58106424-B783-469E-A7F0-4BB7ED9195A3}"/>
    <cellStyle name="Separador de milhares 8 7 4 2 2" xfId="31515" xr:uid="{1E988AB9-EEF7-403D-84D3-AACC61D3BF8A}"/>
    <cellStyle name="Separador de milhares 8 7 4 3" xfId="30875" xr:uid="{C34E1CFE-E6FC-4EC6-ABC9-81A89F64E7C9}"/>
    <cellStyle name="Separador de milhares 8 7 5" xfId="26891" xr:uid="{F022B8DE-27E3-48F2-AFE1-3ACAF7B2D686}"/>
    <cellStyle name="Separador de milhares 8 7 5 2" xfId="30988" xr:uid="{F91A095F-EE8C-4950-BDD7-969A70ABF823}"/>
    <cellStyle name="Separador de milhares 8 7 6" xfId="25777" xr:uid="{7C00ACA0-DEA8-4E28-8C23-A5237CC4FAD7}"/>
    <cellStyle name="Separador de milhares 8 7 6 2" xfId="30495" xr:uid="{F2EDCC75-B173-4125-8F2F-128FC71A1F24}"/>
    <cellStyle name="Separador de milhares 8 7 7" xfId="27024" xr:uid="{301C8442-65FE-495B-AFFE-EA0A18821B95}"/>
    <cellStyle name="Separador de milhares 8 7 7 2" xfId="31117" xr:uid="{6182B0FC-BB38-45AB-BB12-54E37C91DDC1}"/>
    <cellStyle name="Separador de milhares 8 7 8" xfId="27624" xr:uid="{A0538237-DD25-414F-B286-E5424278FFCB}"/>
    <cellStyle name="Separador de milhares 8 8" xfId="353" xr:uid="{FE3E4E8C-E516-4D9B-8950-8FFF9F3D247A}"/>
    <cellStyle name="Separador de milhares 8 8 2" xfId="25896" xr:uid="{03666555-9A58-4DE7-A10A-731D5B407788}"/>
    <cellStyle name="Separador de milhares 8 8 2 2" xfId="27136" xr:uid="{97D3602A-CBCB-48E3-8847-F38DAB7910C4}"/>
    <cellStyle name="Separador de milhares 8 8 2 2 2" xfId="31229" xr:uid="{6D89319C-1CD2-4C7B-AA9A-A624EEC5F09C}"/>
    <cellStyle name="Separador de milhares 8 8 2 3" xfId="30607" xr:uid="{ABDC7077-7BD5-49CB-907D-0C34D2D79649}"/>
    <cellStyle name="Separador de milhares 8 8 3" xfId="26643" xr:uid="{EB46BE65-C817-4DB4-A0C8-B29BC3D33220}"/>
    <cellStyle name="Separador de milhares 8 8 3 2" xfId="27311" xr:uid="{049BEFDF-277D-41A6-86E8-FA38B3960D23}"/>
    <cellStyle name="Separador de milhares 8 8 3 2 2" xfId="31404" xr:uid="{7666287F-2948-4F39-A5B4-F4377A22DE2A}"/>
    <cellStyle name="Separador de milhares 8 8 3 3" xfId="30764" xr:uid="{8648DF9D-2B15-4B71-8000-830E8E110382}"/>
    <cellStyle name="Separador de milhares 8 8 4" xfId="26759" xr:uid="{45F93915-C244-47F6-82F0-CE153B187F5F}"/>
    <cellStyle name="Separador de milhares 8 8 4 2" xfId="27423" xr:uid="{655DD35F-2A5E-42D5-9AFB-4C56347F5F27}"/>
    <cellStyle name="Separador de milhares 8 8 4 2 2" xfId="31516" xr:uid="{4660FC5E-A382-4131-82BB-AF8332ECDD5C}"/>
    <cellStyle name="Separador de milhares 8 8 4 3" xfId="30876" xr:uid="{54562A98-1D00-49B6-967E-6BDE0C6BDFA3}"/>
    <cellStyle name="Separador de milhares 8 8 5" xfId="26892" xr:uid="{5929F426-7361-4CC0-BE98-ABD49F1FEC00}"/>
    <cellStyle name="Separador de milhares 8 8 5 2" xfId="30989" xr:uid="{D63B54A6-CD80-4AD8-89C5-2A559BDC8B58}"/>
    <cellStyle name="Separador de milhares 8 8 6" xfId="25778" xr:uid="{59CFA25E-06A7-44B8-8211-7AFDB64DD18D}"/>
    <cellStyle name="Separador de milhares 8 8 6 2" xfId="30496" xr:uid="{7904C55E-8FF8-4FC3-AA47-40612EB15FB4}"/>
    <cellStyle name="Separador de milhares 8 8 7" xfId="27025" xr:uid="{66C3E32C-ECCA-450E-BA45-AC5A81B91B2E}"/>
    <cellStyle name="Separador de milhares 8 8 7 2" xfId="31118" xr:uid="{F28A5223-AD85-4DFE-9F6A-D1C5C74AB81C}"/>
    <cellStyle name="Separador de milhares 8 8 8" xfId="27625" xr:uid="{931F5CE5-FFB9-4EE1-B120-BEF551C79B1C}"/>
    <cellStyle name="Separador de milhares 8 9" xfId="354" xr:uid="{F960A559-03E0-4898-BD23-3C82E2EE33B1}"/>
    <cellStyle name="Separador de milhares 8 9 2" xfId="25897" xr:uid="{4DE876F2-9928-4B3D-92EA-7BF8C8863B10}"/>
    <cellStyle name="Separador de milhares 8 9 2 2" xfId="27137" xr:uid="{65DC6C5D-A182-43B7-B8EF-F48792CBA281}"/>
    <cellStyle name="Separador de milhares 8 9 2 2 2" xfId="31230" xr:uid="{98C5019B-E049-4D23-8257-813AE5395A5C}"/>
    <cellStyle name="Separador de milhares 8 9 2 3" xfId="30608" xr:uid="{B0513849-A955-4141-93E4-7CB1CB66AEF2}"/>
    <cellStyle name="Separador de milhares 8 9 3" xfId="26644" xr:uid="{69EC5ED9-0BC8-469F-9B76-8CE160353B03}"/>
    <cellStyle name="Separador de milhares 8 9 3 2" xfId="27312" xr:uid="{9CD71D6B-2FC7-432E-A3D6-B11289144413}"/>
    <cellStyle name="Separador de milhares 8 9 3 2 2" xfId="31405" xr:uid="{9C126192-A558-48B8-858E-5747B87A29CB}"/>
    <cellStyle name="Separador de milhares 8 9 3 3" xfId="30765" xr:uid="{CD5BE804-9D58-44BC-B4EA-92F28691B6CE}"/>
    <cellStyle name="Separador de milhares 8 9 4" xfId="26760" xr:uid="{BB26D6D8-B79F-4646-81F0-A8F85CC59FB1}"/>
    <cellStyle name="Separador de milhares 8 9 4 2" xfId="27424" xr:uid="{23169EC5-729B-478F-BD2A-D4BA9E7D77B6}"/>
    <cellStyle name="Separador de milhares 8 9 4 2 2" xfId="31517" xr:uid="{EE0EF85C-B271-4BDD-94EF-D2C671FA3D23}"/>
    <cellStyle name="Separador de milhares 8 9 4 3" xfId="30877" xr:uid="{3C90F429-C188-4B1C-81FA-D04B90C9A36C}"/>
    <cellStyle name="Separador de milhares 8 9 5" xfId="26893" xr:uid="{8C65AB6E-0B75-41E3-8C66-3FBF824B9604}"/>
    <cellStyle name="Separador de milhares 8 9 5 2" xfId="30990" xr:uid="{271D65EA-24ED-43B0-90E1-0E9690034FA4}"/>
    <cellStyle name="Separador de milhares 8 9 6" xfId="25779" xr:uid="{F0E5CDDE-A28A-48E2-9676-FFFAAB0903B1}"/>
    <cellStyle name="Separador de milhares 8 9 6 2" xfId="30497" xr:uid="{95C8F215-32B6-4328-8C36-DDCE048B8DE8}"/>
    <cellStyle name="Separador de milhares 8 9 7" xfId="27026" xr:uid="{17B00321-6A2F-43A3-A9C1-6BAA65F98A73}"/>
    <cellStyle name="Separador de milhares 8 9 7 2" xfId="31119" xr:uid="{7EA83B9F-BF5C-4721-9C57-018F5AA638FD}"/>
    <cellStyle name="Separador de milhares 8 9 8" xfId="27626" xr:uid="{1060850A-6C43-4ECA-A694-5BE733A26321}"/>
    <cellStyle name="Separador de milhares 9" xfId="23447" xr:uid="{16A61210-9ED7-4195-BF41-3543ABF5FF9D}"/>
    <cellStyle name="Separador de milhares 9 2" xfId="23448" xr:uid="{492918A6-6632-4E00-BE70-9A3BB63C7499}"/>
    <cellStyle name="Separador de milhares 9 2 2" xfId="23449" xr:uid="{01095B26-B607-43E7-8886-08CB94D2E5EC}"/>
    <cellStyle name="Separador de milhares 9 2 2 2" xfId="30314" xr:uid="{1E78BEF0-E530-4D13-85B4-C48E48F8AF6C}"/>
    <cellStyle name="Separador de milhares 9 2 3" xfId="30313" xr:uid="{EDC774B8-893E-4024-8B45-75813C073BC7}"/>
    <cellStyle name="Separador de milhares 9 3" xfId="23450" xr:uid="{DF6F31F0-062E-4169-BFC2-571052CD4BE4}"/>
    <cellStyle name="Separador de milhares 9 3 2" xfId="30315" xr:uid="{F2950CB9-A107-4B6A-9B70-CD81C7B4E3E6}"/>
    <cellStyle name="Separador de milhares 9 4" xfId="23451" xr:uid="{071F7D84-EE7D-4D63-9815-095E35AA983B}"/>
    <cellStyle name="Separador de milhares 9 4 2" xfId="30316" xr:uid="{B54A9D34-080D-4077-A541-DB7566E8A13C}"/>
    <cellStyle name="Separador de milhares 9 5" xfId="23452" xr:uid="{9B7D6459-5251-4679-AF66-E9BC9E877D4B}"/>
    <cellStyle name="Separador de milhares 9 5 2" xfId="30317" xr:uid="{445EF402-8336-4665-92EF-9A9F5BDCBCA1}"/>
    <cellStyle name="Separador de milhares 9 6" xfId="30312" xr:uid="{0293A0C1-196D-4C1D-B43F-0744C465A5BB}"/>
    <cellStyle name="Sheet Title" xfId="23453" xr:uid="{48D3685A-1B08-472A-BFD1-4D6D33AFBBC0}"/>
    <cellStyle name="showCheck" xfId="23454" xr:uid="{456F0CAF-5EAB-477F-8085-4FF050DD0253}"/>
    <cellStyle name="showCheck 2" xfId="23455" xr:uid="{FF3CE0B4-3666-40F8-8CB2-658F7322FB37}"/>
    <cellStyle name="showExposure" xfId="23456" xr:uid="{56B3ACFB-03C1-49CF-ADEB-159477F8BA57}"/>
    <cellStyle name="showExposure 2" xfId="23457" xr:uid="{93D747EF-E045-4DC7-9D13-1E71F86A2C7A}"/>
    <cellStyle name="showExposure 2 2" xfId="23458" xr:uid="{16F6E668-256E-4789-AAEB-A05FDA6CFCFE}"/>
    <cellStyle name="showExposure 2 3" xfId="23459" xr:uid="{814FDB83-461F-41CD-A55C-0EE224430458}"/>
    <cellStyle name="showExposure 3" xfId="23460" xr:uid="{F5900B87-79B5-4985-8483-3EEC417E6808}"/>
    <cellStyle name="showExposure 4" xfId="23461" xr:uid="{7E2DD437-4E80-4218-ACB5-4FA9307A02DF}"/>
    <cellStyle name="showParameterE" xfId="23462" xr:uid="{998DD64D-BF35-46FB-BB19-5C5867C956DA}"/>
    <cellStyle name="showParameterE 2" xfId="23463" xr:uid="{9A0F1092-3110-433E-A2C9-D617CC5D3ADE}"/>
    <cellStyle name="showParameterE 3" xfId="23464" xr:uid="{4C48751F-C7CF-4F98-ACCF-C5E44C803AA2}"/>
    <cellStyle name="showParameterS" xfId="23465" xr:uid="{ED62035E-749A-44B6-BACF-3FBED06ADD28}"/>
    <cellStyle name="showParameterS 2" xfId="23466" xr:uid="{148CF880-E484-422B-BEBD-BA9A1918996B}"/>
    <cellStyle name="showParameterS 3" xfId="23467" xr:uid="{DCF19489-750B-4331-9C27-654CF3460684}"/>
    <cellStyle name="showPD" xfId="23468" xr:uid="{FB1B259A-32EA-4E11-875A-8CA286FA97A7}"/>
    <cellStyle name="showPD 2" xfId="23469" xr:uid="{43E8B196-C77F-4D42-B844-6E636B77D128}"/>
    <cellStyle name="showPercentage" xfId="23470" xr:uid="{D50EAB51-4A6C-4999-A1DF-87C68C298203}"/>
    <cellStyle name="showPercentage 2" xfId="23471" xr:uid="{5478B09B-AEFE-49BE-B4F6-DEC3EA042DDC}"/>
    <cellStyle name="showSelection" xfId="23472" xr:uid="{6922DD35-66BB-40D2-8247-6D5ED201BBF7}"/>
    <cellStyle name="showSelection 2" xfId="23473" xr:uid="{09251324-DDB0-45AA-9093-B298FFFB8F6D}"/>
    <cellStyle name="Style 1" xfId="23474" xr:uid="{98EEA93A-39A6-430F-B657-BA71A1AC0385}"/>
    <cellStyle name="Style 1 2" xfId="23475" xr:uid="{4703683C-EB80-4663-AF72-2AF6D5408552}"/>
    <cellStyle name="Style 1 3" xfId="23476" xr:uid="{E436D86E-466B-4FFF-85F4-37C061AD707D}"/>
    <cellStyle name="Style 1 3 2" xfId="23477" xr:uid="{3343B939-CE67-403A-AC66-32B8217FD85C}"/>
    <cellStyle name="Style 1 3 3" xfId="23478" xr:uid="{1667E134-0AF4-4645-A6CC-99E79F7F3A4F}"/>
    <cellStyle name="Style 1 4" xfId="23479" xr:uid="{428F9CBE-293A-4114-8AC2-A5D23054CB3A}"/>
    <cellStyle name="Style 1 5" xfId="23480" xr:uid="{F9556054-A837-4174-932F-38777F35EA21}"/>
    <cellStyle name="Style 1 6" xfId="23481" xr:uid="{FAF2FA93-2E32-4A8F-A88C-0A6BACCD6D19}"/>
    <cellStyle name="Style 1 7" xfId="23482" xr:uid="{2F4F93C2-9822-4DC8-B2E4-B459BC7B1D9B}"/>
    <cellStyle name="Style 1 8" xfId="23483" xr:uid="{6C520CE6-CF41-42FD-988C-4C6C94B48E3C}"/>
    <cellStyle name="Style 1_AFP" xfId="23484" xr:uid="{125D307C-0CCF-4C86-AA2A-4BDBEB8164D1}"/>
    <cellStyle name="sup2Date" xfId="23485" xr:uid="{4507515E-0F1A-4966-B3E8-0EBA50D3125E}"/>
    <cellStyle name="sup2Date 2" xfId="23486" xr:uid="{0AF75874-530A-48AC-BFA4-FF1277A9DC19}"/>
    <cellStyle name="sup2Int" xfId="23487" xr:uid="{2D5549C5-9576-4CCA-B716-0FD399F6C10F}"/>
    <cellStyle name="sup2Int 2" xfId="23488" xr:uid="{C21EC4F1-6EE3-43CC-95B2-727434E26CAB}"/>
    <cellStyle name="sup2ParameterE" xfId="23489" xr:uid="{256814A5-472F-4815-B0D2-D6DD7AD53B77}"/>
    <cellStyle name="sup2ParameterE 2" xfId="23490" xr:uid="{A906B0AE-70AB-42DE-924E-B7697DD7D0B2}"/>
    <cellStyle name="sup2Percentage" xfId="23491" xr:uid="{2A36A364-A103-4043-A174-AA5B41BD49EC}"/>
    <cellStyle name="sup2Percentage 2" xfId="23492" xr:uid="{638355FF-B675-4FBA-A4EC-66E37962FE2A}"/>
    <cellStyle name="sup2PercentageL" xfId="23493" xr:uid="{5739EB7B-CD20-4701-BC59-DB164B69FCE3}"/>
    <cellStyle name="sup2PercentageL 2" xfId="23494" xr:uid="{AEBC61E3-1B57-4BCE-8A62-D92770B0049B}"/>
    <cellStyle name="sup2PercentageM" xfId="23495" xr:uid="{7786D268-8B1F-42E3-837E-4FE24AEE6F16}"/>
    <cellStyle name="sup2PercentageM 2" xfId="23496" xr:uid="{51CB1516-571B-479F-B7EB-D70112644D8E}"/>
    <cellStyle name="sup2Selection" xfId="23497" xr:uid="{94ED530F-63C7-425B-90D4-9E230F85FAEC}"/>
    <cellStyle name="sup2Selection 2" xfId="23498" xr:uid="{A2DB07EE-8283-46A6-A003-F98876272951}"/>
    <cellStyle name="sup2Text" xfId="23499" xr:uid="{DAC911E8-FE1A-4E22-A497-8BCAA6F2AA36}"/>
    <cellStyle name="sup2Text 2" xfId="23500" xr:uid="{C7D2A1C2-D4FC-44CB-937B-494F7DC48462}"/>
    <cellStyle name="sup3ParameterE" xfId="23501" xr:uid="{9C0CDF63-64D7-47B6-8F2D-13B86653BE27}"/>
    <cellStyle name="sup3ParameterE 2" xfId="23502" xr:uid="{6059E454-5503-48CC-A544-DCC028BA0931}"/>
    <cellStyle name="sup3Percentage" xfId="23503" xr:uid="{C93FAA75-0B9D-439E-8245-FB40383AC6A5}"/>
    <cellStyle name="sup3Percentage 2" xfId="23504" xr:uid="{1DCAD7C4-81D3-45E0-BED8-5B2CDAD02490}"/>
    <cellStyle name="supDate" xfId="23505" xr:uid="{9712F292-C418-451F-8624-F559646ED14A}"/>
    <cellStyle name="supDate 2" xfId="23506" xr:uid="{FE9617F9-11E0-404B-99F0-AE7F77E02DE2}"/>
    <cellStyle name="supDate 3" xfId="23507" xr:uid="{911BCF68-6215-47F2-8723-E182FE60ADDE}"/>
    <cellStyle name="supFloat" xfId="23508" xr:uid="{05549FBE-9DCE-41EB-96AB-BC8255312079}"/>
    <cellStyle name="supFloat 2" xfId="23509" xr:uid="{C7CBAE2F-7F58-48A3-9A66-F1F98DDA6CF5}"/>
    <cellStyle name="supInt" xfId="23510" xr:uid="{0DD6434A-F0B6-404C-8930-F3E34AC644F9}"/>
    <cellStyle name="supInt 2" xfId="23511" xr:uid="{F01B1BFD-BA3A-4A66-BC1A-1D5379021D39}"/>
    <cellStyle name="supInt 3" xfId="23512" xr:uid="{7DDA3D22-2CB7-4906-AB3C-B194703EFABA}"/>
    <cellStyle name="supParameterE" xfId="23513" xr:uid="{934D3F43-8E1B-4C5C-892A-8D0C26C8AA36}"/>
    <cellStyle name="supParameterE 2" xfId="23514" xr:uid="{2B85ED93-F798-4DFD-B1A6-85CDBCC8C948}"/>
    <cellStyle name="supParameterE 3" xfId="23515" xr:uid="{DF4210BB-CE23-4BE3-9EEC-5D95573B5557}"/>
    <cellStyle name="supParameterS" xfId="23516" xr:uid="{54F05E5F-7893-4CF4-AC97-BBDFC9B6EA3C}"/>
    <cellStyle name="supParameterS 2" xfId="23517" xr:uid="{248DBC15-F7C5-4278-848C-6114107DB74D}"/>
    <cellStyle name="supPD" xfId="23518" xr:uid="{CAC076D5-BF09-47FE-9CCD-50720B9CD050}"/>
    <cellStyle name="supPD 2" xfId="23519" xr:uid="{4082624D-16D3-410D-BE60-519F90994A30}"/>
    <cellStyle name="supPercentage" xfId="23520" xr:uid="{3AB123EE-3CD1-44D5-8305-9AC8D9D6EB58}"/>
    <cellStyle name="supPercentage 2" xfId="23521" xr:uid="{657ACBD1-D893-485F-B3BE-36E267C1DBF8}"/>
    <cellStyle name="supPercentageL" xfId="23522" xr:uid="{6399EAB0-4D5C-4FA4-8B90-1201568762A8}"/>
    <cellStyle name="supPercentageL 2" xfId="23523" xr:uid="{80EDFAB1-C7D0-4C22-8BCA-A3172E15AF95}"/>
    <cellStyle name="supPercentageM" xfId="23524" xr:uid="{40DF6AAD-DE38-4A75-A142-E1FAB5B820CC}"/>
    <cellStyle name="supPercentageM 2" xfId="23525" xr:uid="{E3B11821-12D2-48A9-9C61-880A530A2288}"/>
    <cellStyle name="supSelection" xfId="23526" xr:uid="{E021E11A-EAAB-420E-89D2-03942B01697E}"/>
    <cellStyle name="supSelection 2" xfId="23527" xr:uid="{BCD28A53-17A5-416B-BCE8-1562D52C5AD8}"/>
    <cellStyle name="supSelection 3" xfId="23528" xr:uid="{0B25702F-0C0D-4B28-B654-AEA7C5D15607}"/>
    <cellStyle name="supText" xfId="23529" xr:uid="{70988157-ADC2-4F72-912E-CA2CE27A667C}"/>
    <cellStyle name="supText 2" xfId="23530" xr:uid="{815477E6-FCF2-4B2D-8F78-4E680FD4EA5E}"/>
    <cellStyle name="supText 3" xfId="23531" xr:uid="{C442A071-2AB9-4A39-80C5-EDA8E9F6DDB2}"/>
    <cellStyle name="TESTE" xfId="23532" xr:uid="{D4C5895D-50FC-42C4-BEE6-8728FACBF77C}"/>
    <cellStyle name="TESTE 2" xfId="23533" xr:uid="{6F113C44-F625-4629-8853-3BA6C82F67F8}"/>
    <cellStyle name="Texto de advertencia" xfId="23534" xr:uid="{78D01831-1A04-47D2-B90A-3EBA7E5281A5}"/>
    <cellStyle name="Texto de advertencia 2" xfId="23535" xr:uid="{9A714BE1-83E2-4C2F-B549-5FDD5BE6F68E}"/>
    <cellStyle name="Texto de advertencia 3" xfId="23536" xr:uid="{FC744868-46F3-4B66-AE2E-E6EC8D4CDE45}"/>
    <cellStyle name="Texto de Aviso 10" xfId="23537" xr:uid="{7215E00F-DFD8-45FA-A54B-8E0378CC86C6}"/>
    <cellStyle name="Texto de Aviso 10 2" xfId="23538" xr:uid="{3689BFB6-517E-4C42-810E-A780DEA03760}"/>
    <cellStyle name="Texto de Aviso 10 3" xfId="23539" xr:uid="{EA75DA23-91AB-4DDD-8AA2-F51FD3635A13}"/>
    <cellStyle name="Texto de Aviso 10 4" xfId="23540" xr:uid="{347AF0E1-47AA-4A2E-9B4F-BF307B63B7AE}"/>
    <cellStyle name="Texto de Aviso 11" xfId="23541" xr:uid="{F490E26E-6E41-46B9-AB55-3A0D7F15DB7C}"/>
    <cellStyle name="Texto de Aviso 11 2" xfId="23542" xr:uid="{40F6350C-6F91-4582-97E9-A6D89780D129}"/>
    <cellStyle name="Texto de Aviso 11 3" xfId="23543" xr:uid="{9CD94E47-1DD3-41AA-B8A8-C15885710DC5}"/>
    <cellStyle name="Texto de Aviso 11 4" xfId="23544" xr:uid="{D634B4C1-BAEB-47A7-B6BD-436A20D0D176}"/>
    <cellStyle name="Texto de Aviso 12" xfId="23545" xr:uid="{11238630-1508-424F-85D5-2344A28814D5}"/>
    <cellStyle name="Texto de Aviso 12 2" xfId="23546" xr:uid="{78F73A3F-054C-452E-8DBC-33F40D9CF95A}"/>
    <cellStyle name="Texto de Aviso 12 3" xfId="23547" xr:uid="{0F8709AF-07EF-4B5A-998C-45DA548E092A}"/>
    <cellStyle name="Texto de Aviso 12 4" xfId="23548" xr:uid="{C0E67686-B876-444C-A6C3-724523CC79F3}"/>
    <cellStyle name="Texto de Aviso 13" xfId="23549" xr:uid="{19FB93ED-2FCC-46EF-B9D8-BB36E448F1FA}"/>
    <cellStyle name="Texto de Aviso 13 2" xfId="23550" xr:uid="{B669CBD3-52F5-43EC-BEFE-CDB4A2067F11}"/>
    <cellStyle name="Texto de Aviso 14" xfId="23551" xr:uid="{2896AFBE-8CB1-46FE-ABD9-006382056C9D}"/>
    <cellStyle name="Texto de Aviso 14 2" xfId="23552" xr:uid="{99BC57B3-1118-412D-A70E-EA8E360F55EA}"/>
    <cellStyle name="Texto de Aviso 15" xfId="23553" xr:uid="{44DA502E-D447-4102-972C-77B704A93586}"/>
    <cellStyle name="Texto de Aviso 15 2" xfId="23554" xr:uid="{AB55D79B-4CB3-45BD-BF0B-32CD3639200E}"/>
    <cellStyle name="Texto de Aviso 16" xfId="23555" xr:uid="{4DB6F94A-169C-4A94-BE1E-52A7A4114573}"/>
    <cellStyle name="Texto de Aviso 16 2" xfId="23556" xr:uid="{BB0853D8-8086-42BC-8622-7352F97A2223}"/>
    <cellStyle name="Texto de Aviso 17" xfId="23557" xr:uid="{757D6AE7-BD36-4336-9863-EC9411A9C962}"/>
    <cellStyle name="Texto de Aviso 17 2" xfId="23558" xr:uid="{44FA8DE5-F9B5-454D-85F0-AA4EA0FE8B82}"/>
    <cellStyle name="Texto de Aviso 18" xfId="23559" xr:uid="{9679008C-E2EA-49E2-B773-20A04129640D}"/>
    <cellStyle name="Texto de Aviso 18 2" xfId="23560" xr:uid="{AE8371A3-97D0-4FC5-9F42-4DF64B558F08}"/>
    <cellStyle name="Texto de Aviso 19" xfId="23561" xr:uid="{967F17A2-A924-49AC-A08D-2CDEA9CE1838}"/>
    <cellStyle name="Texto de Aviso 19 2" xfId="23562" xr:uid="{D9522CDC-3313-4CE2-B87A-8533DF6F36C9}"/>
    <cellStyle name="Texto de Aviso 2" xfId="23563" xr:uid="{48605F2F-3DE4-40A4-BA07-E9978BA1DDC6}"/>
    <cellStyle name="Texto de Aviso 2 10" xfId="23564" xr:uid="{99BBC906-F068-4580-9DE0-19111ED1C79C}"/>
    <cellStyle name="Texto de Aviso 2 10 2" xfId="23565" xr:uid="{4F3A0A1C-B4E8-4DD8-B48D-8D018122DC8A}"/>
    <cellStyle name="Texto de Aviso 2 11" xfId="23566" xr:uid="{C4F18CF0-22BE-4A6C-A4DF-6425A9CC44C9}"/>
    <cellStyle name="Texto de Aviso 2 11 2" xfId="23567" xr:uid="{E64FD1FF-43FB-4DBB-A18D-C651A559BAA7}"/>
    <cellStyle name="Texto de Aviso 2 12" xfId="23568" xr:uid="{E0F3FDDE-817C-4996-ACDC-615159106A5F}"/>
    <cellStyle name="Texto de Aviso 2 12 2" xfId="23569" xr:uid="{B5F6DD8A-50DA-43D8-87C2-35A2963386F0}"/>
    <cellStyle name="Texto de Aviso 2 13" xfId="23570" xr:uid="{F5E8C878-7A12-43DD-A7E4-22B11155D03F}"/>
    <cellStyle name="Texto de Aviso 2 13 2" xfId="23571" xr:uid="{939A96A1-6341-4DFA-A82A-B0BDA4E3B507}"/>
    <cellStyle name="Texto de Aviso 2 14" xfId="23572" xr:uid="{58109A66-9138-44D7-B80B-F32315707577}"/>
    <cellStyle name="Texto de Aviso 2 14 2" xfId="23573" xr:uid="{B129A43D-2C24-4DAE-97F7-9FD01BC40E13}"/>
    <cellStyle name="Texto de Aviso 2 15" xfId="23574" xr:uid="{68B56A38-A16D-4BB6-972D-071EBF0FB141}"/>
    <cellStyle name="Texto de Aviso 2 15 2" xfId="23575" xr:uid="{65A8875F-B8BB-497E-A883-35179ABB1FFE}"/>
    <cellStyle name="Texto de Aviso 2 16" xfId="23576" xr:uid="{6505A442-E1D8-4C98-A7A8-9C555AA2ADD0}"/>
    <cellStyle name="Texto de Aviso 2 16 2" xfId="23577" xr:uid="{35C5235A-9F52-4B36-9D56-A2AB869F1203}"/>
    <cellStyle name="Texto de Aviso 2 17" xfId="23578" xr:uid="{E7F4F4E7-DE22-450C-B7B1-54AA2E614154}"/>
    <cellStyle name="Texto de Aviso 2 17 2" xfId="23579" xr:uid="{0AB7B98B-CCF4-4E29-8843-56314CD884F6}"/>
    <cellStyle name="Texto de Aviso 2 18" xfId="23580" xr:uid="{EF3AA2B7-A9C8-4678-945B-D75B9D370BA1}"/>
    <cellStyle name="Texto de Aviso 2 18 2" xfId="23581" xr:uid="{97561BFB-B840-4625-ADD0-86AA5651D0A5}"/>
    <cellStyle name="Texto de Aviso 2 19" xfId="23582" xr:uid="{51EBC19E-8B49-42FC-B352-49A040CCD9A9}"/>
    <cellStyle name="Texto de Aviso 2 19 2" xfId="23583" xr:uid="{8498130D-ED81-490B-BABC-859027E072A9}"/>
    <cellStyle name="Texto de Aviso 2 2" xfId="23584" xr:uid="{7F9B350C-64C7-4386-B39A-4AF4AF528B42}"/>
    <cellStyle name="Texto de Aviso 2 2 2" xfId="23585" xr:uid="{E99ED214-F1C2-4CBB-92D6-CF33CEAEA004}"/>
    <cellStyle name="Texto de Aviso 2 2 2 2" xfId="23586" xr:uid="{5AEFB6D2-43D2-4EFE-A808-F7ABCC3B6777}"/>
    <cellStyle name="Texto de Aviso 2 2 2 3" xfId="23587" xr:uid="{6AD148B7-70DC-492D-A2B8-B1EB7E169388}"/>
    <cellStyle name="Texto de Aviso 2 2 3" xfId="23588" xr:uid="{A12031D0-A502-46DF-A4A8-CFA54A0EEEA3}"/>
    <cellStyle name="Texto de Aviso 2 2 4" xfId="23589" xr:uid="{0765DBCE-A4AC-4EE1-B53F-1F4B8F565AD2}"/>
    <cellStyle name="Texto de Aviso 2 2 5" xfId="23590" xr:uid="{634DF1FD-2AB8-4B9F-9F18-C6FBA8BB2D93}"/>
    <cellStyle name="Texto de Aviso 2 20" xfId="23591" xr:uid="{894E56BD-FD6C-497A-8936-2419E8E7C403}"/>
    <cellStyle name="Texto de Aviso 2 20 2" xfId="23592" xr:uid="{15C4CF88-43BE-4DA8-9581-6F014AA45AEA}"/>
    <cellStyle name="Texto de Aviso 2 21" xfId="23593" xr:uid="{11F123B8-9827-4722-A6A8-4FA8DBA602E4}"/>
    <cellStyle name="Texto de Aviso 2 21 2" xfId="23594" xr:uid="{B7F4D0B8-6945-4DB3-A1AB-96612815F65D}"/>
    <cellStyle name="Texto de Aviso 2 22" xfId="23595" xr:uid="{43D8A070-8303-4597-822F-709DC9715404}"/>
    <cellStyle name="Texto de Aviso 2 22 2" xfId="23596" xr:uid="{DC12F740-87F8-4F71-AB99-3C5D0CDEFCCB}"/>
    <cellStyle name="Texto de Aviso 2 23" xfId="23597" xr:uid="{F49D170F-86A4-49C9-A5B8-D9984D7129E0}"/>
    <cellStyle name="Texto de Aviso 2 23 2" xfId="23598" xr:uid="{516F5602-A078-42AD-B15E-1E6DD959F6F7}"/>
    <cellStyle name="Texto de Aviso 2 24" xfId="23599" xr:uid="{DD5028E4-4FB7-427A-ADB8-E7B74B7F4165}"/>
    <cellStyle name="Texto de Aviso 2 24 2" xfId="23600" xr:uid="{C0580089-1515-4C34-BE7C-F004D3F922C9}"/>
    <cellStyle name="Texto de Aviso 2 25" xfId="23601" xr:uid="{646E4265-9FD1-4F7C-AEDE-05D6DE203AE0}"/>
    <cellStyle name="Texto de Aviso 2 25 2" xfId="23602" xr:uid="{7E0313D6-5EE5-4584-937E-F6F6591DA76C}"/>
    <cellStyle name="Texto de Aviso 2 26" xfId="23603" xr:uid="{62905FE3-7CF2-4C97-B70A-84CD8DAA5BE8}"/>
    <cellStyle name="Texto de Aviso 2 26 2" xfId="23604" xr:uid="{9BACD78C-8B9A-4DAB-9058-5A9FF8D4D111}"/>
    <cellStyle name="Texto de Aviso 2 27" xfId="23605" xr:uid="{D03F1DE7-BAF8-499C-BB17-8257D2FA44FC}"/>
    <cellStyle name="Texto de Aviso 2 27 2" xfId="23606" xr:uid="{91A6E817-F54A-47FF-AFE6-D681C7AACA9A}"/>
    <cellStyle name="Texto de Aviso 2 28" xfId="23607" xr:uid="{C9C11B09-0AB4-45CC-8E27-46A842E3BE25}"/>
    <cellStyle name="Texto de Aviso 2 28 2" xfId="23608" xr:uid="{BE43BA90-072F-4922-A5BF-C2A2BAF79BBC}"/>
    <cellStyle name="Texto de Aviso 2 29" xfId="23609" xr:uid="{85332410-B736-44BC-9FD5-3C810927869D}"/>
    <cellStyle name="Texto de Aviso 2 29 2" xfId="23610" xr:uid="{B5311985-BD12-4E33-A5DB-FFB69696B334}"/>
    <cellStyle name="Texto de Aviso 2 3" xfId="23611" xr:uid="{C0CF9E78-CF23-40F5-8D2F-AA8D63402655}"/>
    <cellStyle name="Texto de Aviso 2 3 2" xfId="23612" xr:uid="{750B458C-76EA-42A2-B4BC-CC9DF09A6E24}"/>
    <cellStyle name="Texto de Aviso 2 30" xfId="23613" xr:uid="{F764E51E-C633-4693-9ADE-CA4B02E27F8C}"/>
    <cellStyle name="Texto de Aviso 2 30 2" xfId="23614" xr:uid="{590D180A-64AF-4D01-A076-E0181BE3E64A}"/>
    <cellStyle name="Texto de Aviso 2 31" xfId="23615" xr:uid="{A3676313-A6A7-4F06-9213-157D82B955B5}"/>
    <cellStyle name="Texto de Aviso 2 31 2" xfId="23616" xr:uid="{26E7105E-8C23-4EB3-864D-89EB1840C48F}"/>
    <cellStyle name="Texto de Aviso 2 32" xfId="23617" xr:uid="{0A166539-BA83-4902-AA8C-6F588DE756F1}"/>
    <cellStyle name="Texto de Aviso 2 32 2" xfId="23618" xr:uid="{B216F5B1-1263-496C-A660-AF9352E867D2}"/>
    <cellStyle name="Texto de Aviso 2 33" xfId="23619" xr:uid="{61AC6931-CF99-43FF-80A1-C841558F7E23}"/>
    <cellStyle name="Texto de Aviso 2 33 2" xfId="23620" xr:uid="{53D10BFB-7591-4513-9359-1A9F458EEBE9}"/>
    <cellStyle name="Texto de Aviso 2 34" xfId="23621" xr:uid="{C53D3D42-3B19-47EB-9A45-F0BBC69355BC}"/>
    <cellStyle name="Texto de Aviso 2 34 2" xfId="23622" xr:uid="{1B95DEFF-69A5-4547-A1A3-0D0B7F98E882}"/>
    <cellStyle name="Texto de Aviso 2 35" xfId="23623" xr:uid="{DDDE3F61-3942-4297-AB08-14866B04E595}"/>
    <cellStyle name="Texto de Aviso 2 4" xfId="23624" xr:uid="{D9C83190-A06D-4B84-BE75-B896C9CB6712}"/>
    <cellStyle name="Texto de Aviso 2 4 2" xfId="23625" xr:uid="{1B9188C1-B3DB-438E-91AD-7F737845E62A}"/>
    <cellStyle name="Texto de Aviso 2 5" xfId="23626" xr:uid="{300A9A77-F10C-4930-83BA-ECB1EF9DAA6B}"/>
    <cellStyle name="Texto de Aviso 2 5 2" xfId="23627" xr:uid="{9419BC0C-089B-4686-B751-067F0AF0F1AE}"/>
    <cellStyle name="Texto de Aviso 2 6" xfId="23628" xr:uid="{360C2D62-3018-428C-9FCA-0792357D6CCA}"/>
    <cellStyle name="Texto de Aviso 2 6 2" xfId="23629" xr:uid="{7AF2FDCF-6D14-41A7-907C-B50AF19AD922}"/>
    <cellStyle name="Texto de Aviso 2 7" xfId="23630" xr:uid="{9B51B605-8EAB-4DA5-B8A8-B7D0D87E7856}"/>
    <cellStyle name="Texto de Aviso 2 7 2" xfId="23631" xr:uid="{263FEE8E-89A8-4806-8FE9-FB7315DC600D}"/>
    <cellStyle name="Texto de Aviso 2 8" xfId="23632" xr:uid="{75B4D538-03AF-4D59-9647-9BD8E9BB3B9C}"/>
    <cellStyle name="Texto de Aviso 2 8 2" xfId="23633" xr:uid="{6F6F2C1E-C863-4E6A-A76A-AF9E1AC77797}"/>
    <cellStyle name="Texto de Aviso 2 9" xfId="23634" xr:uid="{8100BBD6-917A-4765-B258-9340F9ECF19A}"/>
    <cellStyle name="Texto de Aviso 2 9 2" xfId="23635" xr:uid="{A87B816C-317F-4BB7-8ACF-F711147FC275}"/>
    <cellStyle name="Texto de Aviso 20" xfId="23636" xr:uid="{63AAEBFD-4064-45D6-9380-577768F25F6E}"/>
    <cellStyle name="Texto de Aviso 20 2" xfId="23637" xr:uid="{790204E8-BF34-4577-B34B-F06E54F25F3C}"/>
    <cellStyle name="Texto de Aviso 21" xfId="23638" xr:uid="{5CC3DD44-088F-4A56-8F81-1EB907C59569}"/>
    <cellStyle name="Texto de Aviso 21 2" xfId="23639" xr:uid="{2B6A124E-30D1-4A04-884A-542E8C52B8EB}"/>
    <cellStyle name="Texto de Aviso 22" xfId="23640" xr:uid="{B7F20AE3-4055-47F2-B536-99520F86A3F7}"/>
    <cellStyle name="Texto de Aviso 22 2" xfId="23641" xr:uid="{87E3271E-90C3-4C7B-BF34-F0665F7011AE}"/>
    <cellStyle name="Texto de Aviso 23" xfId="23642" xr:uid="{FB6CBCEB-3B98-420A-9BC1-D038E9579E8D}"/>
    <cellStyle name="Texto de Aviso 23 2" xfId="23643" xr:uid="{C33FBD9F-3400-41D9-89EF-B585A1338BAF}"/>
    <cellStyle name="Texto de Aviso 24" xfId="23644" xr:uid="{2B502A46-C6ED-4124-B574-9BADE654C621}"/>
    <cellStyle name="Texto de Aviso 24 2" xfId="23645" xr:uid="{812E120E-D9F9-4CE6-BD2A-DD7863BE3FC1}"/>
    <cellStyle name="Texto de Aviso 25" xfId="23646" xr:uid="{8E1B8063-E39E-4BFC-AAFC-488140DBA6A3}"/>
    <cellStyle name="Texto de Aviso 25 2" xfId="23647" xr:uid="{18EF3060-9956-4825-BBF5-63B8A00D8E73}"/>
    <cellStyle name="Texto de Aviso 26" xfId="23648" xr:uid="{BF0655F4-E375-4D25-868A-1447D32F61D5}"/>
    <cellStyle name="Texto de Aviso 26 2" xfId="23649" xr:uid="{B5270978-2CCF-487F-A090-DC82917B9837}"/>
    <cellStyle name="Texto de Aviso 27" xfId="23650" xr:uid="{63788ABF-8AE7-42E3-9EC0-2FF89FF3E6A1}"/>
    <cellStyle name="Texto de Aviso 27 2" xfId="23651" xr:uid="{6FE733B8-FE09-46EF-8001-738F7A458F25}"/>
    <cellStyle name="Texto de Aviso 28" xfId="23652" xr:uid="{0EEEC499-6DF0-4988-8C76-EBC312E96D3B}"/>
    <cellStyle name="Texto de Aviso 28 2" xfId="23653" xr:uid="{71B140C8-B0A1-4C41-A518-AE204C946BA4}"/>
    <cellStyle name="Texto de Aviso 29" xfId="23654" xr:uid="{42A0F6D3-5C05-4244-8CD8-0D84379EEC83}"/>
    <cellStyle name="Texto de Aviso 29 2" xfId="23655" xr:uid="{A0BC27CF-5C48-4A36-BF27-742B1CFDC2D5}"/>
    <cellStyle name="Texto de Aviso 3" xfId="23656" xr:uid="{09AAEAB8-1423-476B-8B5E-5BEE04636B38}"/>
    <cellStyle name="Texto de Aviso 3 2" xfId="23657" xr:uid="{D13C6D3D-B8AA-4EF9-B191-F0D457786491}"/>
    <cellStyle name="Texto de Aviso 3 3" xfId="23658" xr:uid="{749A0F3B-70E8-4FDF-A9E1-96DEF556AE37}"/>
    <cellStyle name="Texto de Aviso 3 4" xfId="23659" xr:uid="{05F540FD-BA36-47DA-8BCE-87B41F6786ED}"/>
    <cellStyle name="Texto de Aviso 30" xfId="23660" xr:uid="{947624C4-46E2-4957-9D5C-B3C5F822FB10}"/>
    <cellStyle name="Texto de Aviso 30 2" xfId="23661" xr:uid="{831D889C-519E-4F65-9935-5FE994FF01D5}"/>
    <cellStyle name="Texto de Aviso 31" xfId="23662" xr:uid="{D9915FA2-9577-444B-8283-155319DFD3ED}"/>
    <cellStyle name="Texto de Aviso 31 2" xfId="23663" xr:uid="{DFDC163B-A57F-4A59-BF0B-26AE0513387D}"/>
    <cellStyle name="Texto de Aviso 32" xfId="23664" xr:uid="{DE484BC0-1837-4E85-888D-54F140C4F595}"/>
    <cellStyle name="Texto de Aviso 32 2" xfId="23665" xr:uid="{A95E7694-24E3-4CED-95ED-25433E3CB845}"/>
    <cellStyle name="Texto de Aviso 33" xfId="23666" xr:uid="{2A09064C-FFFE-448B-ABCF-50D4E3C38653}"/>
    <cellStyle name="Texto de Aviso 33 2" xfId="23667" xr:uid="{6AD24671-6728-4140-9124-DD04DE160AD5}"/>
    <cellStyle name="Texto de Aviso 34" xfId="23668" xr:uid="{60E59300-49AA-4199-A7AA-4633364D05AD}"/>
    <cellStyle name="Texto de Aviso 34 2" xfId="23669" xr:uid="{7ECD1890-C7BB-4B5B-BB28-0CF270F175DF}"/>
    <cellStyle name="Texto de Aviso 35" xfId="23670" xr:uid="{1EBB4A4E-9E7E-4678-9F2A-1EF1D500F0D0}"/>
    <cellStyle name="Texto de Aviso 35 2" xfId="23671" xr:uid="{6242F6C6-C2AA-4E6C-B64A-DA34523449B4}"/>
    <cellStyle name="Texto de Aviso 4" xfId="23672" xr:uid="{A20BBB04-67AF-4EC8-A2D1-391372F14F26}"/>
    <cellStyle name="Texto de Aviso 4 2" xfId="23673" xr:uid="{58906C89-421D-4D4B-AEC2-B5AB399A2D0A}"/>
    <cellStyle name="Texto de Aviso 4 3" xfId="23674" xr:uid="{67EAB1C5-EFD3-42F8-B1CD-63FE92525B35}"/>
    <cellStyle name="Texto de Aviso 4 4" xfId="23675" xr:uid="{371C739D-F1EC-4C0E-AB03-9AA8AD3154D7}"/>
    <cellStyle name="Texto de Aviso 5" xfId="23676" xr:uid="{D65F891E-0105-41CC-8E9E-6A8F122571BB}"/>
    <cellStyle name="Texto de Aviso 5 2" xfId="23677" xr:uid="{048A4D40-121C-4A74-8647-6A5D1995A51D}"/>
    <cellStyle name="Texto de Aviso 5 3" xfId="23678" xr:uid="{B6952BD1-6D94-47B5-93C1-192D9DF9BD23}"/>
    <cellStyle name="Texto de Aviso 5 4" xfId="23679" xr:uid="{F8597817-D4C8-48DC-ABE1-6F4FBDA88BCC}"/>
    <cellStyle name="Texto de Aviso 6" xfId="23680" xr:uid="{50B854A8-F47D-427F-A769-B74F7C878F2E}"/>
    <cellStyle name="Texto de Aviso 6 2" xfId="23681" xr:uid="{AC8A7863-A760-41AF-A942-EC0D2D5F72FB}"/>
    <cellStyle name="Texto de Aviso 6 3" xfId="23682" xr:uid="{229FC51F-CF0F-49F3-BA80-F89E3B6F0E77}"/>
    <cellStyle name="Texto de Aviso 6 4" xfId="23683" xr:uid="{E6D8B796-0055-460C-BFE8-7491A7DCEDDF}"/>
    <cellStyle name="Texto de Aviso 7" xfId="23684" xr:uid="{082C8BA2-3E02-4405-9E52-5884B6146C5E}"/>
    <cellStyle name="Texto de Aviso 7 2" xfId="23685" xr:uid="{1BA74781-CF74-4D40-81F9-F46084689354}"/>
    <cellStyle name="Texto de Aviso 7 3" xfId="23686" xr:uid="{D081BB3E-247F-4B34-8570-6276F0236E92}"/>
    <cellStyle name="Texto de Aviso 7 4" xfId="23687" xr:uid="{86D48162-FE19-4EB4-A6BE-7DE6A33AFBFD}"/>
    <cellStyle name="Texto de Aviso 8" xfId="23688" xr:uid="{B4D5095D-8DCF-4070-8ACD-7877BC39821E}"/>
    <cellStyle name="Texto de Aviso 8 2" xfId="23689" xr:uid="{272743C4-30C3-40DB-9EAF-91C27B0EB7BA}"/>
    <cellStyle name="Texto de Aviso 8 3" xfId="23690" xr:uid="{2F949822-A948-4BCD-952F-259D115C9359}"/>
    <cellStyle name="Texto de Aviso 8 4" xfId="23691" xr:uid="{E93AD819-DA7C-4728-AFBD-78457D28B48A}"/>
    <cellStyle name="Texto de Aviso 9" xfId="23692" xr:uid="{FD69A138-BB19-4103-A367-374ABCA9DEBE}"/>
    <cellStyle name="Texto de Aviso 9 2" xfId="23693" xr:uid="{A915A674-85F6-4AB4-B542-E39C501D8121}"/>
    <cellStyle name="Texto de Aviso 9 3" xfId="23694" xr:uid="{C7F035E5-2A2B-4012-9233-EB7EAC3C985D}"/>
    <cellStyle name="Texto de Aviso 9 4" xfId="23695" xr:uid="{64877D88-9161-4B57-8690-334E9CF8FA46}"/>
    <cellStyle name="Texto Explicativo 10" xfId="23696" xr:uid="{643C51E9-EEE6-4990-A6A5-07D0D8E1F6F7}"/>
    <cellStyle name="Texto Explicativo 10 2" xfId="23697" xr:uid="{0C19065A-EA95-4757-A25D-51920A0EEAFF}"/>
    <cellStyle name="Texto Explicativo 10 3" xfId="23698" xr:uid="{224FBB19-9D13-4104-B507-31406392EC0E}"/>
    <cellStyle name="Texto Explicativo 10 4" xfId="23699" xr:uid="{723D0362-E62D-4B93-A76A-0F663F180088}"/>
    <cellStyle name="Texto Explicativo 11" xfId="23700" xr:uid="{3FFABC80-EE77-4D02-AFBC-F2B0B498A263}"/>
    <cellStyle name="Texto Explicativo 11 2" xfId="23701" xr:uid="{F4B73D12-ECD9-4A03-8818-6039C1EE3DDF}"/>
    <cellStyle name="Texto Explicativo 11 3" xfId="23702" xr:uid="{ACFCC7FC-A3B1-4F4C-9816-180C8B3B94F0}"/>
    <cellStyle name="Texto Explicativo 11 4" xfId="23703" xr:uid="{B77A2BC6-B0FF-44D8-A33A-3CE8BF61FDFD}"/>
    <cellStyle name="Texto Explicativo 12" xfId="23704" xr:uid="{30A7E0D1-DF7E-415F-AFD3-2DEEF26DAF99}"/>
    <cellStyle name="Texto Explicativo 12 2" xfId="23705" xr:uid="{08012BF0-4D90-47CE-AA43-1A25BE513ECE}"/>
    <cellStyle name="Texto Explicativo 12 3" xfId="23706" xr:uid="{34BA88C3-B013-46D2-89DF-53406DEDFF6B}"/>
    <cellStyle name="Texto Explicativo 12 4" xfId="23707" xr:uid="{50C3E590-AEEE-45CA-813E-1BC18D03E6A9}"/>
    <cellStyle name="Texto Explicativo 13" xfId="23708" xr:uid="{C6BA8270-73DB-41EB-94A1-AD2147DE7DB4}"/>
    <cellStyle name="Texto Explicativo 13 2" xfId="23709" xr:uid="{C1B6BC40-87FA-4DEB-B65E-34CCD54214E2}"/>
    <cellStyle name="Texto Explicativo 14" xfId="23710" xr:uid="{53F1B710-9E9F-4EE7-A5E0-11D84955A905}"/>
    <cellStyle name="Texto Explicativo 14 2" xfId="23711" xr:uid="{1703D051-3F47-4316-9E54-F4B57FD3362C}"/>
    <cellStyle name="Texto Explicativo 15" xfId="23712" xr:uid="{765C4E9D-2F6B-40F3-B413-B12EECB7A08B}"/>
    <cellStyle name="Texto Explicativo 15 2" xfId="23713" xr:uid="{CF2848A4-FB5D-43D3-B81B-5890AACFEB04}"/>
    <cellStyle name="Texto Explicativo 16" xfId="23714" xr:uid="{6F7B8C5B-EBF1-4482-B08F-164F03E1FE59}"/>
    <cellStyle name="Texto Explicativo 16 2" xfId="23715" xr:uid="{964A4BE7-C3D7-4F46-AA03-9F2F28616F59}"/>
    <cellStyle name="Texto Explicativo 17" xfId="23716" xr:uid="{DA707400-DC74-423D-BEBE-5E4C6EB068FC}"/>
    <cellStyle name="Texto Explicativo 17 2" xfId="23717" xr:uid="{C935F4BB-C04D-4279-8FB9-3B84C2C2AF86}"/>
    <cellStyle name="Texto Explicativo 18" xfId="23718" xr:uid="{34C0775C-B7AC-47DB-8DD5-6741A300F0F9}"/>
    <cellStyle name="Texto Explicativo 18 2" xfId="23719" xr:uid="{74F22BD8-7CD0-47DE-BE89-D3004F8FF5CF}"/>
    <cellStyle name="Texto Explicativo 19" xfId="23720" xr:uid="{284AB0CE-C745-4F2C-9B2A-3C172717F148}"/>
    <cellStyle name="Texto Explicativo 19 2" xfId="23721" xr:uid="{C5724DB4-3B70-4925-8DD2-A479A3B48D0D}"/>
    <cellStyle name="Texto Explicativo 2" xfId="23722" xr:uid="{235850B4-19F4-4128-B806-952A88A515C1}"/>
    <cellStyle name="Texto Explicativo 2 10" xfId="23723" xr:uid="{D2DFCDB4-3961-4270-8422-DE94F4AA25F6}"/>
    <cellStyle name="Texto Explicativo 2 10 2" xfId="23724" xr:uid="{01EDF244-0EAF-44F0-981C-AC40D27AAEE4}"/>
    <cellStyle name="Texto Explicativo 2 11" xfId="23725" xr:uid="{461D5420-4D80-442B-8C23-5C9197736FF5}"/>
    <cellStyle name="Texto Explicativo 2 11 2" xfId="23726" xr:uid="{A32A2F0F-19F8-4F4F-AAA4-12414DA7CA5C}"/>
    <cellStyle name="Texto Explicativo 2 12" xfId="23727" xr:uid="{04D9402B-AD11-4512-9595-F9C28893D0F5}"/>
    <cellStyle name="Texto Explicativo 2 12 2" xfId="23728" xr:uid="{F3D214D0-2FE1-4E01-B9BF-EEA4E2377347}"/>
    <cellStyle name="Texto Explicativo 2 13" xfId="23729" xr:uid="{8C9E4A8B-DC38-43AA-A0D8-7C444C25AED5}"/>
    <cellStyle name="Texto Explicativo 2 13 2" xfId="23730" xr:uid="{4323DB09-5EF9-420C-A213-0CA190DCBBA0}"/>
    <cellStyle name="Texto Explicativo 2 14" xfId="23731" xr:uid="{F53630E9-77AF-4971-8E9E-A87EEF4731E1}"/>
    <cellStyle name="Texto Explicativo 2 14 2" xfId="23732" xr:uid="{41FA2C5C-F4F9-4392-9B64-D30DAA9D06C3}"/>
    <cellStyle name="Texto Explicativo 2 15" xfId="23733" xr:uid="{93F7CACE-7DDC-47B4-9259-09AB5948D71A}"/>
    <cellStyle name="Texto Explicativo 2 15 2" xfId="23734" xr:uid="{35B27691-D8BE-45AA-B5AD-0466F54BAED2}"/>
    <cellStyle name="Texto Explicativo 2 16" xfId="23735" xr:uid="{4450FDD1-1DC7-4587-B112-2E69219CB84B}"/>
    <cellStyle name="Texto Explicativo 2 16 2" xfId="23736" xr:uid="{B2E20914-B494-4C7B-9160-8C02D43D4A1B}"/>
    <cellStyle name="Texto Explicativo 2 17" xfId="23737" xr:uid="{36B158B3-D1F9-4E81-ADCA-3E3ADB1BDFB2}"/>
    <cellStyle name="Texto Explicativo 2 17 2" xfId="23738" xr:uid="{84C8D04F-D629-45F5-B619-F99B60F87E19}"/>
    <cellStyle name="Texto Explicativo 2 18" xfId="23739" xr:uid="{A30765CF-5377-4982-AF27-2AA8CEA627B8}"/>
    <cellStyle name="Texto Explicativo 2 18 2" xfId="23740" xr:uid="{CC65C176-E7CA-4695-B7BB-D551911855DA}"/>
    <cellStyle name="Texto Explicativo 2 19" xfId="23741" xr:uid="{E5C3C848-B6AC-477B-9CE8-B5D256EDFCBC}"/>
    <cellStyle name="Texto Explicativo 2 19 2" xfId="23742" xr:uid="{E0FC0CEB-2665-4AF4-882C-4440F4BEDD93}"/>
    <cellStyle name="Texto Explicativo 2 2" xfId="23743" xr:uid="{87FB0CC2-6FDD-4AF8-BB45-77DD5176BE4B}"/>
    <cellStyle name="Texto Explicativo 2 2 2" xfId="23744" xr:uid="{0E7ACA31-6A3A-43D8-8C0A-FDEFFF9E2E7C}"/>
    <cellStyle name="Texto Explicativo 2 2 2 2" xfId="23745" xr:uid="{D5C3C3B3-7D0A-412F-B9FE-DB3CBF91CD22}"/>
    <cellStyle name="Texto Explicativo 2 2 2 3" xfId="23746" xr:uid="{BCDC9DCE-8E57-4202-8B34-36BF4FBC1F66}"/>
    <cellStyle name="Texto Explicativo 2 2 3" xfId="23747" xr:uid="{0E0D902C-837C-4031-948F-8DCC9CB1EFC0}"/>
    <cellStyle name="Texto Explicativo 2 2 4" xfId="23748" xr:uid="{7698FC05-EA58-4915-A901-74F661A40502}"/>
    <cellStyle name="Texto Explicativo 2 2 5" xfId="23749" xr:uid="{E795775E-4C2A-4031-9DEA-C3EEE5E582A6}"/>
    <cellStyle name="Texto Explicativo 2 20" xfId="23750" xr:uid="{9B977DAA-BCD7-48B4-B191-BC4080FFB7CC}"/>
    <cellStyle name="Texto Explicativo 2 20 2" xfId="23751" xr:uid="{32078E1C-9D8D-469F-9FB0-CEC3338E267E}"/>
    <cellStyle name="Texto Explicativo 2 21" xfId="23752" xr:uid="{C7673F7F-7B49-4451-AAB3-8C7F828B6C2B}"/>
    <cellStyle name="Texto Explicativo 2 21 2" xfId="23753" xr:uid="{C788C30C-BA9D-4CA8-BA6F-81E31C66C9B3}"/>
    <cellStyle name="Texto Explicativo 2 22" xfId="23754" xr:uid="{B0EB3285-FDD7-41F4-8C80-E0359BA2237E}"/>
    <cellStyle name="Texto Explicativo 2 22 2" xfId="23755" xr:uid="{6752D120-E322-44B1-A029-5618DB48E63F}"/>
    <cellStyle name="Texto Explicativo 2 23" xfId="23756" xr:uid="{9CB21FF6-0E79-4FC2-AAE3-3D01ADCBF67D}"/>
    <cellStyle name="Texto Explicativo 2 23 2" xfId="23757" xr:uid="{3B4EB4B7-6AD8-49E1-81B3-750B7E71F54D}"/>
    <cellStyle name="Texto Explicativo 2 24" xfId="23758" xr:uid="{568EA134-53B3-455C-90EB-B7ACEFDC382A}"/>
    <cellStyle name="Texto Explicativo 2 24 2" xfId="23759" xr:uid="{3F36C408-0BE1-4481-B8A5-3D7FEF928E84}"/>
    <cellStyle name="Texto Explicativo 2 25" xfId="23760" xr:uid="{29E8ABC7-73DE-43C7-944F-98DE19C553A1}"/>
    <cellStyle name="Texto Explicativo 2 25 2" xfId="23761" xr:uid="{33F79711-BDC9-4EEA-92C1-9EFC068CF37B}"/>
    <cellStyle name="Texto Explicativo 2 26" xfId="23762" xr:uid="{3E40B2BE-CC35-4EAE-BE8B-B8C11075BD66}"/>
    <cellStyle name="Texto Explicativo 2 26 2" xfId="23763" xr:uid="{266D2205-A5A7-4514-8720-7DB98169E819}"/>
    <cellStyle name="Texto Explicativo 2 27" xfId="23764" xr:uid="{B62BA94A-CDBE-4168-BD6E-6036499D5058}"/>
    <cellStyle name="Texto Explicativo 2 27 2" xfId="23765" xr:uid="{D2FB036C-1AC1-45B2-9EE6-8D481F06AFAB}"/>
    <cellStyle name="Texto Explicativo 2 28" xfId="23766" xr:uid="{A70CB104-F296-4A07-98A1-46034D003180}"/>
    <cellStyle name="Texto Explicativo 2 28 2" xfId="23767" xr:uid="{4ED0C035-8D06-409E-8F01-1DE5C7E629F4}"/>
    <cellStyle name="Texto Explicativo 2 29" xfId="23768" xr:uid="{5FE79FA3-0251-422D-9F40-C75817D2E31B}"/>
    <cellStyle name="Texto Explicativo 2 29 2" xfId="23769" xr:uid="{DFDE0FEA-0692-48B9-BC31-A48A044315E7}"/>
    <cellStyle name="Texto Explicativo 2 3" xfId="23770" xr:uid="{F003AEFA-83A6-4AA5-9C8F-A8B6E32A5377}"/>
    <cellStyle name="Texto Explicativo 2 3 2" xfId="23771" xr:uid="{FA04A54D-7269-4C42-B919-275D50841E55}"/>
    <cellStyle name="Texto Explicativo 2 30" xfId="23772" xr:uid="{B007CA99-8B91-4E15-A143-997F3945CD4E}"/>
    <cellStyle name="Texto Explicativo 2 30 2" xfId="23773" xr:uid="{9B39DA6C-2BA7-4281-A388-7B67B683DF2C}"/>
    <cellStyle name="Texto Explicativo 2 31" xfId="23774" xr:uid="{D548C148-9DC4-4974-A3C6-3E2CF000C35D}"/>
    <cellStyle name="Texto Explicativo 2 31 2" xfId="23775" xr:uid="{3B58C1EC-857C-4097-AA67-DA28E76440BD}"/>
    <cellStyle name="Texto Explicativo 2 32" xfId="23776" xr:uid="{1B0D3D3A-1E0C-4B94-9CEB-DAFD303F0818}"/>
    <cellStyle name="Texto Explicativo 2 32 2" xfId="23777" xr:uid="{553EE3A3-40ED-4B06-891E-FD0E53E2E4D4}"/>
    <cellStyle name="Texto Explicativo 2 33" xfId="23778" xr:uid="{9980D0EF-08E9-446F-98BC-0A83D8AB2B63}"/>
    <cellStyle name="Texto Explicativo 2 33 2" xfId="23779" xr:uid="{2D071FDB-AFEC-4F3D-BCA4-8EF7C8CD5A9D}"/>
    <cellStyle name="Texto Explicativo 2 34" xfId="23780" xr:uid="{1BE76A05-BAC2-4F14-B817-937842C5737F}"/>
    <cellStyle name="Texto Explicativo 2 34 2" xfId="23781" xr:uid="{C75BC087-D7E8-4B4C-B30C-F3A65D25CF71}"/>
    <cellStyle name="Texto Explicativo 2 35" xfId="23782" xr:uid="{C3CC9315-4A4F-4FD5-8559-3126E6C170A6}"/>
    <cellStyle name="Texto Explicativo 2 4" xfId="23783" xr:uid="{DF14EC90-DC55-4D4F-BDAD-F16B6216D8B0}"/>
    <cellStyle name="Texto Explicativo 2 4 2" xfId="23784" xr:uid="{194B20FF-6174-4DCE-BB1B-91B378207C06}"/>
    <cellStyle name="Texto Explicativo 2 5" xfId="23785" xr:uid="{117C927C-EBE5-444C-9ED0-1559A63AC68D}"/>
    <cellStyle name="Texto Explicativo 2 5 2" xfId="23786" xr:uid="{BC2ABDB0-39A0-4FB7-ABB5-9B474E7140F5}"/>
    <cellStyle name="Texto Explicativo 2 6" xfId="23787" xr:uid="{A5876125-919C-4AEE-94F1-5D32F20B7F32}"/>
    <cellStyle name="Texto Explicativo 2 6 2" xfId="23788" xr:uid="{05B2E50F-3696-4B43-AB2B-2E9A0B9DA707}"/>
    <cellStyle name="Texto Explicativo 2 7" xfId="23789" xr:uid="{B11C0563-151F-4078-BD50-19BE6D639854}"/>
    <cellStyle name="Texto Explicativo 2 7 2" xfId="23790" xr:uid="{3AE4BA0D-8D66-4A33-9E50-2E78AE7948A8}"/>
    <cellStyle name="Texto Explicativo 2 8" xfId="23791" xr:uid="{6ADDEC78-C86A-49E4-8839-0515F54BF631}"/>
    <cellStyle name="Texto Explicativo 2 8 2" xfId="23792" xr:uid="{AB8E59CC-93AE-4944-9489-53694370AA70}"/>
    <cellStyle name="Texto Explicativo 2 9" xfId="23793" xr:uid="{9274979C-0831-4640-9DF8-D9DAB5D302EB}"/>
    <cellStyle name="Texto Explicativo 2 9 2" xfId="23794" xr:uid="{E3962C6A-8EBB-42D3-81DC-BFF85FBCBD95}"/>
    <cellStyle name="Texto Explicativo 20" xfId="23795" xr:uid="{4A02818C-E04C-4A70-86E4-9C4635EA6D91}"/>
    <cellStyle name="Texto Explicativo 20 2" xfId="23796" xr:uid="{FE310CAD-A046-456F-8FED-5AD4B1E23B27}"/>
    <cellStyle name="Texto Explicativo 21" xfId="23797" xr:uid="{FF7FDECD-0059-44DB-B19D-A0492BAB6CD0}"/>
    <cellStyle name="Texto Explicativo 21 2" xfId="23798" xr:uid="{1DBBF2D0-7ABB-431C-8E53-198FCCA7AD7D}"/>
    <cellStyle name="Texto Explicativo 22" xfId="23799" xr:uid="{ED7C9C81-81AC-4BA3-8E86-3D4C3D5A7C97}"/>
    <cellStyle name="Texto Explicativo 22 2" xfId="23800" xr:uid="{C61E6727-5511-46BF-8B47-9AD2B86A88D6}"/>
    <cellStyle name="Texto Explicativo 23" xfId="23801" xr:uid="{21602BD5-037F-49FA-96E5-609A4490A687}"/>
    <cellStyle name="Texto Explicativo 23 2" xfId="23802" xr:uid="{7D972D9B-FF8C-43EC-AC9F-361A57037563}"/>
    <cellStyle name="Texto Explicativo 24" xfId="23803" xr:uid="{B83ECC57-F68F-4224-945C-CD834BDC1780}"/>
    <cellStyle name="Texto Explicativo 24 2" xfId="23804" xr:uid="{135E35DF-9E2E-43F9-ADC7-DF188A38B458}"/>
    <cellStyle name="Texto Explicativo 25" xfId="23805" xr:uid="{944C835A-E8E2-4019-9E74-CFC036156434}"/>
    <cellStyle name="Texto Explicativo 25 2" xfId="23806" xr:uid="{A0D49831-D19A-413F-8AB1-920C1DC554CA}"/>
    <cellStyle name="Texto Explicativo 26" xfId="23807" xr:uid="{2E7B7E5A-0E72-464D-B670-C87304D53A45}"/>
    <cellStyle name="Texto Explicativo 26 2" xfId="23808" xr:uid="{1BCFE341-D4C6-4771-8493-DD34CB9B7595}"/>
    <cellStyle name="Texto Explicativo 27" xfId="23809" xr:uid="{15EB400A-C766-4C30-B20D-08122773EB3B}"/>
    <cellStyle name="Texto Explicativo 27 2" xfId="23810" xr:uid="{1DD6E209-56A0-4760-A407-0F54566A3119}"/>
    <cellStyle name="Texto Explicativo 28" xfId="23811" xr:uid="{F0CECE8C-25E1-444D-87F6-52841BD5C5CA}"/>
    <cellStyle name="Texto Explicativo 28 2" xfId="23812" xr:uid="{7B3AE5CB-4BA2-445B-89EF-440E2460E91C}"/>
    <cellStyle name="Texto Explicativo 29" xfId="23813" xr:uid="{9309CBCB-5A8D-4F55-B77D-F607141D7951}"/>
    <cellStyle name="Texto Explicativo 29 2" xfId="23814" xr:uid="{CFA466E4-CDF4-477E-A676-F8565804D2B8}"/>
    <cellStyle name="Texto Explicativo 3" xfId="23815" xr:uid="{7F001DE1-E903-4EDD-BB42-5CBACE0F1D04}"/>
    <cellStyle name="Texto Explicativo 3 2" xfId="23816" xr:uid="{2F681EDC-46F1-4AE1-AD05-52C8995302F5}"/>
    <cellStyle name="Texto Explicativo 3 3" xfId="23817" xr:uid="{687BD49E-14A6-460B-A3D5-CDCF07680D8C}"/>
    <cellStyle name="Texto Explicativo 3 4" xfId="23818" xr:uid="{578421E3-4FDB-44DE-9614-C94F8F917AE0}"/>
    <cellStyle name="Texto Explicativo 30" xfId="23819" xr:uid="{CFCF6A98-A4E8-4D37-B60E-CECD6C5290CD}"/>
    <cellStyle name="Texto Explicativo 30 2" xfId="23820" xr:uid="{BC4D0A04-B7B7-4AEE-A12B-CC4920BE2D37}"/>
    <cellStyle name="Texto Explicativo 31" xfId="23821" xr:uid="{8FAAC562-2D82-46CC-86E5-BC936397AAD4}"/>
    <cellStyle name="Texto Explicativo 31 2" xfId="23822" xr:uid="{EB641B70-68FF-4E1B-9D2B-A5A0448D2976}"/>
    <cellStyle name="Texto Explicativo 32" xfId="23823" xr:uid="{C1DB1D75-7270-4C18-AE5C-F6EC1D3D027C}"/>
    <cellStyle name="Texto Explicativo 32 2" xfId="23824" xr:uid="{AE5E0D8A-2806-4169-A297-1DF60F9F00EE}"/>
    <cellStyle name="Texto Explicativo 33" xfId="23825" xr:uid="{155CB2E9-0600-40F9-BA0F-BB1207300D3E}"/>
    <cellStyle name="Texto Explicativo 33 2" xfId="23826" xr:uid="{26607A10-5D47-4C1E-81C6-5CFEE12824C5}"/>
    <cellStyle name="Texto Explicativo 34" xfId="23827" xr:uid="{0F7FDD29-EB5A-4129-A164-7908C890F500}"/>
    <cellStyle name="Texto Explicativo 34 2" xfId="23828" xr:uid="{4249A61D-990F-4836-B9A1-8D80D8CCFCF7}"/>
    <cellStyle name="Texto Explicativo 35" xfId="23829" xr:uid="{2E8F3395-3EF0-435F-B331-56968A80FEE1}"/>
    <cellStyle name="Texto Explicativo 35 2" xfId="23830" xr:uid="{167F2BBE-A1D2-4598-A3A7-DC8CD0BCA829}"/>
    <cellStyle name="Texto Explicativo 4" xfId="23831" xr:uid="{C27CEF12-75AD-40BA-9C17-2CE620931D65}"/>
    <cellStyle name="Texto Explicativo 4 2" xfId="23832" xr:uid="{9336F897-1164-4191-98E3-8490C9BECFD3}"/>
    <cellStyle name="Texto Explicativo 4 3" xfId="23833" xr:uid="{E500D250-70EE-4FBF-BB40-3B4CFE2A91DA}"/>
    <cellStyle name="Texto Explicativo 4 4" xfId="23834" xr:uid="{B310F146-DCCC-4ACB-B419-650E0332A3CE}"/>
    <cellStyle name="Texto Explicativo 5" xfId="23835" xr:uid="{4C09225B-F099-40A8-B250-15D571C5C236}"/>
    <cellStyle name="Texto Explicativo 5 2" xfId="23836" xr:uid="{0C43234D-CD62-436F-BEC3-0464D6CDCDAA}"/>
    <cellStyle name="Texto Explicativo 5 3" xfId="23837" xr:uid="{1376B285-5714-4CD8-A75A-88A7E3F7E485}"/>
    <cellStyle name="Texto Explicativo 5 4" xfId="23838" xr:uid="{897D3ECC-1A12-451A-8618-954F038AA54E}"/>
    <cellStyle name="Texto Explicativo 6" xfId="23839" xr:uid="{E5F24FEA-DD00-4F10-8215-95EEEDB72D91}"/>
    <cellStyle name="Texto Explicativo 6 2" xfId="23840" xr:uid="{D48B9E2D-5DD4-4C94-904E-E6375223C12B}"/>
    <cellStyle name="Texto Explicativo 6 3" xfId="23841" xr:uid="{3D2C1260-7EE3-4570-A93E-385491542437}"/>
    <cellStyle name="Texto Explicativo 6 4" xfId="23842" xr:uid="{D0A45A61-0025-47C9-87C1-C09B7E14868A}"/>
    <cellStyle name="Texto Explicativo 7" xfId="23843" xr:uid="{D26B6911-1EF1-4985-A6A2-E5B2355A3D59}"/>
    <cellStyle name="Texto Explicativo 7 2" xfId="23844" xr:uid="{6B432237-31B0-4827-A289-EAA696E9364F}"/>
    <cellStyle name="Texto Explicativo 7 3" xfId="23845" xr:uid="{991BD64B-F0D0-4EC1-850B-B7257AF126C5}"/>
    <cellStyle name="Texto Explicativo 7 4" xfId="23846" xr:uid="{3DE664C5-B08A-48B9-9B3B-CCC8C3403198}"/>
    <cellStyle name="Texto Explicativo 8" xfId="23847" xr:uid="{FF125B8F-421E-4882-923D-6CA98C95B56F}"/>
    <cellStyle name="Texto Explicativo 8 2" xfId="23848" xr:uid="{C24DE0AC-8A9D-4450-ACD8-B4602122C287}"/>
    <cellStyle name="Texto Explicativo 8 3" xfId="23849" xr:uid="{6F3DF478-F471-4AEE-8928-7D1B2A1D93B4}"/>
    <cellStyle name="Texto Explicativo 8 4" xfId="23850" xr:uid="{3019F809-4DDB-445C-A9C6-E66DBBCB3096}"/>
    <cellStyle name="Texto Explicativo 9" xfId="23851" xr:uid="{F9C333B2-2B42-4840-AF69-BDC781E51D6F}"/>
    <cellStyle name="Texto Explicativo 9 2" xfId="23852" xr:uid="{A60D43D5-6FE8-400C-8623-63EB3040E04A}"/>
    <cellStyle name="Texto Explicativo 9 3" xfId="23853" xr:uid="{29D8DB1D-E4C6-4E8D-8E3F-C09C9103450F}"/>
    <cellStyle name="Texto Explicativo 9 4" xfId="23854" xr:uid="{DC4A70F3-941A-4865-AF08-FE96ACFE0ED8}"/>
    <cellStyle name="þ_x001d_ð)&amp;…ý™&amp;~ýG_x0008__x000f_z_x0010__x0007__x0001__x0001_" xfId="23855" xr:uid="{AACDC9CC-FC4C-4CCA-A8A6-1EAEC96D7553}"/>
    <cellStyle name="þï_x0006_R_x000c_éþ&quot;_x000d_Üþß_x0007_Ù_x0016_ç4_x0007__x0001__x0001_" xfId="23856" xr:uid="{5AFC7251-1C78-4BE7-B0F2-8C2F34E226EB}"/>
    <cellStyle name="Title" xfId="23857" xr:uid="{D73EBE92-B36B-4774-BCC8-86ACBB954002}"/>
    <cellStyle name="Title 10" xfId="23858" xr:uid="{2F7CB156-B88E-49D7-A45C-84E954B2B322}"/>
    <cellStyle name="Title 11" xfId="23859" xr:uid="{2F5EE6A9-354B-402B-BBEF-C8A33B371FE2}"/>
    <cellStyle name="Title 12" xfId="23860" xr:uid="{1D0AC356-A03A-4914-928B-D2F6E78FE12A}"/>
    <cellStyle name="Title 13" xfId="23861" xr:uid="{5FB45BE5-E9E3-4820-A059-F181BF9CB451}"/>
    <cellStyle name="Title 14" xfId="23862" xr:uid="{39F3A06C-7CF6-4677-95CA-A36534A6CD74}"/>
    <cellStyle name="Title 15" xfId="23863" xr:uid="{61D0789B-A7F0-4C4E-87AF-54EA0CEED6B3}"/>
    <cellStyle name="Title 16" xfId="23864" xr:uid="{8622442E-04B3-4A3C-BC63-D1517C83F197}"/>
    <cellStyle name="Title 17" xfId="23865" xr:uid="{8637BC11-0381-4AB3-A608-7CC68D432A35}"/>
    <cellStyle name="Title 18" xfId="23866" xr:uid="{E614CCE0-CD4F-4FAB-B7D5-75CA57C4CF44}"/>
    <cellStyle name="Title 19" xfId="23867" xr:uid="{0C00FD75-F04A-4F33-BF15-8AA929639B3A}"/>
    <cellStyle name="Title 2" xfId="23868" xr:uid="{AC51FFF9-D465-44F0-8599-63184668995D}"/>
    <cellStyle name="Title 20" xfId="23869" xr:uid="{E627BFAB-F1DA-4D2F-A6C7-617D67C4C244}"/>
    <cellStyle name="Title 21" xfId="23870" xr:uid="{5340F739-81AF-451C-9036-2696E45069CE}"/>
    <cellStyle name="Title 22" xfId="23871" xr:uid="{7B76BD88-900E-444A-AF7B-5941C2DBF690}"/>
    <cellStyle name="Title 23" xfId="23872" xr:uid="{2EF0B0FB-11E2-4015-B880-FCFA0DB2793A}"/>
    <cellStyle name="Title 24" xfId="23873" xr:uid="{9B81EAE3-DEB4-47D1-8B7D-62DFC789B249}"/>
    <cellStyle name="Title 25" xfId="23874" xr:uid="{7BEF3007-BAA1-4897-804F-5820AEA7AFD4}"/>
    <cellStyle name="Title 26" xfId="23875" xr:uid="{1BBD272D-0997-45E7-B250-50E024040B8C}"/>
    <cellStyle name="Title 27" xfId="23876" xr:uid="{D7176930-0607-4BC6-A338-D23D115A1AA4}"/>
    <cellStyle name="Title 28" xfId="23877" xr:uid="{539AE0B6-05A1-47CE-B431-DFA912466BC8}"/>
    <cellStyle name="Title 29" xfId="23878" xr:uid="{BDAD78AD-1ADB-4869-804F-3BB09C3AF3B9}"/>
    <cellStyle name="Title 3" xfId="23879" xr:uid="{CEB1F815-0ECB-4EDF-A5DE-95B07F3CDAC2}"/>
    <cellStyle name="Title 3 10" xfId="23880" xr:uid="{56B49ACB-FE61-4E68-8B24-C6332520FAA6}"/>
    <cellStyle name="Title 3 10 2" xfId="23881" xr:uid="{CDE21903-24ED-4910-A878-0CE7B12EC8E9}"/>
    <cellStyle name="Title 3 11" xfId="23882" xr:uid="{1CA49A59-C681-47A3-8105-1330250D87F2}"/>
    <cellStyle name="Title 3 11 2" xfId="23883" xr:uid="{7E6FA8BF-FD71-45F0-8449-E636D7E52C05}"/>
    <cellStyle name="Title 3 12" xfId="23884" xr:uid="{68D7C1FC-FA97-498C-A06E-9D3F55BA7187}"/>
    <cellStyle name="Title 3 12 2" xfId="23885" xr:uid="{0A55007C-9F82-4451-885C-EC525F047844}"/>
    <cellStyle name="Title 3 13" xfId="23886" xr:uid="{1F746FF2-EC78-4EF7-8EB5-76F2D89C044D}"/>
    <cellStyle name="Title 3 14" xfId="23887" xr:uid="{723F5590-A57F-4AA0-B29E-A23BB117C1D8}"/>
    <cellStyle name="Title 3 15" xfId="23888" xr:uid="{517ED49F-5A9B-4E21-AB39-ADF509916CA0}"/>
    <cellStyle name="Title 3 2" xfId="23889" xr:uid="{30A2F931-824C-469E-A443-492AD0CEED13}"/>
    <cellStyle name="Title 3 2 10" xfId="23890" xr:uid="{E6685D3D-F7A3-4F40-A4E0-DEC18FDFF501}"/>
    <cellStyle name="Title 3 2 11" xfId="23891" xr:uid="{247C36FC-8B5C-44A6-B867-98D989711A73}"/>
    <cellStyle name="Title 3 2 12" xfId="23892" xr:uid="{3F35629A-093F-4C7F-B910-91EF9C20FD5C}"/>
    <cellStyle name="Title 3 2 13" xfId="23893" xr:uid="{C8B14561-F92C-4861-A260-5000F1F83CF4}"/>
    <cellStyle name="Title 3 2 14" xfId="23894" xr:uid="{EB89089F-8F4A-42D5-8EBE-BA95B2D517CF}"/>
    <cellStyle name="Title 3 2 2" xfId="23895" xr:uid="{AC98AE4B-96B2-4F3B-A6F7-A695D1C7CB14}"/>
    <cellStyle name="Title 3 2 3" xfId="23896" xr:uid="{40DC3DD0-D02B-4490-82CE-F90F8694A687}"/>
    <cellStyle name="Title 3 2 4" xfId="23897" xr:uid="{02149735-8C91-4811-9A18-2031D1E66EE5}"/>
    <cellStyle name="Title 3 2 5" xfId="23898" xr:uid="{5F0E0011-9B96-4224-95D2-560B1A475B57}"/>
    <cellStyle name="Title 3 2 6" xfId="23899" xr:uid="{91B519FB-F6BF-4E93-8EBF-76474952B395}"/>
    <cellStyle name="Title 3 2 7" xfId="23900" xr:uid="{329F2D20-C08E-428B-910C-38990A94C88D}"/>
    <cellStyle name="Title 3 2 8" xfId="23901" xr:uid="{6F9E7930-0273-4F64-A45A-E8A357F8CEEF}"/>
    <cellStyle name="Title 3 2 9" xfId="23902" xr:uid="{8BDFD1D3-6274-4E4A-85A1-B4C437299231}"/>
    <cellStyle name="Title 3 3" xfId="23903" xr:uid="{E8B4D208-CEC8-418C-8ABE-79C0348908B7}"/>
    <cellStyle name="Title 3 3 10" xfId="23904" xr:uid="{E8E7F93C-BC3D-4E1C-8AA2-CB1C5B1CA805}"/>
    <cellStyle name="Title 3 3 2" xfId="23905" xr:uid="{6B1EA7FC-50A5-4EDA-A9A7-BD1FB40A3736}"/>
    <cellStyle name="Title 3 3 2 2" xfId="23906" xr:uid="{07AF2481-FABB-40A4-8927-F0B245A6EB94}"/>
    <cellStyle name="Title 3 3 3" xfId="23907" xr:uid="{B9990055-035D-4830-88F3-16BA32C53483}"/>
    <cellStyle name="Title 3 3 3 2" xfId="23908" xr:uid="{DEE664E1-ACD4-426B-AAB3-ABB42343C7D5}"/>
    <cellStyle name="Title 3 3 4" xfId="23909" xr:uid="{A6762E26-3432-49DE-ACED-A3B24CCD96ED}"/>
    <cellStyle name="Title 3 3 4 2" xfId="23910" xr:uid="{0172AA4D-AA14-472D-A993-BFE085EA1451}"/>
    <cellStyle name="Title 3 3 5" xfId="23911" xr:uid="{992E1B03-8A48-4819-9EBB-16BBF5256466}"/>
    <cellStyle name="Title 3 3 5 2" xfId="23912" xr:uid="{035018E1-3359-4CA2-8475-2B917BB3FA05}"/>
    <cellStyle name="Title 3 3 6" xfId="23913" xr:uid="{E7C36644-AFF9-45CC-9461-A104BDBA4F41}"/>
    <cellStyle name="Title 3 3 6 2" xfId="23914" xr:uid="{304A028D-13E3-48F2-8F35-6C5877F198BD}"/>
    <cellStyle name="Title 3 3 7" xfId="23915" xr:uid="{1C32936F-89BD-4191-A5A6-08E26003DAA5}"/>
    <cellStyle name="Title 3 3 8" xfId="23916" xr:uid="{01F87687-54EC-4D92-BC7E-59F2D1010CDC}"/>
    <cellStyle name="Title 3 3 9" xfId="23917" xr:uid="{C3E538EF-AB61-4416-BB0D-83F5A674D001}"/>
    <cellStyle name="Title 3 4" xfId="23918" xr:uid="{EBC86716-DF9A-4821-85DF-E7B208D5A177}"/>
    <cellStyle name="Title 3 4 2" xfId="23919" xr:uid="{14BFFBAB-B0C7-4D40-9B02-6FE87789E86A}"/>
    <cellStyle name="Title 3 5" xfId="23920" xr:uid="{592D6C44-3441-40EC-82CF-E9BA8ECC80C6}"/>
    <cellStyle name="Title 3 5 2" xfId="23921" xr:uid="{8A7912F5-84CD-476A-8086-710581DD08EA}"/>
    <cellStyle name="Title 3 6" xfId="23922" xr:uid="{EC7649FC-FD28-46E7-8195-1E0174571B5E}"/>
    <cellStyle name="Title 3 6 2" xfId="23923" xr:uid="{5DA02C2B-6436-405F-B72E-89DD85D5D166}"/>
    <cellStyle name="Title 3 7" xfId="23924" xr:uid="{73FBE328-ACF8-4D00-9563-19FF4E085C70}"/>
    <cellStyle name="Title 3 7 2" xfId="23925" xr:uid="{2586F177-6AAA-4623-81F5-F927926B6D68}"/>
    <cellStyle name="Title 3 8" xfId="23926" xr:uid="{10761D6A-E898-4189-9CA9-5E501D9509A8}"/>
    <cellStyle name="Title 3 8 2" xfId="23927" xr:uid="{4ABB4CC1-B199-40A7-859C-08B9F2BCED1F}"/>
    <cellStyle name="Title 3 9" xfId="23928" xr:uid="{75C5C817-F359-43A8-A6D4-D5225F6053FD}"/>
    <cellStyle name="Title 3 9 2" xfId="23929" xr:uid="{B763D119-D903-45B7-A5C3-705547BD3FC3}"/>
    <cellStyle name="Title 30" xfId="23930" xr:uid="{6C1B610E-C3A6-4151-B477-548D3462ED6D}"/>
    <cellStyle name="Title 31" xfId="23931" xr:uid="{D33E80FC-2D2E-4103-AD8C-35D23ED83876}"/>
    <cellStyle name="Title 32" xfId="23932" xr:uid="{7DF416A4-0B8E-4AC0-BC07-4BB7D64C5179}"/>
    <cellStyle name="Title 33" xfId="23933" xr:uid="{73E371DF-6978-44CD-8DF8-4540BBEE5A1A}"/>
    <cellStyle name="Title 34" xfId="23934" xr:uid="{D83C08B9-130B-4177-A684-A73776BF3125}"/>
    <cellStyle name="Title 35" xfId="23935" xr:uid="{57B77658-2355-459A-A62E-F89EB6A2A7DC}"/>
    <cellStyle name="Title 35 2" xfId="23936" xr:uid="{0B0A84D3-013B-4BC3-8DE6-4BCCB2D5229A}"/>
    <cellStyle name="Title 36" xfId="23937" xr:uid="{521C557F-C422-403E-9E0E-3382F2CA55FC}"/>
    <cellStyle name="Title 36 2" xfId="23938" xr:uid="{FB610809-286A-48FC-90BD-962C5CF972AD}"/>
    <cellStyle name="Title 37" xfId="23939" xr:uid="{B1C59289-9E5C-41F3-A533-8CDA4398EF9D}"/>
    <cellStyle name="Title 37 2" xfId="23940" xr:uid="{0785FC9B-B1C9-4D34-B48C-926A6CB28F47}"/>
    <cellStyle name="Title 38" xfId="23941" xr:uid="{628895E6-842C-4853-A0BB-D8ED927DE121}"/>
    <cellStyle name="Title 38 2" xfId="23942" xr:uid="{B8C8A4BA-D52A-4369-B291-FF2DC72A1102}"/>
    <cellStyle name="Title 39" xfId="23943" xr:uid="{DB4B1830-E44F-4B86-B494-9B188D79FAB9}"/>
    <cellStyle name="Title 39 2" xfId="23944" xr:uid="{0038DF74-00C2-40DF-84BF-54A24B867B3B}"/>
    <cellStyle name="Title 4" xfId="23945" xr:uid="{A0FC359A-308E-4D2E-A0E8-C4300CD87CC5}"/>
    <cellStyle name="Title 40" xfId="23946" xr:uid="{FEB95924-E9FF-49DB-8924-FA72BFADDFBE}"/>
    <cellStyle name="Title 40 2" xfId="23947" xr:uid="{89C63595-96B7-46E5-89F2-1BBAAD14A5F2}"/>
    <cellStyle name="Title 41" xfId="23948" xr:uid="{1F9406DE-FBC7-4262-BB18-B5DD4306237E}"/>
    <cellStyle name="Title 41 2" xfId="23949" xr:uid="{B35BAC90-BAC0-428D-BFD6-F044127C1A22}"/>
    <cellStyle name="Title 42" xfId="23950" xr:uid="{8119E166-5E04-42D5-BB6F-CAC61E035F87}"/>
    <cellStyle name="Title 42 2" xfId="23951" xr:uid="{DD1D927B-CE03-45ED-BD9D-8790D64FB3A5}"/>
    <cellStyle name="Title 43" xfId="23952" xr:uid="{C7ACE641-A434-4012-BDD7-9E6DD2F4DAF4}"/>
    <cellStyle name="Title 43 2" xfId="23953" xr:uid="{53E88856-342A-4E93-93AC-114679402502}"/>
    <cellStyle name="Title 44" xfId="23954" xr:uid="{03E4AF7F-FCB5-4DCF-A6A2-7AD57004104D}"/>
    <cellStyle name="Title 44 2" xfId="23955" xr:uid="{50B3D042-17C9-48DD-8D17-F8D49D799DBE}"/>
    <cellStyle name="Title 45" xfId="23956" xr:uid="{A167EE7F-1927-44C1-97B0-73DA0E3A08A1}"/>
    <cellStyle name="Title 45 2" xfId="23957" xr:uid="{208FEA15-366D-4684-A710-48C338789A91}"/>
    <cellStyle name="Title 46" xfId="23958" xr:uid="{55B8AF3F-32F7-4C32-96A0-A84B9D5D34F2}"/>
    <cellStyle name="Title 46 2" xfId="23959" xr:uid="{DC865DBF-99C3-46E0-8910-379E6F34E4F1}"/>
    <cellStyle name="Title 47" xfId="23960" xr:uid="{12590120-75ED-4E94-9069-7AAB255B818C}"/>
    <cellStyle name="Title 47 2" xfId="23961" xr:uid="{30D56F6C-6F1F-4399-9B16-70C8D8CE5E0C}"/>
    <cellStyle name="Title 48" xfId="23962" xr:uid="{E8E11173-3D3C-4C31-BFEE-EAE5EE48D38A}"/>
    <cellStyle name="Title 48 2" xfId="23963" xr:uid="{8CF6ADD9-55A3-4A44-A1F6-4CA4F6976F70}"/>
    <cellStyle name="Title 49" xfId="23964" xr:uid="{D03CF8FC-1242-4B1A-9E8E-FEFC3B6BD9A6}"/>
    <cellStyle name="Title 49 2" xfId="23965" xr:uid="{2A19AE75-F41D-476F-9C24-5B05F6B609DD}"/>
    <cellStyle name="Title 5" xfId="23966" xr:uid="{2C1A0698-9F95-4FF3-A96E-4502D1410DCF}"/>
    <cellStyle name="Title 50" xfId="23967" xr:uid="{1235AC98-FF13-422B-91E5-F1AA7330E821}"/>
    <cellStyle name="Title 51" xfId="23968" xr:uid="{68DED1AF-6F78-4369-9D8A-C1430193CB23}"/>
    <cellStyle name="Title 52" xfId="23969" xr:uid="{4688E606-243A-4E4B-9EDB-0C47B1B5CFF5}"/>
    <cellStyle name="Title 53" xfId="23970" xr:uid="{6C0D93C7-C77E-41C2-A8BA-8B3953F7552E}"/>
    <cellStyle name="Title 54" xfId="23971" xr:uid="{234DA8F7-E332-4DA0-9235-6E92BFCA9270}"/>
    <cellStyle name="Title 55" xfId="23972" xr:uid="{FCA0AA69-8CC8-4D9C-8C25-337CFC779DC6}"/>
    <cellStyle name="Title 56" xfId="23973" xr:uid="{D7FC357A-AF1A-4114-9E95-D8B9E88BAEB8}"/>
    <cellStyle name="Title 57" xfId="23974" xr:uid="{75E52C19-3BFE-4327-976A-37537A462B69}"/>
    <cellStyle name="Title 58" xfId="23975" xr:uid="{86F82726-EF03-4D8C-8BA4-CCF7FF54245D}"/>
    <cellStyle name="Title 59" xfId="23976" xr:uid="{A9F6A198-0B03-416A-9A9D-16D6CE7CAFF2}"/>
    <cellStyle name="Title 6" xfId="23977" xr:uid="{16E6CE4D-C9E7-46CC-94ED-1B1E36892048}"/>
    <cellStyle name="Title 60" xfId="23978" xr:uid="{031FD350-88B8-478F-A6E2-72D86AF09963}"/>
    <cellStyle name="Title 61" xfId="23979" xr:uid="{99FC8D41-110D-4EA8-BB66-58B0109B576A}"/>
    <cellStyle name="Title 62" xfId="23980" xr:uid="{0C6A4AE1-9844-4141-820E-F586D7EBEFA3}"/>
    <cellStyle name="Title 7" xfId="23981" xr:uid="{FACE93AB-2685-4B76-9D59-526A6C1F130F}"/>
    <cellStyle name="Title 8" xfId="23982" xr:uid="{8A4BFAF5-9C06-4AC2-9808-4FCE14B281A5}"/>
    <cellStyle name="Title 9" xfId="23983" xr:uid="{D2711767-3246-4103-951F-C331CB1A5C44}"/>
    <cellStyle name="TITULO" xfId="23984" xr:uid="{D8C31B9F-E38D-458D-90F9-50600E880960}"/>
    <cellStyle name="Título 1 10" xfId="23985" xr:uid="{F31C86CE-8F42-406E-8B9C-61320635A6EB}"/>
    <cellStyle name="Título 1 10 2" xfId="23986" xr:uid="{6C4E4563-0AE1-4482-8A03-FBD16FC6DE36}"/>
    <cellStyle name="Título 1 10 3" xfId="23987" xr:uid="{295F4165-7639-4394-A2A4-37CB79F69476}"/>
    <cellStyle name="Título 1 10 4" xfId="23988" xr:uid="{37911843-0CF5-4100-A400-1E04EFBC53CD}"/>
    <cellStyle name="Título 1 11" xfId="23989" xr:uid="{C68E891D-EC79-4FBF-BE47-AA8AA1FD9122}"/>
    <cellStyle name="Título 1 11 2" xfId="23990" xr:uid="{FF56605F-2719-42C0-8215-AABA74CAA1D2}"/>
    <cellStyle name="Título 1 11 3" xfId="23991" xr:uid="{A759BFBF-C1E9-429D-8017-27E356D1FA99}"/>
    <cellStyle name="Título 1 11 4" xfId="23992" xr:uid="{0FCFF776-76FB-45FE-AD7E-BD2695603390}"/>
    <cellStyle name="Título 1 12" xfId="23993" xr:uid="{B1DEA145-DD6E-4C2A-8F24-54BCA5308186}"/>
    <cellStyle name="Título 1 12 2" xfId="23994" xr:uid="{6BFAB5D8-AC55-4D8C-BB0C-3E1197E04141}"/>
    <cellStyle name="Título 1 12 3" xfId="23995" xr:uid="{DF2B8497-E1D5-4ACC-BC01-7CAD58A59359}"/>
    <cellStyle name="Título 1 12 4" xfId="23996" xr:uid="{1A4240F2-F966-4EA2-8381-BF8D1D5D157A}"/>
    <cellStyle name="Título 1 13" xfId="23997" xr:uid="{AEEC9572-1223-4C44-9900-27FC3424AE76}"/>
    <cellStyle name="Título 1 13 2" xfId="23998" xr:uid="{1042A7D9-1BEC-4FC9-BBA4-A7D2596181CB}"/>
    <cellStyle name="Título 1 14" xfId="23999" xr:uid="{67C25190-8C45-46A3-ABD6-F5F080D04B19}"/>
    <cellStyle name="Título 1 14 2" xfId="24000" xr:uid="{AC6AA990-6BE0-460C-B1F5-9C912C1B96DD}"/>
    <cellStyle name="Título 1 15" xfId="24001" xr:uid="{C7E34C27-1F32-448A-AA49-B0A37173B547}"/>
    <cellStyle name="Título 1 15 2" xfId="24002" xr:uid="{024DE4C6-52FA-4CF6-A8BF-B56B0DE7C91B}"/>
    <cellStyle name="Título 1 16" xfId="24003" xr:uid="{6942F113-E947-45D7-993B-E9CDFAE2803E}"/>
    <cellStyle name="Título 1 16 2" xfId="24004" xr:uid="{4A1E2A06-223B-4352-B6CA-7942C47641EA}"/>
    <cellStyle name="Título 1 17" xfId="24005" xr:uid="{C2B0082D-24CE-4BD7-8F34-D47DC79A7688}"/>
    <cellStyle name="Título 1 17 2" xfId="24006" xr:uid="{4D7CDCB0-EDBA-4C36-9D97-52D0ADC3FAAC}"/>
    <cellStyle name="Título 1 18" xfId="24007" xr:uid="{671BA430-4E64-4496-88B5-02EAD20D1532}"/>
    <cellStyle name="Título 1 18 2" xfId="24008" xr:uid="{758A5268-119C-4A29-8DAB-92725DD926F4}"/>
    <cellStyle name="Título 1 19" xfId="24009" xr:uid="{CCE29D31-C3DE-4ADD-833A-9A566DAE77C0}"/>
    <cellStyle name="Título 1 19 2" xfId="24010" xr:uid="{04161744-6CDD-4534-ACF8-45857B2771B9}"/>
    <cellStyle name="Título 1 2" xfId="24011" xr:uid="{2E1836D0-A0ED-4AE8-9053-F877C7362B87}"/>
    <cellStyle name="Título 1 2 10" xfId="24012" xr:uid="{41A360B3-5523-4C27-A76F-C0742A5B54FA}"/>
    <cellStyle name="Título 1 2 10 2" xfId="24013" xr:uid="{8E064BE0-1BE1-4442-84FC-CB7716A050F9}"/>
    <cellStyle name="Título 1 2 11" xfId="24014" xr:uid="{A6F05832-6D99-4244-871F-91B19BE04133}"/>
    <cellStyle name="Título 1 2 11 2" xfId="24015" xr:uid="{94E27107-3042-4C09-8205-8F10AB907EAA}"/>
    <cellStyle name="Título 1 2 12" xfId="24016" xr:uid="{C7228608-D03A-46B2-9FA8-8981BB81CF82}"/>
    <cellStyle name="Título 1 2 12 2" xfId="24017" xr:uid="{337AE7B9-AA74-4878-A2D9-4D719AB1B13E}"/>
    <cellStyle name="Título 1 2 13" xfId="24018" xr:uid="{CF481308-DF6C-4209-9E65-241232E50D33}"/>
    <cellStyle name="Título 1 2 13 2" xfId="24019" xr:uid="{4A8A8D95-8C58-4E79-A6AD-7C853E7DA577}"/>
    <cellStyle name="Título 1 2 14" xfId="24020" xr:uid="{6D936BF8-3976-45A4-AD85-23DCA8040E64}"/>
    <cellStyle name="Título 1 2 14 2" xfId="24021" xr:uid="{51900DFF-7D0B-47D2-AE61-74A538729B18}"/>
    <cellStyle name="Título 1 2 15" xfId="24022" xr:uid="{FDBAF644-27C5-423A-B572-2F70A8E65CF9}"/>
    <cellStyle name="Título 1 2 15 2" xfId="24023" xr:uid="{07DE0A8D-EB28-4BC6-AC26-7828BD36F933}"/>
    <cellStyle name="Título 1 2 16" xfId="24024" xr:uid="{1A02060F-4964-4BCF-989A-AE9E0DB735A0}"/>
    <cellStyle name="Título 1 2 16 2" xfId="24025" xr:uid="{2B6E1884-7446-4450-B7C1-F21CAD1C6B1B}"/>
    <cellStyle name="Título 1 2 17" xfId="24026" xr:uid="{C0C80FC5-8377-46A2-9EC7-23DCA7308F3D}"/>
    <cellStyle name="Título 1 2 17 2" xfId="24027" xr:uid="{866D0AE1-B4FA-46BF-A751-59129D7B97D8}"/>
    <cellStyle name="Título 1 2 18" xfId="24028" xr:uid="{0C60D936-6202-49E9-A4DE-F6474185DB4F}"/>
    <cellStyle name="Título 1 2 18 2" xfId="24029" xr:uid="{B08E1285-9FFB-4148-B8E0-5F9288195A7E}"/>
    <cellStyle name="Título 1 2 19" xfId="24030" xr:uid="{AF18FB94-5D40-404C-A27D-42FB00575728}"/>
    <cellStyle name="Título 1 2 19 2" xfId="24031" xr:uid="{DC869095-0040-4E04-8AC5-AAE1F22459C9}"/>
    <cellStyle name="Título 1 2 2" xfId="24032" xr:uid="{433F7E5E-9BDC-4290-82F2-E51BC3ECE4D4}"/>
    <cellStyle name="Título 1 2 2 2" xfId="24033" xr:uid="{DA6229A9-3BAA-49C3-915F-2B46D1382D23}"/>
    <cellStyle name="Título 1 2 2 2 2" xfId="24034" xr:uid="{526FDA03-528B-495F-B0AA-20BEC85D9540}"/>
    <cellStyle name="Título 1 2 2 2 3" xfId="24035" xr:uid="{2BA52584-F287-4437-B4B2-17EAED93C4A0}"/>
    <cellStyle name="Título 1 2 2 3" xfId="24036" xr:uid="{F00338A3-A5CC-4959-B735-5D4756066CA0}"/>
    <cellStyle name="Título 1 2 2 4" xfId="24037" xr:uid="{209D69C8-5283-4CFC-94A0-3210F84AF23F}"/>
    <cellStyle name="Título 1 2 2 5" xfId="24038" xr:uid="{C42358F7-C77A-46F6-9AF1-76C3274BA332}"/>
    <cellStyle name="Título 1 2 20" xfId="24039" xr:uid="{762DCD70-F527-4AFE-8CA8-661932FBC625}"/>
    <cellStyle name="Título 1 2 20 2" xfId="24040" xr:uid="{835B601C-1A1C-4216-8B42-27E89085651B}"/>
    <cellStyle name="Título 1 2 21" xfId="24041" xr:uid="{908B18A4-9F6D-406B-9D9F-7722D2951B02}"/>
    <cellStyle name="Título 1 2 21 2" xfId="24042" xr:uid="{75B22F59-D3CE-40D1-83EF-FD799683EAC6}"/>
    <cellStyle name="Título 1 2 22" xfId="24043" xr:uid="{0D452EAF-2F03-4045-9558-22B10E260414}"/>
    <cellStyle name="Título 1 2 22 2" xfId="24044" xr:uid="{6AB163D8-2EE0-4133-8AFF-AF6CEE8256DC}"/>
    <cellStyle name="Título 1 2 23" xfId="24045" xr:uid="{2110A780-0DEC-4413-B49A-F14FF59D0699}"/>
    <cellStyle name="Título 1 2 23 2" xfId="24046" xr:uid="{A205EB71-EB26-42B9-8EE4-BF17B8BA294A}"/>
    <cellStyle name="Título 1 2 24" xfId="24047" xr:uid="{4CAC3D37-2CCB-424F-91E8-887A2D17F4E0}"/>
    <cellStyle name="Título 1 2 24 2" xfId="24048" xr:uid="{E5BD2D48-1BB5-4839-98BB-93126989234C}"/>
    <cellStyle name="Título 1 2 25" xfId="24049" xr:uid="{9A8F89A6-1F00-4A9E-A768-E955E9A1BEB5}"/>
    <cellStyle name="Título 1 2 25 2" xfId="24050" xr:uid="{AAE12B12-9639-4B88-B9C7-E76FCB3EAA73}"/>
    <cellStyle name="Título 1 2 26" xfId="24051" xr:uid="{0F88BC21-DA9D-4E08-B20C-0C58F5BF3320}"/>
    <cellStyle name="Título 1 2 26 2" xfId="24052" xr:uid="{C9291155-DD73-4B4F-8CAD-DB73E5D5C9E2}"/>
    <cellStyle name="Título 1 2 27" xfId="24053" xr:uid="{2E367CB9-4A63-4561-A96B-B8F1CC22752D}"/>
    <cellStyle name="Título 1 2 27 2" xfId="24054" xr:uid="{3C0BDEF3-F187-4BC0-9AE3-4B796EB9587E}"/>
    <cellStyle name="Título 1 2 28" xfId="24055" xr:uid="{532437BA-D143-430E-B5A9-13B6EB18A5EA}"/>
    <cellStyle name="Título 1 2 28 2" xfId="24056" xr:uid="{2636E4C4-27FA-453E-8437-67E1FDEB3B42}"/>
    <cellStyle name="Título 1 2 29" xfId="24057" xr:uid="{8D9C6046-9888-4826-996B-2D3917907523}"/>
    <cellStyle name="Título 1 2 29 2" xfId="24058" xr:uid="{9946352A-A4D4-47D5-A7E0-832CC5781D82}"/>
    <cellStyle name="Título 1 2 3" xfId="24059" xr:uid="{9FBCFA77-BB11-4DB2-99A2-78A45572A1CA}"/>
    <cellStyle name="Título 1 2 3 2" xfId="24060" xr:uid="{8284768A-5AAE-4BF4-B76F-7F6BC16CA212}"/>
    <cellStyle name="Título 1 2 30" xfId="24061" xr:uid="{5981CC0F-D66C-4123-B25C-BE88D97C9E6A}"/>
    <cellStyle name="Título 1 2 30 2" xfId="24062" xr:uid="{73D6AA74-8F88-4BFC-A18E-6590E0A20B6C}"/>
    <cellStyle name="Título 1 2 31" xfId="24063" xr:uid="{41592E99-4207-45E5-9154-0027522DB0B1}"/>
    <cellStyle name="Título 1 2 31 2" xfId="24064" xr:uid="{CE5FE3C2-17B9-46FC-94E0-F7B3C9D76596}"/>
    <cellStyle name="Título 1 2 32" xfId="24065" xr:uid="{FE999B1F-2236-4DE7-B8F3-A327C552F077}"/>
    <cellStyle name="Título 1 2 32 2" xfId="24066" xr:uid="{BC842A29-BBDD-4A75-870A-2D1FB8BFDD3B}"/>
    <cellStyle name="Título 1 2 33" xfId="24067" xr:uid="{624A7623-D54F-438D-B564-34AB351D08B0}"/>
    <cellStyle name="Título 1 2 33 2" xfId="24068" xr:uid="{100B71B4-7594-4496-844C-329271180574}"/>
    <cellStyle name="Título 1 2 34" xfId="24069" xr:uid="{24B9BED2-7658-4D2A-B8D7-145944C4021B}"/>
    <cellStyle name="Título 1 2 34 2" xfId="24070" xr:uid="{889908B4-3E20-4585-B5B2-64F91B1BFDA9}"/>
    <cellStyle name="Título 1 2 35" xfId="24071" xr:uid="{CADE083D-59DF-449E-80CC-EE442F8CE3D1}"/>
    <cellStyle name="Título 1 2 4" xfId="24072" xr:uid="{67D94A84-9906-40D7-8C67-90325B3EEE8B}"/>
    <cellStyle name="Título 1 2 4 2" xfId="24073" xr:uid="{FEEB6664-9185-4CB1-9508-DCFA554176B9}"/>
    <cellStyle name="Título 1 2 5" xfId="24074" xr:uid="{DB7E9967-D9B3-4AF4-B8B8-2584DCDA67A8}"/>
    <cellStyle name="Título 1 2 5 2" xfId="24075" xr:uid="{A64B97FE-9D82-44EA-81DB-256ECF710017}"/>
    <cellStyle name="Título 1 2 6" xfId="24076" xr:uid="{73340190-7FEE-4F5B-A72C-0515DE122266}"/>
    <cellStyle name="Título 1 2 6 2" xfId="24077" xr:uid="{DEFD5656-6DE3-4236-B9A1-09D453B72258}"/>
    <cellStyle name="Título 1 2 7" xfId="24078" xr:uid="{9F4A0ADF-80F2-4981-809F-1B04BF95CE53}"/>
    <cellStyle name="Título 1 2 7 2" xfId="24079" xr:uid="{D9789CC5-3898-4EB3-8964-227DEE8EF6E2}"/>
    <cellStyle name="Título 1 2 8" xfId="24080" xr:uid="{1CD96B72-1375-4F7D-B949-91CD87618B80}"/>
    <cellStyle name="Título 1 2 8 2" xfId="24081" xr:uid="{8126A89C-C3F7-4D82-9DAB-12F1F6E897BA}"/>
    <cellStyle name="Título 1 2 9" xfId="24082" xr:uid="{D29A7BEC-5943-48AB-87DF-FBB086F6A015}"/>
    <cellStyle name="Título 1 2 9 2" xfId="24083" xr:uid="{790D4307-DA3D-4CEB-89D7-5273DE3D30C5}"/>
    <cellStyle name="Título 1 20" xfId="24084" xr:uid="{E4529D01-012B-4A6C-B2B5-13CC2DDB2E70}"/>
    <cellStyle name="Título 1 20 2" xfId="24085" xr:uid="{AA81B23F-109E-4395-8EA8-C1B543C8F4DF}"/>
    <cellStyle name="Título 1 21" xfId="24086" xr:uid="{678817FD-96F9-4F56-B796-65849E399BBD}"/>
    <cellStyle name="Título 1 21 2" xfId="24087" xr:uid="{5E31DBDB-068C-4F3E-8509-C759F05A6A73}"/>
    <cellStyle name="Título 1 22" xfId="24088" xr:uid="{4091C5A8-4C12-4B52-A802-A01B5E243EEA}"/>
    <cellStyle name="Título 1 22 2" xfId="24089" xr:uid="{62141C5E-BEF8-42AB-9721-C37437154951}"/>
    <cellStyle name="Título 1 23" xfId="24090" xr:uid="{83059B28-25AB-4351-8864-551959E61F2D}"/>
    <cellStyle name="Título 1 23 2" xfId="24091" xr:uid="{5AAF7E02-0721-48D4-BBEE-E2F21953F661}"/>
    <cellStyle name="Título 1 24" xfId="24092" xr:uid="{400408E4-7C0D-4846-B51A-2CB1645016FF}"/>
    <cellStyle name="Título 1 24 2" xfId="24093" xr:uid="{AC54EAFC-878E-42B0-BFA6-B54B1B934D72}"/>
    <cellStyle name="Título 1 25" xfId="24094" xr:uid="{0D59966D-BEC4-4255-8358-D344F2A6BF97}"/>
    <cellStyle name="Título 1 25 2" xfId="24095" xr:uid="{09750C1D-5EE8-4D9F-8357-CFF7FA4EB491}"/>
    <cellStyle name="Título 1 26" xfId="24096" xr:uid="{21D278FE-14AA-4D9D-8BA0-3A265B4CE2C4}"/>
    <cellStyle name="Título 1 26 2" xfId="24097" xr:uid="{0C931426-32F3-4228-83EE-493CCA988887}"/>
    <cellStyle name="Título 1 27" xfId="24098" xr:uid="{014AC094-9196-431B-9C6F-B9CEC3712551}"/>
    <cellStyle name="Título 1 27 2" xfId="24099" xr:uid="{87280687-69B5-40A0-B814-B6FFD72B935B}"/>
    <cellStyle name="Título 1 28" xfId="24100" xr:uid="{63FFD1E8-1699-4917-9210-D1D0D01F84A7}"/>
    <cellStyle name="Título 1 28 2" xfId="24101" xr:uid="{0859D055-78E5-4145-B306-C53EFCCCA59B}"/>
    <cellStyle name="Título 1 29" xfId="24102" xr:uid="{FE364454-C222-4EBE-BFA0-F9F6870F3226}"/>
    <cellStyle name="Título 1 29 2" xfId="24103" xr:uid="{948A35DA-DF67-4C1F-B2B3-7594599F211C}"/>
    <cellStyle name="Título 1 3" xfId="24104" xr:uid="{80A0362D-EDE4-4CB8-9D8D-057BC661668F}"/>
    <cellStyle name="Título 1 3 2" xfId="24105" xr:uid="{B86588DB-774D-4D64-835F-BAD5301366A0}"/>
    <cellStyle name="Título 1 3 3" xfId="24106" xr:uid="{47B1E195-9F70-49AE-B600-A7CDC413978B}"/>
    <cellStyle name="Título 1 3 4" xfId="24107" xr:uid="{700F5FAF-91DA-4E80-AC5A-CEDE96333FFA}"/>
    <cellStyle name="Título 1 30" xfId="24108" xr:uid="{A8AF9290-5A2F-428C-9A26-1D9E2FEDDC64}"/>
    <cellStyle name="Título 1 30 2" xfId="24109" xr:uid="{2A8621A3-9E86-4E4F-BCE8-4A2CE4D5D7CE}"/>
    <cellStyle name="Título 1 31" xfId="24110" xr:uid="{813B5408-C1C6-4F3C-B57A-907ABC0EDD46}"/>
    <cellStyle name="Título 1 31 2" xfId="24111" xr:uid="{9AA7D65A-D6BB-40E7-AF33-6536038B1AB3}"/>
    <cellStyle name="Título 1 32" xfId="24112" xr:uid="{DB5970E9-DEC1-4E54-99DF-1428426BE76A}"/>
    <cellStyle name="Título 1 32 2" xfId="24113" xr:uid="{CBABF2A6-5E85-43A9-AEFA-E44AD927F06B}"/>
    <cellStyle name="Título 1 33" xfId="24114" xr:uid="{572172C4-5893-41D9-911C-443C0A3FD50F}"/>
    <cellStyle name="Título 1 33 2" xfId="24115" xr:uid="{437A232F-0D08-44EC-A373-5AAE421DCE23}"/>
    <cellStyle name="Título 1 34" xfId="24116" xr:uid="{87ECAF8E-E4BC-4AC8-A1ED-C4A6F8C8642C}"/>
    <cellStyle name="Título 1 34 2" xfId="24117" xr:uid="{7BB979E8-DD5B-4D96-9FC5-8F5EF0FDCBC9}"/>
    <cellStyle name="Título 1 35" xfId="24118" xr:uid="{06881505-B0A2-4FBD-93D7-84D0D2A40028}"/>
    <cellStyle name="Título 1 35 2" xfId="24119" xr:uid="{1384D38E-D371-4527-A954-547041F66715}"/>
    <cellStyle name="Título 1 4" xfId="24120" xr:uid="{F85B6ADF-77B4-4772-9112-7888B9E0D79E}"/>
    <cellStyle name="Título 1 4 2" xfId="24121" xr:uid="{0A4F034B-053D-43C3-909C-1ADAB4AC97BB}"/>
    <cellStyle name="Título 1 4 3" xfId="24122" xr:uid="{93DBF875-8966-4511-A220-0A60FF676A40}"/>
    <cellStyle name="Título 1 4 4" xfId="24123" xr:uid="{42532227-F17C-41B0-801B-5F9D33D61A60}"/>
    <cellStyle name="Título 1 5" xfId="24124" xr:uid="{09D961CD-D0BE-479B-A682-E7402BBE4F73}"/>
    <cellStyle name="Título 1 5 2" xfId="24125" xr:uid="{EC59E913-9A15-4836-A22C-0A45B831682A}"/>
    <cellStyle name="Título 1 5 3" xfId="24126" xr:uid="{74077AA1-512D-42B8-B428-DB5D08782EF5}"/>
    <cellStyle name="Título 1 5 4" xfId="24127" xr:uid="{9A47D39B-246E-4874-B89B-2279A227C39C}"/>
    <cellStyle name="Título 1 6" xfId="24128" xr:uid="{0711FF0B-F8EC-444F-BC57-5130988C9703}"/>
    <cellStyle name="Título 1 6 2" xfId="24129" xr:uid="{CAFC51CE-5B9C-47A8-9E2A-F5672C3A735B}"/>
    <cellStyle name="Título 1 6 3" xfId="24130" xr:uid="{DFB87D72-ED7D-493F-94BE-17C0ECEB3B1D}"/>
    <cellStyle name="Título 1 6 4" xfId="24131" xr:uid="{D7C56244-6D9E-4C28-9CD1-6E2F6E88E617}"/>
    <cellStyle name="Título 1 7" xfId="24132" xr:uid="{BA6D7B31-A833-4D67-8F01-6F77E55EA83B}"/>
    <cellStyle name="Título 1 7 2" xfId="24133" xr:uid="{9E17A98D-B1AA-476D-97D8-E716B2E58CDD}"/>
    <cellStyle name="Título 1 7 3" xfId="24134" xr:uid="{9C4F39D1-9347-4A20-AC54-5E7EE7004786}"/>
    <cellStyle name="Título 1 7 4" xfId="24135" xr:uid="{B246C15E-A8AF-438F-BA70-CF9102D43485}"/>
    <cellStyle name="Título 1 8" xfId="24136" xr:uid="{7C9AEAD0-AECF-45D1-A930-D21FF600F002}"/>
    <cellStyle name="Título 1 8 2" xfId="24137" xr:uid="{B50746DA-20B7-4657-B3B2-97926A0939DF}"/>
    <cellStyle name="Título 1 8 3" xfId="24138" xr:uid="{DC41E10D-941B-4C32-B441-F043A03ED7F3}"/>
    <cellStyle name="Título 1 8 4" xfId="24139" xr:uid="{41D4F865-F220-4008-B934-A07FAE896BD4}"/>
    <cellStyle name="Título 1 8 5" xfId="26536" xr:uid="{8841DA91-B417-4BB8-BDAB-D54B9B543343}"/>
    <cellStyle name="Título 1 9" xfId="24140" xr:uid="{6AABB702-E1D7-4D62-B920-9D7F609B23E9}"/>
    <cellStyle name="Título 1 9 2" xfId="24141" xr:uid="{891D5CD5-6D0D-41C7-848E-10582E7C21A7}"/>
    <cellStyle name="Título 1 9 3" xfId="24142" xr:uid="{3A79D9FD-768D-4B03-A3D5-F4F2707C5F60}"/>
    <cellStyle name="Título 1 9 4" xfId="24143" xr:uid="{02D77DD7-DBFC-4271-AA36-57869AFBBCE7}"/>
    <cellStyle name="Título 10" xfId="24144" xr:uid="{824E2452-9AE0-43CA-B1C5-A9E30CAFF8BF}"/>
    <cellStyle name="Título 10 2" xfId="24145" xr:uid="{FC5E6889-DFE1-48D3-8E1E-8AE3E3A3C62E}"/>
    <cellStyle name="Título 10 3" xfId="24146" xr:uid="{3DEE429E-4B17-4923-8B4F-49D95C57699F}"/>
    <cellStyle name="Título 10 4" xfId="24147" xr:uid="{2EAA74C7-5434-4A85-AF46-D0CA1404FA3D}"/>
    <cellStyle name="Título 11" xfId="24148" xr:uid="{99B21BCA-3D33-413A-A4B1-E5AF8B2BABB3}"/>
    <cellStyle name="Título 11 2" xfId="24149" xr:uid="{5354B4F2-E75A-4800-AC95-786B8DD994B3}"/>
    <cellStyle name="Título 11 3" xfId="24150" xr:uid="{5960C2CE-7DEA-4CFA-9849-0C578F75CF1F}"/>
    <cellStyle name="Título 11 4" xfId="24151" xr:uid="{F1DB81AA-0A01-420E-88A0-5F5154ABABFD}"/>
    <cellStyle name="Título 11 5" xfId="26537" xr:uid="{AED24720-52E6-40CA-B27C-4D31A224E777}"/>
    <cellStyle name="Título 12" xfId="24152" xr:uid="{E6862F55-F0AE-4AD5-8F7E-F80A27D9C02F}"/>
    <cellStyle name="Título 12 2" xfId="24153" xr:uid="{44790BD0-D543-4CA3-A35E-7CA8E84A6B9B}"/>
    <cellStyle name="Título 12 3" xfId="24154" xr:uid="{7EA3C004-8431-49F2-925A-F11AF3F4B8F3}"/>
    <cellStyle name="Título 12 4" xfId="24155" xr:uid="{0D63939D-8761-4798-92A8-7EB55E9922EA}"/>
    <cellStyle name="Título 13" xfId="24156" xr:uid="{2B37DA84-7C05-4A8F-9E90-86AE590DA096}"/>
    <cellStyle name="Título 13 2" xfId="24157" xr:uid="{C3045B95-9F10-4F1F-ABA5-2B3D54979533}"/>
    <cellStyle name="Título 13 3" xfId="24158" xr:uid="{F5594E5E-62DD-4359-BFD6-008C8430D31D}"/>
    <cellStyle name="Título 13 4" xfId="24159" xr:uid="{AAC4C3CE-D5E8-46B6-A5E5-0459113449B2}"/>
    <cellStyle name="Título 14" xfId="24160" xr:uid="{1B080801-99B7-415F-B297-55A3EA513D8E}"/>
    <cellStyle name="Título 14 2" xfId="24161" xr:uid="{A0F14AA7-A1B6-480F-A68A-708038CEA3B3}"/>
    <cellStyle name="Título 14 3" xfId="24162" xr:uid="{E838753D-6F96-4D74-B709-E38A5242488C}"/>
    <cellStyle name="Título 14 4" xfId="24163" xr:uid="{266DA4DE-8ADE-4B49-82F7-79A62CED4041}"/>
    <cellStyle name="Título 15" xfId="24164" xr:uid="{FB92C819-BB45-4ADE-879B-347FEEA1C2B7}"/>
    <cellStyle name="Título 15 2" xfId="24165" xr:uid="{2474B431-F458-445D-9BF5-EFBF95ADE014}"/>
    <cellStyle name="Título 15 3" xfId="24166" xr:uid="{90C3C81D-D94A-4338-B3B0-E45DAAAD50D7}"/>
    <cellStyle name="Título 15 4" xfId="24167" xr:uid="{7181EE73-4123-4129-A958-A941CE09491C}"/>
    <cellStyle name="Título 16" xfId="24168" xr:uid="{9D20E79E-CB45-43EC-B842-78EDFC9BD6F6}"/>
    <cellStyle name="Título 16 2" xfId="24169" xr:uid="{AD3812B9-39FC-47ED-9C8C-824AC76395BE}"/>
    <cellStyle name="Título 17" xfId="24170" xr:uid="{3C6DAD9A-4B54-4C9A-A3F8-5EFC8734FB0E}"/>
    <cellStyle name="Título 17 2" xfId="24171" xr:uid="{227E0F10-92DB-4964-BF7A-D7EC7A368287}"/>
    <cellStyle name="Título 18" xfId="24172" xr:uid="{18B9CD64-B1B1-42FA-91B8-52F487C8BDC9}"/>
    <cellStyle name="Título 18 2" xfId="24173" xr:uid="{AA521812-1BD4-4271-9640-F670F92F4EA5}"/>
    <cellStyle name="Título 19" xfId="24174" xr:uid="{A8D55B4F-7CA5-4DED-A87E-46C28C5CE7C8}"/>
    <cellStyle name="Título 19 2" xfId="24175" xr:uid="{140E9E90-0861-4EFA-B6C6-B41C4E306A01}"/>
    <cellStyle name="TITULO 2" xfId="24176" xr:uid="{F19AD9BC-462C-4C2C-8239-3CC705A32E11}"/>
    <cellStyle name="Título 2 10" xfId="24177" xr:uid="{7F982F4F-5559-44C6-A677-8EBF771B2A22}"/>
    <cellStyle name="Título 2 10 2" xfId="24178" xr:uid="{A728EB8F-1FE1-49CD-89F6-8A69CBF8B82E}"/>
    <cellStyle name="Título 2 10 3" xfId="24179" xr:uid="{C2340929-282D-4916-8D14-ACDCFCD25BD0}"/>
    <cellStyle name="Título 2 10 4" xfId="24180" xr:uid="{37BD43CA-D29B-4DA5-8DAB-51A0ED871A44}"/>
    <cellStyle name="Título 2 11" xfId="24181" xr:uid="{7DA029FF-3FCB-4A8B-967C-4EA0B2BBE358}"/>
    <cellStyle name="Título 2 11 2" xfId="24182" xr:uid="{DAB968CC-507C-4815-84F6-9B98654DDCF5}"/>
    <cellStyle name="Título 2 11 3" xfId="24183" xr:uid="{44944D79-A64B-4456-9423-FAF6855EEA26}"/>
    <cellStyle name="Título 2 11 4" xfId="24184" xr:uid="{9BB090D0-F4CE-4B7E-9A7D-8F968C4091A3}"/>
    <cellStyle name="Título 2 12" xfId="24185" xr:uid="{204B444D-BA76-4F7F-B36A-3A83B9D883A7}"/>
    <cellStyle name="Título 2 12 2" xfId="24186" xr:uid="{1AB631C7-7663-49EB-A92E-07176D11D619}"/>
    <cellStyle name="Título 2 12 3" xfId="24187" xr:uid="{1EC4E39F-0C51-4A79-AB54-7217F5C13136}"/>
    <cellStyle name="Título 2 12 4" xfId="24188" xr:uid="{804E9808-21BA-4B55-BC38-33DB08085746}"/>
    <cellStyle name="Título 2 13" xfId="24189" xr:uid="{3A0090A4-42C1-4015-912F-977C697837BF}"/>
    <cellStyle name="Título 2 13 2" xfId="24190" xr:uid="{865770F6-5389-40C4-9083-A91D37A60711}"/>
    <cellStyle name="Título 2 14" xfId="24191" xr:uid="{191260AF-1192-4040-B4D2-2CACF6EAFB12}"/>
    <cellStyle name="Título 2 14 2" xfId="24192" xr:uid="{F595CED2-094C-4F53-9F50-62752C6492D1}"/>
    <cellStyle name="Título 2 15" xfId="24193" xr:uid="{29DD507C-F20F-4031-98F5-CA1C8AA75798}"/>
    <cellStyle name="Título 2 15 2" xfId="24194" xr:uid="{AA3BE9C2-13D7-4D5D-9342-D7A7D6B70CE0}"/>
    <cellStyle name="Título 2 16" xfId="24195" xr:uid="{AA5A05A7-78E8-4AD5-BC56-40DC25EFC26E}"/>
    <cellStyle name="Título 2 16 2" xfId="24196" xr:uid="{5F6B22E8-0FE1-4094-9B01-A1CA6A8A6AAA}"/>
    <cellStyle name="Título 2 17" xfId="24197" xr:uid="{D1F59C88-D6C7-4836-9F32-0D0ED096C7DF}"/>
    <cellStyle name="Título 2 17 2" xfId="24198" xr:uid="{7CFCE7FF-AD76-4CAC-8B83-F25A1CEA086C}"/>
    <cellStyle name="Título 2 18" xfId="24199" xr:uid="{A5DEE8E7-E756-412C-AD7E-7C714F7F0FF7}"/>
    <cellStyle name="Título 2 18 2" xfId="24200" xr:uid="{49F7ECCC-2AB3-473C-A744-A29612FEF13A}"/>
    <cellStyle name="Título 2 19" xfId="24201" xr:uid="{F89742D9-FFB5-46F7-9E01-E9563C7B37F3}"/>
    <cellStyle name="Título 2 19 2" xfId="24202" xr:uid="{854D6197-D208-4049-BC8A-1B4941F8365D}"/>
    <cellStyle name="Título 2 2" xfId="24203" xr:uid="{F2876DC1-6B4F-4F24-92F8-ADD7F2B358C3}"/>
    <cellStyle name="Título 2 2 10" xfId="24204" xr:uid="{8A98BDC0-BCE3-4CA4-9200-481DF86C43E5}"/>
    <cellStyle name="Título 2 2 10 2" xfId="24205" xr:uid="{4C220069-419B-4133-AD40-E9B017391A7E}"/>
    <cellStyle name="Título 2 2 11" xfId="24206" xr:uid="{2E9D8A9B-A734-4F90-9748-1D5591A52C36}"/>
    <cellStyle name="Título 2 2 11 2" xfId="24207" xr:uid="{1B708967-1A2A-4A65-AE84-63ABC820B799}"/>
    <cellStyle name="Título 2 2 12" xfId="24208" xr:uid="{AE55BCCE-4D3B-4214-9431-A5AF37748414}"/>
    <cellStyle name="Título 2 2 12 2" xfId="24209" xr:uid="{5933D71C-41A0-4962-A0F4-F380DDE08E70}"/>
    <cellStyle name="Título 2 2 13" xfId="24210" xr:uid="{F6A9FEE3-1270-47AD-83A4-1FE1BE3CBF98}"/>
    <cellStyle name="Título 2 2 13 2" xfId="24211" xr:uid="{C8531835-2294-468D-9442-791D6DB1EAFC}"/>
    <cellStyle name="Título 2 2 14" xfId="24212" xr:uid="{601DB70C-2289-4858-AD8D-7C7A6627DD15}"/>
    <cellStyle name="Título 2 2 14 2" xfId="24213" xr:uid="{93A59B52-D777-4288-A986-4A2B9B5C4930}"/>
    <cellStyle name="Título 2 2 15" xfId="24214" xr:uid="{F74C28A7-9FEC-4CC9-9DA9-1AF52800E0F7}"/>
    <cellStyle name="Título 2 2 15 2" xfId="24215" xr:uid="{DF558245-03E0-4A8A-A966-5426CFF6CF7F}"/>
    <cellStyle name="Título 2 2 16" xfId="24216" xr:uid="{AA00DFC8-E839-4897-BCF3-5D3FFF822E6F}"/>
    <cellStyle name="Título 2 2 16 2" xfId="24217" xr:uid="{F0A9637B-D1B3-452B-A669-53651A063249}"/>
    <cellStyle name="Título 2 2 17" xfId="24218" xr:uid="{CF88364D-5DFF-43DE-9040-EC5F5B33CA43}"/>
    <cellStyle name="Título 2 2 17 2" xfId="24219" xr:uid="{451E565E-2CA7-4312-9035-FC23A1DB17B5}"/>
    <cellStyle name="Título 2 2 18" xfId="24220" xr:uid="{4A6D6DE3-F872-4C98-84D9-6915C18B8D5F}"/>
    <cellStyle name="Título 2 2 18 2" xfId="24221" xr:uid="{2E2A4151-1480-4C54-AAB6-E2FEC662705C}"/>
    <cellStyle name="Título 2 2 19" xfId="24222" xr:uid="{8BC45DFC-8220-4E63-8F53-0D0031B9F922}"/>
    <cellStyle name="Título 2 2 19 2" xfId="24223" xr:uid="{26EA1C84-B294-44CF-B1D0-2B5F26DB759F}"/>
    <cellStyle name="Título 2 2 2" xfId="24224" xr:uid="{E689DB9C-7962-4C9F-A9D4-D6B1D8B4D2E2}"/>
    <cellStyle name="Título 2 2 2 2" xfId="24225" xr:uid="{473C50FC-15C8-4DA6-B5C1-A399EB5C9D21}"/>
    <cellStyle name="Título 2 2 2 2 2" xfId="24226" xr:uid="{4C4AA7E7-89F0-4F89-BA63-6C13E4882FA1}"/>
    <cellStyle name="Título 2 2 2 2 3" xfId="24227" xr:uid="{EDD50840-7AAD-4CEA-B91D-CE994372DF1E}"/>
    <cellStyle name="Título 2 2 2 3" xfId="24228" xr:uid="{EFB5D245-C824-4EA5-A323-840C96EF7CC4}"/>
    <cellStyle name="Título 2 2 2 4" xfId="24229" xr:uid="{83296345-2837-48BF-84BF-1354022BC1DB}"/>
    <cellStyle name="Título 2 2 2 5" xfId="24230" xr:uid="{6C784B2F-0D34-4F0E-B740-58ABEB88F755}"/>
    <cellStyle name="Título 2 2 20" xfId="24231" xr:uid="{893590D4-ABB1-4A6D-BEAB-BAD5C3382D8A}"/>
    <cellStyle name="Título 2 2 20 2" xfId="24232" xr:uid="{B215C630-7BA5-447E-BBCD-1E18A317D4EA}"/>
    <cellStyle name="Título 2 2 21" xfId="24233" xr:uid="{949E94F5-E641-46A0-9000-2CCC968E6810}"/>
    <cellStyle name="Título 2 2 21 2" xfId="24234" xr:uid="{D87D1180-6D25-461B-A053-503913BDB77E}"/>
    <cellStyle name="Título 2 2 22" xfId="24235" xr:uid="{655C5567-150E-4E9B-9E17-F4C5390F468B}"/>
    <cellStyle name="Título 2 2 22 2" xfId="24236" xr:uid="{50D81713-6C94-41B4-A025-E40DB13684FD}"/>
    <cellStyle name="Título 2 2 23" xfId="24237" xr:uid="{06FE2240-36ED-47BC-8CE2-1AE955349D86}"/>
    <cellStyle name="Título 2 2 23 2" xfId="24238" xr:uid="{5A7AC93C-E291-4769-A637-1CBBD6078C47}"/>
    <cellStyle name="Título 2 2 24" xfId="24239" xr:uid="{2D16630F-7B8D-4048-A88A-40283A822496}"/>
    <cellStyle name="Título 2 2 24 2" xfId="24240" xr:uid="{019805C2-4472-4221-993A-992DA7189F44}"/>
    <cellStyle name="Título 2 2 25" xfId="24241" xr:uid="{3E428F33-116B-4411-A717-846803DDCC3B}"/>
    <cellStyle name="Título 2 2 25 2" xfId="24242" xr:uid="{9466AA57-4137-47ED-BC4F-BFE70313E57F}"/>
    <cellStyle name="Título 2 2 26" xfId="24243" xr:uid="{92B684AB-6FBC-441E-9A70-353E360AC837}"/>
    <cellStyle name="Título 2 2 26 2" xfId="24244" xr:uid="{B3CC5548-CF4F-4169-8B98-B0ED2D3E0A2B}"/>
    <cellStyle name="Título 2 2 27" xfId="24245" xr:uid="{CEBE651A-11B5-4D72-B447-169773D147FA}"/>
    <cellStyle name="Título 2 2 27 2" xfId="24246" xr:uid="{76BB0FD1-22F2-4728-9929-ED067B6B5904}"/>
    <cellStyle name="Título 2 2 28" xfId="24247" xr:uid="{D2401DAC-3B3A-43AA-916E-E6D148CE7A85}"/>
    <cellStyle name="Título 2 2 28 2" xfId="24248" xr:uid="{0FD04191-99AB-4AEB-AB9B-93FF2F1A18C9}"/>
    <cellStyle name="Título 2 2 29" xfId="24249" xr:uid="{FB8BBFE8-8E96-4781-A685-CA6263BEF099}"/>
    <cellStyle name="Título 2 2 29 2" xfId="24250" xr:uid="{53AE9C1D-FD75-4DCE-9E5C-211F94479214}"/>
    <cellStyle name="Título 2 2 3" xfId="24251" xr:uid="{5247EBEA-CAB9-4F38-981D-C7B213D9963B}"/>
    <cellStyle name="Título 2 2 3 2" xfId="24252" xr:uid="{3A8CF69F-4403-4AB5-9755-63CF598B044B}"/>
    <cellStyle name="Título 2 2 30" xfId="24253" xr:uid="{199C5B48-9DC7-4FBB-AA98-E4F8A2C57630}"/>
    <cellStyle name="Título 2 2 30 2" xfId="24254" xr:uid="{FAEDD874-EBDE-44DA-9DCC-29B75DF9E3E2}"/>
    <cellStyle name="Título 2 2 31" xfId="24255" xr:uid="{EDDA4EDD-C2DA-4F7F-A3FC-86895A6A88A6}"/>
    <cellStyle name="Título 2 2 31 2" xfId="24256" xr:uid="{BCA65FF6-7BCB-4A44-955D-49B1082B0C67}"/>
    <cellStyle name="Título 2 2 32" xfId="24257" xr:uid="{FBA9112D-AC45-45FD-8F21-471C8433F32E}"/>
    <cellStyle name="Título 2 2 32 2" xfId="24258" xr:uid="{A055AA2A-8B01-44B5-AFC8-A3C37611BE52}"/>
    <cellStyle name="Título 2 2 33" xfId="24259" xr:uid="{94515E42-D3A7-4B61-ADF2-07ECE0A7F32D}"/>
    <cellStyle name="Título 2 2 33 2" xfId="24260" xr:uid="{C2273567-4833-4958-9590-C3AA83DB0BE2}"/>
    <cellStyle name="Título 2 2 34" xfId="24261" xr:uid="{BBE5C9F6-C7E6-4C5D-A6DA-22F382301F63}"/>
    <cellStyle name="Título 2 2 34 2" xfId="24262" xr:uid="{216D46C6-84F4-44FF-9A03-0C84192950B2}"/>
    <cellStyle name="Título 2 2 35" xfId="24263" xr:uid="{6FB07ADC-E6E6-4C36-BE02-DA19D3F07BC0}"/>
    <cellStyle name="Título 2 2 4" xfId="24264" xr:uid="{AD479183-4A8A-4B69-84F4-6934C18CED72}"/>
    <cellStyle name="Título 2 2 4 2" xfId="24265" xr:uid="{AF266FD5-F751-4C88-98B9-A1E561F8D0C0}"/>
    <cellStyle name="Título 2 2 5" xfId="24266" xr:uid="{4B4782D3-B8EF-4763-B4E6-4A2B76B95BE9}"/>
    <cellStyle name="Título 2 2 5 2" xfId="24267" xr:uid="{5C6D0987-9258-4D39-8E34-00232FAB35B6}"/>
    <cellStyle name="Título 2 2 6" xfId="24268" xr:uid="{E217D7DC-D59E-43CF-8442-896CAF3C5B2A}"/>
    <cellStyle name="Título 2 2 6 2" xfId="24269" xr:uid="{786C25D0-9374-454F-80EE-1A3E4D14929E}"/>
    <cellStyle name="Título 2 2 7" xfId="24270" xr:uid="{C1949FB0-3CB0-4A62-90A9-013E21A4F853}"/>
    <cellStyle name="Título 2 2 7 2" xfId="24271" xr:uid="{BE0FDB76-9637-4A96-A036-5A5EFA666955}"/>
    <cellStyle name="Título 2 2 8" xfId="24272" xr:uid="{BDD19B8D-54A6-40F7-BE1F-E90712224F39}"/>
    <cellStyle name="Título 2 2 8 2" xfId="24273" xr:uid="{0852BD40-35B9-42F0-BA97-5F401A0B839C}"/>
    <cellStyle name="Título 2 2 9" xfId="24274" xr:uid="{11D1EF11-4C33-4720-9410-300B8D628C93}"/>
    <cellStyle name="Título 2 2 9 2" xfId="24275" xr:uid="{A1E9CC35-11D3-40AC-9F4A-A10A9B8C09B8}"/>
    <cellStyle name="Título 2 20" xfId="24276" xr:uid="{8B39B219-A6A1-4550-9779-7CCAD762E9D5}"/>
    <cellStyle name="Título 2 20 2" xfId="24277" xr:uid="{C2329C3D-28CF-4E2E-9E54-2F0956324AB4}"/>
    <cellStyle name="Título 2 21" xfId="24278" xr:uid="{10D7494C-9D46-4B50-B141-911AD6D5C2B0}"/>
    <cellStyle name="Título 2 21 2" xfId="24279" xr:uid="{1D501E12-B464-41C1-9DA9-B87C8F65CB7F}"/>
    <cellStyle name="Título 2 22" xfId="24280" xr:uid="{7753225C-6BA7-4FEC-9866-E295BB26A4CC}"/>
    <cellStyle name="Título 2 22 2" xfId="24281" xr:uid="{1EDF949B-CDB0-4F73-954E-956B6CE4C36C}"/>
    <cellStyle name="Título 2 23" xfId="24282" xr:uid="{A9D6BE72-DAD8-4C6F-92FF-6A115C6B3866}"/>
    <cellStyle name="Título 2 23 2" xfId="24283" xr:uid="{45E3F551-349A-4E1E-A238-80FFB8D91D65}"/>
    <cellStyle name="Título 2 24" xfId="24284" xr:uid="{DC0C4FDE-AD03-48F4-9209-37E4E46CE4DC}"/>
    <cellStyle name="Título 2 24 2" xfId="24285" xr:uid="{8EBE8F2A-51FE-4AFB-8914-DB8A945FB9CB}"/>
    <cellStyle name="Título 2 25" xfId="24286" xr:uid="{CCB48E38-B31C-4308-B222-F213CF84C0FB}"/>
    <cellStyle name="Título 2 25 2" xfId="24287" xr:uid="{C0791855-CD3F-4628-9FDC-A4C3219671DE}"/>
    <cellStyle name="Título 2 26" xfId="24288" xr:uid="{9EFF6667-C726-4BA8-BD76-E96EACB8BC49}"/>
    <cellStyle name="Título 2 26 2" xfId="24289" xr:uid="{ABD73444-BEF9-4777-B9C5-07937502D5EC}"/>
    <cellStyle name="Título 2 27" xfId="24290" xr:uid="{BC8DD813-6A8F-4042-AAC8-F746DA78E275}"/>
    <cellStyle name="Título 2 27 2" xfId="24291" xr:uid="{709041D7-FCFE-4D77-8A76-78A9492C94AF}"/>
    <cellStyle name="Título 2 28" xfId="24292" xr:uid="{196C4BE7-7322-45B4-80BD-898ED4482689}"/>
    <cellStyle name="Título 2 28 2" xfId="24293" xr:uid="{836ABAAA-3039-4D7C-800E-EE4E5B54BE20}"/>
    <cellStyle name="Título 2 29" xfId="24294" xr:uid="{884A28C0-CC7B-4046-8070-3889D44A56DD}"/>
    <cellStyle name="Título 2 29 2" xfId="24295" xr:uid="{6BB51321-0DB9-447E-8EA9-802AEC01CA39}"/>
    <cellStyle name="Título 2 3" xfId="24296" xr:uid="{9CCD9E9E-B798-44A2-89A9-445910009951}"/>
    <cellStyle name="Título 2 3 2" xfId="24297" xr:uid="{39505E2C-45DB-4AFC-A8D5-AF349A803CA7}"/>
    <cellStyle name="Título 2 3 3" xfId="24298" xr:uid="{F84D5E31-47D4-436D-89D0-04408CD3114C}"/>
    <cellStyle name="Título 2 3 4" xfId="24299" xr:uid="{BFD7223D-38BB-4723-A2D8-823426252966}"/>
    <cellStyle name="Título 2 30" xfId="24300" xr:uid="{AFCD3C21-04B6-4F4E-B404-726A8369A344}"/>
    <cellStyle name="Título 2 30 2" xfId="24301" xr:uid="{3156D4CE-7CD5-4118-B878-50CC601ED9D4}"/>
    <cellStyle name="Título 2 31" xfId="24302" xr:uid="{0FAC8FD3-3F1C-4103-B468-41D29EB31D36}"/>
    <cellStyle name="Título 2 31 2" xfId="24303" xr:uid="{4B80FE36-F9F0-4531-BDD2-4D49D0049CDB}"/>
    <cellStyle name="Título 2 32" xfId="24304" xr:uid="{AE32A3EF-C51D-4E7D-B85E-CD1EB0EDB491}"/>
    <cellStyle name="Título 2 32 2" xfId="24305" xr:uid="{651FD942-A5DA-4E29-8921-833D006A4C3E}"/>
    <cellStyle name="Título 2 33" xfId="24306" xr:uid="{60D1E24E-673A-4D21-B506-6EE57C89DA06}"/>
    <cellStyle name="Título 2 33 2" xfId="24307" xr:uid="{C8BD1A77-BCCA-4F58-B691-682F25FEAE9B}"/>
    <cellStyle name="Título 2 34" xfId="24308" xr:uid="{55DDBF64-4C14-49EB-8EB6-ACB1A9CB5096}"/>
    <cellStyle name="Título 2 34 2" xfId="24309" xr:uid="{1D64E52C-A0B0-4835-B610-02EE39AF0AA5}"/>
    <cellStyle name="Título 2 35" xfId="24310" xr:uid="{257A5195-D9D2-4708-85FE-21AF33DE3D82}"/>
    <cellStyle name="Título 2 35 2" xfId="24311" xr:uid="{150F0E6D-636A-40B2-9A63-4DFC28303760}"/>
    <cellStyle name="Título 2 4" xfId="24312" xr:uid="{2F7AE5CB-5ECB-4906-9871-DBED4401D761}"/>
    <cellStyle name="Título 2 4 2" xfId="24313" xr:uid="{B3FB6E82-2B06-4029-8E7C-CE6B7E5A093D}"/>
    <cellStyle name="Título 2 4 3" xfId="24314" xr:uid="{8E904118-D54E-4B1A-A05E-8EC83E0262B6}"/>
    <cellStyle name="Título 2 4 4" xfId="24315" xr:uid="{4471248F-7289-422B-A310-F6F6E188ACAD}"/>
    <cellStyle name="Título 2 5" xfId="24316" xr:uid="{1E8CC1AC-8842-44D7-9CDF-B4D047D30C4F}"/>
    <cellStyle name="Título 2 5 2" xfId="24317" xr:uid="{044A6503-1ECD-4218-9C73-0DC4E6A9F2BF}"/>
    <cellStyle name="Título 2 5 3" xfId="24318" xr:uid="{3C913231-C54C-418E-9760-5B188FA9028E}"/>
    <cellStyle name="Título 2 5 4" xfId="24319" xr:uid="{81B97EE4-E96E-451D-BA05-3133A8957232}"/>
    <cellStyle name="Título 2 6" xfId="24320" xr:uid="{8A1E8E25-51DF-431F-992E-1A5756A98A5E}"/>
    <cellStyle name="Título 2 6 2" xfId="24321" xr:uid="{F9D0EC2E-5D6C-498E-9D86-ED08230C3B7A}"/>
    <cellStyle name="Título 2 6 3" xfId="24322" xr:uid="{B116D2B7-9BD8-4097-B71D-CA84CA2A435A}"/>
    <cellStyle name="Título 2 6 4" xfId="24323" xr:uid="{19D6AE32-9E1A-4028-A018-37B188FDC38F}"/>
    <cellStyle name="Título 2 7" xfId="24324" xr:uid="{B0999862-1516-4228-8F93-088B66DF4D45}"/>
    <cellStyle name="Título 2 7 2" xfId="24325" xr:uid="{0BD41B50-A824-42EC-B089-D536F7AB50CC}"/>
    <cellStyle name="Título 2 7 3" xfId="24326" xr:uid="{4A3F874A-D10F-4382-BAC1-3CED27FC9900}"/>
    <cellStyle name="Título 2 7 4" xfId="24327" xr:uid="{2A147911-53A3-4B13-B217-553A29CB48A4}"/>
    <cellStyle name="Título 2 8" xfId="24328" xr:uid="{3A68F4F9-6D47-4C46-A88D-FA70542F5377}"/>
    <cellStyle name="Título 2 8 2" xfId="24329" xr:uid="{94047729-7FE0-4A16-9689-AEACCE66B56A}"/>
    <cellStyle name="Título 2 8 3" xfId="24330" xr:uid="{22EE8836-6039-4E6C-9F36-46C7FF53A536}"/>
    <cellStyle name="Título 2 8 4" xfId="24331" xr:uid="{2F680C77-3339-4A59-8187-53B1BA47DF39}"/>
    <cellStyle name="Título 2 8 5" xfId="26538" xr:uid="{A88A3EA1-C08A-4A64-961C-05336FB126CF}"/>
    <cellStyle name="Título 2 9" xfId="24332" xr:uid="{BA70DF2E-8509-4A31-95E8-3AD3FDEC0DE2}"/>
    <cellStyle name="Título 2 9 2" xfId="24333" xr:uid="{234B645C-F0FF-4542-AC82-FC02F01E940C}"/>
    <cellStyle name="Título 2 9 3" xfId="24334" xr:uid="{592B9EE8-F712-4D16-9B51-509F6974446D}"/>
    <cellStyle name="Título 2 9 4" xfId="24335" xr:uid="{2CF7D6BB-0DEB-4A1A-A303-B7422769B04B}"/>
    <cellStyle name="Título 20" xfId="24336" xr:uid="{C1EE819D-FED8-4AAE-9E62-014FC68DD677}"/>
    <cellStyle name="Título 20 2" xfId="24337" xr:uid="{BBDC17A9-6D7C-459C-8576-63B066BD8188}"/>
    <cellStyle name="Título 21" xfId="24338" xr:uid="{78E64E82-2BD2-4A32-84A0-CEDD6ADD3A87}"/>
    <cellStyle name="Título 21 2" xfId="24339" xr:uid="{60ACFF9A-7B55-4E61-977D-F7E10258525B}"/>
    <cellStyle name="Título 22" xfId="24340" xr:uid="{815E6EAE-8540-45C0-93E8-224E7E8F6915}"/>
    <cellStyle name="Título 22 2" xfId="24341" xr:uid="{4A4C712D-04E2-49E2-8C34-4D7A2164ADEC}"/>
    <cellStyle name="Título 23" xfId="24342" xr:uid="{02E3B219-3386-4713-BFA5-00E8CF66CADF}"/>
    <cellStyle name="Título 23 2" xfId="24343" xr:uid="{21ECA5DF-DC62-40F7-9E03-B56C9EF0D1E1}"/>
    <cellStyle name="Título 24" xfId="24344" xr:uid="{10971B72-E5F4-457A-9DE4-1C108E7FA909}"/>
    <cellStyle name="Título 24 2" xfId="24345" xr:uid="{F0849DBF-CC5B-4401-9148-A301C9044C08}"/>
    <cellStyle name="Título 25" xfId="24346" xr:uid="{6EBA5686-EEC6-455C-9BC8-BB510738D32C}"/>
    <cellStyle name="Título 25 2" xfId="24347" xr:uid="{3F2E09E6-5ADB-4B68-9BAB-85167F157615}"/>
    <cellStyle name="Título 26" xfId="24348" xr:uid="{6797C4AC-F09B-4D6D-85A0-2EB046B0142D}"/>
    <cellStyle name="Título 26 2" xfId="24349" xr:uid="{9782385D-7737-4457-9231-78811EEB9A46}"/>
    <cellStyle name="Título 27" xfId="24350" xr:uid="{DE0F384A-B0DC-4CC2-8332-005BE2D02AE5}"/>
    <cellStyle name="Título 27 2" xfId="24351" xr:uid="{907B1D7C-65A9-4339-8F73-36218BC71728}"/>
    <cellStyle name="Título 28" xfId="24352" xr:uid="{4E7F3B69-CF2F-4AFD-B3EE-1A8B9B762005}"/>
    <cellStyle name="Título 28 2" xfId="24353" xr:uid="{17F4CC1C-4137-41BA-9A32-3EDC7417B373}"/>
    <cellStyle name="Título 29" xfId="24354" xr:uid="{EC63973A-05BE-40E6-9395-EB75AF5EBD1A}"/>
    <cellStyle name="Título 29 2" xfId="24355" xr:uid="{8B51B8B0-6A59-4ED3-A020-F468D9048139}"/>
    <cellStyle name="TITULO 3" xfId="24356" xr:uid="{8414B2EA-3A7F-43F2-BF1C-0BEB86D4CD5E}"/>
    <cellStyle name="Título 3 10" xfId="24357" xr:uid="{6EC74A37-43AA-4178-8029-DF9F74AD3D01}"/>
    <cellStyle name="Título 3 10 2" xfId="24358" xr:uid="{DB0818AD-6755-43DF-A572-6F8C43FA2830}"/>
    <cellStyle name="Título 3 10 3" xfId="24359" xr:uid="{75762F3A-2177-4332-95C8-7EE4413F9BC1}"/>
    <cellStyle name="Título 3 10 4" xfId="24360" xr:uid="{009DE3A6-6752-42A8-BDE9-9F72FE8C6152}"/>
    <cellStyle name="Título 3 11" xfId="24361" xr:uid="{9627D48C-1FDA-4F13-AF91-9046710B846C}"/>
    <cellStyle name="Título 3 11 2" xfId="24362" xr:uid="{87735A2F-B568-4D74-A99C-D9193F60544B}"/>
    <cellStyle name="Título 3 11 3" xfId="24363" xr:uid="{6762DF86-32B0-4BE6-A357-A719F291E078}"/>
    <cellStyle name="Título 3 11 4" xfId="24364" xr:uid="{52B90E03-7AC0-448D-8712-08CA35E6A220}"/>
    <cellStyle name="Título 3 12" xfId="24365" xr:uid="{DEA1B6D9-1C5D-4987-8726-F8CFB10E63AC}"/>
    <cellStyle name="Título 3 12 2" xfId="24366" xr:uid="{6DA99BF4-EADF-42FE-90C5-3811792599A8}"/>
    <cellStyle name="Título 3 12 3" xfId="24367" xr:uid="{0FD25C1C-0793-4192-B5FA-7AEB3364528D}"/>
    <cellStyle name="Título 3 12 4" xfId="24368" xr:uid="{C3C6B01A-33F9-4A07-99C1-14EE371AE5E4}"/>
    <cellStyle name="Título 3 13" xfId="24369" xr:uid="{6B78166A-73C1-4F41-803C-5B40AC87D6E3}"/>
    <cellStyle name="Título 3 13 2" xfId="24370" xr:uid="{736B2B12-8846-489F-A340-474DAA0A520D}"/>
    <cellStyle name="Título 3 14" xfId="24371" xr:uid="{2E67A7A7-E209-4FE6-9520-A81DAAAA2E42}"/>
    <cellStyle name="Título 3 14 2" xfId="24372" xr:uid="{04E94FA1-CD56-4A3D-A04F-18EE1B3D51C0}"/>
    <cellStyle name="Título 3 15" xfId="24373" xr:uid="{97BEEEC5-6CE6-4AEE-9ACB-FE314DDBE5B5}"/>
    <cellStyle name="Título 3 15 2" xfId="24374" xr:uid="{65159F63-F8C0-4908-9382-FCE4EDAE3C89}"/>
    <cellStyle name="Título 3 16" xfId="24375" xr:uid="{101778DB-F665-4A0D-A976-28650EC1FBD0}"/>
    <cellStyle name="Título 3 16 2" xfId="24376" xr:uid="{C6D28E9A-992B-4378-903E-B68AF6E5B0C5}"/>
    <cellStyle name="Título 3 17" xfId="24377" xr:uid="{7B00FE47-5316-41D3-8F00-6BEC0E1C05E8}"/>
    <cellStyle name="Título 3 17 2" xfId="24378" xr:uid="{1EE924F4-A6C1-476F-BCD1-BC5454F6483B}"/>
    <cellStyle name="Título 3 18" xfId="24379" xr:uid="{B3EA30ED-CD76-474A-B8D6-7DE185CBD084}"/>
    <cellStyle name="Título 3 18 2" xfId="24380" xr:uid="{D59D16BA-619C-4FC5-B519-8F4F35FD9444}"/>
    <cellStyle name="Título 3 19" xfId="24381" xr:uid="{D18EB12C-70F4-4644-AD7A-4EDE821EF227}"/>
    <cellStyle name="Título 3 19 2" xfId="24382" xr:uid="{97F13F6A-45A6-450F-822A-938AD9420C4F}"/>
    <cellStyle name="Título 3 2" xfId="24383" xr:uid="{3AB7D7C5-0130-442D-83D3-C98D527A21C2}"/>
    <cellStyle name="Título 3 2 10" xfId="24384" xr:uid="{BE0D5A2D-A264-4618-A4AB-CAF01F24AD63}"/>
    <cellStyle name="Título 3 2 10 2" xfId="24385" xr:uid="{1F27EC9A-B37B-4CA9-899D-4A4A22F104EB}"/>
    <cellStyle name="Título 3 2 11" xfId="24386" xr:uid="{97CEF028-E6B3-48B8-BBB8-C1AA932EEF60}"/>
    <cellStyle name="Título 3 2 11 2" xfId="24387" xr:uid="{8FEA0512-8D73-47BD-9748-BD2F1A05A482}"/>
    <cellStyle name="Título 3 2 12" xfId="24388" xr:uid="{A30FB722-4782-448E-A405-3A6A88F68708}"/>
    <cellStyle name="Título 3 2 12 2" xfId="24389" xr:uid="{96489EDA-1C7F-429D-9B6D-79C53FE514EF}"/>
    <cellStyle name="Título 3 2 13" xfId="24390" xr:uid="{EA335735-646F-4AE0-BB2B-08863AD6C2A6}"/>
    <cellStyle name="Título 3 2 13 2" xfId="24391" xr:uid="{1C4DB3CD-C081-4509-817D-EB00C64C652D}"/>
    <cellStyle name="Título 3 2 14" xfId="24392" xr:uid="{5BDA2188-4E4E-460A-A1D3-1DE77430A033}"/>
    <cellStyle name="Título 3 2 14 2" xfId="24393" xr:uid="{C05CA63C-2659-4D9A-8356-7A0DA2B602CD}"/>
    <cellStyle name="Título 3 2 15" xfId="24394" xr:uid="{6C4231D5-9874-4148-A1E2-B0B47B1DA89D}"/>
    <cellStyle name="Título 3 2 15 2" xfId="24395" xr:uid="{550B9A6A-892A-41E5-95FC-7584773C8564}"/>
    <cellStyle name="Título 3 2 16" xfId="24396" xr:uid="{D5B3BCD2-4543-46CA-B374-C58D2D90C244}"/>
    <cellStyle name="Título 3 2 16 2" xfId="24397" xr:uid="{CBE5EEFF-246C-4CEC-BEA2-E344AFF30BF6}"/>
    <cellStyle name="Título 3 2 17" xfId="24398" xr:uid="{A171CBEA-4E46-4AF6-9E52-B0A38680FB30}"/>
    <cellStyle name="Título 3 2 17 2" xfId="24399" xr:uid="{332C35C1-0DC1-499D-87BA-7B86F299E7FB}"/>
    <cellStyle name="Título 3 2 18" xfId="24400" xr:uid="{A8B3770F-1E52-47E0-9879-6CA554DE8996}"/>
    <cellStyle name="Título 3 2 18 2" xfId="24401" xr:uid="{3B2F5DA3-C67D-49CF-AA8A-1C84ECE1EBB9}"/>
    <cellStyle name="Título 3 2 19" xfId="24402" xr:uid="{C5A5EC05-815C-48F2-A6E8-CC440AA1A2DE}"/>
    <cellStyle name="Título 3 2 19 2" xfId="24403" xr:uid="{EB90EA3E-DEB2-4358-B7E8-F8E295351DEF}"/>
    <cellStyle name="Título 3 2 2" xfId="24404" xr:uid="{A1016BB8-3347-4723-839B-64E9FBBD399B}"/>
    <cellStyle name="Título 3 2 2 2" xfId="24405" xr:uid="{2346E8E2-D0D6-4868-8701-669E90BA0B2F}"/>
    <cellStyle name="Título 3 2 2 2 2" xfId="24406" xr:uid="{C43E19EA-F84B-4B6F-9905-2541A81398AA}"/>
    <cellStyle name="Título 3 2 2 2 3" xfId="24407" xr:uid="{D21C61E3-A05F-412A-9DB2-F3995077A869}"/>
    <cellStyle name="Título 3 2 2 3" xfId="24408" xr:uid="{6DC1502B-464E-4E43-95FA-A56E4645AB3D}"/>
    <cellStyle name="Título 3 2 2 4" xfId="24409" xr:uid="{C99CA201-D021-4AFA-A1F3-F779E959DB3A}"/>
    <cellStyle name="Título 3 2 2 5" xfId="24410" xr:uid="{567A3A54-D626-4FF9-BB24-8C37EB36C88D}"/>
    <cellStyle name="Título 3 2 20" xfId="24411" xr:uid="{CB69FB39-6986-44B9-875A-EE39F2EE7D22}"/>
    <cellStyle name="Título 3 2 20 2" xfId="24412" xr:uid="{DFC14717-B1D6-4FC2-B9FE-623E644A3723}"/>
    <cellStyle name="Título 3 2 21" xfId="24413" xr:uid="{214286D7-EFED-48B9-89F2-D37ACD044623}"/>
    <cellStyle name="Título 3 2 21 2" xfId="24414" xr:uid="{410D85A3-B821-4E78-BB04-ACD7F52B9CA3}"/>
    <cellStyle name="Título 3 2 22" xfId="24415" xr:uid="{A294658E-CED3-4A8A-9736-B8C17A4B339F}"/>
    <cellStyle name="Título 3 2 22 2" xfId="24416" xr:uid="{F7487691-5A48-4BFD-B7F5-A668A52CFD41}"/>
    <cellStyle name="Título 3 2 23" xfId="24417" xr:uid="{741C834A-376C-4458-8AC7-F069F65E9FF9}"/>
    <cellStyle name="Título 3 2 23 2" xfId="24418" xr:uid="{0302E362-C113-4832-889E-48CC5E10F230}"/>
    <cellStyle name="Título 3 2 24" xfId="24419" xr:uid="{52C0455E-DA77-4182-B164-925D91B3772D}"/>
    <cellStyle name="Título 3 2 24 2" xfId="24420" xr:uid="{627B2C56-44A9-446C-9DEC-37B2D8AFC2F2}"/>
    <cellStyle name="Título 3 2 25" xfId="24421" xr:uid="{210820CD-3A47-4B50-9498-B148D7403536}"/>
    <cellStyle name="Título 3 2 25 2" xfId="24422" xr:uid="{9B773FE5-5994-4B7C-97B5-CC24FA290A9D}"/>
    <cellStyle name="Título 3 2 26" xfId="24423" xr:uid="{D37A94AC-30E8-4A69-BAF1-6260FE9EB53E}"/>
    <cellStyle name="Título 3 2 26 2" xfId="24424" xr:uid="{46C495DB-C59A-4DC0-BC8C-616B4982CE51}"/>
    <cellStyle name="Título 3 2 27" xfId="24425" xr:uid="{9D79DE98-2118-4109-9183-4527E04737EA}"/>
    <cellStyle name="Título 3 2 27 2" xfId="24426" xr:uid="{9D601A80-C272-4245-B23B-FD6FF3464D70}"/>
    <cellStyle name="Título 3 2 28" xfId="24427" xr:uid="{655E38B7-38A9-46DD-8F87-9C811292E99B}"/>
    <cellStyle name="Título 3 2 28 2" xfId="24428" xr:uid="{974038CB-D2EA-4F89-B0C0-0791617EB3C4}"/>
    <cellStyle name="Título 3 2 29" xfId="24429" xr:uid="{E203ED92-4656-4EF8-A799-B37B8646A6F5}"/>
    <cellStyle name="Título 3 2 29 2" xfId="24430" xr:uid="{7E310453-2909-4501-991D-A179D8DE71FC}"/>
    <cellStyle name="Título 3 2 3" xfId="24431" xr:uid="{B8A9E712-A535-4AF5-9F93-B65A75A4AF81}"/>
    <cellStyle name="Título 3 2 3 2" xfId="24432" xr:uid="{5A184743-6C57-414C-AAA0-F62E59BE09D2}"/>
    <cellStyle name="Título 3 2 30" xfId="24433" xr:uid="{8440E3CE-FC41-47A7-809C-9A387BE4C104}"/>
    <cellStyle name="Título 3 2 30 2" xfId="24434" xr:uid="{8BC0AF1B-D9B7-4F65-B8C3-E4C66CE4AFFC}"/>
    <cellStyle name="Título 3 2 31" xfId="24435" xr:uid="{84A2ECC5-4B66-4EAC-BAFA-E4152563AC08}"/>
    <cellStyle name="Título 3 2 31 2" xfId="24436" xr:uid="{1AD12CF8-FBC7-4D9B-A512-74E1CC55445C}"/>
    <cellStyle name="Título 3 2 32" xfId="24437" xr:uid="{B5EC7012-3A65-45AF-AE57-5FF08A1C6BD7}"/>
    <cellStyle name="Título 3 2 32 2" xfId="24438" xr:uid="{410BBEB0-C90C-4450-BDF1-C51EF64ABAC6}"/>
    <cellStyle name="Título 3 2 33" xfId="24439" xr:uid="{ADFD5CCD-2667-442C-B209-EEAA54E23DC4}"/>
    <cellStyle name="Título 3 2 33 2" xfId="24440" xr:uid="{2B983E66-C6D4-49F9-A982-601A45417E3B}"/>
    <cellStyle name="Título 3 2 34" xfId="24441" xr:uid="{22AE3083-D51E-4220-B1BA-385E7C2615CA}"/>
    <cellStyle name="Título 3 2 34 2" xfId="24442" xr:uid="{AD4CA868-AB63-4CC5-8202-95189B88C736}"/>
    <cellStyle name="Título 3 2 35" xfId="24443" xr:uid="{4FFA5230-69BA-4C0A-9580-567D9D432BF6}"/>
    <cellStyle name="Título 3 2 4" xfId="24444" xr:uid="{7EEBEC47-3BE6-4A4A-A450-727DCFA850FC}"/>
    <cellStyle name="Título 3 2 4 2" xfId="24445" xr:uid="{7376F09D-FD7F-4E6C-818D-B234F5CFD122}"/>
    <cellStyle name="Título 3 2 5" xfId="24446" xr:uid="{6A21A8E4-3AE8-4216-B7C4-26308E0298F9}"/>
    <cellStyle name="Título 3 2 5 2" xfId="24447" xr:uid="{B1ACBC9B-C3C8-4AF4-9179-7094D2DCEF29}"/>
    <cellStyle name="Título 3 2 6" xfId="24448" xr:uid="{B0148DF0-78BE-402B-8483-B7F7A74422F9}"/>
    <cellStyle name="Título 3 2 6 2" xfId="24449" xr:uid="{7884D9DD-5D9C-4CA3-A85C-029571D8E721}"/>
    <cellStyle name="Título 3 2 7" xfId="24450" xr:uid="{A707173E-2919-4F7F-A7D7-11B9E0EB0809}"/>
    <cellStyle name="Título 3 2 7 2" xfId="24451" xr:uid="{47654026-10B5-41A1-A619-AA9982A8BCAC}"/>
    <cellStyle name="Título 3 2 8" xfId="24452" xr:uid="{2447CE6F-17FA-433A-B234-39ADAF52C5C4}"/>
    <cellStyle name="Título 3 2 8 2" xfId="24453" xr:uid="{2EE8B33B-4E9C-4472-B8B1-9443CFFE5585}"/>
    <cellStyle name="Título 3 2 9" xfId="24454" xr:uid="{2FF20E6D-6DEA-4933-8A7C-5E629D0E1640}"/>
    <cellStyle name="Título 3 2 9 2" xfId="24455" xr:uid="{CCDDDBCD-ECD9-4E85-8394-A74327FE5B5F}"/>
    <cellStyle name="Título 3 20" xfId="24456" xr:uid="{797F3415-0158-4ED8-AFC5-B42BE8DA11CB}"/>
    <cellStyle name="Título 3 20 2" xfId="24457" xr:uid="{ADCF8022-6466-4774-8BA1-16E2774B4231}"/>
    <cellStyle name="Título 3 21" xfId="24458" xr:uid="{6294953A-F713-42B1-83BB-E61ED14C645A}"/>
    <cellStyle name="Título 3 21 2" xfId="24459" xr:uid="{6EB8E227-9EED-426D-8827-297CCE4CD490}"/>
    <cellStyle name="Título 3 22" xfId="24460" xr:uid="{5523AB79-F79E-411B-AF2F-D6E54059FC23}"/>
    <cellStyle name="Título 3 22 2" xfId="24461" xr:uid="{C521A7FB-AC58-40EC-891B-DD1BDDD8700D}"/>
    <cellStyle name="Título 3 23" xfId="24462" xr:uid="{05B1F9BF-C020-4579-A40E-7D69B3E07404}"/>
    <cellStyle name="Título 3 23 2" xfId="24463" xr:uid="{B81BF8BF-621D-48AA-87D0-AA468E2F048D}"/>
    <cellStyle name="Título 3 24" xfId="24464" xr:uid="{AEC2FDB8-863A-4C92-AEDB-08D4BDF61CC5}"/>
    <cellStyle name="Título 3 24 2" xfId="24465" xr:uid="{FC1F489F-2B0B-4123-8697-5742C9F6F50E}"/>
    <cellStyle name="Título 3 25" xfId="24466" xr:uid="{C2B5817D-8FDB-4BD3-BFE9-94BB8E56BB4A}"/>
    <cellStyle name="Título 3 25 2" xfId="24467" xr:uid="{9751E34C-AB10-432C-AB03-F31B2C109312}"/>
    <cellStyle name="Título 3 26" xfId="24468" xr:uid="{21AC0877-9BA5-4C6A-89AD-67A53057894C}"/>
    <cellStyle name="Título 3 26 2" xfId="24469" xr:uid="{AD35B840-7BDD-4BD6-9AE0-C60FCCE3D1DE}"/>
    <cellStyle name="Título 3 27" xfId="24470" xr:uid="{B0D52AAC-E2B0-449F-9316-4F305FC92116}"/>
    <cellStyle name="Título 3 27 2" xfId="24471" xr:uid="{1AD6C117-BDC3-4864-B1FA-D4783EBC3683}"/>
    <cellStyle name="Título 3 28" xfId="24472" xr:uid="{19B3102B-D3C0-401C-9616-F3C85F583665}"/>
    <cellStyle name="Título 3 28 2" xfId="24473" xr:uid="{193663EA-B8B7-4468-8A92-AAF92822C64D}"/>
    <cellStyle name="Título 3 29" xfId="24474" xr:uid="{6A683C57-AB2B-487A-BD42-2B2047059DEC}"/>
    <cellStyle name="Título 3 29 2" xfId="24475" xr:uid="{A1E01038-C9B2-4707-AB45-2F8188B09C54}"/>
    <cellStyle name="Título 3 3" xfId="24476" xr:uid="{1E9F4272-E180-49F9-8C09-6B402C38C43E}"/>
    <cellStyle name="Título 3 3 2" xfId="24477" xr:uid="{021C5A86-C6D1-4F38-B1CB-A749EF4EFC71}"/>
    <cellStyle name="Título 3 3 3" xfId="24478" xr:uid="{2A2B483B-E52D-4A46-B1E7-706A8E6623E5}"/>
    <cellStyle name="Título 3 3 4" xfId="24479" xr:uid="{29B9A5C7-A2CD-4C2B-A45A-19827E78F0E9}"/>
    <cellStyle name="Título 3 30" xfId="24480" xr:uid="{E3FFAD84-F4BD-4076-9755-4A23ECC256FB}"/>
    <cellStyle name="Título 3 30 2" xfId="24481" xr:uid="{EF90977D-55E6-461B-89C6-AE5E32A21014}"/>
    <cellStyle name="Título 3 31" xfId="24482" xr:uid="{E0EBDB87-3573-4CBA-8D35-ADB700AD7DB8}"/>
    <cellStyle name="Título 3 31 2" xfId="24483" xr:uid="{B8E4320A-8CEC-47F9-9CCC-0F218F657CB4}"/>
    <cellStyle name="Título 3 32" xfId="24484" xr:uid="{8AC24A89-E3E6-44AC-A335-3AB6000001C0}"/>
    <cellStyle name="Título 3 32 2" xfId="24485" xr:uid="{4FAD2D70-B95F-49F1-B2A2-EAA9028D2D80}"/>
    <cellStyle name="Título 3 33" xfId="24486" xr:uid="{BF5A7B64-B5D1-4686-86F1-AA31D72927FC}"/>
    <cellStyle name="Título 3 33 2" xfId="24487" xr:uid="{770F62A3-4ED1-48F6-B467-DA7A2B65CA23}"/>
    <cellStyle name="Título 3 34" xfId="24488" xr:uid="{2944F45B-A007-4DAC-8018-26B0698206DA}"/>
    <cellStyle name="Título 3 34 2" xfId="24489" xr:uid="{A9632806-2576-4E6C-8866-1E3BC6EF4EE6}"/>
    <cellStyle name="Título 3 35" xfId="24490" xr:uid="{39892992-4479-433F-A11B-2C98484B95E1}"/>
    <cellStyle name="Título 3 35 2" xfId="24491" xr:uid="{66F37B31-0C5C-47C4-9BF4-C863BDF63388}"/>
    <cellStyle name="Título 3 4" xfId="24492" xr:uid="{85A3D8F7-ADD4-47D4-8E32-A816E734E2D0}"/>
    <cellStyle name="Título 3 4 2" xfId="24493" xr:uid="{E5320D99-3415-476A-8B02-72D7046E9082}"/>
    <cellStyle name="Título 3 4 3" xfId="24494" xr:uid="{A4C30189-D082-4755-862E-613151640852}"/>
    <cellStyle name="Título 3 4 4" xfId="24495" xr:uid="{460AEA72-8C4B-4802-ACDD-49EC3ABFA576}"/>
    <cellStyle name="Título 3 5" xfId="24496" xr:uid="{FE1F057C-19BD-489C-A0E7-BFD64DB6A10B}"/>
    <cellStyle name="Título 3 5 2" xfId="24497" xr:uid="{60DFCA34-4D5E-43B6-9016-A4FF1869791B}"/>
    <cellStyle name="Título 3 5 3" xfId="24498" xr:uid="{C8CF4A43-4027-43E9-B823-D6E2CC29E9E7}"/>
    <cellStyle name="Título 3 5 4" xfId="24499" xr:uid="{3845F5CA-0CB0-4F82-B4BA-F76BF9AC9472}"/>
    <cellStyle name="Título 3 6" xfId="24500" xr:uid="{1F0D57B7-E04A-4646-9C4A-B2BD31E84A4B}"/>
    <cellStyle name="Título 3 6 2" xfId="24501" xr:uid="{D270D0D0-B75B-4FF7-80D4-01D06C4DB36A}"/>
    <cellStyle name="Título 3 6 3" xfId="24502" xr:uid="{2CADA0DB-15CA-4CB6-8449-B6C7BA8F2D48}"/>
    <cellStyle name="Título 3 6 4" xfId="24503" xr:uid="{A8240B1F-3B08-4657-8C4D-2ABFD8978C9A}"/>
    <cellStyle name="Título 3 7" xfId="24504" xr:uid="{D99BD9A5-0759-48F4-8F8F-65D398CA77F4}"/>
    <cellStyle name="Título 3 7 2" xfId="24505" xr:uid="{252253CA-A07E-4580-A45D-4E6274B28A96}"/>
    <cellStyle name="Título 3 7 3" xfId="24506" xr:uid="{74171A8F-F70E-4223-94DB-449885F09C4C}"/>
    <cellStyle name="Título 3 7 4" xfId="24507" xr:uid="{D58F394A-9868-4E6D-A560-BCC1B7B6B707}"/>
    <cellStyle name="Título 3 8" xfId="24508" xr:uid="{B0B51EE6-E19B-4DE1-937E-50A538B85F49}"/>
    <cellStyle name="Título 3 8 2" xfId="24509" xr:uid="{B0754025-E42F-48C2-B054-5D2E87455C55}"/>
    <cellStyle name="Título 3 8 3" xfId="24510" xr:uid="{DEB681CB-8019-45E6-9242-4ED140D5832E}"/>
    <cellStyle name="Título 3 8 4" xfId="24511" xr:uid="{8E75FEA7-2E7D-4A62-9F81-0395D39BE4B2}"/>
    <cellStyle name="Título 3 8 5" xfId="26539" xr:uid="{D790FD74-E67B-4758-AB5B-A1F3ECA88173}"/>
    <cellStyle name="Título 3 9" xfId="24512" xr:uid="{42778F8B-EFE5-4D0B-A41E-AAB03900C6DF}"/>
    <cellStyle name="Título 3 9 2" xfId="24513" xr:uid="{FC62973C-3C4A-4F93-8CE4-5D11A88C8FC2}"/>
    <cellStyle name="Título 3 9 3" xfId="24514" xr:uid="{2D7A95E2-639C-4CCE-AF1F-F73E398B8880}"/>
    <cellStyle name="Título 3 9 4" xfId="24515" xr:uid="{74B689AB-D5DF-4C86-BDDB-7F727C07A86D}"/>
    <cellStyle name="Título 30" xfId="24516" xr:uid="{264F8D31-2590-49A4-9D92-F41A827B2FBE}"/>
    <cellStyle name="Título 30 2" xfId="24517" xr:uid="{EAD1960A-9759-42AC-AF9F-E73B48317C33}"/>
    <cellStyle name="Título 31" xfId="24518" xr:uid="{96F9E854-B3B8-4C5F-B530-A3B83A5CB21D}"/>
    <cellStyle name="Título 31 2" xfId="24519" xr:uid="{7AECF1DD-8314-41F7-A49B-BE976563EA76}"/>
    <cellStyle name="Título 32" xfId="24520" xr:uid="{F011919F-1269-4A94-82F2-08150852FE8D}"/>
    <cellStyle name="Título 32 2" xfId="24521" xr:uid="{5F344270-BA5C-4BCA-885F-B6734D88FE0A}"/>
    <cellStyle name="Título 33" xfId="24522" xr:uid="{D3CFB8B9-A4B8-4716-89A0-7E6C9A64CDD5}"/>
    <cellStyle name="Título 33 2" xfId="24523" xr:uid="{0DBF9C69-B4A2-4F80-8E04-22D28F40DB6C}"/>
    <cellStyle name="Título 34" xfId="24524" xr:uid="{E19BB3A9-E2A2-45EC-87CA-E6FD2418E53A}"/>
    <cellStyle name="Título 34 2" xfId="24525" xr:uid="{BA6AABCA-C67A-4124-A033-6E71050FB155}"/>
    <cellStyle name="Título 35" xfId="24526" xr:uid="{332B86CF-EFCD-4AC4-A93E-F56057B19E0F}"/>
    <cellStyle name="Título 35 2" xfId="24527" xr:uid="{4B7D805B-CB10-48F9-BFBB-AA43DBD49E34}"/>
    <cellStyle name="Título 36" xfId="24528" xr:uid="{AADEC9F0-FE95-45AB-B4F7-FDE119FD4769}"/>
    <cellStyle name="Título 36 2" xfId="24529" xr:uid="{0C8BA33A-E1DF-4A28-96FC-D7A58EDC9E5A}"/>
    <cellStyle name="Título 37" xfId="24530" xr:uid="{6DCCB167-CA21-438E-BBEF-C72FEDD6E58D}"/>
    <cellStyle name="Título 37 2" xfId="24531" xr:uid="{BEB97484-4DA9-4C9B-BEBD-322B2EF3CDCC}"/>
    <cellStyle name="Título 38" xfId="24532" xr:uid="{F9DCFA46-6AD9-4C37-BEE1-0D60DC222A54}"/>
    <cellStyle name="Título 38 2" xfId="24533" xr:uid="{18DA38D2-5712-4BEF-BE69-AEBE0D7F6F68}"/>
    <cellStyle name="TITULO 4" xfId="24534" xr:uid="{1204CD46-9795-488A-95CE-C72C67BD8A75}"/>
    <cellStyle name="Título 4 10" xfId="24535" xr:uid="{8BBFB9B1-CAEC-4D55-8308-876A3FF5B663}"/>
    <cellStyle name="Título 4 10 2" xfId="24536" xr:uid="{EA55EBE5-A2B7-4BD1-BAEA-2873120482C5}"/>
    <cellStyle name="Título 4 10 3" xfId="24537" xr:uid="{EFB4C54C-1BF8-40D1-B6E7-38037B46ADAF}"/>
    <cellStyle name="Título 4 10 4" xfId="24538" xr:uid="{DFB99381-60C4-46EB-8C29-7CDFCF44C5AC}"/>
    <cellStyle name="Título 4 11" xfId="24539" xr:uid="{B33B38BD-955C-4BD7-B863-5C9D6E01F9D6}"/>
    <cellStyle name="Título 4 11 2" xfId="24540" xr:uid="{C6C66A66-CDDD-404B-B0D2-D9002343CB63}"/>
    <cellStyle name="Título 4 11 3" xfId="24541" xr:uid="{612E9846-DF38-411F-8570-1E1C1244F7FF}"/>
    <cellStyle name="Título 4 11 4" xfId="24542" xr:uid="{AE971319-7CDC-44E2-8C3E-430B42BD84AA}"/>
    <cellStyle name="Título 4 12" xfId="24543" xr:uid="{EE13D7DD-E765-4C0A-89FB-80EE97DC874F}"/>
    <cellStyle name="Título 4 12 2" xfId="24544" xr:uid="{38113678-96F8-4268-8398-2DB33383C91A}"/>
    <cellStyle name="Título 4 12 3" xfId="24545" xr:uid="{B3F18DF9-B678-4C6F-B8D8-56F02592720A}"/>
    <cellStyle name="Título 4 12 4" xfId="24546" xr:uid="{19CD8B60-1CA3-47AF-87A0-818FA14AFE53}"/>
    <cellStyle name="Título 4 13" xfId="24547" xr:uid="{AA48FBA1-7DFE-443C-BA3D-7A80D8B8BD3B}"/>
    <cellStyle name="Título 4 13 2" xfId="24548" xr:uid="{4E2724F8-BA66-4A68-8BB5-108DBBB27738}"/>
    <cellStyle name="Título 4 14" xfId="24549" xr:uid="{172CB88B-34F8-47BC-BBFF-32BAB3D88043}"/>
    <cellStyle name="Título 4 14 2" xfId="24550" xr:uid="{8E118A17-D26C-4B8D-8567-974766F3FE4D}"/>
    <cellStyle name="Título 4 15" xfId="24551" xr:uid="{120DDD13-CD29-42E3-8962-73F9AA45F3FA}"/>
    <cellStyle name="Título 4 15 2" xfId="24552" xr:uid="{C632E4E0-87F1-4C82-AE17-D6CD2BD7E766}"/>
    <cellStyle name="Título 4 16" xfId="24553" xr:uid="{5F93A6FC-695C-4868-8198-8F06E506B67C}"/>
    <cellStyle name="Título 4 16 2" xfId="24554" xr:uid="{31AA4F80-3407-4364-A329-0766C2B245A6}"/>
    <cellStyle name="Título 4 17" xfId="24555" xr:uid="{EF59DE20-0072-4146-9E8D-D14EC3396022}"/>
    <cellStyle name="Título 4 17 2" xfId="24556" xr:uid="{64851807-F5E4-4432-B465-DF290DEDA01F}"/>
    <cellStyle name="Título 4 18" xfId="24557" xr:uid="{DEE78CD7-A6CD-4D27-BFE1-C171DDB06DAB}"/>
    <cellStyle name="Título 4 18 2" xfId="24558" xr:uid="{9C3D5F2F-4746-4E47-85B8-5DB42792897E}"/>
    <cellStyle name="Título 4 19" xfId="24559" xr:uid="{B8823C1F-AD89-4604-A61E-4CB17E01AFD2}"/>
    <cellStyle name="Título 4 19 2" xfId="24560" xr:uid="{D284034A-5A5D-40E3-BC42-0C3A13247A3D}"/>
    <cellStyle name="Título 4 2" xfId="24561" xr:uid="{2989E068-B18E-4ED6-8473-B5A0CD6FA910}"/>
    <cellStyle name="Título 4 2 10" xfId="24562" xr:uid="{BD8812E8-369B-46A6-8A4D-18CCAE7CD5EA}"/>
    <cellStyle name="Título 4 2 10 2" xfId="24563" xr:uid="{0893CBFA-ED62-454A-8E84-C27337BF0E4C}"/>
    <cellStyle name="Título 4 2 11" xfId="24564" xr:uid="{8AB4D3ED-028D-49AB-995B-63AA24447712}"/>
    <cellStyle name="Título 4 2 11 2" xfId="24565" xr:uid="{AAEE249C-86AF-4956-8A44-D2850C5D0A51}"/>
    <cellStyle name="Título 4 2 12" xfId="24566" xr:uid="{B7A04A9F-8654-4035-8F3D-1D9CF7750DE7}"/>
    <cellStyle name="Título 4 2 12 2" xfId="24567" xr:uid="{5827DBB3-0CB4-4B62-91FD-AC88999898D2}"/>
    <cellStyle name="Título 4 2 13" xfId="24568" xr:uid="{8BB6592C-20E4-404E-A4FE-3A4499DF4952}"/>
    <cellStyle name="Título 4 2 13 2" xfId="24569" xr:uid="{CED7FF85-72F5-4884-8496-186176B5C48E}"/>
    <cellStyle name="Título 4 2 14" xfId="24570" xr:uid="{200BCFAA-FFF4-4251-A47C-75E19DB5FFF2}"/>
    <cellStyle name="Título 4 2 14 2" xfId="24571" xr:uid="{44DB59AE-4238-493C-9074-1B2D0E7EED58}"/>
    <cellStyle name="Título 4 2 15" xfId="24572" xr:uid="{428CE2EF-926F-42CA-A4D2-BE0FB9A542CD}"/>
    <cellStyle name="Título 4 2 15 2" xfId="24573" xr:uid="{699EDDAB-3318-48AF-85A9-8B5A05ED3B9C}"/>
    <cellStyle name="Título 4 2 16" xfId="24574" xr:uid="{857C1136-102C-417C-AEBE-1C6E41516200}"/>
    <cellStyle name="Título 4 2 16 2" xfId="24575" xr:uid="{358AC535-9F6A-4BC6-B8D4-A58BB00A54AC}"/>
    <cellStyle name="Título 4 2 17" xfId="24576" xr:uid="{29CEF22C-7CE7-498B-9D45-015C6CF3B15F}"/>
    <cellStyle name="Título 4 2 17 2" xfId="24577" xr:uid="{9827AA66-F47A-4FC2-86C5-A6DC0A570FED}"/>
    <cellStyle name="Título 4 2 18" xfId="24578" xr:uid="{34DA9855-06A1-4FDE-B9AF-98BF417099A0}"/>
    <cellStyle name="Título 4 2 18 2" xfId="24579" xr:uid="{A91C4E92-A598-4E8F-9B66-B60E2CBA4BE7}"/>
    <cellStyle name="Título 4 2 19" xfId="24580" xr:uid="{314E51D1-8862-4DFF-8CCD-11BF4C06B927}"/>
    <cellStyle name="Título 4 2 19 2" xfId="24581" xr:uid="{A47C509A-BCB9-4ED5-9530-24F035D97B70}"/>
    <cellStyle name="Título 4 2 2" xfId="24582" xr:uid="{0F8AAA01-93AE-412E-AAF2-D9AFAFBFC82C}"/>
    <cellStyle name="Título 4 2 2 2" xfId="24583" xr:uid="{F861E432-78BB-464E-83B1-504C80F6BC98}"/>
    <cellStyle name="Título 4 2 2 2 2" xfId="24584" xr:uid="{8B72B712-87AA-48CA-A71A-C73067F9422C}"/>
    <cellStyle name="Título 4 2 2 2 3" xfId="24585" xr:uid="{C7986AE8-15D1-4376-9CDC-612E5E7916E5}"/>
    <cellStyle name="Título 4 2 2 3" xfId="24586" xr:uid="{6A832441-3923-4418-AC5E-A8EBE42B7E97}"/>
    <cellStyle name="Título 4 2 2 4" xfId="24587" xr:uid="{79D1BF42-AB6F-473D-8CFC-F50F88D9D490}"/>
    <cellStyle name="Título 4 2 2 5" xfId="24588" xr:uid="{3D99653E-CE30-42B6-9488-284DFF3887B4}"/>
    <cellStyle name="Título 4 2 20" xfId="24589" xr:uid="{9E075757-35C6-4016-8D44-7539FDD038D6}"/>
    <cellStyle name="Título 4 2 20 2" xfId="24590" xr:uid="{E959ED74-E1E6-4BEF-8720-19794ACBA10C}"/>
    <cellStyle name="Título 4 2 21" xfId="24591" xr:uid="{3F7D10C0-E383-4195-B1D0-48A458E0A36D}"/>
    <cellStyle name="Título 4 2 21 2" xfId="24592" xr:uid="{CA672300-52B5-4749-886F-6C399C86886D}"/>
    <cellStyle name="Título 4 2 22" xfId="24593" xr:uid="{8475CD0D-1CB6-4C0F-B61A-5C36D8E9BA9C}"/>
    <cellStyle name="Título 4 2 22 2" xfId="24594" xr:uid="{47B67251-DC30-4613-B840-EA9B0DB91BB8}"/>
    <cellStyle name="Título 4 2 23" xfId="24595" xr:uid="{AAC1137F-EA32-4789-A48E-9C42052F449D}"/>
    <cellStyle name="Título 4 2 23 2" xfId="24596" xr:uid="{286CF1FD-D47F-4086-8482-D8E0B110A854}"/>
    <cellStyle name="Título 4 2 24" xfId="24597" xr:uid="{7C84C6F8-88F8-4F7F-A673-CC4B42BEDAE7}"/>
    <cellStyle name="Título 4 2 24 2" xfId="24598" xr:uid="{B942B555-0399-47DB-93B6-FC10A9A30E96}"/>
    <cellStyle name="Título 4 2 25" xfId="24599" xr:uid="{D4385597-3C6E-4E2C-8A2A-D419F21C5CD0}"/>
    <cellStyle name="Título 4 2 25 2" xfId="24600" xr:uid="{54ADFABD-18BA-4543-B859-05EF2E9D500F}"/>
    <cellStyle name="Título 4 2 26" xfId="24601" xr:uid="{32F7A347-DFB4-427D-8C08-7EAD5AD5BCED}"/>
    <cellStyle name="Título 4 2 26 2" xfId="24602" xr:uid="{1F591363-FB97-4CFF-A98D-0805F5BC6D87}"/>
    <cellStyle name="Título 4 2 27" xfId="24603" xr:uid="{9DDFA7B7-C397-4727-9698-59520BB37BCC}"/>
    <cellStyle name="Título 4 2 27 2" xfId="24604" xr:uid="{A1FD4E62-CCBC-404F-BFAB-0226F978DC8E}"/>
    <cellStyle name="Título 4 2 28" xfId="24605" xr:uid="{83710F53-C048-4A76-9406-950B52555A43}"/>
    <cellStyle name="Título 4 2 28 2" xfId="24606" xr:uid="{AEFC5C09-9814-42A9-96C5-3E40154D28EC}"/>
    <cellStyle name="Título 4 2 29" xfId="24607" xr:uid="{3112B10C-8617-401F-AA14-893CBA58703C}"/>
    <cellStyle name="Título 4 2 29 2" xfId="24608" xr:uid="{1038082A-EB7C-455C-B8B5-006AE9AE8CA0}"/>
    <cellStyle name="Título 4 2 3" xfId="24609" xr:uid="{E4D902AB-DE83-4E1B-9D35-8A46A7B47242}"/>
    <cellStyle name="Título 4 2 3 2" xfId="24610" xr:uid="{BDD91E63-D5FF-405B-B936-1E26F149B39C}"/>
    <cellStyle name="Título 4 2 30" xfId="24611" xr:uid="{D794CD63-1AFC-4493-A62D-F241734540F4}"/>
    <cellStyle name="Título 4 2 30 2" xfId="24612" xr:uid="{A39DE7B2-DA58-440C-9CA8-79F404451CA2}"/>
    <cellStyle name="Título 4 2 31" xfId="24613" xr:uid="{84DE750B-2AB7-4BA8-911A-5B50AA4A909C}"/>
    <cellStyle name="Título 4 2 31 2" xfId="24614" xr:uid="{3A3AFBB6-E135-4F6E-9D20-6B27567B41E4}"/>
    <cellStyle name="Título 4 2 32" xfId="24615" xr:uid="{C01D3E28-F63E-4085-B2CF-C61069EF6781}"/>
    <cellStyle name="Título 4 2 32 2" xfId="24616" xr:uid="{6220995C-4C00-496D-AB58-68EF756D67A2}"/>
    <cellStyle name="Título 4 2 33" xfId="24617" xr:uid="{6235AFEF-7D00-45C6-99B8-F13A415BD131}"/>
    <cellStyle name="Título 4 2 33 2" xfId="24618" xr:uid="{09A9BE57-E4B5-408E-A7B2-BA82C257DA2B}"/>
    <cellStyle name="Título 4 2 34" xfId="24619" xr:uid="{2B88DC30-3C27-4605-BAE6-05E71D612AA9}"/>
    <cellStyle name="Título 4 2 34 2" xfId="24620" xr:uid="{2D2A96E3-35CB-4945-BA1E-1FDD18DE3F55}"/>
    <cellStyle name="Título 4 2 35" xfId="24621" xr:uid="{1837938B-75DA-4642-9EA0-59DF2093419E}"/>
    <cellStyle name="Título 4 2 4" xfId="24622" xr:uid="{BBAE4EC3-4F70-4D71-B93C-85AA58797B68}"/>
    <cellStyle name="Título 4 2 4 2" xfId="24623" xr:uid="{0A752BBA-9F39-4114-A7E8-7EB810AE0FE3}"/>
    <cellStyle name="Título 4 2 5" xfId="24624" xr:uid="{EAD2BBEC-6703-4565-8BD9-71EE89813FDD}"/>
    <cellStyle name="Título 4 2 5 2" xfId="24625" xr:uid="{D5125642-196C-41AA-92B2-25B27554CF5A}"/>
    <cellStyle name="Título 4 2 6" xfId="24626" xr:uid="{481A45DA-2B7F-4D6A-B878-A8CBE34D3F18}"/>
    <cellStyle name="Título 4 2 6 2" xfId="24627" xr:uid="{FC01F30F-95DD-443A-AEA8-BE3E6077968D}"/>
    <cellStyle name="Título 4 2 7" xfId="24628" xr:uid="{2494063D-E593-47EB-AF90-30D5537DC9E6}"/>
    <cellStyle name="Título 4 2 7 2" xfId="24629" xr:uid="{D6DE8E2B-57FB-47CD-B1D4-C67780555281}"/>
    <cellStyle name="Título 4 2 8" xfId="24630" xr:uid="{60A84AAB-C04C-4E8B-BC91-05F5F18E8CDE}"/>
    <cellStyle name="Título 4 2 8 2" xfId="24631" xr:uid="{B4FFA6D3-4E7C-4724-81DA-0EB447B5D647}"/>
    <cellStyle name="Título 4 2 9" xfId="24632" xr:uid="{F98BB1D7-2FFF-4187-B32A-637F15066F68}"/>
    <cellStyle name="Título 4 2 9 2" xfId="24633" xr:uid="{BE755C2F-894A-4853-8107-5C2FE069CAB2}"/>
    <cellStyle name="Título 4 20" xfId="24634" xr:uid="{D7512D34-866F-4FA9-991D-2044A0A7FF42}"/>
    <cellStyle name="Título 4 20 2" xfId="24635" xr:uid="{1801D2B8-3497-47D8-BF93-9C8CC193DFA2}"/>
    <cellStyle name="Título 4 21" xfId="24636" xr:uid="{2ADE6745-24D4-46D8-A411-7B605054334C}"/>
    <cellStyle name="Título 4 21 2" xfId="24637" xr:uid="{E5F1A96D-9450-47A7-850C-001ECCC4368C}"/>
    <cellStyle name="Título 4 22" xfId="24638" xr:uid="{B29C093C-1723-4078-90D5-6406BCEF33EA}"/>
    <cellStyle name="Título 4 22 2" xfId="24639" xr:uid="{A8568991-AFDC-43AA-8E06-3967092B50FA}"/>
    <cellStyle name="Título 4 23" xfId="24640" xr:uid="{ECD33162-E97C-447F-A010-3758FD8737A9}"/>
    <cellStyle name="Título 4 23 2" xfId="24641" xr:uid="{30911745-8830-47AF-BFDB-FB477DFC4E67}"/>
    <cellStyle name="Título 4 24" xfId="24642" xr:uid="{BBE9448D-C5FE-40AC-9313-EA15334521B2}"/>
    <cellStyle name="Título 4 24 2" xfId="24643" xr:uid="{1D0429BA-25F7-4F56-8CD3-50CFA164CC4E}"/>
    <cellStyle name="Título 4 25" xfId="24644" xr:uid="{D73CF832-A33E-4E60-B108-53D661DC5F26}"/>
    <cellStyle name="Título 4 25 2" xfId="24645" xr:uid="{6E19449A-5F27-42E3-9347-390014F5B9CA}"/>
    <cellStyle name="Título 4 26" xfId="24646" xr:uid="{326FAE4F-A985-423A-8B15-EDBE55368EC0}"/>
    <cellStyle name="Título 4 26 2" xfId="24647" xr:uid="{2E1D5F2F-8222-4526-B805-1F03488D88DA}"/>
    <cellStyle name="Título 4 27" xfId="24648" xr:uid="{DC681972-4246-4477-832F-D7B2F9489926}"/>
    <cellStyle name="Título 4 27 2" xfId="24649" xr:uid="{1BD6E5C5-E68C-4644-AD94-800F29290909}"/>
    <cellStyle name="Título 4 28" xfId="24650" xr:uid="{6E9D0362-DFB3-45FB-B83C-88F004C0D90B}"/>
    <cellStyle name="Título 4 28 2" xfId="24651" xr:uid="{FD65EF8C-CB48-4B3D-AEE7-DDBB9C5D1D7C}"/>
    <cellStyle name="Título 4 29" xfId="24652" xr:uid="{807AE8A8-8A7C-453D-94E8-71D893BB4236}"/>
    <cellStyle name="Título 4 29 2" xfId="24653" xr:uid="{21B7F0B9-31D0-4490-929B-3E127C699B27}"/>
    <cellStyle name="Título 4 3" xfId="24654" xr:uid="{D52E8568-1CC0-4052-8BC4-F0AB6D6802FE}"/>
    <cellStyle name="Título 4 3 2" xfId="24655" xr:uid="{2EBA89F5-F95F-4CB5-94B5-37FC1D3BAAEE}"/>
    <cellStyle name="Título 4 3 3" xfId="24656" xr:uid="{EDF9D585-79F4-4150-A62A-C64D44E9C8ED}"/>
    <cellStyle name="Título 4 3 4" xfId="24657" xr:uid="{03AF3EFE-DFCF-4C30-9CFF-938FA9B6C4AD}"/>
    <cellStyle name="Título 4 30" xfId="24658" xr:uid="{21F7DB18-78D4-47E5-A3C8-ADE9CA95E3C9}"/>
    <cellStyle name="Título 4 30 2" xfId="24659" xr:uid="{3B4B3AF3-3DD1-41EB-BDA7-A0D522B8A679}"/>
    <cellStyle name="Título 4 31" xfId="24660" xr:uid="{A1AFF83F-D722-4BBB-889B-3F1A34357666}"/>
    <cellStyle name="Título 4 31 2" xfId="24661" xr:uid="{2227C974-1702-44B3-9EA0-721E82CE2A8D}"/>
    <cellStyle name="Título 4 32" xfId="24662" xr:uid="{0A9411E6-C98E-496E-AACE-30D4A3E70959}"/>
    <cellStyle name="Título 4 32 2" xfId="24663" xr:uid="{7C321C8F-2032-4007-9E3A-4C06DF35E9BF}"/>
    <cellStyle name="Título 4 33" xfId="24664" xr:uid="{85298586-6EA2-451D-A4AE-90CDA05797CA}"/>
    <cellStyle name="Título 4 33 2" xfId="24665" xr:uid="{4767EDE3-95F4-41A7-9FF6-F8B460D93F73}"/>
    <cellStyle name="Título 4 34" xfId="24666" xr:uid="{78CAC42F-E572-40DE-8C5F-584593DEFEB2}"/>
    <cellStyle name="Título 4 34 2" xfId="24667" xr:uid="{1DFDC9A4-6F34-44E3-AD1D-E1694E57AF5C}"/>
    <cellStyle name="Título 4 35" xfId="24668" xr:uid="{56D3AADE-8F59-4E14-8B12-C00B7C27CC4F}"/>
    <cellStyle name="Título 4 35 2" xfId="24669" xr:uid="{FC8C0D96-7CA3-44A6-90F3-B852EA53B36F}"/>
    <cellStyle name="Título 4 4" xfId="24670" xr:uid="{A7F81379-03E5-40F8-9BD2-EC0B10645C6B}"/>
    <cellStyle name="Título 4 4 2" xfId="24671" xr:uid="{99711452-3D77-45C8-9D18-ED0A340D9667}"/>
    <cellStyle name="Título 4 4 3" xfId="24672" xr:uid="{63BCD314-82F8-4B07-9642-CC1650B5A977}"/>
    <cellStyle name="Título 4 4 4" xfId="24673" xr:uid="{32402567-DA73-4ACB-B163-244A197E7828}"/>
    <cellStyle name="Título 4 5" xfId="24674" xr:uid="{430B7A4B-E6F8-4407-8C3A-B3AFF93C0C02}"/>
    <cellStyle name="Título 4 5 2" xfId="24675" xr:uid="{78113423-8117-4B96-AD13-2E82FC742950}"/>
    <cellStyle name="Título 4 5 3" xfId="24676" xr:uid="{4B78D6F7-CDEC-4129-A552-0BAF6EC1E4F9}"/>
    <cellStyle name="Título 4 5 4" xfId="24677" xr:uid="{0B977BBC-9F6C-4F3B-9BC6-B6F7B0546928}"/>
    <cellStyle name="Título 4 6" xfId="24678" xr:uid="{BE0C349A-2A6C-415B-91D0-26BE41DB5F8D}"/>
    <cellStyle name="Título 4 6 2" xfId="24679" xr:uid="{7B08D3E8-32B4-40B9-BC4B-BBDB38E4F155}"/>
    <cellStyle name="Título 4 6 3" xfId="24680" xr:uid="{6044CB7B-C8E9-4A68-8B18-6B6804F0C766}"/>
    <cellStyle name="Título 4 6 4" xfId="24681" xr:uid="{FE80BD24-1ECE-4FCE-996E-0473A8B64DFC}"/>
    <cellStyle name="Título 4 7" xfId="24682" xr:uid="{A554748E-894E-4303-839A-B35AFA5A19B9}"/>
    <cellStyle name="Título 4 7 2" xfId="24683" xr:uid="{4EA39553-8C6C-4D99-9837-C9AF66EF8341}"/>
    <cellStyle name="Título 4 7 3" xfId="24684" xr:uid="{3F3772D8-2AEB-4D16-A282-7CA64FC17B2C}"/>
    <cellStyle name="Título 4 7 4" xfId="24685" xr:uid="{0E861ED9-CA41-43F6-A5D2-223D99DC55DB}"/>
    <cellStyle name="Título 4 8" xfId="24686" xr:uid="{808D9DDF-9BB0-4475-A135-4FE2CE84C4CE}"/>
    <cellStyle name="Título 4 8 2" xfId="24687" xr:uid="{EC1BA0DF-73B3-470F-87D6-00F99C7C0DAB}"/>
    <cellStyle name="Título 4 8 3" xfId="24688" xr:uid="{C280A9D2-9883-4187-8FCB-BD21457B2B03}"/>
    <cellStyle name="Título 4 8 4" xfId="24689" xr:uid="{034DE371-CF3B-4134-B694-BA65AAD15C93}"/>
    <cellStyle name="Título 4 8 5" xfId="26540" xr:uid="{9786CCD5-2A2C-4776-88FD-59B8B5C183F4}"/>
    <cellStyle name="Título 4 9" xfId="24690" xr:uid="{48992252-4517-446A-8AA1-05B1EE8D516D}"/>
    <cellStyle name="Título 4 9 2" xfId="24691" xr:uid="{25D3D12B-296F-418C-8C82-D3F888FB276F}"/>
    <cellStyle name="Título 4 9 3" xfId="24692" xr:uid="{290CF4D5-DBE6-4F4D-B6C4-CC09E9C70F1F}"/>
    <cellStyle name="Título 4 9 4" xfId="24693" xr:uid="{979FEE51-D20F-4C4A-900E-9AB31648FDC6}"/>
    <cellStyle name="TITULO 5" xfId="24694" xr:uid="{75F59D07-E1D5-4DA5-9951-F8249CD40515}"/>
    <cellStyle name="Título 5" xfId="24695" xr:uid="{9ED7E5D7-6BC1-4F98-9811-8247A05C04E7}"/>
    <cellStyle name="Título 5 10" xfId="24696" xr:uid="{7FEC8F7D-741C-4E78-832B-5E825DD51E53}"/>
    <cellStyle name="Título 5 10 2" xfId="24697" xr:uid="{3FBC1BF5-744D-412D-A948-22F03132DBFA}"/>
    <cellStyle name="Título 5 11" xfId="24698" xr:uid="{21B98408-15D0-4099-A37D-E15D390995EA}"/>
    <cellStyle name="Título 5 11 2" xfId="24699" xr:uid="{66479F85-74F0-4359-A5A3-D13205609130}"/>
    <cellStyle name="Título 5 12" xfId="24700" xr:uid="{BAF7D5BE-A82B-4D24-8238-46F5C40A9178}"/>
    <cellStyle name="Título 5 12 2" xfId="24701" xr:uid="{2D2F7FC8-9255-4E82-9556-0047650C9114}"/>
    <cellStyle name="Título 5 13" xfId="24702" xr:uid="{74D4E241-2B11-4CC9-9147-373F8886F942}"/>
    <cellStyle name="Título 5 13 2" xfId="24703" xr:uid="{76B1F14E-1CDC-40E9-B645-168C5E921CF1}"/>
    <cellStyle name="Título 5 14" xfId="24704" xr:uid="{93D299AC-BE95-4822-BB2E-31149C1F9CAB}"/>
    <cellStyle name="Título 5 14 2" xfId="24705" xr:uid="{492A9656-14A6-4ECD-AC37-CEC1163C2C31}"/>
    <cellStyle name="Título 5 15" xfId="24706" xr:uid="{10B478D1-F601-4D0C-BD2B-144235566D84}"/>
    <cellStyle name="Título 5 15 2" xfId="24707" xr:uid="{CCEEC8A1-C179-4100-9A10-EA0F497B8059}"/>
    <cellStyle name="Título 5 16" xfId="24708" xr:uid="{CF3A25F9-D09A-4CBC-B8B0-846C5F2D93A8}"/>
    <cellStyle name="Título 5 16 2" xfId="24709" xr:uid="{56A91F35-244C-4067-81A0-7E6EC6F4C9E7}"/>
    <cellStyle name="Título 5 17" xfId="24710" xr:uid="{6EB39F24-395D-4DC1-8375-BE98E8F8DDB3}"/>
    <cellStyle name="Título 5 17 2" xfId="24711" xr:uid="{B73F10F4-2275-4C0E-8869-F8E815653C45}"/>
    <cellStyle name="Título 5 18" xfId="24712" xr:uid="{AAA91622-D286-4EA8-83A4-B1C58163C207}"/>
    <cellStyle name="Título 5 18 2" xfId="24713" xr:uid="{6725A957-198E-4FF8-83F6-0394BFA440DF}"/>
    <cellStyle name="Título 5 19" xfId="24714" xr:uid="{C8E0BC0E-0B61-4A86-A21C-E4DE8782DB5D}"/>
    <cellStyle name="Título 5 19 2" xfId="24715" xr:uid="{97DA9EE7-2C36-4002-9885-C516682C45BE}"/>
    <cellStyle name="Título 5 2" xfId="24716" xr:uid="{5BEF0188-455B-47AC-8D9D-29F8B791300B}"/>
    <cellStyle name="Título 5 2 2" xfId="24717" xr:uid="{869D437F-4F7B-4BDB-8483-DECEC7BAFD9B}"/>
    <cellStyle name="Título 5 2 2 2" xfId="24718" xr:uid="{AEDC5EEB-BB87-4A3C-AF14-E92A2EF021E4}"/>
    <cellStyle name="Título 5 2 2 3" xfId="24719" xr:uid="{5EFAECE5-B174-4CF9-8932-61E09F6C3E53}"/>
    <cellStyle name="Título 5 2 3" xfId="24720" xr:uid="{94B1ABF2-9494-4142-98A8-238DC8357742}"/>
    <cellStyle name="Título 5 2 4" xfId="24721" xr:uid="{712B5E8D-A497-4093-BDA1-A6A307D6DC4C}"/>
    <cellStyle name="Título 5 2 5" xfId="24722" xr:uid="{79289B3C-6AC0-4137-8043-B58FAC5064F4}"/>
    <cellStyle name="Título 5 20" xfId="24723" xr:uid="{E8CE612E-E9F2-4024-9631-4139ED28CF7B}"/>
    <cellStyle name="Título 5 20 2" xfId="24724" xr:uid="{ADD5B0CA-5CB5-4315-9BA3-8C3C1192D84B}"/>
    <cellStyle name="Título 5 21" xfId="24725" xr:uid="{DA9DC91B-159F-4A4E-872A-0C73A2A26F13}"/>
    <cellStyle name="Título 5 21 2" xfId="24726" xr:uid="{13C8CF50-E2A4-49BD-B914-95CB12CD6448}"/>
    <cellStyle name="Título 5 22" xfId="24727" xr:uid="{433DFAE5-B7CD-44DE-9CDB-CC89B95A5E7C}"/>
    <cellStyle name="Título 5 22 2" xfId="24728" xr:uid="{302DBCE9-918C-4D9C-84DD-63EDCEB93F53}"/>
    <cellStyle name="Título 5 23" xfId="24729" xr:uid="{564AE0A6-EF2B-4C56-891B-86F91DA3725A}"/>
    <cellStyle name="Título 5 23 2" xfId="24730" xr:uid="{562A2DCD-366C-40F5-B72E-F07D872A5E24}"/>
    <cellStyle name="Título 5 24" xfId="24731" xr:uid="{031FC9B4-8C59-46D5-9A8E-7C9F96DAAC74}"/>
    <cellStyle name="Título 5 24 2" xfId="24732" xr:uid="{32379720-A2C7-4903-BD74-44C467BB1698}"/>
    <cellStyle name="Título 5 25" xfId="24733" xr:uid="{FA1DBD88-AF1B-494E-8AB9-2718453BBEC3}"/>
    <cellStyle name="Título 5 25 2" xfId="24734" xr:uid="{1A3ABC5F-83AB-4F66-B9FA-4F6DEC4A73DC}"/>
    <cellStyle name="Título 5 26" xfId="24735" xr:uid="{A9308B73-C5FE-4F16-B11D-4D00D52341BF}"/>
    <cellStyle name="Título 5 26 2" xfId="24736" xr:uid="{8E7069ED-3212-4038-B4CB-3DEB66A2A683}"/>
    <cellStyle name="Título 5 27" xfId="24737" xr:uid="{F0D3458F-4E1B-4315-95C8-C4D04218493A}"/>
    <cellStyle name="Título 5 27 2" xfId="24738" xr:uid="{82B81201-782B-4AE4-8EE2-88C045B6456E}"/>
    <cellStyle name="Título 5 28" xfId="24739" xr:uid="{FDE39A4C-A335-45D3-B1DD-272F948E1929}"/>
    <cellStyle name="Título 5 28 2" xfId="24740" xr:uid="{01FCF818-3A77-447D-90FB-AFF1BBEF31A4}"/>
    <cellStyle name="Título 5 29" xfId="24741" xr:uid="{ECF8C4E0-863B-403A-A2B8-9721709FD8F4}"/>
    <cellStyle name="Título 5 29 2" xfId="24742" xr:uid="{CA241018-0BCD-4579-8EFE-CDC6F58F3534}"/>
    <cellStyle name="Título 5 3" xfId="24743" xr:uid="{9539204E-4E69-4E4C-9900-4B4D9EB5B4E7}"/>
    <cellStyle name="Título 5 3 2" xfId="24744" xr:uid="{DF3242BB-F030-454C-80CB-35B871AB21A5}"/>
    <cellStyle name="Título 5 30" xfId="24745" xr:uid="{808F856F-E4CB-4282-A2D2-FF53074259E8}"/>
    <cellStyle name="Título 5 30 2" xfId="24746" xr:uid="{CC5BC7B4-DADC-40CF-87C0-C27E7E074A51}"/>
    <cellStyle name="Título 5 31" xfId="24747" xr:uid="{7ECF2EFA-593F-4516-9556-0A5E370B8720}"/>
    <cellStyle name="Título 5 31 2" xfId="24748" xr:uid="{2B0DF06F-11A7-44ED-A91E-4D6AAC2ECD5F}"/>
    <cellStyle name="Título 5 32" xfId="24749" xr:uid="{810EBD7D-FC70-459E-A674-DB003937EDB1}"/>
    <cellStyle name="Título 5 32 2" xfId="24750" xr:uid="{05077928-7D8B-4259-8235-8C54DDAE6654}"/>
    <cellStyle name="Título 5 33" xfId="24751" xr:uid="{1E11BAA7-701A-45B7-8A73-408116F0DFEC}"/>
    <cellStyle name="Título 5 33 2" xfId="24752" xr:uid="{410F0564-141A-4C96-90F3-20BF9EF25551}"/>
    <cellStyle name="Título 5 34" xfId="24753" xr:uid="{502E4213-3630-4FF9-B036-FF0268A99E7E}"/>
    <cellStyle name="Título 5 34 2" xfId="24754" xr:uid="{4589373A-E382-4484-9EF9-0FD714016D9C}"/>
    <cellStyle name="Título 5 35" xfId="24755" xr:uid="{2FE34BEF-6914-460A-A5B8-401BEA23F0CA}"/>
    <cellStyle name="Título 5 4" xfId="24756" xr:uid="{23930904-0FFA-4624-A72C-0AE117676167}"/>
    <cellStyle name="Título 5 4 2" xfId="24757" xr:uid="{8D9CEC77-BC19-44C9-9DAD-15296DA17F3D}"/>
    <cellStyle name="Título 5 5" xfId="24758" xr:uid="{E9E308F0-F43E-4F18-80AC-9482ACBF7963}"/>
    <cellStyle name="Título 5 5 2" xfId="24759" xr:uid="{5B7A423E-7E99-4E1F-A7AE-D4375B53618E}"/>
    <cellStyle name="Título 5 6" xfId="24760" xr:uid="{A4F51C0E-B7AA-4D95-BC31-CEB6CA0784D7}"/>
    <cellStyle name="Título 5 6 2" xfId="24761" xr:uid="{88BB27EB-4F80-4594-A27F-F984345404C7}"/>
    <cellStyle name="Título 5 7" xfId="24762" xr:uid="{B49773BA-69FD-43B7-BBB9-403BE0A1A07D}"/>
    <cellStyle name="Título 5 7 2" xfId="24763" xr:uid="{FFC8BAE5-C11E-41F6-8589-0CBC9FD6EDF5}"/>
    <cellStyle name="Título 5 8" xfId="24764" xr:uid="{7EB65D80-DD23-4105-B47D-8EAA58681A18}"/>
    <cellStyle name="Título 5 8 2" xfId="24765" xr:uid="{A3B747E4-4B85-41F8-93DB-C7AD3336377C}"/>
    <cellStyle name="Título 5 9" xfId="24766" xr:uid="{A227CF41-DA1C-410A-9210-4034541945E4}"/>
    <cellStyle name="Título 5 9 2" xfId="24767" xr:uid="{6D0EFB53-899C-4A34-A1D8-CB55E9BADF51}"/>
    <cellStyle name="TITULO 6" xfId="24768" xr:uid="{F440B014-9EA0-4840-BD8D-745D75366567}"/>
    <cellStyle name="Título 6" xfId="24769" xr:uid="{13D0A6E8-993E-4811-85DD-2ED6A1E51494}"/>
    <cellStyle name="Título 6 2" xfId="24770" xr:uid="{5D802FDB-C40C-4846-A222-D4D6E3C8B244}"/>
    <cellStyle name="Título 6 3" xfId="24771" xr:uid="{C723EDA2-979D-4AA5-8FCA-3535ABFF7A64}"/>
    <cellStyle name="Título 6 4" xfId="24772" xr:uid="{D001B1C7-BC14-46B6-8099-AA8E02A18D0A}"/>
    <cellStyle name="Título 7" xfId="24773" xr:uid="{C8E56456-6E81-4EA4-913C-3781A13903FF}"/>
    <cellStyle name="Título 7 2" xfId="24774" xr:uid="{FD6FB3A7-50D3-4A48-B91E-3AC672E14B7D}"/>
    <cellStyle name="Título 7 3" xfId="24775" xr:uid="{1A514114-C3FC-4D50-BBE1-6F66F7F5C374}"/>
    <cellStyle name="Título 7 4" xfId="24776" xr:uid="{DB29BF4A-A980-4D74-B0D4-CCD9AAE5A4F9}"/>
    <cellStyle name="Título 8" xfId="24777" xr:uid="{D518A5F0-C008-4341-922F-ADD9C78A46A5}"/>
    <cellStyle name="Título 8 2" xfId="24778" xr:uid="{EB30D730-39A1-449B-BB5A-D2DF5EA76147}"/>
    <cellStyle name="Título 8 3" xfId="24779" xr:uid="{94B89FEE-ECC3-45A0-9A1F-A90416BC24CA}"/>
    <cellStyle name="Título 8 4" xfId="24780" xr:uid="{202349B2-3734-491B-B917-68268BD2B6DE}"/>
    <cellStyle name="Título 9" xfId="24781" xr:uid="{F0A98180-6A12-4E3C-97AB-8CA334CCD944}"/>
    <cellStyle name="Título 9 2" xfId="24782" xr:uid="{80E4A71E-2513-419A-A20B-4324F1031F55}"/>
    <cellStyle name="Título 9 3" xfId="24783" xr:uid="{EED06D86-BEA3-45DB-A2F4-DA4064761449}"/>
    <cellStyle name="Título 9 4" xfId="24784" xr:uid="{9A1B0224-230B-4196-9B49-C25D7A42ACB8}"/>
    <cellStyle name="Título de hoja" xfId="24785" xr:uid="{A416AD86-1092-4C06-9657-8AD4B1786D85}"/>
    <cellStyle name="Titulo1" xfId="24786" xr:uid="{AF3E401B-5035-41E1-A894-E5652C89C3F7}"/>
    <cellStyle name="Titulo1 2" xfId="24787" xr:uid="{EAC3384D-86D7-4892-962F-29E29912D2B7}"/>
    <cellStyle name="Titulo2" xfId="24788" xr:uid="{5933E325-D84D-452E-B354-C273495CA756}"/>
    <cellStyle name="Titulo2 2" xfId="24789" xr:uid="{D27CB35A-4A47-4599-ABB3-FCFE37ECA7DF}"/>
    <cellStyle name="Total 10" xfId="24790" xr:uid="{650366CE-AFBA-4B4D-883F-85ACB75D80AF}"/>
    <cellStyle name="Total 10 10" xfId="24791" xr:uid="{984012A6-B421-4C7E-885E-339A0B2A784C}"/>
    <cellStyle name="Total 10 11" xfId="24792" xr:uid="{9471233D-36AE-40EF-BA1D-A9AA36A59BBE}"/>
    <cellStyle name="Total 10 12" xfId="24793" xr:uid="{5ED2B03A-2649-4295-8A3C-23B9ED902350}"/>
    <cellStyle name="Total 10 13" xfId="24794" xr:uid="{10F10F6B-5D66-41D9-8B24-44F1720F66F5}"/>
    <cellStyle name="Total 10 14" xfId="24795" xr:uid="{94CF153F-0DFD-4328-8230-5B038EE40247}"/>
    <cellStyle name="Total 10 15" xfId="24796" xr:uid="{E9B92C36-45A8-4E27-8659-17D9CBFBBC45}"/>
    <cellStyle name="Total 10 16" xfId="24797" xr:uid="{35F7085F-C56A-421C-A28A-6DFCF23FA961}"/>
    <cellStyle name="Total 10 17" xfId="24798" xr:uid="{D8632D60-561E-42FF-95B7-6FEEEC580A74}"/>
    <cellStyle name="Total 10 18" xfId="24799" xr:uid="{79D797A7-9535-4431-9977-5230D266FD78}"/>
    <cellStyle name="Total 10 19" xfId="24800" xr:uid="{5C42E18F-DA9C-4577-96D7-401DDD31A488}"/>
    <cellStyle name="Total 10 2" xfId="24801" xr:uid="{BE2B5696-14C2-4ECF-B059-6C38713FDA1A}"/>
    <cellStyle name="Total 10 20" xfId="24802" xr:uid="{17F50742-23AF-40AB-B978-0306C835F425}"/>
    <cellStyle name="Total 10 3" xfId="24803" xr:uid="{BDCA04D5-00FC-4648-8A50-761DB7E0A01C}"/>
    <cellStyle name="Total 10 4" xfId="24804" xr:uid="{DEAB5E1B-11B6-4F52-9E80-77BAF5E2C9CF}"/>
    <cellStyle name="Total 10 5" xfId="24805" xr:uid="{2C58B2CC-A5B2-45E7-B8B4-928467FD1691}"/>
    <cellStyle name="Total 10 6" xfId="24806" xr:uid="{F92B666B-A9B5-428E-A5BE-F1DFDBD9FB84}"/>
    <cellStyle name="Total 10 7" xfId="24807" xr:uid="{4B516A59-2998-42EA-881A-A27626FCE052}"/>
    <cellStyle name="Total 10 8" xfId="24808" xr:uid="{D603EA85-6A65-4EAF-8DBE-381BA8052724}"/>
    <cellStyle name="Total 10 9" xfId="24809" xr:uid="{2D70206E-9F3E-4B4D-AC7B-51431B0853F0}"/>
    <cellStyle name="Total 11" xfId="24810" xr:uid="{B7490C7F-4DBB-4FAE-B31C-6F3CAD345F64}"/>
    <cellStyle name="Total 11 10" xfId="24811" xr:uid="{C3BC44A2-16E5-459B-A739-0558CEF8ECCE}"/>
    <cellStyle name="Total 11 11" xfId="24812" xr:uid="{33DC4B9F-6224-47C6-8C03-771E3AF8832F}"/>
    <cellStyle name="Total 11 12" xfId="24813" xr:uid="{F3BB7DE4-B905-4D96-9D5F-513562D5E55D}"/>
    <cellStyle name="Total 11 13" xfId="24814" xr:uid="{5831CE37-6D13-4883-81BE-3524A9742D00}"/>
    <cellStyle name="Total 11 14" xfId="24815" xr:uid="{565BC092-CCA1-47B2-921F-EA3CC2B16E8D}"/>
    <cellStyle name="Total 11 15" xfId="24816" xr:uid="{DBB06DEB-6735-41C6-A0BC-A9BE1DBA804B}"/>
    <cellStyle name="Total 11 16" xfId="24817" xr:uid="{CB06147A-176A-4596-A537-D01B99D7AC2C}"/>
    <cellStyle name="Total 11 17" xfId="24818" xr:uid="{222E7507-F915-4974-8908-9B8407646736}"/>
    <cellStyle name="Total 11 18" xfId="24819" xr:uid="{7E190A74-C9D1-4DFB-AA01-B7A5AA4581F4}"/>
    <cellStyle name="Total 11 19" xfId="24820" xr:uid="{D39E7397-8D2A-4A46-97C9-BAAF7935F414}"/>
    <cellStyle name="Total 11 2" xfId="24821" xr:uid="{CF0A7826-4234-4011-A327-5150A7C1A7E4}"/>
    <cellStyle name="Total 11 20" xfId="24822" xr:uid="{E340148F-57C5-4FB9-A850-0EF07344C864}"/>
    <cellStyle name="Total 11 3" xfId="24823" xr:uid="{1B38EABF-8699-499A-8DAB-4F521FF5A9D1}"/>
    <cellStyle name="Total 11 4" xfId="24824" xr:uid="{07E7B5BF-F014-40D2-A695-6729FE0248C4}"/>
    <cellStyle name="Total 11 5" xfId="24825" xr:uid="{C80651D0-E13E-4745-A3BA-D6AA0AEEEC04}"/>
    <cellStyle name="Total 11 6" xfId="24826" xr:uid="{7F385043-F88C-408A-B172-349BB2C43B8B}"/>
    <cellStyle name="Total 11 7" xfId="24827" xr:uid="{EAD4B5C8-DF0C-4F11-8B4F-A671D35CE727}"/>
    <cellStyle name="Total 11 8" xfId="24828" xr:uid="{161FED25-92A2-4FF0-AF5B-2BEA9166E898}"/>
    <cellStyle name="Total 11 9" xfId="24829" xr:uid="{88B39BAE-4CC4-4D5A-8CCC-01992376E2E0}"/>
    <cellStyle name="Total 12" xfId="24830" xr:uid="{921B05BA-9463-40BD-B089-9FF81C16A3A8}"/>
    <cellStyle name="Total 12 10" xfId="24831" xr:uid="{77F65932-426E-4F1C-897A-0DD1648A9D34}"/>
    <cellStyle name="Total 12 11" xfId="24832" xr:uid="{298E8FF7-23A5-402A-B592-EE5FDF050AAB}"/>
    <cellStyle name="Total 12 12" xfId="24833" xr:uid="{836AA389-446F-4CD4-9984-E9AEBB14406C}"/>
    <cellStyle name="Total 12 13" xfId="24834" xr:uid="{F1393756-3701-4670-9C56-3C36B1A5A68E}"/>
    <cellStyle name="Total 12 14" xfId="24835" xr:uid="{6F2852E2-5308-4ADE-8B2E-6DB07407F4EA}"/>
    <cellStyle name="Total 12 15" xfId="24836" xr:uid="{9A81DE11-5170-4ADD-8BAF-6F06A9B000FF}"/>
    <cellStyle name="Total 12 16" xfId="24837" xr:uid="{9DF4A1CE-FA61-499C-A764-B4B048F719B2}"/>
    <cellStyle name="Total 12 17" xfId="24838" xr:uid="{8775EC1C-6620-4DF5-941F-B05D3FA905B0}"/>
    <cellStyle name="Total 12 18" xfId="24839" xr:uid="{3EA17EC2-02F8-43AC-BADE-E2635772E8F9}"/>
    <cellStyle name="Total 12 19" xfId="24840" xr:uid="{32C66438-391C-4A08-9EBE-21A8770A6791}"/>
    <cellStyle name="Total 12 2" xfId="24841" xr:uid="{96841EF3-7FE8-4302-9710-F082C048DDF8}"/>
    <cellStyle name="Total 12 20" xfId="24842" xr:uid="{68F0D317-6813-4957-B641-5593B7BB3110}"/>
    <cellStyle name="Total 12 3" xfId="24843" xr:uid="{41B31C7E-A39F-4C12-9B1B-E4FEA6CEAD68}"/>
    <cellStyle name="Total 12 4" xfId="24844" xr:uid="{91ED1FD3-9036-4234-8834-9379CCBF31FD}"/>
    <cellStyle name="Total 12 5" xfId="24845" xr:uid="{EE3F05F1-E32E-4A70-8379-1EDE73EB52DC}"/>
    <cellStyle name="Total 12 6" xfId="24846" xr:uid="{132F134D-B5D9-41F1-A117-C28421FA7FB2}"/>
    <cellStyle name="Total 12 7" xfId="24847" xr:uid="{36F008D5-E480-495A-A63E-021860BD75B8}"/>
    <cellStyle name="Total 12 8" xfId="24848" xr:uid="{5D58E3FF-24FE-42C4-B976-2DF3A4A906A2}"/>
    <cellStyle name="Total 12 9" xfId="24849" xr:uid="{74FF955D-2206-4208-BBB3-865965060BCE}"/>
    <cellStyle name="Total 13" xfId="24850" xr:uid="{2814B495-2BDD-4345-AFC9-EF086D32C1E2}"/>
    <cellStyle name="Total 13 10" xfId="24851" xr:uid="{94E921C3-9E26-4350-A415-D3A50A4F883C}"/>
    <cellStyle name="Total 13 11" xfId="24852" xr:uid="{7A723DF7-8015-4F36-9EEA-09E3F6799836}"/>
    <cellStyle name="Total 13 12" xfId="24853" xr:uid="{901A3AF4-D918-4998-B616-9D168AB6DE04}"/>
    <cellStyle name="Total 13 13" xfId="24854" xr:uid="{2F2697D2-FFD4-4B37-BD50-3267B82CBC61}"/>
    <cellStyle name="Total 13 14" xfId="24855" xr:uid="{85AC9A68-6977-447C-93E0-510DE4FD6748}"/>
    <cellStyle name="Total 13 15" xfId="24856" xr:uid="{A88DDCC1-BDFA-44B6-8CD8-38421BB10BE0}"/>
    <cellStyle name="Total 13 16" xfId="24857" xr:uid="{674C09FC-61E0-4AFD-BC91-8229A8326161}"/>
    <cellStyle name="Total 13 17" xfId="24858" xr:uid="{B8795B9B-FBA0-406B-BDC9-CECAB9C7E154}"/>
    <cellStyle name="Total 13 18" xfId="24859" xr:uid="{000890F7-13D5-4FC0-BB5A-BFA4273147C4}"/>
    <cellStyle name="Total 13 2" xfId="24860" xr:uid="{F18D06B2-A45A-46FB-AC1B-A02BB74A5668}"/>
    <cellStyle name="Total 13 3" xfId="24861" xr:uid="{6E9C7CD1-A0E7-4142-BCA6-68172F6BE06D}"/>
    <cellStyle name="Total 13 4" xfId="24862" xr:uid="{20B3B409-F4A0-4B49-BEB4-7AB3225856AF}"/>
    <cellStyle name="Total 13 5" xfId="24863" xr:uid="{13EB02F2-4487-4221-9B85-CC5A17AAAD9A}"/>
    <cellStyle name="Total 13 6" xfId="24864" xr:uid="{72D9A17D-CE5F-46F7-B7B2-483C68B00428}"/>
    <cellStyle name="Total 13 7" xfId="24865" xr:uid="{A855EE0F-FDD4-4E5E-80D9-367BFD9250B9}"/>
    <cellStyle name="Total 13 8" xfId="24866" xr:uid="{6D2BB81C-92DD-4AA2-8122-B878D59F4FA0}"/>
    <cellStyle name="Total 13 9" xfId="24867" xr:uid="{95A11187-571B-4A21-BB73-5B4344CF0369}"/>
    <cellStyle name="Total 14" xfId="24868" xr:uid="{49D2BD1F-0711-4D58-AAB4-CB8E8B2BE54A}"/>
    <cellStyle name="Total 14 10" xfId="24869" xr:uid="{BAE087A0-0AB0-4A61-9CD9-C3207CB5EFDF}"/>
    <cellStyle name="Total 14 11" xfId="24870" xr:uid="{9F472010-629D-4DF4-88B6-AD59A4571CBC}"/>
    <cellStyle name="Total 14 12" xfId="24871" xr:uid="{1B14E3FE-918B-46EB-8F8E-61EDC333CF99}"/>
    <cellStyle name="Total 14 13" xfId="24872" xr:uid="{BA197C60-3279-4EF8-9701-110B6BD01E82}"/>
    <cellStyle name="Total 14 14" xfId="24873" xr:uid="{639FDC97-9529-4BC5-9FD3-4CA02C2A2D41}"/>
    <cellStyle name="Total 14 15" xfId="24874" xr:uid="{5FB63758-A701-470C-8E9B-C3F80E5A9D4E}"/>
    <cellStyle name="Total 14 16" xfId="24875" xr:uid="{B9FA02C9-1AC2-4C2E-AEAF-AE043148FC98}"/>
    <cellStyle name="Total 14 17" xfId="24876" xr:uid="{88CB5A03-ECF4-4C63-AA5A-2F4F48C9E45F}"/>
    <cellStyle name="Total 14 18" xfId="24877" xr:uid="{40C5B8E5-5F66-4F39-BC98-605DEC164B7F}"/>
    <cellStyle name="Total 14 2" xfId="24878" xr:uid="{14D4F97D-2B0E-4962-A52C-443D67ABA4F0}"/>
    <cellStyle name="Total 14 3" xfId="24879" xr:uid="{F8F06AEB-B516-4D2E-968A-0AD7D8C424C2}"/>
    <cellStyle name="Total 14 4" xfId="24880" xr:uid="{ABBEC793-5D3E-43A8-A4C0-DB6B590AC781}"/>
    <cellStyle name="Total 14 5" xfId="24881" xr:uid="{ED91CD8C-5267-441F-9C63-7DD8302CBB59}"/>
    <cellStyle name="Total 14 6" xfId="24882" xr:uid="{3F5A5CBB-EF75-4F27-8229-FA5F003963DD}"/>
    <cellStyle name="Total 14 7" xfId="24883" xr:uid="{05DF9B21-7326-49E4-830B-10DB143149B2}"/>
    <cellStyle name="Total 14 8" xfId="24884" xr:uid="{FA143A8C-D7E8-4387-B3C9-2F57154C9BDD}"/>
    <cellStyle name="Total 14 9" xfId="24885" xr:uid="{A8F3D09B-FC72-4E46-A682-532720CEE5D6}"/>
    <cellStyle name="Total 15" xfId="24886" xr:uid="{CAB6BFC6-D4AF-47EC-9592-D9BF4C86D940}"/>
    <cellStyle name="Total 15 10" xfId="24887" xr:uid="{AC7F7E12-E79C-4DD9-B3FA-127DCEF1FF7C}"/>
    <cellStyle name="Total 15 11" xfId="24888" xr:uid="{D188761E-8A19-4C43-8F7A-D43302220DB2}"/>
    <cellStyle name="Total 15 12" xfId="24889" xr:uid="{5C19754F-74F6-42D1-A7BF-094A58FEB4A3}"/>
    <cellStyle name="Total 15 13" xfId="24890" xr:uid="{C4A70B66-A3C3-4A13-8E17-27CDEAFCD13B}"/>
    <cellStyle name="Total 15 14" xfId="24891" xr:uid="{CDF6FA48-BDC4-45F3-B9CF-C1EE895D2A70}"/>
    <cellStyle name="Total 15 15" xfId="24892" xr:uid="{3837AFC0-1E18-40D3-B566-FE1AFFD39174}"/>
    <cellStyle name="Total 15 16" xfId="24893" xr:uid="{98061B6F-76C4-40E7-9D54-7F85FBD3C9F0}"/>
    <cellStyle name="Total 15 17" xfId="24894" xr:uid="{821D9C47-9D76-475F-81B1-A98E8559D599}"/>
    <cellStyle name="Total 15 18" xfId="24895" xr:uid="{7E02A929-FFD0-43EC-A854-297B01AD5881}"/>
    <cellStyle name="Total 15 2" xfId="24896" xr:uid="{A419ED7E-1FB3-4463-BE2F-84F2AED6A4AB}"/>
    <cellStyle name="Total 15 3" xfId="24897" xr:uid="{33E6C679-1034-42A4-AE52-015470AFDB12}"/>
    <cellStyle name="Total 15 4" xfId="24898" xr:uid="{67C2BD2D-75DD-4BB2-9EB0-DBCC9C344527}"/>
    <cellStyle name="Total 15 5" xfId="24899" xr:uid="{2CD7451B-1B40-4077-BCD2-276118E25690}"/>
    <cellStyle name="Total 15 6" xfId="24900" xr:uid="{304C0373-A8FC-44D9-9A12-A3F3CCEF7C29}"/>
    <cellStyle name="Total 15 7" xfId="24901" xr:uid="{0F66C7D8-5615-475D-B2E9-17F40B95221B}"/>
    <cellStyle name="Total 15 8" xfId="24902" xr:uid="{471A0C9E-AC91-4AD9-A9FF-85BC4E82EA97}"/>
    <cellStyle name="Total 15 9" xfId="24903" xr:uid="{C6E1F879-52AD-4BB5-9085-1D190835FCBF}"/>
    <cellStyle name="Total 16" xfId="24904" xr:uid="{C8C554A9-2475-4411-A915-C54C92965161}"/>
    <cellStyle name="Total 16 10" xfId="24905" xr:uid="{0DF6C7F2-282D-4FBF-9D2E-D4177F025345}"/>
    <cellStyle name="Total 16 11" xfId="24906" xr:uid="{427A3DDF-4723-44CE-80DF-C01275987A5C}"/>
    <cellStyle name="Total 16 12" xfId="24907" xr:uid="{98A32E9B-E677-4EA8-9B3B-78AEB0E564CA}"/>
    <cellStyle name="Total 16 13" xfId="24908" xr:uid="{E19F1BB5-3232-4D2C-9D21-E27D81C524EB}"/>
    <cellStyle name="Total 16 14" xfId="24909" xr:uid="{B226755E-EC30-4B46-B7F3-E035B0CE3468}"/>
    <cellStyle name="Total 16 15" xfId="24910" xr:uid="{E65D4FF0-21E9-4EB5-936C-CC2FAEF2F158}"/>
    <cellStyle name="Total 16 16" xfId="24911" xr:uid="{10FB227F-CAF8-41A8-9688-E987321BB73D}"/>
    <cellStyle name="Total 16 17" xfId="24912" xr:uid="{29303BF0-0D2B-4228-8BD4-DABA3AEC83FD}"/>
    <cellStyle name="Total 16 18" xfId="24913" xr:uid="{0EA2226D-5351-49D0-8336-525CA75DD408}"/>
    <cellStyle name="Total 16 2" xfId="24914" xr:uid="{D7F311AB-47FE-4B68-938F-A01DA1D0E404}"/>
    <cellStyle name="Total 16 3" xfId="24915" xr:uid="{865FD5B1-7BA1-4827-AA31-3D8F84A677D9}"/>
    <cellStyle name="Total 16 4" xfId="24916" xr:uid="{2C31A332-5C5A-492C-8510-C1BA317B6323}"/>
    <cellStyle name="Total 16 5" xfId="24917" xr:uid="{AADC8563-77A1-40F8-A7A0-F78361A4760A}"/>
    <cellStyle name="Total 16 6" xfId="24918" xr:uid="{51431E84-5755-4D47-BF6D-8305D28D935C}"/>
    <cellStyle name="Total 16 7" xfId="24919" xr:uid="{3D1D814D-0DD0-4E41-AF9D-B48AF9CE7729}"/>
    <cellStyle name="Total 16 8" xfId="24920" xr:uid="{42F28A4D-5BA5-406E-8DDE-E300781ADB7C}"/>
    <cellStyle name="Total 16 9" xfId="24921" xr:uid="{979A6D27-91D1-45A1-8E91-40D97B05778E}"/>
    <cellStyle name="Total 17" xfId="24922" xr:uid="{73A86F07-F530-4473-B21D-74CE6EBD449D}"/>
    <cellStyle name="Total 17 10" xfId="24923" xr:uid="{78DC6FB4-0380-472A-B21D-AB86025E5569}"/>
    <cellStyle name="Total 17 11" xfId="24924" xr:uid="{0DB8E56C-A378-41BA-A48B-3CDC6AB34081}"/>
    <cellStyle name="Total 17 12" xfId="24925" xr:uid="{A32E68B9-F23F-42ED-A824-B3A775ED7D04}"/>
    <cellStyle name="Total 17 13" xfId="24926" xr:uid="{B9266C37-CD2A-450A-AB06-FBB091DE5B95}"/>
    <cellStyle name="Total 17 14" xfId="24927" xr:uid="{D3556019-F63B-4E48-BBD5-B165C8A5A4FA}"/>
    <cellStyle name="Total 17 15" xfId="24928" xr:uid="{4BA9CD52-3215-49FB-BF62-E24C78FEBF81}"/>
    <cellStyle name="Total 17 16" xfId="24929" xr:uid="{348BA73A-9E20-4924-B518-34BFAFA2EEA1}"/>
    <cellStyle name="Total 17 17" xfId="24930" xr:uid="{0F074915-E64E-4227-908F-0F4177FF7950}"/>
    <cellStyle name="Total 17 18" xfId="24931" xr:uid="{0DC3FD27-4017-44DC-8FE3-EECA38E3084C}"/>
    <cellStyle name="Total 17 2" xfId="24932" xr:uid="{D358E691-0130-492A-9F6D-2EFDFE25BB25}"/>
    <cellStyle name="Total 17 3" xfId="24933" xr:uid="{3055F5FC-CF96-4125-8B62-6392B767644B}"/>
    <cellStyle name="Total 17 4" xfId="24934" xr:uid="{DA87C912-2186-4A33-804B-011ACAA012C7}"/>
    <cellStyle name="Total 17 5" xfId="24935" xr:uid="{4EFEAD9D-4885-4EEF-A432-84458DDC0C5D}"/>
    <cellStyle name="Total 17 6" xfId="24936" xr:uid="{BB343830-3A46-4793-A098-6A477F74394A}"/>
    <cellStyle name="Total 17 7" xfId="24937" xr:uid="{C91AF69C-3D6C-4847-A5F2-9290C85EEB7D}"/>
    <cellStyle name="Total 17 8" xfId="24938" xr:uid="{73A4F277-F7D2-40FD-BA2D-2055A514C394}"/>
    <cellStyle name="Total 17 9" xfId="24939" xr:uid="{439CB0FB-8427-4407-9422-B3B3D44E50BB}"/>
    <cellStyle name="Total 18" xfId="24940" xr:uid="{B49C29FA-BA04-41D7-A816-3DD12B3B7A71}"/>
    <cellStyle name="Total 18 10" xfId="24941" xr:uid="{A7007823-EE0A-4284-85BD-C3D8C0066B52}"/>
    <cellStyle name="Total 18 11" xfId="24942" xr:uid="{8821BA16-CEA0-4BC6-A446-0E3E85C76BBD}"/>
    <cellStyle name="Total 18 12" xfId="24943" xr:uid="{042C5E76-602F-4F16-B769-3FA1A8AFA9C4}"/>
    <cellStyle name="Total 18 13" xfId="24944" xr:uid="{01780652-9E29-4C9D-9CC6-66A05AF00359}"/>
    <cellStyle name="Total 18 14" xfId="24945" xr:uid="{E95AED95-9C97-422E-99E1-1FCA463A138F}"/>
    <cellStyle name="Total 18 15" xfId="24946" xr:uid="{BE42248A-7295-426A-9FA3-3253789EBA33}"/>
    <cellStyle name="Total 18 16" xfId="24947" xr:uid="{C21D9422-51A7-4C65-BDB0-CDAA8909AD7D}"/>
    <cellStyle name="Total 18 17" xfId="24948" xr:uid="{02082D98-989E-44CE-9B35-515B0FEA1C8C}"/>
    <cellStyle name="Total 18 18" xfId="24949" xr:uid="{3282FD6A-0FFC-44C8-8359-952DB72FEAE7}"/>
    <cellStyle name="Total 18 2" xfId="24950" xr:uid="{14AEE005-2FF2-4982-B56A-137D086FEF65}"/>
    <cellStyle name="Total 18 3" xfId="24951" xr:uid="{0D28D770-5327-43D9-9787-E403D43CCAF0}"/>
    <cellStyle name="Total 18 4" xfId="24952" xr:uid="{CD003293-351B-437A-81D3-D06C6355F333}"/>
    <cellStyle name="Total 18 5" xfId="24953" xr:uid="{90FE6A26-742C-46A3-B38A-F39D9B0F38E0}"/>
    <cellStyle name="Total 18 6" xfId="24954" xr:uid="{3E35EADF-EED3-4FC1-A360-C5B74B83E8E4}"/>
    <cellStyle name="Total 18 7" xfId="24955" xr:uid="{6D5AF0E5-A7D3-4D22-A148-E47AAE6533FF}"/>
    <cellStyle name="Total 18 8" xfId="24956" xr:uid="{A40693D7-600B-414C-82F0-C09A38E28396}"/>
    <cellStyle name="Total 18 9" xfId="24957" xr:uid="{62476D3E-3477-4389-9842-72D4D58F90BA}"/>
    <cellStyle name="Total 19" xfId="24958" xr:uid="{759EABE9-66C3-408E-B2C9-4B11A2D4CBA1}"/>
    <cellStyle name="Total 19 10" xfId="24959" xr:uid="{DB2B0734-4809-4D6C-80F8-DEB9697AC05C}"/>
    <cellStyle name="Total 19 11" xfId="24960" xr:uid="{BE8066C2-3C63-4125-B0FC-B3141F97169F}"/>
    <cellStyle name="Total 19 12" xfId="24961" xr:uid="{91B87030-758B-49E9-A9FA-43B2B4104042}"/>
    <cellStyle name="Total 19 13" xfId="24962" xr:uid="{51ACB924-C582-4B7F-AE26-B7082A6CF09F}"/>
    <cellStyle name="Total 19 14" xfId="24963" xr:uid="{11269B4F-D371-4DF8-9E60-3DDBBF2EDB3B}"/>
    <cellStyle name="Total 19 15" xfId="24964" xr:uid="{CF7296B7-5EE1-4FFE-8F86-DACA28733038}"/>
    <cellStyle name="Total 19 16" xfId="24965" xr:uid="{3D33C291-3CE9-4BF6-8860-8B298E38A68B}"/>
    <cellStyle name="Total 19 17" xfId="24966" xr:uid="{A1F8DD48-5A87-4B60-A98C-681A5F77BAF3}"/>
    <cellStyle name="Total 19 18" xfId="24967" xr:uid="{72C5F8AE-E755-4CAA-B336-AAD08EE67D5C}"/>
    <cellStyle name="Total 19 2" xfId="24968" xr:uid="{D7BB9EF4-E216-4CF6-9DD5-27174902CCBF}"/>
    <cellStyle name="Total 19 3" xfId="24969" xr:uid="{247A4C3D-B9E5-4B44-8BF6-27AB898AD7C7}"/>
    <cellStyle name="Total 19 4" xfId="24970" xr:uid="{7D965010-D498-4F67-AEA5-5343093B6EC5}"/>
    <cellStyle name="Total 19 5" xfId="24971" xr:uid="{C5BF150E-DB92-461F-9CCA-6124B3BC7456}"/>
    <cellStyle name="Total 19 6" xfId="24972" xr:uid="{79BA9365-C1EA-417C-B97C-AB81D160FACD}"/>
    <cellStyle name="Total 19 7" xfId="24973" xr:uid="{E3659709-EB62-41BC-A24F-984B2E692755}"/>
    <cellStyle name="Total 19 8" xfId="24974" xr:uid="{49020624-3008-4926-AE9B-1913F1C46AD9}"/>
    <cellStyle name="Total 19 9" xfId="24975" xr:uid="{F1C1F5E0-1744-48AC-851E-02400861EC79}"/>
    <cellStyle name="Total 2" xfId="24976" xr:uid="{2DD99363-EE3E-4CB6-A59D-E1D56E253A55}"/>
    <cellStyle name="Total 2 10" xfId="24977" xr:uid="{2B248640-9D09-462C-AB07-FA2C70EB69A6}"/>
    <cellStyle name="Total 2 10 2" xfId="24978" xr:uid="{ECD8D967-46D3-4D9C-A120-AE389C20886D}"/>
    <cellStyle name="Total 2 10 3" xfId="26541" xr:uid="{B143A0AB-2CC1-4D5F-BFD8-FCA864619501}"/>
    <cellStyle name="Total 2 11" xfId="24979" xr:uid="{6963F56B-6876-49D1-82BD-45BFAF916344}"/>
    <cellStyle name="Total 2 11 2" xfId="24980" xr:uid="{3F8523CC-F1F5-4766-917F-7E2C64FABD4F}"/>
    <cellStyle name="Total 2 11 3" xfId="26542" xr:uid="{BC058CDF-F1AF-4429-849A-24CC514FF762}"/>
    <cellStyle name="Total 2 12" xfId="24981" xr:uid="{C98101F1-1B2F-4ED7-B150-D271E6BFD3AE}"/>
    <cellStyle name="Total 2 12 2" xfId="24982" xr:uid="{A80AC58E-C729-4922-9053-5489D3A5D677}"/>
    <cellStyle name="Total 2 12 3" xfId="26543" xr:uid="{CD5FFC50-4C1D-4DCF-AD61-487369C117D5}"/>
    <cellStyle name="Total 2 13" xfId="24983" xr:uid="{0CCF35A2-D404-4538-BAF1-A6C183BB87CE}"/>
    <cellStyle name="Total 2 13 2" xfId="24984" xr:uid="{2415D456-41C3-400F-A907-764A2054A12C}"/>
    <cellStyle name="Total 2 13 3" xfId="26544" xr:uid="{4CC93CE9-DB5A-4A1A-B89B-40E0D4F470EC}"/>
    <cellStyle name="Total 2 14" xfId="24985" xr:uid="{24A81217-7C8B-473D-863C-8B8C07863877}"/>
    <cellStyle name="Total 2 14 2" xfId="24986" xr:uid="{DC892BA9-8EC0-4732-8EB5-D517734C3BC4}"/>
    <cellStyle name="Total 2 14 3" xfId="26545" xr:uid="{C685F8F3-443E-4355-826D-633EED5DBE35}"/>
    <cellStyle name="Total 2 15" xfId="24987" xr:uid="{2F543048-CF87-41C7-998D-6107163236F5}"/>
    <cellStyle name="Total 2 15 2" xfId="24988" xr:uid="{63859A74-C24E-49EA-9445-A3AA0080B593}"/>
    <cellStyle name="Total 2 16" xfId="24989" xr:uid="{599158A8-A8DB-4C0D-B4D7-ED23C355CF89}"/>
    <cellStyle name="Total 2 16 2" xfId="24990" xr:uid="{EDC9CCF7-FA33-41A8-98A9-E862743D2687}"/>
    <cellStyle name="Total 2 17" xfId="24991" xr:uid="{75F24216-1EB6-499A-A38A-274C70C71607}"/>
    <cellStyle name="Total 2 17 2" xfId="24992" xr:uid="{80D07509-3D40-437B-B594-92E1E7716657}"/>
    <cellStyle name="Total 2 18" xfId="24993" xr:uid="{2B2375A6-6FB8-472D-A416-817CB28EA23A}"/>
    <cellStyle name="Total 2 18 2" xfId="24994" xr:uid="{B0CD6984-C60A-4F56-8B31-34D60B0CEFCE}"/>
    <cellStyle name="Total 2 19" xfId="24995" xr:uid="{55C3C540-FF5A-475F-B0B7-139F3234AAD1}"/>
    <cellStyle name="Total 2 19 2" xfId="24996" xr:uid="{0C8A2AED-AFCC-477C-B83C-C97D128DE0F4}"/>
    <cellStyle name="Total 2 2" xfId="24997" xr:uid="{6F2F2E80-83FA-4742-8E73-845D3E95F84C}"/>
    <cellStyle name="Total 2 2 2" xfId="24998" xr:uid="{05174BFF-E2AA-47E8-8897-572E78424F2F}"/>
    <cellStyle name="Total 2 2 2 2" xfId="24999" xr:uid="{288D2865-07CF-4596-98B8-5FF2586F2E88}"/>
    <cellStyle name="Total 2 2 2 3" xfId="25000" xr:uid="{05F0951A-2775-4034-8E03-5B16F1712F44}"/>
    <cellStyle name="Total 2 2 3" xfId="25001" xr:uid="{ACECE580-1A7E-487A-90EE-014836B7E2BE}"/>
    <cellStyle name="Total 2 2 4" xfId="25002" xr:uid="{E6C6192F-5C1E-4191-8FD4-E8BC959483C0}"/>
    <cellStyle name="Total 2 2 4 10" xfId="25003" xr:uid="{C8F1CECC-9620-407C-9E74-580C050C03B6}"/>
    <cellStyle name="Total 2 2 4 11" xfId="25004" xr:uid="{EA36EDD0-B861-487D-A1CE-BB2681421A5A}"/>
    <cellStyle name="Total 2 2 4 12" xfId="25005" xr:uid="{14650BDC-6B60-4E75-978D-C5DEE27B138D}"/>
    <cellStyle name="Total 2 2 4 13" xfId="25006" xr:uid="{EB02E6E8-06D8-45E9-94E0-8E7964E46909}"/>
    <cellStyle name="Total 2 2 4 14" xfId="25007" xr:uid="{1C6CCFCE-0D98-4E4E-9B92-7C063889F9B6}"/>
    <cellStyle name="Total 2 2 4 15" xfId="25008" xr:uid="{30D1B69F-EBE6-40A1-868B-5559B6901CBC}"/>
    <cellStyle name="Total 2 2 4 16" xfId="25009" xr:uid="{D3CD876D-3F6C-4B55-B0D0-D96558BEE4F8}"/>
    <cellStyle name="Total 2 2 4 17" xfId="25010" xr:uid="{EC440CB5-DB13-4FF3-9C3B-64DE0004459D}"/>
    <cellStyle name="Total 2 2 4 18" xfId="25011" xr:uid="{A8A8F86A-98B3-471C-942A-9F3FD9C29BA2}"/>
    <cellStyle name="Total 2 2 4 19" xfId="25012" xr:uid="{87C0ADE1-5071-4DB6-954A-BD8E9E0A831C}"/>
    <cellStyle name="Total 2 2 4 2" xfId="25013" xr:uid="{70E67A8F-1297-4D5A-8D49-05B94AEEED0D}"/>
    <cellStyle name="Total 2 2 4 3" xfId="25014" xr:uid="{481FD2EA-A7A8-4F1A-8CEA-9EF176EC64D6}"/>
    <cellStyle name="Total 2 2 4 4" xfId="25015" xr:uid="{9F2C838D-A5A5-4EC4-9233-F61BE533982B}"/>
    <cellStyle name="Total 2 2 4 5" xfId="25016" xr:uid="{086655E0-64B7-4D95-9769-0CCFCCECA4F6}"/>
    <cellStyle name="Total 2 2 4 6" xfId="25017" xr:uid="{119293DB-58A8-4673-81E3-2B202D8B5490}"/>
    <cellStyle name="Total 2 2 4 7" xfId="25018" xr:uid="{0E523824-5AC3-45CA-A99C-7F5CB8EFFF0E}"/>
    <cellStyle name="Total 2 2 4 8" xfId="25019" xr:uid="{C03F1598-4F8D-41D7-956B-5EE66289658D}"/>
    <cellStyle name="Total 2 2 4 9" xfId="25020" xr:uid="{C195DA58-1BDD-4F36-9E55-2545C03BFFFB}"/>
    <cellStyle name="Total 2 2 5" xfId="25021" xr:uid="{B626A3C1-90EC-4140-B370-DE5D82A56BF8}"/>
    <cellStyle name="Total 2 2 6" xfId="25022" xr:uid="{15DF9DA1-A357-4DDC-8D6F-3E3168CDE9C0}"/>
    <cellStyle name="Total 2 2 7" xfId="25023" xr:uid="{1142B1BC-18AF-48D2-80CA-5441FCA64B2A}"/>
    <cellStyle name="Total 2 2 8" xfId="25024" xr:uid="{CC050DF7-5B5B-4D62-8AB1-ACE15FC21885}"/>
    <cellStyle name="Total 2 2 9" xfId="25025" xr:uid="{307DF00D-58F6-4001-9F15-EB7F8FC6B171}"/>
    <cellStyle name="Total 2 20" xfId="25026" xr:uid="{98E49489-9095-44DC-9566-1F401A56BE35}"/>
    <cellStyle name="Total 2 20 2" xfId="25027" xr:uid="{06193623-3B88-49FF-95DB-6FE6502F4243}"/>
    <cellStyle name="Total 2 21" xfId="25028" xr:uid="{7ED17E98-CB6E-4C42-A2ED-3C501668E2EB}"/>
    <cellStyle name="Total 2 21 2" xfId="25029" xr:uid="{3548EB42-D33F-43A5-BA6D-0F6BAB15D78E}"/>
    <cellStyle name="Total 2 22" xfId="25030" xr:uid="{FF4FB500-08B8-4432-9926-18FBA6B6C156}"/>
    <cellStyle name="Total 2 22 2" xfId="25031" xr:uid="{F8E1C35D-FF7F-49FD-9774-B668285DB540}"/>
    <cellStyle name="Total 2 23" xfId="25032" xr:uid="{FE52D946-C74D-4F17-B4F6-FCE063CEFC41}"/>
    <cellStyle name="Total 2 23 2" xfId="25033" xr:uid="{24B84AED-3FF9-40BD-BF44-69432C722517}"/>
    <cellStyle name="Total 2 24" xfId="25034" xr:uid="{76A6C2E4-A34A-4B35-ABCD-6842B3D72FB2}"/>
    <cellStyle name="Total 2 24 2" xfId="25035" xr:uid="{C201E68F-41F2-4A9C-9F9B-4AF73AA8C896}"/>
    <cellStyle name="Total 2 25" xfId="25036" xr:uid="{D6FB19BD-57EA-4AAB-876C-8D6FC180263E}"/>
    <cellStyle name="Total 2 25 2" xfId="25037" xr:uid="{7FB37EFC-3777-4382-82C6-88C5350FA4D1}"/>
    <cellStyle name="Total 2 26" xfId="25038" xr:uid="{959A9040-3091-4184-A5BA-35A581E9B07D}"/>
    <cellStyle name="Total 2 26 2" xfId="25039" xr:uid="{21B4B4EF-3C9B-46F4-B18A-362F5B66392F}"/>
    <cellStyle name="Total 2 27" xfId="25040" xr:uid="{A3DAA744-A433-4532-8703-76FD755A4A37}"/>
    <cellStyle name="Total 2 27 2" xfId="25041" xr:uid="{E815E4AC-3211-49D5-A58A-87B8650AFA24}"/>
    <cellStyle name="Total 2 28" xfId="25042" xr:uid="{96CE1F9E-50B4-47BF-B02E-998314CA6BF6}"/>
    <cellStyle name="Total 2 28 2" xfId="25043" xr:uid="{261EB433-D2CC-43CC-98E4-90A445C01096}"/>
    <cellStyle name="Total 2 29" xfId="25044" xr:uid="{5F54E514-E120-4690-BF39-6F5C5B30BECB}"/>
    <cellStyle name="Total 2 29 2" xfId="25045" xr:uid="{A192478E-3B4E-4615-93B9-730577F0B719}"/>
    <cellStyle name="Total 2 3" xfId="25046" xr:uid="{256A6F5D-52DD-4465-A590-37F3B324C7D1}"/>
    <cellStyle name="Total 2 3 2" xfId="25047" xr:uid="{A5854E28-9609-4F4F-B53D-5616661FF527}"/>
    <cellStyle name="Total 2 3 3" xfId="26546" xr:uid="{1BE7C32B-2204-42B1-9EA6-67BD1FD5147A}"/>
    <cellStyle name="Total 2 30" xfId="25048" xr:uid="{D8770753-5C78-4088-BCF5-413FB8D18E73}"/>
    <cellStyle name="Total 2 30 2" xfId="25049" xr:uid="{BBFAD108-6405-4DD4-96D7-6B39DC00DFDC}"/>
    <cellStyle name="Total 2 31" xfId="25050" xr:uid="{1A8D6C4A-FE4A-4502-95A7-A1F3EC7B274F}"/>
    <cellStyle name="Total 2 31 2" xfId="25051" xr:uid="{6139DDA3-42B6-4216-AEAB-C015F9FDFFC8}"/>
    <cellStyle name="Total 2 32" xfId="25052" xr:uid="{9D91AB42-0213-4F59-A19F-649318E14735}"/>
    <cellStyle name="Total 2 32 2" xfId="25053" xr:uid="{4BA846AD-1421-497B-B99F-B7780105ADE1}"/>
    <cellStyle name="Total 2 33" xfId="25054" xr:uid="{DB391E68-4914-47E6-9781-C3C006E641B4}"/>
    <cellStyle name="Total 2 33 2" xfId="25055" xr:uid="{B25E8C86-E616-4258-8263-472B194264EF}"/>
    <cellStyle name="Total 2 34" xfId="25056" xr:uid="{FA6DD615-E383-41D1-80A6-FF9A81391273}"/>
    <cellStyle name="Total 2 34 10" xfId="25057" xr:uid="{37FCCFAC-101F-4000-B51F-B5FF655312B9}"/>
    <cellStyle name="Total 2 34 11" xfId="25058" xr:uid="{51D6F549-51F0-450F-85CC-85F72B8123EE}"/>
    <cellStyle name="Total 2 34 12" xfId="25059" xr:uid="{CB2D8B8F-8888-4699-B62B-99AD1A6620BB}"/>
    <cellStyle name="Total 2 34 13" xfId="25060" xr:uid="{B18C4F01-C63F-4246-9102-DB212A6A7EB7}"/>
    <cellStyle name="Total 2 34 14" xfId="25061" xr:uid="{6A3B21E1-D274-485F-B718-A1D525CA5DA4}"/>
    <cellStyle name="Total 2 34 15" xfId="25062" xr:uid="{2E7281F0-6AD4-4651-9433-06B93F3F3817}"/>
    <cellStyle name="Total 2 34 16" xfId="25063" xr:uid="{9366BEF9-0329-456D-9E44-1269FB55A1FC}"/>
    <cellStyle name="Total 2 34 17" xfId="25064" xr:uid="{8DEBA778-0D1E-4D7E-9103-1B4055003FA8}"/>
    <cellStyle name="Total 2 34 18" xfId="25065" xr:uid="{1F1AB02B-A946-4FE1-8A54-B7A886320A07}"/>
    <cellStyle name="Total 2 34 2" xfId="25066" xr:uid="{B249B7FB-6D55-4FD8-AC26-910B4A7A32FA}"/>
    <cellStyle name="Total 2 34 3" xfId="25067" xr:uid="{BD13A1C5-91FB-4383-8984-BBA6A277989B}"/>
    <cellStyle name="Total 2 34 4" xfId="25068" xr:uid="{51FFF3B5-7036-47CA-9567-84A134B02938}"/>
    <cellStyle name="Total 2 34 5" xfId="25069" xr:uid="{38B2CCEB-C053-4B03-A5A9-442AFD4CD327}"/>
    <cellStyle name="Total 2 34 6" xfId="25070" xr:uid="{AEA3997E-E480-43D3-9269-02257FF4E1D9}"/>
    <cellStyle name="Total 2 34 7" xfId="25071" xr:uid="{BCDAF4F6-CEB7-4201-92D4-AC1C4B2148FE}"/>
    <cellStyle name="Total 2 34 8" xfId="25072" xr:uid="{E0FAD32C-4B69-4E06-8C5F-93134719B294}"/>
    <cellStyle name="Total 2 34 9" xfId="25073" xr:uid="{402CAD4D-C40D-44AA-A72C-ACF9C5211E78}"/>
    <cellStyle name="Total 2 35" xfId="25074" xr:uid="{AE3ADE70-CAAD-41F1-AACC-AFD5114479E2}"/>
    <cellStyle name="Total 2 36" xfId="25075" xr:uid="{870545F8-E6BE-4047-AED8-9A8D264ECE97}"/>
    <cellStyle name="Total 2 37" xfId="25076" xr:uid="{39835333-2756-41DC-8584-6CE0118B9ECF}"/>
    <cellStyle name="Total 2 38" xfId="25077" xr:uid="{6C941D11-85BF-4DEE-949F-418BEB2A9F87}"/>
    <cellStyle name="Total 2 39" xfId="25078" xr:uid="{1570443E-8708-43F7-A426-064C81435373}"/>
    <cellStyle name="Total 2 4" xfId="25079" xr:uid="{AC38D563-B2F4-4156-9D2D-AEDB5AFA9497}"/>
    <cellStyle name="Total 2 4 2" xfId="25080" xr:uid="{5555E2D4-5572-45F7-A71E-7C5E3145FB09}"/>
    <cellStyle name="Total 2 4 3" xfId="26547" xr:uid="{99255F43-62C0-4EEF-BCEF-FE6C3ACC71A1}"/>
    <cellStyle name="Total 2 40" xfId="25081" xr:uid="{5DFC1F7A-74FF-421D-90D4-8EA7373256C5}"/>
    <cellStyle name="Total 2 41" xfId="25082" xr:uid="{94C0D1C5-EC71-40C3-B216-701A65FFEBA4}"/>
    <cellStyle name="Total 2 42" xfId="25083" xr:uid="{911C3A28-8290-419F-9C68-455A652D136F}"/>
    <cellStyle name="Total 2 43" xfId="25084" xr:uid="{BA93BD33-C0F9-432D-83DF-9E39A838A83E}"/>
    <cellStyle name="Total 2 44" xfId="25085" xr:uid="{93912ED0-D74C-4052-9741-7F7E50A4DCAA}"/>
    <cellStyle name="Total 2 45" xfId="25086" xr:uid="{B58161F5-6B75-4114-A6D0-3C63C439C2AA}"/>
    <cellStyle name="Total 2 46" xfId="25087" xr:uid="{53354FF5-0450-4D03-84EE-F4B79E5FDF84}"/>
    <cellStyle name="Total 2 47" xfId="25088" xr:uid="{9FB2B91C-D5A0-4A57-8D76-829601110FF6}"/>
    <cellStyle name="Total 2 5" xfId="25089" xr:uid="{49774900-DFCC-4F56-8A74-E7A0B4051364}"/>
    <cellStyle name="Total 2 5 2" xfId="25090" xr:uid="{78310851-33F8-46DE-BD8C-3B8FE6AA0CF1}"/>
    <cellStyle name="Total 2 5 3" xfId="26548" xr:uid="{5CB57C47-2BDC-4009-A0B2-42C07C2E86EB}"/>
    <cellStyle name="Total 2 6" xfId="25091" xr:uid="{8DF8943A-BEFC-4448-BBEC-2BE8BF938ABD}"/>
    <cellStyle name="Total 2 6 2" xfId="25092" xr:uid="{EF375C86-E9A9-46FE-B843-5645EC9CB922}"/>
    <cellStyle name="Total 2 6 3" xfId="26549" xr:uid="{2E399303-0503-4FDE-89E0-F50A2103954B}"/>
    <cellStyle name="Total 2 7" xfId="25093" xr:uid="{B7607BD1-1B6A-4A56-B5DC-1E18C5A3C04A}"/>
    <cellStyle name="Total 2 7 2" xfId="25094" xr:uid="{36CFF04F-A367-455C-85F0-3A7C12DDA850}"/>
    <cellStyle name="Total 2 7 3" xfId="26550" xr:uid="{16764A1D-7A7B-4654-A717-F3C9D9CDCBE6}"/>
    <cellStyle name="Total 2 8" xfId="25095" xr:uid="{BD577BF3-57D3-41DA-9948-27ACE098447E}"/>
    <cellStyle name="Total 2 8 2" xfId="25096" xr:uid="{3B33C699-478D-4F22-9EBC-7EF1D35A0662}"/>
    <cellStyle name="Total 2 8 3" xfId="26551" xr:uid="{AE4F85CA-63AE-4B57-AAE6-9F7E8F00A4A4}"/>
    <cellStyle name="Total 2 9" xfId="25097" xr:uid="{9E0FAB00-D025-49C9-99A9-6EA717E38048}"/>
    <cellStyle name="Total 2 9 2" xfId="25098" xr:uid="{98343AF0-F83C-4553-BA00-5FE7920A3D2E}"/>
    <cellStyle name="Total 2 9 3" xfId="26552" xr:uid="{0B912CED-73F7-4484-B4F6-E45252283A7A}"/>
    <cellStyle name="Total 20" xfId="25099" xr:uid="{4198D480-0148-4E8C-91DA-BB07CB52C63A}"/>
    <cellStyle name="Total 20 10" xfId="25100" xr:uid="{5782CAD0-319F-4C7B-9A3C-39A6ADD5ABBC}"/>
    <cellStyle name="Total 20 11" xfId="25101" xr:uid="{F8C0BC7A-A089-4E88-98DE-5F9D7176730E}"/>
    <cellStyle name="Total 20 12" xfId="25102" xr:uid="{DB21F50D-C288-4F8B-B7B9-8C2F2C566EF6}"/>
    <cellStyle name="Total 20 13" xfId="25103" xr:uid="{35FF305D-FB70-4521-A0E0-83F4F243DF0E}"/>
    <cellStyle name="Total 20 14" xfId="25104" xr:uid="{FE10527F-CF3E-4BBE-BEDD-78745436B57F}"/>
    <cellStyle name="Total 20 15" xfId="25105" xr:uid="{B5AE61F5-2109-4FAD-8E69-78A616A9B2EC}"/>
    <cellStyle name="Total 20 16" xfId="25106" xr:uid="{5412E1B9-1E9B-4CC0-91DF-96F7102BFFBF}"/>
    <cellStyle name="Total 20 17" xfId="25107" xr:uid="{C2D83180-9AA1-4577-8AB1-35A33E9DBDCE}"/>
    <cellStyle name="Total 20 18" xfId="25108" xr:uid="{95FE5081-D155-489E-BDD1-D7BC4F64918B}"/>
    <cellStyle name="Total 20 2" xfId="25109" xr:uid="{35AF718B-7BA0-4A80-B52A-4719D7237AE6}"/>
    <cellStyle name="Total 20 3" xfId="25110" xr:uid="{CD9127D7-CE38-485C-9BEF-A2CB16DC7275}"/>
    <cellStyle name="Total 20 4" xfId="25111" xr:uid="{711BB5EE-002F-47F2-9EBD-5AD2C92B2169}"/>
    <cellStyle name="Total 20 5" xfId="25112" xr:uid="{EA61EE56-EF4C-4B11-8AED-E9F92D9CD9E7}"/>
    <cellStyle name="Total 20 6" xfId="25113" xr:uid="{632F42D5-16AC-4D6A-B088-7A0AAABDE3CD}"/>
    <cellStyle name="Total 20 7" xfId="25114" xr:uid="{2DD00D0D-2A15-4717-BD24-098A9314F1D0}"/>
    <cellStyle name="Total 20 8" xfId="25115" xr:uid="{E40A2D96-EA62-4F0F-AE6C-864C7A9CFA5D}"/>
    <cellStyle name="Total 20 9" xfId="25116" xr:uid="{B337C07F-FEE4-4CD4-916D-0286184639CA}"/>
    <cellStyle name="Total 21" xfId="25117" xr:uid="{467ABD60-811A-4AEC-BE48-7388CFBFFA47}"/>
    <cellStyle name="Total 21 10" xfId="25118" xr:uid="{4FEDB996-8AA9-41B9-BF2A-A6585F7246E3}"/>
    <cellStyle name="Total 21 11" xfId="25119" xr:uid="{7A417DD2-4FBE-4247-999C-74CA6B1C340B}"/>
    <cellStyle name="Total 21 12" xfId="25120" xr:uid="{5B5739E9-CEF4-44E2-AD73-A336ECFBF76D}"/>
    <cellStyle name="Total 21 13" xfId="25121" xr:uid="{D2882B43-7372-4F1D-93E1-A185A648A7EB}"/>
    <cellStyle name="Total 21 14" xfId="25122" xr:uid="{D2FC0196-B595-4577-ACC0-C43AA14C7DAF}"/>
    <cellStyle name="Total 21 15" xfId="25123" xr:uid="{F30C7B03-FC99-4168-A0DF-9F85C63FD2A4}"/>
    <cellStyle name="Total 21 16" xfId="25124" xr:uid="{A993F444-57B8-499D-A662-F02FDA890BCC}"/>
    <cellStyle name="Total 21 17" xfId="25125" xr:uid="{AA50F8ED-A1DB-46E6-B400-7CC658C0E1E1}"/>
    <cellStyle name="Total 21 18" xfId="25126" xr:uid="{31D74BAC-CF81-4FE2-B1A0-7AAD955D4F12}"/>
    <cellStyle name="Total 21 2" xfId="25127" xr:uid="{53EDA33B-C4F6-4D0F-8D05-84F22E05C84E}"/>
    <cellStyle name="Total 21 3" xfId="25128" xr:uid="{1A6135A6-9573-4D7A-88D0-B7A1BDAF7541}"/>
    <cellStyle name="Total 21 4" xfId="25129" xr:uid="{B4641459-6814-449F-87CC-8F0C8F24456D}"/>
    <cellStyle name="Total 21 5" xfId="25130" xr:uid="{7C213C89-844B-4316-BAA9-8423C59129C4}"/>
    <cellStyle name="Total 21 6" xfId="25131" xr:uid="{CB67DD94-B938-4DEA-81BD-D0900526A666}"/>
    <cellStyle name="Total 21 7" xfId="25132" xr:uid="{EDEF7CBA-7162-44AD-84E5-4C4FC2A5E889}"/>
    <cellStyle name="Total 21 8" xfId="25133" xr:uid="{045A96FF-9E8F-45AD-B527-CAE9D7802930}"/>
    <cellStyle name="Total 21 9" xfId="25134" xr:uid="{12D9B397-29BA-4615-BFA6-8ED0C02BC6D3}"/>
    <cellStyle name="Total 22" xfId="25135" xr:uid="{52DF731B-9B30-4ADB-B86A-275299E6C2C9}"/>
    <cellStyle name="Total 22 10" xfId="25136" xr:uid="{AB220753-24EA-40E6-A69D-702198924C97}"/>
    <cellStyle name="Total 22 11" xfId="25137" xr:uid="{579BE92D-1535-4857-9900-F34D0861390E}"/>
    <cellStyle name="Total 22 12" xfId="25138" xr:uid="{F74E052B-C5B2-4A91-8B20-2FE4859F6C16}"/>
    <cellStyle name="Total 22 13" xfId="25139" xr:uid="{35CA0A4C-4FF9-4990-AB95-77EB8B345209}"/>
    <cellStyle name="Total 22 14" xfId="25140" xr:uid="{BA7811DC-E07C-455B-804E-512929CDC92B}"/>
    <cellStyle name="Total 22 15" xfId="25141" xr:uid="{02E52E6D-121F-46F7-8A4E-85D161385290}"/>
    <cellStyle name="Total 22 16" xfId="25142" xr:uid="{28252954-1046-463A-B35F-CB68A30FE55C}"/>
    <cellStyle name="Total 22 17" xfId="25143" xr:uid="{EFE647B9-935C-4861-88E4-2DE246716EC8}"/>
    <cellStyle name="Total 22 18" xfId="25144" xr:uid="{877D8472-8E97-4812-A2C0-641AB2A9D8C3}"/>
    <cellStyle name="Total 22 2" xfId="25145" xr:uid="{BC61546F-B973-48C2-991E-7267B911D001}"/>
    <cellStyle name="Total 22 3" xfId="25146" xr:uid="{B18D191B-B183-470C-99BB-74E175E94C92}"/>
    <cellStyle name="Total 22 4" xfId="25147" xr:uid="{3362EDB6-0C77-4A8E-841F-E3A29E2022A3}"/>
    <cellStyle name="Total 22 5" xfId="25148" xr:uid="{4BCF183A-1DCC-44C1-B800-A03F68369F0B}"/>
    <cellStyle name="Total 22 6" xfId="25149" xr:uid="{BDBAA47E-5C96-4E3E-A4DD-EED4C52C057F}"/>
    <cellStyle name="Total 22 7" xfId="25150" xr:uid="{36931326-0E21-473F-B2D7-6EFB2971D1CF}"/>
    <cellStyle name="Total 22 8" xfId="25151" xr:uid="{C59C3A17-4030-4458-834F-70FA931D781D}"/>
    <cellStyle name="Total 22 9" xfId="25152" xr:uid="{C1550812-20A0-44B1-A808-50A88880D17C}"/>
    <cellStyle name="Total 23" xfId="25153" xr:uid="{688A40F3-4AA0-4EF5-8253-A30C13F183CE}"/>
    <cellStyle name="Total 23 10" xfId="25154" xr:uid="{17891446-0927-43E2-B419-EE97EFB8B482}"/>
    <cellStyle name="Total 23 11" xfId="25155" xr:uid="{CC935754-C4B3-40CC-934C-6E50226A4555}"/>
    <cellStyle name="Total 23 12" xfId="25156" xr:uid="{9DD83DCE-B029-4A78-968A-0C5F6FAC7771}"/>
    <cellStyle name="Total 23 13" xfId="25157" xr:uid="{9CCDA85E-4994-4575-9DE3-2A383E8F6BF0}"/>
    <cellStyle name="Total 23 14" xfId="25158" xr:uid="{7D12E5A4-7A10-4253-8022-58F373338E6E}"/>
    <cellStyle name="Total 23 15" xfId="25159" xr:uid="{33F5B506-2064-4EB7-9964-1EBBBEE09AF2}"/>
    <cellStyle name="Total 23 16" xfId="25160" xr:uid="{EA1A3CC2-31BC-428B-850F-EE2A7D91AA9D}"/>
    <cellStyle name="Total 23 17" xfId="25161" xr:uid="{A3F72EA3-3580-4FA6-8C01-970126EEDDE3}"/>
    <cellStyle name="Total 23 18" xfId="25162" xr:uid="{0E857B94-08E2-4BFB-9D8C-489B31EE94D1}"/>
    <cellStyle name="Total 23 2" xfId="25163" xr:uid="{B74D5B7C-CEE9-4546-9C48-39695825E075}"/>
    <cellStyle name="Total 23 3" xfId="25164" xr:uid="{3E2434C8-285C-4E19-813B-65A1507A3D9C}"/>
    <cellStyle name="Total 23 4" xfId="25165" xr:uid="{41A4DBF0-54A1-4170-BF9C-8EAF49D43452}"/>
    <cellStyle name="Total 23 5" xfId="25166" xr:uid="{5992B266-46A7-43EF-A3EF-99C0D5C302C6}"/>
    <cellStyle name="Total 23 6" xfId="25167" xr:uid="{6D418B85-6F4F-49A0-94C8-91BC877206C3}"/>
    <cellStyle name="Total 23 7" xfId="25168" xr:uid="{D83FD01B-1720-4EC2-989E-0BCC80461087}"/>
    <cellStyle name="Total 23 8" xfId="25169" xr:uid="{D65C204D-21F2-4F48-8258-B0DC641338E1}"/>
    <cellStyle name="Total 23 9" xfId="25170" xr:uid="{3B69F4EA-DB00-47C2-B374-B5456B1FDF1F}"/>
    <cellStyle name="Total 24" xfId="25171" xr:uid="{D25E5A73-CCF5-481A-BCF7-0F552EB45110}"/>
    <cellStyle name="Total 24 10" xfId="25172" xr:uid="{DB95F5A9-72EB-4FF7-9268-AF7886167C8E}"/>
    <cellStyle name="Total 24 11" xfId="25173" xr:uid="{91FEB7E8-B23B-4ED9-8EF8-D63AFEB097D8}"/>
    <cellStyle name="Total 24 12" xfId="25174" xr:uid="{E1A75FA8-5D32-4F26-B589-8D98B5627F16}"/>
    <cellStyle name="Total 24 13" xfId="25175" xr:uid="{98BBB823-87F8-471C-9969-EF2A1B2D2F58}"/>
    <cellStyle name="Total 24 14" xfId="25176" xr:uid="{8090934F-9C62-4074-B8CC-BC875265CA85}"/>
    <cellStyle name="Total 24 15" xfId="25177" xr:uid="{71648404-AE95-4681-94F5-4C79672DEE29}"/>
    <cellStyle name="Total 24 16" xfId="25178" xr:uid="{F0047F75-E2F5-4E01-856C-491C3BAB2EED}"/>
    <cellStyle name="Total 24 17" xfId="25179" xr:uid="{46D59727-0DAB-45FB-89AA-C843C3078B8D}"/>
    <cellStyle name="Total 24 18" xfId="25180" xr:uid="{73626739-8EE2-4FA1-A5A2-B79154B42D4B}"/>
    <cellStyle name="Total 24 2" xfId="25181" xr:uid="{6C41D6FD-FDA2-41A7-B9E6-79E0B5116937}"/>
    <cellStyle name="Total 24 3" xfId="25182" xr:uid="{E5314AFF-1CC1-4929-89DE-5304744351EF}"/>
    <cellStyle name="Total 24 4" xfId="25183" xr:uid="{AA6D65AF-35AF-4991-9F72-885761F889AF}"/>
    <cellStyle name="Total 24 5" xfId="25184" xr:uid="{B22B53D4-9232-44D3-B6AE-FE42A1ABF5F3}"/>
    <cellStyle name="Total 24 6" xfId="25185" xr:uid="{349D5B6A-2A09-4855-A93F-19A41BB56987}"/>
    <cellStyle name="Total 24 7" xfId="25186" xr:uid="{427D2B28-059F-4919-9A30-849DB52D81A9}"/>
    <cellStyle name="Total 24 8" xfId="25187" xr:uid="{7957FDA4-7C8E-46B4-9673-B57BD7378614}"/>
    <cellStyle name="Total 24 9" xfId="25188" xr:uid="{AAB4FAA5-B91A-4662-8C21-420ED0DD3964}"/>
    <cellStyle name="Total 25" xfId="25189" xr:uid="{160AFE49-18D7-4144-A41F-4F0E759F465A}"/>
    <cellStyle name="Total 25 10" xfId="25190" xr:uid="{4582ACA3-71AC-4200-B159-E638CB7D596E}"/>
    <cellStyle name="Total 25 11" xfId="25191" xr:uid="{C5AC54F2-CE43-45B1-8842-D6DC0757A82C}"/>
    <cellStyle name="Total 25 12" xfId="25192" xr:uid="{CEDA9BB7-01DB-4C32-8155-698013B7879B}"/>
    <cellStyle name="Total 25 13" xfId="25193" xr:uid="{E9B58B50-358C-4F5E-AE70-DC30C774B866}"/>
    <cellStyle name="Total 25 14" xfId="25194" xr:uid="{BB2DE733-2496-4DE0-B7CE-2F6089C478A3}"/>
    <cellStyle name="Total 25 15" xfId="25195" xr:uid="{25DE9EDE-2F96-4E7B-B64B-7490C52AA220}"/>
    <cellStyle name="Total 25 16" xfId="25196" xr:uid="{3FF7B5DC-BFF6-4ACA-AF71-AAF31BA24C48}"/>
    <cellStyle name="Total 25 17" xfId="25197" xr:uid="{D157F096-7FF1-4838-8E08-5A7FB85DC14F}"/>
    <cellStyle name="Total 25 18" xfId="25198" xr:uid="{1C5277CA-97D3-4A8B-A43C-8C503EA83D9D}"/>
    <cellStyle name="Total 25 2" xfId="25199" xr:uid="{375C3176-4D0D-4E75-8A14-92E12406F0F6}"/>
    <cellStyle name="Total 25 3" xfId="25200" xr:uid="{D3085BA2-C21C-4E4C-B555-9AA6B1C53872}"/>
    <cellStyle name="Total 25 4" xfId="25201" xr:uid="{BB2619A8-61DC-4682-AE09-6ADD784CFBF5}"/>
    <cellStyle name="Total 25 5" xfId="25202" xr:uid="{362B4C75-953F-4E08-9470-62B7C12B2647}"/>
    <cellStyle name="Total 25 6" xfId="25203" xr:uid="{AE723828-EBC8-4F85-8FBA-A576A5CEE3D2}"/>
    <cellStyle name="Total 25 7" xfId="25204" xr:uid="{BA4134E1-E035-4240-BD51-2054F98360C1}"/>
    <cellStyle name="Total 25 8" xfId="25205" xr:uid="{F9F1B612-A97D-4EAD-9C95-33E307BC9B1A}"/>
    <cellStyle name="Total 25 9" xfId="25206" xr:uid="{0D9CE9B3-7E08-45F3-9F82-4AF3E5E672B7}"/>
    <cellStyle name="Total 26" xfId="25207" xr:uid="{DE8F5631-4EFC-4FA6-9BE9-ACFCE9541AFC}"/>
    <cellStyle name="Total 26 10" xfId="25208" xr:uid="{F67771AF-008D-48A4-AF31-22610F48639D}"/>
    <cellStyle name="Total 26 11" xfId="25209" xr:uid="{A851FB58-046A-4543-B501-6DAC564C56FD}"/>
    <cellStyle name="Total 26 12" xfId="25210" xr:uid="{D91EE559-46D1-4DA2-8853-B06FA54F47D0}"/>
    <cellStyle name="Total 26 13" xfId="25211" xr:uid="{326CB680-FC0C-440E-A2C9-9FDF0D402A4D}"/>
    <cellStyle name="Total 26 14" xfId="25212" xr:uid="{9B762C68-8539-4D10-852F-D62A6D02B924}"/>
    <cellStyle name="Total 26 15" xfId="25213" xr:uid="{0274F834-7EDB-494D-BF97-CEB4CAA5B63A}"/>
    <cellStyle name="Total 26 16" xfId="25214" xr:uid="{4A28C57E-70B1-4AC4-B3F7-ADE52308AF6D}"/>
    <cellStyle name="Total 26 17" xfId="25215" xr:uid="{FC3993F1-DB37-4D88-8856-24A8845614C0}"/>
    <cellStyle name="Total 26 18" xfId="25216" xr:uid="{09745D7B-2D5A-48C7-A848-2BA5E91625D1}"/>
    <cellStyle name="Total 26 2" xfId="25217" xr:uid="{9B5BB285-D873-4D57-AA45-708214BC09DE}"/>
    <cellStyle name="Total 26 3" xfId="25218" xr:uid="{CAE5BD2E-DCAC-4A87-93C4-A38A931834DF}"/>
    <cellStyle name="Total 26 4" xfId="25219" xr:uid="{CB1F2ECC-EB22-43C1-9C30-222328DAB68B}"/>
    <cellStyle name="Total 26 5" xfId="25220" xr:uid="{9DEB5EC6-E849-4AEA-9C6C-7A9BBB3D7A81}"/>
    <cellStyle name="Total 26 6" xfId="25221" xr:uid="{05D9AE3D-0C20-4328-9423-E00F2EA2CCC9}"/>
    <cellStyle name="Total 26 7" xfId="25222" xr:uid="{333DE2F1-6DF5-4863-9C81-02E3DD176CF0}"/>
    <cellStyle name="Total 26 8" xfId="25223" xr:uid="{92356FF9-4AFB-4655-983B-25F879446416}"/>
    <cellStyle name="Total 26 9" xfId="25224" xr:uid="{13533FC3-7278-40A7-A4C9-978DF9843775}"/>
    <cellStyle name="Total 27" xfId="25225" xr:uid="{62FE741E-3BCC-4677-A4A9-7DF0201DC4C8}"/>
    <cellStyle name="Total 27 10" xfId="25226" xr:uid="{56C3595E-37B4-4083-B32E-D9544F36669B}"/>
    <cellStyle name="Total 27 11" xfId="25227" xr:uid="{4B48CF3F-3CCD-4EF5-ADDA-26C8FDE3BE87}"/>
    <cellStyle name="Total 27 12" xfId="25228" xr:uid="{6555C1F2-5A3E-4776-B327-A99230A2C2B4}"/>
    <cellStyle name="Total 27 13" xfId="25229" xr:uid="{9942E037-32A9-4E02-8D93-0BFAF00BC0A8}"/>
    <cellStyle name="Total 27 14" xfId="25230" xr:uid="{2F7F95C3-048E-4E3F-8A81-CD75E4B4A961}"/>
    <cellStyle name="Total 27 15" xfId="25231" xr:uid="{BD0E5FD5-E5BE-4AB6-813B-B47F05A4988D}"/>
    <cellStyle name="Total 27 16" xfId="25232" xr:uid="{E8FB07E9-8876-476D-A870-83F57E59A850}"/>
    <cellStyle name="Total 27 17" xfId="25233" xr:uid="{E1DC7E53-EB8D-4922-9D33-9C9C6FD4ED4F}"/>
    <cellStyle name="Total 27 18" xfId="25234" xr:uid="{8E7B296D-A637-4FE6-AAB3-F52A8EE43E6F}"/>
    <cellStyle name="Total 27 2" xfId="25235" xr:uid="{3BBF9DFB-2994-4AB9-90F1-61F19A98DF0C}"/>
    <cellStyle name="Total 27 3" xfId="25236" xr:uid="{305799B4-8DC7-43C5-9EAD-40661E73B5B5}"/>
    <cellStyle name="Total 27 4" xfId="25237" xr:uid="{B761F70E-DB11-432E-B6C0-51FBC1EFAC38}"/>
    <cellStyle name="Total 27 5" xfId="25238" xr:uid="{4DD2BFA4-3613-4FEA-B45C-DCD7D64447D0}"/>
    <cellStyle name="Total 27 6" xfId="25239" xr:uid="{2753BCD7-2326-4F52-8E14-2CA017AEC31B}"/>
    <cellStyle name="Total 27 7" xfId="25240" xr:uid="{0BDC3B93-BE75-45F7-8456-954B39B57D5C}"/>
    <cellStyle name="Total 27 8" xfId="25241" xr:uid="{693EC878-87FA-4D96-A0AD-4284195943F8}"/>
    <cellStyle name="Total 27 9" xfId="25242" xr:uid="{779A9B78-9807-4C88-9ED6-804DF6EB7032}"/>
    <cellStyle name="Total 28" xfId="25243" xr:uid="{3DF189D1-8D99-4AB6-B71A-BD20455D75F7}"/>
    <cellStyle name="Total 28 10" xfId="25244" xr:uid="{C676BB26-34B7-4D23-A71A-ED03FFCCB00D}"/>
    <cellStyle name="Total 28 11" xfId="25245" xr:uid="{0E45BD4D-267B-4316-94D6-25AB8E8D5387}"/>
    <cellStyle name="Total 28 12" xfId="25246" xr:uid="{EC9FEFFE-4F52-432B-A630-919159B4ED6E}"/>
    <cellStyle name="Total 28 13" xfId="25247" xr:uid="{357D1B9A-8920-4A14-AA17-70B02CA6E04E}"/>
    <cellStyle name="Total 28 14" xfId="25248" xr:uid="{07E77D35-2528-45D2-91CA-E479DD6AE1E6}"/>
    <cellStyle name="Total 28 15" xfId="25249" xr:uid="{B772ECD0-D1B3-40DE-B27E-148BAF5E989C}"/>
    <cellStyle name="Total 28 16" xfId="25250" xr:uid="{C8AE5085-9217-47D1-A3E8-6FB7D48C0C7D}"/>
    <cellStyle name="Total 28 17" xfId="25251" xr:uid="{F8C8469D-9EE1-4EA0-BFA4-D1CA00ABA813}"/>
    <cellStyle name="Total 28 18" xfId="25252" xr:uid="{A477A072-1757-46DC-9D5F-C6B9C18E46AD}"/>
    <cellStyle name="Total 28 2" xfId="25253" xr:uid="{7139A17C-1623-472E-BB58-7752CA2F1B0B}"/>
    <cellStyle name="Total 28 3" xfId="25254" xr:uid="{BC91B795-7E17-43BD-87EC-DA5905962852}"/>
    <cellStyle name="Total 28 4" xfId="25255" xr:uid="{129E8CB2-9702-4380-8D8F-26101062F39E}"/>
    <cellStyle name="Total 28 5" xfId="25256" xr:uid="{587E3F56-43DB-4A39-8335-2D04F5BAA826}"/>
    <cellStyle name="Total 28 6" xfId="25257" xr:uid="{6F3ABC61-7411-46E3-A479-528B37E47180}"/>
    <cellStyle name="Total 28 7" xfId="25258" xr:uid="{235B5501-4A8E-4C18-B28C-210C2D11F673}"/>
    <cellStyle name="Total 28 8" xfId="25259" xr:uid="{6732E0D0-3675-465C-8C02-3CC3F1F3219D}"/>
    <cellStyle name="Total 28 9" xfId="25260" xr:uid="{97BF5351-6A7A-4D59-B168-1C6495A8FFF5}"/>
    <cellStyle name="Total 29" xfId="25261" xr:uid="{F04F6FF4-C32F-458F-B4C9-5C79AFDB6439}"/>
    <cellStyle name="Total 29 10" xfId="25262" xr:uid="{97D94B78-F64E-40C9-88C7-E572A7E4EF54}"/>
    <cellStyle name="Total 29 11" xfId="25263" xr:uid="{8DB4BFF7-94FE-421C-A533-AFA88394C171}"/>
    <cellStyle name="Total 29 12" xfId="25264" xr:uid="{0AE4E63F-55A9-4278-BF5F-594F5EB599B3}"/>
    <cellStyle name="Total 29 13" xfId="25265" xr:uid="{C265FDA1-02A4-4937-A3FE-CBD59CD35AEC}"/>
    <cellStyle name="Total 29 14" xfId="25266" xr:uid="{55E3E18D-AED9-44EF-95AD-FDE39ADCFAF1}"/>
    <cellStyle name="Total 29 15" xfId="25267" xr:uid="{077615F7-D757-4253-A3BF-C40961B630F8}"/>
    <cellStyle name="Total 29 16" xfId="25268" xr:uid="{9C4BCA78-AE7D-44CA-9AED-9DFD170ADC02}"/>
    <cellStyle name="Total 29 17" xfId="25269" xr:uid="{2B611282-AC63-4852-9A35-C572FE7C2638}"/>
    <cellStyle name="Total 29 18" xfId="25270" xr:uid="{DF16F2DF-F33C-486A-B69D-C2E49A56AEFE}"/>
    <cellStyle name="Total 29 2" xfId="25271" xr:uid="{5C46308B-3F9C-49D3-91A3-282CF10D6AF0}"/>
    <cellStyle name="Total 29 3" xfId="25272" xr:uid="{DF330534-0B96-4E8C-8A42-3572E157263D}"/>
    <cellStyle name="Total 29 4" xfId="25273" xr:uid="{2B1DD1C5-C771-4708-83F4-B211FECAAFA8}"/>
    <cellStyle name="Total 29 5" xfId="25274" xr:uid="{57B22090-26F1-406C-A10B-92259CAA4C85}"/>
    <cellStyle name="Total 29 6" xfId="25275" xr:uid="{A5CA6B31-FE70-41B8-AE4F-7D2061B2BBE0}"/>
    <cellStyle name="Total 29 7" xfId="25276" xr:uid="{BDD71F8B-1419-4D09-AF07-72852C121ABA}"/>
    <cellStyle name="Total 29 8" xfId="25277" xr:uid="{EC608338-90D4-4F0D-B445-0008CC44A91C}"/>
    <cellStyle name="Total 29 9" xfId="25278" xr:uid="{22573042-E51E-4E8E-B6CC-1A44A721F21E}"/>
    <cellStyle name="Total 3" xfId="25279" xr:uid="{781F3C05-CF6D-44D1-8BB8-596864C35B29}"/>
    <cellStyle name="Total 3 10" xfId="25280" xr:uid="{3E7E64DC-4EF9-45AC-AB64-95D63899F36E}"/>
    <cellStyle name="Total 3 11" xfId="25281" xr:uid="{DB8DE35C-E54D-43E8-BE4D-000DC1B5E4DD}"/>
    <cellStyle name="Total 3 12" xfId="25282" xr:uid="{905CA625-C2F1-4A05-9BC7-B19E363C3577}"/>
    <cellStyle name="Total 3 13" xfId="25283" xr:uid="{280FD9A9-ED6F-429D-8608-B5440263B61E}"/>
    <cellStyle name="Total 3 14" xfId="25284" xr:uid="{1D9A0315-6E76-4EE3-B9D8-7F5DB1C776C7}"/>
    <cellStyle name="Total 3 15" xfId="25285" xr:uid="{9CBB0EB3-029E-41AF-B78D-13403A6248F6}"/>
    <cellStyle name="Total 3 16" xfId="25286" xr:uid="{C883EC17-35FC-4CA1-92F0-CA6594CD51AF}"/>
    <cellStyle name="Total 3 17" xfId="25287" xr:uid="{880A55BD-DDB7-43BF-ACE9-CF66DEBBDD96}"/>
    <cellStyle name="Total 3 18" xfId="25288" xr:uid="{6581149B-85FA-40E5-9C59-9D4A0404AD07}"/>
    <cellStyle name="Total 3 19" xfId="25289" xr:uid="{EF7B2D60-D9E4-4FE4-9B15-1B65B0C2157D}"/>
    <cellStyle name="Total 3 2" xfId="25290" xr:uid="{97FEAA98-1C8D-43C7-B569-911D226D0BA4}"/>
    <cellStyle name="Total 3 20" xfId="25291" xr:uid="{29A225D1-9D8B-407D-9A2D-9F33D44D1F1A}"/>
    <cellStyle name="Total 3 3" xfId="25292" xr:uid="{1B03931C-6B50-451B-A5B3-B896B4093BBD}"/>
    <cellStyle name="Total 3 4" xfId="25293" xr:uid="{045372A3-03F1-4078-AD67-77577A13BADF}"/>
    <cellStyle name="Total 3 5" xfId="25294" xr:uid="{805F8A6C-AA89-470D-8E0E-DE8DB71835CD}"/>
    <cellStyle name="Total 3 6" xfId="25295" xr:uid="{009E1A2A-8A8E-4F9A-9151-EC2B6598E56D}"/>
    <cellStyle name="Total 3 7" xfId="25296" xr:uid="{67BDFE1E-0834-48FC-BF43-89B1B5BA48A6}"/>
    <cellStyle name="Total 3 8" xfId="25297" xr:uid="{2137BFD3-C2AB-473A-A7B9-510FA3F564F6}"/>
    <cellStyle name="Total 3 9" xfId="25298" xr:uid="{4DFA6BBF-BDDE-4A1C-9361-181EC0F7739D}"/>
    <cellStyle name="Total 30" xfId="25299" xr:uid="{A9DD017E-53E2-4202-9BAF-2E10FC8A47E3}"/>
    <cellStyle name="Total 30 10" xfId="25300" xr:uid="{55FE75DE-D885-47CB-9C4A-28B059A5734D}"/>
    <cellStyle name="Total 30 11" xfId="25301" xr:uid="{D6CABCBC-7499-4135-BCF7-B533770061A8}"/>
    <cellStyle name="Total 30 12" xfId="25302" xr:uid="{B90443D5-78FB-4341-A639-17EBEBD0C012}"/>
    <cellStyle name="Total 30 13" xfId="25303" xr:uid="{3FDF258A-8CE8-4C0C-925D-F36F877DF4CC}"/>
    <cellStyle name="Total 30 14" xfId="25304" xr:uid="{BB1DD372-07EA-4C50-B0F4-84CF812035E0}"/>
    <cellStyle name="Total 30 15" xfId="25305" xr:uid="{9E60B59D-295E-4AA9-A02F-578DF64F045A}"/>
    <cellStyle name="Total 30 16" xfId="25306" xr:uid="{C29DCF92-180E-42AA-BBD0-74C7CC9B48DF}"/>
    <cellStyle name="Total 30 17" xfId="25307" xr:uid="{1D5F231D-B2B3-4A5C-AFBA-1E33E57A3718}"/>
    <cellStyle name="Total 30 18" xfId="25308" xr:uid="{A8085183-024A-4659-86D1-C57A0D3DA698}"/>
    <cellStyle name="Total 30 2" xfId="25309" xr:uid="{5D28C039-9DF2-4FBA-BECE-936C8B5DA6E4}"/>
    <cellStyle name="Total 30 3" xfId="25310" xr:uid="{3E0BDE2A-C307-4997-8B77-DABBC2B1B4C0}"/>
    <cellStyle name="Total 30 4" xfId="25311" xr:uid="{1F20E980-4E44-48A4-9266-C7576AF7A4EB}"/>
    <cellStyle name="Total 30 5" xfId="25312" xr:uid="{958DEAF9-F368-47AE-BDA7-B4CA83C76D07}"/>
    <cellStyle name="Total 30 6" xfId="25313" xr:uid="{34C955D9-869B-4BBA-9A52-6A07411691EF}"/>
    <cellStyle name="Total 30 7" xfId="25314" xr:uid="{20CB2F44-14BA-4494-B19D-7DAC1C54E382}"/>
    <cellStyle name="Total 30 8" xfId="25315" xr:uid="{1EF9E93D-C189-41AA-93F4-C516F9BE952E}"/>
    <cellStyle name="Total 30 9" xfId="25316" xr:uid="{5B5AD8B6-42D2-415F-8994-823A1BE85D9F}"/>
    <cellStyle name="Total 31" xfId="25317" xr:uid="{0AC27D07-5A13-4F3C-9DF0-AEAC6FBEB29A}"/>
    <cellStyle name="Total 31 10" xfId="25318" xr:uid="{4D765D7B-E0CA-4B37-9306-F12A858EAE67}"/>
    <cellStyle name="Total 31 11" xfId="25319" xr:uid="{FBF7FD9B-3EAE-47C9-BA0F-E55B4FCA32EF}"/>
    <cellStyle name="Total 31 12" xfId="25320" xr:uid="{9A85B6CB-E9AE-4F19-B287-587EFFD18F98}"/>
    <cellStyle name="Total 31 13" xfId="25321" xr:uid="{756699C9-95B9-42EA-881C-35A9A9217B6C}"/>
    <cellStyle name="Total 31 14" xfId="25322" xr:uid="{3B88CA10-A9D5-4004-A064-B2845395B70A}"/>
    <cellStyle name="Total 31 15" xfId="25323" xr:uid="{035D18E3-E5EA-4208-A0DA-7F335CD8BC4B}"/>
    <cellStyle name="Total 31 16" xfId="25324" xr:uid="{CE18EFD9-3922-407A-A3DE-E52290659034}"/>
    <cellStyle name="Total 31 17" xfId="25325" xr:uid="{74C8C782-3900-4F90-BA2A-C655F0C3E128}"/>
    <cellStyle name="Total 31 18" xfId="25326" xr:uid="{38EEE253-96DC-4D94-BCBE-FA632A7B7A48}"/>
    <cellStyle name="Total 31 2" xfId="25327" xr:uid="{F6EDF821-10B6-4354-9C62-B856E57CD2B3}"/>
    <cellStyle name="Total 31 3" xfId="25328" xr:uid="{BB88E9CB-750F-4C01-B1CB-F9DDE060EA77}"/>
    <cellStyle name="Total 31 4" xfId="25329" xr:uid="{43A06C4A-9D9C-4E8D-B807-F231E312C507}"/>
    <cellStyle name="Total 31 5" xfId="25330" xr:uid="{E9E82089-B8E4-455F-946D-891CC95E9B93}"/>
    <cellStyle name="Total 31 6" xfId="25331" xr:uid="{523D9419-B55E-4446-8A44-01E872EB7DF5}"/>
    <cellStyle name="Total 31 7" xfId="25332" xr:uid="{EDBD0608-1220-4E1E-B0A4-AAD19C0AE031}"/>
    <cellStyle name="Total 31 8" xfId="25333" xr:uid="{0C19764E-1207-45B1-B497-B4C7D060080D}"/>
    <cellStyle name="Total 31 9" xfId="25334" xr:uid="{7D04FF06-2C44-452F-8537-5D24C3856329}"/>
    <cellStyle name="Total 32" xfId="25335" xr:uid="{E9FF62C5-DDA9-4199-97A3-9907752BB305}"/>
    <cellStyle name="Total 32 10" xfId="25336" xr:uid="{A281A34C-AA38-4AC9-AF17-5C4A622BEC45}"/>
    <cellStyle name="Total 32 11" xfId="25337" xr:uid="{EC0EC778-6065-48D6-B258-63A478CABBDD}"/>
    <cellStyle name="Total 32 12" xfId="25338" xr:uid="{CA61F45F-0547-4EBD-BFAE-EDF6F44BCE03}"/>
    <cellStyle name="Total 32 13" xfId="25339" xr:uid="{D00C0EBE-9D85-43CF-9E13-00D0DDB4D4C1}"/>
    <cellStyle name="Total 32 14" xfId="25340" xr:uid="{9FEA504F-F1ED-4628-BFB7-D8DCAD57E55C}"/>
    <cellStyle name="Total 32 15" xfId="25341" xr:uid="{D6BB5FF0-439F-458C-B76F-1CE7BBAA3599}"/>
    <cellStyle name="Total 32 16" xfId="25342" xr:uid="{20981587-2BA2-4F89-9812-BA7BA16D7190}"/>
    <cellStyle name="Total 32 17" xfId="25343" xr:uid="{7B2D9F8E-7CE0-4D51-A193-5B30EDCCEE8C}"/>
    <cellStyle name="Total 32 18" xfId="25344" xr:uid="{C326A312-7BFC-4F91-AF8A-6A73E233C7CF}"/>
    <cellStyle name="Total 32 2" xfId="25345" xr:uid="{B47D0788-BBD0-40DB-A73E-075C98DB79E5}"/>
    <cellStyle name="Total 32 3" xfId="25346" xr:uid="{EF2507D8-F12A-4542-868A-B89B96297326}"/>
    <cellStyle name="Total 32 4" xfId="25347" xr:uid="{684775E1-B620-48FA-ADF0-259CF3EC67CF}"/>
    <cellStyle name="Total 32 5" xfId="25348" xr:uid="{C1558810-E3D0-460F-9A18-E23297676C0D}"/>
    <cellStyle name="Total 32 6" xfId="25349" xr:uid="{6F540FD7-2E30-4870-8C5E-459CE808B13B}"/>
    <cellStyle name="Total 32 7" xfId="25350" xr:uid="{0EAB4DBB-BA88-4551-901B-1A8E379C1F22}"/>
    <cellStyle name="Total 32 8" xfId="25351" xr:uid="{3FE40306-DF4F-4876-8396-51747FBE8420}"/>
    <cellStyle name="Total 32 9" xfId="25352" xr:uid="{3E6B036A-339A-42B0-9247-91364122D3DF}"/>
    <cellStyle name="Total 33" xfId="25353" xr:uid="{F13EAAFD-2AE3-4121-A8E3-6D3F620D9C38}"/>
    <cellStyle name="Total 33 10" xfId="25354" xr:uid="{F4214299-3124-41B5-926E-74AD347BD69A}"/>
    <cellStyle name="Total 33 11" xfId="25355" xr:uid="{E7DE1D0B-3B6A-4BC0-8631-7CA153ABFED8}"/>
    <cellStyle name="Total 33 12" xfId="25356" xr:uid="{79D508AD-8649-444F-8EC1-F5B6BCF414C8}"/>
    <cellStyle name="Total 33 13" xfId="25357" xr:uid="{454FF77E-D029-4301-93E0-9E640E99DCCA}"/>
    <cellStyle name="Total 33 14" xfId="25358" xr:uid="{ACC60F11-05E0-45A7-82F8-8B6232304F5E}"/>
    <cellStyle name="Total 33 15" xfId="25359" xr:uid="{7E9DF60D-2496-4C1F-8734-B92FBBCE5436}"/>
    <cellStyle name="Total 33 16" xfId="25360" xr:uid="{0999B56D-BF9B-426D-BC55-159A66B947CF}"/>
    <cellStyle name="Total 33 17" xfId="25361" xr:uid="{1D4974F5-C9E2-41A2-B7E8-549AAE296763}"/>
    <cellStyle name="Total 33 18" xfId="25362" xr:uid="{5B02D979-4003-4C40-9F7B-B9F2E9DBA41B}"/>
    <cellStyle name="Total 33 2" xfId="25363" xr:uid="{995C5156-7F54-4A86-85B0-CCF8B9E1907B}"/>
    <cellStyle name="Total 33 3" xfId="25364" xr:uid="{119A6BDC-E150-4CE2-A3FC-9CA6F20C8B0D}"/>
    <cellStyle name="Total 33 4" xfId="25365" xr:uid="{55EAEDA7-ABF2-45A2-80D4-A55B6BFE824E}"/>
    <cellStyle name="Total 33 5" xfId="25366" xr:uid="{04930C1A-5585-407D-97EB-4E84F21A83A6}"/>
    <cellStyle name="Total 33 6" xfId="25367" xr:uid="{B98A7AAE-FCB9-446B-B97A-D0B6EA098676}"/>
    <cellStyle name="Total 33 7" xfId="25368" xr:uid="{83EBBF7E-6DAF-4469-8124-BE2464B480B0}"/>
    <cellStyle name="Total 33 8" xfId="25369" xr:uid="{32F01EF5-4013-49A0-BF44-82876AF09F25}"/>
    <cellStyle name="Total 33 9" xfId="25370" xr:uid="{B16DAF89-1C12-4956-B632-2D83A6B2AAD8}"/>
    <cellStyle name="Total 34" xfId="25371" xr:uid="{8F76F535-386E-4D6B-8D3C-37A8E78334E9}"/>
    <cellStyle name="Total 34 10" xfId="25372" xr:uid="{F4B9A780-7BDC-420F-8617-E1DABA6CDDAA}"/>
    <cellStyle name="Total 34 11" xfId="25373" xr:uid="{5A26064B-7FBC-49AD-ADDD-E8837FF5BDA8}"/>
    <cellStyle name="Total 34 12" xfId="25374" xr:uid="{F66FD885-49E5-4C90-94C4-489FB49542B2}"/>
    <cellStyle name="Total 34 13" xfId="25375" xr:uid="{82A88C00-3A12-4ECB-A229-C9AB52C03420}"/>
    <cellStyle name="Total 34 14" xfId="25376" xr:uid="{C4F8FA86-C8D4-443B-92A4-6F82A24E32F0}"/>
    <cellStyle name="Total 34 15" xfId="25377" xr:uid="{18C4B99B-0C2C-4D26-9ABF-7102AAB8A20F}"/>
    <cellStyle name="Total 34 16" xfId="25378" xr:uid="{C4F59DAF-8C00-4B19-A7A5-F755D1E734EF}"/>
    <cellStyle name="Total 34 17" xfId="25379" xr:uid="{5900E1E7-1621-474E-B617-8CAF2C595F73}"/>
    <cellStyle name="Total 34 18" xfId="25380" xr:uid="{08381924-9FA2-44F7-B675-73E0D04F4FA7}"/>
    <cellStyle name="Total 34 2" xfId="25381" xr:uid="{822F68EC-271E-451A-8029-76BA8917A987}"/>
    <cellStyle name="Total 34 3" xfId="25382" xr:uid="{AED3F9C3-48AC-4585-8438-114C679EB502}"/>
    <cellStyle name="Total 34 4" xfId="25383" xr:uid="{FCCA3368-7F25-4E34-9353-B31D0B94316E}"/>
    <cellStyle name="Total 34 5" xfId="25384" xr:uid="{CA1AD9FA-AE12-446F-A5E7-174C119314B7}"/>
    <cellStyle name="Total 34 6" xfId="25385" xr:uid="{20E98375-9E0F-4642-BA98-D6AF751F455D}"/>
    <cellStyle name="Total 34 7" xfId="25386" xr:uid="{05AD1DAD-2F58-4202-A0C9-D05500E9EA5F}"/>
    <cellStyle name="Total 34 8" xfId="25387" xr:uid="{EFDC0337-3A48-4E36-B95C-F8028ED7F3D3}"/>
    <cellStyle name="Total 34 9" xfId="25388" xr:uid="{2C6E1D75-BE2B-493D-9CAD-B28C2F62C960}"/>
    <cellStyle name="Total 35" xfId="25389" xr:uid="{AAD60D91-6166-4235-B427-2AA30A8337A8}"/>
    <cellStyle name="Total 35 10" xfId="25390" xr:uid="{69D85DE8-176E-41A1-B28E-7CA69E5F4B5A}"/>
    <cellStyle name="Total 35 11" xfId="25391" xr:uid="{513154F9-BAA8-481C-8AE8-59F8220163EC}"/>
    <cellStyle name="Total 35 12" xfId="25392" xr:uid="{E5549E4E-8818-4DA2-93FC-E4F107D5E308}"/>
    <cellStyle name="Total 35 13" xfId="25393" xr:uid="{79BB4DED-0C6E-42F0-A3E1-27ED27374775}"/>
    <cellStyle name="Total 35 14" xfId="25394" xr:uid="{852ACB7E-4400-48D6-A7EE-E2AEA0C4CDBB}"/>
    <cellStyle name="Total 35 15" xfId="25395" xr:uid="{6F451C2B-B552-4C19-B945-CCE80D97D5FA}"/>
    <cellStyle name="Total 35 16" xfId="25396" xr:uid="{C6B8DA3E-D7BB-4CBD-9B95-A3FE6E28CDDF}"/>
    <cellStyle name="Total 35 17" xfId="25397" xr:uid="{207B90C2-53A7-4EBE-A4BA-E8638B00BD3A}"/>
    <cellStyle name="Total 35 18" xfId="25398" xr:uid="{9FE4F2C2-8876-4013-9A5E-73753EFB905F}"/>
    <cellStyle name="Total 35 2" xfId="25399" xr:uid="{54380E4E-093C-4539-887A-8E1440FEA2C9}"/>
    <cellStyle name="Total 35 3" xfId="25400" xr:uid="{DCEB38DE-3149-415C-9D19-C8F8DBC94070}"/>
    <cellStyle name="Total 35 4" xfId="25401" xr:uid="{50BFED96-7662-4FFB-BAC9-9517D18263C6}"/>
    <cellStyle name="Total 35 5" xfId="25402" xr:uid="{27D8D248-B5F2-4BA6-B3AF-3E87A792CFAA}"/>
    <cellStyle name="Total 35 6" xfId="25403" xr:uid="{A67B88D9-B68E-48A8-8BE3-87CC86C07392}"/>
    <cellStyle name="Total 35 7" xfId="25404" xr:uid="{5CCBB689-7CA7-49EF-B8AA-EF8B79A379EA}"/>
    <cellStyle name="Total 35 8" xfId="25405" xr:uid="{74537746-435E-401F-BCFF-B5EAE1C2A6B8}"/>
    <cellStyle name="Total 35 9" xfId="25406" xr:uid="{34BA1D8B-1368-4657-8A8C-EBD67F4CD520}"/>
    <cellStyle name="Total 4" xfId="25407" xr:uid="{D79A2C57-6512-4E40-B344-46BFA74F74C9}"/>
    <cellStyle name="Total 4 10" xfId="25408" xr:uid="{849440A3-7B58-415C-AA76-D479EB8AF12A}"/>
    <cellStyle name="Total 4 11" xfId="25409" xr:uid="{CE822267-6909-43D0-9B6F-CC714F918B38}"/>
    <cellStyle name="Total 4 12" xfId="25410" xr:uid="{CB39B579-CEAF-4403-89D5-3565EF0DB401}"/>
    <cellStyle name="Total 4 13" xfId="25411" xr:uid="{3D95BC80-58C8-4DAC-B0AD-2DF50C85D350}"/>
    <cellStyle name="Total 4 14" xfId="25412" xr:uid="{4567006C-A791-459D-8090-E4B17EFDA5BC}"/>
    <cellStyle name="Total 4 15" xfId="25413" xr:uid="{230136F7-D895-4038-9A5C-44477D2C4B2D}"/>
    <cellStyle name="Total 4 16" xfId="25414" xr:uid="{1C2A3972-EFEB-4020-94F4-C0F88EB36EDA}"/>
    <cellStyle name="Total 4 17" xfId="25415" xr:uid="{6D1A4BF4-4FEA-4EA8-A98A-566E808C92DA}"/>
    <cellStyle name="Total 4 18" xfId="25416" xr:uid="{24935E5D-C3D7-446E-9345-4C57E477F0D9}"/>
    <cellStyle name="Total 4 19" xfId="25417" xr:uid="{206C33CB-41C6-4C63-961D-568942E2178F}"/>
    <cellStyle name="Total 4 2" xfId="25418" xr:uid="{05E1158D-3481-40AB-9648-4A608E7CA98A}"/>
    <cellStyle name="Total 4 20" xfId="25419" xr:uid="{0BDBA9DE-6661-47F8-AD1E-E3B32FA23F4C}"/>
    <cellStyle name="Total 4 3" xfId="25420" xr:uid="{F0A8272A-3362-416C-8937-EB081912EB10}"/>
    <cellStyle name="Total 4 4" xfId="25421" xr:uid="{47531E4A-1B6D-4FF9-9293-7D6F262123FA}"/>
    <cellStyle name="Total 4 5" xfId="25422" xr:uid="{51B116A3-9569-4EB8-A8AD-874DCC3833A0}"/>
    <cellStyle name="Total 4 6" xfId="25423" xr:uid="{FB04DFB7-FA4E-4FCB-BD3F-80D347AD230D}"/>
    <cellStyle name="Total 4 7" xfId="25424" xr:uid="{D22C168E-F54D-457D-9B2C-BA2001D1DC9C}"/>
    <cellStyle name="Total 4 8" xfId="25425" xr:uid="{577CA64D-5A7D-4434-BA49-4730DA22B7DA}"/>
    <cellStyle name="Total 4 9" xfId="25426" xr:uid="{B89000B9-ADD4-408F-A87A-A7F2F873FD3B}"/>
    <cellStyle name="Total 5" xfId="25427" xr:uid="{F82EE7B1-3F20-49BC-9D30-87703B0C898C}"/>
    <cellStyle name="Total 5 10" xfId="25428" xr:uid="{41E7E10E-B577-4147-AD48-A16BAB80F5E7}"/>
    <cellStyle name="Total 5 11" xfId="25429" xr:uid="{2128534F-6837-4AF8-957C-7E47710502A6}"/>
    <cellStyle name="Total 5 12" xfId="25430" xr:uid="{595172DB-D455-4E33-98BF-C2BF46AF942F}"/>
    <cellStyle name="Total 5 13" xfId="25431" xr:uid="{85BFEA4E-4EE9-4874-A22B-86BF6793AE77}"/>
    <cellStyle name="Total 5 14" xfId="25432" xr:uid="{AD522957-5E7B-467F-83E8-47085FE591A3}"/>
    <cellStyle name="Total 5 15" xfId="25433" xr:uid="{53C74D7B-F449-4F3E-A417-08B0450C9F57}"/>
    <cellStyle name="Total 5 16" xfId="25434" xr:uid="{97C8D81D-AD46-4D49-ADCF-F3A35ACB47A1}"/>
    <cellStyle name="Total 5 17" xfId="25435" xr:uid="{B327B1EA-F4AF-4EDB-ACAA-1C42BD782962}"/>
    <cellStyle name="Total 5 18" xfId="25436" xr:uid="{6AA38FAB-7B76-4D1F-BD22-3C29CE1EC44C}"/>
    <cellStyle name="Total 5 19" xfId="25437" xr:uid="{855376C9-3647-4A07-B67B-F444E28CEB57}"/>
    <cellStyle name="Total 5 2" xfId="25438" xr:uid="{4E076EF2-522F-4024-9029-AABA18A19558}"/>
    <cellStyle name="Total 5 20" xfId="25439" xr:uid="{6C6F7E5D-67E4-4B45-8122-F4A929B2BE43}"/>
    <cellStyle name="Total 5 3" xfId="25440" xr:uid="{71AF38FF-1C00-4A9B-A92E-D926F9F1FC14}"/>
    <cellStyle name="Total 5 4" xfId="25441" xr:uid="{19A33988-95B2-44D8-A60F-A81C25B215EA}"/>
    <cellStyle name="Total 5 5" xfId="25442" xr:uid="{ED13F72B-6EF4-4F11-B072-24E729CF1469}"/>
    <cellStyle name="Total 5 6" xfId="25443" xr:uid="{273402BD-9F30-4385-8131-FC46739D96DE}"/>
    <cellStyle name="Total 5 7" xfId="25444" xr:uid="{AC62682C-66A3-495B-94A5-9AA24A01741E}"/>
    <cellStyle name="Total 5 8" xfId="25445" xr:uid="{53EEB6DC-063E-458A-B5C4-4791F7A5C831}"/>
    <cellStyle name="Total 5 9" xfId="25446" xr:uid="{1A330E78-FD28-40C7-AC15-4B2257F4B87D}"/>
    <cellStyle name="Total 6" xfId="25447" xr:uid="{9420FE36-DF9C-409E-8886-E642051CCCCA}"/>
    <cellStyle name="Total 6 10" xfId="25448" xr:uid="{0F9CD14C-CF27-4DEB-80C0-4888B9664D22}"/>
    <cellStyle name="Total 6 11" xfId="25449" xr:uid="{7AB77837-F9BD-49EA-8069-7FDDD5A49220}"/>
    <cellStyle name="Total 6 12" xfId="25450" xr:uid="{DC308AF9-916E-41D4-822E-4F391DFDD2CA}"/>
    <cellStyle name="Total 6 13" xfId="25451" xr:uid="{FD562754-078F-47AF-84AF-0557A966AE59}"/>
    <cellStyle name="Total 6 14" xfId="25452" xr:uid="{45BD31D4-77D8-45C4-B3F4-F143DA3ECD9E}"/>
    <cellStyle name="Total 6 15" xfId="25453" xr:uid="{17FFFB84-94ED-40D7-91EC-C0D533D7B088}"/>
    <cellStyle name="Total 6 16" xfId="25454" xr:uid="{C2D8C724-8DAB-4B93-AEF5-448A69244FB6}"/>
    <cellStyle name="Total 6 17" xfId="25455" xr:uid="{4CC5CE2D-3593-4151-AFD6-3FC8C491FF91}"/>
    <cellStyle name="Total 6 18" xfId="25456" xr:uid="{2248CB09-9FAD-45DA-97A1-6B0EBAA0EB02}"/>
    <cellStyle name="Total 6 19" xfId="25457" xr:uid="{283DC7D4-7199-4238-9279-CB42A8E81D35}"/>
    <cellStyle name="Total 6 2" xfId="25458" xr:uid="{33B85BB7-861D-4CCC-9306-F5D782C7C0A0}"/>
    <cellStyle name="Total 6 20" xfId="25459" xr:uid="{27C88E50-8614-4A2F-B3AD-BE14B3733509}"/>
    <cellStyle name="Total 6 3" xfId="25460" xr:uid="{17DB1CA7-624F-4784-A087-25F85AFC7265}"/>
    <cellStyle name="Total 6 4" xfId="25461" xr:uid="{174FC9F5-E02D-44E0-9A94-B684CB89B135}"/>
    <cellStyle name="Total 6 5" xfId="25462" xr:uid="{E81C0716-D2FB-48AF-AF8C-B3D1322B969D}"/>
    <cellStyle name="Total 6 6" xfId="25463" xr:uid="{1C5552DA-C5AF-49DC-A5C6-F3B241A28FCC}"/>
    <cellStyle name="Total 6 7" xfId="25464" xr:uid="{08443E03-784B-482B-B5C8-87CF34C33ECA}"/>
    <cellStyle name="Total 6 8" xfId="25465" xr:uid="{F1D213A2-8356-4927-BD1E-5AF631F61B6A}"/>
    <cellStyle name="Total 6 9" xfId="25466" xr:uid="{25145CAD-12F8-4F5F-9245-52E61F4F31DA}"/>
    <cellStyle name="Total 7" xfId="25467" xr:uid="{C5C59248-D04C-4FF0-A601-CD79A83A5F75}"/>
    <cellStyle name="Total 7 10" xfId="25468" xr:uid="{4BDAC3E3-2E1A-434B-985F-5374085847A0}"/>
    <cellStyle name="Total 7 11" xfId="25469" xr:uid="{0E17EF7D-4073-4924-BF17-B6DA65482C3A}"/>
    <cellStyle name="Total 7 12" xfId="25470" xr:uid="{F8A97563-B518-4FAA-9A30-BBC013854D70}"/>
    <cellStyle name="Total 7 13" xfId="25471" xr:uid="{CE8ECADF-CDFF-4D53-9C1B-3A4E70B4BA1D}"/>
    <cellStyle name="Total 7 14" xfId="25472" xr:uid="{CE91AB71-2AA1-4A76-BF83-2FC5110B4872}"/>
    <cellStyle name="Total 7 15" xfId="25473" xr:uid="{5940EE74-79A2-4F19-9406-3C0FE2E2AF0A}"/>
    <cellStyle name="Total 7 16" xfId="25474" xr:uid="{B9852144-762B-4141-979D-E0247081041A}"/>
    <cellStyle name="Total 7 17" xfId="25475" xr:uid="{D77C9E72-287F-45E1-8C11-23F50260A57B}"/>
    <cellStyle name="Total 7 18" xfId="25476" xr:uid="{35A22CE4-112A-4902-80BD-B1CE315B7C26}"/>
    <cellStyle name="Total 7 19" xfId="25477" xr:uid="{1985EE04-46C9-4BA1-9379-863212297725}"/>
    <cellStyle name="Total 7 2" xfId="25478" xr:uid="{98EDA58C-AE34-450D-B091-3EE4A53D166E}"/>
    <cellStyle name="Total 7 20" xfId="25479" xr:uid="{82147AAB-9FEB-4453-8C52-060633B69F9F}"/>
    <cellStyle name="Total 7 3" xfId="25480" xr:uid="{C2AE91B2-30BD-4AC6-BB5B-A367C75A248D}"/>
    <cellStyle name="Total 7 4" xfId="25481" xr:uid="{B56E5F50-95E0-4F79-AF48-97212A0B5CA5}"/>
    <cellStyle name="Total 7 5" xfId="25482" xr:uid="{3B29A2D4-9DC6-44E7-A889-8513101F4CFF}"/>
    <cellStyle name="Total 7 6" xfId="25483" xr:uid="{B85FCA65-7338-4F6D-8344-FBADC9C69F2D}"/>
    <cellStyle name="Total 7 7" xfId="25484" xr:uid="{4A9F363C-8D2C-4EEF-8C57-BE4861847141}"/>
    <cellStyle name="Total 7 8" xfId="25485" xr:uid="{2BB2643B-EC91-4D34-BD0E-417C42FEAF8F}"/>
    <cellStyle name="Total 7 9" xfId="25486" xr:uid="{419E0898-B218-4BDC-9B2C-B96AD4CF0622}"/>
    <cellStyle name="Total 8" xfId="25487" xr:uid="{A6ECC3C8-BB58-4CAB-A8E6-748C2C8DABB6}"/>
    <cellStyle name="Total 8 10" xfId="25488" xr:uid="{A6748424-0F55-40C6-80E7-248FA16D48D7}"/>
    <cellStyle name="Total 8 11" xfId="25489" xr:uid="{101DA0F9-E3A2-459C-8B21-F1F9CA226D49}"/>
    <cellStyle name="Total 8 12" xfId="25490" xr:uid="{A5D38942-7270-4A10-B564-F0BF1370C64A}"/>
    <cellStyle name="Total 8 13" xfId="25491" xr:uid="{DD8F1418-99C4-4636-83B6-112C225BD1E4}"/>
    <cellStyle name="Total 8 14" xfId="25492" xr:uid="{969809A3-9758-437E-B178-A2DF64BCD7F6}"/>
    <cellStyle name="Total 8 15" xfId="25493" xr:uid="{4654BC43-2B08-4FB1-B47B-D82AE11807C1}"/>
    <cellStyle name="Total 8 16" xfId="25494" xr:uid="{CCB1D7B8-85A3-4AE3-AA8E-15E2FE9943FC}"/>
    <cellStyle name="Total 8 17" xfId="25495" xr:uid="{6F580483-0D96-4CBE-BF83-9843B8EF3A63}"/>
    <cellStyle name="Total 8 18" xfId="25496" xr:uid="{B6EA66C5-00FA-40A6-B2FD-42C71E56EDF3}"/>
    <cellStyle name="Total 8 19" xfId="25497" xr:uid="{1AC5E4B8-F7B2-4B94-B867-F0DD3C37C3C2}"/>
    <cellStyle name="Total 8 2" xfId="25498" xr:uid="{178B5A74-E603-47D3-AE80-A1A1B5890516}"/>
    <cellStyle name="Total 8 20" xfId="25499" xr:uid="{AB14FA2B-6CFD-4B16-847E-F6A5F566E238}"/>
    <cellStyle name="Total 8 3" xfId="25500" xr:uid="{7C9DD0B3-5F6A-41C8-9F6B-8099FFEF9052}"/>
    <cellStyle name="Total 8 4" xfId="25501" xr:uid="{98322693-717D-4C17-9BF8-01C163509C3A}"/>
    <cellStyle name="Total 8 5" xfId="25502" xr:uid="{78713ACF-1B75-45AD-9996-BA0C49977B58}"/>
    <cellStyle name="Total 8 6" xfId="25503" xr:uid="{E2232209-7327-4757-848C-F036C44134BA}"/>
    <cellStyle name="Total 8 7" xfId="25504" xr:uid="{76DFB4CE-FC97-47BD-A0F9-46DF07E1FD25}"/>
    <cellStyle name="Total 8 8" xfId="25505" xr:uid="{F560F49C-3988-4FFF-8E25-6017B5CCA0C8}"/>
    <cellStyle name="Total 8 9" xfId="25506" xr:uid="{AD0A462F-0E4A-41BA-848B-12834686C438}"/>
    <cellStyle name="Total 9" xfId="25507" xr:uid="{867FDD3C-3D2F-4A33-9DA3-53D4FD5FC564}"/>
    <cellStyle name="Total 9 10" xfId="25508" xr:uid="{26AC3421-B149-4005-AEF2-11115114DBB9}"/>
    <cellStyle name="Total 9 11" xfId="25509" xr:uid="{F955967B-4F2F-4617-BEAD-5C75AF8CD62F}"/>
    <cellStyle name="Total 9 12" xfId="25510" xr:uid="{3553AF35-EFB3-46EE-B33E-7252580A9F8C}"/>
    <cellStyle name="Total 9 13" xfId="25511" xr:uid="{D613B2D4-1505-4A68-827F-3FDF3FDDFD07}"/>
    <cellStyle name="Total 9 14" xfId="25512" xr:uid="{48DE704D-C84A-46CE-A319-D8739F332480}"/>
    <cellStyle name="Total 9 15" xfId="25513" xr:uid="{1E8A5599-9060-4106-A7DB-DB2B8A38BA5F}"/>
    <cellStyle name="Total 9 16" xfId="25514" xr:uid="{5471D65C-10D7-424F-AA88-F0A1BD9510B5}"/>
    <cellStyle name="Total 9 17" xfId="25515" xr:uid="{D75FAFF3-8ADA-4D80-8D35-436B18EBD25D}"/>
    <cellStyle name="Total 9 18" xfId="25516" xr:uid="{DF40C1CF-B889-4BE1-9315-915DE51FF28E}"/>
    <cellStyle name="Total 9 19" xfId="25517" xr:uid="{0615372F-D2CF-4115-85DE-3668BD758120}"/>
    <cellStyle name="Total 9 2" xfId="25518" xr:uid="{F5FAC9A2-61CF-4015-9611-69E354072841}"/>
    <cellStyle name="Total 9 20" xfId="25519" xr:uid="{6495156C-A0A6-4C2B-B57D-74A8753AE157}"/>
    <cellStyle name="Total 9 3" xfId="25520" xr:uid="{A7446B61-B042-48FA-B487-DB4ECE584915}"/>
    <cellStyle name="Total 9 4" xfId="25521" xr:uid="{EF38DA74-087B-48A4-832F-9AABFA7388E8}"/>
    <cellStyle name="Total 9 5" xfId="25522" xr:uid="{43713A81-7675-419E-B966-CAD072DEC09F}"/>
    <cellStyle name="Total 9 6" xfId="25523" xr:uid="{42A6FDF8-9B2E-4C85-92BA-79A4E1349D5A}"/>
    <cellStyle name="Total 9 7" xfId="25524" xr:uid="{DDF21CEF-A1C2-4EDC-B681-ACA772D82F83}"/>
    <cellStyle name="Total 9 8" xfId="25525" xr:uid="{41424653-23F1-4ABE-9006-0520542979CF}"/>
    <cellStyle name="Total 9 9" xfId="25526" xr:uid="{4353D098-48FC-457D-AAE6-CC0E741EBC82}"/>
    <cellStyle name="Vírgula" xfId="14" builtinId="3"/>
    <cellStyle name="Vírgula 10" xfId="25527" xr:uid="{0B90A245-D6B1-4FC2-8653-3B5171630C15}"/>
    <cellStyle name="Vírgula 10 2" xfId="25528" xr:uid="{68A99DB3-6CB2-4B2A-888A-C7D62BC8A517}"/>
    <cellStyle name="Vírgula 10 2 2" xfId="30319" xr:uid="{91660299-B1B4-4F5D-BE3D-48EA6416EA2F}"/>
    <cellStyle name="Vírgula 10 3" xfId="25529" xr:uid="{627BD1B2-D796-441B-A47C-BE8326563B58}"/>
    <cellStyle name="Vírgula 10 3 2" xfId="30320" xr:uid="{C1BF01A8-1674-42FD-971B-75C35A73239F}"/>
    <cellStyle name="Vírgula 10 4" xfId="30318" xr:uid="{429D177E-A6C5-41A8-A7A4-2E6F5636E597}"/>
    <cellStyle name="Vírgula 11" xfId="37" xr:uid="{9FC67C86-773E-40B3-966D-15C509EEB49E}"/>
    <cellStyle name="Vírgula 11 2" xfId="47" xr:uid="{76F90543-1567-4EDA-AB0F-C1373F26E20F}"/>
    <cellStyle name="Vírgula 11 2 2" xfId="25531" xr:uid="{946DFCD0-95FA-4A15-A8A2-2EC632BBA93A}"/>
    <cellStyle name="Vírgula 11 2 2 2" xfId="30322" xr:uid="{12C115E1-E533-4C67-A947-43C61C5A5C9F}"/>
    <cellStyle name="Vírgula 11 3" xfId="117" xr:uid="{11568E1B-74BD-43C2-BA3A-EEE26F729187}"/>
    <cellStyle name="Vírgula 11 3 2" xfId="25532" xr:uid="{450E62F2-0F8F-4ABE-A122-84622E4E381F}"/>
    <cellStyle name="Vírgula 11 3 2 2" xfId="30323" xr:uid="{FCBD000A-D695-4721-8920-4CE1C65AEDE8}"/>
    <cellStyle name="Vírgula 11 3 3" xfId="27529" xr:uid="{7B13D52B-689C-4F2F-8038-77340180E080}"/>
    <cellStyle name="Vírgula 11 4" xfId="25530" xr:uid="{181F63DE-7072-4CD0-ABED-E88745C880E9}"/>
    <cellStyle name="Vírgula 11 4 2" xfId="25692" xr:uid="{BFB11103-D7C0-4409-A648-02B6D13994AD}"/>
    <cellStyle name="Vírgula 11 4 2 2" xfId="30410" xr:uid="{1399805A-02B2-4F29-9D40-3515F28A53B5}"/>
    <cellStyle name="Vírgula 11 4 3" xfId="26938" xr:uid="{E22F692D-B4B2-4D77-BA18-7599B9C6C8B0}"/>
    <cellStyle name="Vírgula 11 4 3 2" xfId="31031" xr:uid="{FA33B2EC-D472-46C7-83B1-D4FBC1F57AC5}"/>
    <cellStyle name="Vírgula 11 4 4" xfId="30321" xr:uid="{E5472C99-D9A9-453F-936F-050B90F31786}"/>
    <cellStyle name="Vírgula 11 5" xfId="25686" xr:uid="{351026BD-36E5-42FC-8B2A-46714F159ACD}"/>
    <cellStyle name="Vírgula 11 5 2" xfId="30405" xr:uid="{0BA0A126-BC1A-4A10-97E2-550F6EF7F5C7}"/>
    <cellStyle name="Vírgula 11 6" xfId="26936" xr:uid="{D93E16F9-EAE7-4582-8527-81DA5742D024}"/>
    <cellStyle name="Vírgula 11 6 2" xfId="31029" xr:uid="{32A91D5C-7721-4ED6-A1C3-E870FD650E45}"/>
    <cellStyle name="Vírgula 11 7" xfId="27473" xr:uid="{88633833-993D-4010-BD54-B9DDFD5E647F}"/>
    <cellStyle name="Vírgula 11 7 2" xfId="31566" xr:uid="{86C72896-C168-4192-9306-368E2162CDEB}"/>
    <cellStyle name="Vírgula 11 8" xfId="27501" xr:uid="{539F0CF0-E74B-41CD-B2B6-B57248EA7942}"/>
    <cellStyle name="Vírgula 12" xfId="25533" xr:uid="{475CD888-7D54-4862-87B3-E15F1651F022}"/>
    <cellStyle name="Vírgula 12 2" xfId="25534" xr:uid="{2B485E00-5A2F-4CC2-9C0D-64D9B9ED23ED}"/>
    <cellStyle name="Vírgula 12 2 2" xfId="30325" xr:uid="{EA51EC92-49DA-4BA7-9F68-EEE84BECF1A8}"/>
    <cellStyle name="Vírgula 12 3" xfId="30324" xr:uid="{4DA306D7-FDA0-4DFC-A7EA-823FB1902830}"/>
    <cellStyle name="Vírgula 13" xfId="25535" xr:uid="{E7FF864A-8F15-49CD-BC32-B44809AFBBF0}"/>
    <cellStyle name="Vírgula 13 2" xfId="25536" xr:uid="{437A01AB-A558-45AD-B0B8-9F174DAE20B9}"/>
    <cellStyle name="Vírgula 13 2 2" xfId="30327" xr:uid="{9A0197EB-7C33-48ED-8C60-35CF842DC1B1}"/>
    <cellStyle name="Vírgula 13 3" xfId="30326" xr:uid="{377ADA13-A0B2-4FE5-92C9-1CACC8E27FD3}"/>
    <cellStyle name="Vírgula 14" xfId="25537" xr:uid="{E5619CC9-C524-416A-9A23-950AE1C5362F}"/>
    <cellStyle name="Vírgula 14 2" xfId="25538" xr:uid="{9DD6C33D-F36B-4357-BC1B-C12F6AB9ABD4}"/>
    <cellStyle name="Vírgula 14 2 2" xfId="30329" xr:uid="{F818BC72-9FF4-47EA-927C-364302B85E07}"/>
    <cellStyle name="Vírgula 14 3" xfId="30328" xr:uid="{DD37CF6A-5162-4D3E-8BC2-9D4DDBD13D3A}"/>
    <cellStyle name="Vírgula 15" xfId="75" xr:uid="{D3D344C9-A259-4F6A-A5A6-FE6BAEC08691}"/>
    <cellStyle name="Vírgula 15 2" xfId="145" xr:uid="{C4DE1716-A14F-4369-ADB4-DDC0C5B84167}"/>
    <cellStyle name="Vírgula 15 2 2" xfId="27544" xr:uid="{D71D7833-E88E-4A30-91EE-3F45607E6BC9}"/>
    <cellStyle name="Vírgula 15 3" xfId="27209" xr:uid="{5471B66A-7555-4BC4-AB54-A26EE6E28F97}"/>
    <cellStyle name="Vírgula 15 3 2" xfId="31302" xr:uid="{5D85DC58-EF18-41F8-98BE-EF2C2A3A6319}"/>
    <cellStyle name="Vírgula 15 4" xfId="27486" xr:uid="{B660D038-C07F-4B8A-8D45-4A6182B16889}"/>
    <cellStyle name="Vírgula 15 4 2" xfId="31579" xr:uid="{01136138-3420-4173-A3F6-01A5FDFE72D3}"/>
    <cellStyle name="Vírgula 15 5" xfId="27516" xr:uid="{1515CFA2-5780-480C-8FBB-4573A3464D27}"/>
    <cellStyle name="Vírgula 16" xfId="25539" xr:uid="{FBA1F5BE-2283-4FF2-882D-F4D924F01C49}"/>
    <cellStyle name="Vírgula 16 2" xfId="25540" xr:uid="{B9EF17A0-8342-48EA-9D15-44E582E3773D}"/>
    <cellStyle name="Vírgula 16 2 2" xfId="30331" xr:uid="{FE44BC9E-7CE1-41C0-A776-BD17490970FE}"/>
    <cellStyle name="Vírgula 16 3" xfId="30330" xr:uid="{C68960A7-4F91-4FF0-837C-2E8D63A20A24}"/>
    <cellStyle name="Vírgula 17" xfId="25541" xr:uid="{44BD74D7-D239-450B-AF66-EBA7CFEDB734}"/>
    <cellStyle name="Vírgula 17 2" xfId="25542" xr:uid="{13DD7457-5E71-46E4-8000-70984F758BC3}"/>
    <cellStyle name="Vírgula 17 2 2" xfId="30333" xr:uid="{5B028934-DB9A-4B44-A811-7BB93B5D2D08}"/>
    <cellStyle name="Vírgula 17 3" xfId="30332" xr:uid="{F390BE03-CD0B-4B47-AFCA-D6E661D7F0F9}"/>
    <cellStyle name="Vírgula 18" xfId="25543" xr:uid="{4AB2F808-62BF-4EB0-9083-9C7001B0C56C}"/>
    <cellStyle name="Vírgula 18 2" xfId="25544" xr:uid="{B5FA3CAB-3A06-4FEE-B7FB-1DC51C211B18}"/>
    <cellStyle name="Vírgula 18 2 2" xfId="30335" xr:uid="{2638EF73-42AE-4E60-B1B0-59F1D8A31E59}"/>
    <cellStyle name="Vírgula 18 3" xfId="30334" xr:uid="{9446D8B4-DA04-4504-9256-BBC33876C70A}"/>
    <cellStyle name="Vírgula 19" xfId="25545" xr:uid="{BD7F983A-A82A-4C95-9A00-1A3BE9EE0A79}"/>
    <cellStyle name="Vírgula 19 2" xfId="25546" xr:uid="{A84BB3F4-9B00-4ECE-9734-6D5160E14102}"/>
    <cellStyle name="Vírgula 19 2 2" xfId="30337" xr:uid="{B43606DC-F373-40FC-B820-302645D27492}"/>
    <cellStyle name="Vírgula 19 3" xfId="30336" xr:uid="{6AE2AFBA-F00B-4875-84EE-51B671209B30}"/>
    <cellStyle name="Vírgula 2" xfId="69" xr:uid="{CE7E74E2-9BD6-49AA-9D4E-7DE9B9D7D89C}"/>
    <cellStyle name="Vírgula 2 14 2" xfId="38" xr:uid="{D6A5C3CC-8FC1-42EF-BD94-FCCE7D7CD48D}"/>
    <cellStyle name="Vírgula 2 14 2 2" xfId="118" xr:uid="{08456163-8862-443F-B09C-4EC79092B8E7}"/>
    <cellStyle name="Vírgula 2 14 2 2 2" xfId="27530" xr:uid="{5C1A0050-3F94-454A-83DF-1D8A8DFEC5E5}"/>
    <cellStyle name="Vírgula 2 14 2 3" xfId="27217" xr:uid="{22812386-456B-4AA3-AC42-E659C84E1994}"/>
    <cellStyle name="Vírgula 2 14 2 3 2" xfId="31310" xr:uid="{921DECCD-BE89-404F-AD66-F333F4B6D4B3}"/>
    <cellStyle name="Vírgula 2 14 2 4" xfId="27474" xr:uid="{CC0996C3-17DA-432F-B4F3-80EDD024E17F}"/>
    <cellStyle name="Vírgula 2 14 2 4 2" xfId="31567" xr:uid="{C5E2621A-8F52-40E5-84BD-A228F7192CB6}"/>
    <cellStyle name="Vírgula 2 14 2 5" xfId="27502" xr:uid="{A5674321-9D88-4F59-955F-014F3AC68B7A}"/>
    <cellStyle name="Vírgula 2 2" xfId="87" xr:uid="{223484FE-3068-43AF-86FF-866002A8C50C}"/>
    <cellStyle name="Vírgula 2 2 2" xfId="25548" xr:uid="{41FEB833-A5D1-4F54-89F4-979121370558}"/>
    <cellStyle name="Vírgula 2 2 2 2" xfId="30339" xr:uid="{5CA147B1-4997-4E3A-945D-C73C9CB78BA7}"/>
    <cellStyle name="Vírgula 2 2 3" xfId="25549" xr:uid="{383A4CD1-7417-4A88-B0A9-B2D99C87D609}"/>
    <cellStyle name="Vírgula 2 2 3 2" xfId="30340" xr:uid="{B8C122C7-7EE1-4B4A-AABB-C1C9DF5E489F}"/>
    <cellStyle name="Vírgula 2 2 4" xfId="25547" xr:uid="{DDED7CDE-413F-4084-924B-1435D2E9628C}"/>
    <cellStyle name="Vírgula 2 2 4 2" xfId="30338" xr:uid="{24BB5C41-7001-4381-9AB3-6F5BAECA4566}"/>
    <cellStyle name="Vírgula 2 2 5" xfId="25924" xr:uid="{5855F532-9605-42EF-9DD2-2C771F9679CC}"/>
    <cellStyle name="Vírgula 2 2 5 2" xfId="30635" xr:uid="{BFFCE48F-D212-42EF-8958-9A604DC5BAF0}"/>
    <cellStyle name="Vírgula 2 2 6" xfId="27164" xr:uid="{86143F35-4557-4E0E-A30A-FE4EB8B2EA3B}"/>
    <cellStyle name="Vírgula 2 2 6 2" xfId="31257" xr:uid="{BA124310-8579-48B1-8468-C9FB9E9D7EF7}"/>
    <cellStyle name="Vírgula 2 2 7" xfId="27518" xr:uid="{515B31E8-D1E0-4CA4-827C-3E7E813EF579}"/>
    <cellStyle name="Vírgula 2 3" xfId="25550" xr:uid="{BF1EB6DB-0778-4078-B64D-B40C65819E39}"/>
    <cellStyle name="Vírgula 2 3 2" xfId="25551" xr:uid="{E43AA58A-9761-4BAB-BC93-18F2F55E8CDE}"/>
    <cellStyle name="Vírgula 2 3 2 2" xfId="30342" xr:uid="{585A4A5C-9E94-470C-938B-55E10320362D}"/>
    <cellStyle name="Vírgula 2 3 3" xfId="26671" xr:uid="{58BE8BE3-77C8-4347-9117-57FE7352D8BA}"/>
    <cellStyle name="Vírgula 2 3 3 2" xfId="30792" xr:uid="{8EDD87D2-8BC5-4A8E-AC55-B3E15E48E2CB}"/>
    <cellStyle name="Vírgula 2 3 4" xfId="27339" xr:uid="{0095A65C-B122-4E21-9DF4-23C72A2DFD06}"/>
    <cellStyle name="Vírgula 2 3 4 2" xfId="31432" xr:uid="{558D6F8F-7232-4301-9C56-F015CCA34FCD}"/>
    <cellStyle name="Vírgula 2 3 5" xfId="30341" xr:uid="{7B69B132-304D-4028-8488-953616278A6C}"/>
    <cellStyle name="Vírgula 2 4" xfId="25552" xr:uid="{C49F3D77-7C31-419B-B068-CE2149853680}"/>
    <cellStyle name="Vírgula 2 4 2" xfId="25553" xr:uid="{272E970A-7778-4CAE-9636-CFFCC9DE75EC}"/>
    <cellStyle name="Vírgula 2 4 2 2" xfId="30344" xr:uid="{9B21F4B4-1EBF-4084-B432-7586DBC709F1}"/>
    <cellStyle name="Vírgula 2 4 3" xfId="26787" xr:uid="{020088EB-AE5E-4609-AC31-371826E26208}"/>
    <cellStyle name="Vírgula 2 4 3 2" xfId="30904" xr:uid="{D2D0AC84-419F-4D44-BC73-701A9AFD6CC9}"/>
    <cellStyle name="Vírgula 2 4 4" xfId="27451" xr:uid="{D1FFBD34-10A0-43C6-8966-55D5171FCF54}"/>
    <cellStyle name="Vírgula 2 4 4 2" xfId="31544" xr:uid="{06ABE1C7-7755-4DE0-9985-950E1854AA4E}"/>
    <cellStyle name="Vírgula 2 4 5" xfId="30343" xr:uid="{2081E37C-6B3C-4EA7-B7B8-CA06CBD46B39}"/>
    <cellStyle name="Vírgula 2 5" xfId="430" xr:uid="{27997BCF-BC07-4E6F-95AA-DBB29A236EFF}"/>
    <cellStyle name="Vírgula 2 5 2" xfId="26920" xr:uid="{94AF0E9E-F0FA-4999-AFFB-D32A5C6B9949}"/>
    <cellStyle name="Vírgula 2 5 2 2" xfId="31017" xr:uid="{F01250BE-FEAE-4F10-83D7-FF86F857ABD2}"/>
    <cellStyle name="Vírgula 2 5 3" xfId="27657" xr:uid="{420DC194-104D-4D0E-86BD-031BFFD27CDD}"/>
    <cellStyle name="Vírgula 2 6" xfId="25691" xr:uid="{D65623E7-1942-4B5A-99C7-EE007887D591}"/>
    <cellStyle name="Vírgula 2 6 2" xfId="30409" xr:uid="{3296F30F-FEC8-46E7-A2FF-456ACAEAB947}"/>
    <cellStyle name="Vírgula 2 7" xfId="26929" xr:uid="{089E8B40-5CB2-4317-98C6-1BD05F421C22}"/>
    <cellStyle name="Vírgula 2 7 2" xfId="31022" xr:uid="{9694A2AC-F0EE-4EC0-B990-2290079A2C7F}"/>
    <cellStyle name="Vírgula 2 8" xfId="27465" xr:uid="{2A0DDB03-E84A-4941-B5B6-AAADEEF907DA}"/>
    <cellStyle name="Vírgula 2 8 2" xfId="31558" xr:uid="{D876FE9A-6B20-4624-9A5A-2B52E37C5480}"/>
    <cellStyle name="Vírgula 2 9" xfId="27512" xr:uid="{75BF63E2-C59B-48CE-A60C-57D202C2B65B}"/>
    <cellStyle name="Vírgula 20" xfId="25554" xr:uid="{70A280A7-9386-41D2-969A-AB2103E9B443}"/>
    <cellStyle name="Vírgula 20 2" xfId="25555" xr:uid="{5B82023A-45BC-47C1-A069-0F175A8553EC}"/>
    <cellStyle name="Vírgula 20 2 2" xfId="25556" xr:uid="{B0897339-F7BF-4F80-A68B-EC255CA9AC6D}"/>
    <cellStyle name="Vírgula 20 2 2 2" xfId="25557" xr:uid="{6F6800A0-8AAA-4CA4-8F37-4B90BC4084E9}"/>
    <cellStyle name="Vírgula 20 2 2 2 2" xfId="25558" xr:uid="{84A73C18-1145-4A4D-B3D8-A93BB03C6405}"/>
    <cellStyle name="Vírgula 20 2 2 2 2 2" xfId="25559" xr:uid="{440185AF-171A-4690-B663-B295A99D4A3B}"/>
    <cellStyle name="Vírgula 20 2 2 2 2 2 2" xfId="25560" xr:uid="{B0001851-D545-4A36-9AD0-DEE029556D39}"/>
    <cellStyle name="Vírgula 20 2 2 2 2 2 2 2" xfId="30351" xr:uid="{36AA6D42-6C60-415A-81FD-64F5B5B6DC93}"/>
    <cellStyle name="Vírgula 20 2 2 2 2 2 3" xfId="30350" xr:uid="{A4954071-F6D3-4633-9AE9-894E11FF5FA2}"/>
    <cellStyle name="Vírgula 20 2 2 2 2 3" xfId="25561" xr:uid="{1027E0B5-A217-488E-B8AA-BE734E8EFDAA}"/>
    <cellStyle name="Vírgula 20 2 2 2 2 3 2" xfId="30352" xr:uid="{DBE63BA1-608D-4AED-B7FD-A17E854C7EA8}"/>
    <cellStyle name="Vírgula 20 2 2 2 2 4" xfId="30349" xr:uid="{5755E90D-34F0-4A8C-B90B-C308B29CE50B}"/>
    <cellStyle name="Vírgula 20 2 2 2 3" xfId="25562" xr:uid="{5F1DB875-C6A9-41AE-9A28-5D78EBB283C0}"/>
    <cellStyle name="Vírgula 20 2 2 2 3 2" xfId="30353" xr:uid="{5516944A-780F-49E6-A74C-052E1E8F288C}"/>
    <cellStyle name="Vírgula 20 2 2 2 4" xfId="30348" xr:uid="{F08D4C9C-0F19-4DC6-B2AE-FF4130BB3209}"/>
    <cellStyle name="Vírgula 20 2 2 3" xfId="25563" xr:uid="{B1DCA0E6-98CD-4204-AE8C-5BB08BB835ED}"/>
    <cellStyle name="Vírgula 20 2 2 3 2" xfId="30354" xr:uid="{3377468A-E06D-4612-8BCC-99951B560CF0}"/>
    <cellStyle name="Vírgula 20 2 2 4" xfId="30347" xr:uid="{8E7EF998-B039-4220-BCC5-02A42C080CFD}"/>
    <cellStyle name="Vírgula 20 2 3" xfId="25564" xr:uid="{C152E5E2-27C6-449D-93D3-50C5B2D6B1EA}"/>
    <cellStyle name="Vírgula 20 2 3 2" xfId="30355" xr:uid="{B5AC4563-0FCE-442F-AC7A-3E8EE7A68C21}"/>
    <cellStyle name="Vírgula 20 2 4" xfId="30346" xr:uid="{C9C2800E-6399-427E-B724-26F641F71E77}"/>
    <cellStyle name="Vírgula 20 3" xfId="25565" xr:uid="{9204954B-31CB-4410-8C65-5F39CB9D5F8D}"/>
    <cellStyle name="Vírgula 20 3 2" xfId="30356" xr:uid="{DA975F30-4354-4542-86A4-61F9B5DAD62D}"/>
    <cellStyle name="Vírgula 20 4" xfId="30345" xr:uid="{294F2896-4B48-4601-AC71-01FF20B7A71A}"/>
    <cellStyle name="Vírgula 21" xfId="25566" xr:uid="{0A3562FD-1B86-46EC-9F1F-73515A05840D}"/>
    <cellStyle name="Vírgula 21 2" xfId="25567" xr:uid="{7F37323B-3858-4640-A8EB-9BCDB15C195D}"/>
    <cellStyle name="Vírgula 21 2 2" xfId="30358" xr:uid="{00274413-1048-44E4-9CD1-7C202BB7EA17}"/>
    <cellStyle name="Vírgula 21 3" xfId="30357" xr:uid="{6175E2AA-D3FD-4470-8D3C-3EEA2545433F}"/>
    <cellStyle name="Vírgula 22" xfId="25568" xr:uid="{A9DA3926-A21E-4FE2-ACDB-5C58EBEBEE26}"/>
    <cellStyle name="Vírgula 22 2" xfId="25569" xr:uid="{BD819760-EC35-4D3B-ABDA-9B4725BF0CFC}"/>
    <cellStyle name="Vírgula 22 2 2" xfId="30360" xr:uid="{E74A771A-5A52-4385-9141-CF5C0F0D56E3}"/>
    <cellStyle name="Vírgula 22 3" xfId="30359" xr:uid="{2D613A25-6162-484D-82EF-6476E3BABBC6}"/>
    <cellStyle name="Vírgula 23" xfId="25570" xr:uid="{41AB4C52-6BBE-4AD4-90B5-F88ACFD23E0C}"/>
    <cellStyle name="Vírgula 23 2" xfId="25571" xr:uid="{CC98C20F-254F-4F7F-A383-5C5A2DAA1C22}"/>
    <cellStyle name="Vírgula 23 2 2" xfId="30362" xr:uid="{C82B2F53-8EB4-4A73-83BF-0568444E3317}"/>
    <cellStyle name="Vírgula 23 3" xfId="30361" xr:uid="{B518CABC-696C-4077-9AAF-0999B47CA919}"/>
    <cellStyle name="Vírgula 24" xfId="61" xr:uid="{D396C1B2-D0F9-40A7-87A9-46D33907A5C9}"/>
    <cellStyle name="Vírgula 24 10" xfId="27488" xr:uid="{1CC57005-56BA-4FEC-A991-FBA0956B474D}"/>
    <cellStyle name="Vírgula 24 10 2" xfId="31581" xr:uid="{0A716574-8AD0-49AE-95D5-69CBC7025608}"/>
    <cellStyle name="Vírgula 24 11" xfId="27506" xr:uid="{ABFD5003-FD47-47FD-A739-0953180BF082}"/>
    <cellStyle name="Vírgula 24 2" xfId="134" xr:uid="{51D544A4-D284-4E05-AB67-B0BD4D277E49}"/>
    <cellStyle name="Vírgula 24 2 2" xfId="25657" xr:uid="{50009541-B95C-4C9A-85EA-4B5AF6277C10}"/>
    <cellStyle name="Vírgula 24 2 2 2" xfId="30390" xr:uid="{A7288C3C-1E5F-46BC-8B92-4A213A932649}"/>
    <cellStyle name="Vírgula 24 2 3" xfId="27535" xr:uid="{911A48E4-44DF-4578-B338-5EB7603978D2}"/>
    <cellStyle name="Vírgula 24 3" xfId="25661" xr:uid="{A404B13A-DBDB-4E57-B68F-CB90C3FBB313}"/>
    <cellStyle name="Vírgula 24 3 2" xfId="30392" xr:uid="{513D3A06-8828-4E92-8139-931EBDB1C6CC}"/>
    <cellStyle name="Vírgula 24 4" xfId="25663" xr:uid="{B881591A-DEDC-4C8F-8C4C-C30FCA84B35C}"/>
    <cellStyle name="Vírgula 24 4 2" xfId="30394" xr:uid="{40B016EE-6069-4936-B270-A9008BBA2569}"/>
    <cellStyle name="Vírgula 24 5" xfId="25669" xr:uid="{8D70DDE8-F256-4C17-BB58-999F0B10FEAF}"/>
    <cellStyle name="Vírgula 24 5 2" xfId="30398" xr:uid="{D817CDBA-1CD6-4F8B-A2D7-1C1BE73EE8EC}"/>
    <cellStyle name="Vírgula 24 6" xfId="26931" xr:uid="{B405D0C3-F57F-48C6-8ECC-5B8FF4B6A19A}"/>
    <cellStyle name="Vírgula 24 6 2" xfId="31024" xr:uid="{21960E7B-31FE-44A7-8292-B19E35B63DAB}"/>
    <cellStyle name="Vírgula 24 7" xfId="27459" xr:uid="{9F582A22-BAB8-4FC5-89F5-3C75154C7C03}"/>
    <cellStyle name="Vírgula 24 7 2" xfId="31552" xr:uid="{7515428F-4031-495E-85C7-0E1C3B9EFFFE}"/>
    <cellStyle name="Vírgula 24 8" xfId="27461" xr:uid="{F125DF2C-1516-4036-B500-58C281B1905C}"/>
    <cellStyle name="Vírgula 24 8 2" xfId="31554" xr:uid="{15BC5875-7FAE-4E55-97D9-57EEE6308BE1}"/>
    <cellStyle name="Vírgula 24 9" xfId="27478" xr:uid="{8EDA8A23-AE6A-4EA6-AEA3-4893337CB4EA}"/>
    <cellStyle name="Vírgula 24 9 2" xfId="31571" xr:uid="{FB42000B-556D-4750-8F15-96F5670799B5}"/>
    <cellStyle name="Vírgula 25" xfId="26928" xr:uid="{A1F5CB5A-E8AB-40F9-A750-6F079E4019DD}"/>
    <cellStyle name="Vírgula 25 2" xfId="31021" xr:uid="{C81428AD-8BF3-4E91-A525-4F1D2B187E96}"/>
    <cellStyle name="Vírgula 26" xfId="26930" xr:uid="{00DD1529-7E24-44F7-A669-D754CC680582}"/>
    <cellStyle name="Vírgula 26 2" xfId="31023" xr:uid="{6A9F7DF2-41C6-44C1-AE65-2A68DFA1E959}"/>
    <cellStyle name="Vírgula 27" xfId="27463" xr:uid="{2353FE77-484E-4902-800C-EF5D785CF725}"/>
    <cellStyle name="Vírgula 27 2" xfId="31556" xr:uid="{26525339-47E0-448C-BE30-67EF4000D666}"/>
    <cellStyle name="Vírgula 28" xfId="27496" xr:uid="{9DF0BACD-4094-43E2-A9FA-57756148F4EF}"/>
    <cellStyle name="Vírgula 3" xfId="74" xr:uid="{4D955B91-5C32-49B8-8BC4-470447D1FA29}"/>
    <cellStyle name="Vírgula 3 10" xfId="27210" xr:uid="{80209D37-1049-4C45-B8FF-BE2C7E85F8E1}"/>
    <cellStyle name="Vírgula 3 10 2" xfId="31303" xr:uid="{3DCDE4D7-5D49-4DD4-9E03-4CF3AECD3D8F}"/>
    <cellStyle name="Vírgula 3 11" xfId="27485" xr:uid="{73207BA9-0BB0-49E1-A665-19D8EF202AA9}"/>
    <cellStyle name="Vírgula 3 11 2" xfId="31578" xr:uid="{117EF93B-7800-4913-AC4D-454B13D1C76D}"/>
    <cellStyle name="Vírgula 3 12" xfId="27515" xr:uid="{69B2B412-07A4-42DE-A377-9D9F57A569D0}"/>
    <cellStyle name="Vírgula 3 2" xfId="144" xr:uid="{00FFD37A-6634-4EBF-B770-EDE2637661F4}"/>
    <cellStyle name="Vírgula 3 2 2" xfId="25572" xr:uid="{85036481-47E2-47BE-984B-60878FEA732C}"/>
    <cellStyle name="Vírgula 3 2 2 2" xfId="30363" xr:uid="{1D6EDC5A-578F-4428-A504-3F52B80E5E9E}"/>
    <cellStyle name="Vírgula 3 2 3" xfId="25573" xr:uid="{2ACB4332-21F9-439F-A2C2-8AD91D2694CB}"/>
    <cellStyle name="Vírgula 3 2 3 2" xfId="30364" xr:uid="{7EADDDB2-158B-4ADF-844E-989393747664}"/>
    <cellStyle name="Vírgula 3 2 4" xfId="27543" xr:uid="{8AE7FD89-40A9-480D-B069-08988CAA2E53}"/>
    <cellStyle name="Vírgula 3 3" xfId="25574" xr:uid="{E9B336EB-D20B-4100-80F8-E912C28F9A84}"/>
    <cellStyle name="Vírgula 3 3 2" xfId="25575" xr:uid="{07888CAA-B947-422F-BA59-4CCB45ADD7F6}"/>
    <cellStyle name="Vírgula 3 3 2 2" xfId="30366" xr:uid="{81BB4B0A-10A8-4916-B207-660E6447EE26}"/>
    <cellStyle name="Vírgula 3 3 3" xfId="25576" xr:uid="{A231114D-F751-43E2-93AD-2FB15EF8DBA4}"/>
    <cellStyle name="Vírgula 3 3 3 2" xfId="30367" xr:uid="{A93C0146-D4EF-41CB-9907-8B8181D7CBEF}"/>
    <cellStyle name="Vírgula 3 3 4" xfId="30365" xr:uid="{D26B08F3-8710-4467-8707-E2E0D9444B66}"/>
    <cellStyle name="Vírgula 3 4" xfId="25577" xr:uid="{D690EC44-71A5-4B45-97CA-9EB63C337784}"/>
    <cellStyle name="Vírgula 3 4 2" xfId="25578" xr:uid="{6728CC67-1DC1-42E1-AEE4-66203C803358}"/>
    <cellStyle name="Vírgula 3 4 2 2" xfId="30369" xr:uid="{0D1173ED-2617-4D75-8FA2-6641C40DE894}"/>
    <cellStyle name="Vírgula 3 4 3" xfId="25579" xr:uid="{66FA58C4-CB96-4601-8EDA-3823B4519957}"/>
    <cellStyle name="Vírgula 3 4 3 2" xfId="30370" xr:uid="{0A4A359B-EC26-41A4-86AF-15D2A1F2C027}"/>
    <cellStyle name="Vírgula 3 4 4" xfId="30368" xr:uid="{E61F73BF-5D79-40E4-AB57-8FCEBCE9AA9E}"/>
    <cellStyle name="Vírgula 3 5" xfId="25580" xr:uid="{8E3AADEA-B8F0-40EA-A1C8-37F2CBF43B12}"/>
    <cellStyle name="Vírgula 3 5 2" xfId="25581" xr:uid="{DE0B2E31-16F4-43FC-8EF8-C2310DF0FD4C}"/>
    <cellStyle name="Vírgula 3 5 2 2" xfId="30372" xr:uid="{D907286D-F40D-48ED-9ABE-E957AF74AB20}"/>
    <cellStyle name="Vírgula 3 5 3" xfId="30371" xr:uid="{DD9E732D-DF2C-4E54-B419-4976045E023A}"/>
    <cellStyle name="Vírgula 3 6" xfId="25582" xr:uid="{42205D62-5209-421B-BB39-56FAFC3D7D31}"/>
    <cellStyle name="Vírgula 3 6 2" xfId="30373" xr:uid="{A9AF2DBF-0B81-441E-91DA-A95AE485BAFE}"/>
    <cellStyle name="Vírgula 3 7" xfId="25583" xr:uid="{2D3C1F8D-F6D0-4F2A-B4A1-0ACE8BA968FA}"/>
    <cellStyle name="Vírgula 3 7 2" xfId="30374" xr:uid="{479C05CE-49A3-4C9E-99AD-1E95D73D6A58}"/>
    <cellStyle name="Vírgula 3 8" xfId="26553" xr:uid="{5AE1C5FB-6AF4-4965-93E0-3A6202A261A6}"/>
    <cellStyle name="Vírgula 3 8 2" xfId="30680" xr:uid="{A691B437-D133-413E-80F2-E7D9631D59DE}"/>
    <cellStyle name="Vírgula 3 9" xfId="27227" xr:uid="{7BB0E2F5-C96C-4CF2-826E-F15942C4B91D}"/>
    <cellStyle name="Vírgula 3 9 2" xfId="31320" xr:uid="{C4EA1B71-569C-4EBC-BC83-4116115E7A5D}"/>
    <cellStyle name="Vírgula 4" xfId="65" xr:uid="{3D7FEE12-BC22-4531-AEAD-68AB6F6C25EE}"/>
    <cellStyle name="Vírgula 4 2" xfId="138" xr:uid="{EEBF385A-F30B-41D8-9FDC-1403549687ED}"/>
    <cellStyle name="Vírgula 4 2 2" xfId="27538" xr:uid="{8F023C05-A5D2-4ADB-A7E0-BC8BECF32D8F}"/>
    <cellStyle name="Vírgula 4 3" xfId="25584" xr:uid="{CC5D67C2-A8D3-43EF-83FC-E5C0AFB2FC37}"/>
    <cellStyle name="Vírgula 4 4" xfId="26554" xr:uid="{F0F153E8-EA98-4313-AEFE-515FC4D6C7A1}"/>
    <cellStyle name="Vírgula 4 4 2" xfId="30681" xr:uid="{7F6102F7-1B83-4FB7-8C39-751AAA1B5A94}"/>
    <cellStyle name="Vírgula 4 5" xfId="27228" xr:uid="{40F5C68A-882D-458C-AF0C-5F1A8DDE02C8}"/>
    <cellStyle name="Vírgula 4 5 2" xfId="31321" xr:uid="{FDFA62F5-064E-493E-AE37-EC45F54E8C64}"/>
    <cellStyle name="Vírgula 4 6" xfId="27213" xr:uid="{0A8F192F-4481-4706-9430-E18DA3D23BAD}"/>
    <cellStyle name="Vírgula 4 6 2" xfId="31306" xr:uid="{A215CDE1-0911-4011-9EBB-A9F70CE43B6B}"/>
    <cellStyle name="Vírgula 4 7" xfId="27481" xr:uid="{958A4A7D-3BAD-4466-9FA2-52B45FF525EA}"/>
    <cellStyle name="Vírgula 4 7 2" xfId="31574" xr:uid="{F613EE62-966D-4AA7-8421-05026B432059}"/>
    <cellStyle name="Vírgula 4 8" xfId="27509" xr:uid="{6D1323FE-8DD9-455C-AE08-8F764AE0D0F0}"/>
    <cellStyle name="Vírgula 5" xfId="46" xr:uid="{DB80B242-46B7-4236-84A3-5BCDDA9CC46E}"/>
    <cellStyle name="Vírgula 5 2" xfId="124" xr:uid="{C3131FC8-C91E-4A83-A632-B9AEE2EFA069}"/>
    <cellStyle name="Vírgula 5 2 2" xfId="25585" xr:uid="{01FD7BA9-39C1-4636-896A-5E165CA0F80B}"/>
    <cellStyle name="Vírgula 5 2 2 2" xfId="30375" xr:uid="{11918CBC-36CA-4845-9250-9EBD1FDF5955}"/>
    <cellStyle name="Vírgula 5 2 3" xfId="27531" xr:uid="{13FC81F8-0730-4186-B948-52CB4CF83619}"/>
    <cellStyle name="Vírgula 5 3" xfId="25586" xr:uid="{9C487D3D-E80F-4D69-A04D-E6D51A15563D}"/>
    <cellStyle name="Vírgula 5 3 2" xfId="30376" xr:uid="{C3D8FD80-6891-4108-B0D8-F3DC8F3F89E9}"/>
    <cellStyle name="Vírgula 5 4" xfId="27216" xr:uid="{271B8CC3-E4D8-4047-A5DD-7C4CB73C2FE3}"/>
    <cellStyle name="Vírgula 5 4 2" xfId="31309" xr:uid="{638AB197-9FCC-4FD3-A0B8-7D004E0FB4B2}"/>
    <cellStyle name="Vírgula 5 5" xfId="27475" xr:uid="{A27EE04D-A579-462B-B218-4FEBE9C53B99}"/>
    <cellStyle name="Vírgula 5 5 2" xfId="31568" xr:uid="{D7957BB3-4BF1-43E4-BD3D-CDCCF6810984}"/>
    <cellStyle name="Vírgula 5 6" xfId="27503" xr:uid="{B84BAA9C-36EC-417C-AD85-E96159D8C43A}"/>
    <cellStyle name="Vírgula 6" xfId="82" xr:uid="{AA72BA4C-D961-4536-B808-3D4EC9A54768}"/>
    <cellStyle name="Vírgula 6 2" xfId="25587" xr:uid="{009260F8-3638-4840-8E3C-BBA836C9AEA0}"/>
    <cellStyle name="Vírgula 6 2 2" xfId="30377" xr:uid="{657886E9-54CB-456F-95EE-E2DDA42A3167}"/>
    <cellStyle name="Vírgula 6 3" xfId="27517" xr:uid="{89D076C7-7997-4E79-9F3F-426A0DCAF42D}"/>
    <cellStyle name="Vírgula 7" xfId="25588" xr:uid="{9E1AB9E4-9E2F-45AB-93A7-862D293D7819}"/>
    <cellStyle name="Vírgula 7 2" xfId="25589" xr:uid="{36C64896-6E36-47E8-B7BD-C38ECF702500}"/>
    <cellStyle name="Vírgula 7 2 2" xfId="30379" xr:uid="{B9AF413A-241F-4231-9FD2-7A005BE44B47}"/>
    <cellStyle name="Vírgula 7 3" xfId="30378" xr:uid="{8F9E3F8B-9164-4B56-8908-1FBA0C1AB366}"/>
    <cellStyle name="Vírgula 7 4" xfId="31583" xr:uid="{BD1A3A24-A90B-453B-B08D-E44AEC814933}"/>
    <cellStyle name="Vírgula 8" xfId="25590" xr:uid="{5F8022D7-F9F3-4692-8220-DE3B9415FD69}"/>
    <cellStyle name="Vírgula 8 2" xfId="25591" xr:uid="{6D96493C-384D-4C0E-B797-6A08AA8B0809}"/>
    <cellStyle name="Vírgula 8 2 2" xfId="30381" xr:uid="{E7ADF028-AEF6-41F2-89CF-AB154C19BA82}"/>
    <cellStyle name="Vírgula 8 3" xfId="30380" xr:uid="{A7F71F23-A699-4E18-9E9F-DFC8F364849B}"/>
    <cellStyle name="Vírgula 9" xfId="25592" xr:uid="{45B2D4D5-F626-44F8-B17B-EFBC48B4EA19}"/>
    <cellStyle name="Vírgula 9 2" xfId="25593" xr:uid="{B2EE8059-A2F3-4298-9E55-6E4E19EA9EE5}"/>
    <cellStyle name="Vírgula 9 2 2" xfId="30383" xr:uid="{56E88E93-F934-4A4F-827E-C5CAFCAEC4D1}"/>
    <cellStyle name="Vírgula 9 3" xfId="25594" xr:uid="{37D21D48-83E5-4532-BC09-637EADDA6360}"/>
    <cellStyle name="Vírgula 9 3 2" xfId="30384" xr:uid="{C5F94485-C123-4A80-95B7-442F95EDBA6E}"/>
    <cellStyle name="Vírgula 9 4" xfId="30382" xr:uid="{AB5B1F05-E00C-475C-A9B2-A6EFBAD9DAD8}"/>
    <cellStyle name="Warning Text" xfId="25595" xr:uid="{DD5ACE8A-44A5-4037-A009-35AAE200AF5F}"/>
    <cellStyle name="Warning Text 10" xfId="25596" xr:uid="{2FE58D65-0792-4B39-835B-FEF84358823C}"/>
    <cellStyle name="Warning Text 11" xfId="25597" xr:uid="{B187CCB4-DBA0-4958-A4E0-4747DC8346AA}"/>
    <cellStyle name="Warning Text 12" xfId="25598" xr:uid="{024E3CE6-E97D-48F7-96F3-D415E381CBAE}"/>
    <cellStyle name="Warning Text 13" xfId="25599" xr:uid="{8A56E375-A47A-4129-BFCA-78F6B45C4A34}"/>
    <cellStyle name="Warning Text 14" xfId="25600" xr:uid="{F309BD83-FE9A-434E-9A2C-EEBE00CF3114}"/>
    <cellStyle name="Warning Text 15" xfId="25601" xr:uid="{9C473DF9-F8F2-4047-99B8-9F8DF48F93C6}"/>
    <cellStyle name="Warning Text 16" xfId="25602" xr:uid="{59C5241D-E55D-4F35-B250-917D060B9065}"/>
    <cellStyle name="Warning Text 2" xfId="25603" xr:uid="{7CD440B7-BCE2-49D5-A717-0EF2225B6C01}"/>
    <cellStyle name="Warning Text 2 10" xfId="25604" xr:uid="{E6B28B83-5B64-4BA2-9699-E7B336F6DA1E}"/>
    <cellStyle name="Warning Text 2 11" xfId="25605" xr:uid="{C35B18E3-5BF1-45DA-B02D-2F39C0E9315F}"/>
    <cellStyle name="Warning Text 2 2" xfId="25606" xr:uid="{51BE839F-237E-4F47-8C6F-4E57D19D6033}"/>
    <cellStyle name="Warning Text 2 3" xfId="25607" xr:uid="{CA76E9C2-23D3-470A-BC6E-966821FE23AF}"/>
    <cellStyle name="Warning Text 2 4" xfId="25608" xr:uid="{33E2718B-5344-4E3B-A024-184B316A27FE}"/>
    <cellStyle name="Warning Text 2 5" xfId="25609" xr:uid="{BF256CAD-3E92-4D43-97B6-24164534E2E6}"/>
    <cellStyle name="Warning Text 2 6" xfId="25610" xr:uid="{859D0346-D4A4-4CCC-AE92-A69209D2BEB2}"/>
    <cellStyle name="Warning Text 2 7" xfId="25611" xr:uid="{388FC119-472A-4FEF-A9AA-697278CAD823}"/>
    <cellStyle name="Warning Text 2 8" xfId="25612" xr:uid="{3895F28C-EB48-4E0C-8E58-C68E8E38290E}"/>
    <cellStyle name="Warning Text 2 9" xfId="25613" xr:uid="{6779505C-61F4-40FC-BB81-908BBD24C615}"/>
    <cellStyle name="Warning Text 3" xfId="25614" xr:uid="{2030944E-EC68-4F19-9F09-5D872E36483C}"/>
    <cellStyle name="Warning Text 3 2" xfId="25615" xr:uid="{2565BE44-7401-4578-A7E0-A1169DF996CC}"/>
    <cellStyle name="Warning Text 4" xfId="25616" xr:uid="{846B4732-2B95-4329-9706-B4FFFD21AB25}"/>
    <cellStyle name="Warning Text 5" xfId="25617" xr:uid="{0F3B4155-A27E-4C75-9A2A-086E4CDD9562}"/>
    <cellStyle name="Warning Text 6" xfId="25618" xr:uid="{78397336-E06D-41B7-A88C-8FB1AD270D84}"/>
    <cellStyle name="Warning Text 7" xfId="25619" xr:uid="{9256FBC4-8222-4389-B0D0-1F78C2F0D155}"/>
    <cellStyle name="Warning Text 8" xfId="25620" xr:uid="{6EAD7EEA-42B6-4836-ABCD-2BDAE30A5239}"/>
    <cellStyle name="Warning Text 9" xfId="25621" xr:uid="{5FA2EBA5-5C3D-487C-9813-0A6852CA5CE6}"/>
    <cellStyle name="xx" xfId="25622" xr:uid="{06676C66-F09D-4155-8890-4FB8D33211B4}"/>
    <cellStyle name="xx 10" xfId="25623" xr:uid="{CBB15E67-125E-48FD-B2E7-F0529985AB91}"/>
    <cellStyle name="xx 11" xfId="25624" xr:uid="{322E648F-FE0F-4CE1-97FB-C549440B01AC}"/>
    <cellStyle name="xx 12" xfId="25625" xr:uid="{D2676215-0018-49ED-BB4D-CAA274C2C058}"/>
    <cellStyle name="xx 13" xfId="25626" xr:uid="{E1064F5E-9DA2-47B6-934F-1B255187CD35}"/>
    <cellStyle name="xx 14" xfId="25627" xr:uid="{D7BB7DF5-1C98-4F4D-B8E6-5C07F58FD487}"/>
    <cellStyle name="xx 15" xfId="25628" xr:uid="{50FFC673-98ED-44B6-8690-10A62F368BFC}"/>
    <cellStyle name="xx 16" xfId="25629" xr:uid="{6865D4ED-BC14-4BE0-B64D-7127369AB652}"/>
    <cellStyle name="xx 17" xfId="25630" xr:uid="{A54DEA5C-5F71-4F17-A4AA-08C9CE4929E0}"/>
    <cellStyle name="xx 18" xfId="25631" xr:uid="{8A2A325A-7917-41A3-822D-055E48F89B38}"/>
    <cellStyle name="xx 19" xfId="25632" xr:uid="{5CF35BD9-C7DE-4894-89C4-047F135227EB}"/>
    <cellStyle name="xx 2" xfId="25633" xr:uid="{BB3F9C9C-A052-42C6-AEFB-756FA0179411}"/>
    <cellStyle name="xx 20" xfId="25634" xr:uid="{C726A7E0-F8E0-4253-AB17-EA2FD11E28E4}"/>
    <cellStyle name="xx 21" xfId="25635" xr:uid="{B86C4A81-4150-4750-982B-C0ACDCE74FA2}"/>
    <cellStyle name="xx 22" xfId="25636" xr:uid="{A0564F9F-3DDD-4E66-8B91-AA43C91AE0FE}"/>
    <cellStyle name="xx 3" xfId="25637" xr:uid="{45CB3B65-2FBD-443F-9425-8457CAEA86F0}"/>
    <cellStyle name="xx 4" xfId="25638" xr:uid="{63A6B796-59A0-4306-8884-AFBB121AC793}"/>
    <cellStyle name="xx 5" xfId="25639" xr:uid="{538F477D-FD98-432E-92A2-5B7C0A16B3F2}"/>
    <cellStyle name="xx 6" xfId="25640" xr:uid="{D8050184-275C-42B1-A6DA-562CF1DB2190}"/>
    <cellStyle name="xx 7" xfId="25641" xr:uid="{FBD434BA-DA21-425D-9B55-BC76BE94E6AC}"/>
    <cellStyle name="xx 8" xfId="25642" xr:uid="{C7DFCED7-2188-432A-9E6E-5910DC467BEA}"/>
    <cellStyle name="xx 9" xfId="25643" xr:uid="{E41F0E7F-4F7C-4740-80CA-1F2ACE4C72B5}"/>
  </cellStyles>
  <dxfs count="9">
    <dxf>
      <font>
        <color rgb="FF9C0006"/>
      </font>
      <fill>
        <patternFill>
          <bgColor rgb="FFFFC7CE"/>
        </patternFill>
      </fill>
    </dxf>
    <dxf>
      <font>
        <b/>
        <i val="0"/>
        <color theme="6"/>
      </font>
      <fill>
        <patternFill>
          <bgColor theme="9" tint="0.79998168889431442"/>
        </patternFill>
      </fill>
    </dxf>
    <dxf>
      <font>
        <b/>
        <i val="0"/>
        <color rgb="FFC00000"/>
      </font>
      <fill>
        <patternFill>
          <bgColor rgb="FFFFFF00"/>
        </patternFill>
      </fill>
    </dxf>
    <dxf>
      <font>
        <b/>
        <i val="0"/>
        <color theme="6"/>
      </font>
      <fill>
        <patternFill>
          <bgColor theme="9" tint="0.79998168889431442"/>
        </patternFill>
      </fill>
    </dxf>
    <dxf>
      <font>
        <b/>
        <i val="0"/>
        <color rgb="FFC00000"/>
      </font>
      <fill>
        <patternFill>
          <bgColor rgb="FFFFFF00"/>
        </patternFill>
      </fill>
    </dxf>
    <dxf>
      <font>
        <b/>
        <i val="0"/>
        <color theme="6"/>
      </font>
      <fill>
        <patternFill>
          <bgColor theme="9" tint="0.79998168889431442"/>
        </patternFill>
      </fill>
    </dxf>
    <dxf>
      <font>
        <b/>
        <i val="0"/>
        <color rgb="FFC00000"/>
      </font>
      <fill>
        <patternFill>
          <bgColor rgb="FFFFFF00"/>
        </patternFill>
      </fill>
    </dxf>
    <dxf>
      <font>
        <b/>
        <i val="0"/>
        <color theme="6"/>
      </font>
      <fill>
        <patternFill>
          <bgColor theme="9" tint="0.79998168889431442"/>
        </patternFill>
      </fill>
    </dxf>
    <dxf>
      <font>
        <b/>
        <i val="0"/>
        <color rgb="FFC00000"/>
      </font>
      <fill>
        <patternFill>
          <bgColor rgb="FFFFFF00"/>
        </patternFill>
      </fill>
    </dxf>
  </dxfs>
  <tableStyles count="0" defaultTableStyle="TableStyleMedium2" defaultPivotStyle="PivotStyleLight16"/>
  <colors>
    <mruColors>
      <color rgb="FFFF7800"/>
      <color rgb="FF1D4080"/>
      <color rgb="FF5F6062"/>
      <color rgb="FF73C6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enu!E21"/></Relationships>
</file>

<file path=xl/drawings/_rels/drawing11.xml.rels><?xml version="1.0" encoding="UTF-8" standalone="yes"?>
<Relationships xmlns="http://schemas.openxmlformats.org/package/2006/relationships"><Relationship Id="rId1" Type="http://schemas.openxmlformats.org/officeDocument/2006/relationships/hyperlink" Target="#Menu!E23"/></Relationships>
</file>

<file path=xl/drawings/_rels/drawing12.xml.rels><?xml version="1.0" encoding="UTF-8" standalone="yes"?>
<Relationships xmlns="http://schemas.openxmlformats.org/package/2006/relationships"><Relationship Id="rId2" Type="http://schemas.openxmlformats.org/officeDocument/2006/relationships/hyperlink" Target="#Menu!E26"/><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2" Type="http://schemas.openxmlformats.org/officeDocument/2006/relationships/hyperlink" Target="#Menu!E27"/><Relationship Id="rId1" Type="http://schemas.openxmlformats.org/officeDocument/2006/relationships/image" Target="../media/image31.png"/></Relationships>
</file>

<file path=xl/drawings/_rels/drawing14.xml.rels><?xml version="1.0" encoding="UTF-8" standalone="yes"?>
<Relationships xmlns="http://schemas.openxmlformats.org/package/2006/relationships"><Relationship Id="rId1" Type="http://schemas.openxmlformats.org/officeDocument/2006/relationships/hyperlink" Target="#Menu!E30"/></Relationships>
</file>

<file path=xl/drawings/_rels/drawing15.xml.rels><?xml version="1.0" encoding="UTF-8" standalone="yes"?>
<Relationships xmlns="http://schemas.openxmlformats.org/package/2006/relationships"><Relationship Id="rId1" Type="http://schemas.openxmlformats.org/officeDocument/2006/relationships/hyperlink" Target="#Menu!E33"/></Relationships>
</file>

<file path=xl/drawings/_rels/drawing16.xml.rels><?xml version="1.0" encoding="UTF-8" standalone="yes"?>
<Relationships xmlns="http://schemas.openxmlformats.org/package/2006/relationships"><Relationship Id="rId1" Type="http://schemas.openxmlformats.org/officeDocument/2006/relationships/hyperlink" Target="#Menu!E35"/></Relationships>
</file>

<file path=xl/drawings/_rels/drawing17.xml.rels><?xml version="1.0" encoding="UTF-8" standalone="yes"?>
<Relationships xmlns="http://schemas.openxmlformats.org/package/2006/relationships"><Relationship Id="rId1" Type="http://schemas.openxmlformats.org/officeDocument/2006/relationships/hyperlink" Target="#Menu!E41"/></Relationships>
</file>

<file path=xl/drawings/_rels/drawing18.xml.rels><?xml version="1.0" encoding="UTF-8" standalone="yes"?>
<Relationships xmlns="http://schemas.openxmlformats.org/package/2006/relationships"><Relationship Id="rId1" Type="http://schemas.openxmlformats.org/officeDocument/2006/relationships/hyperlink" Target="#Menu!E44"/></Relationships>
</file>

<file path=xl/drawings/_rels/drawing19.xml.rels><?xml version="1.0" encoding="UTF-8" standalone="yes"?>
<Relationships xmlns="http://schemas.openxmlformats.org/package/2006/relationships"><Relationship Id="rId1" Type="http://schemas.openxmlformats.org/officeDocument/2006/relationships/hyperlink" Target="#Menu!E47"/></Relationships>
</file>

<file path=xl/drawings/_rels/drawing2.xml.rels><?xml version="1.0" encoding="UTF-8" standalone="yes"?>
<Relationships xmlns="http://schemas.openxmlformats.org/package/2006/relationships"><Relationship Id="rId1" Type="http://schemas.openxmlformats.org/officeDocument/2006/relationships/hyperlink" Target="#'CCA 1T26'!A1"/></Relationships>
</file>

<file path=xl/drawings/_rels/drawing20.xml.rels><?xml version="1.0" encoding="UTF-8" standalone="yes"?>
<Relationships xmlns="http://schemas.openxmlformats.org/package/2006/relationships"><Relationship Id="rId1" Type="http://schemas.openxmlformats.org/officeDocument/2006/relationships/hyperlink" Target="#Menu!E48"/></Relationships>
</file>

<file path=xl/drawings/_rels/drawing21.xml.rels><?xml version="1.0" encoding="UTF-8" standalone="yes"?>
<Relationships xmlns="http://schemas.openxmlformats.org/package/2006/relationships"><Relationship Id="rId1" Type="http://schemas.openxmlformats.org/officeDocument/2006/relationships/hyperlink" Target="#Menu!E49"/></Relationships>
</file>

<file path=xl/drawings/_rels/drawing22.xml.rels><?xml version="1.0" encoding="UTF-8" standalone="yes"?>
<Relationships xmlns="http://schemas.openxmlformats.org/package/2006/relationships"><Relationship Id="rId1" Type="http://schemas.openxmlformats.org/officeDocument/2006/relationships/hyperlink" Target="#Menu!E50"/></Relationships>
</file>

<file path=xl/drawings/_rels/drawing23.xml.rels><?xml version="1.0" encoding="UTF-8" standalone="yes"?>
<Relationships xmlns="http://schemas.openxmlformats.org/package/2006/relationships"><Relationship Id="rId1" Type="http://schemas.openxmlformats.org/officeDocument/2006/relationships/hyperlink" Target="#Menu!E51"/></Relationships>
</file>

<file path=xl/drawings/_rels/drawing24.xml.rels><?xml version="1.0" encoding="UTF-8" standalone="yes"?>
<Relationships xmlns="http://schemas.openxmlformats.org/package/2006/relationships"><Relationship Id="rId1" Type="http://schemas.openxmlformats.org/officeDocument/2006/relationships/hyperlink" Target="#Menu!E52"/></Relationships>
</file>

<file path=xl/drawings/_rels/drawing25.xml.rels><?xml version="1.0" encoding="UTF-8" standalone="yes"?>
<Relationships xmlns="http://schemas.openxmlformats.org/package/2006/relationships"><Relationship Id="rId1" Type="http://schemas.openxmlformats.org/officeDocument/2006/relationships/hyperlink" Target="#Menu!E55"/></Relationships>
</file>

<file path=xl/drawings/_rels/drawing26.xml.rels><?xml version="1.0" encoding="UTF-8" standalone="yes"?>
<Relationships xmlns="http://schemas.openxmlformats.org/package/2006/relationships"><Relationship Id="rId1" Type="http://schemas.openxmlformats.org/officeDocument/2006/relationships/hyperlink" Target="#Menu!E56"/></Relationships>
</file>

<file path=xl/drawings/_rels/drawing27.xml.rels><?xml version="1.0" encoding="UTF-8" standalone="yes"?>
<Relationships xmlns="http://schemas.openxmlformats.org/package/2006/relationships"><Relationship Id="rId1" Type="http://schemas.openxmlformats.org/officeDocument/2006/relationships/hyperlink" Target="#Menu!E57"/></Relationships>
</file>

<file path=xl/drawings/_rels/drawing28.xml.rels><?xml version="1.0" encoding="UTF-8" standalone="yes"?>
<Relationships xmlns="http://schemas.openxmlformats.org/package/2006/relationships"><Relationship Id="rId1" Type="http://schemas.openxmlformats.org/officeDocument/2006/relationships/hyperlink" Target="#Menu!E59"/></Relationships>
</file>

<file path=xl/drawings/_rels/drawing29.xml.rels><?xml version="1.0" encoding="UTF-8" standalone="yes"?>
<Relationships xmlns="http://schemas.openxmlformats.org/package/2006/relationships"><Relationship Id="rId1" Type="http://schemas.openxmlformats.org/officeDocument/2006/relationships/hyperlink" Target="#Menu!E61"/></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cid:image002.png@01D62304.26DA2440" TargetMode="External"/><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4.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s>
</file>

<file path=xl/drawings/_rels/drawing30.xml.rels><?xml version="1.0" encoding="UTF-8" standalone="yes"?>
<Relationships xmlns="http://schemas.openxmlformats.org/package/2006/relationships"><Relationship Id="rId1" Type="http://schemas.openxmlformats.org/officeDocument/2006/relationships/hyperlink" Target="#Menu!E63"/></Relationships>
</file>

<file path=xl/drawings/_rels/drawing31.xml.rels><?xml version="1.0" encoding="UTF-8" standalone="yes"?>
<Relationships xmlns="http://schemas.openxmlformats.org/package/2006/relationships"><Relationship Id="rId1" Type="http://schemas.openxmlformats.org/officeDocument/2006/relationships/hyperlink" Target="#Menu!E65"/></Relationships>
</file>

<file path=xl/drawings/_rels/drawing32.xml.rels><?xml version="1.0" encoding="UTF-8" standalone="yes"?>
<Relationships xmlns="http://schemas.openxmlformats.org/package/2006/relationships"><Relationship Id="rId1" Type="http://schemas.openxmlformats.org/officeDocument/2006/relationships/hyperlink" Target="#Menu!E67"/></Relationships>
</file>

<file path=xl/drawings/_rels/drawing33.xml.rels><?xml version="1.0" encoding="UTF-8" standalone="yes"?>
<Relationships xmlns="http://schemas.openxmlformats.org/package/2006/relationships"><Relationship Id="rId1" Type="http://schemas.openxmlformats.org/officeDocument/2006/relationships/hyperlink" Target="#Menu!E68"/></Relationships>
</file>

<file path=xl/drawings/_rels/drawing34.xml.rels><?xml version="1.0" encoding="UTF-8" standalone="yes"?>
<Relationships xmlns="http://schemas.openxmlformats.org/package/2006/relationships"><Relationship Id="rId1" Type="http://schemas.openxmlformats.org/officeDocument/2006/relationships/hyperlink" Target="#Menu!E69"/></Relationships>
</file>

<file path=xl/drawings/_rels/drawing35.xml.rels><?xml version="1.0" encoding="UTF-8" standalone="yes"?>
<Relationships xmlns="http://schemas.openxmlformats.org/package/2006/relationships"><Relationship Id="rId1" Type="http://schemas.openxmlformats.org/officeDocument/2006/relationships/hyperlink" Target="#Menu!E73"/></Relationships>
</file>

<file path=xl/drawings/_rels/drawing36.xml.rels><?xml version="1.0" encoding="UTF-8" standalone="yes"?>
<Relationships xmlns="http://schemas.openxmlformats.org/package/2006/relationships"><Relationship Id="rId1" Type="http://schemas.openxmlformats.org/officeDocument/2006/relationships/hyperlink" Target="#Menu!E74"/></Relationships>
</file>

<file path=xl/drawings/_rels/drawing37.xml.rels><?xml version="1.0" encoding="UTF-8" standalone="yes"?>
<Relationships xmlns="http://schemas.openxmlformats.org/package/2006/relationships"><Relationship Id="rId1" Type="http://schemas.openxmlformats.org/officeDocument/2006/relationships/hyperlink" Target="#Menu!E76"/></Relationships>
</file>

<file path=xl/drawings/_rels/drawing38.xml.rels><?xml version="1.0" encoding="UTF-8" standalone="yes"?>
<Relationships xmlns="http://schemas.openxmlformats.org/package/2006/relationships"><Relationship Id="rId1" Type="http://schemas.openxmlformats.org/officeDocument/2006/relationships/hyperlink" Target="#Menu!E77"/></Relationships>
</file>

<file path=xl/drawings/_rels/drawing39.xml.rels><?xml version="1.0" encoding="UTF-8" standalone="yes"?>
<Relationships xmlns="http://schemas.openxmlformats.org/package/2006/relationships"><Relationship Id="rId1" Type="http://schemas.openxmlformats.org/officeDocument/2006/relationships/hyperlink" Target="#Menu!E78"/></Relationships>
</file>

<file path=xl/drawings/_rels/drawing4.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0.xml.rels><?xml version="1.0" encoding="UTF-8" standalone="yes"?>
<Relationships xmlns="http://schemas.openxmlformats.org/package/2006/relationships"><Relationship Id="rId1" Type="http://schemas.openxmlformats.org/officeDocument/2006/relationships/hyperlink" Target="#Menu!E79"/></Relationships>
</file>

<file path=xl/drawings/_rels/drawing41.xml.rels><?xml version="1.0" encoding="UTF-8" standalone="yes"?>
<Relationships xmlns="http://schemas.openxmlformats.org/package/2006/relationships"><Relationship Id="rId1" Type="http://schemas.openxmlformats.org/officeDocument/2006/relationships/hyperlink" Target="#Menu!E82"/></Relationships>
</file>

<file path=xl/drawings/_rels/drawing42.xml.rels><?xml version="1.0" encoding="UTF-8" standalone="yes"?>
<Relationships xmlns="http://schemas.openxmlformats.org/package/2006/relationships"><Relationship Id="rId1" Type="http://schemas.openxmlformats.org/officeDocument/2006/relationships/hyperlink" Target="#Menu!E83"/></Relationships>
</file>

<file path=xl/drawings/_rels/drawing43.xml.rels><?xml version="1.0" encoding="UTF-8" standalone="yes"?>
<Relationships xmlns="http://schemas.openxmlformats.org/package/2006/relationships"><Relationship Id="rId1" Type="http://schemas.openxmlformats.org/officeDocument/2006/relationships/hyperlink" Target="#Menu!E84"/></Relationships>
</file>

<file path=xl/drawings/_rels/drawing44.xml.rels><?xml version="1.0" encoding="UTF-8" standalone="yes"?>
<Relationships xmlns="http://schemas.openxmlformats.org/package/2006/relationships"><Relationship Id="rId1" Type="http://schemas.openxmlformats.org/officeDocument/2006/relationships/hyperlink" Target="#Menu!E86"/></Relationships>
</file>

<file path=xl/drawings/_rels/drawing45.xml.rels><?xml version="1.0" encoding="UTF-8" standalone="yes"?>
<Relationships xmlns="http://schemas.openxmlformats.org/package/2006/relationships"><Relationship Id="rId1" Type="http://schemas.openxmlformats.org/officeDocument/2006/relationships/hyperlink" Target="#Menu!E88"/></Relationships>
</file>

<file path=xl/drawings/_rels/drawing46.xml.rels><?xml version="1.0" encoding="UTF-8" standalone="yes"?>
<Relationships xmlns="http://schemas.openxmlformats.org/package/2006/relationships"><Relationship Id="rId1" Type="http://schemas.openxmlformats.org/officeDocument/2006/relationships/hyperlink" Target="#Menu!E92"/></Relationships>
</file>

<file path=xl/drawings/_rels/drawing47.xml.rels><?xml version="1.0" encoding="UTF-8" standalone="yes"?>
<Relationships xmlns="http://schemas.openxmlformats.org/package/2006/relationships"><Relationship Id="rId1" Type="http://schemas.openxmlformats.org/officeDocument/2006/relationships/hyperlink" Target="#Menu!E93"/></Relationships>
</file>

<file path=xl/drawings/_rels/drawing48.xml.rels><?xml version="1.0" encoding="UTF-8" standalone="yes"?>
<Relationships xmlns="http://schemas.openxmlformats.org/package/2006/relationships"><Relationship Id="rId1" Type="http://schemas.openxmlformats.org/officeDocument/2006/relationships/hyperlink" Target="#Menu!E14"/></Relationships>
</file>

<file path=xl/drawings/_rels/drawing49.xml.rels><?xml version="1.0" encoding="UTF-8" standalone="yes"?>
<Relationships xmlns="http://schemas.openxmlformats.org/package/2006/relationships"><Relationship Id="rId1" Type="http://schemas.openxmlformats.org/officeDocument/2006/relationships/hyperlink" Target="#Menu!E20"/></Relationships>
</file>

<file path=xl/drawings/_rels/drawing5.xml.rels><?xml version="1.0" encoding="UTF-8" standalone="yes"?>
<Relationships xmlns="http://schemas.openxmlformats.org/package/2006/relationships"><Relationship Id="rId1" Type="http://schemas.openxmlformats.org/officeDocument/2006/relationships/hyperlink" Target="#Menu!E12"/></Relationships>
</file>

<file path=xl/drawings/_rels/drawing50.xml.rels><?xml version="1.0" encoding="UTF-8" standalone="yes"?>
<Relationships xmlns="http://schemas.openxmlformats.org/package/2006/relationships"><Relationship Id="rId1" Type="http://schemas.openxmlformats.org/officeDocument/2006/relationships/hyperlink" Target="#Menu!E22"/></Relationships>
</file>

<file path=xl/drawings/_rels/drawing51.xml.rels><?xml version="1.0" encoding="UTF-8" standalone="yes"?>
<Relationships xmlns="http://schemas.openxmlformats.org/package/2006/relationships"><Relationship Id="rId1" Type="http://schemas.openxmlformats.org/officeDocument/2006/relationships/hyperlink" Target="#Menu!A1"/></Relationships>
</file>

<file path=xl/drawings/_rels/drawing52.xml.rels><?xml version="1.0" encoding="UTF-8" standalone="yes"?>
<Relationships xmlns="http://schemas.openxmlformats.org/package/2006/relationships"><Relationship Id="rId2" Type="http://schemas.openxmlformats.org/officeDocument/2006/relationships/hyperlink" Target="#Menu!E31"/><Relationship Id="rId1" Type="http://schemas.openxmlformats.org/officeDocument/2006/relationships/image" Target="../media/image31.png"/></Relationships>
</file>

<file path=xl/drawings/_rels/drawing53.xml.rels><?xml version="1.0" encoding="UTF-8" standalone="yes"?>
<Relationships xmlns="http://schemas.openxmlformats.org/package/2006/relationships"><Relationship Id="rId1" Type="http://schemas.openxmlformats.org/officeDocument/2006/relationships/hyperlink" Target="#Menu!E38"/></Relationships>
</file>

<file path=xl/drawings/_rels/drawing54.xml.rels><?xml version="1.0" encoding="UTF-8" standalone="yes"?>
<Relationships xmlns="http://schemas.openxmlformats.org/package/2006/relationships"><Relationship Id="rId1" Type="http://schemas.openxmlformats.org/officeDocument/2006/relationships/hyperlink" Target="#Menu!E39"/></Relationships>
</file>

<file path=xl/drawings/_rels/drawing55.xml.rels><?xml version="1.0" encoding="UTF-8" standalone="yes"?>
<Relationships xmlns="http://schemas.openxmlformats.org/package/2006/relationships"><Relationship Id="rId1" Type="http://schemas.openxmlformats.org/officeDocument/2006/relationships/hyperlink" Target="#Menu!E40"/></Relationships>
</file>

<file path=xl/drawings/_rels/drawing56.xml.rels><?xml version="1.0" encoding="UTF-8" standalone="yes"?>
<Relationships xmlns="http://schemas.openxmlformats.org/package/2006/relationships"><Relationship Id="rId1" Type="http://schemas.openxmlformats.org/officeDocument/2006/relationships/hyperlink" Target="#Menu!E53"/></Relationships>
</file>

<file path=xl/drawings/_rels/drawing57.xml.rels><?xml version="1.0" encoding="UTF-8" standalone="yes"?>
<Relationships xmlns="http://schemas.openxmlformats.org/package/2006/relationships"><Relationship Id="rId1" Type="http://schemas.openxmlformats.org/officeDocument/2006/relationships/hyperlink" Target="#Menu!E54"/></Relationships>
</file>

<file path=xl/drawings/_rels/drawing58.xml.rels><?xml version="1.0" encoding="UTF-8" standalone="yes"?>
<Relationships xmlns="http://schemas.openxmlformats.org/package/2006/relationships"><Relationship Id="rId1" Type="http://schemas.openxmlformats.org/officeDocument/2006/relationships/hyperlink" Target="#Menu!E58"/></Relationships>
</file>

<file path=xl/drawings/_rels/drawing59.xml.rels><?xml version="1.0" encoding="UTF-8" standalone="yes"?>
<Relationships xmlns="http://schemas.openxmlformats.org/package/2006/relationships"><Relationship Id="rId1" Type="http://schemas.openxmlformats.org/officeDocument/2006/relationships/hyperlink" Target="#Menu!E60"/></Relationships>
</file>

<file path=xl/drawings/_rels/drawing6.xml.rels><?xml version="1.0" encoding="UTF-8" standalone="yes"?>
<Relationships xmlns="http://schemas.openxmlformats.org/package/2006/relationships"><Relationship Id="rId1" Type="http://schemas.openxmlformats.org/officeDocument/2006/relationships/hyperlink" Target="#Menu!E13"/></Relationships>
</file>

<file path=xl/drawings/_rels/drawing60.xml.rels><?xml version="1.0" encoding="UTF-8" standalone="yes"?>
<Relationships xmlns="http://schemas.openxmlformats.org/package/2006/relationships"><Relationship Id="rId1" Type="http://schemas.openxmlformats.org/officeDocument/2006/relationships/hyperlink" Target="#Menu!E62"/></Relationships>
</file>

<file path=xl/drawings/_rels/drawing61.xml.rels><?xml version="1.0" encoding="UTF-8" standalone="yes"?>
<Relationships xmlns="http://schemas.openxmlformats.org/package/2006/relationships"><Relationship Id="rId1" Type="http://schemas.openxmlformats.org/officeDocument/2006/relationships/hyperlink" Target="#Menu!E64"/></Relationships>
</file>

<file path=xl/drawings/_rels/drawing62.xml.rels><?xml version="1.0" encoding="UTF-8" standalone="yes"?>
<Relationships xmlns="http://schemas.openxmlformats.org/package/2006/relationships"><Relationship Id="rId1" Type="http://schemas.openxmlformats.org/officeDocument/2006/relationships/hyperlink" Target="#Menu!E66"/></Relationships>
</file>

<file path=xl/drawings/_rels/drawing63.xml.rels><?xml version="1.0" encoding="UTF-8" standalone="yes"?>
<Relationships xmlns="http://schemas.openxmlformats.org/package/2006/relationships"><Relationship Id="rId1" Type="http://schemas.openxmlformats.org/officeDocument/2006/relationships/hyperlink" Target="#Menu!E70"/></Relationships>
</file>

<file path=xl/drawings/_rels/drawing64.xml.rels><?xml version="1.0" encoding="UTF-8" standalone="yes"?>
<Relationships xmlns="http://schemas.openxmlformats.org/package/2006/relationships"><Relationship Id="rId1" Type="http://schemas.openxmlformats.org/officeDocument/2006/relationships/hyperlink" Target="#Menu!E71"/></Relationships>
</file>

<file path=xl/drawings/_rels/drawing65.xml.rels><?xml version="1.0" encoding="UTF-8" standalone="yes"?>
<Relationships xmlns="http://schemas.openxmlformats.org/package/2006/relationships"><Relationship Id="rId1" Type="http://schemas.openxmlformats.org/officeDocument/2006/relationships/hyperlink" Target="#Menu!E72"/></Relationships>
</file>

<file path=xl/drawings/_rels/drawing66.xml.rels><?xml version="1.0" encoding="UTF-8" standalone="yes"?>
<Relationships xmlns="http://schemas.openxmlformats.org/package/2006/relationships"><Relationship Id="rId1" Type="http://schemas.openxmlformats.org/officeDocument/2006/relationships/hyperlink" Target="#Menu!E75"/></Relationships>
</file>

<file path=xl/drawings/_rels/drawing67.xml.rels><?xml version="1.0" encoding="UTF-8" standalone="yes"?>
<Relationships xmlns="http://schemas.openxmlformats.org/package/2006/relationships"><Relationship Id="rId1" Type="http://schemas.openxmlformats.org/officeDocument/2006/relationships/hyperlink" Target="#Menu!E85"/></Relationships>
</file>

<file path=xl/drawings/_rels/drawing68.xml.rels><?xml version="1.0" encoding="UTF-8" standalone="yes"?>
<Relationships xmlns="http://schemas.openxmlformats.org/package/2006/relationships"><Relationship Id="rId1" Type="http://schemas.openxmlformats.org/officeDocument/2006/relationships/hyperlink" Target="#Menu!E87"/></Relationships>
</file>

<file path=xl/drawings/_rels/drawing69.xml.rels><?xml version="1.0" encoding="UTF-8" standalone="yes"?>
<Relationships xmlns="http://schemas.openxmlformats.org/package/2006/relationships"><Relationship Id="rId1" Type="http://schemas.openxmlformats.org/officeDocument/2006/relationships/hyperlink" Target="#Menu!E89"/></Relationships>
</file>

<file path=xl/drawings/_rels/drawing7.xml.rels><?xml version="1.0" encoding="UTF-8" standalone="yes"?>
<Relationships xmlns="http://schemas.openxmlformats.org/package/2006/relationships"><Relationship Id="rId1" Type="http://schemas.openxmlformats.org/officeDocument/2006/relationships/hyperlink" Target="#Menu!E15"/></Relationships>
</file>

<file path=xl/drawings/_rels/drawing70.xml.rels><?xml version="1.0" encoding="UTF-8" standalone="yes"?>
<Relationships xmlns="http://schemas.openxmlformats.org/package/2006/relationships"><Relationship Id="rId1" Type="http://schemas.openxmlformats.org/officeDocument/2006/relationships/hyperlink" Target="#Menu!E94"/></Relationships>
</file>

<file path=xl/drawings/_rels/drawing8.xml.rels><?xml version="1.0" encoding="UTF-8" standalone="yes"?>
<Relationships xmlns="http://schemas.openxmlformats.org/package/2006/relationships"><Relationship Id="rId1" Type="http://schemas.openxmlformats.org/officeDocument/2006/relationships/hyperlink" Target="#Menu!E18"/></Relationships>
</file>

<file path=xl/drawings/_rels/drawing9.xml.rels><?xml version="1.0" encoding="UTF-8" standalone="yes"?>
<Relationships xmlns="http://schemas.openxmlformats.org/package/2006/relationships"><Relationship Id="rId1" Type="http://schemas.openxmlformats.org/officeDocument/2006/relationships/hyperlink" Target="#Menu!E19"/></Relationships>
</file>

<file path=xl/drawings/drawing1.xml><?xml version="1.0" encoding="utf-8"?>
<xdr:wsDr xmlns:xdr="http://schemas.openxmlformats.org/drawingml/2006/spreadsheetDrawing" xmlns:a="http://schemas.openxmlformats.org/drawingml/2006/main">
  <xdr:twoCellAnchor editAs="oneCell">
    <xdr:from>
      <xdr:col>3</xdr:col>
      <xdr:colOff>409575</xdr:colOff>
      <xdr:row>0</xdr:row>
      <xdr:rowOff>0</xdr:rowOff>
    </xdr:from>
    <xdr:to>
      <xdr:col>3</xdr:col>
      <xdr:colOff>409575</xdr:colOff>
      <xdr:row>3</xdr:row>
      <xdr:rowOff>50447</xdr:rowOff>
    </xdr:to>
    <xdr:pic>
      <xdr:nvPicPr>
        <xdr:cNvPr id="5" name="Picture 5">
          <a:extLst>
            <a:ext uri="{FF2B5EF4-FFF2-40B4-BE49-F238E27FC236}">
              <a16:creationId xmlns:a16="http://schemas.microsoft.com/office/drawing/2014/main" id="{1E504EEB-17A0-40F2-889F-58D18AD0FB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53450" y="0"/>
          <a:ext cx="7429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8921181</xdr:colOff>
      <xdr:row>122</xdr:row>
      <xdr:rowOff>77605</xdr:rowOff>
    </xdr:from>
    <xdr:to>
      <xdr:col>4</xdr:col>
      <xdr:colOff>372546</xdr:colOff>
      <xdr:row>124</xdr:row>
      <xdr:rowOff>34012</xdr:rowOff>
    </xdr:to>
    <xdr:grpSp>
      <xdr:nvGrpSpPr>
        <xdr:cNvPr id="2" name="Agrupar 1">
          <a:extLst>
            <a:ext uri="{FF2B5EF4-FFF2-40B4-BE49-F238E27FC236}">
              <a16:creationId xmlns:a16="http://schemas.microsoft.com/office/drawing/2014/main" id="{2AF2F4AD-7F37-4E07-92E2-6441EFE3AB73}"/>
            </a:ext>
          </a:extLst>
        </xdr:cNvPr>
        <xdr:cNvGrpSpPr/>
      </xdr:nvGrpSpPr>
      <xdr:grpSpPr>
        <a:xfrm>
          <a:off x="10866186" y="16441555"/>
          <a:ext cx="1001130" cy="297402"/>
          <a:chOff x="1200534" y="429036"/>
          <a:chExt cx="1047366" cy="356777"/>
        </a:xfrm>
      </xdr:grpSpPr>
      <xdr:sp macro="" textlink="">
        <xdr:nvSpPr>
          <xdr:cNvPr id="3" name="Freeform 5">
            <a:extLst>
              <a:ext uri="{FF2B5EF4-FFF2-40B4-BE49-F238E27FC236}">
                <a16:creationId xmlns:a16="http://schemas.microsoft.com/office/drawing/2014/main" id="{CC14FCAF-690B-BBD0-B43E-24B9DC31B1B7}"/>
              </a:ext>
            </a:extLst>
          </xdr:cNvPr>
          <xdr:cNvSpPr>
            <a:spLocks/>
          </xdr:cNvSpPr>
        </xdr:nvSpPr>
        <xdr:spPr bwMode="auto">
          <a:xfrm>
            <a:off x="1200534" y="429036"/>
            <a:ext cx="1047366" cy="356777"/>
          </a:xfrm>
          <a:custGeom>
            <a:avLst/>
            <a:gdLst>
              <a:gd name="T0" fmla="*/ 1330 w 1330"/>
              <a:gd name="T1" fmla="*/ 460 h 495"/>
              <a:gd name="T2" fmla="*/ 1107 w 1330"/>
              <a:gd name="T3" fmla="*/ 494 h 495"/>
              <a:gd name="T4" fmla="*/ 175 w 1330"/>
              <a:gd name="T5" fmla="*/ 495 h 495"/>
              <a:gd name="T6" fmla="*/ 0 w 1330"/>
              <a:gd name="T7" fmla="*/ 249 h 495"/>
              <a:gd name="T8" fmla="*/ 175 w 1330"/>
              <a:gd name="T9" fmla="*/ 0 h 495"/>
              <a:gd name="T10" fmla="*/ 1330 w 1330"/>
              <a:gd name="T11" fmla="*/ 0 h 495"/>
              <a:gd name="T12" fmla="*/ 1330 w 1330"/>
              <a:gd name="T13" fmla="*/ 460 h 495"/>
            </a:gdLst>
            <a:ahLst/>
            <a:cxnLst>
              <a:cxn ang="0">
                <a:pos x="T0" y="T1"/>
              </a:cxn>
              <a:cxn ang="0">
                <a:pos x="T2" y="T3"/>
              </a:cxn>
              <a:cxn ang="0">
                <a:pos x="T4" y="T5"/>
              </a:cxn>
              <a:cxn ang="0">
                <a:pos x="T6" y="T7"/>
              </a:cxn>
              <a:cxn ang="0">
                <a:pos x="T8" y="T9"/>
              </a:cxn>
              <a:cxn ang="0">
                <a:pos x="T10" y="T11"/>
              </a:cxn>
              <a:cxn ang="0">
                <a:pos x="T12" y="T13"/>
              </a:cxn>
            </a:cxnLst>
            <a:rect l="0" t="0" r="r" b="b"/>
            <a:pathLst>
              <a:path w="1330" h="495">
                <a:moveTo>
                  <a:pt x="1330" y="460"/>
                </a:moveTo>
                <a:lnTo>
                  <a:pt x="1107" y="494"/>
                </a:lnTo>
                <a:lnTo>
                  <a:pt x="175" y="495"/>
                </a:lnTo>
                <a:lnTo>
                  <a:pt x="0" y="249"/>
                </a:lnTo>
                <a:lnTo>
                  <a:pt x="175" y="0"/>
                </a:lnTo>
                <a:lnTo>
                  <a:pt x="1330" y="0"/>
                </a:lnTo>
                <a:lnTo>
                  <a:pt x="1330" y="460"/>
                </a:lnTo>
                <a:close/>
              </a:path>
            </a:pathLst>
          </a:custGeom>
          <a:solidFill>
            <a:srgbClr val="73C6A1">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4" name="CaixaDeTexto 53">
            <a:extLst>
              <a:ext uri="{FF2B5EF4-FFF2-40B4-BE49-F238E27FC236}">
                <a16:creationId xmlns:a16="http://schemas.microsoft.com/office/drawing/2014/main" id="{3BCB0FAE-65ED-0F80-D9CE-AE569D9EF344}"/>
              </a:ext>
            </a:extLst>
          </xdr:cNvPr>
          <xdr:cNvSpPr txBox="1"/>
        </xdr:nvSpPr>
        <xdr:spPr>
          <a:xfrm>
            <a:off x="1389784" y="463424"/>
            <a:ext cx="288000" cy="288000"/>
          </a:xfrm>
          <a:prstGeom prst="ellipse">
            <a:avLst/>
          </a:prstGeom>
          <a:solidFill>
            <a:srgbClr val="73C6A1"/>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31" name="CaixaDeTexto 30">
            <a:extLst>
              <a:ext uri="{FF2B5EF4-FFF2-40B4-BE49-F238E27FC236}">
                <a16:creationId xmlns:a16="http://schemas.microsoft.com/office/drawing/2014/main" id="{BB178F63-3440-F147-A30A-027162919F5C}"/>
              </a:ext>
            </a:extLst>
          </xdr:cNvPr>
          <xdr:cNvSpPr txBox="1"/>
        </xdr:nvSpPr>
        <xdr:spPr>
          <a:xfrm>
            <a:off x="1389784" y="522787"/>
            <a:ext cx="838201" cy="18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Quarterly</a:t>
            </a:r>
          </a:p>
        </xdr:txBody>
      </xdr:sp>
    </xdr:grpSp>
    <xdr:clientData/>
  </xdr:twoCellAnchor>
  <xdr:twoCellAnchor>
    <xdr:from>
      <xdr:col>2</xdr:col>
      <xdr:colOff>8731644</xdr:colOff>
      <xdr:row>124</xdr:row>
      <xdr:rowOff>13398</xdr:rowOff>
    </xdr:from>
    <xdr:to>
      <xdr:col>4</xdr:col>
      <xdr:colOff>371165</xdr:colOff>
      <xdr:row>125</xdr:row>
      <xdr:rowOff>140548</xdr:rowOff>
    </xdr:to>
    <xdr:grpSp>
      <xdr:nvGrpSpPr>
        <xdr:cNvPr id="32" name="Agrupar 31">
          <a:extLst>
            <a:ext uri="{FF2B5EF4-FFF2-40B4-BE49-F238E27FC236}">
              <a16:creationId xmlns:a16="http://schemas.microsoft.com/office/drawing/2014/main" id="{7596C678-F323-4C86-8700-542D06462BE6}"/>
            </a:ext>
          </a:extLst>
        </xdr:cNvPr>
        <xdr:cNvGrpSpPr/>
      </xdr:nvGrpSpPr>
      <xdr:grpSpPr>
        <a:xfrm>
          <a:off x="10867149" y="16724058"/>
          <a:ext cx="998786" cy="300505"/>
          <a:chOff x="1200534" y="429036"/>
          <a:chExt cx="1047366" cy="356777"/>
        </a:xfrm>
        <a:solidFill>
          <a:srgbClr val="95B2E7"/>
        </a:solidFill>
      </xdr:grpSpPr>
      <xdr:sp macro="" textlink="">
        <xdr:nvSpPr>
          <xdr:cNvPr id="33" name="Freeform 5">
            <a:extLst>
              <a:ext uri="{FF2B5EF4-FFF2-40B4-BE49-F238E27FC236}">
                <a16:creationId xmlns:a16="http://schemas.microsoft.com/office/drawing/2014/main" id="{2002EDFF-8F61-3A09-9D43-D213BF62E39D}"/>
              </a:ext>
            </a:extLst>
          </xdr:cNvPr>
          <xdr:cNvSpPr>
            <a:spLocks/>
          </xdr:cNvSpPr>
        </xdr:nvSpPr>
        <xdr:spPr bwMode="auto">
          <a:xfrm>
            <a:off x="1200534" y="429036"/>
            <a:ext cx="1047366" cy="356777"/>
          </a:xfrm>
          <a:custGeom>
            <a:avLst/>
            <a:gdLst>
              <a:gd name="T0" fmla="*/ 1330 w 1330"/>
              <a:gd name="T1" fmla="*/ 460 h 495"/>
              <a:gd name="T2" fmla="*/ 1107 w 1330"/>
              <a:gd name="T3" fmla="*/ 494 h 495"/>
              <a:gd name="T4" fmla="*/ 175 w 1330"/>
              <a:gd name="T5" fmla="*/ 495 h 495"/>
              <a:gd name="T6" fmla="*/ 0 w 1330"/>
              <a:gd name="T7" fmla="*/ 249 h 495"/>
              <a:gd name="T8" fmla="*/ 175 w 1330"/>
              <a:gd name="T9" fmla="*/ 0 h 495"/>
              <a:gd name="T10" fmla="*/ 1330 w 1330"/>
              <a:gd name="T11" fmla="*/ 0 h 495"/>
              <a:gd name="T12" fmla="*/ 1330 w 1330"/>
              <a:gd name="T13" fmla="*/ 460 h 495"/>
            </a:gdLst>
            <a:ahLst/>
            <a:cxnLst>
              <a:cxn ang="0">
                <a:pos x="T0" y="T1"/>
              </a:cxn>
              <a:cxn ang="0">
                <a:pos x="T2" y="T3"/>
              </a:cxn>
              <a:cxn ang="0">
                <a:pos x="T4" y="T5"/>
              </a:cxn>
              <a:cxn ang="0">
                <a:pos x="T6" y="T7"/>
              </a:cxn>
              <a:cxn ang="0">
                <a:pos x="T8" y="T9"/>
              </a:cxn>
              <a:cxn ang="0">
                <a:pos x="T10" y="T11"/>
              </a:cxn>
              <a:cxn ang="0">
                <a:pos x="T12" y="T13"/>
              </a:cxn>
            </a:cxnLst>
            <a:rect l="0" t="0" r="r" b="b"/>
            <a:pathLst>
              <a:path w="1330" h="495">
                <a:moveTo>
                  <a:pt x="1330" y="460"/>
                </a:moveTo>
                <a:lnTo>
                  <a:pt x="1107" y="494"/>
                </a:lnTo>
                <a:lnTo>
                  <a:pt x="175" y="495"/>
                </a:lnTo>
                <a:lnTo>
                  <a:pt x="0" y="249"/>
                </a:lnTo>
                <a:lnTo>
                  <a:pt x="175" y="0"/>
                </a:lnTo>
                <a:lnTo>
                  <a:pt x="1330" y="0"/>
                </a:lnTo>
                <a:lnTo>
                  <a:pt x="1330" y="460"/>
                </a:lnTo>
                <a:close/>
              </a:path>
            </a:pathLst>
          </a:custGeom>
          <a:grp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34" name="CaixaDeTexto 53">
            <a:extLst>
              <a:ext uri="{FF2B5EF4-FFF2-40B4-BE49-F238E27FC236}">
                <a16:creationId xmlns:a16="http://schemas.microsoft.com/office/drawing/2014/main" id="{A858AA78-C64E-1CD1-64BC-14D1063A8859}"/>
              </a:ext>
            </a:extLst>
          </xdr:cNvPr>
          <xdr:cNvSpPr txBox="1"/>
        </xdr:nvSpPr>
        <xdr:spPr>
          <a:xfrm>
            <a:off x="1389784" y="463424"/>
            <a:ext cx="288000" cy="288000"/>
          </a:xfrm>
          <a:prstGeom prst="ellipse">
            <a:avLst/>
          </a:prstGeom>
          <a:solidFill>
            <a:srgbClr val="1D4080"/>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35" name="CaixaDeTexto 34">
            <a:extLst>
              <a:ext uri="{FF2B5EF4-FFF2-40B4-BE49-F238E27FC236}">
                <a16:creationId xmlns:a16="http://schemas.microsoft.com/office/drawing/2014/main" id="{B97C6D5A-7D8D-21A1-125E-F25411D778B2}"/>
              </a:ext>
            </a:extLst>
          </xdr:cNvPr>
          <xdr:cNvSpPr txBox="1"/>
        </xdr:nvSpPr>
        <xdr:spPr>
          <a:xfrm>
            <a:off x="1389784" y="500744"/>
            <a:ext cx="838201" cy="188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Semi</a:t>
            </a:r>
            <a:r>
              <a:rPr lang="pt-BR" sz="1000" kern="1200" baseline="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-annual</a:t>
            </a:r>
            <a:endPar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endParaRPr>
          </a:p>
        </xdr:txBody>
      </xdr:sp>
    </xdr:grpSp>
    <xdr:clientData/>
  </xdr:twoCellAnchor>
  <xdr:twoCellAnchor>
    <xdr:from>
      <xdr:col>2</xdr:col>
      <xdr:colOff>8494932</xdr:colOff>
      <xdr:row>125</xdr:row>
      <xdr:rowOff>124783</xdr:rowOff>
    </xdr:from>
    <xdr:to>
      <xdr:col>4</xdr:col>
      <xdr:colOff>370106</xdr:colOff>
      <xdr:row>127</xdr:row>
      <xdr:rowOff>74133</xdr:rowOff>
    </xdr:to>
    <xdr:grpSp>
      <xdr:nvGrpSpPr>
        <xdr:cNvPr id="36" name="Agrupar 35">
          <a:extLst>
            <a:ext uri="{FF2B5EF4-FFF2-40B4-BE49-F238E27FC236}">
              <a16:creationId xmlns:a16="http://schemas.microsoft.com/office/drawing/2014/main" id="{C18C163B-A409-4DB2-A680-56FF0BB7FB19}"/>
            </a:ext>
          </a:extLst>
        </xdr:cNvPr>
        <xdr:cNvGrpSpPr/>
      </xdr:nvGrpSpPr>
      <xdr:grpSpPr>
        <a:xfrm>
          <a:off x="10638057" y="17014513"/>
          <a:ext cx="1226819" cy="318920"/>
          <a:chOff x="0" y="1859107"/>
          <a:chExt cx="1400175" cy="377679"/>
        </a:xfrm>
      </xdr:grpSpPr>
      <xdr:sp macro="" textlink="">
        <xdr:nvSpPr>
          <xdr:cNvPr id="37" name="Freeform 11">
            <a:extLst>
              <a:ext uri="{FF2B5EF4-FFF2-40B4-BE49-F238E27FC236}">
                <a16:creationId xmlns:a16="http://schemas.microsoft.com/office/drawing/2014/main" id="{12FA8923-5FB4-8484-3A3D-8B5FC5EFC452}"/>
              </a:ext>
            </a:extLst>
          </xdr:cNvPr>
          <xdr:cNvSpPr>
            <a:spLocks/>
          </xdr:cNvSpPr>
        </xdr:nvSpPr>
        <xdr:spPr bwMode="auto">
          <a:xfrm>
            <a:off x="0" y="1859107"/>
            <a:ext cx="1400175" cy="377679"/>
          </a:xfrm>
          <a:custGeom>
            <a:avLst/>
            <a:gdLst>
              <a:gd name="T0" fmla="*/ 1641 w 1641"/>
              <a:gd name="T1" fmla="*/ 524 h 524"/>
              <a:gd name="T2" fmla="*/ 182 w 1641"/>
              <a:gd name="T3" fmla="*/ 524 h 524"/>
              <a:gd name="T4" fmla="*/ 0 w 1641"/>
              <a:gd name="T5" fmla="*/ 264 h 524"/>
              <a:gd name="T6" fmla="*/ 176 w 1641"/>
              <a:gd name="T7" fmla="*/ 0 h 524"/>
              <a:gd name="T8" fmla="*/ 1641 w 1641"/>
              <a:gd name="T9" fmla="*/ 0 h 524"/>
              <a:gd name="T10" fmla="*/ 1641 w 1641"/>
              <a:gd name="T11" fmla="*/ 524 h 524"/>
            </a:gdLst>
            <a:ahLst/>
            <a:cxnLst>
              <a:cxn ang="0">
                <a:pos x="T0" y="T1"/>
              </a:cxn>
              <a:cxn ang="0">
                <a:pos x="T2" y="T3"/>
              </a:cxn>
              <a:cxn ang="0">
                <a:pos x="T4" y="T5"/>
              </a:cxn>
              <a:cxn ang="0">
                <a:pos x="T6" y="T7"/>
              </a:cxn>
              <a:cxn ang="0">
                <a:pos x="T8" y="T9"/>
              </a:cxn>
              <a:cxn ang="0">
                <a:pos x="T10" y="T11"/>
              </a:cxn>
            </a:cxnLst>
            <a:rect l="0" t="0" r="r" b="b"/>
            <a:pathLst>
              <a:path w="1641" h="524">
                <a:moveTo>
                  <a:pt x="1641" y="524"/>
                </a:moveTo>
                <a:lnTo>
                  <a:pt x="182" y="524"/>
                </a:lnTo>
                <a:lnTo>
                  <a:pt x="0" y="264"/>
                </a:lnTo>
                <a:lnTo>
                  <a:pt x="176" y="0"/>
                </a:lnTo>
                <a:lnTo>
                  <a:pt x="1641" y="0"/>
                </a:lnTo>
                <a:lnTo>
                  <a:pt x="1641" y="524"/>
                </a:lnTo>
                <a:close/>
              </a:path>
            </a:pathLst>
          </a:custGeom>
          <a:solidFill>
            <a:srgbClr val="FF7800">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38" name="CaixaDeTexto 55">
            <a:extLst>
              <a:ext uri="{FF2B5EF4-FFF2-40B4-BE49-F238E27FC236}">
                <a16:creationId xmlns:a16="http://schemas.microsoft.com/office/drawing/2014/main" id="{7CA9B5A9-51A6-34F5-B7C1-D719BC6A35BA}"/>
              </a:ext>
            </a:extLst>
          </xdr:cNvPr>
          <xdr:cNvSpPr txBox="1"/>
        </xdr:nvSpPr>
        <xdr:spPr>
          <a:xfrm>
            <a:off x="201109" y="1895398"/>
            <a:ext cx="298234" cy="293750"/>
          </a:xfrm>
          <a:prstGeom prst="ellipse">
            <a:avLst/>
          </a:prstGeom>
          <a:solidFill>
            <a:srgbClr val="FF7800"/>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39" name="CaixaDeTexto 38">
            <a:extLst>
              <a:ext uri="{FF2B5EF4-FFF2-40B4-BE49-F238E27FC236}">
                <a16:creationId xmlns:a16="http://schemas.microsoft.com/office/drawing/2014/main" id="{3075DAA1-6699-A36D-896A-B7BC5C6CA7F9}"/>
              </a:ext>
            </a:extLst>
          </xdr:cNvPr>
          <xdr:cNvSpPr txBox="1"/>
        </xdr:nvSpPr>
        <xdr:spPr>
          <a:xfrm>
            <a:off x="230337" y="1907673"/>
            <a:ext cx="5715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Annual</a:t>
            </a:r>
          </a:p>
        </xdr:txBody>
      </xdr:sp>
    </xdr:grpSp>
    <xdr:clientData/>
  </xdr:twoCellAnchor>
  <xdr:twoCellAnchor>
    <xdr:from>
      <xdr:col>2</xdr:col>
      <xdr:colOff>8304432</xdr:colOff>
      <xdr:row>127</xdr:row>
      <xdr:rowOff>51790</xdr:rowOff>
    </xdr:from>
    <xdr:to>
      <xdr:col>4</xdr:col>
      <xdr:colOff>371310</xdr:colOff>
      <xdr:row>128</xdr:row>
      <xdr:rowOff>183444</xdr:rowOff>
    </xdr:to>
    <xdr:grpSp>
      <xdr:nvGrpSpPr>
        <xdr:cNvPr id="40" name="Agrupar 39">
          <a:extLst>
            <a:ext uri="{FF2B5EF4-FFF2-40B4-BE49-F238E27FC236}">
              <a16:creationId xmlns:a16="http://schemas.microsoft.com/office/drawing/2014/main" id="{E85F9D0E-25A2-44AA-AA92-613D7529E44B}"/>
            </a:ext>
          </a:extLst>
        </xdr:cNvPr>
        <xdr:cNvGrpSpPr/>
      </xdr:nvGrpSpPr>
      <xdr:grpSpPr>
        <a:xfrm>
          <a:off x="10447557" y="17314900"/>
          <a:ext cx="1418523" cy="316439"/>
          <a:chOff x="600459" y="2695575"/>
          <a:chExt cx="1190242" cy="384613"/>
        </a:xfrm>
      </xdr:grpSpPr>
      <xdr:sp macro="" textlink="">
        <xdr:nvSpPr>
          <xdr:cNvPr id="41" name="Freeform 8">
            <a:extLst>
              <a:ext uri="{FF2B5EF4-FFF2-40B4-BE49-F238E27FC236}">
                <a16:creationId xmlns:a16="http://schemas.microsoft.com/office/drawing/2014/main" id="{5FD9FB2C-7A82-7127-E14B-C3E094928DED}"/>
              </a:ext>
            </a:extLst>
          </xdr:cNvPr>
          <xdr:cNvSpPr>
            <a:spLocks/>
          </xdr:cNvSpPr>
        </xdr:nvSpPr>
        <xdr:spPr bwMode="auto">
          <a:xfrm>
            <a:off x="600459" y="2695575"/>
            <a:ext cx="1190242" cy="384613"/>
          </a:xfrm>
          <a:custGeom>
            <a:avLst/>
            <a:gdLst>
              <a:gd name="T0" fmla="*/ 1485 w 1485"/>
              <a:gd name="T1" fmla="*/ 499 h 522"/>
              <a:gd name="T2" fmla="*/ 1276 w 1485"/>
              <a:gd name="T3" fmla="*/ 522 h 522"/>
              <a:gd name="T4" fmla="*/ 182 w 1485"/>
              <a:gd name="T5" fmla="*/ 522 h 522"/>
              <a:gd name="T6" fmla="*/ 0 w 1485"/>
              <a:gd name="T7" fmla="*/ 252 h 522"/>
              <a:gd name="T8" fmla="*/ 182 w 1485"/>
              <a:gd name="T9" fmla="*/ 0 h 522"/>
              <a:gd name="T10" fmla="*/ 1485 w 1485"/>
              <a:gd name="T11" fmla="*/ 0 h 522"/>
              <a:gd name="T12" fmla="*/ 1485 w 1485"/>
              <a:gd name="T13" fmla="*/ 499 h 522"/>
            </a:gdLst>
            <a:ahLst/>
            <a:cxnLst>
              <a:cxn ang="0">
                <a:pos x="T0" y="T1"/>
              </a:cxn>
              <a:cxn ang="0">
                <a:pos x="T2" y="T3"/>
              </a:cxn>
              <a:cxn ang="0">
                <a:pos x="T4" y="T5"/>
              </a:cxn>
              <a:cxn ang="0">
                <a:pos x="T6" y="T7"/>
              </a:cxn>
              <a:cxn ang="0">
                <a:pos x="T8" y="T9"/>
              </a:cxn>
              <a:cxn ang="0">
                <a:pos x="T10" y="T11"/>
              </a:cxn>
              <a:cxn ang="0">
                <a:pos x="T12" y="T13"/>
              </a:cxn>
            </a:cxnLst>
            <a:rect l="0" t="0" r="r" b="b"/>
            <a:pathLst>
              <a:path w="1485" h="522">
                <a:moveTo>
                  <a:pt x="1485" y="499"/>
                </a:moveTo>
                <a:lnTo>
                  <a:pt x="1276" y="522"/>
                </a:lnTo>
                <a:lnTo>
                  <a:pt x="182" y="522"/>
                </a:lnTo>
                <a:lnTo>
                  <a:pt x="0" y="252"/>
                </a:lnTo>
                <a:lnTo>
                  <a:pt x="182" y="0"/>
                </a:lnTo>
                <a:lnTo>
                  <a:pt x="1485" y="0"/>
                </a:lnTo>
                <a:lnTo>
                  <a:pt x="1485" y="499"/>
                </a:lnTo>
                <a:close/>
              </a:path>
            </a:pathLst>
          </a:custGeom>
          <a:solidFill>
            <a:srgbClr val="5F6062">
              <a:lumMod val="40000"/>
              <a:lumOff val="60000"/>
            </a:srgbClr>
          </a:solidFill>
          <a:ln w="11113" cap="flat">
            <a:noFill/>
            <a:prstDash val="solid"/>
            <a:miter lim="800000"/>
            <a:headEnd/>
            <a:tailEnd/>
          </a:ln>
        </xdr:spPr>
        <xdr:txBody>
          <a:bodyPr vert="horz" wrap="square" lIns="91440" tIns="45720" rIns="91440" bIns="45720" numCol="1" anchor="t" anchorCtr="0" compatLnSpc="1">
            <a:prstTxWarp prst="textNoShape">
              <a:avLst/>
            </a:prstTxWarp>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endParaRPr lang="pt-BR"/>
          </a:p>
        </xdr:txBody>
      </xdr:sp>
      <xdr:sp macro="" textlink="">
        <xdr:nvSpPr>
          <xdr:cNvPr id="42" name="CaixaDeTexto 54">
            <a:extLst>
              <a:ext uri="{FF2B5EF4-FFF2-40B4-BE49-F238E27FC236}">
                <a16:creationId xmlns:a16="http://schemas.microsoft.com/office/drawing/2014/main" id="{04696DE1-EADC-99ED-2A12-ECA9C7A3438C}"/>
              </a:ext>
            </a:extLst>
          </xdr:cNvPr>
          <xdr:cNvSpPr txBox="1"/>
        </xdr:nvSpPr>
        <xdr:spPr>
          <a:xfrm>
            <a:off x="760268" y="2732566"/>
            <a:ext cx="227693" cy="299143"/>
          </a:xfrm>
          <a:prstGeom prst="ellipse">
            <a:avLst/>
          </a:prstGeom>
          <a:solidFill>
            <a:srgbClr val="5F6062"/>
          </a:solidFill>
        </xdr:spPr>
        <xdr:txBody>
          <a:bodyPr wrap="square" rtlCol="0" anchor="ctr">
            <a:noAutofit/>
          </a:bodyPr>
          <a:lstStyle>
            <a:defPPr>
              <a:defRPr lang="pt-BR"/>
            </a:defPPr>
            <a:lvl1pPr marL="0" algn="l" defTabSz="914400" rtl="0" eaLnBrk="1" latinLnBrk="0" hangingPunct="1">
              <a:defRPr sz="1800" kern="1200">
                <a:solidFill>
                  <a:srgbClr val="000000"/>
                </a:solidFill>
                <a:latin typeface="Itau Display"/>
              </a:defRPr>
            </a:lvl1pPr>
            <a:lvl2pPr marL="457200" algn="l" defTabSz="914400" rtl="0" eaLnBrk="1" latinLnBrk="0" hangingPunct="1">
              <a:defRPr sz="1800" kern="1200">
                <a:solidFill>
                  <a:srgbClr val="000000"/>
                </a:solidFill>
                <a:latin typeface="Itau Display"/>
              </a:defRPr>
            </a:lvl2pPr>
            <a:lvl3pPr marL="914400" algn="l" defTabSz="914400" rtl="0" eaLnBrk="1" latinLnBrk="0" hangingPunct="1">
              <a:defRPr sz="1800" kern="1200">
                <a:solidFill>
                  <a:srgbClr val="000000"/>
                </a:solidFill>
                <a:latin typeface="Itau Display"/>
              </a:defRPr>
            </a:lvl3pPr>
            <a:lvl4pPr marL="1371600" algn="l" defTabSz="914400" rtl="0" eaLnBrk="1" latinLnBrk="0" hangingPunct="1">
              <a:defRPr sz="1800" kern="1200">
                <a:solidFill>
                  <a:srgbClr val="000000"/>
                </a:solidFill>
                <a:latin typeface="Itau Display"/>
              </a:defRPr>
            </a:lvl4pPr>
            <a:lvl5pPr marL="1828800" algn="l" defTabSz="914400" rtl="0" eaLnBrk="1" latinLnBrk="0" hangingPunct="1">
              <a:defRPr sz="1800" kern="1200">
                <a:solidFill>
                  <a:srgbClr val="000000"/>
                </a:solidFill>
                <a:latin typeface="Itau Display"/>
              </a:defRPr>
            </a:lvl5pPr>
            <a:lvl6pPr marL="2286000" algn="l" defTabSz="914400" rtl="0" eaLnBrk="1" latinLnBrk="0" hangingPunct="1">
              <a:defRPr sz="1800" kern="1200">
                <a:solidFill>
                  <a:srgbClr val="000000"/>
                </a:solidFill>
                <a:latin typeface="Itau Display"/>
              </a:defRPr>
            </a:lvl6pPr>
            <a:lvl7pPr marL="2743200" algn="l" defTabSz="914400" rtl="0" eaLnBrk="1" latinLnBrk="0" hangingPunct="1">
              <a:defRPr sz="1800" kern="1200">
                <a:solidFill>
                  <a:srgbClr val="000000"/>
                </a:solidFill>
                <a:latin typeface="Itau Display"/>
              </a:defRPr>
            </a:lvl7pPr>
            <a:lvl8pPr marL="3200400" algn="l" defTabSz="914400" rtl="0" eaLnBrk="1" latinLnBrk="0" hangingPunct="1">
              <a:defRPr sz="1800" kern="1200">
                <a:solidFill>
                  <a:srgbClr val="000000"/>
                </a:solidFill>
                <a:latin typeface="Itau Display"/>
              </a:defRPr>
            </a:lvl8pPr>
            <a:lvl9pPr marL="3657600" algn="l" defTabSz="914400" rtl="0" eaLnBrk="1" latinLnBrk="0" hangingPunct="1">
              <a:defRPr sz="1800" kern="1200">
                <a:solidFill>
                  <a:srgbClr val="000000"/>
                </a:solidFill>
                <a:latin typeface="Itau Display"/>
              </a:defRPr>
            </a:lvl9pPr>
          </a:lstStyle>
          <a:p>
            <a:pPr algn="ctr"/>
            <a:endParaRPr lang="pt-BR" sz="3600">
              <a:solidFill>
                <a:srgbClr val="FFFFFF"/>
              </a:solidFill>
              <a:effectLst>
                <a:outerShdw blurRad="50800" dist="38100" dir="5400000" algn="t" rotWithShape="0">
                  <a:prstClr val="black">
                    <a:alpha val="40000"/>
                  </a:prstClr>
                </a:outerShdw>
              </a:effectLst>
              <a:latin typeface="Itau Display XBold" panose="020B0803020204020204" pitchFamily="34" charset="0"/>
              <a:cs typeface="Itau Display XBold" panose="020B0803020204020204" pitchFamily="34" charset="0"/>
            </a:endParaRPr>
          </a:p>
        </xdr:txBody>
      </xdr:sp>
      <xdr:sp macro="" textlink="">
        <xdr:nvSpPr>
          <xdr:cNvPr id="43" name="CaixaDeTexto 42">
            <a:extLst>
              <a:ext uri="{FF2B5EF4-FFF2-40B4-BE49-F238E27FC236}">
                <a16:creationId xmlns:a16="http://schemas.microsoft.com/office/drawing/2014/main" id="{013AC4C3-A934-A222-98AD-4B16E6CF0692}"/>
              </a:ext>
            </a:extLst>
          </xdr:cNvPr>
          <xdr:cNvSpPr txBox="1"/>
        </xdr:nvSpPr>
        <xdr:spPr>
          <a:xfrm>
            <a:off x="769608" y="2780066"/>
            <a:ext cx="683079" cy="19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defTabSz="914400" rtl="0" eaLnBrk="1" latinLnBrk="0" hangingPunct="1"/>
            <a:r>
              <a:rPr lang="pt-BR" sz="1000" kern="1200">
                <a:solidFill>
                  <a:srgbClr val="FFFFFF"/>
                </a:solidFill>
                <a:effectLst>
                  <a:outerShdw blurRad="50800" dist="38100" dir="5400000" algn="t" rotWithShape="0">
                    <a:prstClr val="black">
                      <a:alpha val="40000"/>
                    </a:prstClr>
                  </a:outerShdw>
                </a:effectLst>
                <a:latin typeface="Itau Display XBold" panose="020B0803020204020204" pitchFamily="34" charset="0"/>
                <a:ea typeface="+mn-ea"/>
                <a:cs typeface="Itau Display XBold" panose="020B0803020204020204" pitchFamily="34" charset="0"/>
              </a:rPr>
              <a:t>Discontinued</a:t>
            </a:r>
          </a:p>
        </xdr:txBody>
      </xdr:sp>
    </xdr:grpSp>
    <xdr:clientData/>
  </xdr:twoCellAnchor>
  <xdr:twoCellAnchor editAs="oneCell">
    <xdr:from>
      <xdr:col>0</xdr:col>
      <xdr:colOff>21168</xdr:colOff>
      <xdr:row>0</xdr:row>
      <xdr:rowOff>0</xdr:rowOff>
    </xdr:from>
    <xdr:to>
      <xdr:col>1</xdr:col>
      <xdr:colOff>1952593</xdr:colOff>
      <xdr:row>113</xdr:row>
      <xdr:rowOff>50800</xdr:rowOff>
    </xdr:to>
    <xdr:pic>
      <xdr:nvPicPr>
        <xdr:cNvPr id="19" name="Imagem 18">
          <a:extLst>
            <a:ext uri="{FF2B5EF4-FFF2-40B4-BE49-F238E27FC236}">
              <a16:creationId xmlns:a16="http://schemas.microsoft.com/office/drawing/2014/main" id="{B08D7AF8-34C3-C149-9AEE-2BED47CFFD68}"/>
            </a:ext>
          </a:extLst>
        </xdr:cNvPr>
        <xdr:cNvPicPr>
          <a:picLocks noChangeAspect="1"/>
        </xdr:cNvPicPr>
      </xdr:nvPicPr>
      <xdr:blipFill rotWithShape="1">
        <a:blip xmlns:r="http://schemas.openxmlformats.org/officeDocument/2006/relationships" r:embed="rId2"/>
        <a:srcRect l="22835"/>
        <a:stretch/>
      </xdr:blipFill>
      <xdr:spPr>
        <a:xfrm>
          <a:off x="21168" y="0"/>
          <a:ext cx="2090175" cy="15944850"/>
        </a:xfrm>
        <a:prstGeom prst="rect">
          <a:avLst/>
        </a:prstGeom>
      </xdr:spPr>
    </xdr:pic>
    <xdr:clientData/>
  </xdr:twoCellAnchor>
  <xdr:twoCellAnchor editAs="oneCell">
    <xdr:from>
      <xdr:col>3</xdr:col>
      <xdr:colOff>58562</xdr:colOff>
      <xdr:row>1</xdr:row>
      <xdr:rowOff>70556</xdr:rowOff>
    </xdr:from>
    <xdr:to>
      <xdr:col>4</xdr:col>
      <xdr:colOff>94718</xdr:colOff>
      <xdr:row>4</xdr:row>
      <xdr:rowOff>74346</xdr:rowOff>
    </xdr:to>
    <xdr:pic>
      <xdr:nvPicPr>
        <xdr:cNvPr id="21" name="Picture 5">
          <a:extLst>
            <a:ext uri="{FF2B5EF4-FFF2-40B4-BE49-F238E27FC236}">
              <a16:creationId xmlns:a16="http://schemas.microsoft.com/office/drawing/2014/main" id="{F636B200-F81D-994F-87FD-9B880657F7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476340" y="268112"/>
          <a:ext cx="741711" cy="723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2</xdr:row>
      <xdr:rowOff>28575</xdr:rowOff>
    </xdr:from>
    <xdr:to>
      <xdr:col>0</xdr:col>
      <xdr:colOff>590550</xdr:colOff>
      <xdr:row>2</xdr:row>
      <xdr:rowOff>200025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2CBE750-4C89-42BF-8CE7-C826FA9A278A}"/>
            </a:ext>
          </a:extLst>
        </xdr:cNvPr>
        <xdr:cNvSpPr/>
      </xdr:nvSpPr>
      <xdr:spPr>
        <a:xfrm>
          <a:off x="57150" y="409575"/>
          <a:ext cx="53340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41</xdr:col>
      <xdr:colOff>0</xdr:colOff>
      <xdr:row>51</xdr:row>
      <xdr:rowOff>571500</xdr:rowOff>
    </xdr:from>
    <xdr:to>
      <xdr:col>41</xdr:col>
      <xdr:colOff>0</xdr:colOff>
      <xdr:row>52</xdr:row>
      <xdr:rowOff>57150</xdr:rowOff>
    </xdr:to>
    <xdr:sp macro="" textlink="">
      <xdr:nvSpPr>
        <xdr:cNvPr id="2" name="Rectangle 10">
          <a:extLst>
            <a:ext uri="{FF2B5EF4-FFF2-40B4-BE49-F238E27FC236}">
              <a16:creationId xmlns:a16="http://schemas.microsoft.com/office/drawing/2014/main" id="{38191B14-057C-4427-890E-595EB7B4C5B6}"/>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3" name="Rectangle 11">
          <a:extLst>
            <a:ext uri="{FF2B5EF4-FFF2-40B4-BE49-F238E27FC236}">
              <a16:creationId xmlns:a16="http://schemas.microsoft.com/office/drawing/2014/main" id="{BBB16CF7-135F-419D-979E-6CB556DC716C}"/>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4" name="Rectangle 12">
          <a:extLst>
            <a:ext uri="{FF2B5EF4-FFF2-40B4-BE49-F238E27FC236}">
              <a16:creationId xmlns:a16="http://schemas.microsoft.com/office/drawing/2014/main" id="{361AC68E-524B-4ED3-AA8F-5A6BF31DE4BF}"/>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5" name="Rectangle 13">
          <a:extLst>
            <a:ext uri="{FF2B5EF4-FFF2-40B4-BE49-F238E27FC236}">
              <a16:creationId xmlns:a16="http://schemas.microsoft.com/office/drawing/2014/main" id="{7B6E3701-694F-4C7B-AC81-559E00D1E6CF}"/>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6" name="Rectangle 10">
          <a:extLst>
            <a:ext uri="{FF2B5EF4-FFF2-40B4-BE49-F238E27FC236}">
              <a16:creationId xmlns:a16="http://schemas.microsoft.com/office/drawing/2014/main" id="{BA3C5971-20B8-4575-A92C-8F631D7E0D5C}"/>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51</xdr:row>
      <xdr:rowOff>571500</xdr:rowOff>
    </xdr:from>
    <xdr:to>
      <xdr:col>41</xdr:col>
      <xdr:colOff>0</xdr:colOff>
      <xdr:row>52</xdr:row>
      <xdr:rowOff>57150</xdr:rowOff>
    </xdr:to>
    <xdr:sp macro="" textlink="">
      <xdr:nvSpPr>
        <xdr:cNvPr id="7" name="Rectangle 11">
          <a:extLst>
            <a:ext uri="{FF2B5EF4-FFF2-40B4-BE49-F238E27FC236}">
              <a16:creationId xmlns:a16="http://schemas.microsoft.com/office/drawing/2014/main" id="{A22D5A2F-2D22-401A-AAE4-A9AFB0A5EE1E}"/>
            </a:ext>
          </a:extLst>
        </xdr:cNvPr>
        <xdr:cNvSpPr>
          <a:spLocks noChangeArrowheads="1"/>
        </xdr:cNvSpPr>
      </xdr:nvSpPr>
      <xdr:spPr bwMode="auto">
        <a:xfrm>
          <a:off x="249936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8" name="Rectangle 12">
          <a:extLst>
            <a:ext uri="{FF2B5EF4-FFF2-40B4-BE49-F238E27FC236}">
              <a16:creationId xmlns:a16="http://schemas.microsoft.com/office/drawing/2014/main" id="{9B974B31-4437-488E-99B5-001E89970584}"/>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51</xdr:row>
      <xdr:rowOff>571500</xdr:rowOff>
    </xdr:from>
    <xdr:to>
      <xdr:col>42</xdr:col>
      <xdr:colOff>0</xdr:colOff>
      <xdr:row>52</xdr:row>
      <xdr:rowOff>57150</xdr:rowOff>
    </xdr:to>
    <xdr:sp macro="" textlink="">
      <xdr:nvSpPr>
        <xdr:cNvPr id="9" name="Rectangle 13">
          <a:extLst>
            <a:ext uri="{FF2B5EF4-FFF2-40B4-BE49-F238E27FC236}">
              <a16:creationId xmlns:a16="http://schemas.microsoft.com/office/drawing/2014/main" id="{C4DF4D49-96C9-439E-99A9-7251A0157B2F}"/>
            </a:ext>
          </a:extLst>
        </xdr:cNvPr>
        <xdr:cNvSpPr>
          <a:spLocks noChangeArrowheads="1"/>
        </xdr:cNvSpPr>
      </xdr:nvSpPr>
      <xdr:spPr bwMode="auto">
        <a:xfrm>
          <a:off x="25603200" y="9906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60</xdr:row>
      <xdr:rowOff>571500</xdr:rowOff>
    </xdr:from>
    <xdr:to>
      <xdr:col>41</xdr:col>
      <xdr:colOff>0</xdr:colOff>
      <xdr:row>61</xdr:row>
      <xdr:rowOff>57150</xdr:rowOff>
    </xdr:to>
    <xdr:sp macro="" textlink="">
      <xdr:nvSpPr>
        <xdr:cNvPr id="10" name="Rectangle 10">
          <a:extLst>
            <a:ext uri="{FF2B5EF4-FFF2-40B4-BE49-F238E27FC236}">
              <a16:creationId xmlns:a16="http://schemas.microsoft.com/office/drawing/2014/main" id="{119D7A72-16BC-4653-A21F-1C9E1EE494C6}"/>
            </a:ext>
          </a:extLst>
        </xdr:cNvPr>
        <xdr:cNvSpPr>
          <a:spLocks noChangeArrowheads="1"/>
        </xdr:cNvSpPr>
      </xdr:nvSpPr>
      <xdr:spPr bwMode="auto">
        <a:xfrm>
          <a:off x="249936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60</xdr:row>
      <xdr:rowOff>571500</xdr:rowOff>
    </xdr:from>
    <xdr:to>
      <xdr:col>41</xdr:col>
      <xdr:colOff>0</xdr:colOff>
      <xdr:row>61</xdr:row>
      <xdr:rowOff>57150</xdr:rowOff>
    </xdr:to>
    <xdr:sp macro="" textlink="">
      <xdr:nvSpPr>
        <xdr:cNvPr id="11" name="Rectangle 11">
          <a:extLst>
            <a:ext uri="{FF2B5EF4-FFF2-40B4-BE49-F238E27FC236}">
              <a16:creationId xmlns:a16="http://schemas.microsoft.com/office/drawing/2014/main" id="{D64DD077-A6A7-4344-BB86-5980121F8B71}"/>
            </a:ext>
          </a:extLst>
        </xdr:cNvPr>
        <xdr:cNvSpPr>
          <a:spLocks noChangeArrowheads="1"/>
        </xdr:cNvSpPr>
      </xdr:nvSpPr>
      <xdr:spPr bwMode="auto">
        <a:xfrm>
          <a:off x="249936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60</xdr:row>
      <xdr:rowOff>571500</xdr:rowOff>
    </xdr:from>
    <xdr:to>
      <xdr:col>42</xdr:col>
      <xdr:colOff>0</xdr:colOff>
      <xdr:row>61</xdr:row>
      <xdr:rowOff>57150</xdr:rowOff>
    </xdr:to>
    <xdr:sp macro="" textlink="">
      <xdr:nvSpPr>
        <xdr:cNvPr id="12" name="Rectangle 12">
          <a:extLst>
            <a:ext uri="{FF2B5EF4-FFF2-40B4-BE49-F238E27FC236}">
              <a16:creationId xmlns:a16="http://schemas.microsoft.com/office/drawing/2014/main" id="{63CAED3F-2BD1-4E06-8DC3-5D1C4F3EFDC5}"/>
            </a:ext>
          </a:extLst>
        </xdr:cNvPr>
        <xdr:cNvSpPr>
          <a:spLocks noChangeArrowheads="1"/>
        </xdr:cNvSpPr>
      </xdr:nvSpPr>
      <xdr:spPr bwMode="auto">
        <a:xfrm>
          <a:off x="256032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60</xdr:row>
      <xdr:rowOff>571500</xdr:rowOff>
    </xdr:from>
    <xdr:to>
      <xdr:col>42</xdr:col>
      <xdr:colOff>0</xdr:colOff>
      <xdr:row>61</xdr:row>
      <xdr:rowOff>57150</xdr:rowOff>
    </xdr:to>
    <xdr:sp macro="" textlink="">
      <xdr:nvSpPr>
        <xdr:cNvPr id="13" name="Rectangle 13">
          <a:extLst>
            <a:ext uri="{FF2B5EF4-FFF2-40B4-BE49-F238E27FC236}">
              <a16:creationId xmlns:a16="http://schemas.microsoft.com/office/drawing/2014/main" id="{0AFA3314-EDAF-4890-B82C-7F8AC3614F84}"/>
            </a:ext>
          </a:extLst>
        </xdr:cNvPr>
        <xdr:cNvSpPr>
          <a:spLocks noChangeArrowheads="1"/>
        </xdr:cNvSpPr>
      </xdr:nvSpPr>
      <xdr:spPr bwMode="auto">
        <a:xfrm>
          <a:off x="25603200" y="116205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65</xdr:row>
      <xdr:rowOff>571500</xdr:rowOff>
    </xdr:from>
    <xdr:to>
      <xdr:col>41</xdr:col>
      <xdr:colOff>0</xdr:colOff>
      <xdr:row>66</xdr:row>
      <xdr:rowOff>57150</xdr:rowOff>
    </xdr:to>
    <xdr:sp macro="" textlink="">
      <xdr:nvSpPr>
        <xdr:cNvPr id="14" name="Rectangle 10">
          <a:extLst>
            <a:ext uri="{FF2B5EF4-FFF2-40B4-BE49-F238E27FC236}">
              <a16:creationId xmlns:a16="http://schemas.microsoft.com/office/drawing/2014/main" id="{D4E45A6F-1543-4680-8AFE-113A79253074}"/>
            </a:ext>
          </a:extLst>
        </xdr:cNvPr>
        <xdr:cNvSpPr>
          <a:spLocks noChangeArrowheads="1"/>
        </xdr:cNvSpPr>
      </xdr:nvSpPr>
      <xdr:spPr bwMode="auto">
        <a:xfrm>
          <a:off x="249936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0</xdr:colOff>
      <xdr:row>65</xdr:row>
      <xdr:rowOff>571500</xdr:rowOff>
    </xdr:from>
    <xdr:to>
      <xdr:col>41</xdr:col>
      <xdr:colOff>0</xdr:colOff>
      <xdr:row>66</xdr:row>
      <xdr:rowOff>57150</xdr:rowOff>
    </xdr:to>
    <xdr:sp macro="" textlink="">
      <xdr:nvSpPr>
        <xdr:cNvPr id="15" name="Rectangle 11">
          <a:extLst>
            <a:ext uri="{FF2B5EF4-FFF2-40B4-BE49-F238E27FC236}">
              <a16:creationId xmlns:a16="http://schemas.microsoft.com/office/drawing/2014/main" id="{4552748D-56DD-445B-9221-635B437315B4}"/>
            </a:ext>
          </a:extLst>
        </xdr:cNvPr>
        <xdr:cNvSpPr>
          <a:spLocks noChangeArrowheads="1"/>
        </xdr:cNvSpPr>
      </xdr:nvSpPr>
      <xdr:spPr bwMode="auto">
        <a:xfrm>
          <a:off x="249936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65</xdr:row>
      <xdr:rowOff>571500</xdr:rowOff>
    </xdr:from>
    <xdr:to>
      <xdr:col>42</xdr:col>
      <xdr:colOff>0</xdr:colOff>
      <xdr:row>66</xdr:row>
      <xdr:rowOff>57150</xdr:rowOff>
    </xdr:to>
    <xdr:sp macro="" textlink="">
      <xdr:nvSpPr>
        <xdr:cNvPr id="16" name="Rectangle 12">
          <a:extLst>
            <a:ext uri="{FF2B5EF4-FFF2-40B4-BE49-F238E27FC236}">
              <a16:creationId xmlns:a16="http://schemas.microsoft.com/office/drawing/2014/main" id="{7F217CA4-8E2A-41BA-A8C0-E71F21BB824B}"/>
            </a:ext>
          </a:extLst>
        </xdr:cNvPr>
        <xdr:cNvSpPr>
          <a:spLocks noChangeArrowheads="1"/>
        </xdr:cNvSpPr>
      </xdr:nvSpPr>
      <xdr:spPr bwMode="auto">
        <a:xfrm>
          <a:off x="256032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42</xdr:col>
      <xdr:colOff>0</xdr:colOff>
      <xdr:row>65</xdr:row>
      <xdr:rowOff>571500</xdr:rowOff>
    </xdr:from>
    <xdr:to>
      <xdr:col>42</xdr:col>
      <xdr:colOff>0</xdr:colOff>
      <xdr:row>66</xdr:row>
      <xdr:rowOff>57150</xdr:rowOff>
    </xdr:to>
    <xdr:sp macro="" textlink="">
      <xdr:nvSpPr>
        <xdr:cNvPr id="17" name="Rectangle 13">
          <a:extLst>
            <a:ext uri="{FF2B5EF4-FFF2-40B4-BE49-F238E27FC236}">
              <a16:creationId xmlns:a16="http://schemas.microsoft.com/office/drawing/2014/main" id="{DE1B81BB-B73E-422F-B36E-96F243983053}"/>
            </a:ext>
          </a:extLst>
        </xdr:cNvPr>
        <xdr:cNvSpPr>
          <a:spLocks noChangeArrowheads="1"/>
        </xdr:cNvSpPr>
      </xdr:nvSpPr>
      <xdr:spPr bwMode="auto">
        <a:xfrm>
          <a:off x="25603200" y="12573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66675</xdr:colOff>
      <xdr:row>2</xdr:row>
      <xdr:rowOff>9525</xdr:rowOff>
    </xdr:from>
    <xdr:to>
      <xdr:col>0</xdr:col>
      <xdr:colOff>600075</xdr:colOff>
      <xdr:row>2</xdr:row>
      <xdr:rowOff>180975</xdr:rowOff>
    </xdr:to>
    <xdr:sp macro="" textlink="">
      <xdr:nvSpPr>
        <xdr:cNvPr id="18" name="Seta para a esquerda 17">
          <a:hlinkClick xmlns:r="http://schemas.openxmlformats.org/officeDocument/2006/relationships" r:id="rId1"/>
          <a:extLst>
            <a:ext uri="{FF2B5EF4-FFF2-40B4-BE49-F238E27FC236}">
              <a16:creationId xmlns:a16="http://schemas.microsoft.com/office/drawing/2014/main" id="{07783FD9-D783-40DE-ADE8-5BCEA64B8922}"/>
            </a:ext>
          </a:extLst>
        </xdr:cNvPr>
        <xdr:cNvSpPr/>
      </xdr:nvSpPr>
      <xdr:spPr>
        <a:xfrm>
          <a:off x="66675" y="3905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79</xdr:col>
      <xdr:colOff>3305175</xdr:colOff>
      <xdr:row>394</xdr:row>
      <xdr:rowOff>209550</xdr:rowOff>
    </xdr:from>
    <xdr:ext cx="1038225" cy="228600"/>
    <xdr:pic>
      <xdr:nvPicPr>
        <xdr:cNvPr id="2" name="Picture 1">
          <a:extLst>
            <a:ext uri="{FF2B5EF4-FFF2-40B4-BE49-F238E27FC236}">
              <a16:creationId xmlns:a16="http://schemas.microsoft.com/office/drawing/2014/main" id="{1978C42B-1AE1-4B20-915F-D58FFA2E6B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8768000" y="752475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0</xdr:col>
      <xdr:colOff>104775</xdr:colOff>
      <xdr:row>1</xdr:row>
      <xdr:rowOff>9525</xdr:rowOff>
    </xdr:from>
    <xdr:to>
      <xdr:col>0</xdr:col>
      <xdr:colOff>638175</xdr:colOff>
      <xdr:row>1</xdr:row>
      <xdr:rowOff>180975</xdr:rowOff>
    </xdr:to>
    <xdr:sp macro="" textlink="">
      <xdr:nvSpPr>
        <xdr:cNvPr id="3" name="Seta para a esquerda 2">
          <a:hlinkClick xmlns:r="http://schemas.openxmlformats.org/officeDocument/2006/relationships" r:id="rId2"/>
          <a:extLst>
            <a:ext uri="{FF2B5EF4-FFF2-40B4-BE49-F238E27FC236}">
              <a16:creationId xmlns:a16="http://schemas.microsoft.com/office/drawing/2014/main" id="{AEF5F89C-301F-417B-A14D-FF9E6B2B0F5C}"/>
            </a:ext>
          </a:extLst>
        </xdr:cNvPr>
        <xdr:cNvSpPr/>
      </xdr:nvSpPr>
      <xdr:spPr>
        <a:xfrm>
          <a:off x="104775" y="200025"/>
          <a:ext cx="50482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77</xdr:col>
      <xdr:colOff>3305175</xdr:colOff>
      <xdr:row>397</xdr:row>
      <xdr:rowOff>209550</xdr:rowOff>
    </xdr:from>
    <xdr:ext cx="1038225" cy="228600"/>
    <xdr:pic>
      <xdr:nvPicPr>
        <xdr:cNvPr id="2" name="Picture 1">
          <a:extLst>
            <a:ext uri="{FF2B5EF4-FFF2-40B4-BE49-F238E27FC236}">
              <a16:creationId xmlns:a16="http://schemas.microsoft.com/office/drawing/2014/main" id="{6B1CBB72-9553-4930-9B9F-7F7FD6D4C0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7548800" y="758190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0</xdr:col>
      <xdr:colOff>66675</xdr:colOff>
      <xdr:row>1</xdr:row>
      <xdr:rowOff>0</xdr:rowOff>
    </xdr:from>
    <xdr:to>
      <xdr:col>0</xdr:col>
      <xdr:colOff>600075</xdr:colOff>
      <xdr:row>1</xdr:row>
      <xdr:rowOff>171450</xdr:rowOff>
    </xdr:to>
    <xdr:sp macro="" textlink="">
      <xdr:nvSpPr>
        <xdr:cNvPr id="3" name="Seta para a esquerda 2">
          <a:hlinkClick xmlns:r="http://schemas.openxmlformats.org/officeDocument/2006/relationships" r:id="rId2"/>
          <a:extLst>
            <a:ext uri="{FF2B5EF4-FFF2-40B4-BE49-F238E27FC236}">
              <a16:creationId xmlns:a16="http://schemas.microsoft.com/office/drawing/2014/main" id="{CDEE29BC-A934-4519-91E4-2558812F1CFF}"/>
            </a:ext>
          </a:extLst>
        </xdr:cNvPr>
        <xdr:cNvSpPr/>
      </xdr:nvSpPr>
      <xdr:spPr>
        <a:xfrm>
          <a:off x="66675"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1</xdr:row>
      <xdr:rowOff>7144</xdr:rowOff>
    </xdr:from>
    <xdr:to>
      <xdr:col>0</xdr:col>
      <xdr:colOff>647700</xdr:colOff>
      <xdr:row>1</xdr:row>
      <xdr:rowOff>178594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11194A-ACBA-40D5-A2EF-577BC8768F7D}"/>
            </a:ext>
          </a:extLst>
        </xdr:cNvPr>
        <xdr:cNvSpPr/>
      </xdr:nvSpPr>
      <xdr:spPr>
        <a:xfrm>
          <a:off x="114300" y="197644"/>
          <a:ext cx="4953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28575</xdr:colOff>
      <xdr:row>2</xdr:row>
      <xdr:rowOff>38100</xdr:rowOff>
    </xdr:from>
    <xdr:to>
      <xdr:col>0</xdr:col>
      <xdr:colOff>561975</xdr:colOff>
      <xdr:row>3</xdr:row>
      <xdr:rowOff>19050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D5FDB1B-DF66-4218-B5B1-06FB339C14A1}"/>
            </a:ext>
          </a:extLst>
        </xdr:cNvPr>
        <xdr:cNvSpPr/>
      </xdr:nvSpPr>
      <xdr:spPr>
        <a:xfrm>
          <a:off x="28575" y="4191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69316</xdr:colOff>
      <xdr:row>2</xdr:row>
      <xdr:rowOff>18193</xdr:rowOff>
    </xdr:from>
    <xdr:to>
      <xdr:col>1</xdr:col>
      <xdr:colOff>597435</xdr:colOff>
      <xdr:row>2</xdr:row>
      <xdr:rowOff>191358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35FF170-89B1-438B-A831-A1EE33981A8D}"/>
            </a:ext>
          </a:extLst>
        </xdr:cNvPr>
        <xdr:cNvSpPr/>
      </xdr:nvSpPr>
      <xdr:spPr>
        <a:xfrm>
          <a:off x="678916" y="399193"/>
          <a:ext cx="528119" cy="1731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47625</xdr:colOff>
      <xdr:row>1</xdr:row>
      <xdr:rowOff>35719</xdr:rowOff>
    </xdr:from>
    <xdr:to>
      <xdr:col>0</xdr:col>
      <xdr:colOff>581025</xdr:colOff>
      <xdr:row>1</xdr:row>
      <xdr:rowOff>207169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0923A8B-466E-43BA-98E7-735C9208F485}"/>
            </a:ext>
          </a:extLst>
        </xdr:cNvPr>
        <xdr:cNvSpPr/>
      </xdr:nvSpPr>
      <xdr:spPr>
        <a:xfrm>
          <a:off x="47625" y="226219"/>
          <a:ext cx="533400" cy="152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2</xdr:row>
      <xdr:rowOff>28575</xdr:rowOff>
    </xdr:from>
    <xdr:to>
      <xdr:col>0</xdr:col>
      <xdr:colOff>628650</xdr:colOff>
      <xdr:row>3</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C2A2235-4E05-450E-BFC6-5A1730C8AC42}"/>
            </a:ext>
          </a:extLst>
        </xdr:cNvPr>
        <xdr:cNvSpPr/>
      </xdr:nvSpPr>
      <xdr:spPr>
        <a:xfrm>
          <a:off x="95250" y="409575"/>
          <a:ext cx="51435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2</xdr:row>
      <xdr:rowOff>19050</xdr:rowOff>
    </xdr:from>
    <xdr:to>
      <xdr:col>0</xdr:col>
      <xdr:colOff>600075</xdr:colOff>
      <xdr:row>2</xdr:row>
      <xdr:rowOff>190500</xdr:rowOff>
    </xdr:to>
    <xdr:sp macro="" textlink="">
      <xdr:nvSpPr>
        <xdr:cNvPr id="2" name="Seta para a esquerda 2">
          <a:hlinkClick xmlns:r="http://schemas.openxmlformats.org/officeDocument/2006/relationships" r:id="rId1"/>
          <a:extLst>
            <a:ext uri="{FF2B5EF4-FFF2-40B4-BE49-F238E27FC236}">
              <a16:creationId xmlns:a16="http://schemas.microsoft.com/office/drawing/2014/main" id="{EBD34BAC-D46A-4309-90CA-088ACCCA7CD9}"/>
            </a:ext>
          </a:extLst>
        </xdr:cNvPr>
        <xdr:cNvSpPr/>
      </xdr:nvSpPr>
      <xdr:spPr>
        <a:xfrm>
          <a:off x="66675" y="40005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1460500</xdr:colOff>
      <xdr:row>1</xdr:row>
      <xdr:rowOff>45357</xdr:rowOff>
    </xdr:from>
    <xdr:to>
      <xdr:col>1</xdr:col>
      <xdr:colOff>235858</xdr:colOff>
      <xdr:row>2</xdr:row>
      <xdr:rowOff>99786</xdr:rowOff>
    </xdr:to>
    <xdr:sp macro="[0]!Retângulo1_Clique" textlink="">
      <xdr:nvSpPr>
        <xdr:cNvPr id="2" name="Retângulo 1">
          <a:hlinkClick xmlns:r="http://schemas.openxmlformats.org/officeDocument/2006/relationships" r:id="rId1"/>
          <a:extLst>
            <a:ext uri="{FF2B5EF4-FFF2-40B4-BE49-F238E27FC236}">
              <a16:creationId xmlns:a16="http://schemas.microsoft.com/office/drawing/2014/main" id="{31627AAA-45B0-E0C6-E626-BCBCBE0C1C82}"/>
            </a:ext>
          </a:extLst>
        </xdr:cNvPr>
        <xdr:cNvSpPr/>
      </xdr:nvSpPr>
      <xdr:spPr>
        <a:xfrm>
          <a:off x="1460500" y="217714"/>
          <a:ext cx="689429" cy="226786"/>
        </a:xfrm>
        <a:prstGeom prst="rect">
          <a:avLst/>
        </a:prstGeom>
        <a:solidFill>
          <a:srgbClr val="FF7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200" b="1"/>
            <a:t>1Q26</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2</xdr:row>
      <xdr:rowOff>19050</xdr:rowOff>
    </xdr:from>
    <xdr:to>
      <xdr:col>0</xdr:col>
      <xdr:colOff>600075</xdr:colOff>
      <xdr:row>2</xdr:row>
      <xdr:rowOff>190500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0025DC0-9663-4B95-A3AA-101BECF0B57E}"/>
            </a:ext>
          </a:extLst>
        </xdr:cNvPr>
        <xdr:cNvSpPr/>
      </xdr:nvSpPr>
      <xdr:spPr>
        <a:xfrm>
          <a:off x="66675" y="40005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2</xdr:row>
      <xdr:rowOff>28575</xdr:rowOff>
    </xdr:from>
    <xdr:to>
      <xdr:col>0</xdr:col>
      <xdr:colOff>600075</xdr:colOff>
      <xdr:row>2</xdr:row>
      <xdr:rowOff>200025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6020BBB-64C7-423D-B89F-E6CD7D8F705D}"/>
            </a:ext>
          </a:extLst>
        </xdr:cNvPr>
        <xdr:cNvSpPr/>
      </xdr:nvSpPr>
      <xdr:spPr>
        <a:xfrm>
          <a:off x="66675" y="409575"/>
          <a:ext cx="53340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76200</xdr:colOff>
      <xdr:row>2</xdr:row>
      <xdr:rowOff>19050</xdr:rowOff>
    </xdr:from>
    <xdr:to>
      <xdr:col>0</xdr:col>
      <xdr:colOff>609600</xdr:colOff>
      <xdr:row>2</xdr:row>
      <xdr:rowOff>190500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706F674-CDEF-48EB-B904-4BD673433C25}"/>
            </a:ext>
          </a:extLst>
        </xdr:cNvPr>
        <xdr:cNvSpPr/>
      </xdr:nvSpPr>
      <xdr:spPr>
        <a:xfrm>
          <a:off x="76200" y="40005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38100</xdr:colOff>
      <xdr:row>2</xdr:row>
      <xdr:rowOff>0</xdr:rowOff>
    </xdr:from>
    <xdr:to>
      <xdr:col>0</xdr:col>
      <xdr:colOff>571500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E4286A4-C77E-491B-9601-F1B1F65D3AA1}"/>
            </a:ext>
          </a:extLst>
        </xdr:cNvPr>
        <xdr:cNvSpPr/>
      </xdr:nvSpPr>
      <xdr:spPr>
        <a:xfrm>
          <a:off x="38100" y="3810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57150</xdr:colOff>
      <xdr:row>2</xdr:row>
      <xdr:rowOff>57150</xdr:rowOff>
    </xdr:from>
    <xdr:to>
      <xdr:col>2</xdr:col>
      <xdr:colOff>485775</xdr:colOff>
      <xdr:row>3</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1FB1AF8-BBB4-4985-920B-ED32051D5489}"/>
            </a:ext>
          </a:extLst>
        </xdr:cNvPr>
        <xdr:cNvSpPr/>
      </xdr:nvSpPr>
      <xdr:spPr>
        <a:xfrm>
          <a:off x="666750" y="438150"/>
          <a:ext cx="1038225" cy="142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38100</xdr:colOff>
      <xdr:row>1</xdr:row>
      <xdr:rowOff>0</xdr:rowOff>
    </xdr:from>
    <xdr:to>
      <xdr:col>0</xdr:col>
      <xdr:colOff>571500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3D88E68-5399-4FA5-840E-98A496F169AC}"/>
            </a:ext>
          </a:extLst>
        </xdr:cNvPr>
        <xdr:cNvSpPr/>
      </xdr:nvSpPr>
      <xdr:spPr>
        <a:xfrm>
          <a:off x="3810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19050</xdr:colOff>
      <xdr:row>1</xdr:row>
      <xdr:rowOff>0</xdr:rowOff>
    </xdr:from>
    <xdr:to>
      <xdr:col>0</xdr:col>
      <xdr:colOff>552450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CDDE59F-1E5B-4C7A-9081-A20BEFF4D3F3}"/>
            </a:ext>
          </a:extLst>
        </xdr:cNvPr>
        <xdr:cNvSpPr/>
      </xdr:nvSpPr>
      <xdr:spPr>
        <a:xfrm>
          <a:off x="1905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533400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45537F4-1A70-473E-95EF-BFB3BA8C3CAB}"/>
            </a:ext>
          </a:extLst>
        </xdr:cNvPr>
        <xdr:cNvSpPr/>
      </xdr:nvSpPr>
      <xdr:spPr>
        <a:xfrm>
          <a:off x="121920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533400</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5B214F1-BC15-4D16-89A2-94CA9944A521}"/>
            </a:ext>
          </a:extLst>
        </xdr:cNvPr>
        <xdr:cNvSpPr/>
      </xdr:nvSpPr>
      <xdr:spPr>
        <a:xfrm>
          <a:off x="1219200"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85725</xdr:colOff>
      <xdr:row>1</xdr:row>
      <xdr:rowOff>9525</xdr:rowOff>
    </xdr:from>
    <xdr:to>
      <xdr:col>0</xdr:col>
      <xdr:colOff>619125</xdr:colOff>
      <xdr:row>1</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EA1A514-352B-497B-8B46-B8598848245F}"/>
            </a:ext>
          </a:extLst>
        </xdr:cNvPr>
        <xdr:cNvSpPr/>
      </xdr:nvSpPr>
      <xdr:spPr>
        <a:xfrm>
          <a:off x="85725" y="200025"/>
          <a:ext cx="52387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51</xdr:col>
      <xdr:colOff>266700</xdr:colOff>
      <xdr:row>3</xdr:row>
      <xdr:rowOff>50800</xdr:rowOff>
    </xdr:from>
    <xdr:ext cx="6299835" cy="3108325"/>
    <xdr:pic>
      <xdr:nvPicPr>
        <xdr:cNvPr id="3" name="Imagem 2" descr="cid:image002.png@01D62304.26DA2440">
          <a:extLst>
            <a:ext uri="{FF2B5EF4-FFF2-40B4-BE49-F238E27FC236}">
              <a16:creationId xmlns:a16="http://schemas.microsoft.com/office/drawing/2014/main" id="{17494A69-D35A-4BC5-A86A-B483B37AFCB8}"/>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71938950" y="463550"/>
          <a:ext cx="6299835" cy="3108325"/>
        </a:xfrm>
        <a:prstGeom prst="rect">
          <a:avLst/>
        </a:prstGeom>
        <a:noFill/>
        <a:ln>
          <a:noFill/>
        </a:ln>
      </xdr:spPr>
    </xdr:pic>
    <xdr:clientData/>
  </xdr:oneCellAnchor>
  <xdr:twoCellAnchor editAs="oneCell">
    <xdr:from>
      <xdr:col>48</xdr:col>
      <xdr:colOff>134938</xdr:colOff>
      <xdr:row>3</xdr:row>
      <xdr:rowOff>122238</xdr:rowOff>
    </xdr:from>
    <xdr:to>
      <xdr:col>49</xdr:col>
      <xdr:colOff>6246814</xdr:colOff>
      <xdr:row>20</xdr:row>
      <xdr:rowOff>6413</xdr:rowOff>
    </xdr:to>
    <xdr:pic>
      <xdr:nvPicPr>
        <xdr:cNvPr id="4" name="Imagem 3">
          <a:extLst>
            <a:ext uri="{FF2B5EF4-FFF2-40B4-BE49-F238E27FC236}">
              <a16:creationId xmlns:a16="http://schemas.microsoft.com/office/drawing/2014/main" id="{83E412A1-24B6-41DA-8E71-2ED39A4CF72A}"/>
            </a:ext>
          </a:extLst>
        </xdr:cNvPr>
        <xdr:cNvPicPr>
          <a:picLocks noChangeAspect="1"/>
        </xdr:cNvPicPr>
      </xdr:nvPicPr>
      <xdr:blipFill rotWithShape="1">
        <a:blip xmlns:r="http://schemas.openxmlformats.org/officeDocument/2006/relationships" r:embed="rId3"/>
        <a:srcRect l="3298" t="7713" r="3611" b="12306"/>
        <a:stretch/>
      </xdr:blipFill>
      <xdr:spPr>
        <a:xfrm>
          <a:off x="164734876" y="534988"/>
          <a:ext cx="6342063" cy="2849625"/>
        </a:xfrm>
        <a:prstGeom prst="rect">
          <a:avLst/>
        </a:prstGeom>
      </xdr:spPr>
    </xdr:pic>
    <xdr:clientData/>
  </xdr:twoCellAnchor>
  <xdr:oneCellAnchor>
    <xdr:from>
      <xdr:col>47</xdr:col>
      <xdr:colOff>318635</xdr:colOff>
      <xdr:row>3</xdr:row>
      <xdr:rowOff>48304</xdr:rowOff>
    </xdr:from>
    <xdr:ext cx="6291803" cy="3106800"/>
    <xdr:pic>
      <xdr:nvPicPr>
        <xdr:cNvPr id="5" name="Imagem 4">
          <a:extLst>
            <a:ext uri="{FF2B5EF4-FFF2-40B4-BE49-F238E27FC236}">
              <a16:creationId xmlns:a16="http://schemas.microsoft.com/office/drawing/2014/main" id="{88E9C316-4DD0-4E08-A092-FCED5758FB26}"/>
            </a:ext>
          </a:extLst>
        </xdr:cNvPr>
        <xdr:cNvPicPr>
          <a:picLocks noChangeAspect="1"/>
        </xdr:cNvPicPr>
      </xdr:nvPicPr>
      <xdr:blipFill>
        <a:blip xmlns:r="http://schemas.openxmlformats.org/officeDocument/2006/relationships" r:embed="rId4"/>
        <a:stretch>
          <a:fillRect/>
        </a:stretch>
      </xdr:blipFill>
      <xdr:spPr>
        <a:xfrm>
          <a:off x="158005010" y="461054"/>
          <a:ext cx="6291803" cy="3106800"/>
        </a:xfrm>
        <a:prstGeom prst="rect">
          <a:avLst/>
        </a:prstGeom>
      </xdr:spPr>
    </xdr:pic>
    <xdr:clientData/>
  </xdr:oneCellAnchor>
  <xdr:twoCellAnchor editAs="oneCell">
    <xdr:from>
      <xdr:col>45</xdr:col>
      <xdr:colOff>238125</xdr:colOff>
      <xdr:row>3</xdr:row>
      <xdr:rowOff>51594</xdr:rowOff>
    </xdr:from>
    <xdr:to>
      <xdr:col>45</xdr:col>
      <xdr:colOff>6609559</xdr:colOff>
      <xdr:row>19</xdr:row>
      <xdr:rowOff>104044</xdr:rowOff>
    </xdr:to>
    <xdr:pic>
      <xdr:nvPicPr>
        <xdr:cNvPr id="8" name="Imagem 7">
          <a:extLst>
            <a:ext uri="{FF2B5EF4-FFF2-40B4-BE49-F238E27FC236}">
              <a16:creationId xmlns:a16="http://schemas.microsoft.com/office/drawing/2014/main" id="{F3AC4441-041A-4624-AF4E-CC9FBB18BA5B}"/>
            </a:ext>
          </a:extLst>
        </xdr:cNvPr>
        <xdr:cNvPicPr>
          <a:picLocks noChangeAspect="1"/>
        </xdr:cNvPicPr>
      </xdr:nvPicPr>
      <xdr:blipFill>
        <a:blip xmlns:r="http://schemas.openxmlformats.org/officeDocument/2006/relationships" r:embed="rId5"/>
        <a:stretch>
          <a:fillRect/>
        </a:stretch>
      </xdr:blipFill>
      <xdr:spPr>
        <a:xfrm>
          <a:off x="150756938" y="464344"/>
          <a:ext cx="6371434" cy="2849625"/>
        </a:xfrm>
        <a:prstGeom prst="rect">
          <a:avLst/>
        </a:prstGeom>
      </xdr:spPr>
    </xdr:pic>
    <xdr:clientData/>
  </xdr:twoCellAnchor>
  <xdr:twoCellAnchor editAs="oneCell">
    <xdr:from>
      <xdr:col>43</xdr:col>
      <xdr:colOff>283104</xdr:colOff>
      <xdr:row>3</xdr:row>
      <xdr:rowOff>47627</xdr:rowOff>
    </xdr:from>
    <xdr:to>
      <xdr:col>43</xdr:col>
      <xdr:colOff>6601354</xdr:colOff>
      <xdr:row>19</xdr:row>
      <xdr:rowOff>150284</xdr:rowOff>
    </xdr:to>
    <xdr:pic>
      <xdr:nvPicPr>
        <xdr:cNvPr id="10" name="Imagem 9">
          <a:extLst>
            <a:ext uri="{FF2B5EF4-FFF2-40B4-BE49-F238E27FC236}">
              <a16:creationId xmlns:a16="http://schemas.microsoft.com/office/drawing/2014/main" id="{01B19AF0-DE41-49AA-984F-1F1B56F2380B}"/>
            </a:ext>
          </a:extLst>
        </xdr:cNvPr>
        <xdr:cNvPicPr/>
      </xdr:nvPicPr>
      <xdr:blipFill>
        <a:blip xmlns:r="http://schemas.openxmlformats.org/officeDocument/2006/relationships" r:embed="rId6" cstate="print"/>
        <a:srcRect/>
        <a:stretch>
          <a:fillRect/>
        </a:stretch>
      </xdr:blipFill>
      <xdr:spPr bwMode="auto">
        <a:xfrm>
          <a:off x="143634354" y="460377"/>
          <a:ext cx="6315075" cy="2896657"/>
        </a:xfrm>
        <a:prstGeom prst="rect">
          <a:avLst/>
        </a:prstGeom>
        <a:noFill/>
        <a:ln w="9525">
          <a:noFill/>
          <a:miter lim="800000"/>
          <a:headEnd/>
          <a:tailEnd/>
        </a:ln>
      </xdr:spPr>
    </xdr:pic>
    <xdr:clientData/>
  </xdr:twoCellAnchor>
  <xdr:twoCellAnchor editAs="oneCell">
    <xdr:from>
      <xdr:col>41</xdr:col>
      <xdr:colOff>190481</xdr:colOff>
      <xdr:row>3</xdr:row>
      <xdr:rowOff>42334</xdr:rowOff>
    </xdr:from>
    <xdr:to>
      <xdr:col>41</xdr:col>
      <xdr:colOff>6446289</xdr:colOff>
      <xdr:row>19</xdr:row>
      <xdr:rowOff>84959</xdr:rowOff>
    </xdr:to>
    <xdr:pic>
      <xdr:nvPicPr>
        <xdr:cNvPr id="9" name="Imagem 8">
          <a:extLst>
            <a:ext uri="{FF2B5EF4-FFF2-40B4-BE49-F238E27FC236}">
              <a16:creationId xmlns:a16="http://schemas.microsoft.com/office/drawing/2014/main" id="{93B8A45C-5075-4C12-AB59-3FE168918CA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260148" y="476251"/>
          <a:ext cx="6255808" cy="30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158748</xdr:colOff>
      <xdr:row>3</xdr:row>
      <xdr:rowOff>31752</xdr:rowOff>
    </xdr:from>
    <xdr:to>
      <xdr:col>39</xdr:col>
      <xdr:colOff>6430090</xdr:colOff>
      <xdr:row>19</xdr:row>
      <xdr:rowOff>76152</xdr:rowOff>
    </xdr:to>
    <xdr:pic>
      <xdr:nvPicPr>
        <xdr:cNvPr id="6" name="Imagem 5">
          <a:extLst>
            <a:ext uri="{FF2B5EF4-FFF2-40B4-BE49-F238E27FC236}">
              <a16:creationId xmlns:a16="http://schemas.microsoft.com/office/drawing/2014/main" id="{A46407BE-DA75-4A7E-B7D7-4994C03081BC}"/>
            </a:ext>
          </a:extLst>
        </xdr:cNvPr>
        <xdr:cNvPicPr>
          <a:picLocks noChangeAspect="1"/>
        </xdr:cNvPicPr>
      </xdr:nvPicPr>
      <xdr:blipFill>
        <a:blip xmlns:r="http://schemas.openxmlformats.org/officeDocument/2006/relationships" r:embed="rId8"/>
        <a:stretch>
          <a:fillRect/>
        </a:stretch>
      </xdr:blipFill>
      <xdr:spPr>
        <a:xfrm>
          <a:off x="380998" y="465669"/>
          <a:ext cx="6264992" cy="3092400"/>
        </a:xfrm>
        <a:prstGeom prst="rect">
          <a:avLst/>
        </a:prstGeom>
      </xdr:spPr>
    </xdr:pic>
    <xdr:clientData/>
  </xdr:twoCellAnchor>
  <xdr:oneCellAnchor>
    <xdr:from>
      <xdr:col>37</xdr:col>
      <xdr:colOff>306913</xdr:colOff>
      <xdr:row>2</xdr:row>
      <xdr:rowOff>155574</xdr:rowOff>
    </xdr:from>
    <xdr:ext cx="6267600" cy="3214557"/>
    <xdr:pic>
      <xdr:nvPicPr>
        <xdr:cNvPr id="12" name="Imagem 11">
          <a:extLst>
            <a:ext uri="{FF2B5EF4-FFF2-40B4-BE49-F238E27FC236}">
              <a16:creationId xmlns:a16="http://schemas.microsoft.com/office/drawing/2014/main" id="{5E3382DA-0DFE-40B2-859E-EFC0235E249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54330" y="398991"/>
          <a:ext cx="6267600" cy="3214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35</xdr:col>
      <xdr:colOff>148167</xdr:colOff>
      <xdr:row>2</xdr:row>
      <xdr:rowOff>148167</xdr:rowOff>
    </xdr:from>
    <xdr:to>
      <xdr:col>35</xdr:col>
      <xdr:colOff>6617758</xdr:colOff>
      <xdr:row>19</xdr:row>
      <xdr:rowOff>162116</xdr:rowOff>
    </xdr:to>
    <xdr:pic>
      <xdr:nvPicPr>
        <xdr:cNvPr id="11" name="Imagem 10">
          <a:extLst>
            <a:ext uri="{FF2B5EF4-FFF2-40B4-BE49-F238E27FC236}">
              <a16:creationId xmlns:a16="http://schemas.microsoft.com/office/drawing/2014/main" id="{017A1F31-05D8-4AA0-9ED3-A1A338AB911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8167" y="391584"/>
          <a:ext cx="6466416" cy="324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261938</xdr:colOff>
      <xdr:row>3</xdr:row>
      <xdr:rowOff>158751</xdr:rowOff>
    </xdr:from>
    <xdr:to>
      <xdr:col>33</xdr:col>
      <xdr:colOff>6686021</xdr:colOff>
      <xdr:row>20</xdr:row>
      <xdr:rowOff>105061</xdr:rowOff>
    </xdr:to>
    <xdr:pic>
      <xdr:nvPicPr>
        <xdr:cNvPr id="7" name="Gráfico 3">
          <a:extLst>
            <a:ext uri="{FF2B5EF4-FFF2-40B4-BE49-F238E27FC236}">
              <a16:creationId xmlns:a16="http://schemas.microsoft.com/office/drawing/2014/main" id="{952FA06C-7573-4D32-8721-392D894EE11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7775376" y="571501"/>
          <a:ext cx="6424083" cy="2914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31</xdr:col>
      <xdr:colOff>126983</xdr:colOff>
      <xdr:row>3</xdr:row>
      <xdr:rowOff>116420</xdr:rowOff>
    </xdr:from>
    <xdr:to>
      <xdr:col>31</xdr:col>
      <xdr:colOff>6555383</xdr:colOff>
      <xdr:row>20</xdr:row>
      <xdr:rowOff>49095</xdr:rowOff>
    </xdr:to>
    <xdr:pic>
      <xdr:nvPicPr>
        <xdr:cNvPr id="14" name="data:image/png;base64,iVBORw0KGgoAAAANSUhEUgAABWcAAAKqCAYAAABW/+z4AAAAAXNSR0IArs4c6QAAAARnQU1BAACxjwv8YQUAAAAJcEhZcwAAFxEAABcRAcom8z8AAP+lSURBVHhe7P0H2B3Hed6Nq8WOncR2bNlO+5w4+fLlS3Piv9PsfLFsSZaLLEtWlyVKsgpFsYikKImURFmNpESRFAmAFMECECQKAQJE7wRAgAUgegcIEL2zAkQvBJ7/3rtn8e47O3POszvbznnvH67nOnjPmd2ZeabszL2zs296/vnnBwV26oUXXpDgk0aj0Wg0Go1Go9FoNBqNRqPRaCXZ1q1bZcuWLWeCz0ffFPznVGAXtm3bJjQajUaj0Wg0Go1Go9FoNBqNRivXtmzZEgq0b8KKWdjZs2fl/PnzNBqNRqPRaDQajUaj0Wg0Go1GK8nOnTsXCrRYQYttDUJxFj8QQgghhBBCCCGEEEIIKY8LFy6E4ix02Yvi7BtvvNH6mRBCCCGEEEIIIYQQQkgZYJEsxVlCCCGEEEIIIYQQQgipGIqzhBBCCCGEEEIIIYQQUgMUZwkhhBBCCCGEEEIIIaQGKM4SQgghhBBCCCGEEEJIDVCcJYQQQgghhBBCCCGEkBqgOEsIIYQQQgghhBBCCCE1QHGWEEIIIYQQQgghhBBCaoDiLCGEEEIIIYQQQgghhNQAxVlCCCGEEEIIIYQQQgipAYqzhBBCCCGEEEIIIYQQUgMUZwkhhBBCCCGEEEIIIaQGKM4SQgghhBBCCCGEEEJIDVCcJYQQQgghhBBCCCGEkBqgOEsIIYQQQgghhBBCCCE1QHGWEEIIIYQQQgghhBBCaoDiLCGEEEIIIYQQQgghhNQAxVlCCCGEEEIIIYQQQgipAYqzhBBCCCGEEEIIIYQQUgMUZwkhhBDSSC5cuCAnTpyQI0eOyKlTp1rfdifnzp0L8/H666+Hgy8NvZR/X+iL9jTJPydPngzTcfjw4fDz2LFjYf0nhBBCCCF2KM4SQgghpJFA5Bk8eLB88YtflMcff7yrBZ7169eH+bjyyivlxRdfbH3bnl7Kvy/0RXua4J8zZ87IsmXL5JZbbpFLLrlEPv3pT8unPvUp+drXvham6ZVXXmmFJIQQQgghSSjOEkII6QpOnz4drsLKsvIQAgWOgeW9tkFwiM9hGleElQsEp9tuu00+8YlPyKOPPtrVvl6zZo38zd/8jXzuc5+TgwcPtr5tTy/l35em+wL9E1aunj17tvVNtfj6B+HRt9r6uePHj3c8H/rJ0aNHy2c+85lQlL388svle9/7nnzpS18KhVrU/e9///vy6quvto5wE/e56F+xIpg0m7rrPiGEENILUJwlhBDSeHCxevrpp+Xzn/98ONnfsGFD6xc3OGb+/PmhGHb11VfLSy+91PpFD86xcOFCufTSS0OBAavAPvnJT4YWrwgbP368bN++ndfOEoDgdMcdd4S+HzduXFeLk2vXrg1FK6xsPHToUOvb9vRS/n1psi8gTI0YMSIUH6dMmVKLSOXrn5UrV14UUs1+7sYbbwxXvqLeusRS3HyAMItj0O9iawX4AenC3/E5Fy1a1FZwRZ/75JNPhu3kBz/4QSgYk+bShLpPCCGE9AIUZwkhhHQFu3fvlssuu0w++tGPytixYzuKDxAFsJIM4e+6665c+zDiIvnEE0+Eq75wni984QuhaBDbZz/7Wfn4xz8e/n/evHldu8oLvoxXySHPTaGXxEmKs2409a8uX2jStm/fPrniiivkAx/4QChS1SEo+vgH+UL/BfHU1s/97d/+rXzsYx8LxVuIuCaI65FHHglX7X73u9+Vo0ePtn6JwN9f/epXw987pS3ucxH2m9/8Zuh30lyaUPcJIYSQXgBjIIqzhBBCGg/E1UGDBoViKFZy4WUz7YjFXAgLmpW2NmLRAoLHt771rXD1LR7hjB/jXL58uVxzzTXywQ9+UL785S/L3r17W0d2F/F+qJhka/dDrQKKswNDnNXUv7p8oUkbHvu/5557wjB17fdahDir6eewXQEEuSSI+8477wxvYt1+++3htgRJIM5ee+21Yd/92GOPtU1bMi3o5ynONpsm1H1CCCGkF6A4SwghpCvABQuPu0IAwIpViCYuEHbu3LnhBP/v/u7vcq/mSQoF3/nOd8I9EE0gusUraLt1cgrxGqvmsAVEk17aQ3F2YIizmvpXly+ytA30F3VRlDjbrp/DtgVYQYutXJLnx//HjBkT9oG4IbZ///7WLxF4SRjODXv22Wc7bmtAcbb7qLPuE0IIIb0ArqUUZwkhhHQFWLH1la98JXzktd3WBhAqsKUB9jmEkBBf1/CJlWBYdfvaa6+Fn1jVhRViNjRCAYQMPLIL0Viz3UJWsqY5CUQQrGzCMTCkNXmNxzlwTggmEA7xOPPWrVvD72CIJ550J8/l2iICeYePYLbJeta8+AhOWeOK84e0x/smYgUghH0cC9NsjYE0Jo9BGgBEPh9xFisOkUbkq12a8De+R5h2Iljsm/ilS8n8x3XEjAu/a0SY+Nyxufyepf7l8YULs17Y8pW1bSB98KW5ajRJ7OM4vWZ7TILvs9Rfn7aCfGj6uW984xuhOItVsmY6UL/xlAIEWryQDOdEGjZv3hyutsVx9957b8cy0qQlD1l8H6OtxyDZfmz9B743826mCfHZSJ47TrNZ9/G7WYeTZK1Ptvwk/ZE8rlPdR9z4PW47Vfsepu0bCCGEkLrAdZziLCGEkK4Ak328ERxC6Le//e1w0mUjuaXBpk2bwskb3hI+Y8aM8CUzmPjHhsd177vvPusjyxqhAJNG7SO7WUCasVIva5pjMAGGsIR0w1+w6667TmbPnn1RBMDLziA6QeyODUJUbDfddFM4wQWYgA8ePDgM71oh7HoEPG9e8ghOPnEhf3j52zPPPBM+2j1y5Mjwb5Qt/DFkyJBQbHKJIPDVtGnTwi0ucAxWXP7whz8M/YLVgziHjziLfOH8qNu2NCHveHEeVnleeeWVcvDgwdaZ+oPzYh9mtI+hQ4eG4z6IGcg/yg7jQeRl6tSpF+PCjQ74Ey90cokkEECWLl0qt9xySxge9Qk+QPtAPBhwxmNMpDdr/cviCxuo90gfzov04Vz4xD6pyXzlSVunttGuPUJYiqmyrcQgv536OfgGN7yQbtQdsw4gfjzejrJAmaxYsSJ8QRRW2+KYW2+91dlfJ9GkJSta38dkqccxcR1I9h/Yhxd/43g8XYFj4xdToi4iHLaRQHpw/ptvvlk2btyYqr/xufO0Td/+EPsMo09BnpE+5AXxoY7h3IivXd3H9RFxY//guO3A97Nmzbp4HUpSlO+z9t2EEEJI3eAaRXGWEEJI1xCvQHRtbYAL28yZM8OJHbY0wAQQE/Drr78+PAaTTQhXmKhixevnP//5cAKHx3nNx3GTQgF+NyeTmIhiIom4EAYCACasRYAJOFaqZU0zwOqkH//4x+GkH+IIJqkwTKCRTogr8Al8CdEEk/54EgyxAJNwGCa48WooTIBjcQYr42ziD97YjnNAHEwKkHnzgjizCk4+cSF/iOv+++8Pj8M5Yt/h/x/5yEfC/+MRb5Okz1E/4+PgC4igN9xwQ+hjCCpZxNmf/vSn4fl+8pOfyPe+972wDCHwutK0Z8+eMN+IC3XXVh937doVhsFqRoiQIBbfkFaIahAf4a84LvwfcSEtKH9zlRxEmOHDh4dtAT6Ij4t9EL9oCi97ilm3bl2m+pfVF0kg8sX7osbiNeoFhHQci3LHo/mxuJU1be3aRqf2iHTFfUuVbSUm2c+5BFEIq0gDfOE6P55suPrqq8OyxrlQVkg/+uOkaIjVjfGKRlMs06QlCxrfJwXaLPU42bZs/QfCowxxLM6HskO9Xb16dVhWaGvxuVHeH/7wh8P/m/U3PneetllUf4h2gHMg74gTom58U8dV9yGKw79oOzgO5YmXhiEdiHvChAn9whfpe6Q1Phb/b9c3EEIIIU0AYyCKs4QQQroGTOC+/vWvh5M3bCNgXrMwmY9FBEz+MInDMT/60Y9k8uTJoSCACSUmhfjcuXOnXHXVVeEk1Vz5mhQKIK5hRS4m+zCszsHqJUz4MPnEqp4iH51EPvKkGcIHVmzhN0xu49VUOA4vLIOwhe8hbMM3OBZvYMfEHt9DYMF3sKRvNeIPJr7xeZICZN68aOI08YkLojXqDURLiKhYmYm6g2PhI2ypgUk+BIdkWSd9DhEBPscxMIh8sXCAYyEGZhFn4zRBmMCxSBMEF1uakA7Y3XffHaYFogt8kAR1Gvsxo85CcIlXzSXjwrF4FD0ZF+oOxJUPfehDobCSvDGCOCFWok0inyNGjAjbSOwDiPZYLYcXSsGv8Qulsta/LL6wlQ+OxXFIO46J6wVeeAUBB6IQ9rVGuopqG8m6gXO42iNulADkp6q2EpPs51BnzJtQ8CVWP6J84YvFixeH/kmCv7dv3x7eEEMdgX3ta18LVyuawP8Q2VDHzFWbRYqzWt/HdRk+y1OPga1+4sYH4sNvc+bMCcVV1E+0Pfz/oYceuljGyfqLmxDJ+ps8d9a2WUR/iPxAUE3m5+WXXw7DIZ2uegcRGvUFx2J+ifLA70j3xIkTZfr06eF3AJ9F+D5r300IIYQ0BYqzhBBCugpco7DCDZM4bG2A7QqSYBKHyR0mqbiuAQgHmPyZgkIMVvxgwoxJZnLihovk/PnzwwkmJqiIM7Z4dQ9EhlGjRoUTwSLJm2asisTkFL9BjDCPx8QYgkXsG4DJfCxAxY/dmmAC3En8cYmzefOiidPEJy5M8DG5h5gAsSx5DvwfohGOhSCf3DIAPocYA3HA9mgvVpDhsdr43FnF2Vhw6JSm+LxxeWKlYFKoARDeIBaj/iYFmU75B8gnVqVBzEF5xOPFOP/4HvmHIGKCMBBIEAY3VVBGMdr6l8UXZvngGPQJ2ObEBvKDY+GbZL3wbRtx3Dh3p/aI32BVtZWYpCBq3oSCeIr0oa+D7203oZBWPE4OsR/nQH7jPtIsawDRDnlA32m2hSLFWa3vt2zZEv6NfOetx7b2kwS/QxjEdQR+gTiZPD/SZmvLwHZuMy9IV7JtxuWPcD79Ic6HdoOtDWzncNW7+NqJvGLlMkTdJPg9Od9E+ov0fTKt+L+rbyCEEEKaAq6NFGcJIYR0FZh8QTDBZCte6QYwMcSKG3w/aNCg1IQwBpNQCGYwiKpYwWMTA+IJJuKC8AaBBpM7WLyiCI9h4jxlo0kz/IBHPiGMYJJq20sQ4DqPvMW4RNUkrkl4Es15gNb/mjg7kScuCBa2sRD2g4TgCcP/QdLnEIJc+cZNA41vkuRNE/KKVYuoozgu6TdzP+YYTVxoTxCYkFeEjQWUZJ1z5Q31DftFo23ipkrS91nrX57ygUgE4RHCDB5jj+sEDH9jNSjObabBp20gz3naY5Iq2kqynzNvQsWGlcVYaWquxAZYeYz6hPqG1Y+4YYbH3nEupAcrteM+GnHF4qtZD0DydzOPWcjie6TNDJ+1Hneqn/gb3+M45MvmR6yyRxmYonWetol6YyNPfcLNUFd9alfvcJ1GvcFvqF+ID/4zKdv3wNY3EEIIIU0C1zmKs4QQQroKTPIgtGDyj0lZLBJhsoYXh2DyhpU+STABh2iwZMmS8LFv7B8Jw4tKsDIIq3HwYqDkBBUXyaSQgJVziAtiDlb34BF2TKYxKTVXhxVB1jRjYoxVvMg/voefNFQhzubxvyZOG75xYUWpbSyE/VyxuguCQ7wyDuFin0PgwGo8G7Hw0s7HJnnThHqLlWWmiAG/xPsxY+/HZFo1ccH/scCEx98h8OCcmjqHNEGgQThzZWDW+pe1fGJBB+Ih9p6O64NZL/76r/86TAME3BiftpG3PVbZVkBcNsineRMK/rz99tvDF9rZVjNCZMSNAPTFSGt8QwxpQx3BY+hIMwRcgLzhcX7UQbzEybaisghxNqvvteFd9bhT/cRxECDxO/xi6ydcdS1P20z6zbc+jR8/3honaFfv8BtEerRHrGrFdkTwHVZkJ6+XZfse2PoGQgghpEngOkdxlhBCSFeBi9eCBQsuTtJiMSVenWiulMJ1DWItHvvEyhmsHMS+fZiswbDqyzZBRTyxUBCLUTE4J9IAMQMTPsRdJHnSjEkuHtOF8GHuW9iOssXZvP7XxGlSZlwu8Q+rBVEXsd9m8pxJND42yZsmgH0o45f44DFyAEEI+zEjrfARRJsYTVxoD1gFiTAQfWNxVlPnkm3W9EFR9c9VPhB+kD7EbdaH+P/x99jWAG+3j/FJGz6ztscq20pMsp9L3oSKrd254B8cB5+bW0ZgX9BYoMVqUOz9iXO76iBIpsVXnM3ie214Vz3u5H9Nvlx1LU/bjM9fdn3qFA7iO/wFYRZxwW+4qQkRFYIxKNv3gOIsIYSQpoPrHMVZQgghXQcm/hCfMFHDi0qwEufhhx8O/8aKrOQqL4hT8ST0gQceCIWrWHjARBAva8HEzpw0d5pQY4UPVh9h1Rgmlck4fcmTZkxK8QgqfIDvXas4TZKigOvx3+QEGBNr2wQ4uT9nUlzI63+tQJCkzLhc4l/s86QoYuLyTTt8RAfkFfsw4uZBXDexehfnws0Lc//UZFyulXL4Ll6FCtENK8ghriXrnGvVG8KhLSGc+ehy1vqXtXziNGO1IF5kFNcHm+G8ScHQJ234zNoeq2wrMcl+zrwJ1Y74ODyOjptkNv/s378/POeHP/zhcJUm0ggRDnuH2vbw7dTnasnqezN81nrcyf+afGnEWW3bjNNfdn3ShkN86AMRFiIx+qX45Vy+fYgmDRRnCSGENB2MFSjOEkII6TowqcO+shAGIEJBGMDjtZi44eU0scCCiRpWzmEyaK4OisFqHNsEtdOEGnEkV/Jg4lsEedOM9OCxT/gE6Uk+np0knpzHJEUB1zGYAOPxZggrmEjbxgorVqwI05QUF3z8r534x5Qdl22Cn/R5chW3CR7rNn3TCR/RAXUXL0FCeUHIQLh4dZp58wLEceF3hLPFhTDYdxR5xTniR5OTdS75FvUkqC94nB3hUDZJsUxb//KWD/alRrw2UboTPmlDGWRpjziuqraSRCMc2sBxuDGG/g+CG3xlA/Ud+cFNLBjqGNIY99FJ8qbFJKvvzfBZ63En/2vy1UmczdI2EQb+Lbs+Za136DPQHuM6g9XWSCfSUZbvAcVZQgghTQdjBYqzhBBCug5cwDDJw4QVotiUKVPCyR4e30wKMJioxY+dY/Jq7g2L1X8PPvhgOOHDiqPkBFUzoY5X8GJlEvb5NK+hiD9+83mniWuMT5rxshNMQPHb7NmzU3Fi5SBWWEHARv5AvKoT/nNNXCGGY9KPvQOxQhTnSYK/b731VvnIRz7Sb1WTT16yTvzLjss1wW/ncwgPWD2IPV6xehCPFVchzgKIF3icGGWL1c5XX311GO7ZZ59NCWOICzc5IJ5hpR32GE36D+GXLl0angtiDx6VjkH+cQzqBsSgEydOtH6JwLEQYZB3HDt58uR+edHUPx9foI2iX4jLxzXOjYW6JL5p07ZH7AeKR8Dj1Y9lt5Ukmn7OBW5Iof9Du0f8tmPhU4hv6Kv/6q/+Kqwn2PvU1g6SaUEezbqUBa3v0R5QJ1BH89bjTv7X+LidOJunbSJPZfe9rnBIE85vxgnwUkJcI3BMvBVGmb4HFGcJIYQ0HYwVKM4SQgjpSiAMXHXVVeGkFRM2TEInTJjQ7zqGCx1WEOJ3TF4xiYVohUcnDxw4EL6wBJM6nMNcXaSZUEO0hNAQi5bxPnoxmHDjcV5MuOOJaCd80oyJ6s9+9rNQCISghBdAIU2wzZs3h+GRnuTqYvgR+xAiD5jMQ7SAwL19+/aLE904TUgPwmELCaQF54W48b3vfS/cSxAiNSbBsbiAOHzyohEIYnz9lneCH/scApXpcwglOAbfm77phK/ogHYQvyQIccMgEtvqMeKKt0GAIb2IM1nGEEbw0izsGZq8AYJj4ds4DtQNCNKxD1AmEGPgnx//+Mep+DX1z8cXCIvHwSFC4XjszYl0oV7A8P8tW7aEqxJxwyd5bt+04TdNe1y8eHFYXk899VQlbSWJpp9zgf7v/vvvD32LdA0ZMiT0ZZzHrVu3ytChQ8NzI08on1iEQ3+J/hFpj0mmBS993LVr18VzJQ1+Qdh2aH2PvhBAHM9bjzv5X+PjTuJs1rZZRd/rCgdhFr7HUxZoQ3G8eMIF12j4F9fuOK04T1m+BxRnCSGENB2MFSjOEkII6UogDNxzzz3h5Pt973tfOOnHpNsEE8Mf/OAH4cotTFSx3+F1110XTtSw6hYvcsIEFfvH4u3jMbhIQsiBkIC3vCd/S4LJHia/mDhiD79YNMAnVoxhsgmBDKvwtORNM8BkGMIH4kTaET/OAQEFL+aBCJXcVzIWWDDpRx5wDMLffPPN4YQ6BpPgOBzijs+LvF9zzTUyffr0UMiC4IHJf0zevCA+rMZFejDJ1whOZcaFFV/wH/xoliV8jnMizqRvIBhgxWrsGwjYSd+0wzdNAKsHIfbgpUyoDxMnTrSO8xAX9qZFWWL7Cqy4hc+QB+QlrkfIi+0mA+oJhDmUfXxM7APEi3NBVEmKujGa+ufrC9T3OH1ID+wb3/hGKAAiXuQb5YNySp67iLRlaY9VtpUYbT/nAkIcfIR6hjwlyx75gO+wcnnWrFmhqAYxEVvQwJ8ID+E8Ti/S8sQTT4THQ2yMzxNbfG5TTHSRtS/MW487+V/jY+wPi7gQR3IbBp+2WXZ9coWL2w38GPeBaG9IB/yI+oB6EN8gBGX5HnTqJwkhhJC6wViB4iwhhJCuBZNRrBbCqhqsnokFExM8JolHISEKYJURHsVFeOwFihclYcKKN7Unj8dFEisfMbE0f0uCc+ORf5xz2LBhFx+NxvEQazEhhCiHFWVZyJPmmPhYTOThGxz/wx/+MHwk1iXOYdURJs0QWTCJtz0Cjkl3fF5M7iFoIc8QQZAOCAEQH8wJdJ68xBN8+H/atGlOgcCkrLiwkgsvlUJ9s5UlVoVhpSp8mMU3LopIE84BwQMCDEQP280LgPKHjyCkYGUbRB3UB+QBeUF9wH6PEDlcoN5j9R8EJKxSQ73DJ4QTCDEQ8Vx0qn9F+AKPWONGCtoq0hXXDTzSPXz48HBAnKdtaNKWpT1W2VaAtp9rB/IA36Kuoc7EecSKeqxYxUrQpBCHGxRYDQqfTp069WJ6kRasZMXNHhwfl1NsOC8M6UQd1ZC1L8xTjzv5X+NjXMuQb4iYWKEd49s2y6xP7cLhN6xEv+WWW8I4ETdWy6JPdKW1DN+DTn0DIYQQUjcYK1CcJYQQ0tVgMgbhpdP1C+JAHNYMj+9tkzpcKBHW9lsSnMsMh4kk9vrDip577703fGw2K3nSHNPuWBsIH4fFcUkxJYl5XvgoJk6T7dh26YmPM4n9moxDQxlxJc9pyx/A93Gc5rnieF3H2vBNE46HcIOVZxCkXMJbUgDC/rSIr11e2hGnObak79uRjM/mpyLKB8TngRAUx9Upb75pA8n0wdr5pV1YfA8z0aTBBY7BsbbzZiFOQ2w4n6ssXOmN09LOsqYzi+9jzLx0OsaVn5hOPkYa49+TPiuibbbLP763palTfmI6hYt/j9tbp/OB+JjYkum10SkNyfwnfUsIIYQ0BVzDKM4SQgghJbBixYpwQo3VUFhVSUjVYL/Ga6+9NnycGCv3XMJEUgDCqjybWEMIqR62TUIIIaT3oThLCCGElAD2Q7zpppvCxzL5AhJSBxjkYZ9LbKuBR4PbbadAAYiQZsK2SQghhPQ+FGcJIYSQEsCLmLDH4aRJk3hdJbWAFx3hxVV4Yd6gQYPCx4pdQADq9FIdQkj1sG0SQgghvQ/FWUIIIaQEcIHl/nakTvDSpRtvvDHc1uC5555rWxfjl+pgC46sL5QihJQH2yYhhBDS+1CcJYQQQgjpQeKX4MA0Nwkw/kNYDA4JIc2BbZMQQgjpbS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gEeLs66+/Li+++KKcPHmy9U0a/L57927ZtWuX7N+/X86ePdv6pQ9NGEIIIYQQQgghhBBCCGkCtYqziHzHjh3y/e9/Xz772c/KokWL5MKFC61fI+Iw3/rWt+Saa66Rq6++Wq644gqZNm2anD59Wh2GEEIIIYQQQgghhBBCmkRt4uyZM2fkySeflC9/+cvy+c9/Xj796U/LwoULU+Lsli1b5Nprr5VJkyaFx5w7dy487rLLLpPZs2eH4ZEBV5hZs2aFmSSEEEIIIYQQQgghhJAmUZs4i20HbrrpJpk6daosW7YsFFIXLFjQT5yF0Dps2LAw3JEjR1rfipw6dUoGDx4s3/3ud+XAgQMyYsQIZ5gbb7xRXnnllda3hBBCCCGEEEIIIYQQ0gxqE2chwsbxrF27Vi699NKUOPvqq6/K9ddfL+PHj++XJoSZP39+uHUBPm+44QaZMGGCNQxE39WrV7e+JYQQQgghhBBCCCGEkGZQmzibBOKpTZzdvn17uIes+T1Ys2ZNKLzef//98pWvfMW6JQLC2M5LCCGEEEIIIYQQQgghddNocXbVqlXyxS9+0SnOfulLX5LbbrtNvvCFL4R7zJphXOctirNnz4ZbL9BoNBqNRqPRaDQajUaj0Wi07jBoek2h0eIstjvA6lib8IrfIM7ecccd4bHtVs5ie4OixVk4Dr7avHlz6DwajUaj0Wg0Go1Go9FoNBqN1myDlrd169bK9U8XjRZnd+zYEW5rMG/evJS4ilW1EGeHDx8uV199tXV1LMK4hFtf4Ljdu3eHWy8gnTQajUaj0Wg0Go1Go9FoNBqt2QYtb9euXRRnk7jE2b1798q1114rI0eO7JcmhJkxY0b4QrA5c+bIV7/6VRk1apQ1zJe//GXZuHFj61tCCCGEEEIIIYQQQghpBo0QZzds2BCugn3qqada30ScPHlSfvazn8k3vvENOXjwYOtbkSNHjsjNN98st99+u7z44osydOhQuf7661NhbrrpJvnJT34iR48ebX1LCCGEEEIIIYQQQgghzaA2cRab7+7ZsydcTjxz5ky55JJL5NFHHw3/PnDgwMU0YB8IrIyFSIuE4vcxY8aEYiz2hwBItyvMli1bwjCEEEIIIYQQQgghhBDSJGoTZyHA/vCHPwz3lIWwmrQhQ4b0W+2KdN1www1hWNi3vvWtMJ1JNGEIIYQQQgghhBBCCCGkKdS6rQEij832dxLsIRv/5nq5lyYMIYQQQgghhBBCCCGENAHomLWJs4QQQgghhBBCCCGEEDJQoT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QgghNUBxlhBCCCGEEEIIIYQQQmqA4iwhhBBCCCGEEEIIIYTUAMVZQgghhBBCCCGEEEIIqQGKs4QQQgghhBBCCCGEEFIDFGcJIYQQQgghhBBCCCGkBijOEkIIIYQQQgghhBBCSA1QnCWEEEIIIYQQQgghhJAaoDhLCCGEEEIIIYQQkuDCBZGXj5yRFw+flpcCwyf+xveEEFIkFGcJIYQQQgghhBBCEpw5d17GLtgnD83cLQ/P3hN+jp23T86cPd8KQQghxUBxlhBCCCGEEEIIISQBxNnxC/fLI3P2yKgn9oaf45/cT3GWEFI4FGcJIYQQQgghhBBCEsTi7Mg5e2T0E3vDT4qzhJAyoDhLCCGEEEIIIYQQkoDiLCGkKijOEkIIIYQQQgghhCSgOEsIqQqKs4QQQgghhBBCCCEJKM4SQqqC4iwhhBBCCCGEEEJIAoqzhJCqoDhLCCGEEEIIIYQQkoDiLCGkKijOEkIIIYQQQgghhCSgOEsIqQqKs4QQQgghhBBCCCEJKM4SQqqC4iwhhBBCCCGEEEJIAoqzhJCqoDhLCCGEEEIIIYQQkoDiLCGkKijOEkIIIYQQQgghhCSgOEsIqQqKs4QQQgghARcuiLx0+Iwceu20vBgYPvE3vieEEELIwILiLCGkKijOEkIIIYQEYBL26Px98tDM3fLw7D3h56Pz9nESRgghhAxAKM4SQqqC4iwhhBBCSAAnYYQQQgiJ4biAEFIVFGcJIYQQQgI4CSOEEEJIDMcFhJCqoDhLCCGEEBLASRghhBBCYjguIIRUBcVZQgghhJAATsIIIYQQEsNxASGkKijOEkIIIYQEcBJGCCGEkBiOCwghVUFxlhBCCCEkgJMwQgghhMRwXEAIqQqKs4QQQgghAZyEEUIIISSG4wJCSFU0Wpw9duyYbNy4UZYvXy5Lly4N7bnnnpNVq1bJ6dOnW6H62Lx588Uwq1evluPHj7d+IYQQQghpDydhhBBCCInhuIAQUhWNFmchsH7qU5+Sr3zlK/Kd73wntG9961ty6623yquvvtoKJXLu3DlZuXKlXH/99eHvsCuuuEJGjhwpr7/+eisUIYQQQogbTsIIIYQQEsNxASGkKhovzkJk3bRpU+ubNBcuXJC1a9eG4ebNm9f6VkKx9rLLLpMJEyZwmwZCCCGEdISTMEIIIYTEcFxACKmKrhBnIb66wPYG99xzj9x2221y4sSJ1rciZ8+elfvvv1++8Y1vyKFDh1rfEkIIIYTYadIk7PyF8/LS8b1y6Njufobv8BshhBBCyoXiLCGkKhovzl555ZWyZcuW1jdpXn75Zfn6178ukydPDjMTgxW1Tz31lHzpS18K96wlhBBCCGlHkyZhZ944LePXDZKRq26W0at/HBr+P37dXcFvp1qhCCGEEFIWFGcJIVXRaHEWWxN8+tOfltGjR4cv+VqyZEm4ihZ7zMZs3bo13JP2ySefDAXZJGvWrJFLL71U5s+fn/qNEEIIISRJMAeTCYsOyKhg8jVm3r7wc8LCA3KuhmHRuQtnZdKGn8mja34i49b+NDT8f9KGe4LfzrRCEUIIIaQsmjQuIIT0No0WZ3fs2BFuV5B8GRhWwk6dOvXii74g4H7xi1+UBQsWpARYrLyFOGv7zRec7+TJk3L8+PFwOwUajUaj0WjdbYdfPyZj5++Rh2ftkpFzdoefY+ftkcNHjlnDl2lHjr4mE9ffI4+uuS0hzt4WfHd3+JvtGBqtKjt+/IQcePmE7HvphOwPDJ/4G9/bwtNoNFo3WpPGBTQarViLtbymLORstDhrY86cOfKZz3zm4jYGGzdulC9/+cuVr5xF3PDXhg0bwjTQaDQajUbrXtu8aaOsXb9RRszYKvdP2SoPTo0+R0zfKmvXRb/bjivDNm3cLOs2rJEJ64bI2LW3XxRn8X98h98QxnYsjVa2xW3lwalb5J6JW+TeSdHng1O2VN5WaDQarSxr0riARqMVb9DyNm/e3Bj9s+vEWSjbf/d3fyc/+tGP5NSpU7Jnzx655ppr5IknnkgJsCtWrAhX1WLv2aLFWZxv//79Yfx79+6l0Wg0Go3WxbZ/317ZuXuvjJqzQ4ZN3y4Pzdgefo6avUN27op+tx1Xhu3bu1927tkhj6+/OyXO4rude7aHYWzH0mhlW9xWRgZtI9lWRs6qvq3QaDRaWdakcQGNRiveoOVB04Mo2gS6Tpw9e/as3HrrreE2B8eOHZNDhw7JddddJ8OGDeuXboinkyZNkssvvzzcl5YQQgghpB3x3nLJF3/Uv+ds/20NuOcsaQJNaiuEEFIW7OsIIVXRWHEWL/3CnrPYByIJlh5fdtllMmbMmDDxCPfQQw+FLwXbuXNnK5TISy+9FO5Re/fdd4erbQkhhBBC2tGktzKfeeO0U5w988apVihC6oFvMCeEDATY1xFCqqKx4ixetoXVsPfff78888wzsnjx4nBf2W9/+9tyxx13yNGjR1shRXbt2hVudXDLLbeEYZ999lm555575Ac/+EG4XJkQQgghpBMUZwnRQcGCEDIQYF9HCKmKRm9rsHv37nBv2RtvvDHcxgAC7MMPPxyuljXZt29fuN0BwsLw/wMHDrR+JYQQQghpD8VZQnRQsCCEDATY1xFCqqLr9pwlhBBCCCkDirOE6KBgQQgZCLCvI4RUBcVZQgghhJAAirOE6KBgQQgZCLCvI4RUBcVZQgghhJAAirOE6KBgQQgZCLCvI4RUBcVZQgghhJAAirOE6KBgQQgZCLCvI4RUBcVZQgghhJAAirOE6KBgQQgZCLCvI4RUBcVZQgghhJAAirOE6KBgQQgZCLCvI4RUBcVZQgghhJAAirOE6KBgQQgZCLCvI4RUBcVZQgghhJCAgSjOnr9wQQ6+ekr2vXxK9geGz4OvnAq/J8QFBQtCyECAfR0hpCoozhJCCCGEBAxEcRZ5HjNvnwyfsUtGzNodfo55Yh8nnqQtFCwIIQMB9nURvJFLSPlQnCWEEEIICRio4iwnniQrrDeEkIEA+7oI+IE3cgkpF4qzhBBCCCEBFGcpshEdrDeEkIEA+7oI+iGCK4hJmVCcJYQQQggJoDhLkY3oYL3xx5zkc6JPSPNgXxdBP0TAD1xBTMqC4iwhhBBCSECTJh8UZ0mTYb3xx5zkc6JPSPNgXxdBP0TQD6RMKM4SQgghhAQ0adBNcZY0marqDVaQHnjllOx76WS4qhSf+LsXVpaaPmT7I6R58BoZQT9EdKsfevla2ktQnCWEEEIICWjSoLtucVY4XidtqKqtIJ4x8/Yaj5Du7QlBwPRhN030CekmfISpJo0L6oR+iOhWP/TytbSXoDhLCCGEEBLQpEF3XeLsqLl7ZNyCfbLr4IloEssVFsRCVW2lWyfCGsy89Vr+CGkKaGt5hSmfPiglCnfx9bSX++IsdKsfWH7dAcVZQgghhJCAJg1e6xJnY4v3wOQKC2KjqrbSyxNKW9vrpfyVgc8KSDJw8elHfI9NisJZr6dNqu+93BdnoVv9wPLrDijOEkKIBxgg7Q8GSnuDAVNseOPy+fOcKJD6Yf3MRpMGr3WLs0njIJ6YVNVWenlCaWt7vZS/MoDP+GguyYpPP1LksXmOb0p99/FDL9GtfmD5dQcUZwkhxIN44DQsGDA9FAyc8MmJAmkKrJ/ZaNLgleIsaTJVtZUmtcmisbW9XspfGfRyfSDl4VNvijy2yriLhm0volv9wPLrDijOEkKIB7zYkSbD+pmNJvkL4uzkTYNl3LofyWPrfxIa/j950yCKs6R2qmoriGfCogMyau4+GTNvf/g5YeHBnqiLtrbHttaeJvXRpHvwqTdFHltl3EXDthfRrX5g+XUHFGcJIcQDXuxIk2H9zEaT/HXm3BkZt3ysjFj8kIx87uHQ8P9xyx+V0+dOt0L5Y+bZZqw3xKSqtoJ4xszfKcNmviAjZm8LP8fM3yGnz3b/XMXW9nz92Otb2TSpjybdg0+9KfLYKuMuGra9iG71A8uvO6A4SwghHvBiR5oM62c2muQviE8PzNggd01cLUMmrwkN/79/xno5dfZcK5Q/Zp5txnpDTKpqK2E7mLla7pq0TIZMWR5+3j9rVaFtoC5sbc/XjzhnL29l06Q+mnQPPvWmyGOrjLto2PYiutUPLL/ugOIsIYR4wIsdaTKsn9lokr8gSj04a40Mmrxc7p66IjT8/4FZqwsXppJ5thnrDTGpqq2Y7aCsNlAHpg+L8GOv9/m8ppE8+NSbIo+tMu6iYduL6FY/sPy6A4qzhBDiAS92pMmwfmajSf4qQ5wNH3l++ZTsebHvkeedB0/IuAX7ZNTcKM82Y70hJlW1FYqz2ej1Pp/XNJIHn3pT5LFVxl00bHsR3eoHll93QHGWEEI84MWONBnWz2w0yV9liLPIX/KRZ9iIwJDXdsZ6Q0yqaitFi7PmDQp81rUnq+nDIvzY631+r+ePlINPvSny2CrjLhq2vYhu9UO3prtJ1+wqoDhLCCEecLBCmgzrZzaa5K+yxNlk/rTGekNMqmorRYuzSHdT9mS1tUdfPzapDyuDXs8fKQefelPksVXGXTRsexHd6oduTncv76NuQnGWEEI84GCFNBnWz2w0yV8UZ0mTqaqtlCHONqWN29qjb3qalL8y6PX8kXLwqTc4dsKiAzJq7j4ZM29/+Dlh4UH1sT5tvEn1nW0volv9wHR3BxRnCSHEAw5WSJNh/cwG/JV3ElY0FGdJk6mqb6E4m40m5a8Mej1/pBx86g2OHTN/hwyb+YKMmL0t/Bwzb0fYN3XCt403qb6z7UV0qx+Y7u6A4iwhhHjAwQppMqyf2YC/8k7CiobiLGkyVfUtFGez0aT8lUGv54+Ug0+9QR/0wMzVctekZTJkyvLw8/6Zq1R9kG8bb1J9Z9uL6FY/MN3dAcVZQgjxgIMV0mRYP7PhMwkrmirF2THzopXCfbav3++sN8Skqr6F4mw2er3P7/X8kXLwqTc+fZBvG29SfWfbi+hWPzDd3QHFWUII8YCDFdJkWD+zUbQQ5EN14uyecJXwiNnRauH4E9/HYVhviElVfQvF2Wz0ep/f6/kj5eBTbyjORrDtRXSrH5ju7oDiLCGEeMDBCmkyrJ/ZGHji7D4ZNXd3cO6VMmTK0nC1MD7xN77H76w3xEZVfQvF2Wz0ep/f6/kj5eBTbyjORrDtRXSrH5ju7oDiLCGEeMDBCmkyrJ/ZcE3Czgf/qqZKcfaeaauC88fxLA//pjhL2lFV30JxNhu93uf3ev5IOfjUG4qzEWx7Ed3qB6a7O6A4SwghHnCwQpoM62c2zEnY4CnL5b6Zq2Xb/qOy58WToe0+dEL2vnQyGEBdaB1VDhRnSZOpqm+hOJuNXu/zez1/pBx86g3F2Qi2vQj4YcKiA8EYKdqrf9ScffL4woOtX5tLt5bfQKt3FGcJIcQDDlZIk2H9zEZaEI2EyuEzd8pDM/cEtluGTd8V+rJsH1KcJU0GdanfBDX4nBBMUIuuIxeCfxRn9fR6n9/r+SPl4FNvfMXZZD+ZVcxrUn1n24uAH8bM3yHDZm6Vh2a/IMNnbZVRT2yX7fuPV34TPwvdWn4Drd5RnCWEEA84WCFNxlU/pTnjxUbhEmfrECopzpbH+QsXwokTJlBNnUg1HdSl5AQVn2Pm7QjrbRKtr81wsW3bf0zun7k6XMVeRhuos26n26N/epqUvzLo9fyRcvCpN77ibLKfzCrmNam+s+1FoD48EFyT7pqEffqXyZCp2Kd/RS038bPQreU30OodxVlCCPGgly4aFCx6D7N+jpq7R8Yt2Nf4O/x1QXF2YIiz8MPoeXvDCVRTJ1JNx5yg4vP+matSdVPrazNcZHvCCW+yfhbdBuqs2+n26J+eJuWvDHo9f6QcfOqNjzibEvIyinlN7q/qTEudNGmcmIVuLb+BVu8ozhJCiAe9dNFAXihY9BZm/YztoVmx+MFyTtKkQbf5OHfWSaGNdH0YuOLsQBrsl4FWsND62t5Xpetn0W2gzrK35dk3Pb1et3s9f6QcfOqNrzhrXsezXGOb3F/VmZY6oThbPQOp3lGcJYQQD3ppsMKBV+9hlqnNWM591DXotj3SbT7ODcsyKbSRrg8UZ9kG8lGGODth0cGg3vXtzThm3oHwmGT9LLoN1Fn26fbon55er9u9nj9SDj71ptfFWe1Tc93a9op+KpDibHnYxsLbDxwPn/jDk3/dVO/yQnGWEEI86KWJQi/lhUSYZWozlnMfdQ26UU79H+lOP84NyzIptJGuDxRn2QbyUYY4a+7N+NDsbfLQrK1BfVx5sX4W3QbqLPt0e/RPT6/X7V7PHykH1JvkzZ8sLzDsdXEWcWi3nunGtqfNnxaKs+UyxtzeaBb8OnDmLBRnCSHEg24drNjopbyQCLNMbcZy7qNOcbZ/OdlEU4qzRcG+zp+ixVmcL7U3Y2h99b+MNlBG2cerf3YdOiG7D0WfmpVoRaSn1+s22y7JA+qN5gWGNrR9nY30mCLbNbaK+q6No1vbXtHpTpcpxdk8mNdJmLlK1mZN9G2RUJwlhBAPunWwYqOX8kIizDK1Gcu5j7oG3elyojhbJuzr/NEKFlpf20WMtBXdBsooe8SRZyVaEenp9brd6/kj5YD+RfMCQxvavs6GvV+jOFslRac7XaYUZ/OA9PR/Yiy9StZmTfRtkVCcJYQQD7p1sGKjl/JCIswytRnLuY+6Bt3pcqI4Wybs6/zRChZaX9tFjLQV3QbKKHttHOn26J+eXq/bvZ6/JqFdAd4NaPsrG0UeGxnF2SopOt3pMnWXZ5NoWvmZ6dFa3ekuG4qzhBDiQbcOVmw0KS/dMCnohjRqBj/dXGeLJsugu0h/pcuJ4myZ9FK/XRdawULra7uIkbai20AZZa+NI90e/dPT63W71/PXJODrIvfqrBNtf2WjyGMjq0aczbu9ShlpqZOi050u03R54rF8PJ6/ff/x0Pex1TlPaFr5menRWt3pLhuKszWAzhJvn9t58ETYSPGJv7vxTiQhA51uHazYaFJekJamTwq6JY2dBj/dXGeLRjPoLsNf6XKiOFsmph96LX9VoBUstL62ixhpK7oNlFH22jjS7dE/Pb1et3s9f02il3yt7a9sFHlsZNWIszg2z/YqZaSlTopOd7pM0+UZGx7TDx/Xb1md84Qmll8yPVprQrrLhOJsDaBx4E2Rw2fskRGz9oafY57o3UpGSC/TrYMVG03KSzf4tRvTaLMmprsuNIPuMvyVLieKs2XSDW236WgFC62v7SJG2opuA2WUvTaOdHv0T0+v1+1ez1+T6CVfa/srG0UeG1l14qzm2KLDNY2i050uU7c4a1qdPquz/MyFibBt+zu//MtmdfqwCijO1gAah/nGyNHztoeNnRDSXXTrYMVGk/LSDX7txjTarInprgvNoLsMf6XLqTxxdsKig8G594U3icfMOxDG1z8eirPdRF1PY2kFC62v7SJG2opoA2WXvTYOM1wR6emlum2j1/PXJHrJ19r+ykaRx0ZGcbZKik53ukwpznYCced5+ZfN6vRhFVCcrQE06vQbI1fmHmgSQuqjWwcrNpqUl27wazem0WZNTHddaAbdZfgrXU7libPJm8MPzd4WDJC3BvGsTMRDcbabQF7q2F5FK1hofW0XMdJWRBsou+y1cZjhikhPFfmrk17PX5PoJV9r+ysbRR4bGcXZKik63ekypTjbCTNuH6vTh1VAcbYGfDp5QprMQNxPuVsHKzaalJdu8Gs3ptFmTUx3XWgG3WX4K11O5YizyF/y5nBkyUljdXmuk25ou1rqyot2LKtNX7rt2c23DVThL20cZrgi0uOKu1eoovxIRC/52mfuXeSxkXWvOJt88gafExYebHx9KLoep8uU4mwnzLh9rE4fVgHF2Rrw6eQJaTLofJv+gqSiqfNiVzRNyks3+LUb02izJqa7LjSD7jL8lS6n8sTZ9ETRtO4VZ7U3CLuh7WqpKy/asaw2fbq66d8GqvCXNg4zXBHpMc8ZvzV8277jF/f66+Yb51WUH4noJV/7zL2LPDay7hVnzW0Zx3TBtoxF1+N0mVKc7YQZt4/V6cMqoDhbAz6dPCFNps6Ovy5cee5GmlR+3VCXujGNNmtiuutCM+guw1/pcqI4mwf4sci3U3cDdeVFO5bVpk9XN/3bQBX+0sZhhisiPbZzwpJvDe/mG+dVlB+J6CVf+8y9LwT/huU81t6vdac4i7x047aMRdfjdJnWK872uykdWNab0lVgxu1jvj7U+qsuKM7WgM8FgpAmU/QFsBsw89xvlUpDO34XTSq/bqhL3ZhGmzUx3XWhGXSX4a90OVGcTeI7+TDT3Q1tV0tdedGOZbXp09VN/zZQhb/y1sMi0mM7p2m+cfhgtuWsY6Qqyo9E9JKvtf1Vun6elBf2HZP7Z66Wwa0tgLL0QfZ+rXvFWY0Pm0bR9ThdpvWKs8gfbko/2Lopjc/RczvflK5yvmrG7WO+PtT6qy4oztZAt3ZuhHSi6AtgN+C64CRXqTSt43fRpPJDWpq+t1U31HdX/UxaE9NdF5pBdxn+SpcTxdkk8E+eyYcr3d3QdrXUlRftWFabPl3d9G8DVfgrbz0sIj22c5rmG4cPSF+yLWcdI+H4btz3shvR1uNuIEt/1b9+7pHhM3b2uxZn6YPs/RrF2Sopuh6ny7R+cTZPOcdWxXzVFXce8/Vh0fWhaCjO1kC3dm6EdKLpHV4ZaC443eKHJpUf0mLubTW6YXtbdUN9RxqTE9nYiqyfTX9EKAuaQXcZ5ZzuRyjOJtG2taLDdQN15UU7ltWmT1c3/dtAFf7KUg/N/tlXbDTjtlkZedZiS1+W9OD4po8NegVtPe4G8vZXtmtxlj7I3q9RnK2Soutxuky7W5xNWhnpA5q4teabxqLrQ9FQnK2Bbu3cCOlE0zq8KkSjOi92RdOk8kM/2fS9rZp+gQdIY3IiG9m2IL199dU33YijyY8IZUEz6C6jnNP9SDPF2brQtrWiw3UDdeVFO5bVpk9XN/3bQBX+ylIPzf4Z//cRG824bVZGnrXY0pclPfBLU8YGvXRj0oarHncjefsr27U4Sx9k79cGnjjru52JD0XX43SZ+ouzPn1J3nK2ma9vXGji1porf1q0/qoLirM14NO5EdJkiu7wcLHafeik7DgQXajwib+1F3Kkp2zRKMvFrikdv4smXbC6oZ9s+gUewI/JieyQKUsDf65UTQq0dIMftLgG3cjXmHkHClnZZiPdjzRLnI33Jnth7/GwL87TH/ugrWNFh+sG6sqLto/Wpk9XN/3bQBX+ypLn/v2zv9hoxm2zMvKsxZa+LOnR1rsqQF565cakDbOs6r4O+JC3v7Jdi7PUOXu/NvDEWcThs52JD2b+fOtxukz9xVnTP1l8k7ecbdbONz5o4taaK39atP6qC4qzNdCkgQUhRaLt8LSiK86H8+S5WIEqOmDNBaeMeMugSResbugnm+QvF5pBpG+6u8EPWuz+WinDZ20pbGWbjXQ/0ixxNrZ4UlXlxApo61jR4bqFOvKi7aO1vtbVTf82UEXZ++S56PzZrIw8a7GlL0t6tPWuCnzqkjkOzioQVYGrLtV1HfAhb39luxZnqXP2fm1girNmXXLFUzS2uGF563G6TIsRZ6so507bnMWW9M2wGbvCc/rclHGVQR7L4hsbPr6uAoqzNdCkgQUhRZLlAoHfO4muvh1oFR2wGYfNyoi3DKrwl5Zu6Ceb5C8XmkGkb7p9/OC7Or5o0v6KLF7VVsTKNhvpfqSZ4mzSqqzv2jpWdLimYRN0Xth3PFzpghUvVeZF20drfa2rm/5toIqy98lz0fmzmW+effptW/qypEdb76oib12CH3BMPA5uNxauiyrqUlXk7a9s1+Isdc7er1GczZoXH2xxm5YlLeky7R5xdsz87YltdKLP5DZnLhsVWNxP5emrNGWgtSy+seHj6yqgOFsg2sFK0wYWhBSJ9gJRZDgXVXTAmgtOGfGWQZMuWN3QTzbJXy40g0jfdPv4AcfimE43aqoi7a+0lVEX0/0Ixdkk2jpWdLim3Tww20ts+C42V16KRttHa32tq5v+bQDpKftt/9o4bHkuIn/9+5K0+dYRsx5m6bdt6cuSHm29K5qib4z4+qEKqqhLVZG3v7Jdi7PUOXu/5h6H2UimJ4u/zby4jtWG82l7ddb3ouvxheDfsH5l2h3iLMrvgZmrjG3OVqjSbVqW9AFNGWgta9wmPr6uAoqzBYLCRiF3GqzUNbAgpEh8BqrajtG3A62iAzbjsFkZ8ZZBFf7S0g39ZJP85SI9MWieONskH6b9lbYy6mK6H2mmOJt8FK4MUcuFtp6UEQ6/5xGhyiBdT9LmykvRaPtora91ddO/DSA9ydVD+CxjmxJNHLY8u/KnvVFQRR3RlqkNW/qyHK+td0WDdCOtcV8QW5yHrPnw9UMVVFGXqkJbb9J5rkacte31mWVeZcPMi+tYbTiftldnffepx7a57ta9R+W+matl8JS4TMsTZzXkLb8s6TbNFYcLTRloLWvcJlp/1QXF2QLJ2ziydG6ENAXUd9TzPANVV1ux4dOBVtEBm3HYrIx4y6AKf2nphn6ySf5yoRmM+abbxw9N82HaX2kroy6m+5EmirN7+j0K92AJopYLbT2pK1xVID2d9oyrKo3aPlrrQ13dLKYNJFcPZdmmBBP1XcFEffv+4+FkHZ/42/aEnCYOW57b+RH+63SjwPS3zXzriE+7sKUvy/HmqjXf+qClaL/6+kGLts7aqKIuVUXe/sp2Lc5S5+z9mlsUS86nYkv+nsXfZl5cx2rDaX1oo6r6bsOnHuNY/N43190jw2fslLv7jc2KF2djsX7r3qjdtmu7ecsvS7pNc8XhQlMGWssat4nWX3VBcbZA8jaOLJ0bIU1B09G62oB5rO0iBNvquZeeq00WiY8fmoa2D6uCbugnm+QvF5rBmG+6ffzQNB+m/ZW2Mupiuh9pmjgbpQe/41G4svbedaGtJ3WFqwqkBysyIYwnhfLknnFVpVHbR2t9qKubxbeBLOdDXpAHTNSHBxN1l0CqjcOWZ1fYvHXWZq5jtWjTYsOWPtfxprAI22KsWstSfj4U7dcsfvAlfgt8uzpro4q6VBV5+yvbtThLnbP3a9WJYsm8uI418+wK59t3mjcWq3r6xqcea+pDlvLUxxMZBGG023ZtN2/5VVkPNWXQzpI3o33rjdZfdUFxtkDyNo4snRshTUHT0bragOvY5EUI5nPHGJjxZLkTqcXHD01D24dVQTf0k03ylwvNYMw33T5+aJoP0/5KWxl1Md2PNFOcTaYnS1p8Vm8BbT2pK1xVoPw67RlXVRq1fbTWh7q6WXwbyHK+vHlxxWHLsyts3jprM9exWnzahS19ruMRFr/HwuJwy6q1LOXnQ9F+zeIHLTYx22eRQ9F5rpO8/ZXvtc/er0XXWJx/zLwD/YSnpG9jS/7uEqZ8yt7Msyucb9/Z/8ai++kb3/GCiU891tSHuDz7j5nspo8n/7GucOm62C3ibLFPbWn9VRcUZwskb+PI0rkR0hSKvJBozXU+F654NHcitfj4oWlo+7Aq6IZ+skn+cqEZjPmm28cPTfNh2l9pK6Muwg/9V5UcCP3RfwLgH7cmf/YBu98EFfnDefqt3gr+FuVcS1tP6gpXFVW0Zy3aPlrrQ13dLL4NZDlf3ry44rDl2RU2b521metYLT7twpY+1/HpsH79kA9F+zWLH7TgnDhPn5hd7GPxNvNNc1Xk7a9865y9X0O/vVKGz9pyUah0vzlfJ0z5lL2ZZ1c4rQ9t4Nj+NxbdT9+YeQnHCzXN0zT1wXYddpk+nvzHusKl66I+3aa54nChyZ/dIn8jvfFTW3ei3sxaKeeDf3nQ+qsuKM4WSN7GkaVzI6QpFHkh0ZrrfC580qilijiqQtuHVUFV/eT5C2/InsNbZOdrG2XXa5vCzz2Hnw+/70Sd/tKuLNAMxnzT7eOHJtU5kPZX2sqoi/CDuaoEEzdM4PomAP5xa/JnH7D7i7PJcg6fYpivf4pBW0/qClcVVbRnLdo+WutDXd0svg1kOV/evLjisOXZFTZvnbWZ61gtPu3Clj7X8emwFGfbUUUaYZqVnE0jb3/lW+fSb/bvs1ikjMz25vy0MNVO0Mxb9uaxrnA+fWcZfZ2WIn1jqw+267DL9PHkP9YVLl0G3SPOJv2NLW2wtQ22uNGMH020/qoLirMFkrdxZOncCGkKRV5ItOY6n4ssacyLjx+ahrYPq4Kq+skzb5yScWt/Kg+v/KGMXHVL+Dlu7R3B9ydbIdzU6S/EjTg7rSzQDMZ80+3jB18fFv34m20CYVoZdRHxmqtKYEXHrcmffcDuN0E1yzk27VMM2npSV7iqyNKey8ZMi6s+aH2oq5vFt4Es58ubF1cctjy7wuatszZzHavFp13Y0uc6Ph3Wrx/yoWi/ZvGDlirSWOeLIX3QtkmfOmfbWsDcI9ltftddn7I3j3WF8+k7y+jrtBTpG1uZ2MvObvp48h/rCpcuA326TXPF4UKTP7u5/Y0tbsKtbjKurtb6qy4ozhZI3saRpXMjpCkUeSHRmut8LjTx9O1De0y2Q9yJBZ6DJ3LdgbNZ1nTXhbYPq4Kq+skzb5yWSRt+Jo+uuS0UafE5acM9oWjbiTr9pY1bMxjzTbePH3x9iONxXD+ROvhb+7i8iW0CYVoZdVETL8w3bl08UR2BH/v2w0tvs5AlLWY526xd2WvrSZZwyW0kXKu/tOerCk17tl7TbJbhOmfDTIurPmh9WFcbyHI+V15MzNVyrjhseXaFzVK3k+Fs5kq3Fp92YUuf6/h0WIqznSg3jZH/4fc6XgzpQ5b+qtMWQ+2ORdh4PGLbI9ltNqGM4my79Ggp0je2MrGXnd308eQ/1hUuXQb6dJsWx6FFkz+76fztyrMNrb/qguJsgeRtHFk6N1I/0Z3RaGJTxASnWynyQqI11/lcZIkn7z60Pn5oGto+zEbR7aKqfrJbxVmIj+MXHugYt2Yw5ptuHz/4+tA8vu9x+Xw3W2wTCNPKqIuaeGG+ceviQR1J7ocXrZAyt1nIkhaznGzWruy19SRLuNHhNhLI41Z5cMaWcPWXTdX3qZ9Fo2nPsSWvaTbLcp2zYabFVR+0ZVJXG8hyPjMvLiF8y57+q+Vccdjy7Aqbtw3YrOib0q602LClT5+X4sVZ7dhF49ey/GAjle7AUJ7JF0DZzC+Nxfs/C9huavfh52XHqxvCLajwib8121Bl6a+S14Ys1z6Nv9xm68v1/vapn+axrnA+fWcZfZ2WIn1jL1P3ddg0fTz5j3WFS5eBPt2mZb2GaPJnN52/XXm2ofVXXVCcLZC8jSNL50bqB+WM8u23UstjgmOjGwRgTUfragN5O2nX+VxUEQ/i6H+XPbK856sT019Z/YBjimoXVfWTTRdnzclIZBvkhZc3ybgn98ioOe3rmGYw5ptu33rj40Pz+Njy3myxTSBMK6MuttuXLmm+cWvyF1tye4XYkr9nSYurnJLWruy19UQbDn5IbiMxaPJSGTpjpTy/5/W+iUZgptjRLo1VoGnPWvPNi5kWV33IUiaaupml3tnQptuGpr+xrZZzxWHLsyts3jbQzoq6Ke1Kiw1b+vR50YtVWhAHzt1p7KLxa1l+sGGmG4byjM/lMr80Fu//LMTbUI1Y+YNwGyp8areh0rZ7hOu0xZC2jdr85TZbX673t0/9NI91hfPpO8vo67QU6Rt7meqvw/p48h/rCpcug/zjh9i01xBN/uym87crzza0/qoLirMFkrdxZOncSP1U0agRB87dabBYJ5qO1uUbzbE2y+rrKuIJy6rfXfboTvuY4IIRC7Xd8sIE019Z/VBku6iqn2y6OGtORkJb/UMZufL2oN5tC/qF6EaAK27NYMw33XXWG/N4m2U5p20CYZpvXbSteDJX2rnMN25N/rSWJS2+5aStJ9pwrnaR3MPMJna0S2MVaNqz1nzzYqbFVR/yl4ndXPFo0abbhqYe2yaTrjhseXaFzdsGtOY6nw1tWmzY0uc6Ph1W71stRfrVdayNLH6woUmPzfziKN7/WcB4bfKmwTJu3S0yfv2t4efkTYNU4zVtu9f0Q65jNf5ym60v1/vbp36ax7rC+fSdZfR1Wor0jb1M9ddhfTz5j3WFS5dB/vGDzVzxAk3+7Kbzd7u4TbT+qguKswWSt3Fk6dxI/VTRqJvecQBNR+tKt+ZYm2X1QxXxoD2n7rIH7Tr5SDCE2254YYJPvSu6zlbVTzZfnO2fvtDW3S7j1twd3hSgONv/eJtlOWfaX2nzrYtIM9LVt+JJvy+db9ya/GktS1p8y0lbT7ThNO3CZu3SWAV5020z37yYaXHVh/xlYjdXPFq06bahqce2yaQrDlueXWHztgGtuc5nQ5sWG7b0uY5Ph9X7VkuRfnUdayOLH2xo0mMzvziK938Wzpw7I2OXTpCHnhkpDz87Ovwcu3S8nD53uhXCjbbda/oh17Eaf7nN1pfr/e1TP81jXeF8+s4y+jotRfrGXqb667A+nvzHusKlyyD/+MFmrniBK3/JJ05jS/6u9Xe7uE20/qoLirMFkrdxZOncSP1U0ah948D2BzsPnpBt+46Hq7Pwib+L3BbB1dEmzZVu17GdOumsftCk0WZZ4nEN5JKPQ3XLCxPgL81Lcmz41lmTqvpJirP+6fbxg68PzeNtluWcmu0FfOtiOs36CZxv3K7+Ko9lSYtvOWnriTacpl3YrF0aqyBvum3mmxdtH52/TOzmikeLNt02NPXY1p5dcdjy7Aqbtw1ozXU+G9q02LClz3V8Oqzet1oQR56XA9qsLD/Y0KTHZn5xFO//LKC9PDBjg9w5cY0Mnrw2/Lx/xnpV3Np2r+mHXMdq/OU2W1+u9zfizrvFmpluVzifvrOMvk47102XS9pccejKVH8d1seT/9g4nEl6fJt//GAzV/qAPX97Li5iSj55iu/7wuj83S5uE5e/NMdWAcXZAtEWtk/nRuqnikbtGweOx3FlbotgpjG25KAg2yC3cyedxw+2NHayLPH4DOSaRlhvki/JybDi1/R11rIyqaqfpDjrn24fP/j60DzeZq5zmgP77ftPyPPYXmBG++0FfOtiOs36CZxv3Jr+SmtZ0uJTTkBbT7ThNO3CZu3SWAV5020z37xo++j8ZWI3VzxatOm2oanHtvbsisOWZ1fYvG1Aa67z2dCmxYWZPtfx6bzofasFcWjGPRq/ZvGD7Xy+x2vML47i/Z8Fn7arPdbWJk1zHavxl9tsfbne34g7WY+zzKHMdLvCFen/TnnRpCfMc/B7p7luulzSFsdho3OZ6q/D7fKiTWOnY8OXdc3fJ1v2HGuNbV3j2/zjB5u50gfS+Yv8iHQMmRI/ebo0/Lt/enT+bhe3jWRash5bNhRnC8SseK7C9uncSDH4riwtu1Fr65IL3+M1pDtaWH+BVT/I1XXSvn7QWpZ4fAZyVaGt78hLcouGLCt+i65zVfWTFGf90+3jB18fatq465w4Fr9n3V7Aty6m02wbfNrNN25Nf6W1LGnxKSegrSfacJp2YbN2aayCvOm2mW9etH10/jKxmyseLdp029DUY1t7dsVhy7MrbJY20GkFnc1c57OhTUv6Bthx2WK8ZK/d8Wl/632rBWWgGfdoyt6VDxu288XHa9Ckx2Z+aSze/zF46bFmjJq37WqPtbVJ01zHavzlNltfnq0v6b/Fmn4OZabbFa5I/7c73pUeG5p0a9qKXdC09Ve2MtVfh7V5sVnW/HV6UWWWdGvMlT6gaxu6NmAL54pbcw1ql+46oDhbIFV0bqQYUFYoo0532+pq1Nq65ML3eA2ujhZ1OhZY9YNcv87XRToenWWJx2cgVxXwA/Jl1ncx7kWYj7xkSXfRda6qfpLirH+6ffzg60PzeJu5zpk+1tYPpc23LuaNF+Ybt6a/0lqWtPiUE9DWE204TbuwWbs0VkHedNvMNy/aPjp/mdjNFY8WbbptaOqxrT274rDl2RU2SxvotILOZq7z2ciUluD3vhtg6ZfsJY+30d/fet9qyVuPbebygw3b+WwCkUuo1KTHZn5p9PO/bU4VzquC/D4SxDGsw5zMp+1qj7W1SdNcx2r85TZbX+7Tl+jHema6XeGK9H+74830aIVTbf7aWX9B09Zf2cpUfx3W5sVmfvnzS7fGXOkDurahawO2cO18g9/bXYPapbsOKM4WiFnxXIXt07n1EuZF2jUAKQNtWdXVqLXpc+F7vAYzDlsHqr3w+na+LtLx6CxLPD4Duaow/WAfHKQfecmS7uLrXH6hOAvdLM6OWbBTxjxxsO0WIj4Ddi0+fvD1oXm8zVznTB9r64fS5lsX88YL841b019pLU7L+eBfJ3zKCWjriTacpl3YrF0aqyBvum3mmxczLXF9MOtm/jKxmyseLdp023DV4+QK1THzDoTfJduzKw5bnl1hs/ix0wo6m7nOZyNve3SZXrBwjzM1/ZCNvPXYZj4+TFpSIHIJlVrfmuaXRrf/te0H50nOqbLMq3zarvZYW5s0zXWsxl9us/Xlen+n060f65nprsL/7Y531e1ku8hSb1zny2e2Ms1+He6UF5v55a+YdLczV/qArm3o2oAtnI9v2qW7DijOFohZAVyF7dO59RLwF/wUX6RdA5Ay0JZVXY1amz4XvsdrQBz9H53TT0jSfvXrfNvRqfxsliUen4FcVbjqcf/BQfqRlyzp9qlzuCGz4+AJeWHfcdkWTMi27T8hm3fnF4qz4BJng1+iAB0ovZ05xdkh8tDcjTJ81jYZfnELkW1hfUySrp/FtKskPmXvcyxw1e2kuc6ZPtbWD6XNty7mjRfmG7emv9Ia2iba6Obdr4dtFm0XbXjHgXyrvFzlBLT1RBtO0y5s1i6NVZA33TbzzYuZFlfdzF8mdnPFo0Wbbhv2ehxt54R+OLLg/7O2BOWyMjh/+zhseXaFbVLdztseO1lnwSLdV2bph2zkrcc28/Ghy4rybWx+aUz73+UvG7559mm72mNtbdI017HIX6d5kdts7VTvb027d/nVLJcq/N/u+KLrdt7z2c02Xot8jd9R5smbdenj85tf/tzp7l/n8psrfSCdRm16dOF8fNMu3XVAcbZAzArgKmyfzq2X0PrLxvkLb8iu1zbJ9lfXyY5X14efuw9vav3aGW3cdTVqH98A3+M1II740bmsE5K0X3UXO9fqwLS4F9nzezo/JmKzLP7yGchpMfOXZeIBNPXYVgZZ0u1T58K6FBzTt5rCTygGWp+Z4ufYtbfJ4+vvka37DsuO/adk+/6TFy1Zt2Bm/cqSZy02cfaxdbfL2NWDA/8slsGTsY3IMrkTW4jMWmlZPdT57ay+6fYte5++SlO3XedMH2vrh9Lm257zxgvzjVvTX+ktqktoq2GbDdquzyovVzkBbT3Rhkv7wTYpyJbGKsibbpv55kU7ls1fJnZzxaNFm24brraL8/Ttlx+ZJs22PLvCNqluu9Jio7+/fM3WV+r7IRt567HNfHzoMtc5tceb5pfGtP9d/rLhm2eftqs91tYmTXMdi/x1mhe5zdZO9f7WtHuXX81yqcL/7Y73rds28pzPbq4+aGVY1mGZt27UabaTyWKuctH5y9139q9z+c2VPpBOozY9unA+vmmX7jqgOFsgqADJO2bax0yzdG69hNlgsjQOPHIMkWLEih/IIytvlodX/lDGrL5d1u3aJxt3vyKbdr8c2oZdL8vze1+RN4KKnkQbd12N2sc3wPd4DajH/R+d009I0n7VXexcqwNxPpynT9xzrbrQWRZ/2QYcpvm2cTN/D06LJh5a0v62WboMsqTbp85p6kNWH6Z85hKNDPEzEj6HyNAZ6+XeKVtl6NTnI5sW1MMZ6fo1JkhrfIfc1ef7gPRN3jRIxq27RcavvzW0CRt+JI+tvUPumf5c0Obgo9bqoZmrQ8E4KSjjMVF8H69AzjKo0VJk2WdNS7rupM11Tk29s1kR7TlPvDDfuNNivY9VN0DW1hNtuHS/bZsUZEtjFeRNt81882KmxVU385eJ3VzxaNGm20betuuKw5ZnV1jEnWeOUUbdNv0Qb0uA60+7G5j+ZvO33zUtbz22mY8PXeY6p/Z40/zSmPa/y182fPPs03a1x9rapGntju00L3KbrZ3q/Z1Od3Q+nKfTAheUS9n6hc2vruPz1u1q+iFbHxRZssy128lkMVe70PlL13f6mCt9QNOX2NOjC+fjm3bprgOKswWCCpC8Y6Z9zDRL59ZLmA0mS+OwCSqPrh4sd0x8Rm4bv0xun/BcaLc+tiToIJfLyQ4dvyvuuhq1j2+A7/E6Ok/y9Rde3cVO/4IxP8viL9uAw7TYD3n3RDPz5xqAOFeHqvyTLoMsfZNPndPUhyxpidGkxy7O9l+V6h5k9X+c1dXn+3Dm3FkZu3SCDH9mlDz87JjIFo+WEc+MDfyDtGFFBuoZ/LRS7p26WYZO3dISlbeEf+P7vnalH9RoKbLs42O1aOq2Kz2aemezPHUxSd54YVniNleP27YL8bPqBsiuetIpHle4dL+tm6S0S2MV5E23zeK85EU7ls1fJnZzxaNFm24beduuKw5bnl1hEXeeOUYZdTvth8g6b0vgazZ/+13TtPXBleekFeFD01zn1B5vml8a/cZmvnn2abvaY9PtJ20+x7rN1k71/k7HjfNlWOBSsn5h843r+Lx1O7Zy+yHteC3/tdllrnah85eu7/QxV/qApi+xp0cXzsc37dJdBxRnCwQdT/KOmUtI8uncegmzwWRpHC5BJbmSrJ1vtXG7GnW8Uq7dHUYffHwDfI83yTvJ1194dRe7si7kpmXxl23AYZrvnmiu/JkDEOfqUJV/0mWQpW/yqXOa+tAuLen6qd9ywFyZaluVahsIxGnE7/HjrK4+34fwujJjg9w5cY0Mnrw2YWtaaetv8Y2MpPUPox/UaPEt++SKjdHB52MLDoQrfuOyRLniZZEuOtVtZ9kr6p3NsrQLG3njhWVtkzh/3xMF6e1C/Ky6AbJ5vDYeV7h0v21r49nSWAV5020z202+LNcl7Vg2f5nYzRWPFm26baTrsV+fYctzu7B55hhl1G1Ney7HbP72u6Zp64Mmz2X40HXOvGXgl8a0/13+suGbZ5+2qz023X7S5nOs22ztVO9vV9zJsWC7PqNs/cKWPtfxeet2NaYdr+W/Nrssbhc2OvtL13f6mKvdAk1fYk+PLpwrbk1dapfuOqA4WyDaTsunc+slzAaTpXHUK85WsVouv2+A7/EmOB/Ok3WSr/W/vfP1OZ+fZfGXbcCRtuhCkndPNG3+XOnWHZ8ugyx9kxlHFh9q6kO7tOB4HNdXP9N3yuP0pHlDxi59XIY/3VqZ6liVag4EfP2lRVe/sph+UKPFt+yTKzYeCvvVoH+d2VeWw4JyfSQ45/O7+68Uh2keV3OlR1PvbOZbznnjhfm0ySzx6Ky6AbJ5vDYeV7h0u7K18WxprIK86W5nyZt8Wa5LZlpcdTN/mdjNFY8Wbbpt5G1TrjhsedaG1Z+z+Lqtac/lmM3fftc0rV81eS7Dh65z5i0DvzSm/e/ylw3fPPu03fztJ20+x7rN1k71/i4y3b7hbNjS5zo+b92uxrTjKP9rs2mupyY142B7uotNY7u+RdOX2NOjC+eKW1OX2qW7DijOFkgVnVsvYTaYLI2jPnE26iRw7jJXyyFezf4/Lnx8a+UC7sodSPmhf2eZNq3/iz+fn2Xxl23AkTb9hcSGNn/xOW10Pj5dBln7prx1TlMf2qVF45+Lg5rdx8LVYbFhBfjQaRtkUL+VqeaqVN2AIau/NOjqVxbzq4s2TP9nOR/y13+PNvc+XeZKcZjmcTVXejT1zma+5Zw3XliWuH3i0Vl1A2RtHXOFS9P5RXk2a5fGKkj3B7p0ay1L/rRjWW3Zafs6VzxatOm2kbdNueKw5VkbVn/O4uu2pj2XYzZ/+13TtH7V5LkMH7rOmbcMsqYxORfB3qU4R9L/Ln/ZaJfm+GnEdnMen7abv/2kzedYt9naabq+V5Fu33A2bOlzHZ+3bldj2nFUsdfmpJljYc042J7u6sYP6TLVpsevz9fUpXbprgOKswVSdOcWPqp74IS8sLclJASf2sfNugGzwWRpHHWLs8lOwhWHD4h39Lzt8uCMLTJ81tbwM+vqXE3+UnVsX/D//Udl+ysbZfur6y7alpfWy7gn98ioOXFnprs4af1f/Pn8zOUvG7YBR9r0FxIb2vy5BMi8d1Vd/k7XG/02AjZ821mW8k8OaLCKeZjqMW/dgCFO44Wcewvb0NWvLOZXF22Y/s9yvnT+bL72M1d6NPXOZu3qooa88cKyxp03Hp1VN0DW1jEznPumzOvGtjxRXnBM/PKU2OL0tYu3KspuL1nyZ6bFVTe1Zaft67K2ARNtum0gL53EKpu54rDlWRtWf05dHclS9pr2XI7Z+jB9P2RD61dNnovyYbL/cQmVecsgaxqTc5Hhs14I9zDFXqax/13+soHz9W8/LQvKLXwiEfujtpnzaMvKRv72kzafY91ma6fucWaZ6fYNZ8OWPtfxrnpi1uV6TDuOKvba7G+6vtPH2vUt6f5Kmx6/Pt/VTybrlauPrQuKswVSdOeGCjUqqEDxo7r4HKV83KwbMBtMu0Zt0uviLOqIZv8fm0gG0wplZh0bPmNvODB6ZPnt8sjqH8ojK28OP0euvF1Gz98mo+fGF0dbZ5k2rf+LP5+fufxlwzbgSFt0IcG5O7011UbW/PUXICOzhetv+rqdqjeWOLL4UFMf2rWz/OWvq3dx+SEsjnEdG+8tvGn3633t0fOmmq5+ZTH9oEaL6f8s50vnz+ZrP3OlR1PvbNauLmrIGy/MFbfmhkmWeHTmP0BOmutYoK1jrniS/ZT9pgzy0np5SihAQIjANhsvBMf3natdGqug7PaSJX9mWlx1U1t22r7OFY8WbbptIC+dxCqbueKw5VkbVn9OXR3JUvaa9lyO2fowfT9kQ+tXTZ6z+tBHqMxbBll90//Jlsgiv7evrzbS7aevDQ0JzhWf3zXn0ZaVDe2xZjib+RzrNls7Tdf3KtKdNZxmQYItfa54bPXEvBa3s37tqWW2cPlMO44q9trsb7q+08fa9S3p/s52Y1PXBmzhXHHb+8nW9pStuuXqY+uC4myB+HZuts5JM6DtVnzyNxDEWW0dsYlksCi9kanzB/E1uCCOW323jAt8Ct+Gn2vuDveFpDibxjbgSBsuJP0n/lkuBkXnz276uq1JTxYfauqDKy0gv3909S4qP/2Awdxb2Oemmq5+ZTH9oEaL6f8s50vnz+ZrP3OlR1PvbNauLmrIGy+sXZvsdMMkSzw609clTRt1HQu0dUwTTzs/JAUI2xYb7dJYBWW3lyz5M9PSrm5qyk7b17ni0aJNtw0c20msspkrDluetWH159TVkSxlr2tnZZj7upu3nWr96tuHmeB8PkJl3jLw8Y3NXP6ygfPZ2g9Mc05tWdnQHuuTZ82xbrO103R9ryLd2nBZFiTY0tcuHu12V2nrL7zBsgi7nU07jir22uxvur7Tx9r1Len+Lurr+t/Y1LUBWzhX3Ol+MjofzlPm9pQ+UJwtkLydmyucWaGyXFC7AZ/8UZyNSKfPbur8VSjOFvloYDs/JO+cxmaGMc3lLxu2AYfLkgPRLBeDtL90+chm+rqtqXdZfJg+X7Z2pkmP3XT1GL8hDMLiGPex+gGDliz1S2fFp9H0f5bzpfNn87WfudKjqXc2a1cXNeSNF+bTJrPEozOfAXLaXMcCbR1DuM59Zf523y6NVVB2e8mSv7zjFFcc2r7OFY8WbbptaNNomisO2/m0YfXn1NWRrHW7c39ThhV/3dX61bcPM0G8PkKlJj028/GNzVzps6E5H8x1Tm1Z2dAe65Nnbf7sZmun6fpeRbr1cURp7rcgYVr0Usk05j7v2ePp1IfF/sIxsfCWTdjVWP7xQ72m6zt9rF3fgjLtfGNT1wZs4Vxxp/tJfZuqC4qzBZK3c3OF0w5ouxWf/FGcjUinz27q/FUozqZXDOR/NNDth/gOahzPFucd1OREHhN77ZYD6UGEzlx5sZH2lzsf+U1ftzX1zlXnXPi0M0167Karx/gNYRAWx7iP1Q8YtOStX24rPo2m/7OdL9+LmbKYKz3peuPXr2nJGy/Mp01miUdnPgPktLmOBdo6hnCd+8r87b5dGqsg3R9EaUTa2u2Vq7Us+St6LKvt61zxaNGm20be/tgVh+182rD6c+r6VFe5YAXc9gMnZOvevn2bN+/W7GNfhtnarl871frVtw8z0dalOD22R8c79/lpKzqNLn/ZyJrnvG3AhvbYLHlOl0lagNSbrZ2m63sR6c7r13Qc6TTH+7yjj7i4mjawTbvMfd794rGbrn/ws/zjh3qtfN+061s09dOeHr8+P91v69tUXVCcLZC8nZsrnHZA26345K+J4myZLwHS5sNl6vxVJM4if0U+Gmj3Q5RGHNf5Dmp/ERcTe+2WA2ZZac2VFxtpfxV9Jximv2Bp6p2rzukmevq0AG07SJuuHuM3hOnvb9ux+gGDlrz1y21RGpG2PPsf2zD9n6Xs0wN2m6/9zJWedL3R1YcsbddG3nhhPm0ySzw68xkgp811LHDVsTQXQv/c2bavzN/u26WxCtL9AdIYb5nTd6Mz7827LPkz06Ktm644tH2dKx4t2nTbyNsfu+KwnU8bVn9Od5+aFPNd1wGUX+ctU6qy4q+7Wr/69mEm2rp08dHx4FoZXzft4yadFZ1Gl79saPPsOqe2rGxoj9Wk0VUmNgFSb7Z2mq7vPunWHquPw923JPsK18t3i4inv+n6h9iS/V9syd/tln/8UKZ1zks23+Sxdn2Lpn7a06NLtyvudL+tb1N10VPi7NNPPy0TJ04MbdasWfLqq6+2fqmGvJ2bK5x2QNut+OSvSeKs6yJtGgSJ7ft1LwbKW0dcps5fSeJsUXeXs/lBeyGKwuH3WMTNsuWA7oKTNldebKTjKOOir79gaepduzqXZ2/Mdv7StoO06epxu3rT/1j9gEFL3vrlNqSxv5iT5WaEDdP/+rJ3vZip2LrdLj39642uPmRpuzbyxgvzaZNZ4tGZvr5r0uc6FpjH61fnaNuuzYpvz764+oNIiI4t/827LPkz06Ktm644tH2dKx4t2nTb0KbRNFcctvNpw+rPGdVj+L7f6uqgbmhuSuv6lqqs+Ouu1q/wQ6ctU3zidVuUv+Sj4/Zxk87iNGrQpNHlLxvaPLvOqS0rG9pjdWm0lYldgNRbuh7b6rtPurXH6uOwpdlm9mtuNfG4jtU/Wdnf8o8fyjNNXrL4Jp+16/+ytKv+6dGl2xV3+vqVPp+rHtZFT4izp06dkrlz58o3v/lNueOOO0L76le/KkOGDJGXXnqpFap88nZurnDaAW234pO/JomzcSdhGzglLcuLgfLWEZfF+bPR7/iCxdmi7y5n84O7rPB73yQlvd+tKx4bugtO2vziKPaCGpn+gqWpd3Gd69ymbJbt4qltB2nT1WO7v931KxnO5QcteetXJ0uKOVluRtgw/a8ve50Pfc0vPWnL0nZt5I0XFsed7xFXfTw609d3TRt1HQtcx/e/zmrFfq0fim/Pvuj6g/xtKEv+8o5TXHFo+zpXPFq06baRtz92xWE7nzas/pyoD+bq6q0ybNbzpb54qhzTXTPKqsedtkzxiddt+dtzbP3F5H3y2IID/W5suRaPaNLo8pcNbZ5d59SWlQ3tsbo02srE9/qqO2ec7jyLXqJj1wTl3DqkxYXg72Gz1l48No6js2+0ddPumzieznnxicftV/weL8rR39TUlrM2zX2WbKd97dUets+0edH6Jpsl09ruKbxi21U6nKvvTV+/0udz1fe66Hpx9sKFC/Lcc8/Jl7/8ZVmyZEnrWwkzdPnll8sjjzwiZ8+ebX1bLnk7flc47YC2awnGAOMXHsiVvyaKs/07k7TFcWjIW0dc5lpllHosqmBxNvZNUXeXYz/ohAlXWaUnKfg7ud+ty982dBectGWJI/9AJYvpL1iaehfX985tymb6tABtO0hbtnrc39+u+qUbMGjJW7+ymMu35jYErgmc6X992bt9iN+L2EMT5peetLWrixryxgtz3fDSPeKqj0dn+vquaaPxsS46Hd+uPiXTqPdD8e3ZhradAV1/YMuzzrLkr+ixrLav821/2nTbyNsfu+KwnU8bNss5YbEIm7Tk767zadpudaZr42XUY4TrtL1UHK8GVzmlLX97jsxYVTe79Tmz7+kl1+IRTRpd/rKhzXO7MtCUlQ3tsbo0+lxXXBadE+dqt3jEZ9HL4Mkr5L6ZK2TLyytk5+EVsuPwyvBzy8srw+/xO8LpfaOtm3bf6PPiE4/Or35x2Ex7vtiKXMlri1sbLovptwQstl2lw7n6fM1421Xf66LrxdmTJ0+GK2UHDRokZ86caX0bZQzC7LXXXiv79u1rfVsueTt+VzjtgLYbOH/hDdnx6gZ54ZXVsu2VtbLt1TXy/IvrZNyTe2TUnKiRZ8lfN4qzFwXSXUeDyRcmYMdlyx5Mwo6nJmF560gn61th1Gf9wpQkzvb3jfbYtMUX8o27jlz0IWzz7qMWYcIdjzlBgSV/d/nbhu6CkzZXHOFEPagTqBtx/vIPVLJY2l8+9U7fpmymTwvI2g76TFsXix8waMlbv7JYu3JObkPgmsCZ/teXvcuHK8NVXdEANRqkDp+9NQiftXwj80tP2trVRQ15440sqmP5HnHNEo/G9PU9nee02a6Rsdn7eNNc9SnvNcidPxvbD/T1265ruw34RtPOgK4/sOU5suTNjtiSv7vKz4Z9nJJelaW9Ea/t63zbnz3duvPl7Y9dcdjOpw2b5Zwac51P03arM10b96/HGr+m4/UZ57vN3Z47W+QvnKfdqjqfNunylw1tnl3n1JaVDe2xujTaykR7XXEZzmmOfaIV7snFI3HcuRa9TAnOM22p3L/wEbl/0bDAHoo+g7/xffh7EE7vG23ddPlGmxd3PP2vZy7RVe/X/HkxTXs+mK6d2s2WHlvc7nD4vU+4dpst3mSa2z2FV2y7SoeL+zAbncbbrvpeF10vzr744oty3XXXyfTp08PMxGBF7eLFi+XSSy/tt6K2THBNu3f6arnt8WXy00nLw8+fTV8lZ4wLsjbcG8Gfjy44IA/N3CsPz9kXfj46/4C80Xms0TjOyVkZvebH8uCKG2X4yu/K8FXfkYdW3CIjntguD88+kDl/bwTnm7BhkIxcfXN43jFrb5FRq26Xu6YskTsmrgz9WoRvzXAPz9kvI2bvkbsmI46o/PCJv/E9fo/C2W3E7H1y//Q9cv+0yO6dsivI/z45ZzS5vHXE21AWc7fL6FU/ldGBT+Hb8HP1T+XhRFnZ/WAzm2+0x6btziD8ncFx903dFfhv70U/wqfwbb+8eMTj8rcNs6y05oojmAeF6UfdiPK3N8wv8o38R8fr65ze0v7yqXf6NmUzfVpA/nZQdD1Oh3P5QUve+pXFtOWsLVNtuHb+v2Pi0oQ9F343Ytbu8JjoWL0VkZ6ktauLGvLGG5lP288Sj8b09T2dZ7uZ18j2fbxpujap90P62BGz9sqoJ/bLuh3HZNPu4xcNfw8Pfhs6dXeYXte13Ya2/QBdf2CvIyNmB9eSGVvkvunPB9b6DP7G93GYdnGbmGm5/fHlMmTacll/aJk8/0pgLy8PPze8GEww5wflN6t9HNq+zrf9mfFkOV/e/tgVh+182rBZzqkx1/m0bbca07Vxn3qs96urneUb57vNHo/O/PylSaPLXza0eXadU1tWNrTH6tJoK5Nirq/9xz6R9Q+TP+47W593PL5G7piQsODv5O9632jrpit92rzY40lf07bI0Ombg3ysSBwbWT6/2kxbztrzwfR5Tpv2WHs4+Ao+i/1nt/RYwXY+V70BxbardLh2Y7NR84JzBL93SjfF2YLYvHmzXHXVVbJw4cJQkE2ydu3aUJydN29e6jdfcL7XX39dDh8+fNFefuU1mfHsBpm0aK1Mfmpt+Dn92fXB96/mCvfKq6/JgmW7ZM7iHTJ3yc7wE3+/EhyfDNcN9sprL8vCTVNk3obxMn/D4zJ/44Tgc7LMfe6FIG+7MucvOt/Ufuebt36STHl6tUxetD70axG+NcNFtiOIpy8OGP7G931hdOaKN28d8begLIIymb9+cquM7GUVWdoPNrP7RneszbL5Ol88Ln/bzCwrrWUr0+LqXHvrH49PvXPVbX2d1aUl2zltpqsjdn93LheXH7SWt35lMW05a8tUGy4yH//rrOj0tKuLGvPxA8zHF1ni0ZiZlmy+LsM6t0lXOJuZxz7R+pz+1HaZljD83XfubO1e235g2v4gnWdcu3eEv01atDqwNeEn/o7CZR+HpdMS+PPpVTJzzaMya+1Imbl2VGDB55qx4fjhiQ5xaPPm2/7MeLKcL29/7IrDdj5t2Czn1JjrfNW1Xa11buM+9TiLX9PtLG2+9R2micdt+f2lSaPLXzbT5tl1Tm1Z2Ux7rDaN9jIp9vrqsrLjzuIbe1psZk+fNi/pcPZrGj6Tx2Ux37yYpj8fTJNnl2mPtac76Tu7pccKtvO56o2r7thMm24zXKexWfx7ZP3PN3HhGpmxeIOcOUdxthBWrFghX/jCF2TBggUpAXb16tWhOGv7zRc4bvvWnbJl0wuydfO2i/bCls2yLbDkZ97vtm15XnZv25EyfJ88phsM6bXlxbRdgSX9afNru/NFfusfzvx/FMb07U7Z9cJ22bBhg6xfv/6i4W98j9+T4ZPnjc+Z/N1lyN8LWzbJ1uc3Jiz4e3P/emTmORlf8jtXHanKkulyGcLkPdZmrvO5LE88yWPi/8efZjmZZaU1Vxzudt8XPg5rC2czW73D3/jeDGtLV/L/+MxS75L9VfZj0/Hb/A+z5UVryXhchjCaY93h+vsBn7Z82Cx5TBmWPHcyjbaycvXR9rqkK/tk/C5DGNuxWcxaBok20dc2+sdtWjK9mrQnDeF9/ABDONvxWsua5nZmS0uWOlKGmflz+UvjB9exWkvWOZvhN1t9cPkQFh9nnitprnSbx7nDdU63+X982s63a9v24Hdz3BO1s+Sx5vlcliWsabZjtefThrOZ7VjX+bRh48+8dcQ0Vxyu/qpOM/OGv+3h8tVjzXfx/23xmuZqz+b5XKaNx2VmHK7zJf2VPMY8PmlFh4PZwmq/s5n2WNt3LsPvdh/awxdpZcedPE/8f9t38f9tabFZ8rhOx5thteF8zBWHzTTxZjkfzDynT3pcx5rhtKY5X/x/W18HS4ZpZ+ZYIR4vdArnmtfarF86nt8k21/Y0hj9s+vF2Y0bN8oVV1xR+crZc+fPybItT8ozG2fLs5vmBp9z5LnN8+XAwf3hVguxHTh4UBYu3yhPPLde5i/dEH7i7/3B9+3CzQts/rJ18uzGebJ405wwjvAz+Bvfh793jUV5mr9kq8xb8kLLtsn857YE+Zkf5C3Kn83seY7O9/SKbfLMyh2BbQ/+v10Wr9oR+PFQP79qfesuvwPh9/g9Szib+cfROR/+FpwnKBOUDcrIVVauNNpMmz+taXwN848nf73RWpF102Xa493h8tW78LcgDMKGx7Q7duNceXLdVFmwbkpo89dNlkUbZnRMs6+58mwzvb/6h8vkB8OypM/XvPoXo/yeXD9Znlw7LTh+bXCejZnrts18yt5WBsgn8mtei7Vm+ktrvn6A5fVFGfWp6DbpY678aduuzfLmz1bnbJalnfmk23WsGU6bblf7wRhs8eod4Zis3djMbD9Z22Pe9udOd+fzZU2jaVnyrA3rU7dtZsabpX5WYdXV43z+11rWcio6Hpe/nliyWeYu3hp8bgk+n5cFS7fK/gOd63sZ7efAgUNh/EhHu/T4xK0tZ5sV3fayWBVxF9kG2qVPm5dq8uyXF9M054O5zumTnqL9pT2fLc2+cWvN6i/F/PLQoUPy0ksv9dsetU66XpzduXOnXH311TJ79uyUALts2TL54he/KM8880zh4ixeSDV+/V0X9zzF54QNd8kb0vdSMpDcYwN7ubj24zDDYd9U7J+KfVSxn6ptX1WE6wa7Y+IyGTx1lTy17hVZvPFIYIdl8YbX5ekNh+ThlT+SYStb+9AG9tDK7wV5/VG016kzz+m9RtrtL2X69qc4z5TFMnz5TfLQqu+E8WIvXMR7zig/c29bVzmb4WzmOtbcj9eVFk0d8bVRwXnGrr1Tnt4YTLCCMkqW1dg1d4a/I5wrLza0PtSi8TXMNx6Nv+uMw9cP2nLJW+9sbdd27Kigro9dd5ss3jNNlu6dGdqSvdNl5f4n5IIEkSfQ5llrrjzb0PrLDKf1g82ypM+XvOVsK7+l+2bIs7tmB/3+Mrnj8RWZ67YNn7K3lQHy6dobS4PpL635+gHk9UUZ9anoNuljrvxp266NvPmz1TmbadsZzCfdrmPN8Uc4JgrGRhgjhWMlS5phrvaj3T/XbD9Z22Pe9ueKR3O+rGk0yZJnbVifum3DjLdd/cR4PR67h3XHGL+3M/NY7fGu/Jl+0LY/l1/z+l9rWcup6HjS/gr8vvo2GTp/kvzsiWly77ypcvfcyTJ84czAF501gTLaz7nz5+WhhbPCdLRLjy1u7COZ3Ff1J4+tlrunrg/m7vnK2UbRbS8LVcRdZBtolz5tXqrIsysvyf7KNUe3ofENTJtnm2mPdYXToj2fLc2+cWsx484yv2wShYqzSQH0xIkTsm7dunBrgSNHjrS+LR6o3ddff73ce++9/dKNtIwbN06uvPJK2bFjR+vb4oA4O2nDz+TRNbeFb7TH56QN9wTfn2qFiMj7dsghU1bJPdOfk7GrB8tjrbfm4xN/43v8Hr2xrpk2ePJaGTwpsODzzuACef+MDUEzMBvCeVl74ClZse8JWblvfmjL9s6V8esGydi1d7TJs/stfZq3Gw+eslLunbFclu5eIKv2zwvjXbFvnqw5sCiYQJxtHRWhLWcznM1cx75x/lwQN/zQPi2aOuJrcRqDHEWRXuSsyg82tD7UovE1zDcejb/rjMPXD9pyyVvvbG3Xnb+ftWJrjzbPWnPl2YbWX2Y4rR9sliV9vuQt5yiN6fK7EHTFw2atLaz9+JS9rQyQLp+3s5r+0pqvH0BeX2SNR4M+LXfIyFW3yCMrb75oI1fdHH5vD5/dXPnTtl0beX1tq3M207YzWLZ0nwqPGbHiB6Gv8Tlu7e3B9ydbISLM8QfGRBgbDQ3GSBgr2dIMc7Uf883+2rfAZ22PedufKx7N+bKm0SRLnrVhfeq2DcR7/4yN4bgd4/dBE9fLkKkr+9VPjM8xTsd4PR67w8zxu81cx2qPd+XP9EO79mfOT+4L5ied6oPb//3bmbZfy1pOeftZV7t3nW/8+ltl/IbAgs9x62+RKZvuUqWxjPaDNE7eNChMR7v0pOMO+q1py+TBBdNl2JNTApsq98+fLCOfniWnz/Wf22jL2UbRbS8LVcRdZBtolz5tXqrIsxmHrb9yzdFtmOdzmTbPNtMe6wqnRXs+W5p949ZiT6NuftkkChFnDxw4IJMnT5b58+eHJzx27JiMGDFCLr/88nBbgaFDh4bLhsvg3LlzMnbsWLnssstk06ZNrW9F9u7dK1/96lfDdJw+fbr1bXFoK6m2czPD2Qbs2sF+1TZkyrKLNnjK8mAgt1R1UXQxacO9F/1qz7OfOBuVwZqgrrYCtAHliXR0muDYOiPTXHVEi6aO+Jorjdr6bsPnWBsaX8N849H4u8448Dd+Tw6IsgyK8vZh2npna7u+PtSWvdZ84nYda4bT+sFmWdLnS95ydqWx6PbjU/a2MkC6skwUTZC/pIgRT/Zx7nbm6weQ1xdZ49GgSQsmOBMcYg6+byfGZDFX/rRt10ZeX9vqnM207QyWJd3am742cGPlgQ5129V+KM66yZJnbVifum3j9LmzMurp2eG4HeP3BxdMk2ELJ8vYNXcF9TNqp1Ec9glvcvxus3bHAt3xndu4vf0VL9qZ7Uzbr7ny4SJvP+tq95rzZUljGe1HW7fNuOM+9TH4Y+OPMgm7WdJYdNvLQhVxF9kG2qVPm5cq8myPI7+4Z57PZa68aI7XHusKp0V7PluafePWUnSe68JbnD179qyMHj1aPvKRj8ioUaPkzJkz4RYDH/7wh+XP//zP5X3ve5986EMfkpEjR4a/lQFWz95+++3hClqslh0/frzcdNNNctddd8nLL7/cClUs2gqg7dxcF5fkgF072K/WVoaD+Admbgrt/hnPy4Oz1wQXxZ/K+A4XRRumX+15LkKc1V18tRMcW2dkmm8noakjvuZKo0+HV3RnqfE1zDce+PuBmavkrklLA18vCyanQd2btrifv4uIo1OZuuKwDYiyDIq05ZK33tnabpb82dCWvdZ84nYda4bT+sFmWdLnS95ydqXRp27b8Cl7WxkgXVkmiiamiIHJPib9mPyHIkAQh818/QDy+iJrPBo0aYnizSfmZDFX/rRt10ZeX9vqnM207QyWJd0+aOq2q/1QnHWTJc/asD512wbONyWxWvHiKkpFPdT3Bfb0+RxvHmtrf3FbK1u0A3lFZhd63+iEJN+yMimj/ZhpdKXHjDvLNdannLXpK4Mq4i6yDbRLnzYvVeS56DhwHM5T1CIam2mP9c9LvnIqIm4tRee5LrzFWayS/fa3vx2ukD148GC4ncGNN94on/jEJ+S2224LV81+5jOfCfeFfeWVV1pHFc9rr70mw4YNkzvvvDM0/P/w4cOtX4tHWwG0nZv94rJEHlnxk6AR/7DVmIPPFbfK3cH38WCjXotEUgzAx8w7ENh+GfPEQRkzf6eMW323jMsx8TT9ap/gVCfOarF1RqZl8YMNex3RTeq05kqjT4dXdGep8TXMNx74+5Entsh901s3H3DjYdbawN9DOg74tGjKNE8cmkGRtlzy1jtb2/XNn7bstZYt7nyr6LV+sFmW9PmSt5xdaSy6bvuUva0MkC6f6wDSkxQxMNnHpD8Zh818/QDy+iJrPBo0aXHF61OmNtPG4wpnI28abXXOZrb64LIs6fYBee5Ut13th+Ksmyx51ob1qds2NPXdFYfPsaDIuG3tL0vf61M/ff1gw35O3RYGNopOYxntx0yjKz1m3HWVcxZ/+VJF3FX5Rhu2ijwXHUfRi2hspj3WNy95y6mIuLUUnee68BZnjx49Kt/85jfDF29hb9fly5fLZz/72XCbAYixp06dkmuuuUY+97nPhdsf9AraCoDOLbn6Dp/3z1yZ6tzMThB7fWHPr+S+qNq9wKqztEg6eu5+GT1veyXi7LAZO2X4zD2B7ZYHp+0K0rGX4uxFS+/vpzGt4ORTpr5+0Pga5h1PMMmcsOhgUK/2FXLjwYamTLPGofW3Nly2etdntrbrmz9t2WstS9x5V9Fr/WCzLOnzJW85u9JYdN32KXtbGSBdPtcBTTnbzNcPIK8vssajQZMWV7w+ZWozbTyucDbyptGnPrgsS7p9MPOcpf1QnHWTJc/asD5124a9vvvsY6oXEIuM21Zns/S9PvXTno/+5orXhXnOLFsY2Cg6jWW0HzONrvSYcddVzln85UsVcVflG23YKvJcZZnmWURjM+2xrnBa8pZTEXFrqbL8ysRbnMV+rkOGDJFPfvKT4UrZG264QT72sY+FK2axHywE2iuuuCJ8MddLL73UOqr70VYAdG7J1Xf4fGTu8+H3SeydYHpfVPMlK/VaPeLskCnLZeiMVbJk4yuy/PkjgR2WZZtfk9VbjwR1N/2GTZ8LjBZbZ2RaFj/YMPNhG4DA4kHb8r1PyKr9EPf1hsEdXtLWSXDyKVNfP2h8DfOOx5hk+tZtG5oyzRqH1t/acNp6Z5q97frlT1v2WssStxYzjVo/2KyM9LnQl7Nuslx03fYpe1sZIF0+1wFNOdvM1w8gry+yxqNBkxZXvNnykb7hWPT+2jby+tqnPrgsS7p9MPOcpf1QnHWTJc/asD5124Z5Ptt4UjtOzHIsKDJuW53N0vf61E8zLTZzxevCPGd0fLl7YWZJYxntx57nzmVVXTnrnqYqA61vfCiyDbRLnzZsFXmuIg6QN8820x7rCqfFJ82+cWspOs914S3O4gRLliwJV86+613vkj/5kz8JV8ru2rUrPM9jjz0mH/zgB+UnP/lJuOVBr6CupMFAdfS8/TJs+h55aObe8BMij22gevHlIpP0bxCt1+oRZ+MLxAUxlGsHPhcYLbbOKMuKAQ1mPmwDkD5/5x+02fDp8IruLO2+Tpt3PBWJs8l2b3szctY4tP7WhtPWO9NsbTfLoNmGtuy1liVuLWYatX6wWRnpc6Ep5yyTZc35qip7Wxn4Xgc05WwzXz+AvL7IGo8GnAvnjieo2UTTzsfCXDcc8Te+x+/t4+nvryx+yOtrn/rgsizp9kFTt13tp4ni7MWXmnmOrbOm0SRLnrVhfeq2Dfv58u1jmuVYUGTctjqbpe/1qZ9mWmzmiteF3TfFlbPNssRRRvvR5tmMO2s5a+beNvA01doDT4djoHZjoTIouj7YKLINtEufNmwVea4iDpA3zzbTHusKp8Unzb5xayk6z3XhLc6CCxcuyIIFC+Tee++VBx98UJYtWxZ+j5WzkyZNClfRrlmzJgzXK2grwBvnL8jqF46EKzvbrfCMXsAwS+5fEL2AAZ+jnp7Z8Q2i9Vq94qz2Au9zgdFipjvrigENmgFIVn9r8enwiu4szfO5zDueKsRZo90/+OQ0Gb5wkuXNyPo4EA7Hdbqbry0Xbb0zb0bY9sjOMmi2oS37yPKvtPPBTKOtD3P7sL+VkT4XmnKO0qObLOvPV0bZ9zdbGfheBzTlbDNfP4C8vsgajwZzggrTiqaaY/uOt9e7IvfXtpHX1z71wWVZ0u2Dpm672k+zxNno7fzDFkyTYQtbb+f3GFtnTaNJljxrw/rUbRtFtpWsaSkybludzdL3+tRPMy02y5I34Otbk6LTWEb70ebZjDtTOSvn3k2j6Ppgo8g20C592rBV5LmKOEDePNtMe6wrnBafNPvGraXoPNdFIeLsQAQFjYLvJIBoQYVKvoBB+wbReo3ibEy6Pnw/+PuO1q/FoBmAZPW3Fp8OL+0b/7Zidvw28/VDFeKs2e7xZuTHgk+IiLGgmNVf2rv52nLR1Dv7yrb5smz3k/32yM4yaLahLXt7evSikQ+aPszVdk1B2betZEFTzln8VfT5tGVvM1sZ+F4HNOVsM18/gLy+yBqPD9o3NdtIHtvueNMPvuFsIAyOiftJmG11r2k+9cFlWdLtg6Zuu9oPrpujgusl3gPQ7n0AvuMy83ibxb7N83Z+m2VNo0mWPGvD+tRtG35txS8tRcZtq7O2tuaKw6d+mmmxWZa8AV/fmhSdxjLajzbPZtxZyhlxaObeTaPo+mDDrw3o533avFSR5yriAHnzbDPtsa5wWnzS7Bu3lqLzXBeFibOHDh2SRYsWyezZs/vZ3LlzZc6cOfLkk0/21LYGRT/OoK1QmgtgdZZ4MdeMPYHtluHT98rwWS8MOHG2isdbNAOQsjojnw6v7LYS2R3ySELQjAcDY31E4IrE2WRebKJiGXUJaMtFP/BNr2wz98jOMmi2YS/7tLnSA3xEIw2aPszmhyrL3oa+nHX+Kvp82rK3ma0MkC6f64CmnG3m6weQ1xdZ48mLmb4s8dry5jpeG49Pesx+Embe5LGZT32IrPhrmhbTX1naj/ppMc9xmXm8zbK0Nc35sqbRJEueEVbzMmGfum3D53wIgzaRFGSy1Fe/uDvXWZ/6kKXszbTYLEveQNnlbLMscZTRfrR5NuPOUs5F+7Uqqki3TxvIMu/T5gV/+/QvGqqqD/o89w9nM+2xrnBafNLsG7eWovNcF4WIs/v37w9fBvahD31I3vOe98i73/1ueec733nR3vGOd8iHP/zhMByxo61QmgtgVRa/mOu5Ta/IiuePBHY4/Fz6/IsyYe09YaeZtXGYfsgyKXDhc4FpEshHp/1Jy+qMmtThmWmJRa1oEPDkRcPba9cdfDq3sFWHOBudT/fYeFX4DHx9jrVh+stlrnNWUY/NOGx9mNsP9ZV90WVVV9nbzFYGvtcBTTnbzNcPIK8vssaTF592Zsub63htPD7pcWGu7jXNpz6UdU3TYvqrjPZj9g9Zz2ceb7MsbU1zvirzjLAjUy8T3hJ+n6Touu1zPggy6w4+E9bTPPXVJ25NnfWpD1nK3kyLzbLkDZRdzjbLEkcZ7UebZzPuLOVctF+roop0+7SBLGjz4tu/aKiqPmjjMcPZTHusK5wWnzT7xq2l6DzXhbc4e/r0abnvvvvCl369//3vlyuvvFK+853vyI9//GO59dZbw89bbrlF7r77bjly5EjrKGKirVCaC2BsyZcgXLTgO1vYPBZ31OkXc53N3ThMPxQxKajqAlM24d5Iz8ySBxZMkmFPRvunDV/Uf3/SsjojnKvsO5Za7G2leFGrPnG2WRcSn4Evji3yhWemv1zmOmcV/tb0YVl8WBU+5Wyj6PNpy95mtjLwvQ5oytlmRZR9Xl9kjScvPu3MljfX8dp4fNJjQ+P/dvUhOTZz94n13agx81dG+/Edl5nH2yxLW9Ocr8o8Y/yheZlw2XXb93xZ8IlbU2d96kOWsjfTYrMseQNll3Nk/VfrZxnnl9F+tHk2485SzkX7tSqqSLdPG8hCk8qgqrRo4zHDRaZrp0XnBcdpdABbmn3j1lJV+ZWNtzgLwfWKK66QT3ziEzJo0KDwZWC7du2SV199VV577bXwE0Zhtj3aCqW5AF58CUL4ciFscg4hb0rr/9PC38Iw1mP15uqofRqHeWwRk4KqLjBlA99c3BtpQ7Q/abhHUuCnpGXxt5Yq7lhqqarzpTgb4TPw1dxQyJJn018uc52zCn+bccR9GAQYCDFFiNRl4FPONoo+n7bsbWYrgyxvZbbhKufktcpmvn4AeX2RNZ68+LQzhElOAIqYfPikx4bG//b6YBub+fWJZWDmz5YX33GU77jMPN5mWdqa5nxV5jneHmL5ZjyRdjj8xN/m9hBl123f82XBJ25NnfWpD1nK3kyLzbLkDZRdzrbV+lnG+WW0H22ezbizlHPRfq2KKtLt0way0KQyqCot2njMcFnaadF50eoAZrxl+tGkqvIrG29x9ujRo3L99dfLpZdeGoqwJB/aCqW5AMYXposvQWgJefg/vksOVnzM1VH7NA7z2HiA5TOphs+Sq/d8J+V1YevwbJbF391IVZ2vXZzdJo+suE0eWfXDtqKBlqry4oPvwLfTDYUsefZtA1X424wDgguEFwgwEGKaKsiY/aSvgOxTb2xoy95mtjLADYNRz+R/K3O6nCnOxvi0M3MCUMTkwyc9NjT+t9WHuOzNsZlPn1gGZv5sefGdqJv9Q9bzmcfHpluVnPat63xJqzvPNsqu277ny4JP3Jo6m6Xv9SkrMy02y5I3UE0551+tX0b70ebZjDtLORft16qoIt1l9Fc2mlQGVaVFG489nK6d1uVXM946464q3qLxFmfPnj0r48ePl89//vOyePHi1rckK9oKhc4y+ZKA2JIXQNuFCWYbrPiYq6P2aRzmsUVMqs3Ve76T8rqwdXh1vjSkLqrqfE1xdtTcfTJ2/i5ZsecpWXUAL4bxX0FcVV58KHLga7MsedacD6ZNT5a4tbjSCAHmohjTQEGm6FXOPvXGhrbs21myDHzfymymR3t99fUDyOuLrPHkpYp2BrTxFJ0ejf9t9cFW9jbzTZ8vZv5sefGdqPtO/M3jfVclp8+XtiLyXPRCgbLrtu/5suATt6bOZul7feqnmRabZckbaHo5l9F+tGk0485SzkX7oSqqSLdPG8hCk8qgqrRo4/FJT11+NeOtM+6q4i2aQl4Ihm0MsHr2mmuukSlTpsjSpUtl+fLl4RYHMPy9enXQoE91l3OqRFuh0FkmXxIQWjDYS25T4JoA2AYrPubqqIvsTGLzmVTjnMnVe76T8rowfWN7vKEIwbDp+NSvLJjiLD7HP3kg6DVbAQqgqrz4gD4n74pKV3tOWpY8a84H06YnS9xatGk0rYy0ZAHpLnKVs8+EyUZev7rM199merTXV18/gKbXMTN9ZcWrjafo9Gj8b6sPtrK3mW/6fDHzZ8uL70Tdd+Lv6l/yrko2z2cz7zyXsFCg7Lrte74sII6xa4w9DdfoFhpo6qyt/bny51M/Nf1DVr82vZzLaD/aNLr6Ak05F+2Hqqgi3T5tIAtNKoOq0qKNxyc9dfnVjLfOuKuKt2gKeSHYmDFj5LrrrgtfCPYXf/EXcskll8inP/3pi/bJT35SvvKVr8jBgwdbRxETdUM9d14mLDoYruIbM29/YAdC4eieaRh8uC9MMNtgxcdcHXWRnYnNspwP9EpjteejvpeG1AXKLe8APgt2cTb9Qg4fuqFuRhPKmdGEcmG8GmmiajVS0e1Zcz6YNj1Z4taiTaNpZaQlC0WXlc+EyUZev7rM199merTXV18/gKbXMTN9ZcWL82muBUWnR+N/W32wlb3NyvKXFk3d9p2o+078Nf2LzVy+Nc8XW3KbBN+VrvBr0QsFyq7bvufLQrylyar9C2T1/oXhJ/7G953Q1FlbHXHlz6d+mmmxWVa/IlyR496iy9nVfpKWxYdAm0ZNX+A6ts767kMV6fZpA1lAmquY02moqj5o4/FJT11124y3zririrdoCtlz9nvf+55cdtllctVVV4UiLF4QljT89q1vfUteeeWV1lHERN1QzX0wn9gno+buDi5G2I/VvbINZhus+Jiroy6yM7FZlvOBXmmsvZIPX3wG8FmgOBuBNOZdUVl0e9acD+ZOT/mDQG0aTcvihzIouqx8Jkw28vrVZb7+NtOjvb76+gE0vY7h/FVMtrTXAtNfvn7Q+N9WH2xlb7OqysmFWX4jV/1QHl5+q9w9fcnFvPhO1H0n/pr+xWYu35rn69smYWq0TcLCeKXrjNwrXYuuh6Dsul1EGqvATLe2/bny51M/Nf1DVr8WPe4tupzT7SdtWXwItGlE3EU93eXrh6qoIt0+bSALRddtH6qqD9p4fNJTV902460z7qriLRpvcfbcuXPhwStWrJBVq1bJ2rVrZePGjbJhwwZZs2aNrFy5MtziYN26dXLmTHft8Vkl6oZqE2ef2CnDn5weDB7dK9tgtsGKj7k66iI7E5tlOR/olcbaK/noFijORvi0yaLbs+Z8MNc5qxgEatNoWhY/lEHRZWUO7LNMjG3k9avLfP1tpkd7ffX1A2h6HWvSZAuY/vL1g93/d4RCZmw2QdNW9jarqpxcmOW35sCTsnzPIhk6Y4UMnhJtoeU7Ufed+Gv6F5u5fOs6X3KbBN+VrkXXQ1B23S4ijVVgptvWH9vqiCt/PvXT3j/o6mFVFF3O8FdSIA1t8trQd7FlbePaNBb5dJevH6qiinT79tHdSFX1QRuPT3rqqttmvHXGXVW8RVPInrNJ8IKw3bt3y549e8KTEx3qhmqKs+Eb5LfL+LV3yvg2+2zBbIMVH3N11H6dSf8VG7Fh4hPnI2tj65XG2iv56BYozkaYabSZK932Y/uLGFlW1WnSAqvTj9o0mlZnmoFPOdswJ2tZVrPYyOtXl/n620yP9vqaRSBw0a11rC5Mf/n6wTxfcv93iJkuQdNW9jZrZDldEBk2K2jHBU3UfSf+5vG+vtWcz7/eFL+ivOy67Xu+qjDTbeuPs5SpT/000xJZ/nFPGRRdzqZAGr2Ub2q4+jx+J0rWNq5NI8IV9XSXrx+qAukr++kU3z66G6nCr0Bft/Onp666bcZbZ9xVxVs0hYmzO3fulMcff1yGDBki3/jGN+SGG26Qe++9V2bMmCEvv/xyKxRxoW6o587LqCf2ygPTdsnwGbtl+PS9MnzWCzJu9d0yrs2AFGYbrPiYq6P2aRzmig3Yin3zg4nP4HAClPV8AOGizu37rc7t+6V0tmXTK51Ot0BxNsJMo81c6TaPtYkYWVbVadICq9OP2jSaVmeagT3d5oRS33f6rGaxkdevLvP1t5ke7fW1CNGnW+tYXZj+8vWD/XyW/d8NQdNW9jZrYjkVPVH3PZ9GTLWZy7ea8/mWSxkryqup282qizbMdNv64yxl6lM/zbT4jnvKoIx6kxRIsdocq86T/s/axrVpNMPZTHusK1zTKKMvMSm6z+8GqvAr0NY7n/TUVbdt7bGuuKuKt2gKEWf37t0b7jv73ve+V9797nfLe97zntDe9a53yV/+5V/KnXfeKQcOHGiFJjb0DfWCrN32uqx4/rCs3HpEVm55XZZveVEmrL0nGAC4B6Qw22AltiFTlqUs+bvNXB11GY1j0oZ7c58Pndj6g88GHduTsubAovATfxfd2ZZNr3Q63QLF2QgzjZHpRDt7/vK/xM6elrTV6UdtGk2rM83ATHc8oVy5b37Yb2btO3G+vKtZbGTza//6GRu+j8P4+ttMT7vra9KyCAQuurWO1YXpL18/aM9XtIBYJ0VP1H3PV7RvNedrYrnUVbebhpnuuD/G0xp4aiPr0xs+9dPuw2a9vLfsehP7P3k9zNrGtWk0w0XmM0Ztfn2vgqL7fNJHFfUO56pjYZqtPVbVrnqlPXuLs9jGYMyYMfKRj3xEPv3pT8ugQYNk1KhRod19993yuc99Tj784Q/LY489xm0O2uBXoc72O9ZltotlZCvl7snrA9sY2IbWZ/B361EUl7k66qIbR680Nl/oh2qpRpxt/qpus95lEe3K7gtcVmfbMMs0tqQwaLM60wzsZVWukJ4lz9qyt9VP2Mp9C4Lv8z+BYWKmx3197W9FiD5aX5jmm+duxV63fcpe128XLSDWSdETdd/zFe1bzfmaWC7F1+1iz1cV6f74jqBN3hU+rTHsySkyLHzMfor66Q2f+tkNPiy73tiuh1nbuDaNZrg6x6i9RNF9PukD9avsuV9dC9PMNlVlu6rCr1XgLc4eO3ZM/u7v/k4+9alPyciRI+XkyT4HQLidMmWKfPazn5VvfvObcuTIkdYvxMTnAmFrCDazXSyHTFkuQ2esluWbX5PVW48G9nr4uXzz4fB7/I5wNnN11EU3Dl48I+iHaqlCnK3r4pkFe73TiXZF11mzb0lakasifTDLFGYKgzarM82g+LLqfz6bZYkjW9nb66fPExgmZv5s11ebFSH6aHxrM988dytF121tv120gFgnRU/Ufc9XtG/t51sijyy/NXy5G/qZJk70yu63m1gXbbj6RDytcfHJjQxPb6A+JPdMx+d9Mzao6mc3+BBpKXae1v98thciZm3jWj/aw9UzRu0liu7zSR/dMPfLi60vrqpd9YpfvcVZCK5XXnmlfOELX5CDBw+2vu0D4u3VV18tn//857m1QRt8LhC2hmAz2+Qx7mwviCk4XZBhiU7ZZq6OuujGwYtnBPJb5GCKtKcKcbYbKLJv8m27Zt8SW9GrIssgKQzarO40F11WmutSljh8y77s/FGcbS5Fl72WogXEOil6ou57vqJ9a54PL3EbOmN5+FK3NQfwgrem3jwtWmSrp634UnSfiD3TR4d7pk8MV93ic9QzM4Lvz7RCuOkGHxY9T0tfnxfKij1P9XshYtY2rvWjj7+7tb5XQdF9PhkY2PpitqtsFLJy9sYbbwzFWbwUzOTVV1+Vyy+/PNzegOKsmyIvLi5rJ86ana3ZKdusqo6aF8+IogdTpD0UZyP8+qbqbiggbVXEkwdNH113v1Z0P1tlnjUrYsvOH8XZ5lJ02WspWkCsk6In6r7nK9q3OJ+5UvL+GRuCSVIrQEMpelxYV1vxpeg+EedL7pmOzymb7lL5oVt9WDjGCxGztnGtH338zbJyU3SfTwYGZptiu8qOtzh7+vTpcG/Zv/mbv5G77rpL1q9fL0ePHg1F2y1btsjw4cPlE5/4hFx33XVy+PDh1lHEpMiLi8sozhKih+JshE/7wwRxw6HFwYQRK4+eCj83HCr+hkJV8eRF00fX3a8V3c9WlWccq7kBUHb+KM42l6LLXkvRAmKdFD1R9z1f0b6NVkrOkAeenCjDsVIy+Bz1zHTVSsleAn7pxie0zHTHlnevd58+o1t9WDS+bVxbBn5lVc+1oRsous8nAwOzTbFdZcdbnMUJli5dGu45+773vU+uueYaueeee0K7/vrr5YMf/GD4QrDJkyeHYYmdIi8uLqM4S4geirMRbH/+aProuv1adDlXlWetMF92/ijONpeiy15L0QJinRQ9Ufc9X9G+RR3Ju1Kyl2j6jU4XZrphq/bn3+vdp8/oVh8WjW8b15aBT1nVdW3oBoru88nAwGxTbFfZ8RZnwYULF+Sxxx6Tyy67TN7znvfIu971rtDwf6yo/dnPfiavvfZaKzSxUeTFxWUUZwnRQ3E2gu3PH00fXbdfiy7npuW57PxRnG0uRZe9lqIFxDopeqLue76ifVtXHSHlknevd9YHf3zbuLYMfMqK5eym6D6fDAzMNsV2lZ1CxFmAEz333HMyevRoGTp0qNx7770yYsQImTt3brjFAWlPkRcXl1GcJUQPxdkItj9/NH103X4tupybluey80dxtrkUXfZaihYQ66Toibrv+Yr2bV11hJSHpp9kfSgP3zauLQOfsmI5uym6zycDA1u/y3aVjcLEWeJHkRcXl3WvOMv9m0j1QJwd9cReeWDaLhk+Y3f4OWruXoqzvMhmRtNH1+3Xosu5aXkuO3/ZxNkl8vDyW2Xkqh/muqZpfGuzKv3dJIouey1FC4h1UvRE3fd8Rfu2rjpCykPTT7I+lIdvG9eWgU9ZsZzdoPzMlyTeN2ND6XN+0t3Y+l22q2xkFmfPnTsnq1atkmnTpsmSJUvkxIkT4UvAFi9eHP4Nwx60MKykxd/4beXKlXLyJMU0F0VeXFzWreIs928idfDG+QuydvvrsnLLYVm19Uj4uXbb60H/eKEVYmDAwas/mj66br8WXc5Ny3PZ+dOKs4OnrJShM5bLir1PydqDi3Jd0zS+tVmV/m4SRZe9lqIFxDrxFVpMfM9XtG/rqiOkPOz95B0XXxbW7sYYyp2LQvzwbePaNunTdtnu3fAliSQPtn6X7SobmcXZo0ePyte//nV597vfHe4xu337dvn2t78d7i2Ll4JdcsklKcNvV111lRw8eLB1FmLid3HRvaW0W8VZQkh9cPDqj22wYlrdfi26nJuW57LzF19fh0xdKYMmrg9XmoQ2ea3lurlGLnjc47H7tr/oYBsHVOnvJoH81iG0YByVXHmEeoH6QXHW/3zm8RRniYlZpngx2IR1g2TV/idl7YGnQ1tzYFG4+MO8MRYtClkS/t4uHHHj28a1bdKn7bLdu4Fv+JJEkhWzTbFdZSezOHv8+HG56aabQiH2m9/8puzZs0duvfVWueKKK+TKK6+02uWXXx4KuK+88krrLMQEFTbv5MEcRMAw+DDfUkpxlhCSFQ5e/TH79yYKZ0WXs22AZlqVeS47f4+tuyMo47tk+KLHZdjCyTJ84aTg/xNl2JNT5O5py4Jr5srCrptm3DbRwTYOqNLfTaIuoaVv5dHjYX0I60VQP1BPUF9QJjZrYjlRnCXdhr1Mf9b6lZSNvzirmxf7tF22ezf0DcmDWW9Yd7KTWZzFAZs2bZIFCxbI6tWr5cyZM+Ex2OoAf9sMv23YsCEMS+yUMXlAg0iKASNX/SDc5+7u6UsozhJCVHCA5o/mBlrdfi26nG0DNNOqzDPiKHL1pCt/49ffGq4ygU3Y+CN5LChfzQ3RLNjLyi46JN9WXqW/SVROyZVHoQX1I1lfbNbEcqI4S7oNlmm9+LZx7bzYp5xZR9zQNyQPZr1h3clOZnGWdAc2MWDdwUWycu/TMnRGtO9du4slxVlCCOAArTzgz6LEQl+KLmfbAM20KuuSdqKnBWnutBo6y9MqWdCWFdtuvWjagM2aWE4UZ0m3wTKtl6L7DBc+5cw64oa+IXkw6w3rTnYyi7N4IdiaNWvk2WefDV/0pTGEXbFiBV8I1gQuiAybtbbjxZLiLCEE4GJa5IpDElG0WOhL0QNx2wDNtG4esNlugJqroWNxNrkPbRFvPNaWFSdX9aJpAzZrYjl1rzirfQEU20qvwTKtF4qz3Q18wLE/yYpt3MN2lY3M4ixeCHbDDTdcfAGYxhAWe8/yhWD1o71YmuFsVtaFlhDSHCBCbTz0nKw98JSsOwgR6qng7yW1iYikHIqepNgGaKb14oAtuY3AxX1on2rtQ7toUrj/6Khn/d54rC0rTjzrRdMGbNbEcipaaPE9n3m8TZyN92JevX9heO1qd/2CrylE9Bbs/+ql6D7DhU85s4644dif5ME27mG7ykZmcfbYsWPyox/96OILwK666qqOhheC3XjjjXwhWAPQXizNcDYr60JLCCGkWooWJzTCVK8N2Fx5Tu5DW8Qbj7UTSk4860XTBmzWxHIqWmjxPZ95vE2cjfyoewEUhYjeg/1fvRTdZ7jwKWfWEUKKxTbuYbvKRq5tDbZu3Rq+6AvbG2gMYTdu3Chnz55tnYXUhfZiaYazWVkX2tI4vldk90SR19a2viCEEAKKFic0wlSvDdiqyrN2Qom/uRqwPjT1wWZF1JGiKVpo8T2febxbnOWEcKCi7SdJORTdZ7jwKWfWEUKKxTbuYbvKBl8INsDQXizNcDYr60JbChAYllwmMvY3RGb9ocjeKa0fLLy2XmTXeJE9U0VeWSly9kjrB0IIIRo0wlSvDdiqyrN2QsnVgPWiqQ+R6fZFrZOihRbf85nHU5wlJtp+kpRD0X2GC59yZh0hpFhs4x62q2zkfiHYM888E77oS2MIu3z5cr4QrAFoL5ZmOJvht/tmb5SwqR2GoDkh+NwUHt84ju0SGfMrIg++KbLx/1Jk85Bg9proKE6/JrL1QZFZ7xB59NdEHvtnIjP+l8jTnxFZ9R2RLUNF9kKwXeUv2B7fE5xrmsjR7a0vCCGkd9AIU702YKsqz5xQdgea+pBlX9Q6KVpo8T2feTzFWWLCfrJeiu4zXPiUM+sIIcViG/ewXWUj1wvBrr/++vAlX5/85CetLwAz7ROf+ARfCNYQtBdLM1xsgyevDd84PWjyerl9yvMyYvpTcnrjUJE5fygy5u3B57tFXlrSOouF47tFdj8ucuT51hdVcEFkVxDnqF8QGf6myCDQjvxFkRXfCNKyWWT/bJGnPy3yyM+LPBD8dn9g97VsaOvzocAg2E6HYHuJyKpvRYItjs/CwSdFFvy1yLh/LjL/AyIn9rV+IISQ3kAjTPXagK2qPHNC2R3o64NuX9Q6KVpo8T2feTzFWWLCfrJeiu4zXPiUM+sIIcWCtpPcTotbamUn1wvBfvzjH6tfBgbDy8P4QrBmoL1YmuHunrpS7p62TIYtnCIPPD1Nhi2aIjOn/0ieH/MXcv7hn4vEToia+Jz5B3aBNhQlPyDy6G+IzP3TIMxzrR9K5vxpkeeuFHn4rSIj3iIy7p/0CbQjApvzLpHH/3WUfhh+m/bfIqF58n8UGf1L/UVaU7CF0Hrm9VZkHdg2Ijjnf+qLa1hgK74ucuFCKwAhhHQ/emGqdyZCVeWZE8ruoJfaQNFCi+/5zOMpzhIT9pP1UnSf4cKnnFlHCCmWcDutF5+TteGTQM+Ehv/jO26ppSPXtgYIg60N1q5dqzKE3bRpE18I1gC0F0v7wHeJPLLqRzJz5XWy6Yl3yolxvxSJkxA5ITI+8rY+0TMUaBPia1KUxO/tRNyiOXtUZMp/jtI48udF1t4isvQr0UpapCMWSmHjf0tkxfUiLy8VeX2ryKEno7Sv+rbI059tCbb/IRJscT4cj9W2r65pRebgzOEg3pui7RLiOHE8/PXor4ocmN8KSAgh3U8vCVNaqsozJ5TdQS+1gaKFFt/z2ceoFGdJH+wn66XoPsOFTzmzjhBCmgZfCDbA0F4szXCDJ6+QoUG4VbvmyYFp/71PhE0KmhtuD/7/L6LvYTP/j8i+WWlREoJuLGxWIdAe3hCJqYgPq2axjQAuvEgvtinAKlisql34EZE9bV4UhhW4EGyxAhh70077vcgPI/++yM5xQQDH6lfsK7v4MpERb47SgLzPCnwz553Ryl2cA6LvmVdbBxBCSHdjF6aa/+IjH6oS4zih7A6qqg9VULTQ4ns+83iKs8SE/WS9FN1nuPApZ9YRQkjTyLVyFi/3mjRpUviirxMnToQrY59++unwb5vht2XLlvGFYA1Ae7FMhZuyUu6fvVbObxsvMvoXIoHxkZ8TWfjh/oLmtodFHvunfSIktguAAIm/YbPfKbL6e4aIW6JAe+G8yNZhUVohgs79k/4vAcP+t1gVu/lukVMvtb5UsuYHIg+/JbA3i6wN/n/esjI8uPDL4ksjX8Dgi2f+VuS1dSKvrAh89c9b3wfn2fjT1kFExclD0Uvodgf28vLoJWvcz4aQRmBOei6++OgAXnzUm486VSXG4djknl7cz6uZVFUfqqBoocX3fObxFGeJCYW3eim6z3Dhcz1kHSGENI1cLwT72te+Ju9+97vlS1/6kmzfvl2+/e1vt31BGF8I1hy0F0sz3OCpa+ShKXPl1MT/EgmMWP265Mt2QTMp0MaG8E9/RuTwpijM9kf6hylLoA0uvPLsF4P43xwJqav/Lqj1Z1o/+gDR96FI9EXenv1buzB4+hWRsb8R5RFhV34z+i4Goi5W1EKgnfAvRV5b2/qhx8Eevcjr3hkiux7Lnu9zJwKff17k0V+P/Dv9f4jMf3/w3RcCn/5Q5IVh0YplQkgt2Cc9zX/xkQ9ViXHmnl7cz6uZUJx143s+83iKs8SEwlu9FN1nuPC5HrKOEEKaRmZxFitlb775ZrnkkkvkW9/6luzdu1duu+22iy8I+8pXvpIyvBDsO9/5Dl8I1gC0F8tkuMFTV8uQqavk6XHXyhtYfQqb9O9Eju1qhbYA8RViI7YMGPOPRVZ/Jzip8dh+KND+s0iYhHg56w+zr17txNljIlN+J4oD2w9gmwXX9gNZObBAZNQvRuee+fvR3rYmWNE56h9EYSb9+0hUTHLqRZHZQb5jvz71ySBMj65+wnYS2A5iVVAXnrok8Nn/jrbEGPOrgQ/eIfLS4lZABbseF3k48Bfqzf2BoZ4l7eG3icz/q/YC7bGdwXnGR6uYi6oThJCQgTjp6SUxjvhDcdaN7/nM4ynOEhMKb/VSdJ9RBqwjhJCmkVmcxQEIt2jRIlm3bl34ki+snrW9CCw2bHuwefNmvhCsAWgvlslwEGdHTXpcjoz8vyIBEY/xax7B3zstWqm6fVTrCwtYZTvuNyPxEo/2FymegldWioz+R5GIN+6fRgJhUUDcG/Mr0T662MvWFJ/D1bXDRUa2Vtcu/Kj021IhZn+Q5zGtNOIlZdtHB192kVgIURrbQ7y2vvWFBWxBAEH24cAXsYB6X8vgP+QdArdm9TTim/WOaDU0/Drtv4lMD2zCb0ViefKcWF1rWyl98qDIoo8Ffv91kXnvDUZoh1s/WDi+KxJxX13d+oIQ0omBKc72f7wyNuy1Cx9w8jewoDjrxvd85vEUZ4kJhbd6KbrPKAPWEUJI08gszpLuRnuxjMPdOXmVDJm6UlaP+5u+7QywBcGJA62QBQDRLtx24K0ia75vF9PycCGoxxCRH3lba7/Zd6dXrvpw9rjIpP83EgFH/0ORI8+3fmiBPWhXfzfI11uirQuwt+0blrxduCCy5IrItxCpp/5uJB52A8jj8q+KPPqb0X7CNnEVgxxsgYEygK+w0hUiKnyH1dLjfiPKt1agxarZR/5edAwE94MLRV5eKrJ3arS/8LIgPSNbK5of+XmR541HqZPpQVpGBmFcwnIwcJOlV0XbJ8z+46De72n9QAhpx0Cc9OAxyk0vLg0frVx/8NnQ1hx4SiasGxzuucvJ38CC4qwb3/OZx1OcJSYU3uql6D6jDFhHCCFNI5c4m3wp2OOPPy4TJ05saxMmTJCZM2fK8ePHW2cgdaG9WCLcA7PWyl2TV8r4iQ/L8Ufe3lo1+xaRXeNaoQoAwmTyhV1YEVnUS01wcV34sUhUhvC79uYgvgJXb58L6vO8v4zSPfIXopXCyRWv2J7gyQ9HoitEwm0jgp/Pt340OLpNZPJ/iARFrEzeMcYdtkm8uioSN+OVqjNMcTXwx7pbolXRYd7eJrL4i1GZH5gncnh94JeHohej4fhOAm28ahY+h1+XfqX1g8Hy66LfcT68fO7lZa0fAuL04BwwCMV7Z7Z+NDj7erT1BkRchF3+tSBLXbSqmZCa4KSnj0kb7qUfBiAUZ934ns88nuIsMeE1qF6K7jPKgHWEENI0comzx44dk29+85vy3ve+V/70T/9U3vOe97S1d77znfLRj35U9u/f3zoDqQvtxRLh7pu9QYZMfk5eGPPuSOjC6tYn/jwSyIoEe35i6wEIfNgm4NiO1g+enHlN5PF/HQl0EE81j8xnIbioh6s0sSoW4u/GO0QuJPyIlbUT/10U/+h/IPLKitYPDtZ8LzoPfI1H7bEqtclgZTIEb6xijYVOCLAQaGMxdNsjUdnie/z+3BX2fJkviMM5Di1s/ZggXjWLMFg1e3hD6wcDbKMw+4+ieGHz3xdU6leCeEZG6YnTC8NexNh+AttQmBzfG9TJX4rOgXJ59FcjUZkQ0hZOeiLoh4ELxVk3vuczj6c4S0zY99ZL0X1GGbCOEEKaRi5x9vXXX5drr71WPv7xj8vVV18tN954o1x//fXy1a9+NfzetGuuuUZ+/OMfy6uvmntykqrRXixPnT0v9z2xQSZOGSJnHvtFkVFvkgtjf0nkxadbIQoEL+3CnqEQwLAKc+e4YlYn4lF3PN4O0XfCvwoyX3D9w8rWLUMjsRCrcxd/KVqtG4O9SvEyNMSPfXU7vewMe5pC/IPwiOPCF1U1GKwqnf4/WsJ9YNgvNxZosfXFpjsDv/92n0D65IeiF6C5gHCKVaqxQDv1d4LvxrR+DAhXzbZenob4wlWzberJoaeC8/2LKG6s+H7qUyLjW/sm4zv4GsI6yg+raZPCesyLz4qMDup9HCcM2zcUXZcI6TE46YmgHwYuFGfd4Hz3z9godz6+RgZPWht+3jdjA8VZUhjse+uF4iwhhGQnlzh75MgRufzyy+VDH/pQKM4OGjQofEEYjsXJNm7cGL4sLGk7d+7kC8EagFqcDWzM4/Nl902/K3Ltm+SN77xFdo18n7SvGTnBHrN4DB2PmuOR/mXXinVv1ixgVeeG2+TifrMLPxxtM1A0++dGj8Ujjrl/Em11EIMVlvgNQuCM/9V5xTG2c8CKWaxQhi+wXy3y0VQg1Mf5gwi6/tZIBMffsNj3+D9E3NeNPXlt4OVxEFDjbRKw1ytEXgj4uycF5/y56Hussj28sXVQGzbdFRzz1igdOA5pwf9xMwDiLm4GQKANV/Sebh0UcyG6UTDqH0THxIbwG25vhSGE2OCkJ4J+GLhQnHVz+txZGf3sNHlw4XgZvujx8HP0s1OD73VjP4qzpBPse+uF4iwhhGQnlzh7+vTpcB/ZSy+9VP7sz/5MLrnkEhkyZIhMnjxZVq1a1QpFmojqYvnqq/LGvffJjnf+mZz/N28Sefub5I3ffovs/+PflzduuUWCStIKWBTnRXY+Fj1eHgp5/7OzkNkJXFghdEJMwz6nENNsKyN9ObYzekwewt+Efxlc6V+LvoeounlwtCoTqy0Xf77/qlobWImLvWYhasIPU/9rUGANXaF5PvAlRHSsSIWY/Mxngy8hZo7tW/0K3yMfj/+2yMEF0XEadk8UmfY/+gRaiKOLvywyI6gXiEuzajYGYvmiv+kTZcP0/Otoy4SD84Nz/8Po+wXvD8IaL4sLBf47IkH4oSCfEKARN8JP+K2gnaxpBSSEmHDSE0E/DFwozrqBb6ZsGiTj1t8i4zfcGn5O2XSX2g8UZ0kn2PfWC8VZQgjJTi5xFuDApUuXyrhx4+R73/ue/MVf/IW84x3vkM985jMydOjQUKjFilnSLJwXyzda+20+9ZTIJz8p8nM/J/KmN9ntT/9UggKOwhfF0R2JR/p/xf32/JgzR6JtAPZMFdnxaDr8yQMi41oiIQS4FwvebzYGIvLj/6pPRDyyOfo+uODLksuiVZYQh839aF2c3B+JmTgfxOr9s4PjCtjioWggGmM/XYidyN/eoBxisPp14v8tMjT47dFfiwTnrGBLigV/HQmh8EUsrsK0q2ZjjjwvMuMPopd6jf1NkZ1BfQGoM7GwPu33gjr1evR9TLii+xvRam680G3p1dF2DbFAC9HXFHQJISGc9ETQDwMXs+xt1i31oQxx1qddUJwlnUC5j11zh4xY8X15ZOXN4efYNbcH35fwFB1JQXGWEEKyk1ucTbJv3z6ZPn26DB8+PNxfFi8Ae/e73x1uefDQQw/J/Pnz5dChQ63QpE6sF8vZa+QU9L/du0T++38PBdgLgZ35Z78g8vvB///qLfLKH/1bOfRv/4OcjwXa3/5tkcWLo5MWAQZLM/93JMJhtenWByRcSZrkzOHg+wdFVn472j8UghsegR/zqyJz3iXyyspWwID9cyR8CRjON/k/Bse2VrQWDVZmYjsDiHXYczV+6z8u7E+8J/oeIuveacGXCpEVAu7SK0VG4MVgbw7yeUnQShu2HQjE4r0zgny1thiY+G+DivVy68cWEJXxgjMI53k5vidanYtyRDyxKKpdNZvkpeeifWV3jW99EXDiQHRDINwT+J8EdeRI64cWKMOnPxPFizTsmhDlCzcPkJ5RQbluH90KTAhJwklPBP0wcKE464biLCmbN86fk80vLpP1B5+VDYcWh5/4G9+T8qE4Swgh2SlEnE2yefNmmTZtWrjNwac+9Sn5y7/8S/nEJz4hd955pxw9WvBb/klmrBfLJ9bLqeMnRK668uLq2Asf/YCc+s5vitz7Jnnj8Z+TOWN+II8PHiNnLrtC5Bf+fhTuT/4EGxC3zuwJBMjV3xF5uCVKPvu5SLCNwf8XXxb8/nPRikzYfS2DUAab806R4/ui8Gu/L+FeoxDWnv18cP6SLrQ4b7hCNogHovLzQ6PvISRjmwOkC2/7x+pNLRASsZcrjoVoeHR764eG8EZQVk9/OsjzWyJbdk15AjLKHfvGjv9XUZlDCM7iy3Zg1TPOBz9jBe3x3a0fWmCfW9QpCPxYFY1yAUuvikRi2JT/JPIqt3IhJORE0P9in+bDG1uTnnsH/KSHk7+BC8VZNxRnCeltKM4SQkh2Chdnwf79++XBBx+Uv/3bv5WPfexjoUCLT6ywJfWSulhOWSEPzF0np5atEPnVfxyJrn/w/4lsnCMXprxd5OE3yYlH3i4PTpkp9zy1U04dfl3k058WefObRd7ylmh7g6ASFQJerhWvdoXodTbxmDne5A8BFEIaVjpCvJz8H0RmvSMS1iCU4bhnLxU5eahvv1nXKtyiwL6kG38axPO2IH2BT5Z9NfoOj91D0EN6J/27SKzVgkflZ/x+lH7s6fr8z6JztuOlxSI7RoscWtT6og0QE7E37OtbW184gP+x0tTcQgArTse3hGeU16Gngi9L3nph3wyRtT8U2Tu99UUBYNUzxFf4GWWFF5wlSYm3e6Lvsc/wlN+J6huORV3DNhqdQB14JfD9nimB/8d09n/TeH1LVG+SK9QJicENmsVfEhnz6yLz3y9nTr4kkzY90L2THrRzCM2vrW19kQ9O/gYuFGfdUJwlpLfpDnGWW18QQppFYeLssWPH5Nlnn5WHH35YbrjhBvnQhz4k733ve+X973+/3HjjjTJ27Fg5fjzxJntSC6mL5bRV8sD0FXJq0BCRt75V5G1/T2TEcJFtDwWT7F8Mxac9o39f7pn0jAyds1HCIe7KlSK/GPwGIffyy0VOFTTwDfeJ/ed9Yhj2lA2/PxS9HAtCGFbCLvq4yAsjRA4+KXJ4vci6H0UiLMQyfC6+VGTs26O/cZ7XSt77GIIhxGKkb/77ohWXuyZKuJ1BLN5l2ZsUQuzmu4O8BOWB47HdwznLQAFiIcSD564M/PO7Io/+isjk/yyy/GvRC69MTr8SCb3YN3X0rwXp+qvoOxvYb3XZ1cE5f1Nk9h+L7H689UNA+NKylr+n//dgdFPQ6umqwYQt3rYAe8ruGBt8mRCZTx6MtszAzYDx/6J/PndPDurqb/QJtIu/2H+ldwxeGvb8vUGb+Wa0Ry1E93grDtSVky+2AjYcCNlPfiiqN7P+sPuEZVI+WOE/+peipxmCvu/MwYUyaeN98mgw0ek6oeSN00G/GlzbHg2uI7P/SOSVFa0fskNxduBCcdYNxVlCeptuEGffCOZbm19aLusPYeuLJeHn5peWBd83J42EkIGFtzi7ceNGefzxx2XQoEHhStl3vetd8id/8idy1VVXyf333y9TpkyRHTt2tEKTukldLKevlgcmLZFTn7wkElt/+R+L7HxBZOml4arN8w+9RZ579HIZ/PgKGTpjcyTOnjwp8l//a2uV7R8Ek/KCtquAuPXEn0ZiF14ytXlI8OX5oJLdGQloEMIm/fvo0dkkGHgvvSY6DoawsZkrcMvgyPMSvnQMojJW855+TWT9T4I8vLW1mvbaIBvBZD8LWLX1WPxCs1+IVsbivBD7sPJyw+2RuAcRGi+6giCCTxjExMlBvld8PVpJe+5YtPJ00SdEHmntEwuDf3Y+JtZVxa+uFBn589G5YI/9C5FNg4IZVZCGJ/86ODbIF/KH1aydVvU2lX4v/AryAp8mt2eAIINyRb2DoI2VtElQP+P9cFHOa3/Q+iEgFMLvjYR1+Mm2FQfq6oagnnQDeMkb8oi6AH8887dBuwv8R0jIhahfitvDqF+UM5vvkUnr75ZHu0yECsE1AzdR4r4SK+yPGdueKKE4O3ChOOuG4iwhvU03iLOkCwmfFB2TbeFV8slFHBu/vLubwVZ8RT7NeHxXMG+9R2T1d/sb5v4H5wfDfLbbqsglzl64cEE2bdoUrpLFC8Dw8q8//uM/ls9+9rNy++23h2Lt6tWrvbdHIMWTuljOWC0PTFwspz780Uhs/ZW3i+zeKDL9P4QizBsP/z2ZO+db8uCi8TLq2WlyGpPw02cuvjhMfu/3RF4vSPzEJv0Q++K9Yhd+LBIJIchCEMIj/hBqbZx6JQj/kShcLNBCFMMq2rIH5uH+sr8dTeIf/bVoG4Bn4hWZPyey5X67ANoO+OKpvwnOEeQZ+cDqLYirEPsgGiCPSVEWqzjxgjSs4E2KtFP+s8jTl0Tpi4VW/Ia0Yb9Y+AwiZRKIrWtvCtL+tiieWKCAUIl8PfqPIz9jlVw3P+KOfG64I/BvvCXFNf3rClbHQhgP62LQPt4wVj+jjFbeEPko9Mc/ilY8754UlN0no7KP/Y1yirfiwGpjbNGB4x7/N0F92dQ6YUPBCmKsXIcfkGYYXgaHvNp4/YVowOD5ODjpInBTYw32+Q7qRVg//r6cWf51mbTuLnl07Z3dJ5ScejHo5341ygvqPdr3M5+NnoowibeJObqt9UV/KM4OXCjOuqE4S5xwDNETUJwlhWE+KYqnD/FU54vPtgJYwJhsy1D7k4t4iXjyidBuA/N2jEnHvD3a3tF8Z0pWMJ999gvBeDeYC8eLiWLDGHjS/xvpKXhq2THWJcWRS5w9efKk3HzzzfK+971PPve5z8k999wjs2bNknXr1lGQbTipi+W0ldG2Bj/+icjb3iby9/9B0HndETT44DOYmJ4c88sybeWN8uiGW2Xy5kFyRoLy3btf5FeDzg3i7Gc+E62kLQp0tPG+s+P+WSRyQZTFJHnW/46EIhfYE3PG/+oTaPHo/fYx2YXRrCT3Lh39yyK7gg5/yn+J0hG+SKrNxcPFhQuBn2f0iR0QR+NVl7Hhe1ykln4l2hsW20C8MFxkwQcjH8YCbfwJgxj4zOeC33++5eN/mu5osWoMAmIs4CIO/D8WaREvOnAIxsh71xL4GBf7ePsJiOHx9hPYRzncWgLbfAS/YS9h2+pnCPM4Lq5zEK7jFc/wN76HaI67j+FWHAuiu74Q2REetvTq1skaClYUwweoAxCr43Q/9s9FXm69JC3mwBMic/886D9+LWgTfxKJXKT3iZ96wE0O1JOH3ypn5r1XJq25TR5d14XiLMSB4NoX1vO47iNvK7/VChAQbxMzPWjfqO8Y/Fue0qA4O3ChOOuG4iyxgi25nkiOIQ61flDy+vPBePixYK4QzFNIrVCcJd6cCNoxXgo9L/GkaDynxTxrxv+0C7QH5kX9CBbfxCJjPHeOj8cToRvvSC+8AZinbR8dCbgvLw0uWK+1flAQvp8jmFuWuf3by8v65vkYpy7H+27yah3BXPjgUyKjW0+KwjdJcTapO2CR1txgrI+FdPBxntW0eDIYfj3W4al6bHWJm3S7JmQvgy4nlzh75MiRcMXsRz/6Ubnsssvk7rvvlmnTpsn06dNl0qRJ8thjj/WzcePGydSpU8N9aUm9pC6WU1fKAzNXyamHR0b7yL75LSJ/+h+Dxh50aGPeLPum/GeZsPpWGb32Dpm47UEJ11h+89vR/rR4KdjXvx6cNOMj++2A2PX4v446G0yIISLi/1g9CgGyE3ipE1ba3hscA5EMy/TLBgN/POYdilf/QGT196JVV+jksJK2naDcDkz0Z7+rr4PEuZE3DFif/Vx0wXppSStwAryw64WH+kRadKgQGSF0758TnPeoyKz/L0of/Io7i8mtCV4MOmmIcPgdL/7CYBl3HkcG9SMWZyFYbB7c/7huBBd1XJCQpzl/3LcyDo/sI88QZB4J2sT6W90XIVxocCz8FV/YYFitvOrGaCsKk93YkzgWyH8zSgcE+SoJH/NZGaRlcrRtwRHLCl58N/HfRP5BHcJWGbP+KPobaZ/7Z30XTLx4D3dX4/zDd/tmBj9UnC9SPehz0N/GfUPQF54Z/1sycfWP5dF1g7pPKAn7hdaLJvEEAeo6/o9+EduZYGCJmzIPt1bHo1/Eb5bH7CjODlwozropR5xdIg8vv1VGrvoBX+7TjWAijqe94pvbGENgzKodQ2DMvOCvg7nLr0dP3vHmcK1QnCVe4Imspz8djb0gQsbC6thgXj3mH0ffo6+Y/j+CMdszrYMCknOR+DjMn/HkIubP036vb66GxTl4vwrmccd2tVbnXh49LTjmV4L52T+Jwi8K+pPl1wXz7mDeC/HVRdgHBXNvrGjFggWbcOzL+WDeveKGaP4O3QGGhUF4qXoeMI9/6lPBeYL+Fguy5v1l9CQctuqDQd+Y+H9H/orLAH6f+P+IPPvFaFHY0RdaJ+sA3hWE9/CMDfy64APum2+Yi6PscZMOc+R+ZTAo/aLyHiO3OHvllVfKX//1X8sHPvCB8MVf73nPe5z2zne+MxRy9+/nncy6sYqzM1ZGLwTDSljYmwN735vk/JC3ydLlH5dRO++REbvvk0lrB8uZQXeI/FLQYcVhrw46tSLFWQzMMajCall0OOh88YnOwvZIqQ2s3sNj+ehksWdt2UC0C7djCCbx6CxxJw9365B2rDrFnq95wd2xtTdHHeS2h6OVl7gwaF4wFoq0QaeJO2pb7w/K6dXWDwFYDRm/cOyJ9wR+b5UhLoZ4vD/0f9BRo3OMv0eHOOFfRULx5P/YG482HN8r4fYMuNA8Hlx84pVveAEbtoNA3cMj/PB9uwkCymlScOGHb1D2EMJDYdIBVhxjEgH/w3Axx2MlZQMhdeuw4MJ+fbRNBlaa4+4xBjqz3xndoUyCVb1xO8SLwE69LPLScyLjfysa3ECIw8USKwrxqBD8GAtZEHNxo8LcNqPbQZ0JH7lc3/pioBO0i32zgsFv66WILXH27MhfkOnLb2yJs3d2lyiJrUlwYwt5mfV/olUbcTuwrY7H98h/KCT0h+LswIXirJuixdnBk1fI0JkrZM3+52Tji0sCe042HFosz7+0nC/3aToYX2JMigl7vzFEMPbacKt+bIQbZ+iz434ZN9VJbVCcHWDgZghuXLcTL9UE48oDT0Zz6niuMfX/F73DBXP7rQ8G89HEewGwZcHeqcGc4++i+Uw8PsO8bNW3W/Pn4HxIG+YwT34k6mMQLtQY/iKysb/eJ+gmLV5BimOeCMK55r/JPgjnNoXjIjj1UjAH//dRWpKGp1ltL/nGClXM7VzlAqHzsVbfiyfGzEUGmK9ibAvfQtyG1pH0DYTvOe8RWfOD9nmNb77BNzCkGSuXbQuT8D4c+BFpisujXxn8mcjJwA89Si5x9vTp0+F+s9ddd51ce+218tWvfrWtIcytt94qr76aEIdILaQullNWyAOz18ipJUtF3vvefgLt+d97q+z40v+Q5276G1l5/Qdlxwf+p5z/hZ/vC4P9ZufPl6DCtM5eALiDs/GnkSAWT4axsrHozq1Qgo4FF4tYnEDHhbRD4Hzm04F/GrhqA5uhY1UvOj6IDYdbQhPEO9wNw8Xw4b8XXOym9e84ITiuu9kqQnQlWEU84V9GFwpc0ONH4XAxmhtchOAHrBg+ENTzToQ3BX4Y3bVNCuEucEc1fpEc6ng7MbcIIOhjz6BHgvzgIhdf6GC4+MEH2KpgYzBJQv4hOOOucVgXgrqcXLmOu8fxDQiIsPhEPhAWW2fEd3QhbNkeGSoLDEJ2PlreXnXon+DD0W+PbhidOdL6YQAD4WPdj6KJNOoByj2wN4K/Fz7zJRm77qcytqvE2fPRkwfIDwaHy4PJAAaruDmB+g2LB5fYv2zSvwvCvTlagWG5iUNxduBCcdZN0eJslJ411nkeaTBYOYUncnAzDGOIcEz6q0GfGow5wvcifDgYjyjG0Ic39H/qDp/4u8dXWDUZirMDCCxCwpZ5Y/9ZtGLU930kGGs//dlWPxCMr/CUnqkD7BgdjMGCOUs898DioVjQg0FIxIusbBzfF4ztvhbN7xAW47lYBMTn2N+IxvgQYqf+l2B++CvRb/G5kbbgGtaPZB8UjxURVivQmk8z2nyIrQuwdWKsM2ChANKG/8NPuJmV5MDcIB/vDfrUYC6HvGDLriTwM7ZGxLFYkIX30Jj5SgKBF4u9zNW0sW+mBL6CSHtse+uAAPPmGwy+gZ+wwtl8yTsWSeHp3jBPgWHF89TfifKJ+HA8fsN4u0cv+LnEWfD666+HLwVbv369bNiwwWnx77t375Zz59gh1431YjlnrYTD4c3BIOZd/0vkTUFnGAuwgZ39xWDSmfg7NAizCxeG5yyc8C35rQ4TjRebXlexqtAHTN7jx2DRacAgWmHFKzqmpoE0oaNGOiG8bbgt+g4r4CCMw/cQac9Y7sL1EueORqtHcaHA3T8IkuH3wUAjfrwOAmoZewfFQh8uiIgf4g/E4rJI3onEBc71mA/a3pLLgsHQe6L6gTptrlyH0IvHYHBMbLi4L/lyMHAI4hkTtAXEMzq4mB5NXKTLJH5cBo/BzPw//cXkosBNDay0xkAE7Rt34Ac6EFPipx1QB8KJ9Zvl/MNvldVPfEAeW3O7jF3XReIsrjXrfxLdYEB+Vn0n+h57kGFbmXh1/NOfEdkTDKLxUkCEheHGldHfU5wduFCcdVOOOEvhp6vAtmN4ySzGGBgvYByBp4iw3388B4DgYlsNluSNoM+NH3+G4TzxWBzCA6kFttEBBLa5Q3vDHAKGl3Vhm4C8vL5NZPy/iPoAbAGHuamNHWP6BNrYMM/By60wXm8HrjV4IhQ32TGuQ7+B1bl4YhArTZH+ozsiYRXxYCsBzJsQDjfvsUglJtkHYU4HkRaP48d9WyjQPt0KnADvpEF/Zz7NiLkTVsKaL/rC+BJ9JOLAmBMC85rvRvMRpAt5gR4BEReri5NbzSEdpqgMkRqLcvAb/HzoqdYPHcACnn6raYP440U+qAfz/jwSmLHwa8U3+m6+IY2YW6NfD/MQ/I0FeRdF1uATc9U4P4/90yCeoOzhO5QBbgCE89LgWAi4ELR9wAt9cV4I62W/nygDucVZ0p04L5ZxkU+5VuR3gwZvirFJ+/3fDzqRRa0DSgDCD16YhH1j0dF0w51vDB7xci10xLgw4BN7EO4YG/zYwDs7Ycf9QNABvi3qAGcGndzp14KO7/NB+iGyBIbHR5ooLBfJG9he4ANRZz/q74vsmRp9j/LEnVNcTLB6VLMSNg9HtkQXH8SDC+22R1o/FEx8JzIeOGBLhXaP+aBOhBfAwFwr1yFYo51iUIMtDXC3FOIyVlLOCAYiOAcu9niUxXbRC/d3ejS6GeOL+bgMDAMO3HTQbAGiAXnYcl/QZoI8xQMZbBHRoAt6LaDfwP7KKG8MWPFiLAzEgvqzffrvh3uWY2uDrhElsd/08mAwCWEWW79svDP4stWH91sdH+QbbEE/Ggwk0V4gBBj5ozg7cEEZj11zR7j3KfZAjW3c2jsozlKcHdhgu6MVX+sbc2DMiZvVECNQB7DNVHidDcZlLy5uHeQAQkr8ngSIJxBmcBz+rmtPf8I2OlAwV4zGn7iBnWfBCcbU624J5kTBGAznwuKRdi+Dgrg2IYg/nIv8WjQXyfLyKDwhinGd6z0uSSCiYg6FvgmrVuMFPVjNGvdBo4M+aEcwt8ELxSb8VhQWFr687KloVWm4t+0VEu5ti4UNSDssuQoVecc8PDnHOLypb26KeRdeBI68xi8lxzj0yQ9Fgmj8dCzmQ0gXfsPiq6SojPEt5p44dvYfpsavKjCH3HJ/tIgHccQiLRZqYNERvkM6kAbMPeED+Br5xnfJ1bPxO3HCvAR+xjaLSTDuxlwPx0G/wBZkeeZgp4I5PkRxbIcxOkgntknw2YKyYCjODjCcF8vwWnla5Kn3itwaNIj/ElT8N71JLrQE2QtvCb7D///gD4IOpezVYsEgCndv1v8oanjdAO4iQahCJwRDx4IVl00WlrEBenzHEat+cbcKd7PQ6UFcOYS7fD0+oD0f1PmlV0VlBoEFQgvyjAsgfALfYGBQ5opW3HlE/PD7lN8JLlJF780d5Ce+E4n8YEBhPtoCcHEMHy9MrFqH4fEV18r1V5ZH7RSrZWMw6cLdXFx4MbjCxRWCVxL4HXeZRweDB2x9kPfFfYgLAmxyrzpcsPF/DA4eCSZoKF+fO/gxGLTgEUtMIuGX+K518i70QASDWfQX8D0G6C88HAwafzn00aHH/x95vPVSsK4RJZG++AWPEOAxwG43+MMjaBiUI/zCjwbHB9eCBBRnBy5vXHhDtry0UjYeWiKbXlwa2vqDz8qE9YPDF1V1mzh7/4yNcufja2TwpLXh530zNlCcJfnADePJ/6l1zf65YBx0Y1ApWqugMD7A0xjoU/GUwoafBH2wo1wxbpn2u9F5cF1e/MWgcrwc9cXxGAaCQNOfvutB2EYHAOGK0UuidoYb2ljtinE/2i7+xpNFWcUziI3YSgBtGvMICHmdzrF/diToJuciZYB9dee8u6+/wROoWNU57b/19TcYP8bphUgbrwDGMXgPzdw/DeYslr1tw6cZgz4Ri6ViwTR80Ve8jWAwl1sL0TrwCfwLQTGef2DhQGvcfXGBWJxGbNGHG1Y4J77DwpWXV0QCJZ6exHcQbXdPyF5WSXBjDft8Y84cL5KJ8426sPhLfXMxbGcz5T+2fgssXD0bxI09i5Nz1cPm6mf44AfR+ZA3PC2J60UWsAgL2zdg60aUAURxaB8N2qaO4uwAw3mxRJGfDhoLGsPIoKLeEUxK//wdIn8v+IQo++agIfzhH4qsKGCVWy+CCcWzn+/rNNFphI3dc8l9mWBV7KKPB50cRLSg08ZFAR0e0o9HMOKXY/UyGPCv/3GUf+R99fcjv+CtlxApUY5YWVvU6ksb2Od2SusCCd8X/RILlCMu9shLeCfy2uBLh+iOeowN7bESEhcsbG3R6dGgFMEFdmdwkY9XroR1yRC3X14a/P4L0YUR6YKAm3VQgIs7XkYGARYXchjuTG+5N5qYwZf4Duef/1ciLwVx+nDiYDTIwvkwmIDhBQJl1o2mg605sJcUJtDwN16EhxtSGHgGZX9izK/I5JU/6DJxNihPtHmUc/iSr2DQ2w7sCzbqH0V1febvp/pNirPEZNKGe7uuPpw5d1bGLJ4qDy56TB56akL4OXrxFDl9zrjxpoTi7ADnbDARxnwDE3hsFZRc6YbrSriiK5g847rydHBdsb67IRjH4GWkCIP+F/vdx+MVrLbFUz8YA4R7+s+IvieVwTY6ANg5Pro5jfaHBS0vjIjmGHGbxA3u5+9pBVaAFe644Y35A9ounp4tYnFFkeBJQqQrngtgjoP84u+wD9rUCtgCTwjGAi0sFmXxiVWw84PxJlbubh8pcmhR9Kg9Vr/G58T2BmeCORT6QIjA8CvmrNseSsybAr/hyS2EhyFMLIgeeT5ojC9F2w/ge/wOgRkrjOPtA8JFSAWJky8/J/LclSKPvj2aR47+5WgRkqmHYCsMCPmIH/rDa2uivCJ97eaqmGPAnzgOdQ5PgGqejMAWFSu/GRzbes8MDOfANniocw26gUdxdoBhv1iuDS6WQZnvmxp1iCODRjH234p88M9E3vZzkTgLe+c7g07pxdaZSD8unA06uu8Hvgv8hQ4VhrtVWFHbVNCp78JbyYOLZ9yZ4xOP8q69Ofh9IPQDQYe+LbggwgcoMzxWhzJLvhAIj55kvTOXled/FvkdZVDoSyyC/JmrZlN3Ii1gjx+85CnvS8qwKhuPtCBObOKefPvn+aBe4dGg+EYGDC9jy/KSuaMvBBO2T0X1FXHAb/PfHw0KwMkD/VcB4yKMFbonD0a/Zybw495gcodBKOJEvcAnyirL41O9BgaL2CcLZQiBFo8J4e7zlGhF1Lmg3s1+7joZu+4uGdMtoiRuJOApCNQpTOrjx9ZcoK5h8Ik6hgHjGYqzPcnxvdEqGDxG6EG31geke8qmQTJu/S0yfsOt4eeUTXflTjfF2QEOto7CSi/0m3gpq9Fvhjdw4/0dcT2xCQeYlLduBIbjCYyjYjB+hTCBST5+x/W/zCegSAq20R7HXLUerhgNxspoqws/Hn0Pw9Yi4VOwCgEN/X/8ePxDQZvGSnjXqvk6wSKWeFtAzDGQf7MPSgKBFsItxEqEhRgK8RGrVTG2MME4IxYgIWBi0Q7mSPENJ4jDx/e0Arc4tjvq5xAHtjSA4JsURJOiMgxh0D9i31eM3X1WzZpgkRPe+7H2pmjbCZvwifnYxdWzge+w2AXzCPzdbq6KaoR9geOnGLGVWie9Ar9jv1qcOxZmsRUGRGOIwg2D4uwAw3qxnLNeTp06IbLimqDhv1Xk3qCx/lXQgN8afEKU/fVg8BOvnv1EMBHfa+lIBjxBp7Z1uFx8vBd3tZ67PLrQNJlTL4lMDC4YuBDGghNWMbyyqhVgAICVcSNbkwBcHCC24YISrigODI/KlD04wJ62s9/Rd9F87qrWD55kWTVbJBDtMEiATyEMY6/W+MKPx4Kwx1Cc19hwxxSPI3YCWxngkRScG4ZyCh+X2dkK0AJtD5v9jwsu8giHOPKuSkacWN2Ldh0LyjgfJo+ZVxb3EOGjqf8+8i+Ea6wifeO0yPz3hT5645G3yuKFl8hja+6QMYF1hzgb5AkrxjEARl/YacsNhIe4EIb/R6lVHhRnewD0/89eGpTv26O93U4eav1gARNWiLjJG1IJulmcLTLdFGcHOEe3Be3pl6N+E+Kr+UjpmWBMhBfjxP3qa2tbP7TAdQYvLQ3HD8HY5ok/j/riJNgL8eKe/sE4IXy7N+e3VcE22uOsMletJ1aMYuu0mX/QN07H4/wY+3cCoiQWa6DN4okk7BddxZwlK3hiLt7OAYY8YpsBsw9KAnEVC5+w52u8kKQd2DIO/RbOjxW2s4I5IsTLcM4TjEdsgqdtq7kksagcpxuGPVwL305PSbx6NvYhPrHit9NcNawnvxLVk7G/KYIXj7UjfpkzwmPRDp7yw1YYDaUUcfbo0aOybt06Wbt2rbz6akkv0iG5sIuzG+XUiWBgNP+PRH4WVNx3BRavlv0//0fk0WCi8f7393338Y9ToLWBvRfjfUqxEjO8E9XwgSBW/GJl6EXRKegUZweTzyav+C0abGYflxvuZmIAAWEdYjVWQocv6apgcLB7YlRvcIEaF1yIvV9iERybZ9VsEeCuKe5IhvUqqFPhvrWtx1+x5QEGB6hv2PsIeyrh/7ggY4uJtgR5OrAgGqCE7ewXgni+E0zk2mwfEm94D7/mXZV89lgwuPydaOCAtIZ3nINPCJLaFQG9CASoeMCDFx+EA9PAF62V0ReCMl0/58/ksTW3yZi1XSLO4kYJVnogTxgQd9qHCi8RiG+A4EUQxgslKM72AJh0op7jMUS0+20j7H0z+omnPhWEfXu0F5qlX6I4G0FxdoDzGsZdrWsHHgvGY7tJIH5AcEW/evEGbzyexjjgyeD7YHyG47ECF48D21j93Whsgev/lP8SxFPAky4Xb8B0EAQGOGyjvUrQ/rAqEuNgtCvXilHsxTrx30Zh0AYxH2m3OhO/xU/Vod3PfXfQDzT4uogXOqNPwUpVLDixvTjZByxWmfPH0ZgDPsQn/BK+Ewb9XY55Rywq43xhuQS2+nvBDznOVQTx6lnkLc6fZq56cV/yoK5gjokFTa5FVLhubBnaJ0pDRG93g70B5BZnT548KVOnTpWZM2eG/4/Zs2ePDB48WK6++urQfvKTn8icOXPCiEj9WC+WczcFF8tgUj3y/xL5o6DixiLs//7fIstaj3Ru3y7yV3/V99vHgkZBgbY/aOx4lBvL5TFoxL6ljQeD3PlRZ49BLkSsbhCVi+RUcAGMxZjxvxU9KoI9StGJh3tOVlSOEMTDfYaCCw3ixr6XPnvgxI9n41zhqtmvBl9WeAEOVyQH9QoDgMnBxTeedOPlHFjpAoEVWw9gOxBMvhAOj/Fg9aULXHzxBljkB7bgg33ndYHJWLyPEQx7IWXl5eVBXfiH0fFYiYNBAdKMQeS6myIxeqCBgTTe0Iq+Dn6BGBWXBfYdwxY5wfe7p/yuTFjzYxndLeLs0eBaF4sGGHB32ocr3Nrh45EPkGdDrKc42+VcrOet7X/Q72BFUEp4Dcp859hosgMRF+EtWyBQnI2gODvAgZCBJ0/QpsItwIw3ZeOauhZjg9bCgWc+G/W1wBwHYNzkugZjRVj80htcsw95Cihng3EaVl39/9s7DzjJinJviwFFxRyv6ZrT9VMxhyvXLAaMBEEQRQXEACZUggIiIiggeZewic0577KJzTnnZRc258TG2fR+9VSd2jnT23GmZ7pn+v/sr369c87pc05Xrn+99RabmfLeVT7IryQqo20MVgWt7BKsNrGUpexSrrzVeg6XIXP/6trEREAb801XhvP4KGdDKQwouCd9a56VT8ytBjaNM1vwTzeOLrA3QWPZMCpYiEbxkjD4Iy6+81joFmL38nAPRGXGvGyAXUmw5qXfRLrz+4odq2LAFH0TI+hmunmI0KcYl/jwje7XqpxGi7PDhg2zc845x2666Sbbt2+fP4bF7L///W/71re+ZWeccYZ98Ytf9OHiiy+22bNn27EmWYGJcpBdnF1oB1YuMDvDDUiPC7OfNpuaYXbv8sYJAi2irQjQcaSzdp+Lm75vcxVFKxGvGWSykRLvjSUj/jxrCaydWNZBBY+4vm2m2cAPhL8R5FrSOsJvYpFY8TJwWTs4OdEIsPhlYBMbrpZefs+MKPmJ58dlibuWBqvgGNf4+iH/4Zyejh4B4TOX5TZLpeJSR6yM1w1LThQAwYxGnMbfWyW7AVqx7REDQdwhMHFBh3H8ecFdAulDY89mJbW4KRgdHnw40ekmbph9jzPXfhWBKzsuvnf1eI31nXOzPTrv9lYhQtkW1+5FIX7YZ1zaFvBTiEX4jN8FyxA6fixZS02qSJxt5ZBOCEGUfco7+QKRh5UO6YEjgyUmw+I1TExhXZcxyJA4G5A4W+Pgz56VJ5QXxFU2YswkPcE74P3umqRfkLUfkKM9p01C2OU5WE7RdjfF+GDlo/UTMNzTb8qjsW02VEZbOQd3mN/V/6k+5vegQITFWpa8HwPiXr4JD/r9fIey2v0VecYhri1d8VBoZynvuMtq9B4RbQlXt+BflbqGeCF+Fv3LHW6iaI2wybiGjbAqDRNcrFpFg2AFHuPEYnB9CBv+2dDfYgKAzYmzxcu+DamxqOvbb89wkVOFlCTO1tXV2fTp070w+/Of/9wuvPBCGz9+fHLWld358+2CCy6ws88+22691XW0+vWzW265xc4991y7/fbb7eDBZt5URxTkhMZy0GxrP2i6Hfjrn8ye4To5iK7ve6XZlByVbaZA+6tfkTGSkzUOlcKWya6C+GcQ1VpLh4339LN//3CNcG8OhOO1AsIavmap4JmhZOlNj9ckAqIrC8X4SSoXDBqmXOoa4pNCQ4zfVoRKllbTSUIQYEktvovYUCMb+BFefEfwm0mDTmhpq1lgsiIuS2QAtfDW+t1BeadR7hyNK/jZ4ReH38y1+IbLhPI1/ybXOXFxwz0Hf9jFSx53BmmIw8ZaJSMWHP8dJ7vBWWfXsXHtHtaVvC9CfqbVTy1AnLLDqk+z54U8GfPYfldm6Ii7cwe7vMAGzrzei7N9W4MouZaNMQuIBmm8eO/qfCZCyJv4YUtZh0iczQCrjVVd3KAtu0/WqgPLe6yEyA/UAQTqEdqM4xtFunz/ZI9Qt/nzLvD/eX911zS06JM4G5A4W8PQTCD4dHHtBmUFt0fRKjaNn+BNRFj8UOJXnv5qKf0A+lT0PRBmEVWbshcEg/xBp4V39sG9Q1YregEqo60QXBEwgcGE87izg8sRhC3KGmLsA8knLp9YBedXCuWBskZbSXlBWPQCWpb05zomw3kOQhtu0ZoqQLYVsFim3okGVHvaoFFc1CDWlCIWu7bAG964MSPjEFa6nTBed9ewmXOnxDiH9qIVbAxZkji7a9cuu+KKK+zb3/62t4695JJLbN26df7coUOH7J577vHC7GWXXWarV6/2x/nkussvv9w2bdLyj0qTVZwdMsMOtLvB7I0nm73NZd57PuuuzDOzvGxZEGjf9CZXSbdzHROJs6IVQ6dg0o9Dxx03BrOvOW7158Wnlq7IES+wdOX5dGYmXBiWTcdOEpto4Mdp3PfCbDZOzaMftTUDzMa64x2fEwY0fkfK/y5+JrKcIH7i/N4PitzvQGim8YyWlt7iJHa+XAM67YrQMSPgBiHznfmNA/5ffbx4C5gSOm9ZrZIZJRaAAWEU6xHvWXrFu7BLtBfwX5Z7OU1bhuX/COrEAfk1vaEAwu2Qj/u0PNzpOTZm4uXe52zfhfeVR4TCByg7wOL7r6y4/LASi3PX2fMD+UuLGMi773grdfcdBiCTL3a/v/47EmdTuLjwdRlLgkd8sWUnvhoLg1UmH0hbLIDI89RR1CUbx4RroguZ46KNC9R5WOwdbig6SZwNSJytYRBYVzzs6kw35sgnmCLYsgEf5Y0BOMYD+AQf9IHS+gG47qJv5wfnHwvtU2PAYo335X24F5/ZrOgbAyu2aEe2sxlvEf2SVoDKaCvhuLuCS4KFOhMfLHknIMbGQH4f9GGzGb8Jeb6o/pcrFxhbMA7w5c+NY04ofy6/s5cEZdz3s18a9gIR9dSyAVU+WLFEniJvkm/pv6fr4riZM/0xxp2zrj5hwrwaKUmcxfJ15MiRdv/993ur2Z/97Ge2ZcsWf45P3Bcgznbs2PH4PfBH+/vf/96+//3ve/+z9913n/Xo0cP27KlBS6Mq4ITGcsAsaz/CNZZP9jK77hSz610Gn8EugAU6yLgzGFbkkmIhqhms3Gb9OXT06UCM/HIYNDDAxmKysR35pjD3L+H5NDjMUqc7Sen/c94LtWeHjhW7xiPIEugIIYgWmtluTljezqCI96TjFQc20bdvGj87/MFwnnfHfUAcsDGYY/lN7Lz1ekO4vhROsEr+dGjY80Ej74W3xCKO3VK5D4074iP3YWkmlr+tkU3jQ2emZCtGFy+regTRinjxGzekLExJt0k/cel9kh11Ydbo71j3ObdY30VlEGcpj6O/aX7TpbFnhSVR5YIJhYVuAI57Ajp6s65yv6WIFT8bxwbBn/xA/YGrlASJsym2TnN5xpUX6jTqAiwaqnmgQX7AJzadetxW4It88k9D/iDfs/kXdQQD1VhHcC4KtNQRGZN7EmcDEmdrGNrQJfe4suLKDPXArD+6spbFyMO7jPmtu4aBtQsMsrFQZ/K8lH4AFq/dXHsRhZ/GTKYyIdjvHaGME1gxw3udYEVfIuT35e2DaNzFvRvtRxuxxFUZrXL2rQ0rPdPuCuLYgoB7J/w1kyfxM4tvUNrwUsHFH2MTyh/tv984K9XuY0lbrA9pIdLQ/1ryn9A+xLFIug/h3RYmRj0YUPg9ZKpf3G6Uz1lEWoRWXBhgLfvYY4/5TcDwQcux5cuXJ1cG0RZrW879+Mc/trPOOst++tOf2oYNrrEULU5WcXbITDswx1XQvVxHqZurGOdc4zK3rGFFjeArdzdQQPijY0AnxfuPdJX95J80rOhbigMbw8A+zl7HThKdKAQBPzBwx9MdKUIUZnu/JexSjL+nSsIgI24cEAUL4nUKE0BZOuir+9QPvLhu0e3hONey4RTfZ0BERzHb0qhCRKvkeH82rkJozAXCXPSr2sldjyUwDTsdx0kXh/dBlFlyrzucv92sGhpYSbhOC4NVBpe4IigWPxt9ZTJodnHDxm7pwTVpM+9Gd+7ZdszF0bKhn7Ees2+2Povub7oIxa6r5P04AbHg5uREGeA3zPpTKP9M1CDUHitikLB7qcu3ySZiA12cpkT/Vi/OYjmOG4Ism1s1AEtqhJOnn0gOZHDUlY+ZfwjlzneUXbmZfV3DfFNtkEYjvxTqLybs2DEeC7foQ4+VDFjlxeWY5JnHzwt5gd/I0s8M62DSvfvcf1mHmddbp1k3+c/uc29zx7Ms664iqlGcbTdkkd3eZ679p988//nAkIUSfloaVpLQnjDRVyy0n/P+7uqCZNKDCZCs9YBra5/sHSYBaWtZUcOEcwe+V0I/gIlD9lWgTPrJVFdmS2XaL8M7UM6HundgxRKrkrhntKIv1ZUZG41Oce1wl6TtoE2jnmFSuw0gcbaKwRUXG9uRn+P4AXGWPRlGfzu4DvHlelzoNzelfaL/nkzW+931KUtp8TWbD+lSy5KoXWiDer0p1MWsbEq3RXEzZ/IW9fX+1qE9NnpDsDFjxtj3vvc9+/rXv+4F2W9+85ve3cHNN998fIMwWLlypRdj8VE7adIkmzJlis2cOdNb1IqW54TGcuAcaz94qh2Y6CrLTgxIXadn0R3FdXiEaCvgDgDLt7SIiHiABeuRCs3gRv/FLGVhCfemx4MAwpJ6Ou/L24XlgAM/6Do97n0RcZkZZAZ6A7ODVQADbZYxI8jwjsQvlrS+8czS+ULgRBzjOhpahFRm2f2mAi8LDSwDIT94aWTnjYEgnUTu3/99+RtrxOW+70wGdS5/kCaAoI/vLO+ywd1r6i/Cb61myDfkJ6wgiEs64gwGiVN+B4PNYuOUjnoc7NKZxk9zg860+z/WhKS1K0vr+77buky/1rrOv6NpIhSDBDZbjOWUz95vdvmjTEvgWDHirav5XW6QjNV0PvE+cmCrWfdXh7jEBUbKH3SrFmdxVYH7lK4uvwz5hEtnNrjKAoOpkV9x+crFweivZy9TiP/9XFmK9Sv1QabFdbXx9Kp6lybUO+Q/6qjx33fvz8SE6y/hwywKzn1cXtzmBgMs/Yx1RoaofcR9f/nW2bZ48zRbsmW6/+TvI1Xe56o2cbbu8CHrOmWAPfR4D3tkQi//2XVKfzt4uIrF/rYGaTX18lA/0JZi2FHMhrIIM3OudeWGMYdrexbhmiBH/mcykckQ6nrKGYH/l9IPcHnNpri+Em01ZRYftNkmh3OxbZarB1zdRpnmfdcOCsejVS/vQz+n2DJMG7jM9d/YMZ26hcC9uQ/t6fIH3b2KaHeqHImz1YorM6u6hzaYfEeZGuTyIn5m1/RrHndRcXM/8joGG3GzL9rT+X8LdQH5nzIhH86iFKh3vfjv8jF9S9xJxXaB8TN1PscnXBDaglZAo8XZ7du3W7t27eyiiy6yL3/5y3bmmWfaTTfd5G8WwQ9t586d7Tvf+Y7dcccdbuxWRCMqmpWs4uygyXZg1NmhovYD7R7uSqWVqCHw89X1RaFzEEVEHIgva++KQhV3krE2QTCko08jhG+n6H+2GqDjtfj2IHQRpzSQ+AfK506ADc3YgZNOI9ez4cbj54RB0cOuAzfyi2FQ2Fj2r3cDyXeHTiKNdr6l1SxXp07kXQa4wWe607g22W2a34VfPJbbVyukAzu+8q6IsjHETgsTEeSfYgesTBJEsZyBOdaVmSBkMYB21xzo/mpbuu4xW7Z1TuNFKMohIjjvy++Igb8RCMoBQiFL6rgvabsmGYQXIi6dIj6Ypd+9LDnRdBGqYhAXWI2T9/ldhB6vDX6uY16nT7f03rD5YLTaJ+4QP9L9PdIO10lx6X+sYxE+WVrZUrC8EivgXYuSA/lw77yqZ6i7iANcrkR3Fex0HMs+8eJ/k6ubcINBvDEIIF9Sd6xC0G79/amqE2fd9wcsvtN6LPi79Vp4i/8csJjJnyovV20J2vFeicVbLAdMuOBPPl86MECenuxATp2ARTptVDYQMjP9ObOSpZR+APdmdUt0V4XLpGInhWgTEV75bXwXS/q4Aej2ua79e0n47VjJF+MeiGtYtdLFtY1xcpR7DMTXp2uPERgQfYmjVo7E2Srl0K7Qr47tFu38tunJyWaCvjM78nsx2PXlvc7g4F0a7CXxH3ew9U9MiJbE9a82TXT9rUT8x6gH1zWs1oqbOdPOMD5uJZNejRZnAb+xkydPtgEDBtiQIUNs7dqGney6ujrvo7Zbt27+vhJnK09WcXbgRDsw5HOh44GlRynLk4RoCzCLy3IIOghROKAsYBEmmsa22SEuaTTpfLGpRqEGEosY/NKSDoRoLcPgZeWjTWtgEQcZHHkrGnff2de6ljCLtRXWPd4XMQKmu5bvpP3KIT7GgRm+7xCVqxXeNS7t4TcjkM/4fbAmotPC7xv3XTfoLMaqFdEq8TdLecGiMttAl844Vq08E1cVe7MIuKWwcXQQhHkmz2amPL4DA+NNE1zaNrGPgfjGEnXuyTtvmZqcKABiJYN2/27PN1tf74O4VYqzlC/colBGKHf8ruNW1s8NIjkC5eyrXTwlm8Jxnuu4Ht+MCKERytLobwXhIQosXEdnel0Z/M5iufxUz+yTBBHSyLsceLnrsH/lBHcDJ0BZn3xZeGfKDGJSFEz4ZEKG+Im/BRcHLM+Mccd3sAaa+9fw+1s51SjOtrpy1dagDFEnk/8pB3GC5lHXLrLJ6o4FyYUZILhO/FH4TiGDENpmXOjEiUSehbhTaj/AT6gkm4LhFor6oBj8ZmJJ2xndF0R4t3Hfd+9FvebKOpOE+SYf6U/itz7Wl3wO/z/XnnYN1rJxwgc3Q8W+XxUjcbYaceXsye6uHXdliPzn2y3XP2x2XFnF1VXsA4z5dmgXaf+pA3gX+vyl7iUhBPg+2eeT9sHVxRgF4WKL/E3eYqyWy+VWFdIkcVa0Pk4UZ+dZ+4Hj7UCf94VMzWzuzsXJ1ULUCFiA4LCeMhDFWTri2jG06SD44SfuPhenNJR7ViYnCoBFXrS0ozNHwO9uUzeAYkC3PNkpmnvnWlrNIH/IJ8NgjmvZJTU9GKzbZdbvXaHhZ9BXyCdnpcBqiA1HYlyO+Gy9ewY2OUE4Z6BI/k8tx88JolXa32wuKx/i9LHEXyci3JqB7mAjRbhDbqA6wqUT9yKwAR5L57FoYlDMsTHfDJ39plDn6oFoVU35LzavklcmXBjyKHkFX23Jb22VIhKWbFHIoD5kYoI45//EDb8z+r3mb+Ifa/c+bwvnOI71bIR6tPsrw3XcF5cYCCwILrkmR4oFEQOhp9trw0Zx+B/LxhMdwnthMc5noc3I2MiL+oY4YPDIhoTHxX/3yUaLpHWMD8pBZMUj7pz7Dscn/jDUga0cibPiBGg/8K9MuaZ8x9UDtCeUszHfcgmVZYkybcOY74Tv+QmaPJPglDksnriO6ylTjekHMHnKJCrvh5/1YtwvpNsdnouPzkwLX0TfaLHFygJcwWTCb0ivMPDv8LJQZ0QBG+EgisC4R6mmFVCNROJsFZK2mqXv5NutPO1gOfHuyaK/dldWts8Mm2z6PoPrT7IXRWNXVokah3ais+t3scLS5Sf2fqAPSn+Tv5kEa4pLtRamyeLs+vXrbfbs2bZgwQJvKZvJrl27/IZhuDfYvTvPUlbRImQTZ9shznZ5VcjAWTawEKLNwzK1oZ8Og3Y6CpQFLEJUFsqAazTxG4u/Uzb8KrYjiKCB/1zEEQLpMuc69/USrGVysXORG1QmFn+5llYzSRUtY+lI7s3ww8X7MfvPeyHE0DEox7uVG4TTsW4g7N/TdVyWP5CccBx0A0D8f/EbsUJloFkIOjhpf7NP9XK/O0uaRosnb6H8rLBxV2PF02X3BSGYZ5JebMoEWLYmrhO8yOx9ATZhoMEkDb4FuR9tYTFiNfC7Zl0d3hG/7d6nYfitrU5EQijplVgbEN8sAUYoQAzHH3S0go8iA+mLJS1lasndLg7cIIvvYT3LLumkB5uLcJzB4GNfdtfdFYQI6tkm+Z1198ZtAPV2fJ9pvzqxHCKY4JaEMhDLAXVJPlEYi/+Yt/wyuYzyj5U1gjSTTmxGsavelYW3/CeeiAc2dkTobeVInBUngB/8R10+pxxjSY5VKX4rsZwl7zMw3rUkuTgFEypxuSkrDTa6++SDyZ1Y71DWG9MPOOLqmGhZ5dutIvoibD4Z252ert3B/VUmtK/8du6LwMTmmPR3orhat91s9p/r+xvUU9RFCM7p+ofJ3rjSxMdb6zeSkThbbbj8nmk1u2tpcq4FoG72G/vST3LvMO6s0A+gfNHWNmUvCSEYx/V5S1IXuzzG/6mTyWv0QZtqvNGCNFqc5Ytjx461G2+80X71q1/ZlVdeaffee6+/EezYscP69u1rt9xyi5133nk+rFtXbifTrQi/Q3an+kFlhWjYWM6yOwfOtQ79B9vBDq7jw6Cl37vDAFWIWgLByW9c5Sp0ygGVe9+3qyxUGqxJWILPZmdsOJLy5dkkEEvw8UanEFEy04oO65il97lGPbE2xSozc9DPwIpl3YhOdAQQro7kEXsqBb6XEJfojCM2p5ew8ZseZ1mmO4cl44Jb3O8qMHAqxt8sMHjGZ3P08zfxwiBolwppziZgpBX3YUO3COmEawY6+5zHN2FTyiztNL6n+W2UfwbMxcBvjZbeiAfTrzieX1pcRMJCjI3M2GW5VHbMrS8XPj4/3XApGEIE5aLXf4cy2e1VwVdxjHMmsxAe+C7xwOaiWOpQhjlGJxmfr4gtWK8Rz03xO0v64FaDfBHrbfL4uqHJBQn4yeV9OB+vJa8g2GSDfLXo9vryj6Cczepi67TgpiXTNzHxgLjP72sjE94SZ0VDEqGH9pMyMv4H4TB1BGWS8o6gujWLL0va32i9h/uYbKJnGiZvEECpc/xESCMEJT9Z6OplP1no2uxCg3XE0b5vDb+D90y3Ow1w8YBVPROQXIewSh2K73Imrfik7qEu4F6I0puziNH8RtwZcA/i9Km+7mDrFqokzlYZvr1MW83+LjnRUrh+En2T2K5GFwe8C26hVHeLpkA/HHdt1O/kL+pb3w5F4b/10ChxFt+xy5Yts0svvdS++tWv2pe+9CX74he/aGeccYZde+21NmnSJLv99tvtu9/9rj/3la98xa6++uratZylszL5Z64T4gayw08PFigVIt1Y3jVwlguzrU/fB+1Qh1NCJYm/vcOt38pDiJKg405HhU4D5YDOtN/kKdn4QVQOluAv+ndDX29NJdbJcaCWubSaTmK0NkW0xCIwczkjAyeWr2OFw3VYATTaArCZoLOCP7/owsEv7Ul1gPlNi++oz/dYSeZd+uPuxy6/0ddrLn+zkQ2jwmDVX/vxhnFcDF58vby+o8WGEpntJ34+o18p0nLFw1nSqki2zggdOZ41DKG3hLYQS6zoM3Ds91y8BJ+BLSoisSQQsdrvnv4/YfLg6SL9yVEmyPNRRECcxgIsG+uGB+tglvZnsuQelw6uXBEPLOONVrLct/cbzQ5sCnlwQJ7JkaJw12M1Gwd66YAbFfzQAkIwy4TjOfI5n1iy5fJBxvsxIcO13urilhC3xUK7gdsHfh8CVbW6PCkE8YNRwY75Vnf4gHWfd7t1mHm9dZp1k//sPvc2l48bMeHikDjbymGzFSYwaB/9hNRvOBjqXgRJyo63ih0drk/DZE50gcBkWK5yeBxX1nNNhBSLd4/g8jLtNeXf+1jPNTnjfgduariOMjz4Y67dSXaXzwb34TfjyuGBJCAk88kxfqdftu3q5lz+PX0f9Pf1fZJ5f3PHWo+lVzYkzlYTsb105ZX82NJWsxFWoPT+74ZtMXXIqibuJSEEsEkjrjPIV7RL5LHMzZxbAY0SZ3Ff0LFjRzv33HPt17/+tfXu3dtvCnbNNdfYOeec40Xbb3zjG3bmmWfa9ddf7y1oFy1a5EXdmgRLFjJL9HVWwR3jGoqzs+0e12AO632LHe7gBu+827hz3MCkygQGIZobBhQMNKLohLiApV8jB56iyqH+RcTDHQGNOH7l0gM1lmNHwQ/LHnxlZQNLQ85zHf5n427u1QL+YSde5DooDPhwLfBP99szBkbbECRfEPJ9//cGS8dceH+zWB+5wSMDyEK7SmO12y2xkOQzl9iXCzZjwcLSi3gureIOv5nMvSG8E9fRETu4PTlRIutHBkGBPIG/xERgLYrNk4MIyXcRBxNht0VFJEQOxGXim+Dz9udDXi/0PFxEIKT7PO/ugbuKxoAvSNKAZxMoR6RNB5f/plwarqH85ZscKYa0FRCDu7FnBStc/qZDTl6Hacmu8LzD4A8Hf5VeOHL5icFqtr4YbhCiawfahGzWf/nwKzESi3T/nK7uYCvr/1Ku2dQJo4LHznB/brPl2+bZki3TbemWGf5z+dY5dqSRPgIlzlYI8jL1gd/ssAnjEIRDNruLbQFui+Jx+k7kfdrXJ3u6rJ+R9ym7uNNhiT8bsR5MJlKaG9rr6B4Bq9hcfl3X9A/lnuuoE9cMSE7kAfcNM64MPjQHnubaO1duokjb/dVhhUG+lRjUQ/j6jitN8G9bbZO9JSJxtoqouNVsAiuzJrm2P27wRyjHXhJCAP0WJtZpl8hb5LPMzZxbAY0SZ/fs2WN//vOf7YILLrDhw4cnR11ZnzHDLr74Yvv2t7/tXR3069fP1qxxg7NaJw7gGTgyGGGTlFIHImUiU5y9d+B0G9frT3bkETe46ejej4F3K8vEQjQdZpXdADpa+WGNxTL1CpVT0QLk9Dvr8sLawS4PJEL94I/kFl0RAdkEJA4y96xKTjQRXAd4NzizkgONhEEvVoNecHNtUDYLPgaoPV+fXHNqaK9ygeg0JFmijuiUy99s5PCBYK0bhTpWZjxdZByx2z8+PeN3sUzKNVjdv96s3zvry27c8Kwk3O9gB3AEBTp1bDJVihuGfetc/CUuERAekqX+LSciucE9Vs1dXL4lvngP8qXPmy9xv+eHuZd2YQXnrbbo0Lo+Cr6UmyLcpK1nY6Bu3TQ+ucDFdb7JkYJQX6esgPxS5yXBsg6hiHzQy+VpBCPKdsyvxA8+Iemw0xdDuKUz3wB3byyDiUe+x8Cx1M15EKjm/CW8C/GAiNXarODSRgW+TJV3WSD5v/vcfzXaElfibIns3xxWoNCedXFt1dD/bZooGifqqCsRFNkEDxDrESn9cZdv/EqGjLoEKybyFnUTwmVLWTXRXmO159s6V1fvymI5iEjECg3KPnXTpJ8UX3a5Dtc4lBU2EF14W5gkQuwtBny+x4nSAe93dWLrXrklcbZKwPiE8U2lrWY9rn1dP8q1x8kmerTDtJXZJkmFKBmXj1b3dXnd9fHIX7RBrGprZfmrUeIs7gmwmP3JT37iNwSLcPyKK66wH/7wh961gQAGEQyY3MCEzgqNPQMlNpuoAA3F2Tl278CpNrXHpXbUW1a5gcS8G4rviAjRltg4NohTVOhYTWRdyi7aDFn9zjqo/9hUyFsEuQZ+9jW560QEpSg+0tls1PLsDBAXcC+AxRp+Mbdi4dQYEpGpsxs48xtzicz8hujrjo4Mm6DkyvfF+puNcB/8f7KTN+9AwCKokF9Y3glxlDaT7+AzN5+/dtKHOItCwfIH3bNL7IwhUOLiAStMJioR8UqZqCQ/MfD3YuhLj4v9TRWhiiaKJeRZAnln0IfrBVqsuPDzmG03cYSbKG7z+5mcaEo+jtazpEcM+J1Nu4koZlO+XOSyAsLqmw3GeB7nEDr889017A7P7utYwVFWj5eJDNcV5KVZfwhxyMBx8k/dsVIFP5f3VnRweTEK/T90ebrM6d3cMJETVwUgbC+lXijfAOeIqxuwvG2sJa7E2RJgsMqEC2Wb9KQ+QKjZsTC5oBFQR487O2n7XPsZXZxQ58+51j3LlR0GyAvqN0c8Dq5N4mabbByYz6K0nPhNPJPd4SmbCFaZeXrWn8N56gdcu2Tb0Ky5YEKEtpJ4oZ1l5UkrRuJslcAEJC4VKav0aytlNRvx7fcnwmaaTM7sbMEyJto+bHRM3478hXFKBV2JNpZGi7NsAHbJJZfYli2uMUl4+umn7be//a13a7BrV2hseUDNujMAOiXsLMqgNw4YEEHpABS7HIwG+olHyuJzMd1Y/gdxdsAUm9f9+3aMd2MQzwYumsEStQhLgqPlG4N6v5Sthuuutg4dVpa7HF9afY076NIbty5xUyNEiQ2PhePZQBCb+vPkHm4gimVShA2ZEAnxpbVpgqt8i7RS2jbd5b9T6kW1YWzKtDI5WQK0PdN+mRKZrw7HMmGZ2bwbw0A6CklZhUPXLnh/sy5OiBuEvmKtHRffGQbDfI9n4A4hlwDMcdICNztcj9iK39J88LtwbRAFtRm/CelbCtyDOOL7nVycsTlaKUu28dV+fCMcrJSD1TMi1Iptc23Jlhm2dMtM/7liW+OXg+cE4SFuvIVYggsIljAzEIs+uIh7/7tS+Zn2fhV+iZ8dvjvgf9zgqURL0WwsvSekIfUpQs3i28OzIn5yJPHLenxypJj61l2TtgLCQnbXsuScg34SLjT4vTH4naCTSQ7vasPFB9/F2h0fZWnI+3TseS/ErMa6ofJuIhIruCEfO1EErnYQ2zAq8H1WV66mXu7ipnqET4mzRUC7QV3IygjaEvL88TLh6qiNjdg0MMJEH+5byN/k8+iyhrKCIEv5pC6d7cY6mSuQKK9xYoYJ0pYSZ3kP2hbae99O/L5hO0F8UDf4su+uWdYuOdFC4EbneBvi+gDr6Xu0XiTOFgkW3U92CxOWzYGfCE3GNj1eXUGr2Yhrwze7PjErXbBqFKLc0B4xHvOGBo3ov1WYRouziLC4Nbjjjjvs/vvv9+Guu+7ybg2wnI3H77vvPrv33nute/fuXrytOfzs8vdCR4CBEYGOkfeLV8RgHUuQcee6itUNNvq9Nyy1zuVQvggyxdn7B0y0Fd2+GN6JzoDPyELUIAgS7KztrUqem99ST7R+GESyFDO9tJqBGhZjcQMjP+uaZyMQhEQsrKOfuFHfMFv+QPCnyYZMdIixhBngBqD4MGVDEMSxXK4DEOxYAs3ANrYVDNTwX1nqAJaloghtfB9B1Q+ec4hfbNwVrQnZqIVBYibRMtOLvS4g+hUrgB5xg+KZV4XfxDOIL6xUs7H0viAKcR3XY8Fa8Dnud+Figd9AnI06I/tvyAe/b9ovwjOZqPTLdEvo1CHqY53G931bmlhitxRMLqWtmqPVFXlq/t9DH4Q4xRosbZGFKD36my7e3Pk4SYFg31SwAktbL2RaWZOmmZMjxbiR4ZooYHirWZc/Mpn+2/q8Rn7A+jWK4Yivw05P8iGW4i6/HZ8ocPkIP8dxBUWvNzTeVcmBzaE94T588ndrgfRf6AbOsW4kLr0f5epZZi1xtgCkFRsTks/jRB+W/bhc8XWcq6Oe6ukuzNEmFILVD/3fFfI35SWWE9pV6vDYJjJBmJkmTIjwHfIWFn0ttgmx+61xQ0uePdq113GPDepEVsHEOmPU191vbOExK/E06eIQb9RNuIc5Xje1PiTOFgHt71TX7+j26pD/mjJhkg3yz9J7XX5yfUry9VjXD802SS+EqBoaJc5iFYtP2W9961v2la985Xg444wz7Dvf+Y5997vf9f+Px7/whS/4jcLSLhCKYtkysz/+0exi11hdeGF9+KVr7DdndHT/9rf6879wFd2SKjGTp4OUXt4XOyzeUmSwqzgLdIyYWeJ6OkB0rqhc2UV+xUNhkFEiDcXZedZuwHjb2MUNxrkvM+ll9ismRKuB8jTqzLCBAwLVwfpVAaKNsnNxsJ6jfu3xX0FAWnSbeUsx6l12bC4kDCLmYDlEHYqoy/3SuzbHEHdv9nX458PS70wQYAedFp7NdTFggZjP2jQb+PeMlnveb2Yev368S883hHhgSX623bMbWGY+N/jUK2VVDEuNxv8gfJ+AaI1A662KE0tNXCDgwoD34BpcIBS7uRfLT6OojghRqvVnrmW6xeLF3V8l7bwbWJd5GXh+3HPSVs0s+U9bNR/YaiiFEawAAJi6SURBVDbQ1WmcIy8xQRBFmR0LXFq8IsQb4u72MrpcamC9kMEJkyOuTKQF9V2ubC5070m+T4cJPwxiLr8l02o2gtCC30jKHOUpPaHtraz/mpTxk8xvmBf7UpSvx8917+OOMwkx/cpwrDHgL3LgB8N7Ug7LGa/NDW4cpiSbtsQ6qOdrg+BeJbRqcXbnwrAaLtNqu2wgQnYNZZ38xyaHTFCsGxI25eN4R+qoe1xaNzJ/Uy+nJx+O19Pu2Yi+1KHUhenyFWFVyaNJm/nYl0NZaSl2LXVtXOJSwbcTrl2kjfcbZ7pjxBdtEP5fWxrqGj8pklgdV5m1eqlInC0C+pxs4hkt22mvcLFWLsg/Y5NJY1aCLMVdW0v1S4QQjaFR4uyBAwesffv29vvf/95+97vf+c98gWtuu+0227GjxMHSwIFmJ7kG6tuuYrnqqvqAELttW7hmu+sQIOB++tPmHhbOf9INTL74RdcBb66OTwlgdcXAhwafmWJ2FPYCrftdDALyWYpsn+c6D28KHRi+z2ecAUcAYPlpiR3+dGN5pxdnH7enO72u/v3SFjVC1BJ0WLCWZQm2dyGiDkybJ720mg4yS6wYLHqBzdXTT3Qq3JGlzqQ+jiIGwiyBjcLwc4nFLEIRwlfsgHN/Jtgyxc1NrlOO1SX3YdMGrGgQSHg/rDlzWZtmguUbO+AjYvlB3i/ytzUMnhHHeC7PyeaLL9Myk41PSoVltmwKFtszLIsHYFX83WBt3O/d4TjnsdQrxZ0Dwnbc/AzLW8S9UmAilQ3IfF54gdmWEgfnxw6ZzbupPs7nXOPitQhL0HJQjFUz1jO4F+D3YT3rfc+6/DfP9af4DnkS38MtKQY0mBx5df2EBVbHwz8X3gmBNR3iBAfn+J25YNkk5YXPTNKW4kxcRB/IO+a790gEJwScpohnlCks3nlPRHPKVBTEqx1E8ui7FyGP+KZMVdHkfasVZ2lzsMrs8lKXx12dW+zkUylEn46+nLgyP+XycAzm/yPUE4S517u6o5FWdNTNcak09XbajziugOI+G2NdG3gkYxXDmkGh/HH+8XPc+dREUnNT596z37tC2WfMgwjLhkRRyKbdL+RGpzlZO9TFXdIHwBAnPWHVymC82W7IIru9z1z7T795/vOBIQslzh7HtQdrB7qy4MpKbNMoT6UItLtXuLblUfeZZZIS9m0IfUnuiwEWbZwQoqpplDgLW7du9V9asmRJwcB1a9eutcOHS6yQh7pG6o1vNJs2LTmQAe/58MNmb3iD60iOTA465rvK561vDRa3eyvcsGE5wgwxjT4DdCpcLJOoKHGEnctFAYM6Ovaxwh7svjv/5rDJRxRoEQBGfqm+01UEmeLswwNG2oGOroPF+zFbXMK9hBCiVYOA5ZdWu4EqgzJc0CDKUO/yWYw4iOjJ8lFEI+rRwR8zm3WV63S7AejetS6sdg2ma8NW9wluDRDusMwb+nFXIacmLBkkswTUC2XuPLtE48iejbG4LwFrUyxWC4ElEn4u+Q5iK2JXPitXfgNCVxQWsQBtIO4dzW+ZWQpbpwQrzrR1cRTdaBe5P+JhqZZLvM+or4W0w2rL+zIrQQzzQv0Hk0GMG7SX7D7IxRE+holvBvpYHraUUFSMVTOb8KStZxfd7n6za++jf1V8Dq9spH/VxpKeHGGA+mSv4Cak7zvq+zkxf6SDd5XwlkakUYK3FH99SGusrXEzwu/GUo387yfPXf8rU+AuBcozog9lClEca93WspwUq/Neru9NWSKv0AelTLWoNXh+Wq04u8KNWchj1H/ELdasZRXt3b0yfTLHckKdsPSB0NaRprQ3JW92l+B9KruyQx5hwi3tmoD2jslOyjVLtdPuAXiHlV3cO7h6ineY9FNXzjIsa5sT6spxZ4U0IB4eOyMIybwr71OUG51mhLSKlr24Vakia/VSqTt8yLpO6W8Pje9uHSb09J9dp/Szg4dbaNKy2vFtxLUuH6b2pCEfkvbFCLT060Z80eWXV4WJ1X3rkhMRV9aYCKGscV+/AWYLWqkLIRpFo8XZFgFxNlN4TbNzp9mXv2x20UWuFUhV9jT+f/6z2Zvf7Cq+OcnBSsBg7aEwWKPiHX+BG4xvC9Y5VMJ02hf/x71vlvhe1S10hqlQseKJywKxlGWpHZZLnKNS3zw5nCuCtDh718A51rVfL6vrmMxwM0gqtIu2EEK0FRAaWFodl2BGax/EGerpogaNrr1hwwWs9Jbdn99XMUsoByViFINnL6IlYgdtQ5+31dfr64eH4yx7i9amdNr7v7fwignOR4tE7zc3iwuFBrjfgJgZ2xx2+T+cmthsir/ZbLCslfuNTlkVI8L53XtfEXYXLxUvMLuBNYNu3pFNzkoRw2j7mKBEEGRTGMTMUiHNohXM6DODYJwP0hZBlGXOTaFYq+ZoPcv7IYDS/4iuIHq9KUwmtCTkISZHsA5nyeWA9wfrHt6HwGZBpOPC204MuMBoLJRrBrPEA+WQeMBnJmIIz6UcNHlZM3VLhzAwpk5hpRPCUGsAq/MovPn60AXSqIqWWbdKcRbxBD/g6Tj1AmkZxapMq9lMn8zU89EykwmIxk6yeYu/aP16rssXqftgzRfbH+p3rFUjtHfL27tyEQXiX4f2paVgVQk+uHk+cRAD7V4pbnSaC2/Z++4Qd/RH8IHfSqGMDlh8p/VY8HfrtfAW/znA9ZPkFzrBTyifEcoBk6poBLjaiH09xuT0ETPrB8qQn8R0/cU4iUkexk1JWk/ge0y0+36bq2u8X/dWMkEoRA1T/eJsPsvZ5cvN3uEGGHfdxS9JDib0cR2QV7hBXleWZ7qBZyWgYvQ7g8bB4t/CYATrGqxUqICxbkoPgoFlsvi85DyVNss90xt00MFnqSyVMYN4dhQt0pohirN3eB9As61vn/Z2qIMbiDCDz2Al812EEKItw9Jqdo6mPqW+jfUqKxXK3pF1bdH8ZOk7z8GFQux44+OUASP1PoOzutQgcevU+qWYBKx90uczwW8dnXF+D35zixn87llt1i3xPeqthlMbIXnLzMTCMpdlZqmwQRNt3dbp4bezmz/+Sdf0Ty4oEdrAZSmrsPHnhcFPsSCckA8Y6GCV2ZhVJIhacakvVrhpUSIT+gJYRz/6srCEfF+ejefy4n63n8xNrGOG5rFqZlMqrGfJewTE6Dhwm3pZSJOWhDTzkyOJWES8EfgdWEFnc0lQDo4LNM8OfR82Bpr7l5B3eA+WE5dDQPDWhcnKKfp6aQvCambNgPDexAVpE61nq2hTsFYpzlL3E5fEK/FJYLKtbIKgq5NPsJrNWO6MawomQMiTIz/fyPSk3D4Uygu/h40U0/FOPUMbQl0a/bpG/GZzt7k6x70jY6PZV7tjZRSni4FVLTF/kwZ8MgG6pwQ3Os0FbS2uIHgvJnaKca1UpbRa6/aWgnJPGaWsdntp8IdM3RvdM/ky/MYwacDEKn716afM/EN9PyMKs0zEsHom3W+hvUlvCos7H+oIIURVU93i7CDXgD7DVSr/6zqEP/hBCL/5jRvMbQ3nH3/c7PWuYnvEde4zxdkRI8xe+UqzB9xgLfNcS3HMDb7Yvdl3cF3FuCaxBjq4wVW+rsKlYsVCI9OPF8tqaJipUAe4QfreLJuzYE3CAB8rITo3VlyaHXZREcTZWXbPwBk2vPfNdqjDc9y93LMmu4GitXAnSQghKsnRfa6t+WCoc+NAjY7v9hnJBWVmzwpX/yfWEQySN7l2jPqbDjgd7A5YOPzRHctot9b2cR34F4fv8Z500LOByBqXuDNIX82O3MVwyLWbboDq2yvXLmEZFcGqMFpmYlW6v4UtLItl29R64WHA+0PaFgtL21mKy28c+gmXJCV8N3J4R7D8ZcCED9UjecS4g5tDXLK8mfRE7GgUhxtaNc++KhzLxYp2Ll+4PEY6x4DrpW0V8if6tBuQxp3bfd5z/ZEZ7vfsezK5oJnYMTNYpvFMhCTSi/LXxeX99a7vWQ4ObQv3JU+xaVJd0netdlgFwAQVAtqoL7s4OSWUKTYFq0v2e6gwR1wezyb8HKEeq0Z2LghCJfkNQfPRZEKCPLh5fHJREzm822zIx0NaUR/MoR3JgHIVrVqZqDnSGHH2mNnCW13+cPWId9lxrTuWGoNwT/IK9SDtRoN60LVr+LqlruL7bMDZ0oLRfvzEJ24XSAPGWdtzGAG1OC4e514X4seP7/4cjrVCWl0ZbWm2TnbtnSv/lMX+73LFIBGt1w1wf789HI/un6iDh51u9thXQ/3BOcbto77g2paXhnyMmL9uWLgHbJvuvpesROn7Vld3a5NjIVoD1S3OrnaDzP/8x+wvfwluCv7gBqPvdo3oWWcFdwWIty93g5sHH+SXJF9KwOoWcTbbuTJw7Ngx73d38+bNtmXLlhPC5i3bbcuGJ+1ob1chug7Asc4vsG1PjLPNW3fYls0bbN8I9xseofF1gRnbaW4wgrsClvjFzWVc47xj2j9ty1Z3ry1b6+/vnrlzzgN2LFkuVzfia7Z141Pumdvqr8kStrqwbsMmazd0tt05YLbdO3CaTer5azuCGOA6WPsev9y2bFpb8D4KCgoKbSO4us7VeftGXRAGQ4lAe6j3u23r+hXNUBeGevzpMT8LdT/PGn227Vg9y472DAP3Y51PsW1LBrlnp+p8/39X74/9pfuOG7AxqOzyAtu3sL1/R/+erp3Ytmm1HXn8B2FQ56450v11tvWp2a7doQ1Jv0dmIB7W2d5x7OTtvuviYt/kP9jG7Qdt447D9vSCjqG9ce93sN+HXXuzuuraCdrcrWsX29Gurk9Am/voS2z7mjlFvudW27Wkr4v7INYdHPKlotrUdPDP37DKDvdM2nw3KNq+xsX9CfcI6bpr+ZDjzyPOjw76qG3zea5QWtUHf61Li6MDTgt5p9PJtnPug76PkPV68sGahVbX2w0EyeuJReTBvh+0LetXlvTscgQfNy6eDwwIvvSPdHmxbR//R/cuq2zL9j1Zv1OOwHO3rn/CpZUrc0mZ92XKx8UH3POfKKLM5A/+Ga4PeKjP/yTl+vm284nR7ly6XFdX8Onh6oED437q8wZ10Z5Jf7TDvd6e/IZTbNeKYcn1lfwdW229e88+C+627vNu88IPn/y93tXn1RTHoUxttbrxLk59XnumHejzQds3+IuunqXv/UzbP+k3Lt7Xh/jPco9CIbQVm2zvgnbhni4vH+72Wtu6clKDfOzrKF9Hhn0vjnV/tS8HpeR1/ywX9/sfD23FsY7Ptqen/c0d2+DOuzERz6Bs9Qoueo51OdXVg3P9b4v5a/+EX9R/d+atrr7a6L+b7XnlD8k7DDw9qXNeYttmu3Z029NZrq1AcHX3rtn3BqHNlcG6kd8suS2qjtB6ymhLB1+G0AGm4ZP82b5e2D/8TN+Wb97q0nnbLtsyr6vtHH6+1fVw/Qn6CFGoZcKDcuX6j7tG/ti2LBtje4/rCSfZoVHfcffe5J+zbxqbwrr6wPUZ9408y+V7je8VFLIFtDw0PUTRaqDy4uyCBWHjrmgZe8klZovz7LKM/9kXvcjsiivMxowJG39VwHKWiFvs3nP+/PnuJyw4IcxfuMSWzRxmRzoHi5BDXV5ui+dMsPmLlrvzi+ypye3tKBarVLpUtnGjC2bIqHhd2N33dFsyf4YtcPdqeO/Ftnx6PzvaKSyXO9j1DbZ43lR3fFmD6zLDooULbPbc+fbAkFl254A5dt/AKTa7+wWukmcw/mzbMOr3tmD+XH//bN9XUFBQaFthkQvzbd24v7n6NEx20endNuQcWzh/tq/Hs3+vsWGhr1+fmNHXDndK2obOL7LtQ861ox1de+Cev7fX/0vq86UNv+veZem8Sbar3+fsGO2Gq/sPdH2jrZzey7UrK2zRokW2ZfhP7SjnXDjyyLNsw5irbeFC98wFher0EA9rx/3dxUNwC3Cg23/btqHn2dahF7h3er9vJ451eJZtHfYjFzezmiFumhaIr4Xzpts+9668P+n55KR27rcvdOf5fdm/58+5dnzN4/+0Yx3DMt2dg77h7jWjpN8Ynj/N9vT9RPL8U2zllA7u+Tybd4jXurSYP8/Wj/mLS/OQ5/z1Lm7XTLg93Cvv+9aH+QuW2PJZQ10/w/WJXJof7vxiWzZrRM739vlg4SLbMPYaO8Zz3Xf43DD6Knd+fjif5XvNFULazHd5uKd7hz/amol32iLXr1rg+0nZv1OOQPwsnDfTdg78auj/JCI1cbF+zHXhmibGRXjGDNs16Gv+/kdd3loz7h8+r+XPj5ULvPOiudPt6X6fSfLwC2zN+H/78hDFNB8/Lv/6fJzlHi0RFrr4m+vq597z72og/PA3xzmf7XstH0Ld8+TUTm4MEKzbfDmfeJetnnS/yxPP8/G8r+f/2CJXd5xQ5xcZSLcl86bY3p7vO56Pt1BP+7q/vi5gjLBo7hQ72O0N4V06P9/VF8NLem7M1zsHnuHz9TFXh60Zf5vLE5ynfVvqnjHV9vX+QPKMF9jyGf3998J3Z7r27uzku8+xtWNvSvJTS6VZUufM6O3ax1DnLFy81L1b5fJzOvAeK6b3cWUvmSh07XAx47tqC62njLZ88PXsfNof1zZQXv3427XBjL99veriZulTtmThbF93bBx1pe3q8792+OFnep2gruOp7thvbMkC1w9bssqemvJI6Eu4/HKo80tt+czBLn7n2tN9P3X8/mvH3ezuSxtfu/GuoJAroOUxhqoW49TKi7PuefbXvwbLWMINN5itSvm6y+TgQbOvfMXss581e+wxs3e+0+z22829dHKBA194PXoEn7M9e4a/ywyWs7t27bIdO3ZkCTttx86d9vSSXt7SgArzyOBP2M4ta93x3T7s2rrWjg11HeBsOxG7cGzgabZv9Vh/nx07M57j/t61eaUd6/6aMPv96Km2a82scO/0dRlh584dtmnLNms/dI7d0X+23T9gki3u5jrd7v1wu7BvwYPhWp6Z8V0FBQWFthlcXb12WrBipD51A8Z9Sx61nTu2N09d6Orvnds325Ex5yZWDe6ZLCF2n/x9cMZf3XXb/HUNv0dbsNv2rptix/A/S7390DNs/6DP246NK2zX9H+6AZ0b7Ltj3OvItN/Zrm2b/Hca3Cdn2Gl71kwN8cC9CUwcJpYa/H3Mvd++xZ2aL26aEojXbRutbuyFIS47Pdv2zvyn7di+1Z3P8678DnfNvpm3BCuWDm5APPEX7l7EXa42Pkvwz99gdaPPTp5/su2Z386dc3GVfn7yngfGXeyeFdI/hJPs4KDP+nPFPZd7brc989odt2o+OvjjtnPrevf9fGm+y3ZvXmHHBn0k9DV6v9me3jDfHa9Ueu607bsP2tY9ZtuePlLg3csUXJrv3LHVDsz+h7c2jmlwbMD7bffGZe6aEtI9V+AZrpwfmPpHl6+CVdP+KVeFc0/X2Y497rfuPWo7du93xyoV9xmBvOn6pod7vTXUhV1OtaddnbB/1t/db3B1lCsb5Nvi82jzhJ0uvra48tl3wT0Nlkz3XXC3P875bN9r8eDL+hY7MORLoT51ZfzY6G/ZLpcvdm1+0o71fIOvW4nnXStHu+sbk/fdb3XP2T33/lB/cb+er7c969yYwMdDKi6S9D0y6JOhPu/yAnt61Sh3POO6fMHfY50dGvr58Jtce7HniaHuXHKPeH5I2PiYMdDuFYPDM3x8bLCDo8/xeQn3OXsXP5rcu8jnlyVQ5xxI1TmVy8snBOIoPb4jb6yZ7Y63QL1YxtBqymglAmm8ZbUd7v3OUF5ZobBqZHI+FS87n7Ztuw+5cMD2bJhnR5Z39H75Dz3R051zeXjXXn+vXe5ex4a4Mk075tqZvZOusp2rp9vRblEjeIk9vX5uw3srKCg0CDtdmULbqwaq261BNurqzD73ObPTTw+uDT7pKqRz3SD3QMrBOJayV14ZrGoXLUoOVoDlDwS/XVSYk91ALNOfK/5glvzHveMdwccXwf/fHcv0Q5sJ/mxHuM4Pg2Z80Wx8LDmRn+hz9vb+s+2BARPsqUc/HTpY+L3aiLNwIYSoMdgw67GvhMmxPq7dYEOT5mbLtFDv+kG7C3yyIdWO+ckFeXiql7v2RaH+7/RMs/Fnm/V+XbgHxyZc4JqbHcnFJeDj4as5Jw1twPtc3GxILq5S2FjMb/R0Utiopij/dq5hXJBs1Ia7iQX/CMdKxvWd8BnPs/HrusS159n8KdJ+P/aFIFCQ9jyXtOvq0nTT6OSiYjjsnuf6Orwz9+DZxfon3DI59DXWp3zU1Ro75nn3IAxgfVqwaWu5YUOfxCrfJrpyuX9d8He7uofZyofNnl6SXFgl7F8dfPASJ/gpPLLbbIPrX8Yd/vFLfXR/cnHlaDX+LNcPdvGZ+H2kzt4afZu6cko9jZsaJukWN8H3Kr6uhwXB1d8vlz9yj6t72HCKa32/v7ixQwPw5Y1fbv+bTnV5OGPTMcY6bMhInsdAhTiIUPeN/Vbq+Rp3nEB6fEf8bWiddbR8zuZhl+vn0d5Thnq6vltT/ZGvcG0J/R7KVf93mi36Z2jbfJ39OZentJ+MEK2F6hVn9+51ldaDrsOS4eIAH7Snus5Ax47BivY216F56UtdZZTa4XnKFLM3vcns+uvDNZWAnZj9Jh10vNygiQ28yrnzN4PoaZcn93cdO3bnLmKn5YOHjiTi7BxrN2C8beqS7ORIB2vnwuQqIYSoJdygePscsyV3ma0bGv5ubqjDR34x1OEMYhlU83eunfYb4N5vznXhu3S+6eBTj/N/v+t0ntUneSEe5oZ4OGHS8E43kB6bXFfFsCFGFJKGuwHuYdeXKIRvr38V0oEJ1aX3ufRpRD/omPvOokQcZqOcmVeFe2dy0A3EegWrOT/4HvMd952TwzuPO8s9u3Bb7mFn78EfSe7zXLOn+rh3aIG821Y44uJv+P+FiYfebz5xZ/ty4CdhXhjStud/mT12htmgD5n1eI077gbnI79gtm99cnEVsH54EM1438e+7PKiG9TzfnH3fTZ6OlD5jWVaxU7wvMvw00NcYiU/5ZJQRwA78K98NJR7yi/5kPxYMq68sykwbQH3YXf33cuTc1ngnSb92F3vruXZK7u4gyXWGYd2h/qL/IDgvH9TciKBZ0xOfOx2ds94onP4vXB4j8vzXwrvykaEx8VqcZwTxnf/dPFXZJtQRbSKMloRXFlY0SG02dQNo75aZL8vD/s2NNxwsPebQp1DX2T+ze6REsSFaC1Urzi733VS2AjstNOCZex555l997vBjcGtt7qKLGmoNrlOwaWXBjE2Xvf+95v98pdm2yq4qywVLRZIVJTsfL26nztYxkETHTwGy9Eyd9JPQoeoAFGc/Xf/uV6c3dPp1aGTxK7RVdDhFkKI2sC1B2sGhg464iqDMETBOIgtxMHtQdSjjYmhn2sfC626aOvsXlFv+dfr9cVZQSNyPv79VHvdxx1sTHvtvoNVM/egXR5/fvZB17YZQQDjHfu/12zjuNSu/q8MAnkx7H7Ctd1hcx/r+jKzvU8lJ0RxuPRCHGIFU3qX63JC/mPH+lhGsUonsLkL6cYxJu+rAeqepWxGFFwY2NSfu4PuGAItVvO8L/kWq+sK0yqEH0RSrOMQMdmEa1eGlfTeJ4PVnC+/nF+anCiB1X1DfUc/njRjMi0fR1xaMmnE5BFtzoJbShdu9q0Loiy/CxGobldyIoH8MuN3ibj47JCnoih96GmzIR9LxNkXmu0osq6rJYirpfekxnc/aqRwX1kkzuYA8d0bbyUrXub8pfQymAl5ZtqvQ5kmz1C+fBk71dXXU5OLhBCtgep2a7DZdWpvcR2Ha64J4dpr3cCle3Iyxc6dZv/6V/11/H/37uRkhahz79T37Uln9gVmT+eZyW4sa4e6e8elZp9zg8DCFkKIs+0TtwYd+w+yuo5hUzHr85YTO1hCCCGaD6yIRnwhWO5hiVSqxSurHYZ8PHyfCbY1qRUktUqda/v7vbteSNo+OzmRh0Ou7Rzx+dAW0l5vGp+caASbJwTRgXthNYcY0YBoNZP4OmX5L/2FiRe5v91AjWOTUxZ2+XiqbxD3edbQT2UXgkVlQYgY9Y1QRgmIWgM/aDbsf8PgnP4bAtf2eckXKghW3gzwo8XegpvDccS2CdGXc2JZXuwkUjNR/cLPsSCcYhlPGlM+id80CKWjzwznsXDz8VrC+GvPky4vfSCUf+7xuKtLTqhvMuD+rISIrl9m/eHE9yrENlendjk1PJf2J/OZWP7PS9zEEHATcywRn7C67fee8N2uLzbbuzocFw3ZOCa0Xz6OPxrKYCtD4mwOaKePr3gpo/EWfZ1urwh1ARM11NcD/l/oXwghWg2tz+dsa2Hn4tDxYIDIcrnmqBzpmDHbzjOKtBDy4uzweXZn/5nWq+/DdqiD6zhSgQ/7dOFOnRBCiPKybWaw3Fs7KDlQIlunm/cdKmE2gBUsPhW9kPRcsyc6unFPASGJtm/Qh0NbiqVJpoVbKTz9RBDguFffdwQxIg2D7OOWa1jNXBcEE/IBk618j6Xje55yDfa2YAn9ZLfgDxXh7Hj4pRu0fyKxvnmW2YzfB7FHVBe4mcASmjKKVeNTvYMl0/ZZZsM/FwbShCmXJl+oIEf21ouFiAZP9kxOuPLD0mq/YZ7Lt1N+7q6trMBS9cIPlnBzrg1lkzKKH9jM8uktle+rt5Ak7ot9fywpsahE4CH0f0+RlrcuP67sHCZ1eOaUn5WelutGuO8nwiETD5mGIbiEIb+ziVxHd01aAGYshLWwd4ngxkgSjrKzd22wuKc9YJy36fHkROuhZsTZfS6tnnjYteGuTi8Gxu7H09Z90taXAyxyR3091NGUbeqeKZeF40KIVoPE2eZizYAw0KKTO/LLJ3ZeygH3ZEkkFTwzrEU0DFGc/U//GTa497/tcAfXQWOGDT93R2R1I4QQohWD+DkbUeSZYZAy64+ubSsgWh7ald+HYikgNvRIlipjxbJ/Y3IiAauZ0d9IBDDX/q7qFo4j5uBzGN/DiDmjvhbEGqwscXnA9dH6MgaewXE2H5O/2dbH2sGhn4jI1d3lFXw6Z0vDzZPNlrcz25WxB0O5ObQnWFrxPvjJ3bEgOeFg8ij2af1kvru2glS98EN/mlURvny6co5/2Wxpi5/jKNTgh7hYocb7tnblnrTCOve4kF4EPt+5MQMCDhNZiPJFg7jbJfwmvo//2hOW3CfXRAEY9xgxXahrj/svfr1LyEZsXFkLEF+s5iD/EIZ+MrjsaUXUhDhLf2Pij1x5emnw97+/0IaprmygDxy3qHd1KRPKZcHdm34A9QL1CZM+T/Vzhyu7ykEIURoSZ5sDlvQsvNVVjFgZuAqSmavmaIz8IC9aOSSdPyrnPCDOths+3/7Tf5qN7nWdHXnEvSMz21MvbZ53FEIIIVoMhAHXFkZhYOz3QlsZwS8rgmjaOvbAprDSxftQ/G83qmyCix9cVTCQ9qLJ84IQkm6XEW95Bs/ChcJxazd3DQIY702bjk/S6J80hkxxNoaB/6+6NpUSxYGAh69jBHnSHEE+vXyZCXis6lm63sXlT6yisKZuLphIQCT2QiEbf6V2EEc0xILPi2qvcecqu0dB1Qs/+GVFbCUu8Tu7c1FyIgPqJjaFI/0ZM6zsWlhM2TTBrNfrQh3D92b+3h3M3/dvAKstjrsl+NiJ1v35wCoWYRgrasYOPDubZV7aQOXxc+rrYKwGsZglXvq/O9SH4kTIA+tHhok50okw7uxWFV81Ic5i4cyELu0z4/1CG8p6i/pr6iePWQFTzvggf+Bq5D73Ln3feuLksBCi6pE42xwcdRUtO5VSUdOBWew6Ms2x0yad+Fl/DpU8Ye5fQ8Wfh3pxdqpN7vErO4qPu07Jd4/k/64QQghR9eyY5wZMLwwCQN93mvcpC3vXmI39rlm314QdwxEKADdEDLAYAOMLrhSxIhPa4Nl/cm0yy5nd4Gvq5aGtjmD9iCjLu2W6PEKM472i6IqIgTDHJCyuDFgWj1gXA0uHl9zVKpe8igSEsugGA2tGRC3AnQV+XjsneYVAnsIXZXOB6EfepBxgHctEQ4S8iVVtfM/Nk5ITlaG6hR8mWgaHyRnikjKcq05B7MQnK9ZuTCYh1ucDH63DP1sv2OG7uFQBBuEYwZi07PNWF5klTEb5+u2aULfxzov+nX18gxU4eQlxdvTX68VZrLFxHcOzEZHq5E4tL0vuqc9H5A/aAQyAWgFtX5xNyjn1Ifm508lm8/8eykguKAePfTmZjHHXr3jI3abMlq20HUvuNls/3P1RwqSNEKIqkDjbHPgBVrIchaULhWbSGo275xOdgqUNjTazqmkLoSwEcXaB3d1vks3tfp4d43tsTLLsAXc7pbsQQohWTt12sx7/Faz8/KYza0LbOP4HYZDLcT5Zbku7t3livZCAa4G0KNUY2BSMdpkBG74gD7r38bhB2JM9Qr+AZ436augvpGFTDwZWiK9sKMRACxFZfuPaJgzMp/3Kjm8ONvhDboB/c5gkIJ+Shwh+MP+cIOQ1izjj3mPZg0EwoF84+WJrsFyd/1fRpmBVLfwgVuIjOk7QTC7g19VvsPX8UCexsSOCTTaol6jDyAtc29PVcY0R6/GxjRsX8hWW0gdTFtKF8MYnl4R8wNjhic4cDOfS4GatgXVuUqfibxmXGb6u/VLT69q2jhfDrw7xTVxS9hbelpysbtq8OEvazP1LSBPyM2V97Lddns7jpoCVD+wRQ9mjb9LcrmqEEK0OibPNAT6UYseHynf38uREM7B1mtmjiaUDO6AW2NQLcfaB4Qvs3n4TbEXXREDu8rzgp0YzbEIIIVo73t9jstkSFrRswoTvWVazRGGDz24vMVszKIigiCMcG39++H5TQIwd8D/hOSzt3TguHEdUw+rML2l0Ydaf3LEC/nBF2+fplWHATv6L4mcUZbu/3GzY6eEY7g/Gf98N/puYPxH7lz8YJiUifiXW1S5vumeQP+f/LYgPESYxcNdVJZuCVbXwwztgoU96ImCueCS/kM31+BclvakzWMpO/Kd/C4JvrMO4hsmfpfcmJ0uEccKA94fnYcX6dAm+TMl7+Knlt1G3rcFtSxbIY3FTZOrCODZZP6K+rh3zTXe/jMkpcSJYNk+4KKQ7AUGdTd2qnDYvziLCjvlWqA9j34Kxf77JDupcNtOjXPR7lysXTVilI4Rok0icbQ7wZcfMMJWv96nUBP91hcDvV/dXhmcx474/v9+5IM4utPv6PW7rH/1AaEwQd7dMTq4QQgghWjFYmU67PIhM7BjO8lmWhtLeIX4xKGJAxf8HfywIpggNHJt+Rfh+U0DUwp0B9+MdZv/ZjM2A2JgMH7hegHuu2YoO4bgQ828K+YI8Sn+OgBU3bg7WDQt9SoQZLLGbYm1Ytzvkwc4vcXn/o2Y7F4bjXlBM8ibCn9+oLp033f8bbAr2v00XiZtAVQs/TM70emPiV/r5wc1KXlzcYiE/9BP1aY91/ZRL6/3+Lr07HCMPkEZNmdjBinX46SEdWTFQilsURNYh7j392MHlSSxhs4GFYPTjjWAVRajV/erz0IQfunxXrs2Q2jiI3dGdBXHX601mM3/X0Hd6lUFZpGx2mHmDdZp1k//sMe9f7ngbSXPyeG+XDqRHFGfpZ2wan1yQARMsC24JE1yU4fHnBoFXCCFSSJwtN8yOr+oeOlFU1PiKa84OLLPOcfMROjwbRicnslMvzo6zHZ3/O3wP31PR954QQgjRmsHKb2niq492mBAHtewujvUWvhb5m0ESvl9ZgsyGPCxHzuczrhgQXNcODQIszx38YbMjB8N9EYYRXxBFts1MviBqnoNbzEZ8Nmws0/VlYcJgV7JZHGIfbjrIN/inZYf/RuHyJRZ3CAnRtce4c4LIh6h53NqbvDkj+U4KNgWL/nHZ7GrP6uREy1PV4qx3a+L648RT37eF9CsG6oNxZ4V6ie/yyd9YLOPCgLQhTLzI3bMJG0MhjvmN6Ny9qKNwtVLsJNGhXWFDQ58XTw0bImWD6/q8JeQz8kyMgyc6hmeSBxGfqyG9WguUScoocUogfzBJsuy+MBasMo64dnjV9gW2fOtsW7Ftrv/kb463CZhQiVbglCU+cQuz4GZXp2ZxPUNeH39eUu6eE3zGt5W4EEKUDYmz5eYYPmj+GgZ6WM3M+J2L5Wb0FUdljz8rX9mz+dhdeSv7KM4+0HeU7e/4Ut/RO9L1VXasOXcAFkIIIVoSfDFGP7Jx4DT8/+rFhMV3ujbTtdMcR/DgE4tB/L2WY8DEqhasaqKgtn2O2dNPuP+/JBzzyx/V7ooU5BGWqmMtmx7cI6aRd2MefbK7O1ikmJaGzeewlqU8HBcTXL+RTZ28APyakDdZjXVgU/KlFLzHkE/Wf295e/calfE7W7Xi7AnWcbihKOGd8I89/TdBvIxibHqSiXzQVGMKxiQzkmewsqCUPSeos1ilhzjY83UuIXKsDMTCdtBp4f2p//asDMeX3h+EKcZHM69q3vFRWwQrZ4R14q+di9sofj9+bm6LTVF+qPfiZm2UcyZjKE+kC2U+m3UwqxZY+eDL9PO1YlUIkRWJs+WGjtnEH4XKmg7IsnbN23nleSyHi37A2FgCC50cxA3BHunbz+o6hoHrnh7vsqPN6XpBCCGEaEkQYVlWG4VXLFbx0R7BN/xjX2koVGEF82RPd7IRwlcmWCP6DZRcu4yQxUZO+HaPm+GM+ILZIflbFEVAXpr5R9fPi76K3f9LXtKeWM2SF8l/nV3/lE8CVpkIilhC8vfAD7i8mcV1AgIevmp5D64b8tEg6laAqhVnEWXYnDeOAZgEKnWyB2GTTeGwoI71F5+ZdVhj8RsZ3RDSkeA3mStytQD+kR9N6lXE11w+M3G9EScUqPOwCmYs5IXrZ7ng6sU51zYiHwvbvyFM4gz9VL0VLRb3TLzksmQW5YVyjlsO6mOsZfE9yyf5PZc7Qzb+o471k7OvMzuwOTkhhBD1SJwtN0+vchXze0Pli4XD+lHJiebCdbhX9w+zdjQKo87Iu7zlwKGj1n7YPOvZq70d6niKHXPf2dzr03akLnHWL4QQQrR2EBtY/suglU2V1gxMTqTA0qjby+rFWXwobhybnGwiLBNe1TUM2Lg/A+nZ19px37bTfukGeBUWkkQrAWHV5aVoQTnyy6UvY45Ws4hqWIyz4gqftnFyAmtZhAbC4+e5++dwx4WgMOhD4T6IbH5JfMtbz1atOIso0++dIX6Y7NmaxT1EMRCnKzsFQZY6DAE9Wx3WGBCL/coBLFjdvaf9uvi6aNOE1ATT54IImw3yz+hvhOuwEqRexRocQZb6L1psY2AiGseOuWHShrJLPFOO5/+9IuWx5iB/D/h/oZwzWfFUr+AH2P/tysf22cmFEZcm+JhHFyCtRn0tdx0rhKhpJM6WEywN2Om5g+uwIs7il2nvuuRkM8JSyS7JbBzLKOtyWzIcOHTMHhw2x4b2+Jsd6XCyHXWNxFO9v26H62TBI4QQog3B8t9l95utzSNqsLSWQW2cUD1hUNUE9j5l1jPZhR9hDVHL+7Y92WzJvUEkEaIYdi4Kohj5lOXkuM3IhCXnyx8KVooNSFnNxn4ihgTb59b7XkZUoBwg2M35ixsd5LFoxKditJ5F4K2AIFq14iyuKaJfXnxZ5+mPFwUTSPjPZlO4suHyA2JSFPsfP6c4och9za8siEu5WUp/JMf3sCwc/4NwHdfjqoNVfdN/XZ/PluEWQ3Vgkzjq4g+fxEyqUIYpz/iGFs3L7hVhYtfXx28I9emYbyd529WzWDan8zYuD9lslHSi7sT9YVN92wsh2iQSZ8sFM8Iz/xAqZhpIOiMMCltiBpOZehpkGglm6uPuu1lAnH1o2Cwb1/0KO9rhWXbEdcwW9bnIDtVl8Y8jhBBCtGX2rTcb9mmz+137iXh6MNkdvRwcqTMb/c1gKUbfIApa+MKVvzlRCix17/uO0M9jpdTmScmJBIQvXGp1eanLxx8xW/FwcsLhrWbdMfqm5EV2+o8g5kZrriikYeGVb4Oo3cuD8YG3EnN5ef3wlunrpqhKcZY4WHpfEB6JSzYEziVeVhryDxZ+pCGW2NncWGSC2MSkUrS4RWzK5TOW47hZ4zomo1Z2Mb8zPZuA+Xzm8hzW4F7xFU2CSZlBHwxlmPjG1Z2sZ5sRF7dPuPwc600syBmHL7g1CLPk7wkXNCz7uH+JlraUhzX93UHlfSHEiUicLRcsEaJTS8VLxTz7ahe7LeRLiRlvfOfRSNBpz1Pp7z/kLhs2w6Z2dZ1410k//PBJNrPfb62uLrefWiGEEKLNgqUhm+J4wauMAyYGyNyX3cmj+MVnt1eE5eFCFAubSo07N+QhxLFMX6abJ4bj+J9EwGWpMxawiAIrHzW/LwHHe70xWH1FEHUnXxLypRd+XT9269TkZA4oIhgjYAXG98Z+1/V3W3Z5elWKs9EPJX6msZCfd6OLlyq1jsOII1r44u6CzYoKEX3VRuu/eX/L/fs4PuvP7rokLtiZHv+0WOnGscraQcnFosmwvwlpwhi0FOvZvavNlrvvNtb9Ri3ifYC7+o+8TVnwG9u5+g8rd/I1aTDgf1ydHVekugrziU5BlOUcKxfY+E8IIbIgcbYcIIb2THa5pdOB9QKWCi0FDcWM33qx1XeCmDXN0WGK4uy8R7/jrn+GHXrkWTax/412sC5HB0sIIYQQjWP3srD8kb4BwhphyCfcwK0ISzUhIgz+2bjJb/7q8hCCahQiOTf9yiDORJHVC63PDYLugPeFfJdpNRvB/cfQT5vd567BIvZgFpcJmexYUL+sl8kGNrtpQapSnEWM6ffuIMAg0mxgz4kqtY7bv9G8r0zEfNxkFLMpMEI+1rBxgsCvDswxXsSX7MLb3HXkV5fv8IXKuGj010MeZZUfYpYoD7g5KdV6ljSacJFLi5e48v+/1TthiOs+xOctU9wfVVCeMIhiQ0/imjrWbyLqOLA1TH5RJ3Z1cUrbD5StzJULsmwWQuRA4mxTYedUNgCj0iWM+GzwM9eSUMmzg27ceGTihcmJE8F5QYdhU2xV54/6BvzgIyfbiIH32YFDSnMhhBCirDCQwy8ngzIGcwhoLO2ttG9M0fpYP8L85kr0NXHBES2z9m006/u2cJz8NcLlNz4RCThGviNkWs2m2TYriG34Ni3GDyhGAd5K1D2HfufknwaRuIWoSnEWdw/RGrXX64MAWq1gxYpPXMRZdpDHgrIQuCV4/PuJKPU8s9V93MEcYplfNeDyUxyXYECCy5jhnwt50m+aNCe5WJSFUq1nsZ7GjzUbztE+bRidnKgiKM+Tf+Le88VmQz8R8lCloVz3SAyyurr32pWIsLzryCja4sqjqysHrk7Mt3JBCCEykDjbFOiojDs7NIRUuv3fbbZ1enKyhdk4JsxE8y4sp1g7JDQYaQte13E8suR+W9XjK3agg+uMYTn78LOs36Cetv9Qlc7uCyGEEK0VNmxZcEv9kkYsbRbfUZwAJkQa/CPjrsCLAi8JFq+wqmsY/JO/Br7fbMe8sGlXFAoRCxDIslnNNgX6u/Q7eUaPV9e/TwtQfeLs0SDGRD+UuBrDzUG1cvhps6GfDHmGDYXZHK4Qh/YGi0H/nUJ+s92YYlW3EB/kvSmXBcvMwR8O+YW8GS0LRXkoxXqWiRRv2fyckJ60T9QZLTjBUhSHdrm65VVm7ZLf5F1hVHi8unFc/Xh70GlhogOOuzt4ZhC7Wc2AkDskKWfRalYIIfIgcbYpIM6yOyOzjj3/KwiilWLvurDEzDeyrpPe951hmcrob5hN/lkIw9zfXV2HiI5SEtZ0+qB1Hvq4d3cghBBCiDKDhRhiBqIEg+D1I5MTQpQAVtgIatFyce1g14t3nTf6eQ+7gT+iALuAA+L/Ex3DMns2u8O1QbnFU8SIuN8BwoP3Qdoy4k6LirPeL+cDrhzncd3Abux+A6wkHRBhiJ9qhc2KxnwzyUvPD4JTIdiUbsD7E3H11GApnA/yZ5dTwjOwuN2/Iaw09N9/sft7U3KhKBvL24f8x1iwz1tyW8/iomLY6fXjQfLt4+eGOqaa2OfGtnGSid/lLfQrWK6whGWylckw4m3iRalJmGNmq/u78pT4nR34AbMld4Xyxfv3fmNw0SCEEHmQONsU2M12x9zQGLLcrJLQ0CIUM7uIWEygQx4Df3OOJUyuo7Sn06ttSbdvWLc+naz9sLlyayCEEEI0BwhGIz4f2uL+7wnL0IUoFfp5U3+ZCIBsOHWT2bYZZt1fFQb/3V8RrGbTsFEYy503T0gOlBPXB143NEw8eDHorcF6rwVoMXEW8XvChe43viSIWbk28vG7sb8vMZB4jtnqvmGMUK0QTxNxS8H7Ptds1aPufQv4wcRCsMdrwzii28sL+yjdMtW8+wLiZNRXXdytDe4e4vdbcm+OWsFbz56WTJi4wIRJtnTFpUHXxBc615EPmMipNl/ouA5EnOU9CfjEPlBBUR8hdtxZSblx5TxzY0byOKsbfD3w7LD5F65f2DiMDfKEEKIAEmfbDAjF883mXm826RI3EPyca2jf5Rrfl9YLta4BPjzkUzaj12XWv8899vCAx+xfA+ZbOy/OVtlSFiGEEKJN4NpnfHoykbtxbPhbiFJBZFma+PFEUEHwmvH78DdiwZgzg+jWkiDYYSGGGMES9hba9b3FxFmsQ/HLiXEDvzGr2OXK8wm7sa9NzlUpWB+Sd6LQv/Bf7liBcQCW1whliKtYZRbaRGzX0nqrx2Gfdt9fVe+Wo+/bJc42F4WsZ71Lg1uDuIjgSd3Bp3c14dKsmlgzIEz+RHGWMlZJ1wbk+b7vCHGLa4NtM5MTCdQ/w1MWyVznRWV8zcpqVghRGImzbREaj12Lg6XEmoFmyx4IHfpVj9rBLXOs3bD5duuAJXbnwPl2Z/8Z1n7YHImzQgghhBDVDGJAFCuwlPWWWSeZt9Iqxvqx3GBJNva7QYjA1cJTfdw7NL9w0jLirItLNvPhd0VxKJvYVbcjtRt7YiHX0ulQKizP9j5HXb5BoJ31R5eWBZaLb54UhGp+J27ScHOQD9wY4BsZMRZjEW/lnYizA94bxiqi/BSynsUCP+3SgGX4sfziJ7haJg+xSF3qxq+8V3zXSrs2YJIVlx7kYazAsZhP4yc9flfv9oAgq1khRAlInK0xDro2t/2wIMrePXCmxFkhhBBCiNYA1oYIhFF4YfDP/9l5nw3DWhrEiJlXBYEPC8wF/3DHmr8/2SLi7NGDZtN+GX5XjOcTxC6sZjsGMQbBptVYyLn3573jhl1Tf17Y6nrtUHf988P1LO3Gb20+2MyJCQTihd3tWTXA38WKu6Lx5LOeTbs0wL3EWJeW3hrfXU9ZrqRP1zS4FJl7Q3g38tzxuq5Srg1cmVnxSCgzvMeor5sd3pucS2BiamUXd00iePv3ldWsEKJ4JM7WGAcPHbEHh82VOCuEEEII0ZrwlqrfDmJoFCwQDxERsYZsaRApvauF54R3mXJJYZGvDLSIOMvmSIM/VB/PCC0EL3Ylm6shlmdazbYW/JLxZMOusd87UWhKE0Un/NMiUBcj5iLO4r6AuGEDMMRgXK3xvMfOqD7/pm2JbNazHpeOC24Nwi11yLizXbp0CNagXDvyS/nzQUtC/pp6Wf3kCO/MO3rXBgPdBe63tCTUr9N+Hco574IbQQTkTHYtCRbmTEoQ97KaFUKUgMTZGkPirBBCCCFEKwQxYPa19WIoYgVuDrZMSS6oAOuGuXd4fiK6faVFxJ0WEWfxNxvFRKzlEGURZrzYdVMQa1Z1CeKRt5p9k9nTK5MvtwLIM3HDrqGfym/JijW0F/Xcb+2YuEEoZGHJ/QZ/NMQf4h9uFPBrSr4d973ClreiaSx/MIiI3no2sazHVQAuDThGHbKqe3CDF30J9/wvK7jRW0vB5AgbXVPecL9BXiL/UQa9a4ODyYUtxP6NZgP+pz7umNzIJhAzgTb6G2Gvlz5vc3XCquSEEEIURuJsjSFxVgghhBCiNXLMbHX/ejEUocsLaxW0QsRSLPphxLdoCyxXb35x9mjibzZZwkwcL/q3+/t5QZxhUyB2kh/y8XAewWj21cl3Wwl7Vrt0e3FIN35PPh+w+KOd/tt6oYy4KGSpjUg/4vMhj5Jfse7mk3tM/FEQsUTzcWBrQ+vZ+TebbZ9X7/cXIXbfhmChSrnlGMvxN09MblBhqEeGfCK8f9cXBQt9fBhT/rxrg43JhS0AKwRm/j6Iw/75b86z6Z+ro3EdseIhsw1jkmNCCFEcEmdrDImzQgghhBCtFKwzoxiKZdySu93Bo+FcJWBTnJ6vD++DD8t965ITzUezi7NY5U39pQVfugiv14TfNSSxBOU4flMRa/jbW822Mr+SB3eY9Xhtkm6vKCDOunid+MMgtCJYF7NxFJaxLJv3gq77Dv/nE8vb6VeEOBbNS7SeJY/2eoPZ5J+49MOHq0uDx89xSejSEJH98XND2iK8L77THasCHeDQblevvK6+XsGSnUkSb7nq3rMlXRs82SNMZPBs4nNZuxB3QghRZiTO1hgSZ4UQQgghWiks98V9AMtm8em5d01yokJgITkkEU3YMGpL81veNbs4SxwP+lDym55ntiYRgrCGi4Is57xQ2wqtZgHxC4tJfgdifz6XDAito78Wfi/WrxtGJSfyQFpM+rGLL/cd4mzwx8InAbG7WjaeasukrWcJuLHwIuzJwYew52jYyI9N7RDSJ/8spF2lYTIkulvo81Y3gN1mNu/GkH8Ql1vKtQGTLv0TdwbE4cSLqiN+hBBtEomzNYbEWSGEEEKI1soxsx3zkmWzo5NjFYTl6RMSq0pEHzYYYhlwM9Ls4mz0Nxut9qIAfjARu/itBMSa1mg1C2zINewzieD6gvzL2RHgB7yvXoDfMTc5kQfE15l/cHniWUH06/GaxIr2OWbz/+7OZ9lMSZQfbz3r0oB0jnkWlwa4tYisHxnSlfQlf5PelQa3IV1ODe+En1wmTLbPqV810BKuDYiH8T8I7xDj5ukVyUkhhCg/EmdrDImzQgghhBCiLMRNyliuzpLfeTc0u/DWvOLsUbMnuthxf7MImIdT/lG92OV+K2INYmNrtJqF6HYAwQ7rYHwZZ8XFB5u+IYrxm9lcqphNo8gDc/4aBHv/DBef8XPJPVYVS+drAT+h8KEQ9wTKKG4M0pbL+J7t/qogeuLXtRomG9hwCx+4vPO4s0J+onwP/kjIh961weDk4mYC38rEF88jXtYOSk4IIUTzIHG2xpA4K4QQQgghygJWssvb14twk37S7Mt+m1Wc9f5mf2HH/c3OvMr9npSQxfLqYZ+qdyuxp5Xuxu5/5+WJNatLuxU5LJ7xSTr2u0Go7vAss1kuPo4WMWZAfF18RxB+01abCG4rHs7+LNE8xAkFxFdETe/SIBX/WKXiz9Wnj0uvp/q4gxVMH/IOG4CRL8mf034V8iGrBuYwEYQLBvd7xnzLbN1ws/1NtKDl+7hMmHixq7+SwGqAHq8OwizxMuc6d6H8zAohmheJszWGxFkhhBBCCFE2No4NS+MRMYb/X9hpvRlpVnHW+5s9LYgy3qK0n52w+c+2mUFg5He3Vrxl61+CAE1YcEs4lsm2WWbdX5G4eHhZ2Im+GIgzBF/EWPIFIhuf+Kxd3ZcLwnWi+WkwofAOs71rkxMJrjx5ATROSMy7PnteaCl49twb3PskeXPe31x2ScapW6fX1zWUz77vNBv5RbPx55vN+rPZpnHhumLBshjLXJ5F/DyQCtQBhFFfLc5aXAghmojE2RpD4qwQQgghhCgbWI/GzXt6vzlsNtWMNKs4u3tZdn+zbQ2sE5fcZd4HLMLpjN8EkS4NFrJYEbIBE+LVxB+6YyVs5IUIG4W04+Ks+3vd0OQC0WLkm1DAinnZA8FSlTQa880wSVEpKMdTLgvW1uTP5Q+5g4klL+818kuhrmnnQlpM5d3ZvGt5O3dhEeI/v3vGb8P3EGHT94tC7ZCPh7gTQogWQOJsjSFxVgghhBBClI26nWGDnuizcs+TyYnmofnE2aP5/c22KY6ZreoerA8RwSZceOJvfXpVWNpNumLxitViKWwcF3zVEpdRnOXvLVOSC0TVsH1WEM5Ja/wKU6YrBQLsmG+H/NLlFLO1Q5ITCWwMNvc6s8fPMxv6yZBHEVYJflLlFWaz/lT4Nzzp8j+TSgizbJqGywRcQMSAmE28CCFECyFxtsaQOCuEEEIIIcoGu5qP+Hy9mLJhVHKieUCERZTtMPMG6zz7Jv/ZY96/3PEShNQDm8yW3mu2ZWpywHGCv9k/NvQ329bYMDoIcohTj51hdii1Sz9WhfjhJC5I11FfOdGythDbZpt1fVGGOOv+3jE/uUBUDXW7zPq+NYibCOjbZiQnKgBuUYZ8IuTLR19ott3lo0zIn/iKJS+tHxnE1BFfCt/hN+CXdvx5ZrsWJ1/IYPcKs/7vDdeTLyf+2N1T+ocQorJInK0xJM4KIYQQQoiygWg3+Wf1y5BZIt2MGz4dPXbEVu9cYqu2L7BVOxb6T/7meFGwNH/ij8y6vNhs4AfD+/rjri/cwN9sf/c72rBvVIQtxFLErMEfbijO4s6hz1vCuS4uLnBFUGpcsOs/ltRpcbari/M9K5MLRNXAxMbY7yRl+OQgdjZjGc7LoV1mPV8XXBeQP4vd8GvX0lAPMaFAviW/Df10sJBNu2lgMmn890M5Jwz+kMurypNCiMojcbbGkDgrhBBCCCHKxrFDYdMerE0RRmZfXcUWp0fN1g4NrgsQcAj4luWdN00w6/qyIAqxNDpz46S2xv5NQSwlDnq9IVgTRxCs2eEf8Yqd/A83YpO3A1uCOMs9jlvOuuexQZWoLtiEa/Z1YXk/ZXjqz10ZLoMP58awz5W74z6s/ztY9RYLeWvBP1y+S/xGcw+E3tFnmi281WzrtPDZ6dkhX3Ld2sHJl4UQorJInK0xJM4KIYQQQojycczsic5B8PT+S39gLeKrddNYs8X/MdtWgl9Idn3HQhCxkHdFwEGkweIXK1qWQyMitml/swls3NbjteH3dzzZbNTXzBbeZrZxjNmgDyUWr880W/GIu7gRFsTcv9ebGoqziMCV9GcqcuDSd/WA4JbEW5x+sqG1aUuCgNrl1JBvKIe4OSgFLOBXdjHr9+4gzrKxF/5osYanjHd/ZfiNhLl/cV9ow9bxQohWhcTZGkPirBBCCCGEKCubHq/3X+qFzT3JiWYAi9Y515n1f49Z5xe6533aHVudnCwAO693f0UQZrDOG/u9YEUXrWgRbBFo27q/WWAp++hvBAGL3+4FrFOCL07igTga9JFgAdsYEGfjvWIgzUqxhBQtBxvARUvq7q+q3FL/NQNCPiS/jDvL5dNGisRbJpnNuspswAfCb4oiLXUUeZvJiMbmbSGEaAYkztYYEmeFEEIIIURZ2bcuuAdABGEZcVOWru9aEixi2bBr/Qh37w3hOD5Pn+gYNh/DopNnEbwF3PXufAEfmVjUTbrY7JGTwvfxO7vnqWAtyvLmKNrgc3N1v/C8tgzxxc73s/5oNjAlYCHWRmvXBbdwYbi+VBDoh50e7hPFWe/bdndygagqDrn0GvLxUAZwUTL3hsJlqtzgN3rp/aEMkm+m/cqV2xI3okuDf+mt09097zMbe3YQfe9392WSoJKbngkhRBYkztYYEmeFEEIIIURZQdjp964g8GFBi8DaGOp2mz12RrCIxYqv79vNRnzO7PFzzcZ8J1j0RUtPRKQY8E2J5V8+ON/j1ck7Pj9Y0QKC0Mqu7lnu/RFu+rzVbP/6cK4WQMBCqFp2v9m4c4KAhUg7+KNme55MLmoEbLxEWkZxlk+E9ea0qhaNByF2xUPB7yzifDFlqtzg+5aJFiZPEIjn3RSOlQMmkNYMNHuig9nmSclBIYSoHiTO1hgSZ4UQQgghRFnBP+WorwahFHFv7ZDkRImwWQ9CHgIqS5ARCWPgb4RZwqAPmC34Z/AhGYU/bz2bYwyD8DTvBnfdSeEdR51hdiTDIm/L5CDcbBzr/qhRP5THBayO9eJ1Y8FtwvjzgshGnJNGo78eRFtRnRzcGqybY3rlK1PNAZuQTbk0lGn8QC9/OJRdIYSoASTO1hgSZ4UQQgghRFlh6fGUy4Kgg6iCS4JSRZ0dC8x6vzFY7SHOjPhi8F/LplUIs1i1slHQ9CvqlySv6FCcpd/eNWZ93pJYzZ5itn6Yez9tBNSsIH6z6z/pg9jX8SSzCRc03oeoaBlWPFxcmWoOmOQZ8+2QXyinjZ3kEUKIVojE2RpD4qwQQgghhCgrx1w/cv7NQdTBOhU/pqVsqMXS5QkXBVGGMOSTZjvmm+1caLZhVLDkRIhdO7jhsviiLP2OhSX7iIMITmwgdrjEHeBF6eAugY3VEOu9OPtMs0k/CRa1onqppPXsIVcuh3wilNNHX2i2fXZyQggh2j4SZ2sMibNCCCGEEKK8HDN7sqdZ5+cFq1d2WU8vX986w2zJnbmXyq8dZPboi4Iogz/YNe7vYilk6Ve302zQh8J5fFniuqBW3Ra0JF6wv8XlieeGuO/0bLMZvwtW1qK6qZT17KFdYUNBXJdQH+zfmJwQQoi2j8TZGkPirBBCCCGEKDtYuT16ahB08AV7ONmVH0u84Z8Nm3wN/kiwfk2DeBqt5RB2J1wYlsQXy8Ft4b7HLf3+mpxw4MNywS3BmpfzbHJ1YEtyUjQrWFvi3gLB3ouzzzGbc12wqBXVTbYy1RLWs/vWBlEWcRZRuG5XckIIIdo+EmdrDImzQgghhBCi7CB6dnt5EFa6v7JeWGEjLkRX/L0S+r0rWMpGFv4zCEDeSu+NwZVBqax4pN7Sr9ebgq/KxXeZjf6me6dX1ItMbCImq9kWAmvqHsESmnTpfHLY8A2LWlH9pMuUt55dmZxoRrZOdfnlheGZwz8T3BwIIUSNIHG2xpA4K4QQQgghys6hPWYD3hcEWCxody4y2zYrLFNGHEVwIXC+/3vM1g0NfmURfjj2yElmC/+V3KxE0pZ+CMF93xks8NhIjIBgPOTjZnueTL4gWgSspKPYhgXt0vtaxgJTNJ1s1rNHm3m8uGaAyyen1LtG0eZxQogaQuJsjSFxVgghhBBClB2/0/p3gpjDZj4rOpqNPjMRTJ9pNvD9Zn3eHIQXxLq+bzcb/rkg/HDN0E83zeUAln7xXoi9UZRF/J38U7Nt05MLRYuxeWIQ6kkPdt9f1c0dlOVyq6GB9awru7gdaC68G4z7g/sLyvG0X5n8EwshagmJszWGxFkhhBBCCFF2EFKmX2F+V/6Ozw7+XflE2On2ErN1w83WjzDr/+56C1qEVC/mvqChq4PGgO/a0d8IoizizojPBZcJmx4PVoCi5dk+16zrixNxljTO8DcsqhvKDRbnlFfK9couZseOJifLzNFDZnOvd2WX+sOFeTeFY0IIUSNInK0xJM4KIYQQQoiyg+Xb4tvN787vrWVd8J8nmU2/MrnIsWGkWb93BsEnirOlbgKWi93LzVZ1NVvd1/1/aXJQVIx964MwjziLNfXGsckJ0WpY8A/z1rMPu3LM5Aeb7DUH3HfKpaHe6HSy2fKHm08IFkKIKkTibI0hcVYIIYQQQjQL+IzEQjKKswT80Gb6et3wmNngDwcr14EflJDaVjm0O2wO58XZU4MPYtG6YIO+bi8LadjNpeXuZcmJMuPdonwr1B24wFg7NDkhhBC1gcTZGkPirBBCCCGEaBZ2LTa/EVe0iMV/JJas2dg+O5yTL9i2S92u4KsU379sCLZrYXJCtBqwaH3sK6E8Y0G79N5gJV9uDj1d70IBIZ/6QQghagiJszWGxFkhhBBCCNEsHNxu1u0VQWDBanbcOcEiTtQmCHuPfz9YSA/5mMsfW5MTotWAa4Hl7cNECwLt8NNduu5PTpaRQ7vMev5XEPKZ4Nm/MTkhhBC1gcTZGkPirBBCCCGEaBYQ48Z+z+yBZ5j1fbvZ9jnJCVGbHAvW1E92M9s2M/wtWh9715h1f01wbdD1RWGjt3Kzb20QZRFnsbbG6loIIWoIibM1hsRZIYQQQgjRPCDGLQ3uCjZPTI4JIVo1Rw8FC2is4Ts+02zuja6ou2PlZOtUsy4vDFb3WOfi5kAIIWoIibM1hsRZIYQQQgghhBDFcdRsdV+zzicH8ZRN/tjsrZys6e/uf0riDuVssyNyhyKEqC0kztYYiLPtRi60fw2db7ePXOQ/Hxi5wA4cVpoLIYQQQgghhMgAH7B93hxcG7C528Yx7mCZ3FSwwdjS+4Jf2w4nmU3/tdnRg8lJIYSoDSTO1hg0c90ffcz6/uUuG/OLq23ANbdbty4j/HEhhBBCCCGEEKIBRw+bTbnErMMzQ5h6uTtWl5xsIrhNmHt9uC9uE+bfFI4JIUQNIXG2lnjqKTv6xz/axv/3Idvx2jfYgVNfbLte/Trb9L4P2dGLf2I2fXpyoRBCCCGEEEIIAcfM1o8KVrO4Nuj7tmBNWw7YSHDKpcGlQaeTzZY/7B53NDkphBC1gcTZWqFXL7PTTzc76SSzZ7iGL1v4wAfM7rkn+YIQQgghhBBCCOE4uN2s/3uDONv5uWZrBiQnmsiR/WZjvmP2sLtvl1PM1g5NTgghRO0gcbYWmD/f7O1v9wLsMRfWv+cDNvPsi23kb2+0qedfaqs+8r92NAq0r3qV2cCBZsfK5ENICCGEEEIIIUTr5thhs5lXmXV8VvANO+prQaDduza5oJEc2GLW953Bn22X55ttn52cEEKI2kHibFtn3z6zc845bh176MrfWK/7e9s9fabYv8Yss7v6Tbeujwyxg3+/2ewlLw7XffjDZltcIymEEEIIIYQQQsDmycG6FStXXBD0frPZsP81G/Mts+lXuvMTSjfyWd4+3AuL3D5vC2KtEELUGBJn2zqTXQP6whcG0fVrX7WDm7bY/eNX2O2D59jdA2fa7YNm2/3jltuBffvNrnQN6jOfGa7t3NlcRkhuIoQQQgghhBCipjm8z2z8hcHKtV0SHkgC4urQT5kd3JFcXAR7Vpn1f3f4LhuCzf2r2TGNQYUQtYfE2bYM6Xj77UFsPflks7597eAxs/bDF9vtfefYXf3n+s92QxfZAa536W8velG4/uKLzQ74o0IIIYQQQgghhNmep8wW/sNs4o/Nhv+fWc/XB3GV0PHZZmsHF7ehF9fMuS5sBIbY2/u/w72FEKIGkTjbltm/3+y884LYiui6abPVucPdZ/S0RyZ1tE6TO/vP7tN72EFzjeOBg2Yf/Wi4HtcGu3eH+wghhBBCCCGEEJ5jwf3AriVmG8eajTsrWL4ScG9wlFFnAfY8adb7TYmo+yyzpdqYWghRu0icbctg+fqjHwWx9dRTzdauszo7Yv2X/Md6zP+79Vpwi//sv/hOdzwRZ//f/wvXf/zjEmeFEEIIIYQQQuRnwyizzqcEoXXgB8zqdiUncoDrgimXBd+1hMEfLc0dghBCtDEkzrZlXOLanXcGP7K4NRg81OqO1lm/xfdbt7m3Wo95//af/Rbe60VbW7rC7MXJpmCIuljeCiGEEEIIIYQQuTiw2azXm4J7gkdPNds6PTmRgy1Tzbq9NIi5nZ5rtqprckIIIWoTibNtnamu4TvllCC4fvXrVrdji/VZ+ZB1m3vbcXG274oHgzh72c/rNwS7//4g7gohhBBCCCGEELnAjcH484L/2E7PMlv079wbex07ZjbhwnAtYfTXzQ5pxaYQoraRONvW2bvX7Pzzg+D6rGfb4Z/+2EYMvs46r7zXuqy8zzqvuscGTrnV6q6+yuwFLwjXfeITZmvWJDcQQgghhBBCCCFyccxs+UNmnU8Obgoe+4rZkWyrMN11a4fWW812fq7ZhseSc0IIUbtInK0F5s83e8tbvPB67KRn2Pb/eaOt+vbHbP7lZ9iy8z5jmz/2Djv63OcEYfYlLzEbPDj5ohBCCCGEEEIIUYBdy8y6urEkrg26v8ps71PJiRQItiO+EATcR04ye/y8HCKuEELUFhJna4XHHjP7yleCAJuEo89+VoO/7V3vMuvc2TWQSn8hhBBCCCGEEEVyeJ/Z8M8E4bXTc8xWPmp2LMNN3uq+Zl2enwi4LzfbPjs5IYQQtY3E2VrCJfTRf9xsmz/zPtv3ylO9IHvwxafY9tPebkevvCL4pxVCCCGEEEIIIUoBH7Pz/27W8dnBKnbSj82OHEhOOtg0bPBHgnjbwZ2fevmJ4q0QQtQoEmdrjEOHDtjI4TfYY4/83Cb++0c26qFLbdSAa+3Qzq3JFUIIIYQQQgghRIlsmmDWObGM7fcOs7qd4TibgM251qyDO46v2T5vNtu9PJwTQgghcbbWqLPD1vuJ9tZpxV3W+an7rdMTd1nvle3dcaW5EEIIIYQQQohGcmCbWb93BQG2yylmm8aH41smm/V4TRBtOzzTbPF/wnEhhBAeibM1Rt2Rg9Zv4b3Wbe6t1mPev/1nv4X3uOOpJSdCCCGEEEIIIUQpHD1kNvnS4Lag4zPN5lxndnCH2egzgzsDwsgvumPbky8IIYQAibM1hsRZIYQQQgghhBDl55jZU73MOj8vCLFDPmG24BazLi8I1rRdX2q2aVxyrRBCiIjE2RpD4qwQQgghhBBCiGZh3zqz7q8K4mzn57r/vzJsEIY17cw/aBMwIYTIgsTZGkPirBBCCCGEEEKIZsGNN23014NvWQRaLGb5HPRBs72rk4uEEEKkkThbY0icFUIIIYQQQgjRLBw7YrbodrNOJwdRNlrQPtUzuUAIIUQmEmdrDImzQgghhBBCCCGaje1zzR49NVjNPuLC+B+YHd6fnBRCCJGJxNkaQ+KsEEIIIYQQQohm48g+s1FfN2v3DLP+7zHbMT85IYQQIhsSZ2sMibNCCCGEEEIIIZqVXUvN1vQz2zo9OSCEECIXEmdrDImzQgghhBBCCCGEEEJUBxJnawyJs0IIIYQQQgghhBBCVAcSZ2sMibNCCCGEEEIIIYQQQlQHEmdrDImzQgghhBBCCCGEEEJUBxJna4Hly0Nw1B07lF2cPXrQn7dNm8xmzQr/F0IIIYQQQgghhBBCNBsSZ9s6U6eafeYzIcxbYHV21Potvr+hOLvoXn/c1q4z+8Y3zN7/frNhw8gdyU2EEEIIIYQQQgghhBDlRuJsWwZx9b77zJ7xjBBO/z+rmzPN+i5rZ93m3xbE2Xm3+b/rnlph9s1v1V/7pz+Z1dUlNxJCCCGEEEIIIYQQQpSb6hBn//lPs+99z2zUKLNjx5KDCQiMl1xidvrpwfrza18zmzw5OZmi2OtqCeJy5UqzSy89Lroe/tTHbWSfq6zb4jut+4I7rOuiO2zwY9fboa9+qV6Y/c53zObNC3EqhBBCCCGEEEIIIYRoFiorzrrn2Ve/avbMZwZRsF27hoLgunVmP/hBWGr/0ENmHToEEfe008zGjUsuchR7Xa2yebPZZZf5OD7mwpbT3mzDe//Bui6/2wY+9hdbf/p7/fHjwqzLA0IIIYQQQgghhBBCiOalcuKse6j93/+Zfe5zZr/7ndkrXmH28MP14uyhQ2Z33GH29rebTZsWjsGqVWYf+IDZWWeZ7dkTrEMLXbdrV3KwhkkJtITNH36rTfr3Rbb+/957/JiEWSGEEEIIIYQQQgghWo7KibM7dpgNGmT25JPBuvXVrzZ78MF6cXb79uCeAEERoTbNjTeavfGNZrNmme3cGUTeXNe94Q1hUyxhtmWL2c8vPy7G7nv1S+qF2e9+NwjmQgghhBBCCCGEEEKIFqE6fM4OHWr2ylcGcTb6nF2yJFjDsqFVFGwjAwaE67t2NVu0yOxd78p9HRa5nTqd6Mu2VkH0vvhis2c9u16YxR3EU08lFwghhBBCCCGEEEIIIVqC6hNnI2wO9trXmj3yyImi6/DhZq96lVn79mYjR5q97nW5r+O+mb5sy8CxY8dsw4YNtm7dutYR1q+3dZs22aa5c+0IlsbRz68LRz/wAds6YYKt27zZ1rWm36SgoKCgoKCgoKCgoKCgoKCgoFBiQNNDFK0GqlecxeXBy1/e0NVBhOsRZ9n8K1rR5rou17kmQsQRXwsWLLCFCxdWd1i0yBYuW2bLx4yx3Z/5jN/8i3DgjW88/v+9p51mK/v1s4XLl9vCxYuz30dBQUFBQUFBQUFBQUFBQUFBQaEVB7S8xYsXt7z+mYPmFWenTzf70pfM/vd/Q/jqV81mz05Opsjm1mDKFLM3vzm/5SzXT5pk9ta3VsRydt++fbZnzx7bu3dvdYeDB22vy3QHvvCFelcGZ59th8ePN/vFL44fO/iRj9jeyZNt76FD2e+joKCgoKCgoKCgoKCgoKCgoKDQikPU8tD2qoHmFWc3bAh+YfH5Suje3WzTpuRkimzi7Jw5QZz9xz/MvVA4Bpzv3DmIswMHms2dG8TZXNdx33796u9bi6xda3bmmfXCLJt/rVwZzm3davbzn9efO/10swULwjkhhBBCCCGEEEIIIUSzUR1uDYYNO1Gc3bjR7DOfCaLinj3hGBw6ZPazn5m9971mTz4ZxEUExXzXud9Us/DbsViO4uv3vlcvzEa2bDG7/PL6az71KbOZM5OTQgghhBBCCCGEEEKI5qA6xNlx44I426VLcsCBSPvAA2YvfnHwLRvBypYNwO6+O1jKxute8pLc1x0+nBysMRCo//rX/MJsJFOg/fGPzQ4cSE4KIYQQQgghhBBCCCHKTeXEWUTC73zH7NOfNnvHO4Ig+KY3BavNyy4z2707hBtvDC4MOM61b3ub2c03m+3dm9zIwXU33FD4uloDP7tTp5p99rNmZ51V2IJ48+Yg0H7oQ8GauVZFbSGEEEIIIYQQQgghWoDKibM7d5r17RusZXv0MBs0yKxnz/D3iBFmBw+G6/bvNxswIBwn8P9sFp3FXleLIMrid7YYtm0zW7gw+UMIIYQQQgghhBBCCNFcVIdbAyGEEEIIIYQQQgghhKgx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gMqLs/v3m/3qV2Yf/rBZ//68UXLCMXmy2cc+Zvbe95q95z314TOfMVuzJrkoYdcuszPPrL/mtNPMBg1KTgohhBBCCCGEEEIIIUR1UVlxFvH1gx80e/azzZ7xDLMHH2woziKuvvjFZv/6V7g2hhkzzA4cSC5yLF9u9vnPm110kdmECeGaX//a7G1vM+vXz+zYseRCIYQQQgghhBBCCCGEqA4qJ866Z9nHP252/vlBfH3lK80eeqihODt0qNkb3xgE11zU1ZndcIPZ+99vtnhxctCxcaPZ6aebnXGG2bZtyUEhhBBCCCGEEEIIIYSoDionzu7dazZvntn27WajR5u96lUnWs4izr7hDWajRiUHsrBlSxB5r7zS7PDh5KADa9nbbjN73evMxo9PDgohhBBCCCGEEEIIIUR1UB0bgiHCYjmbKc4OGWL2X/9lNmJEciALCxaYvf3tZu3aNfwuDB5s9opXmD3yyInnhBBCCCGEEEIIIYQQooJUtziLKHvqqcF69t3vDoENwvA5G+GaV7/a7OGHTxRghw8P923fXuKsEEIIIYQQQgghhBCiqqhucXbPHrNFi4IYO3Vq8D37ve+ZvetdZgMGBNcFw4YF69jM70Ku+5YBIm7NmjW2atUqe/LJJxUUFBQUFBQUFBQUFBQUFBQUFBSqPKDlrV69uuX1zxw0rzg7aZLZhz7U0Op12rTkZIpSRFT3jvamN5n94AdmBw+azZlj9ta3ZrecRbhtJstZIm758uW2ePFiW7JkiYKCgoKCgoKCgoKCgoKCgoKCgkKVB7S8ZcuW1Yg4u2uX2fTpweqVgAXs7t3JyRSliLMHDph94xtmn/qU2bZt5mI0iLPXX3/ihmDcD5cH+K5tBurq6uzgwYP+U0FBQUFBQUFBQUFBQUFBQUFBQaG6Q9TyjqEdVgHV4dYg+obF+rUQW7eanXaa2de/brZvXxCAzzjD7POfD2JthHPnnWf2kY+YrV6dHBRCCCGEEEIIIYQQQojqoLLiLAo1lrKDB5u97GVm7doF61eOY2H7hz+Y9etnduhQuA4ftD/7mdlrX2s2cWK4Drp3D35n//GP8H2u7dTJ7I1vNOvWLfwthBBCCCGEEEIIIYQQVUTlxNnly80++9mwudfrX2/2zGeaveY14e/zzzfbsiUIq/iX5RjhHe8w++hHzSZPTm6SgO9ZXBjE7xPe/Gazjh2DsCuEEEIIIYQQQgghhBBVRuXE2f37zebODT5pZ80yW7jQbPbs8Dd+ZLGAraurvyaGVauSG2TA9fPn11/H/1vaPYMQQgghhBBCCCGEEEIUSXX4nBVCCCGEEEIIIYQQQogaQ+KsEEIIIYQQQgghhBBCVACJs0IIIYQQQgghhBBCCFEBJM4KIYQQQgghhBBCCCFEBZA4K4QQQgghhBBCCCGEEBVA4qwQQgghhBBCCCGEEEJUAImzQgghhBBCCCGEEEIIUQEkzgohhBBCCCGEEEIIIUQFkDgrhBBCCCGEEEIIIYQQFUDirBBCCCGEEEIIIYQQQlQAibNCCCGEEEIIIYQQQghRAWpOnD127Jj/fTEQAS1B+rnFPpPv1DrEQa54qET8KB1Lg99OPMU4KyXeyk2paVfL6ZaNSsVHMelWatrWCsRLZvkjFAvfnTRpkv3tb3+zzZs3J0dLR2lYGsQFoRDFXlcOik2fYq+rNVoqnTIpJj2UZvUQF8WkVbHXlZNi06nY62qFlk6niNKrvDQmHQ8cOGCPPPKI/ec//7Hdu3cnR3NTTFoovYqnMWlWTopNK6XpiRAPlY6TWi2P/I6aEWepmG+++Wa74oor7Morr/Sff/jDH2zq1KklVyClXL9//37fOPz2t789/uwOHTpYXV1dckVDuP7BBx/07zZt2rSS362tsGzZMvv9739vV111lc+XadavX+8FgyFDhrRYflU6lgbp98c//tF+/etf229+8xsfiLfrrruuSUJPYygl7VT+TmTdunW+7mxMXdkUikm3UstlrZCr/P31r3+1rVu3Jlflhw7CsGHD7NJLL/V5oDEoDUsjtnuk1/Tp03OWtw0bNthf/vIXH1dDhw5t1naw2PRROp4I6dK/f38fJ8RNS8aFyl5pVGPZi6gMNo5q7ruA0qs4GpuO+/bts1tuucX+/Oc/244dO5Kj2SkmLZRexVHJdi+iMtg4KF+TJ0/2Y2DGD8THnXfeWdTkRjmp5fJYE+IsGQ3rHzJa+/bt/Q9+6qmn7Mknn7QRI0bYL3/5S3vooYfs0KFDyTfyQzxdf/31viNXiMOHD9uAAQPs9ttv99fzzOHDh9vFF1/sBaB0BuI9Fy9e7N/znHPOsXPPPdfGjBnToh2KaoGMyW8/++yz7dvf/rY98MADDdKHeLzsssusS5cuPo6bG6Vj6cyePdt++MMfWvfu3X18UeYoe/fcc48f/LSUsF5s2indcrNq1Sr7xS9+YY899liLxUehdOM89USx5bLWyFb++Fy7dm3RdSbxO3LkSPvVr37lJ8RKRWlYOnPnzrXvf//7duaZZ9rf//5327NnT3KmHurNPn36+Pbxu9/9rnXr1q3oNC2VQmkY06fY62qNp59+2gsD9FeoQ7ds2ZKcaV5U9kqn2speRGWw8VRj30XpVTqNTUfE2X//+99+MmXnzp3J0RMplBacV31ZPJVq9yIqg42DPD5hwgQvdlLWiI+VK1fawIEDvV5WrE7WVGq9PPLb2rw4y4wb1pf333//Cco/EUAGvOSSS/xMQbrS5xxxQYjHOTZjxgz7yU9+YrNmzfLnOJYLvsds3a5du5Ij5jP3vffe6yusTZs2JUeDNei1117rhchorVTL4iyiwM9+9jO74YYb7PLLL/eZNILQwIwOwgOFNE063TLThrjMFZ+FzikdS2POnDk+/caPH58cCdBoM6D5+c9/nnUWPJ1+uUhfUyheC6VdtOJVuuWGRg9BPTM++H9Mh8yylklMs0LXRYpNt2LLZa2Rq/xlI1eZ43gUZzdu3Kg0bAEQiKgbmcSi3WPCKBP6MQw27777bn9tz549G7SD5SyXhdIwpk+x19UaCxYs8NYclCM+J06cmJzJTrFlrKnpprJ3Is1d9jhHyEahcyqDjSNf3yWTXPEPxZZLUHqVn8amY7HibKG0UH1ZGsW2e4XSL026XuUaPnOVx0LpqTKYHdq3a665xm666aYG4ubBgwf9ucy0ifUiIR/xulzplUmhdGnr5ZF4atPiLL+lR48eXmhB0MvG3r17/XIJZsoRjmDJkiV+SSiDUmYQOnXq5DNA586dfaKff/75vmNGY8G5UhV6Kiw6f+mlotyD5VI0JlRsCMa1Kg6RMYkj4nr06NE+nu+77z5f8CCXOIvAhlUz5u0ErCBZmg7cs2/fvn5Zb+YsHp1wKqQpU6aUFN9Kx9xEcSjbb6csUflT5tITJulyR5pnW56Q7RoajlLJTDulW26ydYwpi8xasgyUsvi73/3Oi9qx/aC8MeGF2L1mzRq79dZbs15XKtnKXCbFXNPWyVf+0uQrc7Eepi7lunQaNmU5r9IwN6QbaTFu3Djf90i3e0BaIriTDlg4kGbpdrCYcslAifoX62omP3lOqWWy2PSp5bKIv0OMAhAHcCXCJwOHdHuVr55Ml7GWTDeVvfKWPSD98vU/OZ42QCgGlcHCpPsuQFnp16+fHyek04F+6G233dZgRVe5+y9Kr8bTmHSkzFHXFiPO5qKYtFB6NaSYdq+Ucsgn9SplLy5dpyxSz2IpWUpZVBnMD2WEuKW8ZFs5kqbQ2KGYfk2p1Ep5JP7atDiLPwoqBoS3tLqeht9LpopKO/FAoWdGnAaBCEKUxWKW8yQ8wg2fiIRULKUIODzv0Ucf9ZkHMSgbxQ6s2ypkTOIXAXzevHnepJ70oTKA1atX+4JOxzjmVzq4pBuVAWb4pB0VNxV5tNDEvcVFF13kO9YxXmN6YA3N0pliUTrmJ99vJ30pc8QdFnlA+lFxx3KHUE5DPGjQIH99tmti2Zw5c+bxfFAMhdKu1stfJpkdYwajdJ6Y+CINYlmjjNIgRyjDF1xwgV+5sHDhQn9d165dfbw3xgdcMWWumGtqgZiHx44dmxw5kWLKHJNjF154oa9HqTe5juVNxC/XlVLuQGmYH9INV0uszGFpFh3faCUA9Gmw2qNfQ3sYBSLSi3grtlzitoXnIETRj6FTXmx5LDZ9ajkdgUEJIh+rs6gzEXWI89iPgdjXoZ4kLbOVsZguLZFuKnvlL3vZ+p8R8gUriRjklmLpozJYHKRDuu9CfODG7qc//WkDVz1YYHEdrtK4BsrZf1F6NY3GpCPlsinibDFpofQ6kWLaPY4Xk34EJrXol1Ivkw+Ib+pRyqf6LeUFcZV0wSVau3btvNCeLX6LGTsU6tcQz6VQS+WROKQf0WbFWQRZGtZ//etfPpNlg0oC61cqD0Q9MiSWtOlZA6xrsagDGmk6XGTOxoCaT8WVz+Kv1sUhMiYFG381ixYtsm3btvk4Y/aN9MJvYhRniR/iESsHrEqo3CNUNBz/xz/+4dOTdPznP//pl63FuGemDvGe9EhbSRRC6ZiffL+d9GXggkU7DXacaSWdYjmD6FCeCZCYlpm+4NJls1gKpV2tl79M0h1j4oNApygd76w6QMBjV1zKKFCG6XzxvQhlmXsxiI3XFUsxZa6Ya2qBmIdHjRrl6zXimhDbd4SGWDfmKnNAB/vHP/6x97MYvxvL4o033ljygEdpmB/Sjf4F1vv40aLDmxZz6H/Q9jEhxSQl56P1XrHlkjRlcENfp5Q2L1Js+tRyOpIW1Hv0KxmsAp1t0rZ3797Hy1Ls6/zoRz/KWcbi6pKWSDeVveYre/n6n4gR5e5/Qi2nJ2QT9Tp27HjC4J20QyAnPWMZLGf/RenVNBqTjtStxGFjxdli0kLp1ZBi2z3KTqH0417UoX/605/s4Ycf9n8DZRBdB6OtUlAZLA7aJPoY9DVIH8pP2rix2LFDoX6NymNu2rw4S+Kj7uMwmEyRDSoJrO+oTFgCz/XMZBM52aADR4bFojMNFQf3SodYmUQQoeiYIUrRuctFrYtDccCCOEtHmTigIsZimRlrLEbo9NJB4lpm3vibdEvHF//nPljgxlk7ZvG4Nlop0IBgcUucc32hNASlY2Hy/XbSjIEm8Uf6IraTBqRNjHfqIQZBXINAT6VL5yxX2Sxn2tV6+cskU5xNQzoR13SiWI6Urmspe1gfRetooGFnsuyuu+7yaVHOdCu2XNYC8+fP96Iq+Zi0o86LQgEiAeWJti5bmaOeRYggHSintI1cH+F4nAGnbCoNywd1D/FK/NPxZTlYnJAiThm04Bubvk16kpI4T1OoXBK/PCtNMelYbPrUejpSz1HHXXfddT4NgE/KHEvY47HY18lXxjAE4O/YZqbTrZg0A5W9wrRE2WNJJ0IF4y2g/8MzsQqDYtJTZbB4mirOlqP/ovRqOuUSZ4tJLygmLZReJ1Jsu0e8FyPOIhQixGKhGdOJe3AMK/aYfun0jMfSqAyWBu0fK4lxn8QmmdSDtF2UKY0dmh/iuU2LswxC6RzdcccdOVV0MgOz1lQcdJBoAFjKmS2DQOzAZYqzzLQzw0OHjcBOhcRnhHhl5oiMg++wXPcHniFxNoiziAzAbBmWCn/72998h5Z0iuIsBZFzWIllxhdpyn1iemEdzbUsMSNNHn/8cT+Lw/1Jr3xpCErH4sj324nDuPQAYZ2BDgMW4pR0jYF04x5U4nTOEJeypTEUKn9QbNrVevnLJJs4S0P4yCOP+OOkC2UKMfDOO+88bgEUBzfpzheNPtcQqJPLVeZKKZe1AJvbYPXTq1cvP5lFHUlgUirWmbnKHN+LHSc6WJkDVL7P8VivlqvsKQ3r+xdxUpIOMfFMHDNQQRyi7iSumFgkvtMCUbHlknvSiU5Trj6M0tF8m0b8Y8HBgJX04RO3Swxg4mQxcZNNBIpljDikD8R1scyl001lr3w0Z9mL4my0ImOpLu0fogNCBv1PUBksL+UQZ5vSf1F6lYemirOM77H+W758uerLZqTYdq/Y9OO69u3b+7SnfeR+5AG+x9ieeC+UpsWmldL0RBDCiV/aQeKFeKXt09iheSGe2rQ4y2CEzhKdpLTvqDRxWRGz28QBFUvaDDuT2IGLomGEjhmZloEwgUqKY0BGQQQkQ+LYulAc17o4RMbMFGeBJWYUPsR0CjIdW66NHWUKZzpuiTviMH0fBHsaa5yRk/Y0GszA0XnOl4agdCyefL+dOGXChIkT/k88U0ZJvygiETiOQ3nKMemRLY0j5Uy7Wi9/mcSOcfRfSocXn3wMKhEKSCsacNzBpAeicXCT9inF4Ia05zrSpxzpVkra1goxD7OBTTZI00JlLtbDmQNU4psOVly6RnrxPaVh0yHd6F/EyUSWiLGxJenExBR1IGkHxDV/M5Ah/ih3xZZL4rk5+jBKx/o4wG8bvuzTAxgGLz/4wQ98/4ProFAZi5Yn2dItX5pBMemhNAs0Z9mLaRJdG2CRS7ph0Ud/Ni3wqgyWj3yiXlo0YCyQS5xtbP9F6VU+GpOO9F+iOBstZ/OlFxSTFkqv7MR4KdTuAWlTTPpRr2KJi+9S6lvuhUbDClrVmS0HgufFF1/s44iySBpo7NB8EH9tWpyF6dOn+4qCDRQyIVGp7BH8MMnevn27X16dzQ0CkQV04FgmnzmwyQXPIGOTSRGKM++bDTqHDKyzvXMtEAs2hS0dzywvY6kZPkVIM6zCiF86vBynw0RjHKHyxmUFHeboB4V74++UDjL3Rphn9+NCKB1LI4pDmb+deETkI22ppAE/wSxTYVIkF5RNllLkK5u5KDXtar38ZULDS2McxVkGK8QlvrojlDXKX6YIxHX5Bjf5KCbdGlMua4FY/nJNMFCeCpW5XPUwfQQEBQY8aR/f2VAalkamQERc428NqxOsCqj/YhtHZ5YBS9q9D3FYTLnMTNN8FJs+SsdAXNpJeuGSID2AocONMMdqneg7vVAZi/7emiPdlGb1NGfZi20d12KRyxgCAQILpHL2P5WeDYl9lyjqQXQtkRYNEByi2B77k03pvyi9yktj0pG4zRRn81FMWii9clNqu5cv/WK9ysTk1Vdf7dOdZfbcB1EvCrP5UBksHeIimwbI2A/NhbaRsQMCusYOzQfx1+bFWRpQzOJR6klEEg9ln0/UdhIVE3yOkdAo72QorDQ5RoWDv1MyGnFDp4zvYLXJvQvFV/QpxWZWZEau576E9Hd5NhUOx2fMmOFnKXgm71lMRdSWIGPil4ROcewoR4gbdg9n1+JoOQuxwxvTjUCFQrojxsbrgEoeoY8OFj5VqGwKoXQsDQYcTIrE3058pMscgx5EdSD+KGOxjMZ4xQIFy2ZmU0m/XGWTvMLfuSgm7ZRuJxLjg+VDdKIYvEIUyik/pAHX0FATZ3SE+RtIF76XObjhGga6hcTZYtKt2HJZa8Tyl8tFD3FTqMwBFmPnn3++t7Klj8A1dLYow/icKhTHSsPSIN2o43BLEeHYeeed5y1Som9KoC9C+kVf6ww+iy2X2drWXBSbPkrHAOWDgQzlIxv0VSiblDvihTKKZVCuMhb7Ls2Rbkqzepqz7KWNBrAuwgKMNEd4IN4LoTJYGrn6LsCgFwEI1xL076IARDuXFmeb0n9RepWHxqYj4h7lknLHCr3oKzofxaSF0is3xbZ7cZNFxuGF0o/jDz30kBfmMSZgCTyrGRAHsZ7N1reNqAyWDqI6G6tT58U4QFwnzjFoo22jfixm7FCoX1Mobmu5PBLHbV6cBRpUrODITFQGFHQ+scAkcclwERpcdp0jwclEXMsmKnSoqAhI9MGDB/tOMvfANJ8KJBvci13o6dxRadF5i2b5BL7L/YDZI4RC7smzydR8h4zN86Mj7VqAjIlVJfFA+qRB0GOXQARaxNkonBHXLOGNaUwg/aIgn4b8QEVDxzk6Fc+H0rF0qIRpiLHei/FEHDB7ynK/dJkDOlEIt6RfLHekET6CY51UqGxmo5i0I/1xe6J0q4fZbcoZ6UHAAj2mGXFNQ0z80WGm4eY8u3DSSMaBKGWY+Msc3DCAJU5Jm1zkSzc+eR6dACbe8qVtrrq5rYPAQJwwQZWrbBQqc9TDdLCuv/56b7nAACdeO2jQoAaCQzaUhqVDuhHH1J8R6p5bbrnFr/KgAxpBICKOGMiQXqWUy2xtazaKqT95Nu1foetqIR2JCwQ74pcletlgUEoakybEL2WMvxm85ipj+fpE2VDZK53mLHvp/g7XIziwzDctvudCZbA08vVdgP4eZYs4Iq1IWzaDRnRFUCcuobH9F6VXeWhqOlKuqD8R0unD5BNnVV82DfJzse3e3Xff7dOO9CmUfuQB/AW3a9fOfz+6L6DeRb+JPmwzURlsHJQvtDLigbEw9R+fxEO6/Stm7ED9yfl8/Zpc1Hp5JP5qQpwFfizCGYU7hrhjfyYUWK5lxoDrMit1EjzeC0f+uQa/PJMMzXNo4NPPzvwuz4zXMIOU/g7CUVtNl1xQSSC6ZStcFErihIo7HfeZaYwvm1xpwz04T2erEErH0iHdcCVBHKTjijTNRUy/WO6yXVuobGZSbNop3RpCvFE+iGfiId0pjpC+nKczRlmkLFGuYlmIZTgdd5xjmS4hV9mEYtKN+xZbLmuNWP6ypVuaQmWO75NWXEc8x/xAeSmE0rB0SLds7R4iEXVdOi4Y4BA/lL00xZbLbG1rJsWkIfclKB1D/UZcE7/EXTbI88QH8cX/WaHBAIh4y1fGyp1uKnsNaYmyB8Q7g0tWeuUSMtKoDJYG8VWo70Iax3aPTyC94mouiOWN9IoQf4X6L0qv8lCOdIzpRTxzv1wUk2aqL3PD7y6l3YvxlC/9uA9CIcIt59MgAiIE5zI+KCY9+R5BadoQ4i4dF4yHs5U9rotpx3WkfYRzxfZrslFM+rXl8sjvrxlxVgghhBBCiGqATnhcPh0Hp6Jtg9DLslwsjXJZXwohRK2DizlWKbMqFlGPgHjLioRsoq2oDtSvaRoSZ4UQQgghhGhh6IRnWz4t2iakN0IDVl8ID0IIIbKDZS2uCVkOjxUmy9X5ZEMp3BxQn4rqQ/2apiFxVgghhBBCiAqQbfm0aLuwZBf3B0pvIYTID0IV1pfpJevFbOItKov6NY1H4qwQQgghhBBCCCGEEEJUAImzQgghhBBCCCGEEEIIUQEkzgohhBBCCCGEEEIIIUQFkDgrhBBCCCGEEEIIIYQQFUDirBBCCCGEEEIIIYQQQlQAibNCCCGEEEIIIYQQQghRASTOCiGEEEIIIYQQQgghRAWQOCuEEEIIIYQQQgghhBAVQOKsEEIIIYQQQgghhBBCVACJs0IIIYQQQgghhBBCCFEBJM4KIYQQQgghhBBCCCFEBZA4K4QQQgghhBBCCCGEEBVA4qwQQgghhBBCCCGEEEJUAImzQgghhBBCCCGEEEIIUQEkzgohhBBCCCGEEEIIIUQFkDgrhBBCCCGEEEIIIYQQFUDirBBCCCGEEEIIIYQQQlQAibNCCCGEEEIIIYQQQghRASTOCiGEEEIIIYQQQgghRAWQOCuEEEIIIYQQQgghhBAVQOKsEEIIIYQQQgghhBBCVACJs0IIIYQQQgghhBBCCFEBJM4KIYQQQgghhBBCCCFEBZA4K0QbhgJ+6NAhO3bsWHKkeTh8+LAP5XxOue/JfQ4cOGD79+/3n9xbiFJQnhRCtATlrmvKQV1d3fG6qrneq6X6LOWiLfexmuOZQlSCaszLLVGfthYKpU81pp8QzYXEWSGKIHbA+cyExiLXuUrC+zz++ON27bXX2qZNm5Kj5YfOxf3332///Oc/bdeuXcnRpsE927VrZ//6179s9+7dydGGxHiP4la+Tg512rhx4+w3v/mN/fKXv7Rf/epXduutt9rOnTuTKxqSL71F80Bc01mt1vZHebLtQ5oQx9nSK8J5BgnFEvN1Ok8cPHgwOSvKSba4jmWwNZUb3rncbWpTWbt2rV1zzTV2+eWX+z7F1q1bkzPlgzRqiT5LuWip922O/MA987Vnhc6Lto/q0+ajJerT1kKhuqbQeSHaGtSvEmeFKMDChQvt6quvtsWLFydH6lmzZo1df/31NmnSpLyD+uaEgpwp3PD/4cOH22WXXWbr1q1LjjaebM+Affv22b///W/7y1/+klNYKhXuSUeKON+xY0dytCFLlizxwtYvfvELu+KKK7y4xWf//v0biB+8LyLYlVdeaePHj7eNGzfanDlzvCB23333ZRVK8qW3KD+0Ob169fJpSSeMAUGp5Mqf5UJ5sm1DmpAWf/rTn3LGMQOq6667zgYOHFhUP4l7Tpw40eeBdJ4gj3C8ufJqxUG8dvnVFeTkQBZcWfXX8FkGssV1jG/SlL5ttcE7t1Sb2hQYHFMv3XLLLfbUU0/Zli1bmmWcQDyUs89STrKlVbnfN9szoBJ9rGLaO9GCMLZw5dAWLTIbO9Zs9mwSiUyTXFBeyIOqT5uHlqpPy0WueC0XqouEaAhlTeKsaFGOHD1c1SEbs2bNsp/97GdeQMlk1apVXlQZNWpUxcRZxAQaLspwhMI9cuRI35lav359crTxZHsG8JtpPPfu3Vu2319MZ2q265z+9Kc/tTFjxnirFQQuBK9LL720gcBFR+jOO+/0jXs8xnu2b98+5/3zpXc1cuToMVdvV2lw71YIZsPp8FOOGAg0xgopV/4sF8qTbZ/ly5fbz3/+c+vZs6fLuw37QdSn1PGk74wZM4qq6/gO4s2Pf/xjN54e6/PEhg0brE+fPj6fM/gtV51ZNSDIPvig2ZvfbHbjjWYHDiQnUpDnb7opXOPyvP+7iWSL61gGN2/e3KgJn+amJdvUpkD9/Mc//tG6d++eHGkeyt1nKSe11scqpr0TLQSi7B13mJ12mtkrX2n20peaveIVZu95T6hjt29PLiwfqk+bj5aqT8tFpfvWqotErUH9K3FWtBiHjtTZsKUdrf+i+2zg4geqKvBOw5Z2cO944kARQYTlJ/PmzUuO1PPkk096SygEGRp+lrwyy5gJ5+jQUOgoY3FpLOIMjU++pULxmnhduoPBPadMmeJFg6lTp/pr4nMYOPz617/2HapinsM5rkE8StcDuZ5RiPT9MuOE38/xbO/EsUKNcUyTRVgSJHDPBx54wB9HBAGewXKYv/71r8eXxGx3nVk6RzyDZ2eSL72rjUOHj9qgyZus97j11nf8hqoKvNOgSZv8O+Zj7ty5vgwxCOATC8ZcZMtTufIn5YR8HP8f4f98N7OtU56sbRi83XbbbT5dMtOYNLvDDZBZgpi23siXZ2IdjGUdA5wI38cK6fbbb/f1cpvC/V4vIDzjGWYvfKHZ3//eUKDl9/7jH2annhquQWQYMSI52XhyxXUa0or4TtcFQP2Q2T5lq2fSpM9n6zMXauNz1VmFyNcXgELPTZOZd7PBb2fSAgGyS5cu9vTTT5/wnsW8U4xDznNdtjiNaVioz8J7Z/s+z+XduLaUeIB8vyFXWhX7vmni78/MN7meUYj0/TLjJDN90+/EsXztWaHzhdK8UN4qdD79u9LxFCn0/TaDa5PswgvNnv/8UF9mhuc9z+yMM8zKbGke87bq09Zbn0Yy36uYuineL1e88k68R/x/hP/z3cw0zPcOHFNdJEQ9lA+Js6LFqDty0HovuMu6zL7Zus75Z1UF3qn3gv+4dzyxco3CyIIFC5Ij9eDWAEEJ32M0SlhFYQXILHMavouPIYQbLKb+85//+ML3DzdQxWKQwTrLn9MNNY0M4i+zllxD+O1vf2sTJkzw57j2kUce8dZe559/vu9IcZ+OHTv6Bmv06NH+7/nz5/slNHyfgQTPSTfm3ItruDcWXXQcEJS4P9dle0aHDh2ON85ci6gRhabM+3E9VoE0YJyjASOeiLf42wcMGHD8nWjk8jXGkEusokN5ySWX+GXgQCUXlx4i+rGECIGFa7hHNlqTEFZ3+Kh1H7POOgxbbZ1GrKmqwDt1H73O6g5l7wwCeeLuu+/2lqTbtm3zn3fdddcJnZzMPIVLgIceesgLXZ06dTohf3KMfEQ++/Of/+ytPSLk07///e8+z8X2TnlSxHRhIEK6kOciq1ev9nmia9euvjMOhfIM94sD3Jj2QP7hO+Qn6uk2BRMQiAVRPECERaAlzggIsy96Uf35r3zFrAxWh7niOsJ52k3qj/TkD+lK2Rs0aJC/Jl/bFcnWVqbrq/isbG08+YP6hza6lDYVcvUFeB5kPjdfm89EBL+L5/I7uC/Wn+k8z7vwvvzG8847zy6++GJ/L96Te3FtMe9E3wh3IAzuqT+pu4cOHXrCWINrSUPeiTjOfH+u5xpc4KiP1bx9rFzn88VXTPNceStS6Hyh8lVM3m0TUF+6NPACbKwvX/tas09/Oqw6eNazwrGTTjKXEMHCtkzEsqj6tPXWp1CoHoDMNKq2vrXqIlFrkH+pcyTOihYBcbbfwnut29xbrce8f1dV4J36LbwnpzhLAzV9+nTfUKQDfiZpzLD6o0BxDUuBWM4cYTD/6KOP+k4LDRkd+gsuuMA3zNOmTfODDK7nGX379j1eBmkYuDcdd6zu4nV8jwaIBgAH9zybpdM02tyfY9yD51x44YX2+9//3pdtvk8jSSOLj9wIz4kNJtdgychzeRfePdczeD5xEP0BxYYzvje+Gbkf/ti6devml2bTsA0ePNh69+7tGzHOc29+e+zkcU2+xhqiWJUWzHlXOjocT/uA27Nnj+9YXXTRRf43YBmHqE568RvovMXGHFqTEIY422vceus8Yo09+tjaqgq8U6+x6/OKs/jcotOG5Tl5dsSIEb6Tk7Y+hcw8Rd4hT7HEnE5kdB8Q8yedRDp/Dz/8sHcHkO5wcf3vfvc7XyZJd56rPFlmWIFweF/1Bl/Pn9iBZmMOOuNYyZIGQDrg0oB6k7oRSNdCeQYY4JK+5FPqSjrzPXr08B193GC0yU68G6DbN75RLyi85CVmN9wQluCyJDce//rXqQCSLzUN0igzrgmIAHEQSLln4Ej7yYQI6cvEEG1XtGrP1XbNnDnT1xOU7XxtJfAujz32mP3gBz84oY2nDHMt70Jdla6z8rWpPJfn5OoLROJz87X51GUMMsnj/D6uQczEkistmvAu1FPkU+pkBuzk9fiehfonEdLl+9//vv/tWGHxWykHmXmfeMvXZ5k8ebL/DvGpPlbz9rF4Zrbz+eKL38v3ECuy5S3KG4J2trxH2vFOtPu54om4KDbvtglcHWVvf3u9APvtb1MRBDcG9Geuusrsuc8N56lX8UNbJlSfBlpzfUo6FdNHyUwjrq2mvrXqIlFrUHYkzooWo7WKszQCDAawbKOyTgcaac7RcAGNJDO0aes/Gl9mGPExRKPAQJ/vxNlloLGjIbnBDWJp/Gg46Ogg4KRne/k+mybddNNN/r5ARyNT0IqdK96ZBiPC8mk6GrwL1/COPIdl1mkrriFDhviGiOV6kO0ZkG44WaLDPfjtdIaIiwjP4RyNGsf5HRE6LAgiWE3SIeO6fI01ZArm3JOOFB0WGtfYgQRm82mwzzrrLP8c/o7wu0ib9NItibPlCYXEWfIfZYEZbzo3gA9n8lna7yfpmy9PQbb8SV7CooK0jIMFIE9Fn19cozxZTlxarx1sNvRTZj3+y6xnlYYhnzBb0cGNmBr2d8hzDDrIS7HuI5/RAUf4YfABhfJMTGvEGwR46mHSmzTE6iUK8W2WKNA+85lBPMD6K1qAcayMwiwQl+m4pm1GACc9hg0bdrwuYUkp9Q3Wlww+uYZPYECVq54hUKbztZWxjiFv0PbmauNvvPFGn1eoq4ptU4vtC/BcBszZ2nwG3Lwb9/jDH/7g60b+jvBO6b8j1M3EJ3EWiXVyMe9EHfijH/3ID6Kj4JIN4qmYPgvPVh+reftY6WfG8/nSnHjFohFLNtpWrOuy5S3iM1fe453zxVMUhkrJu62ayZPNXvCCUGe+7W1mK1cmJxIQab/4xXD+2c8Ovr7LNH4n36o+bd31Kc8uph7IV5dApfvWqotErUEdJ3FWtBit3XI2zhymA5YKDLqx/IuwNJZGK4orCCpRWKHSpnFNC1LAcToCPIfvsTM4jQBWVrEzAvH7XBcby2zCDd/hfnSWYucf6DDR0NGw0ZDxDjSUzG7S4MXAjCydEhpmyCUOxYYz+s9kdpSORxyY5IJzfJdGkOXsdA7wwUiHq1BjDVEwZ0aXeOJ38lxm1dONKdeRPjSycaadhjs26MQlAjtiSaT1CGGuTLVicZa8iOh1/fXX+w4N8EmHBwErphFpUyhPZUuzYjuQEeXJMnDYpePQT7qBohswtq/y0OetboQXBjxpqNNxbUDaAHUx6chgLJ1fIFeeiYMR6mDyA1YiWFZgdUG9mraqa7PQviHCIh6kw9e+RqQmF5UH0iHGdWY7TdpESD8mShjcsqyUAWIsm4XqGSZQ8rWVlGuIbXmuNp5yzFJhyjSD3mLb1EJ9gfh3vjY/1mXkUd4ZgYBncDwXrG6gviJe4vggxlWx70R9huVRPmIaFuqzgPpYzdvHis/kfBSFCqU5eRmLSNp0ymG2vMV9c+U97s8qmlzxRJlBNOL+xebdVgvx+/DDZiefHOrMc8+l8kpOJrh4t2uvDZNdBJdWLsMlJ5tGzNuqT1tvfRrhfsRBuh6gDFE3FVOXZKuXWrJvHdNPdZGoFcjTEmdFi9GaxVkaodhRT0MHnw5G3BAMsP6jQWcpBxU4g3o6BrHhydahpzDSqNCQUPEz68fAAQuQeN8I4gGNc2wsCw0c0o0nDQwdKEIcONCQ0cDQ2MXA/ekQ4LYBih040OHi+9neO4IAx3IQrqOTwjvSuSt2JhV4H96PjiNLqug0MqOdhk4U94z+6XgfGtef/OQnds899/jrWYKCOBgt4iDXb61GWrM4G61HsVSk00Ve4vO+++7z4lgsb5SFQnkqW5qRl6JLgUIdSOXJMnHUdU7nuEHioy826/wCsy5VGPx7vdBs8k/Njpy4/CwuzcPXHPU3y/DID2nrZsiXZ2InnTqYujSKSORxrD24nvRv01C2XD635zynXpjFwovluGUexMT2Lh3XuaBsUpbw+8cALkK7na+eIf3ztZXxuXw3XxvP9QgPlOlixIR8bWq6L8A57s9zs7X5DCTJz8B9sbyiv8H3sQRjoJ6NbGJCvrjK9k78HUXIXBTqs/D+UfhRH6t5+1jxmWlBJF87THzxW8jXWCfS7mbLW3wvW94j/uhLFypffJ/7F5t3WzWDB5udckqoNz/2MQptciIBIdbFlT+P/9lbbz1RwG0kqk9bf30KhfooxdQl2eqlluxbqy4StQZ1m8RZ0WK0dnE2s9EHGonoMzM2EswOYhX3t7/9zTfELIdl8BDLVraOBt+Nx6nco1UHM3LpMsl1LDeiIWCAAfH94kwzpAcO6caCho5OBcIDAweeQ6ODXx06WTEwu0nDE5+d7RmQ2fHhfjwz870jXH/vvff6hpbKh2fxHWZSY4ehWCGM98kmmEf4Lo0laRE7CsQflozEHzP9BHxIxfOQL72rjdYqzpIOiF4//OEPvRCb7gDRIcJfIOnCdcxi58tTkC1/kqZxdj9d1sinsQNJOaGDrTxZRhA897v4rvaAlW8WiHcmDBhIrFy50ovm6YEYFKrHqFshDnDT+ZJln6QxlrmkfZsEEe3mm81e/vJ6YTaGl73M7KabWDuZXNx00mJCZhuVhrSlbFEGqWewWKedA9rqfPUM5/O1lbG8ptveXG08gh2WT5l1FmS2qVzLcwv1Bfg7ignZ2nzyZToPk0eZDKJOYcBJP4YJpUyyiQlxUF/sOxVKFyjUZ0m/v/pYzdvHis/kfBREik1zyMxbxHM6b2WeZzIMd0DkQXxfZoundHtYbN5t1bixhffXTZ35/OebS9RQZxL3xIWLc79BGOcRcV05KxeqT1t/fZqvHkjXTfnSCCrdt1ZdJGoNyg7lReKsaBFqRZyNnQkq6s6dO/vvxiUoXMM5ZtqY4YvExi76Q8PCjsEHjVJmB4CZQCzraBCA9+NZ6fdLd2hydSxoGHkWVnw0pplwj0i2Z0C640Ojxf1Ylo5POBrdCPUKz0NoY3kS8RKJy4SKbawhX5pEeLdbb73VD9wy74Mw+L3vfc9v5oEAkybeOzbu1UxrFWdjPiRtsBpId4DoPNN5I48Xk6cgVxmIG4xxzwh+0igXcUkU55QnRRrqZnztYRVBZz5dv0Oheox6GqiDMwdS0TKX/B+va1NQRhFmX/SiIBxgLYtvRAL/59gLX1hWgTa2d8R1vsmRWI6oF3AtQRpT7oCBX756hnQrpq2M75KvjafsU0/ka1Opa6j/iukLRCv7Qm0+3+f3ZOY7NpxhkiybNVZaTIiDUqyhSnmnYsSEGG/FiCHxWvWxmqePlc6D8XwxaY4okS9v5cp7pBWf+A2mXc4kxlOpebdV49LMzj8/1JeEF7/Y7Ec/CnWrS397wxvqz33yk8z8Jl9sOjFvqz5tvfVpMfVAa+hbqy4StQZ5TOKsaDEQZ/ssuNsenfMP6zb3tqoKvFOfBXdlFWfZXZMKO5uPH4QlGlpm69KDdxpSBuDnu84V/jNjo8I1XItlII0YDSxWICwH4u/0Mg0aYTo+XM81BBpEGjuOxUYizkDj+4nGlsYuNp58P914xoYOXzs0LDwLB//xnvE5/GaWl8eZymzPAO5Hw37NNdf449xv6NChvvMQ78c9mF1nxpcGkw4ZDSvHOU8DiK9OjtFZ4d7xntkaa8iXJhHiIHbq6AjRMeN5CF/s3IoIRqBzwkxsrPu4N53MqVOnHo8PAp2AdBpXA4izPcaus47DVlvnkWuqKvBOPcasyyrOEsd0YkifbOBTMFoXkif4O1ueIo+TbnEmPTN/Uj4R12L68zf5j3JJviM9uddVV12lPCmOQz7AXQ0bthHv6aV7QP2eL8/EgQ35Foui9MCG/IRlLvkZK5I2hWsPvOh66qn1wgEbg/E7aYe++c364wi0N96IGWTy5cYT2zvqFKzQ02WENoo437p1q7fqYeKH8kz7x0QJbR9tZL62izLLd0jPXG1lqW18rjors02FQn2BWAdEX6y52nzqi2XLlnl/iQgO3AcBks1PEDmwDMqECWgG4V27dvXxCLEeK/adMstANrhnMe8fUR+r+fpY6Wem4zVXfMV4RcgjL2XmLTZtIm/lyntYQPPe8V7Z4on3KDXvtnqYjH3Xu+rrTAJ+aHFjEP9+9avLajULqk9bf31aTB8lXxrx7GroW6suErUG9YHEWdFiIM4OWtzees2/wwuh1RR4p0GL22UVZ2kEsY7NNQtKg4Sfydh4AuUIqys6FHSY47nYCNPg0oAwqKChRuClMYiDeuD/iDE0jDQSBBpDllzERh34P99ldpNr2J2SBg9hi+VGmf6SWKbLUpPYyPIc/F7yDrwXz6OThXDA+0LmM5ix5jdyDxqo9G6i3I8Gn3vF+/E8znM/GjXei9/NJ52Uhx56yO9Kynez3TOTfGmSJsYh7xHjkO/xW2hg8fvIb6UDwawv0KjTWeG3Et+8P4GZXjoh1QTibL8JG6zbqLVeCK2mwDv1G7/hBHGWfEMHjTilY5MNyhXpRL4h7xGy5SnSkLKVLX9yjPzGcTpxBCxWEU/pRPXv39+/C99XnhRpyDtYe7BbNVYysa6MFMoz0aKCjj3plGnxTCef/MiSzjbT56KNw08ibguicHDmmaxBTC5wrFkTjsXzL32p2aBB4btNgHJOe4eQHssIgbJFOZo8ebJfAkmZS0+e0OflOnZ4LlTPAOcLtZV8FtPGc6/MOitfm1qoL8BzyW/kxVxtPvmSgFjI5APvyL0YkLI8Nd2HiTA4Z7II/67xWVDKO2UrA5kU8/5pcZa4Uh+refpY/IZs5wvFV6G8le88cI988VRq3m0TzJgR6kxcF5x0Un3d+dznmn3oQ6HOLfNvJ65Vn7bu+pRn56sHYl3K+1dz31p1kag1yF8SZ0WLccz9O3h4vx04vK8qw0EXeMdMqKQRQPjMhPLCOSrqNBynEaPRSgtQFDo6GlT4NPg0gCzlZtYtW9mjkmcGNC755v/Z4N04x2w27xMbH/7PMyMcp7EjpBuQ9HO4R5xhTpP5DIj3Y5lJ+jn8Fn5TvB8zi2m4fzxHJ4F3ZbkL90vfM/2OafKlSSbp30ZgVjMd1zyXd0138ugEcB3vFwNplf6N1QCxc6DuqAtHqjQczVKiQocr5tNscJzz6TxQKE9lKwPp43yPTyDPxYFzRHlSpCF/kCdIi1zkyzPA31yTmSdIa46Tp9oUlK8LLzR73vPMvv71IMZm4gY33pqWay64wFxGT040DeI6s4zEskXaUF8Q55nlhTKbri8K1TPpsst57pmG+xfbxse6ifvwDsD9s7WpmXVGrMvSEAfcJ/N73C+d13gu8RJ/A8/KBe/MPYnDTIp9p2xlIBuF3p//R3gv9bGap4+V7zx/54uvQnmr0Pn0/TmfGU+Fvt8mQZQaPtzshhvChopXX202YIC5CEguKD/kF9Wnrbs+hXz1QKRQGmXGa/xuPJ5+V55Rzr51vvP8nS++CqVLofPp+3M+M28W+r4QjYH6RuKsEM0AFTazhCzdSDdUFLq4VCaX1aAQQgjRKnGDFLv77uzCbASBlmvcoKatoTa+ZVAfS9QcdXXBT3eG+NWWUXkWQtQSEmeFaAYoWOPHj/fLIHCmnoZz2ZbKCCGEEG2Cw0VY9RRzTStEbXzzoz6WELWByrMQopagzpM4K0QzwNINlkBQyDLJtlRGCCGEEK0ftfHNj/pYQtQGKs9CiFqBek7irBBCCCGEEEIIIYQQQrQwEmeFEEIIIYQQQgghhBCiAkicFUIIIYQQQgghhBBCiAogcVYIIYQQQgghhBBCCCEqgMRZIYQQQgghhBBCCCGEqAASZ4UQQgghhBBCCCGEEKICSJwVQgghhBBCCCGEEEKICiBxVgghhBBCCCGEEEIIISqAxFkhhBBCCCGEEEIIIYSoABJnhRBCCCGEEEIIIYQQogJInBVCCCGEEEIIIYQQQogKIHFWCCGEEEIIIYQQQgghKoDEWSGEEEIIIYQQQgghhKgAEmeFEEIIIYQQQgghhBCiAkicFUIIIYQQQgghhBBCiAogcVYIIYQQQgghhBBCCCEqgMRZIYQQQgghhBBCCCGEqAASZ4UQQgghhBBCCCGEEKICZBVnOSiEEEIIIYQQQgghhBCi+Th27Fi9OLts2TIvzh46dMgLtAoKCgoKCgoKCgoKCgoKCgoKCgoKCs0TDh8+7MVZdFnE2cP8hwMKCgoKCgoKCgoKCgoKCgoKCgoKCgrNG9Bjly5dehRxdkYUaDGlVVBQUFBQUFBQUFBQUFBQUFBQUFBQaJ4Qhdlly5at/v9yDSdLTo84CwAAAABJRU5ErkJggg==">
          <a:extLst>
            <a:ext uri="{FF2B5EF4-FFF2-40B4-BE49-F238E27FC236}">
              <a16:creationId xmlns:a16="http://schemas.microsoft.com/office/drawing/2014/main" id="{CEE0D27D-E37C-5C03-FD14-1FB6EAC6BCF7}"/>
            </a:ext>
          </a:extLst>
        </xdr:cNvPr>
        <xdr:cNvPicPr>
          <a:picLocks noChangeAspect="1"/>
        </xdr:cNvPicPr>
      </xdr:nvPicPr>
      <xdr:blipFill>
        <a:blip xmlns:r="http://schemas.openxmlformats.org/officeDocument/2006/relationships" r:embed="rId12"/>
        <a:srcRect/>
        <a:stretch>
          <a:fillRect/>
        </a:stretch>
      </xdr:blipFill>
      <xdr:spPr bwMode="auto">
        <a:xfrm>
          <a:off x="100472858" y="529170"/>
          <a:ext cx="6428400" cy="2898125"/>
        </a:xfrm>
        <a:prstGeom prst="rect">
          <a:avLst/>
        </a:prstGeom>
      </xdr:spPr>
    </xdr:pic>
    <xdr:clientData/>
  </xdr:twoCellAnchor>
  <xdr:twoCellAnchor editAs="oneCell">
    <xdr:from>
      <xdr:col>29</xdr:col>
      <xdr:colOff>301625</xdr:colOff>
      <xdr:row>3</xdr:row>
      <xdr:rowOff>142875</xdr:rowOff>
    </xdr:from>
    <xdr:to>
      <xdr:col>29</xdr:col>
      <xdr:colOff>6756296</xdr:colOff>
      <xdr:row>20</xdr:row>
      <xdr:rowOff>85075</xdr:rowOff>
    </xdr:to>
    <xdr:pic>
      <xdr:nvPicPr>
        <xdr:cNvPr id="15" name="data:image/png;base64,iVBORw0KGgoAAAANSUhEUgAABW8AAAKrCAYAAACOdH+pAAAAAXNSR0IArs4c6QAAAARnQU1BAACxjwv8YQUAAAAJcEhZcwAAFxEAABcRAcom8z8AAP+lSURBVHhe7P2HUxzZoi56vv9qJuLNi5h4MTP3vXvuufecfXbv7lZ3y+G99x4kZBAyyIDwCIGQBAjvvfDeCu+99958s1ZWFRQISUhCLZC+X+zcLSqzstbKXOm+ylr5v3V3d6OrqwsdHR0cOHDgwIEDBw4cOHDgwIEDBw4cOHDgwOE7DJ2dHWhqbUdNUyfGBsaA5SX8bzK4HRoawvT0NAcOHDhw4MCBAwcOHDhw4MCBAwcOHDhw+A7DzMw0JianMTou/jsyhtnhAfxvMtWVI/f29kBERERERERERERE34eMaGVOOz05gY62JlV4OzMzox5NRERERERERERERN/T9PQU2tpaeOctERERERERERER0Vki89qOjk6Gt0RERERERERERERniSq87WB4S0RERERERERERHSWMLwlIiIiIiIiIiIiOoMY3hIRERERERERERGdQQxviYiIiIiIiIiIiM4ghrdEREREREREREREZxDDWyIiIiIiIiIiIqIziOEtERERERERERER0RnE8JaIiIiIiIiIiIjoDGJ4S0RERERERERERHQGMbwlIiIiIiIiIiIiOoMY3hIRERERERERERGdQQxviYiIiIiIiIiIiM4ghrdEREREREREREREZxDDWyIiIiIiIiIiIqIziOEtERERERERERER0RnE8JaIiIiIiIiIiIjoDGJ4S0RERGfUnnJeohrUL51n+3URg/qlT9N6D0/RDttfLmJQv3Q2iNJ897J95zLs7WBnZxvb2+phR/y9+72WBf29tNrd92h7REREPyCGt0RERHQGLWF5pAbN2fFIjM9Hdu0Ixtd21OPOG1nuSYw1F6A4PglpxR1onNjB1q5q7Adtr2JzuAoNOSlIfFOB8p4ZzImXeaYmrE1hsaMQJclpeJPZhObpFayqR31fO9hZG8BITTry4t8gIbsFjSPL2FSP/Xuoy1Cb8R3KINr6RDVa8p4hMiQQjx4HIijwCQJDniEo7i1yG8V6YwP+gW1gY/YduovfIO11OlJKetE7t4FP7eqIiIjo4xjeEhHRGbaHvbU5LE4MYHBgBCMzy1gRV4EfvxAUY3fEdNPDGBkYxMD4AmZXv/Dun+11bC2OY2q0H7093ejsaEfHu3d4px7a2trQ2TOAkfktrKnfQqdlFuPVUYhzugK9K55wCq9F0/zfG4Gdni0xtKHhpQ9uXTGExc10xLZs4pNZ9MYMlque4rmLGfT0HyMgrwv94mUGIcJ8O4bTr+O2sSUM7F7gZcc0ZtSjvq9tbM5UovKJORx/v4g/bGPxrGocS+qxfw9ZhhrUhNrD/Yoerjq9QmztJJbVY98nGuLWPFbmhsR+tlfs5zrQ2X6wn3sn9nPv2rvQPTyLqY/t6LaWsTbSgPY3N/HE0wgGlrYwtrKFva0xrE11cOGqOyzvZCG7cxbz6x9rxWJvvbOA1blhDA+J/f70Epa32e7Ph1UsdKUgw/syDH81hq5vDnL6FkWLJCIioq/B8JaIiM4u+dPbgULUvLiJ2953ce91Farn5OXhxywDM+WofeWHe963cCOmCnl925++y/E4iwOYLAvHy0eusHdwgI2tPRzs7WGvHqwtzODkcR0P09tQNS0jEzo9axgvj0Ws7UVc/ssVdiHVaJw7z+FtK+pfeML3Tx2YXE9FdPNJwttpLFU8QZSDES5fCcDdnE70iZcZYglz7zCc6o0beqa4ahWDF+1TEJvgGbCHzckWVD62gsPvf+GCTSyi/vbwVpahFVVB9nD+6zL+sn+B6OqJD5dhT+xRp/PRmOmHa17OsLCyhYPDwb7OzsYKdrZ2cH74GpGVcxj9wA54b7QCLa994WdjDptrTxFc2Iqylla0tRaiMd0f920N8JeOJyxCylDY/eEoWdleFsrQkf0A/jcCcC++BnXzn9rv09mwg4X2XGR4XYXBv4yg65vN8JaIiOgUMLwlIqKzS4a3Q+moCDKE2W9/4aJbLJ61bWBSZmEfsj2FzbYovHT7A5d+M4ZJUCkyh3ew9SWHt5lWDLxxhq/hf+Lff9GHnusd3HwSiMBA1fDouh2uW/4JM7eb8H1Ti6qRLcyfq6tUsVA2BjDTVYSi3ELk1/ajf1n+8PUsWMZEdRxeuejBUM8brpF1aD7Xd96+Q+NrX9zRNYG1XybiWk945211CGLdLWFoJNpbfjcGxMs/dngr2uTmIOZ6ilGcW4C8ml70Le+93ybnOzCSeRP+ZjYwdnyJ151/0523O9PYHK9CbUkOsoqb0Tq59l4ourM8g+GqbOS+TkB8VrPSZcHfu03tYnO6GbXhLvDSM4Se22vE1X3kztvdRWDwJfIeG+DCr3/hn4aucA8Q7U29n3vy6CaeXLsCGzszXLoeh3tZXWgcXcPefkMU62xvFnOVIYj30sEVkxvweNWGvv19oRi/1IKWGCd4GF3Frw4xCCkZ/0gYK7bziXRUh1lA909TGNzNQu6U7EiFzoP1qQF0FSYj5VUqkkt60MNuE4iIiL4aw1siIjrDxDFp7R0Gc+/hvullXDF/gBsZo+j+SKeJe4s9GMu+hQDLK7hi6o8H+X3o2vrCwGu2DYOp3rhlcgmXrR7iSekwuja2sLWlHsbq0Jnkjptm/8RFq5u4mTWG5rlzdpm68hbdyW5wNLWH9aM8FM7Ie17PgllM1ETjlasuDHV9znl4K9trO5q+OrztwaB61A9trRz9aR5wMbOF5f0s5E0dc9fle+HtrNIf8De324ON+vt45GwOPedIPG9ZwqR61Nmxjc3ZWtRGOMJL1wh6rvGfCG/FmP5U5D20h4GeK5yjylE+v4VlzX5ucxJbfS+RE2yEqzq6+DfrCDzIGsTspqY7GvH/O/3oSbmFx9b6uOIRh+CymSN97C5iLO8uQhyu4Kp9BALzhzCvHvM+scOeyEPdMxeY69vD6rFqv/Sxe3WJiIiIfmQMb4mI6GzbW8V8SyaSvYxgquMM68BqVIysqUODozaxPlaKmmAbuOqawsArEUnvZr/8on/2HQbTruG26VXo2gcjomEBY+pRKovYGExEgocYf8ES+o8rkdN7zn7cu1SKjjhnmF8xh8GdTOScmfB2FRNVr36QO2+lDjTHf21424sh9agf2nIFeuNdYXXVFHo3U5E5eYbC251ebFTcwx0LfVyweoqwpiVMqEedHXvYnGpDbbjrCe+8leFtOvIfOsHI0Auer5rQ9N53UFMYKw1EqMNvuPC7MxyCKtC4sn1wR/HWODoT7yLAVBdX7CIRWDgm9o4acm/djdYX3vDVNcBF93g8q5z6yAPUxJjpbNTHOsLSyAE2gQUommZ4S0RERD8vhrdERHTmbYy2oinUAZ66F3HFORTPaiYxIa7v3zti7U1itiUGrz10YaTrDrvQetSMHfxgeWeiBb0Vb5CdnoQ3yalISU5GSnoO8ur60D5zTJ+16vDWz+wqdGyfILhyHH2HQo0tMdN6lAc4wfoXE/zmk47EpgX1uK+3M9mqlDfnSHlz1eX9cO8Rc9ierEVNSSaSk8R7xPtSU5KRWFCHwq4lzG+Lhbfci6HqLJTE3UeItxX0rxhBz+EO7sYk4XVKEhJyypDTPInxFTG7jRnMdVeivrgUFbX9GFzaPPIz8G3sbI5jtKUadaW1qOuZw8QxGfbmSB06SxORkZasrk8KUjPzUdA0jB6x2A6vz68Ib7dXsNRViLr8BCSnpCJJ/VnpeeUo7ZzD+Hvp9C72FgYw1tmIqsZB9C4ui2U7gZGGUrxNfIO0pCQkpaUju6wZtcMbWPxg1xjrYrm+Q2ddLtLE8k5KSkFSYi4KqprQs9yKquT7eKBnCju/jM8Kb2PcbGBsGoLw2nb0rA/gXbGYZ8IbJMv2kCnbby/eTWu1h91NrAw3o6OsEGUlbXg3sgi5Gt+zt4DdOTG+tgwlVe/QMb2hCsjE8tucaEN7UytquqYxu7eC9YVuvMvLRJ743CTxuckZechvHEL3R5v7qmjDbWgtyUG2WIYpqWI9iEG2ycyCCtQPr2Nuf6WLNjXfi/6qHLx9+QBh16xhINqkrt1t3Hn+Bq+SRZvMLkV24zhG5O/nlzoxnn0Ld0wdYO6RgLTRQQxMtaEhPQ3ZYp0lpaQgLbcYxW2TGPjo7+3HsNBfhuLcNLG+xHai3sZSyjtRN7K5v0/Y3ZzAROtbVKeEIjHAGbYG+rho7AaPoDg8T36DNxn5SK7sFctwBdsbk1joq0VjaTnK6gfQN7P+/ra6M4jJrmLkZYn2KdpJqphHclomksq7UT+6hd2jO7eVMUw1ZaI0O1HZdpJFe05JTkPm2wbUDq1j4VCb3P288HZPLKCRJOQH2sLIyANuz2tQLSY+2tXDzqDYpp4aw/EvI5j5JiFtTKw/9Thsr2GyKBKxjn9BR9cBjlFiP6DZzsQ20ZXzGA8NLuHqBSdYRtaicERsKx+yJ7bzkUzUhzvA0sAeNkGnEd6Kea6K7achD+mpKaINqpZ5UlYB0urG0D173PXPGnan3+Hd2/fbb0Z+OWoHV7Xar8YeNqa7MdBcjvK6HvROzmJ9rR89dcXIfSPmId6bLPYl+VWtaJ/VbLM72BqsQEuRaMdi3/smKR1Z5a1oEO1APqDzEGXbFPuY5hZUd0xhZncNG0v96CjIRr56n5CckYs80e7Eru79Y6Ta3kwnBquSkZehdWxJy0JOdRdaJkUdjr5xcxFroy1oq6pHdX0/xpcmMC7+rshMRXp8PFIKqlDaPY+pTXEsWBkW20oFqt7WoLJ1HOPLoj2rZ6NYG8FkQz7KM0V5xX5S7qPfJJagoGwAo6vbHyjzmihzO96V5iLn6LrIK0PtwApmj/nRy97SECa7xX69oR9ds0uiFUxhvEVsl5r9emoast6KOg2uYe7DB1QiIqLvjuEtERGdfUsjmCq+jxCHf+KSvi2cXrSgdGJPPiNdizh+rTVjIPs27ppdwVXrx7iTN4E+Gdxsr2NzfgTduYF4cUMf9lbGMDSxhLmJPsyN9WByPQT3cofExd0udrQPg9rhrV0QQmumj9z5uIT1qWxk+FrA9Hdr6NwrREbH198ftre1jg1R3p68IKW8DkfKa3o9GHdzBtE5c6S8chmIi/nNiRw0p3rAzckCF/VMYW5qAgszE+g4+sMh8i2qhoexOFCIsmBX+FlehIHOX/j9wl/487I+9I1NYGZmDF3XALi+bEPTpJjrdCNaYuxxXd8Mtt7JSB+YP3KX4yrWF8pQ8NAF18y84fOyFeVatyjvbq1hdbIb71LvIvKaLmwsTWFkKuoj6mJmaggzv+cILJnA0JL2Op3GRG3U53WbsCeWx8Yy5nsqURntgvsuOjA1s4CxqQXMDC/D1MoWNkHZiG9axpKY1f61/t42drrT8DbqOpyuReBRVhkau/OQ9fQWbuoZwtLICEb6l2Bk7wO3uDqUDGxhU7z58KIX81hswGS5Px7ftMAlAxMYGpmL99nB/dYjRJdlIDbitpifOez8sxDXdvLw9oWHNYxN7uNhXi4KmpMRc90VXjqGMDXSh7GBDoy8AuGf1Y/2mR1sy0LtLGOyLBBxbjqwMPLH3dQ2dIjyvpc5r7VhofoeHrrbwtw7Bq/eqbsAWB3BYnkQwu/chkNAKtJbytFQ8QIRjvZw1jWEsWyDoi2a3nqGhwVj6JsXn3soOBF/7C6L4pehKeUe/GytYKpjDHMLC2UwMbgIKzs7XIurQk7/BlbFctjDimiTBXj71BX+ok0a7rdJPdEmTWFqKtqky304v2hCrWxbK92YyvXDXXM7mLqEI6ahEHlF0Xhqaw1nfbG+DK6IZSY+8148IipnMbki2pb2CpMdtm5OYb33JfKi7WFhaY4rBqawkO1RDH86PYJ7XCvap7aUZbq73IKWhLsIdbgKK8OLuPDnn7jwl9gvGJqIZWEIIzsfmD4R23/XFNbm6tHxyhu3zKxhcT0ZCY1TWuH5DvY2h7HWEYGkYBsYmpqLeZjBUszD1NIGV73CcS/tHYbmtlT9dO+KdrW2iImGFOQGWuC6vb6y7Ziaiu1atGkTR2+4vqhFYd+m8lBGVRVF+5yrQm2Ewwm7TVgERl4jP9ASRkbuHwxvMVaG1mhbuFzRg6HXC7zuXdXqMmIP2735qAyzgJPRBeh5RSG8dgYDSwPoLglFoLFYRv9LF9Y+zxDTNIPBj7X9XbFxiu2v/pErLPUcYfM0H0Vf022CXIaLzZipvIenfpZiPZvB0Fi1zA2tXWBwJxExZcNYEhVWth+l/a5iY7YCLen34W9vfaT9XoKljS28Y8uR1beBJbFhHTStXczVvUDaPXPYuj3Go9c5qKl6jRePfeBoIOZhJPblV/+EhYsvHmT3o25qHgujHehIu4NwH11YmhnCQE+sV9fb8EpoQdXIttIO9ue/OoaFihBE37sJ+3vJSG4qRWP1C0S5OMBVbJsmyrYpjmm+4bifN4zu2cPb5t72BjYXJ9FfFIF4PwM4WxspxxYzsSzMjXVg4vUIN9N70DKp3pdoLPZisvAhnrp6wN4lBC8LXiEl/RGuie3GQkcH5teCcC9vEB0rK1gfzkHpY9FOTNzg+Pgt3g4tq/br4hpzZ2Mcow0JSPGzhY+52IeYm8JE7KMNr7rAxTsO8a2jGNoQ24jyoZJs1OKYNluJtswA3HU4ui+5DEtrG3g/L0Vmr+qLNe1i7/bloDr2Olx9QnEvtRT1PYXIjfCHn9hHWMn9up7Yr9u6wzm6Cnk9Ytko+yIiIqKzh+EtERGdfTvL2J7JQcETc1j/qY+Lvpl43iRe07ooVS7yxvJQG2EDBx0DGN1IwOveLcyJi7GtgQq0pt1HWHAAHkQlIDkjA+mZ2chKe46sMBt4OutBxzsYISVj6F5W5qSy322CjqrbhMZFjKtHKeZb0Z3iilu6v+KyoR9uZvWjefHrb99Z7a9CS6os7wOlvEnpWuUNV5fX6ymCi0cPl3dnARgqQslzB3i7GCvh2t0XmcjKVA1x4Q/x5J4XnuW8RWnPALprClGefgeRfkYwuGoIfcf7ePAyA0mZGUgtrEZh2xQmV8TyG6lA9eMrsPmP33HZMhavemaPPBxqGWtzeUj3MYL175awCq1HvlbKvdRZgNrEOwgKfoJHz98gLStTVZ+UcKQ9NYejgxH0b0QjpnoOA/t3xY5joi78s8Lbvc1lTNe8Qt7zW3gQHI6wl6nIzMxChhgyE+8i9p4BTOxsYBWYg5zubczsr6pt7LQnovCxWAa6BvhFzxvX70bi+Zs0ZMg7bjOSkfbEETes/sBlGy/4vG5AtWgIq/sLXsxorhntWX547K0LU8+78IzKxJt08dmijomh13DrmjMsdC6J5WwKs4A8vG7bxPrHAixpYxbLNWGIv6GPq5dMcdn8Jm4HxyEuIxvZqenIfBON136mcDC9iCvugQgqHIby3cHuOlY6QpDq+5+48KsODB7mI3dSrKUjp3hboyVoizWBnYEJdL2TkSUWvhIyrgxhruA2Al2u4pdLljB28MDdwDCExmXhjfjcjLRwZAabwsneAH+6h+FBTh9ap5VZquxNYGcoBXkxjnB2sIahWwjuR2YgKytLGTIT7uLlA31YOTvDLiQXub07mNnexuZCP4bqClCRehdR/sYw0tGHnsNd3IvLwBvZJguqUNA6iTFZx6UeTOTewiOHq/j9og1MnB7g4fNEJObmIFess4zYh4j0kgGuIYz845HQtIRDN3sujmGl6jVS7hvD3sUWlgHJCHkjt5M4ZEZ7wt3aBFetH+JhZg9aZGPfnMRUewXqc0KRGmoDe5OruGTsCe/QBLzMTEd6bgkya8U2NbuK9ckm1AbZwPH3v/CHTSyeVY0fPGxrqxuzTaF4eV9P1N8Vtk/SEZWUiWwxj8y0JEQEeOHxk0dIrJ9GtyjvzsIIxt6GIyH8Fu6GxiImMU3ZdjIz05AV543A6zrQcfCGZ1wdaibEqlPa5Ca25svEvtD+ZOHt9iIg2n++nzWMDDzgFvuBO2+HClETZAT7Pwxhev0N0rXvvJXW5d3BsUjw1YW9oSHMPe7A954P3B1soXfFF76PUlDcOoARseG8Fwxr2xPb02AB6oPdYanvBJugrwhvd7eB0RZ0J4n9j7eO2Db94B6eiYR01TJPfh2DYH83BD57iZyeXYwpuxixsYymo/CFE1wdrWDgFoy74ekH7TfxAV4HGMDGWQbLYl10b2F6/5uRXUxXRCLB839C568/8K/LrvDweoynr94gMS0DmRmpiLttAR/zX2Hi6APHa9cQEBCA4NhEvMpMFWUS+8cYV9zz1MFVp1u4lfwOjaLu65ptd2UU80V3Eequi39dMoOhrTnuPPET709Xts3M9ChkhpnD1UEff7oGwz+zW/kCTmN9pAHtmQ8RFXJPbJOvkZiqOrZkZsQhK9IevmJ/e9VdtPvcfrSLw8l+tRa6MJ55DfctLuIf/7gMfQtd+DzyQ0BsGhJSUpD1tg6VfQuY2VzCck8isq9dguG/xH7FV2yPfUvKMWp3eQZDJS8Q+8ADzt4BeBQej0xxLJD76PTYB4gNugW3uEK8aJhVvhxT7E2JdZEp1oUz3JzEunANgv+hdRGA+AB92Do5iHYi9rddW5jSOgTvdqehItgEJvr6+KeuF7z8wvAsIRXpyn5d7N+fusHP9gKuWLvBPbYa5aNi1/Cp/TIREdF3wPCWiIjOAXklN4ru9AcI0LuKv4wD4Z/ej+kdzQNzhJ1NLNfGIuW6Pox0nOEcUYaaVeXHstjsK0VTygPEZLxFdp/2HYgrwGwish5egd5FAxgEvEVKz4bqjjdpth1D6ddx1+oKLhp5wTM8FQnFJSgpEUNZJXLfxODZTUfc9LqOxy+LUSau/E+j04SVvnI0pcrylijlPbgWFRWafYOsR7K8+jB4UILk7k2ljvJ+oZ35Zoyn38BNGx384fgEwWVzGDqoLHZHa9CT8xiZJbUoFdfEynxXS9H72hUORnawfJSPojnVMtO2PlyFmhATuP2pCxPneCT1zWFWPU5lBevzxci5I/sadoZLdBNKRtSjhMX2XNQkPUB0Tj2KtF4XlRGr9Tle3/gTly5ZwDy0AXlDmtouYqImBq9c9U4c3u5uLGGqMgZ5CcGILhtG66EnIvVgod4f963/hd8Nb8AzdRStMtlX7GKnOwNlTw1hefVX/Nt/OcH+dh7yh1cO+v8dL0RluCnsL/8GXa+XiGrawbRSVNEGN0axWB2KGB89/GnmDs/XrWjav9VyHCsdb5B8xxa2v/47Llw2hv7DfCS0bWLjk+HtHJZrwpF48yIu/XEJ//nHbdyOrkXThvxUaRm7nS+ReP1PGFzSh+XTSmSK5bsjt5f1OnSkecLT/CKueMUgpHYD04cW3yZmmxORcU0XllZ+8HrZhW7Nb7RXxzBX8hDPPP6JX//5T/zPC+7wjipHpVieqvxzEZhIR84TfRjq6+HyrSy8bFzdb6fb07UYSHGEp/Ul/OIQiAd5o+g5uPVUGMJqSyjCPH+HjoUHPBMHUHeQfolqVWAg0R3OxjYwf5CNvJlj7gKd78Fo9g08cfwV//WLIf40FPPL7zm4M35jCHPlDxBo/V+4rO8Cz6RB1O43WrHN9BSg5YktrPVE+W+8QlKnmKUyTtRiSSzj5664bmoCQ683iKqYPei/dacP25X38cjeFLpOkXjetgLt3FranHqHmlAXeOkaQt9NFZxqqr/RnybakaFyV7DRfVE3UeCDHkZ2sdwUj9qMcKQ3TaNThrfzQxgtCkJS4ku8bFjGiPaC2KpGd4YjnHV/xwX7cDyuWMaYkvLtYGuuHrXhzicLb7eWgJYU5N+0h5GBNzzjm9GsCc80VofQk3UXgTa/4vIVH3hENaB5VavPW8UG9ibyUXzXBPb/8f/G//3f/g3/n/91BX9aPYTf60Y0yr5uNHZmsTbVgfbWFjR3j2N8dU9rvyPWwXgR6qM9YWnoBJvALw9v9zZEvYvDEe+iJ44bLnCJa0C99k56fRpTZWEozhb71e5djIhCbM83YDTDBT62ov3aPcJd+auMQ11vjGLjXSSivC9A19wN7q/7UT2pab97mKuNQ9r1X2D+57/wnxe84Hw3GwUDS+ptR9SuLQa5/v+E3oX/jv/z33/DVZcABL+dVh6sqdgsQeNLS9hc+RN/ebxGeP0qZjXj1iaxUBaIWO/f8Pu//gP//psRPMKSUSqWj2pfJVrajPi8EEOYGujiL980xNSt7q+n9aE6tInj6IvUPKR172m1PVHxhQyUhOrD+NIVXL2djVft6wdfUC32YzL/DkJcRJ3+8Q/82wUTXIvOQ71YKVpbrrCOxe4c5Nw2gfVVW1jcK0LRoGz9YpubqUTZfUs4GtrDJLwV5VqhMnZaMS32k+EZ5YivncGG+nO3ZxsxmumKa7YX8U/bh7iTNYiOg86UhTFstEci2ucP6Jm7wO1VD6rGt/bPC/b65Be65rDX+xf+7R/iGOeTgazehYO2NFWOhhgruFz9BVddo8R+cguj2l/yEBERnREMb4mI6JzYxVz9C6R4XoTRn05wflqO2rXd/QtirE2jJ+k+HptfxVXzJ3iQ2bP/cLG9zRWsLU5jfmXjmIdxtaIpzguef+nhgnMcnpZPY11zwTrbgeGM6wiw/wP/+v0S/tQzhamlJSwt5M+rjXDFwAkmHs/xsqwLo8sbygXnaRxFdz9a3jY0vfSC11+6uOAUh6CyWfUyWMH8uwTk+JnA1MoH1s8a0Typ/fNTYW8DOyszWFpZw4omOBwtQ1eYh7i4tYfloxzkz2iHSSpfG97urC9hdUHUZ3X7YH0pRCF2q1ER4gCHPwzxl08aYho0ycoWJqri8cpF/+R93u7tYntlDssLc1jYUOauZRmb46lI9jKE/p+OMAyqxtv923z3lG4TSh6bwPKqMYyuvUZ82zImtGewN4TB0scIMrkKU7sQBLxdwKjydhmUVaMxyhHellbQvZeD1FbZZ66GWAPb41h6F4+U20awEPM3vJuDVye987Y6FC+9dKCr6wTH0LcoGl3fDwLlNoGdJtTFusP3qgHM/bIQ925LHYJtYLYhDW+uGcHE9hZc47vRNaOJWWRDHUJP7mMEmhjAwiMWT6sWDwKilTHMFgcgwvkf+OuqEcwfFyG9e+1weLa3iLHCAES6X4GeXRDuZvRjUmlse5itSUbKdUMY2t6A08s2dEzvHFkXYsKFbrS9csItW0MY+abgdcP0Qbsbr0RfpDec9O1g/iATOVNKJHXYvNjmMm/ggdVlXDa9Db+UdjQtbmt9zhq2Z/OR7WcKx6t2cIhqQuF+m5zEaMlTvHA1gJ5TIG5lDR0Jtrew3R6PvPvWMNe/DY+oGrSIIiuLZ7kXG1mPEGBhDh3ncDxrWTzywLJtbM5WozZM1WWBvlsC4uqmVOHZ7iKGMp8gxEkfV9wiEJA/hqWjbWBzERvLs1hc21btT3Y2sbU8g8WlJeXn+YdNYKohDKFmV/Gn7i04J/SgW/lCYg/bM+2iDG4n6/N2R4zpTUN+gCOMDNzgElWKspl1LKyvY10Oc0OYeBuKuOuXoG9oDJ3bqYitXcKi9pdnok3trndgtCIUwY7iM//Xf8c//+tX/PeL1+D4tBSVYwcBomKpEv25t3HT1QtuQbkoGNvW+uJLLOmJQtRHe3xleCu7j6hDU5Qzrplb4Kqf7JN8UWvbVFufw+ryAhY39rC1u61sN+k3xH7A9jrsY5vRNqXdriRR66U+dMS74o6dPox8EhFXO7nffhdqY5DseQGmf1jDVuwPckeXlF+A7JvJFsccsV3p/IL/YeoP35QetM2Iz1aPBgYwUPQAD/Sv4HfjR/BJH8TYinpJr01ivuwJot3+iYtX9GASkIWUziUsHKwIYVWsr0DEeF6Gvu1D3E7uwsi2al3tbq5iXR5blsV+5NB7pE50pN3AzctXccEmEvcKx7H/Q5LFfkzk+eGpwz/wy2VjXBJtIL5J7NfVow/sYrGzGLm3zWB91QYW90pQNCinWsDaTBJyruvD/ooj7KNb8fbQz1hEY99dxsLSKhb2+73dEesiHRk3jWFsew22zxvRMrF9JCwWUy73ozPRHf5yXXgnIrZaq63LbhNCLWGrI7Z1jxjENs6JZaEepxjDaE0owiyuwszqEfzzp1VdLREREZ0xDG+JiOjc2B7LQXO0IeyuXoTutZeIH9jDtLjmk3f7YLYOJUGOcLxqKMalIa5hWetOro9Zx3huKELMDXDRKQIPCsaUPjgVsx0YSvfBPZv/xB+64qLzbghCX7/G69hwxNwwgsWlX/GL+V0EvJ3AoRtKv6l1TOSLi01ZXscI3C+UdymJAu/0oD/3Dh5aXMFlu2Dczp/B5PvJ7xHifcOlaIvwhp2+PSwCMpEzvvfe3cNfG95+3DAGkm/hgbERLnq+RliF5ofYq5iojv2sO28/aaMWdYH2cNa3hW5AMfK6NZGgDG9TUPTQCpY67nCNqECtWDSHQ54FzLx7hSQ3sd5t7sM7dQj9i/KcaRPrk3nIuWkKe0MPOMR1oU77jjKFmG6vEU1xnrimawJzv0y8/IwHlsW6m8DA6D4e5PeiTz1KRX7+MPpy7iPE0hBGXnEIKp/fv1tue7QZrVFOcDczh+GNJKR3LKp+5r67ofRfWvVUlPeKNewDC5E5toc1zSngyghmih8gxP4qdM388aB4GL3HlHW7PQlFAYYwM3SFY1gl6hc3sbU2hJ6ku7hjrIvLLtF4XL588EWBts1lLJY/QrTbZeiY3oF/egd6xAJXij5Wgc5n1+BoYAezu6nIHN1R3xWrZb4TI5k3cNfMDEaO0YjrFOtHPUplB7tbTWiIdMVNEyuYPixGSodco+ITNjtRG+eN62YmsAkqR8ao6h2HrNdhKNEbjnoOMPfPQL7YKJRMZ7ELKzmPcd/SAjpOoYhsmBFrQNsmNmWXBeF2qvDWPRFx9bPYll/DzNeiItARTnqm0Lubj8T299LYz7SLraF0ZHubwNjIBzbP29A+rVrY23ONJ7/zdldsB4OZKAl1hL6OAf4yc4PH3QDcDwhAQMB93L/li5tWxnB28YDPC1HulnHR9tXvlXZXgal6NGbdg5+PAy5a3sa1G9cRc0+0dQtr/OH4DKG5PRiY19qiRjNQF24OkwsWMLyVgZzZnYO7m+Weezob9S+cYGnkAJvAL31g2SyW+5Lx5oahWD6usIpuQ6VWX9zvE+tjvRfdqffhbyLar3Ok2LcvHv+Awu01LFcG4YXHr9A1scft5BplG5FLf7nuOZI8/oLJH+7wim5Ai3jt4OpKzGy1QnyGKzxNLkPX+xWimnE43BUteaLuGeIcDXDF7C5cErowvKSew9o45ksfI8JJB3omt+CfN4iuY7Yv5ZcEj3VhaagPu8BklM9sHxO0HrWI2cowPLcxwGWbINzIHMK8JnFf7MNErh+e2FzARRMfeKb2oP7YkHMDi925yPUzVd95W6wOb9ewMVuKYn9zuPz6C3Qd7+NGagdq3ttXash10YfutAe4Z6qDy+LYfK9kHtpNaN/OGlYqgxHnfgW6xjdx802rchezstoGslEZbAcbHWc4BBajXJwqHD6KLGOhR+wbxTZkLdqtW0L3/jZERER0ljC8JSKi82O9CRPl13HT8ndcsLyP24WL6JbXhXuT4mL1JV54mcBQzwOur5pRceiuHmkb2/PDmOhsRGtjA+obGtHQ2IjG2irkhNzALStDXPSKwZPiiUPh7WCaN/zM/gEdu2sIrdWEtGvY60xA5r0rMNO5AmPfVMQ1LGHm0J1oX2sH2wvHlLeuCrmhN1Xl9YzBo5I5bG3LK1UxXYIXfAx0YOARg7CaVUwevs31GKKi0+Voi7sGOyN7WMi7HL9ZeCt/NjuA0fYGNKvr09hYL+qTjoxAe3hZmODSjSQ8q9bEdEuYqHn+ZeHt3jJWRjvR3yrm39CABuWzalFT8hyvb5rA0twJhoHlKOrRxBmy24RkFD20haXODXhEVqFRrMjDn7aG+bZkZN40hqntLTi+6kbPnIwa57HUl4DXbkawMrwOr8Q+NBz9Hb0SI3SgKf4G/HVNYO2XibjPCm8tYWgUhMcFPRgULx9uY5MYLniCKGcDXHWPxL38MSwrqYWw0ofpIn8E2lzGVdNbuJM7gDY5bmsZuzUxSPEwh57RTdxMacW7DXXYIa0MKeHtUztrGFo8w7O6EdkL6BF72O3JQGmgOSxlP773c5E7soLV+So0P7eHu54ejG4kI7ZlAwvHBS6bC9iQIZe3IfT1XOHxohbVor0qZZirRGe8LxyN7WDmn4rMkePC2w6MZN6Ev5ktjB1fIb575kibFOt0pQNtLzzhZ20GnTtZeN0sv80QFV2qRlGoGxx0jGBz6xWeFTWhRmkjmqEBjSUxSL1nDYM/jWF4IxGpoj0rwfd6N1ZKA3HfzhI6jqGIrD8a3so7b+tQG+aoDm/fiH3DvNjSRA1GkpDpZwBzXRvYhlYjd1AsQ/W7Pkm0hfn+VnQ116v2BUp5y1GW9ghhYhvRs7kNh5cd6FSCpz2xrxNlCHc6WXgrtheMpOFthB30r17BL5dNYO7gBEcnJzg52cPe1gkODv54kliNGrFzOLxbEct5qQsLRQ8Q6HQF/6HrgatPSlHaVI+lljC8uWeCP/6lh/80CYR/Rgf6NJvcYDpKH1nAQuca3MLF9ral1W3CnvjXeCbqo+xhaWgPm6AvDG/3BjHXEIEwJx3om/jiWsqg0n/sh4mazb9FQ6yTaL+6MLyWgOjGdcwdt9vZWsJmg+weQexvdc3g+rwE1WI6OelK/XMke/4Jkz+c4RZWiVpRt4NlJtbPegt60m/Bz0QHNr4vEfcOmNrf+KRlzNS/RNI1Ixg63IdHUq9WeDuG+dJHCHe0gqGZqFvl0OF+2NX2+nNRFWIKm6t/wORWNFIGtrW699jF7tIYprqb8E6sp/1jS2MhCp5fwz1bfVx0DcednBGt8LZXCW8fWetAx/IeHhUPofvYxruGxZ4s5Pppuk0oVLpNkKXfWZ5CT1Y0njv/BevL/4HfbG7B7VkZCqta0dTch94hre4M5HY6X4rGF07w0NOBoU88ohrWMHPcuthZwlZ7LNL9DMXx3xHOzypQITZ1peiDWagMdoCNjg+cg0rFOjra3/IGlrozkedvCktr+QVIM1rGj/sQIiKi74vhLRERnSNTWOx7jThXA+hcdIVFZBuqZKq03oWZgjvwN7OCkX00YlonMX7oYlj+pLcLXRmBeO5hBmcbS5hb2cLG1ha21jaw1PsLl3QM8YvXKwSXTGh1m6B6YJmf6UXo2j1EWP0s9m/S21b9tDXM6i/o/+YG16AyVC5snODuppOQ5e1Gd2bQMeW13i/vPz1fIah0Dts7orJ779CSeAM+hnqwupmIV+17Wg/k+pAdYKYMbS99vnF4u42txWa0Jt5DuKsJ7G2sYG4t6qLUxwwWur/jT11z/HYzDbE1mjtvZbcJrz+v2wTFKpYGi1AW4ol79iawkutX+Swb2FgYwOTq7/jFyB36QZUo3U+Sjglvd/eOXOTvYr45G5k3TGFqexOOr3vU4e0I5utDEW5/FfpGvvB604fGT4S3Np8d3lodCm8PZSa7SxjOC0OUsyGuukco4e2SZr3vTWKrMw5vruvB6KpoP+G1KJwSb1mZwmzuLQTZG0DPJQbPKseVcHT/DHA/vLWBkUX0B8Jb0UaV8NYCllfNlPA2b3QFa/Ni2T2zg4e+Puwe5CKlbw9Lx4U8m0vYa0xEzjVrGOq6we1FzUF4O1+BzoTrnxfedk0faZOidS8Ooi32OvxszKDjL8NbGaGJdT5XiJJwV9j9+RcuXzSCsbUdrGVb1B6sjGBy5RL++NUM9g/TkTWmDm83urFS9gT37T8U3u5hc6odtaGuSpcFyp23mvB2+A3Sb+nD2sAeXi/foUyuC/W7Pm4Gk41vkHnXHtdtTWEh2rO1jSynNaxNrsLgyl/4T6v7cHrViZ5ZVaPannmH2jBVGT7ZbcLeEjAaj8IQSxiKslkHJCO5uRvvusU+qFvsN7t60N07irG59SPBrbSC5YFslD00h52OOXR8kvGqWbTbTbH1rA9j4W0UXrvp4/e/DPHvLs+Vbl7mVnew2/oCKbf0YGx5HzcTOjAgir3f/nbFdt6Ti/rHzmJfJx8K9oXdJuz0Y64mGKEOl2FmfQcPCmfR/tGZiNrNlaD+uYNov3qwuZuJNz1if3jcdir7CW5OQsENZxjJLiueNxwf3oZWoGZTq3sfucY3O9GddV8cV/Rgez1OCW8nD+2rtzFTk4QkH2MYOdz7SHgbibDKQSW8PXz1toe9/mxUhYht/qojTG7lIGVwV31nuphSLJf+gnC89LaAq43FwbHFVmzLBn/iylVd/Jfrc9zPG8GiZperFd7qKuHtoBLeHv5caQeLXdrdJhSgcGBJHmnEqB1sLMxgtCoR6X4XYWfwKy7omcPE3Aamhr7w8c9E/sC8elsXHzxfioYYR3jq68LGPwMJXXuYP25dKF8+JKDwqTmMDJzgGFmOCrGZHxvebuwcacNi/9RRhLw75rC08VbC22bVU+uIiIjOFIa3RER0jmxhfaYRFY/s4HzBEHqeqUjtWcTsXCUaIh3gYOIOi4Ay1Eytq0IgtbXRdrRlBeKpmy2cbdxw+3EQnoaGIyw8HOFh9/HAQ941aYjfvV4iqGQCa5pERRPemulCxzYIwZUT6NtPW7axMZ6P5nAz2F/4DZccw/C8fQVj2h/8RTawNtmId9ni89zslfLeOlTee3jgaaiU9zfPlwh8O4ctGd7utqA14RquGenC7PorxDRvHenH8zjiSniuCG0JbrAztoXF/SzkjL0f3q4NVaLqqRFc/9D5QHgr+1EsRZ6/LdzfC29XsTxchfqkB3joaAcXe0/ceRqi1Cdc1icoEHcdTcXFuxn+uJmC5zWamG4dE9VxeOWid+Lwdm9zFTPvClAQcQ03rGzh5nEDAaFhCFE+KwIhD+6I13Vx2cQFBkHlKOk9Lrz1hXuEaE87R8PbDcy1pCHD10S589ZpP7ydwELbM0Q76cHE0Bfeb/o/HN4m3MTdLwpv5Z23gXiU340B8fJ+E5T2ZjGUF4xIJ0PoeETifsE4lvYX05poww2oDHOFu44R9LxS8bJ9DnMLzWh+5gAfUytYPS5DXu/64Xkec+ft4X5dpV3s9qajNNAGVledYBf4FhVLa9hab0FDjCfc9AxgcUcGLjvH/+x8cxE7Da+Qcc0cBroucIutQZUorjLp0lt0JnnA0cRGHd7ufiS8tYGx40u87pw+0m3CHnaWetAa443b1mbQvZuN+Ba5RldEm89HSagD7K9chZHNDfg8DkdwmLo9aoaISIRHvsCLuHTk13QrD1xTQp+NDixX3cd9BzPoOBwX3u5ic7oJtWHOR8JbGZBmIuOOKawM7OD6vAnFY0fW5Xt2sb06hNHaV0i46wpPCwd437yLJ6I9hyrljUTgLS+4m17F71Z34PiqE90zqka1PduM2nCXk4W324tAV7zYfq1gZOgFr4RW5af+JzOJyaZoxNjq4MolH9g/a0HHvFat5gYwW/oMr+6Y4YK+NX5zCkZw1Au8emgHL1td6F17jbCyWSxqLwh5521fAeqD3GGp7wSboC8Mb3dHMVcXjTAnXRhb3sKdnHG0Ht25HSLW8GIZ6l84w01fD+a3UvGqffv4n+pvLWG3KQE5vhYwlA/IjBb7SFFsuel9Mrxdb0N3xh3cNtWF9bU4vGg7Gt6uYbr2Nd54n+TO2w+EtwNZqAoRy+6qL6zvl6FQbECyk5jNqV70FoYhwssertYuuPng8cGxJTwAD73NYGekh99conAvdwQLmn3Jfnh7FToWdxFQOIBOsbG+f9W4icXuPOTeVnebcFcV3h7aBWyJ40dzGt4mhSE6MgChfmI/dOEv/PK/HODon4bM5nFMyU5r1pvRGOejBOnmN5MR924bc8ftS3aXsdv/GrkPTWCkJ+YRUYZysWtXlvl+eOsNJ7GPqlo/Gt5uYbFTdvNgBksbH9jGtPDOWyIiOpMY3hIR0bmyuzyK4cxrCDT7A3qm9xFU1oDK1hS8um4MC4cH8E4bxOD+rVLimLaziMHC54iw14W+yS14x7WiY2lLOd6pjnhjGC4IUMIvXdkNQZF2twma8FZcsNo+QXDluFZ4K2x2YrHGHwF2v+IPk+u4ljGG5vmvOY6KmW8PYehtICLtdWBgfFspb/uCdnmnMCJ/Jq+UNxoPS+axKcPb7Sa0J3vjut4VXLKXfTUunLDbhFy0xjnC1tAWlgE5yJsQ1+nqsRobI9WoDzOH218GMHFJROqg5u4ojTXsLBQi5441nHRlkNGMEuUWZTH/rW50ZfrhiaUOdC0e405yFwY2dg7qszWL3qQHeGJnDN0biYis0qQrs5iojcArV90Tdpuwha3JNlSHe8DHwBAG7q/wvHICC/Jz1Oc2W1PtqAt1gYeVHYwCS1FwbLcJHwpvVzDX9gYZN2S3CbfhtN9twjpWR3OR5mMGeyMfuMX3oP698FZO14bm19dwS9cEVqcW3sp6DWOo4IFovwbQcY86Et4KmwsYzAxCiJUOdMz88SinGM2irq98bWBncgO+qQNo1tzsrLEf3lrA0CIcEXXjx4S3ohxiPiWPrGAulplbVD3e7ckEagBtb+7gmqE+dDziEFKzevDQI23bS1ipCUGcp2gXBqLdJjShWSxwZZHMFaLztTMcjKxhdi8D2cd8ofDp8HYHO6tNaH3hhtvW5tD1l+Gt3CDEsFKO4lA7OOuawzmsGnljojjyLeq2crCtHWO1DUulfrhnZwIdx3A8a9S6G18hu02oRW24ptsEGd7OidKIz50tRs59G5hdsoBRQAnSjv/d+YG9BSz2piL7jglsdG1hfrcAOd0L2NBq0/KuQXmXo6XNdTjEdSgPh5PtQuk2IeKE3SbIu0hbkpF/Q2wX+h5wj6uBWG0yPjuBaYzXxyDKUh+XrtyAw4t2dB3uwFW041FstLxG/CNHGOv+hV//9Qv+89//gT+M3eEq1nvpe/3Qik8eL0T9M8+vfGDZDBba3yDKxRhXdT3hGNeJ2g/2sSqJVrDehtakW7hupIerbjEIqlw+vtuEnVWs1UUi3vt36Okbw/tVCZpFseUyW/5oeCuWzWoDulOv47bJVVhff3lMeLuI6foXeONjCEP7Bx8Ib81haBaCkMrh/Qdzatvry0BFoLXYn/nAOaQKTTu72N1bw1T5K7x00YeR2ObcohrQOL0uXte09zlMlIUjzs1QtJkQ+B3bbcKnwlvZbUKmutsEO1jcLXw/vD1kAXvjRaiI9YbHZR1c+A8XuAaXoXp9UyypUXSmPcAtEz3ouD7Hk4olzB7eKavsrmK9IRIJPjpiXbjDM64ODWKBK6vtk+HtiihvMnLFNmZpfY3hLRERnVkMb4mI6HzZnsNmRyiS/C5Bz8AM7lGxCIt9ihvmhnC4GYfIpk1M71/giYuwlRY0yLt3rl7GJWd5Mb6ievDQvjlMlz7Gc2d5J+9zPPyc8Bbz2OpLR7KXMQwu2sEwsBr5fYcvDT+PeO9CJRpfOMPz6iVcdlKV93CYuoOZkkjEKOV9hoCiWWzsiULtDqC/6CECDMQFsEEAvNKGDi74P0hUdKAArSEusNETF9oPs5E3qX4wk5bd6SZ0x7vhur4ljJ0TkTIwfyRMm8ZmXzwSfQxhqucCx+eteKskCqtiGRahNNgSDpd0cdUnBdFNW6qL6n3TGM28i6f2qvA24kvD290prHYkItFbD0aXrWD+tBb5h2+JBNZalQd4eavD2/zPCm+3MdeceXDn7f5P1PewOdGA0gB7OJs5wSK8HqVDR2MvuV5LUBHuABcdY5jcycLLtk2sH8m43nOi8Hbo4+GtWMdrzW+Q5acPE10deD+4hYSkR/C0cYSZSwSeNS1i5Gg5VobVDyzTh57ZfdHGBtGrHqVtuT4aqbf0YWR+HzfkQ5WU8sxi5G0wIhz0oeMUjFu5E5iRXc0etT6L8dxbeCofvOQQjtCSIUyJiiktdrgEHeFusNezgdn9DGSP7733hcLJwttGtL5wPQhvm2RBtsWoVtTEesJXxxR2j0qR/l7/zB8x146l9Hu4Z26Kq07hYvnNHQlvZbcJbagNVd31qu+WgLg6+cAy8blbdSgPdoH9BRP86ZWK2IZPxJFbPRgve4SnVn/isv51uCUMoO3IgtgZzkexvxmsZXj7sl0d3opaym4Twk/YbcKOGNOdhvx7jjAy8IBbbDWqxUvH5WTv28RMcwbeuBvD8IorrJ9Wo3bimHduTWK+5TXSAkxw6df/wP/+f1zEFesIPG+ZxOh7GbbYfiaKUB+tCW8LUDwrY7bPtYjlkUy88TKH/gVHGD6pRvHA0W3ziD2xPZTEINLRALoOT+CbNYbJ1WP2o5sLmMz3R6jLRejZByCosBvTYjI55WKtfGDZx8LbenSnXvtIeCuOYTWJH7jzVvPAMj3omdzBvdxedL23/MSyan6J7Dtimzfzg8+rDgzKrii22tGZeB03dC/iom0oHhQvKNuctoXqV0jwEO3WNRi3vyi8ld0mqL5QUPV5e8ydt+9ZwfpAFsqeOsHsDwsY+qYgSyyQVfH6VFUEYlz0oWv/BNcyRjC+fMy62BL1KLiHMBexL7ELxpO8fkyIeilV6/9UeLuMxZ4khrdERHTmMbwlIqJzZhVYKkDFSyfYX/kDxha2MLdwhPFFB/hGlagu8vcPZWvifyWoibGFw+9XcMElAaFNO1rh1xrWuhOR98gQ9oYG+JebutsETZj1yfB2B9vTXah/6g6vi3q4ZP8SsdWTsoQq2xNYGa1ETVkO0ovrUdm7cHyQtU9cVi5VoDbaEY5KeeOV8h5ka+tY68pBwUNLOBjq4xe3WDwpnlKHLMtY6EhDlnzIzSUj6PinIqtr63DgsTqCuXd5qGpsQ/2ouIjdEZWZakBH9A04XjWFnk88XvUec4fbai/mSh/gibUxdE0e4VHZOAb2l/EMFrrSkf/YAS6X/gsXDD1gH9uGck14u1CAoscWsPhVHxd9sxHXqbxJZWceS23RSLtzFeYGpvj9una3CauYqH5x8geW7U1gtTsWL1yu4PIFe5hGtqJM+w7YpR4MF99BlNtfuGTgAv3Ais/sNmELcy0ZWuFtx37/ortzg+h57Y1bln/hgvNTPC0e1+ojdhW702J+r27B3/hfuHTJGPr38xDftomNgxV7vJOEt3szGMoL+kh4K8zW413Gddww+h02V/+Es5Mt/tDzhu3DHLydkiHJESujmCkOQKTbn/jzoikMPZ8jtrIfg9rlne5EQ6QjvC0vwfBmMqKr59TtZgOrnSkouqsHY0MzGATkonjwaBA4j5V3qUjxuwwrMytYB9civ3/loJ1PNaE79hZcdEyg4xWHF13Hh7fDHw1vxTpd7kJrrJc6vM1CfKMsoWy40xgtCccL+6ti/+EN95fNaBT7jcOrYxzro9UoLmtCWfs0FjXtfXkIy4XheGRhjItmd3GveBJ96lEqe9icbkFNqLrbBCW8nRb1lzMYw3DWQwSZXsTvRl5we9WErqMb20Q9+hoKUdo+jsHFboyXP8IT47/wu44f3NLH0a+dPE1Woe2NC+5aX8S/zPzhKNrkQbcJrScPb3fFmEG5DTvBSGy/bjGfE96KvdJALWqfWsLx0p/43S4UQeXjmDia1u2OYaoiEvFeV/DHP/4H/vf/41/45S9f3HxehoqhpSPBrGjAU7moj3GGpZEz7MPKUXk4cTuhDWwtNqIpSuyfr17Eb3ZP8LhwBOOHVvQmtvrforW+DOW9K5gUlV7tLkbZAyOYGRpD714WCvq1w1dpEasdGUgX+y0bMwtYBtUiR+xLVLPdw9ynwtv1VnSn++G2iQ6srx/XbcIGpmsTPhDeTmK+9Amee/6FixdNRPuKRHRpL/q03z/Xi+bnrvC1+guGvvGIqBL72V0xwXYDWuPd4f7nJfxmG41H1dp9tO9go78Ib4Ps4Gasi386RuKu7DZB0whOHN5uY7Gr8CC8vV+MwsEVsTWOi8NPFUqrWlDauSyPzIeNFqE+xBamuo4wFfvH0tldMc0uNnszURFgCHNDE7ENpyO3d+fIe5ew1pmFjLs6sDUzg8WTSmSLjUrT/Pb6PhXebory5iD3jhnDWyIiOtMY3hIR0TkjL5H70V0QjMc6v0Dn3/4v/Ld/08EvlwMQlNupBCkHuYG4CNtrRE/BbQSaGeKS2UN4vWpEx9AEJibGMdZdh6oXngiw/B/449JV/JtLHJ4UjR/0eTvThoEUT9wwFBfKFg8RWD6G3kPhrZj9xjzGCvwRYfUrLv/lA+/XDWja2MOWPJwu12I8zxO+dn/iF+t7uJY2hLbDncUeIeq214/ewkAEmRnhkukDpbztg+rydtWL8nrjodW/489LV/Bvzi/wqPCgvHtzXRjJuYsgp9+ga+EE99g65HZMYHJCNXSXJSIz2Bn3n6fgZfOW6ufsu2MYKX2OQHsD6Fvegld8C6q6JzA+PYfpxQ2sb4uK7M1guz8V2ffMYaNvCbOAbLysk2UaxkRvLkrjbsPXXBc6//h3XDBxhW1sK0qVu15lfTrQmuIPfwMjXLQJhl9yKwbHVPUZbi3D2wgH+Jn+d/zrkhH+Q96ZW33wwLLxipd44XAFOpfd4RhWg6Zjf7+ssYKNhTKUBLrA+YolrvgkIuZtj1LviclJ9FYkIe2uLlz1/g3/puuMy4/KUaJ9521XIgruWcDkojecQ8tR9154u4jZ1ldI89GFgYUv7OTPw9VBGTbnsVwfi6TbV2BmrA+LgFS8bJzAwPgkJkYq8C4nEIEeljD65X+K9aYPvQe5eNlykjtvp7FcGYRoZxPo6D7Cg9wu0fJlabXsLmIwKxhhdjq46BKGO3lj74e3e7OY7UlDgpsJbP79/4dffruM/zR7irvJHRjYONKgpZVRzJY8xDOvS7jw60X8+oclXANe4VXjKNrHxfLsbcBE0kME2Yt1bncNN9N7UTejdf443YK+NF88cPwN+vbeuP6mDSWiTU2K9SCHiYYMlITYwM3iIgyvhyKsagn7z46TdkVbr4hFsKMR9M2vw+NVEyq6VG1ySmmTYpr5doykX8MtQ3Po2cYirmMKh3ur2MPOQj9annnBV277t9Lxsl4TAe9hb6QKLa9ccdPmAgzc7sI/sw9V/bKMchjHeHcqqtMewDsgHkFZvQeB394iNvoKkOxnA3MDG1gG5iO5QUw/NY2J+VWsbG5iY6YatbJ+l3RxxeklYmom1CGZ+Nz+AlSFi3GmF6DnEYTHhaNoGhLLRbbTkT40Jt9DzBNfBGS0onp2Bgv9acjytYLJVVeYPCxAbuOQsu1Mim3vXU4oXnj9C+ZX/oH/ZnwHti804a3sNqES1aGqMlx2VJXhw+HtEjCQhNwH1tDVcYHTs0pUfkZ4i8UBTBQ9QoTHn9AxsYDBgwzEVY5hTLO+x5oxXPUML/1dYKdrCCN9sa8xMoDuZTPoiH3mjadZKBqfxeSa5q58sWOaTEfdM2uY6JjD6HYikton0aeen2odifYwOYOpuRWsbGh/IXfE5gJWGsV2e0cHFsY6ML33BrG1Yl6iHctlPtJRg4oYTwQHP0Lw2yl0yiay2ImRrNt45PQ7DOw84SP2iYXa7bcxG2VhdvCw/AuGPsEILl9U+kRW2cVMdRQSXH6F/r/s4fS0DFVH+7zdEPuOdD/4GlyCmedzPG8FJg6Ft6Kd1z1DvIcOdKz94ZLQgyGt8HahLBCx1y7jz98u4pffzeF8LxYv6kR7kNtmXwsmUp8g1FEXujZeuJbciWp5S7BiGEMV4Qi3NsYVQz+4PBf71N5xpT2N97Wi9vVNBNn+T1y+9Bf+L7tI+GUPa/V524Px7Bt4YCaOhca3cTe/Hx3HhrfyTtYUZN/Qg9lfljD2L0bBoGj9e+8w2xCKJw+fwiesCGW9IxifUK/L0V7Uxgfiia0ZzByD8SijG8Py0CFnN9uOIbEuHjuLdWHrDq/XTSgQ+4L9ddGUi7Jwe3jJdeEdhKDSefRoNfTd3gyUB4pt9aI77B4Vo+K98HYXi+35orzGMDH3gMUzPrCMiIjOJoa3RER0Dm1gpjEFaS7/gMn/+H/g//lvBvifjslIqJ9+78JMuctv4i3aEm/jlo0V9PRs4eLqAQ83Z3j7BcA36AWe+jnjtuMl/OkVhbt54wfdJsy0oP+NK67p/obfTe7hUdkoeo6mBHtr2OyNRt6933Hpt0v4zTsez95tqPpJnK3B6At7OF7+7/i/jW/CO3MG7e/dQnjUGlamqkV574jyWirldXbRKm9gDIL8nOAny+sZCf/cMaxoLvx31rE904HezDsI97oKAwt76Nt7wsvDA96e7rBxuwa7OxGILWpH5/QuNpW6bGJ9rB6NMfJOrav4w9AOFvaucLobiTsp79A6LiMc8QHrY5goCkSs91XoGJjjspUb3Fx94OF4GwHBzxGV9hzBvkZwsbSB/bMGccEu5y2tYGm4GHUx1+FlbgF9fTu4u7nDw90FPv5PcEPUJ/imNa7Z6+AP33iElGnC22WMV0QgxuYPXPzDBbbB1Wj4aHi7i92dKcy0JiLroTOsDSxhYuokPscVnt7e8AkQ9XkcghBvPdjaW+HKwxLkdWoSl13sdMYj744JDH53h/3TMtS+F97OY7Y1Fsmel6Bj4gOrmDaxDNVfE+xtY29pWJQ3Gqn3DGBjZYortu5wdveGq4Mv/PyCEZEWj8hAF1y30IXFvVREN24etLMP2ZjGUsVjRNob4OLl+/DPVn05cdAExTnb3gQGsu4j2OoifrcPwa2c0YMnxO8T63qmFXUh9rh24f+Ff17Qgd69Arx5t6p1l7oWpduEhwhzkevLE76P/BEUeRdentfh7uwGd0dLeBlfgpXbPdxIfoea8U0sa28XWytYn2hCd/EdxN43hoGtCwztRRv09lIGNwtzOJhZwz3oNeIaB9C3dDQoFG1yohHNL9xx0/oK/jCwhblsk6Lt+qW0o0Xe1rzUgYl0b/jqGuOKxXPEth8Nb8U6XXqHpkhH+Bjp4oJvKl7UaXX2sbWI1bFKvMvxwdPbRtCxcoeJoyijlzu8vLzh5HkDNx4+x7O8ZjQMLGgtpx3sro5hKPcxItyu4IqhhfJFicuNB/CIqUBhzzLWJpvQKPvU/UNso3YvEF09fhCcbs5iqTsPlVG2os3r4pKVB6xdxHLxcIWH+FwL99vwCUtF4btpTGxsY3utH5MVkYi+ZgtjXStY2bio9gW+N+HzOAYBAfcQ6HYRBo4+sHz+Du1TmvC2FFVPzeF04TL+sJVlmHivO5R9e2KnNByH7AdGuHzJHnYRFah4b518xM4atmd7MFD9FMmBYn1bWOBPM7GNi/p4i23Pw1W0F0cjON0Kw/3XFSiqrEJtXSWKk2IQaGECqz/0Ye/3DLHVw+ovx0Qd+jLREGQFgz8u4H/8aQwzFzEfMS85P29vT7GePODi8xg3w0pQ0jX3/p2cGvK6ZmUUU7UvkPHAEHZWJrhs7QUnDzEPscxdPLxh6f0AD16XoGF4TbXf3l3B1lQret7eQ1yAMQxtnaFv5wEvTfu1tICDqSXcn8QhtqEfPWLxaYezM1XheO3wD1z9T2vYPXmLSrGjPSifqNtaIzqTxD7p6u8wcotGVPPR8HZGlDcMr1wu4qLZbTi87sag5tZvpduEJ4hyl9umB6498MfTZ2Lb9FJtmx6OVvA0vggrFz/lS5OK0XUs7u9n1rE224DuNPnAPSvo69rAyUmsJzcneN++h+uBsQj0d8c9p4v4y+0prqUPYU7TCBa6MZ55Df5G4liofwN+uX1oPza8XRSTJiLz2mUY/WYK/Zv5yB1YFtPNim26BjWJD/HI1xEuXp5wdhPLU6xHL7EezEzdYOkSisjcNnRNimOqem7YWsXGVBt6397Hq0fGMDpmXTjKdfE4FjF1fegRm/i6VqF2e9JQ9sgcxr87w+p+IcrXjt65u4GFjlRRXh0YGLnCJKIRjaMfO84QERF9HwxviYjoXNqceIeunId4GegDnycvEJDVidaxD8UNS8BUBaoTQxB47Rquy1DB000JDkOKR1BdU4mW7FDEpJcgo2UB+zcjLo9gui4BKeGBCIzORl7XPCbfO0yKq+7levSXhyIk+AFuRRcivV1cEMrrv+l6DD73gMvly7jsHonn4vXxQxfpH7KEPVneN0fK++Q5gouGRXmrVOVNK0a6KK9yJ6K2uTYMFIUh4uENeHr54Jq3N677iAvdh3F4mDuI3rkjldhaxGZ3Nkrj78P/pg+8PD3gej8a99La0abdf6UMs4vDEPX4prh49oSnx21Rrhd4VdKNnq0pDDamIP9lDOJL+9F26Dfsc9gaKUbJi0A89Bbl8ZIX7e64FZqIiNIxNFQXoT4zFFGZVSjo1NyCuYyFXnGxHReEkKAExBX1YXDlaEWPsTeE2dY0pATdhb+nWG5eHvC5fh13XpYivnoE7WVJKE6LRkR+B1r228sedsdr0JYZjcjAN3hZ2IX+3T25ZrWsYWWkEvVinYRFJyO2fBTjS0fS1/VxLDS8RkrEbVy75qUEKh4uIXgaV4Om5TmMjpShKiEC8dl1eDu4fdDOPmRrCes9eSh9GYmQkBxktcinsGsHJvJfM5hpzUBRbDACX4r20DqPtWMW0868WO9JTnhg+P/FZT0XXE/vhuxy9dizPuWBZQEIsneAmXUkXteUoaYtHbEPbuO2m6fSPq7dvouwnBbUivX8wbWy1YaJ2kiEPboJdw/RBq+LtiwGT3c/3A1KQXbnolKfY20vYas3F+UJD3Dvlg88ZZu8F4W7aR1olW/aHMdSczJSw58hNKYcFWNLR8LJXexuDmCoLA7JUREISm1E5cDRiE/UfqUGvSVP8fiur6qMYr1du3Ydbn5xCEnvwsDKcStJvG+yDp25TxEa4Asvdze4334E7xeVKO5dxcb8BEZK4hH/VKz7l5Uo6xPbqPqdir117PTloyJBbG+3xPLwEsvF2wPevn5wjyhEfMOi1l3ZYuludKC/NA4x/rdwS247Yl9w/fY93E9tRVZtDzqLopGWmogY0SZHFmV597Cz2o3ewhi8DpLt75gyaNsTy2W+HC15EaKdvcTLkh70iIlPtKvSttePlfaXeBXuJ9aX2C+L5XhdbHvyi6MbdwIQWdAltgP1tNLaBPpznyPupjfu3hf7jdoR9Gka5FgrhnPjxPb4ANdv+OKm73X4innJ+V2/7iPWkzfcfYNwO7IUpd0fCW81Niax1JSA9Cg/8d5r8Bb7IbnMPf0e49rrBrHejjl27HRgquEZIp7cUtrGNU379fCD/5MkZLWL44F60gN7WO4tQfWrhwgLeIGX+V3o2dbel4j1s9GH8doEJIc9QVRiufIrhf1nbCpWsNQv5pEQgpDnGXhVLfuNVi8Y5YFljxHmZA9TyzC8qCxFbUcm4h7egZ/YNr3FduJz6w5CMxtQPS2/BjlqReyOa9GYFo5guUzVxxbfh+EIyh9EeW093uWGIS41D0mNs1jWFFysq4XmFGRFiWNhRBoyxUY4Jsr8/v5jXUxah+YUsT8PFPvZtFa0Tq+rpxP/P/IWTakP8MBPbGOeYnmK9Xjtmi887r5EeGY3+o7d3oStd5ipj0LUE9W+5GBd3Bbr4g0y2+aOfaji3mQjuvJi8CwwHrE57eje2j3SrmV5a9CcGorIqAREvx3C0PwJjjNERER/M4a3RER0Pu1uYXt9EStL85hfWsHi+ja2jmRph21ia3URi7MzmBHHO3nMm5lfwsL6Lja35LyWsLK2jtXN3YML0t0d7GyuYnV5CUvLa1gTF37vf4SYem9LTLeMpaUFUZY1rGzuiUt0MfTnouapAxz0POHwpAhlS8f0L/pBn1He9w7dO9jdEGVemMXMjOr9MzNiHvPLmF8TdTjuUL+zjs1VUf451fRTc4uYXd7Ehuw2QWNvW5nvspjvrJzf9KwYxN/rqn55d7fXsLGyjFWxLjaPLqi9DWyuLGBBqz6zC8tYlF1MbG2q67MhlrHm83bV8xP1EOt3Rcxz+0TnKOLiX7xvbVG0C1F3ZbmJ/84urWNZrJftzTVsri2LMm+JMmrNb2cDW/L1pVXxWWL5ipcOf9oe9sQ0m6uyLYhpNkSd38sZxDu2VrG2NKdePuLzp0SdxXKUgcHenlynYvmIesruKD5Zmz2xbrfWsC6W6ZJoV2tiob7f/sS6Fp+5LpfTyrqY5rj2IBbJbBfa4xxwU+cP6FmEIbJ27Nin1CuU8PYBntpZw8gyCtF1gxjdXsXSnFjvyroT63BuHktym1O/5Xg7ovyi7LIdqteDHKan5zC3KOr10e1VULfJBU2bnF1QtUn5vj0xb2XbFPNf3hCvifaietcB0V63N1ZU06weacsaol67yzNYnFO1SbmdKGWcXcbCqmjv6sneI7d50WY1dZueld2MrGFVtN89ud9YF21kSa4TUbZtrX2Kxq7cHkQbVeqm3iZmxPa0uI79O+n3iXW8KbaBec12J8ooPm9OTKjsk0Qd19dWsCwWjPgoFVG+7fXlj5dhnxizK5b1mphWva3JzfDD03+I+PAdsbxF+9esa9X6FuWdWxDtRZRPPaWK2EduiDKKZTAn9jeH2tO2WL6yTmKfOifa3ZzW/FSDXF7zYh+i2i5OVFaxrlXbpnoeynoT81je+kBbFC9+qP0uiHl9oP3ubq+L/Zaoz6JclmI9HF2Wol3KdbYq1s3yqqobkMPtTCwXZR5ifYjjjtIthGYGqzK8fYRwRysYmYcjvKoPw3LblG1D1kdZ1vNYXPvYtinKJNe1WO4H7xHbmTg2bGyJsol2s7om2rLYl+x/rtjedsX2tqYcC8V/xcH2+OrL/eSmsp9cXhL7U7HdbWnvZ0W731oV7V4cB5T9iHp7mxHHpiWxQD+4vYn3YXUOy2I7PXZdfChvFWVR7dfFuljbOqZdH+zXl0W9luVxZr/SREREZ4c8XjO8JSIiOnVTGCkMxAsnc7hdS0Jk5RQmxaXpBy9Oib6ZDayOlaDwjgUs/7CE/o185PcuHXNXntp+eGsJQ4soRNSOH+mS4AfC0146T/bDWwsYmoUhuGLk2DtOfzjcTomI6CfH8JaIiOi0bS9gYyoLaQEOcDH0woOkLjQt8fqTvoc97C13oKfoPu7pX8EfOn5wS+lD++xHfhq8PIDp/Nt4aGqIS/rBCK4c/PBdukT091kZwVyRP4IsDXBJNxCPS/owIl7msYWIiOjHxvCWiIjotC0PYbYyECE3vGDlm4yU1jnZ0yDRd7CDnYF8VEbYwUHPHGa3k/CmdxMzH/jJt0LeeVsSgGB7VbcJUTXDGFePIqLvSN55W/YYEU6qbhNCKwYwKl7m1RsREdGPjeEtERHRaVufxXJ3GareliGrbhSDSx/vGZTo29nF7nQH+iszkJWeh/zGIYxsfuJhVFtLWBuqRWNhPrLzWtAyvsQvH4jOgq1lbIzUoblIbJu5TWgaXYT2M+CIiIjox8TwloiIiIiIiIiIiOgMYnhLREREREREREREdAYxvCUiIiIiIiIiIiI6gxjeEhEREREREREREZ1BDG+JiIiIiIiIiIiIziCGt0RERERERERERERnEMNbIiIiIiIiIiIiojOI4S0RERERERERERHRGcTwloiIiIiIiIiIiOgMYnhLREREREREREREdAYxvCUiIiIiIiIiIiI6gxjeEhEREREREREREZ1BDG+JiIiIiIiIiIiIziCGt0RERERERERERERnEMNbIiIiIiIiIiIiojOI4S0RERERERERERHRGcTwloiIiIiIiIiIiOgMYnhLREREREREREREdAYxvCUiIiIiIiIiIiI6gxjeEhEREREREREREZ1B3y283dvexObaGtY3trC1s4f3P3UbO1trWF1ZwfLyMlZW17G2tYOdQ+UT/97ZwMaaaprllVWsiPlt7jKAJiIiIiIiIiIiovPtO4W305iqS0ZWeCjCX5ahpGseK+oxKtvAeAVacoIR9OAObvjews2gKDzJq0XL5KJ6GmFlANMNL5EYeR83fW/i1t1H8HuVhYz2Yaxv76gnIiIiIiIiIiIiIjp//sbwVs53FUuTA+irTkNRmCt8bayhY/MMoXkDmFZNJKxje7YHvUmPEOVtAWsXe1jZWMBYTHvV9SleFHdhRZRxb3cJC7WpyH/gCC8XG5jZ2MDG0RwXrXzgFZ6Prqk1bKrnSERERERERERERHTe/I3hrbwTdhg9pSlI8PZD3FN/PIoMh4NnAmKzug/C2+0+zNXH44W7P/xuvEJqezu6+hpQnhaMh1bX8SSiHA1zy1idqUJNxCPctXuCsPRK1PV1ob09FbE+1+DnGo6UphkMsfcEIiIiIiIiIiIiOqf+xvB2VwyzmOisQ/WbbDRUJCMnJwG3bqXgVXa3GKOyN1WG3gx/3LkZgweJwxjXvD5citonvggKy0BMTQ96q54hPTgA3g8rUTIo5y1NYjT5CV763UNAdg/KpzWvExEREREREREREZ0vf2N4q20bWKlEa1Yk/HwTEJvdcxDedmehOdEX/nH5iKzfwKqmODOtGM/zR8TrJNx9U43qN/eR/Docd/LG0DKlnmZvDZsNz1AQdwe+iY3I6GK/t0RERERERERERHQ+fafwVlivxrvMiPfD265MVXj7ugBRTZtY1eSvM22YKPRHZHwS/BOqUJVwD8nxEfAvnECrps+FnTVsNUej8PUdXE9oRHonw1siIiIiIiIiIiI6n75TeLsJLJWj5bjwticbLW9u4G5cHiLr1rCsyV+nWjCaK++8Tcb9pBrUJD1Ayutw+OeOoHlSPc3OCtbrnyE/zh833jQhs/t0w9utrS3Mz89jamoK01OTmJkcFf8dV/49Lf8th2kxbnpGvDYhxo/sj1emnRxTlvHh8RMH4+W0yngxiH+rxot5a08r36uMH1O/57jxogya8ijj5bzU/1Y+e0r1tyyPMl4zL03ZP1U3Of6066Y9/nPrpp7Xuaib1rr43LqJ8fvl2R+vnvZc1E181v749+umKu9J66ae1wfqtj+vz66bHP+5dRPjf/q6aY9X//ur6qYZ/zl105rXZ9TtYPzX1035+6N10x5/luum3teI/afy2v68vqZumjYry350vHpeZ6Zu8u8vqduHxn9t3TTjT1g3MQ/ltdOom5zXN6nb0fGs29fXTTV+f16nVbf986jjxn9m3fbnddK6yfFfWzc5Xrvs2uM/t27qeZ2Lun1svX6ibmL8fnn2x6unPRd1E5+1P/79uqnKezp125/XZ9dNjv/cuonxp1o39bzOVd20x6v//VV104z/nLppzesz6nYw/uvrpvz90bppjz/LdVPva+R5lHxtf15fUzdNmz0PdZN/f0ndjht/GnXTjD9h3cQ8lNe+ed3U8/qiuh0d/+m6yXFTEyOYnZ3BxsamOgk8G2T9vk94u1yFlqxn8PNNPLbbhLuvChDVuHFw5+10G8YL/BERn4S7idWoSlTfeVswjlZNtwk7a9hseo7CV/7fpNuEtbU1jI6Oore3D/193RjoaUN/b4f4dw/6e96phn4xrn9AvNYlxreK8Z3KeGXannYxrl81XryuGt91eF7KeDFoxotxh+Yl36uMb1e9R372/rRiXsp4UQZNefbHy2nFvJSy9ar+luVRxmvm1asery7vB+smy/st6qYZ/7l1U8/rb62bHP8ldetQvUeO35/2hHXrP1o3zbzEv89q3WQb2K+b+KyP1E1V3pPWTT2vD9Rtf16fXTfZZj+3bmL8R+umWa+fWzdNm/1U3bTKe2p1k+M/p26a8adVN/V6/ay6ac3rM+q2X979eX153ZS/P1o3WXdNm9Wum9a8vqhu2uv1NOqm3teI/aeq7Ef3o19SN02bPQ91k+O/pG5i/H55NHVTz+ur6ibmpYw/Yd3EPFRl/1DdNG32BHWT8/qSumnPSyn7t67b0e3xNOp2dHuUn3caddOal1K2v6luor19Ud32z6NOoW778zpp3WR5v7ZusrxH66YZ/7l1U8/rXNRNaxvan/aEdeP5pvK68ton6rY/r8+um1yvn1s3Mf5U66ae14nrplXeU6ubHH+Suh1tsyetm2Z7/FDd1HX/rLppzesz6rZf3v15fXndlL95vileO65umjZ7Huomx39J3cT4/fKcZt3EvJTxJ6ybmIeq7N+6bup5/U116xd/93W1YnhoECsrq+ok8Gz4TuHtFrDWiJbcV/C7kaSEt3PqMapuE67vd5uwpnnm2EwbJgtV4a2q24S773ebsLuOrWZVePstuk3Y2dkRK3AFi4tLWFpaxPLiHJYW55V/K/9V/i3HLYthQT1+4ci06vHi9Q+PF4NmvJz3oXnJecvx8wfj96c9PF41P+3xcl5y/Ptl/9R41b/VZd8ff9p104xn3Q6P/3DZPzVe9W/52d+pbsr4k9Xt8Pivq9t74w+V52N1k+NPu25Hx5+0bkfHs24H89KUXbtu2vPSjP903d4bL//9hXU7fvwH6nZoXbBuqmk1489r3cT4/fKcZt0Oj1d93sfKfvLxqn+ry36adTs0r4Oy748/F3XTjJdl04yXn/e1ddOe1/Fl/9R41b/VZT9p3Y4dL8umXR7taQ/Kvj9+f9q/q26a8addN8141u3w+A+X/VPjVf+Wn/2d6qaMP1ndDo//urq9N/5QeT5WNzmedVONP0ndjo4/ad2Ojj+NumnPSzP+03V7b7z89xfW7fjxH6jboXXBuqmm1Yw/r3UT4/fLc5p1Ozxe9XkfK/unxqvKdjAvddnPeN2W5N8Lc1hZXsb29rY6CTwbvlN4K3WgtyQR925nIL5oDOvqVzFRgq40P/jfi8eTjCloclmMVqAp9BqCwlMRWdqBzrdhSAt/jOthTSgfVU8jpp7MuIP4e564l/EOJROa5JeIiIiIiIiIiIjofPmbw9sd7GyuYXVhCgtDuSiPD4KPezRCE+rQu7iE5Y0dbG10YboyBuHO/rh1Ow2Fo2OYmutDe3EMohxuITC8DBWTC1gcL0bp0/u4YRuG54Xv0Ds3g/GxAmT6OyLA7Tbi60bRe7o33hIRERERERERERH9bf7G8FbOdxJjLTlIf+CHAGcz2Jvr468/jaBnZI3rgRF4WTWB7s0VbIw2oybQHXctdGHv4wF3Lye4enrB8UYKEsumML+7i73tGQxkReK5vS5cnGzh6OUJb1972Ljdx/2YKrRPrWNN9cFERERERERERERE587fGN7KLgzGMdKYjqRbvvBzcIWHz3Vcu+4NLzcH+N4LwrOyMXRuAHtba1hqeoW8MGfc8HSGo4MTvB5EIeTtCDrmVXOTNkZq0Zp8AyF+TmIaB7h538Lt+Grk9e9hnT0mEBERERERERER0Tn2N4a30ha21hYwPz6OiZExjE9MYnJqAhPjoxifnMLM8hbWNR+/uYjVuTFMjI1iZESMn5rD7NoutrSLt7OBzeVJzE6OYnRkBKNjYn6LG1hhdwlERERERERERER0zv3N4S0RERERERERERERnQTDWyIiIiIiIiIiIqIziOEtERERERERERER0RnE8JaIiIiIiIiIiIjoDGJ4S0RERERERERERHQGMbwlIiIiIiIiIiIiOoMY3hIRERERERERERGdQQxviYiIiIiIiIiIiM4ghrdEREREREREREREZxDDWyIiIiIiIiIiIqIziOEtERERERERERER0RnE8JaIiIiIiIiIiIjoDGJ4S0RERERERERERHQGMbwlIiIiIiIiIiIiOoMY3hIRERERERERERGdQQxviYiIiIiIiIiIiM4ghrdEREREREREREREZxDDWyIiIiIiIiIiIqIziOEtERERERERERER0RnE8JaIiIiIiIiIiIjoDGJ4S0RERERERERERHQGMbwlIiIiIiIiIiIiOoMY3hIRERERERERERGdQQxviYiIiIiIiIiIiM4ghrdEREREREREREREZxDDWyIiIiIiIiIiIqIziOEtERERERERERER0RnE8JaIiIiIiIiIiIjoDGJ4S0RERERERERERHQGMbwlIiIiIiIiIiIiOoMY3hIRERERERERERGdQQxviYiIiIiIiIiIiM4ghrdEREREREREREREZxDDWyIiIiIiIiIiIqIziOEtERERERERERER0RnE8JaIiIiIiIiIiIjoDGJ4S0RERERERERERHQGMbwlIiIiIiIiIiIiOoMY3hIRERERERERERGdQQxviYiIiIiIiIiIiM4ghrdEREREREREREREZxDDWyIiIiIiIiIiIqIziOEtERERERERERER0RnE8JaIiIiIiIiIiIjoDGJ4S0RERERERERERHQGMbwlIiIiIiIiIiIiOoMY3hIRERERERERERGdQQxviYiIiIiIiIiIiM4ghrdEREREREREREQ/mN3dPcwubmBwYkUZBsaXMTG3js3tXfUUdB4wvCUiIiIiIiIiIvrBbG7toLJ1Gs+z+xAjhmeZvcitGcfc8qZ6CjoPGN4SERERERERERH9YDY2d1BQN4lHCd1i6MKD1114UzyCmQWGt+cJw1siIiIiIiIiIqIfzMbWLt42TSM8vR8RGYPiv4PIqprE3NKWego6DxjeEhERERERERER/WDWN3dQ1DCBkJQeRGYOIjyD4e15xPCWiIiIiIiIiIjoByPD2+LGSYSm9SEiYwAhqX1IKx/F7CK7TThPGN4SERERERERERH9YGS3CWUts4jMGlLuvA1O7kVK6TBmFjbUU9B5wPCWiIiIiIiIiIjoB3M0vA1N7UdGxTjvvD1nGN4SERERERERERH9YPbD28xBVZ+36YPIrppin7fnDMNbIiIiIiIiIiKiH4wMb0ubZ5T+bjXhLR9Ydv4wvCUiIiIiIiIiIvrBKA8sa5hEaGqvEuCGZzC8PY8Y3hIREREREREREf1gjoa3oWn9SK8YY5+35wzDWyIiIiIiIiIioh/MfrcJ6j5vg5N7kVI6jJmFDfUUdB4wvCUiIiIiIiIiIvrB7D+wLGtICW9DU3nn7XnE8JaIiIiIiIiIiOgHczS8DUsbQEbFOMPbc4bhLRERERERERER0Q/maHjLbhPOJ4a3REREREREREREPxjlgWWNkwhN61MeWBaS2oe08lHeeXvOMLwlIiIiIqIvsrW9i4XlTeUOHjnMLm5gdX1bPZaIiIi+JxneFjVMICSlRwlvwzMGkVU1ibmlLfUUdB4wvCUiIiIioi8yPb+O/NpxxBcOILFoEEklQ2jtm8fuLq8piIiIvjfZbcLb5mmEp/cr3SYwvD2fGN4SEREREdEXGZlaxYu8Qdx/1YmH8V148qYb5a0zDG+JiIjOgP0+bzMHVeFt+iCyq6YY3p4zDG+JiIiIiOiLjM+uI7l0HKFpA+KCcED5SWZN+xzDWyIiojPgaHgbJo7XmZUTDG/PGYa3RERERET0RWR4m1o+gYjMIVVfeml9qG6bxg7DWyIiou9uP7zNGlLC2+DkXqSWjij91NP5wfCWiIiIiIi+yNjMGt6UjCA0rX8/vK1ieEtERHQmyPC2pGkKYeo+b4NTepFaNoLZxU31FHQeMLwlIiIiIqIvIvu8jS9UXQzKi8JnWUOo6+QDy4iIiM6C9c0dFDVMICSlR/Ula/ogu004hxjeEhERERHRF9m/8zZVdUdPdM4ww1siIqIzQt55+7ZpGuHqO2/DM/jAsvOI4S0REREREX0R2edtStm4ciePcudtNu+8JSIiOontnT1Mza9jcHwZgxMryn+nxd874vXTooS3zYfD26yqyR8qvJV3F8svkwfkchxfwZBYlgvLP1a3EAxviYiIiIjoizC8JSIi+jLLq9soqp/A86xexGT34Xl2L942TmB1fUc9xdd7r9uEHzC8HZ9ZQ3r5CKLVyzEutx9N3XP4keJNhrdERERERPRFZHibWj6hXAyq+tLrQ/W7GT6wjIiI6BMWVraQXj6GgPguPEroVv6bWTmG5bVt9RRfT4a3JY1TCEvrU47TISl9SCsb/aEeWDY0uYYXeUMIeN2Fh2IZBr7pRmXbDMNbIiIiIiIi+TPFpLejCEuXwW0/wlJ7UdU2zfCWiIjoE5ZWt5FbM4HQNNmlwRAiMoZQ2DCNlVO881Z2m1DWMovIrCHlFzLByb1IKR3GzMKGeorzb2Ra9r8/KpbjgFLH6Oxh1HctMLwlIiIiIiIanV5FfKG4GEzpVS6YosRQ2zHHbhOIiIg+YXFlC5mVowhO7lHCWzl86/A2LG0AGZXjP1S3CcNT8lxkaP9cRD48leEtERERERGRMDq9hsTiYYSk9u1fMLHPWyIiok+T4W121RhCU/oQIY6hoeJYmlc7cardJuyHt2L+cpB91GdXTf1Q4e3I1CoSilTnIrJriIiMftS0z/5Q+SbDWyL6KPmzxxVx8Jhf3lSe2Cj/u7q+/UN9i0VERERfZmxmHcmlY8qdPEp4m83wloiI6CRktwn5dVNKdwkyvJV34OZUyz5vTy9YleFtafOMEmpqwtsf7YFlo8q5yLjS/77ShVNar9L/PsNbIvppLK1uobxlCkklQ0h5O4Rk8d/6zlnlIEBEREQ/N3nnbUKR1k8VGd4SERGdiHZ4K7tMCEvrF39PYmX9dB9YVtQwgZCUHiXAlQHnjxzeyjpGZQ4oXTj9SPEmw1si+qi5xU0kvR3Bg9edypMbA8R/c6rHsbZxev3wEBER0fmkCW81P1WMFIP8qSLDWyIioo+T4W1B3ZQSOqoeWDZ46n3eyvC2uHESoam9ynE6NLUf6eVjmBXX+T8KGd6mlE0odxXLL5KfZw+xz1si+rnML28hs2pcXJT1I0zsDOXTpIsap5WDABEREf3cxmflBZPWTxXFxWFV27TS7RIRERF9mAxv82onlWvsbxXeHu3zNji5Fymlw5hZ2FBPcf7J8DbprXYXTgxviegnM7+0ifTyUYSk9CIqa0gMw3jbPMvwloiIiJTwNrV8Yv+nipqHhPDOWyIioo+TDyzLqhrb73ooInPo24W34lpefoa88zajYvyHuvNWPrAsvlCrC6ecYYa3RPRz0YS3mh1hWHo/ihqmGN4SERHRwZ236p8qPsseYp+3REREJ6CEt5WjCElWX2t/gz5vf4bwdlgrvFW6cGKft0T0s1lY3kJ29YTyUw65IwxO6UFBrezz9vQOKERERHQ+MbwlIiL6MppuE+QxNEIcQ4OTe5BTPYbltdN7mNhP1W1C+oCqC6e0XlS/m/mh8k2Gt0T0UTK8zZUHFKUT9UGEpvWhqH6Sd94SERHRwQPLUvqU8wT5U0WGt0RERJ+meWBZRIa8K3YIYal9p37n7U/1wDJ1F06RGf288/bb28TO1iTmBjvQ3VCPhtpa1NbWoLquBXXvRjA8u4797yB2V7A924O+dw2oqa5BTV0T6nqHMbi4il2G0ESnQoa3OTWa8HZI+UawpGmG4S0RERFhdFr+VHFw/6eKUeI8gX3eEhERfZoMb/O1w9tv0G2CvG4vaphASEqPcpyW1/VZVZOYWzq9u3u/NxneJpeqHp6qOhcZUL5IZnj7TU1hdTYLJSG+uGNkBlsLC1hYmcHExge2fmlIrhvHonpKjNejO/0OHvrYwNjYBKbWdjD0C8XTohbMrv443yIQfU8Mb4mIiOhDxpQLJq2fKqb2oqptGjsMb4mIiD5KO7z9lt0mlDbPKKGm/IWM7KLhRw5v2W3C32YM8+MpiPe9jmuG3rgfGIzQiFCERL5GVHItqnvnsYYNYK0frRnRCHR3hYf/PdwPDkJgsA9sLN3hfjsR1QNLByEvEX0x+cCyjIpRhCgPLFN9I8jwloiIiCTZ521q+cFPFSMy+nnnLRER0QnIB5ZlV40hNKVPCW9DU/uQVzuB5bVv8MAyMX9NeJtdNfVDhbcjU6tIKBpGiFh+2uciDG+/qUnMTZQjITAVcc8aMXJce9qZwfZACl4+ug8zlwTE1E9gEdvYXG9E5ZM7CHJ9gujyUbzb4Ekj0deaW9pAWtmI8i2gsrMXO8PixmmGt0RERPTeA8tktwmynzmGt0RERB8nw9vMytH9a+2IzCEUNkxjZf30rrX3w9sseSPWIMLSBpBROf5DhbfDkyt4XaDqwknWUfa/X9+1gB8ouz2L4e0UZicqkBCUgVcxbZhUv3rI8hAWKp8gOuQJ3GI7INqd2iIWi0OR9tQffqnvUDC8q36diL6U7DYhq2pc6X9HfosVnNKDgtpxrG2c3reBREREdD7th7fqO2/lTxXZbQIREdGnyW4TcmsmlGttVReF3z68DU7uRUrp8I/1wLLpNbwpGVWCaYa3f5sZzI/nI/7GHdwwu4nAiGg8j41FfPZbFPUuY0rmRUvdWH7rg5dxj+FfMIF3E6p3YmcdO60xKI6/g2sJDUjr4J2BRF9reW0XeXXTyoFE7ghD0/pQ1DCFze3vta/YxfhyH9qnapTh3WQ1Rha7sH3wKEMiIiL6m0zMbYgLphFxfqD6kjciXfVTRSIiIvq41Y09FDbMqK+1h8VxdBBFjTNYP8VL260d4G3zNMLE8Vlez8uuBdLLxzC/fLo3Y02K84GW3nk098yhtW8ereLfbf2L4jzh21+nT8xvIbV8Uiy/IeUXQM+zh9DYs6Qe+2M4g+HtElZmylDw5AZu6hjC0tgYxsa6MHX0hVtUPYoHNrG51I31Ki8kvLqHOznDaB5Rh7TbK9hojEbBS3/4JjYho+t0w1u5bLa2trCxuSmGLWyKYWtzQ/x3Axsbmtc233ttS/u1/fepXjt43yfmdfR94r8neh/LcOg1luEEZZDzEtPJcVtbG5ieW1XdeZsu+45RdZtQWD+JpZV1MV5Od/xnHC3v4c/90vJuYmFlAaX9qYht9MOLpjuIabiFwp5XmF2ZVKb79mVQzevQMtt/3yfmJf4+PK+ftAwbR8ugPa+Pve/vK8PheX2iDOI1+V/V35tYE38vr8lhCytr21gVZ18bG0c/4zuWd/99LMP3KMOh1/bfdx7LoHrtZGX4xLz2p/nRyvCZ8/rS932PMohB/r0tzgMGxhbxKr8fT5NVT7F+ljWkPCREmUacRxw7X/HfE5VH/do3qZv474nexzIceu1HKoP2vM5CGeS4E72PZTj02rcpg/a8PvK+0ywDz7PUr/3gZRD/ldPJcfIYObuwprrzVnOtLf6bXzeJ+SV5rf2lZVD9rbxXzENet+fXyq4ZulUP8xKfkVExjklxnb+tOU4fNy/xb/n3priOWRPXM/LaZkl9jbO6vi3eI6fXlGUDla2TCEvtRkhyFyLSxGel9iAyox/lLdNYWV1T5nV8eY9+rvxba5ntT3NQd1mvne0t7G5vYm9nC8NTK0h6O6bceas6FxlUvkiW79Msx8Ofp5rXwWuqz1JNJ/4t3rO7e7Z+yX8Gw9tt7GxOY6qrGS2lb1FWXIiioni8DnyEWw6hiExuR+toPyYq7iHhRaAqvB1Xl3lnBev1z5Af548bb5qQ2X264e3GxjrGx8fR1TckhhEMDA5jZLAHQ/2d6O4dQFf/KAYHB8VrXRjo60JX7xB6B0YxPDiAkYFO9PX1Ku/rGxwR0/RhWLyvp7dfvCbfJ+fVjUHlfYPoFvMaUs+rv69b9b4B1fvkvHr7+pTX+pV5fbwMPadWhuHPKMOQ8r7jy9DzlWUYVd730TIo81KVQTWv81IGOa/vXIY+sRzEZw71d2F8uAft3YN4U9Sv9B8TmtqLEDGkl/aL6QYxNjKEoaFhMcjP+Hh55bagKW/fofL2nrC88rVBtHR3IbUlBpF1XmLwRnith/g7DB39LRgXn/npMvR/RRk+vt5U+4STLIevKUPX9y+DeO1LyzAgy9B7tAyq/dJZKoOc1wfLIOZ1UAbxPvFavyjL+JCYRrxe0dqLtMoeZFQOI7NiAsV1w+jq7MLQwOHyjojP6D1U3p6vLK9mH6Zd3sEj5f3SMsjXvlEZxLyOlmHo1Mpw0AZUZVDN6+NlkK+pytCtLsPh46qqDMNHyqCal6oMB8eT98ugqY9sM8eXQZ5fnIcyaM5xTlKGw9vj4TLI/dInyqCs18GPnGd9fhm029bJyyD2CZ9VBs1+6TPKoH2edSbLoG4PohzyeDQx0ofG9iHEZvcgKElcsIlzBNltQn61OI8Q5wbjw5r5ns9zyLNQBtW8zksZ5Ly+tgx/9znZWSiDZts9r2X48nOys1AG5TzrvTKo9qOfVQbx2leV4UTnOF9WBtW+XFOGb3G+Kcog5vWhMpzV881vVwbVvI4tg/pae1C51u5GZ88gkotV19ryAeFySCkR5RTTjI2Icg4dLoNqXseV4aBtyf2ZHC8/c1TMQ163p5f2KuFtSEqP8lmJRQPiOn9YHMdl+z5YDvL8YlTMS7aH7j5xrT/Qh57ubrytH0Jq5QBSKrrFNc4QyhrH0dE9IsZ3718DZZX14mF8BwJet+NJQgcexXfiUUIXMkpE+Xs60N9/fHk/99x0WG7vAzKHGMLkSDdmJgbQ0jGEl3l9eJqsyivC5blIVT8Gh4aVZSDnJbfjDx0rNctsWEynLIPRMayurqqTwLPhDIa3x9nDcmMe8rycEBKejeTGAbTlBiIxLgz3CifwTtMx7s46tlueo+gbdZsgU/mJyUnRuEbEMCYawgjGhkWDEiu9t180usExDA8PY2xI7AjERbqcrl+8NjIsNjwxjWys8n0DQ2PifWIjFK/1yfcNjGFoWM5LbITK+8TOQnnfkGpe/b3itVFlXqPDA8rGpJnX4NDoJ8vQ914ZxA7ri8qgqs/JyiDm9YEyDPSLHcC3LoOYl6YMMjA5P2UYOBvLQXym3DFOiouydnFAic8XF2VvupTwVj4BM6O0X+wwhzE+JnagI6phdOhLy6v63E+XV+6oh/CutwfZra/wouEGYhtv4bn4b2ZbNLoH32FCfKaqDOJC9oNlUB2QvqwMH19vg4fWm6YM6u3x1MrQ8/3LIF7TLsPoNyyDsi18ogz9f0cZhj9UBvm+EbGv6xPbi5i3ONgnve3EndctCEjoFCcv3XiW3oGmlg4xT1FecSKoKa/qc7XLK04aTr284gL5UHm1l5lmezxJGVR1/7vKMHJqZRAnpIfKoNonfLwMcl6qMvSqy7B/XNUqg6yPdhne249+ogyDZ7YMYl5/axlk+/5EGcRrsgzf/DzraBlk2zpUBjGvb10G8drZLoO6PYj5jcrzhLEBNHeO4FW+7BNfdcEkw9uCGnFhJsqo7BcP7cOOzFfZdo/WTZRRq277+w8xjfax5/PrdsIyiHmdpTKotpvzUgbVPuzryqCa19eW4fB5wFkog+aYdlwZPn1MO90yaPblp1WGg+PqWSnDz31u+n4Zvv355sfLoJrXScqgmteXleHzzze/XRlU2/nxZRDvE9MNy2PoSC9k8P2msFf1BWiK6ovQpKIeJTiV19qjI4fLoL2NHS7DwXmWrKccLz9zTMxDXrcr4W1S16HwtqN3RBzH5bwOloM8v5ga7cPEaD+GR8cwNTaIzq4ePM/qxu2X73A/oRmPEtuRXDyIjh5VkDwhjvXDos4F1fJhaL1KN4uRGX3i331KdpBTJvZTvTLgPb682svsJOem/X1dKK/rRl55O0qrmlBe04JMcf0VnSnrJpdhl/jsHhTWDKj2GXI5qpfZ0WPl0WU2Ij5T3pw2NjaOtbU1dRJ4NpyT8BZY6ylBRZAlQmKS8bJqCG15oUiMDcXNtAE0arpNwDLWaiKRE+2HG0nNyOo9/W4TdnZ2sLW1rQzb23LYUgblte2dj76m3K79Be/bVr9vS/lb9dqXzusslEEzry99n/ZrLIPqtVMvg/Ka6qcI0/OrSHk7hKfiQKL0ZSf74WmYwvLqhhivee+R93+r8or/Lq0toKw3EbG11xBTfxPP6q8jvzsOc6tT6vIc876/Y5md8H0sw/uvfW0ZVPulL3nf6ZVB/ltuL+sbW8hvmMHDN4N4mjqAwKQe5efEQ+OLqveL952F8h7el3/O+1iGo6+dfhkO/v74+75VGcSg9ffH3/cdy3DMa6dehi+Y109TBuU1ud/bxsjUCpJLxxCernpgWVTWIKrbZ5WfJMr94mnWTTOvL32f9mssg+o1lkH1Gsugeo1lUL32tWVQ7e++5H0sw9HXTqcMqtc+733fsAzKvFTHyLnFdaSXD+93PST/m1U5goXldfW1reZ9qveeqAzq+cvX5TzkdXtB3Zhy5638DE23CdPz8jPen5fsRmB1bRMrYlhb38Tg+Api88fxIHFA6d9e9p37tmlamUa+V85jU5SvpmMOz7KHlAejPc8ZEucD8gFsgyhrnsLq+oYy7y9bZmLQ+nthaU3UZ0LMfwAx2f2IzuzGs4weRGfLh5X1K/WMyhxAXeecMi9NRnDs52leE4Pqb9XnyNzvrGWj5yS8ncRIRQweuVvCMyQDmT2zmOjIQHxwECxvFSKtY0U93QC6Yu4j0vsuggr6Ubt4NoNoovNkaXVH6fNW7qiVB5al9qGofvK7PbBse3cVVf1vEFvjsx/eFva+wvLWvHoKou9HbhWV75YQljGiPHhAPjk2+e0oJuf5QD0i+jFNzm8itXxCXBCKizRxURie3scHlhEREZ3Ayvoucmsn1NfaqmuHgvoprG2e3rW2fGBZafOM0t+t8sCylD6klY8e+8Ay+al94xuoeLcgrmkWUNW+iKLGeSW8DRfXN8+yRhCVPYSqd3M4Gh029CwhOmdYjB9GbJ6YLmsIkWLaynfz2DnF6GBVLJv8+lmEpA0pZQoX5x+yXs/FZ8vQWNYzmg8s+xusTmNhsBEtdeV4W1qOsrJilOUG49lDL5g4h+B2Uhu6VjexvdaHkphQuJh54UZkPNLfFqKwMBKBnv64cyMFBZ2LmFDPkoi+3MLyFnJqJsVOUd5RM6j8FKGgdhxrG6f7dMqTWt9aRkV/EmLqru+HtwU9L7G4wQtF+v52dvdQ2zGvnDDIkwh5J1pq2bjyNHYioh/R2Mwakt6OKhee8oIpPK0PVW3Tyv6QiIiIPmxpdRv5dVPKtbYMb+X1dmHDNFbWT+9X5BtbuyhrmVXuiJXXJ8HJvUgtHcHs4qZ6igPrYlr5K9unybLbA/lrmiHlQaQxuTKQHVYFsmKoaJ3F1vbBA7129/aUO28jMweUu23l9NrTbmpN+7WW17ZRUD+tLDN5zSU/S3uIzBzG8+xh1HctvBcwn2dnL7wdr0Nn2m0EeFvByNQCZmamMDe8CCu3m7iR3IPy0Q1sKmXcxmRtClJv68HFSgd6hgYwtbKA+e1XCCucxPjKLk630wSin5N2eCsPKOEZAyhunMb65vfZwta2VlA2kILo+ht43nATz+oY3tLZIcOKGoa3RPQTGZlaRXyh/HK3V9nvyYu8WnEBt8vwloiI6KP+1vBWHKPlIEPZzMoJzC29/8tAeY1fUDeOwDfdynTPsoeVrhBkKBorhg+Gt+KYX9U2I97Tq+QF8s5beT7wfcLbIeV1hrff2sIAJhozkJv8AlHPY/H8eQxiomOQlFeF+ok9LKsnk/YWBzDZkISC5Gg8i4pCzMs3SK7uQ9u8aDzqaYjo68jwNrf2ILyV36SVNM0wvCU6xn54m8Pwloh+DqPTa0gsHkZIap+y35M/mazrnGd4S0RE9AkyvC34m8NbeX2SXTX1wfC2pHEK8mFjUWJaGcJqB6MfC29lf/cRGaquGZRuE8R/5cPL3jZNiTKcXn2WVreQUz2OkJReJVjWLqP8t1yGEeounM5mt7Bf5uyFt0R0pswvbyp93sr+d+QBRQ4Mb4mOJ8Pb6nb1T4bEiQPDWyL60Y3PriNF7Ofk/k5esMkLKYa3REREnybD29yaif1r7W8V3r5tnhbHaVWwKo/XWVWTx4a32kGvprsE7eFj3SbUdS0o5wByGhmiynmEpPSgpHHydMPblS1kV8kHsPUcG96Gpw8odwBXv5theEtEP4+5pQ2klY0oO0e5A2Z4S/RhOzt74mRmGqGpvcqJg/wWneEtEf3IGN4SERF9mcWVLWRWju5fa8sHHp92eCuv24saJpQgVXmwqLg++ZbhrRyvmVZ+XnnLzKl3myC7mggT11of6jYhKmtQORf5keJNhrdE9FHzS5vIqBhVfpYgd77ypw+F9ZPf7YFlDG/pLJPhbWWbfJpr3/7JEcNbIvqR7Ye3Yn8n93sR6f3K3S58YBkREdHHyfBW3kUqr7W/ZXhb3Dip3Fzyd4e3kdnDyrSnHd4WNswoy+pD4e3znGE0dC8yvCWin4f2A8vkzj44pQcFteMMb4mOoenzVjlxESc97DaBiH502uGt/ElmmLg4rGqbZnhLRET0Cd/jgWXfutuEQ+Gtetq/+87bZ7zzloh+NtrhrdyJh4kLs6KGKXabQHQMhrdE9LPR7jZBfskr+/yWDwlhtwlEREQfx/D287HPW4a3RHQMGd7m1mrCW3FAETty9nlLdDxNeBudw/CWiH4OMrxNLZ9Q9nfKxZ7Y/7HPWyIiok87Gt6GpvYhr3YCK+un9yvXo+FtaGo/0svHMLu4qZ7igJy2pGkKYWl9SviqCUU1w+eGt/LGr9Lm6dMNb1e3kFM9rnQ1cVx4q3podJ/yRTLDWyL6acjwNrt6Qux45d00P094Kw9GsmuItY0dZdgUBzJeh9KnyPC2un1OnKwcfLPN8JaIfmQyvE0uHVOfJwwqF1IMb4notMh4Qp6Hy/Nxef2xvrmrBEGMLehHoAlvIzJU19nybtKc6jEsr71/V+yX2g9vZfCqfEYvUkqHMbPw/vWJ3MY0DzeT02oHo5pA9lPhrZxGvk++X86npHFSlOH0sgPZbUJB/bQSeH+o2wT5er0oz4+0n2B4S0QfJR9Yll4+imB1J+pyZ/ijh7cygOsYXERO1agy5NVMKDv/xZXv088vnR/ygWUVrdPKt9V8YBkR/QxGp9eQUDS0f54QnT3M8JaITo0MfVp65pBbM47C+inlJ+XNvUtYPcWflRN9L0fvvA1L6xd/T377O28rPnzn7dumacg+7E/jzls5n7JTvvP2JOEtH1hGRD+duaUNpJePKN8Cyn7sfoY+b7d35EFrCo8TOvEovhMP47vEhekIJmYZwNHHHYS3veJkheEtEf34RqdXGd4K8oJ3XJwnDE6uYXBiFf1jK+LCeIN3BxJ9pdX1beVOxMeJ3Xia0ocnb3rFudWYuEZ5P3giOm/OYp+35a3yV4TyoV9fH95qpv07w1u5DGVuUdsxx/CWiH4e2t0myDsJg1N6UFA7rnQp8D38PeHtHirbZpXwLTStX5wkdiO+YFBclK2ppyA6HrtNIKKfzX63CWk/d7cJk/Ob4nxpEnH5I2IQF5A5A6jrmFGOCz8TeSkpv8iU51Lyv9r/5nUmfQnZXYIMs0LFPkZejwQmdiO1dFi5wYToLJDHO7mf0wxyv3/S3R0fWPb5Phbe8oFlRPTTOvzAskFx4tSHovrJH/zOW1UA9yxbddCRAW7y21FMzq2rpyA6njxZO/rAsrSyCYa3RPTD4gPLVEamVvEibwAPE7oRmNQnhl7lp6I/W3i7sLKF+s4Z5YE3VeJcqrp9XvkJbo24iJ5Z5LGQPp8Mb2WXbTLYkoN8oFNm5Tjml3nnLX1/MrTsG11CqdjnlbfMKHetNvcuYnH1ZDc6LYp9ZlbVmPLwLXkMjRBt/LTDW3ndXtw4Kbad3v1u3T4U3mpPGyXK8yV93h4Kb8X19GmHtx97YJkclDtvM/p55y0R/VxkeJtTowlvf44Hlh2Et6oATt5NlFI6xvCWPkkT3mrajib4l+EGnZxcjvNi3yNDbzmMTa8pd9j8bCEI0Xkg928pZeNKeCsvCuVPFeUTnn+28Fb2/RtfOIinyaoLcHkcqBXHg59tvzU2s4ZXBQN48qZHuYCPyhpG4JtexOb0o398WT0V0clpwlt5DSKvReQ1SU7NlHKNQvS9yX18efMUgpN6EJzShyAxyO72RmdOdu4vw9vMylF1F4XfLrzVPITsJOHt1z6wTDu8DRefd9p93i6JZZZdNaYss+PCW7mfkH3e8oFlRPRTYXg7qPTj96Z4CBMMb+kTjoa3su0kFA0qfULSyckTVtl1yZuScbx5O4ZX+YPixG9S6feOiM6W/fBWnCfIB5OEpfaiqu3nu+P0uO4jfsbwVi6HxOIRPE3uV84b5UX805R+vCoYVvoCJvpcDG/pLJNfVFaJc1a57w9J7cfjN914mT+AkROe+8tuE/JqJyG7BFGutUX7/hbdJpQ2i21I+YL1090maKb90m4T5DQyUJWfJUPgksZJMd/Tq8/KmqqrCbnMPvTAMvk6w1si+qnML20io2JU/VMOGUgN/QTh7a44IMmnbPYpB66Q1D4kvx0RBzj+PIs+7mh4K9vOm5Jh5U6k0yTnV985q/w0Wf40q7F7ATXtM+gZWcKmOOk67+TPblPLRvEovgdByX14lNCDzMoxpY8rIjpbtMNbecyMSO9X+pn7+ULLjUPdR8juc37G8HZybkPpLkguB3nn03NxIS3vJEt6O47hqbP97AD5PIfOQdXxtEEcVxu7FzE4saZ8qU/fj/zitrBuQpxTyZ98DzK8/YTp+XXRdueUn4zLc8SmHtmmZ9Eh2vb3embJj0yGt3JfHy32d5pz/8Tik5/7y/C24Dv0eZtdNfXB8PZr+7zVDm/D0vqULiVOM7yVn1vUOKMss+P6vJXLMEJcx8t2zz5vieinIX+qnFY2cvBTDrEzLG6c/uHD2/KWKYSmqn5aIr/pTy4dR9/YihIqyZ9zyyBXPkVahtuneTCi8+1oeCtPjr7FA8sauubESUmvOCHqFycqI+IkaRBPk3qQWzOufBt93smfkMkvjWSdNBdqhfWneyJLRCoyW5Tbljy2yWF2cVPpT+6k3R5od5ugXOyJ/d/n9HkrLxQXV7b3j62yH8vzeFyV4a32cpBDTfvcTxneyuOedngr745KLB7F0OTZvvNWc86rOvYMiDoMoKjh+53zkooMb+XDkuVDk5X1Is4JGN5+WMfAIqKz+pUQUZ4jyn3y06RepJSOKNcudLo04a32ub88FshjwkkcfWCZ3O8U1E990/BW3iWcUTn+zcJb7W4TNNN+SbcJ8oszuXw05yfKOYIYxmbWlX2AvEbnA8uIiNTkRVRW1bgSEskTJnniJE+gvtc3t39XtwlV72aV+sqDqLz4eFkwivSKCeVAIZ8mnV4+isTCQWSUj2CAfbiR2t8V3so7beXPk4NTVD9LlRfGQUl9ys+uVtbO/0WmPFHLrZlQ9jvKXQhikBfQDG+JTt/65q7y08L0yklkiONcUol8uIi4cDzhF0FfG94OTKyJfdeU8vkppaPIqpQh34p67PmxH97KL5zEPlk+7KWy9efrPuJQeKu+mA5J6cPLvAEMTpzt9SpDgbTyceWBc7LvyseJ3citHuPdit+Z7DahuEH+RFqeE6i+0GV4+2Edg0uIzh5UfrmkhIHieka26dSyMSX8otN1WuFtRIaqe0J5w1SO2O8sr51e+94PZGWYqnyGDPOHMbPwfhnPUng7vbCJkuZZpIlzk8zKCeXLNXlzh/x3fNGYcrfz0fLJQd74EZU5oJyL/EjxJsNbIvooeWKUW6vq81buCOVPluRPl3708LaybUYJx+SBS36DJwNceUCVy0EGZbIv04BXncq3em39i+p30s9uR6vtaO4O+RbhbWvfkjg5Uf0cSZ6kqE4YZZcms1j9AQLO435CxvD242R3GfKLpJbeebQPLKF9cBkj0+vY4s996ROWxfYmuyV5lCi7KenHw/hucYE0qvzS5CTkg7rkT0TlXV5ynxSdPfxZ4W1z74I4lvbhyRsZlvUqP3XsGPz0cXVheVP5GXBr3wI6h1fQMSTb/4LSfczqdzhH0Q5v5f5f1qlKHA9+tvBWhvmyuyDZHvbDW/Fv2Xf5WQ9v5TlvTs30mTnnJZXj+7ydZnj7Ad0jK3hdoPrpuNz+ZBcu8ktwGXjLuxfpdMl9vNzXyy6DNOf+XxPeyq4K5S/pTrOrsKPhrfxCLbVM3on9fpgvf2lQ0jilHMOixLTyOlgTisrhs8NbcU7wpeGt/LVGbN6Qcn4SktaPp8nyoXCq7lPktXmsVrm0B7mfkOMbuhdPHN7KILtNnE8098yhuXsOHQMLyk1sZwnDW/qpyPNneYeJvJtEM8hvtVbWt5WfytP7VCeyqvBWCVHETvx793lbPpiM5w3XEdPoi+h6HxT2vvim3SZoDlryICC/4ZMnQfInGqFpYlzuEDrFBSORJMNb2V+yvONK3nklt5tvF96q+taS/5UnSpqfd/4o4e3Rn5AVnvJPyH408mfuOVVjysOi5P5JnjAz8KaTWBZtJ7tqFEFJ3QgT21xY2qByJ6zcDk9iZGoV8YWqBzR+SXjb0jsnjrW9ysWk/HI0Ln8EPSOfDvl6R5fFtAPiPX2IKxjFC3GsDkvtQ8rbYUzN//0PGN0Pb7XuQP4Z+7yV/TzKB3XK9iDPm+QxSu7L35SMnfk+b1XnvFpfHH7nc15SORreyv2E/BUcw9vjyfD21ZHwVi6zrKqJMx/eyv3lmtje5LmLvD6X1+pn/VkOsszyVxby/EvevCH3H18S3u7vd8R/v3Wft2HiOCUfWLaw8v5xXgayxY0T4pis6jLxa8Nbud2Wt8x8UXg7PLmiPPwtKKlHma88v5XtWXNs+dAgl+OzrMHPuvNWfhEcndmH4ORuBCd14UXugDgXOVvX+Axv6acid4Lyp4GyGwB5oZJdOYr0smHk144rFx/0vrMZ3ibheaMPYpquIbrBC4W9sVjcmFFP8fU0d96quk1QnfgcN8ifdD/P7kf7AO+8JRXl23d1lxvy5OtbdZugHd7KkyrZ5638mVXeD9Ln7dG7EGTd5E9XT/MnZD8aGd5mVIzjifJz3348SuhWuneRrxN9jNxn5NdNKsc01YXjkPh7+sThrQzr3pSMIFR5/+d3m/BOHEOf5/z/2fvP50aSpN0X/Ef3+5rtsV2z/bDX7Ipz7jmvnp7pme7q7tIsrVnUWqui1lprLavIkq0m1n8eCCKRTAAJQRKsQsx4A0WkiPTwcPGkh4ctNYDefNWyaRY3k4O3BFWch8yjJ9C314sXTXHbhtnLss4N0/LgrW07h59NaYeVBwJssm/z4G2+ZdIceMuYMLfwCbBv1CjOt7PtDHgruohl8iw5z/WatwfHv5nuySPTMLAnc3FHX0rPrR+bXNai2Lo+8f0fqO9PrezcB2/pY30fL2nP3oPn6Rxn4+5l81D64419oTDgLccQn3AvVjC0j+xKH1J/no39T6ZIbPrdCrEnvn7EI+6rCTQp1rxlFRDZ078UL2imL6VH5tfz4G2+5dulNZYGlL3ZNNcK58yNknnNMrlWOKsb/4RZovctNpYLsJzyri6HxGliafblObIff/1kWmfbzJ32e+Zux31zu+2uqZ2oM+8+vYsckXnLg7f5lm4jSPfXvGXX7WyDt+we/IR7VK+Z501bmul2t3zZNH1FNW/9S8gAprO5hOxra/AGwI2lkeosC8/q+/I8y7fkjQCRQJGAERtPANk0eBAavD1T87Y+NfCWEh/PmyzQwL0LW7dCgbcr2x/N69ZNPQebDFCIzqju2TUH7y5+qSMbqCiILUGm8uEbBW+DNixjjEo7tnMevLU+7/apz4v9yYO3l9/OgLdi36h7SY3ifDvb5tZOzPMGW+YN3ajgrfCsUgHvi+cZLwgp6wQQtrT1Ub5/ipsBvLrDMvlV80vJorlRuqibB/YCwEV+z8WGrfPXvK3o2kkJvMVfO9U7oi/PA7xtH7WlEOgj4CqbcU8sn+iG3Isb9pMa9ID/vMTieZAdb+wLpQreshqxI03wdlPsamnH1qk98fcliLiv+hNVSymBt5RB1BfJgPAyDq/btlRec6nlwdt8+6YabxvL3qybGyUL5oFMatLpb4uTzdL3uRxLi8+V5nbe5S03Chhl2D5yeTvvfvj8m6kZnDX/KHljfih9Y/5e3GFKuifM0fvsBQTxyib4CV68aFo3c+u5XcMt3y6uBYG35W+2sg7eDs8dmvtVC+auOGHI4qNalg4vm9bhvXzZhDiNsfnt93/qsi2W4PEZFly6Cs2Bt16eUTc4m85/vn2d7Qx4K7KTStkEP3jLSoBMwNuXzRtpg7f0gc1FLwO83dyPLR+RB29jwdvits2cB2/xeau6oj4v8yEP3l5+y5dNSK2RkERyCWCg042XWTaBpe8lbWvmUc2Ked64rqsrxpeCE1+oi/28YdncLF3UPpP5OTT/NvJr/AaGBZDo/Dvv9/P29YLA2zLx/cOCt8cfJLbt2YzG2vLM2QZv0WGtw9FSCOyb8SwyFi+a1syz+mWxveumqG3LFIpdpXyRi3f9FAa8zVbZhHTAWwg9QT9YcR0W3mTPiIfVlG+idjEvkjfz4G2+5dtlNt42VvNGPbKUC1AOw/CsfsXMruWzJ4OaN/MWIJOlD82XuHkD4G1V77L566sh87fCIfPdy0FT1LFgjt5nDxyLZt7a7JkgowCh2DF6efA231xz4C31mJAdgvhicVhZVpzNNji3Y25WjJqfSkbNnepJ+T5ufi4bM/WDa+bDV1BaANAo2xuWsXlXz+Rb0zF2aFqGdvUFze7RxdfFPK9mwduDWJ4NZdf5z7evs52CtyI3Tm/V9W5pQBmmnYK3InO6ZFQ36toPDVoC3hIocn/8s6fik82tn0R+jd8Ab4taJaiT+2KTn4jeZWlwmda8ze4LszAtn3lrG+AtK0402I74S9QzvgobluUzb3Oz5TcsS62dybwV3ag869u9FPB2ZfuDeSb9YUNKsmmpXxovm5YXPK9b10/1KCDjyELy1ZXYq4GZA9MyKP7dxKGWXrgoX8+Bt6yCcza0qDW873/RmbcuKxYshDmF3WVTyYJKW7oICsq4dZQqeJvJhmWAt2Vpgrccn8qGZdS8fVJnM28ZC1vzNrkvcpEtD97m2zfVAG9xylBOTgFooFC3nAdv4zRvzVuCstvlC6Z5YPtSwdvq/gXzfVGv+Xtxr/nb6x5T3Dljjt5n1zD3T9u6pdZxOGsUIIwbGUJ58DbfXCNIp+btgxrrACl4m4IDF7YNzG2Zn8v7zd+KesxPZf3mh1KZC0XdprJv3rz/dPWXEeLINvTvqH4+BSIzdGRx/pnTt8qXzfWSBfOoZsnMhwCIrkp7rzzbjeFZSx68zbcQ7Qx4W7ZganvSA2+pkVdQuXgh4O3yFnUdbUYZNtmBt6Xt62bvEl7M5Gve2kbN27KOTR3Lqwbe5mve5mYDvGVlERlxzC0L3u7lwds4LWjDMnhGtvKlZN7ufTIlAHDSB8aQWqQDM4eB4C0v2vVY0aPMP+L1MODtjuj8opZV80sRqyYteKi+Xu3SuQNwZ8BbsUOAt2E3zmQzdfy1U70jn+cB3rqat48iwGq6lDJ4Gzk2HfCWmrfUsVd7kgJ4Cw8fSiw2MHMUGrydWjnRjU/VF6kgaz0P3uZbvl1qo2xChZYAsLtxM7lx+l82rYuhy5dNCGpe8BaDwtuotksum5Bt8Bath+6zZHfZ7AxZNiEP3uabt/3xxz/FQdkX2WHHWUoZrGjZBMCNbDbA218ceCufDrytygC8RfbdHIiS/OcSWtASskzB2+HZQ1Mgc/pW+aJhQ68Xjeta3+traSfCs1r/srs8eJtvIdopeBux8+itTMsmEDClUzZBfTKxq2F2eKZG37MGmzGETSaw4+V8Zde22b+Esgl58NY2XlYWtdqXly7YZlwpm7C2m9ubA19l8NZvu78mqfv4+XdNHCGBRLP7ZXzy4G38lg3wNkaW+JJBOwVvI4AsMfhwnFII6YK3rLagVMGtMvsC+6Hcg5f1F+Hr+csmYIfoC6sx/HyM/tv9DZ83tlQY45YHb22j5Mar5og98fUjHhG3awyW4oZlp+Ct8B+b9aolXAmni2x58DbfvqlG5m1V95Y6+g68RVEWEijk2OTMlYZj1DAQBW8v25E9D/CW5TT90/umc2zX9E0fatBZ2bVlHlQviwGyu/n7DQPEhmVkCOU3LMs31wBvKblB9pkLMM5jwzIL3g7oPPhZPn8s7ZPvPaaqbyEt8Pb9p9/M+OKROFcHWh9qaP6dPsfQ7KE5eJfdvodpgLd1fduqqx0QmSl4O7YgjnXtsjhktpYVdb1Ydv21tJOPv+myOy/P8uBtvoVpfvAWvZXqhmVsznIKWtansWFZ86beX32ykBuWLW2SsWuXfGKTCfLpQ1X35WxYdgreyjOo/q+ifMTBNwfeIg8l7euqixiTq7RhmRe8RR4pFdZyiaXCwjZeVowuHGvZpp5J8WOnDzQD+mtpgLcsgafOv9MTefA2fgO8JbaFV+hGYl6y36tCbli2JbpscPadyhN+4ejCkfhl6etU5n3pG/tiizgyUSmEU/BWx3lFY7FB8UWTaVHmAJtVknXrXhpxDUrrrOycr693Ct6K7QOsBLykHjtluobFnx4SewiICPGdv2Ej+6b2daVnz9SRbh72qG7dPBT+sOFsQ5Y36b1o8JZjiJ+5H/O2Y3QvrQ3LNvaobR+xJwF9CSLui+xT/hD+pgLespfNqS+S37As3/LtchtvG3nryITkLSQTnO+8ncyDt8GN+l+1vZSasG8yoa8NvJ1eYTn1ovmlaFaDLYwOjoXfGPgJnrAhQB68zTfXCNL9G5axcUuug7e8wKA2741SlpitiX5cNzfLFlW+yW676AZo5M9CyBS8ZUddNmdwThmO9dcE3vo3LOM58+BtvoVp7ATeNLh7aueRIWQpLHhLdhFZRvcq7Q7Wj+s3JEB9Fxq8JWB62iD3rbIvvKglfxU3LPOCtzwLKzB6JsKXj/haWrwNy0rat64YeHv5pcLCtpnV9zqHeJFxq3zJPKxZMlPLybMVr0oLrnmbB2/jtbn19+ZFo9Wp6EbAW1adsvqUVajeRjzHS/r9t1/M4clvZk90JyssbQLCivqFhS2ruiFjuo2M+6K2DbEx7OKfOJvWC94mK7HgbYC3JN54SyNyDfX1QoC3Xj4cHP9qjoQXlDMI07B1/dNHIpsragNdnAjWQF/YIJ3ngPjO31ihQmbofYk7LSbBBmIb+jsrqOr7tjSxIlsN8LZjTHxE4am3j+lQquAtm6S9Gd0N7RN4WyYbliH3qWxYNrl8bJ7WW/vtZCcP3uZbvl1iy4O3qTd23q3UUhO5sfPuuYC3qydiaFZ1Z1OcFZ4TA/HMZwj8hHJ/Ls7R7Fq+5Ea+2XZVwVuWm5V2bMocIKvFOmU3y5ZkDqxdSmmBPHibesuDt/mWbnuvWdtbaucJrNEBqYC3BPVFLWu6rNEGTOspZd5OLL1VsAnwGLm98uCt9MH6S6sa0OfB26sJ3iLLl10qLGybXHon/LabQbFU/LH4tPi2X0vLg7eptdnVY3357l2VwDLwmt6dM2UTVrbem6quDVPcviG/75rqnh3x/VYUcAM8xRcEeOUlXbqNWtcvm7imXRlEf5KCt6I/7smxgJnxSix4G0kIpe0WpKb+ucZpIidhwduV7Sgf0OPgBWEzdtHxvKgrqLBxJKAlz0gyhAKd8hz83cWY/r/xb47HRwVwJL5sHtrLqv+GDmsd3tFx5d700cWzqVIY8Jbf3bHo0a7xA/P7H6mXTbhI8HZ8UXyR6qgvkgdv8y3fLrlhsNhpE2XuFACGjR0ww2yO8S22t2zy1s0OmMsSXFmD0ioG5WsCb+c3PpqXEiyi6P3KPxHBC2Rn5itykPMts+bAW14O4RyxzIflo+exYVk2wdvLXG4W1Bx4S38I1tg4oGlgRwHKdJsFbzfkejY76UXjqi67/lqaA295PmQPnrHpWzaX3eXb19mQEZZoslQzHfB2fY+atbPmWvGYuVk+Ze5UTZue6fBZNpPL7yTIoj5d6uAtOgpdhc4iYAccKH+zoS+kLroB3lZ4ykdgB77FmreAt5QL0mCbcRHChyxsXrsiG5Z5XoLJOF5mwkLYhh/6pD4yh6TPzKFc24+BjM6plfdmfOnEjMy/1cxgVveFaQ68ZUycb1XTs6UxSr6dbbNr4u9E5MHqRuvTEQP7wdup5WPN/vyleFGPgVhu/qhmWXUY/860/BfzvrCFTaDshnP0JxF4G7bEgrdpzduODbUBDrxVX69JfL2t5L4eqyjvVy0rH34pWRTeLZnxxXDZ6+h4SuSwepPnCwuMBh0H4Kgv37Nc8xYd1jayK2OwqKUZLgq85WUuq/lqe3fN2OKxmRQdMLrwVr6/DbWxKOBtWYrgrfr6ETlOpWzCxJL4IrV2vxLmDnFCmPr7F9ny4G2+fVMNg1Xbu6OT0ikAraFStyyGLr/0Pai9o2xC35a5UymGTN/qz5rG/s1LW0J2HuAtmbPPIzVuosp/wzzzUfQ3S4Ajj2uX8mUT8u204cD1TR+JY2ODdzLR2Lglk+VmQe08wFs2+Ul3uVm2mx+8JSOwIcMlZF7wFr3/rP5ySkKcV/ODt/Csrld49jGfmZRviRsB4tmat+HB27W9Y/O4adz8Vezx30UnoY86JtZDg5beDcu4d1jwdnkLQGBDfTp0FgE7WVdkX5GFddGNWq+Uj0CPMgcJYL9F8BaQh4061Z5E/CUAlZeNK5rdlssN8JaMO2TqKoG3ALUvIjVOoVzcTHds8Z15KnMUvmKDycRc3g7XRz94i30jS5LVgfl2tqWyYdmcHMvG3SSk4P85sjqVv2e+gsy/YRnXjQfIcmxx+6bqj2THeht+LKsuvCCf+noN4uttJvf15sXmMG+Y+5ohXL1kJhaTZ/zSeFHpNiwD2OTe6dJ5gbeXtWGZl8gsxg8no/tRDeB4cv5u7ovsROTBjWsy4h7Ic9oblomeIcZ/KnHCQo7FCXnwNt++qUadH+r94NyjHJngKGnqAs3n2JuVXGlHJ59Nadei+aFk2FwrHTY/FA+a2v5l8/HL5QAC51PzVgLPumVR8vYNtaXk4C2GIV82Id+8jQ3Luif29c028sFb/7KOTQ3qs9nOo+atLjdjN9dIxkIugLf0gWCNudk8uCvzP9PMW/uSBr3/qnldwZ+vpTnw1suzpgHhWT7zNt+StOyAt2Pmu9fd5nuxyT+U9Jj2ibVzB28XN99rYE6Ajs4isCOzq6JzS+sWXnQjyHzdYl/afcvg7fbBJ31pae2J9ZcIvItaN7T2ZS43wEBAwVwpFRa2XQXwdmDmQPlKeaYbQvjPqYK3gHmMCb4VyThhM3e/tZYKeOs/1kvM34sGb9ERYUsseFsQeHvq64WQM8onYnvUDsl51JCeXgkH3F0V8LZrguSStUsBb3kuxhNg9KaMLeUiwmQ2r+99lDGM2BPP9ZIRPHxYsyLjcmTCwpun4K2ci+y8FNkJ44tcZMuDt/n2TTV22Kzs2lSD4MBbjBk7cuZr3ga3w5NPprBj2nxX2GW+L+o2fyvqMTX9C18VeOtdbuY2KntYt2Tu1c6ZezXQrBihBXF+7PIdr2HIxaVp+XZ5DfC2Z/JAZMk6JuiXTJebBbXzqHlb1mGzo7zLzV42SXB1STVvm8+h5q3LsOe6RW1bX2HN24NYnuVr3uZbiOYHb8k4qe/buZTMWwImQJ0wL9QBb583SpDvAW8J3Ku6dy+l5i3lcYpabemGbxq8PbQbYFp7Yv0l9FJpx7aCOLncWIZf3U2cYAH4qwjeModysaTX8NyRZjMCjCEPxSIPa7vh5CG45u1+vuZtnAYgS2yLPDD/MgFveSFW2r6RURKCF7yl/img2pDIQ1ADvAWsSw+83Y0Bb3nmsOW/wAEKI2V44MXz5k0zEzI55xS8FT5nA7zFBjcO7Ihtzt7Ld8Db9tE9jU8y7WM64K2XmMfPGzdDgeMbex+15Ibak4BrxSP0BHIwPH+cEnj7Al9EztWyCRID4WfkUsuDt/n2TTUtmyCGC8WMIWNy8z2/YVn8Bnj7+s2MBGXd5vviHgWLagcWxQhcTjbXeZZNwKF8JsbkCTv2Vk8pKGap39ysGFVAl9+dYcC452J2Q75dXiNIp+atOjbinOBEXoUNy6zTG91gBvlOZblZthugUeOAZ+mqzLWMwdulY3kuey30vmYVf2XgbeOAOOYenuU3LMu3MO0UvBW5QW+RHVfbs2mOP4QDRrIB3rqACb1DKau5EKWsmL+FrRs6n9FZ6C4L3l7ehmWUTaAP3zJ4S83b8k7LB8aEgJsxujobltk4QfWojONVAW/xR+lvrpb0ot4lL4fpI/wtFnlIBbxl4ziAvyh4m9+wLF4DkKUUAn4AujET8DYb5b9OwVu5B0vm71Uuim48NEGakZq3lE1AfyAr9CEseJtJ+S9wAOYQ58ALXiimAt6yOSUl0zIBRlnuzwZt2GA2Ec2kVJi/ocMuY8OyIGJcyXANA95S89YB/25cwxB6Al6msmEZ4C2blTs9StmE+RzbEykP3ubbN9UwWG7Dsjx4G65FwVsJyop7FSyqG1wyv/95OY7seZdN4E0gAM/t6glzrazXXCuFesz18uE8eJtvSZsDb9EvVw+8jc1Y0Mzb5svJvAU0qu3dOl1+DKiTKXg7Oi+ONTvaS+DA3P3awNuTj79pjVsvz/Lgbb6FaafgrcwLAh7mPpvd5XrmLfM3dsOyywdvKzwbln3L4O3phmUyJg68LW3P/czbq7ph2VXIvAW8tXXnUwdvP35mNc6OuaO7+dvz8+Bt/Da7emye1tvSXae6UXiWduZtx8Vl3vo3LKMPYcBbt4KM0ojplP9i7xvHM+7LC8Ww4C06vmdC9EZlahuWBRGZt1r2KsNSYf5G5m3HqPRRfODcyLwND96mu2EZG8ilUvOWGrxs1EecwBiw+jCfeZtv+XaJDYOF4UKZO/A2lUDhW2xe8PYfJX1KRR2zZm7tnVkXpwtiF9GlzROztf9RjMP5OrgXBd7eqZ40P5X3m5/KoD5zo2LkDHirmbriIOdr3uabazhwAzPvRL9siHNDnb9VdTqyXfN2eGH7HMDb2FphqTi92W4K3vZsntYdzCp4i2Punu1rAm+VZ1sxPMuDt/kWpvnBW+b+xW5YBvC0JfcmqFuXubktfkVyUIf5yzymv+gsBzRUdG5eSs1bwNvyzgjoIH2idE7f1OE3C97er8aWiM8kfhO2sFjGaksC8VxuFrx1JXtslmDr8F6+5m0WGuAt8xTghtirsGVd5nk4G6zg7cC2uV2+oPOK8cmDt/GbgrcS12QDvEWfXWTNW8Dbs0Bv8o2t7N4NseAtcqZJCCFq3mYDvGWDLOQzU/AWO9w6cpBV/+2ya956iXF9Ur9qJpeTrw4AvC1NA7zV8iwpblhmwdvYOGFpK7fihDx4m2/fVPOCt04BpLJE71tsXvD2Wmm/uVbWb25XjZnnDUumSJQaG1C8aFwxD6oWTE23BEzvzjdguqiyCYnAW7d5Wa4uTUu3of+p2fq7EJ84I3mTkFqDZ1o2oQ4HdcXcKlsQ478Sd7kZS60cryH+7ec5/9bfPcf1z55H5m3ugLfnUTZhPF82Id/yLbBdPnj73jzDBisos2JetWzoC/VTvSekujFyvGtnwds1DdzZfJFA/qLbKXgr/cGfYONKAvqwfPhaGuAtm8ahix6LzsWnYkXAi4ZlCYQj4+rGNmBcL7N5wVtAGMBCQMNPXy6nVFjYdpXAW3QMsRexw7LIQ5iWL5uQWptff69lE5xuzKRswqWBt9KfZCUWvC2obEIq5b+wOZddNgECvOX+2ORsg7ed44cyf1YvF7xt3DB3qbtbs6RgabKWDngLoScomzA4+zZ0LAuY/MwXJ+TB23zLt0tsQRuW8YbtecOqOpT5drb5wVsAzevlo+aWOLQFokgxkrckWLpWOGcKW9fNjgQv59nOe8OydDJvc21pWrpt5/CTBJp7pm14x3SM7qnB23t78UtPr3L7/Y8/TdfktrlZMSHzZNz8UDxinjfPiDN6Vr/g5OBQvhnbM13iAHVPHpnxpZMzgMnh8RczMH1g3ozuKzA8MPvOlHUtKWj7Q0lfVsDboA3LcFzCbvSQ7QYP8huWpdbyG5blW7oN2Wno35b5v6iB9f3qtQsFb8eXD8292mnzS9m46k6+1/Vvmd6pI9M1vq/2aFLmr1+WgzYsI/O2/E2uZN4uf5OZt1uHH82rtgXzU+mYuV01Kf7UlLleNmYKxK9q6N/U1Sm9U291XAnecwkY9WfeAjK0Du3mfOatW0HmsgZzPfOWfpJ5G9a/yG9YlloDkM3WhmXos0w33mWFZthNyIIzb4NLLHhb3PJfITfezYUNy8gYBXDEFmOTsc3ZauiwtpFdfan4UMYgk+zgrGTe1q2ayaXk5TAufsOyaJxQKHFCHrzNt3y7xAYIUtG5oZkZDrxlcr9s2pDJ/U4BDGj74JM5ePclRiF9q80L3hKQAWberpoQRwDFb4FMDZgqV3SDCjIuzrP9+vsfumFarpRNoOTG11I2YXrlnblftWh+ej1rrhfPCU9WzPRXAkxfVAO8bR9fNf8o6dUN/r573W2eNI+LM3qWjwT0nWN7mp17p2LZ3BLHpLht48yy0uXt95o5cKNkUd+W43TdrrQb6iGf2QBv7XIzmx3lXW72qnk91HKzbDdAoyYPeMvcbM6w/hfg7bNG65SdPtsl1PM9r2bB22itRnjWNCA8y6Lzn29fZ3v/kf0AbMkNwJGLBm9HFnfM9coB8zfRYT+V9ZqfKwZMQfWcBvl3RSddL1kwFV3bGpx7G+AtutEL3hK4X2bNWwfeanaT+JnfYs3bjYMT81jsHvbvmvhP1pfqNb9UDMq4zotvsWEeiIxdL543leKTv3ufOy+JY8HbNZ0PV6Lm7ZrwXHxU5gJ9znXwFv6mumGZF7zFvtX27pi3OSQ7udT8gGwm4C1JOmUdmxmV/wK8fdm0kjJ4y3gnOtbbMl1BBnj7qsWu5CC+IxYMGwOdgrei87MB3mKLG/u3s1qKEB2WaxuWzYWIn9f3Pirwr/FJwLXiEfIM8J9K5q2uxPXECS8lTljMsT2R8uBtvn1TDYOFsdelXBGAAgVPQI8TUdm1o0tDXjWvmQYJZAB7v/WWDLxF+cNDlGpJ25rZyXJtT387r7IJzxrFsRG54JnClk3AefyayibAh8d1qwoi3pBg+V7VoplYSr6kJd+iLVXwtmfyUDMDAG9/KZk3r8S53fCVWKAmHMuIb5UvS8BrwYwbZeMWvBUZzQZ4m+lys2w3B94CIuHk4ciikzPZedeCtxKgSOCnz1Yvz7bx9byccOAtz4djDs/YwAxgLt/yLVEjo7V5aE9tIMAIweulgrei0+5Wz2qASBB1q2w5ELzl5Uuh6EZ8OufP5cHby2/JwNtHgLciZ/gaNeKTv/uQOzrqqoK33vJfzJmvFbxlTJx9q+raMEcn+TgtqGUTvCW+K2pdjVv+K0xb2/0o403ta5FPGT+um6vgLXygLB7L+sNkhtKyBd5CJJcxj7HJ2S6b8GbsQJ5v5XLLJggxroC3M2E2LNv/ZEoisuPGNRnh68NDahBT89aELM5D5i39wo9GBp5KnLCQY3FCHrzNt2+qYbDqIzVvHXj7LDLRUTIofDJIfypa0OU82d4h/iq2sOAtYEhZx0bW68xtHXwSg3ggynffDM4ciqHYNc+ap8wP0heWjF9G2QQveEtx+6+lbII6cDguBO8aDK+a6dV8LehUmgVv11Q2ebnAvHnSPBEXvKUMArqIYIQ5VNK+rjLvbRt7n03Zmx05Bl21aR6zpKoqu5m31uk9u9zsRdPllJTxg7c4UU0DOwpQptu84K0+W6M8W47tIptJ84O38KyhPzOe5du30QgQW0cOJVgl64c5sm6aBw8uFLy9UTmoL2Wxt4B892vn1NY+qSeYXlOQzw/IUvaE0i74dOgsdBc6DF2WTfCWp2DpJj7I4NxbMzT/Tuv0+vmD7i5us/7QVQJv3bOxKRAA24g8X//0gb64S2cFGuAtdg95cDaKcb1eMSS+9oL6UYwVuqpRdNZxSDm7iPb25FdT3b2ly5YZQ8DCXANvycabWmaMDs3owrGOWevwgdboROYAn/Dlcg28HdFNQ5fVv8wUvGWO1fRs6Xjl29k2uyb+TiSuOdWNwvN0wNt4vmkqjZq3pW8iJWVk/J6Kbo8HyAL0skyeEjiMNX0IA97a8l8bdnl9JMbnmcOW//KCt5qcU7ci8yxcDISO7508kOezuh9f08/LsMTzPq5bNxVdO1ombXjuyAzIXIcHlCZM15oA3ubKhmX8Dv7SPLSvzzU0e6j6bEbs6vtPsbqWmrds/OyNT5KRgrcyjvdlPIJKbqztfJDx2jP9Uweil96e9qG+b0f9jkfCf2TgRdOarvDJpZYHb/Ptm2oYLAwXE9qBt45IxbcKE4OxopstYAi+9Ra2bAJKtbJ7R3iWXUcKpVtQsWBuls5p0fq7lXPmRvmoAqv05zLLJmDgczG7Id2GA+eK9eNck408Iw5gvoVv6YC36uSIs8ccCtoUYk0C6yJxnO+I/D8SZ/KRyCo1BLMP3l7MhmW/iqN3/OF31cfUIYf8gbEDb+mDZj/JZzZq3rqyCafP9tXVvI2WTeA58xuW5VuYhow0De2IfV00BRLsoGsaBnZkHobLiDxf8HZDbPOKrgzwZ96e3bDMLvGt7No6c2wmjacgyCuogD/UFV0xRW0bCkh4G5lpr1vs8k50+lUBbwma3bMBqjyoJdt5QfTJjoJmqbaw4C0Z0/X9uzkF3pLJSUYnmZ2M4WWCt7/+9qdmAh8eWzuJzSRLeWH9vSmMLCN+LHx0NtsR/lsulvQanjvU0lz42szZTMomcH5+w7L4bWb1WDfj1uzBiG6EZ+nWvM10wzLKgblNpxhDSgMMzwev7EulxIK3sVq2rGNN92GJKf/VEq78l7dsArxIZcMydDybU6JHyWzNBLx15JKjHlQviz6a1+sOzb3LCLzNlczbKAGUik8uPset0kWRkW1dweJt6W5YRh/BdNhP5O1JNN7Ye/tZS1LcLJkzd4Svj2qJqyzQC6/d+fmyCfmWbznQEoG3jnS3YnGIStvX8+CttMsHb9+qo3ezbEmN6V1x/G5UjJmfyvuyBt6mWjbByQr9+RrBWxwr+9Z52UythFsylG+2nQd4u7wDMDJt/lE8pLJ/s3JMguBhDYgdXSXwdnP/s75t534VbzYlUN48kwGbB29Tb3nwNt/SbSeffjPVfcvmB9Ex10qH9bOyZ8m8+xBOl5wbeBsB+dinQH0y38qes+Ct+G967NqZYzNtAzNHahdvly+bX4oXdDnlig8QsACFXd55lcDbgdnos6E77oovhM/Fst1PX7KfectLcjLLAEiruzfNcQ6VTaCGqpZXE36oHpVxvCzwdn3vs2no31XZx04SvwBY4icAfrGCxALMVtacb6r+Ww6W9BpdeCfjjv1NP/OW8WBcOD8P3sZvc+vvzYtIXINMZFI2IZ5vmkoDgNNSCHIPXhIB1g3MHAYCkbwU4+VYmBIL3sZLDl7ckYDl/Fiyhin/FWaVVSbgLWUT+qePRDat7vfzMR3iGQAg4cGNUpKY5k3vJFhd5KYpNnTYedS8/d0D3oIjpgLechzPh866UbKkGwkTI3hbuuCtO7akY1vlHh0K1fTsaKzLiw3uy1jTB+YKe4q48/n9WcNKvmxCvuXbZTbeuLAciqUYicBblD1LL/LgbTB4C3j0oIZlKY5nEfC2Zzfr4C3LGR7WWmP4vGlLgdVbVeMaCGQLvKXsASUC0gFvc3FpWrotD95m3lIFb3unDkWOrPMQz0Fe2j4y9+tHzF8Ku8w1nYNCIpvZBG/RdezQjm508xoHNuxys1Qa842327+ULCqx8+3YQmwGBuBtfd+2Ok/ZAm/HFgkcJWiUec6zfXXgrfJsJ4ZnefD2fBuA+fz6sZlYssvoZ8UW7L37Ne3MmMtqJ6IzyrvnzHeiY74v6jZ/lc/S7lnz7kM4H+i8wVsysIJ8sqUtMrRsGZRT/02Pzf7Ld0oJaFaq2EfuwQYqLO/1NjKGKrrsSzCOw8+8CuAtwIh7NvjoAu8344cS8J8jeFu+aOp6t9PK7j2vZmveel6CCU8uC7xlCTFj8tPreeUVmWC2X6u6WjAe+IL/RtZlroG3lHegz/CU5wBUSQW8bR3albluszE5Pw/exm/484UeQDZT8Laycyc0ePvrb3+Ib/XeTCy+VfCTGKl36sgUis8F6Ad4T5bj4GwweEvN22QlFv74459mffeD7suBT8k9yEotad/Sezg/lnj+eeNKKPB2bp16p2s6z+BFquCt1rwVPnN/Px8zIZ0z8Kx6yQLeaZoTdFjbiMwh8bkBKbMB3vbJuPrbyMJxaPDWEStsKI9ULnLm37R5Y/+TxCKAqdH4JBXSEggypuhQiBiAFQs8fyIe5MHbfMu4sdT0owRh7BztJZbV5EJDdEjJ1z5+9vRRvqdTM+s8GksqKjpZDrUojuNa4KRFMcRbovctNi94e620X0Ejyhbcq2THYKuYcSLhGRuKZD3zVow7y6zsMpRNUcIrWQdvcXAf1do3cKmWTXjRtJ5zS9PSbQ68xcHTZ5Pvs+tfx7NdVEsVvO2e2FdHygGKweDtW/OgYSwSCEcBWy9lCt5Sq5psNRwb73IzNgPKNsA5u2bn2+1ymXNyD+peAXx5G5lYNT2bmplFoEZtxEzB29H5I/OgmtIrNov/awNvT4RntT6e5cHb820be59McasEeyJTzh4SQLJ08Co1wNuKnnm1p+gtPsu65y4fvJWgnaCOIL6652zNWzYcJKuKAF19kQjQEHbDst9+/6eCQs5v/fTldwUFghrgLddX4EnuQRYZIIO3+Tcse1i7qtlYVwG85dnoM3wk8AZgaR/dPxfw1oHy2Lzavl2z+/ZLzDgA/lxWs+BtdNUHfGgbgQ8X3yd8MgAk/Gv0CwBcUJkEP2HfcnFVmHfDMmx/UdumWQ0J3n4UuWge2Ba/YUHjAcYnD97Gb35ANhPwFvkrf7MVGrw9/vCrbpZKCQGu8bJ5U+XYXRM9w3XjZdP6NyxD9v0lFhSIHNrRDF58VncPVle5+0A8c9gVZPimvPTAnnDfF+mAt9LXbIO3EDxjDIfFDqXrXvwutq1r4lCvlY2yCVDH6IH66x/R30Lo797p1PmgciY6gQxbP3gLSM/LUo1PAs5NRlxbdSc6NKJHg47zE7LDC4elrdyKE/Lg7RVpOJOzax9M48CuqevZMvW9m6ame0MDNZRNLowbwC3LUsn8QWnTx+quDd0hfPkSNrwJamTe1vRsa5ZGvMnrMjfyZRNsC8q8vVU5rrtw8jYUABzFiFKloP3OYfogalAj85ZlVjgVKN17VQvmRkV2a96mWjbBu2FZLmY3pNvy4G3mLb3MW/uWH0f1ssBbdF1F56bqRuYz8q0ZCw3hMhZSaQsb76PZDXEcZM287acGZ2TpqvAnU/B2/BvIvGWDMi/P8uDt+TaWd75sWtcM8ptli7q0sWt8XwO5q9SuKni7TOZts9Ul1n9LDbxdlqCsdeRAS7SQAdoxQumnYF8iJfBW9bnd6Zo6iFcHvLVJDYDOgGTN51jzlrEFiHzdtmUahf9towc2xpH4YWr57aXNIS94i21WPgyQHXzxdXkXRT5fRjZQcjFKGOL4XAZvkTP8i5dNq6FqkdI083Z4T+a6LRXB+OTB2/gtm+At8R0vKcNuWEZd5qquLXOdlVWV1s8DyHO+ZWjwVvrDeJOl6y+xAHjbLHrjRumiyJK9h7uut/9cIyx4O+/1TeW8tDJvcxi8RaVS/zUb4C18Rn8zTi3im7eJHYXw08vebJ/+HnRuEAHKImevW9Z0A01v08zbto2Y+OQiCNnJg7f5lnb79bd/mvaRPfNL8bzQnLlVOm9+LpoTxThvusQxzIVAgSzbur4d8/Nr+mX7+NPrWc0CGp4LLkp+0S0P3qbektW8deCt4xkZfNlsgLdaSFyUaB68Pd+mu9M22IwIHCGChjx4m1rLtOZt0NK0iwBvg2reprLcLJVG8f9kdcUuouYttbW+KvBWbLC/5m1rHrw910aGCIEKPNeXApVLpnfqIA/eZgG8LaieEftqA/544C3zl8Ac/lv/zYG3u6HA2/6pQ/VdqO/6c1FwHVvXhmbZKZ8XP7wASg7eAvyRkX0VwFs2huXZ0BkOvL1TsWhahrIP3t6rntNxwo/iXgT42D9WCtwqX5b4YcF0jO7FzYA+7xYL3lo+WBD7fMHbz8Lntd0P+nIToGl155NmyT0RX/uByJKLUcIQ/c7Fkl6Zgrdna97u58HbOG1O/HkHRMLzjMHbtvDgrfXf9nVOE7f5r8l8DyqF4JoXvHUlFvzgLQljb8YiWaQB93DENcKW/zpT87Z5MyXwtk/sCXPVPl9wf9IlrvlYYtNUwFs2HMV/x+dGn/B8DTJnKFnDS1EXwwfdLywxvsxJ+OUo0XjEo1jwNlbO0q15mykhB7xczIO3+ZZWozRC2/COFqsGMGJioJBRaizJyoVA4f2n30xd76a5UTIvipad+8Q4S19xAjHYudDyZRNSb2E3LIuWTQgX7IVtlE24V2WXlXO/8yqb8Lh2WefW88YtfaYwZRPo09dUNoHdadnkIrpkSJ7tCoO36EWWxVJyBh1K+ZbzXs6cKXhb3nl2adplgbc4Llo2Ics1b9MCb2WuZRu8PY+SEJfZzoC3wjM2hsuDt+fXTsFbmTcaRIq/MzD7Nl82IRPwVuzuz+WD5nbFlHlYTe11CzqkBt5uJwVv6Vnf1L5h8xZsHtlbLOMmm9rfOHZg+kCX6OpmO3K/hOBtRB6uStkEgBGe7Z48G34xNinrZRNkXH+Rcb1TMa1A8VMZK+5F0M4Yu3FGP/dOXh7PvOCtBQkvpmwCiQ/EJw9rljXbi5eLvEynbBi7oacCssBD/LerUDYhaL4FtWDwdjcP3sZp+PMkl1C3E56rbhSepVU2QcYqlbIJ+G+NA3YOMa/911QgUv6eWtmE2GNTAW8LW8P5sX7wFn8xLHiLvuJFHaUibJm/zEBRPzmexQNv+RtlETTeESLeYS+J5w3LomvXVJ9gK5+LXiBJ7ZQaUgdavYR80C/GwJGLIVIhJ2dBZRMuE7x9JXFCHrzNt7Qak7BzXBxHUQik4z9v2tSJfK9qSZzPg5xwDKlz0jy4qwAYE5k+an/FERn1bUZzWS2/YVnqLS54KwrfvbVDmcKzUuHZeWTesmEZhpR6tOexYdns6ntxkgE71sTh3dZnuls9FRe89WbePq1f0WL5X0PzZt66rOKrvGEZO5Z2Tx5q9lBT/5bpntiLuyQ2Wy0T8JYMsKDshosDb3djnCMcl/PYsAzwtlCu6xzkROAtGxjgvN8pXzSN/dsKUKbbLHgrAYoEfugrSkIsZjmr+DKbA295PitPi7rpWyY8y7fEjSCDDTYcWEemKDst58HbzDNv71bNmMe1Vh/B33Dgrcxt0aNhNyyLyaaVawDE+wFZ11LKvI3IA37mVdiwLJp5a7P0sEno3Y4xNurKbs3bgqpZjRGcH+Ul4ht41j99eTyz4O3Fb1iGLnnVvKYZ4AUiP9hGxgPgFrn28yoROf/tKmxYxpwJ0xx4y5g4+1bdvWneSlyXb2ebZt5G/HlkIpPMW/RZKhuWUQO1tmdLxwhd4gUydfxFrjPdsCwseKu+XsgVZA68hQ/MoUe1y2ZyOVwM5DJv2YCYPgX1JV3y8izehmVvhefU22dTv/aRXdM1fqBl2Hj+2xXLwkd8+hWxq7Maw9+uFpLPghqxs5qMlV2wOVVycha0Ydllgbf5DcvyLaMGeMtEtOCtnWRMZOpp9U7mxpIsP3hLH7U2UfWSbhSTCw2DxRt1XcoRxxnCSSJ1/zxKAFzFFrfmrRg1f83b8+DZqBhsspkU5GncVCOTbfB2hiL1jWLgKucUoH1Qt2Dv8Y2VTcCBo04azpKdx1cbvKVGIctWKTVz7RVAwNK5g3WZgLe6NC2grtjF1bzdiqkphaMftlZYKo1loWQFEVSEBW8pv0P9dFZ4pNu84O3tCHi7GnLJ5lVofvAWntX3Cs8+5jOTzqtt7n8yJe22VjQ8x/fJg7cXV/M2CLxlZZWWvQrhi/jr2BIgxgNvw9a8rejaEb0FEAlgsmEGZ97lPHgbrXlr+Xie4K235i338hLgLfe+TPD27ftfTW2vp3a48OEiwFs2bavwrX5Jl3LVNyWRhz0siGXZiZ65C6CLz0OdS7JwD45/1QxCf/ODt9i3qq5Nc3QSTkeFaWAgjD994eU/oBEvtslkvGrND8hmCt4G7ccQr7378Kup6babpwaBt2T4U2JoeC4YG9g+/Gy0xmmkli19yAi8Dbl3QyB4uxQevD2vmrenPKtaFN14EAjeMneo//7T6znDahIwIm/NWXQuJViIba+JLr5WLlTaK3Z3RPrMiovoqtLLICdnvEDNg7eJWx68vSKNJb8dI7s6IR/U2HR8lANA7sBM7pRNILhWZX0KMDPR1sz4Um44EBgsDBcGLD54i+OTL5vgmhe8vVbar4DmjfJRMbzzGqgqz4QuomzCeYG3EysH5nb1qPlHcb8EF8NKBI8OGPODt05WrlLZBDQE6h0db8n+3dsceMv8UH7Ls82sXd2sYt7qozNvSTB/q4z6ahtm+ZyXyWcC3rodfXFcve0iwFteupS22xdXLsvnvMDbuRA7+vrLJiCPLUN7WSubAHBM2QQ2PLLzwkvB8yPXm79sAjxjQ4982YTza+u7H01hZBdkBW/Ff/gWwdv1/VwBb1Pz384DvPVm3qLbr0LmbR68jTbAwKouyqsRb1ldemHgrchtNgCKXPVNh+cOtQwEiT02+WPdFLdvmZL2Da1/+6JxTWTuUOz/WV77yyZgw4nngsomRG15xJ5H/p6s/SH+2+DMgXnZaMsqUb4Cm5qsBEsutssEb/HfGvp3dYxcnOgltZXy9+H5t9ExUrJjtrojsUjTivjvS3osfUgXvD319UK8qPeWTWAOIZ/TIVdWnid4C9nnXDVDc5Zn/gbPKJHwS/GCzhH6EATe3vaCt2V58DYRITuUTWC1YC61PHh7RRrg7ZuxfXFKrSJDqNTJEWU8SH21HHAMNXAc2NE3FYC39BEFgoEmaM6FRtkE3tRiEFx2sHeiQigGsr2qe3bz4K20IPD2ZsWYeVANyGPfCALeAsSUnUPZBN7MUnqDt4gsSb0v9832hmVjy7tiwAbMd6+7NMBQkus7YOwUvK2PNXA4Ohj6XKsr5m9kMSxvfzJ900daOqBzdEd3c8YZ9jZ14HjrLPNWMzfqV8RxubpZxWR5sOSQcSIbsbh9W4v2n2dLB7zFqUav45hc1oZlvHQpf7Oh89iBt3x/IUFMtjcsm1+35TnIbELWwoC3jGE2at7yQoJ74mDzooJrstQMGp5/J3Pk0PROHpg1cYSvmjtkwVtW6Hh4lq95e66NjTWKWu1cYQ5/q+Dt9tF70XPjYkMvH7zl2LAbljlAlrHDL2SzlLXd4JdV/mMLA47dPPhoXrUtmJ9Lx8318glzs3LSdE/uXAnwFl8dvWGTQ+QZdcOy3TN+QpiWDnjLfa0dXBI/Zf/SNixjGX4NS74jc/qiwNudw8+mpF10icgWcublTaqUq77pyLz158m81dhBnpNYFl/gZpnMm+IFU9m9cwZcpPnBW+Z80IZlZO6OLpyob9U7eaiZijuH4fw+/Dc2y7tRsmBulC6Zn4rmxT9Z0xUWV63hzxdmCbxFJkva1s+sCovXrP8Wf8My+7cNXQkLhkH5R2hIvuOH4ZfhI7rNv+hDuuAtz5zKhmUxJb1S3LBMwVvh83mBt8TaIwvHgb4pL5KxX5SFfOLTrVAUvJ1QnWxXlvaJjRrNg7dxCL30XGIgVgvmUsuDt1ekUTahe/JIl5k4paDgrSisXAFvCRBRuCg8p0gxsnzmCnibyoZlLCHOg7cJat6KEVAHPOKAkXmE44kDms3mNjjAWWPM7lWJU5Vl8HZ8ec/crBoyfyvqOQOKRYOOYZFndqOOygqyDgB0GQ4y4AB1pQDLWR66/+6LORaHKShIxOllbpKBerNkzvz8ekbnAS8zvG1u/b0YKhw8W/OWMgNXuWzC2OI7kRnrhKkD17aVc+AtgPoDrTVowdug7IbL2rCM4PVZw3LWwdu0NiyTz0zBW1aA4Lwi324O86zoFYjvOGt3yxc0kLhy4K3LdpFncDxryYO359oIMrwbliFHXzt4i795/OFXrR8OUHJ08puZXJEgWnQUOihb4G1B9ay+sGVewt/UwNuzxwY1PyD7qmklNHhLZpj/2HXR80+a0NXdwscesQO9ag9yHbwlA86Vp3Lg7W3Rg82DO1kHb+9Vzykfg8BbXtLfrVg0XeN7WQVvscssh1eZFblAbnnZFTRP/RuWEccAEnGN82zbh7wIcqtfonxJhxjHTH1T+B+WZ2Fb1J+PgoQAUjwvoBc8h/dB2bTIYdvwntFyfHJ+vGPJNn7aYAHh2zJPH9QsmcnlcPuu8MxkfT8UvQMP8ZkZk7CgZS41/Hkymckghc+ZgLfIZFHrakrgbaLM2yhZXaObJQqhg7ifN2OUseZvmYC3YVeQzYco6RWvYRfZnBJ/3ivf2SJ9TuFPvMxbynwkAjjz4G3qpJv91S/nyybkW3otCt5a0BahyoO3qTcMVk3vjjUokewyP7matyVta/mat9KSgbeWZ1HAO9tlE7zgrTX0y2JsxtToXBh4K0bul/IhUeQz5pEYZisr1tG5LPD2y69/KsBU2LxiilpWte5iz9SR+fDpbKD18bM4Un1bWvv1pjijN0oXdTdu/0YP7E4LYIvTC8AFkHuVyyaQtU3NbZx9xioXwVsyjAhWcbBxMnMJvNUlQ83roZabpdIuC7yl9jorBpAH9+IOW8X1IWzqnYpl/b1/5ujKgbcnukmIrTOHo0/WSx68Pd/2LYK3H7/8ris4ADXQGXV98r2DckYjqof+IednBN7qqpdBc7tiyjystnsooAfOE7zFV8WHKW7biLv7vf9YajL6jwW8fdw0Zr573W2+L+5RXrSNr+Y8eMsmOAqgiM5HN6IX0YNtI/vZK5ugftSg6Nhp3RyNF+FODztiDgF+9E4dZpVnxx9/1U18kFlKE1CXmNUWrGr0tyDwlvIR5133dFfsftmbLZUtZ4PTpWz4picffzMdoztneIbvmW4LAm8dOXAR3h8Hgre/m+aBbX2pAMjvjvWDt1PL77Q0A37urXL0x6qZCrmCzIG31i+w87zszWbWk1Iuos3KM1OeCn8e/qpuFJ6lA94qHzo2z5T0itcS1bz1EiCt+ioynhDfHbbB75Qt4G/04SLA29lISS94xrwPWhUWr6GvesSfLxB/nmeJ98zpENeydYLj17zNg7fZJ2KglxID5csm5FtaDfC2Z5K3gThVG1r7k80QHohS6p8+zDnw1r1pwxGk4PfYQri3nufdMFgN/fui7EVRNFBvicxRR1bRAt6SVVHWsZF1IPIqtrjgbQMGOQreslQDJwcHNJvNOnt2OR/34S36ZYC318uHRZHP6e7XNmNkQxwacYrqV8xMyJpI2WwfZb6xk/y1wlktUP/jq1mV2bcnZ51ewNuWwR1dBqmOkvAyaLkZ4C3P4xyXly2bZnY9u1mXF9lOl+iJHkIv5SJ42zN5IP1bUmcPJ/NywdvdGOeI/oRdbpZKwxGKWZoWB7xtHkJX88KGubYigduu2JnfI0ek3mwZDSsP8RxrDRTkM97StPNs3A79ObXy3kwsHYv8vjUzK+80iA7TyLyt76N00bL6Bw+Fd61DB3nw9hzbKXirsoyeWdbSG7ngk6XSUgFvTz79bqq7t3RJ8e2KFQlWV8yNshnRQ0NC/VkDb+9UTuvL0sd1VheF3bAM/40SMGH8NwBZfREr894Fjolq3nqPZTd0/7E28zZS+1f4gB24Cpm31Id/ILLrQAfAEJ4zqzVvI+Dt3coZzSALAm8BbgDxsl3z9uj4i25i99PreXOzbEmX5+M/AQj6mxe8JSuQOV0uvi2b56KbWdEztnAUeil+2EbNW0oGULYtU4AiG74pK7PKZB75eYY/mW7Dn2fMsbPe/vI34kbmbm1v8D0AVtuGd9WPxW9gfILA20z8WAfeIoP0kXle2b2d9biGWBRZGl86UTsP4Pzufep+W6IGePsswgd4jEzBs3Rr3gaV9IrXWBVYS+mR8kXVJfH8rTCkPpn0IV3wlud/0bRqlraSywDgbbKSXvEa+oqSW/jz9CmTZ/YT17L+xZK+aIsH3roXyUH6g3g9D96mRvckVn4tcePS1vnGjam2PHh7RRrgbdeEKAVqfwo9EeVSULUoinHOdE/s5oRjSIDIhjIExhhhlI0u36xe1IynXGhHYhxrxDG4K8r1oSirx2LYooRSiC7RI3Mjk7IJv/3xp+7yzRtIDBlZUUFv+XO9xQVv62zmLS8SCGhwukrbsl82AYeZccEYIlcFlfPmevmIGp4LA2/FwHk3LHPL/VhSQaYqTtJFN11CNiI6QZ3YFXOzdF6cK8DbszIbXCvsrNOLA0e2Br/jxL2Q71cZvGWZPOPEc/NMuQjeejcsQ+9cJnjLJj/erB94FjZjIZVG/SjkLNHSNF12Rw110dUF4rDeKJ01db0b8mzhgMygdrphmfDaOWd+soFA/KVp59nI1hycPdLA0dWcfN2yKk55OP6zpLVhQIJbMuiql5V3TYMA3pcD3sI/dI/aPxlPiH9fNWAzUfOCt2TGFAjvWRFx1Voq4C3yxIuVAnlmwDZAv9vlM7o6BbucMXgr9jb9mrdrWhaLzRfDrJwalnmOX6E2Qu5BgBgPvPUfG7RhWabgLT4iL2ss/a68/u2P858vACPoffQffHTg7ZvxA4k/Ur9/tjcsQ5d89ugSdB2f/DtMLVp8nTpebInNIUa5WTZvmvqTg7fYAlbvQCzFx1bhb9m45jByRnYa4G15Z3Yyb51vOr2Svm/6TnhbH1n6jrzDs0bhWSbgrfPn/TY4Ct4umPI36zKvPuoY23G284HSYPaF7vn5sYC3fVNHan9PfTLxi8KCt9g2+INcRvvvnsH+G8LOI0/I+91K9hZYMcshwMVUmh+QdZnNF7VhWeOAnUOMq/+aqRDjQB/SBW9d+a/FzeQvMrwblsXzTeM1xv68NyxjDIfn3wX6ptTfZwVmPP2RB29TJ2wFG5YtbeUzb/Mtjfbrb3+Y1tF183PZiPlFSHfbLx02P5cOmTcTmzkB3hJUszRbl0mQnSjGGCcHkG98MTfqZh6ciALoXBCHeljrpt6qHNMszluV42JAZzUIUec8CxuWUb+qaWDblHWsmYqOdVPTvZFzdVPCtKANy+Ady5Ke1FmDYLNQrXHP9hvqodlDGY8lVaLc51LKJvjAW69ip7QAjs9FNwfIujrYvCip7d0548jSvlXwluxFxonn5pny4G38BtBBZpKttxdZOSE8Ow/wdm79JCYzJii7gZqalT1L5kfR1di6fxQNmqreRQWZ0m3JwFu1WSxNE90Wb2naeTacf2o93ixd0Eyn66WLWrZiI+RmKScffxUeLUd4NqKf1X3Lapsvo/HSmRe37NwOcFIrQSPyTmD3tbRT8FbmLpkxLAcfnMuNlUaptFTB2xZWWYktIStWg66aea0Lj628XPDWrgLSPQuSZN7SswGZ5/d5QcS8l2vEA2+Djj0P8BYAp753S/zFbQVZ2sRu+wPZ82jxwNvO8QOxaakrwmyDt9jV8YW3plp0CasLAPHQKdVdm2Lnk5eOs4Dsro4bz8gYtg7vBQK/XvAWsIQY5iEbn8p5+E+3ykUGxHaRMZnNRsxQ3JadmrfON6X+a7oN8LZhYE99QZ7b8Qx/Mt02PEeGN/58tHSRI54ZPr9sWlfZZ4wbB3ZNncyHut5tHT82neU4ZITxybYfi5xhg3kJBw+5BuUiwsY1ALO9k/uaSAF4yTM09Ivt69nUrGX+zUZehc28ZFowlGliYzSA3GwDRHnw1lIq5b9yHbxNtmFZYTO1ypf0OP/5efA2deIl2LOGlXzN23xLrwHeNg4vmb8XdYtjjDPUp99/KO0VBzk3lmRhtHgrq8skIuAtzg6AW67UvN0//mQK26fMd4VdElzYIOFaGZ/95nbllAZeGBpABZZJZVI2gaXBj2okkC6c1aXtt0rnzdBsbmQgp9KCwFsybG6VT5i7VbPmngRY92rmzI3yGVPyZjVUtksqzdYttcv5yPJ9Ik6OvryQsbtw8LY+1sA9EgMN8NQ1caTjjeFnyRYBWFBGRzZbMCC7rw63v50CvXIchEGq6dkWBy42EPY6vRYsXzXTl5BVnK02vXqi4wSPmNM4cCtZrt/qb+mAtzjVOGaADqXtG2fqil0EeIuuK+twO11bxxOevWxaE3nOLs/CgLeARiUyr/8quvp7sXV/FarsncsYvMUZt3bprKOmNkv0DABNvKVp59lw/nun7LI7+sE8LHuzE7rO3PHHL6a0ezbKM/ks65nNiGeZtC+//qEbHv1SHF12WyLynQxUc43gDHAMvcTmK+jW7YNPOeHvuEaQUd5pa0VjDwgsmof31RZgE2ZFB+H48zIil1ta4K3IJ+AtNvFB/WLOgLccSwmYZDVv6dmgzHPmO4kGXCMReOs/9jzAW0qMUTPxeomlB+KTIvfn3QBG8NWxQ/ARm8SmTbW9u3L/92Zx66OZEx09t3YsfE0+f9MFb7k/ZQooJ+TlGS+CWDJ/XXQJ4CkvDm7xgqtkwXSMJt/cDICPVQmMGz4QNgCfKB542zDAywmRJ+kjfmeM36dA0YaufGKOKwl/mPNzaydKOv/hmegty7PkOpxVa8VtzgbH8iVVYm4CQmVS8xZfslF8Sj/PMgNv7T4EzCE/eAvxN56dezHGgOSA2cSVnMNvHIN8nocfi//GPgQFlZ5SVimAt6x8o2QLpSbuVgL423jylgK1Vm5tv2w2t9tQt6htO+uJBcuiG7MF3sbzTeO1XAJv6UPY8l9e8BbZAeycCpm9fgreojvPAbxFHh/ULGvWdiLwVvVHwPnosDx4mxrlwdt8y6gB3jYNLytwy+61tq6YXcaeioN8ng2HPtc3LAO8fd0xLQ5lt7kmSgs+/lTWa34Rx7KgZlb6ah2HbGxYRlABWMSbVZZqwZPxxeR8wAB8kfHGQcKxdMRyusvYBCUGvI044ZYGtX4ZxL//VtRnnrdOiXFP/01/UGOZFcYfA41xobzFZYG3D2oXVUa8yh0CfMLgv2zeFPlfMuUd62Y3y+Uj/A35YDMRHNooeLsXF7zlWOYmfOSNP9lwRyexDqlzepm3GK1HtUviuORG1ny8xpQgsPPOFzbU4JMdtBkfHGYc5+dihJc2syuf/pYqeNs3HV2ih94paj27TP7iat7G1stKZblZKo1g1znID6p5AbIZCN6Wds3K/La7tjM3K3vnMwNvNRP77JJNLzEOBDnDcZamJWuMKaClyqHobCeL2PBk+tuWTXh7Kg/OkU0FvAVwO+WZfJb3ZAZ4Z9LI2CNzzwVCN0oWdDn7/ttwz0PNRbKt0P9aOkd065vRPeVvrjSCDIIKsnvcvOEFAfINUXP7VVPuOf/+lip423xaIisC3tZlH7y9h08mPPWCt0e+mu5rO+KfBIK3Z4HeoEYdW+QLncB58cBbmv/Y8wBv3QtHfEZAykc1S2Zm9fxtMPrO+VlOF6osN4osi09QKDym3j+b+YwuJE9CSATe3q+Zl2tvnAFv3cszNvAk+9ELyKJLuicPdZzxY3Qc+C797Z06SspfAFkydZmnYcBbAK67Vcvit1sAh6QBb18h5/dB8AffiZ3JIb4rz+oiPAtRYsGWTYhfszIVgjf0IVPwtl744OVZx9ihxiLpNmreqi73yZmf2MiKMYaInSC+A0opeCvfE/ux4ovLPVL1Y13NW8A3Z4NTKZtw/OF3lZ07lStqx73P4L5D8MC7winTVWH4DsSNzv/F95hefZ818DaebxqvAd42REpu8Lz+a6ZCjAN9yAS8DbuCzIG38AHZeSj6d3IpnOwQu/dH/Plsg7fIfJgNyyibEE9/5MHb1AnZQY8vbWV39WGmLQ/eXpEWBW+tM4gjlI6DfJ7taoG3USBSA4VyCRRq52xmpwQKvGXMNPOW7EvqGPHWlaXtKN/J5eTAEQFrz+SeqevdNE0DW1p6oXFgx/SJQ+EPXC6ixQNvVfGXUwO3z1wr7dVs5qfirGcbvOVNPYAoTj3jcyngrTyrblhWOatZ5cg04+kUPIYaJV8ghuWXYupUhn9DnW6jrhZZbW7zBigeeBt7rJVJNoVIlrHwrHHNzKzlNuhAIDGx+FbnS2P/lmkf2ZOgbN+0DO3oBm6MD4EATmShjAsvVc6zpQreerM8GJdS6fNlZN4GbVhGf142Zz/zdmmTbLltsQ845hIEN2+JnMXeIwreRsCkLIC3LOHHGbeyffYlDKSBgnymu2HZ1sEn0zGyK3p7x3SOH2qw29i/Iw73vgQ0ifW3A2+xny5wTA+8jQJwlwne0gBWXCCMXa3q2gqVuUfbe/tZdzoni4ksO3YPp65+LoG31Jl73RJZ6hyRIcYPfYweJXvyUe1KzpefSQW8ZZVVg1tlJc+KXc4qeCv21m5YNhXdsEzmQk3vjoIj3qb8l+AKXsN7FwCmAt4CJOKrcl4y8NZ77HmAt7zEcsATNut5w6quVDjvxkoDsoqxQ17dCPDi/IubpUsKaAyJT5aspbthGXqCPvROHsbwDPDW6hLrb3Esn9j2gZl3SflLRmRV16bOU+4BGBkPvD06+WzKupbMtZJRc6PCllXjRQJgm7e/yL76ShH+8En9Usj9jRUH8IxsuWTNbliWO+At/mF1d5RnvAR/Izbtzwy27oi3YVmqpJm3If3YVDJvgzYsSxW8bRwkaxvZjAJ4Qf6G+xv9zBS8ZbMzyjXga+BzAGrW9O6KbrZzmPtkAt5q5m2AbxqvUfOXDcuQHeZJ0POHJcaBPlwkeOtkJ5XMW3RQj/jz92T+06dMnjmI0ItalilO5m1+w7LsU37DsnzLqF1V8JaswMd1KzlT8zYZeOtdopfphmUOvCV7DUNAAMcutcnapgT/r5pWtdTCzdI5Lbfw02uA5TUx7hf/9id+5m2UMAT8/qxlMuvgrb/m7YOapYuveatBx5A4i7MaTCLbXsOM3DxrEMNXL0af2r9ifLJd+9ffFJAdsAE0Rt3WvN3WrBF/c8feLl/Q+Yk8JqsVlgy8Zb7jLFCGYGnzRGTzQ1Jw6jwaGbeUa/np9ay5XjKnfKDvusxOglE3RrkN3nrqq11SzVt0XXX3rsgH/LLLRAFXz2M53/zGiXnauGRuVcwqPapfNFO+7LJUwFsCe/q/tvtZ6JOCzayaYCy8zYG31O6L51gnc5CTNZY4kyHKcl5e2rGp089F81rLkA1XEjU/eEtwWty2oYBwmHbZ4C2g3vqe5T/6YHnrowSyewqy6AsusasElIfH4fpDhi5LUNmACn5wja6JzDK/st029j6eAW+9xJwulGCQJdS53FIDb8nIi+xvILJ6XuDt7Yop87B6WXwymQ8y9mVvtiSQPlEZc8TGgoAO/A6/HdBQ0bkZqjwHgCzn3Bf5YqOXotZ1vW5Q8x/7OuDYbIC3ZHQ6O82zASicd3PgbVAtUkcOkJhYTg5m7L59b562TJjvhA9+8PZOxbTq2CDwljmOTJ2teevA2+iSZPqDvibbLVkjO5MsTWSW8xKBt9bnndaEBFY6XhNZvl01bkgcSBXgcDwbC7HqDvAWoDAbAIX6bw2rGdW8BfCmpjA8s+Oyrj7m7PqR+iQLW/YzFd8b8Jb+wRd/n1MhB0Rmu+atA2+9Nri0YzP0RswkT+jGeHKeF7xNRPimtqRX+jaCesksmcfX0OeWvlPGx3ufTMBbZDKVmrds1F0D8B+xEfF0ShhiHOhDJjVvNQnhnGveoq8Ab/Hn0UuZPHMQ8ZyM4bDYoXjgbSKAMw/epk7IzoumNV0tmEstD95ekXbVwFve9KG4AFLsrqzJnauLaBcJ3gK0akaITH74wAZfIyH4wJtNlj6QaYSyfijEctNn9cti3C8+e+eywVu3Oy3ONnJVUDlvrpePqOG5MPBWZCRR2QSIZXUYVmpbFbeuaW3G82zxSiHgcPtb3BILcZxeG5wui/MXf7kZ9bQwsk/qViTAXhDHb+VCMoT8jeALvUN5Ep4PJw4i2PAu13JlE7K9o6+/ZVI2IZ6DfJFlE3BWkGPkGX6GzVjAd+B5CH70UyieOzG9dmju1oyavxdR/qff3KoaNmNLe5FfbUsFvAU0fDN2YF42bZqXLaLDxRFtG94RmxSbpTeepGwCNivZ0rRkbX7jvVxn3dwWedQAUOTwdjkZp9vm8Djxyw0H3pJNpnO6fFEDMgDCMI1xL79E8Bb9UdImAYLw/2UT2USMh/xbeOsc81TAW45jqTxAGfxAd50HeMtyR8AhJ7f8O2w7LZsgfQwKKtC1Xxt4e9FlE9QvE16yhB+ZKmnfOiWWNDLfHO/xFQD7Kc8RpuyV9S/sfKNWICUuePEQ1Bx46459GXDsVQVvKTGEveTZ/DLsyP2GHvU3/xxa2ztOuWwCFBa8RVcDkFBioXNsV3WC3ps+CPljWVsKIVzZBHzeIsDb13ZfEUqssdorXfCWT0DLZC2b4C3+22Px36ZDZg0GNW/ZBPoDz580SFxSP27u1Y2Y2zXD5l79qBle2ImckbxdNfAWG8zqj7AvUE+zlVMALbNR0otkkfI3ZLoun84heOS9j+PZRYC3uVQ2IZXyX5mAt+dZNgHiORnDPHgbfP55ELJDGZz5S4htE7U8eHtF2lUAb4M2LFMwJWTG6UW0QPA2kuVxp9JmA+gSPVHa1T27GYK3n0yxBBfWCY/wwWd8ghpOQkl7RGng4AofNcujZd2s7V58AHjZ4K119si4pUYUBuwSMm/lXoC3j0SJP2/aOlXs1pmVQKB23typnlSj+EPxiDiLszKO5xtwAcgSfMAXCHlh8wa/I0tzxxKwcKx1evcTOr0E5omWm00uvxO5XDTXXs9pZjhZrmEycrLdPn/53bADsgUdN3R8yASDvI4zmRC5vmEZjkll586lgLe7byVg7Vg0P5WOiRxPijxPmZ/l++OGWbO4lXxcdw4/6bI9apx2Tx6Zwdl3GowGtcm1fQmGB3VDrb+97pKAvt+MLMUGgKmAtwSZFZ12k5CbZcu6MVZNz5baJG9LtmEZBCCQaFOIZE3r+baKkylziOsBxN6vXpOAaS9p2ZszmbcVqWXefvlN+CA8Qk4uA7wF1MHWwX/0kQP34INzzGuED6mAtxzPefCDEhvZBm/xeadX3mmpi57JQ9Mz9VaXGhMYhmkEGW7DsqCgAjl43bL11YG3F7lhmSUrQ8xdtU8RUr9AfuN3J2eu7FWYzFvqYLvrcl7YzFuOPY/MW+zq49plBd/gL0DCRYC3ACPWzwrWjerPy3xmVYE/CYH5yEteNg4DYB0Q3d88vGUKasfk+dmjw9ooxjXZhmVhwVuOtXpyRcea3zgH+9MjdohMRG/D1wm7YZkFbyM+r8gxMcKNilFzv2ohJSDKxUDwjPJfyVqmG5bpPFG/Z1P6umqei286u5q+P45ddRuW0Z/nTYBa8yLXfZqV/O/POzWzunNyPXJG8pZsw7KwFAVvz/qxrH7hBSI+H+OMT5t25q3Mc8oFpJJ5S3YypTL84Gk8yoZvuveWF52snLJxUtB9MgVvg3zTeC2XNiyDv2E33p1dk3gzyWa68Rrg7XluWMZzPpY5HQ+8zW9Yln3CDtvM2+ziGpm2PHh7RdrVAG/FOXJL6SLgLcqPCZDTNW8j4C1L9B5UL6uhAQiq6NzKqOYt4C1ZIhivUz4sJecDgXpRq33j65QU/Slq3fiGwVsMF8ZwQ4zi8qWAtwSm92sWNBOI/kBqDMWY3qmeMNfKpT9lvZqt8axlXIxNcj58kDmDU8hbc2SNgIPx5+19suyvYEA2uOat/1gMUm3vjt7H21LJWMBBJrODjFeum4qDnM326QtO4qa5XjptCqpF99Qvm4d1S0qPxQlzY8UzZVpXLExLB7x1gQIvaco6NkUOYmX5IsDb7aMP5kUry1ztZo7oRTZ2vFs7bOY2kwee06vvtCTBzbJFlQk2apmMk/UztXZgblcP69ylz4A2o0u7kV9tSwW8pb5aTQ+rFRZUFqk3B7gEyORt2CGy9Jw+DiJ1kMX5jucgJ2vezdi4ntZblnGt7ibzNvG4pFrzlufbe/er6g50CCB7YfuM+XtRr/oH8O4iwVuWtMfjL7YMPpDdHbbmrYK3vbYOs+XHimZYZwLeUtrF6VxezrJUtUyC85ulC2pnyVwi24zgM0wjyGCM4gUVXPNl0/qFAHCZtEzAW2zivZr5rIO3D2rnY17EecE+zeaOfLeglSV8BEq/AGT4a94S7B+ITPFSiTmDHAD2MW4PxGdlDAkQE9W85Vjkm2PPo+Ytm+M8rl0x92SuYKsLW7ZEdmL9PmzM4TH+wmd9DuSYZ9k7+qz2MJ0GMKJ8CJi7ymPhLasSWEHmByJZ4VDXu2VulM6rTLBcu6CKFVJWHpyNsn5U9sBbR/SbcyDsD6v9/CuGAPjY/BC9zDNSOqdteC8l8PZe5Xzq4O0pz5JvWIb/R5an1/dPhcgMtr6P2GDp69PGZTObwZ4F+JIN4lPCM/oD3aue05WK+Ajfi3xfk3HtndmMnJG8wQf4kag8RxjCRsfzY51v6gVvF0LW7feDt8xz6hCHfeF4HKl5S63MsOBtNnxT7Bkxa7wVIFAm4G083zReyyXwlj6EXUEGeOsF/tMCb6Uv5wHeakkvsQ2UCooH3rJy5PYVB2/ZtNGPvWCzyy4DvMV/a17Pl03It/TaVSmbwGYiBFhOkaL8+LwKG5YVsCGBOJMoBpynkrZwy+7itXTBW4xj2ZtNa4QjCkSX6DXGX853ni2XwFucgHtVC+pIY3guDLyVe2nN24qZmJq3mYK3U8tvtRZmSfuGZo8UNq+YF+JwUzcp2aY86YC3HIej40osBO/SGw68nZO/80bSyfdlgbcfv/xm6gaWzD+KZJxKh8yNyhEFEfjUZbeMlcxr+pnr4K1dond2R9+LAm+fZwDeIg+UJAD8ulm6KPpr0YwvvI38GtuyDd7qEr0Bz67YMta5A97aZdzlb9aTgpapgLccO7Xy3lR07egx5eLYvmpeEl00puP3Q0Q35gJ4i6485UPHutayDdNOwVt0jAQud8oXTNvwbtoblsGzsYUjBUgoTcQGfeXCOy2lIfdAfq4Xz+uy15MAPRrUkoG3ZGDl4rI7f0sLvJW5hqxiE++IbcRGojfS8U1Hk2Te+vkaj1wAGLRhGctK60VPUG4Be4vtJSPLe95lg7fTqyeGTYbInETug8omsDkRG3K+kr6zzB45ft26YSrebKRdFigZeAsxR3gp519Jhzw0De6ZW6L76fO9SrEBZdOn8uBs1HmCt+7v2J8n0kc/4OIFb9El1P9nH4AgsNsL3iLH+LdsWvaodlnulxrgiKxQyoPyHMkaABx1nRMBcEHk5sh94StADDz+R8mAuVMzZiZXDiJXT70peDuwFxl34a/Oc8Z1UMcV+f5JxjUV8BY+IEN+G5EKqT2R/sTzY/FF2CMEfZ7Mj/U3u/Q91gYzx/xgUrwGeAvPkLOLBG9Z+UTMmgj4zwS8jeebxmtXFbyl7NWLJgvawYtUyyacF3jrXgQlKunF5p2s1IqnP64KeKs+ry/zFj/rMjJvnf+2sJFb/lsevL0i7apuWGYNNBsc5D54S81bMjyoecuSz7KOjdAGO6ixRIO6f/YNnq19FAa8ZVkKy1NUSZ0qkGVT2MyGZd8eeDsyL8ZQa4IKD+s35VMCg4oxMTwXu2EZWSQFVXPmsfSFMXHg7VMJtCiZwDGAJpYPE6HAWzYJuVW2qLuoIye/FM+bHwtnxenZ0QyARI1NyFqGduU8doi2YGtY8JbSJtXdW2fq45Kl4V0yRL3KeE6vOnstHqA3wbHn2QBvawcWdOz+UQy42WeulVoAgKX/Olaig+hncXv2N9/yt1TB257JA3XKFJwSvVPStq7Z1952cZm3k5F72HnO3CqoHQkF3gIwFLbaMjFab69uxUzFKaNxHuBt86ANFLIC3iZYmpasAdKxQzxziOsRuPPyrbJzM2n2Ds5/39SB9N/KA88TF7yVY7vGD1R3sKN5QQU7m8+ZX8pGZOyiL7YuErydWHqn5YH8G8JpsB3hAxtJpZx5K3yAHzjS7SN7GYG33RPwbEHIbiSKrJAdTZBGkIlurO/bFpkKB94SMLHUnrnrggoFUwCnhNjA8oXI3IIEhbncMgFvsYl3q2YzAm8nV/c84G2/grdsElVQM6N0t4aVFTMyPxcV/HF8ZqUFL97vVsvvctwd+fylbNKUvFkW/y123jA3WblDWQ/mJ7YXuXJy6gLHIPCWpxgUe83qLJZ8Izvnknm7cmQe1M2KvzGpz/GoflbsaixocXD8RV/4/vR6wdyRQJ2+/Fwsz1KVfo1TysTwbPDDO3e9hG7kN3/N24/4FyO8SI7KQ4HIg2beijw4G8V3TZSQ3xTQkfnivxegB9dIBbz1EvOZl2f4J94WC96KD1SxaFoGd0KDtwAe2IVUAY4oz5L7/mSXkeWZKkDhwFvmwc/S12ulPea7113mRtWAmV6LrSWfSvODt/jhdyt5SZM+eEsyBvyAL0HPEoY43+nqID/W+qab2m+ywJ+JbsenJmMc8JixoMbz4MxBYD35/qlDGQP8ahKR1s3rtk0tBUUsgg4YkrmCH4lM+htyRtkE7AFy7JfvIEImE/mm+INs3EzGJS+Qplffy9jEyi2JRmUSs3rtkJ8yAW/j+abxGquh6lLkQzxCVuhDJuBtkfimYcBb58c6PfG8eTM0eIu+6hV//r74P27eB/UnHeJayCObdxM3BvmmvJxM9CIZ3ZXr4C26nTr2lMdCVzjqlH+zdwC/x5Pv8yD8hOeNqznnv+XB2yvSLhK8/eOff5gPv74z7z7vn9Kn394nlY1A8Fa+E7wGbXCQ7UZAhxFnORnEUhr/8sqL3LCM4vPPG5bVeJ3yQZRQsgZ4S2F4p4ABcDEkZIvEq8XmbV9EVnh2Lx8wcum2ywZvB2bYjGpWl4FheB7UXV7NW5akxRo4QImIMRRDmCp4i1GyNTHtWGOYAJZ4Y82GZziCOFnI9WcJkLwN8JbMETJIrFEPXzYBedJjfQ5ctFaYXE+OTbRkCGfvpTg2XIts+2dN63Lsxb+kseDtogb9Tjc68JGAnnHSwEb6yNv39d3cAm+7J/YNm67AQ3h5WRuWZQO8dRmnyGKijIXzAG/J/OLe2QBvH9Wtxl2alqzNUTNN5hB6n+sxr9Hltb27yWveqvNvdyvWLAt5jkTgLcC/k51nDVvS7xVzy6cbL7Tm7aLIqQQXvFDyBy6OD6luWOYtm8DYZlrzdnj+WAN6VxsQcn0EEIDnzUP7MofCLT93deY04+n0WUWG6tmwTuRAxvKF/L6QYzXT/C1V8LZ1+EDGWnhYtyHBzZbaxmRlE5hP2K0jsWfYNQAI7BU+SvfUhuoB7u3XbZAF/oZEtmYVREKn87KdevO/VAzpfTkOHwUdhi7bEZ3mbWTPkEXjstOU3JgJkbFERnaQn8VTDEwfaOYTLyeQk/MAb9GD8AF9xxjcEj05tbof+dU2eFfbx0oD62vzHHx/KTo33fIcAAI8W6Ll7MxBPoPA2zbAW+GJq4HM0n18Jjcu0TEcFN1o95c4L/CWVUCJwFu1EfIs+ETJyiYgx6fgrczrVAEO+hM2Bkp3wzIH3t6rsSUN4Pn3xdjVIdM3sx2ZZ3beAarho4RpCt56yiYwVmRNk9nLPZBvwNv+ua3IGckbPi99drKULjkgMsiPtb5pLBBJ0gfAl33xA3jMy8AFBfDJ0OdZIWxO69COKRC7yjFe+Xwo1+AcXiK2iezgV/sbuizVDcucb0oJn6AG6EypCV6Kc2xhy8aZY6l5S8yaSHYyAW+5bioblr37ILY7RT7EI2SFPqQL3jqeLYeoKez1Y9WvEn+R1RBhGvqKVZPITqKXYOkSz8kYDsdJLLjqG5b5CZvsKOj3iyDkADB5Kcf2LMiDt1ekXSR4+/7LWzOw3mBqZx+ZurknQo/NxE63+e2PxErbC94SBKG4cHKpPzXq2+DgPNrS1ntT3bVhittWTXGrBMs9m2ZtN1ZZXyR4i3HFYGAAdAmGGF//Rg9BLVPwlmVz1d2xfMgkY/eywdu+mS3zS9mwuVY6ZG5VjamhIVgju+xaab8GOBcH3loDp86yyDdOOWUcblaMy3GAt44P4cHbp3KdWEd2Q5yodV1mzRv8qq4tU9W5YWZXYx0XHEdqtukck/NPHVlxQP0tLHirpRAAt+R3AtnH8rz+2nGuOfCWa+JUPqpdinvsebZQ4K2MGWDaC0qPbJ8viJIqeNs3fSRjYsF3xuVrAm/jZWLnKnjLnPYuTVPEJsXGG3q37I5r8nIGXR4KvBX/a2DGycOKnhcXvNVjRS7kWOY/ABo1ni8TvJ1cZvMn5DiazejIBYCXDd6OLByrf8K1/H1MB7zd3GeDUVvmyC6plgC4dl7tFDbjh5Ihc79uUubC+ftAmbRUwdsWL3jbtGUe1icHb3/7/U8zMneopTOqe3Y0qw8goapLgsZGMnct+Op0mg0uLV0r61XQSOvOY38jNhhe/1wxGFltYTPOvyvs1hIwfvCW1VDYVjc3/URmODUD4+0tMDxnVwFp5q3I5PmAtzvynANyfrf5qzzHzeohM7Uamz0J8IL9vidzgmCeviO3QSUWwjYyEXk29I6fL46cn5I2eCvfGUPqpqIPGEP/Pb4m8NbFQPj+YWKgbIK39Pu6zItXrUs6z5CXso4NBSYPQ658CA3ezuY+ePtQ7kcsxt+cD4zfSj1LdBDXgfhOCRLmAv49/gLPjswxN/Ajb5UtqY1A7v0NntX17ei13dxMRlzzecNK3JInzE38EsqS/FKyoPV8F33LuN2GZYlk5yLB2+OPMt8cHxIAq2EIWaEP6YK38PdZw7ImVCVrzo+FD/SdfRyoQx6m8UK9P+LPZyrfQcQ1vwXw1s03ntcR/74MEJf58rptKw/e5lt67SLB26OPO6Zm5r650/t/moL+/9sU9P1307Fcaj7/nlh42bSgaWBH30o68BZjifIbjVP7MJttavmjZiH9WDhjfnw1K/de0kxCb0sE3t6tmtHlXmqoZMJiCDMBb1kCU9xulxFbPiyH4gOBemn7hjzLsvbFgbelHduhwNtxMTSWD7Pmh1czcu9FMczpA1aXDd72zmzofb8vitTiFAIo5b4XDd6STfW8aVuBEoggknG9VTkhx6UO3rIMiwL03oCJeUNWChm1LNlgWTQbMfVPx254ASDbGimbgHFDRtSRjQPeBh7rc+Bm1t+ZRw3z8qzT5pfSCVNQPWVm1oKDDnbffNbA8kiyAagzFx/oPc8WFrzF+aUkRNfEgWYITy2/E6fsrfZ5du296IoTM7H41owvHpmt/Y/qiKXT0ql5i0Om4yJOV9COvlcBvJ2jXIC3zhxZYHEcnvmtIwVvuVe2wFuWumN7Mgdvpf9iO8LsDh7UtOZtZNkd13TgbV3vXijw1l/ztlzkIR54Ozgn81WOxbFVx1zm42WCt9S8fd4UzF+1q/I8NX17ocFbyitUdm2pLYQfYcHbX3//U19YMp/J/p5b/6DzmyCsoX9X+mIBIn8f0wFvqcXGGPFsDry9WzOjY8Dy5b8WdomsD5rptdjsyVxrqYC378XXqx/YMDfKp82dKvG1aue1RI3NgI1fNoFxo9QP5YFO66MK38iEvV6GDRXdHbHtflIbXBld/aKAleiYVDJveaHO8lk3N/0EeEsWdTzwliXLCs5H5mZpQImFi8i8JYOS5eLMCwcQ8UyFGYC3ACM8G/PMzxdH7rcw4O2j+vjgbbZr3nqJPpwHeMtqrwcSywSBIvFIwU70VvWSxka8zIQoL8MKDbJgvW3nCPAl6vsHXTOIgsDbn4X4frtyVniCXlszP72e1xrPYZe+w7PaHmtX6Y8fvKWuOuBtZc+i+lOzq1FdOyG+Fckz/ixfWwYt1udNhxwQGRa8DSKeB3lVPeQhSiXwW9A52HPkB3kPAm+P06h5axMLVuOCt8w3+kNZEpeE4D+WesnU8fbKjsoF8yxC7OnyoGZdeZYOeBvkm8ZruVTzVsFx4Vk64C11ridFtsM0YgateSvjnkhHpUs8Z6KSXq6EUzz9oTJwhTJvc4GQAfZ2Id7NpZYHb8+pMYk///qnApqOCAaor5QO0HqR4O3bT3umYe6JeTDwr+bR0H+YR4P/brpWqsyX3xMb/PeffjMNfVt2mQTL2tTYWEOQ7Zq3f/7zDwWTP/52Yj5FaGxpX4wVWRWr5o5MOIAEP2gZCN5qsCBOTsWUOFn2LSEARGXXdsbgLUXoMV4YgrBlEygIX9QaWYYZUcD0p7gteDmfv82IAwVAQSbQXTmP7xNi/Fmu+PHzH0ofRBahMBlMl555O7sp1x/QQMh/34sGb3Fc2aCMDAyI7wC6agwVvE2tbILbeRfw0+ssMu7IoXVQ7QaA/g0vUimb4D8WmQxyeidW9sytqmHz/ete3UkYngzMUxfuDyWugy5DhsYW3moGgKuPm8qmENls4cDbKG8BFZ+JbngkgdiDarIY0BX8Js6aLombN13je5ollk5LB7xlfHHMmLPlb7auJHjrdunFUeZZ4DNZNk5eVH4iMjS8uKugBP3NBnhLEFzTY5focW+CnIxq3sq8IyNa9aX02T7D7wogJGtnNyyzurimZydl8JbzyKQIA94CvOCAZxu85Znt3PfyIXhuxNuwDEKn8TxkXIYFb9nYjCxNNjqDHzxnGPD2/Ud8kW1dvsi9WSHA/GbOU4vZ3zdHzvaTxZ0KeOvqzDnwVmtPyvxhHBiDOzXDZnot/Y2Dwrbf//wsftG7GPr0+1vz2x+fzD+TpJGnAt7aYxdU514rHVCQCB/K6aJ4vik6tWviSOUDYp4hF0/qJOCsntFrwDN3HS+pDfaBt4yZAlYpgLcsT3Zz00v6khxANiCb1jXvhmXIcnH75qWAt5TDqujc0HnhgBGe6WXTetov6gFGeDbmmZ83jtxvycBbBYHFV8pl8Ba/qm1kPyl4e00Byn5zo3zU3KucP+V3qoRexCZCvEjmJcGKbxk3pbLYTNHr+4ehIPAW4ntBJMsZO0Q5LHZyJ8M3TKNcFxuCYVcZV8qUeMFb96LlduWE6lb8KHQtsQ6lf1oGt9VeeFs8nzdVygZ4CzHv4Q3Xs2T/FnQshGzygpdVptkCbzk20YZlzDeOQ+/YY1lNGXts0IZl0VhlRT8fiu27W7WkK/pSBW+dbxp2H5hcAm/pQ9gNy5bERvhXkOXChmWQfc74Jb3W5fleNYEdULLL6gTv+XnwNnUinsnFDWfz4O05NRRj39RbVZL1vVtCm2IE103HCEvxwyk/b7to8LZx/pmCtk+G/8s8GfpP071anRS8JbBrHtwVJU+tN6u4MDZ8Zhu8pQ7vwEajaV54ZTqWX5uupdemdrhTHCMMzbYCSmTZASh4W8LMWwke1HCLwcUAlravaxH4dJsDbzEAGHvevo/Oh8y85e27PINzIuxyvlXNJkrW5sTQ4EDhoD6uB6hiCf6maezfNi1De6Z5aNfU9GyYWqHplXdJMwwvG7wdmNuS618ueEtWLTJC9gWG71bVuJL7znJRjovyIRx4SyZ2siwEdVzkEyDM2zSbNoWyCYHHngFvCRwHNFvsh5IeCYoHTHGHre9FcEb2CC9okKOq7m0JusWZYKmlXBNnOZfBW+YB3x/ifAu/yULGMKOv4Adz9Gap3TyuY3Tf/PZ7ejo1E/AWvVMswdtV3LAM0MBl3hK0wO8y0WNOXpAhAp6m/h1T2GoDQNvn3ozBW828leuiMzWrSsYzXfDWBT4EudT1RO7ZeIPlpmEyls6Ct+yKvag7wSfbqMuBt9ghJw+vW9b0hZ6/OfCWYwkUHgvdq5o3N8pH1CnPFnjLC8P20UPTNLivfGCXezLTg1o88Jb55/hQLnwAlA3T4BdlY1LNvGWzMTLGrpcsKmBBf5jfzHmWz3r75u0j8xCgok58tpMAPRrUcgW8xXdfPRo1ncsvzJvFp6Z7+ZXpXHpuOuT7/H6P6KXEspcqeItc/fU1doJyBVEgB0oE3vaIX0xmmwtuHfBkeRYOvNVVL8h9zbK+dNfzIve/CPAWWVSfLCBL98Iyb8mIxEeM6Cv1eSUA9/u8YVtWwFuZn8yhRzXMNTa2GoqRC8YwF8Bb/C1eZPNCO+yGZbcqx0XeLCgSdN94REIJnzyTxgJC18XHeNawpmU8vM1m3m7GjGsYcnMoCLzlb5bPAHNr4rfthgZv4RkxrOsPOjIIvL1RPinHRDbOZW6IzkX3skmYH7wN4/OGIewJvMwUvE2FeP6H4u8iO8RTxLz+dlng7WnmLXogIg8PahdtjCJxC3HKDfn8sWTElHYuiozH6rhk4C2+COCwfxPIeO2qgrccE7NhWY6At8ielvSqsiW9gqA6Mm9J8iqoZAzJtrZyEL1GHrxNlYhnbOZtcuzlIlsevD2ntrH/ybySAb9WOGtulsybm6XzupT/Wf2KKN3kCsTfrgZ4G6156xQpxgZDkm3wdvtkxZRN3jR3+/67eTz0P83Tof9lHncUipFYMk/qbBCfKnirNW9VuVlDBXgb9i1jUOOtutZXk7448DblmrcRBZIKeMtuw09FQXNPeA8YTQkJnglFRH9+Lpoz14vnxPDtmz+SZJNdBHhLH3hzPL9+rJuKQCxxWREHpX5wVa4/cCr3Xro48NaSM3Z+cmUconwIX/OWMU4WMD0RIxwE3p6tY7sfF7ztwMkRhyJ6bHDmrfJBnoHnYl7cliCMc6hvyA7NgBvIEQE4/VOwRq73omUz58Db25WTGij4eeoI58b7b54J6pPA8bck8yJeSxW87Z06FP7ZzOnbwt9icZCvInjrrXnr+Kl6JyIvBPb8hi67UTYp17eAS7bA22xtWObIBdsQu9MTuId5+w6I/QIQW4MoD3jbuZE04zQ+eHvW9sYFbytGla/ZAm8JtnmWG2VL5pcIH1jyG9RYDsyGMP6at8yzVEBs187WvF0Pl3n76XcF3pG5sIEjfWTM4TklOACAwzTGprjNLnW2wM7lgbf9Sz3mbut1c6v5J3Ov/aa53fKLudl8zbTNNEmgm9g+pgre6rEyJ38UG+zVQ1Ai8LZz/EDGc1lBEOW78Ou5BJrpgLeAhHcqp+X3cODt0hagzloE4IgdfwfeAsTnOnhLcgh1K9F39If+x/N5w7ahuSOZ28lfJPOZFLyVsWVjuevlw6fj4sYQ4O+ya95yDL5M8yCrisKBtwAeqda8DSKVM7k/JdXWfJunBtW8hUcKdJ8hDyjDMULJwFt0VFnHpoLEYRq+ZKKat85PKKiZ0d9cn5ztfDN+eEbuecHHMU6W0qXLBG/viI0gkSEIvIVn1LxlPqYC3ha3b8cFbx3grbW25dgg8Na7YRljbeVBdKqMEeV7GK8fS3vNd4VdprBjyhxILOxtycDbgsol81JiUOp+c29ehBGj4ROBaXz6NdYmk9He0L+jCRLIg/+aqRCyQh8yAW8pl+MHb+nj+u4H3aeA5+G5eiYP5Rz7ggdepAre9ok//0DOzVS+/YTsaZ/Ep44H3q7vfzSFbSvmZvmszntKCgHK2pxWAWcAAP/0SURBVGtYPfJtgLdWF8XoS/mb/zjVm95jAo69JzbN1rwNnpuX1fLg7Tm1jb2PuvHB9ZJ5cYhY7kcgtqyF0Hk7kmq72uDtWtbB2533q6Zy+q65P/Av5vnov5vnI/9pHncUyb3nzeOabXUiMd7++l9hNywDbMi0bAKG7XmDXUZMf7Rsgs/pDWox4K0YLBdUhC2bQO0pljBRp8opIAJYdthmXCCeD3C3Z/Ioqey8ff85uoQswjM/YQj4PV3wFge6fWTHPKhaNI9rF80TCdBeiAFlw7cHdS4QPnvviwZvAWltMGIp+t3+HuVDlsFbkZ1w4O1uXPA2zIZlQeBtQfWsyA8yZJ1yAjM+XXABWSdnPXfA28iY3KqY0CV6T6S/LrBIRC4wJEi8KPC2e2Jf5iq7fNuNDa9q2YQg8NbqHSsvfHdyhEz9UmGDzFwFb5Fvpy/vVKzokmR/plRQA9gkA06XW0WuE7ZsAo0lcdyTeY88hC2b8KxhU75nv2zC2MKRuSeB2215HrJYsavxshDGF0VOqzmOpe2x883xIZWyCX7wlnENC962DO2rPKSS9cOx8DyVsgnruxIwNVug3QUNlwXedk0tmx/L2s3fS1rNzxUd5ofSNvO9fK8fnpFANbHsXQR4y7h1jOyaO+WUN7G7cTs5SQW89QZYClhFwCSOSwTeLkqQzsY1dm5yflRGnZ/F5nNhyiaoT3ZJZRO84K0DiPiOjvL7vIR0AJ8A5xD1oPm3vzcDM4e6USPAejxb6fyUuOCtzjeOjVM2QewyPsWdimkFigHg/fdCl6HTLqJsAj5RkC7x+ryXDd4SP+H/nSH5u7umghBCccFb5fGG6ihW9lCeIUzzZk9qf+Q6QeCtvzyV2i85B5ngGk72IFs3Orvg7cmHWF3NHDgP8Bbi2fDV4pVNePueetS2hBPHxptLXuI5yLz1y4NrI3NHttRE5bI+U1CWbjB4izygE1m1aMu6ffe6W2Lg1MBbCJnj85XEZNy/sJWXbisaawImz65/8IzzP+X6X3QD8VT4EI9sDJRp5u2GWfW9aKP8DJt7P6xelufZ1OdiHw94rdnhoicocxIWvEVf9Yg/T7kmgNZMnjmI7HPGL5uwsntsHjVOiE8tc1PGHbtYUD2j5zpg8mLBW6t3YinouOwT+jGevox7TMCxyA6ykd+w7BtpZE6VsOmUvuEXgZVJfKdiWbNocPZTbVcNvCUIQnFh5M5jw7Ld92umeua+9vHl6H+ZwtG/mOedpaKAlszj2h1VuoUtmymDt89lrABvMYCZblhmM29tlgf9gR8TS8lBbIAbCsM7B845e2E3LIvNvI1VVhD9wAjgpAMcJcu8ff/5iynunBWjf37gLUur2Jn056J5c6N0QZ3MO2VL5pZ8T7SRycWDt4kpyocUwNvIeMQbK4IMABH/BkoOkCUQ4Xx4htOI8+hv8LdlkLfgOBVkxoUHb3l774ID1yd/P3EqH4vxz7UNy5Jl3nrJzQtqtXWOUTYhMUAUr6WXeWudcsblqm5Yhq51y838fD39LjKkdfPq2GQou+Btc5bBWy9xXRx7sjOStdPyEWr7CTLlfNHlYTYsoxGgaPCrOvryNyybXKKWseUpma9FbdtmOU4Wgs28tRlCfh5iy3ieVDYsOwVv5d4EQ7zkaB/ZM18C6lR6G1mzZM+SIeXq7/v7E0T4LdwrlQ3LcinztnNy2/xQPCL3HBLbOGr+XjSs3+sGV83nXxM/z0WAt+hUdKvLvHXjouUPKil/EGzn9e/Cy0w3LOPlC6uhkEMXzDq7BpFNexU2LAO8rQ8Ab4M2LANgmhS9RxbkmzFK1+zoC35AXG/LSuYt/alD5yfesKygihfCorM8vHd0UeAtY9gpPEGP+tv7T19MScTnjQFvJajn2YLuG5bCgrfIGfx5WCe+cNWU3v9O1aQS39ExFkyW4yA5Ni54q3xOPfMWH5NyOSpnMiY2o5pyGHIPgJ/IXOUlOT6qA+PR9Rxf+mZL5Y4kEUe8vIMP/O7nTSqE3BdIvxoH9s0nn51fFjt9nuAt10Xeg8Bbkie01ESFxKKRuZmMeJlEVutGHL2DXdXMW4npGIvwmbdRefDqRmLgVMFbHVf5tC8+0H8r2u9bEqfx74rOTfNmdE9iygOZp28lNtmXGFyOF99WgX/f9VIh9E4m4C39ZJM3NtDzNmo6F7etm59fszrM+t/oP/QgIB68SCfzFn/e6cpsEtdMtGHZyq7ECfUjml39YyTb+m71VERHXCx4i/y5e8aQ6qLgczInqwt5Fl4o8ZxWb06In7Cgx1heRFYky/yIHmP1qv9Y5vGzhhVdDZxLLQ/enlMDvKV2EZkmCAFKjyLSOIZfL3gbrXmrjpkIvtbYrF40oyHKBaTS4oG3j+steIsSJgssFfCWmrcEqRpkyvkYwsw3LLOZaA4sCAPeEqjjYAH60hfn7JWIsxcGvGXnfN4WJjLCGChAKjZm8oK3zH/Av429D5o9vik0vXpknrVM6QZWDtTxE3+Hp+ln3v6hdTGRHYywVa7iiFctqmOo9/gKwVtdDlVnHYZ4Y0WgCx+GZg8jZ9kGz6hjixOFUecNN5tL4JD4G+Bt2A3LkoG3QaTjVruUc+Bt0IZl8YhjyAa7W7GgTuhFgbfemrc43mTdX0XwVssFNIksxHlp5AgdSzZAtsFbluihMxODt+/VGad8SCqOJPNFa6aFAG+DNixjXGt7d8+At8xLsqAAAHcOv2j91DaZ0wQPTh5Yxh0PvO2fOVKZ5Vieh41Jsg3eTrCSo37R3K6cF108Z543iyMbZ+fdZBuW8TyAsemCt2RsdsjcTFanHfCWurWa9XPO4G0u1bztmtpQm8h84f5OB9UPLeUMeNs9GQXgrJ0nS29JZItSKsF2Xv8uvKS2/P2aBZUlGxyKL5MSeCs6SuT3lsgyGYQAY8wZN/62PBVBfvA8H5o9UnnS5csy3iUB9XEvquZtTaTmrRe8BXzxLw1GN1I3+kYp2fPLuhqwoZ9ar7G6EWAEvqJLHD/85H5jnnsbq1Q6RgEtouAtvM1kw7LB2bO+BLYyG+Ctuwa1SVnyvSX6Fx28LXN55+hXM7fxTuRHfF4ZA7IVsYda87bWvaAJvncYShW8BWCwci3+dwQw5fsNAJd6C7gwD9yxDqyDrP8WBW/vV8WveRv1/YUf8EHsEfFTVc+O2COJi2RMsEtkTes9In2hb6crnEQWvboWeXK8dpQpaOtI9Yb0q1LitAUZ623pryNkhxiIfgedmwklA2+P06h5W1AJ8L2iCRrwnWfwyiQ6k+PgH9c9H/CWFSTslWLnrx3H5LLuxpsSWbxcVfAzMtaqp8Uf8J+TKqF3uFa64K3l77Lqb6+cECtju5Ejru8/j3HOtQ3LkKnhuODtO/MwEiegtxhzQElKWalMyLieP3hr5QG7ig14IOQ+Ie7DaoIwspU62WfEvuAToCdVf5dbEJtjrGxbPlAH+pr8Bqle1c/YY/Pg7TfW2GDkdYvNhnNKASBXl2R9pWUT3n9ih+fYgAnlh5ENUy4glRYD3o79xbwa+848eVMiQUC0bEJo8FYdkEHd+IK3hC6AuyzwFtkpao2VHa6RLfAWssZ11fRNxZZNAHgamDnQcg/Q62YxXo0LouRGTvkVRFHQMv3MWzYAAFx0GTkQskPWgbuH/765DN5uheBDmJ13kR0M9qjPcTkDyFat6FLKeGUT2FlZs3hlbiBP2QRvuTdlE2bWLt7AZQu8hZgXOEjUvbqosglfC3hLrcUn4pi5cgF+0jEQfcYSNe8mQ9kAb49F5mt67FJF+Ij+z3bm7XmAt4BJZe3r5mXTmmbYEkjgKNplezYThL8FZUrhq/VOHohfYQMm6oDGA2/ff07fjg0vohNGzA/FA+bvRQPmXu24mV2PfZHk2rmBt3Kejqvwg5qpX379U4MXR/4G8EomNi8SUgELcgW85ZG8zxePvO0qgrfwXO2KyAYvzxOWTRBdwQZY1FJV/1LOI4s/FfB2XvTY/bpx6d+AuS7XAgxmxZUdfxm3iI8e5GfxFAPTB1paAHuNnFwWeMtyX2poU0PayTf9AbwFtPTKCPWlSzvWzfXiBeEd4NuK6Ma9MzUqUwFv8ee990DP+jNvMwVvybzV8g6Re7AUuzdLmbf4UzwrepqyNEWt66aoZc2UyfeKzl3zul38zuoxmUs2qIdulI/K2Et8kYI+CaLLBG+5bmXXTiB4+4f4LYPi+79sWtEl5tgjeEMsAa/cWN2vmdcxtPewcx8fXYHbyDGnzyrnOSDLUVhAMwxxffpHP9lg1BFxFxvF8XvQeZkQz4OMZRO8tcetab/huz5DRCZJAmPVD8c52Tkf8DZx5m08cr41Ohn9wBi7En301398OsR1Gct0wdtY/kblBP0NOBtPTuBFKuAteooXB07mg66ZCfGcPMtwCPDWzc1bFePqT6K3sJeszjpP8NZdo6BmRvWEpeHT78RkAKfZuNdZAjeIB966WDAK3t6OC95GjpXr4UNSKiS/Ydk30uxSOpuur4pBCKWKc7AZp55WonY1wNvftYg7bypQ5Ai/DeKyv2GZP/P21eh35hmZt7zVqcNBQ1GtmznfBjOJwNs7VdPab5Qc41bWsSEG8ayTE7ZhXHHQMACAWywNDFM+wpbciMhORCmx3KmweU2umVyBAN6+bJagJoERdk6Uf2kawRXLUn8ploBIiGzxm2Wz4gAMC48sv4IIQwBPMwFvydpGdgBv6aM6pEIoUncP/31zEbxlqd3z1gmRteRAz8g8mSTJlyoGbVgGz1qGhGeVkV1+hc5jw7Iw4C33fimBUK5tWIbsODkK6refbICxrkHiRYK3zEXGmcyvErEbV3HDMnQt9cJsqSDLT5WbiLOE40hd1ifC34Kq7GbeAt7WsUxe9Ad8jAfejiweiFNJ5tCEBOdT5q44mNZpTSzfPNOLxlWtY56sKXjrKR/B2DKulZ2bCkZ62+zaib4wZEM0jsdHYMkdtgI7xFI+gozDgGx6Gpkk9yJL9ILAW8aysm/e/PrH2SAzbBtc2BZZQM92m78WdgnfhszMeiyY5BrgLS9x/OAt/HV8YHllShuW9bG6wAZnAOEEqGS3DM8fm77pQwXU/DUc8UXS3bCMUgupbFh2Ct7K+OHrkZ3mLQGA/KYC3qI/FjdPFJgfmDlSYoOSodm3EhgeaU297vFds7hxose6dpXAWzaFdMEt8y7UhmXCSwVbeUEv46TniU5JBbyd2ziQOT+kcuw28bkr+sDKgAW3GMugmrc8xeCM2FCZb5p5K+N9mZm3Vd1bqu+cfMNTfF6yap28MEeoEf2qReZkFaUqrP3vGDsQeUgdvHX3wncYnn93SmzwiZ4CuOUaj8WHozRCvA3LEoG3zHGuUdOzq2Vh3D0ARVhyz++Q/zxH6ouEAG851r5Ys8u/SZYAvC+oWDE38HnLrM9L/6GbFWMy9tGEinQpHfDWC8A5Pt4UPR8avFX/h9J9S6a0fcPsBKzkQJewquF6yYL4/PblBLx0vOL6XIexYwztPdLzs7JFALT0j37CM0fnAZxBPB/xCeXH4m1Ylg5467JT8c85j2dwMskLFy8wye/nAd7OrEksUo/cR3wjGVMtURO5lrt/ZoSMWH/wlEJcW2MgmXfpgrcx/PXICX4K10WO/OfQV7uKeMVMLYdPPhue+6B9ybYMInvEiferl8QnOAwN3t6unFB/kue8SPD2TvWkXBvwlBW7ffoJ3ZJ7XwR4i68Q1VH9UUBWfodOM5Aj+l31qn7GHovv/1x8fza1y6WWB2/PqbHMEWcGBcGkgfjOG8J0wFvGpWVk5dLA2961GvOnSRxwffntn6Y98vbdKVIXxJ03ePt65L/Mi85iMZaLojQ3zM3yOVFY82ZmNRYsTbphmU5qSlwsmpK2NbMbsjZUUCNLiw23cA55e8Pbr5EQ5SPIujvdsEwVkl3O97JxJRR4O7MKiIKRig8IYlgYo6C6Yt3i7GMkMIjwA6WOcncOQBChIOFpJmUTXOaGkx3nCKJI3T38981F8BYw6nHjuARch2ZfnPH9d1/MwbtfzftPf5wxuGTTsqTFzZMgUsdFPsNtWLYXF7w9z8xbxu2FBEy5Bt6SEQJ/wzqfzAvoIsHbvmmWvtusBfROUevqlQRvWeXgzTiFqMlHAABpPXLRJZACqJewYdnA/LbclznKM/Yq6AP4o4FnAhkhkHomgfJiCPAWJ4+Ng1z5CAI4MuTK36yfAS0Xtz7qSw9AWucnuHvy/UH1mgb5gLycC5hJ9u6h0IF875w4En5aXY6u9oO38Pb1mxmzunsScy46CQDIX/cyqA0t7OhYcS3G4m7NiJlZDwYiJyXIIQPLX/MW/p7yoWNd9GI4XU2fq7u3FVRxvOGTa/HJJmrYVTZV8zZ9kZxi5i19hI9kb1Ny4SRAjwY1L3jLvfwlAOBZKuDtl99EVw/vaD9UXwMWyjMCGjyokfEtnTc3imdN69BuTO3fqwLeAiZqsF1reU5ACRXUkGGYALyVv5+peSvnpwbeHqo+49nc8QU1dkMXAj/noweBtzT/hmWXBd4GbVgGL5h77Ebu5MXOlaiMI9/0PV3w1pFeV651SsxH+Tt94PdHurye2qgyLpHA2I0hwB/Zm08bZNyF3FgG3kOuG3MPz7PEI3R/WPAW4ppeeiTPT3a3A56VRKYI9C9yw7J4AJzjYzrgLf6Fblh2GHtfGr4/vgj+DyCX8sPTbzff4oG3ekxk/C+a6Kd3DIOOyQbxfMwrVruxUjAeeIucqe3xyFlY8j5H0PMgO5mCt0VvpkWvx+otbDq65q+vu+V47Ec43z8VQj8RT8b4hDKngo71ksZAwod0wVsvxfA24PcoWfCWPXsml2Lv69qvv38y7z7tmqOPW+btp21z+GHHvBm3MkISSPB10yNkjxJ6rPzg5Vwy8NaVTYgLWoosWN2WOnjrdIGTDa98uGtQesC9/FKdFfl+u2pS+xD2XqkR/coyeCs+JiU38mUTvpGWbfAWQKB55PIyb3vWqs1vfybuN8uw/AAcjiKf5wfe/pt5NWbB2ycdL8ytqmFxuibNP4oGdNnT9GpswHRwEga8tcvnKjq3Msq8ZUns8wb7Vt8Gdqtm3AfABbUY8DZiYHAEilo34tZi8zY2o2AHUAyPVWhnKR54S3BFvU9qF2GAnjdtqYOYB2/D048YQ5HDV82LpqxtXV8CkHE/NPfuzM7GWjZBgv1kOzwjA5mAt2dKLLhjv1bwNmKM49Vii0eXAd6yaSDzzb3kod61v8bpVQNvraysaTYdgIulUdUj0I1Ksppsv7ML3trMsvjg7Zb5ucLqjGulEqBUDIYCbxkXNjpiw6NkjQzkp+IIq9Mn56LDsSfVPdtnyiYsbX88A3h7iXlPNl2RBNzlbzY086y2b1dLCdT07pii9shySrkHtssL3jIHcODvih0sal02VWJT3LlFopcocbQbkIHlb6mAt+OLIqeiz4LKwDg+VHVvh868BeQF7NXl4ZE5zKebp7cqCK5W5L6xwVUmNW+xm40Du+a9yFSY5i2bwDNyDVsCwPoW8Cwl8FZscMfovtYnJesKWXYvUyFe5N4SfvAyjuDVtasA3mL/OkZ2zd1y8S/kWXTeEUyFybyVv+cCePtU/ENsLsfmFnhr9QV8dfLi5gl/53cveEvpEW9LBbxFxtGzjvQeqoP4XeaafLfL620AfTqGopPwKaibCkj6THgZb27yXG6lkLtHGDCM+ZIKeHuWqH0fLflAn7GHVxq8ZUyE0L/lb7ZkXpyVby94C/n77eZbLoK3F0nMIewbe3QElU2gbjAbB6vtkWOzzRNkJ2PwVmLgo5NYGZha2zc3q1mV0K2+0U9y/D3RjTruQkF9CUtWdmwpFeqM3hC9wPzCJyS+0GMS8EljINEp2QBvUyGbALVmpleD8YvN4wXTNv/c1E7eNs1zBaZx+rEp7GjXVQ6Pa+28DLpuuoReZ6Xm0NzbSwVvLfFsjqJ/d9f4KsBbuR6+/0vx/fNlE76RRvBd0eUUqQ1c7ogz/rp1PdSGZQQtY4tHZnj2ULNKhmYPTGHbrDrE1GFC0FIBbz/9+oeZl6CS6wAYcV2yODHY/gZ42xABb5+R0Tr8H6Z2olgU546ZXPpkplY+aLA0Nn+kwRrZNhNLx5rKj2OAEsU5QnGh/B7VLsszJC8XkErb/bBqaubumCcj/7d5Pflvpnjs38zjjkfClx5xlod0t8VbYojmN2Nr8xF0FL+Z0aXtQeDtc5msgLeMW3XPbkY1bwn02UGUtHuWb8KPMDVvAW/ZcZ4+IDfO2Svt2A5V83Z6hdqTbEgWDN7SD4wdgGHPxEHMhmWAt+wGXVBplx8/qePe89aRjSi4IEJBYjCyCd5qfUzdhTr+RibZAm8BIwAt/5oF8Bbl/0vZkLlZNm1uly5q+YmfXs/pUly/s8cGBQ/kGcmwimfodRzkMx54a4Mbu8yqpmdLnUd/0xILgztyDPUxZeyFsgneImtP6lfEyQm/vChbLRl4iwwhS8kcqei8WDJd4/s6F9JpqYK3PZMHek8HqjP3r2LNWwfeouvQW/D9ZsW46Nno0qlT8szlbIG31Cm9XyP3rWWjknXTKvokOPPW3lPlmywwwNumxPJtA6atUDVvT8tHRMBbuzTXzjd/f9ZEn8Mzds323xNCJrGlXEuX9Yo9pS9cD6K2nDsWXX2/ekF09ajy1/IYsGRUdNGcXMOeS5bvT6/lmaWPYV4GpgreYu/jgbf0mTII/vIR8RogL2UWACydT+G9JkAUm+T5N1ACvG2gjIbwLFXwFh6lWvOWOoU8mw1kHBBpfQt4lgp4SzY0u7I/9JQWcMRzMObY7vbRPfP5CoK3LcPr5ueScdHNU+JzzVoSfhHUW/D27PUgeOnAW0qEoNNZnn+3KlIrN6JTUgVvubeWdJFrFlTKPG/diOtnjc4f6/iSVcWx1Ab1H3tR4G29D7wNQ/hWzJnOibPLbic0az4ceJuYbADNJodnat5GPqkfS2kRNq4sqJlRHcxyXj8QkA5lCt7Sd5ZKu4QF1aUiU18DeMt1421Yht/Ci2R8EWTArzO5Bn/Lg7f25XC8mrfIGX642h45Nts8QXbSBW8ZL3Tz48YJ0ze9L3bz/Sk1Dq2L3hnS3+3x4Xz/MGRlB1BtXvtDyRoFiOU+lGjQYxLwSWMg0U0XDd4yzi+aKQcXDNwtHIyYl8PfmYKe/908Hfo/zZP+fzWPWyrNI3zguu2sjz3P+bghtQ3LmJv0w+qJTMFb/NFV1ddOd0MPahdPf3fX+FrA23sylq/F91/aSo69XGTLg7fn1Gw2Bs6gXT6IwaZ+6KtmCZhCLH0nTZ90fZbIPSCwr1rQQBjBspQaeEs2XlXnhrlRMmdul82b23LdtpFdcegD3hySebvwxDwe+hfzcuw/zevxfzPPOp+I0zduHlTbZfT3qubk2ShNQEo5impVfqMotp2UCD0OMeDtw+olcXqTB/+ptJ2TDVM58czc7/27eT50zbwcuGYetBZKkAm4PawgBiDUoATrxx+/nNKyKLeXbVPiGAMoRCasTHAMCgEXAYEDbzGEmYC3BPo49wTcOMzIQVjwttxtgCJ9UaermsL12ypXyRplE8jWilc2AUUOUES2X9f4Xgx4C5hP1qF7+67BkWcJGfwKIhQkBiMT8LZ1GMfR1neij+xuS9YkAJzeI+D+6YC3zJUPEpi/+/Cr1sqE+me3zQ2Rl++LMwdvkSeCFgwIY4fBvSlzjmVWgKjeBiCLbuCYoLGC1HGRz2TgLW/6q7o2zNuA+phxs3SzCN4+ql0SJzB4edF5tmxtWMYxLEu+W7FgOsf2dDf/dFqq4O3XsmGZF7wFBGPu3qgYk+twrfi6I1vgbQP11lkyXL2sn01Du6HAWwIcHf8E8s18yWTDMoKAarEnZOkBCjqalKBJ65MnmP8QgQuAA58x5DnmsehrbPL1cvuiTUmeEVAMm40u0uvUWeAprD1JBbw9zw3LON9/Te6DrfODt/C2ZYgyMRLspBDUpQPespKKbE3r6xE8iM0XnYlsw394lip42zVudXUQeIueuFO+IPZyJ8Z/uxrgrdu7oe9UV4cltas+8Na/+SHHpQreEmQCHBKU3iydMy8aF+OWp+Jl6yNejItPy7HPA469KPC2tndHfctUwdsH4tOxKuHg+LcYXdQ3c6RzjBVXQeeGJxtAB21YdpasjvICkcHXDE/ZAG/Rl18reBtvwzL8FuIB/B/iA7/PxDVU/1wR8Fb766GgY9Ih5lAi8PY4jZq3qRDXTRe8jcrOqPRt2Txv2tQNuZ7LuN2vjZWd8wFv/aBaONnRGEh002WAt/gz8TJvl47GTdH4NfNw8N/My7F/Ny+H/maetjdKLLQl/d0OvGYmxHMiU8MpgLduM0GnlzMBb/kd+0vGtI4h5wtZQJa43QKjHPvVgLdiY9mwbCnEqruLbHnw9pza5v5HXepItowLOlgCV9y2YTZCZE+ymysGlOLxKGM2JbqhIFZU0FIDb3/XMgA/Fy2YG6XiVAnhwHmX3bn29vOeaQK8Hf4X83L8P8zriX83jzofmp9Ke8wPRVPmWsmw+bF4yFwvmxLncVkVnG7gIN8JfmwWg51EmoUlf+N5stk2D4/Myzed5seqanOrvt7cFrpZ3W75U8abvX4NONn1nwDEUWHHtLktgRS/uywAy89BDQIIBlwAlyl4S9mEF422bAJ8QAbCgLfUu9TN7soBxq3hvO/A2xDLXCmb8JjspziZtxBGAKCqd/IwRnb84C3K0LuEDH4FEQoSg5HJhmWAmyzrJ3hwhpyXARgfdw//fdMBbw9PvujSzbKONVPdtWFqujfNixZxXEReKHngv0eqBJ/gF8ELZScULJG50coOzz5nb2zxxDyVZ2U8/GPkSB0X+UxWNoEMbwI6PyBLO2/wFgP3rHHNzKwll+9st2xuWEZgi95lXqRrCb918BbZ0qy4uhV11LzOURBlA7w9/vCrqexZMj+KbfqpdEQ/q/uWhQ+x8h0D3nr1fmRDh3hywjOlC94yd7Ep/I2lzk2D+6dUKTaGe2YlyBNb8bB2ydwk8xanVW2hBW8pp+CcZZ7zftWaZovmwdtYSge83dj7aF63WF/PBg+ZgbfUvG0X+8QqCXSCXyaxy/haHWNXsWwC4O2SXt9leJ1SAh0BcYy/bAIBY0H1rMhn6mUT8BU5niCPOQIY9o+iQfO4YdIs75z1V3mK3ultse2jwuNhPfZRwLEXAd4eHrM6a8OWExGZDWvfmEPoGsAfACavLqL0hz0mU11kff/E4K21CbqhjcQVgAF58PaywVu7Cgj/J8gf5Rrc50qBt/AlwhueP+i4VOmqg7c/y3d0WAEZ1rX4vPiea+ZOJRtT58HbKIkd16SU5bg1b1cOx03J+DXzePDfzavx/zIvR/5h7re2CC+3pT/4dkHXTZ94zrDgrePvrQqS7uzG+WAzmWxYxu/Y3+tihzV7OrKqzm5C9hWCt3Icq96eNazka95+K21z/5OCtwBwLuhAqVL7MkzN25m1D5qRg2JFIB+KArlVOR4jaPEc5D/lO7svz64eiwPz3syvv9eMgVJKGoiyfiiKGjDpjTj/QcP9/ss7UzNeZ2613jP3Ox+bh92Pzd2WCnGQWeoAMGoD34JIrTCrmFG8a+qwofB5i0cZgpsVdknU6FLy4D+VtrH3XpzsafOXV4MSqONM42hF6yj+EvkkwwMH2BEBKM69+x2y/BwUhTstvLEbnACElb/ZzLjmLTuUM/kxuI9qV8yYz/gEtY39D+ZF87z5qWRCjS+8vF0pvG5cNH3TB6JEPujYTi691cDR3+bWjhW85RmsQjtLmlUryjZowzIveIvs3q9hKe75g7fs3krA6sBbRyhSdw//fdMBb7cOP5lXTWvmx1ez5mbpgrkldKOM0gyDQmfvkSrBJ/jFskGUP+AtIAPgqR+8HZl/K89LXcPgLGlIHRf5TAbeImP1/fsSbF8OePtUnIKcKZsQkRVKbjDvgvocRIwVmZKN4nzPrX/QDaXYgIr5NrX8VldNBL3w8rZ0wFvmIuN8t2JZd4O+qjVvC1u3VLasTRD7Jw6c12YFUTbAW44tER3ALvLfF3XLM3SZ8u65M8cGgbfofTbYSVRaA136UnRGmLfvCt5G+ODOZzdjq0t50Rkl+4LM/u6OTZfUIZU56K15y2cQeIuc8SIZPyVZSxW8fd5kn9PfP3ffyq6t0DVvFbztk0D4AsFb7HVD/07omre8jAe85SUtfbQvHJ3NSg+8Zdd3VsagE/wyeQrejl5V8DbzzFtkWXVMU/o1b0+vG5knlCP7TvTGg4ZRs7xz1k/jKbqm1uW54E23Hns/4NiLAG/ZbLCyK1JORGQ2nt6KR5xjky6ilD3ww66aulc9dxpAO16fJct7BSIbsgveLvtetH36/IfWsqZEzbcK3qJ/qakfr+atfZFsdYy/39amZw7e2utYAMURfQs6Nl0iOx69gO9q49F5HdOgY1Ml5gnJVM2DuxcG3np5Rmmo4vZts7oTO4apZt46sC6e7OTBWztfAG/n4iSlbBxPmNLxa+bJwL+awrH/MK+G/24etDafG3hrX6wsm8HZoxTA24mMwFs3dtDzJnku0TnfTOatHJcHb7+xtsvS987oLskQSjXshmXTq+81KAFoUUeoasHcKI9dghrfQf7TdI3taTbRswYyYcWI1NryBihINjRg2R0bGLFknB2LWX4HoQy3Dt6bwo4J833xG/NTRbf5pbJHnGOUeUTAVbFHN3pQ5S9CjmNzu9pmBxMgE/D9vbhfDf3g/E6kd9lpACFPGifMd4U43TgSQ3JfwDevY2gdeYILR96MW0c8j3NymPyMFVk0bDS1G+DkhG28GSVbC2eSN3gsIx4JUT5Cn615Uhx3G4DBx5/lOW5K4PKkccm8lIDlsYxtQfm8qe3d0uxgxlBJxm9y2ZZN4L5RpRZLOGcYu2Tg7WWVTaCPzphnG7zFceUlyu1yMcyAdUJ3yd7xOTnpEtcAvMWAIE+JwFvdsEzkIqhGpKPUwNu9uOAtG9zo7uWRYxvkWJabe9vkajzwVgyeEM8TpWgfMXA5VTYhIqunG5aJTCVyDv3EUjIyJQEjXzaJjNQsic6cM7U9m4E1hb0tVfDWbhLCGIr+FL1T1LqqKze87aqAtwTNyJZ19i8WvLXHdsuxPXJst4JLCcFb5Ftsk9X71kn1y4EjgLln4rQuhnDgAG8dH/zXIZgDOHGErfEfky5ZGxy7YRmfXvCWZ0SXIGeFzauh6u+nCt4y7uik2L7Z7GIyBdmAjJr+YRrgLZu0OT/Ke00om+AtfcT2UH6Gzc5OAvRoULMlsrb1XvTxQfWy6J1onXZ4lmrZhO4JCUjVBju5tEQfeflOPcVvtWyCra8nvIjwI1Pw1hJzhfO6NfiNB952w1+5D3qWY9HJlwHeurIJxBTpAETIqVcPZUsXORvLy7A7FTPiP8i4JND9lu8WiFRQXuU8+NphyYG3xFD4w45IxGDDRn7/5sBbHZcN1fvFrWua3ONv+P7OFzlP8PaJ2AeAEy9hM4KOTZW0j8oHNssjJrT84rvyIfJ70LlnyfIsSvb54A8rBFkp+MFXBo0GeEuGd6olTRKRl2fECuyds7oTa7vz4G12eO0ldAUALCuHXXzNy9XPv/6pNLs3borHfjLPBv7VvB75V1M49L15/qZR4g3K+vjLJnhlyZH398QEf3hpe69yUeL2g6TgrbfmrRdYRYZSAW+9sse/sb/fVNkEkYHC1k2ztJXcV77Ilgdvz6kdSNDB8hQUKUoHSgW8nViKbvyhtb1SyLwFvG0b3jM3SxcVoAI4LKiMvqFnkpFhWty+qeBP2/CuaR7YMi2D26ZD/t04IP2unTZ/Lxoy10pIj4/NanVKt+AMeLtiblaNyfEE/zY4JphmmUb//Fakd9lpCnBGHOR4YEZYop/q5LBhmU5q+8Yt08xbwFscNAwAoFn4zNsT87h53HwnvHNF3a+VEWwMmjtVc3ItgjdxLksBB+0ST8awZWhHs3Fq+/bkOSxoGFVqsRQWvEX2LqpsQlDmLX1Fkbp7+O+bFnh7+NmUUJYCQEbGm7pPGgD6nJx0ifkJ2A3ozWY58BnANAi8zX7mbTB4C3+bfRuWkR3w0VcTdGZ9/wx4e1+cOmoMQs7wKXmcj68l89YRYwafIJzwWxL0/FQ0b8o7NzXrKVFLFbxlkxD0MzJAhudVzbydXTsWfWGfAfmAjxcP3kaPDQveMveTbViWSuatblgGH0S/BF3rvAieJwNvOQ5f5Lwyb9mwjJfGQS+j3H1TybzVDcveRJaHa3AQe81sgrcQx6aaebt9IH3s3DUPqrmG+A+8DNRNtKxvAc/S2bDsUR1gsvWtHOGfsHrqvugkfDWCSde+evAWuyoBWYH4QLoJncxX+JEd8JaxGtDzkoO3/ToXOPYywdt0Niy7GEol89aOK/7lvap5TRYIvmZ4snHOuqnt3TVvxg9PiTJxr9tYCbWm/lTQuRDz7KsDb+U3rpc489bWvC2oDM745xr8LV3w1v3G+fCSeBa6Uz0ZyaZPbIPDkPZRSMvWSN/sxlgy1+V7gcSr7vegc72kxylfHUXPwTdMlHnLajY2LAMo59hEPElGQTy7VjJqHjdOm8WtWF87D95mXw9yT/pVKX5/ayS+ZlVMk8ROdf1vTflgr3k9/KMpHAa8/TfNvH3e2STPGwveuuc/QynyNZXM20w3LOMcsCJkQOeq+JEAr/iX2FsHzEJfNXgrsXV+w7KvtGH09sQYrmx/0J1n2cF5dOGtgqOaOSsKQAOXyhVTFLLmrRe8tanuayr0XkGL5yCzS3r3VPzlLyqU4tw8EcGkfwQrt0rtRmYFYtzvVM6fbnrCffzklG6BB7xl0gDy4VBYxW+PwcmlRMHw0jlk3p4DeMtkzdaGZYC31CbCUSPIhFdhat7qszVPRJ7N8pE+4jChlFT5qJKir3aMGUPeBgOiJQJtHeUieBtU8xbgLds1bw+Ov5jSdpt9Bv9wyAm2/U5OusS8ceAtwQh8jgfeAsjizON8+MfIUVjwFoCptnc7sOatgrcDlr8Pamz2LS+X5tbei7x9PqU3E5sSOA6Zvyu4RXmRQetc1wKqi1Mv8ueIwMH2kZrMq+ZlC7uypj72mbZs1ryNRwTI6G/4ez7g7aLOXXTFVa15O7sGaMkqg5UI0L8hsjMdY7OCiHG7dPAWGRE5Dhp7iHEJW/MW8FZB7BwGb7FvZItmu+atBW+X1G/xzzl331Rq3lrwluXhy+qv4As55xuiZt+Lpg0zvRKrdy6y5q3ub9C+am6Wz0l/REfWLarORLaZR/AsVfD2zfiu2L15sUvzMToXKpC/8RK3fWxXs4Bc+xbAWzI53UtR5utVAW87J9cjvyZv4cHbPbH91o+Pzomwts4e551LifRfamSvG27DMucvjYhcz2UFvHVk/S67ogXCn0UHBR3rJfp+meAtddDvV9MP+8L8fs3ZxAK+pwPeon+Tb1jGC37shZUHzuUe+gK/aUv9wEzA24Ia8QnkPMqUkJyCbQljg8OQ9pXnDORDGCDS/gZfvToXWQbs4XfkCn83Xs1bVmZVd2/qCg6OTcSTZOTnGSVb/lrYbe7WDZt5n0+WB2+zBd7SV9tf5J3v98WfYbWL+uhVbFa5Yn4q3jR3G1vN6+G/mZKJ/2leT/wvUzj2V/Oiq0H8YAfeSozeILF0HfWFY+04hF8W3Idg4jmJRYZT2LAsLmgp/Hc+YjB4a4/Ff9S5GhkzzjmVJc4X+prBW5J3XjSt6Yq6XGp58DYLjZ3r24Z3NGB73bphCpvXzPMGMX4RYUIIMNi3y5fMq+ZVrZuYrJFJAsAKMGMFLUXwdtIDwGk/zhJ9QuHpMhmcGyGU1K3ymYTL5J3SLeBNZkTJEfR4d7p2x+LkAt72zW1pHx1RlzcTUcuDt/DdN4YAhTLe1Oz0j7WfkAvOy9WyCcgV2RsseWfpu94j4P6JwFt0mcqbPJNX9tj0TUuaKNAtDn71krntWebqv0eqxFiFLZuQDfAWIJZjcBarujbM2wBwkWNt2YSokwPoUdS2ZUo6tnQzPOhJ44LOBYy1ex6cawyhIwJl6K44lDgmyCPO7IvmjZwEb3nWRI5hMuJc5ITsPzaJYbOYRC1V8NZbNgG9c1XBW+qrv2xmcz7nkF5G2YTLB29d2YQoHy6G1A5fMng7uXws9zhbNsF731Q3LKvuseWnbIZhLN2r4UXBWlYzbzknFfB2bQ9fZFL4A7gY1ZFOvuFZqjVvm0ZWzY8l2LdY3Qvxtx/kt4bhlRhA9qsHb7Gr51Y2geufH3jbNraqoLzXD4H+DHCCx5bDgbd1fTumoJp5wVwjm9RSkFwHk/ecVM5LRjYmCAfeWh3lyia4eCkbhL7A1/HSVQBvK7q21HZwHMfHB+CyDd7i+1sgzB83nsqVxBwWGMkEvJ1RngIGsdlRLoG38JJnxbdVP7ccGlSb6mptqz8v45dow7JslU3w8+xH4RflWvLgrW3nl3kb1Yt8PqqLxte8OHxQvSG0ZR63dpiXwz+bl2N/MS9H/2JeDf3DPO9okr4C3lLzNuKTie6At8wbnt9+H1aep8JfnvOiwdvbgLdyzLVyGTM53iXmqSxxvtBXC97KcazQfSp6dn49OXZzkS0P3mahsbyOZRI/Fy/IQC/rYGuZAhVmOylRPCxZKWpdD5V5qzVvmzdPwVsyIMOCt5RNeJNgw4sgUgUupAFW9bx1uiL38ZNTugUe8Jbz7lezsZU4PJ7zfoiAQMVvFvStLrV42ShtbOFYgoJwwVFQyyp4q/31blhmnavqnt2MwFu7YRm1v5ZkHK0sZBO8DRpD/9/iUVjwNjqu55t5a8HFA3WKTo2w3JsluCx913sEyGMi8Hbn8JPpmdgz7cM7uotu//SRflI+oLCFGoz2HgpQV4mzFnFc/PdIlegnYLdmkkSCBgDW8wZvkTP0UFBNVo7tGGNc0UU2Y4lP9AvOHrvP369eE17b2r+UOvE+jzWCltwOo9S3xrHhWpRmeSzGPxdr3gLOM86pzA8vcR7jCH+ru7eynnnr3bBMg6vOnauZebv+1jysZ7niuDpuZB8Ctvj76adLA289ej/ZhmXYA150hAFvCcjdxm1B1zovwi6kAt6Wi5xlG7wFRE20YRn3ZQOysODt/rvPMq7L5qdSu2SPlwFe+kVkraBmSmQntj8XCd6u7h1LwDRq/lLYpS+9HO+dfMOzVMHbhuEl8/eibvHxmItR3QvxNzblqxta/CbBWweiaNDblNvgLTzg+JetM6ZzfFdf1A3MvtNPlt9OLb8T/sRugDm1tq/68K8JwNvDky+mPDIvbp3OC/tJ+QH8WBtMx+ozC6KQPbikAeodzo2cT8a4O8Z7TupkYwI2bE0FvM3WhmWZkvb9ksDb7cOPprBtQceVFWfYUXjjeOX4dsqzNMDbqu7duOCtfZFs4wOO53kB8JAR+gJhT9RHjPCF/oQB4NxvBRI32mewY09ck2vg7W2ZS+rnlkI94s8P6csIfg8D3mZrwzI/zwDR0AkFdSN58FZaNsFb95zYF/VfPbpRbY6HD+z/8VzocdOIKWitMndbi+Wz2NxrLjN36gYlntwSOSFT3fpk4CLecpL2e7/4UjMx101GPOdjkc/hEOCt42+6G5bpXHAAZ+RYJ0OO9HyhiwFvrQwlJni+LfqL1QFZAG/lnsS2NvP24hOTErU8eJuF9uHzH1pPCYUeL1Bg4pA9Qp25MOAtO52zaY4NgsTZqiUoixW0ROBtx8huBLyNLn8JQwi113Fxk9RLTikUiOKx59hJZd8wjUfO806GAXOzfMLcLV8wd8oWzC/F8+ZV87pZ9zkuqbTzAG9vV4gDWw0ItaZvTSs6tzKqeQt4SwY2oI8NIlfNuA+AC2o7R+/N05Zg8JY6YshSWGUfj8KCt8jeRZRNCAJvndyiSN09/PdNBN5OrRzL9RbNz69nzb3KJXkecUTlk4LvjIV1WmRuMt7V2S2bwBt7NuwAFDpv8BYdwfWRsUQblrWKTrhTtSAO2aI6osxz+3YZPlsKcvb85HQQwaIXvM3VDcuY008jgHW68wYn3PJ3V7OeErV0wFsrI7bkADXprmLNWwCGW9VDcn73qYz4+xhElw3eovcfioyoXo1jK7EH2KxlX81b9OXRyW86XtTSxl6MSoDxslkClQRz+jzo1AaHAG+Rs5L2zazXvPWuGPL3z923qns7dM3b3bcfzav2Sa3//qN7Jg/RH8bTLzts5KUrORL4ZEGktl90GbvSh615C3j7qDG+L0IfUwVvGxXgjOozL8UDZHMRvO2U/ngbfWwZXckaeEvAWMBmozkK3lo9ysvcMfHH59VOA/6gG9izgNr7S9sfNEkA3cEGuW8mNsx10YduDILA24PjT+Z1x1TMvHCZVs6PTQTeApb9LHPavYjl/ALnz6dpI6Mk58tcZ7m/C6D9vI6S1VFeIDL4mtkh9/ynFPCs9OGywNvNg/fiK0T2u4jc28VSXvLzzD1LMGgZBW/Rv+VvtmRenH1pFwVvre+vfJDrwwcnI/7+OD/hawNvAezcuHM+8Y8XvKUsUMvQXh68DUl6DblXpuDt2FJsDMTKha7xI/09W+AtK3B/Fp8iqhsHzvDBfVc9Ws5qGGs/2Bvol3LKGuGLbZoXEfCWuWp5ap/Z8ZfazN7rJiPKmbBHytDc2xTA23FdwQr/rjJ4yzm8dGQe4gMEk8ShorMKZL6gV6JylgF4K74/KwrzZRO+whYKvBVyZRPC7PBM5i3LmnH2tPh/1YK5WcEbWCtcCFo88JayCV0Th5GJnppCQ6izCt5Gjr1dKQ6lKFh49EuRGGqZYCshykfEa1kFb6W/GC0UKUYPJUc91JK2NXWm021kaZHhSSkAFAAKdGQ+OQiyeRCQeSv8pI93Kmx2cCaZhBByEQa8JSvVlsMQgxsZ0yCin/Q3l8DbGZlDLHe5VbaksueWplMexAU2fF71sgle8Lahf88cfwwAbyVwrxtYkYAZ54ylO0NquB7VWVBH57D0NcjZ8xM8ghx4y/nIOBl3M2sXv7QkUdkEsld0rEM6R/HoosBb9E5R66rW0fS2PHh7DuAtep8XYiLzqk8TyAgv4LBZ/rfv797/rnPwVfOa7uLNJpclHdsyJyxYGXSt86JTG5wAvOUZrS+yaApD+iLZAG/RL8whSo+Ud6yb/bfh7Crg7ctE4K2MM+NJH72NXcBTzbylj8xDys/U9W6Z9wF6NKjlwduz89zrm3pLA/z2e3Yyb6m/yZzlpQtgJYEw8sBxuQTeOgDuZuWk6Pdl8UGs74Wux2Y+lTlR9mZLsyHZqKqknTJYvEiOAjXxwNvCM+CtHXP1Y+PoM/6GnAeDt9GA1X9eWOLafPLSmpfXvMR24xJMVkddFHgbhujDVwfe6rhsqN7HTm0fnH1pFw+8ZWd5JyOOov2w378V8Bbwi6Xz7B3BHh3YGX/Lg7dnSa8h98p25q3Wh89y5m3q4O2IuSZxFeWMfiobkZhjXnwOOU6eB3nJFngLf+5VLWvyUf90sC+xune2bAIxEMlKKhPItw+QpS+5Dd7afjP/8G3RF/gBiQgZg7/uvvQjLfBWjtO9K0QPLmxcfGybqF1t8PbLtnk/W2uaSh6a2zdvmzv3n4pS6zQdK7vmVwmgL6qxvK5xYEcHWTdSCFBCGGxKKrxuWTsTMJ18+M1MLr01vZN7Zmj2UDN3WoYPZOLb5boorQc1S+ZmxbgKllMAicDbzjEJXGSiA1j5+5KIENbHdSibBOBt5P66k3sESMSZTgTeFojxUSOhk2HZFIoDwcZu6bbzAG/v1y2YF00UGd8yBRUrEmRuZpR5S81bHDQASRx1SgCwkZ23MVaLohT6JvfN4MyhAnQd42KA68Z0fB3/4Dl9vFs5ozJ2UeCt3TU4cRkNiH4yFplsWMburcwhJ7NWXjZUkbp7+O+bGLw9ketEgiTf87vrw0cNNCoxNJbP/nukSsgT/HpUL0FmE8tnLga8LRA5axzY16wzf/vjn3+YusFFGaNuCcwx7HYpGEssGWPH6yBnz0/wCPKCt8g4G5bNbVz828lE4C1OU4HoHgg5wgkjIAnicyJy4G3DQPbBW0p5oKt52QZISDbWli+4uirg7e3q4UBgJBFdNnirgWOTyL/PgVanWmQbKqgU+W5aN0u+t+9kzJV2bJmfXi+Ym6WLumkgetOeHytD501qu0OCt8hZ2BJOqYC3E0vHGiigD+ymdTjoVrcwh+6UL5mKzs0UM2+nVCYBzfyyQ1km+lbRvWiG547MmPhO40snZmD2rdY1VxsWMoCmjwreli+aJvHnWOIfpuXB27PjYstH9JuijnkzMHOgfi3UN7VnXrXO6O/euuphSO2qBGZe8FY3NK3EPxCbFbHduQjeUkOTlxp2PkTlDd9e/UOhgipe3i2Z62X2RTI+NP2Mn3k7HbmHfW7VZ8IHwIfnzDmfPtN7RuYiOs9lK0OcXyA20h0Te15UD55SwLUhrs2nvvSvSr5XAsTv+EuU58IX8V8zOwSvRS8Jb/ADGA8+AZPwYfjdHcvzXSZ4+9SXuBFE9Csd8Ba9X9q+oatE/A2/hc1T2ZAJn5M5xvWjwFNQP2wfo2BHsFxA7jfkzJ3LdeOBt6ey5iPvWPlJ5TsOH+7L33gmZ5dOyXfPMODtnQprI4LAWzYMZmNbeI09ScSTZOTn2bcK3sJHdCWgOHGQo+H5d/rM/J4xUB55TvQnPkUiPrjv6BP/sQ/kby9Fxl5I7McSfuQpe+DtiujJpbhJYFtHJ+KLjJnvIrbH8VfHWMf66oK3D7BZwjNbcsLyOy5F7unuSz+icubjQ6Rf8Y7Fp3/euGoWNvJlE7LQ/pT/fzTHkw2m7c7/Yf7X//H/Nv/P/9d/M//t//vfzP/jf/sv8x8vOszK0WeT2FXNXiNDo75vy+4uGQ+8FcWDUiXQ29yPNZybex/N6xYyUmfkmOiS7uj5BBUEZbGCFg+8dWUT7kR2lk+kFM/ShgQ8SzqZmQRuAnjJ3V+XJIuhx+HCICYDb931WbpTJA7EeojAMV47D/CW+jM8w0PhNca5omvT7IUMMoOa3bDM1j7EQQ8qmwBoyRvcG8WzWlYC+blfs6BBipf/fMfJwfip8gmh7BNRWPCW8WKDkETyADHOjEUm4C184I024K0aG7k3BoE3h+4e/vs68Laka0YCytixml2VoFpkOdGu785wBjk56RLXwNnLdubtxHIs+Afw3zEWBW+pq1zds6MvRah7S/kE6krjTG4dfJBAfF6DcgJ65jCBFZvREWgpH4TnYfjgdFAuZ94GkZtD6WR54BiSPc8mMdkGbwmYKHEDD9EVV3XDsqsK3jJPqU1GDTOnDyBkm+AVp/ZO5aJ52bJ2pmzCwbEETDLnAHeZ59h55mqQDJ03MQ+Tgbcc53yR89iwbHThUObJnLldMa/3fCRkwZHofWv7dlUnhWnJwFuvL0JQY8Gf1G3j6ZhLH9GllJ+BN+hP5jt1rj99CfYo8+Dt2XFx/h/jcq9ywdyX+QMVVM6bG+WxK8jCErLswFvnA6HHvUAkxznw9mXbpNk/jk0QWNw6CgHejpu1veCXkL3TW3r9VMFbF7AGyabqDCFK+0AE9ApGy7n0E/B21jff3n74bIrexAdvnTz77xXEM8c3ByTE6EE5lk17mMfoQSXRifZZYq8dJc4Lu2GZncP4IqzwwhcJvqajSL98lGzO0x/6HgaQTeXY1CjaV/YXKGnfvjjwNnJf9G/8Dcv+1H1J7lbIfK1mI8jLA2+xGWo/IvLm7DB/Qx7dsY5O7xH5dxAf6CPnW7sUvS5jenq+8JJ7JyubQDwXr+Ytvnd196bFA8QeJeJJMvLz7FsFb72Ef+Uo6Pd0yT1nWPCWl4f83X+sV86QLdWDp/GzfWZ3bCrgLURsTCzSIzE6fslpjCefyN3Eyr65XzcqdpmsYe7h5S9jfZXB26js+PuRiOz90wRv5d7EZIWtm2ZpK/1kw/NoVxS8fW/MUb9peXzD/I//3/fmby9rTXN/j+nqemJu/F//Yv7jfzwydSLcW5Gjz7t9+PS7aRrcFefD1kuNFTxLLnAJBG/3P5nXrRvml+IFvQaGAaVvz5WAQr5TuzOlsgnjLEGnbEIyZyiWdPOmysRvzL1K16bj2wmBskqWecvzkH1D+Yhcybx1hGLAUaG4+A/FQ6awfc7sSPCYbnPgrWZWVC3r8nz/GzNKblBf70bpor6pvSu8uVnK5lmxy83gKU6Ovv1t2gqt7ONRWPDWZlDMWSc8jjxAjDNjkUnZBGpIUUvKOTwYA0pNEADqPQLu7wVvjz/GOqTz6+/lOpQcCc68hZzhDHJy0iX6eR41b/2b3elLmgh4y1hxzIumdVPWsa4bawFA8Ka6tndH/iYyWMuuoSyvFGMlz6kAc01k5+4ABy7o2SCeD8rlmrdR4lktsfkEjlaq4C3HotdZ8l3ZuWEOj88GPt6WGnhrdKkiL9lcBlYevLXtosDb+4C3IsNR0MJ+Iic4tcyTH0qGzIP6SbOwGbtyAvCWFybYdgVgAuTnoujUBl8ieDu8ILYMfon9vFk5ovdmIyT46e5b27d3DuAtGzWtiI21ulb1YUrj4fQBoP2G+GNbpqZ3V/UnNXorZN5PLr2LKQHgWh68DR4X6FbFpIyL9WkhNvK9ofbc/u4/LxGpzUoVvH0X678thARvV3eDfZhUwVurR/t11dz9qgWVSfocJINW92CDz4K3/vn29v15gLfio8vvMXpQ+IzPyTxmXkPoRM7X6wU+C/cIC95aHYXPTZIA5569npfsc/kp2Xn0B3AC+dFNqOSeZH5b3XhR4K3lP33NTfAW39+W28PnVD7I9S8avHX8Z0NcJ2/ODrPzvQNRnZ22zxa5R+TfQX6si+8syfUiRH/wYy0fMwdvAdJ4ya94gMQwrm/pkJ9n3zp4ix+ObEYp84xbR+45E4K38EqI2DSoZA8UK2dW1uCr+x1y100VvHU+TUmHje9cjFcvPhUx36uWBbnf0GkpHe4VF7REtiP61ysP7l5Bx3qfQZ+D84W+dvD2ddtWHrzNSvt1x3yefGoe/fSj+f/8pc1ULboAbd0svfzJPPn3H8yNpmXT/+5iniUV8LYsALxls5MKMagYdHaAjz03PfC2e/JIJqMF6WKvl5jofzKwzindAjEonGMVGkZvNRR4q2UTWnKnbIIjncTSd5w7do5+1jKugIa3HYthnl07NuOLR2Zi8a3uFrwfp7TCyvYHrYWIXNjAcsmMzscG/xh/nABrhOKD5/QLJ8duWIaDzfIfa3j9YxiGkIsw4C2yx9L6RPIAMc6MRcbgLSCg3FOfS/gBzxKBt9z3HyW9IguTpn/G7t48vXIsY/TedI4fGTb9Y5lTEA8glDPBSpCTky7RT29Wa6bgLedzDBvwsJGho8nlEwWOHsrvODDwjMxtlv3eEXIZ33crV8zNUnm+MglGkHFInhODTYkUa8ysAxGGD+4afvD2iTj6c+uxAOU/5X9rOx/M2ILMl6W3MjYnIh9fVM7CtJOPv8k1j/X8SRnbufX35vAkFvhJNfP2btWMPLd1cB2PnUE/pZjfLHjLSycyKsjCS9T84C31657KvNg9Cj5vaI7azK4OogRXnTt58Fba+YO3/eqks7M0y99YVon8u89bVTZope7ZX8Ue3KkZMnMbsSDK/rsvWgYAm5YaWJh9Qm5TAW/LRc6yDd5yLPXi/kYtzlIrB/BW55Pc96HowdKObV3uSFkb5jQ6YUd0wp8eO+RaUvA28rcC9UVi5204AqyVuVfHRo6zHpoX/bmiqxluli2ZGyULpmt8Pw/eRlpY8PZ25YTYJF6eip1t2jJPG9clYIoAI0L+8xKR1d/DMiYLIkubmhnI0lSCOi94i0z8XXyCB/VjpmdyR+VsXuzl/MZH0z62pToK3p69/oD5e5HIUt2A6V3oNytvu83yUa9Qn1l+22OW5LNmiDmF722B3lTA2wfiwycDb60vEgVv8W1uSDDeNLhm/RqxfzzH0Nyh+jyMk5sDHI/tVvsmfgDz7fTa2HeZ/7ps3Mczdz56wqv/+GTu2gAX4KhXZItn6tOyA+667h5Rsvd6VB8evAXkeNQQCx74r8knAFp0jtJP+x1A33ucn7Q/IQHZ+Mfi76wL/6hp7vMXPBSvD/SRPgPYXC+fNi9aFs3KTqyvfN7gLaU5APiO4rw8G5x7e+r7c93MwVsrC5AmncinlW97LtcNAm/hFX/3LpFG/jiPMYva61mVZYAYvVeEvHw47WtE1rzXgwCJswneHgfWvI3y4ZTkb7G8OkuOnwV58PbcyT1nGPBWS/Zoub3Ykj3KX5+c2WtE54weE7luEHhr75FYTohpkS8X4zHmlOW8UWrBZNWrkT5pecuIDeZ6VwW8jfLBlp94WLt4Kjv+fiQie//0wVti2xdNa2f2u7jsdjXB23dL5qj97+bZo5vmP6vWzMhe5O/mo/k88NA0Pv2b+c+SMVO7cFaxnkcDvK3r29bdYwnAydxQIM5DAKl3KlZNcRvgbawzvC2BetmbHXO3EqAn9jzoiTh0BPdsevCjTCLomjiQBFP/EOe8fWJDgorIxaQBjHRPvtXAA/JfLxFxrwe1yzJJRhUM4D5+wlnn8071jEwAm6nyRJxpe95Y5Dx7jPfYx3IsdKdixbxu2zQbPhA7lbYhTs5jCZj+UkjwcLaP6ZHlLXX0/usVgMuE2fZl3i5vfzQvGgHD5s3tsnl1yKmzF9RYYssmN2yYVVBtx2FiKVYBfPr1T9M6wlJTsict/++LkvqlfCSG//Trp7JBc6NsUo5dlGNZ+oO84CAwdmdlLhEhFw/EAPRPk00U6Yw0MgF7pqKyw/jer1k60x8/Mc6MxdPms3XmwjRAzYb+HQmUF+R+dg65eXS7avr0HtF7Rr9r3UPpX0GVjEfVsr4RdUra/9x+4vlwxu5UzQp/uUf8Z7T3dBT0m/3ONegP48h4Mq7Uo20bPZQAOrYW99jiiYzjesTRC+6jI4wvYLQjjFuQrnHO90N5LvTJozqRKXE0bkgACQ9Vh5T26hxnztJHO4epLzyncpZwrDlf6JYY4UdisDkf54H+jC2daDY5dcDff/rDbB1+NlVdm+aWzBeW41F6oCOAD/EamSmvmlbNjZI50RsEv2ta09Lb2IytZoB6voAOifqNIzVobpZPicPDizbmm+XfQ5lHlEtx5J9XAOR3Klc0i/nt+8QgCHOobXzNAiCio/9S2GseNo6Zhe0d8/H3d+bjb8dKn357Z06+vDNdk7sqI7y8w0bwgm/HB/Qubb8z9+rHzH8VAooFPx+2gJrGlX0LMgbhMhu9DV3Hyxd7DyvPf5Hvd2oAb2NfOgW1qdUDc7NqWM/x9y0RMW44y6NLp4Zc2/HHX01J56xeD5DoL/JsAEbvA54t6Njy7rPHAt4CRHDP4HkcS3auiG4Te3C7ZlhrZnob4C01im+WLKqNDpqPF0Wqa0R2b0RssO072YpkK1G+wOpD54uUtG+ZrYPgF4/eBiD7kwQE8Az+3q4GvI3lg2v22AHzndiCH0okONYAZV51i+pa7afVXbxAYfMN9H2P+Cu/BbzQ2Xv3ybxom1KZ/CFG/0fGJ/I351+4e4SlU54JjxzPyMiDhw/ExrJjdIH4mARI/bPvtO6pv63un2i2ZqwvQr8s/eWVzZ6cjsMzf2MTlobhZdUdUX0WvR5/47e6oSUFer2ta2pT+M5GbgATFsRlPthjE+tc5gpz5rvIHGIMS7vndG75mx4rc5EXU+gd2zfPuIiuha6XjUnww9zAfsHrVXOzYuL0d/95ltyzxv6dsbH6e1rsDfUkLThyt1pst8iZ12bhE/xcNiRjN6cv3njByM7f92rn5dgh/d177dPzSkbML5Wd5smbp+b10A+mcPAnoV/k+4/mlXwWNJdHjhtSmUQnL+/ElsJaF98UMN/KrJWpW2waE7GVQXIIRX2RGb0Hz2P7OagZXoAFzBsAawJt7Lf3OSw/rX0j29lr3+CVs2v4jbE8CxqDWHJ6kJcBfLfzLXr9WGIeAtItiB80HDMuZ8n5IjLf5Jni8Ye/42vgc2hfIn123+Gv80Xine+Na/Q8eZ6blRMqk97z4h2L/3S/VuRO7gMvg8nKpNcfdzxyfixjhq5gX4tFsevetnn4wTxumoixwUFEv7w84x5+/w3iO3+zehHwlg3ydsyK+FUfPv8Z8dUssfy6c5zNn2zpGOWDypmL6YL6YfvIs3mf1RLf4VVE9kTu+OTljTuX6/4s81FtROQZuC98/qViWG2IG2N7r1ieWD6E9WMj14nQDzJfIK8fC1k5mzq9J9fw+/MkRLAvDfGbv518/MPUD+ybu8R0onv8fHCEvxDlVTA5fjLfeAYrO+KT1QLexvpk++9+06xqcAQ7B4P5EIZn9nhkZ9aOiT5DcB/DkF5D7oVO+DmiExLLzsWTe867NcIH1Y0kx2FHz/LBfS84PdbxNyJfKjcRkn8HyS3XvRNzXXttp6ujchIbi9hjLLkY72EdpTXFV6lmA7Uhvb6974C5UTZubbDILTaYeYjec33jWK88uHvoXJB7e4/1PoM+B+cLgU1Z/9fOIc638zx6XuyxsTo3lvx8wGaxp8vc6bP5+5GI7P0BjZ2cRea5e7ZIv+IdSx36J6IH532JSZfdriZ4uz9hjtv+u3n16pr5vmXHTLqEhj8/m9/Hn5jW138z/140bCpnLwa8/fhFnO2BPXOrjOVhZDQykWKJyXW91CL4G3uxoCWBeqkY1NsVgC5nz31cv6UG43rFpPm7CO7fZSIRyBBMfS+OPOCtd9QAD7okGLpXDSjEJDh7zXj0uGFLgZ6fy0dt5ofc5x8SkPwASVAA2Z2CcZhw4JiAYuTF4FPn7qfSEXXmg459JJMSBXMzwod1Hx9SaZsHH8xDcZD/4yXBA/2zPNF+hviuzxTpo5/oM9d9AhD5NnZZ0+LWR81u/KFwwVx7vaBjPjwf67y7trIjgWfTurlVviIOOXXDNszEciyw+fm3f5rW4UNzp5LMO8v/ezVLYkSFj/Df9Yl+y+ePEjT8VMoyDEs3K9l0AeWOMjo7nvEIubgvY9Y3HRuQAuQC3hbI7xBOHON6rXTY/J1xjcPTf0jf4Nlj5VnqGdXwoWlwX3i1LH2zc0ifSXjGM7pxUX6c3t/2AXn7UeTuRtm8nL+q17gjDsw9eT5r1OKQXJt5RaBzvWzK3kOcRXdd7z1O/x1z/4gcnf7b/k2zYYRfjCPjybgy/oC3X+Q5vW1s8b328S7y4e+fjxivuyInpyTnPJD+Bx3rJfTHAzGs1yVohofwy2YeiUNaw9Iu6lXLPJa5eVuC3R9lPnllz096vtANMcI4D3p96QdGt6J7zzTKONb1bpv6/l1dIo1zcb1kyfxcvGj+8WrO1PRsBzq9QY3SIwC2zLcfhSgt0zcVm3Hw+bc/TfXAooIkf33dq2NyOi4x/cYZGzS3KsnWcDIm+q4W8IZNYkaFWN0wJnwgm4dnsjKIfrtRumQqOreSgrc8Wdv4ugIo3xWStTlkbtT0mKrxKtO++tK0rxSajqVXpnP5qWlfKDSlvf0ih2z6tiU2YklXJZCd7G1LO+/M3bpRq++KY5/LEffjpVNF74LYpMR9DGroOl6+2HvYufaf8h3gaW4rBHi7dmCuVw7pOf6+JaL/knED8PODtyeffjNFnbN6PYLd/5RnAzD6EPBsQcdS49l/bP/8jjpo3NPJB7JMpp4l993KuPZRjuO6N+GDL9vl4OQ3LT9ws0yczBBz8TzJzsNVsQt2s0s3z38h609tBKCP80WWdAM2/yqgoDa4sCs8G1CeKR+qhs2MD8R2zXss9/5RAxR2X7b6xelcQITbFSvmF9ELv5SsiG48Mr8HqIS9d5/N87YplUl8Ha/c6NhF/qb+hbuHhyfJyPIMf2dMri/3KMGn6jY/i/214C0167GD62ZwPth5X9s/Mffrx7SPf0d30rdTe2Bl54bwLCx4y8v3+qFlBU//+lqez10rcl3m+V9Ez9XKMayy8rbOqU2xP/26YQnHog+5Tp0c++vviX175gpzhv5yPp8lXWSvn31Z8uHLH3os+uZvRZ4+RnSvsxHXy6lFzEvmTfNQeEjt6J9LRT7d/PKehx/n5R3je3o95qn9m/pAZfg/7DzNSq+RyPkR+ZBzra4fErs+J/e0dhO/86fiSb3P6bFe0vMG5bPH/FhZY36qfm2uVReZa1XF+vmjfP5Q3mzvVTyg441OXt6N9f828E0brG/6vcwBdMmNSsBFayuD5DDWF6GP9AUeYYcHRB6nZb6wioYN9VbFls4qH055KMejtzj2ZsWM+m1c1+mEm7ohKzwbV30QwzPHa/nu1X9OJ57yCv7EzDeu75tv8hx8MuY3y6WPMgZcS88PJKujmH/Y4Xj84e/YY3wYnaNCXNd9JzZyvki88/F18HmiuhHQYkL4A4gWPe/ssfBG5E6ehX7CP2TPT/CX66nfF/Gn7PXs582KKe3z30S//PuLTn0Z6Advtw4lvmiciLHBQRTlWXz/DeI7f7N94SW+TWqo6d0zLRJ3NA0d6BJ/CL+tuGNH5RBSPsj1uQ/XCu6H7SM+uvdZuR/f4QU8UdmL8O1aGaCs5SnXtSAWNdLtM3BfjYHKbYb86f10fkJR2URX/yTXu5clPxbiO/PVyQjX4B4FNSQPCE/EHlDmrkH82yA/9v2nP01d/765LXPV+sWxfFAZErpTNR/DsyByvzHf6DP6BL18S2Rn3ueT7b/73VR07SqO4GxhEB/4nsz3t8cjO7N2TIT8fUuF9Bpyr7vVEjeXid7SewTLzmWRe87b1cIH8WGI4yDshZ8P7juANy9s7XFOPqPkeO4nx99b7rqMgRC6CH44OeGTsbc6KhF/5Hw2Wq9ejPJX5Jd73SifPLXBKt9yLWRRZVtlPFYe3DWDjj3zHJwvpPo3ojPcNbA5qt8j58UeG6tzveT4cCvCB9WvQXY+JNnjyS52chaZ5+7ZIv0KPlbkQfxUNhtduITNuBO1qwneHk6Zkzf/0xS+/NH8VRTt6HZEgf7xwXweemSaXnxv/rNk1NTMZxe8/f33383JyYl5f3JsPn98b74I8fnu3YkZmNgz1R2bpk6C+/ouaDOWurdMeeuaaepZNxubh3qeo+3dt6ZjcNtUtW/I+b7zhBq6t+XvG6akddq8aOw3Lxp6zLP6AXGG+82zuh4zMDlvPn44kf7I88v1PkgfR2f2Tc0bMdJC/uslIu5V82bVvG4el3sNKr1s6BXqi/x76PSzvG1On6uxW4y/9LuidclzHsedPZbrVwgfGrvXzboEwl8+vjNfPhyZD+9PlD6/f2s+vj8279+/N5/0+7vI93dK9vuxWd/YMqXtY+ZBda95Xt9nntYPKk9e1Pfq96eR7/yNf7+QY/j+pM5+f9nofR4/DZpHtf2munvCbO3umy+fomO1Jn1u7dvWsa55Y8d6bil2PB2tb749PbY6Mg7+Y5GdQWRHxr5Wrgd/qt8sm8KmMemHPIOvby+bbP+eixw8a+hXftd0rsp5OzHjmIyQi1qhidl9kR3bF57z44cPZnz2wNSKHEN1ckx566LcZ0x4huwJf4WHfv4+l++MRXnHhNnc2tIxOjtu0e8f5HfG/ctHkdtPH8zJ8XszNCUyG5lDDcLXRuEFfS1rm408v8iiPv+QOFHD0g/pA7IpY1nUMmlqu9ZNY8+O8AI+2rHhOu7fZ79z/S3h/ZopbZmRaw+bJw1y3TOyw/d+veeLxmHhvRxXP6Ry96qxV/v1VM6zssVc6VV+Vb9Z0XswrtUdG2Zocs8cy3h7x39mUZxneUZ+949ReiTPHXl29zftQ+e6KW6Z0r5aGrCyI3Od35XknIr2BeEnz3lW9qJkr4E+quvakHMjPJfzkZmKtnVT0rRsyppXTZWMZ33Xto5LreiI8pZV0zuyZd69dTpUxl/kwM7zD+aTyJ/Tq9Dm9lvTPrAjvNxS/VjVtmomRLd9ev9F6fP7T+bo4K1pGZiXgNXKJfLAGJx9hgHzqmlE+rSk/UG+6HuVjNOr5hGdT0oi5yWtU55nQ/+K/m5ZM28GN8VOvvX03emoDzp3fv14bD4eH5ruMTbeEzkVmXgpsvKqud2U9L0yVRP3TI1Q1Yh8jt4y9aP3TW1/u/RpxVS2i95tnBV+LchzH+i8gBfQ8vq2KesYU70U+0xRetaAfus3bUOz5ujobYzeSkYci66rEZ1n78EYD5nH8r2kbdQsrG2f9uXMuRGaXd6QeTii5/j7loieyDwubB4yk4vr0etJfw4Oj0xT/7Re74mM62N5ttbBs88W79iWgTn5O3rHygo0OruhOoR7BvUlHnHdYviwunX6vNx3/+DYdI/sqo63cy467y6a7DxfkzGYkD7zfHaeq26UvztZdr5Is/gimxIAennpJZ6Rz/H5tVOeKR9aR838yuYpH+Idy71fynyrbJdAV/gCnfaVf0s/mFc1HVtmZHpP/KpY3Ui/tndFP/aw7K9f9K6VyViyfytvF//Cd48wFOXZpFzHy7OJU56pHRTdNTl/IPop2j/Xx+XNPZGNCbF/Pap3XjWJL6I2wtqKp3W9pri530wtbojd+yjnQKLrxF9Db3wQfxId+Kvok08fP5qjt+/Nm9FFtS/P67rFx4vaHq77qJZx6DEdw9Pm8OhYz/ksdHLy3vRPLMg5PdY3xJY1DIkeGjRtw7Pm+K3YerG7H+Sen+XeHz98VFuMz4Vd3jt4Z5oH5+T6g6JLxb+s7jZNfRNmZ/8ocg/pK3pOrnF4sGca+3hxLM8q9+BeOuZi/17hJ2CnhcrbZ3Wcm0TfwsPKthVT1Dwp+tD6MvY84bmeJz6Z/A1bCvGdv6n/KTzFPnMO9EL+DT0/HTMrB165eN1ifaOmnl2Vi5r2dbHzs2oD9PyY4y1xn+fy+biOkkLjYvfHpX/jwhP7/UWjnKvHWh8RnbyysXM6F5CH9a09U/mGc5BZ27/SthmRN+yJ9WmiZGXW/t36IiURX8Q9F/2tfLN4arPq3myc+mSxz+E5Vo5r7LH2rVpsfKEci22jP/F5FobsOWX485H5E/Ms8m/Gu1b8mbKWBbnvaFxeW+I3O9+sH+vnjyX+jj22MZC37/Z7aetMxF7HPz8a10SfH58I38h73tljo311/Asi+ItsVrYv6TWcLnLXdn4sxyIbpe2jZknsuld2Nrb3TFVnrA0OJvHfPDxz94v13/CFhpRn9EmpY9F+tq2pb1bZtmFKm1eU+I6ui+GDXJ/7xPLBS7aPPJv3WZ1Mcy87z/2y5863Phn9cs/AJ74zMhv/vo6y6cfa8/mOPLnfuQbxWI30qSliD9SPHRU/Vvx5v/08Ojw2vWO7kXj+LB8cL7iHl2dB5H5jvtFnzsMG45Mt+nyy3b13pnNI/Fm5r9MrwXwIwzMrO+Xt83ZMhPx9S40sH/C9XzWJTtB7BMtOZkQMsq73we+IIfkbNp1jHNV2SkxxeqydI8iD2hjp30tIdDG8UZ0a4ZX7jtwSO9jjrG3yU5TvXvLxl+uKbNVI/xgblZNIjG91o/VFgp8ZSsZfdw9iGYnPJL7xyrdXHtw1g4/1P4f9u84h4aW7B+dj82LP8x4bq3O95PhQFOEDWEdUb7hrpUL2vFKPnMV/Nt+xEruWi16sFx9i3Vef/LLb1QRv3y6ag9bvzfNnt81f6zfM+GYkM+B3CXZHHpvml9+b/ygeMdVz2QVvP336ZDY2Nszc3LyZnVswM57PiekZMz49ZSZmpuVz2oxNTcWQ+/uE0PTsnJ7niH/rOZOTp8ePyveRyfFTGp2ckGNmzNT0pJmaGDbDY1NmYHTWjI+PmpnpCemD9GN2SWhRaWJ6NnKt6DXD0aQZn5o2k3L+5My8fM6Y6ckRMzU5Kv+esX+bmVPimTnH+2yTM5xnf/dS0LHTc3NmbnbazE2PyrPPyjPOyb3kOSdmzYgEIVPyfWJyWr4vynd57skpMyzf+Ru/DY7LceNyjPBgcEy+C08mxkfM0NiMkNxDvsOnQfk3x/D7gBwHz6anxqRfkWcM7O+smZJPxtaNc3SsppT0WeSZ7HGW7/oZ+c7fR6cmlMaEGEd46B17Jzt2nCxF+X+2X9Oz83pdfqePKneRcYsdx2Rkj7f9sc83N79o5hYWzeRstD+27xwnzzgzaSYnRpSfQfwdHpvUMZniOeXckUkZQzl/KvJ9Uq4zrXyYN+MyhnMzozL+cv/5Jb3vlPAWnlqSa8on9+YZ3fPz7OPT82ZgfEHuK/2SuTAzI/eYlevLeNrzUiCRQ8aSZ56ckWuKfA1F5Mg+m1xTvo+MTeg9x+WYselFkaN5MzY2ZmamRnQsOG9A+TCi83FKxon56vgI8Rwz0k83R5ET+uwdj0xJ51ZkjkX/jkzBx1iZ4t9R2bH35zzvMYnIzWk7Fyw/OX9U5qmjMZFlO378bnmtfFCZE3kTviMHE8ztSWRP/jYfOz+i51qaQmcszArNmPn5MTl/yAyPT8v4LMrzyByZkvktOmtSn+Xs/I6Ov+0P883OpSjxt1H0LvIvOhf+8J3jrf6m79KHmTHp+6T2fUL079zslJkVfTY6PmX6pT9jU6I/RB7Gx4dNz8io6R0fN8Oie3pFdnpGRSdJX6eEBzNzoruFpiNywVycFT44/TMj8mR5HqwXlKbt70F6Kxm54znXew/3Hb1jrxd0Tfsbx3jPCUsT0m8+Od9d60x/Ejxb3GNlfGbnrZw4mpmzfXP3DEvumaJ8kHtHxmhS7oMeOTvv0iNsfaztH5e/h9EPied5dJ66eThtn4XnOB3LKLnnjI5rEB/sMUHHuvsH8cQ/B61ujOrF0++iL/0yGUROF6VOIXgm/ecTXe3vI3pgfHpJbcPw2LjaA3zpkSmxB8z/aeGN2M0psZsjoqNGppaF30tmfkGeS55teHJJ/J0p1YEL86InZ5dFPyzLeaIPhDdTk/h6k6e2Z5Trjs2ZMbG3E+iSiSXh4Ypca0WuJeeNi50RG6T+EDpJzhkS24R+nBFdMyZ2d5Rri66ZkHthi/GFJpA5ufbEDDrL3mNUdNTExJgeMzGzrOeMTkl/RVejY4fHZ8xg5B7ov4GIT4C+Qw6mGTu16W6cLcFf5IVj7Hn4ZCNmdgb/aF5tKcT3mekx1eXTwnuuZ0nmeoR0vAJkA5mxv8vclHu7MaQvMef6iP6Oi+wydoPjyzq2Q8LjgTF5bvlu/Qx7rJMZdDPP4yW/zEblM3Yew4/TuXDKH57V9o/r6Hd0zOkxVibpq/c5zhwbmVtWvjlX+uOlyHnpUPDzyHevrZS/+fsYj9x88/Mn5tryyX2Dzw/mb5TC+ECJj1Xib3GI4+31/PrubN/dtZHnqK5b1H+H0XcQ1/PbCu6D/fMeNyXzaFrmqJLK77ycJ7pI/BavrzYq5wbFnfF47qV4/Pf6VjH88p4v/7Y8c+fC//gxkJ8sz9297TWcnglDsX235/ufWe8h17TybWM65hf2X321iM10tpD56a6l/fHwwfFCr3d6X3vcWTrbHz1fPpnr3MvdNwhHiMsH7n96fXt80LHh+hiPkC+/fEoMGem/o3iyE5Zi7zEmf5N7yHVPZT5CzAN7L/fMVs5i5kfkOM7XvwuPrS6WcXN62kNOV1uS833krhWP/LJn9Y7V1VEKG+MHz5vo+e6YIPk+q0sg/hZXhjwU20fbT/89vMe6vkT77qVYPujzOAq4XliKvW8wH/zHjstxfSPjZmBi3uweBq+wvqx2NcHbvTmz1/i9efaswPytecdMuX1O/vhsfp+wZRP+jbIJM9kFb3/77Tfz7t07CcB5o2wR+sKmUVPc1msahivMm+mnpmP6uWmfemHaJ2OpQ/7WOfPMtI0Xm4rON/p2pLBpRM8ve/PGtIwVyblP5Vg5X45vkedoGLuvVDN8S/+9vD1uyEb9dHxgTo7fmuN3Nstrcm7ZvG4aN8/qxszL+im9bs1AvWmblntPP4vpRyJqm3hmmsYfmoH5KrN3uCb3OtGMjM8nB+bTyaF+t387Vprb6NNzWqVvLROPTO9cudneXzj93Uunx04+sXyYKDIVXR2msHHIvNYs2AHzvGHIvCKjsW7UPK0b14y1F/Ujke/DSo9rx83j6iHT2DNttnYPzQfhAzw4Pj427/U7vHmnZL8Ln/T7of7uePZZn4e+RZ8nhj6cmN29fdPYN6UZmK+ahnWsKrraTOt4oY71G3kO+Fbd02xeNU6Ylw1T8jluXjVMCk2Z0o42Uz/yxDRP3BUq0LGs7Kkxr5vttazs9JmGoQod+zbhTfP4IzO8WG8O39rsVT99ln7RN/fvnYNl0zdboePWFpGdMNQx9UypbqDWFLVYOeZNd1HroKnuL5fr3TON4wWmZuSW6ZotEcW1bDN0hKfHMgeC+MtYbO7sm4aeMfOkluzwQc2cgXRsG/tlvO33lw0DpqipR3hh32qXtA0Ir2pMx4z0TeS2bfqVaZ4UOZG+LmwMRnnwQcZPxuz4+L30w/aHfu2KvPYu1JhGzpFz26deiuy/ku+F8sn3l5Hv8lvkO8e1TsL3Z2Z2vdt8EPkmA5hnij4b8nIgsnOk9/yoWcNy7+MTeV7kSOaG9Mv2x/Lk8/sjcyTjNyTj2CTjybgiL/WDVTr2zFEnK9U9TTIezz1z31HwuCUl0TPomqgOeq596J4pNpu7s1E+Cu0erJi+uUqVnZbxxzqPp1Y7zYeTo5jj4tHq9oR5M1WoMuvlb4fwvkP+rZ+R/kBvRDd2zjwXXVkl492n4874IwcvecPaMKzz7HXLkMgi35lv7dKvIp1rek2hlnG5xsgzoaemZrDAtI4+N0sb0zp2ZIUxt+24xOor6Ph434ytdqhstcjY0/ehhTpzcLQRc9zS1ojM2cemevSOaZBjGsfvyzl3Td1QoSlu74r0fVD6blcl0HfNlmroNSXNfWZ8diUiL6wmODQHe3ume5g34/YNeF0nKxA2TP2bNTO/vGs+fhDZEUK+9w8OTMvgjFzTZkC8kM+O4VlzeCg6yzP3A0l+X17fMpVvxlRvkdH6OglhyzgWXbcjOi/mHvL97du3pnNkTvtBhoH/fM06EOoRu3gscyZpH/0kx5N9ODC5KGOOXR3Q/lR3jZu1rR17vQitrAsPPc8GxTt2Y29B5neZqR56aGqF6oeR716VET3G349EJMe/gw+j89o/nhcZKOvskflTbjpmZQ775t1Zcr8loucik49PbT/UOPZA5gD6Ieh4S+h+5nHvbLnZ2V+M6fu28KFntsw0yvxW3ShzqHPmqdgx8UW6OvU5mG/+ceU5C2U8hqaWojyDD6J3uz18iHusfJ6IPpxY6ZA5K36Z3J/naxMeWf2LHbW6r25A7KL4LehG9OLLBmzIqKnvnjVbYlMSjReZ73PrvXJ9mdN6j2AexZL045RnZcoj7zW3hYfwEv3wRnyojqnnpqavQfpmfSz6+KJhXHyTUdPUt2C2d4/EHhyp3vks8/j9CTbC2gqy84+P9nQOP66z2ThFLaLfhOeqN8iuER1Y3GJXerxuGTMzS1tynvW9Tt5FbY+9rvVhZhfWhedT6hPhIz2rnzQj0ysR2yX+kBzLqhoycmcW101Za7/wlBUJ4n9gh4TfapdFZ2GvS9vHzfLGjt7H2bfVNTmvY9w8kX5xDv19LNeobB80i6tbMffw2j/8lM/y9+WdcdM+81p0KT7iY9M1U2TWd6fN54/8fhI5z9rYL3Ie46y2VIjv6E7LU3yf95HrRimuXMjfD482RbfX6nxi/mDrJ0X3n+D7xT0PecJOSN8i+lv7GPmu9zw9Vu4hOrl9aEZ1I3PgueiiloFp1eHeeyxvjYoMvbS2UuTOUZv8ze+LzG2IjsIWRO7xQfgyvdapv/Mc8HFwodrs46P7+sOxk+LLtMi1OZ779c+JP3+wGj0uCzS/0S8+/HP1G5hPzCX0C7ayYeyeqR25bfoljsAPiuljHErmx+o8FF8DnyPo/JXtMfldfEblb+y59JPr4uvsic/jPQ+fqHumRH634+I9Fv/Ie2wYOn63Z8aWW7QfTmc7HsX6sSfm6OhIZGdR4zboqei7pj6JbfdD2Hmhnf0l0zn92lQP3zS1w7dN3cgdM77SJnMy1n9DP34QH9kRvg4+j5NF5PINdkH0srM99aP39Lpcn/t4rxdEPBvXcs/Ks3P98aUW5UnQOY74fXy5Vc59pHaCsaB/zN+g4/0Uz4/18yEeef1YCDlCnrzHHEhfemXOVY/e1bioeVJio8ES9WPJgLc208Z1Je09pnGkTO2ai+mQiXc+PixswrOofAQRvyGTzLfTc0U23h55fTLxg+S+pW86TfNoid7XxuTw4U0gH9AH6AXHs6BjkZWZte6IzglrV6OELmsaexiRJ+HX8C3RW7Xm7Tvx0zx9Wdwc0uMT8SEeWRuOznEye0t9HZ7PK/MQ/LdyJs8bkbPB+RrRo+sxxzFftG/CZ/Q9unhmo8+0iN/UHPFdWpgr4hNMrnUpz7w2yUuJ5jH3ml3rsfyVPjEW1n+LnW/WfyvV34N0I4Tvg5yNLjWJv+7n77Ae4+S7M2KDvcegF7skRmTOw0f4aXGnp3F1rpfWdiZVVzSP2XugU5Y3RxIcW6THOjvoniPqk4ElxfqxmdKS9MfquAgfpA/rO1MJjsVePzb1I/C9xGwdLUeQwNxoVxO8PVoyx323zZOC2+b/ejJturYjfzdvzVHTLVP2y1/N3yqnTMtGQBG1LLTOqQ2tXfTda2qijJifKzvMo647pnD0X8yrkX83L4f/M5D4/Vn/P8zNulrzDznvH8VDev6N2jr5+4+mcOxfzIthzv8PUzHxs2mZl4Bn/qlpmLln3iy9MjvvlyI9iG3jq6vmdl2D+UdFtfm5psXcqK81D7oLzIsxue/of5zpRzx6MfTv5lH/fzf1s/fM0edTpsZt49utes6Tgf+p51VOXjfbJwuRX2ObO/bp4P+0fBj4u/Ch2vKhhA0kBs218m5zvabJ3BR+wJMbtfVn6Jdq4V15lSnvHzAnn9OvmRumHZ58Nq/ap7V+4vfF1AIaNrcaKs3zwe/1GQpH/0359qDjkble22CuVzdpH3+uaTA/VzeaJ28qTaME9W2LMvkXxZmTsXzeWad1W74vsmP/U8UbkZ27cq1/lbH/F/O4/3+Y1oVn5v1vsbUV47X9j/9/9r4DPq6rSn9hC2VhG+yybINlC7uw/2ULvYWlpJKeEBJIQjpJCCSBACGJk9iOHffeLasXq8tWs2VLsi1ZvTdLsnqxZNkqtqyuOf/vu3fGHo1H0oz6SPfz7/5mrHnz5r377j3lu+ee0yQJFXtV/4dg3Dg+0/FaaOFKNVa9TwYIK67yWnhNWw9lSUROrJw4i+tFO3rGS3IaYuXSgGuVsrt60Wenzqg+Y54c5gPSjTnD7N/nqH5gHivdD+nifdpbDhajTwtXSUjhGvHL43x4V8rb0q1nHx8dV5olDtfqnfu2BBe+q77Hc4QUofH/bOq99f/W94H4jSC0vOYjYlHZSmcGlwYvSjLmrx+eZ0jBCjVW/DN3y+6j8RjDyapxzHidPKDmT2D+G+rV1nhNlAOhuA9nz8/1tkpdw6HSbdLSXWm9Oo0L6LPEM/vV2LH9Zm5TIvrBtUWv2ouFElG0Xo1Z9mmwtU+dXwfH3DtqnPume6lxz+eu8u1dNy6YeyhPzzf0F2UF59v151wlvvjtmJJt0txzxnpVE2NgtE9O1kWIV/ZrciD7VfHKfEWOQN51D4zNt0o5xry0R6p8JPksHOGzAZjDPhJXFCF7EtPUXNHjd+y1M98qq3gX1Tnkb+1nXvQOlbNQ54Zqlr2H6sQnvk7K68au6LK6O/O3Mp/kWmuRKHfy2DI/rteRYj0HmffJ2qfjNeoyHktZdwEyzxEDw6OSkFOjcmcy36bj9/k35tY8Vlgvw/bVD90Av8Uib8zpxnvm9fgcK1GFKe3B/JIs9GK7N7bxjj0HfRlTvhtj5E01vql/iqGHpgoWkkrIaZA1obkqj/GGsDLZHndC/LJ3S2jJCjUeOS6D81fi996+OpdtjbKGMnq8Oc3r42fxuGbqCls7XuUrUcWb1Oe237juu2qevyFxZbvlfG+99Yo12i/XQTfvEp/cN7VsLKQt8jZsjs3QwUfUPOR8U3NP5bxjrsECdZ8bwvPlVGmr9UwagyOjcjSvTj0n23jg+42Q92llTdajNIYsA3K6PkoOZL0qvphzqi/yIXPVdayFTEB/QBf5nd4L2Zio5KLWobgu6PmIjEzpuDR5ld+i1hTV74F5bzvtHzZbvwflr1DX4Y/+2I/5H12yRVov1VjPpNF+uV71JftU68pV4pPuDZnNa9Oye7uyRWIlLjdPegcmtkVYjI1FyFinwNZnNpmh+l3JEuZiZk7hfJfy41afaxPv4ynqGjYfjsOzTJLCurHP3obK5k7ZE1+ozn/1N60ydmNEoawKyRWvxDKpbx+b17ep47KqLXBVlljnGwt1NZyfPBKl8kIudPoG8UNfU09EFm+Uus4S66ezi56BDjmGuUP9F2idj5kNh2RodObsRspk5uGmjOYcYP9GQnZ3XxmbJ7jyfBb06wrxyvrNVXmg58IK61ygLYI5iWMKWo7hG9fk6KgMS05TvJIflCsck0cqvKSzb+y8JHhsVnOi+FMG4XzqWNhFzo6dDsrOnYQ8WqXuIRhyKbxwnSRAj1JXJlf5K5+lEPfRP+xahe7J7FjOVdoatReLrN8Yi7MX8iW8aJ06zvG7vE6el7bOxSst1m9o0CY6VLJVjRHKVvtjaR+5i4GRK5IO+4LXwWfJ32cf8dXRju0bHJIjBbCBMHe3xMYreRednSvdfa5tz+X4zmmMVTb6sUpvpSeqO3LwycQ62N425bPTfQTdg3GYUL5H6ZyUqgBt++P8/J3JwHtj/9nulffOPjhdF6n6ZCIM4nPqiAAcz3nK6+L1XRp0zecYz44dddeOzV2mrpnjiOPJHn0jlyW/NVnZgynVfsqni8mPkZ2xzPlNW1DLcOpS2gT+GbuVzRoMXcdzckwMjIzNmVnefnrM+HDW+BnHJOebPVh8Mh42Ge3N9RHah9qZcEwCs7cpHiEIc5/yIrcpQckER1AeUC7Y+sz5sRbJb05Sz3IiveqscVyxTzmGOJ6Sq/wkCWO05NyJ6+RvRXsGvvPuhP3grPE3wmBDJFbss/6GP37vAK75iFwZur6IOH83oz5G3691nFE/TD6+0Q949gGwAfwL3oGfs1YC8OpfsFKyGhNkxOKaXX49LJCRx6/aI3wWtP3O9zZYP9dou1yjuBV+Pp6PT9uH4+xUbRhk7lgdfuZ8prJ9+Dl1cHTJZmnoKrN+qtE72Cm5jfHqeaWgH9mflOHpteHX2ZPOUA+dTt3O8/N3wqDPqs5nWz8dC8rwUHzulflrdd9svH7eh70dSxtsJlGJ66GMu9oPxeiHzlLrp2Ohj11jd+wmqb84N3aLq/BM8nakS0ZgrIft3iMvvHpQ/LIa5cJwv/ReypVT29fLztd3S2DmOTlzfZHcGQGLQjCxsSqOE1EEYX1KfDO8JLQYE6tIOyXOWmgJic6tcFKOyGYSF8pJKpJdR47i79v15xAKQZhomY1x0t3fLpcgWLr7z+P1Ihxj5zdU2VYoITk75UAGJ88utB04xyYlZELYnFyLsxaM3/WBUEuEgrrYNzl5WwyFwu/4Qbjze4cgeBydIBtsx/rnr1D3GZi3Bf2QoPshignsSWIfV0RmSM4mCcreirbtuhaQuVm809fJ8YooCJzZDWO3kbc0yDdG5qlr3XMsDspsM571O1YCcK0E5m+WAPR/YNZ2KM/t4pu1Tbwzt0CZHJaO3mY8Oz6/DtVSSqqVol8fnq3GzrbYNIydA3BwVsGxXiW+6MfkmoNyeXDyAkEEjd44GC7s/2AIG8dnOl47WAShj7F64FSQIm9JorO40s7YPMk9W6eulUqNY68X1zJqcc0Q6rxM8pbEE89JJ5GkgK3qo2727/kZ5wDJW5/T3hKCfgjBdQXDGeC4Csa1lradtp59fJC8jYey8cklMYCxrNo6zAE02//Ve+v/re/9YQAEwDjKbT7q8j26As7X42eD1HPhfOY8DCrYiHm+A2MEDWMlgPM0fws+W4dnsU69jmm4zum3NeoaoqH8m3uqrFenQaOXDhc/98uDs4e+0P3gmjFyFkZvOJSaLww/+z51fh0cc++qce5z+oAa93zuivi8Oi4wXtgUsQCDmPMtKUHJCjXfrjun7d52SFPPWGJ6PAyM9MnphsPKuaUhxmvnc+pxWJwYHh3AM7ygxj8/41zgPD57rln8jhfLmlAmtuf4tY1vfe2cQzti850U37KSt6xArJL1s4hOgwQmNcmZxrEOro28XQO5Q7KH1d9js85Kb//1hYOcgeQtyRXKLZItNrJmvEZdxmPHI2/7h0YkEY7COjgKGyJYCGjs9/m39VbydojVMqcAcr4kb1n4gffM6yFpxMrt9iB5y+JQtntjG+9YG3mrx/cKNQ+ph6YKVvZPzKuVdRG6UChl5o6E4+KfvUsOlsKovyp/HeaxfbtuDF9rfjRg4fAUnUtV8tfWeB9JMKb9oDuVLHHyXf427zO2Yq+0OxjbbZfr5HDFHvW5lo1rrLbINujgo2oecr6puchnah3LvE+ODUdCdmB4RBXUUgVTreOB77lYdx15i3mUCaeAcjaQxrm1H8bKijWQg5uUPFSyETrUD7re6/R6SSw7KJ1Xxs6l6wEnqPUE+ma1mteOfXNdu3oNa9X8j4Xzxz6yRxscB/Yl+8z2XIOg5/2h52ljBeA6tS2yVlLOxMBZnNgWYbEwG3lrP4e03LDKQPQ/5/ye+HypaJycvK2/WCUR+fvUNXifxv3kbJfyc2NJBxtI3u5NKMT5M/VvWn/b9p7V7b2PFkm9AyHLYmycW/ayhMXoOAddJ283qn5miyjZIrVdzh2mmUY35k5Stb96hhwXlAEZDbEyODJz5C1l8uHMaiWj+Wz5/DR5O9ZWr76QDx22Uc1h2/i7Ng45F9ZetUXyW5Ixoq/J0RHLkGQ3kZB9R+lp3k9CpTds9OsJWR6b1XQEx8IJnuTY6aDkXBrseS6wr1AtCjqY92jTldSbnBOuLohPZsdy7NDWqOkstn5jLKovFkiYdZw5fpfXqfvhAGyeseQtbaLo0h3qc8qhsce6T972D1+RtLooXMcK+HIMQoBcx3u+OtqxAzj2VHUc7KF14pOxQbzQjp6JRv9dTzw5A+002ubKRrG2geHJi+po2zRY3WegVZ9wXLL/+Fyvt/0ntwd5b+w/273y3tkH6fXRqk8mAsndNBzH6+Hz8855U+k7R5tsPIxnx7pKqtnbsWzsB44ne3Acczxre1DbgqWNDbIvMV/WwObTi3F5yqfbEX9C/DL3Kps1yGpjckz0OzybsvaMMePDWeP9cEzyudijf3Dk6oL6hgjYcNDhO+E/Uz8p3U77Fv2QA1lAmeAIygPKBVufOTuW95zfclzJJH7u7PqcNc5f3tPh8j1Sh/lqP576FLE4lmMqb8/E97S/5+x84zUeH1m6VRFt9r9B4taZ3KHcp+3P71Ef8N6pH6gnJgLPlQeZHFAI+wLjmvKa45v+Q1ZjInwF1+xyR/C8BS0p6ly8Jl4PbZF2B/KW9h+5FX7uTDay0fbhODtRG4E+HmsHV3RkyUH0rxrfOEdk6Tap766wfqrBhY6rsgT9wf7k+8uD4/NO9qiDTo8o2Yrf0HM4FHbsGbWQdD3qu8rUNajnbacHeR+8P90Pe5UNNpM405Gt/Oyr/VCCfugqt346FvrY9XZ9tlXqO8cS3vMNzyRvuaI21C6Fh3xl40vPyW+Xvy3vbt0kW7e/La+9vkM27MuWwpZ+cV4beHpg/5wub1ZGLyNNtkYVya74NPHP9JGwkrUQ2Ovx0Dc6bWGlcFLydsrepKOyLbpQVaTfGl0ke49ydWuX+jwAypROTbGDsJ4I1ReyMRDXSmDhWzjHu7gOOGcTXMd4LaRwPSbUO3Kkyh8KcTLy1oJrPKW+E5C/Wn3vcPk+aelxRt7aHQshw/sMzt+Bfjgyth/QLwfzt8AQfBvKdBXa6utaaDGUWf7rcqomQC7DCJlNXOjpk/BTFcoop2Lmte47noDf36b6+GDRJtVv7Gv2e3gJrhEtpGglnsXbMKJjr1Mi2ZXnZRvHDhxjjp2dcekYO75QuBDCcCbZjyk1YRCerkXenu9tkvgz3up7IUUbxjzPiVpo8Tp13T5pIbLjMMYx7m19uHYcK5umToprwvusrDmYL5thyGyNKlb9tv1Q7riNz35n3Gnxy9D9YBu7HFd8LW3LsJ59fJzvhQF3xkf3Q6Hr/RAIwyioYC2MvWMyMjrVFdTr0dN/QZLPHlTXE6yuB2OleIMaNxwjB4tgLGPMnKgLlYrzOde1TBgFkaXbcX0kPZ1fu2ttg7qGmLI90tQ9lrzlwkJipa/6PCD/XdUX7AdXjZGzF4qgsLcpR9H5b49tfK58vnzOHPd87s7GA9u2mHw9344dUbJCzzfHc9rubbc0OkQVjwfeW0vPWSnDmCqF0ViC1/quCjg9rkW7XOgakeCUaozvPNkSWajHd0zB1esmMcPIuaJaWy4fjZ4rw3Is97wciG8Q/yONirRlBdiDyS1S6UDedl3ul6jTlZiPjGbMwjkzJS77rFzuc201svZcl/gkFSu5tS3m+r51bNRlPJayrgMyzxF9g8NyJLcGMosVcrOv+76uGJ4txwvrZXB4agsgI6MWOVnSCDmbfZXA9T9eIk0dY7V4XVu3+NrdG9t4x7ZeqlU6SY/v1ZiH65UesuDfVDAwPCipZ7Jkb0qQ7E8NkQMnIsQ3PRDjc7sa23phaJ0crQpUMstxTuc1J0tM+V41p53Jaj9cY1jxZqlxWOEfHBmQk7XR+JwLfFzoGfs9Np6P9xlX4XWd0XvuUh2M4f3qc/27kENXbZEkNQ+pgzmOd8efFO9U3FdasLrPA6nBkltTALvnmh7rHxqWpPw69Zxs44Hvt8KBTS9rGmND0oFuwXMobcuEs5ql+oHk1CHVD3BE1PVQNkKHWmUjW2jJKny+TI5Xe08aNchrK2w9qfqGZISz/mELYt/BST8JR5rXUQ6nj8/p7MViOC5jCZNzl+pVX+o+09/Xen6NbiXv4v90rJfJqboQ5fhMBBL/xwrG9pmzxjm/L6FAKhonJy4aukvRj5uhv5ap64iCzVR13vlCZ2XTRdmfSB3PecOq+Tmy7+gR8T0ZIr4ngmTPMV8JzzoszRfH9nXj+R41txznG+dgffvkJFNlRx7G9BalI9giS3dI7TjRLjONLjifx6qD9PzHuKAMyGiId1nWuwLK5NisaiWj+WzZv9GQ3V29A9YjNDr72uTM+dzr5EJOU5JEl+1Sc4HXSFskHw69/UIynefspqP6GOhp3k9ipR9s9OvnhTvHTgcl59KVncU+9cVvHKrYp2zRqWIyO5Zjh7ZGDeaqM1RfKITc2OrUFuF16n7whc0zlrylTUT7gZ9TLo491n3ytm+oV9LqYnAdq9VCGX9/PDu2f+gyxmME5NabElz0lgTgNaX2+oXkmcZY21Tb2tQtESXbpb5zLKnjKnhv7D/bvfLe2Qfp9YdUn0wEkk2ptRGyL/sN2Z+zTPZmvSYJGLNdfZNH/BIzaceycRxxPE2GpvN94nO0WNbCb9qm5Hee5gMSTkpAlpfSZySjeE6OiT48b3uUwf60Hx/OGu+HY5LzzR59A8OSCJuM9iYX1ajD9xxJlsDcPVq3Q5awHyhfnJFvlAeUC/Z95ngsZRB1NWUSP3d2fc4a5y9lQgKeSWffWDvYGcphF9AGmKgfnDX+RjTmLu08V0C5f7ohTv0OZS3vnfqBemIi6H5IUWPa1g9BeKWtkd14RIZGXLPLHcHzFrSkqvPymng9cRUHYL+NJW/t7VhnspGNtg/H2cnaKLkyNNYOrmAUKfqXn/McUaU7lc8zk6jrJCG7A3LkHfU7tGOp75yhG/KnqiP/qi4sb8+GPApV98a+0P3gpWywmcQZ/FYo7L8x/dA5Dnmrjt3s0rHzBQ8lbzWu1J6S3MDfyaY3X5AXXnhBfvnbN2SZTwoMiQG5PHM8zBjMNnlLgcCJyElt7zBNBHsDmQrU2W+70twlbwtbUyF0Vqmt6l7Zb6oB3txdbf3cHi6St0ePSVAu+4EO2PhCKiB3hZw4GyKXXSQ4p4rJyVv7a+P16mumYGe/nK6PlUEHRyGjogUOEMlbOLsLjrzNVORtWcPUjcfOy70SnZkvmw8dxbw4LnsSk/F6SrYfzlHGjTOHlc9+cZO3jjKBRi7n6nq1+u4MzT01cMz3qO9PZ07zuzyHIW9nBm1dPRKaniObDiXBSE/G+E6RXXFpuGY9vicib5Ny2sUrrn4MeRtyvNmQt4AnkLeM3Mig8Q8dFgSnLLQY85LNOh5tBn1O41Hcz/VziI7MkaoAdT3UhfwOr4nzjt87AD3KCDwatPbgDpPUmgg1z2aTvOUrCb2DeVskvHQV7gfzGvda3JoyxhZxh7x1BkZ0HK3SpJqtH6413Z86EmelIsJJfE0EZ+StcgSU00m5ptuBHB15TGdmMowlb+3lr+4/NpvDxGiXyw7kryNmhbztKlc7KlTEJq6T21Qr2zOtn46FPXlLXU955XvqoIQXvYvvvQOn/02JL98l5xwW3w15OzFcJW/HA+0Wm/3G6/NE8pa/wcWYVqeBG66h/XKjOgf9CMpXzle12GKddxw7i4285bEkN3ks75nyjjZjzywHpTizTW39e/aC8/6dDNMhbwdH+pT8jsM84FyIhdzlGJ5MptowX+Rt7blutVtByUYlvw15y2azRfgsz1+efEFnquQtf4MLX41dLu66M+StOsd8k7fOUGS13671gyFvJ4NHk7cCp6avvVLqK4uluKhISsoqpbK1Wy5MbS65hLkkb+0NuIlwzUB2T/g5NnfJ2yK1VXGN+MLo8M5droyg5h5nOW/dJW8pIMcXUrzGlJpQlwnOqcId8pZC1dYo4DnpT9cfhsIYu2XIM8hb11a8naG776IklUXjvJslKHObHMzeLr4nDqrcUNppvN5h5bNfWuSt7d42KMPFGVov1Slnht8fby641mwEpyFvZwLnL7dJbGmEeJ3eJgHZuyQ4Z6f4pIRfnUPjkbfdlwclIaNF9sacFT+St8eaDXlrB08hbzMbYyWwEHO6iNGhlKEkGLTTT91N/UYnyJkdRZlw1IG8pcymTmPzgR7luRyNXjqxE5G36hxqi9dKRdJOnbzFfINODsnfKuHl78Cp4PWslqJzJG+v3c90yVtu200al7y13hP+zs+nSt6y8Xnb+lb1by636W1Q9tJkGJ+8vdZ4Tj6T+SJvG+EwxZRsF39cI22/MDgm4xHTzshbn7SDSq6GqW22b8GO2I37nnnylk4QnTq2iNLthry1A0kUm93C6/Nk8pY7WqaK9t5GJaPoR5DM4Nyylw2cZ4ubvNXPav7JW+c5hSfDdMjbUchvponjGLU19oGr9vj8kbddS4K8VbIE56MeHE8X2jcew/PSL+WizGSYiLy1/aaz3+ZvaPLWxXoXhrxV51iI5C13mvMervWDIW8nwzTIW4uM9LdKe2mK5KSlS1pVh7SP9MhQT7lUpx6RYwdDJSElXbJb+uXC1Py5BQlD3tpgUUKF15nXfFxym45JWVumMgyux2yQt64TnFOFq2kTKNB5TbbmnfOWeGW/ISdqIq/Lc7TYydue/g5JrfGToPw3JLx4OQT6cgnI8FLk7HhkHf++VMnb8fL5NnVXm8hbzrcFRt4yt/KR6gMSoFLUrJQINP90P9kRS/KqaHzytndIEjNbZd+hGvE72qTIW6/YOgk4Ui8V9WPTlBjydiFH3saruUKZQYOYOs1m4DFX34GcZWrRbshJXs2L0KnUrTyW36cu49ZCplNgztZc6FFGIDhuP3ZO3o7VPSRuud00Cga0Y955d8hb2ib8u70tQmJ0JslbkrEkZdX1OJGNbDZbZCrkLfuWjgSJA/arrbF/edx5FxxKTyBvG+BMaPKWOQuZUmqzW+St96kwHTlerO0OjhHOGXtMl7ylY875si/7ddU4B6svTk6MzAQ8gbwluWGz33h9S5W85fzh2KUfUdCaquZrSk24GtOaCDTk7UxhoZG304Uhb2ePvM1uOqL82QOwbXgs74VjhraPs+tlo77ksdMjbzdd1a88l63xOm2f8/+GvNXN1leeSN5y8YbynvdwrR8MeTsZpkHeDkjf+XTJ2P1b2fjmBtlwpFrKeiqkvWCHeP/iUXnsO9+TB59+Rd4ILpaTTQM4mhSe58NV8paTjIaYfQsphpGds1X2XEdazj55q64H57W/Hv7OmGOsDpNr5C2fJ/5h4nHysemtlc6e8uIkb22ClBObW31sjURZNP5Gp5xbguyx6CNvYRiyGAK3gLGgWyj6SZN1S4u87e7vUIbBARg+NI4c55u+t/HJ28auKkXE8Ps0FPT3ryc6eE7bfFYN/x87Dgx5O5Og86f6jMWlirl1fq34pgdZydvxI2/H5LwleZvULPsP14pfQq2U140lQeaKvFV9HFOgZNvasBwJO1lpyNsJ4EjeUs5Q75K40HJ/N9ouRcAOOzHo7clbPd9YmDRBpdax6VG+Ol6fM/LWUfccrtgvkSU7JOVsqFpgsMdSIm9txj/7pLWnVventY3Xv87gCeQtHTA+f14jr4OOycyTt5fE71iZkg9bo/NV43ufo6VS3z55bvzazhJln/A62RIx/hsd9NBswZC3nkPeEmPmKFrVhYKrhCybIW9nBoa8HYv5Im9LYPtzvvsy2txqvzv6Lrwf/m2+yFv6J/QdOEeoUznP2T+O12nfqC953umQtzwHf4f2G3/X1qhD7H/DkLe62WwRQ96OD0PeXkW39DQflcNv/Ube/e0+8c5skaq6VMkP+oX85qFb5btf+7p85+aH5Ic/3QthdkZq4Jy5JkoXNlwmb6EUlQFFo9HagotXiF/OFtlzNFERE3NN3jpeD5XFmGOsDpOr5K3rWJzkrU2QU4BT0Ngat7zTcezqO3/dM1wa5G2I9XowHxRZ57ckydukqgDxyl6Ga1plN9/0tel7m4i8rYQy3K6+zzmj5AfG/tjr1wtE9nOa9zN2HNgITkPezgQ0eauNXpIenEe+6cHukbfWnLcH4uol8GijnGkYa2zNKXmLa94SlS9rQ3Ml7GSVdPRcHzFqyFsNe/JW6VKck7KX80DL/VrVKANJPjjCGXlLh2kyOCNv+fs0RPl9rXfqVLFQzmnHBcOlR96uVE7QVMgXG9inhry1kbflSj5sjcIYQeN7n6NlLpG3zNdMZ5T5UNnozDuSGLMFQ956FnnrCKbX0ISsHt+GvJ0ZGPJ2LOaPvE1Xz907522r7U59O1Yf8n44JueDvKWdxLGo/FnoBerE2oslyobhcx5Xd2Mc8LxTJW/ZB+yLY9XB0HHlVvtGN/raPJbXy98w5K1uNlvEkLfjw5C3V0HyNlliV66W/Ztj5Fh9h1RmBUnEyiflsed/LS++8YasevU38sSDK+SNPScke3hUrncLPQ+TkbcH4cxzEB4q26sUV1Zj4tWW3RwnJ88miX/qaQhcCHoVyTDb5K2OuOXg48S2vx4q8HB8z1YYYCGStzRmbROIzSd3uezLel05dT39s2vkTEbe6qJTG1X/uwpD3l7vsPLvi428paFGo4QygNF1nG98ruHFW9V80/c2Pnl7sa8NMiDFKkP09zkvec2UDzwHz8Xcz/Zz+mRtpFKitjnN32CfzAZ5y3HPa9mf/YY6B+epzWFx1pYyedvdOywJmW2yK7pO9sfWKxJ3d0yd+CU2Snn93JK37FvO+T1Hjsv+5MOy9/hh2Z4YJYdy0+XC5bHXQhjyVsOevKXxz1QFxyDrSFC5AmfkLefs0MjERI8z8pbvaSBXu+BsL9XIW973VEHHwZC3Is0XOyQ0I0XJh33H41Tj+5D0ZGm8MFbGLTR4AnnLccaK6bRpuVBLIofkqyFvxxKybIa8nRkY8nYs5ou85Xyh/mdha/XaEKtkMPWKzYfh/fD9fJC3ztA/fEXpO9o+NlvEsU2XvKXvwgWb9PrD110PfQ4eyz7lb3g6ecs+1wXflykdEFW6S5Hl9lgK5C3nK7mda/2wE/NjrC0yXRjy9ir65Up7rmTugaDZvQ/GXJqE739X1r7ya3lhW5zEpx2Rwpht8tsXNspvdp2SvKFRlTrB0zEZeRtcpMnGlLNhEArtyjGzbxd7L0tMBhxzGHtbojRxNZvkrXaCVilB3QZBan8tXEVjtWJ+fu3YhUXeUpFy4tgaoxH597T6GDhMXdbzzw4mJ291f4/nMDmDIW+vd1j598VG3pIgovE4aDff6iD8taOwynpv45O3VGhDMFzsv190Lk19h9/lOXguKk3b52wkLOIr2Q+rrP0we+Rt3cVSZVRQIdrmJwllZ/3MNlPkLeUIZSQr87PACdNLNHS7ZsBNF1Mlby/1DcuJwgsq4jY0uVnCU1sk6FiTRJ1slbPNY52b2SZv1XyLzcB1B6r+DC7YKL45aySpKhQ66/q5b8hbDUfyludNqg5WzrAruAiHKQFzk2PWF9+lg5KJ83HeTgTn5C30KIzLyo5861Hjw5C37sOQtxptlxoktsxXyYfggi2q8f2h0gPS2jP1/p0LeAJ5Sx2chGvkeOJ8JonE4i3TIW9JBHE8UMZQ1tA+7LgylrScLgx56xyGvNX3ujTI2245cKRE1obBf6K9yhRUkSWyK/6US+TtCOY4db/Nxr800IXjDqk+pE+ix87CIm97lS0Sbh07s0ne6j5zrBlD/abJWy13PJ285XONKN2mZD/PmwR7x7HmwVIgb+kHk9u51g8BLo0dd2DI26sYlRF0bksiBt665+TF37wijzzworz0Ox/xym2UpuZUKQlbKS+9vF1e88uXqmELvuH5cI28fUdNogGH7YvEAOZ5XFaNrIvImDPylqtkR6sDYRSMJQRpbNFw4ee2YzlQFwJ5S0HJfjhRG6kmTQOEDRu3UXA7FSc2ya3ZhKvkLZWPqzDk7fUOK/++2MhbZzgHR5gR+Zxv+t7GJ2+doQIKRRvIdMxWqnM5bi3phiGSWOWnPtf9MHvk7WUYm4x4peLm3OQrSSbO22uRv9faTJG3tmh8ylmu0lL2US7MBaZK3g6NWKTt4oDUtFyRunNXpB6N7xva+uTSlbHjbq7IW/8MHwkvewfPhOTGW3K8xl8tODpioZG3PklFsjY8Q+lgNr73O148T+QtjP++iY1/Gy5g7JAg45hlLmvv3LdUdMl0yFtXDGRD3roPQ95qtPVyMXCvkg+hJe+qxvexZ3ZJ6+WxhfEWGjyBvGUkG9Od0Kal/qSt29nXPkZGuUvekqBgNBdlDGUNZeBUiMiJYMhb5zDkrb7XJUHetnbLgcQyWRPKXbT0Y4tkc0S58mUCMg9MSt46giRWZkMC7mHVgiVv6ZfSP9VjZ3bJ21N10dcRkbZjObb4G55M3lLGU9bTd6Hspw6gLqBOsMdiJ2/ZD13O+mGG5YYhb+0x3C/DjWmSF7tdtm/cJMtXBMvBpHpR03W4SupPw5GPOiXxBe3SsxiYW8A18naVcracRYZe6huSQxm1sjYMTm9EoWyOLJc9iclwmHaPcZhmNvLWOSFLwoXCj59Pduz04D55y36gAqNTNl8w5K37MOTt+GjqrlYkKq9R35t75K29gcxzjEfIsoL9tX6YPfLWGVQOJ/Snzcixb5OTt5xjWhZsjSqWrZGlkBHHrpK3NqIn/swBZdidqotSTgjTUsy0czoepkreuoO5Im/9TvuPkTvMMebMkF1I5K1ymBJKZXUwfjM8XzW+9zlSJo3nxzpHC428pUzPb0lWY5aV1BnBQt092Xwz5O3CIG+1U7laPQc237wV4pWzDPouWC5NsgvIY8nby+yHA1f7gY3vOa8cj11o8ATy1hW4Q96OWIalqqNAyRbKGMoaFs69NMOE4MImb3UlfBIs/D+vj6mdOGbPXx4b1TbT5O2Vocuq771y3hSfvOXq91mpn69FraesR2ksJvKW98bFdNu98t7ZB1zYYp/MJuaLvK0/3y6BJ0/I1vhYVYScunPPkWTZlxwjvlnbcB0roCPYD8vUmHAk1RxB0o4pFDinDHm7sMhb9g3HNBfF1PjGq3fuW+p5TZW8dRWLnbydKxjy1hHDl+VKV6u0NjdLQ+N5Od95RfqGh2Ro8JJc7uyQ8xd6YMgMyezSInOH6ZO3g3I4q0o2RJLMyoZzXWB1mGYzbcJCJW+Pyjb037aoQkXW7D16/DrytqD1hPUccw9N3p6RdWFZqqgPr3Xf8cTFR97CkeO1rMd97okrMOTtLGG65C2r01I28Ps+uSskuhSGi0Ou1/kmb9UK9ZTJW7TDOWoxQb2PybfON03eUiZwjPM3aKCoNtijIhpm+9nZYMjb+SVvm9p7JSy5VnZFVciB2CrV+D4itU5aL4wlZRYaeUt9TgeNY9Y2fnnOya7HkLcLg7yl4U87y9ZC8TfKOi4iLdrIW0PeToiFRt7S1qZMsdePlDmu+hKuYmGTtzZ7Y7Oeq0WbJTB/DWRJgFzoHdtnsxF5e7r+sJILSs7i94Pxnq9lDn7CYiJveW/UR7Z75b2zDzIaYtV9zibmi7xt6q6V6BIf8c5aL0H525WdGpS3A6/boRu24jzsB60jOCYmi7w15O3sk7fp6F9+zw/npw/F7fmukLfkIbR8WK/HN15DcJ256DND3i4+8pZ9FoJ+5Q5WjpPIku3qHhcSpkfe0mG+UCo1uXESGxMpB8PDJDw0SIL8IRT8A8QvIErCDp6U9OJmOYfzLgYCd7rk7eWBXkkqPSl7Uv3F62SwMqBJboUUbMXA0lUWOREXP3m7E8rmmGyJKEMrVdtN9iSmSlDutQhkKjASNTNteLqKCz39EnaiWtYczJNNEcXqWuncLiby1vtUqFpA2Ix7W4v73BVbIqX1UzceDXk7PqZL3ha1nsR3V4pX9huyN+s1Nec5h+0xn+Qt+y+v+bjqT57Lsa/HJ291xC3HgFdKjPimB4l32kElGzk3Qgq3qO+yzzjG3ZlvMw1D3s4veXv5yrBUNV6S4rNdUlbboxrfVzddlt6+sfN3oZG3U4Uhb+eXvKU84/VQL1eez5OqjnzVaHcxlU1zT/WkqS8MeTv3WJrk7dxgIZO3jLilbUQiTM/TfKloz8Z8Kb+OSJxp8pa2E7f8Ui6c6chVv0/SgK+OPtViIm95b/b3yntnH1BGTCcYwBXMF3nbfKlKYs/slIDCtyS0VKeUCS5aIYcqtsNvPW7tB60jOCYmux5D3s4uecv+PVEXpfwnRkPTh0rANU5qX+Af/WyOadpbepzzfY7KCT/b/IQhb2cG7pC3ZW0Zaoztz35djRPqhpqLJdZPFwamQd4Oy8iVJmlJ2i7ev/mh/PDuW+W7N94it912m9x26y1y663fk+9++x65+abXZNn+NMkdsUi/9ZuejOmSt6xMfaouEsp6JSbiGk1oWMkqtiVB3rKfCraJV2qU7E44oRordHqlHJLgPEbZkfyZf/L24qVeic7Mlc2Hj8jOhBR1nQdOROLat6prtCkbzyRv9bgjsbrn6HH0/wnZEntEvI6dkIrmqRe3MOTt+JguecsCg3RGaXTxXk/WRl9nHHkqeavkKGRAYPY+CS9djeP04oIiF6zfV4Ys7sfRkJ1LeCp5q3MIF6AVypbIMtlxKFv80gPGyJ35Jm9PFDfL5sh82RCeJ2tDc8XvWLk0dUx9y6UhbzUMees+7MlbPXbWSRHGzlRhyNu5hyFvZw8Lmby1HUt7aTLMNHnrDhYTeTufmDfyFuOd456/q2SjGjsrJRG2+VTmpieQtxybtHm8spdd/a5qVltB6W6rjlho5C0XWEva0tV9sy4IfagcyNXZLnw+XRjydmbgDnlLbuw4ZCR9aY4Tpn+Zjj05G5gGeXtZrlxIl9Str8ob99wu9915h9x2511y9913o/H1+3LrzQ/IHbe/Kct9Tkv+iEVmzpyZP1wjb+mwcLt5seyKJwHnDnkbIQGFKySkmKt1VpLCOgkXP3n7rnYYCjcpJzEwZy/aHvXK/4cUblafU5nMN3nb1XdRjlREyYEM9G32LnWNJJd57TT0bMrGE8lbXj9fSaJT4fPevDO3ysF8LznbMfXcLoa8HR/TJW9p3HX3dyiyiAneaUg5RnzRkI2v9BHf3JXKMA8pWq/eR8NB8RjytmyVhJZy7IyVjcqQRZ8Z8nZijB95m6f7OrpYdsZmzkDkrT4fnYdN0IUzE3mrF0XXhWeJ//HS6yJv3cFiIm+Zv5K/x6IZ2jnSZB0N0smwNMjbE6pv/NEvlHeHcb8zTd5y7EwVhrydeywm8jar6Yi6B/+81Wp806k05O01OCdvS62fjg9D3hrylvfMscPvs4WVbJkGeYuxc8ZXLva57z9PjbzNhj6hD1WsyNuA3N0qCjiwQI8pLvrMJHlLvzS5JhQyaIW6Rl6brdl8SpuOWGjkLe0Enk/5T9AN9KHI0TBP+ELG9Mlb9tlG9X3qDpKshrydmLyljTDG14bMnGx31VxjGuTtFeltPy5JG16UVc+9JMu2R4p3TKIkJrIloMVLXOxRSYjPkdwzbdKB084PBTezYP+kl52TzZEwhMMKZHN4hXKE/TN8XSZvOcF4DCec4yRcEuSturYNijigk6gbiWydJ4qf20i1+SRvWbmfFdgDCt+UgyU63QMJJVvf2pSNZ5K3upEcYwoI5awXvS1RZRultnNyw2U8GPJ2fEyXvHUFNJZiyveorR5U1IwEmCjFwkIjbwOyvNR4tI+4tTVlyKLPDHk7McaStyRYc2HYH1e7BrxPhotXajRew9SiGZ9JSJHOo+wWeYvzMoqXi5cbwwtkA3ThsfymaZC3o5J5tkj2pYbJnuSDsvNYsIRnH5GWrqkTo4uFvGUxrKSqINmX/boqlMHf3Zf9hrqnsrZM61HjYymQt7mQO+wbFiaivKMjMR0yyRl5S4KYvzUVGPJ27rGYyNvTDbGqGNT+bL3dl6QRbZ75gieQt64QkYa8NeQtU+HQZqV+ZeP3XSGexiNv6YfQL3MX7pK3Cdn1si40H/ZXkWyJrJCd8akqAIf+qnfOMiUvMhriZpS8peys7SyVgpYTsKXS1HWx8X1SdaDS21xE5XkXGnnrqZgueUsfk4vaHNvUHRxPNXiGM4nFRt56AqZB3g7IlfOnJG3ny7Jt2QrZcviMnKxqkZYWW2uW5uZWaWm+oHKH0pSZmsu0sMD+yayskx3xJ3DPqbIz9rTsPZpkJR3WeRR5W48JFwGD50DOW0p4U3jyPYVux4yu6jsjb9m0Izm26c94PfNP3nZYjX9GMfJZjb1Gm7LxZPJWN31frBbL8TCegewKDHk7Phq7KiWyZIeaYz65y9Vcp9EzkyDRcRJGDx2S+Apv9Im3es8tICQk7GHIW/fBcUYyQ8nMQkZCrhLvtIAFS95ujS5Q/UviVj0D9L9jv9KB4xhwnbzNU0XlmC6IqWS2xabKVujClJKqKZO3lPGU9TT8Oe95PezntssN1iPcx2Ihb2mMZzcehaO4RxGKlHN0Gul8uRJdthTI2wo4Cuwb9gvlHe2v6ZAvi468bezEeUtkXViObIkqgQ2SrxZyDHk7PcwFeTsCfVwMncdo8kPod47vU3UxTmX1XIE6mHaWTVYb8tZ9GPJ2ZkAfiLJa29UrVJGh7KYjLtuxJP9YzI76lY2+smOggzPML3k7JEcLKmTLoRRlf+2APe2dkiQxJUGSWL0fsnyfkhcl504r+eGIqZK340Hbb8nqum0ywZC3M4PpkreUmQlnfNXYpqyjnd9yqcb66czAkLdzj2mQt73Sez5Fkjb8St5+5HF54dcr5LVVa2XtWrY1aKtl1cqN8u7qgxKWUim1oxaZGiWwsMD+yW/MEb/MfeKdsVv8sw6orb4sOEblb5tE7pO32qnidodgOLBzR95um0fydvxmI9Xmn7wNVv1nM3Lsm03ZeD55qxvH5EQGsisw5O34mAvylls7SHaQ9OLYYON7GmuOTuvckrcb8FzX4fmuMeTtJJgN8pZEDedWGFNScI5xB4G1j90jb5lfrVB241n5pgeqlCu+mbvFB7owo/YUxt/Uxo4y/luPS3DxKvTrcvEvoB7aq8ijqWKxkLfc1kddREdIz+lm9Z7zd7IK1oTnkLf62thYyZmLpq6Qt0TvYLfqG/YL5d1F2Dp8XlPF4iRvIROWJHm7EvN1NZ7jKo8kbymvaA9ybNvGN+fE0BSJlpmAJm9hz6NP2b8kBuafvKUPxLmggxAMeeschrwdi348B+6oss0vvuezmQzzSd4ODPXJqepkOXB6l+Ih+BpbGiG1Fyvgu+v7YLs00OXU3rlG3kI24veo66dD3hIqdZEhb2cc2o7lOGOdJM5Xbbfbt4nIW/7fZjPafEGOtZmEIW/nHtMgb7vkUluCRL3xvDz71W/KzTd8Xb7xrRvkhhvYvon2FfnyF26Ur331ZXllZ6pkLaKCZcXnUmHwQsAWr1BODp3ha46wu+TtJqVAbQOKWx1I7FCQzjZ5y7w8dMwyGxMUaZOL3+R7Ckhe58zBkLc2nC5vg/NUKOtD82VzeLlsP5wl/hljc08a8lb3ta1/Fwt529l3XopaT6k5ltWYqH6ztWdmV0DdwWyTt0ySz2dhM+b881eIf8Hb4pW2T3bEpcm26GLrGPAc8pb5R8vaM60y8yjuN0niC0/Jrrgc2RyZt2DJ25mLvGWe9yLZczRZgvJ2SEQFDMqSFRIMXZjTkiBDI1OP3GB+Nu9cjI/sN2Rf1mvKuGqdRt7SxULeTheeQN7a7Cb+jY059TgGYisOyMUZXUh2DbNB3iblNcr6MG5zRV9jDjHtCOemvS6cLfL2bFuzBJxKlB1Hw2VfcpwqDuuf5W0lb3XalMVG3nKccecJx5EX7GrKFRICM+m4zgV5uxDB4BKmZbLJapKsTd2V1k9nBu6QtyQKaHOwOjgbbRBuh58MhrzV8tfWv55I3tLPttlkWY1HFHHb0HVm1v3GeSVvcWxGY4wEFS1XPIR/wZuSWheEMeWa305/iVH8SjZmv6mIb9o2JvJ24aG5p1rNTT4rLkzwvinr2FfsC3v7yRl5Oxcw5O3cYxrk7SXpvZAmx7evlJWPPCbPPvmkPPnM0/L007b2uDz26M/kySc2ydawPCkdscj8rRPPHNg/RXBmgovWSUDhagwGOkPr1eSxCS6Sr8lnQ6FUrifgHMlbCn0SrywoxNXryNLtSiAxT8lsk7d0REi4cFuFfrW+x+9O1cF1jsVD3lKRUrnw2mxJ28tcIBdtyKxslB2x6bI5+iSctWzZnZgiAXCiDHm7+Mlbyo5r803PudEpkgEzgdkmbzkeQ6HEKc8o2w5X7EbbKSHZB2VX/GnZosgLjgHPIW8pFykf7WVmSX2b7IkvUI77ejjxS4K8PZIigbm7JazsXTgQqyUQupBO03TIW1YCjirbqWQQ9dmx6hA1r6cKQ95qLHTyltdEkob5wCknbNv7OAZO1EZCp8x9/84GeXu8qFo2x5yUrYdOqZ0HO+MyZPvhHDU/bbpwtsjbeji4kSW7YbOQDNismi68CpsG/c9zLDbytmfggpyqi1LjKAJ2NeUK9dPg8MyFkSxV8raiPUfNV5us5rbzNoe0TNOFO+QtyYNYzFcez8Yx64pjbshbzydvtU021o+dC59xvsnb0/WHMW5WKR7CL3+FJNeEwG90bex09rUrP1PJxpLtinijnp+q7T8d8pb+c1DBuqv+NOcDORRW+DfkLeuYNEgS7CU+K9YzsfFENt2tbXhD3k4GQ95exbAMD5yXtqpSKcvIktzsbMnOyZGcqy1bsrLyJDu7UqqaOqUbp50/mmLmoMnbU0rpaSJyk5pAJCsotLgy4pWzTDmelyYhb4PwHTpIRyr9ldKkMqAxwcJGJA5ddTKnSt7OHRYPeaueO5139DWjpPla4kbRqYLGfPE97SNeaXCmT/uLf6a3BOdDEBfrlBv8LUPeLk7ydqFhNslbPUfeVcZteXumkm1cQW7uqZKcmgrZn8go1RzZpsaA55C3zlDZ1G0lbzOWFnmbs0eTgIUcO7qy8VTJW+o6ylut/ypVipG2Sw3T2uJsyFuNhUzeKvlbuFZVsCYZqeUEGmwgjoH2y00qFcxcY6bJ28HhQUk/myZe6fvF+7QX5NwB8TkVKrviT6m+ZwFA9uOskbfdZRJdvhXj9i0lX+31LMcEz7HYyFuOG9pHHEc2uXIRY28m7cmlSt729F9Uc9Qmqylj+ocn32ruDtwhb5k2paWnRhp5PWh878ruQUPeej55O1+Yf/JWH2sbO/S7aEO5AtoyJFavycYqZcdMVb9Nh7yl/8z7tPnTPlYOhX5wr0Mk8VIkbzkuaI/wWWkf6qxkNSaonY3kkLQNb8jbyWDI2yUOR/KWk4ZKjwWBKEzToIw5gVgF2pkxY0/e0jnyz1+p/j8wMnUn1RPI24KWFFwHhHLum+retUNEw0FHfzi2hUbeMtqW10unhcUi+Kz53PhKI9ZVlLSdlIPFcIwLV151omxE1eyQt7p/2Z/sd8fGv9uO4/8Nebt0MBvkLdNBcNWcW7H2Zb2O+bJXpWexR2N7r/gcJbmYsSjI27KGjqUZeTuD5O1swJC3GuOTt7vwHJNlc2S5bIksxWsZ/n9c/X2uyFv2IxvHzkKyPGecvB0ZwD3GSWDRSgkufkciyleqft6dmKzm06yTt3bH2uY99R6/R4eLsjoKzhcdQ3t4Mnk7F1iq5O1c4Az8Gi7s7M9+QzXOweoLBdZPZwYsTEXfieOfuXI5tm12y3kXiKfpYL7I2+6+DhUwxPtksBFlgK1/KzvyrUcZTAZPJm9nGtMhb+k/n66Pu+pP2zgU6jJHXmQpkrfOUHUhX5G37GttwxvydjIY8nY8jI6KZWRERmwNNu5CMsZnCmPIW0wc/7xVypClcUzhq1uvMtad9eX15O07cqImcloT7kxHrhJoVMS8LjbtpC0c8pZpIMJhJIXgmkgQsnFLtc2RcGwLjbxVTiYU6an6GLVybXvOfHWH7CJ5cLBoHe6PztZ6K1GpnxUFMH/LPfK2UW0XI2FmI5idkZd6e4zud/vGv9uO4Zjk3wx5uzQwG+Qtc+HpXLeaHOB2H0fytr6tR7yPFily0ZC318MzyNtk8c/eJQdLVkE20mB7RxH3C4m8ZUVdbu2lbOTCIcc3Ux4Z8vZa5O2+Y0cwB/OVHN6GcbLvWKKLkbf1GA/ZsjkyRxGPG/B+a1SupJc1O7V77OGMvM1qSoTcWTjyl7mWadddGzvvKtk2HfI2szFO/AtWqIXb0NKVEpCzc17JW5tNwOhGbltNgC44d3ns1ndD3k4MQ97OHmiHkpyx+TSMkK3rLLV+OjMgAcdFGo5/FjkLL9ZzIak6EP5Si/Wo2cF8kbeX+i+qLem8T5sMsPVv7cUS61EGk8GQt9cwHfKW/oa9P217z50TjraaIW81yPkY8tY9GPL2OvRKd0O2pPv7SMDW7bJ7DwzSPftkq3eCRJxskHOLoUqZHRzJWxKmVP4dV1zbYuOMvB2vuJmroECjAN+fvUwNSp6bRB4n9cIgb3VxtJoLxWorFI0yOhlc/aVDzWu0ORS2tjDJ21VwwBKn7MARxefSlDKmUna856mQt6weyXzJtlV0fp99p8+5Sb2ngcZk/ux3x0YygoKWx3HcGPJ26WCmyVvOC1bq5dY7zvOqjgK1rdJxBwLJRUPejo+FTt5uiyqW3YnHxSdzqwQUvSXeuSx48aacbohbUOTttUIPr4sXdCMrURfAwTDkLcYBZGxIwRbxz/QRn7SQq41pfPh3fj4ReXs0txHjMx9jgukWilQhrs2RhZJW2jrmWGdwRt5SP5HgXCho6alVkajXxs5yJRunTt72S3r9YVU4yzv3LTVvfDK3QeYdV/NpLslbynk6fiSObHYAZTWL/Dg6foa8nRiGvJ09MEiitrNURduykbh1Naenq2C6BTrwHP9qLsBH0XZL1XV2y0xjvshbyiKmleB9nsX98r5t/ct0GAauwZC31zAd8tYdGPJWg3rekLfuwZC3VwEXaLhHLredlozg5bL8/jvknm9+S777vW+j3STf/P5z8vAbwRKUVydtvYuHwXUkbzkInOUKGw+sVs5iZjTifVhZe4L8uK6ChgZXUulIkvhjCgfbRCKhR1I37oyXdPTOfdXm8UADgtsjOJEoeGxEgq3ZSLWFRd6uVgQFFedUMdPkLckWRryxYATzBvK7VJoUUhyj7F8SGBSuzlBzscTlvGKuwJC3noOZJm9dhSFvJ8ZCJG8Tc+pkQ1iebIzIl03hJeJ1NFMSSg/JibpgzPcgfDdIGWsLKXrywpVWODhxSjZSN9IxroVsmw55m1Z3SA7kvC0HoLupVxmt2Hll6s96LuCMvLU1ytrQknXXmlX2so1H3g4MD0lySZlsj0+UnQlHZc/RY+r9rsQkyaysntSG9ATy9uKVNslsiB8zdrgo5bp9PBaUqRXt2epcx88Gq3mTUBojXknpsjmyQLbFaF04F+StOhaOH9NtTQZD3k4MQ94aTBXzRd4azAwMeXsNhrydWxjy1n0Y8vYqhmWwp1hKItfIjp8/II/fd4/ceefdcs8996h29133yd2PvyRPbj0oMUX1MjI1m3fBYbrk7bXI29WKLOFAmm7kLZ2eywNdalWapB8rSTLKI6iQWx/X4BpXzXvkrSMGRvokrT5G3b8hb3WbCnlLwpFjigYfv8NWDEXPlBTsW5L33Ao23nYzQ94a8laNb0PeThlLKfJWERR4DTlZIg0dbdBbWuaw0fmYKjE6G+A4ZmSVlo1aPk6nANq1yNs10Adar3pK5C3JNlZzpo7hThfKyJAiyFmSt8UkbW1tcvKW9sbpuuPimwW9kb1NgnJ3iV/2VgnI2S75zRkukbdHKgPU9dj0TkZj/IIib/XYsenV6Y8dzgvOD9tc4bypx/wJPlGCeZ4lW2NylC6cW/J2cufKkLcTw5C3BlOFIW89G4a8vQZD3s4tDHnrPgx5exVXpLf9uCSt+Zn87uEn5PkV+2RLYIzExKBFR0n0vrdl7W+floeeXyPvRuRJ04hFFgM1Ml3ylnlcWDWQOWBJSpW2pavtanQMZxLtlxusv3FaCX5uP6KxsFBAAXOqLlpNJEPe6jYV8tYZqjsKJbBwjezLfg3tddWPTHDuDO5U9HUFhrz1HBjydmaw2Mnb/qEBSa3IlL3JQbInJVh2HQ+QuMIUudy/yHIiTYIRy7C0wGHTejtDjUMarXS6FjJ4zZGl22Vv1mtXU+uwXdO94xUNHY+87Zes5lgJKlohIcXvqPy4wcUrVP7jonMpk9qQF6+0wmY6oK5nf84y1ZhLfqZtoIWO7sujEnaqUtaGZ8wLeTvesfYw5O3EMOStwVRhyFvPhiFvr8GQt3MLQ966D0PeXkW3XGqJk0Nv/kx+/dQ7svxQk5Retn5EtByR7L2vyMuPrZBX96RJ7rBFFoM5M13y1kDDkLezR942dFWq62YhM7bjeN/UXW39dCwMeWvIWzW+DXk7ZSx28pYRh6cb4CgUrJKAQui8/JVy7GzgvDkKBu7hQm+LnKyLktjy/ZJY5a924bAx5UNkyXbIS8rb6+fbROQt0xxQPgdBZvC7gQWrceza6451hp6BCyqCmdcTBwePjbtFhkYXTr7kuUBHd5+EnqzQ89SQtx4JQ94aTBWGvPVszAZ5e6o2Wrxz38Z5dJFM79zlSs+y0Ko9DHlryFtD3roHQ95eRbf02Mjbp1fJ8kMtUm7PaZ1Lkty9v5Zf/mS5/HZ3muQMW2QxxFUY8nZmYMjb2SNvaQRwaypzPrLx/XhbPhcWeesjBxVxt04ZQ7wevhrydnZgyNuZwVIgbzMaD0tg4QoJLIJxVvA25rg/jl3YuV4NNLjbh8+VuuDilXNXG51PPnPqNo4Bx3ExOXn7rpKdEx3rDJQvLEZk009sTG/huu25OHC++4ohbz0c15O3WYa8NXAJhrz1bMwGecuc+twdwzFBfeqL81HHFreesh6lYchbQ94a8tY9GPL2KvqltyNPkra/JK8+84Q8u9JLtgbFSVwc22GJ9X1HNv7mWXn40TXytl+uVJi0CQZ2MOTt7JG37mAhkLfbootlR1y6eKXtE/+Ct3AdK9T3vbLfUK8kBCaDIW/dhyFvZwZLI/I2Tsk/m6PAAmXOjjXwHDDHrNbB74yjg2eHvDXQMOSt5+Ny35AczqiTdaF5sj4sX9YezJeotBrp6l1aUeQG7sOQt56NmSZvh0cHFZmU13xc+b2FrSfU+4KWVJW33h6GvDXkrSFv3YMhb+0w0tcl5af2yL7VD8vPHn9QHvzhQ/KjH/1ItYd+8KD88NGX5am3wyTgVIN0jFq/5OEw5O3MwJC3S4m89ZcdsZmyJapUtsWwsna+bI/Ju0rebokqlF3xGRKaEyZxlXsk7sw+le4hGsKVr1UdzvP12sOQt+5j/sjbbjlwpETWhuXIVowFjoktkaWyMz5NArIOGPLWkLcGc4Be6OATtRFjdDDnF+Uhm1/eCvXM8+E8OpK3TKOhCo7lrZrwWIPxYchbz8fl/gGJzy2TzTGpsuXQCdkUnSKHskqk68rSyt9s4D4MeevZmGnylqDuHLWM4lW3q+8dCsEa8taQt4a8dQ+GvHVAf+8ZKU/ZIvtf/oE8eedNcuvtt8mtt90uN3/vCfnJz/fK/tM1Un1pUOaHfpt5GPJ2ZmDI2yVE3p4meZslWyLLZFt0IZqVwIWzysjLDRHZ4nUkX/JqK+Xc5TrdLtVLa0+ter082GU9+/gw5K37mDfytpXkbamsDWXKDIwFjIktEWWyMz7dkLeAIW8N5gKXB7uvJ28xFigH+Jx9cperZ50HHexI3qbXHxbvnOXim7tywmMNxochbz0fvYO9klJ5TLzSd4v3afg7abvlWEWi9PT3WI8wMHAOQ956NmaDvHUVhrw15K0hb93DEiZvLWK51CLtlRmSezpF8qrLpaHznDRW5Upm8GbZ/fIj8txD98j9D/xA7v/BD+XeO38qT72wXXbH5kp+U6d047SLgcA15O3MoHeoR5JrQmV/9hva8cOkV+QMFCCFkiFvFwN5uw7Ccp0E5uwTr5RDsvfYEdmfHCv7j8fJ7oQTmryNyVPVtn2OFktj+9T71Rl5G2RVaBxb9o3P0XGcLUXylobVYRif+7JeF6/sN+VAzltqO/Rsk7f1HW0SlHZctiVGyz6Mhf3H42Vv0hE5kBolQbm71Zgx5K0hbw1mF/bkbVDhWqV/6Iym1R9ScuB0w2HJwHNvgHNkbxdSPpy9WKQIXI6LiY41GB/TJW9rO0vV/KX8ph0VULBaSttOWz8dC0Pezg6uwI5Na4iQwMK3JbhoBZ7BW3Ki7iDsN0PAGUwMQ956Ngx5ew1zRd7S9vfD+fdnL1N6j2RcfWeZ9dOlA0Peuo8lTN6OykhNkqTv/YX85rlH5XWfPRJVdFxCN6+W5fffJ4/ed6/ci9f77rO2e++Ru+96TB768TrZeDBXikcsshhS+BvydmbQN3RZVZym4CFhyInEVypAKgBOMPYvc/4Y8nb2UNVRoASab94K1Sh06ZhPFfbkLeeIurfCTRJSsFWC0fh/vvdKjVKkEsklOq/MgVrfNvVoFWfkbVjxFjWuHBsrrPOedZX0pUveslAQnxX7KrRos+ov5tmabfK2ubtGYkoPiE/OGoyJLVfHRgjec6yoMeOkGfLWkLcGMwd78pY5a0kipNSES1dfh8qHywhbtuvlokXJCNvnEx9rMB6mS942dldJXIXX1XnMKKTxUgwZ8nZ2oHaQ1UdBLq6UoEIugK+Q1Nq5s98MPBeGvPVsGPL2GuaKvK3syIMe2wV9p/2E+DMH4E9UWz9dOjDkrftY2uRtRbgcXf1Defj2u+SJjVvFJzNGdr/6C3n+K9+UW2+8RW66/Q654/bb0b4vd9xxo3zv23fId254RX6764RkjVhkMWSBMuTtzIDOHxVc7cVSNYHoXJA4YhTogRxGAb6pInKzm44a8nYWcQbKkFFXjNxh4zVUXyiwfuo+nJK3xesVacTt8OFl76hX75Nh15G3JJ2mCnvyNhAGBO+DRIQaXxhb9o3kH42uQDwDPoelSt5yHLf21KCPSlQ/UQGzCj1zbM0mmi9Vy+EzOzGn3sK4eFeNh7DSNZpYdBJxa2uGvDXkrcHM4Xry9h2VymhoxFTKnwtMl7ztHeyRxu7Kq/K7AbqtB/rXGaj3DHk787BP/8U5xL5Jhd1hyFuDyWDIW8+GIW+vYa7IW/qX1GXUd9R7Td1VcgV6cKnBkLfuY2nnvO0olurkQAncHyShablS0FYl2QlRErFho+zcslW2bN8u26+2LbJ5027ZuiVaDqWdlYZRi8xuPNfcgP2T35wivnkrFcFIwisKg5aC3GB6uDTQpUi049UhMGJClRF89mLxrJNJ42EpkLctcMC4TZZGIxuNScfKpu6AUVtHqvzUvOAcoWHK6FZGuYbiHm3kESNvt0UXyebIElkTmisHEstULtSpwp68tRGyTLnhDJ197ZJY6YdjV149dimSt/MFR6PXcR6M1wx5O1Pk7bWoc85PzlPOV+Y/5txwhCFvFyeuJ29X4f+RihQ0mH1Ml7x1B4a8nR0w/RftNa+cZeKd+5aSo5SNhoAzmAyGvPVsGPL2GuaKvDXQMOSt+1jaOW8HL0tf13npaO+Qjq4e6blyWbovXpCO1lZpO3dOzjm21ja8dkrnpX6VMmExZEJj/5CAowOsBdW7KnR/OoSXgQ0W6R/uhfPYrRxIrqhxK+Z8YSmQt8Ojg0rYs79Vn+P9dLbNc2U0pSbUen+b1Fb8UAhy2z3ayNsDJ8Jlx+EclfN2fcRp8U4qnLHIWxshmwdjwhkuXDlnJW+vHWvI27mDIW8nxlxF3nJecn5ynrJv6Th2OTH+Sd6mw1Hg8/KD4eOTu0KSqgIMeevhMOTt/MKQt54P2ktc/OZCGO03ytGTmEMm8tZgMhjy1rNhyNtrMOTt3GKhkbfMv8+0lz4q/eJKFahVcT7H+unCwBIlb/E3y3npqDotuXGhEhtxUEKCQyQ4MFhCwsIkPCpKItGiIiMl8moLl/CwGImISJP0khZpwykWQ8EyoqO3ReVe4WCoaM9WA9c4PIsPS4G8nWkMjPSrrZycF5wjzMGX3XRE5ZlVEbjFOpVCQPY+8Uk7KN6nQmV3ip+EZsdIw8Vm61nchzPydjxCVh1b6evSsQYzD0PeTozZJm85D2loZTUmqvnJecr52thVifnbZz3LNfRD3p2oixKv7DdUhNnerNcw17yls6/NeoSBJ8KQt/MLQ956Prj43dJToxxVmz/AHIzMA21gMBEMeevZMOTtNRjydm6x0Mhb7pAOLlove7Nfk/3Zr6vrKmvLtH66MLBEydtRWCl1UhmzTnY8fpM8dOt35Ds33ya33nab3Oa03Yp2o3zvO/fIzTe9Jsv2p0vuIsl5a7B0wMgyRmh6ZXNL3NvinfOWnKqLgeLstR7hPhY7eesMdG5iynare+N2bXW/xRsgSNejUemskMMVu2AMTT3xvDvkbfvlJvzefv1cc94W39yVktWUaMjbOYI75G1I4XpFLPGZ8lnR0SlqPWk908KAp5G37HcWN3K10ANzoJa0pStZmFjlp+ZZTtNRuTw49Uh5g/mHIW/nF4a8NTBYujDkrWfDkLfXYMjbucVCI29pC6TClkyo9FGBUZRjzMG/kFDenimBhWtUulP6/kztwNzJngoXyVtg8LxUHdohu5+5XR69+xa55Y675a6775a7nba70L4vt978gNxx+5uy3Oe05I9YVOoEAwNPARVhUnWQ+OauUAaWPxRSekOsibx1E609tdeRt6GKvF2nyCT/guVyuGLnnJG3PDYeSkY917zVEpi/RnKakwx5O0dwN/KW84WNz4rFtTiHFhI8lbxtcZG8Zc5xGoRdfefVglZXX7sibkcsZr54Mgx5O78w5K2BwdKFIW89G4a8vQZD3s4tFhp5y50mLJZK34B+Asch060tJJxBn7GvWOuGvn9kyQ6p7yyzfup5cJ28HR6W7rpyKTsRL8mJsRKXkCgJiYmS6LQloMVLXOxRSYjPkdwzbdKxiNImGCwNcLtwzcViKWg5IYWtJ1VjSoDp5IRdiuQtK4JeF3l7tWmD51D5HmUMTRXukLckJ6ouFFx9rkWtp1R08Og8FcZbanCFvOXfgwrXKgOwoCVFpUrgsyrGa9vlBuuZFgY8lbxt7Dpj/YbBUoQhb+cXhrw1MFi6MOStZ8OQt9dgyNu5xUIjbz0BHb3NUtp2Gn7kCeX7l7dnKaLZU+E6eSuDMtR7UbrbmuVcS7M0t7RIy4QNxzS3SkvzBbnQs3gKlhkYTAeGvJ1/8tZgfuEKeRtkNUbS6mLg5Fy2fnNhwpC3Bp4IQ97OLwx5a2CwdEHy9mRdlHjnLleFfg7kvCVJVYHSPTCzc99gdmDI22sw5O3cwpC3Bi6St6MillY5lx8jSXvXyI51q2X1mnWybt1E7V1ZvWqzrFkTKuGplVI7apGpxysaGCwOGPLWkLdLHe6Qt6frD8vwiGuk5XzBkLcGnghD3s4vDHlrYLB0Ychbz4Yhb6/BkLdzC0PeGrhI3uJvQ/VSHvaObHzgq3LnN78oX/raDfLNG26QG5y2b6J9Rb78xRvla199WV7ZeUKyTMEyAwND3l5H1hnydqnBHfLWRN4a8tZgdmDI2/mFIW8NDJYuWAj07IUiyWxMkKzGRMloiJcz53Olf3jqBZEN5g6GvL0GQ97OLQx5a+AieQsMdkndsUAJev1p+c1zT8gTTz8rzzzzU/nps8/Kc88/L8+Pac+hPS1PPfmi/PSZrbIjskDKRiyysOOnDAxmH87IWxZhYn7PgILVqqI+lfClRZT3ai7I23YYS3EVXqr/fHNXin/eKsluOmrI2wUIQ95ODEPeGswFDHk7v5hL8raus1zCS7Yp/eiTu1w5e6y+PBkMeWtgMHsg6cUaGrbGIqAWk2DQI2DI22sw5O3cgrqbOpyFt2zcAfV6ak24IW+XCFwnb0eGpbe9RZoqiqWitFgKC4qkIC9fCouKpbisTErRyq62UrQSKSkpl9LSemlo65HLOK0pB2Sw1DGWvN2klH5gwRo4zqvFN2+F7M9+Q5KqgxZV0YI5IW9hJBwq26v6j9vPqMgYzWDI24UHQ95ODEPeGswFDHk7v5hL8ra2s1RF6lA/euUsk0DYH6XtGdZPx4chbw0MDAyuhyFvr8GQt3ML6m7q8AM5b17lDqjXk8+GSu+Qsd+WAlwnb4mBTrnUekaqK4qk9nyLdMGpvtjcIHWFRVJWXCLFpaVSqloJWrEUF5dJSUmd1J8z5K2BAWFP3nLlLLxkqxyvDpH0+sOKqEqtiZDStgyVD2uxYC7IW5LdBS0pqv+4deRUXbTUXCxWRoXBwoIhbyeGIW8N5gKGvJ1fzCV5y7RCXMykfuQzpuPf3FNt/XR8GPLWwMDA4HoY8vYaDHk7t6Du5vM/CV1u4w6o18vbs2RgpM96lMFihhvkrUVGG1Il2++38tavnpVVIb6SUJEm0bs2ydqfPC4/e/oZefrZZ+XZq+0pefLxX8gzT2+R7RH5Jm2CgQFwjbxdrbb2x5TvkfrOMumHMlZtqFcGR/oxDxfPUsdckLej6K+B4T7Vf8wZxjY0aiTOQoQhbyeGIW8N5gKGvJ1fzCV5y+3YY/XjFbVNezIY8tbAwMDgejT1VMOO2q12+dFeDSpYp95TXp7vnV3S0pC3SxvU3Zoz0Lrc9n5wZMCkXVkicIO8HZWRinA5uuoH8uPv3y6Pb9gs3pnRsuu3P5Offv6L8p2vfV2+5qRg2de/ZgqWGRjYYE/e+uatVE7QbCv6+cZckLcGngND3k4MQ94azAUMeTu/mEvydqow5K2BgYHB9WjsrlQ7J/dlva58Odba4PuYsj2Qmw3Wo2YHhrw1MFjacC/ytiVHSmP3yYHt3hKQmik5LeVy+tBBCX5ntWxau07WbtggG1Rbj7ZG1qzeIuvWhklEapXUjVpk8nV+A4PFDXvylgqOJFbLIictG7rOSHjxVtmfvQz3vUrdO8k5TdQZ8napwZC3E8OQtwZzAUPezi8MeWtgYGDgmei40qII1KNVAZJcE6ryjfI909N09Z+3HjU7MOStgcHShhvkLTDUK33d5+V8G1r3JbnU3ys9Fzuko7lFWltapKW1VVqvNvy/5RzaRbnY0y8D+LoJ5jZY6liK5K2OvN2D+11lJec2XSXpDHm79GDI24lhyFuDuYAhb+cXhrw1MDAw8Exw63ovdCjrbVxiPSA0vqf+nO1CyYa8NTBY2nCPvJVuudReKuknj0pYaLhEhEZIVMwhORQfL3HxcRIfFydxV9thOXwoUWIPZ0l2xTk5j9Oa0kEGSx1LkbylUVPVkS8l59JVQvXy9mxJrQlXjiCVve4HQ94uFRjydmIY8tZgLmDI2/mFIW8NDAwMDNyFIW8NDJY23CNvr5RITcoWefXFx+WW2++R++67Xx64/16575675K677NudaLfJrTf/QG7//jJZ7n1a8kYsKvrWwGApYymSt85Q1pahHMFr/WDI26UCQ95ODJK3kenVsi40RzaE58r6sByJzao15K3BjMKQt/MLQ94aGBgYGLgLQ94aGCxtuEHe4u+d2VJ96G15+akH5Fvfu1W+f/udctedd8gdt39fvv99+3ar3HbbjfLdb98tN9/0mizbnya5pmCZgYEhb61gBK4hb5cmDHk7MVTkbXqVrAvLlg0ROThvtsRl1Rjy1mBGYcjb+YUhbw0MDAwM3IUhbw0MljbcI2+7c6T28HJ544n75KZv3yh3PviYPPLbjfLO3ggJi4yW6OhoiYmKlOjwgxIS5CfeB4LE1ydJjuc2SMuoRWY3C4yBwcKHIW81SttOG/J2icKQtxOj+8pliS9Ml51JobL7eLjsOhYmSSVZ0jvQZz1iYhjy1sAVGPJ2fmHIWwMDAwMDd2HIWwODpQ03yFtgoFrasnzFd/kr8vx9d8nDDz8mj70TJHuOnZXK2kZpamqWprbzcq67V/qGR61fMjAwsMGQtxqGvF26MOTtxGCO6JSacPHLXSWB+WvEP2+1nKo7JFeGLlmPmBiGvDVwBZcHuzDOQsUndznGxEr1mlITJizCYjD7MOStgYGBgYG7MOStgcHShnvkraVXBroapbE8V47tfVfW/fQBefLJ5+WZV9+Vd95dJ+vXrZPVe/xkx7FCqeyZ4DwGBksUhrzVMOTt0oUhbyfGpYGLkloXIv4Fb0tw0UoJKFwuafWRhrw1mFFcGuySZDh8B3LeFJ/ct9Vr8tlQFZFrMPsw5K2BgYGBgbsw5K2BwdKGe+StHfobCiUvdKf4b1kt69atkXdX/U5ee+5B+fGPfij3/HK5rPWLkNSUdDlxokRKazukE6cdsX7XwGCpovjcKUPeAoa8Xbow5O3E0JG3Yap/bNvZT6EfDHlrMJPohwN45nyOpNcfktMNh9XrmfO5cAxdS89hMD0Y8tbAwMDAwF0Y8tbAYGljyuStwvCADPVfkb4rPdJzIVuy/N6UdY/fKT9+4D6576EH5cEHnpKHf7xWNoTkSPGIRQasX/N4WIZFRuDgDPdCaplMvgbjwDKK8TGIcXIZ44Wj3yLFJC09lby9Ou5xP6ND1j9ODYa8Xbow5O3EMOStwVzAgn/DkOODI/1XG//PvxvMPjyBvD13uU4RtUypEVS4VjW+jynbLS2XaqxHGRgYGBjMFQx5a2CwtDE98nYMaqTi4Luy8Yd3yqN33CQ33nSDfO1LN8s3vv5L+c2uE5I1YpF+65GeDfRPd7nIWR947RtEWk9Cclk/MjCwR/85kabDGCdrRRqiRAa7pLijUEKKNnomedtzRqTaS6T0XYz7JOsfpwZD3i5dGPJ2Yhjy1sBg8cMTyFtG10aX7pJ9Wa+LX/47qvF9ZMl2o68NDAwM5gGGvDUwWNqYInnbI13tNVJUmC+52ZmSk5ksJ47tkx2/eVqevPFuufu+p+WpX70my1ZskNWrQiQ0uVJqRy0yvVi9hQL0T22gSMI3RML/SSTtKZH2PB1haWBgjwvZIqkPiIT+M8bJYyJdJVJ8wUbeaoXrUeRtY4xYEm4QCfsU7ucnkB64P0biTgGGvF26MOTtxDDkrYHB4ocnkLddfe2S03RUjp89KCdqI1Xj+6zGRLnY12Y9ymBBoa9DpLNQtyt4v6SDS0ZE+qGLYXtLd6XIQK9y4aaFkSs4V4VI61HYxHEiTdbWegx9XiwyZHKGG8wuDHk7D2Dez8v18OtzdCATd14bGMwT3CRvLfi8R0bbTkjSwXXyi5+/IE88/TP5xUsvycsvPS/PP/WI/PiRF+Xx3/qJ97Fyqe3sks7Oy3K5b0gRt9PVmQsC3ApfuUck8p9FDrxHJORjIpk/g3EApT0e+B0It0XSAwauoj5C5ODHRXZgnMR/DQZerBS3npCQok1QuJpE8STy1lLlJaNBHxXLXtxP6N/pcX8hz/qpHdR4H9av48CQt0sXhrydGIa8NRgXxpZYNPAE8nYEerxvqFd6B3uU/GHje8rkEZMybGFhFLKh85xIhbdI2sNoj4pUHRTpvWI9YBzQVmPwiWNTcsbDcQX9cdZX5PTTIjmvirTCXp3OsKV/fD5TJPslkajPiAT9DXxA2Pi086M/iz5/XNv9fa08WH9nMYNjZDGMEw+DIW+ngamM2UEcf65YpPAdkdR7RfJ+I9JdZv3QwGDu4R55O9IuPbXJkh74jrz1zH1y8+33yg2PvCYvbwiSyENHJOn4MTmWli9pJRfl/GK169g/JKwynhNLwJ+IZdfviUR8SqR8EwyFFutBVrAPOitFGsJE6kIw2Uv03w0WOTBGBuB8la4X8ftDkS0YIzH/AUN6vxTXH9LkbeE6peA8hrzFLVlKt4nF94/0mN+PFv6PImUY9wN2BkNfv0jzUZHqvSItiSL9560fjIUhb5cuDHk7MWaWvC2U7YcK5MCJKNWvhrz1UHAdrKdVR3jV+omcT4dAXjRVBJYkPIG8NfAQDPVAsSbAL3kFtuYXReCbSNBfiJz4Ceyw05AfThwy/ul8gUjFVpGcX4lkvXS1Dee8KoNnfGXkcoM+1hNBzvrsKZGjt6M/PiYS/Z9Q1vvw9ynOLfbXBfRzziqRkL8ToR28GW0TGm18/p/9Hv9/Ivmvi7Qxpd4idYQZjXWhDH7tQZH6UOimKv13gzmBIW+nAC58M2Ke47U2SKTTxTHLaNtKX5GUh0UiPyPi+yGRw/8LuQp5a2AwT3CPvL1SJI3HNsraFx6VH9x0i9z9w8fkzld2y9qwHCmrqpP6+nprq5W62rNytrpWzp5tldYLvXKF5I/1NIsCHVkymnyPWLw+KHIASjv+Bp0Hd9C6ZYY32w5BkbdS5Mh3RBK+KVK6Q5Nb4wckGiwGcFWP26cyfy7i/36RnRgfUf8mUrxKiqv8reStrtrsMeTtCAZt8Qbcz/tE9uB+2DjuEzC264I1SdvbDEcAxtzx+2Eo/z+Rkw/BOYDx7GTmG/J26WLxkbcXZE98oawPz1pg5G2WbI3Ok+2HMmR/arAy8gOLVopX9jIJL9ki9Z3l1m8YLHh0tUBo7hU5dqdI7JdEsn+LvzXprXyugiluruA7l2sgry8aO2SeYchbg2ljBP7E5VoIfX8tGxgs4AW7jG0fWugnRXJfEel2WKgbhE5thG2W/qJI2N/rY2mnkoDc/XsyhP8PRPy3jBSsFpX+y36BfqBXRi81y2hnmVg6cjCQM+EPWZvtPe3fvnO4vnEEFHUZr5ttaJLI4KmAJud5zKH0jSIBf6Xvzf+PRU48oNMbTMUb7e0VKYhCf31DBy8E/Jm262O/IHIIjenEfK32ceCfipx6RKQ+HH0PPcsUI+4U+WWB494GGAPV+C763qmsxh8HIMcZAch+t/W97f3FPH2O0Rle5GOEd2uhSM4y2P/fEkn8P5FK6KZhPsdF5eUvWBjydgrgAlfFdoxZjNe4r8M/x/htgfyycTaOgB2u5hP8don5Ly1T96JRRjLSvmoPxrxJnWAwP3CDvMXfO7Ol5tByefWZh+SWW+6Qe3/woNz/k+fkqV/8Vl57fZksW8b2hix7/VX53au/lJd/8Zr88uW94hVbLGdGLTJoPdOiAAmF2mBNXlGRe30AxtNtIs3x+BB9xRXr/DdFIqHcfd6PBqWe9DQMpjoIC30Kg0UKGtQtR3W+W78/0sZc+CdEsl6Q4tItElK8WQKKNlpJSw8hb2lsFyzX5C0VGIlbKjPvD2Lcf1/kLJyHondgzH4Ox3wYzsB79T1zQcOJ0WrI26ULE3k7MWaOvM2WrdFZsj3mqHil+khI4Xo5WLxGfHNXSFTpDmnsqrB+w2BBgzkUy3eKxH4F+uRDkLt/KHLouyJnTuvoMlfRkQEZ/bZI9i9EqkM1GWEwbzDkrcG0wVyuBcsgGz4PH+OPtV0W9g9Wv+P3tR0W/RnIj22it/Jb0XgY/sidIoEf1d+hTUc7la9oFrTRA+8VS/DfaPuuch8UU6VID/yaswkymLFCBpLul9FD+N3o/7jWotBi/p/IcXynbDt8RicLTMo+ThTJ/ZVOP1CfJDIww6QfAyiajuHa74fMtBKqtFdDPiJSiP4a7LIe6AbaIT8TcF/74esFQA6feBDXfhD3WChyDq0EMvoI5DIJdJLhJHDZFydxXPlWTQQNdlpPNgm4s6LgNZHM59D3gfAnoQMcu2gQMqImCH7GD3SwRKT9c8D/GTBU8PrEKf2mgq5y+DK/hH3P1IHwb3zh3578kb7mKdbAMHAPhrydAriAdeKH8FkxXr0xR/3+GvP1VpE62EKOBG7PRcw7+LQpd+vFLW/IUfI8bJQl3NVAuXuJPusMyy4DAxfgHnnbnSO1sSvk9Sfukxv/70a55ZZb5Labvyc3fucG+eY3vyHf+IatfR3ty/LFz39XvvqVl+RXO1Ilc8QiUNmLC/1tmOC7oKA/pw0e/w+LJeV+sZzB3+gkHYICpcHAVV9O+NibYfjAoBiYAwXHCBuG9TdEQdnOIinG1VYWrmL0JRP4szjAUgdJluoDOs+tL4Q+DeKDH1NGVnHBcit5u1kpOM8gb0d1hEQWnP6AD6LBAI76dxhvn4TxBgch4MO412+JRPyTitpQTUU64O+5MOAvDVyn3wx5u3Sx6Mjb+mbZE3dC1oeflPURWbI7rmDBRN5ujsqUbTHJcignRYrPpUlJ2ykpaEmV8vaseTP0DVwEo606q63RIl+BA2EnW8M+K1IIp/6SC2OCREZvPY5/CzL7X0WCPy5y6mk426X4DXdCdw1mEoa8XYKgs98cq4M86D9MB/TVWDw58l90NJj3H4kc/a5I+Rb4JXtETjwE2+yvtA9y6Mv4+17Y6Ln4zFfkyC1antAvCf1HkZQnRPJeE8knYfgbfH67SOCfaVlDwoLR/hmQGaefF4m7VYYDPylDJHi34TOmDrA1phDYisbfTPgefisOvojdIhFz6V4swLl+Cpv470VC/hbXfI9ITYyONp0pkIwphg8Wit+wBRqQUOXr8VtF2tOuEY0UgfSR+ExIKl9yQjjxfGcgh0P+XMtgRts2ROB+7K65F/q0MVoR0pao/1QEuGU7jmU/k1BN/aHOlXlmh8i54/ADL1q/aIc+yPOWJPTzk5DVnxIJwvM78SiOz8N12kX90JluwLM8dh/O/4cifA7se9tz4DPgdXJs8Pe4M26iXbWuYBAK6Vw6bPpfwtbHmKFfw/vjayRs/+KVYxcIDGYNhrx1E1w0YYqPw58TC+aFahy7lG2J34aNtQ22VhE6Fv13PhtjfAVk5te17KCMDMN4Pwa5kXgD7Ke/hGz8C5GTkIVt+dOfVwYGU4Ab5C0weFbacwIlYPXr8ptnX5CXXnpJXnoZ7aUX5cUX7dsv0H4mzz/7ivz8hZ2yJ6ZIKkYWWeStDTTGStao7TMWGAajfu8TC5UuCzpRafu8V8T3g3iP19jPiVTBAOh3yI07k+Dj64OgqjqgV7+5+pqzHMbKGZGhWYi0YT6Y3F+LxMCY4Zakdij3pY5BGGVclaPhyDFABRH4J+pZFGf9UpO3xVuspKUHkLcsaHEBSurUw7iPD8EQ/TcY+FBcOS9DGf6vNoppwPn9ARQblFoQjP4DMCgD8P7Uu1BwUIijY+WKIW+XLhYfeVsve+KSZH14iqyPyF5A5G2mbIjIUsRQRkWLiQ/wJFDmdsERLlgH2+Iz1wgIbss9ADkb9gmRfOgYRpNMBkaZVXuLxH1Zy2m26P8SKd8s1+XpN5gzGPJ2iYHEAEmCozeJ2qVH4tVFmX4dmL+Rc5dEmg/m8573iCR+Q6Q+TG/l5W6ntlMiqffDBoW8oI126AaRFNhtYf+u/09ZwloMeZAjHbC9uFhE9OG79cd0ka9oHOsH/8VGftKWpU3LHVjBHxE5+A8i4f8kEvHPurEOAskN/iaJ45TnRFrsitpyG38xbMKIf9GkCBvPxz5hzl57H4XEKPpntK9dRi/VifRUanlnawwoYG0Jx9QM7JuLRSLJd+vrZYABgydCcF2+eM8FLC5kXWnWx5+vhpyFD5d0K3ym2/GM9uIzh/l3Lhn38gP0Bb7v/wG9e6HPmeyElr1UK5bSTTJ6+CtiYUEzRuDap7MI/ijOdS98NC8rYYTfIqlN4rYmDteNZxb4YTtZjWdUCj3AvrNBpYSA/A6Cn8nn4o9nxAhB9RzwPIJxvwfwjHi/vCf27fA0goaG8N2WXL3ox6hD3gfz+wbjGfvgWTPKm+RWB44ZA/QHt6uzr0hWGyNkRmDIWzdhWzAK/mux+LxfRoP/USxctPLFXOZYjoBMyIEsrcLcp9yjv07ZwVQrMf+p5QV3KxRjHh6C7cSUKUd/hL+l4ebNArjB3MM98tbSJ4M9rdJ6tlLOlJRKWVmZlJWXS/l1rQytVEpLK3BMgzS0XZLLOK3NNlhUYFQLcw5lwUiBUrZwwlMY8JWNE59baaiwD/45lD6O6y61fnkWcKUbAugQDDkobD8IHp8/FEvwP8ho6iNiofChYTeT4Ap2/NdFdkGBc5s8E4HTeFrK6G+T0bTHxcJICI4FOt4kNmFYFZ98XJO3JduspKUHkLc0LPmc6Qgw8pYR5VX7dU6t3N9o54Gr/Ic/DwX4K5GTP9aLFzRaTzwLwxeK06FwgyFvly6ukbcrMQbWy0FF4I4lcT0rbcI52ROfKevD0xdY5K2NvM2VrDNmR4RHgTkSy3eJxH5ZxPs9Wr6G/DV07TesspXbdiGP21KsX5gAzD9J2e0HR4VkAJ39A+8XSfiaduoN5gWGvF1CYKqA1uOaIGSqKZICyXeKNEReiwB1B9SJjTEiR7+tyc+DsL0ZaUq5YQMjWUlGHPofbYN6Y/77/5We//wO/ZJq2HEMwHA02UnWdcGvqQkQSblP1A4yW5RlEOy6I9+CrQfbrwL2fmMybDzIITbKk6KVOn0CidnAvxEp3Aq/w3pe7gZMgAwj2cdz8Ri+knwkgVsLH4Xk8eVW2JwnZbQmSAZzl8tg8kNiYa7K+G/qlnCDlmnl22GH4vrt+ROS5NU+mmThfXJ7f9pPdPBB6Mfhl71PB7Wcz9CEaP5ynWaAQTb+kKtHbhQ5G6gXvQj6TLRz/eHD8XyJuHdG3U4UKYzrt9Qm4ZnsEDn9DOT4FzWRyghp3i/TLjBfLolVRkoz5UDtQYyJB9C/+B0+I/YNX5l2jxF/3NloQ10szvk9XA+eC0lUpk5gGj8+gxaMs7wNOD/u0Qe6I/jPcI+/Q7+es37ZTdDuYBHi0y+g//5B3wP9mlOPiSX/DRmFX6OKGEf+q96Cbh8hzN/kIgUDfMrQF8zdbgjcacOQt26CEfFciNr3hyJh/y2WtE2QS5B9x+/CvMQc4TxjHlvOyaCP6P9zkSYFMqYhXMuJXtjQFSEiMbCbKK+4swB2uVu5rA0MZgjukbcGzkGysjkVivdBOEh/pLcakThVuaL2iJRwpflTWhnT+XKMTqURcKlWO2IXGYY/DfKz9TSMDyjyA1Do/L39vycWvFp80JJwPVX7RHpciNZxBVQUZ3ZCGMKZZLVVrhYzCpkryUsVlOPnqmBo3q6JfLUqDeVA4xn9U3L8Xgkp2SwBpTuspKUHkLc0XpsOwbiGsqLSYgRXI/7P6DAWRuCKJQ3Us74iF3J0RFf0Z/V4SIMxeh5zwzJWwRnydumisbtSwku2yr6s18Q3b6V6/mwkKYML10to0SaPIm9L6ztlV2y5rD2YL2tD82Tn4RIprJm6EW0ibw2kqxT2xB1wkhk9hRb3LU2KlKyG0/55OO3QKXFf0k7JRKDzzO2+XFilwx0Au4Tky358PwDOCVPhmErh8wJD3i4R0JzvKBLJfEETc/QPuBhDojDtYZ0z1V2bvx/yPPtlnO+v4WvAJkuE79EIW8xRyPdUa/+DNrqNfCWZefopTUpMloPVVr8h77e4Vth43HHFAj78bhf8iEEnWoW7EdMfg4z5fU2CHL0T58jQ0bLFy7VdSNuYhClTJoT9i+4P2shHIPPy14pk/0aRs5a4r8pQ0MdliD4MUwHQz7ClBeC5SeSejYTPYReUwsUq5mD1Q1+HoGUygCBZE4uH/lP3A1NCZP1cp4mIga0K2WjZgb/z2TCHKyNjGbDANHAkRLnQpRbQ/lLfP9PSTfbMSCj3deHZwyYmCZ77OnxCPCemsPD/gCY86aPRVj71Y5GkGyGTIZttz4jbufl7PC74z0XKNmnSfhh2QOEbOAd8PPbBERzXcgTXY/csutvQh2/iXv5Q3xN9UfY/weLDkxkDXE+4UAe7/zAMHIyf43hOjKjmtfmh70gWt58Sy4U8sSTfCV8HvxOEa2RxPBbEJPrxTM6G4RnfjPv4OO4Tegs2jXQZfTNdGPLWDXDOlFmLbXMuJN6FcQ0ZdQl/Z6oURtqG/IP+jOlH6LMz5SHHcmvStXnOCP+aRNhdN2meJ/a/8H/4vDNdENDAwAUY8nam0I+JXR2lFdVBGFRcrW47gYk9CAGBCX/oc9rg4FZ6KkR7cOWbivn43TA0nhPL+WyxTCX/E/Pa5f0OhgmU+t736uuI+4qo4gXMi0TnjblKC6D4aTByG810Hjfvj0YHnUEKPq4m0yDiVqDpENCejMu479Lj6POv6xW9UDwDphI4gPc+75HS+JskNG+9BBRvVwrOI8hbGvgqgoPbRfCMj8HApkHPaFo+Z+Y9JsHLFUgeW+2FY/9bG+knMabPUwGOTZpiyNuli3OX6uRIVYCEFW+R6LLdElO2R7Xosl3qbxwXnkTelje2y74j2bIx6qRsjD4pexMzpbhuilEugCFvDZTDT3lLsoIRIUx7wOd//jRsDDj5dNq5PfZswPg6nPKYEWK0SehscLsro+2SYZtwmyB3TER+RqRiB+T3wp5jixGGvF0iuAI7G/aeSi+gImB/H+19IvthozPFGgu9XrISXq6A8/1iuYwmflcTgP5/LpK+BTIDNth1sgB/YLDGqUdhh35M+yFcBOoux0djF9THBXcXMjqYNh5tPRK6DjupxoA+D2s+MOKXMubg38IOfFgkH34HZRGjeJlyoWCVSCv8kJy3NDlp26WmUs39gSZbAj4oloA/RoMtGYhj+D3a04xcZv9Rpp1+FpMpW/82778+HP36SRGSsdz5yAUu3gOJbBYg8sK5GUFLApe+Et5bAv5ERpmDl7vFvPB8QnHNea9quavy85Ikhwwlqct0FOMKXSegT01Z3I8+ZHqK6gCxnHhIRkM/IRYG+XBXHvuJ90+5zrRjhW9CdsdoW3uvtS+Yw5iRzcyXy6hjRXjjM27p5v05gvVOeB8kq/ncGak9hGc3hGMd0phdBa/zchfs/Vz067vafwz8oO4vnz8Si/+fiSUVz5JBGrT9Geldshb9/S94Zui3uK/id/C7QxgnjekiiT/E3607Pnh/vB5eb2+z7peJMDIMt+GyWJhugQFBzDs8k3mRPRgkb9PqDqniswyA8M55W5KqA6WbuY3nAbND3mJ8UNbQp2Sz+ZiOUD4oPuP4UMfZVXHlvLgIGcMc0pxnByAzTmM+91n7iZ93V+i5zkKPjLo9fqeOYmeqD/t5xd+5gHOd+JEe60xTwkAlXqOBwRzDkLczCeaapWKnw9SRdU3QkMzk6iiNCRof3Kpkv1rDVdOEb0BBwoAI+bgMpD4uQ4zkdQc8X8VW7dBRSXIbVe7LIk2xEDAwQGK+pxUoV3qZbJ7CrP4wlKgzg89F8D6Yj8+2BYpRPcx7y+09zoTsUsBlGBlFe2HMoF+CYQgmfl1HSJHg9nmPlIV+U8KTV0pg3hbxhfF6qMIDyNsBKLqy9Xps0dg99RMYyxljFZsNVGQ0nrktjSkWjuC1gVupuJR/DYa8Xbrog6HVeqlOGrrOSFN3FVq1alUXCiThjC/GxLsSWLDGY8jbqvYqCc4Olv2n9qkWlBUoFedgEE4Rhrw1UPYDI7I2Qq8yv60tPQIja7gwrEgbyNfCTXBYxnmyLB6T9TPYFSQkcPyR/1PEgTTAtjjxhI5+2weHhhWYmdN8IkLGYMZhyNslAG4hb8vEnH1QO/xc0I+BPRh/L+zDT1kXYT4tUrkP82/sAve4IDdx5qRYwj+nI8UO/g2UUBTkgP74OtBOu5ALuwx+CX2Ny3XWD2YRjEwtWaWJVt4j/R7uPvT7c8itP9KRm+dxTTQhu2H3MaDk4N9pH4mNJC7JFKZnYBRtLj4vgx9Ti3tg4aHCtyEf/9tKdv49bO4NmiS/BJnHKGH/9+uAEqZiIFFNkOAh2RKD7/H89Fl4DOVg6g/FQsKZwS9c0CKZyvyxJC9D0L8qUhjPienCbOkUpgKK6v6LIu25Yin3hx/2olgg51VxM0YUsxBS/uu4D/RJH44r3IZ+wXMmoR2K66CsznhORwuTuOW90N52hi74nanwx3xxTvofjDBkTlr6+E5VBv7IVGiFq3HfLFiH+6fe4PMgeRsHWz7nHfh3JG6tJ6Cf114icvwh3Uc+H8L339TRzzmv4f947vQ5+ZzYeD76EXm4x4u1+hzOwHtvypLh4v0ykPU7Gc16Se/qZCCU01zDSwsDGMsna6PkQM6bciD3Ldmf/YYcqfKTLhspOceYFfKWhD1TPZLs55xgUBADxihbbKDM68D4q8Fc4g4DRqSfDYKM69Sfk8hlKsd4zGPmnWau7YqNkDs9+nMbmE+bix1cDG+DfcS6Nc7AlCys9eL9HrF4v18sTKdCuWJgMMcw5O1c4FK1VrpeMNy4spMLw+NyGxTgKIQEhAyFDldboSRHd/+eDPj+mQxl/kqk10XBx5VJrsiyYAEVJVeI0x+HAoVDRvRBgJ0JFUnGNQTDQKICZZ6kkzimBYp42M3VTFy2XIHSzoZQpQOpnED+7vtgbH0HxlXwdWTdkkE3FEkuDI2DfwVF8Uk8hyfR4Cgf+ne1en426L8l/sgvJSRnvfgUvusR5K3lSqsMw3geCfpLbQRmwnikccbx6wg+99ZjMObuwP1+AAb2f8Ax2XudgjPk7SIADRxu76aTQKNmmugbviwpNeEYDyvVVjBPIW9rOwslsmyzBBQuVy2ibKNUX7Ar0uImDHm7xMEHdS4Djjmcdjr0jPCgTCUoX6lTqOepxzN/qyOlHEGCQVVX/i9N9HLHRAEcIDrFXFc94ydqF9Be2CR0aFhEiNFQBnMGQ94uATBtCYnJkH/WhCAX8st2iVQfFkn9iajc07Sdk76n57grdnMHzpm+UZOWXrCxjsLm7jht/XABgYQxI/0P4Bpt5B0JU5K4JEHt9RnTxpGk4e5DRrdmPAsjcZ2o9Aztp0R6GjRRYwMJHBYN80b/Ub4dhb1ZGwdbE3KNhC+JmqCP6Yg6pj4gSGJ3wT7nuUlGkpQk2aiKpSXi82FNmpIcJflLv8bm2/jD7k17TEfpzRQGIOgvlIqlYrtYTj0ilkTcO4lnWxQ2o2PbYF+deAbXCTnN62CEMovCMZo1BD4G0z50WclpRzAK86wPdAD0CL8bBn/kjJf235xhEH5g2TYdRcv7VgQ6fivh2zr1RE0gngP8Vsfv8z7yoT980ZfUS8wJnPOK1l88D0n5I7eKxGOcMu86j2Ghu5wVuHb4xgRJNpLsbSdF6qG3itaKHHtchkP/RwZ8PiyjDBCiHuT4IHHPPLpc4ByYBpHuwRgaGZAz53PlRG0EWqSkwm4uPpcGG9GBlJwjzAp5ywChEw9inP+tXvxhcWz+n8XAazDP6yIwXg+InIYciP8qxi3G2UH4qBxnxZCx/RirjMZlvmfmq6ZMSH1EL6ZNNdUBi5MVQE5hXFt2ojFdoCFvDeYBhrydC/TC0GD+lBBu9/kwlNKjMNSYtqAfhgmUFSNpaCxQwVIosB36AhQtBJAr1aBVJVScg5GvdOhiYSCyEAKNFRtYgIDRNZkQdDyORhRTKBSthvM3wQqoMzDSpx4GxpHHlRF0tUgbIwu4TQnGyJLdhsktTcdhqFBRqC1qq0RKYIQehREb+GFpPfhJOZX8E4nIWyXeUHQx5fsWPHk7CgXcn/aCDHq/TyzcVsbiA+qancgKGsAkrmCMqjHNXItlcDQciCdD3i4C0NDOflFvK+SCzWSGI8l+jo9xaMTLMLRSzmrS0pPI25qLRRJZuhXXTNJ5pUSUbpaqDuvC2RRgyNslDjrHddDpkf+hUy1xC/BV8hZOB0lYbhsmAUFCoRMOvr2uJ1gARxUpgwzmFuQj39O7cGxgNXbm4AxhVXLobVUQB7prJsBrYRSh4zUZjIEhbxc5OP6b42CPw5bf+V7Yf7Cdit8RgXyXITj8JMPivqZJXQZcKHJwHCLOHo3xIgk3YV6/T1T6EwZ/XFkAuSUdQdK0YpuoQrb0bUjaMS8qbUMSu45gIAvJbjbuMKA9QTJ7vF18zGHL3JQs2kViksWFjt0GmfaXuj+T79H2uP22ZtofrM0Q+Wn03wdhq9+p5d7V7fjQklz0IgFJG56pCShnSUJzK7X9luyZAG0i6nX21RXcNwNx7DX1CK6XUdlM20A/S6XdIJGLxtoT55iajzaVE/DcLDrHKGe12IfvqMW+ceypzlaRE0/pc/N5xUD/FC6Hj3oa14XnMdG981mwuCZ1jQ/GJfPx8rmwQBz1TDPOUYNxm4hxy/6kv8jCmyTi6C80YZ5kv4TPv41n+Q86uMjvj8WCMW5REetofB4MCGEKDeZwVsWkcM5hRzZ58cOCfyRw+yBHdLssgxjnFmcBNXMA/mp+a4oEFc4QeUtZwJ3ETLPBscgxo9KofEjv/mREPwldplKhLcT5zvzOPM4bY5C7GbhAxDRTx78vsgNjmuOmeCfmGleBpmENF6/Wc4mLPyyEONRt/cDAYO5gyNu5AKNgqmEwxMGIY3Rq9Beh7A7rVSHmEg2HsuK2GCapj/kvrQC94HTFf10bDBRk44GKmwYShRi3ANGYYwXW8XLfNB7Fee+AgIMgY96tBPwGK8C6AybhL8V1RX9VRnHdg75/LkN+EKhcHWaBACrkpSrQGCnA7a5UOEyFUROCxtxVP1bP6MLBj0gujMrovLflQME6iSnfv/Ajby/XyfCpp2SEhiMLbnCrbt94RB3kBx0Jknoc60EYF1yp5Fi3gyFvPRz0Fyq8IbP+EUYRHIvkuzU5pJwPJ7gCGdacJSpVC3cEONki2oPvJp8N9UDytlgiSrar62VjMbaqjgLrp+7DkLdLHHxQtA8i/13rdC4Ccrug+gwTj04Jt81SvibdjHlFB9bOsebc4jF0+OlghP2TSJkXZLY1Ao3g4mrrMbHEfUUX6qEzxOKjJJWmA0a7cGs2C6Pymo09OS4MebuIQcKQ6cNOPqQJJ5JnsbD7bYswRB9kcvkmsYR8TCzMS8pK5yQOJ9N3FbC/aO8zAIP5r5mqbSHmAiXpyhQNtAV9/0jbxIwwprxyUZdNCAa2MA0C0wmwACPz33IHo9pZ+EFNlCu700EGsXI8/aozu9F3Kfo67cHzssAY7XcSpuzr3BVQzK3WA+YYjDBlOrpA2N4cR7ymYNxzzkua6J4IlPOMVA3Ad/m9JNarOD1WXxAcr80YRwkYT/yNANxzzq90JLIrYEQzt5Mz8pGR0Gx8DgxkYeQ01/EG+uB/HsI13KJJaI6HyH/RtmPi/+mFRH6Hc4F6j2Rd7P+IpNwjcuphvQBJ/5KEOnUWa2owSroj7/pnaDCnUOQt5FBg0brpk7cqFcdJPeZVPuj360AzLgIxGIhjh+liNllfOa5D/xl20ncw/v5V/x/jyBL3ZbGk3C8WygeOGS7Y1MddJw7cxpkdkDMf0efkAtElU4DPYO4xg+Rtv/S2NUpDSYmUl5RKUXGNnK3rlEsm+EILI+YaYu4m5rzixK/YAiOhSdSWKiosCiQW/ypdq1eT9/6+WkWyHLtTGzvOoljUNp9qKLBnrMoQyi7tURhM9dYDnODSefyGr0gEnD8qSK5kcYvKAJS8q4++uwy/+TTu4y9lFAbTQMKtMnj46/oamBCc25KY12mpgRqs8oBeEaRgP347PLQcKKJyPHsYsEEflZ6AD0jx0ZvlUO4yjyFv1Rjj6j2NreC/gvIK1OTdeOBYynvTuhqK8UAj0GEBwpC3ngwIil484xw4BVx0ohwJ/IhYuArN6H5naOYOA8iFeMgz5sIjyeMAQ95qzDx5mysZFa3TtlkN5hAs+sIci9QjzNfGSFobSI4m34U5B93NhcKKnToyimDkDYuRMm0SZe++D2De/VDkohObAI7/6MlHxLKHUU2Q1dyyS2JjKiOFX+F6TD2uLQW6IuZ/IR9egY3DwjTzEw200GHI20UGjn+mQ2MxJ25XT2bk+wdUPlOVQotkYu/YfLOWiwW68NhezD9GjDLwYbziZZxHzAOZ+TNN3O7HdzKfn5zAm29QXtEvYZQrF5VmMnqVkco8r31qBm/0SyzkT9Mh60FTAKN+uQCVei9kKfyrpjRNQM4HGIVMsplFgEla0l88BvnfdBR9OcliG/1GFipjvnPKeC7kFcA2p1y2B4N9eL9cKGTE7OH/gSwPs37oAmijcbcno8xJ3JJAY07iMzinfeQzFQVzLzOymakQaDvajuciB4vbReIaEm/E2P65viZGT5/P1Odnmoj4W6Hb/kH3A0k75thlfnePBPqD6cc4jqm3OfcXmr07ArlzGXZBB57BuZRrjblh+Vx6zsgoxlNeTYL4Z28Un4KNcqBwnRyuCpA2RpO7Cy4gswheKMYq+RKmmimGz1Dlhb+v0dGuR7+Hv38T4+QGTfLi9+RMOMYH8zXDXvL/A7FAFoySxOU4Ybo/LqRRNk8XTNlBMpnnZaQ4I/dNvQCDOcYUyVuLOu7aof0y3FcgWUFbZctzP5WXn/2ZPPnUSnl7Q4IkN3bJ0sxK4wBW5WTqBFVVFMqReUNbk7QgooPGJP7lW7VxV74FwuE/lEIb9fljsdB46K60nsgOjOilIKGwIomiKkdvd1CWDmAeJeYZ4monV1i5zeAohFrDSQhNF1fved2MIt79HrHAwRyt2CWW3Ff1vVERszjDfK1Szyf6YSjlQ4nQaeYzTX9MG9aDMFYLoXxC/lr6vd8j1XFfk9jsV8WrcIPEVHgAeUvDIgFKkquczLNVx5Qc1s+coW9IJA/3y20sJPTpbDhEZBry1oPByD6mBTj1BOY8jCuMdWUohf2jWM76Ww+yA7cEsqJ24EfgdP6xXtS4eD3Ja8hbDRN5a6CKntrI24Sv6a2rNlzE2KL9QIeEkWaKJLVGuHDHS9kGUUVhODdjPg+nZo92iBzB7dski7ibgilu0h7HuRnFNAVHhF9pwTw/+QbO9WHYLn+A62axSuiK6RT4WcQw5O0iwhXYfnVVsHtgfx+/DfPvE7B/oOuoFxmEwbnFojiOc4skGovxhP6DXoxhbQymI3Lmhw326MhFEga0q7jrhfb+Qo86JMHYWw/FBvtuol2EUwHlHSNoD39ZkymUl+GfQp9CDk03Io7XerkG1w7ZyrRz8wWS9vQLWSiYvoVKN7ARf6M94IJW74G/R9KTUat7IJdJ5DqmreDYZDo0pjlgRCsJsfY064cugs+Xtj7Tg3A856/HNTp53owGJhkd+yW9CMHnxjQItAvzcJ1nozEHStH3mBvUHfRnOcb5PZKBdUUix36HvvgAnvfvi8p3yvQknhh9S5uOBedOPwW/+T79DFikixHrrhYwnE1QXLWfwXhbDrnzDci1f9Y7hNkYNc2+z/ypjJZtluL09RKe9KYEZb8rvvB34874SPtU8uhfahFJ/TGeLcYq+YmsX1hlB8YCFxkoS3owt7txXT1oTPvIBY5Bjo82kaoDmvDluCLHwTF26L9EKmEHkYeZLrgYwqh8ci5crFC7o8fuLDUwmG24Sd72SX9LhhxLOCjBiZmSjXl5CYcPXqqVM5mbZfuv75eHvvk1+daXvyZf/Pz35eYfL5NXo05J5rkZVtieCCqWUjhVtnyzh/9bE7fc/uiDvzHalqQoQWGU/6rIwY/rKqQHYQgy8X5HOc6jD1Hg9h4m7fdn3hcoMkb2MsfLZAqdeaTo4IX/mxaOATACs2BAUvBNBq6aUzgyFw3z8XErA3+T271CPqLJ2yQYrxfLrF9YIuAKdyeUSvoLmsSm4c5IJluUASMxwv5eRmBcnov4VzmS+bLsL9okMRVe0yNvadhwy1JLPAyedCg2KLiZDnRipHXsF1U1XMvBvxHLZBENQxh/RRhfHFscD6ce1REjdjDkrR1opPEZ1oeIqnhqX011IYJRKcxxyzzONvJ2J5pyUvGsuUI/al1A4vhshDF+9Ds6uoILAIwgIalDp84OhrzVmDnyNks2RKTJ1uhkySiv5pKr9QiDBQ0+Z0aosbAPF3pZ/NHe2eZiCPOucYfHPnzO3LY2ooJOOLeZ2hZmT0MfdVKuOgkbU2mbGG31/7Rdcvz70COJes66C+62KA0ViYJTw+g3kigkC7gLpxOyzeA6GPLWw0DxycJZddDTRctFcl/TZBOJsQzY54mPw8azFmni1m+SBzGwm9JeEAt3njgDCdlanI8kCBe7oz8tUg372lm0OqPfWN2cC+jcUn7sFlGFtpYyaHcrfwnPgDKM9iYj8hqOw76YR8J1psH7pH/IXUushXLBwRecCJTntCsZLUj7i1vP6a/Z9087fAfacwcwrkgOs3gciWt3wCJQJHzLN2pCvWuCWiokxnkNBSv1wj71He+PhNzQJCQsOc1azCcWUtuP6/W3Lnq04Ldnm7+9BB+Z6cHOeomcO4VrmYazxftogd5OeUxUYAPz+sLnV/mVSebmYa5zXLNR1nCXbiWe/XnYlnPFU1/E88hZhrHzGc1bsIAq0xXwlf4/9Xzgh8QS/R9yPvQrUhH6DclLvENSUh6QjJzfSee51Gs+MDGAC4e9rAhQ+sQkPi9yUcv6eT+J/WOwSb4iozt+T4b8PyLDFXusH7oIpoc6EwCf9VvaFmG0+jHYNvSxZoLgZxoQFk4LhLyJZsDcDvzmEgxWM5hXuETejg72Sm97jTRXxMoRvzfl+aefkidWBEpoNeYdZl3X2WMStfEJeeHRe+SHjz4vz734S3nlhcfliWeelh++sUcOpNWMKRS6ZME8SoymYWoBlQ/0z7SDxZy3TAxvn1+I2xEY2cYE/xSaXMks2i5yxU4QMtE7K6VSgAbDUWJhqPFy3dqDq//87umfQmH8gd66wtXYjgxtJIwLjA0mwM/5JX6P14V7SLlXO47cQsH8REzkHfd1GAswKoc97KnTmeWqHgWxK1V/7UEFRUOaSoKJ9VlkpnyTNmgIrgxH/pNSJN0hH5Njp38u+4q2TJ+8ZUQ2c8oylxUjtOuh+PpnOP9ZJ4wFkrdwSEYjPw1HxIUcycyfSGeETgy3+DoQkoa8tQPHW8lqkcNw4JgPjNsMFzLRxpQHNO65+k6DMwjOJPOxUZaphSYYmles27gZtcJojOC/1M4sZRm3ejMv95WxBk/3wAVJqgoSr5w3xSdvuXjnviUnaiKkz0XScr6wcMnbbNkQcVK2Rh+RjPIKQ956CjgvWGmd1bUZ3UHH9GKh9UOAOvqsn6gcgZSvzBfYCWd+GHK/xh/zy5orl59X4Ljx/BXqOOolkkABfyyjh/5LRrk1cSoVq0kaczE64E/1PCeBxehALtQwkmiqoFOnom0YXYNXT4yuGgeGvPUgMA1YK2xmVtWP+6JeoKfdbYvssr3y70HQdZH/Ctv4bthB+zB3GzA3redxBMczbXFbWiof2OMkaZwtoHDLbxLsfR6nUixAB3PeGeht3AxeYYqZPPRLpwuFnpcSOou1He4Fm5yLfiQG7XdzcoGd+oZEV/T/E1WAbCEvmtNmJpHJiErOBxatyvod/NMZiKx0hkHYXucrYPduhc99sybtTkDf1cHfGpgkdcV46MQ5c3xhM/+b1pfU9fQdaUfznmwyhY2yhsfQr8x8BeO9CDJiFnUhC+VxUYR2PqNtqcv9PqTlWvR/6BaB6w6FvU+Ogn4A9T6OG/T/oLQf/Li0xn5F+pn6grwHFwda8/HMwvGcXtZ8A+0U5gHPWoa+tY7FbviJ6a/inP8gIz5/JAPxN8tQk12ecFfB3Z+V+F2m54j5nPav3PXpx0NXqd7tdBD2FYPYuHupp9r6oYHB3MAl8nYQE6vy0Lvi/c4j8swjP5E77/y1/HpniqRfscAv6JSWDG/Z89wj8vD9v5QXtxyRhPxSqcr0k9A1v5Cnn1otywNzhHEh01ijWhxoOQpH6Va1UnXVwaGAJunJ1Tz7ogNDMN6oGFidUxl1aMxd15ahDT4ad9yizCIHXG2mMFW5cV3sZX6fK/w0AqmwSSxyBYnRvOOBv8uoA27jpJKJgPBlwQBuiadhyW0vzKsU/lkItJ0QaLOkSGcDvVDA1cEQyr8QKV6J+8m2fuAiGFlKwvLQf8KQeD/66KsitUF4HlarncVbYvAZnlVP8F9Kcvpzsq9wk0RPJ20Cx0tdGH6TpDnGFKu0Zr6EWQ1nYCbBnFN0wjFWWeBGGcqTgRV9GSHCscmiGl0wHu1gyFs7nMecZg6n3Zg7nI/cCrmQCUsadakP6KgHbrE7/YxeCGKRkF0wQBNwL9z2RlXCscItRqxgbJN5kTAGuVjlYPD0YA4dwxz0znlbfPNXik/ucjlZG2Uib6dM3jLyNkO2xpyWjIoGQ916CqiDmfuezjTnDPWqwzZXS1O8jIZ/SiyMpOKiTwv0bxucI0aEBHwAehjzkhG47ZnWbzgBdRPTl6Q9Lhb/D8hAwEdlIPctGeUWRHfAxeCmw7gOqyNNR48Ld7x2LipPdWs3TZkLdeiLLdBrz+I82yB7xuYM9WQY8tZDwNQGlfv1AnkIbCySLCRUaNuQVGHjYgnHftS/aMe+IUY7+ZxLkwle7kDJfln7AmyMunO0wxkEQHuSKQFor8f8P+1PTCVKfjGCW+qZ3otykjU/hicKQlmCINlZ/C58NoxP+mjMFdoQbf0QYOQrg4lsi4FMzbOgLQY8XwaEZD1/jexM/A78IdzTTNvOzElbF6638of+I/oP/h1/k0XdjsCfb4yzHugmmlNh998LXYnz+cN2JsnIHbjU+7wfyhSbfLHJGurUcPjqWZAx3RXWE80wOHXO4fmTZI2EjQGbXeWOPY5rZdoWlfsWrQ7yp2w35NWT0P3wD5n6kdcH/W/x+T0Zhk1hoQ8Y9a/aRz30ec0Z8G8cg+xD5j0O+Vvo9xd1oAftFdoz+/5QLBH/JKMlG2R0KqkXiP5Obd8wEI7nnikwwItziUQ6bS1V62OGfW4Dg0ngEnk73NkoDad85bDXr2Xlyy/KMz96R9YEFokSHVeqpCb0LVn2yE/k3qd2ydqjXaJiPy/nSI3vMnn1Jz+Th3/2tqwJjZbwjLNS2jYiQ0uVxeXqJ6NWmd8HwplCcXjfH8hQ0p1iYUSrI/quwGj0gTCD0KNDFARhwdwzvd3o33Mw+F6C4PsIBCAESAoEa2eR9Ysu4kKWSDIjRf8U7U/EcvRGsTQz6m88wEkrXAZlY63oSueQxpKKHoChehIOVuBfwGH7Gwj03+Jvs6RcZhIku1lkiTmkYqH8gz+mCfECOJw9fVqRuQIaEtzSxqrdJLTSn8B5mRxdz6fR89kyFP9dsex7r1wK/HNJS35ADmS9JmEl26SxeyqkJc7LdAasOEvSjEYXFX4EFCUjfh22pE8Z3P7OLfJcJeUz5+KDSs0xCbgtnsUPSNYd/rZIPRSoXSC2R5O3wzAO+Wyb4KAx96uVn3cKGpIk7hnZQEJvwCEanYWGuA2OW9m2oK9IenBe0xGZMAp+HnGhEkbm/4llK2QYDDELncpzydoh2IvrZ/Rt/lpdUIPyAvdmIfFvlXkSBmMtC8aafTQh0D98Rao7CiWnKUlym4+jJUntxRIZWoiVtO2w0MjbmtYeOXCkXNYczJN1oQWyOapYTpe3G/J2LkG90teit9i1JECXuKELmb+WkSK0Ew7AuWFFY4dCgJb2DLFgvllY2DTqPyHzD2CuYc6FfFwTS0yFUBsA+TLRThyMiF7In5xlYoFDOrTv92Xo5FNicXcLIG0Xpm8Khl3gC1si5j90BByvRaVzelA7fO7k8ONYZ8RNOuylKDh+AdCrjKLx1NyGTmDI2wUO7sRqw/xltf7DX9K2DAkUkg1J9+uFcupqNr6nbV+5V5O27oJBEP6w5Tl3GV3LBXP77cbc2UZ725ekx5/r/KckEQwMXAFTJLRCBsPXVOPYH/KURaBoWzF1Rz7sNAYV7Yf9duoRrYM8AVzAYJoBb+hB34/i2h923w8eDxb4PiwixuLiR27Eb7xHz08Sj7YFHBbUSr5DE7j9biyksN+ZXoLBGlywif4vkSLIAKaS4GInc99m2ckXtuN3icUffjplEPPNntmB35xigBTtEwZh0E/jjt0SNL6yFaGlPq719y5ts1uO3iyWJick9QBkZEeWWGp8pT3tCTl76EvSFPHvcjH0H6Qv8E9Vvm91f/RP6d9w4YlcxsF/FgmFT8nigryfsL/R/jPJ+MA/0cQ1gz7UbuCJHKx5AFN+VO/HM7OmnUy6Wft4BgZzCJfIW0700eFBGe4tlLNHt8um538tr68Kl0MFNdKUFi0Jbz8ljz/8mDy4Kkr8ykblMjmHtiypC1ghr/70SbnrBz+WZ379przhf1oSq4ZUXaclCeZiqdyNSf9ZHcXo9XsyEPz30p/9mozyM2fgVkHmtwuAYqXgS4Ciqk+Bhx6F9zdAkUDZRkKIlELgOlYQnQwD5+Dg7VORvxYI6VE4cJaS9VqwO2IUf2NO3BM/1quAzMXHrTcsGEB0NsCAfQcC/xNW8hLC3zEp/kICHUBGy9IozvgZrvuvtFFDApQC+eizUGw1ENQuUh6XoAhPPKTPQQKXz8OuOMPIxTLpT3lCRn3/WPoDPixnjt4qCblvSlJ1kLROZWVxFJOI0a2xzJUGw4XEKlNW8JU5h1kB0zIDTi4LBDDyicUxWCyBhQxcea4kLFRFWVxPJJRwKcZs77Vx5bHkLbcqMY8TI8FYkIc5jpuzYBw7EIwWPB/mpqyFMcYo1YSvwwD7rUh7Jc5hN7+o9DluGPVAI4bzmcUEVST+HEXVcL4zcoVj47wmAAD/9ElEQVTjdbKtRbz/etx/zBfEAnk0GvmvYmk9hu92aaOTaWFo3HKlnRGDsXB6Ibssfu+T0ZCPKZJI3Sv7hIVZHGChrkHfjVpf+f+FjoVG3ta1XRS/5BzZGJ0qm2NOyI64NMmsNJG3cwrOXTpGJ6EvmdqIeeu4ddCV4l3dVTr1SMhf64ic9Cc1QWqPzlK9QEhHh3nymPfWVsiIVeiZe9qV3NnkU4vgBPJ3qNeT74VT54bjTjnHqC0WS6XePPQFnG8VHNNtIseghygLSHaRAOt3gZAkycDoWjqxxyA/mNaJOpmy8SD6g9G3i6Q4iCFvFzg6YOdwHgV9TNtW3JrNRZHsX8O+gnwfhC6kHWnfOB+mAi7u0p6A/rdE/otYiteKpdc6f7kQz2LHtA04vznPmSfXFAI0cAfcXZj5KsYy/AUV4f00jI1qCKIM2KA/hJ2G8U1dUkRZ7SG7Jjk36AfRB94J/4TXz10r0y1MRbOzG3qIejj8X/W8Y4G0w7BrmeKE6fG405F/p947cgt0VhLmpAtb82nTMrL51I+s+hrz+iR0PFN98DPKEEe5wtZ2SkaTvi+WfThe/SbsCu6Epe3uLrhAywLpsV/GuSDb6LfyWmyNfiT/5g27gH4cc9RO4I+MwNcsaEqSyOxlknjqp5KR/IBU4lqvsHjjEfiokZ/Q/RUD/4B9lwsbIXc9fFW8D4YNQz+RNgh5Dv6+D/wEcggzUWBspsFnwVRQ3I1KAp+pH1SqOwODuYNr5O1VXJSeM6Hi/8ufyYsPPi+/fG25rPjdy/LSgz+UB3/0ovzG77SkwK5WfFd9khT4viW//NUqeXldoMSkZUlW5Tlp6B7FRNdnW3LgpGdeVBIaXFmCAB45eouM1EWJZaLk+hQMcRCydGJC/x5CH0qXWxj8rRGwx/Be5cBxM0KN5F5vjVhOPiijuB5GxqkVPmd5c6/AUKw6BIEFQUyBRSVJItqGvk4oAy+RqM9qMjHlLh11tFDBKpVcZWQkaRCcQt67rVF5JNwBxUhSyi76YSJ043zcbsRtrFxNZc4ou7lkuVQnI3lviuXg38ooHO7elB9IW12EtF9qkP6pFFbgdWX/Ekruw3oMHPwbUbmJ6OyygF3aYzoyd7q4UCWS8QYULM4faCUSXFnZZvEBpkvwxbVFQcmVB2MMXXO6PZK8HR7GfeHe03+l+9vnjzB2MA9SYISdc1h5ZR+xYF0Mo8YwT71hcNFQOuOtF0GssFTukdGwT4iFEXY0ljh3aAxwbs309q/xQLKEzmD5FhiIyfjDBA4ojy1iPs5PKifAcuR7elsSwa1Jpx7ShqUP7peLODR4OT7jviKWzBcgP/4Ln2OMMv0Gt1ovAiw08raps1Ei8sNk36k94pW2V/wyDkhBIyM3DX07ZxjsFkvub2U0iIVI6BRjvrDwGAuETbbI2laMeQQ9HAg9wmhWRrU65ra8VCNS8DpkPhfVKIdwrD+dIDiwMZ+H/Nij7Y3JwCFR5Y/vQ2dwcTgRMtuWf84VcHt3FuY1cymSEEj5Mb5fgevDPeazIjjk2S44h0l3Q5dMIt+vkPBO0NE3rOLsB9nBc5K4pb3Eayx+B8e5GRm8QGHI2wUMLmKyMC+j3xk1RuL25MOaLOHiykw7MbQXsn4O2/GjMuTzARlIeUxGOq32W0eWTqtEu5tzgMXSaKNPlSg2WJogIckczKHQRfRzkuD7cDwrEg/yljv4uGOiNhC25xTyns8XqBszGbEJP46+G9PTMaXgdOwd8qHl8GFi4KtzUZM2bdLtMPZwXgavtMHmJREeABuXuony4fj98NVdyM9KQpI57VmQVOnr/4W+hu882XQeviIWpjpUaQXwmwfw2yd+AEVyGs/WjehURrKSU2De2f3Qz7x+yjjHxr5MfkCnY3QcD32Qj51dV7uYQyunLUv8izZJYN5KCc1+XVKK18qFdvQhC7tVwB+ujUG/4f+UZz31aE24dpw7A/fgb7Uf2Egmx38Dz9AHfTJHASzugPfchD4/9GVVqHk0/J/EYp+CxMBgDuAmeXtFeiG4cgLWyKanHpSHv3+r3HrbbXL3j38hL6+OkIi8JmnE10ekR3pyvCV266vyyqbD4pPdO2fFERc8mDqBpNY2HXmrtkf0NkAgUPyNA1aZLV2vHTUKNhJHQX+qjTluO8j6DYTpFLcWQ+hbCt4WC4ngAzg3VxW5Euu4xbETButpKKvgj0PQvh+KDPfALSs28HhFMkPZUbHEwoHkFseFCuYki/mctQ+hQCP/Xa8wMiE77+8wPqvcpqMnJwPvndvGaTSwAidzFlHh2YMK+8x2UYnuuT2J/czKrFPBMGYTc4oe+b5Wdv6MdH5CO8vML0RlHIrndAZGmTMi3h20W4kEkgNM0M6tLa4UyaBBcfIhbRByiw+3CPVdiwTzSPKWRbiyV+L5fVr3O406vga8T+c9OncS8wT30ApjJfM5HPcXmhCxHRfIiFMYeOetixqwfyyZb4oFRpLaCqVWutG4XSkPz5K5tqaKIRhWzDN8HmOMaTnGy1XDKLZqGI6JcA6jMOazl+F7jMC1fu4IFSkMg45jWI2HVzAezlg/BEg6M0qb98K5xVeS14Vvon9S9NZP3KuFBRiZbmERYKGRt62XqiX2zC4JKHhLggqXS2jxailRUc7TcGYM3MNgp1hOPiwWzgHOfcpkpRe/JCOFK2S4LQNqYxwHua0QsvPnmGMfhRyHQ0q5TrLWHoyM4lzjQjDtCP4O5QydyMxfQQ6VTWxT2INRf0wVxOs8hPMxgmjYBaeJUU/1YXC0rAvL3PZdsBr3bv2cji4LevDeo/8b8x06cTxCeegKjoe9kPKgiB/ugffC4me0J5g2KoBENuQpiWJuZfWAiPzJYMjbhQooPxIMjIzjbiPWE+DWaC5IzxZhyl0vVb5qAX4YNsNgzNdl5Fw+bA6MAy4CB2MecUGUJC5TKhgYTAXKBrtL2+VMhcZ8pUzLw4Ky/rRjH9F5Ql1Z+FsooB5SaUVwX9SF1EVM1dNVjqk8Rb+4FTZzCnwdvz/B+eBjK1I7WP+WDe0l0LXQRyGf1PqXkaO5v4Q/Dz9nov5ThQdv1t9hpGnWr3GtTKvkgn3GczPoiH6q8j3w3BhBzWfmKrgjhwtALDrOvmIebUbDsuAf2wm0VLSMZ7XMcwQjuI/A11+1CvcMHd/YrMjb/O4sCSpYJ34Fa8SrfJNEo7/ONeC+EjLgB/lBdsEn7HIkmfH/9gSMQfweOQj6S8ydSz+TNs9C1PN8TO3wv+O+pYp4W4I+KpYq+DKeb5IYeBDcJG8xbi1dMtIYLyl7fiM/v+dOuevmW+TR322VLamdUnVVrjVJXfw68XnjF/K7ncckvGxowrSQSwp954QFDTjhRyP+VSw1gZMLKH5+CcqE26u55YWECJUUiZ7IT4sqlDVVIcfoW65SqkgXKG++csWLRcjs0ZYGAX87DEj8PqMRVIVFlqGzgyKmv6sFMImdmgVKzgxhNBauh2H+B9pJ5PaH4rV6FZqKkNVYVcTTi6LyAk0GEqTMW8qV1D3v0Q6nY1GvgS5NVjHikFtJE76ht9VOBZcwhvJ34Dl8Vo+B+K+KtCTqSNu0x0XlSWQupqO34Dciprd6ya2D6c/oiA9G9pZu0AbEZKDhlAOjhBXPVUXO18eQvh5H3tIY41aZw1+E0QWHjvMg+K80IcstPyQzj8LBy1yB1wf0XOJiCLc1sw/4fxpK7IvqPRgzGIONjTgW443PkNGoHI8kcr3eK5aTMKKnumWIoqAVxiwjeVLuhaG2Gc+jHXNdf3wV3G7FPFbH7sTvwzHch/uKuw/zH/O4fxw9UB+KPvhffc2UFZRf9iQzjUgatEF/oecW74njkMY186id+rFOt+D/IbFU7rN+ybOx0Mjblp5qia3Yi++twPffkYNFa6WY0Q+GvJ07UCeweBgdNM57RqByLqANBXxM+pMfkZEL44wRbqlkKh/qIebCZrQpF3jtMXIFc/wY5u5t1xxWOnMsZlIVDh3nBsnEuZmEOeoDeUWnsJyFS12Ibr1YpBet6LTS8WdkcTMcMRu4gMeK+4wMDv5ryCM4tsxz7UiAUbYyzU8KZA/lpXKE3w9Z8aiWL2WQX7HQm5Sxx3CdzbH4jsPisgfCkLcLFCx0w1Rl3OVG3c6xVw2b2C4N1swDsplFgA59URMCXNyshO12lgsrn9E2B4tNlblofxkYOAPzJJesge8AvUK5Hf0ZsXDnl0oL8gG9yA77w+NAHVKxFX6ndRcl5wxTAE6lUBXPxah75pKnncuFTUbKOp6LPjd3ojFQgxG09Mu5u452LWtZOAMXbKv2Qk9/Uke3hkFfV2OOu1xgD3KC9TAK3tK6nkEfJOLpX7mSq57X3BSvyVr6JNxBywKLtDno89s3pmVxRkK3wS9ZBv//4/juv6FvtuyU0XMtkteVJQFlG8WvdL34VmyR+NObpX37KpFv3iTyCfiOv4D+L4MP6GiGjkCXN0H2Jf8QfgP8Ke4yVjtXp8hpzAWYJvH4XdZFZtgsJXimnm+SGHgQ3CZvYdlgoidJesBr8vQD98idt9wqj76xUzaeHpCmq1/tlsaErbL/54/Lz1/aI9sTa6V+1GIIXIJOBwmO2gCx1MM4c1W50OHhlksmNqezRqHBbcmnfizSfn3uSJfBLRR0nFLpOME5YuLwQigG+3x51CvVYTAeoXAYRcOtz8zJaV9QgWCV12QINLV6BuerdI9aWFtQGEb/c+v7MTid3BbCqtwkubqhVGicM8KZCo2OLFch7aMKx0M3juFKIQ0HRhlyNZtEtj2oBBn9xjygjJ5mX6q0E1PooPO5IkfQzwfwvJirl7/NRQFqRablYE40FcWJa8n4qWsE9HhoS8HYuFcbCCS5Sey7Uo2cEahZXN2FE8KIKRo4ndfICo8ib2m/NB7T5IQvDB4/9AVzNRVtwbOGQcKt0SQc/Lg9mvmx8EoiJeLTOtcjF1dI1nPukFTP/RXGYBq+z6T3MFRIWMR9VSyxcNx8fl9H4Sbh+XZOwfDkXL3Qi75n8aK/xe/h3DxXUyqG2tj0HBYYbJZTj4qFEXP8TRV591XIGcil/nGiAlVhlT/Vx5I4YoSSfUEBRiYw6pz5+2hEH4QDXIh+Ym5sRiOeelhGIR8sNHbZf05sQ0/DwiNvz8rh8n3q+5xfIYXrpfgco/wn0+0GM4aeaujCu1WhvlHfD8no8TshRx+AHP2QjGz9PRmG0zZaH4UDHZ8J/s9oeUZA0ZHhgiCJpOvsBDqONdD/OI7zjPKH6X+46NPhZsEk2iNctAyCLhxvYdYRQ5ehC/z0rgo6oYwQpj6zL5BGAlhFCcHJ5PbMcDhw+XAyuePEFlVDe4jygpFStrzfLHjInQeMUGItAO7oIblMgljpIG/IuSmkGlpgMOTtAgQD9RgtdgQ2D3UcyZvTL8HGm4NUHV2Yc8fv1nOF+UeZjolbsZknnkWJuZPJ06IiDRYWRjHAuUuQPhzHN+1ZLipShzDIgAX3JuUAFig6sjFH4A8H/KlY9n9ALAn/JxbuInUXTAWU/TzseAY0oF+YmoCBMeP1S1M45MXX0Y9/KBavD4sl+V6xdDspUDqA7zMtEPPAqqJnsKNTML8vuJnejikS6F8yH7c3ZAN1v1rY2aRJ14lwBT57LvyyAGuNFy6GupvesAe+wUbo9b/COX4P5/jCV2V0wzrJzfEX34Zd4lO7XSJPrpTsVQ9Lz1c/p4/5sz/Xkbrt0Oesn+MILja341nVwKbgjl0+g4WMflwfU3UwNy/9tyL4WwMOfIiBwSzCTfJ2WIZ6a6U9ebd4v/aY3HP7LfLd790odz7xa3lhe7yEpxZJUVGBFOadlMM7XpfX7rtb7v3er+TVPacka8RC2tdgysBzoULgyijJRRKk3J5Ph8mVrf3jgc+bjhqLjzHSh4bi6afgXMH5tOEKHLX8dfoz/i4dKa7+OYIEIrfv74cxQOWU8xYczG7tpC0U9HeJlPqIRH0R1wjlHPNvogqu2K5RbfX8G23YsMLo+QLV9ROCpCyjrEh+R8JBZXSEs7yG/BuJXSpN3w/iWb6jyTZ3QMKc18jk73wW0f8hY5LJ83MSbIx8piPMdBDMaaXI3Smg8ZDO5UsDj1HD3CbrSj6sHtxrHq4jFEZFAB0POCKsHGrF3JG3eK4sTEfji3nl3J0rJBeYouIkxjWjbfnsEr6KZ8Acvr0YHzhvxnO6vzlm2OfMcUnykhEONEJG8WwKYTD5/yU+ey8+uwHfeUZUlDpXbRnhk79cLHlvyyjeq9zTcTimAePK3ajpARjnFSkwzu/QhicXeQ5irGS/jPu3I2T628RSuk4soX+nihWSZFL3FvOvGL+41l4nz4LkIStq87w8nnPdWRQQt3SzEu7JH+J4FmmzkkmDXWJBX1lYUInkbTZkWa9rhORCRvWFAgkp3CBeOctUCy5cJ2e4wDJFGPJ2EYB58aAnRzBPBoM/IcMVcIqZ45mpedSchOPDxdjriBg8IzrXTKvDxVnudqAccTbPGDnPHPV03rgwxB0f3N3hbroV7urhgi3tCe44OQ3ZNFlRShKwJKPhsMpuXOfRO0UuOpDGjKih88wFXV4jZSNzZVMX5L2KieOtdS93B/hanVBuD+dn9mQ1ryUVsoTRy0wHxAXWoavbvDwWhrxdgGDKoGwvzE/YTWohAbZgRQBdn9kH5zjTqHEhhGOd9jhTh5BAjrPuiHMMmDAwcBeMGmRRXC/IXAYCsfnAvudOKqbQ8VQw+IaFLg99Tu/uCvqIWM7AP1YFLl20fRh8wKAq2vi0cbmVv2Q1vj6Bo9ZXBx8LOho63bIVvxvxKbHQTxq2s9dYYLoJuvDEY/A74R9Q18X+j/bl6J+4C14P/T7qVvrllFX0OVT+23EWd/gd5rM/dr+y+Ufgp4/mwO930a68CpKvudDJr0JP/9M/ibwH5/nsv0v5soclOvktiUpdLhmrH5Zz//spGSJx+xHIsRd+LlIw9YCGBQfurGJgTshHtZ3GADDuLF3I0cIGiwpukred0ll/ROJW/Upevf9+efDBh+SBH/1IfvzIT+SRJ34qP33uZ/Kz538mzz/3vDz71KPy8AOPyUM/WCnv+mdKwYhFLWobTANccaNwZmXQYAiNpJvw/8zpCwwSRHQkSQpTqXBLRWeJ9UPgQpHeOs9tFlypJVnljJykEmLUThCujVEyJ3+CEZY3vjKZD5BMy3sdQpdRsh/QkbD2lSKZ44fRTiw8FvlZGAPHJidYaTAchuFDQopbPmpDFVF1Hag8SZLbyK8TT8NZcGdrPJ4zV1xZwIbXToWtiHSHVV5GQ5JYY55aLxhlzBk41eJQLGTFbfLcPkgSl9tiXXEgBmEQkOCM+S+MGfQL+/lcqvXDOSRvaYw1RGHMPiuqiBvHOSPEJzLG7MHtygVQ0mH/qI3cg0wBgTHeax3/NGRYCZ7nZ7QMxz1ziPE37dMecItz8n36uTEqnQ4a33MsRP0/9FUcjLEUPM+b0V94ZqyeW7bN+TybCIxoy/iljrrl9ZKQ3Y/+5xarM0G4b8h3iviGcE0k4beYc3fU74NiYbQ5yRvm+ruYo89nA+cwI+FIKjFinaRz4Qrdv9cBP8Dxz+h9kuUjVs+XpH8RvsN0E1zcSf8pxq4nGjzsQ1yz9bprISujSndKYMEa1SJLt0t1R6H6bCow5O08QT1TyoVp9hPPw9zQR74tw5jf/RH/I4ON0CvcYpn1M8jSP1SOnlpku24hDL9NWcHc0FwMjIYOqoAccLb4xmstx2fcgsnCKVwQUhGzbs4nOiIkUaMhh/wgeyiD7PPZO4LXXPCmdlooCyLhNHJBtP9aQcqroBxg9W+md6IOsRUyZBoeLnhx5whlAe0O5v/jIlO3w24X3nvWi9bv/77eaeLKAuIChyFvFyBakjFvmR4MY5LEKSP5zmdbP5xlcK6wcj536XCHDnU37YMA2As5mBeOea8NDKYCynvaYRHcJWYdY/QnudtjKpGqCwbQnZeg/049rHc30o7moh93lrqaZod1Iph6jjqKC4os6jZZ7RbqYe5+jYWfxEVUfvc0bFv6YTYwYp72Lv1O6jrWWWH+duq2qdq/imiGHR8Dva0WRj+hd7rYfBNHMCq32h/+3BdkhHZJyL/IYAX0/lTAIJE62DNvvCHy958Qy/vfJ+f/55NS8vzNUvCrO6XpW5+V4ffBt3g/fJwnn4QNUAr55uIz8ASwLxmkxV1FTD/CXZnkERZigTWDRQn3yNuRWmnJOiC7X/i5/OqnK2VD0GEJT4iW8L1vyeqn75ZHbv2mfOvrN8oN//eYPL1sq2yPPiLRsdmSU3FOzuO0LtIlBhOBApv5VCt36ahIZyThVEByj+QtSctDX4TCsyoeEsZN+J2k70FIQRBHsfjUVi28HMGt0YwEZiJ8brPnqiCjiLhVZ6Hg8lk4xndDgdKJhHHOLSSsjG0Dt94whyyjo1TeMSi7oUm2aFKI+1uTvx+D032uUJNdzsD8hXQMqGxD0U/572qCyxXQSGDSfEZYMTIjDMYXz+c4BujYwvm2JHxd5U9T0VHlW/D9KYSPcBtV+N9rIvDYvTqK0pXKpsylzNyEvFYaiCQK7UjyOSNvu1tgSDEHK4ymwI/osc1oNZLQ3Po7GTh+E76mxwOLAdGJckyJQTA6rGK7Jlo4Px1JTS5sMCcXU0jw2duIVeaaZQqG8yUYm40iebi2EIwlRpjlv6pXc90Bi5nEo885Fhmxw9yzjPKmIctK8CTQ1QLAi2Lx+ZBYcA2WhBvEkvaYWEgCMac2V/CZB9MenNsceyzcwIj1Q5/TUQPujClGCrKInjJ4YBizeBu3bHlS/krOLS6Y1cDJpvzt75BuyMLqC4VS3p6tWtWFAunqs9s+7iYMeTsPuITnVR8J5wbODKNKnS5KuAg+JzpVsV+SUci+4bhvyQjknYpIZ/EhFuQgaVm86npSlo4cc6FTXnIhiIuBKq/0OHkIuyCPmUaAcocO5FQKtPA7JIy5I4AyKQp6qQ5z3RkY1cuUSYmQESoy6UOQia9pOetsOyTBxS3m+SO5nPhdkQjMf+ovOrqbIX+2oh38FOTd7yCbiqxfsgN1adHbWmZSdmY8jedjyFuDGQYd7wrYSSzkQ31PHce5OKu5bu3AcU7dnP6kXqjgNfjC5k78ho6yUwtLBgbTBHUbZfixW7VtTpka9Wn4Met1YIMng/dWuQdzV+ertQT+rVgYIelKmh3OL+pt5n1XO1v/FufaCR3tQsoU7hThNvqgv1HErCXsU2KBDSb90K1tsBczobNY74I6MwB+SNoT2o6cLrigw6AU/7+QUb8PyODRO2W4xcF2t4F1SEjQB+DYwD+ToZNPyPB5hyANd1FRIfI2+vczn5GhD39ALn/io9L9Lx+Xyx96nwz+/V/LyMvwZ7LnaPFrLkE/oPqAqMAm8iKJsJ3qGG09DbvRwMANuEHe4u9XCqQ2fous/dlb8vb2VMmy+u2W2lhJWfOE/OrJH8uDT62Q15dHSWxBu7i5ec9gPsGt/zH/oZVWOJRXNYxFPnM6ouUbdeQeI28ZlauiL50oQwoubhehY8comiPf0aSwZQbIGRJtfXAQmUdvCEb2lHgIfKkDCvPw/4jAYVRV/atwvfY2MSOOmVuMET4ks+lgTxj9iC/TIedqKo3tk1DSlyYg1EkQJN6Ivny//g63xZL042rpRPdEp56RW4y69f8TXN97RFUEbYdi5PZUR/RfkNH0p8Sy9w+0o8ytqCQP3O24sg1iYYQorzX1J3DSXSWacb0kCuPheJBIjIExxWhUK1hAyb9gtXjnvCVe2csksnSbNHXbbeufKZBsTrhJGU0qNQANVRbQYXQsCQoaXcyD7AzcxsiqrCEwtnagv6mo3c0PZQ9G48V/DcYdnj1JEhrOTNHBSDJ1HRg3Z7ia+ynMHzxjRv1wvLoKdb0rdVTfnvdibP0jzvGwNiwY/Xzw72C84RlyLMR+SaVnGD3412IhQd+SpK+N85+GPBds7MEoWqZ+4NZqRhaceEDfjzsOJSO2q/xgWH/hmsHDAmieFEUHY9nCfJy8B273PudmH7iAnoGLcqw6SM0Ln9zlciDnTUmtiZBeF/vJkLdugITNhWrMG8hgymXuFODizmQ5XycCI5to2Md8DnIesteWG9q2LZoR+twSzV0YjBSyfy6Um2qBDuOLcptReHQo1dbPWQQXiRg9Qh3GqFiSrc7Qka/z7MMBVEUW1aJcovXDCcAFmi7oVuoAkgQqbcz30EdfkFEWaWIk70R6tnyTltskfFMehB6CLhuHK/YUGPJ2AYEL0h052vajXt7/QZH0x69fXJltMB0Id7SQvKUuJpFUApvgskPBQgODqYI6hqRfzq/0OGOAxyHYtg1O6ph4GjiPqWe4jd3vD1R6gFHqXy4gTrgDFDqYuphpwWib7oauSYI94CxQwxlom6lCYLeoRcZR2NaW4/DPzsC+TXsW54Q8oQ/FNAwkW+3qf0wLDArh7si4r8gIzj8Q+HcyWLoDt+MQVMF7b2DxQ9j21KEMwqoJwHXPgF1Rg7H0s5+J/CX8DqZJQBv8gz+Q3h/cIcNn3Qw+8RRwMYDFnrlLiYFq5BSY1sbdFBQG7mPwMvRhrbbRxysMuATgBnkLgd95WirD1svvnl0rb+zPlKtire6YZOx6Tl55Y6X81jtH8s50wgG1fmbgGaCSIiHDqFDm+SpeC0VOwhROEoteMU8lo/dYeIrK0VmUDR1htT38Lu2gRn8GymvX9MmZYZ73uM49VILras7ApJ2C50bBSoXFIitUYCQUm3G99qBRk/uKqFw2jMC4mv9vnHlBR51pJEhQsmXDIBqeYPD3XYRjHAll+00dSURHgXly81eiX+222TuCz0Gt9H1eGwFMkp4PJ5gJ6J2BZDeJvOCPwYjBs2Nye97HhAbM9bAUr5JR7/foIlqnnsB1uBFRyDFFB52EAIu5MVLTipK2dJUb1D/vHfHNXSExZbukmUV+ZhR4Zq0kTL8hFvQZo+As7HM+Jy4ukCBhSoTzFXhm1q/YQEKOK6kkNLmFkZG72S+KqtY7VZCgLXoHzxvzgkQyCdz4L0Pp+2lyhrlxawN1xA9THXAxhZE/roBymwsnCSycgO8Gf1wT/YzGY3Q2t17uw32E/KXeZs3FA0blslCRUoQwsrjYohY1PoIx6pCPkzmDSSYzUphzI/81zBU3I6W5yFB7FNcI+cAo5ig4plwYsi9ytMBhuZAnownfFsse9APzTjOi3ZUCfm6AkbfJZ0PVvAjIXyV+eSvlZG20ibydaVBfcYGJ2xlDMSdYFIjFgpjbm3psquBOCqYh4HZGzjumObpYqIkgLoBwcYXFuUhgUibTmbaB79U8htxhhDuvhZG3zna6zCSox5i3nYQRt3Sy+IkjKA7KfbUsp0xnATLmn3W1uAjvjXqJ/UOZQ4ea/cI22TnoGHHhiLL7MJzxauYvt37moTDk7QICF7apm7n1mAv3h6GXaW85WxifbXCsM3UX85Ae/wFkUQF0saOBYmAwDdC2oy8U9W/aDznyfehC+HUT7bz1FHCh8Cx8Dfp59JX4SjttogWQEQYWQGfT9mZgTPi/w0lZo8lRV6B0G+wzplSzpQGi78UC43ylvU9f78TDEPzwX2dqwZ/ngW9oyXhWRunjwH4ZpT/q6KfQt6LNzsAL6nhG81+cIQK5tVVkOeyaT0FmWclby0c+KiMvPC+W5ibrQYsMJMfhC6hgGJL9jNLmeHG33oCBe+jFPK2L1b44azMxyl4VZF96vo175O35dKkKXy2/ee438sRvN8uu6CiJjIqWiH0bZOvrT8gzv3xdXt50UCJjEyQxPlqiww5JZESanC5pkTacdmbjkwxmFIzqzH8DTiwUjSpa8iT+VqOVQMp9Op0CtzqXroOAGieylIqE2ziZ/5P5+oL+VG9Zb0qHYZAtqpgKv1+48lrjNjVG/fVNoCQZscRV4rDPwtiAQ5z1a5F2OG/uGhrMDUtilrn2fHF9JKsvQgDbg9Wtz2zXxBm3rR75rt6y5izMZ2hApBn3dvQuOLww+EnmcPvqZNUt+uDAVsMJjvuiVvJ0hMNgROWtFlVMwBkY3ZTwLRhauCY/PB8Wi2mFETDepKIhQQKO98HIWVvEtJtVurnlSG2tp/FB4n7IjTQd3ILFVW+OHZIY1V7WD/D4YEiRUCpsPSEFLalScT5bRRzOKFQuRwj3mM+Ixf9PxBL/NbGceEgTIjSkSEhHw1grw3VddogoptHGseJtXTE/dhPGMNMh4NlNFSSLaDCxTxjtwPMyuofEKZ0zzp/zWXjON+jP+dzKcP2u+G3DvTqqz+eP9XkZNcD82Dwnr5upQA5YjUpb1C8jXzkmqPgYWctct/twDOcuI+Hso47aTqHfvqSvi+QNCWd3+4IGLuftCeYH/hOc5yP4HcgcV7alLRBYIKsskf8mli3oB664c6scn6k9ATdNDAz3Se3FEjUv1PxoTZX6znIZcnFLvCFvJwHnGrfnM/UQU3dwIYcymPKAi3p09hjtOlUHi0QkUwsxykWRtNbczpRvFTv0ogVT9qTA8G/NxPXY/Q7G0XB1gAxF/beMUqdwjnIBZ7aj03l+yncu8FA20Am1n9909ptOaF2nFsCYhuVerT+n2k/ugIV0mLKFeeWj8FoahX727C2KhrydBJSpnEttyfr5d8704q4dKA+Y35J2DhcWs36LOQv7dz7ILC5qsOAnU4UwGrLfw1cpDBYmuPjOHRYFr8GeC4Gf5YZtv9DBBUHmrmWAgvcfiyXh/8TCACBn4KJkO+RMKnxerz/U+i+VJCtkgrspvUgsxXwNegq2Ie1sLjbSrgiEz0miT+1Wm3mZYoFdYQn5O62bWWyN9ot9WjguCDNQhMS079/DL4dvc2WCYCFX0dyM34T/dBt8GhYm+2PIzr9An3/0oyLf+KbIZvj3jMxddKDPhHunz0XylruSGbXtbkFsA9fAecg0IwXrMb5vEZWjmwGCMf+LfmcaxLiZ3Z3GgCIGPtH2nkLQ21zADfIWf7+YLdWHVsgrP31IvnvLHXLX3ffIvffea233yD18ve9+uf/+e+W+++6Q2297UO66821Z6Zsh+S4XLIPBprYgYMKXFYsUwjFmlcJCGDSV52DY2J+lDwZWHf4OIauOKYWQ6oASmjlHesmgH85CFYQww/9J0tJpZMoDbtsm2USnlnk466DkJwIdVEb6kQCiEjwER+vEi1CGT2sikVGMtihVKjdu0SQ5XA+lN0gj1WH8cYWL5BMjCulg8ztRn8VvMJ2BixE/NnCbAyv88/4Y7cqVsiuN1g+t4Lah5iQcBwHBpPeq0BOcfGe5PXvRZyW+IhHMe4Nz8twqN5kL449jnOdl9C+jGXlfjIgsXq1Jz6vbWdAf3M5Dkog5THfDeVXpKLjFaQLnlWktKHiO/J8mmVQEVwD62A0SgE45t9jz2rzQF9zmSwLSVTDFBfMLk/BjIRw6JGP6hs/avs0wSCxwdY4R1OGfgox4EwI5HfICBmsU+n03romOGseffYEeKgoaeowapuHFiDxWY5+JLWUk4Dh2I/5FJPbzOsrGHoywZqTeTjxnbmnLexd/czAgaZQxipfbRlSrtD5rjD86n8xxW7jsmuHJiAMWMoj6jL4fzj21HRPjnwQ3wejRghWiCrKRzDr1COZ+ln5eHPuMZAj/hHWLHfqOim0qIFFbgL6kUc2tZCzgxKJwngDOB8o/5uxk9AIXdygbOednRblPbW54PHnLBSZuh+Ii4WwQgzSwqaMi/l3LVB/Ibi40UhaQvGQ0EmXlVOc75yOjXJjjjgsdTIvCxVEuqDElAtOvsBhS0o8hxyGPxpC3IzJYvlf6D/6zjFB/siAli2i6I3enAsoU5gZUhVoge1jw0pY6gvOf0UKUCX6QhUqvfw5y1FbJew7AtE5csKQuI7nOiF/KQA+GIW8nAWVqQ4TWh4mweXJWotMwt4ZmQA/bgzqZZAfnPfWbqnWA/zsx+eYWHiKvDTwci3Cc0Q+lro39gk6dAJvWUr79mk1sj0vQrcXwDSPgI9E+JilUtAXnmAKPcLFWJBs2+0HYyjZbm4EK9ENcTcHgNvD8SAqnPqSvnbU9MmFXcxcp7Se+MqCKEcHU3fF3wL6BTTHoXiDPGJAnaoOvshe+1Fe/KvJHOPcn4b8+AB392GMi//M/Ih+ArfAZ+Bxr18KGgd0/Xk58TwX97xI8a1ukNdNhqNSEBldB0ULOgX4fOaYRF/0kjlva35zH9A9JzqZjDnHnKBcouDuGtXzITXCHGoPT6KNegp090c5nV0C93wT/n/Zu3NchC+AXu7jrcS7hBnkLXCmSs8fWyyvPPSjf+vZ35abv3Sg33XST3HTrbXLb7XfJXXfeIXd+/xa55Wb+/dvyrW/eId/9zm/ltb2nJGfE4uIuN3RSa6LIKz8R+TqE6Re/KPKFL4h8+U6RR/fgIdltB2iDQxr4jMi9OO4LOO6LN4g8sw0d3oxrXYQKaTZBQ5mFWpjygKQlnU4WEGF0Eok/ThgWT5moCjXBScftZnSGbVEMqlgUV0Dxfyo0Eh9sJIT5f+b/Y3XOdkaSOkw8RgSyKjcJE5K3POcBTNwE5gKEYe+O80hnkwQ0iUhGN7LgkGP0IMmqTvwmc9fynn3fp0k/FuByxGUcV7AK54SiVnlAH9RK1FVjiEQdDQxG1FIIUbGSZKQSIKnHPLh0oPNfh9DCdfOYMDiuJP9spNt4sD1P5nALxDMgMWxP1rkCCk4aAbwuPkcSHu6sRJMk4WozFRsFLK+b25PmCs3xMFS+hut/ryYbGC06AoXbDRmSBUcwCIYF+5Tjjyk5bGCfZ/9SpwcgsZP4bU2WzxS4zYOF0Jg/1zGnHkl95lRlbizmvMx8CSIR48yGflx/HcY9I+MT/w/3h7HDvJPM1emPOccCJ0e+h+s9bP0CwLHAqHOOK85BKj2Spmq7iRXMI1QRgvPAEONKMiN1uVrP58Xoe64qq+JnGOdMwcHzTQUcP9zqwr5lXt7ku6+RRAsdjMZW1f3h3FNuqSjAT+soSxejYucCHk3eUh4zZQF3aDBS33FxbdpAH7SfFjl6k36GnP8JmN+qmBbmE+WcykO+Uz/vqYCVpemsMbqWW/1JijJKg8Yo887FwyAMwDxKghPVdARzwo4lgv4crfSSkYh/EwvnqiJvYUjONnnLeU5dz6hgf8gHLgS1QtfTHuRuGkblhv61Sp8zij6ykJx2d/F0OmA0IqNcuGvmIGRHzouQQbguD4YhbycB5wt3XLEYrDd00kHmcIc9wUX4iRau3QXHdy5+h+mCaBsevRF2HGxRAwMDzwT9ONq3J3+k/A+lS08/q/WIYwqS8wUiqfA/aT/T3mdwDAN4pmIusX5GW5b2GeircrGTEcBqF9ws2l/98IPLvCEjYW/shAyL/aIOeqJso65mGhZ1PdDteW9Ad8O3m871MOKWxO034If/PvyU96PffvEL2DqFsN3wm6vg630CfjHTKPznf2oCt67O+uVFAvYfOQX2KXeX0pdhXR4DDQ6vbvi3rHOSB/1augnzoBxzRH88LqjbGTlP/52+FVNX0h/logTtdfqnh/4Hf8PYC/5rK7/wQZHo/8BcewLfg68z1ZgPfq8dPnjGu/r3WDOIJO5cFS11A+6RtyPn5Hx1qkSF+snW7btkz569sm/fPieNf98tu3YekD274yQhs1aaRi0uLmTjYZP8u/F7Ih//vMitt4vcjUlxL4TrK8Ei6RAajOHthyDwWy1yy9dEvv0tHANH6Nb/Ffn0/SKPhGBSOZByBpODq0anMVG4WngACoBbr7mtm8Rp0J/oaBzmeZkM3OLGKD0StFQYVJxBcLqioFCS8Xzo2JJIorMc+FeaHAz9J7Ew55jj9lBGSpKAZPSkD4SkH5xrTmCSVMfvFGkhWeoCGFlEJeb9+yr/qZyAUu/hNjwnq4EDQ5i8EDa8drYMOIoDTpxn5v5NexjXxC3guL/8ZXqV0x2tz5xqNRBuimTEbzHyg6+xX9IRW1n4bZIJiuRGH+S+DMEGY2NS4L4UCYnvk1hmxBIdIUbDugIaPz0VEFw/Rr9jLIT9najCau5EGKrUA/hN5ldllCJJ6LkUgmcD4JBhfHGRgGQ/yWxCCWgokWSmCcBnfMYnfqDHA0k4Ko1D/637nJGoRRtFpe6YC3CFr4yLFZ/UfZZ6H+Zcpv6s+4xI8QbMm5sw/t+r89NuQuMWfjYaECpfNb7vGJXG58n7Yh5cjgPHwms0OhtPwnHF/ORKctjHRc7sxPV0aSKY0YI+uJ7IL4iUoF9p/E0VdQcxlv9CXzMXUXhfngBeZx7GMBe2KEO4uEOyjwUL3ZkXswyPJW/7IaMb4XCc+gnGPwwxRr5z0cTNVC8TggsRXEnnIt4+OB2MIqe9wUVJErjBcOBC4QAxX/hUK293ZOMeoBcoc6k7WWxrkFEH0CFMU0LnkDs1Er6CuQCbZtSO+OfiJ3cohOMaqDeZmoCFlGZ7fPEaWEyMpC2jdzjfmSew5Yio1CaQK0ydY/H/mFhgIDP385yC5Dejbbm4GQA5xPzbF6ZZKXuecb67Tw6mVsuag3myOapQtkYXyVq83xNXKuUNC89ZmHNw8ZfR1ly0tzXu3DoGn4ApoRjhPhGG4HF0QWa3QaZwQcV+G7E9GHXLwAQu1IdBfzJogSnDDAwMPBdckKSu56IM5QbzyDNYxjGKjjo46h+1vc8iv0xtxKChqWIYPixtijT4ubQNld8xB7ZXK/QhIwV3416D/kwsDIjKgr0fBl+CBLYf/EcGGLW76DM7wwjsExK3e/aI/C9sBJKzfw9b5ec/h19hp48rIZvfflvkn2D/8JhPf1pkHRfk4WMNu8YEeQRYoyQE/Uq/nXzGDKdQmxH0tomcOw5bDrZn7xwR6Az8aobezV4mEosxGQw/nJzGGT9t5zuCO43Pp2supPAdzJ0noedv1bthaAfDh1f1auiXZ7+s5xfnMgMjoLstNu6EOvwk5l0LxuJUhhl3f1ckikTDDiY34EPO5RVcnwMvtQDgHnkrozI6MiSDgwPS39/vQuNxgzI4POKMIhsHDXiAMKaeWCvyfAScNwwCFmW6AgfuChyMIQiPUQxGPrwn8JD+6zUY83CWOvE3Vi6/936RL70A56MWx1pPaeAa6DiSYGMVaQ5crtYd/oJI4J/pScRVkIkqQtvA7dZcrWAOWEapMZIh/VciZRB0nTCmGV1FYo+Rr6z674OJyYgeGuWM6LMXftymzBUVTk6ei5FILITG7a0MnT+N83bByJ9wSwbGNFcg6VDjvka93iOWnElSADDa1gv9QGIv9TFcNyMkHeYGV1Pp5JKkDofSZ6TiVAQ3BcNZXxgX38RY/hNR+XNYWZupBii4KLT4t+Q7tCHg6m9wmwIJcRLv7D8S8a5uNSWJyWJfSd/HtaCfmfKC0cDuFM7gtmeSINzqwPytNCTUFvkJZAzvjb/NPplOmgLIHClhhfL36ufD3Jb2xDXlXMl6Ef8PayKOxYVYDI/PtBSvJMr5vVgYfE2Z+vi5AO+Zhd2Yn4orjBxflTv1c8+DrGOaETUeMDZIyjMalkRoEAzUIPTzsXuhuPLwnJxcL58dVzX5G5zr9mC/0xlmpDWfN6NzmSqCz4upPBi9TJlwBEq1HrJ1cBr9wTQDBz+uyedY3CfzDS508PnzGXABi/3NBST2B1/5NxorC4Qc9VjylgZXKsZfEAw9OlJceFEk6gwanEwvEvdVLVe5PZopPOio8TdUoUrMo5CP6QUO6owpwHI+S+XWtpCgjYLcrIRs51ZvlY4lGXP0NsxfzK9o6FRGbtiT05yj3AVAeanGFnTPeHnQZxKUB9Tb1BGUMUyrwkXTFOhnEtCQOaM+71fErYqKmIqemw646MedE9Gf1c9ORUemWj/0TJzv6ZXwtBLZEHVStsemy86407IR772OZsuZJjd2yCxKQFZ1Yv4l36nnAXdbcVGRKaZYUC/q3zF34RjSWaZOc8Qg5hHlSe4bIsf/P3vnAV/FdW19tyR2euKUl3zJS5yeOD156T15zksvTnGcHjewMbj3DjY27tjYYKqQ6L33JhAgEAgkUO+9ot517/r2mjMXJCEJAZK4oPX/eazhzpk9Z04/e/bZx8ZNHHt0u/GslWNa+dONCdtzb0WW9U8n415KCBF+eB8kbY654f9c20EFUtw9NqYNWUdaW8B56AFrI2Za+/KqtStsK6qT3LXTgc/mPNcbaw9SX0nDod03u3GTzakDNrcJ0rjA+u7gjDcgsOXP1ulws7RT0Wr5tLbaPMTmF8OGAW9/u/Nve7fNpfNtDNVxDs7xcp7NNR+2efR/2ziLYf/yF2vPbfzTNMCriAaT/DU2R/ua9VFWdjg2oV7qVFds9Td0UXDEynqijTGpCF33fQStrws2FFv2DFCZpJEBdQx0O0Z9Dg0BqHtg38rVZtttfMn9Uzo+nwZsNGrghwWW3WnWx3P+SeMlGkDQ5Unk2xHgKtOUSc6inmNpPovuGDIiEVh7BYLTbbzNuTHHr1TgFlj/32rhTgbK3mVzkMi3Whxsjk13DDReOpkVx4PESSpvBwObRGUtBW6aCjy63/+tC2xcV1sjdeP1wMgtlqH+77TanXgj8E/6jLRGKmOQGs1zCfphpaUnN0vxLCatwk21c35V8pZvWqd0IjjRovVR3hI7LC9ZWam0behiTWKdWzDpBQRnWeV8yToYThhpURHawIgTSlrbUIlF68lN9C9p8rh8nz6FOKiff5l1Jk/YwJwV2t12HOxEaVVEP77WkARpTUlFdG8dNB35L3CTVqz7mTUE0fbuXTodWi8yrWj9SD989Mt3qtDnKJcLU4FIaxMqy/l+tKb0lGY/sXdY5AYDfYWKgGR7Dy7fpSKSG3L01aKkySYvqfa85d9zigZuVsUv1F2Vfr1BlxZ01UDfj1Rk0HcdlaO97eBMX5e09qKP1px5Tol70lhBqLMOJPZWp7ydYWWYS267ysqzgQT9P0XYwGKmdTJcasTBzyZrsNlxRL7X/n2LyeqjtXJ/4PmXtDSiawIq3alMoqUel3lT2cSPCewMaZXIMkyrodCRbUdJjKXhSZSRjtClxCHLL/rapZUTrdtYJukvi8o0lsdYmzA3WBk4naaVMpd/0T1j2Rdcfp9MuToTcLDBTpwfUOjPm2lBpT/rJj8ose6fzseGfuSsVN4y/xNfsvJu7TnTlGWDbQaVl94Hq34oH/yYxA8SXGLF/mT1jyyxrJ8idCdzaCy8FSP8EMJNxk7RurStcCua1/4cbexDF33V3mul9WmsMKzb9i78YMmBIa18PJcbXZS3CWNcm8sytvOavn9wOy2sbPDD7IHH3ACa7lFoxc++g+V8uvWbXK0yWFZEXeFAvXibs7KwshFc9AkEvY1Ez14q6yuxKnE1XouejIidEZi5ayYmb5+CuXvnIqNsiFt+si3NX+3GbKwri208tOFP1m9c4cZk7AfpCopjCn5U7rpctSzO6o5Nwuhbfrq11xxP8UNJ14k1rXtjRx5rc7Zbv8vx52B/nBBC9C+sw7Ulbn7IfRwmWn+8zuZApYfddfa7XI22wcbSXF04n/tA2PyrJwv9cIcWv1zVts7mbJzn2pjd6yunn4/glj8hSN/5J2N80x1U0NLX7SuvAFdeCdx/v83V/PTsjowMYIyNZ7h6eryNdXJzLZ6nGYdwojzR+iDrZ6Jsrjjbxkyct1X4Y8ozCfOZH7d3ceXuZ208SYOwi9C25PNo3jcGbdUDsfmnlY2KWHgrtbiSZbo9k2NH9t9cNc3x7JwPWH28183zSUuz9fO7LA2vtTS0eXjIlSZ1PtSpbLL6SheGB19GMGe9jVGt7HXF+vQgV43S9QmN39iXc6X35qttjr/FG3b3CQ5ri21uuup/XDw4z6OuyduELvzmTmGovLUJBB0P//Y/wHeGA89bIzFlmg2+rOHJrHdpWB5vmWQZ84gVzKhs7xaPdmt0t1rBePIvwDjLhN1hrhAIR3IXuMafyitWttARbYPkhgEwuadbhFU2iZ5qFYVfO/ilgxNc0lRsjc+Nnkl84NULEKT1RKDJJrPW8MTZgJtLXDmIpwIoY6FV0h4Uy/QZGnefU37xS86W31glXedf7IGiVa5Tp/8/WmXSTyd3IAzBeNDSm9bFE6zjX/tdoOqAf/E0aOfyAWt006zcx1r557L5mH/Ys+baM7uxMDkR9I/KZd60cqTfmL76CaTV7qGp1oB+ydLA0mzjT4HCk/T7yvimv2YTLks/NsZUQHpfsXpZBn1kv7OQXvAZe/c/WmfApTgn29nbRJ8dFzdLowXbsk+7eAS6KNfqrFFOsonf4k+6Bp8KkwVU3ljDT8vWzb8wOfR91Ut8BwIq8g/agJNfEOm+hFbYvgIFSy2uO22AkG/5GuzDh5STJWeO1ZP3WQdqz+Vmeqxz9NE5zeKw+CNAVpcN1k6Fyt2WttYpUwnNDzYZ053iOKwJIpg5C20rv4UgrTj4YYtfkmn9T0U0/YV2bB/OICV1WccpbxNLdvpXwxC2pVR+86MJyzjLBRU0TOfV37TyEWGBTrMvD7ZYm251mVY4nmz6Tb3H6ppftzmYPGxt7qLLXb2jBeopDsKD+WvQvPR/0OZZ9Fubm2UDSGuSPGqTTLbVX1q3s54lPWc/dqzHNgDuqLyNud76u8H6eGRplGVpPd/aPyqy2CZ6A2GL546/2bjrNJZb9gd1aZZ/V7gPvbSUTI/yL5yd1LSUYVNmJCLjH8G8hCcxP3Ecog48hqVJ45FX08uEeCjQZIP6w8+6/oGTYo6D0udZW7DE6oRN9OZ/2NVjthcrrY2gP31a1tL6jNZldA/E+sU6xA/X/BBEd13cxDRE0NodfjikezCGm2mTx0Sre0KIc4dsm7eENttdbPOKzNXu97YqeJswz3yPtQ821tjxF+vjOE46i/UGjbnW9t2KIPdjoBKMu/JH23uVbLSL/ajboRJ2y2b390TQAnf9eqBgkFzPDSbNNl9Pt7nYsq+4ORqNuTKtnzpTtFqfdiTR4jATnmvIWTb/ZT8ZafNZ6yvbLY7N8z+FtpTJFtbi3p/U1gLxY4F51jdz3Ehl7EbrW7k/wdbfuPkS04gbdXPVNQ0Buf9MNI2sPuDG/dxUe/ufTc59QNoEoHiNjfsyLK590AGUWd9OYwe6sAzN57faOL7IxgUdXZP1BF2qcTUP68xrNl6gW7NimzOEKWdIeWvPoKKtocYyzxrQKjtqLOObrdEMVFpjOwu48ofAeyxDL/sI8NHLgG9b5o/dbpMLC1OeYAOzfwAP2wBthmVsyDCFX5422oTsCWusntkExPZvI8y0CQQCaG8PHe3+0ft54Lhz/99HZfX0u7t29PdO53Z0e/8pyGKYULjc5Qhu+IVVNN+6zCp+cObFCO6+GYHGcgsX9MJ1Soeu5zb/bLcsZuofPezfXMnd6X6GO5KH9thxCMy/HEFvovh2BFMnW12rsUnwKnAzpoA1Ok0R70bj3sfQ3tps91u8CzcjsOo7nh8+zLFGYu/NCB7Z58u1Z9jB5wVb2hHMso5j9fftfc4Hl/AH4k1OTVaH+NrR9bx4G4JcNkrrR2sMgnF3I1CTcexdqtMR5BckVvSINyC4498IVCUfu7+n9LXfOubP0XS0tLD/vL/t1gAHrFNobyhBe10B2m3y3t5SZ9f4XgwTksX7jp0flycMn7sKQS7d5WR8xVcQLNyAQEsr2pta0N7GsN3Eh0dtPoIJzzjLlVlvRXDr1QgUb/XD8r6Oz+umzPFoqUcgZymC3ECLyyeYX5lz3bsxbv69He8LchM6Wuq+YoOPxR9H8PALCNTldgp/7FndPdfCNVUimDbVOokve+U4uP6nCOSuQKC1wYWzw4t7m91XftAtuWDZ8yaDVkbsPBj5RgQOjPHeoT3gyz/6DP+cz7drndL9uN9cHPnbsfvs6HDe6X6eN1nYxGkIcvk4yzfjY3ELWD4G4kejvTLBpW2HOuaVndA50yAks6vsrv/udM3qTP4aBGllT99BzDO6A+HfOVZvdlyL9tLdXjiXJn66dJLb4Xc7Or6bd86jLA6BbX9zSukFH7Ry9gQCtTmdZPSUx53yu4/n3cvqq1w77H3brL9qSngZTfM+bu3R+QhaugSX24CNLmXmf8Dahzus/if1kA6nG4eez4+XFUB+VfpxytuDRdF2va2X+9y9/ROHruc9yLW0YpkIcukzFSuz32mTjvMRmPs+BGj9SsUM+4N991mbVXM0bU8ot+s5yzWVOvSVRTcjMy+yMv6/CGQvcvezPNeUWN16DcEFX7A8fYu1d39CoGiLf797bq/P6BguayECtAyl1cu6b9uQhu2mf72+GIHdHLdYOzPrTQjGP2pj2FoXBx7WvwXoHoUfbVjvt99o5SrU73ZJ0w7x6tSGdIwXfz96rcPvdnS6J3Ru7WSQm6zRx5gNtNtnvB7t0Vbvy/d7/ZLX93lxYfie49PpWX2MQ4/v493PPMpGkJuC0Coi8hIED76MgLWVLg6h8B3l93x+7J6O79DT+UDIDaDCysKG9ChE7h+NeQfHYb71t1HxY7D08EvIrEz0wgxsHHiEi1z/336+ByriEaT1u9V/WoIHrc60lx+wumL9ccUhtO+5B+3zP4SA96HnQm9c5yl1aTnOTXc5ZrNr3sFxLD+WrP42gukzELC23B7hjQGD9G9r7Tc/FHE8Gcia58peKB5Hy2H38Tx63iHc0TB2dF+mO8s6vqyH/t1BVpffu7+/F7kdfu/xGXacWFY36dCdrC6/K77u32ET367nPVwLm/h2+L3HZ9jR8R7vnPW8aIeN8X/s5rPz3md1/mGby5YiaPM1b9XUy9ZG2DwhcMDG1tYmH5PdJQ6evNC/e4pPN3E4wXmfj4739HBOt5bNyTPQsOCLaI14C9q3XGVz2RjruxvdnDzUd/fw/GPx6iUvKKfVxpKNJpPXOe8IXe94P895jecM22b3ePOTUJiu6dBTmnb43Y4Tx7Hz7z3K6vJ7n2V5v4fO7ffKZAQ2/saNS7inTtwTCNY3Ohkd5ByV0cv5sWf1dG5x63Du/WWeclxmYyHkx9hY+iZv7sw9Stj/tS/4CNpXfReBBR9DwOpAMMLGv5t+b2FX2pyY81vmUd/jeNy5vWOgrh3B5N025/6Vp6D15qvrf4n2vNWuTuUsRfuaHyNIl0ez3gpuZB4s2ebpA7DQ4jrBws/7ANrjH7f0THS6pqYqK2cN7n09vYe9Y4cyfDR9Q7+3tlhZ34n2bX9HgDorzuepn9k53JtjMPzxY1feb/MDOw9mzYbnAsPmHcH5l9k4/EG0V2c6+XbvmTds7cyZUd5S4568xDLMBmd/vdKZ3w+7wxIuAzjSAtSm2HkU8Pw44InRwBgrjP+wMN+ygdbLB4CsQ5bhNtl7xCZBU1KB0L4i/JK27m5g9NXAs5uBvWwq+g/6+i0tK0N2bpEdhSjIy0JeXq53np+XbUeOf55j17K9c14v9M9zc/PsPAs5ufnIzi9GfmERcuxvtv2bv+fmmqw8/l6MXO93PqN7ubzOcAzP+5zcAk+2k5XnyyrqIKtLfHMpq8jClCC/yN4rz/4eWoeaDf9G+2wr9KzoNslsmXcZqnc+jOL8TGQXHPHiXhiKoz2jwM7zCtw54xSKV779xms853Xew3Pex/Oc/BJkZxehKH4Vqlb8DC18njU2jRuG4Uj8XNRsuwFt896F9ojXo2bRN1CyZyKKCi3tiuuRlZmJku1j0Djn0+6LzaKPoWnfIyjJT7X4VSCrsBaFxeWoTtuI1i1WVqhksU66bdalqNg7ATkWj6y8ss7x5XlRqZ2XIj95B6q33ox2+kmygX3TxqtQkROLHCtiWaVtKE1eg9Z1v7JO/01otQaiZvstKM2OQ27REWTlmhwv346l79F08PMq2/Iq196/sMilg8u3TPvNylZRNQrLGpBb1oLssnYUVLQiv6TW3qtLfHtJ34Jiy8+CShQcXIqGZVxGc7414h9FTdyzKMs9jAILk5VX7pfJTO/5jEch37/wCHLT9qFmxz3WiP0/BKLejvqN/0B56jq7bvHLL/fKrSsDlof2Lh3Lb4G9b15hObJz8lCcsASNa37t+V5qX/hp1MaNQ2lesj2jyksblue8vDyLi5W9/HzU7B2HIJd4WGMejLoErRt+iyprK1g+M/Mr/fi6OnR8Wbf3N7m5GQctP+5C0MpOMPLNqF/3Z5Qlr7WyU+DFnWGZ7rkl1chOT0HJ6lvROO2DTnnLMjj1Ahv8fA6FcRGWF3WWlhVemrp3c89hHudZfIsL81BkaeKVZdax/DyUFFm8vLxwaVNUkIuS4gJ3H+PZId9CdSF07uVbfg0K9sxBw9zLPaV7++TzULP4uyiNeRKFqTutbNs7Flv5trxiPhzLCyeH56H66MXXP++p7LjnWrpY2hQmLEPD2t8iyA6WyjPWLXt+67wPoTL2WeRkpds7WXiv/WC71EEuz+03tjNeG1Vg5anDMwqLWbas7CTuRMXqkTa4fDeCcy5F49ZrUJG6wZORaXW3cx6HypbVe5PJtjTUhrm2MdSe5fj1jee53jUvDp4snlt988tLn+R671bkpWNuURWyrCyXb70HbTPf7Nooq1M16/9h6fJhb6BQv/YnKEtZ5oXNtHR06XCacTjJdyvKZ7yLEJexD4sTJ2HWgbF2PIW5B5/FrtTl/rPsfU4zDrx+uu+Wl2910cpFcW4SGvY/jSAtYyaeh5ao96B8w42oXPV7tNF9h9XJ5g1/sLZ1n7VnVkYpy96Tz+1Obse+Mj8/16unuQWl1oYsRvtyG5hNsvpk+VW1dQSKM/agsMRkWjuZk5aMip0voXXhFz0rnNaVVt/iZ5osq0uFFa4+sS33ntExHY6V9YLiSmRZ/1iyd5KngOazmld9x+K+0XsO61xWtpWjLXfawNreLeIC1Gy50epUhtXnGuTZwTazatNwN9G0o2HTMBRm5yCzsMZPX9dWZ7OttvrSuc77bRDj2KFvP9pHdFc37X72hQyXXVCF/IMrUM80sHanbcr5OLLsFyg6uMja33JrdywOlpZe2+m1dy6/Q+3+6cTBax/s3Hufjud2D/uT3OJqy6ODqFr7V6995gfl+m23ozzrgDcuyckLjcl6Lg/8N8953ZXZUPn1++Oj78MyGyq/rpydjlzmV2e52XZPIRKykrDi0EyvnrKOzjv4HGbHP4HFB8cjNi3Gwhdbnc7pNg6uHPYtDqyLx8eh+3c7M3L99Lf8zi8sRZb184WH1qBxnU0wZ16E9rkfQNX2+5Fn/Xp2sfXHJdb/Je9C9paxqFz4Q7ROudB9nJ71Tpu0fhLe6iqbQLZOvxjVi3+A+gVfcX1Z5DvRvO16Ky9pyCwJ2BhvMxrpOmW6PWPWO1C1+SaUpO2w8m1lON/1ra4cskyH3s3exyuTLOuufLr+j2HY/zFv/XcLlW8LEyrfncZ6TKfjyrrJ9WSF0oyyTnIM2VHu0fqY5fVJx/rrE8TXe0bHcWHP6eBkdWwbz0R8WSbDKb4my4svyzpldYiv3XvG4mt/j8rtVH79c/stJDdUZvsSX8bhqNwTxNeVrb7F91h/cuL0PdqfhOLOuYyNGXJSYlG5eRRaZ7/f5hQXo2nV11EV9wqqY19F2wI3xm6c+1EU7plqzy3vNN53cXDnfXq3UJp1OO91jM53KLBxps37vHmjnfPg75wLeue+LM7leU5ZBf45j6N6BJtvcM5bkLYb+TtfQdG20ciLX2hyTY7Ndby4M3ynPO78jOPzwuXrcelQauOmcpNZVmFy/Xh0lNsxj0usPa+qQY6la/fpEMpjS1NvzMB3svkgZdl5j2OG0yqTVh875luvZfJYfXT6FJdevDfPxiXZWWko3zwSbdO5UtL6nTW/QXXyapQWWB/pzXMtrPfcY/3f0ThY/xdqz9z7+HHwn+u9m/8+Xr2wcOyHQ/0q780tqvTmvRXJG9G29XqAY08r0wE7aud9CflbHkbWruko2vwAGuZ/zo0tIy+1sH9HVeYW14ZZ2SmwsUZHuX2JL+e73rwxKQ5NG++wPvi9niFU45yPoWj7WG88m1/RbuMzC7/9eTTMsnm2XadLruatf7Kx/f8hGHG+zXHfgKoVv0RuwjrklDSisKIZ2SUN9m41Nna2clNAfYbL++PqUCiPrYxnMb775qFyxa9RH/Emb+4cXPQRNMaNQWXefq9+cHwRylfGi/EvyUtG0/YRNi6/xBs7NC77FkoOzLV5Xy4yc0tQXFKKptAqvTDhDClvLREOzAAe+xXwva8CX7XjV38FZidZjPwwnagCNo4HvvNd4OYpQHSCTXyskI4ZZYUwGwhZ49NtwhbfbcLT/e82obm5yVPUpGbkITXdCnZmCjIzM+zfNknMTPOO0Hm2f87rOZmpSMvIQUaGNTR2T1pGFtKy8j2FAP/y3/w9I8NkZeZ5v2dk2TPs/my7t7PcVO88w78/NTPfu8/JzT4qK92elWbXGCbdwqba84+Lbwbl8nkFyLLJT2qm/U1LxJHYcWif99/eZDpog+fmVT/BkQNTkZdj92aXe3HOsYrLOPD52XaeaZNSnvN5oXhxosrKy3Ne5z2ME+9j5UnLKjB5ZcjLPISKmLvQPO9dCMw43yr4F1E+/1eosgag1RrDQNSbURd9iw2st3uNR2qOFdrMIhSk70cDGyv6U7EK17Dk6yjYNwupWcVIMbm5B1biyLq/o4X+aNhg2d/WjX9AadIapOWUeTKyLB5H48u4e+lQiKz0JBzZ8zzauTyPk+iFX0Jp9MNIi1uJlB1RKFo7Ai3zPu59xWpZ+DUc2fUyCu090vMsbhkm62i+ufTlRNdLh4z0o3mVbu+fk+fSweVbsss3/m4Ndka2pY/lCRvzrGx3/3Hpa2naNX2Z39l8D0uD7INrULfuz/buF6Nt9n+hassoFKVss+uFSLF04vP4XFcmGZ8iS5tyZByKwZFNNyIw+x0IzLoUNZuHoTjFGvo8e15WiV8G+CzGPdt7pwx7N8aF8WWDl5puHcCBpWhY+3sEIt+ItjnvR/WOe1CYEY+03EovbVieMzMzLS/sHVP2o2rbHZbfb3FWZ5b3LXM+iIodj9m7ZiM5u8KPr1+HOpR1lzaWlrlHkHF4N46s+gOCUy6w574JNdvvRFFGnJUd1rdiL42Y7hl5ZUhNyUTBnuVoWPEnp6i0Mh+Y/yHU7bwXOUnbLQ2pzC/uVNb5nBSLe2YWB5SZvlzLK9bXLJPnd7rMO6ZNXnaG1+F59zGeHfLN1YUu+Wbpn304xuLwoOfvtm3Tn3Dk4AwU5aZ6nViKpX+6lQ1Xh9xBGbzfezc7D9VHL77+eU9lh3HgOzJfcxI3oG7ztU75RGU2j2kXomXFt1F2aBnSsi2cl28d2w+Tx/fluf3GdobtDctvx3djR5mWY2UnMR6lm5+yvP2U5c8laFj1M5QenGedahmSc2uRnmMTZ4tnmrWFobKV7uV3jp2zvLANY3vGNtfKXKg98+obz9O9cuXFwSsvbH+tvvnlxZWdE8j1343pmJ5nZTUtDRXrr/PaAn7Rrd98HY7sewWtS7+KwCQOkj6IoripyMitRrKlo0uH04zDSb5bng0isyzOu22ysvjgq5h9YKwdTnkbk7zEf5blRTdxyDiJOGSeRPr2JDeT7VmqDRZ3TUXd4u8hSOXKjLehedNfUJy2A2VxL6F1rtsYrmnJdyxt51se5DpZWaneczvLZV/ZMZ3s3Ooi60rG4b2o2HIr2qjcmfI6tC/9HCrjp3oThVyWe2sn09JSULpvClqWfd3GFtbuLPocinZPMFlWBnJLXX1i+e7wDD63Y1nPtvYkxdqogp3j0c4lY1YuGlf+xPvgwokA61xKRgFKttznlEn2blVr/4a01GRk5FPpf8QbV3jlzPoztoF1W4Z7E4fknCN++nZoq63Ose4eq/N+G2Rp0rFvd32PXT+ubvrtB8cc1mazb89K2o2a3Q8D663d2XwVKg4t9PpcDopTrF909TjU7rv85vjDxYH9UN/iwLw72j6YTE+unXttmH8eejf2J+l5R5CWnIDKrXciOOddNi65BLVr/4jihMU2fkj03sGVrZ7LA/8dyjdXZkPll/E5Vn7591j5tb7lNOWG0ikkN9fCZGfmYn9qAlYkTLc6+sRR5e0cO1904EWrr9tNRp5Xp7uLA597OnHo6d3OjFw//S2/qWjg2C1n30LUL7Xx/rTz0bbwk6iMewWZ6VZ2s2yyZRPNjIJar2yUHZiFlq3/gLeBGV3Y2ISVFuNcKdKy9V84khBp/f/tnhKYfXvj8h8i/9AGJGUfQdbuaaif9xGvnrYt+Cgq9k9BQa69T56V4SwbB3nlMFTWQ+9m7+OVSTfmOtavstzb36Ptvr1bqHxbGNfPs2yH6k1orOd+53Un1+qIJ4vp1N0YknWoL2NIX65XH5kXKcfqo/3ec3xdnUv35hQdx4Vd0yE01usgq9v49nXMe7rxZZkMp/iarKPxZZvbIb527xmLr/11ck1Gp/Lrn9tvncemfYsv4+Dkdowv6zzzqnN8+W59je+x/qRD+p7MeNPGq2np6ShLWIiWld9HwMZuDRGvR8X87+PI/F+glS4TZr0RDev/bGPfjTb2rvDGwl4/ZHIor9NYusd365hmHeLAc8ryzzvL9d/B5GfafJ9zCp57+WLn1AG4POJ9fA7lUp7lUejcDu936gs8ufme0pMK6PziSmRyTMJ5LtOsmzz25B59ht1/XF507NvdPa7sMC9tznac3FAed2jXvXwxmR3Sgel0LB1Cedx5zBDK457GLd2VyYzjyqSL0/H5ZvWxU5ns2A91LZPH2n2+q6ebsXPem5lXbuUrCyXxkWhd/UPvw3/LrP+HI9tuP26e6+pu574wM8vajhzqNMpc2bFwXhz853rv5r9PRpaNf21uyI/tNBBJzau2slqKDOtD02IXo3TVX9Eaeak3rqTrv8D6X6B6/wRL0yTrU8uRl5GIul0PeNbn3sdNK/sV665BxsHNns6Ec9dQf911jHM0vnbdtb9uHJCdneX1lbm7p6Jh3ifcvH3Oe1C//VbkefPnMpvXWRoVNiAj5QDq1v3Rxtdv9ubajTNeb4fNt/mBdvUPUGFj8nQbh6fZfMuru5b+Xl74+d192fHzwvIlK8fpNLKyc1F2eBFqNv0B7bPe5ur8gq+ibM9Ldk8uUnIqj+YrZaZa/hXsnY6GJV9z810buzdE34SC9H1e3Um2ORM/cDQ0dHG7eIY5M8pbOhKvL4G1lsCBfW73wsRkoNQSpyfXFgdmA8M/BTwwFlh+yBL5JuAxWt6mHXObEKwB1t0FPHoV8Ez/W97SdLqlpQWNjc12NKGpqcHTxvPf/Nv7edPRe7zzJl4zOTyO/m7hOv3es9zO4fi7L/cEz+gki8/zzu1otvfywjehLW8NgjbB9XwERV6MwM5haCuJRTPlNrW6cM2+XP889BxPVk/nXe7xzpvb0NzcgNbclQhwZ+GoN6F9+uutEXoX2ma8znO6Tt9l7Zlz0dpcb2F5Xysa7Gi2vGhPj7Dy8CVvMhyY9Q40x4xCY0UaGkoPoTna4j37PQjwSw/9J9p7BMv2orWxxntuQ1PL8XH30sF+Zzrkb0Bw2RecQm/669Aa9W40zrnM+3rUMvPt1ihc4D03uPrfaEtLQEudpWezxe24fKNc/xkd86rD78flW+h3/7xTHDueh+R2OHf38D1a0VSaiPY9Vie4jNAmvW07b0JL8V7vOt//+Oe6+xpLD6It+hpLtzcgOPe/0L7/EbRUZfjp75eV0POOyrD39X/35DQ2oLloF9qj/2MDpDfb89+Ntrj70VKd66X/sTLdZGlmf4vjvPh5jsKZZ3YEZlyA1u03oKki1cvzTvHtGnfGhXJLDqBt1ffcZm9zLrUyMhMtFu64uFteMQ7N9bVoT3oN3q7q3OVy65/RbuWkqbHeC+/SxL2r92721+Vxk/dBx8m1o8NvHdOm2d7R+433UQaP0PXjzu1ZFi8+m+4yUJOKYG0W2pqq0dLajqbWgEuHXmXY0d25fxw97/pcvmtVNtoPvQgs/axTILEzs844uOsmtB5J65xvndoPk8Pznsp3h2c01lWgNXMBgtz1P+ICtK/8Floz5tt11muTb2no1Z1QXnn1KJTflO/+fezchTn+/Ng9x867KTveeRe5Hd7Ne+fqAqsPVo5tok83Lm2Jz6OtdB+CG37u+eBsj3orWg5Mtnfz2xUvHU4zDt5539+N5azJwmSXJWNF4quI2jcGUfFPYs6BZxCfv8XC8lnMp4GLQ9/lWjwKrT3ZcgPap13sPpys+ykCeau8utqat9ra1W9a+Tjfc6nTsudlNJblH73/eLndxZH11MKlzEbr8q85BfH8DyMYdw/aKpO8/qPZK5NWnxpq7JnrEFh3hWcVG1hiz0ye5p7B+sj4dvsM/x1ZTr3ya/2StSVckRF8xcrJht+ipTLDK/tefKxstOx/3NUrXt/6dzTWlHllrInlrKEOrTtv9vocz0o49g4vX7164b1vx+e5ehU67xTHrnWTf3utm/wbaneKj7Y7rc11aGa7Y/H3+ouO9x2Njz3L//3049DDOdOmthxt3IBzhfX3UW9E+9or0JK5EM11lS6sFx/K75g/vZ1bHI6+w4nO+0+uV08tvsVV+diQHGH1dLTn2oTK26j9T2BJ4stItT6MMhn2mIz+i8NAvdupyfXv8fKa5czKYfpCb6UQ60hw5TfQVrjdwjEM+2Orr9xouoUu/moQrEpyexLQLYJNXAPWhwdjrvfc2LTZ9Xb6Rl70ETeesHbAW1ZcGIumvQ+7lVVWz+gqqJVj3BZ7tlf2+ljWee4f3vt45Tv0bnZ0LcdeuA7p1E2Yo7I6pdOxcD3WoZ7k+r8frY8dn9FTfE/4jC7pcMbj27usMxtf3uN+66usAY2vf+7J5bl/HD3vEs4770mW/7v37v7vnqxe4nvisnXs92OyOqRv6B6e9yTLO2cddvW4ta4UwR3XeootLh1vnfUetM36fwjOuMjbs6A9ZRKaagr9ftjdE5LnxaHjeW/vdhLnx2S5w80pjv3uheO5f/Tp3OSyv25pd14orSl17WmHcN55x7j4f0P3e+dH86JLvnY994+j50fv7y1fOp9794fS9GTy+Ggcu/+9f8ukL4u/+Ycnl32RnbfU5CJIf6mz347A5AvQtulKtJQndp4vHX2uf+7Lc/2aL9P/e/S5R/s8/u73SaF3YxibYzfmbETjuivROvNt7sMl96jZfTOCFfvQ1liJJisMDdZXNre0ob1kFzwXZXPe6+lWWiPfjsa4x20MWuLFw4tLT/HtdM5wfviqQjTHPYKAv2KW/XB70TYbu1jcvPpkaWTP5xi7PW26c2FJfQ3nUhwHL/4Egskvo7XxiHtH7x4/Hfi+vZyH0suloz92sPfluLW9cIM3P/PG0ZNfj9Zt/0FTWSIamCdeeOaBPa8kAc3bbbwQ+WZ4e5ls/CXac5d5c3bKY73kPIGuD8OJM6O8PWlqbWL3DPCzTwE329/dOcC2ccCIYcDVK4ADIY1vFjD638Av/2wDtX1AUTi+y1kAN7Xa8FNXEbnh0yHuwFnlXxwgmkoAq8DeJhNsgCLs4GR7qnWuq75mJTXGD9iFukzgIHfIfqe7j5tjJT5qZeI+axQ+7JbTzXg9QP+1ZT3I6Inqw57lozeRZlpQmU2FIP/y3zynknH7HUBVmO5Qyk3fkse73ZZnvcnSwepG2Xb/Yi/UJABbf2/pf77blC3NJkddN/zqC02FQPwD1qm9zXUqcbdbL9LdBjwBy+Md8HaXt4k5l154fmip1NnwI6BgKRDsy6ZW1ksUr7dy8HmXT7TI4Q6SJ4LlKPU1t/EJNzHhBkdDEnvvcuvg1/3Q1R12riu+DKS84nyK9wuW11V7gM3+BlWLP2Zl9HlX5riRYHaE/V3r3OCEC43Z3qZN9LFNxRyyouy3ArRuvxatvg9OxNngrS60e+aZo9TK8qrDkxAZN8bzeUvlbWJpmG1Y1mztUspU116zntM3VeKT1s/4Zaz6oPXz1r/PfYe1B5daG3sjcKSPmy0exfr/mkQg9gYblFmesR1fc4XVb+sHuqvf1Wzz/uDK/IIPAOkT/Qsngw3wUq0fi3wDgmx/tlzplZNOpFh7PNPaQpab7X+1d670Lxgs87uHewNOL13YdgoHN5jKXwas/4n3kdfbzC57tjUn9vtZSG1LOTbR523caK+OUnkbue9xLE18GXnVSX6oIUrGXGsTbEzHOrTO8rvuBLtjc0fo3EU2gX4MwYQnESzb7V8wQpugzrK2ZNFl1k6Psjpo/Q03RqFP3Sj7fbe1L9zsRwhxbsLNQbmSkn436QM7wv7SfdE2mxt67W14KWfEWUbOAmChzZU5rlv1dX+TuBNstNVSZvMtm49zfluX6v/YA63lNv5ZDBy2cfKBR4CDdiTYwX5srvVjfG6EjSt39LLZbrvN4bmZ99Y/WT242I0xV/6PjaNmuvHVSWN1hnO1zT91OpuZ/wXstTl+S4cx7VFsPN5gfeyBR60vfovr2+fY2H7fffbuWX6YfqTd3uew9fPzP+rec9En7N9PWZZ0GW9zvrnC5iFMP+6JcfBFN54Ic8JPectd7vNsErWfXwhswrkz2hpXm+zcbgX0S/8AHlgDVNba5H8bcJtN7j7+F2B0pIWzf6+3jLnCwv3QCsfWwdqh+Ryk0dKOCtvV3wI2/doalnX+hQGm3BocDtSnvcFNoHnMfQ+w63rL714m7hX7gLXWeLxm93nWVTbxnvtep/iLsMaBE+gSKx+0+D4ZGgutoXnMpQMtEZdcbn9Dh/17kR2rbAKZNtkaij7sZngmoDIke77F8xs2UDnfTXhzrQM4EeU2+VnzfafAo0VqX+7pjvYWazCt/nIHd+bHzmvdro5doSsVPoMbCHAzmsi3IjDr3S7Oc9/vfUlETYYfuBearWFmg72Qg7TXWafyO3uXWP+i6BPsuFhn2LlyCc42a2NLd7jOsL/gBlLbrnLyuTkiN5mJHenyn34LN/3KBirckTQM/AwFbQDGDz8bf+HKsFcfFiDYUILmuCfRbG1MkMrbrZZmRTZgC5xZxX+h1ZOuG5YlFFv+9eduw6dL8WZr63/kPqxxN/nov1oaM44+LIO0suSGiRx4cTBcvMm/2EdqbDC8/35gwcecDLYnliao7+EjUB0V9P90YakcPPz0yfcZrTY2OWjP4O72r9kEcbuNWRq6KG/ZX3BHXCpoqSyu76A0Yhy2Wxz4IZI7RvPD5MnG4VyF9arUJjpbbYzH/OFHnyQbaLf0867Jg8SRxlJsSJ/t1dOQ8pbW8ssSXkJO5cl+qDiHaLR+5sALlsfWLkyy/n/rH7sfM/SVZptTcPdtjtsirF6u+IozTuCHXVoLcWyUaRO4biecQoizH+tDi9bbuNb6W98ntrc58QKbW/CjcV92oxeiN0p32Zz5JzZ+tDHtfCtXBx/tXSnJcV2ezXH48WDND22seh9QlcgL7noIKlxrbe5LIyzqIvjBgYYILMMcq/KvN496l5NVZvHobajPcVT2PBt/2zM5v+b91Ltwzh9s9QP1EepI9t5q4923Wd9qsjb+0iYga3ufK3IMx3hydffOG2wglOBfGAAq4oA9o5z+gWnGVdr5K+w9faV6gcWVm7dFXGRpafPQ9Tb/LNzXe/qFCeGnvM3ZALz6N+CXNsD64hft+ALw+f8GvmmF616bGMfZACvAyYxNkuY/DPzkncCnbRD/xc8DX/gEcMVdwAtWAUpPshCKYwS41iLfCv5eq1gHbVA7SBZwjSXWkdqEeYnlJRslHiu/6ia7vX0JabL4xU+wjtj3WcKGjPdyAr3zRqe8OxXFExu5Ops0MB3Kdh5/0JqNCmc2YOFa24PtQEm0NUpXuLThLpQZNlE5EaUx7oucZ736SaB4q3/hJGE1PDQF3mYizBMqabrr0KhkTrIJ2xKrw7TQXflTBNdZA8/7Jl1oja7FJY8KeD98T7Dz4y7VtNqZ//+sXDzoOj7Rd1qOALtHuPLCOpQ41iml+lOJ1Fjs7Tjq1VU+x9tV/N3uefxtjnW2Mf9xH13YHp1J2P5xJ1IqEGe+Dlj7PZsIrEWwuRaB1OUILLYBFcvsarueGQm09cVCfOA4K5S3mVGWx5bnXMGw0trtglWd0y1gg6s8G+TRBy3boHnvAXIX+hf7QFMZkDrRtV0TL7DydamVaRvEVVh/1lMysP/hkjK2U96Kk6dOvsyzn6IlAZWLkW+18crdx/ddGTPdxyU+h66CqpP9CwbbRloJsg5EvsFNLKW8dXBsyvTZc5ufvtZWxN3p8vospKPyNuQ2IXK/s7zNPmkr83MEjleOWH3YNdLP47dYftvkkAYFpwrrT2gVFSeqEVa3vQ05rX5x8soPyjUpFu4EVlJCiLMU6zvqs50xDseZoVWl0b+zMeYgGSeJc5vqPCB2jI1rP2bzhItcf5O/0r/YDRxv7r3DyqGNg9kXzXu/9Xs3WF+U5gcwqLcoWO3mSnT9Q7/u/OhPo6rQQYtRGsDE3gJU7rN7+vAhgnM8rqZcZHGljHn/BRwc3fnZJ8TqFBWxa3/g6lPk6228+riby/c21+A4v8r6Y+pQ+LyBnN/R+IdGHzRao/KW6bRruDP488aSNraYZunP8fbanwM5iyxtzuz8ra+En/K2KNYmNg8Ct9gE5uqr/eOfwKMvAwldCmWhTeznDgNu9sP+wzJl6hab5PnXxdkFGx1Wair42ECxsm38vXWucU6R2hPtNuCvyLTJ+b3OHJ+NEb8E0eqposPyuaEKGykuk/AaL2uo+AXvRFB5u+xznj/P4NLPdl6GeDJwPpQSafniK2poyU2FeFdoMbvvbovfG+2wSRvz8vB0gH5ROeGa817rXF6wxt7ymcpYNvxZc9y7HLbfqfjlEXuzxfsLNkGzjoS+EdNNBi1vRN9pa3CDjjgbWHDZNj9e9Dfs4DlwmW6DEQ4+WGe5lI0DlNn+BoOzP2BlwsoBBzlnkoZCt+SOisDZNun32hVLk3Yr3GVJwBbrn+hTe7YNgOIfHryPXT0Q9spbzxrf6ioVJ1TM0hqmO+VMpdX1zdZuTbKBMBV1B21gzHAnUma22Xumz7L6/z1XjqZZX7DN5LDNoHKoJ/iBYvdNru+ZbvnJwexJjYcsLC1n99ggmoPEeTZJpBuWru0PrR6sbfU+Wmy4wuJFiwf/neptAkDr35Dy9lQUyOcybJsOW11keWB/RndIvX3YDWO6V94+gSWHJiD7iI2DhiIc59EqnxbpHAcs+rDVgWdOvw/n+IKTtgh/osaD4wq6kvIs73oZXwohzn6oCKOlI63vxlvdj7I+5DD7Z63SFf1ASyNQFAes/aXrW+ju6+CzNq7sZgzJsSaVsut+4MYxnBtzHkQ3AvwgXbzF6UJo5LDB5sz+ZpyeBenGX7l5buwod+yygx8ljsT7wvsIx6o0NJj3IRuL2lh86Vds3Ew3VP71E8EVYxyT08qYBhLLPtu7svpM0VptYwjLh4U2f+OYe77NMTkW2G9zW67G8ZTXNtdMftHly1lC+ClvaXHTapWgsd4KR+iwAXtzd9p5K2VskJvsOsM12H1tmuic3Vj54xchTm65rG3/WKCmj8vZuGSZS+y41Db670DJDhMnawq01QE7r3eNFCctXM7RmyKHbUDRBm9ZKv02BlZ+HUFaGJ8q9AVES9gX7dmrv+OsubsqJJrKndWbp7TgoOoFoPKAU+jSdQaXUG60TozKEHZUVPDTiphLNdgg010GDy5rZ8fJY/3/uolgWxgsvT/boJKLE1rvq+gA9AmUmzXL5dFCGzwwL1l3ueR8O/0eX+IGNVb2kG3lpzv3CcxXTso9q+BelHKnCz8WxN9vnf77rJN/rw2u7rI2yfdPxaW2HARw2Q3jSxcTniX+mSOslbee9aQN+vbaAJUK72mWbrtu7F4Bx99oOc9NhdgmUKHDQW1vlgW8VmBt1dpf+EpYax822Dm/qIf86fYEyzu/xDMfeS+tZk+mXDEsl4DFXGvl943Agv8HJD51vOIpb6lbqs32ao21h/mr7Nn+O7GsUSHpWaNbm3fYBp1S3naGlstU7HECznQssTJxFirfho7y1uo8x+mcRLXZOL23OsUlorlWV+lShXnsuTSwCezpTqp4f9przsqfy05p9c6PR8u+aPJtwiqEOPdh/8rxG1e+rPmuDZbW+BeE6AdomMCVQZMvcH3MjptsrtDNyiBanHI5/7wPujEqV2lxsyyOCbkKkQYNcfe4+Q/nxDNeZ2X2v908nitpOR/y5md28Jmnar3KlaqcS0+2OPA522zsWmnj876MOfOW2Xze6hDjP8/mRqxXHVeRhROele3tbh7BfJn1NhdnztvoYtOzxj0NHccZIPyUt0LQ+ojKQ24cVZ3ed4U8Jwe0iKPPlcp4a9R6meQPJThxohUlG2cedCjOtOoJdgxc/s2Nyiadh+CG/3PpeaoUrIC3UQi/Li79jFPaUenWEZvIeso7WuJxaXo6/QjbRI7Lqdd8z020ot5pcj5q8bKBFy2s+S78Wsl7Qgf/zedQeculJn2x1BNnBio56UuWecw66y1lyXGDgo0/t471jZbvdtDXLH3udsSzorBwCWOcG5DurLn7C35soAsHWmrQFQcd7tfaYMCjHUh91VlwsfxRGc0v5meQsFbeMt+KNjufyhxILfgQcOjp7q2V22qd5fzKL1vYS5xbCrqvoPVlT7CcbLHBaIQNhjlIW2LtTeorx7c33cEBMD8W8T4qb2nVQGVTX6EClm4+2I5ReUtLbW7C2fXd6Ms51Kat+Kq901x7Tp1rp+h3bJO/kR+t0NOm2A0ak3Uidwmw2PoBKtk5CN/+N0v3U3TrcwYZMsrb0CYpbCdz5vXeVtN/MesM6w5d0dAXOseCbDdOB9ZtWt7TnzSXtPJD9qxLTb5NVovOrkmbEOIUYR9NBRPHnGyTtCpP9Dfs52jdyQ/wnA+w/wp0GUeWbAeWf9HGMDbX5R499P1KhS1XW3Fe6ykXP+iMkXis/ZH1iy85ZWt/fqhmv8iVTPNsrs9x7wIbVyU861Yb9gbHxdyPYabNe9iX0oKYY+/exuZnGloF07cv99ng+J7pTOXtlt/5cT+JsX4YIOWtEOc6VMbSYpUKT34l4wQmZDnISREHM1Qa1Oe739iI0eKLX6amWXhaE56OQsrb7OmXThHHpcR7RtrM9YB/0afa4kMlMRVgXBpC5TGh8pVLmdkRvmQHOwoqNhi3ld+ye34PbP2r+3oYOvhv+o3MnmsC1J6dddAKOyvK8vdLLr+p5KP7hpB1JgfctM7iZnTcSZQDpLwVNhAZICt7TvpZNkOblSW/4uIYglad3DyJAwJuhpOz2CnjzhBhrbxtqXGWk/QfTOXMmm+7etrdwImDVLoUoHKOH3Rm+z6se9pYiJsaUflKRS/LzSIbkCY8DtT20Y8XB7JcBkYLCA7s+DX+ZCZ3bGe5FI6b7lF5y8F52lQcZ/HLFSJc+kYfYVzCmTnLWQbSIpH+uVieaR247PPO6lBtWGdo3Rx7j/UBNunhhIOrMlhG+FGg+TSVfIPIkFHe1lm7HXcfsPR/rNxbO5q71NW17qD/YrrKoU9a1mP2/RyfnIwFfE9QduI4Nw7iOGPhp4BD0y1+HdpyIYQQ4lTgB3huGLbjH66foQJ23202Bs3zAxgcU3IOMfttztho/U/cmLBgjc1dbW4+y+a/IVdydCFHl1/Zc3oe954uXFVL5THnWZzDcExORSfjSSUujVe4sRcNJzJsPMoxKV0Zrf6+rwDlRsA2Hms9c3OePsF3SZ9iY+4vuLTl2JEbztN4oqfxSBgj5a0Q5zpUgnDJ4FKbrPBLE5UL3vJjm+hW7HcNL5WeqRaGjsxppUYlBp2Yc2kzl2qElL2nApUqXD686BPADHs+XSdw6XAIKt0K19vv33IN6vLPO+sqD2uP0qc5RUaUTei4bJ27ZNIvUJaFKUs3+RZfxrnjwY6uu6X24uyAfm7pO5RKOypN6fuY5YDLjXLmOwUXFWS0vqOfKPot7KhQ7U+KNgErvuyexXLIZe4drblpbUlfzqwr/Iq+/8HTqy+nSVgrbzkg5MCPVqVcFk1f3Ey/nlZJ0GqVClj6Q6ZFPdsuDia70mx5nzLB2o6vuvJCn9dst+jXq6+W93SxQ+sGfhjiByL6nj0Zi24qoKnI5wYOfLejiukug9qyWJP9bxuYW3tG90DpM9xKCD6fVhrc6IJWuVT+cpWClLed8XxNWzsQM9JNgPhhL8LaiY2/s37DylLbAH3E6WeGhPLWc8Fk9XXNFTZhsjrMNpt+wXtyLcONLLnKYYqVf1ohcWXFidyd9BmLC1dzcbJMVyzRf3OumTTnEUII0R/wQzyVhHRzQCXhUpszpC+2cYuvIOTcO2RlG2Xjl723udXGVCAWxrmVY/x4SXdy3Dia4+OBNAbh/JvKWc67Pb+777Dn2tgqI9KNh+nWjJuX06gq0sa1HNtS0UvFLednm35rc6IV1o/2wwfWAcX6eaYzdQfcHG7xJ52R2kApxQcYKW+FONcJWqdwVKlwiU2kvu++otHFRMJY6yQus0b4ndYI/8YtReeEJv4ReD4+2Ymwc6nL9IWdAlQSF291CjcqwCK7bJpGpRsVx1zizEn4pp9b+M3+RYPKX8aLFnv8AsmvlNVJ1uiG+Zc+cXpwJ9Mtv3eKrGm00vyOc9S/iVaLVo6p6OdggwOI3TbA8HwpD8AAgtaUdCFCH5tc5l7eZQO32nTgwMMW5gNuQLbljzbgivYvDj5hrbxtKHB5yOVWs97sPhzV22+9KVjpOoFhaS1HC2cuS2vqsIkdFbzciGSDtS9TX+8Ut1v+bW2IDYRPBpYduimg/2VavtKym21kX7/KUwHLDwy0pmV8uRyL7VhXxTRd0Oy2NJjzLtf20m0EVxjQh3POQufnk2V69bdduy3l7fGwmpfvdxYjtJSmYj/S0nzbvyzNz1zdOxmGhPK2qcLqq401llzuVs5Q0b7tardstLvln1Tqst6xrtO9Afc/6M85SXOZ+0DCjyLclLX97FoqKYQQIszhMnxumM1xyXQby637hQ3Mbd5K69TkCc4IiWPMVf/jVpnywz+hi8jS3W6uy71iOKfpTzcJPdFk48/4u91KRm9lq41L6R+eG3pxvxoqatknc98azoN48JzXuFE4V7WcLXDlFjc7z13sjDvOUqS8FeJcx1uOu9UmTVc5SyVaD9LvLZWyK6yBDinB5rwb2Ppn97WN/h6pvF3wQXi7rjf4LhVOFS5Z2HGNW5bB53GHzIZK65isvaEzcfoRpYJs1tuB7TYhL7OJuRjacNBCy8WlnwVeO98NKmbbYGHm6xCkEoDLpWfaQWsuKnm57Oh0fCPSX1NDnrOabSy35/u/exvuvcspH2gVyQ8HHeGX9uylwHKrSxzkcMDDgcEZIqyVt3TNsuVK195QAc+BbOAECncuQ9t8Nbyd4mdcDKz/KZC3xO7zlaqen9s/2fU3WfrbQHnNDyz9Nx/Lv77CdpKKYn5E4sB6/RXOUq+vGx5y1UKK76+TS+bouoVL0roqf7kM3Nvl19pXliu2w/wAwOdkz3ODZipv13zXL0cak/UIy0bMvy0dP+DqHvs3+jqn+4nT3eRqgKlsKMGa1BmYsudBq6tjEGl1derehzD/4HPIrLQJxrkAffRx4z9+2GLfzzZ87fetntHavBuLWra96/7XtbXcuMVzGyKEEEKcJdTnOhdfCy5zHyzZ73F1K1fAcuNdb7XQBTYPHmZ9pM0nBsrlW18J2LzpyG5gp41ZGVcqamloxVVstLjlx9dV1m+v+z/nQm69HWvtoFujSs3VzwRS3goxFKg65BS2c99tx7ucddj8D8Jb6s0Gmp2J11DTAveXwMaf2YT4Urd0N3WSs1g5HbhpCZXAnJDxOSt+YhO4NSbXfq+1CdveW1y85vy3dQhjrEMIbQglhjTVKcC+u2wQ9GGnnLEjaOUnMO8DCFKJx3Ls7Ur+dXgbl52O3yUOQrikn8tq0udYuawC2qw/5ICLZZMfHTgAq+1qhW5hSmwAtvYXviWw1SlajJ0hwlp56ylnfuyUM7Tq99wCnAC6P8nfBayxweKk8y19LwFirrXRS6xbBsV2hVaXVA4ts/JAf2KNp9BeUXlLZRHbPA6suVKBFr19VQLSXUvSc75LCIsPlYgVcccrbxlnWttyE0eG23md8ylOC126i6EfLrqJYJmmixApb3uGH3j4MYU7PIdcKHBpHzc55GqN093oagCh5e3GjDleHaXV7fyEFzAr/kksPfwqco50+UB0tsJVMpt/4z5msP3kxJAfN+gKha5OOsIJLK1iV1q554ajdCnC+ieEEEKcLbAv4zgv/iH3kZ7jEo5PuHKMc2D+m/PvlInHjw/PFBxLcaNwuhNgP809GWjoFXONxXMqULDHxqk2L6exFQ9u2kyjrMGwDBbHIeWtEEMB+pLjZh3z3w9MuxCI8H3WcFdLbrJEfze0eqVildZgcy3czDc4RQuX7nJJ8OlAxYjnuuG71inYs2e/xybcj1jjX2KT7wQg+i/2uz1v8WeBpGn2+0lsFCTOXai4q4xzTvtZXieeh6CV12DCUwhyiTutOFme5r8X3qZ8zUf8G08SLlviLudLP2dl/8PA5j8CGVZeK5OcaxEqb1kf9oxyX9W7UlsKbP2b83HFOrT/vjO2lChslbe0tKNCjRsGhPwH01q6L7RY+3HY8mfB5U4JxM2q6DeWivaV1n6xbMz9kKX7/f5SqJM1uyV2T77Fjz612RbRz3L2fOeWoS/QTzOfzzaVSlmuXqCP5q4uIZqtrKS9Aiz5uFP0c7MtLo9j+nCDM5ZBlukNV1j6rPJvEr3CDTB3DrN0s3Tnh4HpFwBrrO869JSzzmX/E2Y0tTUgpyoZh0t3I6Vsrx1xSCqNRXpFPGrobuBcIHMmsJAf3s53E1ZOCjmJjR3hxiQd4b/pTmnxJ2x8YvVv86+B0rPDBYYQQgjRiRoan3DlyX+7D5I8OH6daX3g2j/YYJ3j8jCChil02UAjliTrizn+5eqxxkrZEIQZUt4KMRTgklxaJnL5IhUnVHZQybTuR85NAhvrdT8FZtikl51LyEqGVjPe0uEGX9ApwnaFigzuJE3rXsqnb9DqdKBkp9usjJM7Kkzy7HlhbDElBhsrO9yRn8vYuZScVq3c+IpftmlNzk34plm55RKeU9m0jF++6f9w65WuXlABS6tzLm86/BwQc73928osN/A78IgNZIr8GzvQUu0UtlTasQ7R3yl3vz8D5Thslbf0Xe352P6wDV5f51y0lO/2L54Ath+0sKRydP7/O2ZhySVdnkLo7Zb/w4EyyjvV97T7irZZ3l3lrIJpgZs2re9KeLqWoQ9WtqssBywrLKddaayxgbENkBfTx7eVlW2WDlQ+suyyvNFyl5aK/J2bVYi+QUtsWmQv+KjVwdc7S+zZ77LfrnMfCahc7+vmdeL0oUUOP6ixfZ58vvc3yLo63c63WNtam+EH9OEHDH7wCK0OooKX/umEEEKIsxG6ydp7j41bP3TUAAULPmXjw1dtTtzNXEKIPiDlrRBDAqvXVMJSMcCl3exEaGEb/4BNasvcxHb/085qjJNefiHkRMtTIHBzkR52gz8ZQj5M+RWS1lErvuaWQ3MnTu7Sz+fSj05JogVWOyQ6QItauv7gBD+03JZ9Fb8Oz7zQbQxAZWt3itUTEVre5FmImRyWfSrgqEDY8FP3QYHKNFqnp0zoXkHM+sGv1FxqT6tJLolPfNLClvoBBo+wVd4y/7i8nZs1MG2peO/qP7g3qGQvs/eg6woqazt+ZFrzPXvxtaenLGfyFMUBm28Aot7plrhxN1pustYXaJG9/R8uTtywjCsd2rrZEKm2DTi4wsrbl4AIC0tFf8U+V8Zp/c0N01jeoq+ytlCWh32G/QsVgimTrDxYPaSSkHWZHwvX/9il7am0D+LkoaVzdYpTnNO6fNY7ELR+PzDzYgSZJ6yvtIjuCH1X0y8/fZhznJI4FqjL8S8KIYQQZxn8YFxpY0OuNJ37Pjde5ebgpTbWbD/Dvm7FWYuUt0IMFWiZtPJrCE44D8Hpr0dw6zU2gdrjXzS4hGPdFTbZeusxBdaOYdbx2IS4v5adltuEbfV3nHUj/ZgefB6Ivc9N8PhFcuOVQFWhH1iIE8CdWmklyY8BdKRfl+5fOAmoNKDS9bULgBnnA4s/5b6SexaU7zD5l1r5fIOz/M2lC5FufKBygEZFw/4HnPJh0kXA1j85xfAgE7bKWy6B5segWW/yFaNPW/qc5EaIbXXuIxTzgu0FP0TRQjZ9mtsw7HRg8pTsB6JvdHlOFzNU6tO3V1+gZTHfjx+hqHxNfRXdbkRB/XL2emDZV50FMcseLb9ppXvoWWCRtYuzrNxt+Q9QbG22ODmYjtxkcPcIBBddjuBk6+/4UWb9T4C8FafvAkicGLoaof9o+m1mXbC/wU2/tvz4KIJcJUF/tvzY1XFFD62juZnZjAudK6fM2Sanm03NhBBCiLOJilQb89p8lyv0vHmE+jZx6kh5K8RQoSYD2HcPgks/i8CG3yCYG41OriHpcy51MrxNoKgUoQJ3551A3WlsAtUV7qq++2Zg9qV2vANYZxNqbtDD3d2nXeSWvZ7K0ncxNMlZ6CwVqTBb/V2gcEvnr9lUnlFZ01QCb0Oprh8hWNaSbEDFpfgTLwCWfMLtErvrRmfdSaUPLSnpCoEWn1SycWOpnqBCgrI8y/IvW/idzmJ0EAlb5W32PGDZF5xSfOU37N+Wd3Q3cbIELU/pOoMKoCWfchau/TUQ9pa4WZs39z0u//fcYu2mDbr7An3t0qKCVuBUWPHDQk/UWtu7ztKAH7GWfRbexk5sf70NLt5t99uxdRRQomXjpwQ/ptSkIRg/GoF5H0aQH2bmvtf5xa3c5wcSA0ZDrtuENMrqEPt59usJTwMbf2e/vRVY+CH79+NWZzp8GKFrnIUf8Vfg/NC1nXJzIYQQ4pyAY3Dp2MTpI+WtEEMF+r2l39mSrQhymW6L/bsjVIpw6W/Mf5zCilZhe+89PtzpQAVaeoTzcUsLm8i3ON+VVN7O8y3dZBkl+krROmCdv0R64WeAA68AtR02wuEyavp6pnsQLpumD8WOCoGC1W5jKPplnPM+p3CgawZagdG6kxa3VLCxfO4eYfUn3e7vpY8s2wms/ZGrP7TcpI/Xrr4dB5iwVd7S6mCm1XVazK7/jbVDhyxKp2jRz+Xv9AdbvMX5mu0vaLWZ9KKVpf+2uL7OtYV099AX6jLtvX4KjLf3o9sEKqN6ot5krrdy+7KFpYsNljfu3Euf4HPeYcd7gF23AZV9fLbonpJ9CG4bCUR9AMHJ5yOw4DIEaREqBhZu1LLpl66u00VK4lNWxqOtDX3U+vmPArPfCuz4+zHXCWwHEp60dtjaW3782PzbM7JqQQghhBAinJHyVgjRmfyVwK5hNtG60c6Xo1/83YagFWJ1qk3c/nXMeTsVXTMvAlb+D5A60S2NFqIvlO0Dtl0LRL0NmPNfVq7uACoO+xeNrDnOv+K8/waWf9mV67TJTsnKDxlcwhRp99LKfO2PgYKtTjnrfWSYDiy73CkTqNw9OPrElqK00qS15txLTe4lTgFMxdwgEpbKW9Z7WjSH6vz264G603RzMBDQZy5dMNDnJv3Rsp06Qh/cfYBK/zXfdwrZee9xlsY9QVcMVPJT0Tv/fVZGVjnlLf0A02qXm+Ptu8tZAotTp9nyM2cLsOoHCL5yHoJT7dhzq1MMdufSoiv0WV2xBygxGdyJOdzghygvjnudW5L+/JBxqrTYkRNrbefXXdtJX+I58y3N+WFkFrD0q1a3LrS68h1rrKxtDHJMkARE/9lZ5UdY3dl3D9CqcYAQQgghREekvBVCdIaKFipQ2+rtnDOxfm4TOOE88JhN0l7nlGZU3nKTp40/d8vg2/vR0lec21RxI4AnnTUXrR2j/2a9Gv04W5ltKgNiR1o5u8CVMSoG6P6Abg2i/+LKIN128Np0K4u77gJqOyy/p1KEyrQFH3JKudzF9uMJ6gI3U8uY6T5E0HKdG/Fxif8gEpbKW7oEYF54eXA+EHe3a1/CjbYmIG0GsMjKE+O57Wqg8oB/8QQUbwVWfQPBiechuOQzCOYt9y90A5W3VOzTvcacd1rZWuKWkO++ydrCN7gyeuBRC5ft3yBOmeYq56pn6uvdx4NV3/Z9JNvvJ4IfXmh9venX7qOP1x+GEYxP/iqL43XA1j+6j1X95Z/+VKlqBvbNszb5U65/X/1NeH7FSXH0sZUJrGM5Vu5DG/UttH/T9/36/3MfjdvDLK2FEEIIIc4wUt4KIQaf7LnAClrgXOx83EVdAmz7C1C4IfwmyCJ8aaoGUqOAZV+C54Zj/Y89tyDeB4Ci9cC6HzqFIS3u7K+nWAttKLXoY1bu3mn3vQFY9S0gc4Hd58sNwSXzeUuA4s1926meHz6ohKPSj+4Wpl7krMgG0Zo87JS3TJPyva5+UyFKq+RDT9rvYfiRpt0KQPpSKxufdO0Slfb0vXki+EGKKxZWfgVtdl/z8m+jLd/asp7g5nZbr3RWyPStmz4DqNwPxFzj3DXwg8Hh56zMlfg3iNMixfqbJd8Fpl+E4PS3ImhlMUgfxb3RZOV2/+PWRrzH+ilrL7gSJRwsWzvSXo9g/MMIRr3X4kkfzbe69udM+ootS7FybG3ebEu3yDcD2/9+zPVIY6FTMtOn/kzr85MjgIo0YMtVVhes3Ee9ydL8XnsHyxvNRYQQQgghOiHlrRBi8KmMB2Jvdv7wOJHjpI3/ppXbmbYcEmcPVAxSsbr2e07ZRmuuorVASyVw8DFg3getbL3R87Ec3PEvBDZfiSA/GtClAZWr489DkP5F94+Bt6Fff8A+dN/9wNSLneXZ1j8A9DE9SB8lwk55SwvHrNnAmm/D8yG87GtAWmR4WtYxifK2Aosvdy4NFn/SbSZ2IuhugUvDl38BbVPOQ9Pqn6GtaJt/8XiC9QVo33Ed2qecD8x+p3MXU7Id2HaV+wjBcszNI7Uj8enD+liRBeyxOh71NgRfOg+BpZ9BkMr2npbmc1NC+mTe+CenYOex/lfOb2tbGJXbhiMIbrN2jW0ZrVlpIcyPVmdy9Uqu1YM133QfZrkZX/JL8DaMJHTBRN/hr73OfVTbdTtweCqwxMLRxcJiK/dsK1ifhBBCCCFEJ6S8FUIMPtwYiMtQF3/cLR3mkvfEsW6puhAnA/2CUmnByT/db3DpcHWKs/DiLvP0H3r4WWftyN+5kdRm7nr+JgQnvwGB1T8GcrfDs7rsD9iHcpO0ZV+E56Zh6eVA0gt9s9ztBwZdecuPLVSi9/TRpaEAOPgosPADnvIM6/8O5Fl8AmfQOrA3ynZb3n0eeMHKE/11Fq73L/QCl36nTgGWfArBGRciuPkPCNKvcg8EGorRtPN2NE97A4Jz3gWkTACKNjjXMXS3sfgTVk5nWpls8O8Qp0XAymbBOlcX+bGQriroSqE8zg/QBZbZQ1Znl1o5CLn2Wfpt+83yhL5bw4XKfCszf3bKZbqEWPlVK4evWD9a5gc4AyQ+7twfMN248Vh57LG2gcrbhCeAue93Vvj8kEY3CXMudZa4bLPpv1cIIYQQQhyHlLdCiMGHkzkqN7gsmcrbqDe7DaKoBBLiZODScm4sRctbKgT2PgYkz3LKU283/490VsDREpSuFdJeAw69gmDuSqChHy0c2YdWH7Z43AbMeQcw9U3Alt8BR/roO/U0GVTlLX3ZMm0zpsHb7K2x6fjHcKOnndc5hc7sdwG77wUqMwYkOv1C5V7ns5iWtws/5JSqJ4IbYCWOs/CXOUvvHf82Ofv8i8cTbCxDW9xDaONSdyquEsb6m+t91ykKPeUtrZPl/7vfqEu3cngtMOu/gGkXIbjwIwjSurk7WFc3/8bK7FucUpQK9UWXA/uftPKc6wcKA8oPARt+6xSljCddkuwe7urcmYDuGuLucm0xleSsB9yILwSVt/woQSt8+naeaXWFH3S8j1yftPb46UH7yCWEEEIIcbYh5a0Q4sxApRsVHmu+B0T/1SlzhThZWo4AcXc4ZQB3MV95BbDuz05ROPWNwIb/g+dPdDDhRwhuQrXkU06BvORyoHCrf3FgGTzlrcnjhk5b/gQs/x9g161Wh9Ps3btY1NJFCvOA1oG0MuUyalqqhit0cUElqrdT/oecL9sTUZMK7H/AbTQ2+x3wNh47kuBf7IamciDhcQv/PmcFGnePpct4S8cvOsXX4k/7Ppib/RvEacN2Im+Z84v92nkITD4Pwd0j3cecjnWDac66y1UhlhdBKkW5xH+B5e1eK+M1yX7AMwzj6fn1tvdhHENK5nU/cmV4sKFbmJoU5+OWHyDoNobtckuHD2PBNovzRrdhJFfbMBwPpu+W3zvXIbI2F0IIIYToFilvhRBnBlrf0hcel73XZQJtmrSJU6C11llsLf6YU97SkmvWpc536JLPAYlPdbb+Giwq4oC1P3C+ded/GEhfhuM2RBsABk15S7/C8Q8DkW8BJr/O38U/Emgu9wMYVDBlz3NKbFrYUxlasMrV/XCFVpfrf+qUzfM/4CxgT7QB1JFEt1nU3Pc4Nx20PmS71hPNlnZJzzmrcFrext7irG+XfMI9d8nnLd24eaPGY/0G85CK2r13OGUhrVX5UYHKxLZ6P5BRm27l+iHvQ0Nw8nkIRHCTMwtLv+zesv4eXC0MNo2lVt+mOlcJVNpSeUvFP/3M5lsdG2z4MTb1NWA5N4+8wNrjzzjXSIE2PwCx8syPGntvd76eGV/GmxtIxj/g+3hWmRdCCCGE6A4pb4UQQpy9cGl5zgKniKHPWyoyPMsvO+iugBbdZ2IDHPrX5QZU0y4E5r4POPgC0NBBsTlADIrylulZtsttxsa0poI68h3A5l8DlXv8QAYVXd5S9TdbOrzV8uO3QFUvFqnhQHUSEH21xZf+kt/vNhPjcu/eoF/PmH8Ds9/uXB4cfg6oz/cvdgOVVJnTgZVfdhbi224A9jwMLPyoU97S5Uf+VumxBoJ0aysWfwWYbm0FrWn33Q3UZfkXjYLVwKafe658ggsu8zY4DLL80n82fbSW9LwR3aBSn2vl7HkrK59zClDWQypDF37Q+fgebPcDddlWhukqxuoA02vbnyytov2LHeCHi7Qp7iMHXStE8MPP14DsuX4AIYQQQgjRHVLeCiGEOHuhZReVZzuvB2a91VnUUZEx8w1u2W5HS9DBhBZ8u28Eoi5x1pV7bneKwQHWyA2K8pYbItH9AZWPtEoMKXCpvEydBrS1Wr60AykvAws/4hTpyyxs6tTw35QwlG/00UsFE626ucFib1ChR0U2/d3S9UHGjN7voaVn9lJg7Y+c8nbj34HtVj7m/7dLR1ovdqf4EqdPueVv7GOW7u9xbQXd9pT6Lnu49J/5Pe9DznqUSvwDo4Eln3buTxZ80FmOhwO1aUD8I8Cij7kPDTNe530oClodDGz7GwLFg+OmxSPkw54blLGuz3uvv+Khhw8YRZusXbgMeNHCznqbs1Tvzc2IEEIIIYSQ8lYIIcTZjPVZtRnAvvuc8pCWi57LhE+7TclOtOR9oKjLsTjdA8x9l8XrHcCuG9wmVgMcn0FR3takAzHXwduQjcpbKmxo9UcruuibgaIDQHWqU4JOsbygkmzrP4GKbItGx2XUYQitMPfc4qwH6aOXlpl8397Sr3iz2+CKfpeXfxnImOksDHuitdHCrAFW/dzKxqXAxt9aul3jlPy0RlzxFRuddbBgFv1HWwtQYPnF9oHKwwX/7Sz3SUMesN3K6aSL4LlWoAV12W7Ln1+5fKFSsi9uNAaDir3Ajv9YmXknEPUW9z5z/8tz89C8+MtoSYmwQIM0nueGfbT2Xfhhp+Re/ElrA9ajxw1IWbZXf9u11Us/63xna3M+IYQQQohekfJWCCHE2U1rtVtCTOUtN5qi4m3Llc7C60xRXwzEPwcs+ITF5y3OX2bxFgy0v9dBUd6W73YWi1TKUlFO678Flzlr54VfAHbdCxx6Flj7fbeke/b7gATLnxb//nCG1oIHHjm2+diuYW7TNfSisMtf7pRRMy4CVn3LbXjVVudf7Ia2ZiBnM7Du9/aMd9pfSydaLUZZuaXyi8rbM7Hp1FChPsdtmjWF/rHt2HuLleldlm+LrFx/xykVqdSlC4VGq8e7bgSmv84p2vc+CtQUnHkFbslW5yqGZY71L+Y/Xty5EVvLjHegde9oq289KE/7m9ylLt34IWea1ZltV7sPaj1BlyL0hxs7ylnwh7s1vhBCCCFEGCDlrRBCiLOfzChnKTn+PGAefcyOdkvgzxRN1UDSAmDZd50v3rX2N2dhz9Zo/cSAK28Zf/qnpMKI1ohcSs5NoGgFGGXvSYtFXlv1TcuP9zhFOhVlVDadDTQVW769ACz5pPsYsOPfNlKK7V3pzrK36KNOUc3NzkpjelfuMQ1p0Rn9d/eMpZ926cVyQrcJPK/Y7wcW/U7zEbfZ14r/AWa+zll/0u0KD24ixzyJuca5OeFGXNyYjxb0kW8FNvwTyKMf7TNsQV6wFlhp8afLktXfsfeZAewa7sogP6psuw6osrgPpPUtyzjTZ88oeG4mWPfX/gTImuc2h+sRixMt8OmmotOGZkIIIYQQoiekvBVCCHH2Qyu5JZ9ylrfLPg8UbTizS3Hbm4HC7cCG3zoF0XKLE32htg+s+emAK2/pa3Pf/U6ZNfUCt0kZ/bPSkm7uO53iKOJ8e+dLnGKJyrCsyBMoc8KIphJnDbj0M/B8KNOKsNTysTd3D2lT3ZJ6vvsmbtpGS93eCABVh5xbCT6D1rdcch5xkXNBQYvKI4l+WNHvUGFYkwzs/A8ww9J72uutnF7m8pwK9GWXW5mdA7Q1OPcXKa+4a7SMXvcrIHeNU8CfSWjdzbrFDygbf+kstRnPqLe5erf+F9YYWL0fyM0aWVf44SKkRGY5Thhjv5dZfRnYFQZCCCGEEEMNKW+FEEKc/dSkAAlPANv+AiQ+iTO/FDdgcUoCdvwLiLgAmP9fzqJzIJUpxoArb/OWA+t/AkReAsx7j3Mx0FIJlO4BVv4ImP5Gp8ihBeD0NwFbfu/y5myBG41Ryb7yq0CUxX/Dz9yHgd6UdUkvWXpYWCrS6P6gLtO/0AtcOr7vXqe85eZoc9/tlN5U3m78OVAl5e2AEmi2fHvefYRgeaXl6MyLXfqv/7FTrhPW18J1Vg4sT+jTeMUX/I8wA1uPT0jufBf3l85DcLPVMfrYpu9lutzgR4BlnwFSJvS+cd7pUhrnFMczrOzzY82mX7kPHUIIIYQQot+R8lYIIcTZDy0jW2udsoJ/B3K5cF+hv0z6deRyYiqH9j/grPkGkAFV3lKBSd/CdEvBd1r9LecKot3eqbYU2PscMP9TzmcolWArvg6kTHTWi2cLbfVuA6X1/+eUdbQqzJpl79jsB+iIpSnzeO/tlh7n23tf6Jbb98XKmGU0Yaxbos+N3qiIo/J2ih3rr9Du+4OBl88/tXx+o/vYwDJNRXrMv4GGAj+Q5bHVKewcZnXY8oZuQA483LtP44GGHjnSZ3qK/+CE8xDY+me3aRg329t5A7yNBGklzPc4oRV4X7A0YPlvrbGyXe2OOjsOvmxxsPLLjxZLL3cbRDaV+/cIIYQQQoj+RMpbIYQQYiCgwmP/g04xRIVm7IizW3lLJSz9W065EJhk70NFJTf44hLptjagNAFY/0v3rlR0xVjYyky7fhb5tWSelVp60WKYijz6o6VLiO4sLVtqgLwlwLof2PteBCy0sEnje1D0doFpdvhFeBtmTaHV5yUmw9KNf7f+CahO9gOKAaPWyuaBR93mZCyzVN7ScjX1VaeoDFFfa3X3fvdBguV+53Wdrw8mVNxWWVmMfQGIfIvF6XwEqbBtLHJlNNXKKl1w8H3otzn5ZYt/ritvpwrvz5zp2q9t/wS227HVjiVfdWlCy9vtf7d4HbbnaA4hhBBCCDEQSHkrhBBCDBSJTwHTLnTWaXShMJDLmI0BU95yc6HyPc4tABVY0y8BEh73L/p4yqOJwKZfuM24stcAA+vit/+horkizuJ/NYIRF6F9wUfQnjTB3q0b/8l0fbB7OBB5KRBl6bHjn5ZGu/uuKGNazXqLU7RRCcbd+me/zSnFz+Rme0OFNstTWt+u+gbwsqU9leexI53LhI5uMposP/dbPZ5+kavHW/7QwTJ3kKHytrQU2PaAlbu3Wvm5GNh3l7UrvsUrNwZc/iXPnYKnjF7zPbfhGjc0K1rvPgrQZURfYRplRgKrv+3KKOUyrehbnAfL7JofW5j5Frbev0kIIYQQQvQ3Ut4KIYQQA0XyBLe0mArPrX8AalL9CwND/yhvLSx3ku8Id5VPeRVY/gWnFOIy6YwI/2IH6DKgLtspNlsH1sp4YLB3Zx7FXIvA9AvQFPVeNFsaBruzmKaSl24VqMyi/1+6lDgZFxHp052ylmWDaUpF2BwrK7TslPJ2cKCvWFquRr3FyvSngKzZnRW3hFUn9TXLm3e7vKJbizIq6bvUkcGAHwaOHLbyOcy5RmC5O/iY1bsj7jrLbvTV8HwwszzRj+/sSy3cfwHLPgfE3gyUbIPn6uREUMlbttNt2jfj9W5DPipwWVZDfxdbmiVYG1d3hiyRhRBCCCGGCFLeCiGEEAMFlxsv/qhTdmz4KVAaDQQHbqf601be0g1C4RqLdwRQEguEPB5wSTQtQrnMn34/t/4RKN7iXzzHYBrsHoHg9PPROuMStO17xLKsi4/ThiKnzKZS7FXL29XftHRbbxdOYgzFnfrp6zakFKOybd57nfUn/ZeKgYcW5VRmJo93FqZ0EdAdOfOd8pP5tIJ+kOecGdcJgSard2uBLb8Eot4ILPm0xf0li0u1u8440cJ2/z3On+/Cy1ycaTFLq+HZ7wE2/dptZlZ9go0E+QEh7g5gzvudonbJ54Fdw4FDzxw7MizNqnL8G4QQQgghxEAh5a0QQggxUOSvANZ+D4i4EFj5TSBzIdDCDdUGhoLqNCw59Aqm7nkY0/c+isj9T+BA0Ta70se+PW85sOV3TkG1Y7jFfxc8P730A8sNymh5OP/9QMKTzsL2XIRWjHF3O2UqlVY87+rHtmgDsOk3zsKRm47tGQnUpPkX+0j2fGDRR5xP5JDydsEH7Xl39axEFGcGfqigy5DIiy3PPurcodSfAaVlm7UdVDKv+rrF5RKrk99x1sLHfVwoBHIXO9cmtJylhfjc/+fK2WQ7Fn3SbaDIes0PEV39UrO8Z89xCmu69Zj7biD+wRMrfIUQQgghxIAg5a0QQggxUFA5su0vzlp1wWeBAxOB2hL/Yv9Dy9vlSa9hxr4xmLn/CcyOH4eDxdvtSh/6dro8oH9M+mGdepFbbr35jyZ0LZA1y23sRAs+ukygr1BaLZ6LcGn6wdFOcUtFV+yozv48mZRJLwBz32NhzneKNFrRMv1OBir2V3wV3uZuR5W3lsZUFkt5G17QVyyV6vPeB8yxekHr6CMJ/sVBhBa23JRs2eed5e3GX1hdXN29T+bWWreRGT8q0F81N2db8hlX1vjBgO/C1QD8EFO5v7O7CP57142uLaDydvV3gZJou6A5ghBCCCHEmUDKWyGEEGKgoF9U+tSc8047PgTseRSoyvAv9j81rTVIOpKEfWX7sb90Lw6UxKC4lhayJ+jbudkY/Vtu+b1T7NCPK5U2URc7i8NNtDp8IzD5DU5hVH3Yv/EcJWGsU3LRJcKWK52P08ZSZ4XMv9x5n9d5xFxrCZ8OBLpYL56Ioo3Aup9YulqaMs2pvF36GXv2E84aUoQPDcXOp/GijwERr3d1opQfRQYZWoUnvWjxuMzq5pucK5PKeKvefSh7dIPATfK2XoXgrPcgOOE8BOmyY9En3GaK/CDBd6pOdZbFCz7pyvfszwN7X7Zy77tmEEIIIYQQg46Ut0IIIcRAwZ3r997ufKNyef3u4QNrsRcIIth8BMHGQve3vd2/cAIai4HEJ4EllztLUO5kT+UQFYqe+wD7jbvxL/wwsO8+tyz7XIZpQctb7qhP1wa7R7jN5+jqIG0ysPbHTrFF61sq005l7FSy1fkfpVU2LXyZzqu+4RRsTeV+IBEWtNRY3s8Fln3B+Sjmxn20eB1smsqA/fdbmbG2hPWTdZF1t694H2l2Ibh7JAKLPoZg1Dus3F3gyh4t7aP/AsQ/Aqz5vnvP6RcBm++ydy065v9aCCGEEEIMOlLeCiGEEAMFlZzc2IcbB828CNj2Z6Ai1r/Yz1BPW5kFpE0DDtwPpM8Eqsv6ttKZG5JRkTj1EmclvO2vzlcmz6lYpBUuFTzr/xfIWXi8j81zjdRXnWKWCiwqrenzc/HH3XJ1Lj2PfLsdbwE2W5rR/+2pQCtHWvXOfusx5S39Cqe9BjRV+IFEWEBXGrRwXfsD5zqErhOy5/kXB5GGAmclO/lCK38XO5+2dI9wMtA9Qk0qgnnLgD23IbjoEwhY+QvSn/UsK4sLPmSy3+Q+Xiz5rNWFWQA9pGh6IIQQQghxxpDyVgghhBgouMyeO9Mv/ayz1Fz3I7f50alAa8zy3UDBSpOx1flFDQbcteZKIHcTEHMrsOzLwJx32bP+F0hfYtc6+GvtDvquLVgFb+d6ukugkjIryi3r33kbMPu97ncqc3bf5JZfU5l1LlMe6zZo2vRLYPlXnH9QKnGpxKby7sXzEJz7X8Dhl4CGfP+mk6Rir+XXf5yS+Kjl7deB1FechaUIL6g43fQrVxf4IebgY0Aj/Vf7dXAwqLeyxo3yWAYZB1p9t5+G7+mqQwgenoDgln8huPxbnjVv8BWTTfnzrN6zDtQk+YGFEEIIIcSZQspbIYQQYiAp3uR2e6f/1GWXA/mr/AsnAZWl+SuB7f90S+s3/hI49LRT4h45CGTMBNb/FJj5BnjLoKkMpAI35gbnr7U3qJSim4D57wNofbfuh055yWeWZwLbrgVmvwdY/nkgfQoQaPZvPIeh/1r6F6WyPH0asO9e5+eUPmnnvBPBme9CYMOvgJJ9FvgUx03VSSb3LueKgha+VI6v+iaQQstbuU0IO+ieIOZ6y6fXOdcirG+eFfoJPo70J3XZwIafAeOtrNBtQkaEf+FUsbLb3GTlPMtkzUMw+m8ILPgQgpHWdnCVAK2NB1M5LYQQQgghukXKWyGEEGIgoXJ19XecwoXWbFT4nCyNhcDeO4FZlzoL3pmvdxaya38IbPw5sPzLQMRFTgE45912folT4M77gNsAi5a53WJ9Ppfvb7vK+V6d/S5gz81AXaa7TL1N+X7n65XWufU57vchgyUArWC5Y3/ZLpcGTIvM+QgWbwNaGvxwpwAtmA88avn4iWPK25U/BpJn2zOr/EAibGiusbr0GrDoK85KOuqdQMxNVr/z/ACDgOe6weo8PwQt+iiQt8S/cJpw6N9sZa4iDsHcpV759so7rfKFEEIIIcQZR8pbIYQQYiChko5WelyKPOttQPqckzPWbKsDcha4JfVTTAY3EaLVHZfxU4kz/jwE+TfKZHNJNTc02vpHINL3V7vyW851Q1ujL7ADAYtIykRg4SfgbUq26rsWdrGzOhUDC60oE8Y6dxUh5e1ay7+MVZb+g2jNKfpGextQkgTsuM3q3oUA3Qus/DaQu8WutfqBBhBavOcvt2d+1X3AWfO9U/e3LIQQQgghziqkvBVCCCEGkrosYOtVTkFH5W3iJKClQ18bbIO3iVBPGl1a7u74NxD1FucWYcX/uI2uuHnSnHchOOUCBOa8G8FtfwOK1gGNRUDhWmDz74FICz/1ImDjL6zH32vCujyjsQbYNdJtgERF744RQHWpBdNS6QGH7iqSxrtN0OiugtacW/5oebepe0W7OPNQgZs5B5j/AffhZMFlwMEnXB0faOhfN3kCsPhTQMQFboNBWs0LIYQQQohzHilvhRBCiIGEG1rtHgHMvNgpYPfcC9SXumt1Oc6qln5V6V+1q3KVfmfpZmHJJ4AJ5wFzPwDsp6/bbU5Bmz4DSHoFQf4t2wm0+0q/tnogM8K5VuB99H97cAxQm+Gue5jsEnvm+p+5jbhmvtnCPOP9LAaB5grnq3jl11z60/J2658sTzYfy0cRflQlANv/bnX5vcCMNzqL+NzF/sUB5Eg2sPcJYN5lQOTrnU9aujYQQgghhBDnPFLeCiGEEANJUzFw4GFg7rucu4Md/3LWtC1VQGYUsO4nwLKveJuLBQtWd96sir5n99xq970RmPQGC/t/QHGCf/EEUDEcO8LuvdQpBpd/3W04xg2WWpuBikQg3uK16OPAjNe5jdBOxR+vODXaGoD8FcCa7x9T3m77C1ASDbQ3+YFE2EGXIrlLgNXfcta3My4A9t3tLGMH0mK9jC4b7Dmz3+9tmofdw107IoQQQgghznmkvBVCCCEGkuZyIOkFYPFHgVlvAbZd7XxVFm9xityIi4FpFyIY+XYE1v4IwbRpQFuts77kbvJcVs/d7Rd9BkgcBzR2UO72Bq12y2KcNSd95U55AxD9F6DAnp0bDcSOAVZ8zWRfBMx9LxB3F1Cd5N8sBhzmT/FWYN3/OiUglbcx/wEq99u1Nj+QCDuooG0osrz6t3OFwrpFn9bc6KvF6u1AUbrb2o5/AlFvdZuV0V/ykNtAUAghhBBiaCLlrRBCCDGQNFcDKVHA0q8Ds94ObPkdcPhZZxW78DKnALKDm44Fp9qx8htA0vNA9lxg21XOZy03KNr6d6AsEQiexA7w3C2e1raLP+182s77ALDxN8C639r5J53C8GU7Fn8CyFvmrEHF4FG2G9jwM7f5FfNi901ATapd0FgsrKEC9/Akq0OXW75dgOCs9yG4aziC9Xl+gAGgeDOw+dfATGsPln3BuVqh6w0hhBBCCHHOI+WtEEIIMZC0NgKZ64HVv3Yblq34KrDxZ05xO+M8YM47gFXfBJb/DzDzrU7JOv+DwNofAQs+BLx2PjD77cDBl4CmU+ijqxKB/fcD897nludTWUxF4czXm9x32u8fBmKuBWoz/RvEoFF1GNj822PK2723AQOpABT9A8fKdF+y/XYg8i0ITjgPgZVfQ5DK+IFSvHsuNr4DTLf2gO2FPrYIIYQQQgwZpLwVQgghBpJAG1AaB0T/B4h8IxDxFqfEpSsE7hq/+ZdA3gogey2w/m/2+yVOgRvxBs+qD1G+tW5R9KnphdqbrbePBTZcAUwyuTxmvdkpgmjpmTYVOHLA4tnq3yAGjcYiZ13NTeWovI27B2gq8y+KsKa1CchaDCz8CPDSeQgu/DCQPt35xB0IMiOBRb6l/nqry9ysbCB97AohhBBCiLBBylshhBBiQLF+tT4XiLsTiLzkmPUrfWUu/QyQMsGCtAHtFjR3KxB7O7Dkc06BS5cGiz4JJM8AmkqduFOBG2BlzQZ232zy7Uh4AsieD1TuA9rq/EBi0KGij5uUMZ/pGiPuXi2FP5uoSgC2/BaY/mZnHb9rGFARZxcGYCzNdoIff6jo3/J7oC7LvyCEEEIIIc51pLwVQgghBhoqSBMed8pbWr5SMUu3BVT2eDvG+30v+2Aum096EVj5dWDuB4Doa4GytNPXB3kK4mZ30BcuN8wSZxYqaqOv9iw3PWX+vnsHznJT9D+NhcDhZ4AlnwJmXAAs/xKQGeVf7E+s8h962llnU3kb/Xcp+YUQQgghhhBS3gohhBADDZc3J78ERF4MvHoeMONCYPnn3VJoWsV2hUqh4i3OnUJFPNAqlwbnJFTU7r7xmB9iKvipWBdnB4Fmq6dbnQ/ryechMPONCCaM9S/2I231QPyDwHQrIywru6zMtFT7F4UQQgghxLmOlLdCCCHEIBBIm4G2yLchwCXyCz8IHHgYqEn1r4ohSXsjkLMQiPk3sPM6oGiDf0GcNTQUA7uGe8rb4Gt27LzBfivoR8t2WuPnArEjnI/smRcD+x8AWqW8FUIIIYQYKkh5K4QQQgwCbXlr0bjqCrTN+X9AzL+cuwS5Lhji2JiLCtyWSmeFS5cW4uyCdTjxKWDWW53ri3U/AvKXA621foDThBsJlscB264GZr4OWGDtx+Fn5ataCCGEEGIIIeWtEEIIMQgE6ovQlr8BgczZ1vvuth/a/CtCiLOanAXAqm8AEW8AFn8ESHwSaCzwL54mLQ1A5lqT/zMg0uQv/xyQPtUp/YUQQgghxJBAylshhBBCCCFOFVrRx44C5lwKRLwZ2PonoGyfZ1h92jRVA8lzgaXfdhserv0ukDNfVtpCCCGEEEMIKW+FEEIIIYQ4VVprgPRpwKLLgAn0af0R+/dSoD+M65sqgORJwNLPA7PeDGz6DVC4zrlTEEIIIYQQQwIpb4UQQgghhDgdSrYByz4HvHAeEPU24PAkoKXJv3gaNBYBCY8DCz8AzH47wA3RKvcDwYAfQAghhBBCnOtIeSuEEEIIIcTpUJMCbPktMOUSt3nZ3tvst1T/4mlQn2uybjWZb3JuGfbfb7/l+ReFEEIIIcRQQMpbIYQQQgghTofmMuDwc8CSzwGRrwdWfwPImnX6GxPWZgA7/gVMOx+Y+y4gcZw9q9K/KIQQQgghhgJS3gohhBBCCHE6tDYDWbuANX8App0HzHwzsOPfQNluoKEICLT4AU+SygPA+v91vnRnvwNIm67NyoQQQgghhhhS3gohhBBCCHE60MC2sBTYei8w4wJg4nnAgg8Bu4YDh18A8pYCVYecywNucIY+jLfbm4CsOcCSTwAvmbxFHwUK1voXhRBCCCHEUEHKWyGEEEIIIU4HDp+b2oGUmcCSTwNTzgOm0lr2XU7puuxLwNofOGtcKmRbqtx9vVG+B4i5xmS8DZjxZmDrH4HKeP+iEEIIIYQYKkh5K4QQQgghRH9QfQhIeBLY/Ftg+VeBee8HInxL3FfsmPY6YMuVQGkMEDiB+4OUicD8jzgl8IovAenTgaZS/6IQQgghhBgqSHkrhBBCCCFEfxBsdT5uqZxNjwD23wds+T2w+FNAxIXApPOAhZcBh58HGgv9m7rAoXhDLbDrFmCyhec93LSsLtO/KIQQQgghhhJS3gohhBBCCNGfBNqA5nKgJhUo2wmkTgLWXwHMuBiY9RZg1w1AZZwfuAstDUDODmDNL5zidsYbgAOPmsxWP4AQQgghhBhKSHkrhBBCCCHEQNJcCRx+Blj8cQRnXoz2tT9Be94Ku9DNuLsmF9h5LzDro0DEG4A13wRyFvoXhRBCCCHEUEPKWyGEEEIIIQYSWs0WrQc2XIH2qeehae7H0JI0GQgG/AAdKNkOrPga8OqFzmduwhigPtu/KIQQQgghhhpS3gohhBBCCDGg2Pi6LsvzXRucdB7aprwR7bEPAY1N/nWf1jq3Mdm8dwPjzwOWXu6UvsE2P4AQQgghhBhqSHkrhBBCCCHEQNNWD8TdBUy5wPmy3fovoCKns/Vt5QFg943OL+6US9xmZ9XJ/kUhhBBCCDEUkfJWCCGEEEKIgYZK2sPPA3PeDUw5D1j3v0DeWqfUJXStkD4NWP5FIOICYMnngaTxQFO5uy6EEEIIIYYkUt4KIYQQQggxGOQuBdZ+D4i8GFj2GSCZytkSd62pFNg9Aphm16jc3XI1UHYIaG9x14UQQgghxJBEylshhBBCCCEGg8p4YNeNwJxLgdnvBPaMcr5wg+1A4VpgzXecS4WotwD7nwaaWv0bhRBCCCHEUEXKWyGEEEIIIQaD+nwg4UlgwQeAKRcCG38BVCXa77lA7Ehg9tuAiDe63ws2ePucCSGEEEKIoY2Ut0IIIYQQQgwG9G+bsxjBJZ9BcMJ5wJLLgfyVQN5yYKmdv2q/LfgQcHgS0Fjs3ySEEEIIIYYyUt4KIYQQQggxWFQeRGDtjxB89Xy3eVncXUDszUDUJcDEC4E1VwDFB2V1K4QQQgghPKS8FUIIIYQQYrCoy0Yw5log8u1AxOuAJZ8EFn4YmHEBsMDOD4wGGo74gYUQQgghxFBHylshhBBCCCEGC7pDSBwHLLscmHEeMM2O1+yYcT4QfRVQGgMEWvzAQgghhBBiqCPlrRBCCCGEEINFay2QtwzY+DOnvJ3sK29nvwNIfApoqfYDCiGEEEIIIeWtEEIIIYQQg0ewDahJBXbdAEw/D5hoB10obPw/oGijH0gIIYQQQgiHlLdCCCGEEEIMJm31wIFHnfL2ZTsWfwpImgg0FvoBhBBCCCGEcEh5K4QQQgghxGCTMRNY/HFgxoXApj8DpclAsN2/KIQQQgghhEPKWyGEEEIIIQabmjQgYwZwaByQvw5o1iZlQgghhBDieKS8FUIIIYQQQgghhBBCiDBEylshhBBCCCGEEEIIIYQIQ6S8FUIIIYQQQgghhBBCiDBEylshhBBCCCGEEEIIIYQIQ6S8FUIIIYQQQgghhBBCiDDkDClvq4GE5UDkVGBpLJBV4/8ewuJQFQdsmQI89zQw7hlg0jxgR4793iF+rQVA0mJgxvMWxsI987KTl90EBPwwQgghhBBCCCGEEEIIcRYyiMpbym0F6iqBjBXAmJ8B3/gc8ONHgHmpLohHwMLkA4vvBf76WeDjlwEf/TDwme/bv6cAG0v9cG3AwfnAg/8LfJ1hPgJcZsf3bwNe3G9vZteFEEIIIYQQQgghhBDiLGUQlbdUpmYBy6YDV/0D+MdPgL/8Afj2o8DEfS6IRyGwfz7w+6uBb9nx9DPAhNHAf64EPvov4P5NQFMz0JwAjL0b+PJvgOvvsTAvAuP+A3zR/v1juye2wpcnhBBCCCGEEEIIIYQQZx+DrLzNABZPBa66E3jxMWDKi8AfXwYm7XVBSPUmYPatwPdvB27a6v9o9+6YDPz0F8ANk4A4k7Pf7rvheuDH9nv0ET9cPHDr34Ef/hOIOtTZxYIQQgghhBBCCCGEEEKcRQyi8pZyW4DqSiAnFyhYBsx8Evj988DEOBeEJEwFXrgSuPNVYGGV/6ORs8F+/yPwyHMW3s4nXgc8PAp47iCQ7YfBEWDJbcBdVwHPbwMOtvu/CyGEEEIIIYQQQgghxNnFICpvu9C2EZj6EPCbpzu7TYidADz9K2BcJLCt1RnsksLtwLyr3eZlTy614yo7vx2YS0WwH6a9Hoi+z37/ix0bgF1S3gohhBBCCCGEEEIIIc5O+l9521IN5O8Hdq0DVq92R1wyUGFyj+pSm4HqVcBrDx6vvN03CXjud8CYacC6em+PM4/czcCMvwBjn7Prdu9z/7Dz24DpaUCOH6atClh/t917NfCshd/bv8rb9vZ2NDY2oqa23jvq62pQV1frnfNvx/P6Tuc1qLXz2tq6bs7rvH+HziVXciX3VOTW9CKXssJT7rH7Tyw3dH/H8/CR6+7vXm5nWZIruZI7eHL577NZbmdZgy/XyeonuXUNqKu33+xv6Bl1tXa//bu+ntcanCz7rb/iy78dzyVXciV3MOW6trF7uZQVnnKP3X9iuaH7O56Hj1x3f/dyO8uSXMmV3MGTy3+Hs9zQ/Y0NDWhrCy9j0P5X3lYeAhaOBP7yZeDTn3bH8HHOCrbJD0Plbd1aYNqjwO+e7ew2IW4i8NxvgTHTOytv87Z0UN6u7Ky8zfXDtFV3Vt7u6d/EbmpqQkFhIZLTcpCcmoXM9CSkp6fZv7PtPMU7eJ7R4ZzXs9KTkZKWhbS0dDtPsvNM7+B5aodzXk+2cJkWPjzkZvQiN7mL3NRu5Kb651l9kJsxqHIpo69yKUNyz4TcrJOQm3xWymXYvsplHMJHbuZJyE2R3DMgl21nX+Wy7RxcuU5W73KdLPY5x8tN7yLXyepebprk9rNc/u2rXP7tKpfh+yqX4ftbLt+rr3L5Xl3lhmT1RW5Illd30/OQmZWD1Mw8L5w3hkyz+9NzkZnNa3kmKwcZ9lvf5Q5UfMNZbndtY09ye2pzed65bw+HsenJyO2uze1JbndtueSeqlzXNvZNrmsbzza5DNtXuYzD2SmXfURf5bKPkNz+kNs/Y8gzKdfJYp9zYrlOFvuy4+UO3TFkOMjl357kJqU6WdkZh5Gfl+d9XA8n+l95W5cLxEwCnh4FDB/ujlcWASmBY4pYKm/r1wERY45X3vbVbcLYDm4TCv0wA+w2obW1BRWVlcgvLLWjBCVFeSgqKvT+XVyUb0eBd15kf0vs3+680D8vQWFhkXdPgZ0XFBZ754X2NySL1915/lkgN78Pco/JOrHcY7IkV3JPLLfgJOQWh61cJ6tvcp2swZTL+/sql/dLruT2Va4rs73LzfPPXZntXW6pfz405DpZfZPrZPWvXP7tq1z+PdfkMl37KpfpelRWURmKS0pRWFzmXePvRYUmy34vKeW1cierML9XuSxXx+T2Hl+Wq77Gd+jIPSbrxHKPyZJcye1fuewj+iqXfcTgyXWy+ibXyRpMuby/r3J5v+RKbn/KPX7s1LPc48dkkuvkOll9k+tk9a9c/u1Jbp4nKx+ldq2ivAxNTc2+JjA86H/lLaEMHoGAO7qVuQ2Y8xTwx5eA6Yf934zD04EX/gCMmmDXK/0fjay1wNjfAw88B0zdbMdw4MFR9lu8XfPDoMLusd9G/dlkRAOHwsvMWQghhBBCCCGEEEIIIfrKwChv+0L7FmDWWODKF4Gpif6PRs1mIOoW4NsjgevWAi0B+7EO2PgS8N2fA9dPBhJzgcP2d9gNwPdeBjYUuXtbY4AbrrZ7/w3MTbbbBuldhBBCCCGEEEIIIYQQop8ZROUt5ZYBB9cATz0K3Ptn4GffAP7f94Cf/Ad4YRKwuwhoKwT2zgd+8SPgcjvuvBt4ZBTw198BX7sTeDYOaKE7hVRgzAjg458HrrzWwjwA3PNH4Ft/B66OBBKq3WOFEEIIIYQQQgghhBDiLGQQlbe0oE0HljwGfOVzwEcvAz78IeC/P2x/PwJ8/zfAjENAgz2/Jh+I+CvwC7v+0Y8CH7Pr3/4t8MQ2ICXkCsHC7XwVuNGufdFkfczCfeJy4D8vAmuPAI1+MCGEEEIIIYQQQgghhDgLGWTL2yogIxaYHQXMsGP2XGDhHGBOpP1dDiRV+JuaBYCSGGDrbCAiwsLasWwzkFV3bAMzUpcFHFwALJppYWYAM+cDe+y3Wv+6EEIIIYQQQgghhBBCnKUMovJWCCGEEEIIIYQQQgghRF+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yR8lYIIYQQQgghhBBCCCHCEClvhRBCCCGEEEIIIYQQIgw5c8rbphqgshyorgdaAv6PxJ4faAZqjgBlJUBxMVBUZH/LLLZ1dl+bH47YeUsVUGHhiixccanJawBa/ctCCCGEEEIIIYQQQghxlnKGlLclwLIxwI3/Au6PAnYW+7+TeqBsGzD2NuDKXwM//xnwMzt+YWFHRQLR+X44o3o/sOo+4HoLxzA//4PJszDby4FmP4wQQgghhBBCCCGEEEKchQyi8pbWtVVA6kFg9ivATd8DvvZZ4Ct3A1MTXBCPEiBjOvDT7wOXfsLCfBP4zneA7/0RuHYKsDnXwrQCLRZu6QvAn+z6N79gYezv1z8JfOavwIiVQHajEyeEEEIIIYQQQgghhBBnIYOovKW7gxQg8nng+1cBN/4duP8u4GfPAJPiXBCPPCBzHvD3h+14Ddh7CMjIsCPHLlUAtS1AsBzItTDDhwGfuxl4aZWJTrSwrwI/vRL4xp3AOpMzSB4ghBBCCCGEEEIIIYQQor8ZROVtux3FwK4NwDPTgKUvAVOfBf4wvovyNhvIWgqMmAE8nuj/1oXaVGDj7cC11wD/XAUkhuKcZ7KvN5lXmcy99s+OvnSFEEIIIYQQQgghhBDi7GEQlbcdaQfq1gBTHgJ+8zQwcZ//O8kHMmYDf74V+OWjwKJVwMbNwJ4EoKzFBSk/AMz6K/DQKGB6hneLR6DWwt4DPP4X4OlNQCwVxkIIIYQQQgghhBBCCHH2cYaUt0bLRmD6o8BvnwEmdrS8LQcyI4BffBd4xweBT34auPxy4Kd/t3DxnktcVBwE5v4NeOQWYGbWMeVtey2w+V5gLJW3Jn+3lLdCCCGEEEIIIYQQQoizk/5X3tblAbumAs/fCYwa5Y7XlgKpAW+fMUczUL8OiBgD/O7ZLsrbJuCI/Xvq08CtNwE3XAdc91vgVz8HfjwWmJkG5B0CFl0LPGyyp6QCOf6tbVXAuruB0VcDz24G9vav8raltRVHjlSirDgfJXYUFJWiqKgYpXZeWFTiHTwv6nRe7IUrKS5AcXGRnZfZeaF38Ly403mR3VNg954Nckv7ILfYPy/og9wiyZXcLnILTkJu6Vkp18nqm1wnK1zkFp6E3BLJldwucp2s3uU6WexzTizXyZLcwZHLv32Vy79d5TJ8X+UyfH/L5Xv1VS7fq6vcY7JOLPeYLMkNH7ksWzw/V8dOkjuwcl3b2De5rm082+Q6WX2T62SdjXLZR/RVLvsIyZXcY7LY55xYrpPFvkxyw0su/55Ibr5dK6+oQHNzs68JDA/6X3lbeQhYcDPw5y8Cn/ykO4Y9Bexs9/SyDl95O2N0N8pbn2AACNg97a12ZANLTMbXrgBGRgG7E4Go64HRo4CITM/VrUcbLW/v8S1v+99tQlNTEwoLC5CdnoRMO5JSs5CWlo4sO09Jy7QjwztPtb/J9m+e83pSWpYXPj09zc6zkZGebEeKd55ufzPt3+48zbsn2cKHh9zUXuRm9UFu+knITR1UuZQhueEu1+pYj3IzusjN6kVuStjKZdi+ymUcBleuy6vu5SZ3kcsy0JPcTMk9A3J5PXzlujLbu9xsX64rs53lpg1pufx3X+Xy3/0tl3/7Kpd/u8pl+L7KZfj+lsv36qtcJ6uzXKZrX+UyXftbLstVX+WyXJ17ckNtzanKZdnqq1y2YZTbuW8/2+Qea8sl9/Tluraxb3Jd29i9XPYRfZXLPmLw5DJsX+UyDoMr1+VV3+SyDPQkl31EX+Wyj5Dc/pDL62e33OPHTieW6+rCqcvt3zFkOMjlv/sql//ub7n826vc1AwkpeYgNy8fDQ31viYwPOh/5W1LFZCzB4heASxd6o7dh4Ayk3tUl9oCNKz3LW+fAyZ19HnbAwdnA9d9GrjvSWB5IjB5GDBmVGe3CfR5S+XtE77bhH5W3ra3t1sGNqCutto7qmvqUFNT653XdDqv9a51Pa+trfHOazud1xyV1fFcciVXcnuTW3sScmvCVm7o/o7n/NvxvKusjucDK9fd3ze57n7JlVzJHXi5ofv7Ijd0v+SeO3JZrvoql+VKciVXcsNRLvuIvsplHzF4ckP3dzzn347nXWV1PB9Yue7+vsl190uu5EpueMkN3d8XuaH7B1cu769HfX0D2trafE1geND/yts+EwPMGwf86VUgKtP/rSeagS0vAVd+HLjtKSA6C1j7GHDLcGDYRiDJD0Yt7nPXmcw/Aa/GAjkB/3chhBBCCCGEEEIIIYQ4uxhk5W0rUFcJ5KYC8a8Bo4cB378LeHQZkF8E1LTQNwFQZef52UA2jzQgdR7w2L+Bz/8OuGMRUFIFlK4Gbr4B+PQIYMJ6C2cyE6YCv/4z8G2TuTYPkO5WCCGEEEIIIYQQQghxljKIylvKzQHWvwT85qfAtz8FfPi9wCUfsL9fAv4+EliSCRw4AESMsH//BPjhD+34PvD9T1v4HwDDFwKbC+m/wMSVA9PuAb7xLuCLdr8X7vPA9+zeh3cC+Ucd7AohhBBCCCGEEEIIIcRZxxlQ3r4M/PYXwE/+D/iZ/f31z+3vFcA/Rx1T3s682f5tv/34x/7xU2DEo8DO2g5+c43MlcArvwH+9L8u3E9/Bzy9HEi2a7K6FUIIIYQQQgghhBBCnMUMovKWhNwm5ADZuUBePlCQZ3/t3z26TeBhYUsqvNs70d5g91AG5Vm4HDuvst/6d58yIYQQQgghhBBCCCGEGHQGWXkrhBBCCCGEEEIIIYQQoi9IeSuEEEIIIYQQQgghhBBhiJS3QgghhBBCCCGEEEIIEYZIeSuEEEIIIYQQQgghhBBhiJS3QgghhBBCCCGEEEIIEYZIeSuEEEIIIYQQQgghhBBhiJS3QgghhBBCCCGEEEIIEYZIeSuEEEIIIYQQQgghhBBhiJS3QgghhBBCCCGEEEIIEYYMAeVtqx2lKC/MRmZSEcqPNKHNXRgUGiqzkHFgLbZsWIEVy1dh7eYY7EovQ0GDH8Boa65FSUYM9kQvx+pVq7By9QZs2ZeGpPI2NLb7gYYU7WhvKkNZWhwORq/DpnVrsHr1GqxcsRzr1m9AXEY+SloYqjca0d5WgKKkFKQfyENJfQua/St9pb2tBRW5exEfsxxrVq/EypVrsSk2EQeLm1DDYtWB7sJu7CHsuQ1zpRw1hQeQtDMGO3am4lBeHeoDXduVIAIt5TiSuR+J23did2w6Mioa0KFaDAh15alI2bcam9av9Orjuq27EZtViZJGP4DR0ngEhanbsHvbcqxauQqr1mzE1gOZSK0MoCXgBxoyWL41VKI2NR57d0RjX1o2KiyLB6tZam2qQlFadOe8iM+wvGhHc4e8qC4+hMN7VmLDWubraqzfHoe43BpUnGylP6thHatCQ8UhZOyJwc7th7A/oxpV3RTaYKAatXkJSLE6uismCUkF9m/+7i4PGIFAG47kxyNh1wqsXWN5tWINNu46gAOFDai2Nj1EY3U+shLXY9sm6zdXrMKajdGISSmCNSU2RvEDDRk4YilHVamNYQ4XoKSswRvVDBZNNQXItryI9vNiteXFjuRC5FqBCWVFe1sTynJisX8H+z8bw7Cv3HMYiSXNqBvMAVfY02TltxgluZaXyaWorG05qbY0WFuEqvxDSM4pRqa1ga299EdNNYXISdyA7aF827ANO5LsN8u30G2BtmaU5+zxxy2hfDuEhOJm1CrfjmHl2wo4MvfuQEzsXhur1NoI88zQcCTbm1Ns3XhsTrEzrRQF9X4Ao62lDqWZO7H36JxiPTbvSx2yc4rmujzkHmJd4PhghdWFzdiWXIQstmGD1J80Vln5OXgs39ZssrKUWoJ85luXOLiw6/oUdmjRiPrceCRvs7HeGpZrtlmbsHbDISQV1lvrOrA015UgL2kTYjYvt/mojUfXbUH0oTxkVQfR7udLoL0Vlfn7cHDncjfGWckxzkE3xhlyc8EK1BYfRDLngjEpSMytQ8PR8ssBXwnKM1ORvi8LBYMw/yOcUxSnb0dshznFlvh0N6fo0DbWlBx2c4p1oTnFXm9OUT6k5hSkBS11BSg6FIu4LetsjrXGxgp2rFqJVdaOrrG0yzgy0DXvGPWVmUiPX3NMp7ZlJ3all6OoQ+Fpba5BccYOxLL/W2nxpE5tfzpSbPLadI70f0NAecsp6R7EbVyM2S9txp7EskFpIGx2bG1XEzLiFmLW+Jtw7+034IbrrsFNt96N2yZuwoKERmvEmNatqCo8iE1zH8aTD16DETfegOHDbsCIMVPwzNp8T2E09PrqJjSU7kLstIfxwqh/Y8SImzF85CgMv+E63HbX3Zi0djcO2CCm9za0Eu2NW7BlwmREPL4SOwpqUeVf6RPBVmsksrBzxdN44dFrMOrmYRh+veXfgy9g9OJU7C0KHJ0A9RR2xEPPHx/2nIe5Eo+0jc9iwvARuO4/z2HsvHik1rd1KcctaCy1RnfyfXjsb8Mw8rYIzNpXgEK7MiDlPdiOYEstknZGYvqzw3D3bayP/8FNtz+AO6fuwIrkZngxtLwsz47Fmsj78Ph91+LG4dfjxhuHY8STkRi/uRjZNcGhVR+tHQtk7cChKffj4Vss3SYvxnorz5YMA4w9IOA+iKyNuh9PWF7c5OXFMIwYG4EXNxV7A2YOEANNFTi45TVMevI63GFx9PL17tG4LzIOGzNbh1Dd46gkFQX7JyHyjpEY/tfHcP+kHdhT0tBFQdSOtoZDSJj/BJ679jrcNOxlvLI+BRl2ZUD1NcE2Tym7Z80LeHnMNbjV2slh7BPvfxqPLDiEnfns6yy3LN9zE1Zh/qsj8cCd12PY9ddixMjbcMtLqxC1rxZHWoZUDTSoJorHoZ1LMWf8emyPLfRGNQMP86IZeYlrvLx40M+Lm0bdilvGr8DMvZYXrcyLNtSXp2P7krF49hHr/0ZY/3eDhXt4PB5fnoH4kqE4hukJG5e0xWD78sWY8+oOHMyqOimFQyBrM5JWPY9XFm3FnINNqOvwweMYrg7lH16HhRNH4aG7/HwbeQtGvbgcEXtqUOHVoTY0VGQiZtlTeL5rvi1Nx77ioTRu6Z1gXRFaoyMw+8HrMfLeRzAhOhUpXtkfRPw5Rea+xd6c4r47QnOKu3Dbqxsw/2CD/5G8FdXFidgy/1GMsznFzd6c4nrcNPo1PL0mD8kVQ6g+Ms1aW5CxdzGixg+3edj1lmbXY8Rt9+GuV9djwb4a1Fg+Dmw5Z741Iyt+qc1Bb8L9lm9ev3fLHbj1lXWYG1/fwcDjWNg5L4/oIewQbU0DDWiq2It9857Gq3cNw+0jb8Lwm+24/naMGPY8Xl5g1xpsLnacoUjPBFqa0Gbl48T5bzKtTS1K3YylU27Ho3df581Hb7K56cjnFmJyzBGUNPK57WiqzkXsqucwfvQ1uIVjHM4bH3gGjyxMwu4CG686gUMAdk4JyNz2IibeNALX/2scRs/ah8Rqm4t51zmK2Y29c6cj4oF5WLd/AOd/Hi4PK/P2Yf3sBzD2fssXzimGD8NNT0zHixuLkFHl8jDQXInEbVPw2lPH5hQj7noU90buxfqM1i7j6XOdOlRlrMPmF27D4yP+ZXVulI0lRmHUTcMx/NY7cM3YiXht00GUW90LfcAYEGwObxMXpO2Zj8gXbsS9/hx+xG334PZJW7D4UBM/jVu4VhwpiMfGOQ9h7APXYATzeJjNGx+fhufXFyLtyLnR/w0B5W2dHXuxY/k8THxsJaLjirxfBpy2CgTLYhGzfjYmT4/EgkVLsWzZa5g14VHceNdreDDqMJIbGqw8ZiD/4ArMjZqB6bMWYuWKuVgxayweeegpDBuzFksPV6DaFzl0qEdt3iZseeZuPH/vg3gqchlmrVqNFcuXYc269dibno9i6xd6VzQ0AM3bsOaJFzD+9nnYmGeDHv/KibE60JCB8pS1WDQvAlNmzsfqFQuxfP7TeHr047j2wSWYvrMA5S6kF7aim7DPjBlzfNhzHipvD+Dwyufx+G/+gV9866+44YkIbChs6KJwqMaRlGWIuuvv+PNXf40r/zoeE3flINeuDEg6tZSgtSgGW1ZH4bVps7BoMevjK5jx4qO4/u7peHxhGrJbrcy0JCNr7xJERUYgYvYiK3OzsSLycdx3/9O4cdxmrMusGpz2I0wItrejMC4Ka57+E+6/+Rr8ZcxsPL6FitMBNiEIWjmqTURm3BJERs7w8mKlnxf33z8ONz61BWsyaqy0laKxIBoblkVaOzvb8nQJli22svT0Y7junig8v8raVxM3NAZbfMt05Oyeggn/uA6/++of8bc7XsT8wyWocAF8GtFcEo0VT92Ia771c/zqV49h7LIEJNuVAVXeNmXZIHADli2MwOSIuVi1fDGWL3wOL4wdjWvvX4jXootpp4FgbTz2b5mLqdNnYu7CpVi+bCoWTHoUI++egLunxGFfFQdpQwm+7QHs37QAkx5dhnXbsk/uQ+Sp0m49ZqWl99Z5mGJ5MWe+y4uFrz2KUXe/jLsmxyPuSD0CwRyUJa/BojkzMNX6v1UrFmD5vHF4kn3lw8sRtacYlSZuaPR/J+KIp7xdP3sOJo1djz2pFSdlwRlMWYED8x/C4zNWY1JsA2q6U956+bYP8dvmY+qMCMz28m06Fk9+zPLtJdwxaR/2VDQgYL0txy2L586wccs8l282bnnK8u26h5Zi5u5Cr91QvtmItDQFSQvvxsQ7f4vrbnsE103bjSVp1lYNpiamrdKbU+zaMMebU8z35hSTMeeVR3HTXRPxQORhHK53c4rChBWYN8vmFFELLF/nYcXssXjsoSdxg80pFieWDZ05RaPNww7vwIrXXsa9o5/G+Ki5VheWYeni5Zgwdg4iInfgUG3jwH4Mazti+bYHuzfOsXY0EvO8Pm0y5r76KEbc/Srunx6Pg3WtnqqLYXE07Mzuw9Y2u7BDCps/ZG1C3Lwn8PKzz2HcxIVYvGIlVqyyY+5MzHriQYy5/zmMjdqNmMIam0GemEBdGbI3L0Dc9k1IsRt6TdOABajaj8QdCzDd2tSoeUssXyKwbOpo3H7PC7jlJXtuSb2Nnwq8Mc7yBTbGmWFjnBWLbIzzLJ57wsY4DyzClOh8G7GaOCf1HIcpmoiU9ePx5O//iV9+8yr87cFpmHO4ESXeQJO5FIvtr72K8TdMweKdWQM3/yNBi4/NKbL2LbX5nc0pZtmcYsUcm1M8gQcfHIfhT23GqrRqG22VoalwOzb6c4qlS62dXfISXnvWzSmeWZ6OPIvlgI6Vw4pWlO5fipWP/BPjHrkXz85fhQWrVmH1yhVYMmcannnoTtw75kVM3JyJlIoBTJXWcrSX7sL2tbPw2lGd2kREvfwoht81GY/MSUZak83h29KQF78cc6JmYEZIpxY1Fg8/+BSG2ZhreXLFSeiCwpchoLzl0DgZu9esxvSnN2DngRJPOx8IVKAsPQEJ0duxc/sObI+Jwfbt27EjZheScor8zG1FY20NCrMqUJqRhLyUHdizezu2bd2O2PgkZFY0o76nVri1DIGSHUg4sB87kxpQ75XpctSlLMFLd47F3Y8uxdrCatS1p6A0bQd27C9ABjV8nIC37sGGyS/gzmHj8eqGFKTZM4bWl54mVGfvwLYXH8OciMXYbiOrnjvWZrTV5yA5YS+it1n+WV7yiD0ch/jsnVg0zgZo987C5v27sCdlj12LxvboGLuei3SbATd3W9ztx/oUVGVuw464TBwq8H/GYexd9Cruu+EZPD13DxJaWUKMHsLGLZ7YKezQGHAxRdJweO1CvPSP+3Db1X/APS8/hekJ5cjqaCrdmILCPVPx6rgH8a8r78GoYVMxNzYXhZb27cEjqMg4hESrj7vsOFo3d+zE4exC1LAyBOpQXVOKw4VlyEw5hKz9exAXn4k0G0B1a5HdUoTWou3Yv/8gdqe2+Evui1AePw9PjxqL+8atwdaKGjS0HEJhsj0vvgS5No72cq0xBstefAa33/QKpsVkI9uKR7fF5pzD8qKtCvuXvYa5T92E6bNewF3jl+DeF3dhb2a1K/teSlSjoa4chTmVKMnPRkHuPsTtjUH01m2I2ZuAgwV1qGpqRqCxDLkVFTiclYO8BKsTdi0+vRwVTaEv8R0INJnYeOQn70B0fBFMtGFPbNqJFS89a3kxEVN35KAgUIyGwh3Yt8/qW2aolbQ8ip6JMTc9iUde3ogY68/7Mpg/+2GhzkfOnlWYduMY3Pn7P+Gup+7FhF3pSOiYAM15qDk8F7NfeQTXX303hv39JUxedQjplgttsHqVn4Jkq3O7rW9k3duxw/rH6B04mJaNkqY2VFQVWh4no+BII2qOjtXa0FJVjCOZaSgqsfprvx/XZzVmoDY7Gjv3peIgR+keqUhcORkPDnsaYyP34mBzNZqr9yLNyseOQzWo8ipzNdryVmHyA0/iTmvLl2ZWeROgoQN7jnQcjF6LGdZObY7Js1yi9UAdjuQW2rjE2rG6Zr/dYxmoQl1ZPgqS81BaWWb1q87y64iNYazNTY3Bvj1uDLMrLgFppQ2o6WkM015tQ5ZdSDm4B9sPVaPS0zJWI1CwGlMfehJ33DsXi63+VgUzLd+Zr9lIKvLuNKydnfcK7rnBJq6L9uOwlQfXXgx1aq1NPYgtC5djxvNbsT+j0nK3HW3NVqbT85GfWYaq1oA/MbQUC5ajMi8H+akllsctaMjZgMRlY/H8nA2Ysa8Rtd0NKphvFbuRmmAT48RqVHhLzWoQLFqLaQ+PxR13z8ai1HIcQRaqsphvWdaPencahxA7/xXca+OWZxbEIdEiMjTGLb3RZnVnD1aPvwdRE+7G81FRGPHEWkxeloFqqzuu+lj/1laK8mzr29JKrK5Ye+j9zlbwCKqLclGQavW0vsnGGJWoTN+Hw7ujbb6xEzt278Ge2F04cPAQkgvrvGW53Y4vbPIaKI1B4oF9iDlcjzqvQlWgPn0pJtz1BO5+ZAlW51eh1uYUZWk2Xtqfj/QyhrEYtu/FpmkvenOKCWuTkGrROq59PhepzURw20uY8NgzuP75WOzw5liOnLUx2LUyGkl1Db4ym6legeLcQ9hlfV609X87bNy5c89exOfm29iyDoXZVagsyEK+jXH2dhrj1KOipwaOhjyWb4cOxHn55j64VKIxczlevXcs7npwHlbk1bkPrBYWR8PW9RC2xjMGGTIELGGrk3B46YuYcN89GD19M9bkdCi/wUo0HY7C3Eduwx03v4DJO7KRHhqXtBSjOnc/9u+2vNpmc789+xGTZP1USgqS1s7CrPv/jdH33Ybnl2zFkgPZSC5uQEt35oM230DlHmQk7kL0QRvnehYcNqiq2IRZjz+F22+LwNxEa6ODNrbK2Y7d+2zMlefdaaTgwPJJeMDGOE9G7Ua85Wm3c5RzDmZCBpI3Lcar/3kQ9119NUY+anOthVmILuA1pkISds2IxGu3RWLlHms7eZtHAxqOZOLgvt3+vD4aMTG7kJBdiby6IEqLs1BUkIliO284WhCa0FiSg/LMTBRxbNp1XEODEJtTFKRY3d5fBBNlWDyad2H1K8/hjptexeTobOQHStBQtAP79x1CXEZobpKLvJgob07x8IvrsaOeo6+hQitK9q3CuqfuwOyFK7DTiv3R8ttQjOw14/HyQ/di5OjlWLLH6iJ/t3FLcXYCdh5tR62dtLq3P7fGc3np0VqCmrx4xMe6uhm9y8b8hzNtrlfXQ/9XivZim4fE78fOZCsfXr6XWtOwCC/e/gTuGbMCG4qrUd+ajJJUm7PsL0SW16hawJZYrJv0PO648SVM3JSKDCsb3T7jLGKIKW83YueBUquuNlhuTcDeOS9h/E0jcffNt+CWO+7AqJEjcOstI/Fs1Err5BtRHyxFzuG9WPTySiwe/xRmTRiB++8egRuuuxZ3PPwUXtqQjX1eA9Ad1ii01qGxyRqUo516LRqLNmLhQ2Mw7v5ILE+rRXGwyQbu9WhoCg3Ymf7JiJv7Cp6/8Sm8tiwRB62wu2tDhSBqMvcg+oW7ETV5ItbmNaHEv9KVYHMGCvbOwovjHsSwG0fhllG34LZRo3D/+Kfx1KKFeP7BKEy/7UUsmjMOL01+ACNvvhE33Xgjbn1qBiZsLkTGkZ6WwdtgvKXO8sUG4Uc7gVykbrD7bhyDl6ZbB22ttzcvCjShvbkO9V3Cpm2MOD7sOQ9b5jQbrCzHlOFPI+KFEZiw7kU8sTETO/OOpXRr+nqkrh+Hmevn4rEn5uL5kZFYtSMLxTbRaGk/jAMLXsGEm0dZ3bQ8Zd0cNcLydgSejlyO6PwaNFYfQvz+lRg9yyYuz45F5OgH8PC4RZi1s8imSt0QbLX/rD42Nneoj1WozlqN2XePxtOPLcCavEYbfDWi1epjfXPQHxzy/wmIsYnPszc9i+kb0pBkP7lr5zr1aGtMwMZXpmPa45OwPnEd5sxbgJfunYv1NjEs9sIwJQ4hJ2kjFk1cjYUR0zF3/mN46OHbMOzaazHq3tF4KGovYg6loSxjPWasW43HJkzB3CfvwzOPvIinZsfjYEWoN++IlZX2BrQ2dcwLVq5E7JwxHs/e+CymrUtFUlurteXM1xZY9fMpRcnBRZh+62g898xKbCoLDo6l4hmHqZSHzJ3rEDHyJUx7bCQmr34co9cdwGrO1n3a82ORv+lZLNwQgTEvL8LTw6dj4ZKDyLT0bbV2K91+n3b77bjf+kbWvVtucUuknpw0CyuSirF9xwIsm/MUIq2+7jk6iyxHQexyrH/lFSzdnIAD1u0eN5cNNKPda1NbO/gWK0T29lmYOGI0Xpy0FTHV7ahrr0dzUyMajhaLRrRXR2P5E2Mx7s4pWJhQ4VloDB2YECHl7TpsjimwAXIL2oNJ2BO5ALOfXIHo9HJ/Qs+wCUjZtBALx8zGxtit2FFwEAumbsDS55/DvFdG4uH73RjmtvsexbMrkrCztKfxhWVSW91xeRGo3YFVT1pe3DEZ8+PLrMRZvlr/19DUjmMrerOQtGYaXhr+BCbYhHWPlYehZS3dEx2Vt9HYn1llLV096sr2YMPzszH31S2Ir2nxLQGrLf13InbWTMwZt9byuBLFJduQuOIpvOgpb5t8BV5XmG9d65Clfv1OrH7qSYy7fRLm7StFrk1mXX1s7zBuyUHy2ml4+cbH8XKEPdsGLZ7OfsjChClCTtw6RN37MhYsmo+1Cevx6mMzMX2i5UUTc49UoLV+K6Inz8DsZ9diV0GNZ23uRn37kbByLuY/sQib4pNxMHc71r7yAJ6+7QbcbGPVm2++GTfd8B/c/tBTeNnmFPE2gOl+TOrmFE02pziWr/bv0s1Y/MjjNqeYiaUp1Sjy5xT1R+cUJBX7F0zECzanmLT4AOJt9t1t0TnXaM5G8NAkTH3xaYx4ZiPWp1f5YwnL2YZmNNdZPQkEvN+CwWoECrdg1axncMttt+EmG3veOvJm3PngfXhsTiTGL9iKmePXYdWcad4Y58EHQ2OcR22Msxsb01s6tH8dsTLUzna0c761lG/Bkscs3+6ZjsVJ1fDsPoLd53HnsFXeaqIhQ5NViANLsHr8M7jtsbmYuTMPFUfbK5+2FCQsGIMpD9yFF5cmYIcN+NpabV6WvBSbp96L++4YiRtuGI4RD43FrVOWYsq0qVg8ejgevOZK/PWqP+EfI+7GNc8uwdTtxd2vZjjapjbYeDRUP+2kZS82vPA0xo2agFm7CpAVsH75uHljPjK3RuLVm8Zg/GQb49QMFWMCtjAZSFhjfd2I8Vg0/glMmvMSRj63ysaORdav8HoqYiMiMZnK2725frlu91ZfJW6YiIfuvxPX3jACN980zMahI/F4xGbMisnB2mUTrC2ejHkH65HhaVGt3rRlIXnlTKyYOAOrE0qQ2bWMhOYUXtvYcU5xGLsjX8JzNz6DqWuScdjmFK3HzSnKUHpoiTeneGbccmwoCXQ/zzwnqUVJ/EqsGzcasxdsRIwNTo6NCdoQqDuIWJuvv3DLs5i80MaetXWoy9uC1ZHjMOqWWzHCa0eH23jzMTwcFYP12TbeaLWxR/oqRM+4Hw/cNRLX3zAMw+56EDe/uhArEvO77//8trGxsaNOrQb1Besx/4HRGPfQbKywwlDSof9zeUxpSdg7e4Ll8ThMWXHIM6YL9QNnK0NEeZuE3WtW+Za3pVTLob29ANlx27B14VKsXrYCK1dzWf48rJz7PF6cMgfPrrEJaNkhHN41GxNGPoAHbhuNZ6dHIGruLMyc/jgmPD8at0zYhKl7Kk+iIS5CXc4qzB4zHi/YhCsmv7Eb823OeuOwa95kPHfXlP/P3l8GybWuCXqoHWGHr2EcM+Gwx2EMhynsMIThj+HPveF7wwPt6ZnuPowbxCqUClSgYmauLMisymJmZmZmZmbm574rsySVpNoH+pw+R1taT/c6e+/MVZkrv5ff9X3fIqN6igXR2e+7ov2+HM1JAA59QdDLr7H3CcA7VMbMP5aomCpqRzbEcSr7sUnh2FRBVUQcsamZaPNEjoVFFBemkZMdSpifI/bfSPL1xB63SC0xubmkpuhJSvLH38sFNzctRa0zLP9OKi9CuB5muDyBkJeR6LL6mFBi9+2772M8d6Qi8Xc493ND+ZVSKOTmkyAJTXmuL3FNCTyL7SCn683itGM2anNpTwygeLSShKwyYi2SKK2flOB9I0nPMgs9jdRn37HNwgyxzSBCtWn453bTO1RNY2kAFtbWOLj6kJyRS2ZpN22z3zHz9l4W2R7LR+cYQkhgBR2bl7dF810kMzhtpVYXib91AnmSOC5LvP8oL/jcUH6gFD4XS9kkRCTgFdVB39oiQ/VJJHq4oq8boU+Gxrhb3AhTrfFEmNpjZ+uPX1omidnp6GXM4mL9cHaMJ0mbQ2N9Ah7+r3n2woHo2ARSC6oo7Vhi6XcWmHzhWRv1CVH4W2nJVWbeimP82HynWerOQPMqlEhNI337N19IA0KJEvNMNpaRZB5NUbwvGe0xmGjrianZurWLc3Z7quiN96Ost4CkmhpJnBPJzeg2zLw9Z5v10Xaa8wooFRtWbK+oKI/CjBCSk5KISG6iMNGfbK0NtuntpI0oWZTY/OUQzbkaXO3CiaucZM7wXb8N5XrHmKhPJtxK/i65kxER1MfqsMn5WgXZviEEuORQO7l32xj5UlB86gT9DaW3zdsVeeWQq5sGqv2DCXmWSNHgqmQXCoo8+ujN0RH1KJTsakm6pYANs3bG6ZkTvpp4EtIlh0nwRhPshFlIEWGNG7/HTK5NLjaqyPWXYsc5i6qJXeOMsfeQ670aoL9YS/DLaPR5g0zJS2/z7S8apXnbd9u8baRnWpnzt8HeciGZL/0Jc8ynaefs9maTZIcXjVQFhRBqmioyXmNhs9HQvA1JrUDXe/F73BDe4nKrmjyRm79TJpWjO2x95DhFQtdDDJYocosiMWeAyS9dbspWSofNDNYl4OaeR3rjHHNrPVREuqOJ1FO0eHO7BFjsYr+KQrcgQixSqZgWP2r4ACXydNGeEk/41+JDE9NIUG5Yiy8LDtOSoouSesACk4df8QunEJJaF1j4vYLVGkcLpaR5hBDoWUDD/PE9NypPxT9305EZS8DLWNIrJpj/UmqKa7GhvX7aC8IJem2Bm6c7genK8ujLD2xnj52lPnr0ySRrEokuLiZTyT0LcqWmiCUhzg2XlyKnr6ywdBXfl5ZFUpYxx4mNdsPZzpfopHpGdj/83O9ijZOlMtK9RG7u+dTPHt7O/r2Pj8/9Mm5G33K0ymljNIkBvjwKa6V84r6K+5y5xigyQ8wJyu2lcVVq68UeamP88bB3wj1ehyZRT3JeCWkNvTQ01dCe6YvG1oRXlva4RKcTUd5D49Th71E/iBT26ykOC8ffPpXSgQ02PvKpSoI6yniNnjCrCOLTuhkTc1Qi+uePEjkm6CvMIcFCR2V5A3W9eUQHeRCX02xYDXZyMyU2l2io/4o6F0TTb7i4nGOqOJ50TzdehyTgn5hMSpKOtDR/wsMixAbC0IdY4hUfinXhAm3LiicTO99pJDsyCCcXPfkj+7+jjchFnHfQmBRNgFU82fWzLCoiu333HTOs9GUSIzVFRFQ9vXvXX0hNoXDKmtQM5d4+JKVVUS/J9/u+6kzqrTwyPV4QlphHRvkwtbHpZCbo0RQVkX3rR3PTU9CERpJXmk/PRCe5CRq87V7jERtPtNimPjOXlLou+lc+rsK/mxX2p4tIcg0m2LeE5uXTe3pq4pEvOmlO1UjdGE9W7YxBxt/3Gv4La95W0NK3qrQAjNyccrO7xNzkGINDw4yMSPHYlklQiI5n/kWUTLYz0ByH5rkl9t55pI1dc2QYnnHmOjNxcU3CJ66WgYVxJiaVmYA9DAwOM7G8w6Z87YerLy63+5itjCU6LIu4wnEWju9Jiy+2OR7IlMJbEq24Vpqmdr4QR3+XK44We2kKt8f36S95ai5J08sXmJs4Y/86nezOJUmMT7k676I6MhT3x4HE5NXRODoiMlSONlryQ4h4/gO+/Yt/xA9MPXhdMEHX27W2KwwVy9+8fEZkdhNtWyfsbYjTnhykr7eXvv4BxuY3WBO//vZO+s0Jp8qdomQNAVF1lPZJ0nz71ke8OTfldzj3s0PR1nF6crIkYMdQXl5Eems+9gFJJFSOGZfIH4gs0rNJjUilea6O6vI8Yi0TKaibYFb+2uhUJYXaW2b+rW12MdKeRVhkAk898yhsEkddHICXpRUhKbXvZvqd7XCwMs7k6AA9ij0OjTK5ss+2fNyHzvpirZ2JkhhJCPJILJ9m7Z5Hd9+crnLUnUpOjJYgXRddC/t3ZrN8xshQXG92sdvmS3haGr6Nx6wrSedkHjXJDgTktVNgWFKkGMgiM41xxDw145VLOkmD5+wahvKEo5Vmyj1d0Xp4oM3R4WZvh7tLuPjWPWPD6Oacy515lqeH6O/vo7e3j5GZJZb2JTn6UBxnYkc9aeTGxBOk7aRjbv/exsL5Yj39edFSHJeQ0TDP9ucW0r4TJYlVmreSzFhoKEzLoaCvhNdhiYRldTF7csn10SJjpQWkBiZRO1xFU1cJ2pda0tM7DXveGgsX0fDDNVZnJxgS2xse6Wekt4BcvR5npwxK0mJprozCPrSU2KotzpQZSztlFKbHYxpQQVZjD+vL4kOHpRju6WVobIrZTUmqPhLWBWezFbSmRxMYUUVh58o9N0/kV+2NslIXjzY8laicEab2lNuvXxKKT32/eXumNAFvGmgIjyDaKo2KkfXb1SmKDkwxKAWT1jKWgsYKavslabZ8gePrZBIGzgxbWihbi2wO5eDtlYhreBWdMzKu08OG+Nc/MMj4wiZrSs77ge1c7Y+yVq9FF5FCZNYQE7unH8vi+pCTsUJq9Er8a6BycOMLKnR+G/c1b9fZXy0izzGMGM9S2nbPbosjRQB91Efq0NhmG2S8tNHAYJEPoWnVJLRusL40zcJt3tLfP8jYguQt98jten+C9UYduvAUIjLlvJ175HZzzOlEEXVJitzqKe9f/z2aw58ppwdcTiXTUuKPQ1YvJcqU/5MVFqo8iU+MJKz5gDHDgzNFrocdlPnFEW2fRe2c1ACGD1Bsd4zu3FziHgWTFuCNd6qeR0mD1BjWCCuzClOIiw7DPKmJ/mWpTi73OV6bZHrMmMP0D4qdLe2wcU9NcbU9wHxVLDFhGcQWjDH30YNhhcsdjgezKdVKTRHbSuPEzu/RoPo8OJqopk1ria/9M0xcQvFKqqKibYDJxXV2z5UtaBaZb80g7rkXgV6pFEod0WuoJQYY7Mwl1+c5Nv/i/8sPf/wN3wQVkzZ0waFhoE85WKgg3/UJQd5h5I4fsLi7wfaC5KxD/Qb5DY1PM7t1zsGdxPFqd5DFmjhiwzOkdhll9vDinoaRkd/n3M+Sw2V2G0OJifDFRHLw+qn7vdJcq46ceCvCSvtoHl9ivjmRAMk1rUIaadu73VP4LRccr3bSEuFPanQG5YtXxpstV8ecbc1I3SE+tU+pBfsZm5NcSMzyw+ekXh/Nst2WSHKknrDUfoY3lH3EP+SM0+kymtOiCYiopqjrTv/hs8fYvO0vSCfeMom8hiXGt3oZLrAnVptBfP8+y6cTDGQkE/sihaLORbYvD8SeKsnx8MPXOZ2KiSMMO78YWGAgN5Aks58b9jl10WRhFtJGzYhxr+HzyXTCNXpeRDbQPNzP+lwfA29qiunvqik2OOpNJz8unkBtB22zb7aDe5/z5QYG8qMJCRPbr5tn6/d4KN73H2XbhBrKvb1ISqu4p3krGcxYJdX6Z8SkhOPjl4/PV4FoJCaViA/tM/jRUXrqSkh1ekS0w9eExETxxC4Jm+A62qQ4fy8ene1xuDrB1Jsa3tBT20VKiI9uOF5u9jBTHkNUWBbakgkW302VfsfFFsf9GRTGxxEQ307L9O5n0VP7spu3y30sFGkI8nDC3MoWe3sr7G1M+dVjD574FFA110FvQybx5iFoM7rpeytxCc6TNejs4oh8HUxOni++gXY8e/SIF9b2+Gd3Ur8kCcN7juKMJSmqK4L9SSxop37tjON7xvpoYYSuuGBSYlLJGdpj/t360i+IE3HgzTSGuhPnH0FiwyAtop+jI5NMTK6ytqcsGt3lerWUzBA7fvGjb/nmmSU2Dg44GA5bbMy/5eGPf8Bf/+OHPHZMI3Ny/727oosdyWSEmBCS10z54BJT1TGkBVrx7NlTTM1f4qmvonSa2yaU0nhfYDAlmszwONI7Vxm9L0m+5Xzrzbmxv/Xczw9jsdKTlYb2hZ6ipknapuoojndEl1dLg/IAvrZCcmJTcE1ppm+tm5HSLOItEsirm3g3Y29tkJXSOEK9nA22aWdnbbDNXz/z5JFLliTeJTRWJeHnrietavLdzLG1DkaUp2e7vODhw4e8tHMhqED0RzKz9/Y3vjxmrjKLkuBA9GV9tGye3+vQ9yd7aY8OJFmXQ8HYEav3NHg/V05mGhhKs0STmkHC2A0yRJIhVzOaGYBDVBkRjcqNJcU/LTFZl4HWJIiYxBa67wbZ/RlGk+zJCTMnKDkZWyc9oVE1DLwxrIsNDjoTyQm3xcLsueHpvc5R2WQNir/8oMI8mO43yiI+i/zRQ5bPP/aNNyc7TBYkURASSlLtON27F19Qo08Zjzkm6/NJtIgjO3+AtsUeKlJdSEwVXR/aYVuSsLqkRF7H1lE/18NsZxHJL+NIyegSqzWm2+xMc1ifQmKgGxbWtrx6ZYPDK1OePH/NA9tU8tvrGBgoIlZkmZA8xNTRGlujiRSk63CROFlfq2cgxwJPB1PDUsVXHqHE1q8g4ew9rvZXGcmU6wyLIrVlgaHD+/zkJasdVdSE+KHPqqN6SYrlLypxVlAM727zdlmyiROubrppiIhHYy1FzsjanebtNIPFuSS8iKWwsYyqngJiX4YQH9dIhzIJz3DeLscrDaS6agm3DSE7x4/gMHueP32CuaUV3in1lM9Kkv6eiV2x1llNbagfiZm1VC2esnePLM7WZ+nXR5IeoSWje4PJ43sS6i+Wu81b47YJSim0v1pL/utoYr2U5q2Mq+FcyV0vB6iPSiDmVc7b5u1QsT9hmQ0kVvUxWh5BapA1z54+xczCCq+kWspEbrvvDfkV61211Clyy6ihYuGU3Xv2dTzbnGcgOYqMyHgyutYYE7l9aZb2IddnB6zXBVGqdSSoapoGZcr/8RrnrbGSo0djlTpG67xin8dcHXdR7i/26JD9QfNW4lBuHglPQyjR+BBekMjjpD4qppT3N2A0lfiERF5mjjOyLh54f4jZ8kAiPV7y+NFjyX/s8MvqoPajmuKc5aYSKkP80ee1Ur96xtE9NcXx0hjd8SGkapLJHtxl7kusKc4POFmfYH5S6qvqLLIDTXGx/AbX6HSp8/Y5OpthvjqMoMePefyzJ1jY2/PKUEvYY29rhvm3P+Yn/+TH/PgXHvgUDNAnfvQNFzujNCZYEh4Tga59k+GualqTX+Nsay7x7xF23sqzEjYYfXtn8oKVljKD3BJzm6hdUZ6d8l2W9vuc+5lytMxuUygxkbfN28n7m7drrTqqtDZEl/VT1d7PcJE/IfE5BFVvs36Pyp+ujNEWEUx6TAZVEjwNy+CPZ9lojEYvteDzZ88wMbPAXVtG0QQf7Gl8w/aA1KgRYnspZZTOnrB9+XGmebm7zHB6LFlhGlLblhi+N8f5XHnXvI2zSCS7dp7V6xX2x5LQRCbikNJK52oX7dnyvlUaJd3L7B1Ns1WnI9AvAefkQcQ073DDerOW6sBv0CXE4eldgu+LLErbl1g+GWelOYyY5AL88joYqAumTmvCS/PnPHn6HKeIDDIG7qkpZgbp1ARJTZFBntQUi/fUFEozcaoomYLgEJJqxujauXhX33wRKNsmlFDu40lSWiX1Wx83b/dGq2hPfII+2QfPYC22vzLD4usnvHjrRx14ZWXB869+hPmPf4jVo9c8di8jtGbzY9tc72VCyXHcX/Do0SMsbRwJyO2hYVkyorsmdnPKQn0B5cFig0UdNK5LVnxP/DucG6YrNoiU2HRyR/ZZuE/G30O+gOatEmXH6CwvRe9XRVv/uqQ8R5xtDdOWGk+MixeuYRH4REShiQkhNvS1FKoBOAQW0TjbQVd9ITpLPfllo4Z99oy6s8HGZB3Z1jEkuMZQ2JRBSo6WsJAQNHE6spomGBAFP32jaNcnHI4UUKoJIDA0n/KhDcNdvg9H+mZVuSsVToRvDLrCAabk0u/kCF8Q5+zPdNAQ7EeqtoA6SZg/nrkqujpXTIHGj5cWHnj6hREbE0OM4YglThtFbFwQr58E4eNWTvvu8XuzSDaH8qhNMpVEupH83k3me0qpy4klPCyMyOgY0qp66VQafsrJu5OS2MUS7xdOVFobg7tX3333VM6dfXtu628+97NEAvbFBD3JacRZppDXusbiQR+LFW5Ep5cRmNvFYIoHGboEvBtXmDqcZKowHa2ydLt+imWR0rkkw50ZOuIU2wwJN9qmJpzYCE9evw7HwTOX+tZCGupy8A2oIL9x6Z1+bI0x35JOTrKG4OBgYnTJ5LbNMiI18tvc62KPvb4s8sIDCYospnbyvqW/UvIuddCTFUqor5bkSvlcKYjva/B+nkgyOlxAieMvcTJ/gU2onkiRmT7MhVCrl/z8qQa3zClWDaO6xERtAYnmyeQVjRj2bnsTHq/311kptadc+whfbSoWrmVEJfYx8+ZJO2c7HI1V0VwQT3RkBGHii5OKGsX3XryXLCuy6M1WZBFPUvkIc/LeR7I4WWWjPZk0kXtoXBWti/ctIf2ckYBzs8BkeT4JZlpSC6aYPJpls9mX1LQ0PHKG6EoPpEIXimvpDF37C6y1FZDyIo6UzF6mxNtdnMwwXJpOirsP7v7BeEZGEx0dSUyEC6+dPPjGOYeU/lmm5zuo9fckPbaAsp5ZsddI8vU6dB2LjIzVM9sQQZouguCAILRJ2ZT2bzF314kfzLFUryUhIJSIpCZ6Ni8kRfyQS04myqjWBhIYlElh17Jhn+WPS6TPHUXTpxhsKifJp5w6Q/P2jKubPurCEol+mUXl6PrtMm1ldOYZLSsk6WUcxY0lVPSUEWetJyezh2l519jXUx6i1EyRUxw6u2gK6tJJL9ARERZKtCaW9NoBumSw3zWLLjmdLKdGkUVgOvmdS/fLYnuMqXINMX6RaDI7GT64UWdvvschV9cDNGQXkRTYQK+heXvI/mojuQ5xxHiW07H3Zumfkv2N0ByThPZVDpVvmrdFfoRm1JFQN8FMZyG1uXG3eYvIrbrfKLe39ck1Z1OV1Okk1gWkkSf2qWyv8VH5sj3OTGUMsX4RaDI6GN67/oJWC30XyvZqCwynOhP1/Ge8dA7BPS6RxLgIkr2sePnEiV85l1M8qqwAORXf2Um5xKdo+1zq5nducwrF2mboyS8gzSyKznwtOdUxPHjth61nFPGaEBL8XXDV5BDetmt4GA9Hc6x15VCUFkNoiNhjrNQUjWP0b96pKeT7jkYLKYuRmiIkl7IBo/1/VFOs9zNSFEGkr4b4gj4mTwy3BL5sDmdZrI4gw+NXuPgFENoww9RCL7OV4QQ6uPHK3p+IWM27eiI2Fq0+DD9nPxweJ5BRO2WwoTdjfb67JGP8isTkUGKathkY7GW0JpGk+CjJQUPQpouchg9YNjjeU47Hi6mIVeSWQ0nfquGm2/1V99nvce5nzNkKp32SF8Z48ySimbKx+9bnnLNWlUBNuCuJVSPUddYxmG+DpqCUhCHR+XsS98PZYZpCXUiOiqZ0/tS47dDxKruDxVRLLRgRHkaE5D+pFV20S1L77uGsUkLM1tOcHESwf7LU+7MsiVDuvG1kb4bF2nh0/uKbk1vo27pvW7bPGSWBv23emunIrhwX/T3l8niKuuRo/EN9SWgrRK/JRGuVQWXfCnunfaxXBeMSm4tj5Tr7p+9r+0FfKh0pZsTmVkmtUEGGo5fUf53UjfbTlugteWwZWYNLLA4V0FceRkxUGKFBIejzamiYOX+vprhe7qI/N4xw3zgSS4eZFR35aEXC6TpbnamkB4usYyppWTj6gva6fcMJaz0Vv6F5e8NGZwGVrl+hj3HBT5+EjY0fbs7+ErskF3zjR+PiiU9KJj3Um0TXV7jpqkkcvv5o3/6bnUmW2rPIT9EQYuipJZLdPMmgfO/bCVjXRxwO5VEcLb4xLF9yo807M7Tfcb3azWCe0lOLJaF40PDQ9M+lp/YFNG8VlzpCa0mBJDBV1EsRqSybPxjNIMg+AFPnYqrWTm4TGkmk5wsoiovBPaiImsk2uurz0VqK4ykeMhQ+xqR3nbXRStKtNWjDaug+PWf/6koSvdvj+s1DsCT5O9lld7KTrgxP4hO06Nq2mfugmrlWlmrsrjJdFU++1pOIoh7qvqgd6T/kmv3pXhqC/EiKzaR86fIew9zher2OWo0OjUcxzaPbHxSJp1yfdVMTKImrdRJFY9u3D1hSuGCjJZXyYEs0+U1USOQ9vrwWOdyRodjB9fUZ5/ubLDZnUK5zIyKrlqKpO03AO9zc3HPu5P3nft7ILz6dpCcxnVjzJHKb5tm8WeRoTAK4Pgtzpxhx3CakpWeSNy9yuF5gJDeVeAs9uQ2zKC74YCqHSKdAnjsUULZ4cCtXKSXXailPScXDO5eqhnzqa7Pw8Ssmp27+XTARud1c35Gjcry1xytJHKSoGmmkLc2dmMQUkroPWPkgYl8rD4zYnGeiPIqseF8iy4Zofac8nz83UiGezzDTrCfM1BSLXz40PMDDzMIcCwsTnj005esfO+IeXUeH+L4L8Ycz9ZkkmIYSn9xBv6jAm+bA1eYEPXpH0iMtCM1Iw9arkAhtJ+Nvl1uLZOT7ru/K7Fr+W3lZ3r2+POJ0a9Egi+x4HyJLh2h++0T7N1xwcbjFWl85DUmuRKXkGe6y73zUofjckRG9XmSyuEBkEU9KzhDzV5tcLuSTm5mGqXsymtdmZOo0pI7us3C9zUJLPkmWcaRkDaJY0cV2JRmBQTx9kUZKz+ptoioDuSnJb24Uzz3ziGnZYn17nOnC12TGBeMfV0+MYwSZ8RlULx6zpixDVR5IcHnB1emp4bi+UpamKuZ5xsXBJivteVQluBKRXk7e2If7h0ncPN1jf26AvhxfEpUbcY0rjH+8mdUXxCT99UVEeZVS3rQkRca52MkwjZExaGx1VIy9eWCZcDFAT5aecAsNOYaZt6XEWevITOs0zK421rHb7C7Uk+eoIc67lNadY3bfs0HjbtaKFV6d7XEwNyiFjiKLSGIblhn5YOrFzfUpZ3sbzDemUqI8EyCn0bBy5W2vSeUWKR2ue6nKyCXSX/znlNK8PeZgpZkCp1BiffJoP7i+jXnyvwfNVARHEWybQ+nIBsvKtgmGPW+VB5Yds3/2Qd7yntz2OVwYkuLFH702nJj6RYY/uJulyO18X3l2QBqlkreEZzdQInL74lznfVwdcLkj+WGkBw4//xazx88xsbTA3MIMC3MTvv2p8jCWKJLaF1m7ueTkpIfawGjxsZnULrzZl1Tqj/MempOTiDaJoiEvkbK6aCzsHXj4zIIXFjbY2AahKe417CFvLCyNOcyHcjXmMMaaYm+6i+5ML7S6OHStW8x80Gk31hRrzNRoKYj3ILyw63abhi+My1MuDzc5OD55/2bE1R7HzWEUJQXhXTRC50QP07UJhLgkEZ8zbHx42HssMV2fhc4sDF1aF/0i1je+7WptiD7dKxKiw0nqP2b66IMcVMlnlNzTILduerK90Oli0LZs3D5s6UOU+Kec2/M7nPsFcLUNixlSl7tj6phCYvPyBzflRRJ7o/QkRaDzjCKjdZ7x+UZmqu2Jkjoksm7/dqugu9xwONdNQ7ANydGRUgNevpvAoeSj79meMR9V/ub6/ICj5QmGC4NIiQ8humaGPmU2/h3e1ILLbTlUKjlORiUF4zcfNwY/e5Tq903zVkt2xSiKCxLPxm6r5CzxT3HRBIgvlfhmmU7l4JpkoGNsDUbhH52Ac6qc/17Od8ZKbRwl4fbElg9RWNdEW6INSXlp+OsqSHAOIie/nnZRjkMlB728k4OenUmNYfShN0pNsb3EZIXkR1JTRJQM0Lhs/IZ3GGuK9f5KmpLdiErOIa3/lO0vMjBestZVZ9jzNiWzlmbxQ+/l68cTdOZEEGJuQXJKCMkF2bg6Z5FaPHa7GuwDtltYqnUnOCGTkOpt44rOD/ju+Cf/frLD7kQbnRkexCXoSOjYYf7DntrlMac7K0xVxZIX701EcZ9hNfznxBfQvBU1O2qiKD0JG+9KigYUT7vA0UgyYa5R2Ae2MvhWEyW8jySSFuyHVWAhZZPtdCvNWwstWUWDKKucjLa7xtpoBalWGrQRDfTJkN1v02ustKVQFuVFSFwGaZLkKQ8jeL+gOeVwqYnu9CBiQ8OILO6kY1nZ0e5L5pT92RYJrF4kaTIoWzi/xwkccXPSSaMkTFFWOop7d+55iM0A7ZFOeD90xit3nA5DxBdJnfXTmxRO6MsAdJVDDEtUvU9+13t9jOSHkRQSQKgUNbXTh2zfW41eSjDoY/j23LDfeO7njnjiq3F60tKIMU0kp36GDZHn+VEj5bG+mP+LJzz7iS3BmS30nl/J2fMMZqUQZ67MvJ1V5rSL7HOJ8dJg69tE79vgLZ87mUFOZDBWntmUNBbSUJuJj28ROXVzv8MMS3H+V2J/9QkURHgTrMslu2eV1Y8Cx7EkzdW0J/mjCYtCUy66sn75Zc1CuhQnpYxBukbGOo2I1Fp6uzro7Oygo6uLhpIckhxeEOQnfnHyhHV2WGrRojOxxN4jmzRJVI11xhrbA0WEO3rjExhARmMmvpG5hMa2M7p9z56LH3EiulBDZ0qAyCKS6NJeetY+lMWNJGdTTFfEkBXmQ0hSKUVDknR9eXdNBPFiN/NMVikPC4wlObOfOUl4r8/7ac8Oxe5nJjz+F2Z4a0qoPzgTq9xkrjGfRHNj81axovPdSrLDo3npVE6lsvTjDUuF1CZ48NQ1i6jGLY7OVjkbUJJfe76xC+L5s2iSk1sYP1Rs+ruQ9/aHGC+KIDXEj5CMGirH99j6yPmK/LqzqY7xJkyTjL5pGnGnH89s+WKQX37WQX1hMrYeRaS3KM1bpThZoTcxkCQ3V/L75g0rgwztn6lMCn2dePk8HG1rJdU9pcRbaclI7TDsa2yUzxa7C3XkOkQT51tJhyS/9xeX22z05VCjyCJaj75xmilJTt43rwtONrsZzA4hITSI8NxmGuaO2PncUsk/Cnsy9NWkavXY+tdSb9jz9orjlX7q/B1JDI6gWnycIZe5WOKoU0OstT2WtjnkjG2xpsy8LfQiOKUCbc/57TMY7mOHjf48amO9CY9KJKFxiol75Ha63cNQbiiJIYGE5TRRP6PK7S27M5xI/h4VHItNYBEVta10KTGwU3L07naKIv2JtLElPL+HdvFPB0fD9MUHo/eKo1j8muEeo7If+GgymV7uWH7rT1y0J9k1CYQWd5PX2Etf7yD9Q3Ms75x+IJvvYp2V9jTKo70JiUkntU3s/qOa4oyjZcmvMoKICw0lorCDtqWzex7k8vlzvTPDdmcqjS2tVC8apufccs5BvT8lWi/Cahfo311lsSMNrXUQGl0Hw7dnvWOPza4kEp6/wNEjV3IcQ7UorLDfk0uqvQfBIXlUb158x8M0N9noyhC5eREak0ZK65xhEs/9deMGq50ZVIiMf/u5XwISmQ566Uj0wuPRK3ySumgVt/nWTV2sc9yTQKK3O9YehRSN7HB8OsNWbyIxrtH4RLTTe3D9Qf4gNfZiC/UhziRF6alYurp39d377LM1XESj1oeIyHjia8cYFYV6P25ecbY3wGhhOCkh/oYVElWT8ndfZC14p3lrGk92xQgz8opBbpsNTBTZ4/7yCT/4R5ZYmCaTO7wuVrbLwXoxGb5++LhJDjhzfjuBQNGBTlpiggh6FUVS6yLzu6Os1PoS4eXCz78Jxs4ikaJaeU3G+ruH+4SD+Xo6U9/VFN2rFx+sjpWaQpm8UhVLdpjUivoSCge/1JpC4ZA1ySGVPW+TP2zeXkr+3hKF1s8Oc580yvobGGzKQGMVO0D4KQAAgwRJREFURnxKL+Im72GW44FYfN3CcAhpZmz30pCT/m4zYldYbkmmNFLpqWWS3rHIoqjG+ymLsg95A91pAcSEhhMlsbZLCv3Praf2mTZvlSJWkpzhNpqzdBRqHKXoCeZJVIc4A6VFvyP+vpPWjATigyLRpWWSmZlNbq6e5HhnbG08sfXMpXaqmbaqTKIeRZKc02dQRGMAnWNlKJuEZ4FE+lfQcX7P0vgzSZVmK6jyf8DzH/0lPzAPwCW+jBLlyd152eTXdtAkyfjOwhjzxd4EPPx/+JtfmPLYP1u+q5jivEzyisoo7ZplZOOKyy8qoT5jb7qJam8n4kKSKJg7NybC76HsHbTEVH0auT4eeITqCEiXAic3j7w8OXLTyc4MwsvGGtNvXuHgG0Vstsg4R092ghMBzn44+7dQNbZtSGo/Gt79OTYaoog2/ef85Mff8JVHKjEZpZTmZ5FfUERR6xh9a1ecKgpxNP/bz10+5+SL6D4oqcwwHSk6wr7VkF45jjKJ/Fwc9pjeFq8f/jU/exRPSPWaJEvG4N6VrCNcObdqQs494nR3mO7cFOIDI9Cmpt/aZhLJOhfs7DyxcUyjpiGX6opknF1zSKucuQ3wv4FTsfnxAgo9fsVDuYYfvQzHK7GM8qJcCvJyyK/vpW1CdGFhkMlsZzy++gv+5quXmIbkk55XZLTHkkrKexeZ3FZmUny+XB1vs1oZTGqIOy/Sx6j68K704Rwzaa8I9XDndcE0fYdLrHelkWhihbWJE24JaaTm55CVEUh8sAsmr7OJyqmmuzeViJBEvMOaGdw8+c1jeC3GsjnEeLaLyOKf8je/fsnzoDzScm9lUVpFed8ScwurHPSlk/P6J/z6hz/mp/axBCWXUVaYI3IV2db30S6Vz977GfZniuKMphmrluTp2zC0+g6xLiWF3mah2JeoX/1zfvZzP1wy58QaFWckulxze25yl8S3U87PphipzCIpOII4XTLpYns5+ZlkJHni7uyImXUqqTXLkrxJHN2up0b/ikcPn/OLF8kkVq6w/ZsC1cES261x6F6ID/jRL/mli57IdPGTBRIPC6ToahtnYGab49kG2qNMePETiYnPvLCPkeS5MJ+i3CzyKhqpHdlk6bO/u6lYxzYbk52056VQFOuEs7cvD0IayB/aNRaiV6esVcdT7f8cv/BogjIyyRHbSE8MwMPSETuTQNK7SihtLyDiWSR6XQtD8mfG5u0yO3OFpL8IJNy5kKbdE6Wt+D7Kk/aXGmmJMjXI4q+fumOnKaFAkUWeyKKqhbrhDTYWZ1irlST5+V/yo58+4BuvdOKz5HuV+FcouUzbBANSIBli5RfJBdcXS8z3NFCfGk1ulCMW7pGYa/vpWDWWLJfKg3MzPcnxtcQrNo3oTJGl5KMJUZ44PnyFk2M6hVMbLK1W05fthLeuhOj2Y/bvu1NyIaXVsuSuGnOsfvoX/PUTN15Fl4gsCow2VNlMrRTK64uzrNdHEiN5y49+8i1fe6QRm3krN8lbisUe+1ckb/lC5XY4JYVogh0uYen4NH3c1D7tzaAq4CmvQvPQDIj9HKywUaulzNcJn6gkQhV7zJVYqPXDzdIN+0deJMW6klwSgafEKG1uJdXVlVRVVVNW10fryAabv2mwz8XpzVVSE/QIU6WmMPPHKb70vZqiUWqK7QXJucr8CH78//CDnz/nkV82+rc1hfjbzhmG1y/5Erbvv5E8fncglnx9GD7BueiSJZ7lZElukkpkkCdRCenUTh+xJrFzf6mF7rgAwryCcNPJudm5xlpC8oi8PJ3koy7Yf22O6UupNxLTSTPkOAEkBjri6JhBbNEU89fXHzfhz6U6XKimNuSJyO2f8TemvryOK6W4UOQm9pgv9lg3tsOK0hG5PBKfW2M41+zH33XuNisfFZyfOVd7rHWUUKNxI8QrksCobDJylHovm2ypNXSBnniHSD5RMcXoluIUTzhb6Kbc2x1vc1t89ZKfZInc88rJa5thTPLPs61BJtJ8SXC3x12bS2TVAO0z+5zel8NcSQK52kG3zgq7n/9T/vqBIy8ji8lR8pZcsauKBqoH11hZXGCrOZYEyXF++uNf8SvXZKIMOY7ILl/8b8sIPUtn3Pes8s8P5UeO0p2VKPVdJKnFUlvJKwa3c7POwXAuhe4P+Pr/+ik//CYGbe+qYfXQxdk04wmhpFo74hqRSrjU7TnZSeTGexPiEU1gXDctiwfyORucTkitbfkt/+L/Z8oDxwpKB/Zu85t7uBHfKjXFRK47Xl9LTfErS54FKjXFrW+UmqKsd4lZpaboF3k5/4yvfvgjfvIqhoD3agqpFWeP2P0iagqFHdZlPIqcTPBycME7KY9kpc+i+NH0JCL8XHAPjUfbMs/08Q4nCw10afyI8Q4lODGXFPGjuVJj52QXyNFA08Ao09MtUl964WpmQ0SCHp3YZnxhBZktkwyLI7y3ijjb43q6lAq/b3n2w3/ODyyCcNWKbb2Jf3VdNI8rkxJGmCv0wv+B1PC/NONpgFzDGxkXl1PaNSf2//3vqX2mzVsx3+tRBgo0RDx+wItvvuaxp5ag6mWmdpXfJ8f1MScjRTRo7XC0MuHBt094ZmvN87AQ7PwySNFUMybOv7e1jFSnNIoqRw1PwjemVrNSVBWQ5xpPmraFgYur22Vudzhc46Ytgzyflzx88C2/eviM56YWmJs+w/TZY8x9tISWTTHX0cp0mrckd4/52VcPePTcHDMzM0yfPsBUnJd9YhPF4+dfWOFzw8HcsBQfkWQl5VOzfCFu+j6uuToeY65Fi4+bDV89eMpzE1PD+JmZPDFsNv/wVRzO/smka+yI9H7C86cPefzoAa+CUknqPmXh5Dv0fbmf5dxg/Kyf8nORy4OnIhNzC8yePcTUwgrrqFIyhi/YUyLFxgArv+3cvi/F2SsBe5KBolySHdIpaZk2NN4vOWWrPpr8SAd8Mzoon1KWQSjnzjBY+ObcGZbk1ZubCy7HymhJdMDJ+tY2bV7yLCyIV4GZJIWVMdZVQXNzIWERlRS3LH7cePiQvUXOG/Skeljw9Tff8tWj5zwX/TA3eYqpHOaBqWiqZlhur2dU74696SN+9vUjHpvIOWammD75FlNbV16ndlI9/XnfTDk/2mKwIogUfQDxbZsMfThl53SDw/Z4UrRRvM7spmt9lNXuSpLMwwi0tsY/7BlWr57y8JtfY/7KDZ/8CXoWlIdaFZMdl4kmuZcJMYbfWDsqyfJkA/06N16ZPDTK4vkdWdi58zq9h5b2cbbL40l2N+dXX33L149NDHZv9vyxyNUEy8B04lq2WPwiih0lSCwy0yr+xiFJCot+w0wH5dnUB90Z1MTY4JcoCdLANWdKDGSZ2TvnThss8oqreYlp2W74OUpC/OAJTy0seBbki1VwIpF+5bS1rUq8U6Q3Tl+aFEdfPcNCXs8avbizJ+M9rA2zURhOyKvn4ie/5VvFTyqyevYIE4sXWGkqyGqcZbspn8Zw5QGg3/LLb5/yzBA3n0tMfIiZSwg+xZP03Lse63NCac8qjfgEYk2fYvXrX/HYNQLv0lkG7zx582a2jel0Xzxtzfn1t9/y1MqWp1LEugdkUxCSTM9kHXX9NSS7pFGQ22sonox1o/jM5RJKfOJICa+le/+e1T4nO9CTT2XwK54+/JZfKH74rizcI/EtHGO8s5ulnCD8bZ7ys19/y8NnEn/NJY9RchhLG2xiKskePLm/0fhFcMLlSS/tycEEfC0+8dFjKSgy0DRvs/Rm6uzFEdcDJZLzOGNlZsLXDx7w1MEV0/B0grxTKI8vpXtli+X1NkbKw4jNrSd94PSj/eIMnOxCXyE1oUYbeic3E/GdIje3cHwKRhnt7DXkOEGvnonc3uQtityUvMUaG025+Ipjdr9Qua1P1FOd6ogmr5xCcaQHH/q2xSaGCvxwi8klrGmHw2PxqostjOi9cbIy4yvFHm0dJG9Jxjswj5KAeNoLgtCnu/LcxlZyixfYWFtiLcdjcx+cwqtpmtvng20e33G0zk17JgV+VjxSaooHz27l+qamiCe4dIrZjjZmM3zxePHk45rCygE7XSOFo2dfRlP+5pTri3568iIIfWrCCyWePX3EE3NrvvUWG6xdYOfU2FC6ud7mcr6MPK0HT55L3vn4mbGWEHs0M3sk+YwND37pi6ubI4Hhz7G2NeY4Fq9c8M8fp3Xtw9mdtxxL9dKRTZG/tUFuv5Q65a3c5FrM3SLwL5tjQJkWfLYF3cZzH3/XuaUz9Bs3OP+iuLncExNooCbKGy/xaeZPn/JU6rzHpnY8d0pFXzfN0oXUhLf2c7O/wWKFsrfxV7wwe8zDRyLDl26YahopnTgX1djmoi+FgkCpGy1e8jOPbOIalX1X70lilBsng2U0Sv1i/uQBP/9GfLjIxczgU8WunIPwyBuhv3OQNeW5NfYmhlrwXY7zEBNzS6wii0jpOWDr7dTFzxklOE0zXJ5PikMaRXUThtVBRrcjQjqYZb0uglg7e144ZpA5tH5b559zPVxNX5w7di/Ejz4Wm1Xy+mev8UmopWbpih3DPhbHXOy1UBP2GjdTd9wzhmld+S7nKVxJIJOaYjBBPtdUaoqv3tQUim9Uago3HNO6aVZqigqtoVa8r6awCEglpmmDhc9+AsEbDtidrqA21BpPk6/FN5ryTOmzKH7UwpYHvtloGxbZPbvdsul6g4upIipjZDyfPsfkyTOptcVWn1iKHIMJyx6kZ3ebyU49eV5fY6v41oePePDShWeRNRSII7y3jDhY5aoljRzvlzyQ2Pprpaem1PCG+Cf+wFdPePkUC+3NTKZ64WLxmJ9+9dAgY2P8ExnbvMZB3yL2f8H3/bmdn/HMW2XWSh89FaJ0FTU09E8xsfnBLIKTZbanWmmtr6asrILKhkaqB0fpGl5kcXKNo+NttjelwO2fY2ll37BMxjg6B5weLLAwMMXc1Aa74kg+Ctrnx7AyyUx/F43NLTQ21NFQV011VSVVlRVUtw/SPbPL/uoK+5P9dHe0U9fQQFN9DbXVVVRVlFFV10jD0BLT21/azFtx+4f7bE6Is59ZZO34mu+eUn/K5cE0A91NVJZXUFVVRXX17TjXNFLTOUv/+AJLE62MdMr7og8VlbW0jRiXm91X+xg43OBoepC+TpFLY5PIpZa6mmr5+3L5XCmI+5S7t9dGB3C8yfFvO3f9S5l5pLhdcfZLC8z2zbG8cWhYYqGo7+XWFKvzg4yvH7BhSF6Ucw8N587cnvv2JsjJCrszbbQ33tpmvXJne4TOkSUWx1Y42l5hY2ORsfEVljYkiN/+2XdydsDV0jiTfZ3UNzcb7bFWZCS2WCW6UtM5Qt/cHocrS+yO99HR3k79h/ZY30LTyCpzu5/5zNvLUzaXhpiaGZLfesnBh3p7LUXq7iyzMxN0T6+ycTzBbHMJiWbxJEZnipyqqGmopLy0gvrWXkbWzzi6kjHbF9lNzjExu8P++dWtL/0OruVLd5bYGuulva3tY1k0tNI0usbyyg6nc6NMKHJtUuRaS/1bucp1dI4ysHzCm+ejfd4oI3rMocSsOfE5C4s7hhUhiq5e7S6yNd/HxMomy2/3nXj/XCUXNej1xTbHi130ttZQrtheTS1V/QO0js4xLfq/u3ki8U5Rimn6UwOJ+taOwNQuGvaNLcfv5GiLE9Gpga4Oo58UWb3zk/LvfbOML+5xujTD6nAPTS2tNDTU0/gmbsp51c3dtE/vsPb+3hmfIYokdtmeG6Jf9LiurIr6njGxpVMO7w7ymYzXwgi9LfVUlJVRITlD5cAMvaNilxNzHByusbazyszAHIsLd2Qs2czF8SLLw5PMjq+xfXH1sQ8VP8DaDIuD3ffLQmy7Y0pypNV1Q6zsN8i10WCnRrmKnUr8q+8XuW5e8pk85PdvwSXXl+usjHTRWVpOTVU9TUPzzOxecf42kMi/HG2wM9FHq4yxQZbN7dRKLjo6ssj27DJ7p2ccn26ytzLG5MK6+GbJC9/+/R0Uua3PsjT0odwU3ylya+mhfVKRmzHHGei+tce3cnuTt8wytvH9L3L+thzvrbAw3c3k0gprSq74YcA625J6ckzyyzmGViQPVezyYpej2QG6mmqNMmxopmpwjoGxVVb6uukucEcT74x7cjUpFS20tjbJkUtygBchLhFkdswzLZ9zb2xUZsJLTTE78K6meGuPhppCvldqir3VVQ4mB+hR8tH7aorBRaaUmuI+3fksOWF/cZSR2ioaJP+vrCynoqaByr4lQw7/Dhn1mw2Wp3uor6miokKZGS3jWy1jW52GPjQS98fRxOpyJceppvY2x6lr62VY/PLedyU0itxWpVa8lVvDXbnd2mPHzD4bSpFzJYq2Nm08t+W7zt2TnMv40V8e+2xP9NIn+l4j8qmsknqupkXyPKk3dj7IPq4upeYYl/hVQ3NtJRXl5ZTXtVLVt8jMjshdmYl5OM/SsNhEfR0lreMMLB5ydu/MW0kgN+dYkbykpbVV8lHx4SKXGoNPFbtq7qJ1YouNVakFJccZeutT7+Q41eJfe6cYWftSVmEqtnUo8WrRUAsurR3c6aEoSMaxN8P8UD89/XMSz07f1fmnWxzO9tPRWEu5UrNX1EhM6qRvduvOtiTX3FzvsDnZz2jPIEPLh2z9pglSirx3lqWmkPru3ppC6jupKZYMNYXE2H5jTaHkqe/XFCP0L33HqpfPkksujiQGjsn4N1VTp4yXjEO14kdrm6gaWMHw3NW3iNyv1tiY7KZDOU/stKpabFVkWFHRRc/4NhtiY+dHc5Ln19Jya5sVtRIre+eZ3DBOLfmI8yNulieZ7pda401PTeTyNv51DNEzu8v+ygp739lTa6JxaNlg/29u8nxf+UybtyoqKioqfxpmGKlMI/pBOIkZ/Ya9wVU+c672JBGuozQ+FGcb5Wno8yxI6vDF9ANUVFRUfg9urvaZbAohLcYR/4Qq0stbaWttprUtj+SIIML9dBR3LzHzXc1blT8jy0zXZhH7MIKkLOPzT1RUVFRUVP4cqM1bFRUVFZW/JUq8WGCyoYAkKx2Z+YNM376q8hlztgYTOWSkJWGf2E37zOHtcjgVFRUVlY8552Kjnt5cX3ytrLB4aoalhSkWL8z5xjECt/ReRlZPOVeD5yfIMjONhSRbJ5BdNKzmOCoqKioqfzbU5q2KioqKyt8SJV4oS6NmGW8eZWpm07D/sDoD8zPn8hA2RhmdmKBx5oDtY1XiKioqKt+NxMqbbQ7meugsK6AwM4uc7CyycwrIrBugafaIo9+6/5PKnx4lx1G2ApthTMlxZrfUHEdFRUVF5c+G2rxVUVFRUVFRUVFRUVFRUVFRUVFRUfkEUZu3KioqKioqKioqKioqKioqKioqKiqfIGrzVkVFRUVFRUVFRUVFRUVFRUVFRUXlE0Rt3qqoqKioqKioqKioqKioqKioqKiofIKozVsVFRUVFRUVFRUVFRUVFRUVFRUVlU8QtXmroqKioqKioqKioqKioqKioqKiovIJojZvVVRUVFRUVFRUVFRUVFRUVFRUVFQ+QdTmrYqKioqKioqKioqKioqKioqKiorKJ4javFVRUVFRUVFRUVFRUVFRUVFRUVFR+QRRm7cqKioqKioqKioqKioqKioqKioqKp8gavNWRUVFRUVFRUVFRUVFRUVFRUVFReUTRG3eqqioqKioqKioqKioqKioqKioqKh8gqjNWxUVFRUVFRUVFRUVFRUVFRUVFRWVTxC1eauioqKioqKioqKioqKioqKioqKi8gmiNm9VVFRUVFRUVFRUVFRUVFRUVFRUVD5B1OatioqKioqKioqKioqKioqKioqKisoniNq8VVFRUVFRUVFRUVFRUVFRUVFRUVH5BFGbtyoqKioqKioqKioqKioqKioqKioqnyBq81ZFRUVFRUVFRUVFRUVFRUVFRUVF5RNEbd6qqKioqKioqKioqKioqKioqKioqHyCqM1bFRUVFRUVFRUVFRUVFRUVFRUVFZVPELV5q6KioqKioqKioqKioqKioqKioqLyCaI2b1VUVFRUVFRUVFRUVFRUVFRUVFRUPkHU5q2KioqKioqKioqKioqKioqKioqKyieI2rxVUVFRUVFRUVFRUVFRUVFRUVFRUfkEUZu3Kiq/kRtOd9bYWphkY2eXw2uQ/7/lQo5d9jbXWVuS904u77z350a5kgOOd1dZm1phY+uIE3nl78K6L0732FwaZnxmhunNM46VYflDuLnm+midvY1FFjYP2T758KqV/z7i7HCR1YlhRnt66OnqpKu7m86xWSblt15c3/2bE452Fhkf7qe7s5POzi56+gaZXdvmSE57d6ZxzE7ejNnm392YqXzAxTGX6wvMjA4zsbDM3uVdO/uEuDzhYneJ9fU1FnfP79F1ufCbbQ7Wp5kb7GdAdLJLdLNT9K1ndo3Vo7t/cCWn77K+OMlAr5wnetnZ2c3g2BRrB6ec355l5ELMYpvd5SVWZzbYPbkweB+VPz6XZ0dsrU0yt7zA0v4lpyKm97g85XJ/ifmlOSZXtzk+F5n/Vq65Ot9jb3mS2aEe+nu6RC/EX4nMe4dHRZcOObs9U+UP5Yyri3V2FieY6uulX7FBJTZ0dNAtsWJ8cY1tMZ4PxfpJIvn40fY8CzNDjC1usnp48+ePR6L/N1tLLIwN0NneR0/vLPMSc4/lrT/etZ1zfbUlMhR/N7fJ7tnl98DfKb/+iNODNdanl1lfk/xLXvm7iGNX50dsL48yOTPB5PoJ+38E53FzvMXB5gKLG/tsSGL0Xgr1BonT57uLrEn8W9q9QFJelT83p6cwPw8DAzA8DCsr4gL/LqKJUb8Neffkbd5tyG8kb2lvp29omLntQ8RFfS+4El3eWRkTGxpnYu34j2JDfxBK7+V0n+PlacYGemlvG2RobJX1LzrXk3h3tMG+oRY8YOv4A+W6ueL6cI2dDYlHW8fsiimoqHwJqM1bFZXfxM0Zi025VGs8KW7qYkiCw7umyh431x10VhaTq2tneP7gg4bLnxMl3I8y3ZJNjmcGpdUTSHr3d1Kw7q8N01roQ2SynoS2bRYPbt/423J1xvloEV2lccRUjFA78+FVK/89wfJAElnOtjg9eo6ZmQmmFhY8dAvFp6idme0j46lKM+2wn/6qGJwdrHn0xASTZ0+xtLQkNLsCuVxJR99gHLOZVmXM0impHGX29lWVv2NEh1byQgmxt8BJk0bV8hk7t299UuzNsd2mo6Agh/jWTaY+usgDri9a6M0NItLEDOtnppiaPueZlR3PQlPJ7Jrm/E01f7PN5WIluQnemJia8VTOff74EfZuXqR2TDIliveu8N8Rs2ihVZ9Mhn8pLbPbbN2+o/LH5XBjko4iX6L0ccQ2bzCze/vGG3YmWWvSoNFH41/SxawUDb+dE47X2unUexJh/QRLc3NMzC0M8raycyC+upthiS2fla/ZFuc6NSXj9R2WvLFhfH9///aFPxbrHG+X0RDjgd/j57wwM8dU/L3JUxn3ly+JyK+la0+RyPeA6yvmurPITvYkpKCd6ukrrv7cKfrmBHuVYhuetnz9jT1Wr1LI6phnSd764+UXW5wfNdAYn0RGSCXtq4d8aIafHsqvn2KpP58Cr1QK8gaYlFf+Lmz6ZGeerrJAYsUHxTSuMCGm9odxw9VUFYPlMcSWdlM6fsH5fcLcmWKzNZ7cgnx0kjzNiR2p/BnZEwHU1ICjI/z1X8PPfgYBAVBXJ25w/fakPxbGvHtF8u5sF1uclbxbcm4ziWXPHz/E3t2HNMlvPkrXP1FO95borQgRG4okun6R0T93QnUtnmK6maEUX5xtrPj11x54hlbSsHrAHztCfm+QMbmYKKVbasHY8gGqp67evxl2ccjpUA7NxQloqqdoXfgkp3yoqPzRUZu3KirfiWILW0yWRJPpYI6usIm2Iwn6xjeFXW6um6hKTSbao4rOmRPDX/zpOeNgZoCplg4mN844vH0VhhgsiiXim1ASs4ekrPhDuOR4eZSZllbGF/fea6yd7C0z0VdGbXsbbTNH7Pyhdz9vTjjviqc60RnHlA6yhz+c3qH89zDjNVGE/8ocezN3AuLjiNFpcHN2wMknhAIpJhfO5czzQ/b7teRGveSpYwCvAuKIj/BB4/oI+6BIAuqXmFGmeRpQ/jnIcFk8kd+EkJDaxYi88uk05D9fdsZKaQn/FY4Pf8CP7aNxqV1mZPdDuf9mzrdnWGhtZmxylT922fKWzVHWyt2JiY3EpWSZwY++aI/L01qqg11w+5EFzt6hhMeJDYb6Y29vR6A2h86la3bFUVzvDLJQ4Y6/1yseOGsIiIwnPsAaf1czbBPKyRzZuzPrc5vLk1rKvIMJea6neGSN1dt3VP64nG6MMpnhiLezGybxgzQu3p2Sc87xdDndsU9x9vETHZhi+nfS0wP2Zsqo8DTFW4pdh1AtoVodsQFOxLwywTEoDU37Mkufw1Q2JYdUGrOJifDgATg7Q0/P7Zu3DA6Cuzs8fQpJSbC8bPy7Pwor7C3nkmVry+ufW+MeoSFCpyMuRoMuIZGyjiGmJUb9eWL1d3Czw3pvG2Pdw8zLtb0rQW/YmO2is62Emv5Zxjev/05mcv4+HM/U06e3wts/ANugPNKyWuma2RQPdfe6/1A2Od2voMAlgOAX6VQtnYoFfRrcnK+z2tXCaP8Ui++Zq+Ksx5hq0hPzIJDY2HbJUv4QbjjbnGa+RWLa9IaMyDvOj7eZHqykoa2Bpqk91t/dgf5bcz2YRmuyI076WhJ7zj9ecaCwPshyiQtRsRrcy9YYvXtRKn86Tk6gpQVev4Z/8k/g3//34V/6l4zHf/afGV9zcoLGRjj6IyiHAUXZh5mojSLi1xLDTN3wFb8ao9USGx1FSnae6OLae3r65+eG850Z5m/zQolKbzk/2WV2uFpsqI7GiR3W/ljD9Lfmiq3WOIrDX/DKPwH38GJKqwYZ2zsxzOD/9Nhjc7CD8c4BZmXs/k5uPF+fcdarp1bvxOvkFtIHP1jder7HUVskRToPHDL7KZlQm7cqXwZq81blT8bVzSWH57vsnqyze7rJ3idy7J5ssH+6xfnVh11HJRCsMV2ZTL6HD+nVQ/S/l9Aq4WqM1sJStF4lNLYNsLq3zb7SNHxjRjfXXOyucbCxzN7JmZT+F1xdHrK/c8Te1o78c4GFhUnGRscYn5hlduOAnbfdwispFLZZXZxhXOzTeIwzs7zFlpxjCFPy/sFSEw1xXkTZORGeXk3h+LLhc44vpxmvzkNnGkdGeh29W1L8zUwwOiIFxtwSG4eXnL4191NOD9eYm5Zruf2uiYkpZtYlqdk/ZG+tl56MQOLs7AnVFZA9PMvI6jZ7ZzIg1+dcH22xs7vD5tE154bPPOfmcIU1+W3KZ42NTzI6t8Hy3pGM8z6nO0ssT0wwJb9nXP45Pj4u3zvBwtoWR2cnnA5m0Jjmg2dWNwVjHzY0FCHMMlaVTbxpDKk5/UzLK5ecsVyuIdfXmsDsLqokUzs7lLEqd0cfYo9b0RTtykyR/QnWilzw8Q/EKmOcgdU3A66M6J3Pze5lXF75PjRvFbd9fHrJ9v7ZJ3ko13Z/aFFevGC8MY1svwfERjrxMjgT09A26kZ2DOXCO0Q+Z2KvqzNMGfRFjtlFplY2WVsaYqRUQ7KDLcHhyaT2zNG7vMvO6bFhufrhuujn5iEn8hEGu5FPvrk+4HBLXl/f5ej8gP29tVudVGzxjk6urHMoKme4/O0JNqr9SdTH41u5yshHlcohFyfdVAXHE22TTtXkpuFGx+naKANaB2KCAolqOWTsTLR4vpGBBFN8o+IJ775mU3EnUwU0xtlgGZxNSN0673ZZOOTy9PZzrdOpGF//u2tQf+kcryHOjgwfX8xdssjrX70zO3+Ptf4Mil3MCIvMJW8Gti5OOdlZvUd3xpkX3TkwBINT9qbqqQ3wQB+bQ/mq0p4Sdsc5rE0g9HUkDuGNdGwcf6Dz30MUQ1eW8drYwL/9b8Pf//vw4oVxSa8yG3d0FBwc4B/+Q/h7f8/4nozZH695u8XuQj05DjHE+VbSfXLz0ZYU1xcn7G8tsLK5wYaEfYOZ3ZxwJbJf2VhlaeeEC4OjkH/uLbI0OyExepSxiWnGFrZY3Rf/obwtf3lxvM7C7JQxhivyHxc9WN5mXZzNlcj96kzi59aRxPoNtjdnmJmWz5IYPCkxeFEK823JD1b6Cyj2sSPENYC46n7q5pZZ2j3m4kou4uKAk/1NNveOJd4avlQ4M8brmbvxepqFTfkeo4MTzri+klxDPmdX/N/++jRLcxKLlfMnZ1jaFP8n5xp+x8UhhxvTzM8osVpisvi9sdE55pZ22JOBMHzkpXynjFl3SQhRPo9xjslA27zA8Ip8x9vrUvKaJaYmjPo/PqYs7ZdxPrjiTPkiyX12jg5Y3txiW/KapZl5Zlf2JWeSXMf4Abfsc3bQQZmfjhjbVKpEd0ZWJJ9RfP74lGFp/87pFbt7MqY765LHvck7jFzIeB1uLLF7JLmEWNSVjMPh7hG7W3syHiLPJZGXQVbTzKzusSnXbxw2+d+rXdZX5oyyvD1mFtbY2L/iYGeFhfZ0ct1sCfKOQNc4RvPCpuR9F1xLrgeLzLYXozePISmmgs5t+Zw5yX0Uecs4rIkA3+0CJdmg5J7vdGecCdGd6dVNVvblWtdHGC6KRG8vMS0qnYy+GfqXJZ4oN3iuL0RdJf/a3WZT8jglrikxTfFdm/LbJuSax+SzRmdXmd8+4uzqgPP9ZVYnRTcNueY7HzW3vM7+xSXn40V0ZXnik95I2sC5/I3hIt9nc4TVSl+0+gT8qzdvZ/wqY7bHhozZhEHmxt8yvaAs+b61LTnn8mBZ8kFFTxUZyjE6zeSUjKvkjGIlouNLrM7L+8p7hvfnmJkVvT0V/ZI8fU7GafyNjU1MMr2yw8YbuV0dcyi29VZ/5bcrfz+7uMOu6Nb33qfe5Vp+cVMTfPUV/Bv/Bvwr/4rRl/7X/zX8t/8t/Ef/Efyr/yr8g38Av/41NDSIK/jQA/5tuM27q3PQmsaTUTBsWJn2IefHO2yvz7O8c8jum/xF9ONob5n5dfFjR7fSuNyVvGyWGYOvGGN0ap7J1QOxZePbii/Z31Z8icjyVq8mpqRG2hQ/eKlI/Uh8oNjJ5j4Hu1JrrIjeG3R6ghnJCVcPJOZuiD6URpNkyAtTSOudlrxwgy1lv6truQ6xoX2xoY2Du1uAiI/aWGRS0aPb752aFd2UJPBdhXgsQyq/T/G36yvsrMp3TslvGB031Fbr8nlvRvzqWL5vWV6fNOrm2JjURONS/9zZyu76ZI/tmS7KE6zx9rbCM6OdgoE1FqUYNM6Al997scPqktRwcj1Gny+14JKMp2IDN6LjZ/sSlw5YXVtha26K2dkVlrZPODMYyF3EI57KNc1NMyv2pPgcxR8oPmhqZk78yemtzQriN893F1iUulF5f2xKatGlDRZXFlkeLqEi6DWhTt7ElHVRPbPOovjY88sDzqQO3lnd5eDtlg/Krzzh/EjscUXG/FBiz5nUiwuzzBmuQcb5vWs4MdrszSUXA+k0pXvjldlO7siHzdt9jjvjKU8JwCNvmEqlEDQg/mBnmWnxd2/i4+TUnMTUM8NWee8QmYrfueuXxicWRN4brK8vsrEmfmZaXntPbkpMURBfvr/K7NS7GDwuNfP02p6hPjd8jcS7A4mrc9O3fskQV+eZl9pkX3T4PherovK7oDZvVf5kKI3bzsUKSsd0VE6kUDUpSfkncJSOJ1A7ncXy/lvPf4vYws0BMxU55Hv6kV41QK845XcOVwnPY7SW1hLjkEBWuDP5VbmUTl2x/CbKS3IwVaqjJllD3YQkz1JY7m2105DbRHFqPhUlwQSH2GNhYspLm9c4J9ZRMH7NkeFLltkayUUT4oapqSUvLC15aWmOa0QmWcPnhubNxVoL3UmO+D7+IV/98Ef88sEzvnbT4V00yMTeGPPNFSSba0gJDia9wAdXd1tMnjzHwTMEbcMSQ4ZpuvI7L6Q4akjA09UBU/MXWEtBbfvKDtekQnQ1HVTpA9Ba/oTHP/4hv/jqIV85+eKQXkvH8pH8xhVOhvKoqqkiZ/CYFSUjORxjtT6COD9bLMzMsLC2xyQgH23buCRvnSw2xJJga4OT+Ute2tpi9fIlLywsCUzKpWF+i7XBApoz/PDJ6aHw3ubtHGNVeWjNdGQVjxmWbBoYzqFd/xqv1EYyJkVChzuctYSSq/PDu2KJPqULs9HPSLw1QYFRhDYdMP12k67bz63Olc+NJS3n+9O8vbq+YWBql7z6BXLr5yloWvwkDuVa8uTon9rhUmlEfIQyunN0pKWQ4OAnf5ONPi8PH+sMiuqnWZN33/6VFHCHfakUxThia/UCc4sXWPprcE4uISs+mDT7X2P+sx/y81/8ml+/CuCFrpn6hVH2VmppjcumMLWTUalyjbMYdrk+66ArI5fi+HK6lrppa88i8dUrXET/DTpppeikBf5xydQtHhuX7e5MslUbgD5Ji1/VdzVve6gKTiDGTnR5ybgXJBcbHFT7kxYXjGf5Kl1S9N6sdjCb50RYYiaaAdhT8vOuFEr8LPHQ1ZE5dnYn8Vaatz1Uh+jQ2GRQqTZv/+64FgcmPqoxzgMf09ckVg4w+dbprzDbmkOyRQCJ+nYGRH1PWWSmPhX9K1vxZ3d0x9wc3xg9NQvKsscbDia6aAj0JSWxkDpRJmNDWBzwWh3ZrlEEOOVTv7TPZ7ES+Vi0PiUF/of/wTgb7L/6r0BsidhY40zc//6/N77+n/wnEBcnw/BuvcgfjtK8bSDHMQ5tQK3hhuuHnud8Z5bushDi0xPRdx+woBjp/iirLfFEp+mJbpxkQ7lzsiMxoNifYDdrzExMMH/lgnl4GWnde1wY9i+YYaYjBX+v15iYKXHTEhtrGxwiCkjuWWXjYpz1qRbKkuupyE0lL9cLV1cbzJ6ZYucdTEBJO/klRZT6m+L69d/wix/9jF+Z2vIwKIH4lkl2jiWRWO9gsimLzMZRGhaUq5cfJPF6sE6Lm7OdfK/kBRZmWNva45/RTI0EQ2OBuszJQTuNRS0UacRn6B2JEN+ixOMX1nYEZDRSv2rUw4PFVmrTHPB1MeeF6O7LF7aYmwQRENdA+/apoVi9PlhlsSocndNPePDVD/j5w+c89IjHs3CMfsMyABnE3VYqMkOwsbI2+OcX5s+xc/Unqnqe0fUjDpdbyG+pwz8pi7wQVyI9QvFL6aZ79fgDGe1zdtRDRVAqseZh5GQFEZ3gYsh/LC1eEpBaT27fBrVVyRQXJ1I0cmCY/WXg8oj5mnTq9KFUD06Lde5zcNBJW3ETRUnFVJaFExn9GktlHF7a4hhbSvrAKduGQL/B8UwxSdGemJlbGrZXemFphnuQjuSKGeoLyyjweITdr/6an/3k5/za0omn4aWktm9zcq04iVXmu6tItoxF7xlMVpEfXn4io6fPeOXsQ3TlBN1i+4bfejPJfFcqgd5OmBp054VBd1zis4it7qIyLYoU259j8tMf8rNffsOv7TyxSiylblY8xOkWV+PFNNaUkNmzy7QyLflkjp3WOMn1XskYmWPxwprnPhmE1YywdNjLereeNEc7XOS7rBQfZW0l8jHDJyaZyulNlseq6c7xwT+zScbjNzRvq/zQJSUSULvDpCEobnIyW0qyxgtz8X+GMTM3xSkglqSufeZFF68kdk80adAFmvHKVnyj5HsWpi44OGVSMLDNxPEynbWhxPmaYmOjvC/6Y+qLh3cO9QNN1PVl4+HlLLorY/TCAhu5fseYIjIGz9mW9PB0tYv6TCfDqpUXVlaivzaivwH4a+po2Tj6ZGZt/1FYEgOX8ePf+XeMPlTxpfb2UFZmnGmrbJvwv/wvxvf+3X/XeK6y0uHibUvub4miEEp+nIfOLIHskvF3efcdNidqqcz2ITK/hpIZkc2FKMCy1AqlkfhmFlM0uiPXIv5+qpjaBGccbV9gJrZo4hyKQ2oPbfPK90gMPuygLi8cO5G1ueVLsQ9zbF974pbWSe3iOkdnPYw0tVCYWEFVSQw6+SxrK7FZ0UGnmDSia7qpyNCQZvdLzH76A372i6/FhtwlLyyiStnv6lSSsMlSmmuLyejcZNywnFA0ZaOeopRAGTYrLCwVH2aCg0cQMXULDBr2L1CsV377dCul+jrK46Mo1Frh4WyJyXMT7OXcuDrxd+I0Ly4vWOpNJyPSAid7sQ2RhaWZI9bW8SRWjBgmnSifdj7XTk/KKzwt/oaf//KnfGXuyPOQArQtm2wp9ZRke3vjBcSGuYuvMPolxee7RKST2X/I1vYSi1O1RJXVEh2jIc/PCR/fFOKrZll6u0+XghIYFtmdz6csyBVfE4lXNuILZIxfiAwcXT1Jaxk2XJcxhDQzXOBLgIs1piZmWDp58DIuH01yGkUBFvg8/CG//NGP+dVzax745RLTLP7hoIvZ6nwKQ8toHnmTpyrXMMlibymlIXnUt7bTtyzjHOlHgIkFtjY2711DavMQ03IB13IVN0MZUgv64J3VQd59zdsuLRWpgXjmjyA/V5ABE3/fWBAhuiNxW/y4IsNXr90JKxmmTXL2NxXl6cEy/dWhxEr8tTX4HfGJLwNxfJ2MVhtEgs5G0hVr0QWRm8hEkVtCxZRYgdL8H2WwOg7X13byHYr/NsfmlQNO2kryxm7YEzU+XmymKtUBb4mriuxfvngltb7U/NpmOvdOb3NAFZXfH7V5q/InY+dkjdIxLZp2O3RdriR2u38SR2yHPSm9vkxu9d5e6R1u9lioSyf7tQQqL38CktJJTk8nXTnSEkhLD8fLPwVPhxgKAp+g0QfzunqT5k3Fjo652ughP8QDL9cQCkaWpayUYDyfQ7qrFy4WnvjERYsjjyTAz5WgQElMHUMITOqhb3WFqZFK6qM8cfHwxconiKCgQIIDHSUoexEQWUzN0BxLm4MMFseje/UNLx/+BAv719jFFpLQOMXCoQTL1kx0Jq/xsvMgKDmOUE0Yfl4v8HRzwFzTSMroKjtHS8y1FFMcE41/fDzBMVL0xinJUAhhmhjCNXpStWFo3F9i+/gRltaOvIpKJLKii+ENCZQ7I2xWeBAlf+tdJde9tsxCazbJHpJgu7nw2l/GLUQSNylgCwfn2T0ZYa2/iBL5Hn20fFdiAtr4GOLCXQiOT8A/r4vqIh3VWf745vdS9B0zb0erctGaSxJZOvl2CflNXwIN0dZ4pjSROSFB+kIqsu0Wemt0hAYlEhOTTnF2InkpOorqOxnYMrbgjSifO2OcWfA9a94qjdG6nlWCM0YJzRonOn+K6Lw/8yHXEJo1gX/6BFXdm5LIvpd2GbmQjHm1VpK4JLy8K2icnWa8M488Z3fSijroPpZTDCdusT0qyV6wK+6vX2EfHIRvQJCh2R9T2kx1QRIlgZa4PP0WU3NrbEKSCSjso2dNdHMqh6wXgYS7l9B6eHm7f9g2V8c1lHmHEvFCS9lYN23DdZTGxpMcHWvUSe2tTkaG41c0TOPSEWd7U2zXB5H0G5u3ygzZBGLtCmhauX3w2NUcW0XO6MOlmC9fo0vZX+18lfPFAgpS4vEPSCYtRXQzPY7crFyq+1eYfa/WMs68rQ4R/6k2b/+OUXz3JlMlgaS8eiA2VUe1MsNMufmw18dgUZr4e/FvpTPKxjnyf2tSoFVRavBnb3QnlrgIo+74Fg7QoszEnOqhISSANH0xDVIjGu/vif4vF5HoEoarcxENy/tKO/fzYHERIiPh//w/jbNvlUbt//F/GGeHKTNy//f/HQlqxn1v/6jssi8+pdDNE+8nLgRq9ejSUkjOKCSzbIC++UP295cYbQ0jKsAW19AC6qY3mBnqotbPHc8IHQl9U2xuTzFSmkjUa2vsvT1w9ZNCMzyGgMxWKkZ3OD1dZb6jkoo4DYES+wI0t3FTK8VZqJaY1FK6FmtobdQTauGBm7Mf/vpYQqPD8PdxE//1GnvXAIIlNiZHuuP78hkWj0146RmCS0oR+QOL7J+eSo2YSXOyM07JjaRPnXN2Os9yg54MPxdeegTh4B9EcIA7oaGWePpEEJU0QLf8xkPxEAebReTKdbs8kALSx4Pg6EAC/J0JcrfAMjANv+IxJsc66KhPxjvcl8CoCImR0USGhhMkxX9yfg9D++cGH6Y80GqtPYPi4Gc4m/ycp5ZSiAZnElUl47R1zNFmP5M5YUR4umEuv8FT/HNQgOQ1wS54iH/LzSuhpz2FgKgwHr30ISwwmJj4dPRlo4xuye80Cu+WQ86POqgJCcT/Wzv8QkMITo6R/MeDQHcz7MS/OyS0UqJxJyPKA6fiORpWlE8QqzoYoTw2AC9HbzI6lRuA++xtlVDg54OriTvemkiCEqIJ8pecKNhSinrxyZoW2haWRRUb6Yj3xsvdC0vJuQJEP4MCnQn0d8fPVYs2TEtSiAvu5o+xeGaGtW807hnNlA3tc6bMiDT4gjySLJzwshTdS4whNC4CP28bfJSmfXgFsT0rrB+vsdhTSbXoTlDcG92JE90JIULGPzRaT4oukjgfGxyePMLC0hYb0amg4ma6l8VD7M9zUO+HPj4MN/nt/ctrrPWWkO3jgJOzI44BAfgHheKTWCljMMvG8Tg74+VUauNJinrjo+LER7kSHqvBN6eTkuI0GpXmbU4LGb+1eZtEUJP4yONDDubq6db64PlmzAIVuVuLfrvgEyLfWdNMT18tmpQIPMX/xcXHEi1+McQvhqiochqaumhrLyckPhifsAB08dFERYSJfMLl/VgyEhLRp+jxS0yU/FXGSMZMpwsmKFzkkVRDb08rlfVpeEc4ERQZQGxMlOiv/L1vMkk53QzsfKrLzv8W7O5Cdjb8z/8z/Mv/srFJGxwM03cmnmxJcqHXw//2v71r7up0Erv+0NuCin7PM92URvxzqSnsA4hQ/Gqa2HBWNcXNs8ztnbMz305TsTMebh6S/3UzsrHHZHk2aa4uuGaWUzu/zOF8J01xfnjb22AXKLYqNYKf5OaR5WMMrh1wuDnOREkGqdFR+Mi1R0hephU7iosLlVoijazqaoZWSylOFJ166iZ6FUqQXmxN/EVggCNu3q689gglLjoUnb8dr5+JvVrYiA2JrRU20r4oWeDhEseNgSTHBeFcNEOH6MnJehcT6eK/Pdwx9wrB26DLdgQG2so1ZpFeNsPC0YX4w3GmO/VEWbjhbOaAX5gfoRFB+PlYi+9wxDy6nozmQZZGGsnLicI1xA9NbIzofQRhAVFynQUUt80amt/KqF6sDDFWEoLO+de8ePoVzxwCsI2rJKt7g+3LXTbGKmjWeOLs7sML39taUOKHT6DElPBcmuoKqa2J54VbEC/tfIiP1BCdWEZBxzIbSvP8Lcq/S1xYa6Q1U09auGJLOrQJCTJWvsSEe+ChryBjUK5te5b+Yh2REv8cvL0k/vkTFK0lOL+enNIyGvTuaKwfYv7oqeF7X+trye2bZOu4gS6t/M5HseS0zBqetWL8lfIbqxKIeRBMcmYlrZu91OVlkCHXkHD3GsLc8UgsJbl/k7WTc67Hs2n5rc3bILwKR6hdP5McfYTZ4mjivFwlDoXiaohDr8VMXkp8TESXN8GY1K3nWwsstZcRHRuER2gA8ZKzRUWEE+rqR6DI1crJFbuoIDS6OGIkLoYpk31EbkVtk8wczjHdUEShJgo/rZYQQ80cbfBLgWHir9Lq6Otro7Q6CY9wJ0KjAomRuBMZInHVL41UqU1GDs8NM69VVP42qM1blT8Zu6cbVE4kGRq3yb0+pPb5fRJHQrcbWQMhTG8P3F7pXTZYakki49XXWD/8im+em/PczBxzczlMn2Jq9pRfmATz2juVjtIwMjNisYjrJX/qTMLkIkcTWVJUxWMV1U7n2rG8dsDOTB5Zr8yxVWYGlM8zuCkB53SNk70KqkI9iJEiL62+WBIVLaE2EaRVjzN4JOecKccsw1VRxL00IVJfStvhFfvH+0xkh5Du+ZKU2m66DiW5uLzm+kYSrfoYNE9NsXFOQdu9z+rhGacnvYw3p+DolUZwYS0Dc7UUBEQTbp9AXs8wfTMzzMxMydFEVZwv8ZKEJVY1k5lTQKayfURJGy275xxeKg9PEX+xNcKaJPTalHRCKieYGiqjSheGha2e2IYJ5uS6T5Xj/NIwW8ngYa5OuNxdZ21RguC08n1jUjwXk5GRzjO3DKLDvCjKCcCnsJ/i75h5O16bhdY0jHhdDe3LS8wv99CR6U2ijwua4hGaN5RU5Zqrw2HGaiIIfvQ1P/+//gkPbNzR9S6jTGK6uZIiZfeAo/1Tzm+UpbDyud/T5m3zwDqa/EniimdJqlhEX77wZz2SKhaILZ4nNG+Bmr5dLt7uJfKOm915Lhvi0GsSccxfZFipL2YrGdDbEJNVRfbMDcfKDLfTDgYkIbN9GYmbvo2+kzMOFHs4v+Ds4pLLi02W2nIo8nQjIaWC6rVzNi9EP6/X2J6pItM2ihi/cjok8TbOwjkQFeykKiiOKKUZOrnB1s0ZV3vrrL/VyXFmhkvIStHy1KsIbcsGe/vTbDWFkJykxf/e5u2RoXlbExZDhIVWktchRpeWmB4qoiLMlijxBak9J0xJ1nZzuc/5dg3VmtdY/+Vf8eO//DE2mixq5DMPFL09PeZ4+5Djkwsulc8966Hm+9K8vREbvZCRPlGm9kn6/ikfyjUq12pY9vyOvZ40aiJNcYktIGHwhpOTUy7H8qhLDOWlRvxhr2HamZGr01vdEZ9r0J0JZkbKyElL5LmX/H37OLPzHdRH+JAQqiWrb5mh5WWWpIidaUghPCwF35QehrZPjf7xc0FpGISGGmfgKs0GpZmgHP/Ff2Fs7BoaXn9s9jhYr6HY0w77H/yKJ0+e8kRi9WNzZyy8i8jr2uBI9PPqcoL+bH+0thZo83OJTasn8lUm+RJvly/WOZorIFEKZVPHLLKGllg9PTXGYEMc2+V0u5kKPynqrOPIbOmn2xA3p+VoNcz6THB1Jrkmn+ScBIIeWeLgkU5izwHrSiyXXGhpOIc0x+dEhESQ2dRObrjEevEPBaPbTJ1dGLZMuJHrvBjOplWKV6/MVooml9mcrqTERwppt1SKhncM8fXsbJOz41rq4jwItQpFXyd6eHPB/lolZe4vsHvsgWfemOQgyrmLnM0VEhOThoNnKo3F4aRlR2MRUkxu7QALqxuGLQmUbQjeKwfkP24uz1lvTaImyozI7FrJc845UPzs2RyzLelobXwIj66kfvWMrdvr2l6sptDLinhXK1IKdXi5BuBoG0tG1zIzZ+ecK3//Ud0h/u6olZpge1wf2OMitlG7qHzeBmer5WSkpmDnnEZrYiS1qXFYRbdROKjM3l3nejGfOE0c5sH11M4oc95PONqopNj1BfaP3WUcxmlfUT5rSw7loWg+xNp5klJVgDY1WcYvhKSCPrqV7X4Mv2GJqfYk9DbPiYrXkdncSk5QEGnRKZRMH7Jwm9cYWWWpJ5lEc8m5rDVEtmwysye5z+kwS93puPum4JlWTc9CA+XRcUS8jJXP66Prre60U58SjM7ZmYSSGjKLKyTn8hb5VFO3cc62xDpllQ37C+zUB5Muscm/dIzhoVpa0yOwso4npHiQSblu5dqVnOtc0SPl0q7PuN7fYGNpXr7n1keNVlCSl46pexZBQf6UZnvjV9BO5sCb5dofYGje+qNLTiW0cYGZDYlvBRJDrYKIz+29M2YjzPYkkfbqNXpXyceS43genI1/SjMTM/Os7R0Z4rqSfzFZQ29GJFa+6QRndTG3uM7GodI8XmJ/KY9CNz9C7PXk9ozcyU2bJccMJtHOmtRYP1ziojEJ0pNX2yX6u32//n4OKFvOKCsYlC0R/tP/FPz8YMEwHf99lD1xlabuv/fvwb/+r4OZmfFm2h+EMpgLzLUlE/f0KRY/+YrHJk95ZmrGgxdBuMZ30LV8ImH0lKOteir9rdF4upBY00BUUBGx7sU0zIjvPR9nrkGLq00YdhF1tO0esqfoqvgCJZe7uloUWykg5WUQkYE5lE3NMGKQ+xjj/cpNGFe0oYGktpaiDfLG48ErXBLbqJxV9E7x0ZP0FAQRY2VCXHYhORU1ZHn5kpZRTs26khdKvqjY0OEye42hZCZp8CmbpH9tivnGFHQ2fkRq62naOGPHoMszrE2mk+XsSLBnNqXzJyiPi11siSPumQlWDgnEdOywfKDYeT+TbRk4+WQQGq6jsyoM37hE7GPr6B6aZmV7X+qmm4/93bX4+b1lpvJdyYxyIrp2kbZ18SsXUjOe9tKcGEHoy1ASy0bplxrOWAtKrdKUQJLNU/TRnsRn6HC09MEntJjapTM2JTc2xJDbr3gPqXU43pH4sMicjO20Mr5TLfTWpWHvl4F7XAFdnZnEhmuwcMmlYGyVtVPlO40yurhQfGoP7bH+6P2jyO5bZexU8YNyvTcDtOoSiDJLoLB9TqrgN8wyUSe1lYmGpPRuqa3kN59KrJZrmH97Da301qbg4JuMXeIgQ5uSI0u93JLpi89vat6mheBdOEzT0gJrfXmkv/YlRHSueuGMNcNYiS9ZL6LYz5lgFz05PetsznQzlhOFg38qfumtTC8o212ccLo2wnZVPP6BcbyKqaVjYJJlkZuy/ZUit5ubDXZnq8h1DCHcOYnCoXEGDPo5ycxkHWUafxLtrUmJD8RBo8E0JJnSxl4W13bYPbtG6aV/dn5J5U+O2rxV+ZOhNG+rJlMMs12Vpml6f8Anceh7PMgeDGNme/D2Su9wc8B8TSY5LraERujQVTZQ3dBAg+Eop74+VYqvFCJCC+gbLqUqPw1vRykQu7ck0R5hpTWU0HgJhsUbzB4oYWeXrakyMm08pfjKomTx4s4y2XVm8gModP+WqJhATH1SsQ2uo2P2xNCufMPGUB5Zvt/ir8uhZE1yEHlzpTSZQn9vKUznDE84NjLPWFUSsSbehGmbaTF2rYQt9qaqiHWQ5CM6jYaBDGI8HLD48TNsXDzw8PeTnNAXX9/X2D78CZZPLfBJ7yI1qZYin2CKGocZuv0kA1ujrFUHkJCRTVBRH32VGgoSJTHT9lH7XU//PF7lokcSq7hQ3Dy98fHxxM/LDjNbH37xUpKhcC8KcwO/o3mrfKYUDi1KEmmG9TemvLR/hb2TFTbuAYYCoW3mQMZfxHe6w3ydnqJQM+wtnvJP/+8f88PnAehGjw0zMK9F5t2JIrfcfqavzrhgmcnqHHTft20TpBBqH9lGVzpHQtmCFKJLn8ShK1sktmSR5qFdLt8WuO84Xx1hMUsKPL2OyAFYVk7Z7manxB//+AICm/fZPTqTwqOAlnQfXoVXoms/vDNb+h1bfQ3USDGTmd9Mh5xgtBmxw9laMu00xAVU0Pm2eXvE1YmyDYGWaLs8qqf35fxtrgekOIg36qS3QSdfYfbCiZ/ZZqJr3WL34Lc1b8VWz7ppivPF62dPeKHMArazwc7ZDjv/RBKrJpnbuzEslzqcH2Aoxwutx3Me/Oob/u9//BUmYeU0GdT9kK1u+T3RlTR3L7GJFCWXfdR9X5q3J+KYZlKh9SFU/hPjUfWJHYZr+qdyjU/EVWZjWMp5h6vlOsbyPKWYSca3fIuFvT3mW8NIi3XBo3iSuuU7Xvl0nRvRnUJt2K3ueBn8mfkLZ35mk0Zip8h9tZ2GaHv8nn+DmY091g4O2PiE45NUTWHrNOPLUiAYN1r9vCgvh3/0j941bpVDmY1bWnp7wh+bHfZW6ihw8SfAMgRdSSWlDXXUNrTT2D3L9PrtfnryvyeDhTQGP8Ld4SlfO8TiFD1Al/Kky7NpdtvCiAyLwTF1koGPJq2tczqbQ7bEHIsfPsXK0Q03Q9yUw9cZu6e/wuLBN7jrMgkNzSXscQDxaa2I63rL+WaP2LcZ0VFhaIuHyQ2IpyA2heqVa/Fab5ACdyiHtpwAfLPbKWvsZqFSR6ivDk99P/PvTSncZbQkkFgPyVVKR+k5vWZnuZ4yF28CHZLJnTq9fWCP/PqbXspiUgh6FUdlSyo5JeG8eih+ysyeuMJq+o3Twu/lsD+Hdp0l2tIuqgx7ngrLjXRnRPHKLYP4ivn3Z4+fzjGUaEOm3wNCUxOwd0nCP6CcttU3+yHexwHnh21U+AcQ9DKG1O5N5t+axogU8+kEW8VSW5NDVUUOvg655NatsHExy3ZPJLG6RBxzlqT4V/7okKO1OgqdfAi0k8J9QpmT/IYDlqqiKZWcKzbamxcByVj6VlI7tPde3N+brac49DGRGVp0jYPkBUdKjpNHvQjqbVplaJMsM9+RRaKFF8EhFdTsvlnZs8/5Wj16Ny2RgcmSc2WhD3HlheiOtb0rrm91x0V05xeiO4/xSGwkKaOVQq8gCsvb6VbyGcNnCfsLbDeEkpkhYyk5UkdlIlXJQdjFtFE4dn5/w0ZZJj5cTlliOO7io7wUH+Vth5WdJz+1TCA4yJ/iHJ/f3ryVXE+Xlkl4+SizLUXUaKOx9S2ltH/3zphdc7bURGuwGckBzgSKrtlZ+GDzrQVBYdGUTGwYtyFSOBtlri4GX3N7zL52kVy1itplg+aLmeVQ8NpSbOwZ1s4euL/NTZ2wffwLXnz7DV5io57+0dg8sOK1pTdx+V30fq5T2trb4a/+yngj7H/9X40PLfsuFP+qrHJQ/O0/+2cwrmSzfwiKLc0x1ZCB1sSTYJ8E0uvrDPVQTVMfHSNrrL/Zz/ZqnbXyEDJdf8kLBzu+ccomumCF5WPRzK06BvJ9eB1SQFjN9sfbBF2OMF8bSfCDZ5j8ygI7H8mlFNvw88HL1ZqXv/ohVrZ2+KWVE+oQT7hlFOmdy8y8LRNuWOpKIcvvCVFpJSRldlDgFUxBSTNdoqBv1fpwmd2mcLLStQQUjTDcWk1PejT2Xrkk16+8N1v7ak9yrxgrggPD0Q8esHizy0JjKommXoTGNtAoDs9oc9vsz9QQ/zqe2JAEsfNkoiN8sPylBV6eAWR3T4mH+A4ujlgt96ZY505C1yEjinO8lARzJIe0kEis/auon3h/T/yjiUoa/L8mMcoOH2069q/06LL6DNse/EaU/X6XOhgsiCfQ19fgD/yk3nN1duCnFjG4+mjpKvAlNiEV58wZRt9PjQzcHC3TnxBFdpiW0ulTlC3O5EfIMUyLLgmNhdRdHXebt/NM1ueTYB5HcvaovC6S2OhhtDCeoLfX4ITr61f89HkottoBBrfEb87+Ds3bTMmj8gdoa2lmoiAGNy+pywsm3/kYhas5OlJeE+HrSUzTMtM7yyy2JhBm44jZV5YEaxKonDs0+rBdqXVDvbD4hQXubr5kdU7c2SJkmcO+ROLNzTD9yXNs3b3e1czeDlg/+BlWjx/hHRGPh3eE1Kcvcbb2R1vSz9B3BzwVld8LtXmr8ifj+9e8FVu42WemPEuCvz+ZdaPvNy0N4XqS9sJyUiNq6J0fo68+myzHQHIrRugY6qE7xZOE9AJSJBIb91RbZ2OihnTbBJKjmhlVklzlZQWJStstUbQE/zXhbnb8yLMIs1wpNpUu5B12p+tpTHlOeHouWVNixAfnzBekke0dREaTFJqG71GubZbRSmX/Vh3ZRYOGhwsYE5dNtmYayHkVS6Z/HFWdyQSH+fLiiR0uLm54e3nhJYenpxxeHpKc6Mmu7qdMn0eehx9ZVT10SmbzNlG/bd4mZuXin9MpgdafwuxYAhs3GXpXhd4iVeHREtN1+RT5eeLi6oqVizvuHq54ub3E2tYbM7tkUqJ9Dc1b79/avLXg1aMX2Lo64yrB3z+tnqKJC/aVH3qyw/FIM3mRgQQFBZGYny+FgY4AHw2hSXW0jQ3SP1hGkFW0BF5JKJXZwKwyVZ1Dwveweds2vCUJwhy60nmSKxc/iUNpJCeWL9Axqux5+2FsueJwvoWmwIf421vhpKskpaSc8sxocr0ceWQZjV36DNN7h1yMp9GQ7o1PyRCl9z0lQ6xotaOSMm8vkjNraNh5U1Svi65Xk2EbQ6x/JV3HF7eNhWNuLgepj0giwSGdmsEhBgZqKAn0xt3VhZcGnXQTnXyB1UtHTF6LrXXuGJq3m02/vXnbGOuH98+fY2Nlj73LazyDNERWTtFt6J6Icu4sMVmZTYy3J+HxWnS5opthkfj6p5Jc1c3oco9hj0znJ/EklU2KxUoxfd1P/felebvVDXV/DXFSOAbdHiGf2PHmmuLlUJrMygzcu5yMs96hx98hHC9tC82L09RkhBAfoKzY2GDc0CAQ73C8xGxTIaUBXriJ7rxQdMdd0R3xZy9fY+KYRU7PDPMrHTRE2eNv9hir1868dnPkpf1rLHzTKO1bv9ME+kxQ9lhUHlImPp7/6X+Cf+1fg3/z34R/698yNhVevUKMznjeH5UtdhfryVX2vPWvoU8+/sMI8pbtbqYzTbD+yf+b/89XztiUbxgeJsh2H+tlHsSkZRAmwU5Zqf4eV/McDUn8kYL34RPlxuG7uOklccjD05OQaA2ZVdWkR5USY5JGWd2EoXB/U3yebM/Ql2+DXh9ISEo3SW7R5EQnUDpzyMJbV6nMvM2hTWKh0rytKKlkJi8IF20JnnWbxv0kb1H+bbFNQ77OgrDSAZoPLthabKbUVcbBp4Kuw/Nb3yeKez1IU5QU+rZJVIz30zVRa/B9wfZ2BISHkJhbQlF5Gx0Da6yfX93mDUa2O8UXx5ijyW+ieEXEdy4DPJlFU0owT+NbSel/f7Cuj/dYrXCjMv4RfglJWLoVExbbzviWshLpu3j3wLLY1/k0rewbHvxobA5M0JOeTsJLHcU9XdT0lJHpHEBOeTet86P0ZfmSkpSGtu+EJYONbnOw0kieUwIJftX0nZ6/15jZ602hK/yHxLpZ8gv3bB6mTdK78jYrM3CwNEBntjnavBhC8ztJ8QolR5tBxeL5bdNCQZGs8sCyIvQWcXINHXfyhx0ON1opcokn1VVDdUcKkfGBhpzL6bXkPu/pjgfBUXGkV/RSllFOvrsPGQWNNO8ptxxvUWbeNoSSlZWET24PdZlhVGaF4a/M2Ht3QbfImJ2usNBaSmWQN54uzrx0dcfN3R0v95fY2bnx3DaZ+PAgSnN88P1dmrcZ2UQU9jFbEkd+UizP00doUW563OF8dZjpLDMyk8OIyhsgX6Mn8bUt/t5uRCUnk1VSS23jpOiB5MSb7bTqwom0dcE3MIq4jALKyzMoTPTB3eYVps/tcXHzuJObyu/w8iQsXk9Og8TxsiZKAoIIf+2Hf1gCiTmlFJa30t6/xtrZ+/r7veZN8/bNDTCp27+Turp3e4v/43/8m8/9nVBGUXlgWS6622dN3DPn14iy8mYqkwqff8FP/vIv+Ef2qWhGRX+Vj5jMpSvTDd980TMxkPcXvMgJR52MV4TiZGPHYxMH3ETOb+zDw0P+6eONJjWV/KoGdI7Z6F4X0b66+14TeHOshNpkE6LS8ojQNJDp4k9Ofg1Nu3dutigzb5XmbUYCAfn9jJam0JQWznN9N7kj72+0cba3wmCRLdqEAOK69pi63mKuMY9kCx2ZeW8emKywxfZMHbmvYkiKLKR5Z5i2mkxSHCXuuzlL/aElo6iaypohBuff3yLp6miTuSJ3cmNciG3eoFt580iSXakJNTFaTDKltlt7P1aezXcxnvaMjAQ7XkfnYetSRnbZuOSL34V43KttqSE76BZ7i3B1wsrDE0fxB14etobG6VPreALco2nV25NYWEh0zxkbH23OKnXr9jRdcWGkSm6bP7zNjEGOyl2/QVp0eqLNkinunH+v6TnTUkKKZRzZWY30Lg7QlhFLjIsT1m+v4RWuDi95bK7c1B5mdPuAs99l5m1WpPjBPjpK8xjICuaFroGYzvdvC1ydnTBZ7UGa1oHw+mV6T24kBvdKjR5N9CtbfAx6lUFRVSM1DdWUp0pe7uKAn4czEfHxpJfUGOQ2Ot3JVK8Of08nHknsd3a/45c8FL/kRURCKnmNQzQU11LkG0Cosz8BEXqS8sopruigY2iDDWV17O21qaj8vqjNW5U/Gd+/5q3iWleYqUoi39PnngeWKYFqmKa8YvRhzfTM7LI8XkxLrDW65CKiY6rJdPcjq7CeZkkajOmA0rytJMM2krjgKjqO3zxASbg8Yr4ynHL/XxAV7MY3vrm8SBpkeO1uIXHD/nA5zTFmaNIKKZiX0uTomNl8SYa9gshsmWHkbURQmrfKFgBxZEpyouwsaEwwNticrifrVRwZgbFUdmcQEKknILSSrrkNdg4OODAchxweKcu2jzg9XWa8PIU8Dx/SKvrplnF4+zVvmreZOQTkddNREEpxugbfkjm6PyoktqS+KSctMBgLK0nmlf2DlO/a3+BgtliKkATcnFNJCvWiICcQr+/cNmGW8ZpstKYRJCQ30rm9zdrOrmGW5skbAa31sVESjbt/Es454yzun3ByPsNETQYxTr7ERIQQm5eKiU8B/pmjImklMVpmwjDzVsZGCg5lzL4PAVbZNqFlcIPYwilDA1eZ9XpfM/VPfSjN24SyedpH7mveii2MSQJs+5wXP/oFj5+Z8cTMDDOTRzz79iE//YEd9qENNK7vsj2bb9j3yiejUxK4dxb4jl1WuvIp9fIgOVPsTTJ04+SbTfnbarLspCAMrKBLEjajvR1yc9RORXAC8ZJoVzZLMarXYWGtR988zrRBJ7c4mCulPj0SN498MiSh3tmfZqPpNzVvjXve1oTGEvUigYKuccZFN3f2Dtg/vTIsmVKejM1ICY0J4ZgHlZHcscHR5SGn6+1Ua6MJfe1DkiS13okZmHhXkde9ITp4zvVVH7XBytPXs6ie2ubNpLdPks02qJUiM+XvQ+L/y3joP7HDcF3/ulzjP4C2Z+LOP3RW2+zNV5Hj7ElUQASZ7TVo/JKI8cihafngdvzFsa/KORGhmL/QEdcwypTBd25zMF9OU4b4Hzk/q1V0ar6dughf9JGpFE1uSrxZFF8UTbbnS8L0tYjZcnCfan8fURqyfX1gbQ3/+X8Of+/vwf/4P8Jf/IWx6aA8bEd5Kvrz59DTI0XY+42fP4zb5u3rWOL9qug5vbl3pr7i2S9nm+jSmePw9K/4KzNP7LKm6NsWI90dZrPGj7iEJAKrRVbGjbLfcT3PwWgmgf7RWASUUzu5xu4HcfPo5ICT03H6CzOJM4khrXDQsCrmjRe8WB1hINmWtLQwosq7SPaLIlvicPncqcSiN9w2byUW+ma1U95cy5z4H+/4LDyL5tm5O0P25pzlmkiKImzQVA4btojZXmqi1DWGOO9S2vfObvf7Fv9z1U9DlPgSq1TKR1dZubnk8lhi/f4OC12lFAfY4fi1NY4BhZQv7bNzJwi+17yVyvziUuLzZj5txUGYR1Wib33/ju31/gpjOa4URD0nLDUJK69CAjWt4juPfkNsfdO8jSfGMZf6xb3b2ciKnozRnZ5C/IsUCjsWGZhvoF1vTUpeBlG5jaR7BpCVXkrthojRMNhK87aefOcoNB6FNG6d3mn0XLHSlEhN4C8lPjjwxC+DZ/G9tM2+zcoMHM+005VgiT5HS3RZB6k+oWSLDKremyWt/BqleVuI3iKGpMQ2RuQVo+7tcLDeQoGLlhR3DVVdGYTp9Hj7FdM8vsL2Xd05VHTnWHRng9nGXIo8POW3tdB29OazhDfN28wkfPN6aSrQUJ0eik/BOA2SE76PBMPNWoo0YVhYxBNdNcS44bt2OVisorNQh6drGnEBfpRke8tn/LZtE5SZt1lElA8w25lISW4kFtoO6ibeH7OTuQ46lRna+kTShm9Y2jsVme6xvzxKT1Yo4aYmWJuFEVM3zuS1RDjlN+9vsjnfTGuSF5GWP+PJV7/kn3/tiWNMI13LO+x/YGPHp6eGGxiXcrGXx0ccH+yz2FNFqcjy9TdWOPgWULoguvN9SOJ+F5SbYc8kVik3wP67/w7y80Xt7vlxSh2fkQH/8X9sbN7++teSMt971/v34DbvNjRvtWQWjiAh6x7ku8/32e9MJs/r5zz89uf80CmZ6NZjNpWkbL6E3hxPfFLqSZaC6n3fLL/luJOB6nisnHV4pXQytiu500dy3+Jwp5PygFiibdMpn9h872b2dk8eDbEWxBcXEpNVT4a7P9l59bQevskLhTfN27QEAooGGOnIpK0kFMuYejK73m/8XW5NMpz2Cn1MGPqBfWZvm7dJFnGkZ/cyIecY26qbbE3XkG2nIT6oks6Tc/YvzzgXvTzcnGe4JB6djTlWj7wIyOoy3FiU8GTg+m7ztmmDbsVZny/AZBw6vcSZhF46F94frcPJJtrjTEjVvcZTm4eNWzFpJWO/4ca+yPC0n9EKLY4WoTjH1NK2f8CWMrabPSy26okISMVffFRlqjORWbkE1+2w+P79OOGCs91+OuMCSJUasnBs/7aRr1zfEK0JCWgsEinqXHg30/hGaq/aPLTm0eSlJJPflI6NvQYPTc3719CsJdw7ngDdoMSIfU5/l+ZtRiQ+eX20txUzXB2MXUwp0XXrBo19y8kmU/nuZEQ6E9O0Qo8hGN5wc3bC6b74iNkB2pMDCHou8rGORls3wtTuPnt7UhOWaUm0e8mrx17EpEncac/EJjAZp6h6eld22PtIP89u/ZLE1SPFL+0y31FKgc8r7L+x5XVQCdVrR+x+Ln5J5U+O2rxV+ZPx/WzeLjBTk0C+pzep5b10SX76LnwecnM9QH1OIbqQZrqnlAcadTBX5kRAmA9fv5DC3VpLSd0oi/JRxkCyxfZUIVmvbHF9FW+YHbJqMDmJ4jvdFIYF4u3qhr4mmZAYLW5OGZT3795Z/jHHQpkOrbUrURktdElQPb5cYyInlkzPYHI6lu8smZljpCLbsH9rugQ2JcEwtkHX2ZysI/NVLGmaVKpHc4j09yLUJ4Pu75z+dch8RRo5br6kV498tG2CMhsjIT2LkLIhRtpSqY0Lwc2rkpLRQ0OL+x2bMqQFaP0iMHldRd27KlXeKqU1PQxrSfQ0od6G5u39M2+NSaThgWXKrOLSiTtLc+6w3cxqkQu2NqFYxE8wc/uysiR2rjKGFNfH2Ng4YxrfR97Um++Yf/e5xWP3f+4nyLuZt7OfzMxbw7YJci1xRdM0D2x88MAykeFxO1PtGpw9o3DzT6eipIji4iKKSgrJy9EQZWtOgGccGYObLC63M5gbhK9LOnGli7fLf++yxXJHFkXuHqTktNIpNb4xkkkRsVBHqacfurB8mt8m7yuSw2qJfeWFk00kBQ2SwGt1opOV1C3eiYHb5XSk+EhSnIOuefN3mHl794FleTQuH783y8vAtRjZVBJVkY58ZZtNVMvBrW+44nS+kXadC6G2j3nmEotL6RZDhjpCrOiyh6ogneFzGxaP3s3C+hRRZrEulUjhoZVDZzymPrHjzXUp17jWIOP7oaQuOd0eozv2Ndk+z4lM0mHmUYBfTDfTe+e3vlQ880oFyaExPLMvp3z2jq/araI7zY9X7hkktk4wNdtOfUQg6YmlNL1pxCxVMxtnh5tbAq6FC0y9WXb6fUZp5imzvFxc4D/8D43Ng//mv4GICONssMRE44PLlNf/g//AOAO3v19xYrcf8Ieyxe5CPTm/ceateIHjUTpykwlwcicoJZjAhGh83TIobFxi7WSZ/YEEUv3DcAtqpXX9w9l7WxytlJPgESQ/s4iG76yWl5irjib6iQ0uIRIPpZI1esEdjvqLyXntiiYxk9zhbvKiIsgIT6Zq+eZ2lqnC7bYJWf5SvLZROj7Kyng6et8QfIKr6d4ytjMN/vRIileNP2F2wSS3zzN/ecruSiPFzhpivUpo3XnTtBQ9v+yjPlJL9Mt0yqXwfq9VcXPAZnc1WV6WuHm4Edm2xNCd5vV7zVup2M+VmuG8h+GGGLztI4hOH5Do/IZ9zufq0Xt6EublTkF1Oq7ReThGtdC7/rs0b+PQOGRTO797O5tM+bWjdKWnEGuRSkHLKisnA6w0OhIT4sI3ZhpeS76TV9JrWEZtbKjscbhaRZGr2JlFGFHN27dLrOW6T0eojg/H29GZhPJEIpIScHFMJr955U6MWWGzOZNUOxdiMgrJ72snNziYzDjjtgnv/LDya940bzXoE1oNeZIx/9nmYLWJfGctSQF6akbziY3yJdBJS7MkgHcizh0uWG8pkJjmRUphBz13lfjNtgnpevyLh+hty6UtKRgP92KyOrYlCt1F4s1GOdkRkTyzLaZw7E5GdlDPcH6YYSuLkAB/Q/P2t868Nex5m05YwxSzK3V05IXjYZ9AZsPKnabRCkutGQTbOuGhraTZKIi33KyO0ZcUiM7+OYEZtVS+S3CFcy4WeulNcSPY5C/5m796gklIAx3vJ5K/gQO2++rI8XmJm7sr4c3z9L/fi/v+sipxNSQE/sv/0tjA/cEP7t86QVnR8OiRcaXDP/yHRl+89tFMit8TRSHezbz97vx4k5P5VnLDxK68PAgT/fAOjCYspJa26UMOD3qYLgsl0FlPWObUx59xPcF4czI+L0IJSewzTKC4l5sumsOd8XrqSYDkmH1vDXGGiVzx/Q4eJNTWU9haQ463H1l5Ui+JHr61tTfbJigPjC0fY2ipnbFaDb4OGuLz7s4q3uFsrFRs14XggCzKxW/t3WwwU5+L3jyW1KwelDnNRhXfYGu6iiy7aGIDa9+3WYXdOYYLxO86PMFVk0TGzA3rt/ctb47vNG8b1+lWgsCNGMZRJcW6YFwcUijsunvTfoHJ2nSCbF6TqA0mvTyXl76FRBVIPfadjlVkeNLFQGkclpZJBObO/f/bO6+nttf13p+ZlMvcJTO5y+QPyOQquc5FbpPZM+ck+5y9d1b2XssVUw2u2GAwYJrB2PTe1ED03osEkkA0IZpE77338j3Pqx8YhPFaWtveXth5PrPepQfpp69/5X2f8upXLviKEezo4hAZnIzAtwo01MUjMjYND94ZoFu67KH2qdZthy4xFLKIVJSP7J36S/EPD6FLmYiMZ9EoMEyePrCMWKiBNiUEz25HIkWWjJz6dLg+U+Jt3uiFq45GsdMSjcigaPimmdCz6OCZt4p3VCua0DLWjfH2NLzzi8bb1DYMvfc71DlmNKgODcAb/wSo+5cxdsknCQ4ne9GYGoYIP29E112oc9fGYS2j4+VzD4mxrxClLMDT+0mIfNsA04fJxdUcr2DOUAlFoAf8XwUjvm0efR+ttxnmx+HJW+aLsbIzj4rBNCQZniHdGIDMjqBr0ZLbnkPRFQ7rUtfpmp4hxsI8rOXpyPXxQ3ppO/RnRbeNDZwcd6JWmYeE4DoYBinQHlPRZ0pDbKgr/uMHb7gHVKG2Z+XCBOYSVkZLofZ+hMc3veGTUgR1oxaapjw0qkLg7R2HpynN0C6a0VmTiZwHLxARn4f0Zg00mkZoKpOgiHyD4IAS5OsnbQXNMYXNqeoUFL16SgErB8naPhhHl7C2P4SBSiUSb8cgM8doSzCkODOHhcEqZLtHIyWmCE2zOtTnhSPrpR8SVNUobNaipbWFcsJWWq8OGHumML25hTF9BSrDvBETn4b4xm40i1+7RcK0ZMZ8VRAS0jIQVjOO4bEuDOXG462rD8KT5MjVaNDUokNTlxXmmXnszPdAV5yLhAgqjgur0Ej/nralDg354YgIDoKLVxpSIvyRp3oFv7wOFJgvR0eRRA7DTNsWf4u2TWWkck4q6+zYt2CtKxOpvk/w8FE44iqpSNC20rY1ob2CAjElfsGBAYhIK4GqyYyuUUqMdi2w1ssQf8Mf4UHpULVo0UjJcTPth/aucUxu7F6ajL4eiMlbrWkR8UUjSCiWbp2Q+gu3tPIJWp9RxORb0NQ5bzd5e3K8h7WBNNTkPMf9DA1kPXunn5xyYMGo2hvJQT7wVw/AMD5LhawKsoc+eBUQgwwaD7UaLZraetE+sorlnU2s9FdCE/UccVExiK7uQJV5BhNrO9hd7EFf9msowsPxrrAJBc3N0DQWoCglED63nsHnWTJKumpR2lCExDcZUBVUokH0ydYGNBa8RkSAN5wfK5GtWcTKugULDaFITYlHYMU0TB/MIm/gYNuAylAqVlyzUTEwd+Gy2jOoB61r0UP9PcDtKZ5HpkEh+liLHq3NFWjOeYf4EG8Ehr1FQr4BZcYRDC7MY3dbj4a3UQj7/hViFSUopb6p0eio9aLXuoBl6gNX1dvMH8/R5gLmKkNQ6ve/8cDrIf5PcAXCG+apv531ZTqWG0NoKytEwus0ZOdXvO87TUURiAp8BpfHMshbB2EZaUFNRCDSYpUonxFlHrE5gV1NDuJ9gvD0tQr142vY/NpTMDF520tlj6cn8Hd/Jz0ZncYelk/Lzg2qWJKSgH/6J+Dv/x5wdQXa24UTkz7/ZJawOkUF9JMgBDtHIpX8fhWNL62mmXy/Dl3DCxhbmMGiMRkZ4SFwD6lCyVgfzN15yPV+huDoChSOLGNl2gB93GuEuvrjraoQRcJvtLah2TSOoYV1Go996MyJR/aLMMTJqpB3FjepibjZ3jWMqY0+mJopH7jjDi+vcITlN6KGxm1zUxqK4oPg/0SG1Ipe9C9TwauOguyVH6Ly6qEyDqNvVtzn+hCHZhW0Mn/4yTRQj65jY7ETXXHhSHoUbJv4UlN81TSXoiXvHeIC4vD6nQbaKVo/rGNtug7qR+8Q41uI5uWd0x+BKWgfdqDuXQre3YlHXm0DWoba0aprhVbbAh29trRqIcsIRVTyWygNs+i/MLm2pMtAXfRtvMttQMHo2Y9hq1g0V6LO9wWi/GPwrkKLCvLPmsYclGe/xVM/GRKzi9HfpcCb+Ex4RjbBMLP5I5O3a9hbb0VxQCzeeSlQPbpyOjkgonwv9JlUoN9OQW7DGB1tyinGMpDt74z/+6tHcHpcjGJxNYNtecE6tsQD7AK98ewPj+AdkwtZPa1bczG0BeF46fMOnm/rUTNjRrcuB4WPffEmSoakBspbxDbUpCMv5g1CXuZB3TqAgQUT2rJCkRHyCm+LtcjvGsPQ3C4Obdd/T2K4JQ/Jd94hObEZ3fSOtH+WsD7dgNzHsUh8lYv6qTY0lkdD4f8MCdmUDzZpzvtOsxFtHWMYp9g12d2E+kgfxL2LRWwt5Zr9c5haJwexPo61BsrZ0uIQWGaFadSM8bI0JLg/R8jbdCipTzTSsWzqGET3xAI2l/rRVV2ApIg0ZOaWoZ62S9vajObiKMS+DoCzV6rtXpBFCn+8VLdA1vmRyVva9umKACSkpCKkcRaWzVnMNClR8sgXr9/Y7zNFfBS8/HIRW9iKngnqs0aKcbROIq/UGwyoL1NCGeuDtOxs5DUa0djaavu8lcaovq0ddfR51usHeP3YFX4hMQjPa0QBabfSPmqlZbXaHhiNQxilbR+ytEOnP+u/OurLLZBnBSEqKQQK3STMdpPDXzHiQWRisvY//xP4sz8D/vIvge++A0pKpPdp21FRIfnUv/1b6XNxm4Xqahr25yPij0N0CMpF6rIpP/Y7zY9bbPmxtrkJ+o4emKc2MT1thKU8DC+fx8JX3oL2lT60571F4sMghBdSvrZI8bOrBHnPXyDoGfnnugZUixrBQHUB1RRzm8tYGmlAQ1QYkoITkFzSgio67sIntWh19G+ZKN8ZxewG1S3JwQj4/X08CslAcg31aW01NOVRSH4VDv/AKpT3j2JotBmNMb5IjIpGTA3lhX0zmFyjsbo5hY2mCMhT38K/bBjG1SUsm8pQ5/MCb4ISEVOlRY3oyw0KVKRGIMw3C0lqM6zHB1QZTmGoRoVEqj/S5W0w056R5gLnsWithtwzBrE+Wajup35pMtj6pa3f6/WoqaY8M8EX71T5qLJQ9Xaa+h5vLWAk/xnVJU8QUz8Lg+2UfrHPJzFYlIpcL1+Ex+YilXyFRtMEDdV8adExeBSQh6qaQhi02XgYpER4rhnTH3Ws5DsOJjDdXQN5dBoSk3JRTsdPI/wB1ZuqBB94eFKOmVyHzkENcpKj8cj9Jd6oKd+k+Nesa4Oml3zc0g7550EMqd9AHuSLKFUVZG1DMNHx3z6Yx7RGibpwP8RQPZrWSN/TNpGvobjw7Ak8b4QiOb8YtX01yEzOQiqtQ8X7daC6LMGb1uE1/JO7bQ8s27XmoEn2En7yVuSYLk/ermFLH4+y9BC8yDehdn4N66ONaAkJQPTzKESRfy4Vx7BZjQb5G0S+oJiX0YZu8q3bWzNYGjais+3U7+j00LcbUZ7zFm/8focHwbQf1K2opZpRR8etua4UuYl+kKuykF+mR35kImQh75CU34ASW/8Ux5j6p9aEzs4hjI31YnCw7UJcpc9amshnU4xPiUCOcQGDF34UZZifA0/eMl8MceZtrVWOrI4gKLpfQ9UTeS1aducr5PXGYHTZ7nxSiZMtjFLSWxQcBkVVJ4wfnHlrQlN+CTIiG9FhFRkiBYX5ShQFusDjB288zTShxS6SLmBptAHqZ7EIvfMIwa9d8OSFC+7e+h6uLk54GFMBRd8Olo4oeR7TwpISiJde7vjOyQn3nFxw75YHnodkQd5GgX7nLJAdYm+wAvpkD/h63sZ/PIqjQNaFwdUBjDcXIZsSc1Vht+2STWkaVCQY4lLyJKTHNqJrZwXra+1UPFKB4uUJl9tOcHVzofzPDXdu+ONFWCVqxtcxv9QJk8IbYQ9v4NdeYfDMNKJ1ShQSQ1hpeoMMWRbeNq9KT1c2l6P29W34uP8eN+7ehZObF26+UiCGEv6F9W0qthqhy/BBwBMX3L7lRMWDB5zDA+ARno6IFzmoFve8LXiD4JIelA1eNXk7RklkPtI9UqAs6LadVfzB5C29c7g2joFCSgK9f0fb5IRbzi5wdnoKr/tUXJVQgthXi6rMYIS+jEJgXhdMSxbMdyiR4eoCz99+j7u0H5wpERb7wedVMapGlqgMu36I2ya09i4gpWTYdpsCee0U5DWTv3Cbst3vNsN224Rlu9smHB/uYKiJitfUZ4isGkLz5TPXTtaw05YEdWIQvFJ1qLAc4GiuF72ZTxHp9VvccXbCHSdn3Hz+Dj45feieP8bRqhmTJUGI9v4ev/Xwx23q22WDuzjZWcaeUY3qyCdwcXHB97fv4J6vP1yokA32TkB+fBH0U9MYnaLkOvsFgp9Sn6Qx4Owp+qQ/3F7FIkw8KZmy6ZWNESxo30Euo35aO4v+K8+8FRMj6Uh6koNay1X3pqX9cLxNw6YRTbHuCLz/HW5Rf3Ny8cC9237wC5JB3a6HRqeEKsIfz8JVSDUMY3HNiB55BIJ/8z1cbtzBXXdn8gleuHc3Cm8VbejZO7qWPyx81ext4MhIxzHoJu3ne7gb34SC4SPp3n02xLHcx7a1CYYs6jverud9J0z0nTiEBhRDaxzCyLgBDXGiWMy3XW5tm4w6OaR+PQhtQgDSIkNQ0jeLiasmTb4mRA4pJhnEg8rEGV8FBecTt2esrQHp6dJZt7W10sTCZ8s917E5X4+y4Gd4/uvfw+meM5zc3eHidBvunl4IVhlQoB9Ge24gctOikdiyhcHdQxzOtcCsCoDf22yENyxgdnUDG3oZ8l/+Hg/dbuDmHRpznt64E1mKLMMKdg+2sbesQ29+BCIeibh5T4qbbiJevKR4oULVKBWl+kokOofj9YP7CIiguPLImT7/L3g8fI5AhRmaOYr1eyvYaktDYegt3HP3xP97qURc8wKWt/ZxMlyMNnUoFZI65A2f4Hh3DXtt+agPf2KL0X8QucEdZ7g7P8OrlFpUDu9g2fZDGcX1mSYU+SUhJaQcuotn3h71QJOWi2TXd8hND0NC+nPc93THvXtu8HC7B7cHT/BDQLLtYVjDCxTPL/TJ5XYlmpPvI6lIi7JxUrMdthMcLY9iqyQR2S888cM9F9wU+/2W2N5wRBT3oWtmHCtDhVDEZyE0rhVdc1s/8mOTOPNWXBadiiSfPDRMXDzzdgBGlRzJ97NRpBmj9w+wt61BXfh9PPydJ7ziDKgZORIj8xTplgUlQYkIv/EUIaEu8A6gdbvzA1zu3oRXhBppHduYOqTjMGvElCwUrx974Dsa7060HU433fDEn3IlzRQs27TMzgzlO7FQBPyAm+6P8F8hhchoXcSO7ceHWYwZSpHtmYTsTJ1tUkfyydKZt0X+yUgJq4KexsPaRi8GymIR9fgBXG/dPe87N33x1L8AJQMrmFkbwFBRAKKffo/f3A+EU4IWNeR/xMTTji4WObIkvKY41Lu8jwPyQS3RLgigeHLT6S7uurjhxss0hJWPYXyFjuG0Hl3Klwh7RvHtDvkoDzreoS/g/joFwS/UKI+OQEV+GEKLDcg1fWTydlG6yiojOwuRlOtZN45wNNuJWTkd48ciTxX7zJX2mSueBFIMbJ5AT18buguDEOHrhttOrpTnuuK+uxucfKPwMK4EZYUyNGf7IeCZB27R5+4UCz3u38ftF3HwTatEu6YQ2oIIeD30wh/uUN+k/eTm5g4np3C8eJGOvLxoZGb6wIvyZKn/usLN6yF+eBmGkIJaDM1vglLlbwPhIzc3gYQE6YFlf/7nwF/9FfAP/wD8y78A//qv0vt/8zfAX/wF8I//KPnZbRrzV91e4WchRtQkxsgnpjo7n+bHbnCh/e185wYe+kcgpmYC9c31aM14jGRFOXItu1g9pPHZI0dZwks8SKqHun8P+0sjGFYHIu7Rb3DP5S5uU41w62k4HmS2Qzu2j6ODeWwPFaE67gWe0TF1uesMV8p3XJy94HQ7ElHyCrTQmC7LzkHUD74ID3CFbwgtI265deu/4RmYiLiGdRqvBzhY7cVYcQBiKC/83f2XuBPXiApxSubWDPYN8VDL4hFaPQnj8jGOVy3YLIpFis998qs0Tmzj3wUPn0QgtrQPxiUaZ7b9IB6+VYAMqj8UaunZGGdn3i6PNyOf+mXq00jkqF8hNPIRnJ1P+z31XadH/nB6kwelbgLr5BzOzmkQ97wdLw1CQfJLpGjm0PE+ZB5h39KC4bRXCHx4WgvSet277YEnwXJk6qcxu9ADqyYbkWG5SC0a/JEzb4mTAxyujGCsOhaZwe4UQ6j+pP3r7PcULpGR8H6eBbWyFyOLS7DqsqHw+294ud20xb87Xs9xN6oCqq5N7O1QHDKpUBF5B+4ebvi1L/kEyvlnN0mf/OikIgQhwo/eomPi+QD3wmPwNDAVqS9SUa81oW9jjGqAJMhpHdzs1iECT2kdlNm9VJOvY3u0EK254RT/2lDYf8WZt8Z0VCtErTiAuhmKj1vT2KkjvxDwALfIF90QcYhis6dHACJy2qBd2MX28QlOJhrQqfJD4FM3m99xc7+P+14P4E514t1bv8P3N2/Rd2n/UB/3oON277E/nN/kQ0X7e219HevTWuiVrxHg4QEX8qeu7qJmvk9+KRKB5PsKCt4ileqb+/fd4Sz8Em2j64NH+CGQ8oXSJowt79jFVYb5OfDkLfPF2DvcwfhqP8zzOvQvtGFgof1atL55PYYWO7G2+8FMDAW6I6yNDsOqb0P/2DzmKAk897cUrk8WMWkZRm/7BOZXxbTuAbZXtaj1e4xQ51BEN83BbDejMo8FayNynqYjwTcJBY1yqEuykZmWCXlOEep6p/H+uQ/7SxS0W9FUqqbkNBNZmTJqxahoGcQwadpd9bE1hUVzFeqKqajJrUehcQKz20vYnLaiv4GKBOuC7VJMKfBtY2d1HIPN3TAZpyFdEbOLzYlOaApzoErPhEyWjWyZDBmpRSiooEC7tIvdEyo4rA1oKZMjLaccypYxWFfoy/ur2Js0orfPDOPUIdZEorw9hYWeItQXZVIRk4lMmRJppXrUDWxiQ6z44QxW+ytRU6RAOm17lkqF7MZmlBoG0dMyhJluA6wWI/TDCxihpMoescLrlCRZ0FtvwoBF2raPxcGDGSMGm+QoVGYhM4tauhpylQ7tE+tYpW/O9dagvrQKxbTPJjdXsLfYB3NtKcrkMigu7If80i70LmxeuiTxenBMfnt6YRs91hX0jqyjf3yT+uvGL9r6qJlHqY1tYnZ5j9bxdGWJk6NDzA1TUdfZiJ6pDcxfOvHW9jTcpQFYenWo6qC+KmbMj7awM9oAY1UWVNnUpzKzkJZfi/w2GjPiF+zjDexP0nGtUVB/KkJm3QB6xIAVRcvaKCYN1ShU0bGkYiaruAqq1kEYWvoxbR7FAmVR+4fzWBuoRn0x9UkaA1lKJfXJJpTozOhqHcH8LCVb+2vUtTvQ39eL9vEtUP51iQNa9XmMd/Sip2mQiuYrbptwxu4q1geqoCvLgiKbfEAWrVtaKYpqBmh872Fjy4qhxiLbk8abR5awsTuHlSE9WvJzbfcMk8mzyB8oqdWgRk/bR1WAnU9gPp1j2qOLoxhvrUZ5WTnqeqYwIa46P/34PbszWB+kvlOilPqOgvpOQyOKqe90Ut9ZnBP3RZvFRFc7+k0WjG2e3+v85GgXK31aWNobMDi/gQ/c3deKmKC1WinwXx7cpyzRoO7r+wxnhF2GCuydcYwa6lCvUiCX/He2XE5xKB1yOi5lhhF0jCxjtKsRloEuWM5upbI3j+0JHZrau9A4tIUNEYfXLZgw5KJCTcc0PQOZijxkVHWjZWTntOim4nG6DbqSXOSkZ9nFzfxSHXoXO6BvrESKazIyY1NR1CyDMjcL6amZyC1rQOvEjvRjoHjAz7IZw/oCFOSqkFysR/3QBrb26P31YcwOGWAYnMHgWRDfpHyjsxYlagUyRG6QoaSYVovmgbkLPxbtYH9zEpaWHphom2d2D09/eKbeS3nLVK8FphrKa9qrodHmQ6GQI4t8kDw7A9mKHGTV9KJ1dP/95MIZu3MDmOqpp1gzhZEN8nhnfv2I1Of7MNBcCpVc+DMRa3Mov9Gha3aX1uYQR6tWWMg3dnRNY2GbfOXpVz9kH0f7sxhtM6FHO4SJjb3TM1hFlF/G3EA/eurNsE6RPyaVvcNuaCN8EHHHD5EVI9LDft6zjPXZFhS9zET8o0Tk1ciQXy7WjXITuZriyyiGSdyWPxys4mSsDfqqfPKrIl+g7cgoQEmDCYOkaUvNjin5mu9Cv4aOeU4uUss6obVuYt8W4Lbp3xpGX0MP+swztmMr+Ypd7FOOZqVj0aMfx+y+WPaAupwZhtJ85FIOJPqOaBlpBVAXddA+28aWOGt4sgXtVQpkqkrIp1jQt0B77WATR7NdGOzrRtv4DhbEiu1RHtRXDk0paYmcK1uG1CINynuWQekbbeAitq11aCpTUgykPiOnOFlfj2LDADparJjubMeohfqZdRaDi0f44Bb1gp1lbI232XK99sl92FLeIwq+40YYaJ9li2Nu22f5KG3sp7F1gr2tGcx1lKCqQIb0TBofFOvkIn6XaFBgnMP4sBnzHYUoz6e8kj6XZdM4omXSqd9UmFewvb1I+0CPCspNM07HmEwmp/hfgcJCLYzGWrS05EOpPOu/WXRclcis1kFD4/zgYuLxrTAyAiQnA//2b8Bf/7V0C5qLTdwq4Ve/kiZup9/fdfQzQPn7nJn8RslpfiyjY0F1SUYqVEWVqOtbRv/QCMY6ajAwPo1JkZCI3b8xhMkBLSrbreieFe6OfPRUK3rqsqGWi1wuE2nqCqhaRmFZFF8QbQozPXWoUtC/Q2NR5DvZWXRc06tQo6OcflmP8iQ1EtwTkVOUhYIa+pz6VVamAiVak+12U7bSi8b03jiNodO8MKt+EKY5Gu0HWziZ68ZQfxcMo5SjioB8Qt+Ype82FkNJ/czWl9NzyV8Y0L1ANZLQs7GGlUmp/ugfmrfdykDyZZQjbkyTz6V9VK+FqaMMlVXkS6lf2vp9FsUQdTlyWqdguXQrguODHXL1Olh6WmGa2sa8beVP2aN+PKyHpjyPto+2kfSyMotQTr5xlHzXCfmJjYledOkH0Ec1wNZPdXnyYSezNI6b1FDSemXQ/s2i/CZXRzWgdgBjA6u2+HewNoAJfQ7KKWZlUvzLUOYjs8YEAxWpR0e0xZtWjLcXoSRPiaTCFlT1rWLN5hPWcGA1QFNG6yvybSXtg4YOVOkssBr6ME95zjpFo4OFDvRdsQ7N2kGM9S1Szkv9ZI1802AbDEOzsFJyZLdp1I8O53ox1t8OvXUZVHLQziCPu0z7pbUCagXp2uKQCqqCZlrvC7cIovpi3FBIMVQm+R3yKXLKE5Q5aqjzxa3b6JV8iujjtuOWWwZl6yT630+qr2B5RIcGtRJKUTNTzMuWkZ/OrEJJiRYdNAaam/PO42oWxRuxH2rboRtfpf7yUweJYT4OT94yzOfkcAorowXI8A9BsL8aNdatS2fezVHhUYFsj2gkiqff7114YBnDMAzDMN8Aopy3wFQsR/ytOMiKTF/NAzC/Ko7ErZjKoQoPwSvvLJSals8fkmNjCavT9VA/iUGsXzG0q2cPbmOYr5h16sWlpdLVC2Ki9p//WTrr9t//XXqvvp6czbfqbbZwuK233Z4q2lOBKsvS6Zn5DMMw3z48ecswn5PNdsx1xCI4JhOByj5Mrh1dOktrHnODVVA8iENKVD066UM+W45hGIZhvjWGYS5VIuleEpRl/R95OjvzSeyYsWlORFRiCnzSuzAwt3cpp1rG2nQj8p/HIzGwDLqNI/7BnPk2EFctTE4C/f1ARwdgNAJms/Te7sVTN781dnC804bq14mIe5yD2tE129V3DMMw/xPgyVuG+ZzsDGN9rBGVxj7UWbdxYLsW7yKb2Fy0oqfCgHZxqRotYLsUj2EYhmGYbwRx1tsy5gdNaC9uQ0//nO3y2g9SAubT2Juk/5pQ39GNygFxq4nLNYy4lHkUfbUGtDUMYHzngO8NzjBfNeK+uFOwatthqDTBurR1LW9nxjAM86eAJ28Z5rNC4+fk2Fa2fXwkndjGGY81hmEYhvmGOY31HO7/VJzmXOLl9J0POc+5+DAwzLcBj2mGYf4nwpO3DMMwDMMwDMMwDMMwDMMw1xCevGUYhmEYhmEYhmEYhmEYhrmG8OQtwzAMwzAMwzAMwzAMwzDMNYQnbxmGYRiGYRiGYRiGYRiGYa4hPHnLMAzDMAzDMAzDMAzDMAxzDeHJW4ZhGIZhGIZhGIZhGIZhmGsIT94yDMMwDMMwDMMwDMMwDMNcQ3jylmEYhmEYhmEYhmEYhmEY5hrCk7cMwzAMwzAMwzAMwzAMwzDXEJ68ZRiGYRiGYRiGYRiGYRiGuYbw5C3DMAzDMAzDMAzDMAzDMMw1hCdvGYZhGIZhGIZhGIZhGIZhriE8ecswDMMwDMMwDMMwDMMwDHMN4clbhmEYhmEYhmEYhmEYhmGYawhP3jIMwzAMwzAMwzAMwzAMw1xDePKWYRiGYRiGYRiGYRiGYRjmGsKTtwzDMAzDMAzDMAzDMAzDMNcQnrxlGIZhGIZhGIZhGIZhGIa5hthN3i4vLZ2+zTAMwzAMwzAMwzAMwzAMw/ySLC0t2Z95e3x8AuncW/r/Cdmn7dwWpmO2MOxtqV1tS8s5YgvD3pba1ba0nCO2MOxtqV1tS8s5YgvD3pba1ba0nCO2MOxtqV1tS8s5YgvD3pba1ba0nCO2MOxtqV1tS8s5YgvD3pba1ba0nCO2MOxtqV1tS8s5YgvD3pba1ba0nCO2MOxtqV1tS8s5YgvD3pba1ba0nCO2MOxtqZ3bwg2d22ef/5QtDHtbauc2654td9E++/ynbGGcvXe1zbqSzbqSzbqSzbqS/eF3HLGFcfbe1faH3/mYLQx7W2pX29JyjtjCsLeldrUtLeeILQx7W2pX29JyjtjCsLeldrUtLeeILQx7W2pX29JyjtjCsLeldrUtLeeILQx7W2pX29JyjtjCsLeldrUtLeeILQx7W2pX29JyjtjCsLeldrUtLeeILQx7W2pX29JyjtjCsLeldrUtLeeILQx7W2rn9qf4xou21M5t1j1b7qJ99vlP2cKwt6V2bn+KrtSutllXsllXsllXsllXsj/8jiO2MM7eO7dpHYn3Z94ODQ1hZGwSU7NLmF9YwvLiHBbnpjA9O29rC2TPzs6RvYD5uWnMzc1esGdstngVf0v2LH1HssX3xPeFzux7rZ/Wnf8ZujN/Al2hybof0512QHf2Z+gKLdZl3Yu6Cz+iK/rs168raTmme671pXSl71+tK3w567LuH6sr9dkf17XPGVj3XFf8/UvqildHdcXrZV1J65fTFdv1Kbpivzqqe94HPp+ufd9i3Z+ve963flpXaAn7a8qdWPdPqyv5xi+rK8bCl9OVtBzTPdf6UrrS97+srogRrMu6kpakK2k5piuNBdb943TF359bV7w6qiteP0VX0vpUXdKaW8bC4hImJycg5m3/l9VqQXevBYbuQZjMgxjq70Z/jwHtnSa0d/XC3G1AV1c32Wb0drehu7sLbV19ZLejp9tos8Wr+FvY4nMzLSeWF98T3xc6nV0mmy1eL+q2XaFr+hm6xj+BrvFn6Jq+Sd2eH9Ftu6TbeYVu56mu2QHdni+qKzQc1RUarPtL6Jp/RNd4SbftR3RN11ZXLOuorliHL6srjtXHdIUvv6gr+sDHdEWMYN0vrSt8p6O6wnd+WV2pz/64rn3OYK8r5SLnuva5iL1u1zenK/52VFf8/bl1xaujuuL1sq5Y3lFdsfzn1hXb5aiu2K7LumK/Oqor9uvn1hX9ylFd0a++Pd0zX+OI7pkPu6grfI3QtY/t1yE3/Tm65z73p3XPfTnrfrqu5Bsd05V849W6IkY4qitixJfTFcs6qivW4cvqimPlqK7oAx/TFTHCUV0RI1j3c+h+nhzyl9T9MHf6uK59LmKv+8vlkNdBV/ztqK74+3PrildHdcXrZV2xvKO6YvlP1+1BW/cQzP2DsFiGqFnw/wF834Y7dC9+FAAAAABJRU5ErkJggg==">
          <a:extLst>
            <a:ext uri="{FF2B5EF4-FFF2-40B4-BE49-F238E27FC236}">
              <a16:creationId xmlns:a16="http://schemas.microsoft.com/office/drawing/2014/main" id="{00E92CFD-701B-48A0-BB3A-FEDA4B457176}"/>
            </a:ext>
          </a:extLst>
        </xdr:cNvPr>
        <xdr:cNvPicPr>
          <a:picLocks noChangeAspect="1"/>
        </xdr:cNvPicPr>
      </xdr:nvPicPr>
      <xdr:blipFill>
        <a:blip xmlns:r="http://schemas.openxmlformats.org/officeDocument/2006/relationships" r:embed="rId13"/>
        <a:srcRect/>
        <a:stretch>
          <a:fillRect/>
        </a:stretch>
      </xdr:blipFill>
      <xdr:spPr bwMode="auto">
        <a:xfrm>
          <a:off x="93479938" y="555625"/>
          <a:ext cx="6457846" cy="2914000"/>
        </a:xfrm>
        <a:prstGeom prst="rect">
          <a:avLst/>
        </a:prstGeom>
      </xdr:spPr>
    </xdr:pic>
    <xdr:clientData/>
  </xdr:twoCellAnchor>
  <xdr:twoCellAnchor>
    <xdr:from>
      <xdr:col>27</xdr:col>
      <xdr:colOff>365133</xdr:colOff>
      <xdr:row>4</xdr:row>
      <xdr:rowOff>0</xdr:rowOff>
    </xdr:from>
    <xdr:to>
      <xdr:col>27</xdr:col>
      <xdr:colOff>6787321</xdr:colOff>
      <xdr:row>20</xdr:row>
      <xdr:rowOff>120000</xdr:rowOff>
    </xdr:to>
    <xdr:pic>
      <xdr:nvPicPr>
        <xdr:cNvPr id="16" name="Imagem 4">
          <a:extLst>
            <a:ext uri="{FF2B5EF4-FFF2-40B4-BE49-F238E27FC236}">
              <a16:creationId xmlns:a16="http://schemas.microsoft.com/office/drawing/2014/main" id="{313667C4-7159-4441-A7D3-6B0ABAD4AC94}"/>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86375883" y="587375"/>
          <a:ext cx="6422188" cy="291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309572</xdr:colOff>
      <xdr:row>3</xdr:row>
      <xdr:rowOff>126992</xdr:rowOff>
    </xdr:from>
    <xdr:to>
      <xdr:col>25</xdr:col>
      <xdr:colOff>6503421</xdr:colOff>
      <xdr:row>20</xdr:row>
      <xdr:rowOff>86605</xdr:rowOff>
    </xdr:to>
    <xdr:pic>
      <xdr:nvPicPr>
        <xdr:cNvPr id="2" name="Imagem 1">
          <a:extLst>
            <a:ext uri="{FF2B5EF4-FFF2-40B4-BE49-F238E27FC236}">
              <a16:creationId xmlns:a16="http://schemas.microsoft.com/office/drawing/2014/main" id="{9F90A5BC-8D30-E62A-1DB0-4DA1F83E495E}"/>
            </a:ext>
          </a:extLst>
        </xdr:cNvPr>
        <xdr:cNvPicPr>
          <a:picLocks noChangeAspect="1"/>
        </xdr:cNvPicPr>
      </xdr:nvPicPr>
      <xdr:blipFill>
        <a:blip xmlns:r="http://schemas.openxmlformats.org/officeDocument/2006/relationships" r:embed="rId15"/>
        <a:stretch>
          <a:fillRect/>
        </a:stretch>
      </xdr:blipFill>
      <xdr:spPr>
        <a:xfrm>
          <a:off x="79152760" y="539742"/>
          <a:ext cx="6197024" cy="2925063"/>
        </a:xfrm>
        <a:prstGeom prst="rect">
          <a:avLst/>
        </a:prstGeom>
      </xdr:spPr>
    </xdr:pic>
    <xdr:clientData/>
  </xdr:twoCellAnchor>
  <xdr:twoCellAnchor editAs="oneCell">
    <xdr:from>
      <xdr:col>23</xdr:col>
      <xdr:colOff>404829</xdr:colOff>
      <xdr:row>3</xdr:row>
      <xdr:rowOff>111121</xdr:rowOff>
    </xdr:from>
    <xdr:to>
      <xdr:col>23</xdr:col>
      <xdr:colOff>6621203</xdr:colOff>
      <xdr:row>20</xdr:row>
      <xdr:rowOff>64384</xdr:rowOff>
    </xdr:to>
    <xdr:pic>
      <xdr:nvPicPr>
        <xdr:cNvPr id="13" name="data:image/png;base64,iVBORw0KGgoAAAANSUhEUgAAA3oAAAG2CAYAAAAp5vSeAAAAAXNSR0ICQMB9xQAAAAlwSFlzAAAOxAAADsQBlSsOGwAAABl0RVh0U29mdHdhcmUATWljcm9zb2Z0IE9mZmljZX/tNXEAAP+QSURBVHja7J0FfFzLdf/D3KRpm1LSJm2TNCmlTZmb/MPM9MLwkryGG4b3Xh4zmEmWZckyW2gLLINMksVoMTOTxZbOf34zd3bvru7u3mXQ+X0+8/y0u5dm5s6c78yZM89oaWm53N7eTk1NTZw4ceLEiRMnTpw4ceLEKU4TuE7wXfWvf/3rZzyjo6ODxsfH6ebNm5w4ceLEiRMnTpw4ceLEKU4TuA6wJ0EP5LewsEAsFovFYrFYLBaLxYpfgevAdw7QA/2xWCwWi8VisVgsFit+Ba5j0GOxWCwWi8VisVisBBKDHovFYrFYLBaLxWIlmBj0WCwWi8VisVgsFivBxKDHYrFYLBaLxWKxWAkmBj0Wi8VisVgsFovFSjAx6LFYLBaLxWKxWCxWgolBj8VisVgsFovFYrESTAx6LBaLxWKxWCwWi5VgYtBjsVgsFovFYrFYrAQTgx6LxWKxWCwWi8ViJZgY9FgsFovFYrFYLBYrwcSgx2KxWDGkjo4O2rNnD/X19UXl+ouLi7R//366fPmyx9+0trbS3r17aXBwMObzs6qqSj7P1NRUXNUD9MfI45GRkZCdc35+nk6ePEkPPvggPfTQQ5SdnS0/Y7FYLFZiikGPxWKFVPX19VRaWkqrq6uW34+NjdGFCxdsGd6AHfy2qKiIzp49K/8/WgAUKV27do0+8YlPUE1NTVSuPzs7S5/73OckZHhScXExffKTn6TGxsaYz0+ADZ6nv78/bNcYHh6WebG0tBSyc6K+f+pTn6KWlhavvxsYGJDvxblz5+QxKJuhoaENv0Pfftddd9Edd9xBW7dupccff5xuu+02evTRR2l5eXnD7+fm5mRdxLOxnO8G2rfp6WnODBaLFRdi0GOxWCEVZk8++MEPylkfKyUnJ0sDFgaqL504cYLe9a530ec//3n60pe+RF/84hflvwcPHqRbt25F/NnW19dpYmJCGsHhUllZGX35y1+WBmU0hGf7xje+IfPYk65evUpf+cpXqLm5OWbqHWamxsfHaW1tzeXznJwc+TyhmH1E/4hroB6YtX37dq91PhBdvHiRvvrVr1J7e7vX3x07doze+c53yndDvx84LiMjw+V358+flwMI5nqVkpIiYc9q8ATXBcwXFhZyo2bKQ+T1mTNnODNYLFZciEGPxWKFVDD+YSAePXp0w3dwC/ze974nXRPtCKAHIx3GNcAO7dOuXbvove99L125ciXizwaIwP0fOHAgbNeINughj+MR9DIzM+n222+nlZUVl89DCXqo05gRcwe92tpaeX3M+IRKdkHv8OHD8p4wQ453BPeAGbv3ve99si5pnTp1ij796U9TZ2en4zMMunz2s5+1zBv8DvUQs4UsJcwKHz9+nHp7ezkzWCxWXIhBj8VihVQwtH/2s5/J5O4SBoP4C1/4AlVXV8u/Z2Zm5Jq0trY2S3czgN43v/lNFwN6cnJSzkJ4AxFvgusorgcDGgDpST09PfI3evYObSPg62tf+5p0d8PsTVdXl8NFFcYyzm0Wju3u7naBD0ACZlBwPL4D/JplF/SwdgvnQP4hT8zCPeEaOv9xn/id+7W0RkdH5blwTtzr//7v/9oCPX3/yCez8QvowDXdZ11xPzgG5Q5oxj3q3+BznMcTLOEYfI/nwP1q4Ty49o4dO+TML1xe8SzaNRighzqEPMK58Z232WR8B3dJnFMDHe4Rfz/11FNyxgxlg/PgniDkAa7nPpuIv/FcuOeFhQWX7/Q5dT1wf1fsgt6RI0dkeZnX2iF/8I7s3r3b8Rnq/Mc//nE54w6VlJTIGT6Us/t9Q4GCHvICz2tV/rpu6HJ0f/9wH4ApnVf6HTTnHd4x5Blm1t2vq2cmUf9xfjyDVZ3Hu4zvPNUFXEO/y7gHJNwbngf1yH0wAfeCOuPJrRzvFfIfeaLrjPmdQD3A+XHfuC8k92uwWCxWIGLQY7FYIRfcvTCrB+PGLLiKffvb35ZrmeD+hNkxs1smjFbz2j6AHmYrzGufYMB99KMfpaysLL/uCcYiZjBwPsAmEmaA4I5lFgzNRx55hD7zmc/Qxz72Mfq///s/qqurk4Ycfg/jGPcM4PvlL38p4QFA8NOf/lTOpJiFtYXIBz1jAqP1/vvvlwY0nhmzKTgHDEktX6AHQxGzmpil0s+BZ4LhrgUD+jvf+Y7M7yeeeEI+y0c+8hF5jzA2zcrPz5fX+/CHP0xf//rXKSkpSf596NAhj3mJtVv4LWY3ROchz43n3LlzpyyriooK+VllZaXLcQjwAtjQ65y++93vyusD0jDbhHLFZwigYtalS5dkvcGxyH/kHcoSZYr6gvLCdzgHyggJa9Wg3NxcCUKY0cLgA54T+ZGamupiTMNYhwsmzo3yRdls2bJF5jeM8QceeMBxDZQ9nh/5ACEfUB5mAIWxjrKGmzKOQ97fuHFDfod/7777bnktXQ/uuecel8EOf0HPDMjIW5Sh+8yzdtVEncAzmPPAfZYyENDDAM5PfvIT+d7guRH0xbw2Eu0CoBvfo77g+TAjqSEXsPqjH/1IzvijLJAvH/rQh+TaQrz3KEvUdXyGY80zllgjiTqPfHv44YdlnqM+/fznP3fJQ6xj/OEPf+hod/Av4NcMhLg2ygOf4z7xO8AaZrDxvpWXl7ucD/mPvELS9RLCc6Wnp8vjcS/IE/wWx2gB8vFMyAfUF1wP7457fWCxWKxAxKDHYrFCLoANjDSsH9KC8YlZIBhCEIxMuF9i5BxGNiIAwog3wwGMcxyDGSTMBuLfH/zgB9Jo9jYbZyXMJCDACCAD18PxABMYbtoYhbH3q1/9Shrx+B1G+9PS0ui+++6TRhueC4YqgA7nwDPBQAZswKDctm2byzUBejDuNOjBQMQMCs6LmQEAHow8zBBqQ9sX6CE4BgxhGJ24B+TfY489JuFG5wnODaMXxi6gEM+HmS48K55FX+v69evSqNy3b5+8R+Q9nuM973mPpeutFo7ThjqAHc+DssI6NRixgD2AGQDMrKefflreF/IL9wqjF+ABuMQ94pmQv+ZnQZnjOZ588kn5G1wLRvG73/1uCVgQIAdGOQxq5CnyRQ8OACTxjN/61rckBOA5UQdxrwgaBGGmBveKa6MfRP5psAeEQhqw8cy4D/xGA4oekNCgh/sBsOBZ8Uy4Z9Q9lDNmbvBMAADcC84DEEE919eC/AE95LUZ1PAZgBblpIXvsW4Pa17h1mkGONzf97//fRdw8hf0kO8YrAGsYGYLs1SAY7w/EILFAHaQh3huXBNlhnLUa94ASHi3UV6ALeQz3hnUW8A5QB2DLhisQP4iz3VgFJQXfoc6gHqB82PAAcehTuv6gHqN9xJlhbzHQA/qF/JbC/XxAx/4AP34xz+WUI7nARA3NDTI8+O8up3DNXFOPYuN90DPJgO0AbXId/wWUIc8Qd3T7zfOjXLGAIJuGzCAgPcLecBisVjBiEGPxWKFXDBmYfDB0NVtCmZzAH9oZ6wEYNGzRFqAPxh9gCUYQgiE8Itf/CJkofJhuGFEXxvEmEnC9cwGMgQDTbtuwaiGIWgWjEDcl7thBuMWhqa39WEwBpFP2vUukDV6OAbPoaNgAnRgBLuDJwxJGKbafQzQh1lV88wWZi7wG22gWwmzh3gu8xYMyBucS8MdZgRxTzpqI8rMHCQEhjbK2+xeCAGCAPx61uTOO++UMzDuboCARjyjfhZE10S+ubvqnT59WtY7c34CxPBbXY6ABDyPeVYUwr3iGbSbIOAM8OceURbXBrRq0MMABuoR6pd7PfIURAhlBbDQ57YLenhf8G4g3zFTh5lCABVgVl8LdVfP1AIC8QwY0NBuyYAZwI75+f0FPZQ38tnsRqzdKfEvyhBl6S6ADwZvAM1I+B22fjALkI86aXaz1LPDeoYaQI3ruwehAYRjMMFTPqJ9AuRisEMLdRJ10z1SKyATeaJBDzBrdU39HiHaqx7Y0sJ7jjYEgzMQ8gfw6P6+wU0YdSqUkVxZLNbmE4Mei8UKiwA5MHa1UQRDFDCkjU8Y23l5edL1D4YejB+MfsMw04IBDYMLBhVAAaCCmQ89E+OvYHzBMMZ94JqYwQFEarCDOyhmJTyttYGRhpkh960H/AE9GP/4HVxCcQ8ACRia2vXODujBAIVhjdkPnAN5BGNWHwMwgZHo7t6K9WowKvE9jG+4SQKYzMKsCgDK1xo9uP7Bnc4sQAYMdwiGNYxg7aaGf/Fc2k0VZYH8Rx0wC9/jHjETByMX+W02wrXwPWY99Pkwe4zzu6/xwzPjeczrJwEUgFLMLkFwDcW5cC3MFKFskFA25hlZzEIDktzX27mDHoAQ+eNt1hkzrHAN1fUAeYWZJz1LaBf08L7g3uHeiHcJ2ya4u8wCmjHDp8sCf2NWCUCF9xEulXivzGDjL+jh/caMmxXIwgUR+QHItLp/vCOok3iPkB/u0IO6iHfEvI4RdRBlA3iGYL/gGXR7o4XBG+Stnq1Evcd7iYEo5DveAfPaRQjvJ0DY/VncQQ+zpHgmPWsId2E9YIPyxXWt2iqUEdo7CG2N2dVYC262qLehDPDDYrE2nxj0WCxWWITZAhgwmLGCexWMeu0OCOMFUABAwYwLZkBgbMKwNbsMapc4c7sEgxYGub8bPQMWYYxjDRHctXBNnB/GvJ7JwAwiIMMX6LmDhwY9DQ5aMN5gBOq1NnpvNLjoYUYC9wB3Pszo2QU9rHuE0YzZEcAAzgGwwHPAEIU06JmhGQL04NyYdQFEAXbcQQ+GsB3Qs4q6iTLFuiwtrDNCeeFauF/zTI0n0EM5oQzwuXYB9QR6mPkzgx7uyX3rC6uomxr09GwiygnlApdQ5CfKBgnPiTzVgAHQQ511nzV0Bz2cxxvoAcBxPcyy6Xpw7733yhk9f0FPu256224EZQnoMEMD4BYDKwA0vBNY12Z2//QX9FCPPYEeZnXRFtgFPfdZMOQ7gMz8ziPP7IAe1g1iEATwi5lNzKRhMAdRUnEOtAWo7+bBG7yfADf3cnYHPS28B3CnxnMAtjHLjFlSzOjZAT3UFbiTmgXQQ50K51YuLBYr8cWgx2KxwiasgcOoOWAOIKLdrGAwwUg3b5EAA1cHJdDSUTfNrpoAIcwUurvZ+RICOcDFzQxxMBJxXzqoBmb2EOjB3XUTMAGjT0OQO9DBQNXGslmAVlwTUAMBdjBTYJZ7MA1foIff457NLnKYJYRRiXWMkC/Q066I2i3SLMzqwDD25rppF/RgRONeAbgw9DGTooU8sXLdhMGLuqGhFbOWMP7dAQLufOYZD+QL3PsCAT0dkdLXlh0wvvHc7u507qAHOMIMmrvrJiAWEACgM+cTBNDQLoxQMMFY3IX7s7ofPO/73/9+uSbTXDaQBj2725gAzlBvzNEw8V7g3YFdAVCzct2E+7DZddMK9ACqvkAPdRHvgLsbJeoxPkd9Qx0AjKE9MgvvgPmd9hf0zO8hZkpxb8gHvPvuz4K8QHkB9nSdYNBjsVjhEoMei8UKm2AQwWiHcQXDRs8YALZgFMK4gksd/saaFBhJZjiBmyVgwAx6MJRhAGEGRIeFB5wAMrzBnwZEGHm4JgxDQBfWM2mw05EgAQYw6nBfMBQxK6WjawLo8BsdBh3GKT7HrBPOBQMdx2GGCYa6eZ0agrhgNgHGO6AAxjX+xvm0QYd7wWeeQA8QgefAv3gO3CfAAe57ZtdNALJ5vSOEGUucWwMJZlERdAKzrshDAC8MbZSDGbjdBUMWs27uoId80q6bOj8BVDDIYUybYQT3gNlRzCoBcpBncCmEUY7fapjCzB7uEWvY8Bsk3C/ywLyZd0FBgYR05CngQsM1nhmQ6Q56yHNt3KMeYUYKeYM6i3xFmaE+4foaMnEuABNmAHEN7Q6qByR0vur1h5ip1cE88IwYCEA541qoY4AU3CeCkeB9ANRq0EP5Airs7KPnvgWJuzDAgmcDGGNmC2WNuoIZVtRRgAbOgbqr3VJRt1HGeDad74ASPJt7hE4Iz4l3HeWP3+HZcH7MWuL3mEEDVOI9wfVxPgwEofw1TOLagD6zGyUE6DGvY4UwE4rradDDVgkAfcAV3j2cHwMNqBN6PRzeC4A68h/PgTV/mInDb9xdNzE7aQV6yEe9fhTvKsASM/aoCyhHDBjgd3hmuOaivmCQCc+MskQ7hfvUEYlRj3BP5kicEOo4yoRBj8ViBSMGPRaLFTahPQEYIdKf+8wAXO9gZMLoAbjBuHKf0bMCPf05wEaDBmaycA0Yk54EAxozAzqsOgAEI/cwsvSMHoTAHDDyAG06LL6eXYJg5MEwRuRCjPrrNhMzbDDk9VYDMCYBlfitXvsEAxgwBKMezw43LxwD6NCGugY98zXd8xTGKYAIIAAwQ97h/82um3ZAD4E/sNYPIA6DVLtSYssHGNee5An0MGODtU9mAZTf9ra3bXAFBeDAfQ3Gvt4eAUY/4Nt9Q2pAnIZCGPfILzPk6WcGWABSAZZmd1wr0AM4mGdxYKijPiB/kJcoN+QtDHANNsg3zEABPFGGembHHfQgzO4AWFGPcM94Lp1fWNuIOgZ3SlwHeYbzml03Qwl6kNHRy7qJe0K9BwDhXpB3mCHFfepBDwAUfqPrMxLyFvXXk5soABgAi2MAXBjc0fkOmEZZ4F5xfZwP+QsXUi2AHNbiWYEe6oo30EPeoq3ADBrqIe4B3+M9NM8y4nq4R7QDuBfAGNoCvFNaeJ/w3ruDHtoZM+gB1nAt5BM+x/XRrukBKLyrADa9vQLyBPVAB02CGPRYLFY4xaDHYrHCKhhZVhtCQ1jDBGNJG4MwlM1QhxkhQJK7YYnZHpxTG0FwkQQwuu8RZyVcC9fU66fwt3u7pzf2xvncA2/o+7bacF27qpmjK+rQ7Obf4Lx6M2c8C2YWtHGI6+lIhd6EfMFz6PzCOfQxuDb+1qHntQADOLd71EjMSGiDX5eD+ybsZsHgxnncXRgBb2bYgWBYAyTdwRW/hcENiMOzI0881RMIM7nIM/zOE9TgWHwPUNTPiN8ir8zPDHBDubtvuq3zAvlqrl9mIY9xH+Z8xL0hv93zFWWpn8s9r/C3fh7cN36Le9JQiTqJ+/aUH+Z3xFx/vAn1AvUT13Xfow3XRb7pdwH1FNfX94+kj7Oa0TPfj84fq9+hvuJ7nM99nS2eQW854X4MPjc/I47Fs+h3C/YLwBhr8pC3qM+e7kFvaaEHYPR2K+b32+o5dRRRc5ug2wqcz9M7g7qOZ0b+um+ErvPZva7hXHbLlcVisTyJQY/FYsW1YAxh5BvAwIotASwwy4bZK3cI0sFYMMvDYgUrDXr+rt1lsVisRBaDHovFimvBjcrbejJW9IRZDrisYc2UuzBjAvc5BAphsYIVXGXhDmre25HFYrE2uxj0WCwWixUWYd0b1vO5u5BCcIMDpLtvSs1iBSK4z2IrA/N+iSwWi7XZxaDHYrFYLBaLxWKxWAkmBj0Wi8VisVgsFovFSjAx6LFYLBaLxWKxWCxWgolBj8VisVgsFovFYrESTAx6LBaLxWKxWCwWi5VgYtBjsVgsFovFYrFYrAQTgx6LxWKxWCwWi8ViJZgY9FgsFovFYrFYLBYrwcSgx2KxWCwWi8VisVgJJgY9FovFYrFYLBaLxUowMeixWCwWi8VisVgsVoKJQY/FYrFYLBaLxWKxEkwMeiwWi8VisVgsFouVYAoL6K2vr9OZM2eoqKhow8WOHj1KSUlJVFBQIH8H9fb2UkpKCu3fv58qKiq4VFgsFovFYrFYLBYrCIUc9GZmZmjv3r30la98hR588EHH50tLS7Rjxw4qLCyk9vZ2euKJJyQMjoyM0OOPP07V1dXU2NhI99xzD9XU1HDJsFgsFovFYrFYLFaACjnoTU1NUW1tLZ0/f56efPJJx6xdZWUlPfXUU47fAeoeeeQROZN3/Phxx+c5OTm0fft2LhkWi8VisVgsFovFClBhW6N38eJFOVOnQS8rK4uSk5Md34+NjeGi9JOf/ISuXLni+Ly8vJweeOABWl5e5tJhsVgsFovFYrFYrAAUNtC7cOGCBD2tY8eOuYDe+Pg43XXXXfS9732Prl696vgca/QAenD1DORhOjs7qbu7mxMnTpw4ceLEiRMnTpxiOoFd5ufn4xP09Iwe1uNh7Z7W4OCgnNG7++675W+1AH0PPfQQ3bp1y+9rLiwsyPMODw9z4sSJEydOnDhx4sSJU0wnsEsgE1xRBT0AG9boad24cYN++ctf0tzcnPw7Ly+Pdu/eTadPn3b53a5du+jUqVM818pisVgsFovFYrFYASoswVgQXAWzcj/4wQ8oPT1dbp+Amb2MjAx67LHHZACWp59+moaGhiTBAu4QkXPfvn3SvZP38mOxWCwWi8VisViswBVy0AO4YfuErq4u6uvro9bWVscsHoTPcR1sw6C1srIif9fS0iL/n8VisVgsFovFYrFYgStsrpssFovFYrFYLBaLxYqOGPRYLBaLxWKxWCwWK8HEoMdisVgsFovF8qm6jhkqqhyloopR6hlZ4AxhsWJcDHosFovFYrFYLJ8qLB+lXdldtDOzi2o7ZjhDWKwYF4Mei8VisVgsFsunzleNUXJeD+0/3UMNXbOcISxWjItBj8VisVgsFovlUwx6LFZ8iUGPxWKxWCwWi+VTDHosVnyJQY/FYrFYLBaL5VPxAnqD44tU0jhJpSK19kXGrl1ZXaOq1mkqa5qk8qYpWli6xRWGFXUx6LFYLBaLxWKxfCpeQK+6bZp2ZKigMYXlIxG55vziLTpY0Et7cropKbeHJmdXuMKwoi4GPRaLxWKxWCyWT8UL6NV3zsh7TD7TQxeqxyJyTczgHT3fL2EvrbCPpuYY9FjRF4Mei8VisVgsFsunGPSIpm+uSHfQtv6b0kVUi0GPFYti0GOxWCwWi8Vi+RSDHsnn3pnRRbuzuyivdNjxOYMeKxbFoMdisVgsFovF8ikGPaKmnjl57gMiH4oqRh2fM+ixYlEMeiwWi8VisVgsn2LQY9BjxZcY9FgsFovFYrFYPsWgx6DHii8x6LFYLBaLxWKxfIpBj0GPFV9i0GOxWCwWi8Vi+RSDXmyD3trauty4HWn11npoz70evnOzwicGPRaLxWKxWCyWT20W0MMWCp2D89Q9PC//vbl4y/FdLIMe7jW9qI+OnOuTZRVK9QwvyHPjGc+Wj/LLECdi0GOxWCwWi8Vi+dRmAb2a9mnamdklj9+V1UUdA07bOJZBD/v77c3tpqTT3XTGtPVDKNQxMC/PvV/kSc7VIX4Z4kQMeiwWi8VisVgsn9osoKePP3S2T56ja2je8V0sgx42cQeI4d7yy0ZCem7MFuLcKfm9dLpkmFjxIQY9FovFYrFYLJZPMejFJ+hhXd0FUXb510dkgmuqv2LQi08x6LFYLBaLxWKxfIpBLz5Bb3lljdLP9kuXTqSxqWW/z82gF59i0GOxWCwWi8Vi+RSDXmyA3pX6Ccq8PEinLg3KICla3kDv+IUBeW9I49MMeptFDHosFovFYrFYLJ9i0IsN0DtdOkz7crtpT043tfQ57fZYAz1syXBrTSX8PyvyYtBjsVgsFovFYvkUg15sgB4gDtcHeAHutGIN9Oo6ZujIuX46IvKlomWKX6AoiEGPxWKxWCwWi+VTDHqRA73l1TVaXF6jJSQBamZFG/Tsbt1Q3jxJe3O65bYMV+rHHZ9jX8LLdRN0qXacrjVMyPtjhUcMeiwWi8VisVgsn0o00OsdWZBwhGTeFD0WQK9AgFp6Ub+cEcu8MijBTyuaoJcqjs+4NCj3FmwXCZ/DNdNKlS1TMq9wHIBOa3J2hZLE5wBAnG/elPes0IpBj8VisVgsFovlU4kGeieKB+Q6t13ZXdRtgrlYAL2ca0Py2iniOkcv9McM6CFP8Hz4/32nFagtLFuDWk3btAQ6d9BD3uAcuBfkGfLOXwEy80vVdhFwEWVZi0GPxWKxWCwWi+VTiQZ62VeHpCsingmze+7HRxP0sA4O9waQOn5xIKZAT6fUQgVqiybQQ14h/xpF/SgsH5HPEA7Qq2ydol2ZXbQ7q0vWS5a1GPRYLBaLxWKxWD7FoMeg5wv0EBF0l4Av5BGulX62LyygV9M+7ShjrPVjWYtBj8XyU4gQ7EicHSwWi8XaJAoE9Mx9ZqTEoBc90Dsr8gTXN/+OQS96YtBjsfzU1foJOlk8IBvN9n5+X1gsFou1OeQv6K2trdPZ8hG5sffJ4kEamVqKyH3GMugh6MvA2CINjC/SxIxn4GLQ8y5PoLd6a52GJhZpUOTv0MSSx0Axm0UMeiyWn0IkLLlRaXY3NXbxAmAWi8VibQ4FAnoYGEVAjn25PRJwIqFYBj2sXcO6sr05XVRwfcTjvTHoeZcn0Ju+uUoHRL4lSdfRPprb5BE9GfRYLD9VZDRiaGCaumN3jQKLxWKxWKFUIKCXeXlQAsuBvF45yxIJxTLoeTreXQx63uUJ9GbmV+U1ce7DRf0u22ZsRjHosVh+ikGPxWKxWJtRDHrRAz2zEM2SQY9Bz44Y9FgsP8Wgx2KxWKzNKAa9yINemoCpI+K8jcLeaOmdkwkbqOM6kQS9nuGFmAK9OlMZX65zgh7AjkHPKQY9FstPMeixWCwWazOKQS+0oHe+0vO9adAzw5JOqYXOz8IJetgIfXJ2habFs6C8k/OiC3qANhyL+7l+Y1KWDc5z4uKAnOVEOlM6bNxbH4MeMeixWH6LQY/FYrFYm1EMesGDXmvfTXk8XDKRN3UdM9IN8YawJ9ZMESLdQc8qhRv0KlumKClXwVSaxfUjDXqof/sNuHO/D1wTSecZg54Sgx6L5acY9FgsFou1GZVooJdzLTKgh3Vjw5NLNDq1ROXNU3TAcIEEoOBce3K66fC5frk1gFYsgF5FrIFepTXoHbK8NwY9iEGPxfJTDHosFovF2oyKd9AD8FQI0LreNEXlIh0T8AMgCDfoXa4dlzAng6sUboQ3HIO9BmMN9DCjp/PhUAyA3gWj/vmCPAY9pxj0WCw/xaDHYrFYrM2oeAe9uYVb8j6wp595ZijcoHe1foKScD0PUMKgx6AXLjHosVh+ikGPxWKxNmpldU0afEhmg5WVOIoX0GvqmZUbZruDHox+GP+pbq5/eKahicUNx4cS9NwjVm4m0APkIniK1rwoBwa9yIhBj8XyUwx6LBaLtVEwZhEKPrWgzxYEsOJPsQx6QxNL1No3R+0DN6m4ZpxSxPXsgl6KAI6ypil5rPl4Br3QgB6eo0Dcj85fBKBh0IuMGPRYLD/FoMdisVhKMKJm51dlQtuIdnFfTjfVts9w5iSgYhn0zlWO0a7MLgk6uF66AWl2QA8J96e3L9DHM+iFBvTSjWfU+athTR9vjjbqTQx6AbTRDHosln9i0GOxWCyi9XUVtRAGXHqRyfgUbSNG7FmJp1gGvUu14xLKXFwy/QA9T4lBL3jQ85TgAYBoo9heolHUp/rOWenW6UkMev6LQY/F8lMMeiwWi6VAL+vKkDTgzeHOGfQC19LyGo0JIxyG+MzN1Zi7Pw16WL/W3Dvn8/eBgN4tcczEjMgDkSZmV2zP9jDoxR/ouWwGL66zO7vbZa2kuwIBvRVTnla1TFPW1SHKujxE7f3zEX9/FsT7jXLJFWWbVzocEQhl0GNtOsE4WRP/QVoPIF4Agx6LxWKptlRvOO1itDHoBayW3pu0L7db5GE35V0fjrn706B3UJR5YfkoVbZOU1nTJHUMWhvNgYAeABebiWtYsGsMM+jFL+iZ1/KNTC55vB9/QC/NcBktvTEp6ynSyeJBGRhmd1YX1UXBvXxO1D/UPQyUHBDPOh2BwRwGPdamExrcExcH5P457f3+1/dYAj10CSNTSzQwtigTRoNZLBYrEmLQC71a+246okWaDfVYkQa9dMMoR1nvzOyic5Wjlr8PFPQASnKdnB+ud/EOehkin8w6U+ob9JLc7g3/n8Sgt6H88AxIGEDQbVRDZ+TtN1n/zqk6gvuYmWfQY7FCLkR+wojpnuxu6RPur2IJ9ODRghEqPM/enC7qG10kFovFioQY9EIvgJ6ekSkIMeiNTi1LGLpcNxFwsJzzFoY2DGmc10qBgp6GHxjFmwH08Psj4lj8rqRBJYBZmo/7xLVQT/Qx+P+Dxmwog56XmVAGPRYrcRUsqMUa6GGNjOpEe6h/jEGPxWJFRgx6oVcoQA/bDHQOzlPHwLyLIdnaf1POvu3O6abMK4MBnRvQxKAXetDTsKejUpo3c/eWHDOrbtFCGfQY9BzXZNBjbTYx6LFYLFbwYtALvUIBemdKRmh3dpeEukZTH4V1dPLcorzgFmhHy6tr0jidN5KVEc+gpxQs6IUyMegx6DmuyaDH2mxi0GOxWKzgxaAXeoUC9M6WO/soc2TMQEAPhj42Dj8ijFMk8zYaDHoMegx6/olBj8WKgBj0WCwWK3jFK+gtCaN3cnZFprmF1Yjl1fTNFWn8I93ysGVArIFeedOUXAMOgx7JEwgx6DHoOepfkKA3OsWgF9JrMuixNpsY9FgsFit4xSvo3RDtdlKuWtNkNtTDKcDl0fMDMq+QsEeclWIN9CqavRv6DHoMejyjZ18MeixWBMSgx2KxWMErWqCHtWLDE0s0LAxCszFtV00Megx6foJe/+iC4xzYqy6JQc8F9HB+R/0LAvSw9x3qS861Idm2YC9B5KtWtEEPM/GYcUTbg62tPM3MexKDHosVATHosVgsVvCKFug1ds3I7XH25nZTYbn/MIR2G/cIg9HT/m+hFkDvmNnQDgD0kN/YUBvJm4HJoBda0MPea6gn2BgeCRvF6y0MGPQU6N1cXKVbqJciFZYHDnq63FFfkkV9SS3ocyn/SIEe6uk1UWbXGieoxfQO4V5wTzrC6bSfoJbQoLcuWiic/8KFCzJdvHiRZmacHUF3dzedPXuWrl27RisrK8RihUsMeiwWixW8ogV6ckYuCFCLZdBr75/3CHrdIwsyIArOc67K830z6IUW9BQ4WW9hsNlBTyfs53vqkkoos7QQPAPKCGUVDdCrbZuhHRldtDOriwpN+ajrT6CgltCgt7i4SHfddRelpKRQUVERnTt3jqanp+V3dXV19NRTT1F+fj7t2rWL9u/fT6urkVkgzdp8YtBjseJDlS3TdLFmXHbuo9NLnCExpmiC3v4wgB6M4asNE1Qs6hygYd4mYNiRN9BbWV2Xa5wWl9eosXtOwokV6LUPzMtZzCTxfe61IY/X0qAHGG4fcNp0PQIUkxj0AgI9TzDFoOechdMprTA0zxBN0MN3uo3ANd3rD4Oehebn5+nRRx+l0VHXRvnWrVsS8srKylRlXF6mu+++m2pra7kXZYVFDHosVnwo49Ig7cnppl1ZXdQ5yMsKYk2JBnoAOxhgEqbE91OzofMu8gZ6iGwJo/bYebWFgTbU3UHP7oycBj1si3BFAAbWlCGVNE6qvoJBj0EvxKAXjqRBb8m0/u9idWKB3s0QDiZ5vGakQG9hYYHuvPNOOWuH68zOqgwG+D3wwAM0NubMSMzqnTp1intRVlh0rnJMdIAK1Fp6b4bt+BXx/qIRQFpcca6nWBJt/znRcMCP/bz4dznIAZ3sq8OUUtAn72lwwl7jvWq+t+U1rhSsmNTpkhHRISpjrXeUBzFiUTnXVPuTXtTvSNKI6poL2zXR7moj7LzJCAv2eLTFR4UxrCCgn+YWPLeNFS3TAsRGKe/6CA1N+m53V8Wpjl8clOdGmrrpNPBKb0zRPnE/gAO4vCEPYaijjzCra3hRgZ7Ib1zXk4oqVB+VbhikeH+Stcuh/Mz78WZVtc7IvDKXr3vCuS/XTXg8hxqMBHz00bCNvFpaXlf3KfLjyPkB0X/aK1fcA+7F/d7gFaCFcx05NyDyud/rM9lJKXKgwLX+HDPVn1lT/SlpnJJlF+w17SY5UGCqP7fErZww1785e4BR3ea7/MOVDhllhPcA+Yx0onjQ8Y4Ek/BMN7o922/4TrcRF6s31h/kIc5zc8m/YCzy+PPO44cmlkQ7c4tmhS2GtbfhUMRAb21tTbpspqamUnJyMj388MNyXV5fX5+cwRsfd2bk3r176fjx435fY2lpiUZGRiQ0cuJklSbGxyj3Si/ty+2kvdmdVFY/QJMToT8en12tHaC9OZ20T6T8kj55LFJ334j4rIN2Z3VQUm4HdfePiPrv33NMTkzQ5OSEOG6Cjp8X0CnuB/fU2D5MExO+jh2j6/XGvYljzlzrlffF9YNTNN7H/qFxqm6dlKm+fYJGxef6fTh5oUe8I+odqm0ZctRt9Beo/873YJzzM8IJZYSy0u1PSl6XI6FtvFbrX9vq61qyrEWanpqg8sZBeQ20X6ev+td+4Z7Qbrsfj2v0D45SakGXMPA66cCZLurqHVHttjimtXuCqlsmqaZNpfSzPbQrs522n2qnCnE/3p4V5x4YGqVDhd3y3Eht3cPy3DjuXHmfbI/NeYh6n3Wp1/Eu4HfVzUPyd/guo7hHfjdu8U7lXFZ9lPl87uf2dLx7XhVX9su88nQuJLyfBaV9G/oeWUdGx+jYOfXcuO6N9uEN5YXjegfHqcrI3+uNY/K8yeKYg/ld1Dsw6rOPxDlxD/vc8hF/6z4O58C5cM7kM11en8lOQh7DHjDXnzRT/enuH6WpSVVni8r6N5RxOJO5/iANivqXblH/fL0rxVW+yz/cCfbSXiMlnwnNveCZSuo822/4TrcRVvUHeYjzwJ6z2/54q397szuoZ/hmfIOeuw4fPkw7d+6UD+8+o7d79246efKk3+ecm5ujtrY26uzs5MTJMnV3d9KpC+20J7tdgFY7FZd3UG93aI7v7u6iwf5uGujrptHBbrpY3kk7M9qEMdBGWRfbqadbHd/YLBqr3HbReLWLjqxd/t3dZe/6XeJ3N1o66EhBC6Xnt9Bh8S/OsT9X3VN5Xae8jrdz4H4vlHXQTnFfu7LaKEM8T3c31w1OkU+oq+W1HbT1RAttO9lC+3Naqa290/E+HD0rOndRr/eId620pkP+HulqZTsdPKPqP/69XtPus95zCm1CW9Qh/j1c2EH7slUbpBPaxvPX/WtbvbW5lfUdlJqnyvtIYYv4/1ZhyKo2z9/2C/eEdhv3aD4eda5JtK0HTqu2Geevb+qQ36FuZVxooy3HW2jnqVaZ8Bv9rFcrvT8rzt3SJqDljDo3Uk2jOjeOy7ui7sech6j3J845+wb87lpVh3wX8N2xog5ZBl1WfdT5Dvls5vO5n9vT8bpskfp7Oqnw2sZ7c0+4p5zije+grCMdnZReoJ4Z162w6KPw97XqDkf+7spoledNMvrIjs4uGkLfKlK/6F89tSXZxepe3O8t86JRxiLdQP97Wp3b2zPZScjjU271J+WM89yH8ltlX406m3KmTdap/RFK5vqD1Oqh/vl6VwpLfJd/PCY8E+wgq/dW20i6jbCqP/r9b2jqsN3+dBv2m7n+4V8k1Puuwbn4Bj2sxTMrNzeXnn76aenSee+991JNTY1yb1hdpXvuuYeqq6uJxQqHzGvsmnvmQnb81NwqlTdPS1eHKpHg1nMwX7nNFNc43VowTZ9eZKw/KPLfRxvHY9ofrjBwwTH75A+M2wtYcaN7LijXJxYrVMJ+RFgzhHcFa/LMUeNz4RZovEMIJKGFgBV7c3pk/d+b20MdA/OckVGSpzV69SHcjLh/bEmumUN5I+lgD4Gu0WvumbNcowc39iOmNVZYK6Z1tWHSco0VPuseXvB5zeXVdZc1ehOm9X/Xb0xtOLfVGr3OoQW/1uh525Ta1xq9dSPZXqPnwXUT6zjNa/TgqmalvtHFDevrtIve9aYp2aciOBPefU/Srpve1ujNL62FbY0e6g/W6GHLAb3GzFFnI7y+zX2NHgL+mNfoTczY84etap2O2hq9cCY8U6MX9/LmHqfrZrHJ9RdLcsxr9GYX/LPfZP07t7H+yeUJIwsUDkUM9OCiCbfN4uJiKigooAcffJBaWlrkd/js/vvvl9suHDhwgNLS0qSrJ4sVDoUrGEvnwE3amdnlCMF8UK6H6DNAz9lQwBfbDHpzC/4t0tPHu0e28icYS2PXrCXoYeE8OmIsmB8U0Bgun3EWS2toYtEF9Mz7g5lBr3vYCXM3jGAa2tDuGOBALdFQpIKxjEwtW4JLqIOxIJiGGfSmTcE0rngIpgF4qWydku0l2l8zHJrlLRhLaeOkLdDzNxhLoKB3VQDTiYsDcm0d7tlXFEV/grEMewA9GLnJHoKVJBt96t7sbgkrnrYQjEYwFnP9QRmbQS+ayZ9gLNOizqLuIk271d9oBmMJN+iZB+rR7+D58R4jlTRMyvqKept/fcTxeefQvKo/QQZjSUjQwz56iKyJmbwzZ87QwMCAy/eYwcvOzpb767nP/rFYoVS4QK9bNABWHVU8gZ7eDDTpdLds5KbneJsTVnjFoBe4eoYXpHF7WaSWPnveCRi8gdGH5G3TbTsKJ+j1japnK2mYoCJhTFsZz7EAejo6JNrL3dldVNJoPbMV66C3sqrqxLL4N690RPYBeCfthMr3B/RgzC6vbqx/3kDPkc/iHIBPT9UWZRRp0EOgEPk8Is3cXIlL0Lsm3jHUXST8v1mJCnrIA9RztC9IKEe1f6Wqp3rGTs4sF/Y5PtdtnX4vGPRYrBgUg55n0EN48SPmPV5uMuixwisGvcBV3jxFOzO6aFdmF52vtueCDYMc7cch0X4E4rpuVjhBr7p1Wj6b3jzcEjBiBPTMbpxlTZOW14xl0FsR8J9zdVhCyvGLA7Jf8sdotgN6uk85ZlwD9a/JVP8CBT0MCCBfukT/i5kX97oYTtBDQl7heWQS5RsrIKOibo6Y3tV1j6B3/cakwxMJ/29WooJeuvEe6OcGxPlzvLa/5pf8m5hi0GOxIiAGPQY9VuyIQS9wVbep9TMqvP24rWPOivZr3+lu2pvT7XUfKTsKJ+jheJ9rwxj0rMs4ANADBOAYuKT5u57MH9DDbBeugfpnXscZKOidKB6Qe23i2NSCXst7CyfoIa9wXZ1iBWTSRD6jTPHsSNiaQD83g17oEtpT5C/eudEp31uHMOixWBEQgx6DHit2xKAXuAIBPRh8yUb7hXbASoCS5t45auqZpRbxr6e1uokOejcXzMFY4gf0dB/lD+idLB50cVcLF+i5bFjdFTzoWdW/SIJeLCfUYb2Hot5kPO0sg16oZ06Rv7uzulz6KE9i0IsxLS7fosnZFZkisXs9KzJi0GPQY8WOGPQCV02YQG9qbkVGucRMCfL/pofIcqEAPaxx0f0s1olpxQLo9QnDC3mBBFhIzvN+P0miHGAYWymcoIdywPowfa9Ye5SSz6C32UHP0wwkg17ok11QY9CLMVW3T1NSruoQzYY6K77FoMegx4odMegFrnDN6E0LaNAGIdqD+cXwgB6Oh+GO9TEoR6y30oom6OlgGmhjdbId4OH6MNW2z8iw9G39znoZTtADqCFKZorN4CnxDHqob2blXGPQY9Bj0PN6TQY9z6oxg14tg16iiEGPQY8VOwon6GHvKOzThzQmDJv1ON8tBIbASZFHMG6RYNxr9ywGPfsKF+ilG3mGc+/K6pJlpMWgFzzoYQ3cKVH/8T6PTKmUcdn7fTPo2Qc9zEhj30Sz4DWQFATopZ/tF/bKgEri/xn0GPRiSgA9PVp6iUEvpgXjECNP6DBLRKrv9GxkMOgx6LFiR+EEvZHJZcdI9VFRr82ugZ60JugDa9KQgt1+INRq77/pcKdE0kASz6Cnj8c9xRroBbt2xwxq4Qa9k8UDtkEtXkFPg4qu/xJsbdwbg5490MPnudeG5N86nS4ZDrheYLP7A/lttOd0g0z781rlZwx6DHoxIwa9+BEMOLws+4QRtCe7W47yeRKDHoMeK3YUTtBDFDRtWGPGww7odQzelB0xQs0X14zFVF7hOfd7aGOiAXqQlescgx6DnlaoQS+Qe2PQswd6jhlpY3BMw196oLN5RQO090wjbckslWn36Xr5GYMeg17MKBFADx32xepxuihAA51JrI1Qh0ow4GDIwbUDnRhGoTwp3kEPBgODHssfwajEPmtoC8qbpmLKhTHWQA/RJvfmdssNo/OvD4f0WeFyhvftgigH7BPnr3pEHiRFGfTqO2ZlXUKfiAQgdm+LGPQY9MzKusKgFw+gF+prAer2nblBW7PKZMKsXiKDHvoyX2LQizElAugNCcMCrj4wXFC5PIXJjnclOujdXFyllr45ubgfe18FC3rYqJZBb/OoZ2SedmV3ybYAG/sy6HkW3jO9SXdh+UhIn7VNnHtnVhftFuWQfWXQ1jGjwiDDFgd490saJiwDT0QS9PKvj8q6pMO2W60JY9Dr21B/UK9jCfTyTIMYeONCCXrL4j1DfUVqFXVe9s2FDHoMeokLeninsLUK6jzaa/P7bRaDXowpEUAPi5VRAfFioyFn0Asf6PWEEfQwko/F/ftN++FYGRbeQK+uc0YYaSPy/hEAAXkVCtBDncLv8Fz4d3F5jVjBCft3YSNWGIooH8wGBCMY0CjrFCM8OYOeZ4UT9LTrJZ43r9TebCHWHO/IVO8+8iLdgzEbKdDTx3szehj01IbVADu0t0XyXR6V65McG1ZHEfQA55iJ1feGtgbGZ1phX0hAb3puVQX3OK3c/zwNBjDoMeglUtJBpXZkdFGFh21WGPRiTAx6gWlCdGAIL41GHP9if6RwK1qg19xjAr3h8IGeNtR9jSB7Az10druzu+TvtEEQCtAbHF+UDZw2usubp7jxCFJT4p1BXu473S3r9M2l4PbxZNALHvRwX5gJR6CnBpEWAigTT6CHdUxwGcW56wXgmMEK75MvI4xBzz9FAvQ0UKEe6aQ/izboebq3YGDKbCOh39DX8FZH8D5pDYi+i0GPQS8REuo2+MFKDHoxJgY977oiDAt00pnCcDQDRqPoRDGigbzDSLS5MQ+XogF66MQQ6hkdLhIWnFt1bLECejAE3TvSUIFe8hkV1hsjuGVNU9x4BKnpuRWHQSgNbQa9qIPe4sqa7JylK7xIZkPJrjyBHu4LbQLOvTu7m4Ynne9xIoMepIO5hAL0lpbXKF/AESIHog+Ym7duvzyB3uJyaEHPE2DZBb2zbjPKvSJ/kkIEeqGGKX9B78AZ1VfgPUJCXQwWOBn0GPTM19aJQY9Bz6MY9LwLkLc3t0caJu0DTiMMI9NmI6y176bHCg8jBgl7tQRzb/6A3vnK0IAenk9fT+exp44m0UGPZ/RCKwY9pVgCPXMwDbz3EzOhBT1tqON5R0W7rZVooId8rGqdkvt1wb3p+IUBafSEAvQwI4f7TpIu7r1yZtxK7qCHLTWQsBY6VkBP7xmHbYN0Qlut60i8g545L+Q7FaY8Z9DbXKCHvfpSC3vkdfeKhH/TCnsiuocfg14ciUHPu9DRwGBBA9E56D/oIcgARrCR0OAvBrEOyR30zritfxmZXJIQNCCgBBCI34QC9Ox2NAx6LH/EoKcUStA7KdoHO2LQ2wh6q6vOMrlQNR4U6KH9Q94m5bqu3woU9C6Y2q9bon8DqOG+cV68R1bSoIdnxPPBGwMJ2/KE3dC2CXoS9gpVXuqEdhZrNN37OHTr8Qh6GjzSwnxvDHqbC/QOFnbJ623Jui7/TS3sZtBj0LNWooMejItlYbwgQhaiBOEZASRdJmjzpmBBDx2dNsIwqusp4AQ6b3mfInkCVTPooXPB+a41TMh0tX5CfpZsGG+682HQY9ALRoAlXS+91c1AFMugB/c2/V6hzfAEC3YVCdBDp4p8hLs57hvppof3jkHPCXrIN7RVKGfdnmKWydfsizfQQ3t32CJqcCCgh/vA/eh7uyzuE/eL+7YDeg7wMupfJEDJH9DzlLTXCvpuJKzhPRGnoBeJezP3vyur6wx6AYNev8kl0jc4RRP0tmVX0Nbscvkvgx6DnkclOugh0haMn+NG6GOsr9qZ0SU7HTuKFOjBzUe/DJUeIhmZQU93MOZNPz1F/YoF0IPh7EsMerGnydllGbkOxj+e3e57Y6thFsZwrIIe6i/OhfYCYfYRyVUL7Qu2GUF70Cn+teMqGQnQ07MGyUYkwH25ntfYtWsYi2PQw/k6jXJAeZjLG++7XdBzzLaZ2lI7LnaRAj0Ne/redPuW5gfoRdzQDgHoKSO6T/bdOqWfjS5MxSro6dnPLvEeIME+AaT4vrd++TudGPT6JTAl57VScn6raMPaGfQY9GJX8OPHVD5882GAewoHn+igl1syJJ9Nz4LpClph01CPFOihEcI+gEiejGl30LP7MkYT9ORoufge50N9xL+e9l5h0Is9wdBPQQRT8Q6gbl6qnXA2rMKYhUuZbmPsbI+Ad/VsuaoL+FcbsbEGejDU9T6Oao2Tq1uUzg+sk5qa8x1xN1KgZza03UENAaMKjbzPLRmW+R7PoId8R/4DaHG+MZEPKBskPOcBP0EvEEMnUqDnCaYSHfRk+2DUxdQozeTFA+jpdlTv+5hso+8G2CXnt9Gu3Frafbpe/ptS0JEQwBco6AHQAHhbMkulS+SOnGoGPQa92BUaoWRTJzi3YG1EJTroAdTcN9+NRdDDJpR6xBYNkpXiEfR0J4hz4Td7srtkVDVvhjqDXuwIhr4eJMFzX6lzgp7cHsGYOTpoc3uEzsGbtDury+FiHI+gh/vU9QcGBYDBl7yB3ulrI+JzROjrDSvoXRZlt8vI+4NGmxjPoOcOanBVg3GBlG5q/xj04hv0YiXFOuj5DQsAlLwmCTVyrZf4F5CTCFsDBAd6bQraBEDtzK1h0GPQi13B0D50VrvO9cuMtxKDnncx6IUG9OyAGoNe7Mkb6AWyxq7bYh/GUIHe8ORSXIJe1tV+kbedApjbqWvI2Y6EGvRKPIS3TxTQk89spEMMegx6DHo+ASUpr1nCiQQG8S8gh0GPQY9BL07EoKfEoMegx6AXuGId9IYnluSaVrRjKHsNEfEEeukXGujJU2X02MkS6hh21qsWtzaGQc876Hlq/xj0GPQY9Bj0GPQY9BJODHpKDHoMegx6gSvWQa+qdZp2ZHQZYdnVeeMV9J44VUrlrSM0Mrkst0pBm3DgTHRBz9Nm3N4UTtC7UmduYxj0Yh30Zk31p7xpSq6pZNBj0GPQY9ALtRj0GPQY9PwUg56rGPRiE/SsDOW4BL0MZSTsO9Mqztsvn8H8nkca9HSZo09Ae4TZGGz8bWd7jXCCHu4H94A0MbvMoCfSvIe+PZqgp+9P1x+knKtDUdsagUGPQY9Bj0Ev4cSgp8SgJ+5N3Ku/CifoYS2VleyC3uDEksf7vtowwaAXQkUS9OxE7XRXooGeJ0MrGqCn3x0csy+nW3baizbKKFygpzf+xp5ySGgL7bR/iQ56zT1z0njCu2WGvmiDnrn+IKHc0+MYHhj0GPQY9Bj0YkoMekqbHfTwW2w6i7IF7CDEuh2FC/Rg1CP0ubwfYTz3mF56u6CHcsD2ITqVN0/SRXFtnDPj8uCG/GHQC1yRBL2J2RVHma6t2aO0eAE9tAPxCHrmduSYl/bLrHCBntkl8KDNcPvhAL10Y0PlA2f6qL5j1mP9CTfoOcuwV54X0Ww7TXUkFkAvkRKDHoMegx6DXkyJQU8pWNDLux4c6GGvp2iCnjZ8Ub47hSFwscZeGYcL9FzuJ7PLpaGwA3qHjFF9bOKt04E850bCVnmz2UBvRuQ96ieCeQTbqPoDess2Ng63Aj1HuRrlif/3NOvrrlgGvUmRP5htaeu/Kd0eZTuQQKDXN7oo6xie0bwWCxs2hwv0AjFGQg16Bwo6aH9eC+3IaqKqtnGP9SdSoGdug7FxvBaDHoMegx6DHoNeAotBT8lf0FsWhgygAMbPWQE7MDy1kWsX9LCGDNfF8TB00gxDKVqgZzYWr9RP2MpTzLb5C3qXTRCA5/QEeuZyqO+cMRmO9kBPhVHvdSQ77kObCfRa+uZoh4Do3VndlHV1KKhz2QE9JLhkFZSpdyZf/DsxYw0/3kBPl2eyD/dcs2IZ9FC3ZaAY056BOCZRQA+eAphFwgASguJggAGpoWtG5lkigh42k951uk7uOfbI8WtU2tzvsf4w6CU26Gkbi0EvdkFv1tS3w+ZLYtCLCOihj2TQi4AY9JT8Bb3F5Vui4e4VDUK3NIJ0I+4P6GGUe1d2lzxeXzvWQQ9GMZ4JhkdD56w0lP1ZOI+Zitxrw/JYJIS8Dxfo+d1Bxzjo4X6Q70iYHVkP8nzt2nVO3G/e9ZGgzmUX9BQ09Mo6vze3W+SXNah5Az0zqA0lAOjdsDC0Ewn04ILtbTAoUUFv9+l6WVaPniil680DHusPgx6DHoNe9EAPg4awq7RNki/6QndbkEGPQS+u5Q56ntbPMOi5CqCHWTz3mSJ/QA+uWu5GSzzM6MF43ZPTTUmnAbj9ot4MyAbLbuOB+0Ke6Ppkp6Fg0MNG34u0O7ub9p1Wgwu5JcNytiT32pAwRv0Pbx8t0LMDagx69kAPaX9+K+3IqZbGxpOnKqmpz/rdjQXQ0/XABfxFOeRfH3a511MMegx68QoPoizxDpw22mdEEY3n50lk0DO/b9omsRMMiEEvcNBDe551ZVC9G9eGPbZRDHohlDvozYqOZ01YPkhm+4dBz1WbCfQQ9AL5gARDS7uporHYn9dKe0/fEKmRUgo6pIETjoYi0UGvuWdWlO2ULNNxD5tPjxr1N80EKjLAgrjO+MyK3+8Dg14vZbu5rDZ0GeUg3rOpOd956g/oeRpECxb0kvKaaEvWddmRP3qihG70jnuoP7E5o4fRXMzgYXYfqVzkvWpb+xj0vNRfBr1YSr0bYA91V6dEBj0ddMifwd54Twx6gYMelizBm8fbu8GgF2K5uxXAuMi8rEJSD5uMqGBBD9dBxzUgDOF+8S9AKRFBL8mtgsKYTopz0JucXaGk3B6Z8J2uK2gsdubU0pbM63Ityj7RGYSj4YoW6M0tLAtjrUY0ypVyxmRybjFkoIdokQilPyAaPbwTKC/MkmLNXGv/TVug52KozzLo+Qt6aAdOiXZAlwH+PWzMVmM9Wc/wfEhBr61/ztH+LZigL3jQcxphjwmoCBfonTWB3opoO72BnnmQsKjC9zpeWW+MEXXZxhhuVfEHev0yoVxiGfT6Tedu65tz9FGc/DOiYaxvz64SqVIG3kmkWS57oNcvweFAfrtMKQWdDHpRBj2cMyW/Q9ZL2C07cqpkuekUbdAbkDaS771QGfTCCHo64ts+Qdz9o4s+QQ/Ac1VAATagvtYw6RFQKlun5IJ8FPCe7C5hyC1E/FkjAXo4N4JNIE+QYEDrGaF4Bb0pD4Y6GotduXWi0SqXDVdSmDq6aILejtwKeipTzZaEEvQWl9fokDRuN67x7BicZ9CLAOgdMmAC+a9TmgdDOxjQ022EmoFV7V/n0M2wgB6gonUgPK6baNcQhAoJnh9WoIfzwTME/YFuA9HW2gmGZFU28QZ6WLedVtgjZ3hiFfRQZpiddfRRou+L5w3Kowl6u3NraYsoY8yoJ4VpoDOWQU9/pwZ7ywTw1G6KWb1YBz1A9xbj3vRMHoMeg57lhtVmI6quwxr04M6GjhdTsTAY5xa8r/ELdyFGG/TSDeNEwxj+P90EUAx68QV6O3Mr6elM1cGFGvSOof4UbHT9DQT0NusavbHp5YBAT7obGclTXbADepiZswt65k6s2zRbGErQe/LUdbpUP0BdQwvULtoXc9jwYEBPGRB9sm1CAuT56qh1O2UX8tzLJB5BDwbftpxK2m4aRY810DvkpY/i5C/omfu/zQp6LQa8lEt7gEEvNkAP5WEGPAY9Br2NRlgeorfNyyicSNhsOvlMj8eIUnajdgZTiGUCbBCWHWs+YLTEIuj5AigGPQa9cIAe/N7x7sFwNNfraIAe3JdLGiZdYCgcoIfzIULaBWxzUjbqtU0xG8ppZ3tlZ6dSj9+gB/hCPiO/0abEEuhtE//uPd0i7qVPup+ayyFY0NPbv6Ta3ITcv2Quk+64BT24SW3NRlmUxzTocWLQY9Bj0GPQ2+Sgp0dwAW9I+H9dAOEEvZuLq7LDbeqZ25BgNGEtAVxAu22sn3HX+Owygx6DXsCgN7vg200w0qDn/q4igmHnkL13wwx6+UGCHoxhDXq4xzOlI473trp1Oiygp8+BctuV2eVSRzyBnrkTRAeNNQz+gh7KGNdVbaPrMdEGPfVdq4rGifrXNBUy0AunwXywoFPCEcpke06l4f7YH4egV73BVYpBj0EvtMk8893v1/0GYuAz6DHoMeglMOipDadV0t+HG/TQue0SIOdYmG9K5nuwUwkQORSQgmAi+Bf7S8k1iAx6DHoBgF73yJzMC6yHQx7HEujpdxVbL7QP+gd6OBZ1GRuYY71OkYAV8/PhHcc7hOc210us1Zow3i1E8dOgl260B7620AgF6JnrCIDJk/BdUhCgBzdIhElHHiFSJ54v1e2dCBXo4R5TC/sp8/Iwgx6DXthBzyVqYtHmiJoYv6Cn1n4CLJDw//agpJV2YgsWkQAb/pQzgx6DHoNejArGV1XrDFW3zVBL782AQM9TAYQT9EJZCXAvaNAOFrju28Sgx6DnD+htyVQNZkpBFx0qVLPKPcMLMQV6do73BHr6/T8g9xLqpkPinTHXPwThwO/2iedu7ptz1l9x/D5jACaQzYDDDXpdAj4Rrh9tz9nyURlkKlDQq2mbdgSTOugpJHSQoCfbKtEJ7zvTJAzIG3T4fJtoo9YY9Bj0wgZ6qHOIlAgDFPUO2+VslhD58Qp6WP+5JbtMJvy/PVBrMgKmXKddp+sY9Bj0GPQSAfTa+mdpy8lm2p7ZQieKexj0GPQY9EIEevt9gl6fNFL3n+mNOOhhfVyPzQbSDHrm+ue+DxpAD+8cALfFBHp665BYBb2iilHamam8A3TAiUBBz46hHQrQO1DQISP4PXmqlPYXVDPoRRD0PM0IBwt6jwjQq2gbjFHQG5Db4mB7HEAAtsuJFUNdG9NY94h8lYZxDEFEJEHPPOOq65i39ssTqCFhFnAzgF446w+DHoNeTKilb0JunvuEMBgOX2zYtKB3+JzaeNf8EsAt6tSlIQa9OAI9sxGG/eeiAXrYeBTPjPrnDfSSZZj+XgFd3TKIUSRBD+8hAhahbpSKVNI4Id/RYEAPodjlbN+ZjaAXjNEdbtArrhnfcI54AD3c11MC6JILaxn0Igh69aKM0ScgmV1mgwW9pzKu06nLHeKdnJLbGbT0zsUU6MWyoY4ZRgx8IFQ8jOnNBnrpcp+6Htp7ptGRsGef3gCbQc9m/ckObf1h0GPQixnQw+a5CLd95GJjxEBvedU64l9thyvomffoixTowXjAy7nvTCsdOd/FoBcnoAdXyCv147LMkarbpjeUVayAXs/orDDsyuUo4uMny+hyfZ8t0NPrZBAtsWNwIWDQM2/vkWRsezI8ucygx6DnFfTwjmthgGCzgZ5epwpPD5RZqaltDRb0EAl1V84NFQk1s0vUkVHHufGeMeh5N9Sd9xZbe7RFCvTQ72g4cETXjQDo6T7p8LkhuRl8pEAvVOtFXepPdmjrjz+gZ87HpDNNDHoMevELeqlGEAYYyvgeIc9hxCG0OlJFy5TD6Dog/oWRqL8zA1cglQD/DwML1za7+JlBT61FUG5RT2WUUlJ+jUvACQa92AU9PZCgt/cIB+SFDvRm6PFTpbLxf+RECV2q7/UOejJP+2mvXJdVT1syasS7OxUw6LkYr0a+edqKhEGPQU+DHmaidXuMdz95k4Gezgvkz77cbiquHQsZ6KFMsP5NepOI858SMIk+EgntTbqHujQ8ueRSR5IY9DYt6FkZ7OEEPXyPY/B8ABK5P6RRr8MFemqNcpe8PyTMXsIzJp5BD9fbZ/TtMh9Fecl2jkGPQS/UoHe0OPyg54iImdfj2CwXId8BQ0iH3RoWGED4HIENYEQFUwlqxfEYKd2V3SX32PMGengpEUVxf0Etg14cgV4kUqhA7wnxzukgDFcaPM/oHT8/IDoyhLweoB2io8AamUePX6Om3rFNA3qe7i1eQc9cf5bEexjroOfeHiOlF0XeYPYGema30sqW6bDPNqJ8LteNhwX01KCoc9DKU1+XIsoJbT36CKSL1WOUktfrfdYggPD5DHoMep6gC0FbsHZTw4y5PocL9PRgPBJcVBMB9HaK66JvN+cjgx6DXkhBD0bq3rxauW4HCeHTa9tnwgZ67iOk6NSQ3L/X3+3L6Zb7bAVTCRq6lKEEQ+uCydAKFvQwgmq+NwY9Bj1/QA/17NC5FrldQf71YZfALAtLq5SU30A7smtlHup1F3hnm3rHNwXoYZCnY2CeZkQbAmN62XTNWAA9f2dUDuT3UEHZqHweJGymHi+gl+qlrY4m6KGOIHqqztOrDRNhWZ8bSdCzm+Cyrtt6HUzIeiayR+Rfl0x6s3kGPQa9YEEPvzO7ikYK9JyBZqriCvScLqcDljaSex4y6DHohQz0UNg7cmpkxiLtzu5yMWbDCXq2K0FbbIIe/kbEQbiDoqJ2mYJk3BIG2GYCPUSbRDI3EIkIeheqx0wwv+IR9DytMTWDnuxUcxtFPeqjPTldchNxM+jtOlNFT2eUuTTImwn0vIFatEEP+YbAGXj3kRDBM1QuwxtBb46ST/eKtmpAhrqPBuhF22C2Ar1oGfWxAnqRADUGPQY9Br3gQQ/3ijzGNhb4V983gx6DXsRAzzytnOxmxMOgY9CzBj3zxs8A5MzLQzQ2vSzTwNiC5Wh9OEAPBmfWlUE6XTIsAQ55HUnQm5xbFg1Hp0wwRGMZ9FxH1fptf6dnZLAhti7jnpE52mEBeqifDZ2z8jeYtTFHmnUHvb1yc9oBeYzZrRigt/tMtePc0QA9wEZSlEFPzxQn5fZQYwyBnppR6XFs+u5tRsXTM3lqE91Br6FrmvbktMn6JY2mBAI9vC8waJDPMIb0ffsDer7yk0GPQY9Bj0EvWqBnzpetWaLvF/mQarRfsQh6yNPDRYMe7SAGvQQAPXT02VeH5NozpGsNE353glfqJkyzHv6BYqhAD8EDtJp65sICelYGHPJPp0AAyi7orZuCl8Lddm9Ol7w/DZaRBL3xmQUZ3nqL0ahZNWLBgV6vKQXXqCSdaVZhqE83Slcmc4fm+l2nZWenyzi1AOCHDrbSYbhp0NPlhN/tze6mytapuAG93uEFGVEQ7z6i/7nXY1+g1z540wXGEnVGL9wgYQa9qvZhGbhH1bNyIyR/4oAe+h/VflyX0fv8BT2e0WPQizTooW9wd8OLVdCzchlk0Is86KlULpdhxDLowf7BNg+whdxtJAa9BAE9bczpkWp/o6thQTgMv4GxRZnaBaxEGvRwD6g4+h6uNU7K9QzBgF7e9RFR6ft9jnKkmVI4QC9NgBxcQmEI6ufLuTa0MVCMF9C7dYtCDnqqM/PciAUCemqPoG7ZWW03NjUN1q0A9ycXc2deF42d6+zBjuwq47tShzHsqYzl+iBxL55AT/9OruM01d9YB72Shkna4baJuF3QwzsG12FdLxFJ90Beb8g6A++g129KiQd6CNzjuvda4oAeDCzdRjDoMejFA+jBVkA7gaTWi/ZtaIsQRCvaoId+U9+nvFcLMPIH9DTgHj43KH7XwKCXgKCn6wFsoQMWHhYMegkCesEmzCrpNX/BrlsJBPRkQ5zvvAc9KxEM6J280i5e0DrZCKZ4mO2xPwLYHzDo6QQDWj+flYHhDnrr62u0fGtRpptLCwL0+uMG9FAm2NAU/wYLetrQwj2hsTPfz86cGuO7MksXMqt78wZ6uv7GE+jB8Nd1Tu/vY96zyBvoHTLO5/7eRQL0YGzplAig1z9miujZNUKPMOgx6DHoxQDo9Uu4QB3UXiywG3T7iO8c7ZCwg6IJes76Ve5IVv2nP6CH/gqAt+dMo6zL27LLgwI9X7ON5n4IcHmwsJNBL8ygZx4ocLeRGPQY9MJXCQIAPcvK4SfoCTxy/PZIcSM9frLE52yPp4QXZr84Dg2LinzWHxTo2YExM+hNLozQyfqtdKpBpPo9dOhcp+iIBgI+dzhAzxn+u98NpiocxlEsgB6uf/jsgOzMYw30Dub3GaPJvvPIO+ipGUvUV9Rb5JUd0AtnO2AFegoCuuTI9TZhfKHzT7WAgHgCPcB6WfMkdQ7OU9fQAhVV9TrqTOyBXr8xiNUf0HsZadBzb2MY9Bj0AgE9tDMaODTo4X5QjihTtEeyTTKVcbRAz1egDX9Ab7vh9aLaE88zQnZAD/mI36F/wb9plvEM1POhnPEb5G9sg55qCwGlqh+JLuilm9pnh13lB+il5HfIZzEfz6DHoJcQoLcFDdLpaiqqHBW/V5u778uvk6N3dmZ7PHXwvtwCwwl6E/ODdKj6IUqveYgOVz8lQK8jpkAPhhs6IZV6YhL0ZB0RnQ72D0JniGczN4zRBr2RqUVRx7skoNkJo+4N9GQHnd8i6yvqLSLzoqGPVdBTEFAm6l9F3IOehj2UQ3JeH+3OFcajm8EA0DtwttbleQ5fjAzomUfY0WbCQMK7gHUdfu/TFkHQM7cxnmZ+GfTCD3oungJBnCsWQQ/tuQy4YVpPGx7QM97BokFKPdsTMdCzqr+BgJ7q23tkYBINjnI9mMW97RP35tivz4CTWAQ95FmyOB/Ogzw0byIfDdCTm7GLvFPtc61RJv22QQ9pp/Es5uMjDXpWs74MejEIeoFu1hot0NO+7fvzuh1r+3b44dZnlZDHvo4PL+gN0eGaR+lI7aN0tGZrTIGeHgl172hiEfQOGBu2mjsdJ+h1y5m+Q6b6jrD41W0zEQG9wYk5CQCyHBydYH/AoIeRVuc+QLUxB3oHzvTK/D5Y4Kwj5voXz6BnZYSZ6wG8Dvbm1VBD1ww1dc+JNEvJhXXyc39Ar7LZ2bZOzK7YAD3xDuR3yHOifuzOrXeseZV7Rdl8N/X7gfKLBOi5tzHBGFEMesEYe/1ylkCFmm+Wfe6hgNdsxSroWa9bCx3o9RsReJvl+4IBlngFve1mjxgPoKeP3xhoJtZAb0AGMLHaRD5aoKc3tUfal9fkKBO7oKftIfPxkQQ9lC/KX7UXLeLvHga9cIGeHT9qz6nX2Ky1U/7rb+TEUICeHkE8kN9HF6vGbYGebkT0i28H1GIJ9BAWv8K0Affc8kiMgZ5zVPfIuSEZ8XKrAVCxDnqeOjqUMToLnAcdCMBvT047VbZOxjToTc+tOs5R1TIt606sg17b4BQ9nVHpyG+dP5sF9BTUVomy6paDCXi+Hdkb66830MMAFiIkTwrAQ8Lm9Kk+QA/HYY2OuzFj39BW3+s+IVX8K9vGOAa9mXkGPX/Ot8eoP0h7zjR4jQbpK1pkooCePzaWWv/VaprlKmPQixHQ2+eh/KMFejoyqrn++QN64XY99g56RowGcZ9PG7Zh6tluOlI0KL7vE6C3yKAXCtBDRUGHik4IFRj/+tPB+mOoO905+l0qU7CgpwEO978ju4Hyy3s3BejBgMeWEMi7mrY5Km1pE5D3GB2tiz7oIa/RqOs6lWS4F2wz8ideQU/XHQ0J+AzREq/d6I8K6B0q6nMJpGIJe6LuYwsVVU+mKa90RNYdX6C3Ztre42xF5EGvdWCSHjtZ4sjzYEHP6Y44JGcc4gH0NrRROf6Bni5/BM9CsgMqylBv3Hg/foAe1uKo9UsbjZtEm9Ezr5FB2qygl+5YuzREe0/fcJQDZkCsnht1BJtLqz7ihkdAiXfQ08Djj43lOdAHgx6DXuKBHuIgOLZ+EO1FknhHdmQ1UNfQLINeqEBPEXWZw13NH0PbvqGufgeXIBW2uMNYp9UfAtAbkFPOGP167EQJZZW2bALQ6zdgSo30J+UO0oGiKjre+KBID9DxuicdoKeMqG5jw+JqaSym+uhogge9jSOSzpmB+AU9q2QP9Aali3BoQa9S3Gu7jBCLem290N0wXE0bf0vI052gBejp7T36RhdoeHJJptMlQ0FH1w0E9B4/WbohvwMDPXP702XMLm8O0NOwJ5PtGRl/Qa9fzgKqNqbGiNZnbUzEA+ghr/AOYL9ZpMzLg14G3Loc/RrSdgMQQgl6+l3F9jBICp76Iwh6roEatMEr78foV3B/qi3qku6+uk/QoKcH/8x1ZKsR1RKeHjLSdcRBb2PU4XCAHtwwnTaW78jSoQI98+DWfkcZM+gx6MUu6OlngS3fPjjBoBdK0AvU0LZ7vH5BZEOXrRbn6oYiFKCnDZ3HT16n7NLWBAe9XhXi2bTBePrZQUotaqF9F7JlSjp/RnzfRXotGRpYvYXBNg/BLEIPem0eO8RQgJ7ZFcacIg16CIt/vXnABGOzG0DvkFzE3U0F5SOhAT33GcbsMrUBvJ8GnhXo6e8BdjrZ3SPTpSz87FDDCXru7Y9j0GGTgJ7/rnf+g94ObIpubJGy1Uu0vngAPQ17uv572kZEB5rZkuX7uYMFPZSxXCsp0u7TdREDvTSX/sZcR+pd3idzMj+3GfQAc9Z1pDzioKfvZ4/cSqBB5q/DyykMoOfs4yojAnq4X7xreD7cs5VHDYMeg16sgZ5OsOXbBycZ9CIDet6DrPgHek1uxsjmBL2OQedGyZ1D836Bnm5otkuDt0JFwTOM6pT8LtqSUUNPZ2A9TJ2cmcGGrnaDWbjf59UGJ+hNzi3GEOipDgTnt0p6RD1SoAeoy6/olguHkSpaRyWMmcEEde2pjHI6dbU1pKBn7lzQiaKsbQ/S+AA9/w1j1zKBEeU6C9Dv1c00/KDX5MGY2Lyg57r3p/+g5zx+UNYfOwbifot1vDKyoCOyanhAz1f9C9jQsjDiwgV6VjMy4QI9bajj/dhubGuiDXW9Ds8XiFiBnqcAFnZBD3XFUZYu9km/33ma7BJ1uDrhQE8H6vDkUbPZQc+q/WPQG7B9bbvvHfrm+k5nwLqRqSUGPaivr4+6u7tpdXU1qqDnEq7a4oWzOh6/U42xc+NwBj2VUo11dTBAkfD//mxq7oj6ZIzsOjrRs6oTNRtKaFTVupxeuSbJH9CDq19x7biAkVsyDYzdjBnQ040YogA63EJNyWyYRgL0EBZ/d+4NGQjoQH6vqOftG123xN+Pnyqlk1eawgZ6KeJZ0+RaLLXtwmE7gQ5CBHp6RkYH24Fxocp4wFHG+BsJnZsahOhn0Isa6CkXXcxk6HJxGoi+QS99w/ENLnuK2QE93R4DlFAnnFuZhBb03Ovfbln/QrMZ+2YAPQwo6lm4aIKe3rsO15XlKO4TeYL3I1VvYO436Jnbv5qEAz0NAZ76380Kes72q9HRLhy04UnEoOec5U+VbNDj2CrLW4KNCxd4bfcWlI1I2zR9s4LeysoKZWVl0c6dO2nXrl20e/dumpmZiQroqYaiQe6DgoQOWgKcaYbP6nhUFuw1gt/rjcMZ9PpcXOJgfCL5u+5Jg577Qncz6JkNYnPyZCh72hojvaiPjpzvp6Pn8RzWM4KRBT0jXLuogzqYhveGKzKgZzbivB2Pmb+TV5rDBHoVLuWMeiE3qnW8hz22QC/97EBA26SYXe/cOzGH67CxRmWbXKPSk1CgZ36H0gOYWYgO6PXI8lLrhq47XH/tg16P4Qp23bZB6gp6zhkV11DloQc9f9dIMeh5N9SjBXrmNTy6zug2b5ccqIoP0EPd9uZ9waAXCdDrkWWhB81TbCx9YNBzDrQ7IpHn2Nu6De7v7nbvpgW9kpISevLJJx1/b9u2jU6dOhUw6CFQBDYHx/oJGTXsrF6Q32+49Q3KkY2tctSuXP570ICzQ3Lqv96YOUHnWy0rLAp2r+i09AJt/H6rfDFV2mIssH5aHJecZxjTsoFsMtYyqN/sFw0FPk+yAD3MKKU5KvOAIx0yPYPjWfSGm1jAaQF66edwj33yeeQeaXKtmopamGqEp8d51BqTcpd7S7O4nqcU7PF2Es65R87oqTzG/x8yZk4PGJ2ooyyMGThHMj7HS3XQCIQjX0BRflhAnyJnAHtc1qikFoh/C7CvVpejjrge3y86yDpZx3A/+0SDfcgob+SBLm/3+oF6dajItf641z/X+ton7w33iGujY9hieiarhO+TRYNkLgcEAfBWRnItnVFHvJ3b/Xnk+yCf2/Pxj1uA3i4Bek9nuv72UR+ghw2zt1jdS5Yu8wpHecj3UHRiqBvo2N3rUhIC5uB3slOtkS6+Kix+l3/18qzTiNN5gkEiXTdTClzrD+oW2p50Y09CnCPJMupm6YbnNNc/8z0keQA96Rrt1v44yi5btWt+v4fm9lO0IYBkmXJqZcRB93vz9U7r9mvjvbm1URb11/149V2rj/bH2MxYANUWhzFruNrK7RUaN95PlnnW13n8Vj/fFRheh4uGZEq2bCPK5XlTLcrYVz7qMt5Q/wq7TG1MpWUbE1B7bBhxvtsiZxsRaLuvy9jcfjq/azG+K5ftsf/1b+Pxqm02jGGjjFMKukx1pMGyfXd/bkcfVaT6KOu2tVx+t6HdlxDQ6v06RluHd8PfPN1vbv8MG0nW7bMqaqy2FWA3yP5K9r83PPZrKKMNfYqp/um0U25wXSf/TfHw3J76T19pg/224T12rT/uCe2hr/5vY/vjX/3xVP88tX/B2Eu6/mzJtmq/zGXc6fO9OWSAvvdy8WwjueehbqM2tivudm+/5/bHKGNz/TskBwrafbZLduqvVR6oc6trYgugYNpPZf9VbrifxxIZ9JKTk6mgoMDx95UrV+jhhx+mW7duBQZ6x0vljIEZ9A4ZURj3ynC/zWqEyhHYwQr0ylwa1KczS9XLXGQNeo6Kk+k0tB2dsHEu/Osb9Prl9K66R3WvVp2/oxPMRKSeEIBeZpCglxkB0Mssk8kr6HlIlo1QprpvDWobjXgfoOd2vKOjyrToEDMDAD1z/ckyoMZXw5XpBfQyQwh6mTZBTzRcJ6xAL8MN9I77AL1THkDP0/3pTswT6JnLyIBFbWin2TQYN4BepjXo6ZFdZ9vT5ChvS9A7EWLQywwe9KzaT/PgFmAvINDL9AP0Mi1Az6VtDQHoud9PZvCgp0f80U4gqdHo8tCCntE2RhT0MstttxFBgZ7xbJagJ78LAvTcjrcFepllPp87JKDn6zrZGwezbYNeZgCg56Ffswt6eiDuaRmUrsOybfbUf/oNehve4xCAXqYF6PlRfzzVv7CBXmaIQS8zANBzayPMbZR72yz7M5EnaDPMfaRH0DPahQ2gl+mfHeMX6Dns6OrwgN6JBAa9J554gi5evOj4u6Kigh544AFaWlry+1zjE1N0rbyGyqrrqaLmBjU09KjU2Es1de1UWlUrUp1MZdUNjlTX0CV+o35XWdssjzd/j7/xOb7H7/B71++dv6ut7zB+10tVda2mc6l7wnnKa5qouaWdBvt6aKCvm7q7eqi+vsdxbnWP6l7rGjrV+fSzGM9TXdcmz1laJa7Z2GScq4f6etR56o3f1dZ3GvdQL67bKD7vdpwH96O/Q/5suI5bwrG4f530c9k9Xt1Ph8s5zEneW6O6/6raVsfnuG99naraFkf+1jmercFnMp+7QuT/dXEcEvJxY/6KcqjvMj3fxuOdeXrDcZ/O/GywWX/qXeufW14hD64b17H3nKb6Z5yn3FzG9e2WdQnH2M1HfR3cmy4HT8dfF3WzpkHVzUFZN7vF/TQYz+T8HepwW1u7ow7rhL+7Ojvleezfm84H6/cG9dT1Xp15i/qEskBCPdPl6p6n+lyu9c+tjOu73J6xzvFe6/PViXe+o121AXjW9vZ2mRde66/pHszHDxhtSUuLbkvQRrRatmV4n3B/+lnNydw+4P/1Z3hPrNvPevk++Hz3PbRfVvdmvgfL+rvhePvtl7nM63Qdke1+i+X9qGfTbWq3y3trN12X7bTKt+vVdZb1Ff9WimvpOofy2dAmNFi3Efp5vLUxeB/qLcrY7yTO72z/vL+DqH9+1YsNdaTVpe8y9xXmelFWbf6uRfV9tuuf6/Hq2Uxtc70v28CqbWwxtY2dHvuEOtttlPV1XGwcm3nqPLfr8agT5n4Wv6s36or1u6HL2EP/acdGcr+3+na/3y2/7TeLfCn32G+7nsO6/fHeRpjfY3N7WuWlbQ72/bQsY8e9OcvYso+0bGNafOSPNxtp4/Ppd02+J6b6p9rJWpc+0up+Kmud9pej/gVox1jWXw92q7ktCrx8euR7ZXU/YJfJ6ZnEBL2tW7dagt7y8rLf51pZWaaZqUmanZ6ikfE+uth4ki7eOEnnGo5STddl+bl7mpmepJKWM3Sh8YT43XHqG2m3/F3vcKv4/hidbzxOpa35lr9Bqu4olr8rEtds7a/ZcC2d6lq76fj5Ksq8WEenS65RcdMJeQ/XxL3MTE84jsG1cM2LN045Es7d3FepfjMzRV19Q3TygjhXcS1lX6kQz51BF5tOyvuoaD/vONfE5AhdbsqS17kg8mZkrM/xXV33NXle83XMCcdcbc6lqakxxzOYn83X8fq+G7pLXfJBp8nJUbrSnGPc2wkaHO02fe+8TudgozzPOZEn5e1FHsvBnKanJuhqS648L/JyYKTT8V1Tb/mG+8ZvrrcV2jp+xq1cPd1D73Cbo/6UtOQ5nknVvzx5bve8au2vtvV8LvWv85Ks76run6LR8QHHd7VdV9R3puvgnqo6Lvp9nbb+WlUO3o4XdbN3YJhOXaiW6czVOpqanLD83fX6NjqB96G4xpFQpy9UNMnv/b2/ivZz8n12z9P67hLL36Ne490rvpEhk7n+NfZct6wjZW1nXc7RM9Qi81fVnwKP91bZcUHm26Xm45RfVkwZF+rls5cIo93qWVX9O72hjsjjy9XxMs9EW1JUky/bEtxvS591/RmbGKLLzVl06UYmXRLtgTnh2fX58f+XjPYCdcfT8wyMdGxoo3y1A029FZbnmpgYFtfMNJ71pKi//ab6e1Xmr9XxKFdf7Rfal6mpcccxKD+0Izhn19ANy/tBPdBtkvvxoU7mdkTV32M+8xHvoaP+DTvrX2lrgem8E7If0eVpLmN/k2r/Omw9D+qfrz7B27O19FV5zJ8ZD3k37qg/J33Uv3KP5zZ/jvf4vFFHeoaabT1354DRRzV476Pw3TmLvr2hp9TWdYbGeqmg7hAV1qfT2frD8n3xlaf1op/Wx6P/Rz6hbl9uypb2gf4ObfpF47uOgQaP9wA7xKpt9GYj4dzuddubjeYraRsJ54SdZvUb2HXu/YHqIzNc+khvqc7U/tzoKTe1f53y+k4badxUfwodbSPqpW5PPbZ/DhvtZMDvTYPor5x1pMel/ZoU/Zy3+md1vvaBOp95g2dGfhbUpVF+XSr1e2gjzPbSsKi/Fx31L8ul/qFM82oPOuu2kR8oQ/O5df0LtP5Y1V/3pGycYpf+U7ahAZSRlY3vyBvBLqsrK7EHeouLi3IUOpDZN7Pr5rFjxxx/nz59WsLf+vp6UA82szxGadUPUFrNg5RceRdd7snw+NuMG9vEb+6mpIo7afBmh+Vv+mfb5G9Squ6hnOY9Hs91sfOE/N1+ca4bo6Uef1feNkz3Hymhx09W0/aCPEqvv58OVt1HmTd2uPwO18I1D9U85Eg4d+1wseM3vaNz9NDxUnr8VCU9nXNZPPcjdKj2QTog7qOo/ZDjd8vri3S0/nE6WH0/pYq8mVkac3xX0pdL+yvvdLmOOeGYU42iXGjN8nl8Ha/vu6y/wPL4W7RKJxqelnmANLk4ZPm7jqlaeZ4DVb+mgraDNmvDuixjnBd5OTrf5/imeuiCPJ/5PvGb0y37bR1vVwNz7bI8cHx20263+rdd1plUkceorzqvGkdL/L5OcddJWd/TqtV55lanHN9d6cmS35mfFde90HnU7+s0jV2X9+jr+KGpeXrkxHWZ4La55uG1LqzqogfE+/BERrkjoU4fvdQc0Pt/tj1N5PevN9S/6/15Ho+ZXZmgadFuIJnrecXAWYs68mvKa01xOb5vplnmr6o/+zxe53zHEVkXDjfcQ7vOZdCjRxvpvvRyOn2920v93S7rn/kecPzu8yfpsRM1Mr/QliSX7BNtyX3yfhtGrnlpH8dlG6n+daaijsPy3UK5lg8Uys+ml0Zp4dacx3ONzPfI/PD27ruXQ/XQRctzLa3N05H6x2R7c0i8C3PLTleWK73ZMn+tjr/ed2ZDGan0oHyvcH/HGp4UpeqM6ozyU896J3VON1jez/jCoKNNOtm4RRx/iyKhs6LdRh3xlY94Dx31b7bFUf9y3erf3MqkrNcoz4K21A19it2EfER52xHqn3WZ2KsjDSNX/M63pbUFWX/Qv3mvfxdsnQ/vMfIK+do702TrmPbJGtVHifanUOS1J6H/Qv1Lr31YXONe+c7tLP2x6EtP27rOwuosnRNtyXnR/uJf1U/fJ+v7IaMfwbkPVjvPfaUn09kGiP4f+YRjjtY/Ie0DrfnVGfneI62ue7bvYIdY9Z+5zXs9HoP+ItmtbisbLTOgdyWraZewPe6ifRW/Em1wq3U/dLNzQ3+QJuvIw3RzddrWdUp6cxztT9XgecfnsAfwzGgjTjVuc+k7YEfgO5TzjbFSR3u6LOqplZbXF6SN5q3++npv0G5rTS4Oy/LFvcG+umVq/wqN+ufrfC3jFTZyZ52uCvuiqCNdptnlcZ9HaBtd1b/H5bNroX1HH36h85is30fqHhO20QOyDIdvdpnq3yXDDvFu43uuv5d8tlHKxjnufO9EX3i49hGj/vhXPlY2fiTkN+jl5OTIKJkLCwv00EMP0fve9z56/PHHA54JbGxspLvuuotu3LghoRHnrKurC/rBphZH6UjNY3SkVrw0VQ/Q1e5sy9+tra9RYWsqnazfSsfrnqbhOWtjq2+6TZxHNJ7VD9OZ5mRZsa10qTND/u5g5f10Y+S6x/uraBuSQSi2ZtbQnrOFdKz+UUoXgJZzY6+4J6cxgWvhmkdrn3AknLtu6LLjNz0jMzLC4dasKtpx5qp47qfoaN3jlCbu43y70whfXJ2Xz5le8ygdFnkztTDq+K60N09UwvtdrmNOOCarcRetrlmPOPg6Xt93ed9Z6wbu1hJlNOyQeYA0Pj9o+buOiTp5nrTqh+hsW7qtunBrbZWyb+yW50Vejsz1Or6rGSyW5zPfJ36T33LQ1vF21T/TLssDx59u2i9qj6o/67L+pclywfOjDh4VdRb31DhS6vd1Lndlyvp+pOZx+SwzS869Aa9158rvzM+KulrcedLv6zSNlsl79HW8jpqJlFRQQyur1oby2apeeuRoJW3JqBX1uNoyaqc/Otd+ROT3QxvqX1lfod/nquw/Z1FHHhLldsjld71TzTJ/Vf1J8Xi+ix0nZF04JjqvQ+V7KOXqIdp7KYmKWy97qb97ZP0z38Pxhodp/8VMmWcyiphoS1JLU0Rb8oi834Zh/wcKroh2Es/gq/0yC20m8sPbu+9eDjWDlyzPtbAyRyfqt8j2Bu/BzKLTYLjWc9pxb+7Hl/UWbCgjmUd1T8n36lTDNtmWrtxyeoqg/NCOpIp2q3PSGvTGbg442qTMxp0ux4dT50S7jTriKx/xHjrq33SLo/7leal/xR2nfJ7bPel8319+Fw3Odtp6BtQ/qzKxW0cahq/5nW8LKzdl/UH/5nrOJ2UdxXn3Xv8lVfQX2Tof3mPkJ56/Z8om6I3Xqj5KtD9FbYc9/g79F+offod+EedHPZxYGA6ozpxpPiD6kW1GP/KUfH9w7uu9+Y5zm/tV9P/Ip/SaR+RxsA/8FewQq/4zT9yLx/on+otUt/qnbLScAJ56XeYjyvyYeOaBGeu6iTrr3h8ckXXkSZpdsrcuqrTnjOM9qB5wDjQNzXaL9+JuSi7/tey/zTYS7AjkB2wjvJ++tLh6U9oCG+uv/ffGXLfH54dk+aL9Qr2AnaVVZNQ/X+drGasMSxunbXRV/7bKZ/ek001J4hkelmU4NNtlqn9XDDvEs43vvf5eMervkyLPH5X/rxOud0x8rmwcZ4DIm8sz8v06EkAZWdn4kZBfoDc7O0vf/OY36erVq3Tt2jX65Cc/KcHstttuk0FUAhXcNbG1wp49e6i6ujqklcgX6EEra8uiA1+SLwHAz0qJDnrXenJpf8Xd8h6sGhl/QE++vIZxhKRfCAa9jaBnrn9IaFB0ZxJO0EOjhjzcLzoncx2xq1CDXvGNGtqWn0FJF3JoV8EFWZcTHfRwnmN1j0pgO1T7ayrpy/ZSf52gh7KT71XdfSK/ToUU9C53ZTnqn93jYwH0SrpPU1LZnbJOw3DAdZShne54t9whLR5BD22zhAOR8LyNI84ysgt659uPUUrFPR7behdjWJQBjB0Y4QCGEtFPmMvEmwIBPdyTfjZzH2dXnkAP7wzaOTwDbAG8q3YUCdBLqbzP9v14E+qmruvnxHVRf3Duzol6y9+HGvTQ56D8Dopr5jZ59mgILeiRsEl822/hBL2ZxQnxXpwW6QxVDVygWyb7LVcAyoGKeyUIdk42+ryGP6CXbvQD7jZWooEeyhT1KZygh/Yhp2mvbB90wgA88njTgR6++853vkOHDh2iX/7yl/Tggw/Kz7/1rW9Jl8tYkj+gZ0fRAr3Tzfvly4jnCCfoVQ9epFMN22XDhAZBg4K/oIfjMHqO8+h0SnQi+JxBzxr0zLpiMrTDBXq4D/w/RiIHZzppMoAR5FCDXlnfaVGmd9PJpvvkDNeWzNq4A71u0ZHvLfulnPVAffEkM+iZDR2AjOf6q0AP7UBW4275Xp1p3UWpl/Po6YyaTQ960+J3AzMdsk5XDpyX+YvyP+dlECPeQA9/F3eclM+IhOe9uex0O7MLeqU9+ZQp2lrZNos2372tdwdLNUvh/3P7C3q4b8zi6WebW57y+5qeQA9lPCDaYH8VCdDDbz3BWKAqaEmlfWW/oj3Xf0FNI2WWvwkl6KFdgm2BOgU7AW2cJ4Ua9OwonKDnTWg/cO1BUZ8XVn17vdkHvcdlH6NtrJMmG4tBz5/6q4+/X8K6WXhuDJRsOtDDurn09HR673vfK2fxOjo6pOvll7/85ZC4W4ajEsU76KGCHxT3jxEHDXvhAD2AB14ouBKigrt30HZBD8fB0Fo3zoVU3n/WMR3OoOcd9DSohRP0MOLaMOS/W5RZoQY9jKDhfJjdOnDlSFyCHt4ndLKo/82j5R7PFwzo4bowhPW7daWxV7Yjmx30zAK0oY4r0Dvi8XfxBnp4poo+zy6HdkEP/bhu65GP3mBMg978yqzfz+Av6OF5h+d6gso3d9BDXqBuwlul28aMirviFfTaxmtku4X6Mnaz3/I3oQQ9bWOhTum65UmbCfT8lR3Qgx2IMhu7OejoB9CvaRuLQc+f+uv5eNjvThtnE4GezPS1Nerq6qKpqSnHCfr7+ynWFB+gJ+BMGLR7zp71CHrTi2MSeibEC3uh47ijYwg16Ll0EmPVQYGeeyOoDeVogt6J+qcpufxuOdsCQ1kr1kAP5YVZIYzEBuK6ZA/07qfaQf/PbRaD3kbQs6tgQW/kprP+XW0YooeNtY1Pn2yk1JLUTQ96MHK1oZ0IoIc+DH1ZSsW98j3xpN7pZgNwH5TrteyobvCKRxjTLvhw3YwU6PUHMOvmWn9cQQ/5UNCaKmc9zAaiXaHdR5+BNrnLQx1xV8topWy/95Xd6bUcwgl6doT+X7cpJ+q2hAD0cm0dw6DnWYCdE3VPu7hjegI981pOAP1mBD24yuJdw/vpbRbZc/1l0LNuSBcW6KwAE8zsIWJmSkqKTK2trRRLig/QKxGgV+11Rs8ss6ETTtBrHasKCvTw8rk8a39RVEEPI14w/lAemCWbX3YaLbEGen3TrdJAggvT2PyA39dh0FNKZNAzz3qUd9bSzvNplHz5OCVfOknplTvFu/8Yg14CgR6MURkUoPIBKuv1XH8xo4djcK/m9sub0A54gjFcE+0IICDeQA/GI/r+maXgNiAGgKHPwLPMLNlbm4h+Fe1343ApdU/e8Pi7WAA9lC+8hU7Vbw8B6NkDNbyTSeV3q7oq3/MnGfQMAXb0Uhe8f95ADxDn6Af6zm5K0Bu92S/fNbyf/TNtAdTf4EFPBVR6UCZfLrdxAXqrq6u0bds2evvb306f/vSn6fbbb5fpC1/4Al2+fJliSVh3hBFQ+NjCV72480RQ5ws16DUOVVFyqSj4yl10qHKLNDYQtQkV3lMlQEOYyKAH9xH9wox7gJzW8WoZNS2p/C6jHIJTrIFesGLQU9osoFc7dIHSau6S+SaDuiBctQACvCOBlDGDnquiDXp43vqha3K9GgzSJS/GONpm/AbJLphZgR6eFWvDcc25JZGWp7264nlSTIDe4gTFqqINerAzZPk6ytj/PikQ0KsVx5xtOyzbQRjwsEUY9JTwnqEsVJlMSRvHPdoyg15XyO4hGNDTUFdk1GWkTGEje4O9uAC9iYkJ+vznP09JSUnU29sro3DOzc3JfwGBsaTlW4ty9qdDNKDo+EeC9P0PNejdGL0ufnePqOQPUn7rAdnQt4/XyehbniAg0UEPL8Dx2qdkmliw3kcPjTLKE+sgBoI0CqDNBHqomxj0AARU9V8I6joMeoGDHgw8RBVEOWnXuEBBz7zGCt9XDZyXbQnekcmFkQDqD4OeWdEGPbhiol8Il6xAz739C+bcaGvUusGHpFEdadCbthkhNBqKNuiFQoGAnlmYjQnmeLuKF9BzF4LquEdd34ygl9GwnQ5U3C36zbtkoKbQ1d/AQU/1UU/IPktL21jmvj3uQA8bo997773SdXOzyS7ogeoRThezc41eDKUbI2WOCgbj3I4iBXoIJIHKqsEkEqAH8FlaXZD3iLQWwAhyINpMoIe1I2iI0Gh1TzYFdR0GvcBBDy5dKAfMsKItOSxDOAcPemniHKMB1E3X+hM+0DtsrPlC21jlwVDCTBTy44Bca/YATS+MOb7bTKBX0Jom14ahHW4erQjbdTyBnrdgLnbVO90q2xrUc5SDL7cmBr34U7CgF+zxdjUw20EpFfcZW4o8Gjegh/5B7en2iAMswgF6h01bYpnf01gAPcw0ow9GRPJLnZke7dbA6m/woGeuP9rGQpsHG/KwucxE3sL9HnZ0zEfdPHr0qJzVe+qpp+QavX379sk98HBsIkuBnhqZ9AZ6pT15oqNRm69jZsyTnKDnWom8ySPoDc/SY8er6OmMetqWUyoatAcFdN1HScJIKDABi13Qg+tA71SL7HRR2fV+LeEEvWjJLuipYC6/lvvhmIO52FUsgF4oxaAXOOiZBbe8gzKEcyhA78GgZ7kDB70H5Qzc0drHPa4rwagsBkzQNnqKKItnxYgt2lusuVg1gZV/oKeCksQr6GHtSd90i2yH50xbKIRa4QQ9szA45muTdga9+FO8gB48urA0BO0P7Jh4AT0E4DtltJvYVkeumw0x6OF8+hpIcssVU4T3WNgwPXz1N7SgZ5aKXn+fzEv0echblMFZ0e/E/Ibp999/P91xxx0yffvb35YbqH/xi18MasP0eBA63OSKe+SaP0y9egI9FOAtAUNI3malQgl6fROjtPPsKdp7LpsOXs4VL32RfNlhPLeYRoPtgp7Lyyh+g45/M4MeyhH5XS4goayvwHbHYBaDHoOedf275Oho4hX0sGYipfJeRzthZcTjnAhvj2fx1TZ6kl3QaxmrkgMy8KwobEvz+LtYBr1IKVKgB3hn0HMVg17kQA/9rWp7VuW6TaehHtugd0vak+q+4SKIwTIJbqECvSpV/9rGqx3XMS/dYdALHPTMx18UNpLOX6RIyy/Qw9YKMzMzND8/T0NDQ3KdHn4/PT0t3ToTWXArxKgk0kQAG0xvrAShA72huU5Kr71XdGz30+mWXR6Px4ad0nWq4tfCCLqHJud9PwdGlu2AXknvGQnBcI/APmJmxTLo4d4QnldH8kTDH6o1KmYx6DHoWSnWQO+SqD84H95jrJ+xI6yHRruoZqHa6Hj90xYbVj8gZ6iCkV3Qg7GPPMI9wZjwJAY9VX9Q1mgv9Cg+g15kdLo5mfaV3yn7Hxja8SisCXaGtz/p9/GRAj3XOjIXN6Bn1uracthAr3PSOdCgI5tvdtCrH7pq1O1fueyHGQjoFXdmRPU99Xt7hcXFRcrMzKS7776bfvrTn1JqaiqNjY3FZSMVTYUU9Ga75Avra6EnIA2Vr05UYFTixRXfL5ZfoFd1n4S9qjgCPbhhwtiBUYsXHY0Og55vMeglMOgJ8MF7bBf0zFoRhsTh2scca+Q0POD5EGgqGNkFPbti0MOM3iVZ1nKvvgiBHq6DuuGesM8p1vUFo3gCPRjUiECJuhxI4KRYENoi3D/qEbye/FU0QM/VUI8f0MOAWrhAD3VRC4HuGPSU7avq9mWXbVICA71TFE35vUYPa/Le+9730ve//336yU9+Qh//+Mfpxz/+sWMDdZY9RQP0ApFd0MMoGV5cuHq6v7CxDHpmDQpjBEYfg55vxQvoHTNmaHHuvdd/IWAh1+9zxQLowXhVa0TvpEFTeOlQgx6Coej3eCmAfbXg+YB1JXBLQxngvvVeprEGerniPUwS+bmv7BfUNlFr+ZtEBz2486OsAUTNYxUCfB8MK+ihLmBDaIyQo36YE9aTo78JRvEEeqzogB7WvKIuYikOtqKxuwUHg15oFeug50kJD3pw28S+eQcPOo3gGzduyOAssbaPXqwr0UDPm+IF9HqmmoyAOwx6vtQwck1GBMR+hufaD3v8nQK9cnpapKSC2oiDHvIbEbBax6oFnJbTcABRKaMNethbCTNO6HBbhDFu3iMt1KAXauU07ZWu4gAqrNELRqEGPcxAAG4QZdjTe5LooGcW6o5u/8IFetgLC4AdLjHoxZeiAXp4hxGwCWt50S+Y4ceb4hH00H4dqLxHLtXBoCeDnnv9Y9DbWDBTU/S1r32NKitdC/7rX/86ZWdnE8u+GPRiTwx69tU33Sq37jjfcZwahq96rj9Ti5Sc10UH8rvo+MU+0claP7c76D2dWSNArzRo0INbWleQgFEh6ixGfxEq+Yix9ixUoFfZf17uNbav/FfSbdJfxTroAZKx5cz5jmPC6AhutibUoGdHmwn0eqdbIgR6SRi9CMszMOjFl6IBeoEqFkDvpKjbmHVHGpsfdHznCfQAIfC4Ke44SSWi/TTbbwx6DHqWwqboWJv3ne98h0pKSuSBu3fvpk984hNUXV3NrZYfYtCLPTHohV6jU0t0ML+PUgv66FTxoC3QS7lylLZm1dOTGeV06mpgATw06KmIYjVBPQPWnyAv4fqCDgkGZKhAD25zmK0DjI7ND/h9fKyDXijFoBdeRRL01sO0TyqDXnyJQc++MBt3Wrw7Jxu2yjRhWtfpCfS8Ka85WW5AjoHGVlMwIAY970p40IMaGxvpK1/5Cn3gAx+gj3zkI/T+979frtu7desWsewrENDDRowIG46Xs2bQ2dAw6IVGDHqhF0AvJb+XDhb00sniAZ+gd7T+QTpcmkVp+cOUfKabCsoDC1IQStDDGjl0sgg0gk4Pa+UOVN4bcmM4EDHohVcMeqERgx7LSvEEele7sh32FzwVoiG0PytGX7RumhUPBPQah0vksgYAzujNPsfnmwn00I+gTLG84HJXhq1jNgXoQdheoa6ujsrLy6mnp4dbqwAUCOjhxRic7ZRpbnnK8TmDXmjEoBd6BQZ62XSoYIwO5PVSYfloQNcNJei5lON0m9xQNlO8C9hzLtpi0AuvGPRCIwY9lpXiCfSmF8cc9lcge+mGU4GAnidtJtBrHq2Q6x4zGncIeLeXbwkLem1tbZSVlUV9fX1UUVEh3TbxL0CvrKyMiouLaXBwkFstPxQI6HkSg15oxKAXegUOeqMC9HpiDvTk1rvCSJUpTGXojxj0wisGvdCIQY9lpXgCvVgWg15gWg+gP09Y0MNeeW95y1vo9OnTcksFrMm77bbbZPrMZz4jXTjPnz/Pb5sf2kygV9p7Rm48iVTiIbJgLIhBL/QKBPTSBeil5Y9S8pkeKigLDPQQvj218gFKqbjXZf1BoolBL7xi0AuNAHqpotwOiTqac2NfWEEPRhjW0CJ4EoNebKt26JJsow9W3kdXujmgX6CKV9A7bOwNiy1XogF6gShhQW9kZETO4M3NzUlXTfyuubnZkbDFwvT0NL9tfmgzgR42Jcfmy0hDpj3AYk0MeqFXoDN66YWj4rgeOhvgjB4igh6qeljCXmhn9GJLDHrhFYNeaATQOyT6KBh2sv0LI+hhduCwYYQx6MW2EAwDbTTaLqwXYwWmeAW9o8JOwbt6qn4bg14479kO6AHwhoeHqbe3V7po4v+HhoYcCZ9h3R7LvjYT6MWLGPRCL7ugB7cduc1A2S/palcezc7fEmmV5pcCq8sLK3OyAUZasblPUjyKQS+8YtALjdBv4F2cEwmGUrgEgMSG2HNLU3Ideyj7QlbohS0DdDsdL4Z+LCoeQQ/vpnxP5bs6HbbBn1ArYUHv8OHD9LGPfYw++9nP0uc+9zmXhM8+/vGP04ULF/ht80MMerGncIIejKiksjtlhKfMhp0MehvqWZ+ceWsbq6HJBV7va1cMemGuv3N9Msoq0rG6Jxn0WCxWzCkeQS9elbCg19raKtfn5efnU0FBwYaE7/r7+4llXwx6sadwgt7EwrCEsCtdWVQ1cCFsoHeh4zglld/lcIeZXoqu65Jd0GMFps0Eele6c+hAxT0SuqoitI8VOvErXdkywZjCVhuJKgY9Fis+xaAXOSUs6GG/jrW1Na/JvKcHy7cY9GJP4QS9SGlifoj6plulqyiM/tW16M5AMOiFV5sJ9Cr6z8n1VyfqtlDjSCkXfojFoMdixacY9CKnhAW9jIwM+upXv0r/+7//S9/61rdcEj7Dd1euXOEa4IcY9GJPiQB6sSYGvfBqM4He2vqanFFDWouT9RzxJAY9Fis+xaAXOSUs6JWWltLWrVtpx44dtGvXrg1py5Yt8iQs+2LQiz0B9FAmyEs2dEJUfxj0wqrNBHqs8IpBj8WKTzHoRU4JC3qs0ItBL/YkQa9KgF41g17I6g+DXljFoMcKlRj0WKz4FINe5JSwoFdYWEjf+c535Mzenj176N5776X777/fke666y6qqqriGuCHGkUlOFBxL6WIinCx40RQ52LQC40Qhh97u0wvjsnQ3KwQ1B8GvbCKQY8VKjHosVjxqVCCXstoJe29/gt5LvwLYGE5lbCgh6iat99+O129elW6cP70pz+lX/ziF470wx/+UG6ozrKvptEKBVCislzuygrqXAx6rFgVg154xaDHCpUY9Fis+FQoQQ8D3U2j5dQ6Vi3/nVoY5Qw2KWFB79atWxxVM8RCNMT5lVmZllYXgjoXgx4rVsWgF14x6IVQFT8huvoVok26yTaDHosVnyrrLaBkbD0jUnlfIWdIGJXQa/RycnLo8ccfpyeffJKeeuopR8LfDz/8MNXV1XENiJIY9FixKga98IpBL0SaFfl28DlEu59B1HVkU2YBgx6LFZ+qHrgo+oAnZaoZLOYMCaMSFvQWFxel6+ZHP/pRuuOOO+gb3/iG3FLhS1/6En3xi1+k2267jbdXiKIY9FixKga98Kpq4AIlld0l3tGH5Ebi/dOtnCmBqHknUZKAvF0iZb+JaGV202UBgx6LFZ/CljOIMYCE/2eFTwkLektLS/Szn/2MPvShD9Fjjz0m1+MNDAzQwsICTU5O0tjYGC0vR3dj5s0sBj1WrIpBL7yaXZqiwdlOGp7rFv92Be0G7lUDeYIs7yZa9LBm41YcR2y+8BGifQLy0l+u/m14bNPVJYCejjp8puUAv1wsFovlpoR23QTYpaen0w9+8AP61Kc+JaNt5ufn09TUFJd8lMWgx4pVMegliBqfIEp5PtEOQNCjG79v20+U9e+CFrKDv9aq6IP6BVQuDEXm2W52C8D7baJTryXqOEh04NlER/+AaH5wUxVxz3QzpVTeK2f1Tjcnc51nsVgsN22KffSmp6eppqZGzuzBfRNunFinNzQ0RKzoiEGPFati0ItzrcwQXfu6WruW/Ew125Xzt0TmdmC+n+jYHxFtfYYCprGy4K7ZfYJo13OJan4dmWfsPq4A9tJt6u8rXyLaJv4u/79NVdTLtxZpfH6IJkSaXhznus9isVhu2lQbpg8PD9MjjzxC73jHO+htb3sbFRUVESs6YtBjxaoY9OJcgJ/tAnpOvp6oN4so95+Jkp6lZty0au8j2it+c+hlRHvEv6feKHqW3sCvCcB7Wpyn+DORecYrn1cg22a4K07fIEr9TaIDLxHPmev622XRqXccUnAbCmHWEudbnuS6xmKxWDGuhAc9zOaVlJTQQw89RJ/4xCfo85//vNw8/ezZszQ/P881IEradKC3NEE018kFHwfadKB3azFx6uZ0swCeF6pZOsAPBBdOzHZdu139vTii3BxTDPgr/qT6vuD/EQ0UqjR0QYDMlP3rXvuagsuz73KdOQyHlqeJjv+heM4XuMJbwyMqMEvabzmhFpE5899GtDOEs331D6vZxKqfh/c5J6pE2XyRqC+XGyUWi8UKUAkNeoWFhXJj9M997nNyk/S8vLzYdNccryBq2aMMrk2ihAG9FWF03diqytCTesQLk/VmYZy9hmimhVudGNemAj3sNXr1qwKMRN1sS3b9DqCDdkkDUzyo4XEFbaXfcn4G+Et7OdHhVxCtzgnwe1xB2cVPqO8RqCX7b5Ub5zYjAZhKvm7vmmvLAhLfZkS//NvQz3TJNuZpBZ/QQIGajSx6LwrQVJZrRJU/Vfdx5PcEkD1EdOr1CvIw+5f336HpYy5/QeXf4d8J3wAB2tPjf0K0xQBw9spgsVisgJTQ2ytgLd7HP/5x2r9/v3TTrKyslNE3r169SsXFxbEDfaX/qzrjjrRNU/ESBvSat6vR7eOvVSPQZk01EF36rFojhPLds7nKOF61qUCv6WlVL2G4Jz9bBSiBZtsEGLxF1e1IzFKFQgCuvP8Qz/NMov4zrt8hQiWes+qXRCdfR7T/BaKgr7q+q5c/L34n4O/c+0RePI/oxKvV7J8vAexO/qmCryO/K3qontA9E+DtyhdV+3FAPFf1r8R9fk6VC9oeKwH29hptDv699GmiY68SYPZbAsy6PV8LAWUufcb7OkP8BsC4x4DHih+FvhzHK0V7+mcKWHH/yNv5Pm6YWCwWKwDNLU8Le/hhSqm8T+5dOwMPMwvF5fYKP/7xj+nDH/6w3EsP2yy8//3vp/e973303ve+V67Rw4xfTAhR39Ch5f6jMlY2gRIC9G4tqzLbY8wAnBDGyUS1mjWoe5Do0G8rA/rUG4Tx+H615xUMTVZMa9OA3shlooMvVunKFwRIPIcoRQBO5U8UDO0ygpng88E4WM+MWaAkAauZ4n1bdXPL780UcPcM9Xy79Wyel3I9829qXd/INd/Xne0gSnuRer8PiGOmQjgDWnO3KgfMnmFGUg8YHXop0WSdh4PEc1X9gujoK4kanxR/irb17DvUc49c9Xwt3Dd+gyA1nmYlAYpHf0/k43NVvTj8e6Gd1ZtuEu3oa9Vzwh32zL+LvvE53u+bxWKxWB6FfQoHZjqof6Zd/Nvu0SaOS9fNtrY2unjxIl26dGlDunz5Mo2Px0iULmS6HIkWnVtfjut3WIMxdD7hKl5CgF7faWE8CsMu8y+Iij+tDDIEgMj5e2WoJIvvrn9PzQqgDAHz5z/CrU6Ma1OAHtwVM/9SDURU36k+a94h6vMz1WwR2qKKH6ttCfD/Fz4a+8+E2S68dxU/2fjd8gxRxhvUswD2fAEc1vPBlbPdxt5sg+fUbBtAEilUUNyRqrwBDr6MaPiScvsu/pThtvk+BXDeZHbTLPu+grim7V6eo0hdL02A/2iJ9W/Gy9X1C99GVPpNVVdQT0IhPM/5DyvXWR3UBjOGqKOtSdwwsVgsVhiVEFE3Y1rYCwmgUPRu5a4DoWPP/keiJGGY1N6bUBUqZkEPodlXLeoTZlqXxkwfrCu4gxHSvE19f/VL6m8Ym4XvFMbkFefPUZYY8c96E3mdSWBFXQkPengf4M4Hg7rwHa5eBC27BRAJALzxlPob78KJP1WzN2PlsftMtxbEu/XX4h17poIRKwEEn3qGgiVfglsk2mO41fsS1jFqyENq3ReCSliiIoLus4DN8etEC37ul9d+UEHu1S97/g3uO8lwl8TvrQTXc5kv3yaa6xIQ+kJxn7+pZjWDFc6Nezz5Wmdbi3Wje02BdFgsFosVFjHohVsrs2rEGTNEkzWqE836G6erDjrgTov1XXBRglHQnqLWpcTJovXBmQ5KLv81pVTcSxkN22MD9BA2/PS/ivSfIi/znZ8D2ABup/5SReSD4OZ08KUqup82cm4tqaAJGH1eW3U996IwXI79AdHR34/cpsqswOpPooNe5xHVpiA4EKIy+lLdA0aAkzvC2CCcU27PAR9/VgDBs5Sr39qS9W/gdohtFWaabVSCEjVLl/sPROur3n9b/iMFZBlvJEqGe/adwecHZiW3hjBSJvoU3COex5Nqf636Gcz8wfXTSnA9R91pNAYCAGDbQhCBE23iiT9R5+487HrfyFN4SbBYLBYrbGLQi0guP6U6WUQZO/1vanYIo8/4HJ10qgCL4WIBDcNqHyNEXTv+x0Qpz1bHoZPO/juihidDt2dSmIQNbgta0+hsazpd7c4RoLcWsnMHDHrlP1Rgvd0YmYdhi88OPl+5KGEkO/0VREMXVUQ7/O7aV+2dG7Mm+W9VId1Heb1JLCvhQQ8RKRHNsHmnvd8DkLAW6+BLROvbreryTJt1gAwMNl28bWMwFG/vRbWAh/3iHct4vXIpDURl31PAAVfTUAgz+0fEu572QvGcA95/e+FjatYJs3+AkqtfCf76V7+mnse8918wWhpXW0oc/m1Rhh4CmwDa9hkzeuc+YA24WGsMGANYy5fluii754p+52/UYGWguv4t9bwX3FzbcU7cd/pLPd83i8VisYJW3IIegrKsr687DsTavOrqalpdXY29XMao5rFXKqDYZXS2CK0NVf5MfYYF9qf+3BkyO1UYSKf/RS1cxzo/HeERo8ubpWN0g8TRxXFKE5DnF+ghsEHqixVMIxgFAHq7AX1pv6H2qKr4ocpzBEVAgjsbwNuurn1dlY15xJoVc3IFvX5aWUuwB8R6O7OxbkcwxNH+IBJn3n+pYCDHXq2CDsFtErrxJFHK89VM1IHnO90/PQkblF/8mHqn9hqeC01b/H8etJuIdpn6otBuBXH2nWrwDGtxPQkz92h/0Q7DqwIDRIVvD0EZfcwoo3OheRYZkOXdyrUV2zNYqfBdqhzQh2B2zT0gCzwW4HWCtcfaiwGgfvqfxDHis7Hrgd0bnjH5uWr/P/fZVrTtRe9R+erpvje1eBkAi8UKjeIS9LKzs+nhhx+WUAfgw6bp7373u2XkzW3bttHKSgy6Odber2aPzn/ICXkQOtTiT6hRT4wao9OGYQEjRxtaWHyP2SbMHAFQrn87RDne7d8MIUblL3yK6PKXVScerkiiCBGLdXEI9132AwVQoyU0NlpGabWP04G6rXSqaT+t2ukML39W5a12lcIzY4Qb6/Amapy/A+zpcPT5/7PRRdOb6h9RMylwH2PFrFxA78okrUw0EZ0ThndvRvw/HNoKuCcffJ5/rpIzxkbkEuKMdVSIMIm2CuCHsPx4LzBYgu0AAF27jbVVvVkqYePrngz1HuA3J16j3iN4L2BvOwycILARotb61Wbep+7j4sdDm1c6uEvd/Z5/g3YRWxdgvzpEhkQgk6y/8u3u6U2AG8Ai8jlQeLISApugjWvaZnFNcb/Zb1LeC1hzBy+RqXrX38DNN118dxIQaArPjUFI5FPt/YHVx9x/UsdjMM2yHO4M7WxtogiB2/LeqvooBFLS71lPlpoJNtsPLBaL5UNxBXrDw8O0d+9e+tSnPkVHjhyRn2HvPGyvsG/fPjp16hR9/vOfp4aGhtjLabgM9WWrf92FEdYu8TyjPiLGoUM+9LvCUHih2pMoGHUfFYbMnxJlCONlutHeMdjHCR23jt6HmUYYTb05ao+p9RDMpsIVqfDd6jr7jNnNbcp9dfXoH9DQyTdQU+5/0JXrP6GV1QXXY91DryOiHdZGYpNhX0EFYITBYEr/A9Wp+qOuo+o+Q+HaxQqbXECvZIlWGrYrwEGUSmwiblZnukrxooUBtVb0+B/5v1YUs9dY3zdWpiLJ4r3RG4Ujf47/qXOWcOCs2vAan295hutm5PqdTRZgd/6j4j6G1TGAG7wf/uQn3CqxHQC2VRi9Ftq86slUIIrZNU+aqBBQJJ6j4K2qbUPgGoCfS96u+9fmIQBOzj+KNvzF9ttcO0JQF7TJJd/0kI+vFO38nzu3gkHUT7MQlRNRWeW+iqbnwRpmlCdmNv2dYQLc7TCOvbXgud3EbzA4sBmFgDTuZYHgXkf+wPkubTe9Z1uMvheDwYtj4b+/TbIlFIuV6Ior0BscHJQzeR/5yEfoyhUV+fCuu+6ir3/963Ijdej73/8+3X333ZSRkSHBMOGE/ZfkzOAHAzse7o44R5LhRooOBSOvyxPej4NhAvdHuHZhJDbvPxXs6Q4Jo/YwFBaDyHNAHs4BozH3X5RB1rqH6Po3hMH1FlrHPk/7DMhMNkCzeauoxY8rtzUY7MWfdRpR6BDRUWLdnV2tBrAeBaPzMAqRJ7eWuFWJUY1MLtG+0z2UdKaPjl4co5Wr31IubUgtu5w/xFpL1Of0l8XPhs7Ypwyud9l/H5rATQCY5l3KLRnndr8W1gNe+bKK9oh/4WKO4C7dJ4kmMWNkAgMMnAD08v/L2niE+yFgzhwVF7N5ci3zxynkbmzYRD31BaK9eKPndg9rEdG2YbN1wA+CwaS9wLnHHfKnRORN/jvFM5/wvSWCbN+EcX7qdURH/1C5t4ZKYyWq/bGCqvEq8azPU7CNGdc9FoFgEF1Uej380K0tvKnu9yCeu9aPuija37SXq83pzRGK3TVRpVxjs//WegA0USU9Vr6iymKfaUYTg43o/3YYUVR7TqrgPfo9Q0IEWj1IEa6+Rtft0/+lIk8jgByLxYpbxaXrJlw1v/nNb9ITTzwhZ/MOHlQhoxcWFug73/kOffe736Wf/exnVF9fn3glBhg68WrVQdgNjKCFGTAYLuhI4MaDvZew4e42wz3Km7Fy+TbVwWDWC0Ing9H9mvvVsYAwaZh9kmwbZnAFvXq7MKLeIgymt6h1Iri3HAGeN7s2/HxivJwKrtxB1Wc/QDMwlpKNjnKfEWQFm/3ieETAxMbJGKXGpuaBBoLwp0wQWABBHpYiMNK62SRdlYI39pdX12hwfJGGJpZoZOImreu1SzC44FoIIxnvAFwWdxl1Cm7U8SAY1HIbl/fG3r2h3cn9R5HPz7IOQoL1e/tfItqi9yqXSRj9eIeTnx2eDbURCATujJh5nKyx/g0C2siok79Sf8OwRjszaETnBcykPFO1edK74X+EYX7KexsKuMOaQwSnWZoIYfszoWZy4V7qHmBmIE/d95UvqToC4AZMmAXww3NgCw53YZ8+fOdrXaZZFz6ojvEVWXTF2AMRIDnbtjnasukG0d/9l8ofrMuHK/Q+w+22/mE1uJDzD57BFwGUTr5BHV/23fDcY+tuVad3GTOK6Gvz32Kd0Hdjv8Vb8/bPjxlorAFeT7RF0ixWbCouQa+xsZFuv/12evvb306/+tWvaGRkRH5eUVFBX/7yl+X3Ca22fQpozvzHRndFbwLY4bgTr3O6Q811ir9fqz6v+qn1cSOXlAsVXIA8uYVh5kMHk8G6AjuqvUddd6dpdhHrjHBPWrPCKPv2d0SHeJRGaJmSG7ZSau3TlC2MktWBLKLPCMD8/J8oIwuuZxgBxWzMdsPt0zxTE05hVhSzpFMJXvciLRinp/4h9IFu1maMqH8vUzMKu419zdr2K/jDoAH+vfLl+MgnuIDtDuH63VCrda/1ejusmcUgkX7/EV0YEYnxLBc/Fr77ufw51UZ0HbH+HpCCe8B9Q8jX7Sb3U+T3fsMohzvmLmNmWIOhlWaaBNQ8R0FvqLfLgYspru8+g4Y97HDflT9X7snpLxeg8KfOwS+AKTZpR9s1kL/xvFgvhnw49157bqoYGMHvT9mMtIo16ztNm9ED7IcvR7Zu4j67jikX3XAKwX+OvloNIMA1GksxMGuX8kJjsPKZon78hujHSr2fZ1z0c+m/q/K54bHQ3iPexyOin9//bNU/Y+YeAwi6j3ZP+vP6R+ydHwPEGKjGMdV3EovFCr/iNuomvhsYGHAJvDI2NkY9PT2U8JKBF/5FNbLum+56Ejp5dPD7LDp0rNGBWyY6mhG3TlYGEHibMtIafXQqGO1GB5H2m74DQmBdIta8IJofXDSx5hDJPSJcby/Rq8TvnvEMGtv7GKW1b6e0G0/Rqa6DtHq/6FyeIa73ro8Qme0muN4VvkcY6Z9XgWwiIQStgKHVE92XKOEEl9yn4UIX4nU8AHLt/otgIljLiTVhmOlOe4laY4TZl5N/pmZsY101v1aj8LEa2AIzFGh/8I4AprUwK4F2DO8P1pjtNtYhHXhu6NfmmdXwuLpWmdWs07oCEHNESMy2bDXtM4d7BUBhb03MOGOfTUS+xGCXp8E3tIl4fgTVCrXKjWBSN9yim6IebzXNyMEFNdkUSRP9wqnXqm0OZlo3nhceCif+SM08AQK8CS5+x/5YPWP3MZv19h71e8wcYg04tvo4/Dtqm49ICPcJl3+5/+Sr1VIBfyEc5Y2ANVe+JvqwCg/17VE1g4w6V/ItVzflrnTlervLj5lTBD9CRFO57cdX1bZMcIXFgGswe9ciCNo2w2VZC0Cq+2f3hHWWGFg9/Pv2XDxRxxD4Z7fhMdFxMPbbVhYrzhW3oIdZvMrKShofdxphs7OzMiJnQrpsugsNPTon+Oyv2thvEIbIDsNtZ93CDU7vH+e+9g8zKdK17Q329lNCcJbtxmyje4ALl/vZogy8i5/0fc7aWqI/+zNafuYz6OqjX6C0jh1U9+330LqAP/rP/xSGegyso6q+K7YN7XiUXMPzAmUUFFnMKGAWQM8E+CsYKHLG7gvqfYAL825jhBpbDmCAA9FX8dnwxdjPK6z5wfPguWJVmO3BPR58mTISp5uFgftiAdevcG7wXifaoZSXqOdZD2OI+aELatAL4OMurCNEhE1EMNXw035QGeJwU5Nr9v5VPYuGUbme7bXKfdvskWAWZqt2+ggCE6gwc7fLIrAJZmRkIJxDRj35qjLk9UwmjHMAA1woPa35uvQ5dW5ALSDCCiTwGWDdHRJ8SQ6yGEa/nhVNMq4VTqGMij/jXCeX8RfOTeUL36nAGQkeIrhHT0L5Izr0LmOA4uCL1Rp4BEuZH1Qzomhj8D2CqFlFRpVtWaEzf+0KnjMou91G3uFZMDsOl3QMYMCbBXXO7j6IuNd9zxR1+Pc912ErYX2u3Wjg/bkq8iu8KZDfqb8RH+0rixXHikvQqxWG/5e+9CV617veJf8tLS2lvLw8+uIXv0hvfetb6dy5c5TwgjGC2QgYDm0+OkUEHMBI895ne96zaGFERdNLepZzDzlEzTv5OtWJ2DUgMbqJjk/OAD7h4TcLyl0Oa3YQ4c+OamqIXvt6Wnnhc6n33W+WM3z0lrcKg22IYkJw/dlljK6yQiMYEHovtpy/c53txSwKoqnCsFkc8f/cMMZ2mgL19Beoa2FUXwfKqLlLlWnVL2M/r/IN1z1PMwqxoiojZP/J16t73mmRv3Ch88clPRBhlhabjGMWzj3yIdpLzOpinaAOboK1hUnGWjfA3+GXizb1z5xrcjELhIAnyc/0vK6wN1s977UwtBHYKgblf/qfTbAgQPncB9Wsz5DRJ2LGSOb5L9TfwxcUIGBvV49tmzEogrV08MLAzDdmNM2Bq5CHOM+x1/gXvANrChGFdK8RtVjvKxvuCMYIMrTN2FewI0W1Lb2Zau0mPn/qGcqTYIsBnhc/5dzLEfmLGUcEDDr4QtXXwesFA0SphpsjgB9usklGRFr0reHYLxBunDJo0tfUdiZYT5dk3LeESwPczn2YaMpiL0q0F51H1Ywq4AvHYH2qP8L7cOi3xLVsbO2CAWdcAx4I2N4E/4+lI/4EvUJZLSZgoD0WK0yKO9BbW1uTwVjuuOMOOn/+PD3yyCN022230Uc/+lH66U9/ShcvXvQ6E5hQwqwejNOsv/U+aodRRHQ+2CjY2zoLuCfJiF4fUX+X/8CY5fuQfyONGKFDZ3Pij63d3mA4yPt5h18hnBerSmnhN18oIW/+z19NaxMxFPgEMxQwdPL/e/O0HqHYTsOT5N5evyMMiN9RG9vDaDKvoYHr5QFjJgAj0f4KQYNgoMH4ls+yJt6nE677m2G0HqP9WFMVy8I7hOiIcHe8GeNRQgFEmPnRa3uwd1u0AhhhxkNuB/ECV9ibqFR1C1F0HZ9Vq+iVmFnW7df5j7ieD4M8qFNYd2UlhNNHew2YCbUw2IGALEd+xwlagOWcN4v350XOyKmYAU821ogtT6uBDrRblT/1fm54jqSI8xw03AXl839UzQIC1o6+Sp3H05pHb8JSAkQule91vRpsxEDgapj6cemO+idquYI7mAAiMPvZul+5GGOwEu7b6AfTBcxc+qya6Ud7hLJOeZ4aNNJ7RI6XizryQVF/nq+gGAANbw89Yx1uzYk2cui8qtuYzUUdxho73CvW3um2EvtnYvY32QBRPbN56dOBLXfAoBjy6OKHvf8O9wRXYkTnlS7SH1bHIWKvHS0MqmA2WX/D0UBZLJuKO9BDZE1E3MzPV+vMsIUC9tU7fvz45is9GE35xqxee7L1b9CZw6XIHDHOk+BucvyPVeeFEV8sDMd6u+kb/t/b+Q+ozsVqs9yCt6iORXfudh/34QfpFmbynvMcuvWSF9H6yRMUM5IR9X5HGRCJHnkT9Q6jsXlvJ+rPD881sFAfBkDVz9X+X3K2yrR3JAANo9XSne4n/p0bhgyCaCCq40SN599h8ATvDjYU9ye8fLhV9gNlcGpXO133JDRNxM59etLSqDLWdkYwWJIn3XhS1S24wCFYFaJ+wl19n9u6UMAOZvgA1NgsfrfFRuKYpYAR27TV+loInIHjMKAWamHQpejd6lm0O7Octfwddd9Lxmw4DOVDv6F+BwBMfoYzEJE3AboWx9U58R5mGmH+4XqPADs7/HTZ9CS4+yMC7oEX+J4dClSYWZMRat9t7/cIQFb+IwVvW4zBJeyrCEgZsQocs67ySkbODKP7sR2hrYZnzvXvqT734PNVICLM3gHwjv6RmmHGYPBQceB756HPAxDve5Z1UB+ZLbfUlkeYRdeePNiuBC6tngaFzcLsOvqC7YabLO9by2LZUlyC3re+9S06efKk3FcPkTa/8pWv0LVr16i/v5+6urrkbzaNEMgEDXj234iOZc6ihLeqRhGdmp1wxlhjtsdwV9njAdTsSK6BeZYCH7NrHda6SFe8N4tOxY99gO67T7lrvuMdAjDyiN7wBqJnifOnx8im1hjRzfl7tS9UuAyUcOqWzdFzGOnFtzk3skcwnaanA7sm1jpZBT5AFLxjf6jcoDASXvq/xsCAqYFqfNxZR+Ey58+eUjjnYQOMFny4AOHa2/2IJBtuzXWomaUkU4TFUeyj9izlChkvmxwDOGAQRipYkjcB9vYZM4yYFUNUQNRvBArRQtuJdWwHnq3aNKwzGnJbW4QZoF1GYBErVfxUtX2t+8LzHBU/VCCi6ypmwAFymX9FLsCB/dgOv1IFGzosDP6sN1kHYvEmbOyd+Teqb5Hud69RkBwKARjxzrWHKVAHIqpikAFtiD8C4PbkqFl/1N94E1wy0V4/bcBqyf+GdlYMs59yrd53rb/X+0jKWWfTGkBshYR61Oxj0Kfs26rcENEVQX+SRDs4UBh/5cBiRVhxB3rYGP3b3/42feADH6BPfOIT9LGPfUxuoI5/kd73vvdRUZGPAA1rotPGDOCjAmoeflilAWP/IQGPjs/KymK/BGHgwl3QKgKnnpHY92y1BsmOAGUwZDAyjciewayVOW+MvsEvHzOLCGSw3xhBtrvYfkk83513KshD4JVBo4NFgJbXCOPi2eLZDhygmBBGtncHsL9htIXR3Kx/I+ryMSsOsMj5ZwV4CIMvo+S90Igk9w1jvzu79VYY+Oc+JKDx0xthTwcOwsizLOv7Nwa6KbnDOSBx5LcFvHXYvzZciyUgvsv34Id205P7TMbAvk8IaLLfWLeIvagguAruCdGMymYVov8VvEuBnt6b0/09hrvjXuM7DES4B5saPKvKBuvirGZy8I7scxuwCKXgyo/7O/c+9Te2m8H7cfY9Fu/fkjMF6oINd1C40CHScncIPWrQHsk25euhz6Nby2q9+oFnbc6tcFBHS76t9sANtTC7iYEQrBO1GnBCfQFoYpDXPDCHGeh9z1GD1bc8DNJjlhxt3OHfVR5GiEuAAQZsaxTu9bwsVpwrLtfonTlzhnbu3El79uyhvXv3UlJSkvx39+7dMrW3+/CHn5sj+td/JXrgAaLMTJUmJ0VH2UP0aWF47tpFlJpK9Ja3EF27RjEvrC3abYSKXzN12tjzCZ+f+Rf/jFS4U2W+2YNbih/CiDeCE2DkOPefFfQhfD0CAtgNYd3cTPTiFxP927/BT9f1O8DeHwnD7I1vFJ32VPTLAWtvtlqEOA+H5GL0IN2C0EFizQQ6UNw33Hbd13jBFRAR/RCJDuHB5ezwB50bM8MYPvZqBX/5b1Mj/XaE0fSdBqiZDWrpuvVXat9G7d6Dkf09blHdsFYKx+qAB13H7D83BkRwv5it89kq9agRaKwXjIVRfB2gZrcpgAbe160+9nBj2ZBoIxcG1IzN+PWNxipcxTQEAp7co4LCAEWUWKwvs5qpxNpn1FV4O4RDcBU8/ioVLRSz4hr8EDglnO3QRGVoz4lou3DLhgunuT+DN0Gwgy0YrNpvAEIw2xCwLOrfrHIJRdAe3T+YhYBAMursR10/R5nm/Zdq06yWc2CTeKzT3i/6n94M9RlAEZFvd/ixJQWLtUkVt9srBKUZ0SF+8IPCOOxy/RwzfN/9rvNvzCTdfnvslyJGwbL+Qhkg2p1I+sO/SzWs4Q5V7UlowC98WBmhu4yw1f66NWL2FVFUuz3s4QTYKy0Nbyh2u+rNUmVQ+I7wzf5g1qzmXgFXr1MuSIFeB64zBW9X8A13GqybRBkBJLQQkS3zTc7NcRFRD7Nr7qOuMHCx5grnOvanvteCIqx++isUvO12C/aDYA6OwEHGZwiKssfYYkHmwaxaI4QBhKtfU8azHWjTwhq33V7WUrmr6D3q9+GImuePAMGICrjPAGREfYTLMNaGAVxb9sR+WxXPqr5b5T3qYu29G7/HwAmiHh56ifV6o/y3KMiYagjfPWL94C7D7bFlt7Em8MH4yme0L3Crxubyen04AqQc/Yvgtw/B2t9tFusrWaER+ng5G35643fN21XdrPz5xu8wy412v+CtG/tyPXvnDogIOrNfQGW6n9tBsFibTJsT9PSM3r2isz4lHlrPAH7pS6KRMq2fwHdYE7YYA+tIfJbko6qhvPwF9TfCLmMEDG6Yy6PRu6/pOrU+sAlbLST4COqaMPROvUZtfjsXhihrGKHPfrMy3vYY7nuBBnaAm982I0roQo8wTAeVO5pcKH9RRb8D2Ml9pYSB2i0AbGXM+7OXGWvpkp+vXAw9CTMb6LhLxPuW+2Y1U6hnBfT+ZAOmvatudqpNnuEuKv/uEp37y9So/FCRmjWW39mEfQyAwOAetrkNS+OjKh90SPpoCe80IhLm/j1RHvLpmWqUHC5uMs9OJ/b7FW217TMCt4gyGPIA/XBbQ92asXALxN58cBlcCuPM8KCxTUjxp1TU5F1+bF4eS8LG3buNbX0QbAgue1stjH1/tL4s2pd/U/3ieAnX53Co/j5j+4S7N36H7Sfw/nSmbfxu7aZq17DMRG/vpHXpNmPwInnjceXGGurLt1HUA9+wWDGq5rFyB+hd6sqI6r2ED/QQnKW/XyXM5mGWCBD3xBMqyMfb3y5gRBiMn/mM6AT2O4/LylLfzc8HcMkFGRwGAWPCnQaGRmm4vZRWD7yM1tNfThO91bRw5fvSrWHm/O3UPzobkfuwTMPjNDg6o9LwWPTuI+xpiAaGJ2n27Ock7MyV3S/+nvL/PCPimLE58e8kDQ4N04Aou9HBTlq9eoccKV0TMD+d9Q4aufhzWt3/XAlJNxv3i9/NyXvwWVeGJ2i8s5To0MtoJeU3Rb25Jq+BNH7tPlrfZSx2P/EaWhfXmjr9URoYGFDlh3vydA1RzgMijV78Gd3COQ69nCa7rtDAyLQzf8Q93qzbKzv7pfRX0UBfN01eu0cOUCwWf42mW7F58jNp8dgbaHCgT9TrYVW3u2pp9fDv0dqRP6Dh/k4ab8mXxvTC6XfQYE8LrRz5I+kyN95aJMvA83syIo9fO/qHtHbweTTcUSk/855f4pkaVcCjlZx/l2Uik436oOr8eGjq1tAYzV3/tTR4Zi7+L01f+Zm8p4VL/0vLuf9D6ynPpdGmM+J34wn8jkUvoV6N16q94lbTX0EjbVdl3XQtoxGaz/uArJtTdQflu6br3dBAF906+ipaS30JDXfXux0bqn5AXKernpbTX0nrR36f1hAZUrQZ442nvL4XsZb6RRs4eV0NXC6f+wStnv0gre9WLrPrR/+ARnrq5fvgOAbv46hoZ6zyFJ9PLNHAJNFE51UZXXXpuGhf+rrE74e4bof8HUmTgL585h3OthL5LMpmOec/pCfC6I3TruWHY0U/MXntXlnmSxe+qPo+8f6M9LXQ2vFX09r+Z9NIy3mX4/AODbWX0VLq78r3crH8blHeov/00aZz4rSZ0oh4T663F1Fa9YN0qPohKmw6TMOD3t8RsMtimCa4wgd6VVVEd9yhUo7FnltYq/fJTxJ97WvCCN3r/BwBW975TqLl5YAepru7m3p7e8Of+vpFGqKFos/IRnbyzKdo+dDvyVDKoy2F1N0/Gpn78Jj6jNSb0KlH5PN4XboEmfnM/6CevkHr5+4boN6hKeodHHf9fmCMepuuUG/lMeptua5+03SZZo//C61j1FIAylzNDhoQRmXvyDzNlT8sr7Wc/BvUX3NSXH/M5z12DwjQu3yn7FAXij5FPbhmb7+8134BXitn/keNkKKzvvB5GujvEb+xV396RB3sG5qkheLb5flnT/0b9fT0iOftE/c2Qn0t12gx9ZXCYHsmTdfsoe6hORrqrKL1w79LKwd/m+YPv14+z3TlU8az9Kn76m6j5ax/EjDzHBpovkSjlUny/DeLvkDdg+J6Zz8p/x4veVg+n7f7G2i6IM7zbFo98Trq6+kUnw34KFNhcHTW0Nrh36fVtJdRv3gGVa423sn6fOptrwtB3e+T94E6JQ13YUyNNWbLvd6WjryGVtJ/n24JCB5or5TPmOjvWTQS2tDh5iJpqC5n/TP19Xa71R1VV2eLvyPr8MTVux3trqzDbRW0dui3BOy9mvo7G+3VoYDqySjNF31O3sO6uNf1tBfR8I2zMdAH+JPXYzTSmEvrqS+mNTwD4Dr3P2gNUT7F38NVKSL/hl2PazhLvd2d6r1ztKcj1Nt4gXovb6Xuq7tp/PSnJRDMX7hdtGnjXK/D8I4MtV4Wde4ltHL4VaLOV8p63oMy6WoTn71SDshZtVPoH4bbr6tjU3+L+jpqRVs+ScM1h2ldtHmrWW8W/UCr23Givov2fqohTW7WfkuU7VDpNuoZnOby4MTJSAPiHSxpLVSgV/MwFdxIp/5e73YP2CVcuxdEznUT510xBQO55x4FeQ8+SPSFLzg//47otH/0o/iZn8Uif0S1QuhvuEic/2ACTT7HiZbH1X5CcmuAZuvfwIUI6xVG3YLdTJQRZb5RlN8z1fqrCx9S/8Il98x/q7Vt7ir7nlqQnvsPRLdmbdzgGtHpf1TrKAbyNn49WSPu/41q82d/tr9wyYMJooy/UO42LduMZ14kKnqX4WbzWXUfjoGYn6nfwu0Tz788ufGccN/B9yMXxTm3G+HRjSicrXuUGyqiGvrSwBn17Iii6Y/gborr9+fa+z3cKNP+kKg0RJEDl0aIjrxCbX6M/L01r/ZH22+s10OIfHZdCrNuqS0hvO2p2L5fvY8V/+f6+VybWruH93R9Kby3iT0m4c6MPuDknxIt9Ec/6/zV6qyK6LlTeQfICJmNT6q/K9365M6D4jd/JPLcbVuLmQbRDr1OtTloH7Yb7u5Y28UKj9ZXlHssXMzHS52fzzaJMnqRClS05sWAxN6EaGd7jaAsDQ8rl11E7Pampi3K1Tf9t1U/ymKxnK/HaNkmcN10140bKsjKU08pyPvAB1R0x9FRFaTl5z9X6/duE8aloNu4EYJXnPl31eBhrVVPRvzceyIJUe5kcIyd1t/rxeWpL3FuGI3AJ3pNHPbrghG/wwhWggApVvADIXABwr5v97Auwl1Yf7f/mWq90Nqi53MGKwQuSXq+ilYJeASQ4h6x1yA2IDYLYbcRVQ3PW/+Q9fkQ0RR5irV/CEIjw9QbId0RRv7gcxUUW+0l6Xg/1lRe4jwIyuCP6g2Do+Yu37/F5tSIGLjd2K+qLzf4/ERk3T060I8BdBjI2WsYrwhew4q+EL4e9fjCx1w/RyRPDMDJ8lsN7z0g+ibWZqONOf2vKnhRPAqDTXgGDIrJtqtYtYfY9keH50e7CFfzHc9w3YIFUUez/tYI8PH/1N6Bl7+i1tnGwt6NiSwEBHIPDtV32hhg+wR5HZDS29lg2x3YM3hfcBy2kPGlsu+qepD5l577SxZrE2pzBmOBLl8mOnJEGNfHiIZMhufIiHLZxOcjI/FXotiMF5vmYjQUHT4r8uo3OrXCt238bu2WM+BIkpEQGOXk61UHh04SIcsR1h8ztHKLAR8zNQjSkSKg8eCLxP9Xef8tolOiE657IPz5gI5XRut8lcoPrKVDkBcrYU8+7NHnadPlph2qE6/6per8sUG4flaEwc80os6OXLU+Hh3/ZSPAQ9rLPf/Ok7DXE6ANUO0rLHvNneo6x16p7gnvovuea/4KcLvVLfgONig21i5RaRhD6LPsa6pOBWNCoCCXvcIK1bsOAzYSwmDTVh2pNk5nejEgNHLJGVkY8HbyNUSpop2brDPahacV4GE9Ito/BHbqSFXBaLYZ22DY3cqHFRq17lVlgu1ItLDlkJ0BNpQ52s0jv68iiB/+LbW9zcKw7+tigDL/v1Q/6mmQFVq9qdrTM28lynuLij7d8DjbS6yE1eYFvUQVDMqae8KzISrLnjCCjo2XU59PNOsW9nmgULm1AExgkGDvuu3G9gXXgnCXxEg1QOjsuz2DCAwlzBQe/A1hKNWHPx8wswXIwcBDygutQ27bVc8pZSjDhRIh7LF/Hvb408JMIDr48x9w3XsLmqwWEPkvytA4+edqVjOQ9+rYHwhIfImxh6EHIXR+qjBOUl+qIB1RArcbgBqoMAOR83eq3gyZ7l26aj8vuOirrNBqvk8Zqnj/zXuJYZ/HPWHe084suQn183y7vMWb4MKN97jzsDLYMZu3z9ibEJ4Se41ZdAyAYAsWq/3cWOEVBuAOGH2chvTr31XtoLdozFpXjAG5vP9REW7Rp9kVvDzQl8J91NPMLfqS3c9wbhukU/Y/EPXlcPmxEk4MeixWOISNyHe4z5ytO7c10IY51p4UvkfNtAUz8iyh6m9VB1b3IFGv6LCq7yIq/oQwjj5L1LxD/Y0O7fz7KWKj/COXiXL/Qxhh+4M7D9wzD72Y6PArROdvuICa80uuC/xLY31HtvNzwNbRVykjA/k81x34PZx7nzIk+7I9/GBd7RuJ8oWrKYR9I1MFWKe8QD2Dv8K2E0UfUBCb8XrXmcGlMbUeFPWsM53fuVgQjEtssZDyXOWyrNWyV5VhdYQ2tcdgz3Rj8DPJsSa0Y7uNGezmnaruY+2vlnYRP/w7AjjKuT5GQ6sLaqDj4POdHhqANSwZcN86wUp6jek+wy39xtP2r436DtfNvQIQBz1sn1PxE9UPYhAE7TMGXwvf7lwnjpnI1flYz2UWy7YY9FiscGj4AlHSc4TB91KibmNh+UyrMPpfpoILTLeE/ppYC5b0DOcMod5rb68xwq3XsXQeib/8XBhUMyX6eaQLnBusYrQYz53zZvU3XFqPvNJwif262lw8GDU8ps4FY9JKGE1G/gK+lkx7DtberfIeQW56bDaycPvDIMHBlxib2v+l9Ybt2EPv0O+qdY6s2BDW56GeDJq8KuofUTPbCCjCClxTN4jSXkSU/ltq30/siWd+L+ARgXXPI1c4r6IpBLsCqKEs4EEBTxLAN/ZA9SV4xGT8uWrn5QCZn8Bee49qb/Wewu46o7Z5oJFrzs+wbrY1SS0vQHt74ePsyslKGDHosVjhEFxW6h9Uhn/Ki5VLCAIFyA7oc+G7bt39RHlvV6OSWMOFRfAAO6yBK3hHHI9WrquRWj3Ka7XWAzN8WP+I3wCAThgRSzFbGooZTBiPKM+8/9wYUGN5mijrrxVQd7htCAzDBUEIdmlI/dxGl153YUYWv4ebLdw+l0atfwd4XWD3tJiSnlVqO+D8DK7VWDPXlsz5E1QzINrV3H90Dl7549bHipz0oBiCZB0wBh+z/873+mat8h+q90Wub57279pznSo6MaLcznW5fnezT3z+G2rt39L4xmMxC3/qjep+L35MuQezWHEuBj0WK5wCeAEO0l6qQj/DJYXDewemovcpiEN+enIFxSwKXIR2GYZgsC6xZiFQAFyS0n9Tzc6ahdlUXLPgLSo4jLtwD1hDdPxPjOij/6BCyHtSxU+NSKr3cLnHm248peqeeTACM8qoH3p2nxW4tOsd1m8N8lr0mBSiSB812kpEPb3+Q/9mWUdLBJD9IVFVgK7OGEyVSyfuc/0cbvdJPoIUTd8QsGdETb74KYY9VtyLQY/FCrcAe3uNvZyw/YUVCLB8C+se99ow8LAmUc/kra+F9h4QDGaHRbhvBBCQ+wbu9n78fK+aaTwgYHS2w/o3uOf8tyhgRZAJVnypN3tjhM3iT6pBCgaT4IU1VXjXzr4r/FtVsALXypQKmLW2GvjxgR6LYERYpwcvkBXTjCC2ILITdRrRoU+9QbX1tTzYxopvMeixWJFQ7X1ER/9EAEIm50WgQgAbzJQg3PaUl6ihi2PKoA6HEQh3WEDkJZMRDxegEwg+8ELlNuRL2HYD7kwIBGAlrO879FKiwy/n/aDiUSjXA8Z+b1LraksQRCIcK+X8CVZYv4r3290tj8Vy1BEjKNIu036rcBvFTB4+sxNdE3tfHniBaNdf7LmtZrHiQF5BD+7MlXdGrI4z6LESW4FuncBS6jpuRJ98g4C5KO1xiaidh14mOv8XOAOgYHYPAHruA/ZmEM9/WIWA9zRbh8/lnn1v5TKPR2EWA2uEEIAC9QHvPdaVYc0QB81hsSIj7CkMqIN3BISAXkd/V6RX2BuQg7A+ersxe8z7MbLiVF5BD9HYtxhbU9ldQxuEGPRYLJZnYYQVnW7+/4gGKYqbQF/7mroPvQYLgV+2GxHm7AhunnDj68mw/h4RGgG0Vb8iVhwKBmH2m9UMHkZJMbtw6rUK/LDPHovFCr/gDXHi1Wr/UWxTAy+Q3Qb42XXpx3YNCLIFYMRG8KzghHz3FFiMFTZ5BD0EioN7825jSczQubDfC4Mei8XyLCyKb9oW/XVr2Asq6bmigfwroulmZUwgkpt7gBZPKvs/FVDG0+bBxZ9Sa0N6s7jM41WIcosybHxMgN6CcsM9+drgt/hgsVj2hUjX243tdbAfHwzasu/7dw4E2sLA3NFXCiu1l/M0GCHq8LG/iAhQsJzyCHpYTw7voZTnGV5J7w37IDqDHovFin3BvaHgfxSsYb8obOBe5EeY99p7VaOK6IzuQuCArL8kSn2Riv7Gik9hbzeU8YUPq6A7CDOf9SYKyTYfLBbLnuBqf/QP1PrpU69TRm0gkW+vfEEFcbn8Wc7TQAVPB8ymPoVgOA9yfkRQHkEPg8o6QnTmXxPte6YKZBRGMeixWKz4ENZ/YJQX0RXxL/62q6atRjS3ezd+h32ckp+r1nTB5Y8Vn1ocJTrxGrVJNGZmMRiQ99+cLyxWpFX5EzUoh3Y6/WUK/vzVzR6iY69S5+lM5zwNRHBjP/giY1b1B5wfEVT90FXaV/YrSiq/i861H1EfzrYRHfpN0Ue9QrlwYunJdmPrkVBHKze/Sgx6LBYrLoS1Gyf/RHX82Hx3tt3+sZ2HVINa/n8bv+s6or7Dxvas+Bb24EL9uHa7Aj0E4WGxWJEVPCMQCAmAcfrfAh9A60hV7/OxP1GRCln+CdtUYHukvW5bz7DCrr7pVrrQcZwudpykhmEj8jNcmTFLffVL6m+saYVNgwEReKSESQx6LBYrflT5c6IndLRNP6JVwS9+mweYu/5dZUzYDezCil21H1CuYtg0GjO/Jd/gPGGxoqGSbxI9Kd7B698O/ByY5bh8G7twBiLsHZzztwryABIF/y/wPRJZISiPFVEef6/Koj/P+XnTFqKnseTgo2G7NIMei8WKH2Efr2t3EA36ubAcPvBy/dbHN36X+88KDiaqOH/jXVibhyA92r238mecJyxWVN7FNgF53yOarA3uPDe7iY79Ebtw+iv0eQeeR3T81UQHxb8Zrydaned8iZYQUA52RuYbXbf9QrAw9FOdh8N2aQY9FouV+BotVY0s9mYyC/s8pb9UdIavUj7zrPgWZnlRxnuNtZyIAMhiseJbcL2XLpyvVmv3WL6FZQpYklBzl4CLv1D7jMJVkBWl8vihihMQhaA4DHosFivxNVlHlPo8otP/SnTLNJrWl62A4MLHiKMzJojqH1KztyjXtv2cHyxWvAsunJc+rcAFgV5Y3iX3M3yNiiQNT5WCtxIdeCbRVAPnTbQEGwP1dzDy21ww6LFYrMTXTJsK4IJwxgjqooWN0tH44l9WYgguMgdfoFw3ezI4P1isRBA2X8feY+m/pVz4WZ7Vm6NmQPVG9Rc/pjxawhzGn+VJ6wK236YGH8fKIn51Bj0Wi5X4gosmNlnHeoX5QefnZd8j2voM5RrESgytij7s1OsVwI9c5vxgsRJFV7+qArNU/pjzwpsQuGanyKfmHepvBMSBO3tHGudNNLQyR5T9d0Rp2Ku3KeKXZ9BjsViJr+Vposy/JDr8chWwQ+vSZ5WbX38u51EiqXmnKtulMc4LFitRhMAuKS8gSn+Fazseq8K67ytfJrrxZOSuOd9PdPT3lNvmXKf6rPZ+1c81PM51KBqa7yM6/kpjoHkg4pdn0GOxWIkvhJU+/S/CSHi2cgGCELij8J1qv7WRK5xHLBaLFeu6+mU1W18RB7N62NYHATiO/F7k9gFsT1HXvPhx5ybc2HZG7iP7I64/0RD2lUx7AVHOP0Ql8imDHovF2hwqfIdatzVWrv6Gi1/OP6qNfacaOX9YLBYr1oVZvQOY1fvt2F+rV/J15TKJ2TQEiQq31teJzn+QaNczFPBpYTNugN4l3oswKhq7rmyPwrdH5fIMeiwWa3MIG5Ji3cLwJfX3wgjRiT8hOvaHkRttZbFYLFZwuvY1tVYPAS5iFfbgtpnxOqKkZyrYwz52WEIQTsGdFQFrjr6CaHHE+flYqQEa7+C6Ew1p0C7+dFQuz6DHYrE2h658STW2/WfU3+gUsTgaa/d4I1kWi8WKD82Jtjv3XxXsnfqL2HS9H8gXkPcsBVdF71ezei27w3vNxsfVbB76OrOk66Do63LerDxZWJFV+0HDdfYHUbk8gx6LxdocQiOLGb0OI8Im3DUR7hh767FYLBYrfrQ0TnTpc6pNP/hioqatRLcWYuf+Kn6iIjq37iUaLyPa80wBp/8UPtDCmvP8/1ag15/n+h0CgMio03+kgrWwIquGR1W5RMJ910IMeiwWa3Oo5teqsb3xtPp79Kr6+9z7OW9YLBYr3gS4qb2PKPnZCvjy3uJ5Q2qs7es+LmBwMfz3BQ+R7DcRHXi+uG6N+gwQhntEgJZwaLxC5MMLiDL+XG2Y7n4/CASS+nzeND0aKvu+ct9tS4rK5Rn0WCzW5tCNp9QmsjX3qr/R4cKd5tpXOW9YLBYrXjV4lujMfyiQ2v9MFXRk6IKAuiWilRmiOgGD6S9X69T6csJ/P4AuXCv3HxSMQp3pqv9BpGcdDTOUqr1HubICKqxU9F51/ZGrXF8irYufVN5D7jOtERKDHovF2hzqOKhG1cr/T/3dvFuBXuVPOW9YLBYrngW3TXhrHPlDBXyAmrz/FrD1z8pzY5/xGWYAwy1cA9es/pXzM2yaffxVaq3cwlBor7c8QXTytQomRi5b/+byF4w16qe5rkRa+f+jtnEar4zK5Rn0WCzW5lBvlurs9UJ1jICi47+xhfOGxWKxEkFYj4agJKf/TQ3k7TDc8yt/RrRf/P/lz4f3+pity/sPNag4es3184K3EKU8y7nFT2guSFT6TQVx2FpBzyC6CwOayIu2/VxHIimUO9xpUe5Riu7NoMdisTaHhi+qjh7bLEDXv6M6Y7jUsFgsFitxtLZCNFCoXPTXVolmWtSsCgAwnJqqJzqItXJvUG6jZmFWDbNuPZmhu17XERXo5eiriWbbPf+u8UkFvjV3c92IpJZFHTj820RHfkdtuREFMeixWKzNoYla1dEXvFX9ffETCvQ8Ld5nsVgsVmIIUTrTXiKA6PeJVufCd52rX1Jr5Sp+tPG7ql8ql87m7aG51kybgIg/UJ4p3ce8/7bzsOrvrn2d60IkNdOu3HWz/iYygYAsxKDHYrE2h+a6Fehl/636O/8typUTI7AsFovFSlwhMAva/oPPU1vrhEPtyQq6jr2aaLZz4/cte9WWC1W/CMHzCGg4/yHlsll6h+/fDxcrjxaOMh16rc6qGWQrjZYQHXgmUcHbPLvVhlkMeiwWa3NoaYwo9QVEJ16jGuXMvxIN8HNEK9jDecNisVgJrXXlxQHXyb4wBCSZFvCY/vtE+55F1Jth/Ru4kSJQDFw4g75ekxqoRBCWpQnfv59pFv2d+H3O33NVCKVgP2T/s1oDaqWeDFVO2PMxWrfIoMdisTaFlqeIjv4h0bFXqbUMJ/5E/P8fEC2Ocd6wWCxWogvGOECreUdoz4uInwi0ApfN8u97/h1md5KfSVQYgtmdofPKDfTix+z9HjAI11X0eVFyIUxIYY0/Zmkz3qhsDHe17lVrIyt+ErVbZNBjsVibQ6s3VWN85PeIBosE9Il/s/5q44J5FovFYiWeEHESRnn5j0J7XgQ4gQsltnLwFnADA4wIzJHxF/Zm4byp/aByEy37gb3fY9P0U68nOvQS9mIJpcq+q8rh0Eutt0+oe1ANACASbJTEoMdisTaH1pZUxDV0tK1JqsNDYJa1Zc4bFovFSnQNFKjZlYsfD905J4RxnyL6kpQXEo2Vev8tIBCDjekCCuY6g7tu7f0KMBpsAsT6qtrPLeXZUdvPLeGErRNy/1G5ZiLQTdfxjb+5/l2iLeK7jrSo3SaDHovF2hxCo3z2PWrkDdHPDjyLqPhTnC8sFou1GTRZq9Zp5/yD2sA8WMH98uw71Gxe1U/tHZP/3woKJmqCuzYCsEi4OGL/mEufUWsU+89wXQiFEHAH2yagHADdVuv0ij+jBhf686J2mwx6LBZr86j406Kjf6Ho8G5To3Cl3+Y8YbFYrM0guEuefB3R4d8U1m938OfD+qtdxvqspUl7xwC2cAxmF4MRome6b8ruS2XfU9DRlsx1IRTqPkGU/Gy1ZUfys4gK/h/JoD9aGAgofIdal4n1mVESgx6Lxdo8Kvkm0cHnEOX9h+psa+/lPGGxWKzNorz/CmxGDUY7QBGAiK164KZ59JXqXL1Z9s9T+VMFWy17gnsORM/EdgnYS8+uGh5Vs4/1D3M9CIUQYEXO5v6c6MQfEx1+uevay+Vpoqw3EaX/BtH0jajdJoMei8XaPML+Regcj71SdbZN2zlPWCwWa7PoyufVIB+2OvAlBE/B5uZl/0dU9D5hzL9a7cUK90d4hOzAVgmf9e/6iPi5J8i99BDd8bi4l8O/RbQwZP84rBPbwp4sIdHaqtobL+lZRIMFon68V9kWwxedv5nvV1FOEeF7cSRqt8qgx2KxNo8aHlOAhw1M0WF3HuE8YbFYrM2iuvsUaNU/4uOH60Rn36UiJgLo0F/IiJl/TpT5F0Qn/1JtWD4/4N/1+3LVLODlIPZVm2khSn8ZUdZfe4/y6a7xctH3PZfoFFxNx7kuBCNAXLqoD8f/SM3iYX0eBhBuPG0qp1aig88jyv67qAZ9Y9BjsVibRy3GnjYYeUt9PtHgWc4TFovF2izqPKxA6+pXvf9uqkEFbjn6KtFv7FL71sl1fevBXX+yXs0GwoU0UA1fVuu+EFwMQcZsa11FHMVegugLWYELWzTBlih6j1GvjqhBgStfdP4GEVkxqJD/1qjeKoMei8XaPEInv89wvUl/OdFYGecJi8VibRaNV6g+AFsNaC0MbpxxadrmewP0QIRrHRQAeep14porgZ2j+6SCjCtf9v/YgUIFujl/xxunB6Pa+1QZ1Nxj1CsBdQeeQ5T7D2rPXpnX+QqqEXkzimLQY7FYm0d92WokFB0dXC7mujhPWCwWa7MIa9oQeRnrpqChi0TH3khUZgI67DmHqJYw5PuyQ3t9BOgA5B3+HWGB9wV2juadauP36jv9PxbPVvA/ys2w5yTXh0CFNXly24R89TdcYTNeL+rWi5RrLdSeon5jd1P7MIlBj8VibR4NXVAum3CnQGdrNyQ2i8ViseJfWNOW9VdER39XgM4popN/pmbuUl9CNFmnfnOzR/z9G0THX0W0OBba66+vqDD8Kc8J3KMEgId7RmCXQNSZrmaaCt/O9SEQLY6qupH2G2qtntaFD6t81fsU1j1krAd9KKq3y6DHYrE2j+C2g0hlGM3MebOf6xtYLBaLFd9aJzovDPLk5xKl/5Zy4zxmbJNw/bvqJwAh9BHYbzUcuvxF/7ZlWHNzsbzyFQUQgc7I3VogyvxLdQ/9p9UsJ1KgrqQJW1XWrYOoDBcT7X+W2iMP0Te1sF0T6k3dA+rv8h+pcsLMXhTFoMdisTaPsJcNwh3v4tFMFovF2pQq/z/VByCd+wDR2HU1AAjww2wNAmrgu65j4bl+9a/UjFzLbt+/xW9y/lu5mEIACwAGIkePXAn8HrBtxC5jvToiiqYI8L3wEQWBLKWaXxPlv23jrC72I7RynUVEVeRn9ptVAJ/cf1F/DxRE9TEY9Fgs1ubRzV6ik39qjNZ+hvODxWKxNpsQaOVpuO//uXLThEq/pfqFa7cTZb6R6JCAvvm+8FwfEGBnjR1cM5OeqaCw9DvqMwT6wLYK6S91rgULRFgriIiRx/5M9Il/QpT6YrWerC2J64dW5l+pDdFbTZvbY4bvzL8qgEPkTbPmB4nSXqD2KkT92mpE+J6qj+pjMOixWKzNo+VJ5bKyK/oLpFksFosVBSEISs3dal85LURNTH2pM1gXtiFYvxWe6/dmKpe+q16iZiLgyj4DFAAVuf+oPseebem/qTZvXw2hvd59XIFe9pv825svUYWZTQwEYM3d2XeLD4xlHtgeI/lZwo54g8j/+Y3HdaQSlf+cqEqkip8rqI+ySyyDHovF2jzCaFz23yvQq72f84PFYrFYSoA79A0APYBWuDRaQpTyLLV8wAoCcG3cAyI4tiergDEHn6s2Z8eskXQP/LvQ3hOiceb9hwKbtmSuC/D+QWRuADlcerGvIlR3n8qjih/Fz6Mw6LFYrE2lM9yZsVgsFstNiMosAeu5wblF+hK29Tn820QZbyC6ZZoVwgwi9mfDPaQIyOvJUJ9f/KT6DPvnTVSrmT6sLQy1cD2ADVxDVzc5CyBwG/baRV5jpvPGFvU5YBh5NHwpbh6FQY/FYm0uFbxNrXmwG/GMxWKxWJtD5T8gqvxpeK+BjcqxvU/aiwW41ajPsA9b8aeJdgA0X+YaUROBU7BWDFEc+04r6Cu5I/T3hdnFvP90HQhFcJqJSudaRvffIyBM72l1X0PnE2cTdmwsj1lUBOmB++zZdwr4KxOfvVCBcBy5tzLosViszSUsgD8hOtnZNs4LFovFYkVeZ/5dQd3xP1bRLrPepGAu4683RtMcvaZmljBIWXuP+v+6MO3Npmf1jv6RCtZy6vUCbl6stiNannL9bdcRtc3ANiPwCGa+yn+YGOXTeVjlw+XPqXWLgPILH1WuveXx47YJMeixWKzNJYSnXp3jfGCxWCxWdNR1guj0fxMdeYWaQQP0nfug9czZ4riaAcTsUt5/qTV6HWnhuS/M0hX+PwVumDnE/R14rtrOYdItemTFjxWcwp3x8mcFDP0mUfILFJjGu248rfKg4TGV9hhBcVKep1x840gMeiwWi8VisVgsViS1tkQ026HC9A/ke3d7LP6Ugo3U5yvg0PvqhUOAzb48BWxznURF71bui3DNNAtbUQBQ4eYI1T+k/sZMIDYbj2dhr0Nsk9CZLvJAlNHBFzjXL95aiqtHYdBjsVgsFovFYrFiVY1PKMBDSn2hMwpkJFTyDeUu2nXc9fPzHzag0wBAbF+EADMAop5T8Z3fJV9Xbpr6OeBqi73xKn4ad48SPtAbGCDq6HD9rLeX6OxZotJS18/X1kSFERXl3DmiyUl+oVksFovFYrFYLGjsugoOstdY1zfXHblrV/5crb9r2u78DLOPCNyS+jwVCVSr/aByRc39p/iN3InZyHMfUrOYelP09gNEWf+g9luMM4Ue9FZXiQ4fJnrd64g++EHn54C7T3+a6J57iD4kMvDBB/UdEP3kJ0Tf+Y7692MfI+rujruMZLFYLBaLxWKxQi6sKz/5WgVc2DzdPTBKOAXAA7xV3+X8bGmSKPONapuIWdOkDvaqxTpC/L5pa3zmNSD2DCD2BUSTNXFfdUIPeu3tRD/4AdH3vkf08Y8bmXaL6FOfUgAIYbbvnwTtt7QQHT1KdNttzuO/9jWin/2MX2oWi8VisVgsFgtCBEgEPzn7brXnXqTUfUJF1iz9lvOz+X4VHAbwuTLt+vuhcyoaZ8pzBexti798hgsqoo0e+V3xnH1xX23C57qZlkb04Q+r/4fL5jvfSdTf7/z+M58h2rOH6Ic/FOS/0/k5wO/dohKvrPh9yfX1dVpbW+PEiRMnTpw4ceLEKTHSurBxAU1PCeC69Fn5d2SuvU7rA2flDN36hY/Kv2WabiE6IGAu5+/E37fc7lV83/iUgj2s17v+XVpbno3gPQf3vGtzglkO/YaE2LXluYhdez1MAWzCB3pJSU7QKysj+u//JhoZcX7/la8QPfQQ0Wc/S5Sc7Pw8K4vo7W8XFD3v9yVnZmbkw7S2tnLixIkTJ06cOHHiFPeppa2bOmuLaDL7g9RXmkQt7T0RuW5zRz/1VJ2U69XmM/+dWtvaxWdD1FudKQO0zGf8i/xNa2ub6bh2aukYoN5rO2np4O/IoCbzZ95L7a2N4vjOKOeluM/OQZEG3O7ZeN72PuqqOyufd/HEX4p875LPHO77ArvMzc3FKOjt3Ut0xx3KXbOvzxr0GhoUvA0PO7//4heJnniC6BvfEBm63/l5Rob67eKi3w+zsrIiYW92dpYTJ06cOHHixIkTpwRIMzQzt0DTwjSeubks/47EdWfm5ulmfzlR2gvpVsZf0+zEoPhskebbMmVgmNXzn5S/2XjsTZpZWKel4Uqi438qo3Pe7CqiGfG54zdz4v/F88zeXIpcPs5M02zlEzRbu1Ncf2Hj886K5+06J5/tVv7bXe83nPks2GUVMU5iEvTGx5VrJtwyze6WcN3Ua/QQSfPf/52ookITGdFb36qibP7yl8p9U+v++xUEslgsFovFYrFYrOhpaVjA2quJTrxa/T/UmabcMsu+6/v4699WQWSat7h9cYtotJhodSpyz7I8SnT4pUSpLxLXvmT9m94M9WxXv5IQxRd6100cf+UK0XdF4b/pTUTFohAnJhTAffSj6u877yS6/XYVobOqiug//5Po2DGi3Fyi971v4/YLLBaLxWKxWCwWK7JamSXK+hu1bm2mVX2GzdEBQ/jXlzoPq2Aul7/g+nnzLqKkF4hz/x1RT0ZkngURQlOepcATm58vjGz8DaKM4tmqfpkQxRd60BsaUlsoYKZOpxs31Hc7dqi/sbWC2Rf16lWin/+c6Be/ICop4ZeKxWKxWCwWi8WKttbXiPLfqvaVGzc88yp+rGCodb/v47H3XPJzibL/VkCjYfuvrRCdfafalBwJG7IXf4Zo5Gp4nwX7EQL0sNE7YO/a1zb+puYu9Ww3tiRE8YUvGAuLxWKxWCwWi8WKb134qNobb7hY/X3pswqGenN8H4s9/7DnXsoLiKbq1WfY8P3QbxIdfRVR3YNqmwbM+iU/myjnH4lq7yMavSbOnyWg8kdE5z9O1JMZ/HP0n1HAis3eT75ePUNHqutvrn5VQWDX8YQoOgY9FovFYrFYLBaLZa2Sb6g9/LpPqr/PvksGLKHxcnvHF3/SOP6E+rvnlJrJK3qP+hv71dXcI4Dwr9RsG77b8QwFl/+/vfOAsqM68zzrGbzr8Rzj8Y4n2TPL2rvHnln7MLZnd2a8nmXWg9fMMcwxtvHhgAkGFiMRBUKIzAICkQSSQAGUc0A5ZyEJBZQjyjnngFoofvt+Vfq6b5fe69br1uuurv7/zim1Xqhwv/vFe2/Voxhj38k/q307KOreP//j7xR9XS/PFZt/YfbZvorvTPm3uNCj0MwAKvSEEEIIIYQQ+aEwouhaff53r0d+P54ZO7Lu4vZf/mpcvM1vEb+e2zQupla8Ufl7p47kCqw5ue89ajbhX+MfiV/Q3KxXriAb/T/MzpyoXTtWtY0Lx2Xn7y2c9H/iZaM+UwljfxgXm4dXZaLrVOgJIYQQQggh8vNJu7gwY0nludPxUst+XzY7vuPi9t81LS6exv/vuFjjfj0KLO7fqw6KP574OfgvL/58hVj8zPkngHaKX7MslMJvzfnXp4+bDfu2Wd8/zFVImzPRdSr0hBBCCCGEEPnhyZksefz4YbMTu80G/pnZ0P9qdvLAxe1/Ym+uePpSXKxx313vL+b2/1auiDtc/b4UhqP/e26f/2B2eGXt2jGnSVzobT5//926rvFM5fxH4tfHt+fa9ue5QvablZdzNmBU6AkhhBBCCCHys3NKvFRz5m/MDi0z65Mr1Mb8Y64IK7u4/Xly54Sf5Pb7w3i5JMs45zS9+PNPuT4u0PbMql07pt90/qEy0+PXu2fGrydfF78+uCJ3jX8QF5anj2Wi61ToCSGEEEIIIfJzcLlZj8vin0TYNTX3/38XP7TEzl38MfhdOmYF2ZdlnOt7Xfy+/Hg5T+Ws7e/tTbgmLhgPnF8yemSNWe8vxL+pd+5M/PMOXc8XfhSnGUCFnhBCCCGEECI/LNfs9XmzUT+Ilz1yXxs/Q1AMPHGT+/Io9gb8sdnR9Re/75L/F8+8fdK+5m2gcBv993Gh6Q9aiX764Ttm/b6Ua+Mesx3j49nGYtuWYlToCSGEEEIIIfLDA1EGfNVs2LfMVrSJf+5g4RPFHYPf0OMYzKiN/+fi9l3bJS4ueXhKbdrAg1b6/1HwoJVz8cwkxz64zGxLrhhtR9taZqbrVOgJIYQQQggh8sO9eCOuih+m8tH/jQu95E8jVHsMnrb5vXgJ5pLnitt32+h4NnDGLTVvAw9aGfx1syH/2axsT8X7Hz9yflnoULNP3on/v7JNZrpOhZ4QQgghhBAiP9y/xv15/OzA2P8ZL79c16344yxomTvGn5jt/7i4/Q4uMeueO+e4f6p5Gw6tiq+f5aenggetrOkYzzIufrbi5xY29MlM16nQE0IIIYQQQhSGHy/nyZv9rjDr+TmzbaOKP8bZU2Yn9xe/X9lus97/3mzIN+Lf8asJ++bF9+dNvCYuXJ2dk+IicurPzWbcHP9/+7jMdJsKPSGEEEIIIURhFrSIZ7so9pgZ2zOz7s59OlebDP5PufNeERd9NWHn1HgmcvqvK7//6da4PfwoOz8Zwe/17ZufmW5ToSeEEEIIIYQozLJX4kKPnx8Y+Kdmhz+pu3MzEzj2h2Y9f9/swOKaHYN78Li3kHsMKx37ZPyQFmby+n45bhvFX0ZQoSeEEEIIIYQozLoecaHHQ1GY/SrbVbfn//CmuMis6bLK9bnrb39ZfJ9gkmm/qPjphw+uzMyPpYMKPSGEEEIIIURhtg6PCy2KoWF/E8+E1SXzH40fmsJPLdSEFW/GM3rLX7vwswWPx+2i2Bv5t5nqNhV6QgghhBBCiMLsmmrW6/J4Vm/sj+r+/Cvfin/6YGmrmu2/6Kn4x9DXvHfhZ+u6V8xWTvrXTHWbCj0hhBBCCCFEYbg3rv9/jGfVeEJlXbNpUFzozWlas/1n3xPP2m0efOFnFLHdPxcXe7Nuz1S3qdATQgghhBBCFOboerPBfxUXenOa1P35d06OCzXup6sJ034VPzGU4yQ5stps0J/HbVv4eKa6TYWeEEIIIYQQojAnD5qN+G68/HHR03V/fn40nZ8+GPMPZqfLqv/+ueAeQn43b8K/xL//t3/Bhd89dcRs5PfNOubatqptprpNhZ4QQgghhBCiMBRL/M4cxdAn79b9+Y9vMxv0F/FTMat74ie/8Tf6x2Y7Jsavz5yIi9Q+XzQ7uiH/Ptyb1y7Xto19M9VtKvSEEEIIIYQQVTP+x/GTKzcNrPtzR8XaVfGs3pG1VX93fnOzt4IlpswADvqaWf+vxLN3+fjkHbNh3zM7vCpTXaZCTwghhBBCCFE1PAilW67Q2j+/fs4/4Zr4Prr9Cwt/hx9Xn/jTeOaR5Zp2NlfcHTPr8wfxbOC501Wc4GzmukyFnhBCCCGEEKJqTuwzO7Q8VyzVU0E087b4HsHtYwp/5/h2s4F/Gj+4haWeJw/n3tth1vP3zEb9oP6uvZ5QoSeEEEIIIYRINwufjGf0Vldxj+DOqfHTNflx9x6XxYXpwdzWnd/Iu7bRiUyFnhBCCCGEECLdUODxW3f8+Hkhlr0c//A5hR0F38Z+ZrtnxoXfjN80OpGp0BNCCCGEEEKkm22j4iJu5q2Fv8OPuXc5P3vH34VP5PYbEy/lnPdAoxOZCj0hhBBCCCFEutm/KC7exv9z/s8/O2g29L+Y9bvCbEOf+LtTbzBb0zmeCVzyfKMTmQo9IYQQQgghRLr5dLtZz983G3Kl2eljF36+d0780JXxV5sd/iR+KMvIvzWbe19c6K3u0PhEpkJPCCGEEEIIkWrOlJmN+1G8DHPbyAs/X9fN7J3zSzT5gfdx/8us35fNxvxDXOhtHNDoRKZCTwghhBBCCJF+PmkX/2h7vgerMHPXIffZmvfi17PviYvCXp+Pl3HumNDoxKVCTwghhBBCCJF+Pt1s1v8rZn2+FP/fOXPCbNT34qWde2bH7618Ky7weOJmr9z7e2c3PnGp0BNCCCGEEEI0CGbcYtYxV7ytalvxHkVfr8vNBv9lrug7Hr+3fWz8HsVe/z8yO7S00YlKhZ4QQgghhBCiYbBjYvzD6WP/3uzsyfi9bWPjZZpTrq/43qdbzQb8cXx/3uC/Mju6vtGJSoWeEEIIIYQQomFw6qjZiO+adf09s33zcq+PmE2/Mb4/b2mr4ItnzUZeZdYp9/6wvzEr29XoRKVCTwghhBBCCNFwWPpCvHxz/I/NxvxjXOT1/xOz/Qsrf2/m7fH3+M7pxlfjqNATQgghhBBCNBwOrTDr88X4CZydzy/ZZHYvyfLX4+9MuMbs3NlGJyYVekIIIYQQQoiGxbyHzYb+N7N13ePfzcsH9/O1pxD8t0YpIhV6QgghhBBCiAZINbN03M+3vLXZrmmNUjoq9IQQQgghhBAiY6jQE0IIIYQQQoiMoUJPCCGEEEIIITKGCj0hhBBCCCGEyBgq9IQQQgghhBAiY6jQE0IIIYQQQoiMoUJPCCGEEEIIITKGCj0hhBBCCCGEyBgq9IQQQgghhBAiY6jQE0IIIYQQQoiMoUJPCCGEEEIIITKGCj0hhBBCCCGEyBgq9IQQQgghhBAiY6jQE0IIIYQQQoiMoUJPCCGEEEIIITKGCj0hhBBCCCGEyBgq9IQQQgghhBAiY5Su0Ovc2axbt4rX06aZtWhh1rJlvI0dW/FZ7rz22GPx5+H7QgghhBBCCCGK5tIXevv2mTVtanbllWY//WnF+xRxN99sNnduvG3ZEr+/erXZDTeYDR9uNmmS2dVXm02cqJ4RQgghhBBCiBpy6Qu9nTvNRo0y69TJ7Fe/qnj/6afN2rS58PsvvRTP8DmtW5vdfrvZuXPqHSGEEEIIIYSoAaVbutm9ezxT5zz1lNlPfhIXgAMHVrx/661mXbtWvGZmj++dOKHeEUIIIYQQQogaUPtCb+NGs0WLzJYsMSsrq3if4o1Cz2fm1q83GzAgLgCZ6eOevNOnzX7968r38o0YERd6x4/XqDGbNm2yrVu3atOmTZs2bdq0adOmTVuqN2qXsrCGSlWh16uXWfPm8Yzdjh2FC72QXKPsu9+1XMvi+/k6dKj4jGLw2mvNTp0qujEIaUfuGnbt2qVNmzZt2rRp06ZNmzZtqd6oXU6UaCVj6ZZu9u9vduONFa+3bav4/6xZZj/4gdnevWbt25v98pcVn919t+WuRnOtQgghhBBCCFFDLn2hl6tM7cUXza67zuxb3zJ75hmz5cvNWrUye+ih+PXPfmY2enT8fZ7SedttZk2amDVrZnbvvWb796tnhBBCCCGEEKKGXPpC79gxs5kz459Q4N696dPNDhwwO3zYbMaM+PWGDZX34X489uHzGtybJ4QQQgghhBCigtIt3RRCCCGEEEIIUS+o0BNCCCGEEEKIjKFCTwghhBBCCCEyhgo9IYQQQgghhMgYKvSEEEIIIYQQImOo0BNCCCGEEEKIjKFCTwghakhZWZnt3r1bghBCiJRx8uRJ27Fjh50+fVrCEI2WVBd6ixYtsl69elnv3r1t5MiRUVJVFefOnSv42fbt223gwIHWs2dPmzZtWvn7p06dsokTJ0bv8/nBgwdT3WFc79ChQ20Gvzl4nvXr10evq2r/xXDmzBmbO3duucw3bdpUrfzSyIIFC6xHjx7Wv3//6O+SJUsuyXGPHz9uo0ePjmRAH7g+kugPGjQoen/y5MkNwvA/++wz+/DDD+3QoUO1PtbZs2cjW0VnkMHq1avL9Wn69OnR+/TDunXrGoRsQv3BFrw9+Vi6dKm9/vrrkQyqkxHHRRYcE5sFEpApU6aUy2jjxo2plcu+ffuia6TNSehnbKA28WPbtm02YMCASIfQTYdkbdKkSeX6tWXLltTrEP1KzProo48uyfF27txZ7n+nTp0avYe/X7VqlfXt2zfqlzT7Za517NixNmLEiMgvhNCf3bt3tw3J39ctEo778ccfl9tYaEu7du2K9JP38d3oVJp1B/3H3moLfmf58uXWp0+fSHdWrFhR/hm5zrBhwyKZYHdHjx5NvV0l/QX2VVXes3XrVnvmmWfyDsbRfnQBuYwZM6ZcLzdv3hz5ft5HZ2ubV9U1Bw4ciK6/tvYU4vaDTIhXoa7ijzx+eVxLK+Rsw4cPj66VXC3pi2pqY+SYHp/wye6PsGPex79VlUeUmtQWenRG+/btbeXKlbZmzZrIIEmoCl0fRQnCzAeGijLOmTMn6oSnnnqqXFlRTJJ3zsH+r732WqpHf/bu3Wt33nmn3XXXXbZnz57oPQrVVq1a1dohcWzkjixwcE8++aTt378/+iwpvzQXNO+88461bds2KiwWL14c6Q0BrbbyIWCOGzcuMlh0s1OnTpGRY8yzZs2K5Pbss89G30k7BPUXX3zxkhQWFIskcPgP9OTxxx+PAgMjqegJckEmjz32WKRjaefdd9+1t99+O9Ifrr2qYpiip02bNtUek+CLjDge9tqyZcsokSMRwRfx/qhRoyLZpXWwCV/8i1/8ItJxBpwc2nHfffdFPqmms5vYEbrCQBPnwfd44YKPRq+QEXb8xBNP2JEjR1KtQ8Sjpk2bElhrXVTgt5AFSS02RuKKznBc/uKTkVnz5s1t5syZqZQHMZV+u/HGG8sTIef999+366+/PrKL2kCs8viFv0GHvFiaPXu2zZ8/P/rs5ZdfjhKytEIy+tJLL0V9XVuOHTsWDTigH8SoFi1alBcACxcujOSCTDxmVjdglSbwFdUNsuFfn3vuufJcKbk/foV4jk4wkIKtEc9J3JHL008/HfnthgR+9NZbb40K+EsBMmEgD/+DrPA/48ePjz6jKPYYT7GMfl2KAYpSQMzq3LmzDRkyJGoHkyPkKLWFWISN4dfQHWI4x2VwzmXDQOWjjz4a5UX1QSoLPYIkyuRFhkMC5kaH4Dp27Bg5dkYEO3ToYPfee6917drV1q5dW+Xx6ZT33nvvgvc5X77zpgmU55VXXrHWrVtHI7lAEhAmmzhv2telS5fyETwKt3A0DwVkFqYqKASWLVuWV34YTFohcUAvkv3qCQYJPPLhe+EsE3KjeOvXr1+1zopgSQBhZixkwoQJUdBMOyQAb7zxRhQIGXkisDHQgc74qBxOCQdP8oit0baLSQQYLCGpCGE2lEQv7SN+gAwoKJIgKz5D992WKP7ffPPNKGFAd/BLFyMjEgsSzxACBjIieKYRfAF+hkElkiSHgTIK41dffTUq9AioJAXYFwm1F3/YGn4I28SPV1UAMbCHrJNgyxTJrDBIMySNtBFdCWdAGSybN29eNOJOrEKngJiHbPCttD3pV0KQN/aYBL9DEpNGaA/xG/0JYwexm/fwRV7oIQtmoPie2wiFWxiL8EvJgjEJxRIDfUk4FjabVk6cOBFdHzGG/9OnHo9oM21330PMIsFGH3hdHW+99ValGRmHmdAXXngh1TOdSVghgc5TiFDIhgOs6BIzfsSw559/Pm+hF4JNklMlQQ/xYw0F9IVcmD6mcPdBSv6iRz5Ahk/yGH348OFoRhd/izzxW1WtnkPO2HIScgriV1pXpdDO+++/P+/MGnrSrVu3yOd4XozOeP5DbMc/X0xsx3bDFSmAXTHwVF+zeqks9FBSksUkKCACpxJH0TBkOgXFwuHh2AkcJJVVgUJ/8MEHF7xP8kZxk+b7FBkpIElkNI7RYmYKSKq80OP/BE2CJSMJyJGkiNkCN05mc5iVqypQklAxcp9vmRTyGzx4cGplhGNO9i8zcIxCMVuCISIbkgBkhb5Q6PA+STYJRXUGifEzmpic/WUUjUIx7Xihh26gD9gPyQSJKDZAYkaicc8990T2hlwImOhddQ4FvfTRaJIPHCQBhCS2IYB+JxNm9AYbI0DSNooabA8ZMcBEEUzSzvtJJ5+EYIssvehF95BRu3btor9phbaTUOKHfaCMhIAij4BIooQOMWtLIchf/A5yIxnjvVtuuSXy79XN7BJwvdhmX2yVhJbkpbYzP6UGe0IPaCP9GRY2yIpCFXticIDvURjTPmSDHlUnGxISCkmPB+xDQop/T+tMJ/4E/abNDBT4YCp2xobN4Z9JpNATYrsPpuGjkCM+3H0Msb6qpeDYK/v67Qf0CQOiDDLg99K8RNoLPa6d62YmwGfh6GvkCLTloYceitpC3MenVLUagGQzLH45D8k+dkUsu5hCMU14oQcUH7TNwa5oJ/7oYgo9ZEluCegmA+HkOBTGDekebHJYrpm+Rja+8gp7euSRR6KJAsC3YnP4Vnw6g0f4JAo17KSq1U9+W0MYFzx+cZy0gm9hGSUri4jRvmyTXIi4wmAHMZk4RuGHzO6+++4o3vF/5OozmVXZLvmTDwTzF9ngm/MNHtcVqSz0SA7cqYfgkFAmOiU5G8W10xEOyTsOEAcZOj+UkiInOWtHIKKD8o12pQkCuxd4GBuzMDhr5ILiIhuSdoeig0BKwGAmkL/ICqcWyojRjhCSk3zLWwrJL03kK/QYPafQoH+RFXLEeFmagS6RPCUTSIIEho8DDEfY0Sf2I9AkdZBRm/qani8GL/TC2SMSKhwTs58km+gFAwXu9JlBxpEjC5IQPkcPQ0g4GVH0fZAJMmeWgsDjgSbNEMhYBkcgZKOAowAmGUJG6A7JA3ZHsklS4SN9BFbaiW25jJLJFzaLjrqMGI1GRtgpsqsuKakvsH3axvWRVNEuilQSBXQev+RLYRgAQW6egPKaBJ4k32VFrHH/Ey6PxR7RQZcbciIJRUYkX/iuNPsf/AIFndsUhZ0XYAR8jzH4a3wyA27IkfjjS2LZD9+DPMNRZOSA//Vi0Gfd0TvOGc60pgl8Bv6Gvkb/KVjQCWyHtjJwEM7IkFwzyIhM0AdPoHifgThfZogc8vlo7IvzuI3h79BFn3kneUvrMsWw0OO6sQUvWLl+H2QhcfRVPegS/glZYEvImX3CQW9iIjmSJ7jIi5ks9JH4x6xOuCQ77YSFHvofztKiH+gJ+oH/QW/YkA9+KRygJQ/ARr2Yxu8wkEvBQx7KKo2Gcp8efeiDlNgYNud+gpzFi1ZyaWI1NoANIgNAnrQdHcwX431ZfRij8F8ev/Bvac5/aC9+oFmzZtFAEO3G9+KH0QufSKHP+Yz/IwtgP3QMm0Q26FIyDiF/ZOi+hQkDZOO3ormc65pUFnoEK1fQEEYxcd4EtOT6dQIgI8duwHQasyt83x/GQZKJsieXc2DEBIZ8S4XShieZFCE4JP5P4CLZwkkjt/DhIwQ0v3eR9vEZBQ3JAcdyGYWjeSTzjGqg0Mlz55Nf2shX6GGgBAZGZAicFMA4OgwTx4RxJh+cQMFMgUhB7UtnGClDz5IzmgQUZkAZFWoIYOfoCo6Hfqa4QT/QBfrYZ6uQmzst7A/doK3IjuQgLHbRKZb/FBpVRsYNYbaTPscuSJjYsCsSCUY7XW9IsEhQCXw+wu4y8NUGjB4io9BeCCAUScmBFQffltbZcgo9rg99oF3YEnpDwUvAwxehG9gK/oiBInwT7SW5pFhGnzxpIjnnO+icL8vzwZd8S8YdEtpwaXbaQHcYNWZgCf/CvYtuJ8iF5BqQCUkWgyv4ZQZVkC36xmAneoi9+XI6/BS+q9CsOv6K5CWNy+8oKug3EiTaStLjS6LQBwY4fGk4MQsbwn5IKn1Ql+9QDPJQCC8K0T3khJw96eIzErRCDxchSaV/fNls2kgWetiDr6xhdUVY6NFuoM8p4rhtBdvBPpGfL3HG9grdqwbMzFPsVGV3aQM78EKPnCa8fYX3vdBjAArboXBDVyhIPLdhAAb/VOiZA6z8SfN90yH4E3wwdobvQQYsVcQOkEM4QISt+T18xC9kh90hH2IT8vL45f4G3cH/JAe4QziW62Sawc8wGID/wW8S28nziO3+IELyH1+NAvhtXmNT5AHIKsz38EWem+eDc9XXvcGpLPRQRpxbWHyQAKBkGB4dRCAECjuSMRIuqvJCMJJBIMXhJY2DoiDfPXtphGKLgsJHznFQt912W/ladQwzXHZGYuZPaUOhUTQKoUL3uPiSxKQeFJJfGmE2MlwmSJtw5gQzAmV4fwsJCEZPkUPS6iRnqoAEjO/4KKpDgkFgDp+EmnZ8NsGXa+KggABIYPQZPXTBR4BxhIUSbO6l8eOFcvHRMPCH4qSdfAMFOPlwxQB+hw2/QyLg7SYAkIjmgwEsEvtw9or9wsScARZGW9OIL28GYgVLVt2uSAJIJEkS0BEvftEhZmKQFf7Hi5l8kFzweXKwBF0MR+A5J4lKGqH9DHZQBJMQkSSREBBfvKAhmQD0gLbga/gefV9oRgUZMDATrtZA7uGIsj+UK40PE8PPovvMgCMHdIKH1XgRR+FHLKOdLFX0NrCPF8b8JS9AvoVGxhmsQ4fCIo9jhcvv0EkeGpHmJXm0m+tEH9ARX+ZNfPf4xSoJHzhDvthmvge4UPBQ+IYPnqAPwvajg/ix6p5vkCYYQPOZc+KP3+6DDZK4M4CCfyVfylfgEuvIm0J/i66E38UuGWxoCE8kJV/GBxNn8D3Ih36nwEU/vOAFBlIo9HgffcJHoVuFntuAHPE/yYc98X44k47epvUWDXLaMD8hxtNmZiTDiSUfbGO1CYMf7muIa4UecIOsyX9Cm0rmP+QPhXKDumh7Kp+6SVJB9UxSjTMjcfAgh9NDofyxpQQPrttv9E6uv6fjCLA8GY5Ek5kJRv0was7z29/+tvy+HD5L8/p9n9Fzp83SjAcffLA8AWPkj0KYZIIRBP76jbU4cwIchp1vKQIzngRflJ4gQmLvs4NJ+bHuuLqfu6gvMF4SAowK3eG1BzCcO3qDbBh5YhQL3cFA0R8KYYq5fKPmOMw77rgjkilOAn1BZuzTpEmTctkQONJ8nyfJEO0n+cSheYKNreHICAg4KRINdMELPZdXEkY7WQpBQoIM0BsCL0EDXeQ156MfCs1kpYl896ASzHjPZyWxDxJ1fA8DUPgh9AA7yXePFQEGOyWZdxkhH+TkMsIu0b20JhX+hFF8B3pDEAzvFcMv+UwwQY82UTTTZnytL3/NV+ihYyT7DzzwQPlMBcUS52E/l5HP9KTVvpixTT7ow5dv8pf+RU7Ijfb6cnGKW79fLwnyJq7hm8P4xYwUduUxEltlIDSN+Iye3/uM/yQWeUGHXVG8kxhhB+gN9kbi6r6Y77KkutBTbvHhxCh8mccvbIxzozO+OoPruFQ/e3GpoZjFL+NHfNYJHcGeiDf0sSeb7kdcvsgleW85x6CAQ47+ffIobBAZoT+8h85ibw1hiSK2T1u4Zrcf8iByRI/rxDBkUdU9eugX92Dxl1yB2IYfc1+OXNCltK9gcmh7ciCVQX4GVehXVgfQHvQIX0O78bvoGn6JyRP+jxySeoBOhv6HHAdbxTYptj3GI7u03ieMDtCv+EtyOPTFJzxoM6/5DLmgNxR4zPzji7A5fFS+p3SS0+CX0Dm3Mfy5r4DhtT/8r75mhlP9O3oIhVEZH5kJIaFgBCNcfkGCRHWefBy6j14xHYvx8x2KRZwd+1AcUQjwfr790wTBDlmEo7bIKZyBok3IjKCfNFjkUCjZpnBDnsgGXWC2wh1kPvml9WcocDQk4Fwn7UheJzJBNrQvLFZdboUKfeTMcjP25djIgkBKf4Sy4dxpvtcBB0bbw/s30HnaTpFCm5AZbQj1Crkml/MCSYY/PMH1xu/Fw7Z43ZBGipFFoWKLvqU9Lgfa7jMr+KNC/pOgiIxC2/LRP3SH12n/nUHamvQzbj9Jv4TfoE3YDLLC1/LdfDPl+Xw0+6JPXhRik7yX9qe2ojv5/Cvy8CKGBwFgD+HvlLoOFUq08/lfvusxEtmkedaBa6Xvffaav6GcXE9cz2gPSRj25KPi6AKzeeGs5sXaGL7Of4YizTN5JJL0Z+hnkR22wIZ9+Wf0tyfVSfk6vEaOoW/25Bb/7rZWX/cO1QSumxhMm0J7QS7IDjmgQ2wUMvilfL+XxvvEc7cpbJJjcxxkwlbIX6URYnc4g+SyYiAXOWE/xBj8iOsRtoJNORS1FMZJPUr6H47jvh4ZNpQY7zkebUjGavSJz9ym0DEGE2g7sb2Qf81nY8n8J18uXpekutATQgghsgIzcw1h+XsaIT9hdrih/bC3EGkFW2I1gM/qUdg0lBnMUkMxG96j15BRoSeEEELUAcTXhvRbZWmCWc/qfjpJCFEczPQx88TMXEN46Exd4bOeKvSEEEIIIYQQQqQOFXpCCCGEEEIIkTFU6AkhhBBCCCFExlChJ4QQQgghhBAZQ4WeEEIIIYQQQmQMFXpCCCGEEEIIkTFU6AkhhBBCCCFExlChJ4QQQgghhBAZQ4WeEEIIIYQQQmQMFXpCCCGEEEIIkTFU6AkhhBBCCCFExlChJ4QQQgghhBAZQ4WeEEIIIYQQQmQMFXpCCCGEEEIIkTFU6Il659y5c3b69Onob005c+ZMdIxiz3vq1Kmiz4uN7N+/PzqnKD016Vs4cOCAHT58WAIUqePs2bOR7ykVn332WeSjamI3bnN16d+QR02v1UGeHKfYdibPeymuRaQD+rGUenzkyJFoSzv5cp2a5j+i4aFCT1Ti4MGDtn79+krvbdq0KUoaSsXRo0ftnXfesV27dtX4GEOGDLGePXsWtQ/ne+ONN2zPnj2V3t+yZYtNmzbNpkyZYnPmzKkUKJYtW2bt27e3Dh06WNu2baNiwiGorFmzxo4fP94odGXr1q22dOnSkgeKCRMmWO/evSu9R4BavHixTZ061SZPnlxJZ0+cOGFDhw6N+uj111+3ESNGVOpDdHnDhg2Z7pvt27dHdhtC8r9y5cpIPvlApug3Mp00aZKtW7cus/JBX6ZPnx7ZOW1NyqrUzJo1y95+++2S2A4+qV27dvb+++/bvn37anSMiRMnRj61rli0aJF169atxvuj26+99lp0nGJA15Pn5RjEo0Zf7NWy/WVlZbZgwYJIxsTSGTNm2LFjx+q0CfQj5y4F5AavvPKKjR07NvVdSbxr06ZNlGs5e/fujfKf2uRdomGgQi/FnD57yk6c+tROnD5e0i1MNnBeJMchFDYkRZcSjufJNiNiL774ou3evbtG+wPOiuS2GLZt22ZPPfWU7dy5s9L7nTp1ihwgBQT/p2CgUDh58qS9/PLLtmrVquh7OM5x48aV70cQyxlSnRYRp86cs7LPztiJk6Xczlq+fBQ9ueuuu2zHjh1VXiODB2PGjKlxG71oCyFIPfbYYzZ8+PAoUUd/SCSA5OLVV1+N/k8R/+STT1YqyD/88MOo77IMskAmYbL68ccf23PPPRclYPmgKHj00Uetf//+UaKPriPLVLB1q9ndd5uNGlX5/Vxf2h13mK1de9GHwt+1bt3a3nrrrSgJpa2lLvQoHkJZoo+lOifFa/fu3Wt1jGHDhhU9cFYM+NKRI0eWz8B99NFHUX/UdH/+4neLnV3BLyXPSwx86aWXGm+hl8sD7d57zX74Q7Orr7ZcUDOrwcqItTmbfPDBB6OBNmIpfrfUg6CjR4+uVMxs3ry5ZIPU6M3q1avrrFsoKImlNYHrfOaZZyrZBzkT+Q95kMg2KvRSzMrdc63f4tdtyPL2Jdk+WNbWhq54146frDD+efPmRaNgIV27do2CH4mJFzlAgYTOMAPG/0kuCZyhM/IkH2fvsy4c45FHHokKBQI8jhinuXDhwlweNyo6V1h8kiSR7PN5cv+ZM2dG3+X8YeLEtZCsMIMBBBiSOgoDn6mgMCTxTY5o0V4vGtjv8ccfj66dwE+CyCwWzrFly5aV5IHtUGDU5ezA4vVHrPf4rTZw6vaSbP2nbLMPPtwRFZMhJFUUX4yGh8UuEOCRPbMW9P+AAQOsadOm0XvMAhJ8mfkECmjk6cEZ2ZHAkXz76C+607lz50rnoIBD1j47RSJBYQJLliyxVq1aRaP89Dd9FiZt6Ny7776bad9BQEe3V6xYUUmvBw0aFP2fQmP8+PGRvXmhTvHMQMWhQ4ei1/RbMcl3SaHouOwys69+1cxH6OfPN7vyyvj9Iq4Tf/Hmm2/mdp9f6X1mM903ID8KY1/ehD6il27bvM9gU+hPAF+CjuOz+AzZ4puef/75KNFCT9FZZLw2KE6XL18efZ/Za4/BLDveuHFjZCvYTtiX9B9+FdsLE1uuD93nXCTWrvdcK8eYO3du+XfdDvF1SVmgF3379o1kQLvdR+KD0RMH/4f/5zppN/thX6H/5ju0jWvFpvmMhPx3v/ud9evXL5IDRXDHjh2jPuA6wxl67Njl77pK231/T7b567qL3+FaSI59VhOfzXvovS/p5poYyAwhBoY+gyIyn/xoF+/xfQc50FZk7zJg5QHxK5Qx18e1sYX9V+8Qz77xjdimwu3aa83Oy/ZiQbcomEPQ/dmzZ5f7dr7jdoAeIU9m4LwgxM/j/0O7QK7oB7rA+3yfwSvyhiZNmkR+jhgAfM9X7NCf2B/n8FzC7YBcgFwCvQoHBbFLvh/2HfpAbHvggQeiWXNyIGCgGv1CT7EFPyc5CO2kr5OD0dgS72MP4coi9IP30E++g30QQ4mDtI1rxMf4ShWO7+dEt7EX5IZM/XN8e1jocb3EiPCaOCbtZfDUYyv+izaF7+XTX+8/8ixfls5ftx0VlPWHCr0Us2znLOux4AXrv+SNkmz9Fr9qA5a2sU9PVozW4VBIFAiaOAf+UlDhGNlIWBhNhR49ekTOZPDgwda8efMoYeD/zJYQnHFG/B/nhxMlueJ4OFacDk4SR4pjevbZZ6PXJAnMROAsgNcskcSxMsvG9YX7kxjg+ElKmH0DnMp7771X7rgpJAkCjHTjdDg+ThEHWqjQY18PNBR6nNOv584774wCGAEeR047cf4Ep7ou9BasOWxdRm223hO3lmTrOX6L9csVe8lCjyKAIER/hgUXQY1+QhcIAvQviRVFMckP8uzVq1f5DB0Bmr5EZh486Cu+Q3/St+hPoUIPPfM+D2fp0Nn77rsvOgb9TN94kKvzQu/kwVzlsLa02+HcdqLyEuQ+ffqUy41gjJxJqgi+JEfYFPJm+REJMnZIgYCN8D36yO2g3iExbNYsTjq//nWm082+/e34dc4ei5lxQKcoYL1IYNACn0Zbn3jiiSgGIjt8CokUushrPiexROdI3BnkwE9RFHhChexIyLANki0fGELf3H9xLvdD4L6N43/wwQdRn3Feruv++++PfCy+C1/FeyTJFEUcg8QVe3HwZbQN/0RCyLloB9fK8elT7NFthhl5EsrkzATfYTANW8Gnu43jV5nxjbvkWKQ7FDLEBc7r/ppiByiMfECO82GP2CLJPjPynIcEEBkx+0MyyXscjwSTviLOcE7eJ4bgbzmu74/s0Wl0F/niUyje8Bu+/B4fwHfZj35nMBOfTR8VKvT4nI1l46H86HPiDm3h2JzHBxo5LvsjU15zPSzR9T6mYKD9hfqv3mF2HJu67rp4ICWnd3bVVfF7iVUV1UGRxYwRbSa3REboEH6a+IE/xifxGTqAfJAttkPcoM/QKfoI+6MP6A90Ap1CR9Aj3mdDh1i9gW364Av9iM2yH3GdvqQfWdrsq5SwD2I8/Yau0V9AvoMt0j8UOl4QcSxsy1c/kBuwcU2ci+Oip+QYfBefgu1iG+FSavwMbeN9bJylx7zHhk5yTuSB7jDIQ9uwRdpGQcY1++oMrpPvIxt8BfEXW8IPkP8wAFGo0PPBE3QReSMf2oWssC10lWvEftB77B7d5zzsw2AQ7af/aDt5GddJ2+ln7J79kU2h2wZEaVGhl2KW7/rIei1sZQNzxVgptgG5Ym/QsrcrFXoEbYo2DB0j5S9JOgHLR8JxcgRWnCjOm+/hIB0cHk6XIitcQoSj8MQTx+wBjiSUpMedMw4EZ0FCxbFw+kChgDMBjhsGSGYqcEw40hdeeKHSqFzyBn0cOeegsMhX6HFsil2O6YEGOCYODgfvs0cEKBw0BR9Ot64LvYVrD1u3MVus76RtJdko9gZM3V6p0MNZ004fQaRI99kGEloCjIPOECzCIswTTz8W8iMQhSBXEjeSIoqRZKFH8CKJ8CScPnX9QfcIcIy4eikwy/EAAA5nSURBVFI7cODAKJgCyUGdFXqf5pKDYbmCpHMuUXq/hNt7ua3fn+WUtOIeJZJ39BtbJTFAZ5MPAME2sD36D/0lmUDHsaHa3DNVEpghyV1fpZmGXFFl5weeigF9wcZJ+tELT4BYrkjb+Rz/gwyRW3iPJ/rMe75ygX28+MGv4Bcd/CKJK0mOFz/uy7AJ4i3fD2fr8Hn4YR/Q8tkNzsNxuFZ8NN/JB+3BLoBZJ2zB+x2bpb85JolheK0hFC8+cAZezGKXFHfIhvNT2JD4cUyfRaEYRbZ+D1B4nfhT/Lb7ds83SLJ9uTVwXAoEjsX7PrhIEYl/oT3h/hyPPmGgicQ4tO+k/+e68C0MbFAIFir0gJwolB/tJwbS3+hJ+LAnEt4WLVqU34LAPrTf5cJ10ecMUvG9Yu8nLDnMzPz1X5t94QtMAVW8n4vvka395jdFHQ6fTqzEj+CjPV4jf/SFjYIY0FcGORzsDT325cP0M33msZU+cN9O/oC+UVjSl+EMFXZM4YJehPrFIDb6gt7Ql1yfn4djYWPYGn2c775CdAo78NlIrpPixqEt+Ba+xzEoiKqCOEjhis2jJ+GqKtdf2uLtJ8bxfS+c8DP57hX0gRj0tlChx1/8Af3hcZhzYqsUzcTZcIbdb5sIZ0XJvSjogHyKvuJ7yDzsV1E/qNBLMfVR6BHkkvdDUfjgfADDx6n5Q0ncyMPk3kfLeD+8NwvHQFIPFHI+oobzwSH4vXKMujJyzPs4DH+wgI/CA5+H9w1SlOGscUjhTE+5LHPFIs6T5IUgS7LPLEa+Qo/A5Ms/fCYPfNaQY3N+RroIRlwb1MeMXn0UeiS/Dz/8cBRAkREj/xRSQPLliY1DMOR9D0o+OgskcHyGzPg/ybA/6IYCkn3yFXoU9AQ6Ri45nwdjdObpp5+O+ht9onAh0UaHfPlNnRZ6ZTndmnyd2fDv57LnEm4jctuYfzI7VFEwkGgSvAn0DMZ4IkAQZ4QV+0WfCdr0Kb6fZIACBttggCd1D2Rh6dwVV8SJ5+c/z40rRR+CwQcS7nwzKdj79ddfX77EFf1KFgLESRJY7J4Nm/dEjsIhHPQiyUHfKarCRJDj4s9I+kksw/uT0XW/b5BCwYtMjuXJFLpMEkd/kfSF8D38l58HW3L8fmhfjlWomOcz97UMYnEML0Y5L0UKMuI6+Ry/7m1ghoDkFp2iYAoTb2IJx+Y6+MxnOPD5oU1yXdgpbUPWtAdZsw9tRz/D/fHJXBfXiA9B30OwBWIR56A/SV4pEKor9PBxofzYh8IPn8bDapAlCTjt4RwUyPQn/Ybt0D/s7/GLmIj9EQu9/5L+st4g9/vOd8wuv5wR34r3fdn07bcXdThkhHzyPV2WHOKGG24oj7345+TqAYo/fDmywyaQqc/y8n0fACZGIEv6jb4IixJkz3EZWAljiC9TZ/CW2DXq/L2/xBHiEYMaHJeYTxvQkXCJLYNi6IFfg5/H4XzkG8Q0n9VPgl0zMOR+mBk6CjLswweOHI5D+32ZKD6d3MXzHGTl/h374Ny0F9+OTVRX6LHRzkPB8lyOwfVhhxTFtBfZIn8G/pE5dk4uyLn4nL7y+I286C98LbGa69OTyuvLtFXopZb6KPQYlcSJhlDUeKHHCCtGH46o4WRCx4SjJMgRWMNEgtccC3AGfkwcQpgQ4Fj4Hs6Uc4X3srijIGD7/uAzegQOlkr4aDtOyWd//CEpOFUSoEIzeiQV+R4+w36e/ACB+5prrikfsSZIhAlPXVAfhR6yxqlT5JJUdenSpXy2CJkwEurwHqOn4cwBCZLrBYGFIIDM6E+CBxAgOGahGT0SZI6Z9Ff0NYW86xLfu+mmm6IlcJ5wcJ7k8bIKST86SbD1gRQKCApgD/okECQDyNJHlYGk3GeGUgGF+je/GSedJKSf+5zZ177GoxOLOowXeviZEHwLto+dk/QgH+TCYJOPqvMdfBv6H+qe+yWWWoX3NSJDikASybDQC2f00Hm/lxgoHEkM6Sd8qestdoe9hfebcj4K8nBgKyz0fEbP9+GYPqMXDlIlIdn0WQ7OTwLthR7XgM6gV/hOklCO6fcrIx8+Q378DWf0iBsUdXxGQeQDNBTdYcHl94X70vDwnj/6gkSddvn+PqPHNTDoGPYBbcfmfaksyT3fLWZGz+WHbZDchkvw+C5xIUxi8Yn0He1dE8yOJX+2Il//1SvMkGNfP/oRo7pmxDu3ucSTj6vDC72TiRl3Zo3QffrI/Qv+2AcLXed4TaGVtDFfek0RAugSNuT2Et4L5jN66EUYg3jNPlwbuYuv9iAX8YHHsJ/Q1dB+vdCjyIHkjB7XznHRVXQt3+wt10BewjWgX+g5BSb+IlwBw2foB9fvOYzfc+eQs6H35DTkP36/HwUXAwlVFXrYMP4AvfYZPc6ZvG4f2AgLd/wYA7IUhZ4Pel+FM+msJGBpdjhwLuoOFXopZsmOD+39eU9b70Uvl2TrtfAl67O4tR07eaj8nCQ/PuvmJJ+6ifO85557ym/Kx6GxlAgHxUgqQQ4jJ9kmISBRJ/n3UU4gkcCx4UhIznFCvhSQIszXyRMIcWI4dWZm/Ml1JE7sz8gojp9AS7Dg/xR8FJLswwg4zovAgCPGMTHKxV8CPkVB8qmR7JtvGQSjdzhDroPgQUKIo/QRQJwxI5AkZLSBhKHUa9LnfXLIOg7fZN3GbinJ1mXMZus1YasdPxEHPb9nMZy1ROYEF5/hI0DQbwRPElaKOd4jUPi9LAQMZgMI5M2aNYuCDYkkekDf+H0TnpAmBx/4PgEm+fh4roUgS4JF/zO4QP+QrPO+37TPsX2kN0zEsga6//Of/7zSsiUfvSUwY5fIH9mTNPuDhwDbxD5S8VuEjJZT1JFw5nxP9GCIXIIcvf7KV4qa2UNHSPLwaxQA6AAJFHrmySCJG59j08zc8xofiN8imcLGfUCI99yvcTwGFXgPH0KixffxU/gO/Kvfo+cPqvDiEH0l8aU4xH9S5ISJFYUXKyrwV5zfV03w/zApxRf6qgzOhT/muBwfv+r3P+Orkw/ecsJi0Zfp+8wTNof/dx+NTWGLfo8Ox/RzeEHLubFpCkt8ItfF+34fUPJpz34vHO3i+mk7x/J7pUhEfX/8id+jh84ib/Qd34+P4ZooNpE/x0BexCv0GhtIPmWa2W78uv/WYSg/+pProlglBnE8fBOyIemnfzgf10+b0IcwfnEdXD+xyPsPv5SamQ4S8b/7uwsfxnLzzVTTRR3Kn7qJHeBrkQcFBzpN29ED/AuDy/hgiimKFeTKrBR6gV2wvJP9kZ8vY0b36CPkj54SW5Ah+kVc9ntO0QN8HPrC++Qq9AW6Qz8Dg45epFEIYZeuk8QPnxUPZ+W4Doo0H8Tg+smbuH6ul+Njp5wXvaSNSTgH8Y68iX3ww/jeUH85HjqMvbBSgAFu/4kcrsmfkMy+HIdClViLDHnNaht0k3MxoBD6cmIx8vfCmLbi85APMkEvKUaRLf2FHWAv6G/of/xBUbTZ7Q0bwU/wGfLjevCj+l3b+kGFXoo5VLbXNhxYZpsPrirJtungStt8aFX0Mw4ORZcvDwgddvhEKBKJcJmNJyA4Y5xL+Ph2ikEcNM4+LKhwXDhpEh+cJg7FnTj7hMk3AZQAj+P1USLfn0BK4kaR6MkWDp9rwXn6cSjquAYCNEkd7eQYOMHk4+Y5TvInFyri4Obyp2G5TEgu/Nw4fj7DIeLwSv046QNHTtn67Z/axp3HS7Jt2Pmpbdp1PCfTeESdoo02Ju97QWd8tJEg60/fC2cSCCRezNPf9Kk/rc9H5imm+R6fE/RItAgsaxOPzyfQ8d1CI+HoiicIri/8H/9GMCeY0Uf+wJisgvxJMpLLif0JhBQgyJkAzHdJZrwvkBkDK4eKfNpeScjpSnTv0G230fl23tAtl0nGSziLnG1AX0kA2dABXtN291HIAF+BL0HX8Gt8zx+6AvgeZBjeX8cMEckmckWPfTAMH0U/+FM38T/hLB7n5lj4DLcZ+oTvuK3hezwpwyf6Q66Stsg1hktusSH0ne+HyWrye0n9CO/XwR5dD5AJhZ0/gZLkkiKPgS3anJy9wL44N8lfOLvDYA0y5RpIbsMHwvCer7Tw68eek084ZX/3DZzHH6VPkukPxPHVHfQxx6C/0HmuhWMkH0TDvnzH5ZpPfvQh8Yfjebzke8Qzvhcux+S6PH75zKTLJF//1TvInXvQf/nLuMCj4K9BHMPXIg/8LBu2gU7hU3zwgn5wO8BHIU/k6gOk9IUPFHvfIi8fTKAQ8hzA4xPf9X7yh8B4n3ENyD18WjbX5HbFdXkhxeZ6l4w/2AA2GPpG4pQ/CdcHIPkefR0+MyCENnM9xFRk4TNuof56u/mM125f5B9cG6/RY7cX/vK+3+PKNdIXyCScjaN96GmYo9A3rpfJ98Kny7r+UsT5IAUy5LxecAKxHZlw3Q3hh+Wzigo9UbTCMDIaPmaakZ5Ryd+3EkKISwmJRvLBCBQOKXpqIUlmhyKfTtjQIGEMf5PLn55Y3e9pCnEpoNBj9ix8GIgQojAq9ERRMPvFLFl4nwgjWeGMnxBCNEYYffdZ66zCjEE4s0ksYDZCj04XdQGzd8yEaRmgEBeHCj0hhBBCCCGEyBgq9IQQQgghhBAiY6jQE0IIIYQQQoiMoUJPCCGEEEIIITKGCj0hhBBCCCGEyBgq9IQQQgghhBAiY6jQE0IIIYQQQoiMoUJPCCGEEEIIITKGCj0hhBBCCCGEyBgq9IQQQgghhBAiY6jQE0IIIYQQQoiMcUGhV1ZWJqkIIYQQQgghRAOGuq680Fu7dq3t378/qv60adOmTZs2bdq0adOmTVvD3Kjr1qxZU17obaPYo/LTpk2bNm3atGnTpk2bNm0Nc6PIy9V2h6JCj3+0adOmTZs2bdq0adOmTVt2tv8PzBUKjBYqMYIAAAAASUVORK5CYII=">
          <a:extLst>
            <a:ext uri="{FF2B5EF4-FFF2-40B4-BE49-F238E27FC236}">
              <a16:creationId xmlns:a16="http://schemas.microsoft.com/office/drawing/2014/main" id="{FCF28D2D-6AFD-B127-DA89-9BB145249FAC}"/>
            </a:ext>
          </a:extLst>
        </xdr:cNvPr>
        <xdr:cNvPicPr>
          <a:picLocks noChangeAspect="1"/>
        </xdr:cNvPicPr>
      </xdr:nvPicPr>
      <xdr:blipFill>
        <a:blip xmlns:r="http://schemas.openxmlformats.org/officeDocument/2006/relationships" r:embed="rId16"/>
        <a:srcRect/>
        <a:stretch>
          <a:fillRect/>
        </a:stretch>
      </xdr:blipFill>
      <xdr:spPr bwMode="auto">
        <a:xfrm>
          <a:off x="72080454" y="523871"/>
          <a:ext cx="6213199" cy="2925063"/>
        </a:xfrm>
        <a:prstGeom prst="rect">
          <a:avLst/>
        </a:prstGeom>
      </xdr:spPr>
    </xdr:pic>
    <xdr:clientData/>
  </xdr:twoCellAnchor>
  <xdr:twoCellAnchor editAs="oneCell">
    <xdr:from>
      <xdr:col>21</xdr:col>
      <xdr:colOff>396877</xdr:colOff>
      <xdr:row>3</xdr:row>
      <xdr:rowOff>158748</xdr:rowOff>
    </xdr:from>
    <xdr:to>
      <xdr:col>21</xdr:col>
      <xdr:colOff>6647659</xdr:colOff>
      <xdr:row>20</xdr:row>
      <xdr:rowOff>123824</xdr:rowOff>
    </xdr:to>
    <xdr:pic>
      <xdr:nvPicPr>
        <xdr:cNvPr id="17" name="data:image/png;base64,iVBORw0KGgoAAAANSUhEUgAABWgAAAKqCAYAAACn9Ld1AAAAAXNSR0IArs4c6QAAAARnQU1BAACxjwv8YQUAAAAJcEhZcwAAFxEAABcRAcom8z8AAP+lSURBVHhe7P33V1vZtu+L3r/q/fLufa29d1u77eyz99lh7bPWqiqXEzlnMBhwwBFwxNhgosEm55xzzmBylJAAkXNO3zf6lARCBhsbbKDon1ajLDSmNEeaY2h8Z5+9/x/9/f3o6+tDT08PJ06cOHHixIkTJ06cOHHixIkTJ06cOHH6Sam3twdtHd1oaOvDmHwMWFrE/0HirEKhwPT0NCdOnDhx4sSJEydOnDhx4sSJEydOnDhx+olpfHIKoyrx7+gYppVy/B+k3E5NTYFhGIZhGIZhGIZhGIZhGIb5BezuYmpiHN2dbWqBlpRbhmEYhmEYhmEYhmEYhmEY5tcwNTWJzs4OtqBlGIZhGIZhGIZhGIZhGIb51ZAm29PTywItwzAMwzAMwzAMwzAMwzDMr0Yt0PawQMswDMMwDMMwDMMwDMMwDPOrYYGWYRiGYRiGYRiGYRiGYRjmjGCBlmEYhmEYhmEYhmEYhmEY5oxggZZhGIZhGIZhGIZhGIZhGOaMYIGWYRiGYRiGYRiGYRiGYRjmjGCBlmEYhmEYhmEYhmEYhmEY5oxggZZhGIZhGIZhGIZhGIZhGOaMYIGWYRiGYRiGYRiGYRiGYRjmjGCBlmEYhmEYhmEYhmEYhmEY5oxggZZhGIZhGIZhGIZhGIZhGOaMYIGWYRiGYRiGYRiGYRiGYRjmjGCBlmEYhmEYhmEYhmEYhmEY5oxggZZhGIZhGIZhGIZhGIZhGOaMYIGWYRiGYRiGYRiGYRiGYRjmjGCBlmEYhmEYhmEYhmEYhmEY5oxggZZhGIZhGIZhGIZhGIZhGOaMYIGWYRiGYZjzw+6O+G8b29si7exid1fz/oVElF/UZUdTF/HfMRAHiTaQPrMt/hUNcKGb4DTZGxs76rGhefvsoXGq6WfqszMpm85Y04ybX4c49/YmNjc2sLGXxN9bVA7NIcxflLMcdwzDMAzz14IFWoZhGIZhzgnrWJvuQG9xAlJj0pFS2o+B2XXsaHIvFtsiqaBszkdRbBLSSnvRNrGD7W/pFxvzWB2sQG16KhKS61A3PIcF8TbLHjvYmWxHf3kaUmILkdswjFHRKNTKZwv1zAxmektQkxqL2MQKFLdPYvaXKpM72N1WYaItD6UJcYhNq0NV/yyWNbk/F3F1qurQnv8BoYH+ePX6Dd6+8cObgDD4R5Uhr3kC8zx4/6KIa3JzFKqWHBQnxCM2vRF1g2L+0uQyDMMwDPN9sEDLMAzDnD/IGm1pEtPKQQwOKjEys4IVscn/+j5/C9iYxdzoEGSDcsjGlzC/psn6XtYXsTI9DIWsD93dXehq/4z2z5/xWZPaPrejRzaG8RXprMypsYaF/mzkPTGB9VU7WD4rQrF86RyIcD/CpkjtaPh0F4+umcH2WR7iu7ew8S2xamUEM2Wv8N7BGobmwQipHcaoeJs1ri1s9yaj6KUYF9cewCOsFq2iUTY0uWcHTUxKDGR6w8/4H/jHdR/ci+vC0Nav7LEd7Kz1oSveCz7GN3DNNgRvC+WY1OR+yY5ozjmszMohHxKf6+xEp+4c1yZSeye65BMYW/rK2NtcwqqyBV1JT/H2rjlM7V1g5egCVxdLOFkb4o+bnrD1zUZ2z7SYi792m4XKM4ulKTFvyxRQTC5iSVz0F/PGzGViB9vLHWiNuIX7V37HPyyC8a5YgRlNLsMwDMMw3wcLtAzDMMz5Y3sF672ZKA65jwf3/OCf2Y7Py2Rf+RV2p7Ehy0HB+/t4eP81nqV1o0H1YyLJ7lgjejKfw+/RLdjYO8HRyQnOzs5ScnK0h721JTyfBSGibhb9K5oPMafADuZ7ipH7yAQWf1jDzKcQRfLFCyzQfkbDR088uGICK59cxHUdU6AtfYEAWwvcNH2PoBoWaNVsYbsnEYXPxbi4ch+3Q2rQIhrl7AVawfY0BjP88Nbsd/xu4AuvhG7IfqlAu4udFSU6Yx7C2/AqrlgF4U3B1wRa0WpzFegtfIanXq6wtHGAs5N6fpPmOHs7ODrY4taLj3hfMQ7ZouZjeuyO1qA94RF8HKzh+CAIIeXdqO3uQW9POTpyX+GNiymuGtyBTVAlSvq/Zs8rZvbZErSmP8OTh354ndKCVnHOr873zDlgF9sLQ2iLvIOH167gd+sQBJawQMswDMMwPwoLtAzDMMz5Y2cFmwMJyH92A0b/MISRTxaSh7aw+DWlbnUIs5Uv8db67/j9mjtuJ/WibuYHBdrBPNQFmsLqyn/j3685wtk3EH7BwQgWKej9W8lazNPOADY+H/C+rB+9c8DaRVLQdmawPVGHprIcZBY2oXlkCfOarLNlEwv9hSjwsYK9gRNsX5agdPgiW9B2oCnmAbwNreH4sgBJPccRaEcxW/EGIS72MLMJQ3i9AmPi7Ys0vL6b3WVgvhU9tTnIyq1GTf8MJkWnH6zzFrb7UlHiJ8aF4RPci6hHmzjg5wu0a8BiBwYbc5GdU4GK7gmMb+lZd+5sYLa3EQ1ZyUjOqEZ51xTmfqmLg13srMrQnfAULyyMYOgYhsDiYRz9q34dUGWgLtwKN//4E/9l7I47fsF4p53jAl8gyNsYrrfMce1+BJ6kdaJ+eBlbexci1W0Os3WhSPIyhIHlY9yJ7YSMhryWpU50xtzGXfOb+OetaIRWjuPIe1m7q8BoKsreWeHGn3awfiuu+1lxKWiymfPLztoiJtrKUZGWguTcFjTJF9jFAcMwDMP8ICzQMgzDMOeQLbHBb0N3yiM8Nr2Jm7fC4Fc2A9XqUaLHLnYmGtET6477JkYwcgtH1OdZyUflj7ArL0R9iB0cDcxg8SQJabJ1TO3sYIfS9hrW+7NRGmgOB6MrMHwQiw/NGxhf/5WCzElRYLfjHYLuWMHI6T1CG2ckK82zZxULAzko8LWEvYHzBRdoaTx0ojnG64QCrRIqTdZfl3lAGYW0FzYwtvLBs7wh9Gpy9tETaD804LN49+ePjVVgPAmFAXYws3iIh6ld6Dh3z96LeWm9D92Jj/DC3BiGjuHfEGg3gLFC1IV5wMrEFU5BJSib3sHS3hw3h53RdJRH2MDc+Ab+xToQPumDGF/Z0Yjm4v+7CgxmP0OAgwlu3olBYMWUnli+AFXhCwS53ITBrQi8Lx05+ibQ7pooTw6qQlxhYXIbLiHlqJyTWp5hGIZhGObSwAItwzAMcw4hAWAJ47UJiHYzhqnJI3hEtqNj9ih7uWUs9KShwMcctga3YO9XgqrxtR+2rtuVF6Eh1AHORpaweZaJvAk9sWBHDkXFa/iZXcHvxs/gkSpD/+wF8ka7o8Bu0zu8cTLFH1avEVA3BYUm62zZxkJfqehH67+ABS3RiZbYk1rQjmBck/XXZR4YjELiQwtcMXyAR1n96NLk7KNvQfsLBVplEnKfW+H6TU94xH9G27kbkGoXB90JPse0oCWBthj1YXdgY+YBt4ga1K1Js64Os5hq+IBPnn/g2m/OcHhdjvq5dbInVrM1if50P7y1NsRNcb43hSOY02SRYIzdXnyOuo8Hhma4fjcZUQ3TX5mPRRtPZKD6gzOszN3hGlqJKhZoGYZhGIa5ZLBAyzAMw5xbVgdrUONnDWcDA5g8jEFy9wK+1EF3gG0ZFGX+CHK4CUPLV3iYPIihZa2KsoXVoUq0FcUiNTkZiUnJSE5MQmpWEYraVZAtaQ7TYV+gtYCVdwoyhjf1/OotYX4wFfEOZvjz97uwDGtGx/iPysF6bMxjvqsAdXlxSBLlTaLyipSWX4WKvnmMHxn4TNR3vQ/ytgJkponPJSYjJSkBiel5SK4dRjc13PYkFvuqUJ8agmQ/d7iYmeCaiSvc/SIRliiOTctBYkUP2lVb2N5cw8ZYG7oqi1BW+hntynmQK8p9EYfMCOcwPdSCtrIKVLcqMDC7A33Xm7vTfRiuTUJ+egISklJEXZKQnJKB7KoutKp29FxDbGGhr+THBNrdDTFeKtAq+jlFt5+zi0U/j0N+SD9jYRiq3iZUNw6iZ3oB6xjHaGsFyuITkJqYiMSUVGSWNaFWvopZ3ce3DyA6ZKkd3fU5YnwlIVG0e2J8LgpqWtG/+BnVyS/wwsgGLi/zv0ugDXZ2hqVjJOJ6BjA034u2nAzkxiWI8ZCElKx8FLQoJNcae1+3sYS5/jq0FhehvLwXfVMr+2KaLjsT4hSNaKgU9WwU36319bk2iQVZMxoautE8PIcV0bdz8mbUpyQjI0G0BbVlbgVKu2cw9jXlbHcCs701qMxMRZr4THKKus+TklKRX9OFblHm/StlHnNDDWjL/YTs9/dx39YM1wzs4eAdjPeiDxJS0hFX1IYa2QpWNzexM5SOktcusDV8Bu+UerTvjKK3oRQlol1SqL9S05FV0YYG5cZX3KEsi2HbirbqLDE+6PoS7ZmcgqS8auR3TEO191z9EhYULegoiENu6EM8cTLH9Zu2sHn4Du9iqWypiCtsRuXALBbFNbsx3o6e6lKUVnSgVTaPpS+sbCexNlKNysJ0JCaIdklKRLIYp/GFTSjpW8aC/vSxuYiF7sK9eUAaz9I8UIly0fGqA51LLg4U6E7wPr5AO5mH+o+usDF3g0twOSoOcSmwM1qL9nAbeF4zgcVd0cbiIprW5GF7HZMVnxDvfg1Ghk5wDq1Fg9bN7GIHenL88Nr4Gm5ecYfjx2ZUjH3Foyy5OBjOQHWgE6xMb8M17DQEWnHBz7agtUr0s2g3qZ/FfJiQU46stimMHOpXdxbL8gbU5aQjQ4wnaezSHCzGSXZ5Mz5PftlGu5srWBxuQnu9GPOtSqgWp7A03YHGgiykxyVK503NzEXZZwWGtX28MY7p1gyUZ8UhIV5cG+n5yG9Rov8wE+PlMUwPNKGuoRftY4vimp7DVG89qsW1lU7XJY2JAnHu/kVMHbUEacZSff5xxpKAgnTODULRVoeqMtGXSlGGxUF8ripAdnQ0ktNzkNUgF/PPJjY3Z7Eka0RreRlKa/vQo1rW8x08j4XeKjTnJiKN5keREsT8mJbVjq6x5SNEe3HxrAxBVl+EAnF8CpVX9EWS6JOUjFyUd45DedhwWhkX84mYsxp70DZCc9iMaLsGVIs+kNpK1D29sArlYh1VsfrPMAzDnENYoGUYhmHOL7N9UOY+xku7v+Gq5V3cT5ejeVZf4RI7tbkqtMa4466xEYzuxSGsaQlzW2Kfub6IJWUbmhMeIfCuIexsrWFhZQsb85uwtraE9csEhNVOY0LsunX1HF0LWmvfdGSPQhIn99hRQFkXhPcWRvjT0AduiT3omzlSwTseuzvYWp3HdHcpKj644fltY1hZ28LKygbWZtdh6eACx6BCJLcvYVnU7aD+s4XtpR7MN73Bh5e2MDCzgam5NeyszGBu7wajxzGIqOmFaqobg3mBiHA3grP5Nfz555/44+pNGJhawdLSDBZOd2Dpn4/UznVsLM9gtvw1Qh1vwsriLQKKBiATZ9pvJ1LK+9Ce+hx+lvZwfZmHxK4NrGoKtrslvmNhArKyCCQ9M4eHoznMrOxgbWku2v8GLO48x6O0HrSMbWFzr0uXsTCYhQJfi+9wcbCL7bVFLAy3oCnuAd7dMRL9bLPfzzZWsH6VhA91M5gUm/ID/TyUj7pPD+B2/z18U0rR0FuAvNBn8DYxh4OFOSyMrsLM0ROukbUo7F/DuvjwgXbf3cTWXBPGKrzx+pENrplYwdxCnNvECXe8/RFRnoGPQY/xyNgWzq9F3x1boPVHqKsDzO3eIqi8AIW1Ykx73MIdYzNYmRvB3Eykx+HwLxmFbEEtiu+uqKDIe4xAO9G21gEIqpBDId7X1wl35ysxkHUXdx1d4fgqG4UqzdieaoEs0wdPvF7BMywP5T0lKE8NwCtLazibWcDCXIxBOzvY+mcjunEeM2s72D5Ql03sbIxgsTcZmQF3cUuMKSuRbMRnrK0sxOurcPR6gdeFo2id3tT0+QgUlZGS5ayH5VVcvybG45/XccPEUvSfqKu9C0x8EhFcNYO51Q1AkYWyN86wM3qA+5FpyO3KRWKAN56KdrET48rC+BpMXR7AM7YFlcMbUn8dKOL2BjYmqyEregTveza4amwtri8rcZ0YwMDmNoye5yC5aRar0uemoGqIR9pTW9y1uoobN/7E739cx3Ujc5iLc1nbOcD4cSzelckxsTiM6ar3iHAV7WQfgJcZ/VDs3akQPbA9j1VFKmoT3ODsJMaJsRVsrSxha2ONm24v4B5ZhXrZovq8Yh7YFvPATG8FqiJu44VmHrAU45nmASt7R9gH5iHp8xIW9+aBHdH23ehOenBMFwdizhzPQn2EE2zMXI8UaDHRhN6YW7hraAgT90jE9CwccLexLS9DY6QjPC1+h/GdYATXjmNwdgDdxe/hb2YGs/80hdOTKMS3z2LkQEfosb0G9OSi+oUbrIzd4fqhElXzJxBoae6ZrMRgwQM8OdDP5jB28oL1m2xktUxgWUzZ6jEsGnJrEsvybJREPhT1sYalGIM0dm1EH1mZ/Al7Dy/4ZPSiekyMK9Hoe727PIHhHB8EifPYeYk2ys1BdVEY3twT15eJBSzNjGFmeB3Ovh8Q0TCDAbHXmu4oQFmYC7zdTGBmaghLc1NY+nwUY0lcw4tiPtNtq5EqdCQ9wb17/ngYnY+a3lwURb3EMzMrOJmL8WZ2TVobHIJKkCLWhiVxYe25P9asKXtjyf04Y0mws47N3hQU+XvAydIXz8I/IacyDP7ennC4fh02znfg/rEGBYpVrCx3YSj9MV6JedbCIwaR1aN7ltQ7G4uYV5ahLPQ+ntsZwZ6OEcncyAn2tv4IzG1Dq+iE9f0Ci//EuZc6oKwOQYiXC2wMLGAj1kDqC5r7bC2N4OqfgE/NSxhZEW2l+aSEqh69aU/wUMxh9yILUNFbhvLkALwWfS/NYSbXYGbjAPuAfCSKOi+J/tefHxmGYRjmLGGBlmEYhjm/bM1idTQNGU9NYXHFBoavK5HZr7dt31nGVn8i8l6Yw8rAHo5BZSia3ZUsM5c7slAV9wRvgkLwPi4bhcVFKCgqRlFWMDIDreDobAnzZ4lig7qMUR2LnIMuDrKQN3lQLNgYzECxnxEcrxjA5IHYLHYsYnLjZFu93bUFTNRGITfiCV6FfEREch4KRVkLi4pQlP4SMS9NYe7kDIf3hSga2tWxJBYVXerBcKk/Qh4bwfrOE3iGFyE5rwjFhQXIzUzGh9d3EBQZjvTPY+joaUVHRRRKolzhYWuI6+Z3cD84BQni2ILSShS2yNE/vY2t5UmM5njBz/DfceW3p/DJ6saAONv+hpgKQD5W7+HR7zdh5pWGyLYNaN0Er491oC/nDSKDXuBVZApSc8T3F4q2L0hFUYwHnt01xM3bz/EiewDtYkevrs4SFobSUeBrfnyBdncLc5/TURFD/RyKoPgcFOn0c3qAJeydLGHxPBkp7avQNeTbHchBTZAlrEyM8Lebd3D3aSgiU3ORl1+AkoJc5IfcxXPnP3DTzgOe0fWoHhUl3OtmsbufaUFX1lO8vmcEK683eBRTiOwCce6cSKSHPcLT+66wuvEnjA1tYPOuFGk9umL0EayoMFf5Dh/vGeDqn9YwtPXB8zAxRotKUZJXgMLUD4j3NoWD5U0YPfyAiNppDJIF3OYUFpufIcLtf+Hvf9jBJaoZtWStqne+1d4ElLy5CRNjNzgEVqJ5SWPROtGIgUQ33LUxxN+uO8DR8yFehcbgY3oR8gtE32W9QaKfCSwd7GHonSI9sj6ia5W80YXxpkBEvrCGueNdOIj2jk0TY7dY9ENRFori7yLgkRHMPF/CO70TLTN03iUsjnSirzoFlYn34O0qxqORC269jsEnUdeCkjLk1ffh8+ga1re2sDOUhcr31rAzMsZvBp7wfPYBkZn5KBDHFhdkIjfQDU8cruCG0wM8TPqMRnJNoq3/lmikoVo0f7oHX09jWD4Jgne86KtCcZ3kvEWYtx3MzFzh9EZcM/3rWNhcw8p4DwbqM1GVItrijhFuGjjAwTcSEWIs5xeXIK+2By3KBaysTUCR44e3pr/ht5u+8Irvgkx7fe6OY2c4BXlhVnB3sxFjOgkBKeKcRYUiFSEh7AUCXz1AZGE7mubFdbO2ivnGGORHPsar4I/4kJQn2o/mAdGO6X6Iey3mQidHSWTKH9zBtHSeHexudqA7yet4Au2uuAgGc1Dvfws2YhyQz9dDLWhHqtESYgW3P01gcS8RaYqlg08SrE9gqjMeqWI8upoaw8r9Cbx87uK2syOMjLzhHZiDqh4lVKs7Usi8I9mhvslH9VsPWJl6wDW84sctaDfFpwZq0PTpDrw9xHh9GgyfWDGGqZ+LCpAeG4bgFx4IThTXuBKYo8lldxBL3ZFIeGsLG6fbsH4Si/AkMc9KY1dcc8mP8cHXCJa3H+JOTB2qx8TaopkHdpcmMJR2F29t/wX/+MNEjF8vPH0prsvcQuTRGE4Wc/nd67htcxPmbo9x56GYUwOCEJZSjMziPDF2I5Efage3W6YwfvwRnxpmMaxbcUU5Pn9yhIuFsZijLODm5Qi/8AhEZxaikK7L9OeIem4IY3sXmL7OQfLneelGlMTmEibr9sdSuFhTvj2WBCSSdsQi77kYS/+8jr9fuQa3x7fw7GMCorPE/FpWiYrOMcgXN7Cx0orOKBc8uHoFv1mFIqBUofE1vIPZVlHGsAe4e98Hj9/GI7dA/C3GfEH6R+SGP8bDsHi8KFVidEE7w4sROFeBtpyH8LlrBeNbr+D1Pgc5Yk6V+iI3CoXhtvDysIC5dxQi66Yh022rsVp0xzrD3eom/vOaG5zuBiA0LhPZou9LqK0++SKQLL6t7MQ6Kq7hgW1Mn/C+KsMwDMOcJizQMgzDMOcYsXHbHUJ7zCM8vm6Iqw4fEVoxRg8p71kw7a7OYqrkHcJdDGBo7g3fzK49IZEE2pq0AESX9aDhwBKnws7Ae4R7/hNXbrrBJbYPtRSaXcOuvBhN4Y64ZWKMG47P8SI+D+kklIpUXFKG1DA/vLvnCt9XIYgt60Of2CQe9XTpcVELtNEoTA1HTL0KvQceye/FTN0T+Fj/Hb9Z+OJR7iR657VK4byoZyyyn5vjhoULnMNq0TBN22MNu0uYb/iE6vxE5PZtYUTaC48BrQEIvm0FI+cghLXMf+HndGd1CsO53nhv/QdMDF/BL78PQ+J97VZaLan2oC3pKZ4bWcLBJxuxHToCraoDfXnvkJiZj8z+XanP1IiSrRSiJsICVlev48bjLER3rGJFKvA6FgbyUeBr9Z0CbQaqUwMRXd6Ppr1nsAkVtvrfI/T2b/jDwB2ucQOo0+1nWTEaw23gYvwP/Nt/34Lj4zzky5f2haGpajR9ssftG/+AgacYey1bUHuy2MXu+gjmaoPwycsYV2zu40FyDzr3PjiB5d40ZDx3hvNv/y7ObQ2zd2WSQKvvAuIL6DHdqnf4eP8P/P6bIf5p6I+36V3o12RjdwZr7WH46P4PGN60h2tUN8qlsb0GLFahLsoZLhaGMHmRi7juTaztNR6deAkjJQGIvGUIi9vh8C8aw6w6E5hsx1DaHfjY/zv+7T+v4HeLN3hX0I8+TTZZu653hCHywZ/40/QWbENbUa3UqhvbWO1LQmmgMYwsbGDwLAsZvZs6fS5Yb0Fvpie8bH+H0b1PCK5d0LQlIQb7UDQyvClImC+eFw5L1/BBtrHdSwKtGeyMfsf/+ocnbr8sRbmur2lVMapCLOF0/Q8YP0pBVNc2ZqX672JnSYa57NcIsr+Jf9o+hm+OHP17HxzFXP0HRN8xhbm1L+7G9ODz7JZm3Ik6KlNQ8toOZuaP8Ci9B93S+zrszGAoR1xP9oYwtPSDT2ovFJoLcGu6GcPpbrjrcAN/3glHVMuqGB377AxXoq/gPXJqu9CsFWibYlGcGoaY2jH0HDDdH8Bcoy9e2P4Dv5l5wytrHF3SPCD6dmMQ3YlPji/Q9heg/rU7bIw94BZZhwb9CWxVgaH81wh0/idu3LgHz9BmtC5u6D2+Lj40WYLyl9Zw+Y//L/7H//M/8X//uwGuOr7Dy9R2tE/tX2vYnsKymBPaW1rQ3DuGsZXdfdFWChJWgOoQT1iZecA17EcFWtHPi0OYy3qF9/YG+N3eB8/zFejXLfTcAEbLglBUWoaSEbVAuz6aj5ZPVrCxMsWVB/GIaVnGlO6ks9uDsTLxXU7/hIHrW7wsnMOQ9k7N6jSGc54i1PHfcF1cr3+YvIFffAu69i6NCcwVP0So67/gP//j3/A/fjOF49tsZMsojBohKjoWhfjHV3Dtmh1sw9pEuXRUw9F6dMe54L7lv+Nf/uMfuO7gjfCqHsg12eLCEfO7PwLcfxdrgxdconvROqEpPAm09ftjqfurY0mFLkmtJjax2Z2K0nfGsLz5X/j//fsVmHu9R0bP7J51rBrR3st9aI/1gq+ZGHcuHxFWqRLXPX3PCPqTn+CVeN/gcSYiO9WfUDMJjOcis7gQ4WUjGNMItDtrKszVvEKY11X809oLt6NbUa97sZCAOynWhwAT2FiYwjagGln9q/vjaLwZfUm38Visk//+N1uY3EpAYuv4/hy31Imh7Pt4YvI33LB7iRelCxg4MEkxDMMwzNnCAi3DMAxzvtldxURlAKJdrsD4+gM8im9F964km1AmtqcH0RpxDw9NTGDkHouohvE9dwQ760tYXZrH4sauxkJTywawXI7il/aw/cMWBi9KkN2zr4juykvRHOkAV/M/8Lc/DGBoYQNrOzvYWZvB0swcf5o+wG3/PFTIpsV3b5/OY5LS46gLWFlaxJIo7EEdbxErw6lIdDeF4VUPWIlNfMMo1Ugctd6JroT7eO5oiZuPk/GpfnZ/w6plYxHrK4tYFtWW2mFFiZ2S93jvYAND5wCENE5BKR24Dwm0irzvF2hXNAdILg6W57C0ohNYaI9BDOQ+wzMDQ/xhH4pnRWJjLglEu1jsK/tOH7RiDGj6eUl8x8FjxRuLpSh8ZgvrK/YwfFWOHB3le1dWgPoQezgZmsH0fgzi2xcxduALRjFSF4RQG0NYOwbgZdkclJKZ4TY25+rRHH4LXvSo+6tCZHerZQk1ol+2xrHcm4R0ClxnaA0Lv2KkHMuCdgyzlf4IdyPXE/fxIK4FDXObOjcARO+u1aIy0Bl3DGzhGFCNzCGNSLe7gtHyT/joYQpj9/fwyVNiUpRXfUpqnE40ffTCE2MbOIgyJ/ds7I+Vyc8YTPHAE8v/wO+Wd+GV3I+GyS2d60Z8y3w/ehLd4e1oClOvVCS0zIj6iPfXpzCY+hL+Lma44RWNoIrxvXGwzxZW6PHsN8ZwsLsD17BGNE9vqsu2PQ80xyH1rj2MLL3hmz+AHnWhddjGdl8GyvytRHtawco7FWn9q5jSPW5XjqFSP7wzN4SVWwQCapcwKTXcBtZUZah554Dbdm6wDK5FlULvKpnvgCL9IZ5aO8PCMwWpg3MaMWoV6EhFwSMnmJo9wIPUDrTvN4oGJWT5rzQC7Rv4pPVpHunfwUxTOjIemcPM6Slux3djQN9Fy846tlfnsLwqrhPRjbuiPXfWjpoHlrA+ko7UO2YwunobFsFNqFFqRsb6GLrjfY/vg3akCPWhnrAxdRVjKB+FI8uYXF7G8vISlmZGMF4VjvgnN2FuYQ5DnzR8aljEnBi8++UR/bHajZHqYLx3tYDJf/0v/Pb33/BvNx7A9X0l6lSrOmNWsFiFgZzHeOB6F+7vi1AyvqPjNoYE2jxUh7ifUKBdw8pIMarf2uOWjSssAqvEHL2uNz9vY3dtHqurK1jZEnPH1gIUhSGIcDeBgUcQnuUqMP3FhLWNDWUNaoMt4S6udwpCSfOS9L1rYp7MfowAq3/C2MAbPiltaCfLUulzxDTQF4LkZ7/ht2tivnuUjKjGedGWmmw6cr1Gup6d/rDA1UfZiG9T26BKjNahM1pc66b/iT/snsInZxjtc9qbB8QOdiba0PrREffsLGHunS3Wsjm1kC65y/iesaRVssU81Z2KYj8DWBr8E//p6A/f3GHIDgi8arYXh9ER82RfoK2YgNoLbTM+x7rB+7oRLB9n4FO7vrgvxvvaKhZWxBwjNeQOVpUtqA10EdeoI8zelqGo7xAftbvLUJW9Q+TdmzC79R6vsgcxJiom1W28Eb3xHvAyM4SB83sEV41h8MAjBLOYH0hEvJsx7M0f4UG6aMuDzuUZhmEY5kxhgZZhGIY534hN5oY8CVUBN2B10xhWfrnInRD7fWnftYh1eREynlrBysAB1v61KBrS35AfxSi6Pz7CI1Nr3PTOQcpntT0TQQJt0wcb3DL9G67ZuuJpRApiU1OR+uk1gt2v4caV67jxKB4psl2y/fs1zLah5qUznE1vwfx9PaqHSSVaxM5oFnJ8zWFr4gTLoAYU7ZtWHc2SHOtlwQhwsoOh41sE1akgqnKAkwq0X2cJc40fEONsipuO7/AoS4kZafe+hcXvtaD9Jt3oivSEl6ktDJ7lIbVDp59l+agNcoajoTtuBZShVpThoCCwgLm+ZGTet4CdwzPcTZVjcI4aagOrk4XIe2IFF9O7cI3tQ/Ok+hP7kNrWguaoO/AytIbdy4Lv8EH7BiEuVjC1CURIwxjZO+tAo7sP3YmP8MraChbPshHTurwnvmz0i3q8s4O9pQvs3hShcnRTLYRtzgH9mch46Ahr47vwSupA3X5TAJOtGEi+i4dmJjD1/Ii4/rX9gFBaNhawWP0WnzwNYGzzCq/yhjC6voaN8WpU+DnC2dgWZv6VyBk8opKTn9GX4IJ7FqYwuReHlN5F9Tk2Z4DWOCR5OcLIkkSoHoihpNfvW9juS0OJnz1sDe/iTmQdWqR3dZkVp4hCorsZrFze4nGuaLtlKssCZjoSEelhAju3t3hds0U2fHrMAx1hCHezg4FNAIIbVVDQ2zviCu9KRe5TF0mg9UpqRcuq9gYRQd8vg6zwuVqgtXoDn3TRLtviiC05BtJf4LmlEW7cjoRfxTzmv1CcvpPlOtS/cYSLyS2Yvq1GuZjvJDZlx7egpdKrStAcfQfWJib43ewWbj99Ad8XL/DixTP4Phbzoq0FbrvdxaPYIqR0jEniHGnxEjuiASYb0Zr9HE/vu+Cq/TM89vFBwhtr2Nvb4XfnMATm9GJwRqeyI5moD7aB+e/2sHyRj+KFHZ25k74vE9UfnGFl7g7X0B8MErarwlTbR8nHtpGNNzxTFeg7aPKphzjDbLMkVHsakxBNc5iecK9lYRijWffwwu7vMHTxRkSDQmrf3bVpjOQ8xluLKzA1eYeg6pEDfnppTGIsBfn+prA2tYNTeCtKDjyusC2WuC50xHrB28wS17xS8LFhz+ZTLFPV6CB3NKJ8lk9SkDEqjdSDrExgusgXgS7/hJHDA7wv74VSXBjfXAcPjKUqMZa0LU4CbTIKX4r11tAMZq9yIaY+LH1xWe9ge7lPlP0BfMW8sW9BS1flMHpTfOF3/W8wNnaEY0gJMrrXIU2fh7GlwkxTLD65mcDY8jHck2VSEMTD2OpOQ/FLU1gau8IlqFyaxyRNfaIBvfF3cNfEATaPM5A3uam3Pq+LebsEZS/s4GblCafIVtTpWiszDMMwzBnDAi3DMAxzztkWG8la9Oe5w1Nsgv90+4CAhg2Mky6xPYTZhiC8czSDsc0LPCtSSlHiD7KC1bFeyNrq0Fhfj1qR6usbUFeSiyRfZ7jYOMDwVSEyOvbNg3blJWgItYaz0W+w9v2IXLGhlgwnN+ixdn+E0uPlYtPpFtKC0uHVQyxET8D2PBaHO9DXIjbPoqx1UnkbUZmVgI/3rWBp6wHrsGbUj9D2ewpbvXGIuWsMc1NPeMR1o+bAI6FHsCbHen0oAtw0Am3tzxJo6ZHjEYx3N+JzYx1q69RtX99QgIKPD/DC0RjX3EPhkzeKOUln2sTiYC4KfC1/QKBdwcpYD4Za1f2sbrda1JbHIvGZNZxsHGH0uhiZnTr9LMtDbdAtOBo+wO3ASjRsbutZea1hoScL+aI8No6P4BLTi75pavdZLA4lId7DHHamD+GVMoTWL35CUft0oTn2IXwMreH4sgBJ3yXQOsDMJhwfGpSS4LP/MfFqaxgDaT7wd7aAweMkhNdO7+fPtkKecR9PzG/A0DkQ7xvnIacGXFJiPd8P7x2sYeD0HiG1owcDN002YyDpPh6YusHGKxN5qqUvbz5szGC5IQyx9wxgbHwH9xI70bG0gOX+RGQ/MYaV8S24ffyM8lHN8frMdEGV8RS+lmRtF4jQ5hn1o9o7M0BvApKeOqsF2uyjBNpUlPg5wdbwKe5HNuCzePegvLKCmbYkpD8yh7nLc3imyjGySP01hvGaCPg5GMPSWvRHXC1yqhvQII0R9ZhsqM5GXcxD3DUxwB/mz+BXPqJ277ArWkGWjtxXt2Bq/gBeiYcItLtjkOW/2RdoM+QY2xIHrdehLcoVd4yNYP4oBR/b1jB7XD1oZ0EzD9RKZVSP52pU5Ych6qEZrMQ8YBHcgGq5RgTdIhcHj44v0E4UoiXuNqxFff/3DTG+b3ngtocHPDzc4CZeu7k+x7uEWpBWePCa2MH24gDmSl/jvetN/KfxPRiKa6ey/TNWuiOR4WeFa/8wxH+YvYF3etf+I+TyDJS9toW10RPci2xE+46uiwPRViPpqA52hJXZbbiG/aBAu92LkXI/vLK9CRMxr70qncXQF4NYF3GSkUwUvhbzl6EN7AMqkT10hL/cxWHMF/shyPEqDKzv41XJoOSGY2d1GmO5j/HOUsyTxq/hX6wOprgvjooCjBej5J0D3M3scP9jK8rEHK07fnY3ZOhLfoLXTlYw9E5DVKPOIjZaifYoD7gb3YHT80JULK5/2S5kdU+BBW/9BgMzFzzN/IzPotP2yqAZS/0H1hQaS+E6Y6kO1TLtSkYuDpJQQH7dDR1xK6gUZeIS/dIbgBgLK+Jajb2vI9COaiyjdzDdWoqC17fwyORf8aeJNcxepCE6v1HM/51o71JhQiwWe2Vc74Sq7Dne2F2Hsf1rvCiaQv/+VK2DaK+RfDSEO8DByBrWzzOQIyZISbSerEdf/F1xDd+G/ZMcFE6t6M1hW1hVVaMmQKzd9q6wDKpF5dCprt4MwzAMcyJYoGUYhmHOP7sjGG/7gFAHI1wz9MbtZDn6aUc234C+pPu4Y3ILtk8ykKtawZ5rVok1rE7UoeHjI+nxaweKKG8nNnYOjnCwIavb3/Gb+Oz11yXI6dIVaClImD2cjUxg7ZsibQDVm1Px5UuNaI65jSc3rsLI2B+vc3qkjfpBS74fZQFz/fkofesOX0dz2NjZw9ZeXV57SzOY3/gD/235AFbhrWgaJflqDlsDqYi+ZwZbq/vwzlKi5QvzqkMggbYhBAG3f6ZAK9pqexiykjDEeVnDw94aVvR4sAPVxxa2Jn/C4KYh/uYeief5I1iQdKYfcXFArGFFVYu6iId446zuZxupn0WypeBxv+Efpq644VeKPB1HjF8ItBvbemL7DuY7C5EvyiMJtHF9GoF2BHMtoQhzMYCJ+SPcTxlC208TaBV6Aq1gfRIDKa8OCLR7w35TjoWmYIS73oSRqRc8kwfRQpay050Yir2Fh6JtLH1ykTewcFB4O0Sg/UIfWZ/GckMoYu8awtjkHu4nd6FzeQErA4nIfEyPDbvjUcog6o96bHimH0tZb+BnZQkD50CENs1IYpYk0PbFI8nb6bsFWo08qWEbM82ZSH9oqRFohzUC7SAmqt/D39EYBn+/Ls7hCGtpHOokMT4dLAxx7R8GMHX2R2idSnxKQAKtPA25r12OEGgF27OQ5b7XCLR+GoFWjKSNerRGueKeqTGcXuYhZWAXe/GQvsoS5oeKUBbgIeYBcW3vzQPi+rEyhsXN3/G/Lb1gHtKIumFNL66PojvB55guDsRnJrPREOUEGzNH2DxPQspnOXrkcsjlMshk4t9hFSbm1vTEWWIFS4oCVPnbwsXQBkYP0pHQPo2lTdEiGyosVkchRcxHf14zxb+5ReBt+RSmlzaw2foRyWKMmNv743laP5Ska2u+EduirXpyUP3SFVYm7nD9UIkqMY99t0C72Q1lyQu8trkBG/cQhDZuQPFV/U0t0Oa/soCziR08I1tQKi62Q+fyRSW2S8MQ6XwLBtbBeFUyqhFopw4KtEX6Au2K2G1VoiTwFm6b2eHexxY9gVa0w+o4+hKf4bWT5bcF2gUx12my9lge0Qi04vNm/vDOlqFdXBjq9t0fS88OjCV7zVj6TTOWGsRY0jbWQYHW5X3JEQLtLrYX5eiIeaxxcRCJsAoxN2pyt1eXMS9vQ1OkC57b/Q3XjMxgaGkDS9PbcHCOQHTlIIbFcVJbbXRhrOwF3theh7VbIILr1iA/dACIWs2VoDvZDS7mtrB6ln6oQGv3OAeFk8t6Au0uVkdaUPPWhQVahmEY5lzCAi3DMAxzAVjH0nAFirytYPeHHaxflKFCNY9pZTaKXolNmpUvPD+1Y2h9Z39jvLOF+b5qVEV7w8fJCR4eT/HmQyTCIz/i48cIRIT64qWbIUzNnXHzVTGydC0rJYHWAc5G5OsyDRnDmzrRy+ex2BGBrId/wvB3M9gEFKFIZH75+Of3sbs1gcnPYrMZcA8P7G7h7sMXCIyMRIRU3jCEi/efOtzADav7sApvQYNkQTuDrd5ExNwzgbXlXTxIGZQChH2TjUGst7xDgIc1DB3fIajmcIFWnvMEAZa/HSHQ0qs+fE7xwUsjSzhqHg9WBwnbxvpsFwZLQhB2/xbcHTzh4x+EsIiPiPxI9YlE4EM3uFkY47fbYfDNH9E8+r2Nxf4iFPiQi4NjCrSin+d6q1D56Sm8HZ3h4fkU/hGR+CC1mzjf+3d44WIGEwtnGPiVIFtXiN8TaL3gFlCB+nV9gXYd893ZyBPlsXF8jFsk0M5Qu09gofsTPrkZw8rsEbxSZEdb0MY9gq+hNZy+W6C1h5mN6Pd6heTiYP9j4tXGCPpTnuGNkwUMnyTjQ92MjiC0hA1lBQpe2MPRwAGWr8pRMDqD+ZFilDy3wC1bL3hGd+PzlJ6d4BcC7eKXAu3GNFYawxB7xxImps/hm9sP+eYK1hQ5yHhiBWsTN9yN60b1UVbcM72YyXyOl5amMCDfx1qBdlc03tAnJD2zVQu0Wb3fEGif4F5EPdqoKTS5atYw3ZKCtAcWMHd5gTtpin2Btuod/B3F9W7oBNfnEXj3QT0+9tMnfIyOR0ysuAaLm/B5bFktNO0uAMoE5Prbi7nCC16JbV9a0O5MQJb3VseCVoaxrXVRgTa0xdzDPVMT2PpmIK5bjNVD1b99drenMNWRhfwgLzykeeDBcwTszQOfEO7/Et4OxrhhfVeyoK0Z1rTApvz7goTJs1Ef4AIbE3fcjmxAo95wOBpRvs4YxLgYweDafTh/aEf33P7ow7wSszVRSHlpi6umdvjnrQC8C4lAlBiPng4mMHmSgsi6OUieJ7TsiKtuIB/Vfu6wMvGAa3jFjwm0W0MYKQvEaztDWLiK81YvQf6FmqmL6FtVDvL9rOFgZItbIfUoUOpY9uqyqMBqSSDCnMTYtRJzXrFcCtz3hQXtFwLtkpguSlD8zgluZna4G9mM0vGD42d3fRi9SU/xypEsaNO/X6BdUWKu0l/MGU4wtoiEf9mIZDW/s72GmfZ8MZbui7Hkgrtez3TGUrhYUx6IOZPWFBpL9aiRHybQinUwUMwdYjAdFDsJcnHQf9DFQcXIflAuDRuKOnQWiTERF47IoHt4bHMTv/+rGYztQhBR3If+lQ0x7pVQVQXjjeg7M+c38K9YwNCXirBADJyJIrRFu8DJxBqWvunIEhPkQYHWDXaPs1Ewsaw3h21jdbQO1W9FX9i7wiq4DlV7VsMMwzAMc/awQMswDMNcCLZmejCY5Apvk2swuxWMT21tqKqOQKibGSzvf8Sb8iks7qk1Yne6pERH/HM8tzCEkXMYAopHDgoWm93ojrsLXwc7mLwsQNoBFwdagdYCVt4pegKt+O7FSnQlO+OW6Z+4ejcGoc0bmPjS1Oz47K5gY6oC1UGO8BTnNPVKQ3zLjM5GfBebU7WoC3CEu/1tycVBrZIkgGlsD8Uj4b4JTG+4wTasBWX60b4OY60f63Wv8M7NAoZOgQipn5AsmXTZWZvGaIEvgm2vwdhIbJgLB/atnSRIYelGe9Jj+BhZwo4E2s4dtcXd7iQmmiMR72kEc+P7cBPlbZnSldJ2MF2bgMS7ZjB1f4+nuaOYlT64jsWhDBT4WhzTxcGW6AsZPsd4w9fcCEYuH/C+dPSg79TlEXRFPYS36GfT10VIP9TFwVEC7Qrme9KR50MuDp7gVqzWxQFZ7BYh64ENXMy84JkwIOqn/sQ+dFw7WmLu47GhNexPTaAV37vdh/60RxqBNkVPoBXZCyPoiXuCZ1KbvENUfRlamj/ivZM1HMS1E1CtDXamw55A6wRrMf5yVGtfCjKbs1iuC8QnD2uYWAYjsEIJCkm3OVONgtfOsDdygM37WuQPHVHJmQ4MJXvgAZXLPQIxHfNq/7rbk0BvGBKfWMLQ0hvPcvvRJbr2+wXaWUx/jkbaQzOYu7zEnTStBe0IJhqC8NbOAHauQQhp2sbYN4TSPXbmgMFo5LwUdTZ/gAfJ7WgTY/WAQLs7Clm+3wEftGM74ojdPnQkP8V9Q2Ncd49GYO2STnCow1gT81w1akJdcM/YHCb3UhDTOH2gH7Ynu9D43hUekgVgHSplmhbYGji+i4MdUYG+AtS/doeN8W24hJWjUlTzeILoDCbbE/DJ0RQ3rj+Cc1Qnemb0rtDNcWx2pSA18DasjP/E3//3f+Pf//VvuGLlhfvpXajTF/B3xVU3WoDqYM+TBQnbVWGs/hP87Uxw3fwZHmSNYOCrTxSIM8zVoiLEHa7GljB9UYBEMfB0r6U9lhQYz3sMP/u/wdD+Lt5XD4lRJZpyVcyTXxVoF4CxHBT7W2sE2hY9gXYHuxsD6E169BWB1h3uRm5weJ6PsoXtL9tldQyzZS8R6GQDE/tIRDaPi7NuieuyG42iTe8Zm4mxlIzohqmDY2mmEY1BzpqxVCvG0g8ItCvd6IjTcXEgzQlHIcbJaifkZQEIdrXA9f9pCQv3BKTK58VMu4TptgR8cDWFkbU37mco0KPTDLrsDGSh3F/MyaJsDv4FKBUTvqTlflOgXcfqeAmq39nDzc6NBVqGYRjm3MECLcMwDHMxWFdiveUVwu9dgaGlMx7HxuF9oC/uWVjCXWwg04a2sb6nCy1hZ7wchW8cYHfNDKbPCpHapy8a9aIvgQRaW0mgTT22QCvYVWK0LFhsyg1xxewFPFNlGJw7Wkb8JjtjWO6ORvydmzC56QL7sFZU0nPtukx3oDHQBe72brAObULtMJ1vBbtzxch/Zg+bP+xw81kxMnqOIWssDGK90B/v7K1g4PQOwYcItNiYw2JdEGI8LGBq8gav8/skf6H7rUjiRgVqwlxw29ACFr65iO8SW/vdHfG/DvRnPYKP6Z+4Zh+I58WzUB0QxNaw0PQJSV8ItGvfJ9DuzmNHmY/8F1awvWYBsxclSCezNl22+9Ebe3dPoE37LoF2G/Od+cjzVrs4uBXXjd5pKs0uNibaUPXGBR7Wt2Ad0oAKrSXjHsvATDHKAx1xy9AaVq+KkNKzJdpHk30UpyDQYnMJCzVhiLl3Q/SdKV6GPEN01HM4WbjB+UUmspQ70DV6lNgLEkZ9EomYrgUciGUk2F0Zx2jeE7y7RcfEI7pxChuiZLtbXfgcfRdPbCxh6JuDuNZDTd+wqahGY5g1XK2dYPe6GBWjmkfo18Xvz4aPSPS0gaGFN3xz+ySB9mARf0CgTZFBKQm0c5jpi0OUiykcbP3wqnxJCqJ0LCi4WlsCch7aw8T0AR6kfJYE2gMf356BLDdw38VB2iBGd2mcjGCw8A1eGhnhd6sAPM4ZwcTKVwbA7jhWRTkT7xvA7IYjbEOaUabvz3ehCS3BWlGNBFqpBUUbfoeLg13Raooi1Ad5wsb0NlxCylAxS7PJcdjEXHcRMr2sYHnDFXbvqlEzesicszWFhc4kZPtb4sY//wv/5/9FPpEjEds9BZX+2COBdiwf1SEeGoG2EtXzNBt8L9OY7knEJ2cz3Lh2Hw4fO/B54mvzsijIxjh6U9/Az8EUBg/iEFQ9d+g1ujPVhe5YZzy0M4HFo3hk9s6ox+7aFJTZJxFoRfVXx9Cb6ItXjoe5OKhGR7QbPIxFez9MRKp8/eBaJNidk2Eo1VOsZVYw88pAWveCOP8s1gZSkXLfaG8slZCirMtsN1qCSOy/9YMC7eEuDo4WaAlx5cy3ijZ7hkem5rhu+x5hLVOYFCVeVhSi+IU17K3vwC6yDU2jh1+ki42fkPrEEOa2vngU344B0ZhSL4/Xo/erAu0aC7QMwzDMuYYFWoZhGOZisCs2rbOZyH1vB7s//4SVvTPMTRxhaXgPrzM7QJrQ/nZuFruzqch7YQrzf1jC4GUFsnQVyLURTNa8Rcz9qzA0ccK1F0e5ODhCoBVb8/mOYmTfM4flH46Sy4Va1Zpm0y3+v9ILZUcecvNykVbVi/axDax/VSdQYakvGlG3buL6H26wieySgvPsMduLgcwXCHC+jt/N78IytBkNCpKmdsTOVI7+ZG+8MPsTv1k/xdOMPog9vA7b2JKVo72+CCU9M1DSLntlHFt10QhxssR1s8d4mqdAj375dpawLUtBwSs7WN2kx45rUU2+TCVWxS+IGjTFPoWP6d9x7Zo5jF4VILFb9AGFet/qRG/WIzy4dhX/tAnB86plkik07GBjKBMVQRZwtzDAf98Kh2/eD7o4EGNiZyIT2T5mMPuHFQxfVyNHCr2vYVWJ8erXiLr3J26aOOPGq+91cbCJ+a5cjUBLLg60Aq2oxbwSg0kP4Gt/BX+4vsW70jGo9oQdUeZx8X2fHuCx8f/G1RvWMPUvRVrPlmgfzSFHcWIXB4LdTexOVKA21h13bvwTLqbXYO/kjN9MffEorhGdopL6cjIm2zCYehfetn/gH9ec4fQiHRmdkzoi3wp22vOQ4W0AWxtxbZC19vCqplxTmC5/iyj3P3HF6j7uxLVjQF/tW+5Hf5YP3jj/BmPRXs/yRiFf1ZR6U4yOriykPXSE0c3bcItuRe0XatAWtnu/08VByiAUi1TCDaxN1qMh0AX3TY1h9iQOMc2LegKmuGiWmtFaX4XMKhlkcyQ9C7ZERQYKUejrCrMbznAIrUG5vmXf7iSGcjUuDiz94JPajxHp00uY70xFtpcJjG9YwORlNgpluwctIOf7oGrJRnlzD9qnRzHfH4ekO0a48fstWH3oQK2uOfh8N2T5jxDkKsac6V2YBzWgRnuxbyjRnSDmgWP5oBWtpipG/Yc7sDH7XoFWtNRIG1pDHeF583f85hAIv9IRKPUH1La49ipDEXPnOv74z3/F//v/+jv+fvUhnkRUoHp4Uc+fqWiRiSxUh4s6m9+Bx6cmNB9XQD/AKlYnalD/zgkuN27giucHfGqYO9gOm1NYFNc0BYusHt7CwsYOFpoTkfHwOm6Yq/u3TUz2B66ndaXkOiHU/TeYOTzF/aRhdM5qCrg6ieGvCrRiIEsuDhyPdnGwpkRvovcRAm0dumJv4a7FFfxdXBvuAfkoGJjf8/NKLjjWGpIR53UNFnYeuB3dh4Zx+vZprMtjEedusDeWqnUbYl6UM+c1gm6J/jG7I8bSj7g42MX20hA6Yh+pBdpbHxFWNYGlXTHHzjehtaEa2XVjUOrr9yv9mEh/iIeWVrjhHoOEzjnJRcH2fAeG4m/jkdU1/H47GOGiwAfHsGhzVR0qg23gaX0T5j7Z4jqe2x+34/XoYRcHDMMwzAWGBVqGYRjmgkCbzl60JT+H72//C3/+67/g//4XM1y1jkBs86hk7acWiwixldyuQlvCXfiYWOH6rQ/wy2yHQqGAUqlAf0Mu8t7a4IHpv+I/b9rjn75FyNS1oJXlo+69NeyuGcFEslraPPjYvGBzoh1d0fbwuvYHblgHIaRxFAoq4q7YLo4kozzYBMYmhviDorc3r2J+f0d+CMtYn6tGRYA7bhvYw+BBEqJKe6CUyqtEV2kckp4a4Jbhv+NfjO/AOKgRDXsBXTaw0ZeNskBruFlehdmjCASVKdEuV0qfl3c3oSrqAYICXuBdsQLt0lIvyjhei7w3rnAytYbVy0zEVMuhGBmDYnIBcytboi03JMGqO/UJfK2NYOwWiGfZA+gYVEIxXIP23EAE3neExT//A1evG8HoVR7i2rc1j/BPQtUagxg3K9EGj+AcUonazmHR/sNQDnxGfaIPAp3/AwY3ruB/OIXhaY5SI9DuYrGnBLmPzWD1py0sRL8Uy7/m4mAdu1vtaIl7gifUz24f8DarXdNuop/rc5DjbwUv0/+J/7jpgN+fFyNbV4gfykb1OwfYXPWE05sy1H4h0C5irjsR2Y+NYGbjBQd6nHtSI8xsLmC5NQ6ZL4xgZ2kE65ep+NSgwIBCtM9QOVqz3sL/jh3M//HvuHrTDKb+xUjuOo5AO4IZelyZrJvNghBcOwwyojzwsfVx9CX44qWtEa56JSCkRidImAQdrcJIYwwibW/A6t/+H/zHHxb443YCPlYdYeE22YahtHvwcbyKv/33Tdw0dcfjiFxk9ihFnRRQNOWhOdATd6xNYPI4AhFNK1DuNdYWtoeKUBfhiHv2V2H+MBhvi5VoGRJjUIxfpawH/XmB+PhAlMXeAW4RlShQiFG/V2jR+fMdqI96grvmZjDx+oSAogH0DY9geHwO08vi+3fIgjYZRS/EuLjqBffQWrSIah7UBbcw1ZiK5DvGMLT3hltiP4bnNS23NoV5stL1uQl7Oys4BuYjvlGJQSqfGCuKwVrIKgIQGBgEr4gGNIyuaNpU9PcyzTsv8chSXNOeIfAjC18ZlW0WU0sb2NpWQp73AoFWV3HV5CUeJ/VgWFu3mR4o8p7hretvMLF3x93YZhR0qs9JbfO5IAJJ7zzwMlaMe8U85mfr0fThLjwM7WAg+vZj8f480F2RgFRfQ9w2+jf8q5EnDAPrUaN1cbDdjc54Md8ZXsdVm2D4F8rFVXgU4jNjeagNcYGZgTPsA9VBoI4r0GJpBFOVQYh+dA2mVtYwepaCiDIZ5FJbiiRvxFBlKKJ83eEkrksrC0tY2ljCjIKK/XkfjwKyUDwyhbHlDbUVKl11Y6moCraBiYEdrJ6nIE20Ub/2+zRpeGQco5NLWBLX6ZGX0eoE5uojEP/4GiytLOAYkI+EJiVk0nco0FeXg7zg2/ALjcan5jWMk3g42YDORE88dfoDpp4v8FzMczV92vPKMFQSiWQfYzFuLOAgyp7WB2j1WbrZJcu4Dz/j/40b15/jVX6/5Kt7/3pcBiZKUfjGHk4Glrgd1ohila5Au4PdzW70iLXqmY0Jrj5MQWS9zhU6WouuODfct76K/xTXpbH1fTyLK0Fev6gTXZd16aj2c4GLtQXMXyQgvmMHE9KQWMHWUi0qgz33xlLEgbEk1jVfIzGW/pdmLNWKsaS9oDex2RmPXB9DmFwV66B/IYrEYPpSoN3G9spnfI6+jScGN3DVQaw9ldNY2RUHjyUj8+NruL9IRkJlJwbFvKhuT7EGFSYi6q4dHOye4uGnJrTOaG6GrE9jqfETkn0NYCfa2jEgF3F716iYVzur0RzrhWfOf8LM3QfP84bRqjuZqWrRHXMbt284wfJ+BnLH9QXaXawqG1H5SvSFpSNMAmpQwUHCGIZhmHMEC7QMwzDMBWINqsoIxNn/D9z8t/8P/l9/c8ZV71KUDS7pbHgJ2j3PYHE4D3WRD+FpZQtTE0d43HaDu7sb7rwIxtP30QjztsU9V0tcf5GH5NZ9G8/doTzUBlrA5k8DGD1IQIrsS4F2d12G5brHCHT+T/zXn06wimhACanEZHHXk4zCx1fwxx//xD+fpCOmawsL2g39oexgZ3sKs10pyPV3h6OJLSwsnOHudgued+7irl8kngeGIuyhMZxcb8HkfR2qZTpmSetTmO/KRmWIHe46meKajScc3Txw5/YtuHrchdW913gRV4YWxRJmpP3ojtiDz2C8IgxxD41gYmaJGxZOuHXfF25hpcj8PCdaUGyZdxax0pePqiA7uFob4nezW3C85Ylbjg/x9GkwInLT8SnsHnzsjWH/MgMfWzehNorcxPpiN5TFAQj0cICpgR2cnMTG2c0Zdx/7wiswAYGvn8Df8zoM7gbgQYYSM5JSs4mF/izkPDSE+R/WMPUuRJFs8SsCLW3rl7AgL0RNhBc8rGwO9PPd58HwFv0c/tQad12tcONlAVLadPp5MAtVb+1gdcUdDq9LUfOFQDuPue54ZD00gInVfdh97ET3pHakbWN3aQyTjXHIfWMBZ3sxjuzd4OKmbh8f3zBE5qXhU7AnntiZwuFNHuI6trCxr9wczvIIZkqfI8DWHDdM3iOoRq4n0IpXmzL0Jj7Ac2sDXLkfj+BqfYGW2MaSrBLlz41x6+//J/5m5AynyA5UjGwc3p6TLRhM8cJjaweY2z/Fu49+eBvkCw9XT5Hc4GZrCDdLUzi+SEBYzQiGl/XE0bUZLAyXoifrDl49tJLGoO0tMQbviM+7iXYxNYfL7cd4kVkvyrCAWdGMB+q0s4y5tlTkvrSArYUZ/jR1grPHAzi/zURUwxwWVjewK0tF4TMxLq7ch1tIzSEC7RKmmmOQ5HkTN22f4lZCH+Ra1yPkemN5FOMd0Sj7aAcXV3tct/WAm7soo6cbbnncx53HAXibVIGy3klMSjcpNOyuYrE7DyVvbeBsZYw/TB3hePsenPxS8KFahamFcYwXvkWAxRVcMXqOh4ndkGmV+O01bE13YyDbF6H3xTiycYaxkwc8xfj09PSAtftjuL6JR3q9HMrlLWxuz2KxLx0F7zzgZCrmAXOaB1zh4XkHd19HiHkgHOGPTET5XWAcWIOyAa1A24nOOA88vXkVV6yC4Fcg+4pAKy62iXTUhNnA5KY9bN8Vo3RGkhKPx846tueHMdr6Abmh1rC0tcYV89tw9/QU/X0H7res4OlsDjffCPinNaGmuQVtn5tRnRWHIHGd2F8xhrNPJKIbRiUxU3K50JeB2jc2MPzjCv7jqiWs3e7AQ3wXfd8dT3fRVu5wufcWT8OrUStf0Ot3Hci1xNIIxqvDkfLcBLa2Nrhp54nb7u644+4KR3cv2D0NxYf8z+ib3sYqzctbC1gZq0d/0SME+1qKseMOC9FHNHY9Pdxxy0xc30534J1QinzZFCZF82mvoZ3lcQyl38Mrw//Ctau+eJHXh0F6X50tWJTE8IJXFnC4YQbX0EYUfSHQinkl3gM+Vka48oAs4nUF2mp0xIjxIsaB1S0fvI/2g5+/t2hjd+m6crO+gVvWVuI6yUJ08zhUYllQLzXie3dmMNuTtjeWzPXH0vswnbFULcaSrkAbh5ynN2F0RayDfgUoFIPpoNhJbGN7tRWfo1zx6MY1XLENx/uyMXGcKMSKDMNVsYj388C9O65wEvOih4f6WrOzdRNzzGu8jqtFy+gilrc114rou91FcY12xqIiyh5ubg5iHvEQaxiNK0+4OTiKecQKt32DxRzUj46ZTZ2bPAJVDbpEWVyvOcDsXjpyxsXaoMlSI9an0XJUvLKEg7kDjN5Vo3yQBVqGYRjm/MACLcMwDHOhWFM2oTPHD9HBL/D0QxYiqpRQzB4l4U1jbbgUpdGBePfkKZ4+eYynTx/jZXQh4hom0N1YiMa8KEQVd6BRsb9R253uwlB5DGLDIvAxqwktYiP/hXhBLhcmS1GX8w7+IR8QmNuNJlJENsXmlITWB2YwuGYH58gaVM6Icu+pPV9jBDOd2cgMfoPXj5/g6eOH8PbxhV9KAzKbx9Bfm4ry3AREVwyhXz8K//YiNvryUJbghxe+3ngi6uvz5CEev3iHJwlNKB7QPAqty0wHhisjERX0HE8eeuHh83d4HFONgq55zSZfsDaJpc4MFMT64bnvE/G93nh4PwwhcY34vLyA8fEGNKd/QlphC2qUW1jf2zCL8y19RndRNCKf++LZE/HZx17wfReO4BIFalo60Vf6ESm5xchom8OSdMJNrE21oCM7AtEhsYjK60b39Noh4qM+U1iVl6AkKgBvdfr5VXQREkQ/9zQUoEHq50406fbzVDsGSuMRE5qGhOJeDG3t6AgnxBpWVU1oF+X5FJOJ+NoxqBb1xtrGJBY/pyL70yv4eD/G48c+eOgVgfDkVnSuivYZrUFDWhRSi9tRP7r9bQvajTks9xagLC4aHz6Vo2JoRnqcef9j4tWOCuPN6aJPIhCa2YSKwWWd/H02RlvwOcIM96//Txg4vMK7+lkMHTIMJKQgYV7wMr0Dl8dJKJY1oKYmCR98vPHsEdXrIV4Gf0Jyy7SeCw1dNoCFarQVBOHVc288eizGoPj80ye+ePI0CBEZzSB9XG/k7rMkx2RTPFI/iLZ8/ACPfV7C60MhklvnsbgmBshsG3oKxLgIzURK5RAUotJ741RiGUvKGjEePyAiLg/JTROY0bpR2GMcu7I05MS8EuNRjJWnooyi3x76BuFZZB1qhg5vS3I9MdeWLPr5NXzpuvJ+hvuhOYhrnMTM4gpWeipRHhOK0I8FyG5SYVorOmmZbsdQaTgi3j3DI7o2xfj08X4Kr+AMhFdNYFx3gtkV5+rOQXaov2YeeISnPj54nVyHdGkeSEdFbjyiygfRM6FpATEmxhrTkBsRhtCYChR3TR8iqGkRn1lqwVB1ND5FxCOutBe9+oL7sVBibSAZaZ/8pLb09vYR/e2Dp48e4plfoFS+Tl2z3LUJyIujEf/8KfzfJSC9VQXJIwmJ5yMdkBUmIDL4HXyfPRNzmA98xXfR9/n4UB89xYNnH+Av5p0mpZjrpC/8CitKTIuxlBIu1gkxZ0n9/PQRHvh/wutcUa6JQ2aVNXENVIUj4LW4hh+px673U28x9t8hOL4K9ZO7X1gZ724sYLotA0WRAQgPy0dh14T0WP5+74v1YK4NXYUfkfAhCilVw+gW18D+LLKL3W0VVKLv8mI+IjRLzKMynbNIQcLu4LaxFzz8MlCpbEBFUQxCxBjyfUzX5SO8/pCAjM6lIwLf7Y8lv6+OpQExlrRX5ja2xxrRkSvWv1CxDhZ3oVsMpi+lzB3sbCgxUpeC7A/hCI2rQnmvTnDLhUFM1EYiNugZHjzW9IG41h69CId/QguaR48SRyekazQ35rU0rp6IPqC+ePzoOZ69ikVKnRLDh12kC0NQ1aeIPk9AVEYbOhbW9cq8iY2FLvQXRSEhKgEfSwe/XEcZhmEY5gxhgZZhGIa5WNCjzhvLWFtdxtLqOlY3xSbxUEVFw+4mNsWxywsLWJifx8LCPBZX6HNiG7q1Kb5rFWsbZLmm8yXSOcT7q6tYXRefF3v5L08h3qHv3ljB8opIa2LzR3v+jSks1LxHtKcdLKyD8LZ4AHJx6CFywCGIA7fXsb6yhKW98i5gURSW9KmdrXVsbayJ8m5j67Av3NnA5pr47KL4rObz84tLWFjdgvjIIWyLKog6Li9iUbTL/MIi5pfFppYqrIso08bq/vfOz1Pbb2rEMbGZX1/F+oaovzjHwXbaFkUS379I30+fE/VZFJ9d38GmqMCOOPf6xgbWxfnUn9vF7o74XvF9q6trou23RD0PfuOR/HA/i/YU56K8L5tIpzxr6nY5tDjUZ6uaNpxXt8+yaHP194k6SO1D55be+Dq7oi1EP2+sURtsiDYV59Rk7SPadXMN63SMGJ8b+mKghtXhKtQFmMPtT2NY3UtFlmJJ8vV4KJJAex8PTF1h65WBvLE5zIr+0bbnvPh3cVm04Rd9rI/6+pTGimgLaRxKaRkr62KsaI46HFHTLVEvMf7V41G05dIaVsSFJbX7LrWlGBfiuqdr4ND+2hbXwNf6iyws1xexvqS+ttSJziWuk2X1tX444oukflaXTboOllZF2URfiJPsijG2QfOFKBuN58P6bHdzBStL++eUvmN5DeK0em0q/hLX8sY35oHVA/OAOOcmlY/qLj4rMvSrfgBxvWzTta8Z+3Tj4KvHHwqVU/SX1CbaemnKK65z6jf9PqL5Zk20wdLiirr8mvfFRSqaV9RpRYydJfV8sfd9mkR9tLiivia+XVZxhBhLayu63yX6eWkFi2L+OfySoetKzOXURzpjl867vDff6bG7K/XHxqqoj+h7aveDfU9tpJ5DaD2R5u4vzq3pO831fGCOkgRaD7gbecL5RQEqxNwyvy7KSGXTXpcrog+OvC7p/N87lgR787B63jxyfIjraZvmokPHnfhC0Z6roj1pXtzrA1oDxERy5M0qzTW6ceAape9YxIK45tbEB48qC82LNJ9La4fom4PHib/FHKJe2w+pM8MwDMOcMSzQMgzDMMypITaoC81oDHHDS8e7ePChA6XK5UMsjxjmZ7OA6Y4kJLmbwOjaXTgFN6Nj9gj3BsSeQOsCq/sZyFGtHQxm9VfhKFGIYc4jewKtOxyeFaBsQd/K/y8IX6MMwzDMJYUFWoZhGIY5LZYHMdIYjDeOtnB1/4Ck7g2MH2p2xTA/EbKOnK1FY9wdeF4xwBWHcLyumsDU6leUj4kG9MW4wf2qDQzdkpCuXDja2pZhmF+DshSt4Y5w+MMRFg+zUDS7dkiwLoZhGIZh/gqwQMswDMMwpwUFdEl9grt3XuNBZBO6lg571JlhfjLbK1jvTkLOK1vYmbnDPawKZdM7+Jo+iykKEvYITyzdYf8oE3lji3oBdhiG+eWMiTUl9h7umt3DrZeFqJhbO34wN4ZhGIZhLhQs0DIMwzDMaTEvx3hHJUprOlE3uCA20vysJnMG7GxgS9WO3up8FBTWoH5gGjNiKH71ZsHqJOYH6lBfXIWyuiHIlzd+IGgUwzCnyvIYpntrUFNUg4pmBUbXt//6Lg4YhmEY5pLCAi3DMAzDMAzDMAzDMAzDMMwZwQItwzAMwzAMwzAMwzAMwzDMGcECLcMwDMMwDMMwDMMwDMMwzBnBAi3DMAzDMAzDMAzDMAzDMMwZwQItwzAMwzAMwzAMwzAMwzDMGcECLcMwDMMwDMMwDMMwDMMwzBnBAi3DMAzDMAzDMAzDMAzDMMwZwQItwzAMwzAMwzAMwzAMwzDMGcECLcMwDMMwDMMwDMMwDMMwzBnBAi3DMAzDMAzDMAzDMAzDMMwZwQItwzAMwzAMwzAMwzAMwzDMGcECLcMwDMMwDMMwDMMwDMMwzBnBAi3DMAzDMAzDMAzDMAzDMMwZwQItwzAMwzAMwzAMwzAMwzDMGcECLcMwDMMwDMMwDMMwDMMwzBnBAi3DMAzDMAzDMAzDMAzDMMwZwQItwzAMwzAMwzAMwzAMwzDMGcECLcMwDMMwDMMwDMMwDMMwzBnBAi3DMAzDMAzDMAzDMAzDMMwZwQItwzAMwzAMwzAMwzAMwzDMGXFGAu02tlcXsDQ3h/mlNaxt7WBXk7PH9grWlmYwPTWJyckpTM0tYH5tE9u7OkfubmBrTXzHzBQmJ8Rx03OYWRbft72jOYBhGIZhGIZhGIZhGIZhGOb8cjYC7bYMsqIPiPN7h3cxNaiWLWBdkyWxtYj1/iyUxj7DE6/7uHPHC57+H/CupAVDs8uagwSTTegteIfAFw/h4XEHd3388CixCGVDE5oDGIZhGIZhGIZhGIZhGIZhzi+/UKAlq9Z5TA11oiM/CtlvXeBh7wrj2wmIrx/DkvogwSJW5Y1oCnsMP09HON6/Aw/xr4XjLVjcj0RO0whWsY2dVRUU2WGIfeCA2/fcceu2K5xvO+CG4zP4J9ZjYg3Y1HwjwzAMwzAMwzAMwzAMwzDMeeQXCrQklw6iIycecfd8kPDxLfzCP8LjUSYya5X7Au3qZ8gLPyDA5TVevS9CzcQoxiZaUBX7Dm8cniE0tQPdSzNYGMhGls9LeN+JQUpbP+TjMvQ0JSDS7QFeP0tGoXITU1/4TWAYhmEYhmEYhmEYhmEYhjk//EKBdlukaai6W9GaX4qe1gxkpsXjqXc2smqUUDsu2MXOcDaa4n3x8FkmIsvnNa4PdrHenoXKt0/wJqYKKY1tGCjyR8SbUHhHDaB3VToIWO5G/ycfhL8JQ0DNNHoWNO8zDMMwDMMwDMMwDMMwDMOcQ36hQKvLBjBfhprEMDx9kon0mhGNQLuDrbY4VMV542lyI9J6dUxgFRUYyPWFX0IxApNL0Jz0FBGJKXhbswTViuaY5REsVL1BfNR7PM1RoFmleZ9hGIZhGIZhGIZhGIZhGOYccoYCbSlqEkOPFGi9UxqR1kN+azVoBNo3CcV4n1yCFhJok1LwTlegXfp1Au3u7i4nTpw4ceLEiRMnTpw4ceLEiRMnThcyif+p//0aOsf91dJ54owE2mVgphhVhwm07QmojveBd2I9Uru2pHeJHXkZerNIoC1BcFoZWlN8EJmQjLeV8xhVfxhYVGC23A9xn4Lgk6dEy7jm/VNka2sLc3NzUKlUGFeNYWJsWCSl+rVKKf09TnkTE/v54n31a4WUxsfV+ROqUU3+yMFjx8dFovwRzXviON1jRR4ds38+Ovf+sdK5xTn2znegbGOaslG+5nzSuSlft2za8uiUjep5aNm0x1I+nZvy1eeT8g4ru3Q+/bJryrZXdk3Z9sp+UdtV5B/Zrpp6Utmk/G+1635bHVr2H2pXbdl1zie9Pkm7avO1ZaN89fnUZT+ldtWMiQPnk14f1a7i371jKV9btv22+mu3q17Zte2qLfu5bNejxoTO+aTXx2hXbdkPlO28tOvhZd8/9qTtetxrTed80mv9smnzf0a7ast+TttVp632j/3RdtXU86e2q8iXynaydt0v+2VvV52yS2X7RrtKZRd/a9t1r+z67aot+9HteuDYQ8t+2u2qKfte2TT1PFG7Uj6d+7jtql923XalsmvKtlf2i9quIv/IdtXUk8om5f9gu2rL/kPtqi27zvmk1ydpV23+l+2qLvsptatmTBw4n/T6e9t1v60uVrtS/ve0qzp/v2yadtWW/YfbVfy7dyzla8umzadz/2i7HjUmdM4nvT5Gu2rLfqBsp9eue2X/oXY9vOz7x56XdtXmc7uq8487h+mcT3r9K9pV5EtlU5d9SqXO75NPob57ElVdo6jtGhOvp9HQNYvuQRVUo8OYmjjOOXTaR+cc+/Xfb8v99hF/U52kfG37qOv/7fbROZ/usYe2j86xIl9FSZxndnYWm5sUM+vsOTuBdrYcVUkRX7GgbUJ67+EWtHsuDpJSv7SgrfZHfFTQT7OgpY6bEANhSCaDTDYI+WCXSD3q10M9GBZ/y2RDkMmHpffob/lQr+bYbinJ6LMiXy7rF/mdIr9P71j6brn0vpQvjjt4rFw6ho5Vn4/OvX+s+twif+98lL9/rDp/SPqbyqwuW4/mWHXZ5bIBnfNpyibVk8om8rXnG6Ky0bHaslPZqOzq81EeHbP/XdqyadtKt+wDe2VTl13brtqyX8x2Vecf3q779dSUXXu+I9uV8n+0XbVl129Xbdl/pF21Y0K/XXXrediYOKt27dMcq63nIe16oJ4XtF3F2DhYNm277tdTna9pV23Zf0q7UtlP0q5HjYkfaFdt2XXnsFNrV92y/0i76pRd59pWH3sa7Xrca+1b7Xqw7NKxp9qu2rVIt+zf065U9p/UruK6VJ9Pt2w/2q7aev5ou2rr+bV2Ffl7Zfvxdt0v+xHtqtNW+2U7TrtS/jlpVzE29st+VLvqlH2vbN/Rrnv11G/Xo6413bbSPZbKrtuuVPbD2nW/rXSP3S/719pVU/a9smnrefgcJh37zXbVHRPfbldtefbLvt+u6rJf5HY9/FrTb9f9emrKrj3f97ardg77artqy65tV/2y/0i7aseEfrvq1vNgu6rLft7alfI1ZTtQz/Pervpj4lvtqq7nftm+vjYcPJ+27Ie168/87X3UmPiBdtWWXXcO+552FePn8LLt11Od/yPtqlN2nWtbfay2nrrtSmU/i3Y9WHbp2J/arrplP067Utl/Zbsedw477XbV1vNr7Sry98rWgxEZ5Q+iqHYI79N64JfahsCMDgSl9yMwZQCZpd3o7+3EiPw459BpH51z7Nf/G333y9Z1ypdhaGhIEmnX19XRr86aMxJo14CFelSnxuLp0yxk1I5ArbHuYOtz/L4P2gMuDsrRn+Mj+aB9n1KqdnFAPmirl6DaCxI2gvnKN4j79B5Pc3+OQLuzsyN13vLyMlaktKhJeq9XVnTeW9J5LdKKNp/e188Xrynvi3yd11/k02f183XOdyBfe279fM3rvbJp36PP6ebrn1s3X3tu3XzK0zl2L5/+1s8Xr6V8nfMdli+9R3/T+zrHcrtq/tbPF6+lfJ3zHZYvvUd/0/s6x361XSlfe+7D8sXrL/IpT+dYKV/n+w7ki9fSZ/XzdV4fyKfP6eR/cW7dfO25dfMpT+fYvXz6Wz9fvJbydc53WL70Hv1N7+scy+2q+Vs/X7yW8nXOd1i+9B79Te/rHHuh21Wbr3M+3WOlc+vmU57OsXv59PdR+TrnO5AvXkuf1ebT+zrH7pXtqHztuXXOp3vsF/mUp3PsXj79rZ8vXkt5OufTf30gnz6nk8/tqvlbP1+8lvJ0zqf/+kA+fU4nn9tV87d+vngt5eucT/fc2vy99+hzOvnf3a70r87rL/Lps/r5Ouc7kK89t8759l6LxO2q8x59Vj9f53wH8rXn1s/XvD6X7aqXL71Hf9P7Osd+tV0pX3vuw/LF6y/yKU/nWClf5/sO5IvX0mf183VeH8inz+nkf3Fu3XztuXXzKU/n2L18+ls/X7yW8nXOd1i+9B79Te/rHMvtqvlbP1+8lvJ1zndYvvQe/U3v6xx7odtVm69zPt1jpXPr5lOezrF7+fS3fr7mu0/crkfla8+t/T7dfPH6i3zK0zlWytf5vgP54rX0Wf18ndcH8ulzOvk/tV21+TrnO5AvXkuf1ebT+zrH/pJ2pfxFrGryK1tVCEjuxdvUXoRmDyIofQj+Sb3IrZZjdnYOqys/fo4v88VrKV/7fdp8ndfSZ7Xv0ed08r+77+hfndcib5mS+Mza2pqk850HzkigFey0ojkrAc+eFSK/bV7zpkCZg+aEZ3jkm4HIsnmScgU7WG1LR8mrB/CLrkRaczsGS94i8k0YfD71o0cr0C61oTvcDSGvXuN93TR6FzXvMwzDMAzDMAzDMAzDMAzzBa398/iQLRNpGDGFo4jMVSAscxAVbVPYPB/65V+eXyjQkvPdDawvzWJmtB9j7YlIC3kFD/dIfEhvQP/ENGZWtrGx2oHhog8IcPTFc/8slI3IIFfWozw6AP7O/viQ0YPelVksDuUh86kvHruFI76hE33KAXTUfUSEuxP8X31CyegGptUnZhiGYRiGYRiGYRiGYRjmENoGFvApX4kPOcOIKlAiMk+BsOxhlH+ewfrm+Qqm9VflFwq02yIpMFSViLj7HnhibwpLU0Nc+cMEJuY2ePDuE+KaF6DYWsbqUC2qXjviqb0BbN1v4ZabHRw8vHE3oAYVvctYww521lToSXiFYKfrcHJ1gIOLI2553ILjkyhEFcswvQHshxhjGIZhGIZhGIZhGIZhGEafz4OLiCoYkQTa6EIlPuQq8C5NiYLmWaxtsAntr+AXC7QjGK7PQOozX7x+4A3fl6/x6tUzPHv6AK/DE5D6eREjdNj6LGabY5D74QF8Hz/Eg4dP8OJTNlI6FjGh47t3ZagMTSk+eP/iIbzu34e3/weElQ+jfVZzAMMwDMMwDMMwDMMwDMMwR9LSN4eIHDnCs+V7Am1AmgKFLND+Mn6hQEtsY2t9BSvz81iYW8DC4iKWlhawuCD+XlrGiuh00mcldwhbK1hfpuPmMDcn/l1Zw6rIPGBYvbOBrbUFLInPz4nj5heXsbyxy5azDMMwDMMwDMMwDMMwDHMMmnpmJJ+zYVkyRBeOSC4OwrOHUdk+g81tdnHwK/jFAi3DMAzDMAzDMAzDMAzDMOcFXQtarQ/aiJxh1HTyI+q/ChZoGYZhGIZhGIZhGIZhGOaSoh8k7GO+AhG5CuQ3TGBwdAkjk6tQTKxCObGCxZVNzaeY04QFWoZhGIZhGIZhGIZhGIa5pOgLtJQ+iRRdoEBcoRxJpSOIK1IioWQY3fJ5zaeY04QFWoZhGIZhGIZhGIZhGIa5pJBAG1UwckCgpRSRO4zg9EGEZMrwLnUIIRlDaOuf03yKOU1YoGUYhmEYhmEuBStrW5icXYNqZhVj02sYn93E6jpHJmYYhmEY5nLT2j+PyNzhPR+0+omsacNzhhFTqES3fFHzKeY0YYGWYRiGYRiGuRQMjCwirZwe1ZNJm42kikkMqtY1uQzDMAzDMJeTpp4ZhGUOIixLhujCkS8EWkos0P5cWKBlGIZhGIZhLgWfB+cRkjEIv4RevIwfQHCmEl2KFU0uwzAMwzDM5aS5dxYfsmWSBe1hAi29F5olw8dcOTqG2Aftz4AFWoZhGIZhGOZS0K1YkjYYYVlysckYRnzxKAbHWKBlGIZhGOZyc1iQsMME2ojsIbQPsg/anwELtAzDMAzDMMyloEexhJjiUYRnK6TH9BJLRzHEAi3DMAzDMJeco4KE6aYw8k+bP4wu2YLmU8xpwgItwzAMwzAMcykggTaWBNochRSNOLZQgYGRJU0uwzAMwzDM5aSlbw4ROfIjg4RRIoH2U94wOtnFwU+BBVqGYRiGYRjmUtA9vCgFtwjPHkZIxhCi8mXoU17OQBfbO7tYXd/G8uoWltcobWNja1eTez7ZFcVb3xRllsq7haXVbaxt7EBUhWEYhmGYE/CtIGH0XkjmELs4+ImwQMswDMMwDMNcCsjiIzJXhtBMmdiEyBBbdHktaKfn11HRNoHsaiWya8aQVTuNbuUqzrPWub6xjbb+GeTUjCCndhRpVROo7V7E8tqO5giGYRiGYX4EtqA9e1igZRiGYRiGYS4FugItWdEmlF7eIGGKiRVE58vgF9+D14n98EseRlXn/LkWaFfWtpBXN4Y3CT14k9iHZ/GDSKmcxNzyluYIhmEYhmF+hM+Di/iWD1ry3x9bNIKeYXYP9TNggZZhGIZhGIa5FNCGIlrj4iCMBNqSyyvQjkytIal0BEHpMgSTYC02Xc2959sihlwylDRPIThDhpBMOYIy5MhvmMTCCgu0DMMwDHMSKEjYp3zlNwVachXVLb+c7qF+NizQMgzDMAzDMJcCChIWQ0HCNAJtYsnYpRVoR6fXkFYxJtpCgQ+5CrHxUojN2fkXaMtap8XmUYGIXNpEKlDSPIlFFmgZhmEY5kQ0984iPGtIcnFwlA/a0CwZInNk6GAftD8FFmgZhmEYhmGYSwEJtPRoXniOQmwy5IgrUmJgdFmTe7kggTa1UiUJ1eRTLiJXLm3OfjUU4Gt+eROjU+tQTK5DObkK5cQKRidXsLiyqTlKjVagpf4jcTYkU4aChnEs6B3HMAzDHITc18wtbUMxsSa5uFFOLGN8ZhXrm+zDm1FznCBhJNCetyBhFEB0fmkDI+J3A/1+oLE9MbuGjQs4tlmgZRiGYRiGYS4FugJtcMYQovJl6FNezsf0dAVa2nDRpqyxe/qX+6Dd2NpBU+8cYotViCwYR4zYAMbkDyGhSPZFEJKDAu0wgtIGpGBh88sbmiMYhmGYw6CbYY19y4jMH8OnPDmi8galgIskZDEM0do/j4956vVVX5zVJnJxEF2gQJdsQfOps2dHDO7WvlnEFsgQLX4/fMobQp74bTA5d/HGNgu0DMMwDMMwzKWANhQfxcaUrGcpUFhM4TD6Ry5noAuyNEksVUr+XOlxxg/ZMsl65lcLtGsb2yhsUOF14gBeJ8sRkCaDf1If3qcOoLHnoEUvBQkrahyXxHXaJIaIf/PqVVhYZgtahmGYr0ECbUXHPN6IedaPAkPG9yJWrIEjk6uaI5jLzkUNEkYCbXX7FN4l9+ON+P3wOqEP8cUKjE1fvLHNAi3DMAzDMAxzKSCLzIicIUmcJT+0CaWXN0iYcnJFbGCGEZQ+JG3GKDAIWc/8akigLWkax/u0AUTk0qZwROqbj6I8nwcPWuiQQEtiblD6gLRJpOOKmtgHLcMwzLcggbapT20hSfNnaOYw0qpUUM2sa45gLjv0GyBSrMNfE2jJJVJU/vmzoG3smUOkZmyHZMiRVjmK8Rm2oGUYhmEYhmGYc0n3MFmHKBCWJZce7b/MAu3I1CqSy0bEJl0ubWjOSqAl/4flrdOiP2SScBBdqI4gTeXRF2jJxQEFBSOXDOSDlgVahmGY40ECbXPfvJhbKcjisFgHFUhngZbR4aL6oNUKtHRjN0L8fghKHxS/bxRQsQUtwzAMwzAMw5xPyAdtTPGoJOyRQJtYMnZpBVryQZtWMSY2YsOSQPuxQHFmAm3l5xmpDGT9QpvArwm0kg9a0Xck0FIfFrNAyzAM8012dndR3y3m2my1WxuaPzOqx1mgZfagQKHk7ojGx9cE2o+5MnScI4F2e2cXdZ3TkrBMZSc3SCnlI2JsswUtwzAMwzAMw5xL9oKEiY0p+aGNLx7BwOiyJvdysRckTCPQRuYNo6Xv12+4TiLQUh8WNk6wQMswDPMNSKAlEStUYyFJ82da5diFFLFOm82tXSysbGN+aRMLyxtYXN4Ua9O2Jvfy0DawIK29X3NxQGt1TKES3fLzE2CVBNrajimEZNDY3r/5MDF78W4+sEDLMAzDMAzDXAr2BNochRRgKjpfjn7l+dlk/Er2BFpJrJaJTc0gGrunf3mQsB8SaEX/0TFBaQPIrR3FvNhQMwzDMEdDLg4aemYl9wZkZUiPgSeVKjA6xUHCxmY2kdswi+TyMWRUKJBTM3Ipfxt8V5CwcyTQkouD+q4ZUW65dAOXBVqGYRiGYRiGOed0yck6hHzvydUCbcHlFWjJB21S2QhCMmViMyM2NVlDkv+5sxBoy1omRTmGvlugDU4fRG7dGBaWNzVHMAzDMIdBAi0FCdNaSAanD0kC7UWMdH/aDI6tITRnFC/iB+CX0IPA1H40ivXwskFP0URIIqf8C2FWm+j3wqc8uRR09byw74NW/duAngzKrFGxQMswDMMwDMMw5xXaUETkDEmiJFlZxJeMXFoftMqJZcQXUzCNIWlDQwG6zsIH7drGNkqaxkU5BiTLLvJx902BVvSd1gdtIfugZRiG+SZagZbmeq2IpXZxcPFErNNGMbGKhNIxBGfKEZIlR4Roo7aB8yNA/iqOEySMbqae1yBhdJOXxja570ivGmOBlmEYhmEYhmHOK+Qz7VOBQrKgJZEvUWzILqtAK1nQlioRkiFTC6Ji83VWQcLKW6ckNwscJIxhGObncJhAy0HC1IxMriK1Ykz9dEauAp8KR75Yfy4Dx7egHT6XFrRagZbcdySXKTlIGMMwDMMwDMOcV0igjdIRaBNKRy+tQCv5oBUbUm2QMHo08KwE2u/xQVvSPInQTBKVFVIfFl1AgZY2k1Nza5CNLYq0hKGxVekRW8Xk2pnUhQKsTOqUZ2B0BWMzG1LgHIZh/hqQQEs+aNV+OtWBlNKrVCzQChQTK0goUUqWl7S20Dp0GQXa7/JBO7yk+dTZo/VBS+OafhfsCbQX0H0HC7QMwzAMwzDMpUDr4oAEPhZof75Au7urFv+2ttVpWySKJK7L9wi0K2tbKGxQSe4Q6PiLKtBSdPCqz5P4mDOAT3lDiMwfQVjumPSIbc/wr/eJTG4mKtomESnKE5k7hOAshRQwZ36ZLZMZ5q8Czb11ndNi/VM/ws4C7T5y1RJiC+UIziCXP5dXoG0bID/96jVYV5TVTbT2xhQqpRve5wX6nVHbMYWQDBrbco2LA/ZByzAMwzAMwzDnFt0gYaEUJExsyC5rkDASaNMqVdIm/WcFCZtd2kZt9yKKmqdQ3jKOyrYJsRFeloRbLfoCLfm4U1vBDKGlb1ZzlBqyoC1umpB8CNMG8qIGCVvd2EZhwzj8k/rwLmUAAWlyvEwcQkDqoNQHv5qVtW3k14/jTWKfKNMAXiYMIbVyQvQfC7QM81dBsqDt3regJTGSg4Sp0VrQSkEzxe8D8rGqv/5cBpp7Z6XfAjQ+jvJBK7kjypGh45z5oFVb0KpvvtPvmsyacRZoGYZhGIZhGOa80qNYkh7NIz9zIWJzGpUvu7QCLfmgTS4flSxNJGuqzEE0dk+fqkCrmFzHxwIVXiYM4m1SL96n9olNlDiHnkCr64OWNoBSebIGxWbxoFi554OW/ATmDCMobQA5taOYX97QHHExWNvYQcVnqse+KE11Dqc69/16gZbatbxNL/ha4yQW2Lcvw/xlIIFW8kGrsZCkx8ATS4YxKtaCy45yktbDMWnuo7WI5uKWM5iLz5rjBAmj9jmPQcL2bz6oBVryr8wCLcMwDMMwDMOcU/YEWmkTJkd88QgGRpc1uZcL5eSKqD9t0ockoZACx1CAkNOErHTpsf2AVJl0HnItQYE8dAVaery+pGlcclsQkTssbQBJPKDy6EfR1g8SRn1Y2Dhx4VwcfCnQqgUTcjNxFpHD9QVa+reIBVqG+UuhL9CGZsqRVjl2IQMpnTa6Ai3Nf2c1F5815OZIG0ROX5zVJnriJrpAgS7Z+XEBoe/igAVahmEYhmEYhjnnkEAbUzwqbcDoB3xiydil9UFLFrRJpUqxoVG7C/gkNl6n7YN2XGz8M6pU+JCtQARFxs5XokWcQ1+gLWuZREjmkCTQ0gZQ2hzmfxlFW1+gpT4svoA+aPUFWm2dzypyuFagpTalckiuI2rHMH/BXEcwDHM0WoH2k0aAI//jJGKxD1q1QJtSoXb5Q/PyWc3FZ81FDRJGAi35V5aeRNG470gpH7mQNx9YoGUYhmEYhmEuBd3DtPlQ7FlYXOogYVoXB5ly9YY0//QF2jEpEJn6HLThk6x09QTa7wkSdphAexGDhJFAW942JcovP1hn8a9+nSmwz9LKJqbn16U0Nb+B+eVtsSHVHHAKqNtVXR4qh+Q6omYU80sXy3UEwzBHQwJtY++cdCOMrnMSaDlImBryQZtYSo/vq9dDmpMvo0B7US1oycUBPZ1D66m0hqUPXlj/yizQMgzDMAzDMJeCzqF5ROSoH7Unke8yC7Tk4iBB4+JAEgd/gkA7OqU9x6B0Dnq0lgVadT2KD3HrcJhASxbG9V1TSC6Vi6RATPEYyj7PY2n19BTalbUtFDWqpPJQ29L1QUHDLlrwNYZhjoZu9pCVYajGxyjNnyzQqhkeX0ZsodryktYWWocuo0B7kX3Q6gq0avcdo9JTPBcNFmgZhmEYhmGYS0GnbB4fc2WSlQyJUDFFw+gfOT+P6f1KRkigLVVKG1J6JDBCJNqc6WinJ4asdBNLFAjWiMCnJtBqH8UXZc+rV50rIXFxZRudwyto7ptHW/+s2MTOik3iQSseqkdJ84Qo/+CeQEtWSRE5MrSKz+iyvLaF3FoV/BJ64ZfYh2fxg0ipnMT88umJ0iTQkmBM5SGBlhIHCWOYvxYk0FKk+zAp0r0cwZlDSC5TXkgrw9OGBNo48XtAWg+zxFp0yFx8GWjunRX1V/8m+JpAS+3TcQ4FWvIdTL8NyDo8s0bFPmgZhmEYhmEY5ryyFyQsR4EQsRGLypehX7moyb1cUACv1Eq1zz3acJHVTGP39KkKtOT/LY3OITZLkkCbd7iLg4q2aUmg/F6BVnoUv3YU88vn51F8xeQ6oovH4Z8yhOC0frHZHVAL3zp1/jJImHrTe1jk8BVR59KWKckiiNoxRCQST0/TapjaVTdIGI0JFmgZ5q8FuTjQDRJGTzYklgxLN9IuO7pBwqQnbA6Ziy8DbQML0tpL40NfnNUmWrdiCpXolp+f304k0DZ0zx5w35FRzQItwzAMwzAMw5xbdAVasqKNK1JiYHRZk3u50BVo1dabcsl65jQ5jkBLj/CXHPa4/9cEWo2QGCI20gUN41hYOT8WtMrJNUQXjeFN0hDepQwgKGMQ9WLj+DWBVtr0kkCdKxcb5INWSSTQUp3VgdbUm+PiZhZoGYb5PvQFWpo/yUc4+Qq/7OgKtNLNwkPm4svAdwUJO0cCLQUJq+2gG5nknkEdY4AC4LFAyzAMwzAMwzDnFEmgLR7dE2hjixSXWqBNqxAb0ix11Gp6NPC0fdCSQJteNS5tlkiA/JAtQ1Ovvli5jVK9x/2/R6DNP2cCrUq0a0aVSpSRBFUFPhYcJkp/KdBKdRb/6tdZK9Du1TljCPn1qp8i0NL3a8+RV3cy1xHTC1voUa6gZ3gRvcPzkI0tYWmVfdoyzFmhFWi1FpIhGTIp0j0LtGqBNqVCfcOS5uXD5uLLQEvfnHSzltZrfWFWm0jA/pQnl3z6nxf2BVq1ewbtzQf2QcswDMMwDMMw5xQSaOnRPF0XB32X2MVBSvnoTxdoU0kEFpteCjpC1i0N5EZBR638q7k4ILEjrVItfFMZqV1PRaDVq/Np+t1Vt+uURgTWnKNmFIsnEL5bB1cQljsmiUBhGX1IKhmW/Dwexvb2rhgH21jf2JbaZn1zFzunFwONYRiBJND2zktzjnSd77k4uJyBMnUhgTapTKyHl1ygPU6QsJDMoXMbJEzr4oDGdlKp4kL6V2aBlmEYhmEYhrkUkMVHJAUJy1QnyYL2MgcJK1GIjYw6gBdtSE9boNUGCaPH/CUL2hz5Fxa0PxQkTM+a9DxZ0I6Ijb5UZ7FB1NbjvFvQ6gcJo3OQ6whq7x+lqW8RgenDeJM0KFIfPuUNY/AIa3Wyri1tVqGwYQy59RMob1/A5Dy7V2CY04SChNV1TSNMEwSKrAzZglaNbpAwmmejCkcupUB7US1o9YOE0Y1BtqBlGIZhGIZhmHOMrkBLQlRC6SgGxy6n9ZBSR6ClzVhk7vCp+6AlyyxdsZJ8Hx4WJOxHBVqyKi1unjpVsfIwNrZ2MDm3Afn4ukhrGJ5YwbBqCWPTK5KLBl1I+D6OQFvWOqmOhv2dAi1ZeBU1na4PWhJoixpVoswDUjnINUN2zTj6R5cl8WZ0ag1KUWf5EXU+jE7ZIqIla3Xy6TiMpLIxDI8fbs3U0D2DoNR++Cf24GX8AMLzxjAk2plhmNNDEmg7p/csJOm6TK9SQTWzrjni8qIr0NJc+zFvmH3QagRZ/URz+nnzQasVaLXW4RRUM62SBVqGYRiGYRiGObd0D2tEI00QiYSSyyvQSi4OKsYkX7wkFNKmvZHcD2jyj4LyaaNPG6IDSbyn/1mtiwPaLNGm6bAgYScRaH+GWHkY0wsbUtCsiPwxRBaMiTEk6pIzgMxK5RePUJKgeaDOh7g4oHqQxeoXgdFE3c9CoFW36xQouAr1AZWDNuAUNIeCvNE4iS8SedmizlVKqI7x2Gin2LxrN/PfEmhb+ual+gVlDCEwTYb4kjEoJk93Y03tf3DMqt9jmMuCGPZo7J2TbsbRfENuWFigVaN1cSCth3QDN2tQzEszmtzLQ9vAgrT20vjQFWV1E83p5Cqq+xwLtFoXB8dZq84bLNAyDMMwDMMwlwLJBy0FCctWi0aJJWOXWqAl8Y3agR5Z/JAjO5YFLbkTaOufRWXbOKrbp1DRPofyz/OSsLiwfFA03AsSpvXHeloCbY56ExYsNmF5dWOn6o/1MEiEjS0cxov4AfinDiMgbQh+Cb2IzpdjePzg+CGB9kCdDwkSRvUobZlQ+/L7AYG2+CcItBQkjM6h7QMSlrXXCYkW70VbU51jCuRQTHz7mumUzSNCjCn6LH1PcrnqSIFWEgXIaiuXzqmQfPiS1e5pQhbAtR2T0ril9qztXpQCmTHMZYEEWilImEbEojmKIt2zQHswSBithxG5crT2Xz4LWvoNQME86amao3zQ0g3dj7kydJwjH7QUJEyyDte47wgWayv52KffIBcNFmgZhmEYhmGYSwEJtGQZSIIRCUdxRUoMHOEX868OCbSpJNCKTXqY2KzThpT8z30L1Qz5WB2WHkd/nzaAt2kK+KUokFg6ihE9q0faHEki8E8SaH9VkDASaJNKh0V9B6VykZBKdSJLWX0hUR0kTF1n2ihSuzaLdtWt80l80JJ1F/mH/dkCLSUqD9VX+zo4YxiJZSoo9eq8ubWL2cVNTMyuYVKkqfl11LRPiY3+oNpaXaSEkhHIVYcLu1qrLWoPsjxOKhuRBJPTpKl3BsHp/Xib1ItXiaJceXRz5uJt3hnmR9EKtORqhuYbutbITyf7oFULtPTEgFagjZRcHJwfH6u/iqaeWTFnq11AxRSOIrpgRBJl6V9aB7QC7XkLEkYCbW3HFEIyyH2H+gkpuvkwMXvxbj6wQMswDMMwDMNcCvYE2hyF5GsuKl+GfuX5eUzvV7In0IqNjOTiIOt4Lg5Us2tiIzuCgNRBSeQOyVIgIE0u+fNV/iqBVpRZEivF+QsaJ366i4PxmXVRj1FJ0IjSCJbfFGhpo0/tmjmIBmrXkwq0eqL0aVoNHyXQalO05t+ANJFXNA75xMFN79TchuQLOLFYgdRyBTKrx5BcNir6UO3iga41srylYGCHQQItfT/VLzh9CHFFx7PS/R7o5gMJL4Fpg3iXKkNM0SjkR1j0MsxfEX2Blh4Dp5ttFMzxsqMr0NJ6GJ49dCldHFCgUFqnaXxoRVn9RPNolJjXu2QH16qzhFwcNHTPSuWmROszC7QMwzAMwzAMc46hDQVFHyZhjywRYwqH0T9yuGj0V0cKZlVKVpEULEYuPdbY1DPzTYF2Ym4dGTUqsYElIU9s4DSBoEjsHdETK2njnySdgyJjk1h3MYOE0SYvU+O24NgWtCTQinaljX4jtatOnake3+3iQCPQUlvm1atOVaClIGElzaI84ru15dHdkGsF2vfpCsQWqzA8eXDTS2JqVMEwXsX3SlbVFB0+Mo8+Q9ZXSunvuCIFZGOHW6vrCrQUfZuC1522QEvt+onamdwoiLakvhthYYq5RJCf8PpuMddqHmGnuSS57Es/2ueNuaUNdAzOorF7ShLhGnoXMTp9uk9NUJCw+GKFNFeRBSa5Z2ntP92gmReBtqEZhGT3ICCjE6E5PQjJ6RZ/d4t5c0ASZWlOp7VaChI2fH5+O2l90NINQVpHaH3OFL9TWKBlGIZhGIZhmHNK5xD5xRySxFkS+cjq87L6oFVO0IaUrKjU4ikJj2Q98y0kgbZabRWrFStJ8E4uJwvagxt9EoETpHMMSuc4bYGWzlv4CyxoaZOXUXWwzt8UaEW+us6nGyTsZ9SZBNqiRtWB8mjFWW06UGe9R6JpLFEEdLJOldpH00baz5JY/bUgYbouDugcFJRMX+w/KdSuVBY6B7UhBQQ6bRGYYc4zJNCSn87QTHoMnG7MXYwgYfKxJcQUyBCQ3It3KYMIzBhBY9/pioNy1RJiC9WiNc2zNFfoz8V/NTa3dqQbffNLm5L/ePq37LMCb9Ia8DKlDv7pjXiT3iD9HZTVIeZoWhvUPvyjC86fBa1ukDB62iW9agzjLNAyDMMwDMMwzPmke5giyyvE5lTto+wyC7RkPZhcNoIQsZEh0YoEsu8WaDUC3FGPpZNlFgXqIKskSawUm6dTEWg11qS/ygftaQu05OKgrHUS9CjtgTqLf48UaLV1Th9E7ikHRlNb9B4sj36isoWLOqUdItBqx5LkAkLvc5TOk0BLbUgiDIkxZDXHMJcFcnFAIlZEDln2q9fAiyDQylQrkiD4LmUA71KHEJwp5tS+03VNRGtXYin5V1WvhzRX/NUFWpVYn+nGXGbVGPLrJ5BTM4qPBd14k1aP16l1kjDrJ177pdbjfVa7WAPUfmnPow9afYGW1smkUoVUx4sGC7QMwzAMwzDMpaBLTkIQiUDqyPKJpRQo6McFWhK2BkcXpccv24fm8XloCaPTm9JG+LxDIhuJbSSI0Yb0o9gAH0egHZ9dQ2rFiPQo+p5AmzEkWePqC7TkgzZd4xpAEitPWaANFpuwvO8QK5dWtzCg3O+v9qFlUZ9vf3Zc1CO1XFPnbwi05NZBEr7FsVKdjxBof9QHLdX5pwm0kmuCowXavTrrCbS6Y0k7JnQTCUHJ5aojBVryD0uiEbmEoGMPc5dxUigie2SuWpii8UoWvyzQMpcJWpcaevaj9NO1Rn46z7tAq5gg/7Aq9RyYq0BMoRKdstMVaOnpj5QKldQmNC+TO5S/ukA7NLqEj7ky+CcPirlfLWq+S2uXLGf90xu+tKDVCLT0+ykyRybW0fMj0BLkooksw3Xdd9BvkIsGC7QMwzAMwzDMpUDr4kDrZy6+ZASDoz8u0lDU+rQKJYLT+iThLDBDicqOBWxtn3+FlkQ1Etu0Ai1FrSah7FuQRQpZptBmjsRKrQB3mNXjrwgS9j2P+4+ITXhSybDUX1T+oMwR1Pd8e6NPlsBJpeoN7F6djxBolRMH3TrQ8aci0GrqTG1d1DR5rlwc6I6lwwRa6qfE0lEMjx9+M0S9sSaRQCYdS+4yTlugpYA/4ZpzUBtSQCB9lxxkhbUu+mZ5bVtKK1LawproA4oSzjAXGX0XB3StpVWOXQiBlizw98TTfAU6hk5XPNUNEkbnoBtrbQPfvmF5kaEbZoll9ISLHJ/ylNL6HJzVtSfMHuniQLQPieTd8l8fYJXW0Y2tHWldpLmZEv0uWBb/VrZNIiRjUOfmA/ugZRiGYRiGYZhzC1nQRpEFrfjxTgGRogvk6Ff++CaDLCvpsUj/pH68TR7E21Q5Kj7PXRyBVhPMKpQ2NFmDaOye/maQMLUFrdjU6VqTiu/4pQLtD1qT0kY/tlAh9RdZDQWkDaOu+xhWw2RBq7Ua1tb5CIH2p1nQijYmgZbqftqB0U7DgvZrAq3apcAwZGOH+42kGwN71q3ph1tjnxStBa3WSpes5fQFWvLB2NAzh+y6aSnl1Y0jp0aJqs8TmJ6/eBt9htFlz4JW4+KAbiLRzbbzHiRMK9DSHEjC8ofsIXE9n24AL12Blh7hp+COdFPnrwy1q2Q1LNaeaAr4KeZqCgh2HIH2rIKE0e+F9qFFFDROoKB+TKRRFDWOi/VrSlqDIsQcH5mrvpGZWTPOAi3DMAzDMAzDnFd6FEvSxoJErtMQaCfn1pFZTY/wKyTLQxLjyA/aRbC2I7+hSZIPWrIoFBv2rKFjCbSHBQk7K4GWBIbvEWhJTFULifSorNrPYNvgMfzu/gQftD8q0FJ/5TeMn7pAWyH6gL7/LARa8kFLx1Eb/CyBltqVykZtfpRAS5aEFDzsVaIcb1KGpYBEfvE9UoCi0y4Pw/xqaFlq6psXc5L6WrsoAq18fEXMCUq19XuW/KcItHR9J5Qo956uoXOcN4F2dnEdQ6OLGBhZRJ9yGbLxdSyv72hyvx96okFb5+8RaOn3wqe8YemJJF0o6Bg9YUNuhAZFGamc4zOr2D7FG9bkpiinVoU3SX0ISOnH+9R+6UYtlYnGdXShWKvEv7QWZdawBS3DMAzDMAzDnFtIoI0hgTZbLdLEF4+cyAftvkCrFuNI3GrovhgCLUXeJyEsKJ2iVmvE02O4ODgXAq1GrKSN9Pe4ONgXaLWPyirReozHWL8m0JIgq8v4zPrPEWi1orQmMNpp+6Atb1O3688QaGl8qF0cHC4EHQgSlknuB07fxYG+QHuYiwMSaKkeQeny/fZOlyG57PTLwzC/mj2BVlzjNLYpqN9FcHFAN3ZiCtR+Rem6JBcH7afs4kCuWpICB9I5aG2hc3w+xs27XwUtHyRKR+UNISJ7EMGi7+LLJ6Gc+vEAmdSu2jofS6DVBgnLPDxI2OLKJoobVfiQNYDInEF8EOUsa5kQ68vp3Uykc1Aws3fJ/ZIoS+tVZK563aI1hOpA/9JaxC4OGIZhGIZhGOYcIwm0xaN7Am1iycmChJFAm1UzIX0XPTIamjmEmo6pU7UY+VnsWdBqHsUn8eo4QcJIoCXLFEmM04qVov5nIdDSZv17HvcngVYqj9T/aqvhpt5vW0nRJi9TE+xMK0CSpWdiybDk/kCXqfkNKTI6BV2R6nzaFrRiM51frzpVC1ry41fcNC426oM/xQetWhA9OkiYWqAly3bRL3QO0Uc/Q6CNEvWidiZB4rAgYeOin6nvwkUZtGUPz1ZIge7068wwFw2tQPtJzDl0HdC1dhGChGktaMnSk+Z8mp86hk7X/6muBS3NszRX6M/FZ0191wwC0wYkFz2vEgbxsWAUwxM/Pi+dzIJW/oUFLd00zKoew5vEPrxN7hf/9ktuYsg/7GlBFrR0U5bKrLaYPWStEu/T+sxBwhiGYRiGYRjmHENBLaIK1JaXJHgllI6eSKClIGHplWMIyVI/FkkBKqrbJy+MQEu+UsmKioQx2tQcR6AlH7RplRRY5Ax90GrFSlGGgoZxLKwcz5qUgoRJdRZ9Rb4MwzIH0djzbYGWRNg08rtLddZsAkMzhhBbIMfngXlJ2CPLWXpUuF1sWpPLxqTySXU+ZYH2e0Xp4/Czg4TR+CAfkkcJtGoftGrR/KixdFLaBubE+FPfSAnSCLQjkwev/emFzYPW4SLRaxrDLNAyFx0SaMkHbYTGBy1da3RD4qIFCaM55WcItORPntYG7TnOm0BL6zOtJ1pxPe2Qufh7IIFWW+cf8kGrFySM1iQKYEn9JK1V2Qqxds1Ia9hpoRVoyYqXfk9o1xjdRPM2ue9ggZZhGIZhGIZhzjFk8RGRMyRZIZ6GQKuaWUVyqULaDNCmicSt+q7Zi+HiYJKskvZdHNCm5jgCLfmYI7+FVGf6DG2IjhLVfppAqxE/tY/7zy8f7zFPxfgy4ovUgajofFQeCh71LUh4TSqlttqvs3pzqBCbwFHJCo0eFaZ2IeEvWtookrWm4tQFWmpr2gSfpkC7tkHnmBL9pH5klMqjn36mQNvUMyM+Oyhtuo8aSyeF/EmGa85BggT5mtX1K0vdo7Wgleoh+pmSJISwQMucALr295LmvbNgRxSgrnNaXAODYlyrrzUWaNWQNb2uiwM6x3kXaA+bi78HuWq/zt8r0MYUKqUb3rpoBdq9m4niX1q7TlOgJRcHeXVj0tpPa9VRFrR04zm9akya0y8aLNAyDMMwDMMwl4Iu2YL0aB4JNCTUxBQOo3/kxyMRkzVpavmIZlOntpa8KD5oyXowsZQCONFGnYKiyCSh7Fsll+pcoXaNIIlYYkN0lKj2swVaave8etWx/bEqyUqqhNwE0KOydI4RdIgx8S2oHinl6mBXVC4qIwUjUZdVLZrSmCIBNyRzSBoHtHGkvFMTaLV1FuegDepp+qDdEeO1ql30gajHzxBoyfI4rkgB2dhBlwJamnvJqk9rhS5Dguij0w7K1TE0t3cOqmN8ySgq2qbROrAg9U9j94zkLzG+ZETk79eZ+jxJXCf61rYM8y3okpdPrKOqcx7VHdOoaZ9AW/8s5pdO79r9HkigrRfjPFzM9WRBS2ObrAzPe5AwEmjJRQrNT3T90nVMFvGnCQm08cXqpzK05zjtQGQnhQRampPU64BMWstOMi+RQKut8/f4oKX2+ZgrE3PqwRu6JNAWN09K5aO1jdaqosbTdXFAAi09NUNj92sCLeWniN9mbEHLMAzDMAzDMOcU8kFLj+aR2EVWtNH5cvQrf9wS5yIHCZNENRJPJXFRbErpcf/u6W8KtOSPlaxFyULlzARacT6tMPo91qS6QcI+5KrPUds1i5nFDUzPr2NKpPnlTSkatS76QcIObAYpUTtok07ezxBoyXIo94RBwihoi1TfuTXMLGxAJcZCUdOU9P1qy+CDdaQk9bOo/48ItLRZjimQS0FpDoN80NJxdH6ybo4rkp9IoN0QY2pW06ezi5tSqu+elcpGVu7acmn7i/qALHjJJzG5QdBu+imPRHcSQsjinGG+B7rka7oW8DZVIfnkfJfUg7hCuXSj6CygZUkKEibGvTSXiLFNVv+jU+dboFX7Sh0R16j65ipZwp+2eEoBAylwoHY9pHOQ1f15QusKhtYNevKFnoA5ybykFr7Vdf6uIGGifQ4LErYg1uH8hkmEZGrKKNaqggbVqfugJRc/VOYj1yoxvrVjm574uWiwQMswDMMwDMNcCvYEWmkTJkdckRIDo4db9R2Hv4pASxa0EblyaQP4Lcgfa3LZGbs4EOfTCrTF3yHQjukIiSRS0LlSKlTIrlUhvWJE2tDR5k//scivCbRfS6cq0GrqTOO2oHHi2HU+jF7FAlLLFVKQs8yqUVH/cSSWju0Jlvr1oETvU/1/RKClMpPAIlcdLiZoBVpqDxL+KXgdCSY/ytj0CvLrx5Aivie3bkJKKeVj0jl0+4/a/kOuWvgmi8IPOXTTgayy1Pl0LJUnpXz03ItYzPmkoWceQZnDCEwbQkDKoBTs6iRj+yToC7Q0tlMrRs+9laFMtSzd4KEbPWphbhjtevPkSdEVaGk9jBTnaBv4tsufXwUtH3QDlW6kknsKmlOTxbxEvuR/FBJoaf2jOn9vkLAo8ZqeSNJlfnkL6dXT8E9V+0qncpY0T56qi4PjCrQ0tslXvn4Qz4sAC7QMwzAMwzDMpUASaIvJh5pC/ICXIbZQgYETuDgggTarZkLaLEhBV8SGpLZj+kIECSNRjYKMkKhGwtjHAvLH+u0N6czCuuTWgSx4tGIX1f8iuDiYmtvQWP/uC4n0ODs94vk+bRCv4ntFGeUY1HsUnwTazCq1EK8r8H0r/QyBliy/80WdTyLQNvXO4n3qgBRtm4R2abP7jXqdRKCl76dHlI/yQUsCLbmboPaQziHGzEl80JKgE5Uvh3/SAELF99F3RuQevpn/WqK+JpcLFFjuJEIIc3khkY98VdP4o6BJJw3sdBK0Ai2Na5pvaGzTY+B04+o8Q9czuUih+Z7mfrJwP20ftCTQasVKmoc+iXPoz8VnCS0f5IIoPJtEanWAt5P6xv5uFwcHgoR96YOWBNrM2im8S1cLtDTGysXadRYCLc35mTUqae2+aLBAyzAMwzAMw1wKuocXpeAW9OOehK6ofBn6TuDiYGJObVlJ1iz0+GVIxiCq2ycvhkA7JTak5aOSpQltuEhI1Bdod3d3JVGU/L7Rxmh5dRvy8RVJ5CTBkDZCknAnXp+FQHtUkLCNrR2pzCTcLq1sSWWnf0mMJ6sjqezazZy0oVMLqSTSkqXWkN6j+FLwKB23Drqbwa+lUxVo9ep8EhcHbYPz0qOyNGalPjxGnaR+JvH0BwXarwUJk4LfiHagfqHvOGwsfQ9SRPayEYSI/iLh+bh11E9UFxKwE+hR4okft7RnLi/SY+l56vlPun5OKKqdBBJoG3upPJq5RIxtsqIfnTrf7jt+RZAwmjMocCCt5XSOw+bis+a0g4SRy5mfESSM+onWPprPae06bYGWzkH99C2BNqOaBVqGYRiGYRiGObd0DpEwJYMULV78wI8rPpmLg/GZVaSUqUUctYWjHHWdMxfCxQH5riPhiSxhJXFQbGr0Bdr1zW209M4gq3pUeqy+pGUaufUTot1GJOFL2gyJ9MsFWs0GkPqRAoYsrBwUK2njSX5aMyoVkrUpbejo3/TKEWljeZRYR5u+xNIRyeehLuTHLrn0oFuH46RTFWg1dSZrJ6rzSSxoW/pm8UFjiXVYkJXDktTPR4gCJxVoJcuwrCHR/uK6PGIsfQ/qgD9qf7b6ZfmeRH1N7U03MtiClvle6JKXHkvPUj+WTmP7bAXaXbE+UXnEtS/KQ2ObXBycdwvaXyHQ0pwRV6R+KoPmWTrHX12gpXWO1jta905LoKUgYdq16mcItHTjlYJk0o1KWjuPChLGAi3DMAzDMAzDnHN0BVraPJDfzcGxH7ceGp9d2xNoJQFSbJ4uig9aiv5M0fKD6LHRbIpaLZei6etCwaRI2PRP7hfHiTYTmy6teBqt3QyJdFYCLQkM+YcItBThOyitH34JPVIkaRLj6V+ycKY+OkqUVNdDJQkCulA99P3uHidRGU9boKU+oEc8L5JAS/1EvjfpkdrDIIFWKo/oJzo2sfRkfjpJbKGxTY9w65fle5J2o59eNX5mohpz/pic30LX8Aq65Ivols9haHRRsuzTRyvQ0s0HutZobJN/5bMS+yWBtkst0EouecScklE9Lua38y1iqYNZqaQ5kOaIyFw5OvX8n54UXYGWzkPnaO3/tk/2XwkJtDS/0lpBc1uSmCdPwwctrSk/w4KWnlIqbpo4dYGWfpPQev41gZbaJ7VihH3QMgzDMAzDMMx5hXzQUgAgaaMnUkLJ6IkEWvJBqw0eRZsm2jBcpCBhJKpSO0iWi5mDkpigW/K1jW2UtlBUZplUPxIbKR3YDImkFjbPj4sDCl5Cbguo3PSddF7tv7pl109UDwoUoy/QnqcgYVTGwu8IjHYY7UPq9qFz6pf5qHQSgZaEbXIdIVcd7u/5s+SDVl0esnqNK5JLgsmPQo8rkysLsgw7rDzHTVqB9qS+Hpm/Fk39ywjNHkVw5hBCM/qQVDosjbnD0LrvkOYrcR1IkffPyF2G5IO2V+3ehMpDYztdzGsXQaBNLB2V5j6y/A3PEmtVz4y0dqyLNYrWKXJrQwL0j0I3hMjFgbQeinWDztHSN6PJPR+Qu4z9sTR04rFE7aqt82kKtLRW0TG0Phc0qLC89uNrlT7HdXFA1xoF/RybPpubISeBBVqGYRiGYRjmUkACbQwFCaONnkinIdBKQcLERpc2TRdNoJXEU6ktKIK97FAL2pKmcQRnDCJCbOoPtVYRib7jTCxoM9QBs/QtaGnjGFs0AorQr1/eryWqx1ECbWb1uDivQirXYZ89LJ2qQKsVpcXGM7du7EQ+aEmgpb6k79Mv81HpJAItCeUJxUqMHGEV2yFbFMepg4SR5dNpWNBKLg7E+NAvy/ckFmiZw2joWUBA+jDeJA/iTVK/GCvDR1qHn7bV40mQBFoKEibmHCoPje2LINBSkLDYQrXfeBKXybo1s1qFirYplDSPo6hxHI09c5hd+vE5UTdIGK2H5DeYnsQ4L9DycdrW2DRmtVbDfzkLWtE+aZWjbEHLMAzDMMzFgnxM0h1m8tkoUy1JFk6zi+sHxASG+atAAi0JdyR2kQVGbJHiRD5oSaAl4Y42JJLViNg4XRQftJPzG2IDQ4Gv1NYuJCJQNH1dSKAtblQhKH3gmwJtqvguCqaly9T8uiQA/CyB9qjH/WnjSBtI+k798n4t0ZhIKFFKvvl0oU0ePS5Jm74zF2jTBiT/uicVaLXn1C3v15LUzz8o0JJQnlA6JtphAaNTa5KQTxaHiollSRipbJ+R2pWOo7F0aj5oT0GgpT5PPsPH0pnzR7u4RqPE/PKBAu2J8Uo3dY66oXDafkNPglagJf/hVB4SjFPKR869D1qtQKt7PVMdyN0BrU1vEvoQJ9byo6yYjwP1H/Uj9ed5FmhP05/xzxZoaZ2mteu0Bdrj+KBlgZZhGIZhmAvJzMK6tNmPyB7Ex1zx4zdPJvkDvAhR6Bnme9EVaKXNXr4MfcqDm4zvQVeglfxnZgyiun3yXF0/u7u7kmBMZZL+1STakGpFNdpwkYhAYoIu9OhoWeuUZsN6uDWqVqAlUU0hvlP3HKPTqz/VgpbOSxvC0xJoaUxQVGu6YaUL3cSix5jPgw9aEpELGye+qPP38KsFWnqPNtL0mHJqhUoaKwnFCsQXUfCwESSI9+m4jyJpx9JJBNpTc3EgEvU5BdM7q8fSmfMHXaM0Nuj6pfF6UQVaGtuJJcMYnfpxYfNXMKxxcUDX8961KeoQmauQbhy+Sx4Q870cihO4RdEVaMnlz89wcUBrgLQ26q3FOyId5xcDuTgg4fi0xhLdiCQXB9SuF0Wg/V4XBxTg86LBAi3DMAzDXGJmFzelx0lfx/fBP6kf71IGUPV5mgVa5i9Jp0xsTilImPhxT37mYoqG0T9yuF/M46ANEkbCnhR0RWzsajvO1/UzJjbfNe2TKG8dR23nNBq6Z6V/CxvHEVc8IjY5JIrJpUcn6eaMbslJoC1vOygkHpYoj76rtEV8f8/cXqLNWXzJqLSRlsRKcdypCLTiu+gYeszxsMf9OwbFRjaH+ll2qIXNUYmsbuKLFV88rkyuGlLK1f181gLtUVbD30Nr/68NEkYB5eh9SVgQ9aBEbUn+ZkMz98V/6RwijyzDTmpBe1pBwug72IKW0WUvyJ5YR2i8HiXQ0iVPc6r2sXQ69izdZZCP1vquGVEOCpIpl3zoJov167z76SSXMxQkjNrvi+tUzF8hYg6RXEccIZIfhwNBwsQ8RusHzZOnCT2d1tQzjfIWlZj/p1D6WayRIpGLl8OCzOkjif0F+2J/2gkFWlrnaL2jde9nCbTlP0GgpfWPzvE1gZb6kazDae2+aLBAyzAMwzCXBPpxPr+0IT3yQz4VJ2bX0DO8KD2a/CFb/WPqIj2izTDfS+cQBUiRqYOAiPFOlnsn8UE7PrMqCbRkrUGbJhKazpsP2vbBeYRlDMA/qRdhYkNOFkf0LwUFo8BMJNBJj0weESTsOAKtNtGGiY7TJt0N1M8QaI8KEtY+OIeI7KHvFmi1Yst5DhJGY7egYfxEAu2+wHT89jmJQKubKP+oY+h9EltIED3JxlottsglAfiw8xw3UV+TgJxSPsoCLbMHWVaShaUUXFEzZxwl0EqPpYu5la41ujFIlt1n54N2V/y+2y8Plf2sfNBSUK+ZxU2MzWxIia531fQKpufXpTxd1MGs1NatX1yjItE1Kt1EOaFAS09PkLBH8yx9t/5cfFLoHNEFMvgn9iAwbRD+qQq8TlKPCbrZ+y0kf8ZiTqK1Yq/OJ/RBq63zzxBoaa0qaZ48tkBLvzcm59akGwZk+Uq/r/QDjB1XoKW1KKNaJa3dFw0WaBmGYRjmkkBCSF3nlPRoKW2mU8tHkFhCAg39yFEHjAnJGDh3j2gzzGnRPUzBiBTix7vamokE2iHVjwu0E3PrSJf8uFKQrfMp0JJ1ToQo2/t02ngOSwKt9K9ItJEh60ap7OJ9eoRSl+8VaOmYCOmxU3Wiv7Vi3KkKtNoNoOjHgkMe9++SLSAqn1wg7D8Se5xEY+LcCrTiu+gYrSh9Eh+0nwfnRV+oXVvol/moRGU7DYH2W4lEVRJXT+JP8rRdHNBj4COT5/sxcObX0TaguX7EfKGdMw4TaAkp8r6YC+lao7F00sj7J4GWpcbeub01gK7XsxJoaU4tappCVNE4YorHpd+lsQVDKKgfw5RYV3X5mkBLKUjMGep2PdmckVg6Is0Z/3/2/rO9kaXp7wS/6L7ZF9Ls7jzSzKxGz6ykmZEbaaTbPfex7U+7097Sk+09m23YZNM7gN57sv05Jzd+mUigUKgCquBBZvQVF9hAVaWLjIz8V2SE1YvlBmhpx9WHcxqcZW062Tarfrgxqese5Si+F6DNtLl4WapUiAPt7EEdZa26+3opB2QNI8av9fm8unQ3qa7c4+TCjBqbzR4DB9A6cuTIkSNHjg4MAbbce72sfhSD8FhzUm+EybLKRgMvKoy+U60J1T245gBaRweShqd39Cbjl1YD0BLXbna1eE89vNCbni7oY9DMH8C4egNoCevwq8zxfMfZdd3vBsegjQPQ5uNKALSM4QPZEPoBWjaOl+/Hj0FrwZZ6Bmjxdup6tVQSQEvyGzKhc2LCX+cwrhZAS50u3p3WGdqpJ0fEXw2vqYm5XZGVaJ5YgGWESaDPSgdozTFw5rqXkMWhxJZ6NbSqeoY3VM/IjuiSbE/uRiCS7uh2DK+qNyObuh2vRnfV6Ox+pGPX9U5fRL9Mzu+q1yJDr0fW1YuhLTUy+1HmYPE6mjn6q+hS5i86g+z/YQCtBtVEjuzc5aV4rcB+liVC3JxJhTig7i0vlmsC0AIOXrgzrf56dUr9eGtGHbk9pb67OqbDDCz6vEJNMitzFD9onp6Q9Zd+LQWgZfwYR/qEcWV8yw3QErbF6qWL90zdscEJn1MomRXSii5k7FjLdZt1WIdSQGnTZl2fCgC0tO3+25XIAO3k/J4625FU310bU99fHxfdOylrZ/ZLY/QVJ0iYS6ydQTaNBWhbux1A68iRI0eOHDmqY7JACAYo3m0YMV6wwXq91RvA5KgyBNixtftFJ4qDCX/BZvYgEyEOznYQ9xJAdVZdfTivEyZtSdu397/K51e1KX2xKf0CAFOIOIJ389Gs9oxiA45n0qvhzaLnDyAe5W7ufVMbu3CmPp8i1CeIBhNbps15jrNTd4DERgRo2RAGAbRsIHmmvx75mOfVfYiDEK/hOESIA45o1yLEQRwGROZUx883x1Tny0W9OY9CZfOglbGm32+JTIzP72v9gM7clk/CA12+m1RHb43p2O0/N82plyPZgEUj0MLaR+0hfOTmqH5pe6R5Tv14m3mwUJPs/l+//SH9/E2t73yJpYvDaP/jN+3FxzgdvT2hvruRVM3dG6Lvi38mcxT5YP4iY3ghhnl8o1PRAczvsPlTLbIhDk55Qi40PVssKZxIsaTDkNybVseaTOJFEpedajUevX5QjaSNl+6ao/g5c1Q43a8lxK0GoEX3a4BWmDHDU7qcBEBLAkTKoN60m7prT0+f17CfWD684TJ4BmBvKbJU6SRhnCwiyehnX8iKMJqW+lzX9TEvPqgPJ4C8xBrQ1bOovXPzAbSU3fx8US07gNaRI0eOHDlyVK8EEPJ8QDbmncFgiwNoDxex6Wl/Ma+Pkd18NKM6Xy6U5IHSCJQOcdBugBuO95Ppt+3Fgup6taI6XhL6Y1Y1P51VI8lsUC2I8KrTIQ5kg0PYhJMtUyWFCAGcGEzsqOYXq+r6k1W96aQ+Lc9m1dhMcd48w7KJKnTc3wG0hnlepQBab3DfkkIchCRGi0PpEAd5ZMLPWUBIBQFa61lGYjnGGVDm51tTMjeJuxutzeWKQQsz3pcfzKvW7mWtH9qez0v/L2kg6WyHAY2O3E6o4y0z6vVoeQGdahCgFke7yYQPqHG8dUZ9d31SA2KlhJkolpY2v6qO1xs6ueCtx0b3jUwX36/7H3/THndHRIaONiXUj7eSqu3lqtop4QWHBWiZ34w/cTyRuSCqL4BWqTejJsQBc9+G7wCkrzZpQPTxvJa5C6k5/0ubjHfAsXSAxGsPTfgB79yEs/RSmQBaXmbyAotYw+WkUgBaiHAZZ1MnH3hGqQBtpWLQore5BhD1/ptl9SniyYcZ/WJtUa917FNYC4Z8AC1e/fferIjcJLU94ZcHmH5FtrHtooSOqDdyAK0jR44cOXJ0SAgg5PG7VXWy1RwN8hs1BqCdcwDtIaGBxLY6KUYsx8k4Wni6PaHGZvdSvx5MGpX2XX5gNhh4XpAki7AeGPNs/tio/HB9XDbzEzpZXiGAdlU2VW3dK3qzxKap1BAhn7/8ph7I5uO761Pq79dn1M+3kun6vB4pbrM4MiNtTm2q/HPesgNoDZ+S57GB9h/53dz9qlplE41nTzEA7ftEdjto//PBgDbLZyGA9kQZAFq8kpB/nuevcxhXC6D1M/1N2x/0rkc+cg9YRnxG5nPQM+MwL3Gog+57ed6xpkl91Jqx1b9LPwJ48Xe5Pe6qQcg6x9xPt2fmN+00R/GrD25ML39SZ7oW1F+vTKrvZW06cmtcvR0rHij78Ok39ejdmh4v7Bs+H/aulRS+oW/ChggxMsGx/DCAtndsU8rMhBRoCgDVqMv47I56P7khvKX6p/ZkXIqf32GEWfd2PBPHlBcYgFgkZao2AVbSF1ZnUKc0WOkDaHlhdvOJCT9gZdSy1UtNJQK0vIy49nBOz21etpJkkpMG5SRAYMISUIa3zfoofgSANoosxSETOsLIcLkBWnQiyUibni3oU0oj0ztqeHpbnzwYFNtzamFXffV51s6tfhC9PatOSP9QRhhA+/CdWQ/zAbS06daT0pJN1oocQOvIkSNHjhwdEgJsefh2WRHXCePJfzQIgBajvZQj2o4ah0Zn9rQBjAfLCWEM7smF2iQvgTDWP3z6po+kwvz9rcyxkAFoL92f1xuIjDFvDH2ANBgQ7kzHtHo7thUJoG19saw3WcwdwLZSXnCYObqkjt2eUKflmRz75Nl4E/ZNZAN3UQmA9pLMdTY83vnuZeruAFpzPcloJuf3NTBqGYCgWTbDlEu9gu4N4rO0Wfr19eiWBors8wB8H/UBGsUAaAu0OQ5RBnJPmf46h7EFQqoN0CIzvDy592Y1Mqhm4klmPNWCnhuXGXetJ2DpO68cWHnta1CAFm9gPXbSBpi/AX9qEeIA4O6mzMETLYBQ09pW6RGbZI/5k2K7RvBCq5COtgAtALSePzFlKYjwrMTDEi8+ZAyvP2TOT1TNHkvHKxM5Ri7984d7bzzE43BMvyw81jqv4wCXmyxAiwwjs4xzrZKE6XisHp1h5S4MoA1LEsa92DC3niyUBNACsFtvUuSEZ/t1cank9+y3decofpwQB/lkKQ4Z4Nv0a7lDHCBjtI99xmWxuX7tmlbnO4khPCtzJynjNav7Q9t8wsxTQNyLd5J6DABguTcIoKUM2k8ZVg68jCzZfnUhDhw5cuTIkSNHdUsAIU/61rRx5wdbMIR4K1/qEW1HjUPjs3vqyoMFvRnBo+PinWmdiKdWhDfHvVeLOuxC+4s5/TKh3MfTggDaoHlwui2hXo+uVx2g1XO0f02ex/E98xKFFycXZPPUP+kA2koDtNSPzWRnz4oux/Kd1ysyV+ZDN4RhDMDOJhUQ5NG7zPPIQs3G2Av06TbLZyGA1niTrpUE0OIZdqY9oeUMGfPXO4ipG3JeTYCWuiETHJXVMWgjeg0DeJUjSVhUtvLqANrSCVkiLqr3Zcj1x8uq/dWGut+7rh72rqiulwt6jeib2NAgbT5KA7QiC4xTXFkKIptkDwA5H0AL4fV4TsplXQF8vUYyK19iJ4Cyy/dm1Y83JtRPhGJonlE9I+WXpYMI0MIk8rv2YKakEE140BLqA+DPrhvlBmiRETxodVgHeT5tRiZuPp6VMShs62TLkrQ5QJbiEP1aiSRhFqBFf9NGZI2XGfqFhvQvCc6YP509y3L9irordt8DmdeEsbkgZegQHHJPkAdt1Bi0gOAkd3QetI4cOXLkyJGjuqVCAK0xoqZKOqLtqHEIbwWMYR07tQ4AWja9J5rNsVb4bHuy7PUZljazyaDNXvn3zoM0QDtSGKAlBm3T0wV1UjYczB/tLVkiQPtsYEM/ywtWlgLQDiVTbZZ2+dtr2db9sAO0MGABoDhlWKYs6hN0fRSmXd7nUS8/2KvbLJ+FAFrm6p3XxGMtA0ArMhG0wQ1i6gaAUguAlrAObMrjJAnzHiUOenY52c7RRgRoAWE5CowOQ8ZhA9wt1wygtbJk+/dE65z66TafeFMn1ZGb43qNuPNqSXvg5SMA2gdvTcxKximuLAURcxS5Yh6jgwC5wgBadCp9StkWoPVn3sfz07R5Vp3RL+TmVP9UZQDa16PM/cwxecJb1AKgpb9uMEeRO2mvlbsggJbkUVcfmPlsZcLLgHEarCwnQCu6p9wArTcGLfWmzQagnVPLEYDEbFkybfbLUhwysX1Nv1YCoPWOkZcBXhlzZP1kS0KDrczPc12Z33UZ94MBWuY9/cbaEAbQ2n51AK0jR44cOXLkqG7JhThw5KXh5LY615EQ4zyhwZ+rD+bV1GLxxn4QIUYkvvry7Xf15WuGv/32ew74OQyQCBgjG7bjwhjnU4vlDblAm8+m2swGzCv/lgHBznXNqN7xwiEO8Hq5+WhWbwaYO8yhSgC0bHaKBWgHE1vpNoeBcboMB9Cmmb6gLpb5f9B1UZm2ZD1PmO+81+g2y2coQCvt5Ro2sx0vF0qKQUtMwIMc4mB6aa9sScKisJ4/Us9GBGgX1j7oRFHoMDt2dpxrDdDaOXK+y9gndv4ALrJOPOhd1TohHxEKAQ895g36gOeWGuLAD9CSCT8fQIv+QEb0sXSO4vvnj8eblGcyNyshS7+L4u0ZWtcv4vGep+54K9cCoNVxon3H/Wl/EEBLQtNLdxnz3PnMfTbEQSkxk9EZ3hAHjEElAVrqjXwjE1FCHEDZsjQTKEtxiH6tRJKwQgCt5fQ6K/sRPr1rImUQDiEsxAEv2cPK4DnIku5XF+LAkSNHjhw5clSvBBASliQM4EYbffKb86A9HOT1oAXwuvZosewA7fLmF/VqZFM96l0R2VuSzyV1//Wiej+5mbOxJibu5fuEXDAeHZfuzajJ+fImLRuf29WbDLywvPLvZQ0kysbADyQGUdqDVuoLaFBykjAfQMu8tB69HG8shpwHbXB96o11m+UzFKBNtRmPIzyISvGgbZQkYdQRmTBej7S5/jxovXO0lGRWtSKvBy3tob8AzWqVJAxZIuGTlqUUYEOiNrzqbH8jE8wDMsRH8aDlOq5n/hCL9v7b6Anngog5ygs+nge4lS9JmAbVZD1hrtEmnczKP38sQCtzHD1dKVnSHrSyHhNj3YDctUsSVlYPWnkG8lqqB603SRgnDMqdJEyHdXhmkp152xw1SVgUWYpDtfKg9TNz2v9/xoAXyyTN8xLzNkqSMOZ5a/eyA2gdOXLkyJEjR/VLQUCIZbvJdDFoDw+NzQKIMu5sCmfU1YcLZQdoMeDPdk4rYuuR+OrorQn1w7VR1fZiPscDECDxwh0DurGZvnh3uiSA9vPX39Tyxkcdow0QgqNur0a3dAxakjd55d/LGkiUekQBaNMxaKXOaYB2oDSA1sagJTGY3ajoDftocRv2YRkD068OoK1n1m2Wz0IALRvTUmPQ9k8Sh9LIbFBdgpi6AQrUAqCNGzcUsOXGY3NcuZz1CWK7djJH3xQ5R2tJ3hi0tIf+wpvWALTlXQ+i0PzaR3VTxu5kq4xdCqD19zcngDgJdO91tBAHJkmYV2eslQTQEo7HzB+TAT8fQMuLNdZAZCR0/ngAWl4eVkqWAGh1DFrpV/QN41wrgLbeYtACGNuEWRy3P90OOFhegFaD0uglZFvqndXmCABtlixJPQF7gwBa1tftvS/SH/vSd/tqevmjWtj4Iuv576krDNkYtDyrlgCtn5njzIMwgPbemxUNKucDaPm96dlCpNAR9UYOoHXkyJEjR44OCeUDaGEX4uBwUTUA2sHklmw2p9TR25MiWyapyjHZTHW9WlY7+9kb5IGpLXVWNkXWg+Xaw3mVKCHEwcrWJ9Xxcl574t6WTQhJb64/WhDj3xjwfvm3XBRAK5ss5g7AQSnzB0D0Ue+yIhbvWXkeGxULbPrB06hkQxyw4eF5wW12AG2tWbdZPgsBtGFtjkN4huks9Hlkws/ULRRgqhBACyMzcUMc+LOlV5r1/NGynQ0mNAIFJQkDQNLjvFZ9cANQ6eoDE2MzTJbQE6wRAK+FQhxUAqB9Ny76ivkjaxWySYgDXgr4CTXnzbxP2UGgmj/EQaVkyQ/QMs4mxEH1x7lcAC33liPEgReg1WMg6yEvslirMvxHilM3xSS/XrI6NQpAS5FRZAn6XQb63cSmunxPyrmTkPbMqtsv1tXyZvYLLvrVtrmeAFqY+UqIg8FE9noYNUlYLV8+lEoOoHXkyJEjR44OCUUBaM92zpUUQ9NR4xAA7ZUHxtg2R9xmyp6Ua2RmR2SL43gmGRGGM5uFIIBpMCEbx85pvfnAOL8uG7LkUvGAMV6zV++TGXtS2meOBCLjfrn3MnXU3nDtxoOp0EYMgLate8Vs6rSHVFK9HFwv2oMWQPRx36psOBMa7KVOgAqlJQnDW9L0qwNo65cLArTSXq6xSY5KiUFrs9Ajs0F1CWILJtQCoDVew9GPpQOEkEDHHtuvJFudQeKlt0WGIaklAdCSKEqPncw5C5TVKkkYXruEp+DYepgsoSfQAcyLyABt1vyJHi4jiPomNtXZDvMiER0UliQMNcfJB2SDl5NcGwWgrVTCOQvQMsa6L1pMpvtaedDy0pQ2M6bUCeDy1pPcxE4GSDSenn5ZsHpJH/cv4YUC42e9SfU6JPP6zutV1Sv9Bb8Z3ZS1fVW9eL+iJud2dBz9uGTCKGT0EnW3bS7k6emXJcaOeRLk5Q5A+0LskJ85sXRjXP3t6pS0Z1H6/HPqCkPTS7wMMWE66g6gpYz784FJwu6+XtZ1ZpzCAFp+J3SLSxLmyJEjR44cOapbAgh50remgZogsMUAtKUlOWpU+iSbvLXtzzqmKLwufwNO1TOxQdja/aLru7r1Sa0JAxhu7X3VSbkK0ejMrhjlgFzTGqC90JUsO0A7OkusS+PthIxhtGO85wXV5HeuufZooSSAlg2Pjg/bQjIJY7T7Zd7PGPt60902JfNgvSBAS983P1uUOcU9pYcI0WBlQJIw6l4sQDsysyf9Op/a+Ae3mzIcQFtb1m2Wz0IArTnuX1qSsPdTqRAHMfrHAiG1AGjRT/ffrEbWyQZsMZ5h5a6Pn43OSGrPtkYMcQAIe1v0pD52LXMO1oDXs6WaALRZshSis9ETcQDaB29XtI72zp+o4TKCiDmKXDF/kDG8EIMAWgidim6l7ND54wNoaXelEs6R/JKXf7xUMKEsZqT86gO09BehLJA7xpQ2W6/HJR9gbGKlmpAlflnI0kslALQmbnV2GdQJ/QOf6ZhWx5om1JGbYzrZbjH2oTdJmH1+us0bhccAWeIeLcfNqbAOQQCtLLBvx2ScmSdyLQnFWp7neiYD0NYySVg+pgxOOwUlCSPET74y6CNkIsgbuxHIAbSOHDly5MjRISEMSgxLYrdhoPvfPB9mgDaxsKean82pqw+S6ur9pGp9PhcaU65eaHP3ix5P6nvz8Yy69XhWJ93AQF6OkJV5OLmtznH0PRVS4Mr9OTW5UN42D08DBCV1GcgYRysxrKsB0LLJuykbHzZAGOxeWc/HbH7IKsxGthBAS4xbWwb3waWEODgsAK2XeJngANpUm+UzFKBNtRkA4e6blZw2xyFCHJAEB2AxyAMpiLOAED/A5AXVfPeVwtQNmQBU63q5oDPyR6FqArSwnq+iMxoxxAHgHCCd1pOp9jCOBwWgRWbuvlrUMoQ+YK0jhmUpIQ5KBWj9/bpYRYD21fC6rMdTUpYJzwA4XwsvQwDRq77j/jbkgh9USy7tq0t3DZDolwXus/1aCkCLvWfBSvtsDcyKTaxZxuWE2DHHmqa0R/YnWavjkhegpd6Mc1ibg8gL0HLfzScLgeC6BWjPdZlrT0v/tAYAtADfFpR2AG39kANoHTly5MiRo0NCgC2P362qk6nj096NOX+bDUSipCPajUqDyW3plyn1/bUx9d3VMd0PozPFAWLVIrw3rz+c0/U9cmtCx3n9Tup/rjOppiLEbh2Zlk0mR99l08Fm99qjxfInCZM+/PWOKQM5KwzQAiQajzlix04tFJ8kjE0nRwfZcIVt9IPYAGHmuHJBgFbG4PaTeb3JZP6wES/lBUcQQGuPT5MgpBiqtxAH730x5aDuwc2sMqgPY+YA2lyAlgR6d15xRLt4gKlvgrjE5qhsvQO0yCX6mKPYvWNbanh6T72f3JY2bKqFNfRV7lyrZogDmLHTYUh8Y9cIxPF2+tYLTPE3L/tKielZLCFLHFfXshSgt5EJ7BfmAZ6xhZKEAdCSTIzQBugDsrvffxs9XEYQMUc5Aq/no6xVHBMPe6GrAdpU5v1TrQDfi2p1+0vqV0OrW1/093g6MidLDZfBS6/Ewq5+ETMg+vb91JZOtkQ8z86XS/r5xDhHfxLegjAX1Sbtseo77s+Yt3Uvq63dbO9mQMgr981RfL88wITD4Lh/KUnCGD/GUZ8mCigDuWN9IvwQdjRrdVzScXcJ6yD9bgFa2tzavRQpSZgGaOU+ZIl+03M0H0DreTEQ5EFbr0nCYMooBaBFVlyIA0eOHDly5MhRXRMG5dP+dTFspnPAFoxPgKCTLZMlHdGuBH2RenOcl6y0MDGovkY4wh+HOIpPQgK8EvAmIDbrVJm9SctNa7Kpa3m+qDcnjCdAxjHZhF68M60Si4WBTUIcYGTrI/1i7F6rQJKwsbk9dfkBsmWAMgxqyioI0LIRu5NUk/PFA7TLshnR4QdkTKMCtMwDe1w5SogDf5IwxqFUgPbpe8A4M0e99SH+XDFkk4TxYobnBbWbulcaoMU7n/HvGdnUY295feeLevRuXZ3pdAAtm+9QgFbayzV4AnaUGOIA0MaW6a9HGFsABSCWueUl/l8JgNbPF4W1jpBxJwwJ3oAk7fHT9NLegUgS9k3W4T1Z78za91Vt7X9TH7+Ud+3zJgmjLYwf3rSlZsUvlgDjSPgUprfRYQC0nAQCeC0E0FYiSRjJo34VfckzAYLwvETmgujdOJ6MZn3gerxtOani1YGT8/v6e/RVOcJl7H38qu68EttAxpGyz3WYjPjYOHYNsOAgY18LgDYoSRj90yT14eSMt3+Il0+CzzB9znF/EsuVIq8AxiR784Y48LKWOyn/pMhdsSEOdFgHZFvKsG2m/VGShEHIEnqGfsi0OddOBaAlZi7zBLnTZYQAtHWbJEzKKAWgTYeOcEnCHDly5MiRI0f1ShiUj3pXZEMxleNBC5sNxLTqGd6oqxAHSdn4EDOu6emcanoyq48rBiVGKIX0UfxOcxQfIER7k9Y5QLsqxjZ9okEIMUgxZjH8idXG0bVCRIiDdJvF2K0PgNZs0gxIPqcSETyBwwjPiZuP44c4oPyzndORPGjLDdCaObosYzqpN4PMUeqjj0/L5qwYGp7eEfmg34M3nrAGmCoM0DIGMJvyezL+yAB8982qztBN+XacqA9/O4A2wINW5itJUvxtjkODyR0tW5QZVJcgpm7IOd6NQQBt2uvRd185GN2GPNB++HgzR5GTOpxI0Bw1YIuJb1mJ+niZfiwHqBZEa6JfHvUuyboHMD6vbj1bVYPTHwvqpTjkBWjtHEXGAElrE5v0gwaeAKDCxg5dxLr1sHe1YIiDSgC078Y31Jk2wgSYF7ocE0fm/MQw2cz7yAh9e/n+vGp/uZzWfzD/53t0oH45h74vAeynbV2vltWR24QwMvHRdfJNme+cYuFFB3VhzOsFoGVcsQ+uiL3Q8XIlq3/wqjX9kysL3EsbiWdbisc3HrRX7hvA3V+G5XOdMj7Sj0/71oryoEVGvC+OqDvtjwLQWlk63WpC05ykzTJHAz1oxf7oGVpTp8TWty/gDxtAi0w0PVsomHytHqkOAdod9XlnRE1131ePb99WzbduqlvC15oeqPZnE2pShDCthj/OqY3Rh+pRR5O6du26utF2T7W+G1MTm/W9oXLkyJEjR45qQdEA2qQYdvUF0A5Mbes62/ADp9sSamw222grlbyxUtlwXbo3qyZK8N6sBgEOWoAWbx7G0By3nFPTMQFa2nxZ2hzmsbqx81mNzmyroQTHJLfUxNxOJA8+ANorD8WgF2Oa+mFQhx3RzgJopU6X78+WBJLrEAepo7sY7F5Zz8ds4tk49U3uRAJo27pX9GaBejN/Xg6tlwTQPn63In2UmaPURx+fLjIG7ejsvvRluPcRXA2A1jLPob8s02/+jZYDaDPkB2h5gcQGtRSAtn9yS53rnJZnhoP2fqZuZ6VsPNnejIkOmN9PM//ne37nuqD7y8mmL6a1l1jQHMVTjaPE9FWl62Neokhfyrr0diw6QLu89VUNJPf1sfOhxKbo3t0c0BCPwIt3p2XdG1XfXZtQ392YVs8Gs5PslUqAcxxz9wK0BrhbrkkMWl6+Ep5Cr2sB/Q2jQ5AB5kVkgFZkgflj1p9ltVfC/MnEcDbgF8fEg2LQMkycfEA2kBFkhf5lrnt1oNV3VpbOimz3ShnF0j5tlr6hvflALI7Jcwy8JuO89kkR59gL0FrgOLd/zDzm95x2COvj/lUAaDkFcrxV9O+7TVkbiwNoeflgy7B15+UL4ZLykVeWeNlKv9B//nAzEAAtpwt+aTVyx7WHDaA1/eoA2jLRtFqbuqRu/Pv/Vf3v/49/pv7Fv/gf1T/8y39Q//x/+e/q3/74QD2c2FJflEyI3z6qvb7b6u7Rf63+zb/+B/XP/tk/V//8f/r/qv/nfz2lzj8dVaKXAiISOXLkyFFtiGzrGJEcxYL5+7DF+HRUe9LxLX3JeCzbjUE9hjgYFiMQABKDC6+BK/fn1dRCBTw95bn0jQb0upJqfDYYEDPz2cxl+FON5vP69hftWWI31owjdb8kG/pkhBAH4742X6DNc8HAN6Ds+c4pdbJ5QjbOEzq5B4k7ChH9eum+AVQAGZG7sCPaBlSjPqlYczrEQfFAfDEhDmA2gxwLfTdRGAgBoGXjA8DNZh1gtZT5o+doBZKEsbFlnP1ttUwZ1QJoaQtledk/PrbNDqDNBWiRM5IclQLQAjCdbpsSuY2eJMwysoTewNPNMv8PAk8qwdRXewS2hoc4sEeJkQ8L/lSSrbzGSez0emxPHW+bV8dF151sHlc3H83kAEwkPbr1hDA2xlOT8X87Xn6A1sQ/NXoSZk05KEnCAGjxtEUWGCfWH07k7JYQIoQ5ilyhX3guIFfhJGEZ/Um7gvSfke3SvbEBaB/QZhnTUBBLmNMlJIgzsZyrSzphFnPUA9Cm6xbSP2Fsj/vPhsQBjkJGZxiwMqgMwEJsk59uz6muN5sid/EBWt1mZDtVBu2KcxQ/I0sid9JvzJNAgFYUhEkSlrn2sIY4IMZ2o1GdAbSsNtNqYfSWOvt//E199x9Pqet376o79+6qrgc96kmvTLzNT+o3tam+Lr1UbT//Xf2Hf/Mn9U/XbqmWziZ1/eLf1L//n/6z+qef7qj+jd9Vffu9OHLk6DDR7Mq+evh2SYzCedXZPa8ev8MzofEWDUeNTfkAWhhDrh49aElyROIrvCrZ5Fx/vKgSFTiKT9xZ+qaQB+300r66/2ZRb/I6UvOZbP7VJgPQrpgNTmoDE8eDFpBbt1kM3UIetH2TW/LshPrp5qT68cak+rWLBF6FN0Nez2TqxxFF6ngn4Ih2GlSjPmXyoCXEgfEwzpb1MLYvKvBSiRKDFq8XvHTZDFBv7i1l/lQCoAVc1/MnDxhHGWz8qgHQRmHbZgfQegBaaS/XIGudPYslxaAtxoPWMuNCVnMj74b5f9Q5Vg6mTLwMwzxoTcKfmfRR4koz4xI3Sdir0R11pGlG/XhzSnTqhOhf2eeuZK8jAKRNz5alvbPae49QJYDA5QRosUUBMpArC5SxptQSoM2XJAyOA9D6k4SxthAipBQPWg3QslbI89BBBQFanSQsmv5kTpbqQQuIdTfVZsIlBOl9+raWHrR4kxLnuNQ5isyWw4OW8cMTGj0bVA7MHDzROqsevtsoyoNWh3XAa1hkhnrbMdCengU8aKGMLEUEaD1grvOgbRyqQ4B2Xs1NPFUXvr+nuu4uqEDT4+OE2nx1Sv31v/yo/tV3Pap7y0yQ39fl77//V3X0z+fVhYFdNZ0tg44cOXJUM+KINrGAvr8+pr6/NioG2FTZj2g7clSICgG0GJ9wKTE0K0FDiQxA+0sauCvva1gN0HIMXIw+DL+rxGMNAQfJgH68ecKEXJD5TPKNyRDP00pSEEBL3Ynn6d/oA7RxdJSYrjOyMQJkfjG4LkY2CVcM0KXbHAJ8YyRr8FI2L4C5gMBRPGiDAFrKevhuLWeDg0evBWh/kXIA4qMAzWFUTAzaYgFaNplshJhXpSYJ8wO0dsNebAzaQTt/HEBb16zbLJ/VAGgHU/OZ5wXVpd7ZArRhcwKPwGoCtMWAaowz95Ic75e2WQO2rGWDCQagNcfAKeOMlBElNnYcCgJoATeI6emPQbv/6XfRyZ/V+Py+mprf1Sc1tna/pH4tD0UFaFlTosSg9QO0gN2lxqDVY6fnj4kJfe3hnAYcgyguQGvmZDyw309RAVr6uFYxaMsJ0DKm+ri/b/7EIV0fGUfGM6gcGLkj9NBzsaNZq+NSEECrwdOIScKQJe5DRtKgdFAMWgfQaplo7V7OaXMjUF0CtPPjD9Wvf7mprl95p2Y/f5UJ8FV9E0M3vRatvFVzXf9N/XD6kvrbvXU1a+Vyf1qt3f27unj6uPqLCE//aup7R44cOaoxjcyYI9oktTguzMI2WeYj2o4cFaIv3/6IBNC+Gd0WAy91Ux3Q6GwKuGMzVIaj70GUDnEgRh+GH2BlmJcuBiNH4O18vnJ/Tjaqheczm2qychMiIcN/qN/j2/ma1re/5oQ4oO4AtHOr2RsVHSv1xbz2fL32aF7HWiO2oR37dJuXgj1Qhqf39CaPMSD8wMW7SZWIAJJnhziY0wY18keSqK09se90fximX9MArfC1Rws6m3OxhGGuQxykju7athZiNtI2xEEhSoc4aAU8MfOqlPnzVebocw9AS5/bI6/EnyuGSglxwCa0ngBaQP0ggHbvYzZIMyptPigALVn7vW1Gnpk//jbHoYFEChxsoP6xrPWQ9AUhDoj3/PWb0aNe5sVOtUIceOdonGPpeMRrIEHGAB0OQLu4/jn1qyETfsAAOpRBm3lxVE7yhjigPfQXYC3gmR+gnVv7oq49XlUnWmfU2fZJdfFOQr2fLD6ZVRAVCnFAfwOSHW+e1MBrIYCWo+g6xIG0z+gMYjiv6zAAxVIaXJfnsR5evjetvbaDSAO0GiiLDtDS7jjhMvy0L31SMMSBlEEfA9Aub5YXZI9CNsSBDkEUUL+ozL1h8ycOMX6Mow6v5CvDsgZoZXxYo7Gn45I3xAH1tmMAQLu6XXgM+kUmuAcZsWEdghLmUrOgEAerW9llYCeWAtCyznqJNYmXHzzPyF3wC+EoTBkAtNieXjLhOwoDtOl+9bW5EajOAFpoSS2NNqmz//i/q//zn/1v6j//6U/qT3/9q/rxyh3VMvZJrfGya/WZWrrz/1PHr11SR1/uq5Wd1ATZX1B7L39U1y4eU/9VBu3tovnakSNHjmpNALQXZGGzBuL1R4squdx4xy4cNTZ9lf3I43eyuWqZSoM/Xj7XBUg7J4Zd8Z4blaDxeXMU34ITeNCWAtwF0ejsrvq1i7iGSb35v8YcDQErSbp06b7xngGwNB6rheczgGH3wKrOyv2sf0U97V9Vz96v6+cxNnFpfeeran42n/ZAYQwxWm8+WZKNQPZGZUWMVLxDfro5pU5KH+J9gUcWBrS9T7c5RC+NzJg2Ww/aKw9mZUMT3D9emiCMwkMzdpRDPfGiZZPCJqd7cF09f7+qeoY31Z3Xq/oaGwbh0r2ZkkJZaAD7hTkebNsZhZkDbJ76pwq/BFiTTVXT0wW9qWMjRN1LmT9YtM9ELohlS8boS/fpO+Mt6AdPo5KO4dwF6G2S1ASxBgWkze99bUYun6Ze6tC2oHsrwdSHMRtMZm/Ovsg+4Em/1Efk9UyHebHAZu3D5+zN8phOjIa8sskLLqPeWLdZPv1t/uxrM3Pw4bv1nDbHITb6ZzuMDgiqS70zG/OzndOqVTbg6I4XA2ua+fv16LbuH144IbP0adAzysl2jkZ5qWMJ798z7Uk9L5FjgNiljWwwAeCMZF38jizjQdtbpCd9GK1sfdOeZlZP/irM+gB4xgsoLy2sf5HfF9Xfr5mwDMebpkTfFQ8kBhFew9cfEU8dT8bg/sZ+MR60ZNPPPw8+fflDPXhL4kV0NKERDED7Ub4vlggRYuaPCQ/E2gr4FkS9Y5tyHcmaouki7SktclHKOPNS536qzcyVoHLoWwNiLYsMFO+NXyzRXzdknJG1UuYo9yIryEwpHrTUh3FkPIPKgdEnBqDdVN+KeLFuyjD5FKi3HQPm35rYc4Wof4LkdEZnkI+Bl1CLId7Pr0c25NlG7tAfrTLOa2ITeQk7kbAO/H7p3oJuYz6A9sJdbJJFrYtYX1lnvcSa9FDm1mlZp369Q5+ZZxbDlIHNie3pJeYt+p06A8QG3Uu/YpMRvgPbt9GoDgHabbU9/0w9PPpX9fd/9Y/q3/7j/6r+8V//g/qf/81f1H/8pU+9SH5Q+2sv1fLDf6NOXjmvfnyypRZSIQ7U7qzafPKDuvLrcfUn2WS+WzZfl5N+//139enTJ7Wzu6+2d/bU3q7Ud3tHLW/si5DvCe/KwvJBLcoEXJHvdna25ZodtS3X7+7tq/29HbXPPTu7+ru9vT35jmv4bk8/d39vV3+3uyP37WTft5O+j+8y93mftStlct+Ovkaepe/LrkPe+2wd7H2eOpj7suu+m3pWvvsitVn+X942m/sObpvNfeFtLtBXnjpEarO+r/pt5r7atjn8vk8fdtWXj7vq48d94Y/q86cP6uN+Rta49oM858P+nuodWVFn2ib1cSOMSmI9DiU25Dd5rlzDtZTz6eMH9fXzXuq5ou8+fJTfS2yHrU+e+7x9GTp2ug757uO7AmOgr/HUQa7JrvtBmqN852+zua+6bd7Tv33Y31brmzuq6+WcOnp7XIy2pBjuvIHOsD1C+bx/RdcV+Y1en/K0Q/fxhw8yF/bU1087Mh/21eDUhn5zz9wBuGP+DMv82Ze5BZtxCC6D70LHWb7XZco87B1dzpqjxKAdmlrXv6XrpcvbV+/G1rLqc+X+rBpNUh8pk2tS13+Q/3+WdnxLtaN/fFUng/nu6og6cnNU/XxzTP18a1IM5wW1tMoY5W+Hlh+pN3+ja6YXNtX1h0l19NaEIp4kY0h9CD8wNp3pH3TQ9OKWNlbZGABscOwRL1E79l69ZO/T/ZX6u3c0t80juoxMm4P69f3EuhjMZjNty4KpAzJIwrFjIo+nWhPyndRJmN9J5HKuY1INTKym65BvnNMymOqfD7p/Um2WsnV7U31k2f9/+90vskGjfj1Dq+k+QI51eVqezXeMV1LG4Np9GYOmCbmPGMmp+bNrrjH1NnOD++3zaAvfrW2Jzbj+UexGYbEfp5f2VPuLOWm/zFF5HnWiPtT/lac+fFqmPnxmysjUkfF5O7IszxLZbpnKaqf925Rh5KJncMU8U+5FbtAZ99+wgTO6IazP8v0/6nfe/6OLaPPr4Uybqc/axo72mvtFNqf0C2N7p2dRbWzuyhxj/fygvggPiNzxUpSwDuWoT5zvir2PMWBO0uaMjGXazByybe56uaCW19Ax5jr6KC2jjH/qOy0TwrYPNcvfLwfkeS0T8iwAnOx61Tt7+w0Zod+Oy/yDDSABwBUsq+Vk7/OtvPYMZeZPvjHg7xf9izrpImPAmF5/OKcmZzfT18BTc5s61AC/6zkqc/ClzNHdAmUgA8iCWX/Nd8E6bE8l5rfSZVgdjKxdfzSvw3Np/ZTi91NbBsSS35lbXO/VS6XWB56YWVeX7iZEp8oa4Olvy/Q7uog6MC+YH7TDW4YtFx29ur6jOl7MyjozoeuMx2bny0WZP8Y+5zquT9cnbP6k67gv82fRzJ9mM3b0yfiMf+2U+4Sfp8YZ72d/W4KYtZDruc+2g09bB/or3Zep37x1//BhX62sb6u25zNiG4xrQM9fBn3I2FF3xh4ZsH0RVAbfFewf+S5nnP33pa5jXMamZZzvTKljMs7++sXlo7cntcyMyzN1fVOcVR++S9VnZ1f2a3q/leIvH3QfMI70SVAZMHLHPHwga+LGltjI8kw7NroPUp/+vrJMmy/SZqkvz0O+zcuQOW3P2THg/nWxDUgcZufegvDDt1ZnTOl6EuJgUnSEfT5l07e7Yn88fbegTohOtPqFUEzYK+lxFsZOzLR5VtfpRNtwIEB7rHVA5CapfuXliPQB9iC2sH0W5S7JnOqQPcbx1kl1Wuy3s11Twglpp+hKkTdvXxZiXYZ8YntmytjT87ZL1nzqjD4MuhcddlTm+5V7SdGh7LVtm/fVptinCxu7an5tX58QoG83tsw+/o9ij7OVmeoQoP1N/fZ1V+2uLKjFZFIlE+MqMfJE3Tl+RP3wvx2VgZpQ75Pv1dSd/6ZOXb6qfnomC4d90bw7p7aefq8B2v/eWRmA9tvXr2p5eVmNTkyr4XGp3+Swevd+RN1+LAbOvTF18cGwuvKATc6c6ng+pYaHh1VickwNT8yoiakZNZMYU9MTQ2pkbEK+m1VTiaR8N6ymJobV8FhSjU7OqunEpJqZGlYT46NShr1vXN83mr5vWr4bUQl9X0KNyHfJxFTqvhF937i+b0LNTA6psbFxXYfJBN+Npu6bSt2X0PdN6vum1ZjUwd43Pi73peswqpK67pO6Dgnqzn2punPfdPo+aXP6vohtlr4sb5vNfZP6vuA2m/uy2zyWt82pviqmzXJfbpuHSmizuS+8zfa+MrV5PGqbs+Wj1DaP6rqHtFnuy99mr3xMq/Gi2uyfE9ltDpoTUxNSHn0lZcyJrM/NTKmnb5PqdCtAhDDGSMeU6n6XVHPTE2p2inZkz9Hk+JCnHbY+PDffHA2uT7a8mjEIGrvMGPjmqHzn9FK52uyV12roJblPvpsUmVyYHlbjEwnV8gSDWIy2lkn1ixhRXj7RPKm/73qRUImpKTWfzNQnaP6k5VXXx7SjHPNnSOpM3ecSQ2pG5oieP22TGrTLzB8pZ0buEU4mpwuMs7+MVF+Nm/k3SxlvZGOfmqOUw/HNFzJH+Y1rpqdGdVnT09Pqib7WW59J9bKP+si4TtP+kVQZiawyuO9E87j68fqYlDMmm6cx9eONcXX9/qQaGk2IrpD7k0buAufouLRD+nlanr04M67ejyTFAJ3Uhuip1HhSn187p9Sr/oSaTfXPnPC7oYS6fNdshk55xtyyBkSlzel+naZfzf3T8vfj19ltpgzaPFugzc9k7M7Ic7nPlsVzqK8FZ2HAFa9M0qaz7RO++oSPc1LK1jJI/0j/LcyMSZvFHsvT5jBmHlC/ey+ndB/Qj+OT2H1SnnxO0y9Sn/nZadU3LGXcMfXNzJ8prVO4j75D7kZE13G/1jWptvDdozcz6vqDaXXl/rTOpn1N/j4n8s0mzFsfjk8/eJXQz2M8+YSpH/VJCGfKSNWRfpuZkfmTkPuNbHvb6WXb5vueNlPOmOiMVtEZHCcO0hmVYl0f+XwobfbWZ3Tc6DDkiWsY21sP7fxhvpp+0XMUnaH7rjHYjLNpM+PnbXNzQJuZa1YW6KOx1PhPTDEnPXInjNxxnZ7Pcu2DnikNMB1roP7xMjrkdBttQLdk6xH0ip0/XOe/txJs58+Dnoy80t/0O/3vHQN+4xrm2kkZA2SUMb3YNaXevM/obT7fDiTSIBbX6TkqZTDfbRmMs7cMxh4ZQBZG5TvGm+uCdBjy0zuYTJdh9STlnGmfkv0swDG6yTD/Pyvf2zZbvRTWZr3meuozPin6Wv5P+/gbm4HfbH14Bn3wa+eE1qnePvYyuoj5gC5gfszPZreZ+lAXdPSY7NmbHkkfp3Q07bz9SPbocedPqo3o1IevUvNHnsnzLsjYvbZjl3oea+O0XMs6gjza+V2IuY7rvesPn7pNwoyf6Ut5fqos2sx3k1L3hTnT5tupNofpbcaaujP2yAB9Qd2DyuA7W4btHzvOtr+pJ2sPY8rYcg/s7Vf+z72My9uBZMFxjso840LXZGb+UGdhKxPUwbaDv4dS9UmmruMebCbGkT4JKgPWcifj0/Z0Stpo+syOjR0fPrPaLM+nPpSBjPzakWmzHQPslD6x0ZBjrqf/nvfNqFuPODGWmX/YXcgd85P7AHvpR57NfZSNHYl9cbd7SmQpo18oAztQj7NwbpvNvD7WMqiB2R9TAC2fgLRHmvulvhOiU409wPrKOmvbNi/lDor9dfXhgPrudq/6qblX/dzyTj/P3ufty0Ksy5BPbE87RtSdecv8Zf7TD0H30q/08SWxzXoHpzxtnlavByfU1cdD6te7ALjG/nrWm1BLi4vqt6/B3sjVpjoEaINp+9l1dfe//qM6fqNHtb8ZUgPNf1Gnr91Wx3r21cpu6ojC/mLFQxz89ttvant7Wy0srar5xVW1ujyvXg9MqyO3p9Sfr46oH28Nqh+uj6i/Xx1XV+8xeWfUyvKiml9aU0vLa2ptZVGtLs2phcUl+W5dLa+synfzalm+43kLy+tqdWVZrS3PiaAsqLnF3Pvm0vctqBV934rUJ/e+RX3fkv5uUYRuTuqwvMJ39r7l1H0r+pplfd+q3LeefV+6DgupOizruq9QB2n/8tJ8+r7VwPvC2jwfuc2Z++K0Oaivstts7ovTZu4rss2p+xq2zYtR2xwsHxVps1yTv83e+0prc9B9I7JIdD3uU7cfDOvN0/2Xk2IoJqXNqfLk2vWVObW+tqxevp+XhcYAPzp+451p9W5kSa2vCqeeOz69IotdUrU/eq9a7/eppoejcp/Uf8mMXeE5mn8MzNiZPgm+zz9H6UsZu5y+zL3P6aWoba6FXlqV3xbU5iptW1Z3eub1m2k8jfQRPdnk4tWJUcOxajz37vVMyz3LamM1f33s2Nn60I6o8ydMXqcSZkPT+mhE3Xs2oLqeDqnr98elrgAuSc/8WRS7Re4RXl0VjlFGuq9kPJh/zMPXQ4s6xAFHAjFWz7RNyHfz6Tm6uryQLutF36z6hY21XMe159onVO/wvKnPKu1fEAN5RoMgN+6PSluG1J3nY6rpMcfWORZpvPr4xMPllhibiRkpR9+fb45KO4T5e3NtUU1ML+skWPQJfXOmPaH/vnR3Wr0fE/2T6h8+hycX9EYMo5XjllzrZdpxVtr8dnAu1Q7TVtvm5+9mxRgGAEnpsLtJ1TeaKiPVZjN/VrL6FR12Wp7Lff4yYWTQsvd73Q4xninDW59C4wyvyu/0z/DkovSFMdRPi/xQhpZzkXfk3pZpNjwT6fqwQT4h8wDwFJmhjYvLq6nyUv0ivLG+qkYTS2Lkm37F84kxffRmXq5b0fdxLc9YEF03L/fruZ9qC989eD2rfroxphNIclyYfrJz09aPecmY4bW1u72u9nfW9efO1rpaX18zZaSeZ8vQdaTfxLZnDABoebZ9Jp/euU/d8bR6+m5e30vd4bmFZdmMJqR9eDmbPrP3efssSr/GuY/yfpHvnveJfvHUZ3Z+WbWm6sOGkv6+KBvzlocj6u6LMXW/e0J4UuYd5WTqXGp9/PeFPYv7vfdFeZa9T3uRy3fP+7LHYEba3CJtNmCLkTU2qMlZozO4Fl6U8bcyioyl5U7YKxN8Pu1lPotMyPNs3RqVqb+Xg66pBNuy6EfAYeTxmWf+8Em/0//eMbC/PZNxPiPPwMONMDVX70+roYnUOiDM58DYgpZvxpzrkHfmqNVLPIe/vWUw9sgAssD4cw0cpMN4xtBEpgyjJ1OyKW3jRAlrg2W88G3bjb5L6HbwPFsfb5upm7c+q2tGd8Gbm5tqbX1TdJepo63P4LjUR69VsmZIXbx9bhkdyVrd2T2rdQK6OKjNfD87vyI6I6mOyVqrvQlbkqr12ayanltO1xmOMn+4Hp36op/QMzJ2UgfWKmKXDozb9TBz7apc+0x0GNfi8RvUFj8bPTCd06+WbTsZT/sd9eS7ZflukzYvrKqObuPpTMJLPZ5+HSV9y5gz9siAt+75yrD9Y8d5aWVdbctatCdjurW1kRpTsUNT93n7lf9zL+NCf1H2MRnnswH9EIcZA+KxpudPqux0O6QO3vpgOz1+NanaHo+IbTYuPKpuPRhT5zvNHAsqg37DPsY+uNNjbH7/2HjL8LeZa9/LfAZIps08k/lG3Xk5iy1Bv+j7xa7pln3jiSYS0Y6l559dI85KHf06w5bN39gDeNDSFqtfACJHp7L1C3aijbvLM6nT8dahQID2aMt7eR7rBac4Euqc1L1H6mjbtiE8Nbugrsge9i83Xqq/3+5R3ze9VEda+uU+TkRxsiG3X8OYMtBF3f3Z6yHzFu9w6oxsB92rdZf8fuOR9Kuvza+HptXRpvfqb1eH1PfXxrX99fB1UmR3S/3+W/VDfQRRgwC0X9VqzyXV8t3/on64+UJ19E6q0Ts/qhOnL6s/tS2qpA31tT+lFlr+qs4fP6b+6eGSGihvDPVQGl/4qM50LaojzbiGT+sF+pgY2e0vV9RGhHgijhw5akwand7RC9RxWQRMzKJZNTabHTvOks5CL9diLP0i15JUaNKXIX5j96tq717R+oPFGxCte2hTJ41x5KgcRMKfp/3EbppWNgYtx4Ew3A1gCEA5pV4MrKrffquN3JnETksi/8T0o24YXJmsuib+6Zya8s2fUkknCXtg4l6dkHn6a1dSjc8FxyAdmCL+HAa7GLZy7cU7SalP9txf3/6iY379eHtW7APZiHea+KuW6XvGANCso3uhqIzslOFPEmbi4c2rmeXs2K3LG8R7S2XqTl3rZY6LXZA2T4S0mUQweFTpDV/7jLr+eEEn4ilEw9Oi+2TTw33+MvMx7bgq7UgsFj/OxE+8+ZhwCSY7ue5z5FzkHbnn/yRvtEY9f/MdOhpbjmQ8hbKlL29+UjdT/UocSvjV8Kb6LWKWMI4Ms5lgM6LjPwaMDUdR+f7l0IbYlV/UpqwVfJI9/UuEQHiDCSOvrCm0j2fy6Z371Jtjgf6s+B8/f9PHOfFmoR7e+9go2mf5+5Xv/f0a9T5+pzyOf/pj4n74ZDKy699T9eEZjBcgiOm/eXlG4XGOUx//ffzfe599Fvd77wurQ9B96B7+T3xYL+1Lm21GdnQ0stbxsjidYend+KYul+O6tr6O47F3nAFtkEcSf0Ulb5Iwjt1z1Hx+NTuuN/8nWZfVL8TAfDexXVAvxSGO+AIQ6bXB10abyCjNnt+oD9/FaTMJvTZ2Pou9+0Wtiw7b3vuifvfpSo51X6M+TTLnPOV5mbUTPf3o3VrBJGH7H2X+vFrUay19zX333qzobPDFkk0SpsdOnkc4iNmV4PUQnYps0F/+dgRxWhdPFB+D1iRSyiQJ8+saK7uMOWOPDBRLX8SuZC1iTbL8qcCYQPQXAKONoV8sIyPMH2ImR41Bu73/RbW/WND7LfobGxNb0+r4oHLoNzxosZGfvl/X9nRcos2clrFttnUnSR+2r5dIwsqLcD0vU/PP1oW/tc7Qbc4du99FQbwZ3RTdZOTOJgnzlzG78rGkJGEj09nr8/b+Z3X7xZj6y/WX6rvbr+S+V+pY24DoLXOfrX8UpgyShJE81kvM2yhJwuif5ue5/ZoUm5IEuYwBdi/j3ifrYT1RAwC0Ynzs9annV/6i/t0//p/qv9x4p/rWNtTqULM6+qej6n/500P1UDr6D7luf/6xuvd//1/qpz9dVNdHP6j5KmGjyZVPsokg+6UREoQFoejsWVGbe0Vk/XDkyFFDEImLdCDy1hl1rNl4boz4sk1aSmehlwWFBQEPwMn57Gu39r6pNgDaZgAi2XC2z6ruoS3Z6KcucOSoRCLr7KPeFTH4AD9MAiJjzMxqPttpMr6+HtnUyYpqQavbJL5aljkgdekE2CSjvllfMdbwWMG48gOipdL4wr5ORIZReErm6ZUH82oqJEEVSZdIlqAThAgDiE77Emat735TrS9W1NFmsQna59XZrgz4Rjv0hkn6nM3d3dcrRWWU3pQyeBnsBWjxGrh8byYHPCVDMMYq9onX0Lds2xyWlAsj2bYZ1onRfGBCEAF8X7pvdJ+/zHycGefiAVqTRC3VZnkmfW5lnTLsRsz/HYlkAAcBQgoRScLY+DCOWh5ap1T34FpkAEUnkJR+/UVvRoI3hna8iFHZ3r2oOl+tSJmL6t6bZbUckiDESyMzbPTshseU4W07nwB/bFTe+rLQozOe9LEZyrzUsfd5+8z//6Br4txHebR7IJE9z0kIBCgD8GDrw3XoLviczLNzdwAjcJooX33ifFfMfXzqOL/tslmcyN4sfvK02SZKBGDa/1S8cTCQABw0+t7Ww3E89o4f8wc57J+KDlYOTO1qvcQYABYAxC74dOqSzG+y06PDuA6Ati8GIBqFSEQGQGT1pL+dYUx9sIH9L1Hy0djsro65zotF1qMHvcsaqPXS8uZnDbaF1Yd+Z+5jx9wXHVgIKCNJ2EPAStHPuq+bpnQMy/2Pxe/RBxKit6UezEfW3Cv3Z0IBWnQqpwGQkUJzjd/TuniseNDow+ff9EsdQGn0oN/Ws/Wgjxl7ZKBYWlr/JGUxnkv6pTRrVBT7bGE9M87ePiiGjzN/Hs7mvOAIoz2xt7pkHT3Wwoux1NohzLPyjRGxrXkZgx3N2hiXaDOgKjqc5yHfALA3H88FgqcA//ZaL5v7TJuDAFro1fC69C1yN6Nlv1CSsGIA2lGxLby0+/GrauoeLytAO+zbV3/4/Hs6SVg+gNb2K/rES3OrJCFc0HYzZTAfBmU+1xPVGUD7h/p9fUzNvG5RbTcvq3O/XlIXL5xSl479O/Wf/9N/Uv/iL13q0ttltam+qa/bE+rO0b+q/+Nf/iv1H48eU6fOnVAnj/039R/+7XF1/GK/Gt/9QwWryfITXipMNrv5IGsdg97xMnfRceTI0cGhifl9nSUYBa+9z+5Mq5HpYMMZgNaCPxqgvTuT46nGW2f0BvrDbDTnUh60DqF1VB769OU3bVhyTNF6w7Fu2U8Lcrwe4cVAbSDarb2vYkiSECcDOnoZ4O6SzJ/J+fIaVCMzOzrEgfUQvfaITUYwODiY2BbDkGQRBpQDrJxeyrY6AO7YhJ6W+exvg2UAWoxMvAGK8cbAQ7T52bze3GNk8kyzWZxVyaXsuq/Ita3dYoh7wFwvUw/d5qVgYx+A1gKtXHtDro3iQQtAewU9Kff4y8zHepzvMc7RgPhvoidnlvcU2bWHpne1zn09uqXHBpn2tjnfBgxm033+7mwkTzXGgBdr9Akba47eAtBG9UAHPCVTMWtDUF28rJMhyaaDNeTHm2y8pyN5GFPG5dSmyv9M+gLWoEC7AWi9NUdnPOknKzMJTTKboaA+LNSvcNT7GDMD/mSvqXjLPenf0GNUzfpE4VLqAJtEbEnt3eolwJYnfTIGImO0W+uMt6tq90O2B+Da1iftLT2Y2FHDyR01IHOBJE9sSL/55HFQ5jNlGpAtuF6Oo7OV1z6f93M+GkruaaCFuYUOv/5wVp908BKnJFqeG7uQsSJBTxS9FIcAgcnkH7Y2BDGyg87A87A3BpD4ZmxDhy4gNCCMvD9/v651lOWekU0NoPj1trds7Bc8yh+KPfNbAS+GD5/E7nm3Jv1sXkhwX1fPksyf4j25eIlyTnvIy/Nkrbr6YFbWn1xdzDChU9GtcQBa+vWt9FWxhJeh9bq3Jw3s821Z9O3p9lk99shAsYQtRl/8eHNK/XyL+KRTOTosiObXPqmmZ0u6DnFeDASxnT9zISC5n9Cd994Y0D4M5PMzfQeIiwctdjRrY1yizbelzZTLMxkD6k6SMP/cn1nOeLf660J/2TbPr+a2Ga90AFqbNJFnHDYPWtuvS75+NW02Y2DKmNe6uJ6ozgDa39Vv049U79X/pP7Lv/uf1f/wP/5L9S/+4f+j/uU//L/Uv/vuorrQ+1HNfEytSL9/Vqs9l1XrP8lv/+r/rf75//DP1b/8N/9Z/fsLr9X9yW+qmn6rbFBuPF5ITyCEIgygxUBioUC49kQ58OnAF0eOGpMAaPE400pemL/H54I3y4AFl9mEy3VcD7Dr987zArQYkfCLwQ2nIxyVjQABn72XzYLIlhfcsMyGCK4GQItc67VQGO9RmL+nl/ZV09NFPVeCNmfMn2syf8I8PYslfRS/w8S1o2w9R0MAWkIc4OnGsXSuZTMZBtDm2/QC0DIWeHJgONs+2JON4+evhS2ZlU0x9p8QJoEjcGY86R/t3SpGqJcAaFte5AdotddwSJsxkjGWaS8eHdpr2NfmIEqHjpD7/GXmYz3O0q/JCGVA9NfD3mUZv0ndr+hb6hv07EKsAVp5RlSAFs8Uq7eZV29Gox9NHUpyVNbIQVBdvMy4US/4ZKuMwaPcUBZBNCbr0iU2/nnKoO48t8/nNRwG0FaadX2kvAEfQMtx2sd49IoMVrM+1WDazMbbD0oD0D72AbT3AwBa9JKJoYg3p9glrSaEwWMZP57hpfdT21pnUGZQXRzHYyuv/vAUEDLLWAEI6vUute5xUoU5zb2MLc4+6F+7HsKsc7efAmKl9EvnjOod3yo7QIv3Y761ys+AGsgWoUX8XvfUDVsDD1XbVtvuV9Jm5i3tQd8Yb845rZ8sR9HbPOOMngdrGsROr50fv0p/Z8t6GqDVfWjnz5q+vlh6Ny52VJsJ+cPzALkW1oKdst5P7uq2UnZQW/ys9YCMQxyw30/0x8NUm/OBWNaDthSANilrEDbQSZGfU+geWc+ieCQCVubzlI7K3Ivs4mkeNcQBMoEOZeyiArSwljsZH+zoYl6q6zZLPSmXejMG1B3bDBvNSwC0XnzJy/Y+3eb13DYT4uDt2Fa6vrqMQwbQpvs1oM3YyNxPGeggv51Ra6o7D9o/dhfU2uQb9bbnuXr89Jl69vSpeva8WxThvFqUvYZX5f6xO6fWJ1+qdy+fqsePn6jnr9+r/oU9tV6l0AaW4gC0KMCnMqnvvF5VnS+XdEyc6cX6Qu0dOXIUjSoD0GY8sXScoz6O0TiA1lF5CIPy+cBmVtgAL1cToJ1d2Vf3Xi/qtZDjSg/F4Lr7akm1PmeTZtZSf/1g5kclANrR2V0xUGXz1ma8DfIBtIBqGKr22mIBWgx0Nm7cf1fsAvrhzusV6ZNFMXwBB/OPwRqg6/NF0RU29qbpn2IAWnsKICwGrQFoAfnMkc5Ld6d1jLRCVApAe13aERWgBfC//3ZF/Xx7SoeIsccWw/o+H5cK0L4di76xtvGMvfFho7A9VssLjULEutRIAK0Ffzjm2+877s84P3i7rLwxcYOe0YisgRn5LBagBXQlKczRpoRcY2LsHbmd0J5iADZewsONl0wuBm3p7JXXXp/nIPqDI7qsc8QaJzQFeuqO7P84fsv9zDtCF2BDdvSs6LXQMv9Hf6LHLCAaJTZ2HCoGoIWxU3WsVF/cagBpALq7b9a07LGu017a3fx8Wd9LORaIRU+jXyxH0dv8DrPWUQZrZ9erZR26YHLeN38qANByUoMwOMwznscx8cUQAGJgal/Pa8oOaouf0QN4Y/fLfC6WIgG0wni7Eps+7Jh8FAIHsSAf4xcEqgURISEI64GeCqpfVKYdyG4cgJaTGAcdoO0d39Z6hfrqMg4ZQHu6bVa1ig2eD6DF7goKK1RrqjOAtjEpDKDtDABoSSBEFjuOAMAAMCTecOTIUeNRVQDa/lUH0NaYSGLBEa6JuT2d2I1Yo/6NcRwC8OAoHLHYeB5ygAdIOTdcYYRB+fjdqvb8DAdo56oC0A4nt/Vmk7UQMA255zgecm+T6vjrB3Pd9YeLZQdo9VH8++YoPmXkC3FADNqs4/5i7BUD0MLEBmWDjjFKPxDP+sitSfViYC0neYqfTJKw7Bi0tj7FALTExo4M0N6LBtASOuLCXTYI8eLM4Zl0+f5szhh45w+/MTcJg0AstM5Xq1qu6c+gZ0ZlxpWjt8QALDQv8WJuerqgQXILLDyQzf+krA+2btST+nIU0X8iwgC0ybIBtCTRml7a0wnubP887V/Tz84HsNYbQHuGJF+ycQKMZa5bHp3ZVS3P5kU+pnR94vRZvbMFaAnR4aVvogdw7mBuW4ApKMSB1kuyoWWseB6bV2QZcAqQyktpgFZsjYPUh7XgtLy2JTQI6ddLgARH9ZH+Ca1nOYEAMMbx4/QzhNEddnwt83++pwz9QlDuwXuznLS4jifjfNaLvihsgcSgRH7EJGVtPyHPRFfRXtp9viv4WcWylnGpB+sSIRPIdP9mNDtLuPaWfMPpikS6f0sFaHmJ8qsed7GZOhbUtcezqjc5rqa3BoWH1PTmsPlbPh/2j8s108LBbfAz9j/X+8H+OPT1tz+05zzzPwpA608ShidyctGsIxMix9gFJHcLIpIuEeIB2WYsagXQcvIqCKBlDSf8C21hXealL7qSUFpmzY6+rrHmlALQzq0SV9bYW+UAaHWbQwDa1yOE1jAhu3QZhwygRZ/dfjqfEzrCC9CiUx1Ae0ApDKBt717KAWjHZ3fU+Y6EbMAS+igA15MgwpEjR41H1Qhx0O1CHNScxmZ21OV7srHoNAATxowfNIpDeD22vZDNjRhOGB8wR6L9MQIrQYAtD/N4n2GsInccQ6w0QDs+t6fbzlFtjCxYg2vCGK7eenlZzx+Za5UAaL1zlPkcNs4Y99TdXht03D8qQAvTXu1FJW3neYAmHH/FyM5HBqDNLoP7iwFo020O6VcD0PraLPZPIdKhIzpN6Ah/mfmYTf2FO0kNdHhJz5/nsjGWPrp8X+bPnWkdk5i6X04lQimFDRAS3VNtaUM2OLLBZaNLv3L/5QcLWkZt3QDzme93Xy/qY85eSieck3kXVJ8wNuO8kDPO1Kfpqcxl2eBffmD6h9jK+j7ffPcy875eAFrYbF5JbjOnPeYts3Yih3E21Y3CjAHtxnMbL0TLW/tftTccR7o1wCSbSjwxSwFovUnC/PVwHJ+tvOLteiU176xeQicwd4hfadc4/Rkgw3YdSLPnGsae77AXPn/5XRHWBZBIs8xTbMVC+iqIFtY+KDL5ax3mqUsh1vIqOq/fl7TMALSLGpAGbMSLL722B6w9pTDPs30FAEw5/tAAhFbgxCoJs5gbxDwtC0Ar5WsAvXNFXbg/rq6/ualuDf1d+Ad1a/AndWv4O/154ekddVrWlPOd6K78L0O8688bX+iIfIT9iAwgC+iMzb2v2kOU+U/fBJVF32EPBIU44ITTzceAzyZcyoWupIxzMIg1tSB6564B4gHKaYM/sVMQ6XiseJNikwTULypzL88gXEIQQMuL7jcjG9L/SbmeE0uLeh1BVwY9Lx8jX8j0U1kTiwFoebl85b453cDzbN2LBWh1m4MAWmlzz9CaOtXCi6DKxaDlhamXdj9+UU11AtAeazIvH5Y3s/uHRHIWoKUMrndJwg4g5QK0Jh4ciTvWtrMnAm9TL90ziwhKDCMe4MaRI0eNR5UGaF2SsPogkq3wFhrvjJ9uibEjhjPen8USBhJHG3+6OaWPov50c0I9frdSlXHGoAzzoMWoRu50FvqB6EmOiqXJhQ96HjAnvPUoxAB9ZPf3A3elUvoovvSBPe6Px0UQGYDW400q9fFnLY4D0Fq2Y4CXFAkeonnQlg+gvYrXcESANmqSsHJ70DJ/bjya1/MHcB950J47UieAgKBnxWWeVYwHLf3KGOIlRh/ZuuFFRn3buhfVzn4uQKu9sVMbhajM8zlW6x/nhfWP6uoDo19s/7Ch5B7q5n+OZeSungBaPAqpL2XSVsvUg3HO15ZGZQvGMaefD2ykmf7nWCzyxUs0gLTOnhBZigHQWn3jrYPj4tjKK3OfPZ6d+8iskdfSZdbqt7aXK+rZ+3VtNzzpW9FgEZ7m76e2ZI3PHucoVIwHLW1Br+A17I9By/FxkndZO6NacxVZpqycECEV8qA1Zc6q8+3L6kznkDr7/Kw6/+4/CP9ndb73v5q/5fPckzYNzl/oWsqpcxAX40GbWNhVj3qXtX33YnBTx+nGq5XxAZcIGgPGGnugJSBJGCczSGaMzXtE7FTsHNbDIAryoOXEcCECoC1XkrDjzQl1LSRJGHZU99CG2NtT+oQSOtGsI9IvAc8KY/oQx4ZSkoSVzYNW2LY5MElYlTxoOVnopY+fv6rm7nH153pIEib6rOnZgt5bewl9d1Ns5FMpOWBcXZKwA0hkSkYxsSAboUgBtE/n1OpWNmrPxocNKULFhCFzrwNoHTlqTNIegGLA6BcuMp/LDdCyEXMAbe2JMWVsWchZ8HkLj1dtsQSo1s4463WAN+lT6ln/auRxJoEURijHwzD2MKz9CWDCCIA2LEkYRgr1wfh8MbBacYCW+cMLy7jAHZssvJPKDdASg1YDifSBGM+lArTEJm0W41Ab4jE3vYDkeD8UAmhNDNoMOMgzkKuiAdoAvWSJzPDnuzhi64m7GwGgLXcM2mKA77isvaLks29ypyBA641BG1YfNhG0B4+mIK9HDXzLnAy6N4x5Hhsr/ziTsfg2gHEMuYPrDaA9zEw/Mx4ZNp6U6Ad+wxOw8+VCDkCrY2On4mLynEIALdfwfG/ZjuufAWoZVxMSiNMJ0+rnmxMatN//FB90xIYApCNmY1SdgSzauLtBAK3WGVLHauoMK8tBAG25Y9B6Adpz7UsaoL348qK6OvDf1JX3f1ZX+v8mn/9df156fleuXRCbwsTfLcSmHfFi0L4eXtfhHY41JdInoRgbwucUAmiJP+wHaLEtb6WAO3Q/4Rz8oSwseR3VKJv17PnAurZT59c+KhJZLsrnJ5+dShk3HxOuprQkYbAGKx/MBAO0soi/ndhR56S91C/o/ihMH5YK0JYtBq1wus0hAG0lk4TZcX4pe1S8li2Pz+2oK49H1N9u9Kjvm2oL0DI36Wvup4/wCsd7Fo9/TuOQi4O1kpBqxG+vJ3IAbRnI69pvhQJlExTiwAG0jhwdHBqd2dEZk82xHgfQHlRKA7QybqdkbDhW7X9rHIe8Xo+MM/xyaCNyiANC5XAc8fK9WX2Muk02VjM+kCaM8gG0sDXsXw1XPsSBnT9sMP31yMcAhCbEQfBcK5b0UfwOvJ6Iy2jmMzGCgygNqmmZmBZjLyDEgRjbtx6bF7ZRN70wY8AmAOO6EOG9efuJLcOMJ3WvBEBLvPwz7Xhl4pEJeBoNoB2fLx6gvfZooWYALYDYu4nthgNoiSWYPq4co3+Y9w6grQ9mHOhrL9uxRJbQOUEhDnQ843ajwwATHEB7MBlZwCOTdQJmjHl5TFzi/Ygva70EOFdMkjCtM0TG/DrjsAC0gGQ8jxAHv94bU5dfXVFX3pcHoGUc/KEa8hFrFSFQODVhdQZjY+2CIKYMxjwSQCvXozOCaGYlA9BaoJVTTlcfmDA8OLKQ/NUf55bj/lc9x/2LZcoEdwkNcQBYOS72nfRHKQAtzDN4iV5siINyJglLtzkkBm0lAVo7zgCdhKnQ/GxZ7MI5daJ9QH2P96y+rzYALUwfgbNhD+O1jKxx+or/81xegnBS63TblOgwF4P2wFFikcQiqSORKYFgIgQlCWPjgzCzSCAU5zqTInj1hdo7cuQoGpH0BS875j4LSXkA2uwkYXhWuiRhtSXG9HJKb5uxm9fhLYolb2InDCdCWfQMb0YGaAcT27J+JHQCDo4xn2lL5MSBCqMoAG21koTZ+cNa6K9HPv5FNkTEEEssRgOloxJH8YnVqQ02Gee4ScL8G4Ptva+q5dmC3nxgFwS1JYgZAzyk/HH9gsh46c6nyjDjaesTF6BFj+GZHJYkbGCKWLImmRXtjgrQTi3K/CkCoNWe0jqURfbLEAPQZidGKycDbKF/8T4iBmAUgLZQfdhEMC7lBGh5MRiUJIxNMCFU+D1O/2iwxQG0dc9WloKShLE2ECvdJpzjWuadA2gPNhvQaEY96VuPfJrGS+gMYjXqdSTg+WFsZGc+Z62qW4BWbAeuwfO4qyc3Hngc0gCtzDEA2gtdq+rCg/G8AO3Fe4uRAFrv+vN2LHoMWo5o/3onXsgSxpoxD0oS5gVoeSFEIiVeAAURYXVuij3AkXH7bGLu8mwA4x9vTKlL92bEJsm2F/j/9YezstbHswH9TDtYf8OShHES6dXwhlxDiAtAv1xv4ijMfbwQwf4mlESxHrS3n4kdJn1VKkCbbnM+gFbWdNqsyygjQGvrgb3Ks+HTHYR3kb1JS7/6Ee/ZGgO0NvEiz0HGeGmNnUud6Xs910S28TLvr7OE/Q6gLQN5XfsRCDtp8IQrBNCe7UioITGoHDly1HhUmRi0stHXz+Ot8qR62rfiANoaE1lfL6aO4jM2jHMpAK05lr4oa4AYvWI4YCzEAWiJ7YUsURd9cqMrKXIXHaB90remN/DhAO1sSQAthuH2/hedORXwanXri/z/a07IBDt/mBP+euRjNgtX7s+FgqfFkj9JmJ6jIWXoo8RicCITbNC4dkA2bICHlpEbPFPOEF8tBlBmxmBGZ95f2fqkvWTpS+wJv8eGF+y3ZVD3YgFaZCkMoMVI1kBiqn+CQhzg7U+mZ+pr++Ht+Jb2YoizcYS1Z7VOEpYbOsLOnzj9GpUx2vVcj5gkjPFpfpa/PpUCaEle6Adol2UDVrQ3nANo654LyVKcGLRcE3deOq4/tgDt4yIB2oU1j9d9wPPDGNlBxzQaQGtDhOz6QoTEof5JPDKN7a8B2vvhAO3FZ3dkLs6pXyPEoDXrT/4kYSQDI8cNYBvrIWvQi4ENPRbYDkHPDWLGmjFn7JEBL3kBWtZDvAyfv19Nr+u2XD7RJZx2CdIlvGzm5BmxZon96aVyJwnjWWEAbc/QuqzRUzJe07qPg55TiDVAK21kb0ay3WIAWvr1BmEdpE+pN2NG3YsFaHWbQwDaN6ObMiYmBJ8uowIAra5Lii/I9+fuTKujre81MFtrgDaI/XKGzDKuLknYAaS4AC0bOa5F4ZFNcCSi55MjR47qiyqdJAxD4sXghgtxUGMamd5RNgs9BsOVBwslAbTpY+liGDPOxQK0yJIFK8OO4vsJgxLD8rgYmBjyfkO1HAAtGYRfjaxpo59YmBznItGNH0woFqDVoPSdcCCxWIoD0OJJgkeJ9f7FiKSdHL23zIaE52ET+NsQxowH8bBOy7Ov3J/VQOTtJ3M6zljXq5WczUc5k4QVkqUoAO26bBrvvV5UJK7g2D91w/jnvjj9AOv6PJjLCWXhnT9xnxmVmZfnZH70jm8VBGiXNmSD8yh/fSoB0NI/2J5B4+wA2oPLxQK0gGZecgDtweFSAVriVpPJP+5LL2SH6xsGoJX68EIV3XnvzWpJIQ7ejW9o0FLbAHdW1cX7EzkA7dUBA9Cef9KhPUrPdy7oNd5fbz9rXSz99m4ixGN19YPq6F7Qx7WbUzYCpym4N874cS1jjp2GDHjJC9CyLmCXXJfyrH1DfH1CODU/X9AeoWFrPN+xFtUUoAWsHNvSNi/2bdAzorKZa8WHOCCswxVPWAdb97IDtBqUXlOnWqbkOuNcUimA1jLfn69zgNbPVmc4gPYAEhsUK9wMsp00hQBaForLstF3MWgdOWpMAmDyzudyA7QcfXcxaKtL+x+/qpHpbX20DI9INrEP3q7oo936TbSMS6kALR4HTU/nNdDIOBcD0FKHtCzlybzvJ8AWkhucEKPND9DyN/XhGNjLwfWik4Th3UHG5J9uTqojtxPqhxuTYujPa89KL9n5QztsHaIwnp6X7s7keFaWSgC0ul+lD/RxfykjDATmKDEygeFLv2Fks/Fj7lrmOdgDcbMEE6rgXCdeD4RPmdbA3w/XJ/QmyQ+eIkvlCnFQSJYMQCs6TNpJ/1yWDSEhnry0JBsFkqb+cH1SrjH9UOyGiPoEJQnzzp+gdpSDGcvzd6PFoF3WgHH++lQCoOV5bIyXfbEDNwmtIeN8Svo/Tv9oUMABtHXPxQC0jJ9fn+McwjV2g1oJZsPPptzLHIkPutZxcYxOZi3nBfJ9sVVKShIW87QHssP1jQbQsoY96F0vCaAlZuWZDmMDFAJof33aqT0vf+3iZWU0gNYkCctuhyVeWhKO6ceb5sg2NgJet0HPyseMHWs0Yx8Ug/b2U7EXpM9+FZ1CvRlLa9+w3h1r8h0Z9z3fW0YlAVqYGMzEGQ1LEtY7sSPrm3FCCLo/KtMHPOP5wGZRAC1hHXiBbcM6FA3QCts2zwclCdNhHdbl2eQMcABtECPTzF8X4uCAUnJpX79V4o0cA26VURSA1iUJc+SocYks9CSMYu4zn8sN0GIExAFoP3/9TW3vfVFbskHnSDmbNwfuxqPljY95EzvZcS4FoPUnCWOc4wC0xJtlE27figfJUhhhUIbFoNXgG6Bgy6R6MbBaNECLB60tg/46dntSg4h+gNbOH73B8dSjENNmQgUlIrY5Ko3OpvpV90FCNkBJnZAtiPxACIy8+Nlb77iMAW6fwxHBqw9y25z2Jq1CkjAvQMvm7OLdpE6S6iXCWbDZAxzURzqpv6+cqKzH2SUJC2XTP2JDij7Y2f+mmbjHkwt7etNbDNjiANr657gALeOKtyChL6ycwG9Gt/Q1cY5Ex2U28+fuEE7HMJv3X+86GSono5MZQ07F3H29VCRA6zxo45KOQavLlPYVCHFQTJIw5m6YB+3M8geNO/ACl/7XHPCcQsx9rFtBScIAEnVcWekr+2yvTeJn/7Mt8xtlVBqgPd6c0EnJZpdzbfN68qClzWVJEiZs2zy3EtzmSiYJ89cHbkyA1iUJO7CUEGP4kmxU2LAw4HayOYDWkaODTWM2C31rOZOEFQ/QJpf29LGn1ueLqr1nWT18tx543MdROOGNRlbUI7dMpnrGwW4w8A7gu1oDtMPJbXWuwxyvpz6AlVEBWsDT53mShFEfjM+eoY2SQhwQ0uCMtIvNC54CHS+X1OZu9no4mpo/NkxAVGb+mCRh0doclYan8Yo19QE0BjwO89IdAQiR3+nHoDqWm2lzECjtjWdsN0lcWzmA1swBNm1XH8zpF9ReAqBtLRN4qtvsANpQxnsLPdD0bEHde7Om7r5eFf1PNuU5delePHAWZu47gLb+OQ5ACyMHhCPpfLWiZcQywIj93V5bLrYb/dOdE3qzfqSlT/Nx2aif6ZrSG2N7jePSmXlJXPmHvasuBq18ViMGbaUAWgsa5YtBS9xxQhpY3KFYZuxYt4IAWn0U/9502cqodIgDwOqbj+fV/Gq23QPVUwxa3WbpC3Q49bb9ExuglfvSbfbFD4YcQBuNkQfCd3Bisp7IAbRlIABaEjXEBWjZACLow9P1JRSOHDmKRgC0eNlVCqDFSHv+fi0yQDuQ2JK6TKmfbk3pDP8cySczfbH06cvvakYW79GZPX0ccii5LQbWR73wH1QCYGp/uSLjFAxwAExx9H18NvjoexTyA7SM84uB9VgA7Xmy6RcB0ELdg5uhYAtg8dnOuZJj0GqAVspg80I777xa0Z7dXgKgZf7EBWi5/vK9WTUla285CYA2q1857h8Sj/V9Yled7uTkTPUA2usPc0FpZMkvr1xbbAxagL0wUBojWYPS8nxdhvSPPwbtQQFoaSMA6NuxzUgArT9Rm58rAdCe7zKZtbUHSGpMyE5+smVKbzjibkKZrw6grX+OC9Dae6yMWC7Vkywfpzf6HSN6g/797Zeaf5LN/unOcS2bDqAtHxsQZlbm6UZRAC12HZn8daicgOeHMToDnddoAC16sqtnUeZPeQDa8x3L6tydEXWp53IoQHvx3mJkgBbQ6HRbQofaCqJyArS8QCcElR88BaC9WkYQuBoxaJvkWWFJwl4Nb8g1JqxYSQCtDicypUOFFQPQEjqCsATsG0sFaNNt9vUrlAZoZU2nzZxqapUyNnezZR5gHo/eU1LGYQVoCSn2fjLb7qk1OYC2DBQ3SRibaRYtjlCe7UiooUR9CYUjR8XQt99+F8PwmzaEMBAB96ICTo1KeFECyjL3mdPlAWhlo6+fRxD5SfW0b0V9iQjQUgaLGUALR1/wBhydKV6/AISgxzBITLbaKdU9sKrHuhYEYIjh/+GTyJl88vfXb+WVMQOeEr8x+KgfehuvT8DFYsmAastZ4/ysfzUyEO9NEhYmSxikGI/0Ff2k+014a++LbFTWtcEWDtCWniTs2Xs2Z9N688J6SIIrP0Br5w/t8NcjH+sNQ42ThPVO7qnjrQvqROusnnNB9Swn80L3qvSVP2EWsoTRXQ4PWt2vhHUI6ddBnXvBYcMAAP/0SURBVFQoA/QEJQk7CAAtmzDrwfR6ZD0SQItnSr7jwZUAaGHKI7QFwKpmKYfPoGsLMTrBAbT1z8UAtAABaRlJcSXmjmW70T/VMWo2+E09mn9u6dVetQ6gLS8zL1kjSBJWzLFrQJpiEwtyfaOFODDzZ63kEAemzFl1rm1JPofUxZcX1LXB/1tdHfiTuvr+L/Ipf8vnpedd0k8i7zFCHNCvfSGgkdfrMej+qIxewGsa7+mFtex11pskrCTwVNqBXNU6Sdjb8W0ti6W+mOIZjA9hvIqZa1VLEiZtfjO6qfdv1BfZb5YxQHbsngCeFDsce1GDoYcMoGUd0g4ZLsTBwaQZ4rSIEuPNHANuJ43zoHV0mGh+dV897F1Wd14vq/uiOJ8NbMhinL3YHDSqDEBrgAcWVO1BO7AeHbgDYALwknutN1wY2BKFljc+6ezxP96YUMeak+po05R62r9WM+B9c++Ljo3a1bMki/OqNrhJmlROj17ipDY9NUYruty/oFfKg7Z7MLoHbRSAdmf/i3o5tKa6Xi6pR7Jpw7OGZGd3ehZ17LKwDXo5AFqShD16t6yBZ0Ba6lhOgFZ70N4vvwdtHIB2ILGrznZVz4OWFwMXxfCdnM+Wu1Udg1bktQwxaJFtPJPDPGjfT27pl8rWw/i6bBwOsgft2Y7pSB60JAm79ThcZ8CVAmjLyegi9IIDaOubiwFoq825AK1s1oUdQFt+tl59xKB98HY58gt9LwHQuiRh8Sjbg3ZFnb87oi6/AqD9v9TVFEh7bei/6M9fn7apM2ILne8sT5KwsgG0MnZhHrQOoA1m+4xik4SV24M2FKAV+71H9gA2rAPXY2/feb2qX+RY7uxZ0XYv64qVTedBW3tyAG0ZaG41lZFPJhuDbSdNIYCWhcLFoHV0UIjM96fbE/po/ZEmjpEk1bBPqR40AmDyzudyA7QYAXFi0Oos9Pc92f2lPv6s73EIzzAN/jQTLiF+rNRyE8fwOHKlAeOmpHBCA9jFJrMCgCTJ0tT8ngaBCOdAJk9A6VOtwRnZ7Tgz9sWSAWjNkehi+tUL0IaBaqtbn/SRxR+vT6TKIRZsQm/iAJ787bJMfU63J0uKQQtA+/jdipSHYWhksZwA7S/SFhODNjfuVimk588DmT/SB/YFx0SdxKDVAO3dAIBW5qh+oVCFJGFpgDZ1pL7SAC1H7gBo2dB4aXv/m/ZABxwvtYww1ptu6c93EWLQ8lLH6smw+jiA1nG52AG0jr1MXzIvAWKany/odQxbhtMWhODb3P2cko5wAjgDpAOsi6NT0Rlc32gALfv1u6+X1Z5v/sQhDdBK3/O8i3dW1IV7U+r80w51rvsX4TPC59W5l6f155n7j9UZsat+7RK5jwDQAhphp/WOB3v1sbbfeiprubQn6P6ozNixVgfFoG00gBbZvREWg7acAK3cj1PFk761opOEEYOWlwQWoMWWae1eUps+GxmwWSdqCxhn7ku3OSgGbQqg/UX2MswL5I57yA3BPLBMf9i+P4wAre2boWR9YXEOoI1JGOoc7wUw4WjtV9lQk+XZJQlzVA8EoGJkU1hk0/5dLNAShwAy2BgQtPx4EwmWpkTh1dcbqXITAJPOQp+az/UA0OrNmS2jRIAWTzV7fNrWp5YALcHtMfJOtBDzG4B2Uj0fWC0aoP389Tf1/P2KDllwRcYGjwRC0JAMzIJdfrbjXDpAa4CyYvo1DdDKvWHH0u3R9xPNYujL8zFMNXeyoQpuG0YKG4OTLZPaU7nYfq10iANkOyhhVqmk508KdKVfiY/L+h5E1QbVAIyZz35vUnSGPyQH/VMJgBYjuRYhDtBhej1LMRvJQkm5SuV8AC3z1LvOsuksdDzYAbSOy8UOoHUcxKzrjD16GVvmouhq9qbvJwsf3eV4u0sSFo80QCt9zvOILwsAdbyjT/3U+kz91PZC/dzWLX8/15+nOof0tVFknrlhQ+yEJQljbQ/zrIzDjB3rVqMDtDBh3a4+mFGzy7m2ebkAWsamHEnCiPlq+9U7BvSP19bBxg31oBW2bZ5bCW6zDXHgbTPrR3o/IMyab3+jfXweNoCWz8FEfTmUOYA2JhHPr39iQz3qXVbdgxuyqd5Sd16vqAsieCTkYZDtZIsC0F5+sOAAWkdlIZQx3lV4rgGOIJt4Fz5+t6xBBt6mVZLYROv4yqLsCN9x4e6MGp2pL4VXbqp0krBzXXOxANqsJEdyP2WUCtCSgMjWh+RRtQRo08l4UvpTe3oOF+/piXF1/+2K+vnWpDreIgaxPBNgBsPHGip+plz6tRSA1no9EoPK9GtpHrRBiZ2Qpc6ULLEm2fqHtcsy9WFz8HJoveh+DUoSVk6ANsybtFTS8yeVtKyQB221QTVkE6/hudXsDc7u/jfRGWaO2nHm2qIBWhKj5QFoealsdVilAVo2D5R3982qyONmmgnZAXDL70H3lYM1QHs3F6Dl+DBJ+gjhgYyzzrLxpz7nRV8HPQt2AK3jcrEDaB0HMX16XnSu1c9HbnNiJqHejhYGaA+dB63YEHdeleZB+2580yRpbMdWAJiaVUdbhtV3N9+p7273qe9v98vf5vNUOzKfmReFuJAHbTmThLFWHxgP2kdzwR60YsuWI0kYjActJ+wev1styoN2duWDBlW9Y8ccYV/xUGTUa+vcE9sHWz9oDtGv6TYHedACSqeShEUFpW2/HKYYtOAVzOP+ia3U0+uDHEAbk7Z2v6jmZ/Pq55sTWjCsZ5Ie6NSAW2VUCKA1INasPipZLLGh39j5qpUePL/6QR9nqTQY56j+CDDlxftVdfT2pPYuRDYBDo/enlBP+lZEVuIvJHEIIBAPL2QbI4hYqGFg5UEhAFq8LysF0GKkxYlBC8B0zsaIlPvLAdDaWI88j/r4Y6X+IUYAiafQPeigZTHy+FyQ/2/L915wo1QC2LSec/QPuvf1aAmxUvH0HBAjWwz2qJsI9LaJ7Vv8izUTN3RWe6vQjlIA2iiyxJoU1JYgpi5wqUnCKg3QkiSsEgBtev7Yfg2ZP9UG1ehHwi8AGLKRsowssPHhdzvOyETRMWjvz4XqDIxk3eaU3FUaoLXM3LRyCbNBKtezw5g2nu3MjUEL8HD39ZL6+daE7q+o9XEAreNysQNoHUdh5vOv0sd+sDKIWEt0DNq2eLpVlyHXH6QkYZwcWt82+2m7r17f/pxjD70b39DJhXihbQDaGQ1EWWDKyL35ZB5Qr6gyb/s1LEkYAO3le5wkcwAtzL08Q8djlWf6yRz3XxfbzsRjLQmgTdkjxcagBaD1JgmzTD9hS2TZOnnmju1X3WZfv0JpgDZV36Bn+LleAdrRmez9Fqcfmc/IZukArdj7LklY4xMbTGKfkTBHG6si9H7hsJMmDKDVXoYiVGwyiec2lCj+GPiOGGcsgnhvkPgFhf1yaFU2yPHd7h01NukFaHhDbxph/ZZPPgk58CJGAqJi6TACtIB0ABr0M20uD0BrPURNdv+nfSuRkz6MzprNGSCiLkPqUxaAVtfZHH1//n41C+z/Tf5+M7quDQ5iITU/X9a6iFix78aK924NoqgALYBKFqe+95MBaA2QGHUTgd4GlB+dKbzpCaNSQ0ccdoAW+Ua2ibHnp5yxh1O/FaKc+VNHAC1jSHkAr2ymLLOBwsvUO8bUvRiA1obLmAhJLEhM8VoAtNhYVi5h5mopm7lCbI12jpi+HlnXMmTp45ff1cN3q2mPe9bZKPXxgmp+UGBkxgG0jqOzA2gdR2HmM3opKkDLehJXb+sy5PqDBNDuy3ecPLx0jzWOffWMeta/oj7KM7zUP7mt9SVzzQBT5Qdo+6eC8QEb4oC9R9D9UZkyGPNqAbRLG9lAIsBiVQBaWcTfjG2J/WDs7aBnRGXkmfF59n6jKIAWUPrmEzN23jbzN8/22jr5wEfbr7R50dev0B/y76AAtDgHeG161r1yhjgg/MhABD1ZTXIAbUzCU6zj5aLeyCAUVpi9bCdNIYAWL53zXdOy6SleKNZ3Pqubj+fUD9cn1NHbCfXTzUlZdJZ1khZHh4sAaN+MbmmDwSpjPjkm/2pkq+IALTEwyTIexZv0oBAAEyAOiwRzutwALcdonr1fiwzQ+pOEXSsjQEt9OB70YmAtC6Dl7yd9qzpMAC+uuPZoU1Idkf8/l7qXE6AlW/rtJ/Na/7KoYnj4AVr+TizsqpdDazr+EnNibHZfbxj8BPBgk1lhuAXpcz+jty+InI/NFu+96U8SxhyNA9COTBNaA/kwnp6sKeUFaOdKAmh1krC+6icJY2M1OLUlY7+uDVPANf4eSOyqrf3cjZif0knCUnWuJ4DWntCxgLdlymd87e8wdS8GoEV3X7o7o71zgmhY5O6cDaEiZVQ6SVitGD2AviOpCzEAvQDtpy+/q6fEV07pn6D7gxh7kUQfD2VT4d/U8aLPAbSOo7IDaCvPAAlBTGb9oOvrjelfXqqTrDeKZxgJWNlLYlvFAcoMuNGoAO16IEC7s/9Vtb5YVD/cmJR9dVL9KJ+dsu/HvvASZZgkYQZ4+vXubC5Am/o83jqkzspYXGCtjmBn2n4dDMEHAFMbKUkYSbAogz2Fl1bEXmh6tqh/L6kMYdrRlAegLVsMWtkrYNs+6l3Ra2Nc0l7DzzJJwoLKicK2X+m/VV+/Wnor9gv7NtaDKHJnr6kXgNbqDsJcvRO7xDL7JQB/fqcf/PfFYTN/XZKwhidCHLS9WNABxosFaL2ATqlJwsgeTMiFY7fNRpgJj+cSHkyODhdZgNa7APF5pgOv6o2KA7Rjs9HjsR4UsgCTnc/lAWgNuMGiwfjFTRJmy+DtLN69YTE0o5A3xIGtjx9I5G++w+iF0X9kCUUOkcdyhltZ3pBNxKNMaADK8AO0gNlP3q3oBGL0AeE+WsUw5IianzCuiCeOpzKB/6MYMHacGftiyQC0mX4FDIozR4mB6T2KX26AFp3xSsa0WIAWr2rCqtCvGtiXOpYToGVcrzyYywFPV7c+qVuyySTMC/36S9uU+vnmuLoi88APJAaRd/7YOTrtS8pliflcK1CN8UxzwO/UvRiA1ujtBfU+savlhzmDDbOx+1UzYPeZdnOkkz46qAAtjC4DrGQzUC6Alns6e1b0xtf2KYxnD7J0RjZ+QfdWi5kzDqCtf3YAbWUZoO2c2LJnuxLyadj8TXzWxpB/+tce3eUofiFaWPt4OJKESX3Q7dgQ996sBAK0fId3LS/UTrebF6LcyzO8pAHadJkAd8ksYMoLcB1rGdRxLn+VvohiZwIC0q8vhzfS6wRrMWsya/Pw9J5ef0ud55RB+yoN0NLvPIvTX961DzvqJu0otQxhTqThmRoYg7acAK30eSlJwuhXThv6PWjjsu1X+o9+9MqHlhfZZ+CAwkkgZDSK3Nlr6gWgtUxbWffSLHq4lL7zMn14vmvGedA2Om3vf5WN5rKeWAhI0GBbhVcNgHZzlyQ+9qisbKxF8TiA9nCSH6BF0QK0BB1LrwQBBF6+ZwwfZPswhDioS4AWwAsDokU2E7KhADgvluIAtPxmDR8+kcNyA7Qrm59UM2/bU6EBKCMIoH0qGwOOINMHP92Y0KAu4J2f8GR72r8m7Uvqo8p+XR7EdpxLBWgJlWPkxoSyeNa/GnmcSb5Hhuaso/g+Wdr0yBJrUlBb/IzOoD7ojBcDqzoWWzH0TdpBokL6lXGiDtWIQbsmxuntpwv6NAnPpC0/yvgTkmJqobDHcxBAGxRGAaqXY+lBTN2LAWj5Dhloer6s2l4s6kR2rc8XVEfPimY2AhiyFiCqVoiDWnC5AVqY/rj6cF7rVNunMBtX+7v/nmoyc9UBtPXPDqCtFEud7pF8MKEBhSMt79SR1n7D8jffne2a0tc0gictMoC+5ih+IeLoOWsntlUcPYTO4PqGAWjZJ8s1OFl1vlxQu7Kn95MFaJljrAO0IQygNWUa0OhU64TISX8a1DJyb/4G8GIs8KD11jeM7RjclLXBrhOsxazJrM2EErskc6jUNYP7WasrCdDClAPeQTnetY//+0M0FcskxCP51txK7kt1fdy/DAAtzDOwLdln+E/DRKGwGLTFsLdfvfKh+1fsf0J0IHdRXyzVK0DL/NIYV4oZw3LIDO21L7JcDNoGp23ZYHa8XNIbxHIAtJcfmDcfxRIb3s7X9qisWXgcQHs4CZCKIOgWFEHx8Mkxef+x9EoQR+k5Up+WbZHzgw7Qcsyd4+6VShLG0fdiAVrqRMiJxGLx+oWYr01PMyEFWBQLAbRW7k6LHCKPxXphBhH18YYGQAf7AVr6ij47K33HNRhBLc/m9ZtlP2FcxY1By/gxduUEaJmjhIOIPM4iS/YoPl4e1GfW5zVAduLOHl4mRgfKvDqje3AtMkAL+D0wtaXey0YQzw7eRBOqA6OKcAmMV7kBWo7i+wFa1tsOaTPl2TYzD8h2nIwwD0ZmMqEjkGXmK2AcoIef2bAB0NYjYIVcFQPQ2jAJtJ1+wwuduc/1MN8bEMOU4QDaeGNP//JMvQak+jTTr8H3VJOtTnUAbX2zA2grxQagBYT9qfmt+v72y3S9+Zvvzui6NwZAy3y+IP1MiJ9CBDink4S1xwM+KIPrGw2gPdE8pbp6lmT+5AK0fHfn1VLa7uWeKADt6fapUICWecC1cWWetcGuE9SHNZm1me/pd29oo2KYZ/DsSgO01JOy6E/bHtjKT1A7tI6QuZbmAn0HQHvj0axaDojHCvWObcoYZfbHQc+Iwsgz/V9KkrBrD2f1eAY9Pw57+9UrH7p/U3MvTlvttfUG0FaKaS+OLoQf6Z/cSo1QfZADaGOSCXEwX5YQBwgFGx08cYolDdDKxtcoOvNWB88lB9AePgKkejm4pkzcR5OlkkUE9oNqlSBvkjBk+9L9OQ0kHWQiURTeeSyMbIjKDdDCLwY34gG0qTJ0feTvweSu9giAia1FHK2ooCkeq7ceZ0IKBMlSEECrQUeRQ+Sx3ACtN0kYx8BejWQfxbcALacJuMbqYvrWT8UAtMg2oSOIG1ks+UMcxJ2j3iRhRu4W1ND0XnqcYYzrthdL+hrWpKC2BLEdxzgxaAFnCbnAyyHe5rOu2eedT62HZY1BK9cT1mF6ORuA5Pl+gJZrSaYx47s2iIanTegI7aGb2gzQlkD21Kfe2LQ5PkBrmd/wuACs49P8X9hzDWUA0PpfDGzsfE3Ldr4y6p0rAdBaTvenh4OuqzajixxAW//sANpKcQag/bnlna4vdbf157sznZP6mkYBaJnP0TxoP5tYoAfdg1bqg2438yc4SRhetXjXss/nefkAWtZErjHAVPmShFn2rhH+NTno+rjMc1irKw3QWs5uj+Gg6y7cpa3IL6eVDQMMBl8rzxFmbAlxMCl2JXoRoJ1Pu/d52r8q8s1exuyPg54ThZHnUjxoiUF7i8RoZe/X/DZbFLb9clgAWtjskVySsIYnPGjxSuINBRMhaLCZFCi8MIDWmySMhBtDicKLZxilAVp5HgqDo7KP3rkkYYeROEr+ahiwyRz/RhYt2BIH/CmWNECLbEvZyPb5rqROZnSQCZDukiesQ3kA2sx8Bmx/2rcSK0mYLQNgjCNQeLNhiLKZ4wgMR+m393LByiDiyHjL80Wt75CpIFnyA7TIHdeaOKYbZQ1xkAZo6UPpc4wtv6dnpQFa+kKHjpgpXrbLCdCyDmFUZcbZMOsCx6nZzAe1I4ztOMYDaLe1x/TRJjxOTL/bcisF0JIkbMYHQBKCqBSAdnQ2EzrClkVfoNP8XM9AlWlz8QBtFDZjsKA3cV7a3P2q2lIvmUoto5ZcSYC2XlnPW2mzA2jrmx1AWyk+OAAt/auP7rYnIsegxfvwsMSgNfMnGKDl9NHd1yspu9eceKgVQFtptnhFtQDaKIzsAvIBEh5t7U8zfQiQZkFEP2NrcoKwXfZQd18va5AdT2i7/yFE07lOs8YF3R+FKbvUGLQ2SdgvzJ2AMmrJtm8Pmwct8aFdiIMGJzaAd9+YYxJlA2iT5QJoTWZBsmc7gLZ6hIKeXtrT3pQADpMLH9Ta1peyAlNRyMagRS4tUGbAlngZ4oulWgC0bJzx8qTvAUuZX8TCBTxb2fyoA8Nbon9IMmWvZaxYKD/LhrtY4hnWI575VwmAFkA1KkDLEe0Lsgiy4FgPP2SA5wEi/3B9Ql1/OKtWAuKxBtHO/jdTH9FnGKE8yy9LQQAtnxhLb8e2KwbQai/d1oROXOQHaAkXcEo2J9TZ6uIwgPZJH2/VE5Fj0JYDoF2TdjQ/W5DxDQe+8xHzKjPOxqDiGfSLZZ7LWhTX09OM41wsgHYkDyhQCYD2NB4Q0v7uwXU9h0gWNjG3q3rHNmRDIRtsaYMFB+kL4rhFAWjHdX3M+uwvs5GYNlcaoKWPGTs82Ol/y30TO7q/z4qNVGoZteTDDND6PUlYR3mRVUqb2ZhlcZ0DXPXMlQRoGZfssSpunOz4AqpYgNOAnA6grQZr4EFsJICHd+OFgYfFdQPQEhLq8AC068EArXzHb8aOCgdo+ya2ZB3EOQOPzPwA7Ym2YbExpyPHoK0WM3bYA/UF0C6oc3eSOlwEoUW+b+qRz56CIJ/3uD92ejpEk9QfRg6L1WeWuZ+Te+zNHvWu5AC0a7K3Gp3ZFpt4Wz53tQ328XP2/o1+vf4otZcIKKOWbPvnMAK0/TKf64kcQBuTTJIwAIvyJAnjqGTJMWh1fcxCckYWCheDtrpEbEvCXpxuy8STYdPqP5YO+AIgxAYPpf75629ZAGI56O1YJkkY9eCTxSpOhvhiyRviANkmxEGlY9ACIL0aXldnO0gaNKuuPUL5S/vl/z1D2XF3tWflwJrJpCrXsslhLgcBd1HJAky2zeUBaDOelXCcGLTZR7Qz+oi2AkCeaJlWrS+W1FpAm5GOryIjyKblhfVPGhClztQFefIDiWEALUZMuZOE5YY4CEkS1rei33BjONPXgMxB40wbH/Uu62t5Kx7FeKMvCHHA2AcRdcma58J/+Oa5Tmb1ZFYMyPDQEfloOJl7FN+Oc5pD1qdCTF2o0yupT70CtGx0COoPSM2cZy4Rb5lwI8xt4u7Zaxl/EiVEAWjxQNftiFmfemPaXGmA1jIeK/S/ZcYTuybo2kbiwwzQvhWdig6zjN2rwY0S2symLotlnQ66znFhRr8zxysB0DIu2WNV3Dg5gLb2zHwGAPKDlUEEOAdIF3dt0GXI9Y0G0OKwcO/Nah6ANpMkjP3+w97VHIAWz2TsEJwBLmlgKgCgTX0eaxk0ew/piyh2ZrWYsWPMGfuVzWwbeYGj+DUEaA3I1yN9aHQH4GAUkA+bU+95hL02cblsHp6LnD17v6HXR0vYCW/HNmScp9QvLbL/aEvok3LLm9nA98yy2L1lShJWbj5sAC1sdcZgovhwo5UgB9DGpK29L6q9e0EfA2HCBylaq/CiALRlSRLmBWhF0BxAW13CG+7W4wX1080pfcT3p5sTGvTxej0CxE4tfNAGy+O+NXXv9bLqGVzT8lROeufJUolsIg8cA3/+fjULrKwE+QHaaiQJA0B6PrAu/T6ljjVznGtG5qYs7LenZPEEoM3srL9++0Nn7D8ivx2TcbLepGEB5aNQpQHauEnCvB60oXqpJ1cvQYCz1P2BbPruv1lSj9/Jpxip1BNdZ0DXwgCtlbtf8G6tcAxawISgJGHIhE2WZ3VxqAetyATXRvWgZfzokzCAFlD7xeCmetS3LhuAZZG5Ff1W3UuEyiHcxIkyeNAG1bFY9uoMXmZETRJWbYAW0ECDtO0mtAjzCW8EPKH96zIeFJfvTUdKEsYLjvOdPCcp99b/BjyM6Y9KA7TaW0UY2aU8y8gPz67nGL1R+DACtLSXMeUlHptPy49FlxEzT/8eS24AvOb1ZvtE+7A61jqg+bhs1gDpuMY7Vx1HY3Qcc62cAC3jgF4FUNXjJGPE58n2URn3+DEbHUBbe0YXuyRhhtIAbWqfzB6+q2dR5k+2TQJZgJa+YB6RUOze6yWdv8FLeNBaO8QAU/k9aMmmX68etNgFhN7y0pLsjW7XHKC1IJ8BB+OAfJVaW+we258kDDuhZ3hDO16AA3x3bUx03LSaW83e5zkP2tz7asnoA9o9lKyvnDkOoI1JJkmYCR5eDoCWhCqlALSbUp/27qXUUVkH0NaCDKi2khrTVNzQ/uy4oQBILwbWxShIaCDxR1HeV+/PqMWNwl5dYbT38auaW9lX00v7WuGzGccAYRPFAoJsEgeU+lQDoCW0gDceK55V1QBo34xtS5sNUMD84xPWyaNCgERtoMki2vR0Tq1uFg/QEirh4l0TPoA2lxugpa5xAFpvDNowvdQeoJcgA1ZuqKO3E+rIrQkxHhK6fGus2371A4lBAC3zAJCv3AAt4Syani5ow4b+Qc6DANpKxqC14xwG0A4ktnX7jzaZFwW8RScMA3PUMptoYlBZnR3Ur/nIG4M2qI7Fsh07dMaLgdXIAO1Qckf9KpsPjlT6n1kJgDYOO4A2Q5XwoD2ofBgBWsu0i/ZZRkfRF0HX5mcDeJ3pkg1rS685rnrbAHUAtlwTZEM7zs+VAWgNwHS07X3qWPEr/XmktV+DJXE31g6grT2zlgMgRslOvriOt+S8AY1irA3oBq5vOIBW9vCdLxd1QjA/+QFarr37ajEHoKUMADaeZ+dPGEDLPKBe9SbzjB1rHWGJAPK9dmrf5LaOM48t3YgAbaUYZw6cOp70reUAtL3jZj+qZax5SjsBLaxl7/MqkSSsXGzX49oCtOhho4vTXMF5Y/Xk+6niw41WghxAG5NsiAMAmTCDFYVnQYFKA7QbO7LhejavwSYUAorUAbTVJT+oBnf7Mu8DdDzrX1HHmia019xx4duioAGciqXEwp66+WhWx2LkGAoLLGCHVxYBfqhPNUIcjM8C0iQ1IIJRkw+sLBcBzAHQYQDSVttmuBBAS7batu7ct8ZxiHi2HKuO0uZGAGifvt8QA52wANNStmzKpV+tAWH71Q8k+gHazLUz6rWMQTlDHCxtfNQyj+FD/zDu9QbQvp/alDLx6DYAN0kJ8CxnjlomaRUJ3Ohb22/+fs1HlQJoYepCf8QJcTAwtaXOtic0qO8HXGoN0DLXXIgDQw6gjc6HGaBFNmibl4uTFx9ASyxBvWl7pTeAXOMA2vhcSYD2GAAt4yRjxCfJeRxA23gALf3L0XuO4EdLEvZBXX9oQKU4oBG2ArrhMIY4OAgALcz4EZYIMNZrp/J/vq+2rUBf1itAy7wKSxKWBmhF3pEJZIx9Pp7IXnIAbe59ftahdjwcdE05WOvJVqMnXZKwBqd6SxKGB21b96LzoK0hAfx0ekA1jqW/9IFqAB140Zmsqgaga+te0Ue2i6Wx2V11pj2pQyvwPNhvCBnwpzpJwhKLe+rSXXPUmDZWy4OWfuVoszGSCOBuAK9CAK2eoxz3LwGgHddZ36N50I7NAkYtStlsnubUtUdLog+yARQD0GZ7Y8dJEgbAFJbkiOOLxDxqejqvY6D6CbAS3UH/AKr577f96pelMID2nJRX7hi0aQ/aVGgA5D0MoKUOXEObm5/N61jRfioGoNUeJnmShGW8SdnUGmOHutg5qsdWyjNGsQkpYLzc16ID8bPh41wqm3GMlyRsKLEtbTbAvv95tQZoWatNkrDCL8NckjDHlg8zQFs+zgC0FvAygMVrB9CWwJUFaDMAE59stB1A23gALYwNSRIrjuIXorQHrdhWcdYG7BeuP4xJwijDlClrBXOybVIntrKglpEb8zfzgGvrEaD1JteizZbt2FY7XBHzq949aNlzEgaOPYQlP0CLndX8fNkBtPIZBaBlblD+ua6ELv+ElKW5fVjbEFo/V2D+pD1oJ50HbUMTsQM7e5Y1uFoOgJZkRmxuiyUXg7b2ZJKELcp4Tuv+B+AIAmgBPCxoxHgRS7MUgNbrjR2m5A3YEs87LwrRNtq9tP5RtwF+JxvZK/cBnIxBUy2AtntwTQNcKFmUu21zFIBWe5OWANBagIkxoM35ANrhGd62J9WJ1gl1XPji/Wk1uZDtPe8HaHlLS8KrqADtqAaMzRt/vywA0OJpf/vJnIxXLliFofH0fXg81jBZCgVoxUipdJKwKACtDWXhjwML6TbHjEELQIvXdBhAOzKDF+Z8zgaZOWrZfoe8EoaEcQaIjwrQkh02bJxLZTuOcQDaasegjcO8PLn2cE5NL2V7qwdRvvnTSIz+cABtaaw33Q6gLZEdQFsJdgBtpfhgAbTYP8Sg9YOVQWRj0MZdGyiD6xsToF0LBmhlTt19vaL36HY/EwWgPSV2fRhAi76rxxi0fg6yU6vNzK+6BmhlrJGzoCRhfoC26dmSA2jlMw5Ay/rwY8vb1IkbksS9Tr3gqMyawVhRrksS1uBkYtASUqD0GLRsAjk+MCKb7WLJAbS1J4AfACAbZgJwo9oArV8GLVuwpdwA7cbuZx00/+r9WdXyfEm3BS81exwGg6ZaAC1ALMfpaae3zfUG0L5Prsni1q/+fvON+ifhU50Damwu+0gFHvHeEAfwC1+4jHxEDM1Mdv9sWWBc0mEdfHoJ4qjOo3fLGizkCI9ft9l+jQvQ/uFFN0qkOACtDXFAm4nTHRTiQLe5N7zNQYzevnx/TsY5ODRNGEAbxvQV9YwThmQ46R3n8hosdhwPCkBL+JFLd5M6JEwhyp4/5TcEq8XoIwBa4sh5aXXbAbRRWW+6HUBbIjuAthLsANpK8cEDaAGAogK0ZPKPuzboMuT6gwTQEpe286XJNcPzOIUTBtDSv6ZMPP+ygSkvwHWsZVCdaU+oX6UvnM7Lz8wvB9DWhq1sHjaAlk8H0DY44UHb8ZKkXAltvPsHGmaxYmIWAmgNiLVQUgzaNECbeh6ehI/7VtRnT1wUR5UlPElbyMjebI7ZA26EAbRWsQMa3H4yr5ZLiEFLUi6O1+PRFySHKDrK4ijGi4E1Vc4kYStbn9T1h3Pqh+uTUv60lncAMV2uMG+efxUljadfJYl+LTZJmD36XgpIDsDknc/5ANq+xLIY+K/VX66/UH+69kId63irJhayY4Px5t546FsAci5WDNoRvHTFSKT/vbIAp/USYR1CwMonfataXgC8/Uak7ddCAK1eYKXuv7Ql1JuRwrHP4hBjRWgQLW+6fwoDtFxLCJIwgPZxnjYHMePMmDP2QQRAe1mMkKgbZPqMcfb3az4amfaOc/kMFq/OwDPdO3/yEQAtoHVQm2sN0KIfr9yfUcnFwi+LsudP+Q3BavEp6c+bj4l9lq3b6P/W7iV1SsbDAbT52QG05WAH0FaCHUBbKT44AC39S8ihMx3JSLEVF9c/ypphXmjGAY2wFxoKoE05Mp1onlJdPUsyf7JtEojv7rxa0n3BtVEAWmSCWJne+eMFuI63Dulj1HjQOp2Xn+lLB9DWhq1s1hqgJWa9vl+Y8llHtH4us97VerJtWp0VPRklmWI1yQG0MckkCVuWDU59JAnLBmjNUVm84BxAWz0yx9IzXn0ALoUAWgLxk+yIpEfF0vjcrrqQSsoVJIcoHo5Pn2yZVM/fr5YVoEWu27oNkHi+y8i8d6HhBca5zoQGkipJ9GuxHrT2uH8pidrworx0zyQcKATQ9idW1JHWt+qvN15qPtbeq95OrOiXPpZnlj+o1hdL+llWluIAtKUmCcP7nnKDDGrbr34gMQigRe5O8bLo3Yra2P2i24Z38NbeF/Xla/G6iSPazc8y4USoZ62ShKHLgwh9zkuKoHisQRzWr/moUknCtHEk9UZnvBhYjQzQDid3ZOMBaJDb5loDtKyNJGWLmiSsUsnXqsmAMyT4GJ3Zy9IvU4v7smFY1O1zAG1+dgBtOdgBtJVgB9BWig8WQHuYk4QNJrOdQzhV+rgvA9Aea5pUXT0L6uOnXA9aXtw/6M0kCaMNUQBa//wxcmM+DcCUmReOw5m+dABtbdiux4cLoHVJwg4EmRAH5ugDk9AKs5drAtBKeUYhJHUcSRfioHoUB6DlN64BYAJoKgUcnFzY115rgIN+GbQMcAngEuf4dBRCrgH6aHPQRt+E75jVQFIliX4tNgYtY9D6YlGtleBBSxxS4pHqxGjyzGgAbY/67rYY+/L39ScJdef1aopXNOjNM6xHMNxoAK0pi5hcJns+wBxta366oA3iuZXCnoxhtLzxUb/YYBNh61kzgHYhGKAl/ACxxZGJoPXBz2H9mo8qBdDC9AVzqWd4I6tf89HAlOi29oTootw21wNAS/gVfzzWIMqXZK+RmD4nzAbhDJh7ltEvhJ7h96D7HGfYAbTlYAfQVoIdQFspPjgALcw6fk7ssP4IyW9IEnZbbDTs4jgv77AX6hKg9R1X/ix6WwO0Uh90O/bZvTcrup5+4rsHvesOoK0R05cOoK0N2/X4sAC0MHqS/eqAz+u+1uQA2piEB1h7N8fZp4oGaL1Jws53TWvvo2JJA7Sy8aI8FhKUgotBW10C+OEItRmDaAAt13JUu6QYtEsf1bVHouRl3P0yaNmAP/GOT0ch5Jqj8rQjyJhDvq+InFcjBu3LoXWZS+YoEvPRAl5RYtDq4/4lxKAFoCWjf1yA9kdZdH5qeSuL3Zj0FQag2XDxDPrTtMMcNX/GC5cYAG0YwARoasI6LKi17Vy5KydAC9MGnkO74B9vTuoYXGOzxYe9ICTILY7hpcKJ8PxCScK4lhAkhCLxUzEALcnEeLFGXxE/nCSPeIoDmsIPe1fkGpJLmBcGQc+wzO+UzTgThiQyEC/lVApINOM4FysG7eDUljrXkaxLgPaEzM2rD2bV/GrhJGEHJcSBzsosjGzZ+Qfzf61fPNc6DmYH0JaDHUBbCXYAbaX4YAG06HuShA34wMogsknCsEWDbPowtmtKvQC0tqyH79bSNhkM+EL+Auw3QkqdletoLyDrmNjshGPDlmM/znf8Zm1a2hAG0FIWawV9cLp9KjRJmAGYMvPCcTgzvxxAWxu26/FhA2gJP/I+wousapIDaGMSIQ7wdmNiFRviwAK0HAPH04pFoVhiwwvIZI78GqXgANrqEgAtSYjssWsW9KokCVsw4Ea+jOPWwACs9G4ySyXkmmRTYW/bke9qJQkDoGPBpJ3+NhcCaEtNEpYeA2kvbY4K0LLoAND+0jEu/TevGX1i+5JFCoCPkCVP+1YiA7RkodebM6mLdzxgAFob1mF1K9dzW4OVAA/a6yJXt9l+jQrQwhgfAHS07aTIKf0TFhogCsVJEmbHmTaTxI9kfn6izRpsCWlzPgakvSAGB0mliLeMRytMoryg64PYO87P+lcjA7RsJsLGuVjWxpHwuU5AaADa7cgAbb0nCbsoxv7ozI7a//RN7X80DNDm14kHJUmYZfQJc89ykK52HMwOoC0HG8DLAbTlZQfQVoqNvB4kgBYdFsWDFoCW8De186A18mC51P7FDrM2GYy95rfN+D/fkwvm4t1ZvfbjNMV3nEDhGupOGwoBtMzJU60T6ufmvjSoZeTG/I2+wwavP5mvP2Z+OYC2NmzX48MC0FIeDhkuxMEBIADau29MHBsWvqABZ7FiYhYKcQCwhqCzuS2WNnZIUDWvQQgUAsd6HUBbXQL4aX46lx4DgKFqALQTxKAVRWjAhFw5hC1oBohVTgLgA/SizRgd/nIxaA4DQJtYyg5ZEhegPd05bhalgEUHD1pCljwfWI8M3AEwne9M6gXH/zz00smWpOiLxUAPWuJuEb8asPCs9I9/42z7NQ5A62X66PqjRZWoEkBrQxzQZkJZBHnQ6jb3hrc5H1M2OhzvaRuD2LsZieqlaMe5e3A9q1/zEWEUMuNcusFCuy3jXQK/OSAALf0LkM56/ODtiurqWVSdPUvq3cROzoaLFxxcm++ll+PDwQ6gLQejUxxAW252AG2l2MjrgUkSJnbF6fZExBi0H9WNVPioOKARNlY5AFptB6dskHLIBmVamwymnv49O//ne+YK8fONLcfpJ9Mm73MKhThAHs50JLKAKQts8XmsZVCfIPtVnkf7vPVwnM3MLwfQ1oatbB5KD9op50Hb0ESijY6XSxoUKxWgRenzpq6UGLQk3ml9TkxcB9DWigB+mp9lQHJAqkIA7YmWpD5qzvgVSwC0FwsAtCwk8D0x5ImZOb30QU3O76nEwp7a2S++bAC+pqemzUEArQE4ZrSnXyXJArTMRQsOWqCwEEBrwMqFyDFoWYgXZWGl3yfnd1VicV8/j7fzzDvmc3kBWtOOODFoCwG0aVDap5cgwEqSehHPF1DLb0Ta+hQL0FKny/dmRQ6L13cAtIQGiQPQWl0cFIPWgNLhba4Gh/VrPionQIsxyUmO07LxxDA60Tau+eXQaiyAlnjY9QjQWq8ZQGf668jtSfX9tTH9omJrN7s+47o+jR+D1nHp7ADacjAbLgfQlpsdQFspNvJ6YADa9mkNCkYBaBfXawXQzkt5YoNIn2MPIxt88n++r3U/U3faUHQM2tQnAC2Z4i9IXx0Wnaf3NtIvGY7Wbq6tHUDrr7OwTwaRCcbcAbRB9zceQGvm77waSlY2Z05ccgBtTDJJwgCm6idJmAtxoNTvv/+hj4HTbj6/fvtDf1cNihPiwCp2jKAbD2fV3OoHfV267sL8P0rdkSXADWTJL4N+BkS89mhBZ/YmGPaV+9NqfK742MeFQhwAGp/rTOjYnJUkC9ACrllw0AJehQBawGWO+0dN1LYhc//u61VjZHUlpe/n9FymTBZZ5nOtAVpi0OrNWYBMFAJoMTTKHeLAyxw1vyBGFwC3l/4Qq0bPgdTchcPknxcDeNCeknYwhtSzFICWNhcb4qBcHNav+YiYamHjHJXt2nVO+uhky6hsPvvUjyKTf7/9Rn0n/OT9rNQnmtwB0HJEsB4BWsvIP3VBJo7cnFAtz+b0eu6lfEn2HB8udgBtOdhsdh1AW152AG2l2MjrQQpxgAMFQGIhsiEOWKuDbPowNmUUD9AauZvWwI/ua7FB+DRgHHH848lduZm604ZSk4Sh7w5biAMAdtpsGDAy2npJX9bSg9bU28wd+IKv3sgEY+4A2qD7GxOg5dOfWLDW5ADamFRuD1pi35QK0LokYSa7+/OBVfWod0U2Txvq5fCWWlz/nPq1shQ3SRh8pmNajOhZbWADJr0Y3FBP+lbUw7fLGqhZ3coFk/ykZYkkYSJHQXLoZRYUroN/vjUlspcUQ740gDZfkrBqetB2D66pYpKExfWgXZMxuS2LKsmujjcnNDjNs2gvx9mZz+UGaPH6iwvQhicJS+klEqOFgJXoDvomyKC2/eoHEqMCtGEetLsfvqo3o+si+8zddW30JJeCwyAQ0gVQnRcctp5RAFrmZxhAGzdJWLnZjrO/X/NROZOE/Spl/9I+rg2i75t61N9uvlT/JPzo/XRkgHagjpOEeZm6YXBzlJF1nKSfXsr2QD88GynHuewA2nKwAbwcQFtedgBtpdjI60ECaOs9SZiRu2l1tO29+v72S22D8Mn/Gw2gBdgLA2gNwJSZFweZrU5nngPoGR4QnT+c0iX8Ht4P9GW1AVq9D5N6nSPps9ST+pp6D+k5r69JtQuZYMwdQBt0f2MBtJQHXsFJAxeDtsGp3DFoeTNTSgxaDdDKxpfyjEJIqqf9a4cOoB2f3dHHdI/cmlTHmk0G9YFEZb03LQH8MNZ2DABcCgG09tit/T/GNMesf7oxob8HuChEXlnyyl8hxtjgvihlhBFyjScmbQ4y5iijWjFoDUAL6Gyy5ts+LXcMWq5r687f5nIAtGaREgOlUww/eeaLgY1YAG2YByB1tvFYg2LQVhqgRU5JkOiPQbuy9UkfrfvpxqQ62Tqt8I6992ZVza581Jn34cX1T2pRNhBDyR119YHMlRQgTz0LAbS0uS0kBm19ALS8rJuOFYMWgLZcnp7I2tku0Z2tfVou/+lmj/r7rVfq8fuZmABtou4BWph1G1m883pVr+decgCtY8sWoPV7nzEl0JMOoI3CZi1zAG152QK0D3tX9QsDL6VPV4h8Bt0bxmZj7QBasx4eDIDWnAyaUf2ThXNQYBPefrqg7aUg+zaMsZ24vlSA1i93BtBpHIAWeTgrtoMXmDJyYz4NwJSZFweZrU4H6Pyh+ZX6/jbco0E31oJC84ffawPQylol85u9GfWl3pR9qiN7rUImGHMH0Abd34gAbdIBtAeB2NCxsWNiFQvQAlKg8PHCBVQcShQfmDgN0MrzWIxJdkOin89fsheSatLvoqU4oqw/7d+W9XdGkZWTJhf21aX7HKNOqmNNU9L/U+r9ZHUmWzEArZUVFDnK/pz+fkbGL6mN60oDtIAiBwWgBYgtJsQBda9HgFazyAAvGZjPT/tW9LH/KJQfoJ1Nh3UgyZufagXQsjFofr4odePFinkGJwtuPllQ1x7IPcIYMxg6Nx4TD8oAJ1xHPd+Mbmm9YglQkfnH77SFNpPQjmR+fqo1QItxYMf5Wf9qdCC+zgDa4eSOHpcgUKCRAFqShJUaOsLxwWAL0LLhYp2x9swHgAfnQRuRU5teB9CWlb0etNv739KyCQ8lnQdt8Wzk9SAAtPQvL0zJTh4Ug1bLi0ev8SL8+kMTfi0OaITtdJgBWq7Ra4Vcd6p1Qv3cLHaUtCEjN+ZvAzBl5sVBZqvT0fEaoJXxxDO6oQBaPLlTZafHLtUuZAK5dwBt0P2NBdDCRofNqgHfy/hakwNoYxJHItu7F2VDPaUnoRVmL0cFaPHSOd81rTe3xVI2QMszE+pJ32rNANr9j9/UwOSmevF+TQMnb0VZvRreUC+H1tTrkQ31amRLHxmMcoQ/DgH6kCHe269Dyepk5MMzr+XZvMiE8eoDGIoK0PqZhf7ag3kNOBcinSTsrgH6g54VxhzvvSAKdHSmeLnToFqqzSZGT3YZjMMVkfNqALR4UFrAjrJtH0cBaPVx/4gALQmqSIyWt80lALToEha2Ux1j6kT7sBh6g+qHW/3q4btZ9eVbtPmMB+CvIvvGAzC7ftSZupOcLsiDVicJ66tckrAwgBYd6Q+XcZ5j920AlwnNp+Rv7tcLqfxO3SgLQwmDyE/oGetBy/2EsgjyoC2UGK3STHnUEb39YmAtMkBLkrDMOJdWZwyms2IMlwLQ1nOSMD/nA2jzhQhxfLgYHYSu6exZUW/GxJZJMbqu+fmS1j1BL+ocezm16XUAbVkZuUP+CLnEaRErmzBx8gm5xO9B94ax2Vg7gFavhwcEoCVJGDkT/J5hnLDE/n/xflX2JSI/YkM97ltTl+4ZR5+g54WxtslEHg87QEsfnG6fUkda+nUb0nKT+vt469ChSRJm22dAPgPspedPAwC06Chdrl6rPOB6ql3IBHLvANqg+xsToKVclySswckkCVsoKUnYtYeLspFlAhtPsdHZ4kGsNEAr5fE8BK2WMWj1MZknczrUAAAKm3PinZ5smVRn8PBtnZZ+mykprEMQAfoA/lig+pKMy8hMdSYbnnl46OGpR//T7mIBWkAp4nROzBeuOwAtyaqKAWjPdyZKAmjxwNSxQKXNQWAl7bgo7cDTz0sAPpsyh0jMtbb9Rc+Plc3POg4sYFlcsgAtC6btV9vHhQBaYsjq4/4RY9CuSp1vP0llua0IQCtGScqTUccCvdWjwbL775KxAFp91DwQoDV6KSxJGP2P9z3enGdTC5b3ftuvlQBog7yxvYYLf3t/gxlzdDDxIFdkDAHa4WUxhh69W5dNFvVJAfHy/KAYtLrNveFtrgaH9Ws+AqDNjHOJdb4jBlEHRqnZkBYL0IZ5bTUaQOuShB0Gtjo3xXnmEHoHXeNlvy5yHMZmXXMAbWUYOWQN9Mom+jbo2kJsNtaHE6BN64K7C+rS/UXpx0RaXqm7rX8jAbQwdi62kz9My/6nb7IeL8k+bULWOtmTpeQo6BmFWJch9x/2EAdB88cCW3weaxnUx6h/lecddJ1n2+cA2hnV/GwpxyFmSfa8vFxzAK3v3pQerjZAq3Vg14zzoG10YkPX9Yos4ixqwYsOi5UFBYIA2kySsFnZDJYhSVgdAbS0l+PKR2/jTWqAB+rEBOD/R29PqV9ap9TgVOGYSHGolgAtwE9b95IG/GgrbS4WoAU8/bUrqcZmCysKvGyv3BcDWGQx6FlhDHhKgrLxueL7h3FufWHaHLRZBTQ+15lQI75EZLsfvqjH75bV9QezqlX6rP3lirrxeF61Pp9X00vxX1SUAtBmjvtHA2gBlAF0w9qM3JUDoP0ZgPa2AWj/FhOg5Yg2R81NfOvs+lm9FAbQYmg84+iuzNUgg9r2qx9IjAvQJn0A7cZu/nAZYcy1GDfXHy3o0BNevibf8bvxxA0HaGmzTvgT0uZqcFi/5iOS74WNc1ROG5syF062jKqfmsUgEmPqn269cgBtFevjuL6ZzZado5bj6KnDzalNrwNoK8LIoV82iwXazMbaedDSzoOUJCwYoP1Nx/k/1mROJyE31v7B+9r/nHysyxA59AO0vPx2AC1yYz7Rdzh21J/Ml5+zQT4D7KXnzyH0oF3ezPagXVh3HrRBbMagugAt5RGDllAwLgZtg9O2bDDJ/gwAVQigJXO4HwgZn99R5+6Oq5+ahtTPzUPqdNeYGpouXijwRiQBDsd4UQgc6y0VoF1c+6B6xzZEWLf1ojux8CFnYQqjjV3pn1eruv3eTYyZ9PPa44ujuX7grlSanCcxAsmDZKJ1zKpLssmuJkDLWNNmxgBjp1iAlv65KMptfK6wh7EG+x8ZJR/0rDAm8RQvCSZlXIsl5Np/LN3LepylHYyLl/Y/ftWhEb6/PqG9qan7jzenRDkmi/LopV9fDq1rBWuMpOhJwo6LccrRd+Z0FDIxaM3LkKA2lwOgPa89aPv17wBl/3TzVSyANt8RbauXdFiHELCykjFoT0mdAGjnVj+m7jREFmrqRHKwoH4txNQVOaJtmuVvW3/bZuZnGEBb+yRhbI7mYgG0eKaXehTfGmLnpfxTbeNmQyrGVDEA7WBCjNJOEryxkc82oBxA67jemBdhGPxsQmDCyrAhDLrWcSmc2vRGBGjtOpjD8n3mmY4rwfTz4QNo5xWZ96mP1gVSVxNiaigFEBhwwta/IQFa6Wc/QKvjaPdj92SA2WJZlyFrPLGPvUR8W2wr1tJ8ZRi5OxgALbIUBtAyD3jeYdBlVqcbkM8Ae+n5c4gAWmx7nEW6hzbERt5N84vBDb0H53cH0Hru1WNQC4DWhIKJkkyxmuQA2phkQhzMFwxxgJdde/dSDhAyMruujne8U3+5/lL99cZLDdgA3BRLGzsm/qk9Xh8XoOW6HdmkAlLtfPimAV+OOZ9qmdSLEm9XW14sRfYy1ABtT34Qiw2w/+h7qaSP+4tCP9GSqAlAi4cebbZKuViAlv65+iBaDNpik4ShjIgXWaoHbT6vR/qBMcCAQa4sz69+NPdJnVnk9FyRZwA2TUVos5/o1+7BNUUMUbwgmY+2jwsBtPQ1sj2z/DGrjnouyJzwJ+aqfJIw6j5VMkAbBjBZvYS3dykALTHL/MR39nf/fZbxrrwq44wh7+3vmZWPehyoc1C/RmHu87L3e6uL6xmgpfyXYsTFAWhLAxKNzMGX7i2qs12lxaAdmBLd1p5QJ1sTOWtivQK0d9+sqr2P31I1MTQhOsgBtAeXrcz/0jEmRv/b9AaAzUC2Lg6+33Fclv5k0xsRoGUDd050EZtzzam/2RBmnum4Emw21ocLoA1qM3UNYlP3xgJosblY7/ons+P0A9ACOLIXKNXuIYwUdhZx/712HXvGB71rBW0rMwbVAWitfvdy0HVepu7YA4UAWuThXFc2MGXkxnwyD3helDIbna1Orz+ANnz89f/lueUDaGuznyiVs8fu4AO0sNl7uiRhDU+AN509yyaOZ6gHrcmWTlxSf7b0kdk1dayjV/35Wrf6y/VuUQRvVH9iOfVrfAJQbdcevSYDOkojDkA7u7yv7vQs6qPbbFjvvF6RDTOgRlIDGz/enNBZ1JfWs73ewqhWAC3gnj3uTxnVDnHQSABtOWLQFgJo+Q5FSzIV5MoyCVfwovTeQ/2vPVosGqDtGQZgM+EleJ7t43wALUwd6L+OlytZdWx9vqDuvFrUWW29VDGAVhYsFp1zYuiebB1TPzUbT0ZAsvICtEYvmbAO2XoJqjRAC1B38d6cBmO9/c3cod/4Pei+Yhn5Q0dbXUysaD/VGqCljsguMXCf9a9m6Yx8VCpAqw2hFOuYe2IMlwLQDiV31AUxvkhK4i+rrgHaTw6gPUxsZf4XMfZ/aHqjQ8nAP2pdPJb+Pehex8Ww9Ceb3rwArfGSZdN3qn1UJ9nhJSUbPP7m85eO8dS1bmwqxYzBYQVoj7a9N7ogJZ8WlPCyqXvjALT0rz26+258I7XCGSIG7d3XS9rRCLuzlHllbWFianrtOtZ7wk/xez4vQTMGjQvQcg17b0C5U60TuUnC/CBfhDIbna08OYDWzA/2RVxvmf/Xm+es5eyxO/gALeXxoor40C7EQYMTRyLvvlnTXpr5AFqTLX0+Jzh0uT1odQza18XHoB2Z3pYFPKF+ujmlN60wx20RWhQL7QDQIalTFAK4A+wFMA4HsRbKDtASg/b6Q3PcnzIuixKoFkBLdnhAPQOSlw7QXosI0JqwDhgF8Y5mAtDibTy1UHz/INeEBwgbZ8u01cqVHhvpHw3Uea4BVKcdURKj+Un36+iWnou2X20fFwJoqQN1p07eOv54k4R2CTU+m31ki2Rizc/C22xku3iAVht4+qh5n17UrAfto/7p1BMK08hMCiiTPvXXz+qlpqe5egnC0HjSvyryRPzgXBmlfjBHw4mbDbgG8zff2d/991m2Y07fe/ub/qc/48Y+K8ToMOTC6mLmqZ90m/vC21xppo7oDDzAn79fiwzQEiImbJzzMeXxSYw9vAhhjCGMMWOUitwVmSQMr3zG0l9mvQG0zANkkJdHbLCsHMOA9bzc4/egex03NusNgLDzoK0Wpza9EQFaNnEGKDNrJH/zeaJ9OHWtG5tKMWNwWAFab5upaxCbujcYQEvuD7Fl341nAw8AtPfekBx1qmSA1jL2U5ZdJ5zPHrRsxiAIoB3UIQMu3V/S12guus9NKAv0kLV7YMaS7/ONZRyA9pe2yVCA9kTbsPSR2GsBe4eDxlae6gegNWWd7UpkjT96iOfxu1775bnOg9Y7docLoO2fcCEOGppMkrAVBagUDtCaDWlQkrCKALRSHwvQcsybRD9RAVo2pZfv4TFr2gPbNzu2Ha3dy2p1K/d4cBAB/DQ/Ndn9eZad7JZ5HslkSjleH0T+JGGAPcPTheO4loPwzMNDz4aZYHMPEEgMJi+9GS0M0FJ/PIGjgJXEqb3QZcI6BD0rjOkfwBT6h0yr8Acx2Ajq769zGOGBCXBPmwE87LO1gk0rUQPyW7kynFsf6k9itPEIidGC6M1Y/CRh3jHw1/GkzAVAI2TKS7ykuP1kVh0Xo9bbZsv0a1EAre0zWbiIjegNcfD3m69U15uE6J0vepwYIztenxkvLAIPDU+b7P7EyPbXz87nsCRhPJvwJnhznhU59s9dy8xf2ullvgu6Noj9/c3/g66Lw165g+33ts1hScJ0m3sLt7mSbOUR2Ywa4mA46R3n6HWmb853TWsjC6MH/qn5rWb7/2Ji0DZSkjDLeHPjLZslx/L/oGsdHwy2+oHNmQNoq8HSn2x6IwK06CV9TbPZlPE3n5lr3dhUihkDB9AaMCKITd0bB6CF2Y+wnwNI9BIhDh73FU7gFYf9dp227QKu87MZgyCAVuRO7GGewRjBBkwNfk4+tmVouycFuvF5vLWwl24hgJb60c9hsmQ/j7UMahDoV3neQddjtn31AtDa66nPT3rszfgfaenTzgr8rtd++XQArXfsMvLrHYODBNDCjCWfxAeuJ3IAbUza2vui2rsXNEjDJAxStBYUCEoSVjGAVhYQFhE8sR6/W9HgTRTimDzAJomjwtrR+nIlMkBLe0laFuxlOK+/P9+ZVGNFgnFhpAHaRyZpDh6l56SMwUR13oZoD9pUmy1ASzwmP70d284BB/1svFunI/UPHrSXi/CgBTDBS4yj/WRZxVDrerWkXg6uqm2R7yhkPGj942yUq17sNDM3CivTUjxoobeyIJYC0PqZuYQsJZeyAVo8aPN5DSN7gDzlAmi/l8UQPn93SN15taAe9a6qp2IQPOpbU109i+rNyLra+5gNeOX3oE2BlXmShD3tJy4Z8ye8f6zB6uVyGfnFcbjc2TbnSxL2JEKbK8nIYtwkYcV60LI5ON0mBmhzv/ZSs55q1giDDwtAi2ygr71ynE8vOG58trrWAbTVYqOX4wG0sqGzm0J9rQNoq8GMgR9g4tMBtIZN3R1AW242Y5ABaNENMHICSItO4DcYuTH3xOt7W4YJZfHS2D7yeVRs7XICtPmShOFBe75L7JyAvcNBYzs+9QbQkvzvBz32Zvx/au51AK2Ps8fOALP2047BQQRoKXcoWV7HwVLJAbQx6aABtHhh6mPyeQCdOABt/hi0MvEAQjqS+jjv7MpHnaCJo/Zzqx+0N1ux5AVoAdAAaEdnsgPjV4q8MWgN2DKr7r9ZlTrt6zbCgH0Pe9f0b/kMojgAbbExaC1TV/qLev94Y0JdfzgTK5SFPwYtSpnFDeUK8zff+cv1swFEF1UiQliHj5+/iczsp/vW9itv622/0i643ABtpZOEsXB5AVqzML5WPzX1q2NNE1IucXbNXGW88Nre3Mk+tl8oSRh1zwfQ5otBW6+cT+5sm/MBtPWQJCwuQFtsDFoL0B5pEeMpJV8YP14uBqAdSmzLsznamDvf6xWgdXz42OraRgZo7VqR4dLryzOynlm2PjDPdQBt/TNj4ADa3PXQsqm7A2jLzWYM/ACt7XMjg/ZFcrGhTvxlWNk+JrLN9/lkm/6hn0oFaJkHPK/e15dysB2fegNoT4r8+OvjANpszh47kV8rx54xOGgALSfPCT/y3pdMsdbkANqYZEMcAJYACgUNdhoIiQjQvk/WLsQBQCDHy/MdiY4T4qBQkjCOhsNsym88XlTXHy1qMLX1+XxkcDCIgkIcDCZ3NeDhZWI8Ere0nLQlbSZxnLfNgCc3Hi/oNhpeUJelzf7+8DN1J8RBJZOEWbagJgDR8eakan6+qNZieEpnAFqjNFGqLHgcIYH5+3SHGOIFlCr1px3+JGEsdgCsjBkMWMQLBYBkvAfD+tUCsAcBoIWPtQ6qsx2ib7rIEisLf6dsZFuSep75Aa8oAG1YiINGA2htv53uIG6vR+5a2UQZubNtDgtxUC8ALVwNgFYbT6kQB9pITRlfXi4GoB2Y2lJn2xPqZGtCG1jeMh1A67he2OqMxvag5ehwNgdfF51zn1cuXWjWNQfQ1j/rtUHGwA9iOYDWsKm7A2jLzWYMggFaDaYJf99sxqZYPeAvw8p2uQHaIFmyOox5wPOiyTzXWA76vb7Zjo8DaIPrUx9s5St7HLLHzgCz9tOOwUECaCmPU8gkU3RJwhqcKpEkbGim+H7XAG0JScK0B+3dGe2Vl9uO+EnCNED7ajUUxCLuH58AEgBhp+S6H29MqqsPZtXiemkArU0SZj2bu6QegB6aR7akX9a1dzGxTssJ0u59/Ka6elZkkmfajAKnLl6OYghhCERNEqYB2kemzUHPisoWxGrrXtEgZBQC4MMT04yzUZqnOmXTKwpcHyES5u9TshHWSjePUrVew8iilzCGBhK7YkiuqKfC3YPrusxTrQl1TOQyrF8t4HVQANrjbUP6WJRd2NA71PHO6zW1HQugLZwkrBEBWhbuLLmTPtMZ2aW/rA7LlySslgAteoqy4yYJA6Al2WLQOOdjI0OzZQdojQfttMil86B1XL9sdUYjArS2Xme6JvVRTeYwzKbzXBcAWty6s+bw0i+pN2P2eTybTSrX8HvufXGYMhxA2wjMGDiANnc9tGzq7gDacrMZgzCANtX3qe+K1QP+MqxslwOg5Rr23uw78yUJOxUJoDX6MosbQM78bMfHgHz0telvB9DWB2vdS5ste8Yie+wyc887Bs6DtjrkANqYBCCCtySgUj6AluRJHEEmmZKXvAAt2bJ/bnmrnryfU4vrH9XSxie1uPFZre98jbxR39zFk3FJH+svBqAFCLwaskEG3CCUw63Hs2pZ6haFAO7auk19gkAsP1twsOXFslrZygVQohLel3ieeoFmlKQF41CojNmRWxPqybuVrP79Q7QqsVcX1j5okDgzBtkgLsfrlzc+ynUf1fLmZ82M2+jMjmp+tqj7P0qb8zHjwHhEAWi5hmRfQeB6HLZjAPgYFaDlRUVbt41Ba5TmL7LBJdmQVar8/UtH4U0v46KThPkA2g0Zg1aRi59vTsp8mpQ6MueCn+FlO+bVAWjNgsKic6ZjTnsCj89l32epFIAWnWIXtgxAS8zgeAAteokXLn69BGFoRIlBWy9s+w2wJUvubL9KfzFOVheTzM9PtLmWMWiRnTMd0zpJ2bP+1ch6f3RmV9rOhiDe3Dd9kguEePmwxKAN5sx81iz/z7eROBh8eNrs1RmNCtCe6hjR8/Z7qTdHf9F3FjSKV3cz5txL+01MarPusJHlGuQi9744nCrDAbShrGVOz79srvYcZAwcQJu7Hlo2dXcAbbnZjMHBAGhPtU6EArSFY9By4mtGnZU9wJnOKc2Ah9Qv+Pr6ZTs+DqANrk/tWGRM9g28lNUyJm3nk/+bkzN27TlcAC1jSblDCReDtqFpa/eLansxrwEjJqEVZi8DCpxqnVbt3Us5R4m9AC0JgBC8M50j6sajWXX76aK6/nhBPehdiwyUbex8Vi3PqI9MNBGyM52zZQVoaUfLiyW1GhE8xTOv+akBRQCSgvrHyxYc1GUEeLhFpYm5XVn4kuqEJ1SDF6CFATIBA18MrGuwztJvv/2u3o6uq6v3p3X/wyzGm7vZYAKxT2nb1fuzGlBufr6kbj7m/7LAp5Sbt23FMOMQFaAF0LwgitXb5mLYjkE+gJbe8sLVAHwAfYwz96N0iwVoGRdAGpKeeQmQnPAax5qSul/OdpLJNfgZXrbjfZA8aMsD0Jr5zAuUoBAHxIB+9G5Zg4VnUwuW/xn1xLbfQgFa+c22GV0cFOJAt7m3tm1GFtHdL4c2svRSPhpObqtzHYlUaJrodUaGogK0T97PqN9+P2wAreODzF6d0bgA7aiet5UFaMsFiKbKcABt3TNj4ABaI29BbOruANpysxmDxgVobYgD5OFcVzYw5a37sZZBdaY9ofMA5Nbf6MmznVP6/p+be4XfaXnjFCLXNJLus3U1IB99bfrbAbS1ZdOvJsSZljFpP5+cmrH9mj12Gfn1jsFBBGj5HExkO4nVmhxAG5MARDq0x2pChC14AlrAq1CSMCv4PzcNaZDtZOuM+uHGhLp8f1Z7aUYhPGjbXizqY7wIWTEALUfqwwAd2tEaI0kY7W19vqDrExWgPS7X3n46HwigRCXAvUv3ZjQAG1QODBASlIwHL7Enfavq51uT6sjthB6Daw9m1bIvrMPE3J4625FUP96c1AAZfcO4nWjhDVR5wB1ioVwU5eb3Jg2iCdp8N3+bozBjQDs4+u4H4gGpB8QI6RlaV29GNtS7iW3VN7mjw0VcETkl6RvPQOkWC9AaQHQxJwatDZdxuj0e+G0B2MoCtKZNvO0+JQsZC/9PTWKAdY2q4Zmt1B3ZVA8ALXUPSxIGWMk8IIQEYHg55LmSbPutEEBrdXEYQPu4xm0O00v5aGSa2OHTWl/EmRv0x5l22QRESBL2bGg2VVphAqDFm79RAVorS975DOOtyJy0vwfd26jsbTPG+GFqcyMAtLouovMtX7q3qD9N3QGM7Cazt2SAlo2a6QujD8oHiKbKcABtDtMW1nU2o3buZebhiAYO7HX+eyvBjIEDaI28BbGpuwNoy81mDBofoOUZeCH6Zcl+Hm8d0seoTbgyf/2tLp7QtqwJ12X2CcUmRqsl27oyXn5A1AG0tWPbr3h5axnjpax8Hm1jHph+zR67jPx6x6AWAC12z0WxgawdlO85cZjyOIkIttM/Gbx3rxU5gDYmmSRhywqvv0IAbaEkYUbwALF4Q4axNq+ONU2p64+IxxoNoGXDS6zV022zImCy2Rel8GJgMzJAC8jHxjroqKxtRzmThPmZawA4rz2Y0aAkgCCgM57BeOPyf68CDCNvkrCgcmALzOUCtBngjoWYMSCsgz/u7vSSKYO4udQ7zQFlFcv2uD/J2wpRqUnCLNMGQlncfjKrVn1tTix91ADK0dsTMqYA0SQRMffY+7VSFS4FoA1KEoYs4fmIB6S3vEJsx7kaAC3ts23+yw0Wul41kFxN3ZFN9QLQHrQkYVEA2kZIEvZ6NLpxUGySMLw3ftHH8MIB2r/ffqW+E+56kxAd+FH3G3ORtSZsXRlO7sjGA7nMXUcaCaDNJ0tw0L2Nyt42Z4OVh7HN9QfQsslhPTCclE1fUn+yYWeeZjaZDqBtRC7U5lM+UKDSTH0cQGv6PohN3R1AW242Y3AwANogWcrMZwCmeXXpbgoMzJKfauji4tjWNVPnwvWwdaXuDqCtHw7u12zwNHvsMnPPOwa1AGixezJ2kLGJTFiG4GdFZcojxB3e7S5JWIOTCXGwUDDEgQUFogK05jnzGoxqerYQOearBmhfGy9DC9DG8aAFCAQQDPLCtO2oJEALa+9TmWgtz5c02Ey/Ebbh5qNZdef1ippbLdwX5QBordLVYR2eL+Z4kwLQXn9UOiCajwHKL9+b1cB5ISonQGvbvOZrM2VwdPloU0JkbFr3D17a9COGCUnf7MJdboA2brgMy3acqwXQsnjwtvvPN7rVkba3aiC5krojmxxAW162/XZQAFrkFQMvChUL0LLGnOtMysaETYSRL+TXy8Z4fS2G9JBqejqrX5IQ0uXe2zU1vxasiwemttRZMXBOiqHjn6eNBdAaMIH5DP/Y8qbugLtysbfNPxy6NtcvQIueZwPEBulIS5+sB32y2elPM5vKzFx1AG2jsm0zG9fvb79KZ6rnbz7xZDfXVafN1McPMPHpAFrvXHMAbbnZjMHBB2jtPh+A1siOtw3V0MXFspmnZq5Gq4OtK3V3AG39cHC/1jdAS9kwY2VtoCPyN8/j9Jd5XjS5DGPmN/GhOS1cT+QA2pi0tfdFNqyEFJjKA9CabOktzxdysqWHAbRWabORbZUN8cpm9n1htLH7WTV3z6ifmobV0ZYR4WH1qH9RlEb2QhJGALQcqQ8DaO3Rd783aRjZY+kGxMp+XhjTh3aRA3jCOxmPzh+uTyiOHY/NFo7HCkB7/eFiXrDSAiFhAC2/6TpoEGtFxi4b0KkGQIuiIORElBi0GqB9lL/NUdiCWG3dKzkxaAEprz9eVKfzLDZ28S4lSdjFuzM6jrCXABGZQ1HDZVj2Al7OgzbDVi81P8vVS9CBA2ilv7QOS+ni9ZA21xqgZR2BCZ3TP7GphpI7amRmTw0nd/X/p+Z3c/Q5AO2VBwuB45yPjQzN5gAh2cx3r2VNGdAvInl589OtKXWmPakmpS5BNDq9o853JkV3NzpA6zxoD2eb6w+gZQOiQfMms16k2TNn+X89ArS6H6kPRxLvL6mzdxK+MuoPoM3UOcOlbvzycaE2n/KBApVm6uMHmPiMB9Bm+jA3JIeRXwfQVo+xaxxAm1uGle1yJgnD1jzdPhWaJIyy8aJlPpxqH5XP8VTZZh5Qh/oCaOd1/ajnKdFFhsc0KBZ8fYZtXam7HxB1AG3tOLhfGwOgtc+BCcuAnR5FlqIwzmeEH3k/uZ0ayfogB9DGJEIcAIwAkACUBA02QIjNHO7Plh4E0KKsTWZH2TjIRpaEWVEB2rWdj+ra0xH1Z3ne3272aL7Tm1Cfvn5LXZGfgpOEpQynO/M6Puytx3ORPXr1sfSXy7GPpcNcb5m+BagFbGITX4jwvqQd3BP0bNgCc1EAWoC4WgG0UZOEcQ3gRr42R2H627bZD9AmFqVfHyKX4WVopYrsygY3C9yQv6MAtLwEwIt73BfWoRhvbNiOswNos9vFM47dNnqJECJ+on+ILawXqxob7VHY9lsoqCb9hdxYXbzm08UQxtXT9/XRZgwE4sNi/FySMSRkAMnL2rvnZZyz5+XojEnKlW9eBrHpk1xQwMsZuRvWsvar9DFzlKRk/ZObau/jN8MfvqndD1/13/0T27o+6E9/mRag5TTErtzjJV4yOYC2NuxtswNo6w+gzTdHLVP3egRo2YixSeOTY4i/yIYru4z6A2hZH02dM1yOI5RhXKjNpxoQoKW/0n2XkgEDihhZhR1AWz0+iAAtMnNJ7rG62shQ/rHwl2Flu5wALaDcqVbRc819eeUIZo4jS6c7JuT+VDukDtUGaL19aPrR8326PvnByiC2v1H3wwjQ/tol+9AOud7Xr7Xm4H5tDIDWy3wfVZYKMeWRy+N025RyIQ4anABo775Z0x6F4QCtCHdLUifvyutBmxL8Yy1D6mw7sTUM8MJx0jgA7dWnw+pP116ov97o1tzVOxULoPUnCUsrlTsIrtTneQzAmGPpz+ZjH0sPYhY9Nu9RAFo8u7QncEv42z0LzB0UgBaP0wsF2hyF8wG0JF+7eDd/GVZeigVoDRA/p8vykgNoZWETLmeIA6uXOAngp99+/0M96VvRoOBZmQelzN1qsO23fKCat81BHrQkCXvUu1wXbea0AIYCcVzRfcyLn29NqVY9XtnjPJzcNh6r+uRD9DojQ4XAHyt3meQUyCUyz1qwqB70rmm+82pJdb5cUPferEgdl+U6I2P+Mr0ALWCulzj54ADa2rC3zQ6gdQCt6QtTVrGgANdT95MdI7JB69cACBsz1jTmld4c6/bUD0Br+4xNIfVlY0ndqYvZvFdGJgq1+VRDAbTIkkk4iL1ixn5A9yeyRXsMMGLk1QG01eGDB9COapm5dN8D0EaQI38ZVrbLAdDa05/Iw1mxybzAlL8Nep7Lb5yKYP050TKiznWYl+yAzuXUxYXZ03++PjTfm/qgtzNJy0RvRwi9Yn8zIF+m3VFBNX5vXICWsJFizwPQ+vq11hzcr4cboIVx0CHEwfsp50Hb0AQgwlFUAKt8AC0bUjKH541BmxL84wC0HUlznywEcQFavwft/b6k+kP+RaHJBWK3LoqyYYHgSNK8BokA2051jKsjzaPq1vOZyCEO9LH0MgG0ABQcfR+fDT5W6yUN0BYAEi0wV88ALW2+RJt9x/2DCIC2ECgdhS2IpY+++2LQVgOgNYDoYmCSMAfQlhegpd23ny1pw5KxHZ8znwBlo7N70j6R79aEOifXlTJ3q8G23woBtFYXB8Wg1QDtuxWR7ynpm9oCtH6243z39Zra2c8GNosFaDmpcbYjIcYTGxUjXznGT0ruAGh/vWfkDvCV+5Ef6gQT5ucYIRBEZ50TgzSnrBRrueuYFf2ypAYSO9pr1nL30KaW13zzsRocRZbgoHsblb1tdgCtA2hNX5iyigUFeJ7enLW915v6H9LhGTJtMO2pP4AW4IG6mljMHKFMxWKWMishE4XafKrhAFpkSTbWzb2psTdzyyu//N8BtNXjgwbQcg1zEvnhkz0HNjggm/F2Dx4TfxlWtssJ0PIM6hBJluQ35snJ1lGxtY2tXm2Alr2G7kPpP/i0lI0+0nM5PZ8Lg5VBbH8zIB99bfo7KqjG740K0L4eXZNyxkS2CGdh+pU614O+CO5XB9Ca+TuvhpKFc/9UkxxAG5NMkjAAyPIlCSOuSzlDHHS8mVLb+5+14oBJGIZ3XBBNLuypK/dl090mG32pAxPrRPuQ+lE2aSQO+cuNV+rSo2G1tBFNcG2Ig7igWhBrELwzoUZnso2LIAJgwvMU4CDoWbAF5uoZoE0f958r3GZ7PLjU+jBOxPy9/WQ2B4gHpNQhDvKUoZUqsiuLfbEAbVCSsFIB2tej2UmXmAKAtvb3oHth6nMQAVrLgG3IzaV70g6Rtcsy/wHIGWfjBVlbgz0q236LBND2LOd4oUJfZe4Tg7YewzpkANrVHICWGLSEFMg3zkGsT2m0TqgjzTZOmjG+soyflNwB0PoNKvqTZ8D0F8zfUeanlTvmumVkNejacOZ6LwddE5+jyBIcdG+jsrfNDqB1AK3pC1NWsaAAz8sAIXiJ5QIuVu9kyqgPgPaUbMLN5p1+6JE+YR5UDkgs1GbqY64rf9lBbMauVIDWyhJjTztMWyxbeXUAbXX4oAC0GX6r1yfLJLTk+0LAnb8MK9vlBmjjyhIhDpgDmuX+curiMLbPOSXP/SnVfzAJKYsBK4PY/mZAPvra9LeePwcaoP1DvRiaV983vVH/dMvcS7+WC0gslamDA2hzWetJ2W8NJgo7xlWTHEAbk+J40EYFaNksZCUJKxKg/e72K/WdPPP8vSF17/WCetq/pp7IIvxiaFMthGTfHp3dVKe7htUPtzjSNaQnH8rpe3nOd7d7dOiECw8GYwG0cZOEhXEcD9pyJwmrmQdt67S6dG9Wx34tRAC05UoSFuZBC0hJkrB8ZVgDo94A2rdjW6knZejN6Fb696B7YepzUAHai8L0JXKO9yUvBJhnXA9zHD2f4VVPbPstKkDrj38KoQXQj/RHrTcqfi4E0BaTJCyKB63dWB9tGUjFxA2Xiaiy4pU72mQ53zzMZTNHMkzZ5ZHVKLIEB93bqOxtswNoHUBr+sKUVSwowPMKgS2mPfUK0Joybb86gLZYgDbfxtoBtNViDTzI50EBaK1MWiZUAN7aeOznA3/8Zdjn1Bqg9eptPsupi8PYPgdHLF6kZE4M9DqAVj6jtDkfQPtsaFb9/VaPDjdp+9UBtPUL0FIeuTzOtCdcDNpGpzgxaIkdmDcGrRY+A9AaQ2Ve39f0bCEH2A0jL0D7PUpHJsPPTf3qeNO4Oi1Cd6w5KXWdVgMhsTWGZ1bV0fZe9edr3VIfMwHtAsnfPPfiw6F4AG0RoFoQsyhGjUELQHvtYX7w1AJz9QzQUocr9+fVm7EtNb/2Sc2vfpRy99XS+kf1xZfJXQO0BdochS2IRZv9MWgBKQEr85WhlapwqQDtzHI2ILr78TfV+Sq+LLF4wg/FoJpd+Wj6UXhG/iZ2pv096F6Y+hxkD9p6ZNv+NOeRF8u23/KBagCSxHPleD2JtXhRxZyaXdnXzBjffbOqQzqE6fNacSGAtphxpm8Lgz9mDQCgJSsxc88abbVkjD6M5zSLcYbBF3RtXI4iS1qeAu5tVPa22QG0DqA1fWHKKhYU4HmFwBbTHgfQFmoz9THXlb/sIDZjFwzQnr87rS7dX9LXZNhbr1xZog1+rka/xuGgNgfVGzZ1dwBtudmMQTSA1s9WRguBP/4y0veVEaBFHs7ol98ZYCqozjC/e2WJecBnOXVxGNvnlAusDOJMGYcPoH0+NKe+u/1an2aO0+ZqMHVwAG02Ux4nyB1AewAIgBZghI1zOEA7m84c7k9MMzoXAtDqSTGvj5rfeDSr5tc+6rAEfvYe2YayANrbRqHgHXWmk6DH8+pYc0KEb0r1hwje8MyaAWivd5uJlJqMZhI4gNZL1QBoWew5CgxAeOvporr5RJRP17Tq6gG0z5algwbQMs5eWaf/20uQJWTn1pNF3Y+a5W++C7rWy9THAbTV5lmR/QwHX5PNtt8KgWrIziXRrzceL6jbT5f0nLp6X2ROmO+uiOwx74LKqCXXCqD1yl0xxnC52Y7jaZlrGGWMNXyktU8b0/b3oHujsn2GA2gPa5sdQGv6wpRVLCjA8xxAG40LtZn6mOvKX3YQm7EL86BNqAu6HqzNdo32rtO5skQb/FyNfo3DQW0Oqjds6u4A2nKzGYPGAGg/Sr95iZj6XIMTAKGeTrVOqJ+b+/LKEeyXJeYBn+XUxWFsn+MA2uLb7ADawnOtUQBaWOtJ2W8N+PRkrckBtDGJ7Oft3Qs6QQoKOUhJMdAnmhOq7cWCbKyzAZTJxU0N0AJ8GuHLALQIJ7EQOeL+qG9NvRnbVq9HNlX34Jp61r+qj2yv+gC0IICWCYTxRNDxU21Jqee0GkyEedCuqWPtBjDOnQTxAVqbJIz2AzAE9U9UZlG0wF0hOihJwixTF8oh5MGP1yfVzcdzasUXfqCcScJqCdCy2F26P6/uv11Vr0e30szid+PxovZuDLqvEPNc6u3lKMYo14UBtO0vV9WZdq5blPm1qGNI2TY7gDY+ox9YzDGATkg7OXYFs0CzCcynP2y/FQLV7PH608xt6RdCOqCfYI62ENYh6Pm15koBtKwNflAgS++n5M4kCbP3BD+vGmzHERmhzhwbg6lruUA1+wwH0B7WNjuA1vSFKatYUIDnFQJbTHscQFuozdTHXFf+soPYjJ0frHytZYM6MgasCZplrT7ZPir2CqEPTP9wv1eWaIOfq9GvcTi4zbn1hk3d34ltPpXyJiapctw5V112AG1wGen7YgC0T/rXs/aN0PD0ru5fA/CwZ51SR1psfP/gOsP8bpOEna9ykjD7HAfQFt9mZMIBtMFjwPfMqUYDaCnXJQlrcDJJwhYKJgnjjVrL8yU1ubCvgb7VrS86AdPLkUUNiP4tBdKkAVoE0yNkPPt8F0AdIJ0o/ZsT8v2sGp/LBivDAFo7gQAl8B4bkYUkiMoN0BLSofnpnPYgLhWgBTwBrB6fK1x2cnFPXRTFA+gS9Cy4kQBamIUf8Ij6BMUzBqC9IAZyowO0lpF5Fj4vU7ega6MyfejloGv8TFuDAFot28/n1fGWCVnEE1I/6XtZxBxAWzzTprPS5p9b35l4Ys2vNJ9Ah2mAtsBiLhwHVIsjB7XmSgC0GDLnOpOyMWGjYuQrR++n5E4DtAXGoBrsHedcUE02+gHjHJe9ZTiA1gG0QfdWi5lvDqA195Vanyhs++yUA2hl7ILBSv72Mms1c8Yrd3x6Zcne6+Vq9GscztdmP9u6My6AHNgtgDv8ne1NXD+sgUP5dABtdhnp+yIAtOxL6Mc7r1bU3MpHvZe3/HJoU3uWn+uc06A99lIkWZLfAGhPtIyocx3TuhwH0HrvdwBtJZg6OIA2l3GMPN814zxoG50IcdD1all7YbGBDhpsGGCJDXTTsyXV1r2iWl4sq9tPOG4rG0DZAJGEywhfNkCLtxf3owAMoDgjikAWliYDwo3VOUBLiIP27iXt+VkquKYTsXUm1OhM4UlDUq2rD+b1uAQ9C44L0PoB0ZkqA7SwBU+DAFrA/yv3ZWORp81RuF4A2ozMG8ZztlQZKobDANqVzQ/q6uNRWXjf6MWBI9Ys5Ha+OIA2PtOmagK0jcSVAGjZbPzSOqGONFsvD2N8ednKnQNoD44sBbG3zQ6gdQCt6QtTVrGgAM9zAG00LtRm6mOuK3/ZQWzGzgG0QfXO8FvdPmy/I2Kz0BbWyWJAo2qwA2iDy0jfFwGg1S/1ZR/C/hKnq1bZJ1nmhJ++Rn43ZUQEaOV35IgTeFoPB8yfSuk++xwH0BbfZgfQFp5rjQLQUh4xaE+3TbkYtI1OACIdL5cMeJgHoM09VjujvTuPNKEg3gqL0KYE/0TrsDrXOa0T2tjJ4Wc8coOO+wclCTva8j6dfZv7OD5eTYC249WqBvxKBdfIMn9BJvrYbHbdP3z6pkZnttWbkQ3VL4bHQGJXHz8hq3k+Y8MCf4UAWsaq/eVyDiiysPZR3Xi0oE5VEfyiD8MAWh2D9tFiXvA0Ctsyag3Q1gvT1iCAdnlzX116OKD++7UXisynup2pOQw7gDY+0yYAWjY83jZzhNIBtOUHaPWaIGsDa4SR3Yz8Zth8f6x1UJ3tSOh7wtalarB3nB1AWz72trkRAVp0QxDn3fiFtrmxAVp77JqwO6YforRB2irXlhMU4HkOoI3GhdpMfcx15S87iM3YxTvuj+zo8QuQpfD7GhmglTbINfpanQEfm68wyFcrrjVAa+Uihz3jzv8L6YwwtmNRCPzxl5G+LwJAa1m/3Jb+Yn/Ip+aOKT1P0U+nZE3h09iymfkcxJRdaP5USvfZ5ziAtvg2O4D2oAG007LXSar+ya3USNYHOYA2JpkQB/N5Qxx4mc0tfOGOXCeskwrJBsgKLsJ2rGVIZ5AzIEzw8xCgy/fnco77BwG0eEfhJWWOZtQAoK1wkjASrzU/m1PHbnO8COMi2uSMCtBSbvPzJQ3Q4TFtmXhDJCIDdA96fiWYPswL0Ep9MBQy94iCC+B8fWTLcACtYdoaBtBefjSk54RduL3sANr4TJscQBvMlQBo6c/C4A/f8aJvQJ1ui7bOVZK94+wA2vKxt82NBtCiG9gEEGaGDYdm+Zvv+M1/vW3LpbsLmlmXDhJAyxiy+bF9wmfQs7NZ2ipllQIK2P6yDEBM3fOBLaY9tQdo03UWeeATgMWWafvVAbTZY2fZ9M/hBGgzbOTEAA8OoA3iIB3NJ3JvrzFjUP8ALZzez8vf57pm1AkLYqXmbFSm7ELzp1K6zz7HAbTFt9kBtI0H0Opne9h7D3rQhTg4AAQg0tmzrL0783nQ+tkKBZuANECrhe+tTIRR9WuBRfIk5QUc9w8KcUB8QeIMIoC1CHFQcYB254tqfraojtxKaAADENoaGTZERBBHAWhh4r5SLoAlIJhljrdcuofREfz8SrADaKvPtNUBtNVh2uQA2mCuFUDrlbtzXQA9te1D7zg7gLZ87G1zIwG0Rk8m1fH2QXWkpU82Av2a+fu4bALQJxj53rrbthw0gNay6Yf36X6Iduxa2iq/lwIK2P6y3NgArfOgRWa8IBb1CGLTPw6g5R4DPDiA1su2X5m36CNsWqObzCfjb64zctMoAC1MnbHHT7cl1LEWnkfID6M7o8oPZReaP1YPlFv32ec4gLb4NjuAtvBcaxSAlvJwgMRJ0oU4aHDCk/LumzV1ugMgr/DCxuAjQBiu8BkteJmNAZsENkjWSAx6BgxA+6tsSqIAtEygC6mJAEB7WT6rBdACIra+WFQnW3hLGtyWqBwG0G7uflVdPSaMQgYsNf2cxb7+jArQ+sNTWAYIxtjJBwKXm+MCtGxO8QSBkSv7N4uQuSZXxhxAm82EsKDN82sfU71gaHP3o7ryeEj96ZABtFlzCi7jWPI8B9AGc6UAWhKa+EEBL6fHQIzZX+/Ze4KfVw32jrMDaMvH3jY3GkCLzmATxRFjW2/+/knkFxtL21267vMyj6a1nJg1cVwz8m/abDYPjQ7Q6jmr+8EcuwYIKQw8SFvl9+JAAX+/plj/fzSlz3lWsH7h+0wZZl2JC9DqsUrdazjquAXJxJjeQNoy6QsH0Jp6BLHpn0YAaP0yYupqf+f/Uducy0ZOjsn4YasQYiSojFpyrQFawj+gj4hZTF/Z0GAnOzLz2VzbWAAt4QjPtCfV8dahdD38dcvHlM08OdU2pp2zguZPPt1XCtvnOIC2+DbHBWjP3kmk9EMqBFGN9ANlHz6Adl504IweV4uHwGc6p1J7TLGBUwBt/4QLcdDQZJKErYhizZ8kzDBJjsyxMz5hvQEMAGi1YOYRsjCwMkqSMADF4WSw63a5AVqd6f4pISBs7MJ4itTL+QDazpSXrgVomWhMfvraMIZJ9vhEBWjt9dSfMbbM/73PqwZHBWiN7MxqUMWOH0CD/ftEezjg5QDabGbO0K+AYBiy8Efh6eVdmQuDGoi1C7eXDwZAm6pLivnO6jDL1CX3vuKYNjUKQGufV+7nhrEd57ICtFLv811sVCICtAXGoBps+5txdgBt+djb5kYEaK3OSMut/M3GCkMco1vXX187pQHLH0XeGVs4S951mxsboM2wXC/tYXOErs4/d03/FAMKhPWr6dvs/vWzaU/pAG3uuhRFF3rb3JdXJg4LQGtl3ng/x0tyZOaaH9yoH4A2cF/gsV+oM99FaXMup+Za23utj0xZuWXUkmsN0Pr7NUi2zbWNA9DCdk7SDl2PVLuiMuX/1NyrTrSMqHMdJhzNJalDMbo4LtvnOIC2+DbHBWjRd15dFG2tys+6vh4OusbPwf16sAFafjdtHtDrvX5G05ssWWIsuXYwEezIWCtyAG1MMjFoFwrGoOV7hBQhZxHg6B3MpsIImRHaigG0ogxQ+KfakrIAJNXAVPCbgfJ70H5V7d2EgEDgmWxG8QW1qRBHAWg1CCzPR8nSbvpas/T1aYxHT7/GBWjrgeMCtMfbh/Tb6vQb69TfHAcNA1scQJvNzGviNne8XNFGrOEN1dGzoE52vlff3erJmSvwQQBoTT0Ms2FjAQOoY7E18+q9jPNYSpZKH1Pa1BgAre0XDBhrxFRWpisB0OKtQVzZI3mShKXHwAG0FZKl+mBvmw86QPtz8zvtyWXbaGQ/c58DaIsDaHP61fOMMLZ6J1OG0an5wEpvfWDWw1OyabZrEp9cYzaO+cYv02YAknwycTgAWtOfMB5eBwegNW3CnsKWyN4X+I/XFwvQwq91e3i23n8gi74ysutVXXYArbc+dQTQStnMk1/ax2XOyfMC5k+Q7vPWoVi2z3EAbfFtjgrQUhb2JGE9jH4Y0DLH8wqvVeFs6mrZ1D3oOj9z7WEFaNlXW29+PPm99WEsKXcoGQ3nqhY5gDYmbe19Ue3dC+p481QBgNaCLX15jUA2Rqc7xjUYAnNf0DNZSAHjigJoO6sJ0H5WLd1z6mgzR8cm9ERjM2XaEU2JWI4D0LK5oi/1BEz190lRgnrCp8o9eACtjP2jJZEf3r4iO/OKoPVaIXqVqrDzoI3PyAIyCJ+RPj7ZxsKN103wovHnFEA7MhusR4dmVkUf1CtAy/iI/Ev5zFmYxY9FmnpaoL8Q2B+XeUYjALQYHByd5rkwf/Nd0LXl4loDtMdaB9OxzIOeVS32jvNBB2jR4ch8mitYprfNBx2gJQ6i91ovmzbXFqC1dYUByvgOva83kgFzNJzlemlPtQDafP0axlbvZMow7Y4O0Brwx3t8mk/WzWLa7K2bZb6vNJBYqM2nIgAhpTIb18x6P6ntNWN/5Jc70z/1DtCa+lgg3h6v58Uj13hlyQvcBdW7EOv+kvuRRX8Z2fWqLscFaG2fZHP8NoT1a5Bsm2sbD6C9eK90gDbf/LHPLKSL47J9jgNoi29zdIA2Nd4pebMhiFi7ipE7y8Tgt3rb7Ecmdb8UstUp77ACtPlk6XT7tOx1ptX7ye3USNYHOYA2JtkQB8SsYAMdJBCwFgrZRBwFoGXRRihSgu4VMjZGevLfkfuEAWIAJsxzEDrDLKQlhTioUgza1e0PUp9R9dcb1EWeI5s97YnlAZiiclibgwFaE9vXgkgoYeKM6Amv+/AgArT76srDeUW4DSM7eDvKps4ja/ZvB9DGZ+Y3CzF8/o7IWIdsSH2ggJetB23f1Ir6+u33HO6dXJb7ywvQ7vqAu/H5Io++y7O1/EhZ6CTmLQskdaRt1OP7ZtmACOeTpehs9BoxmeoZoLXPON0xoQ0CO9b8zXflKCOMKwHQ0p+EOPCDAtnMd6/V0ZYBDebmexFZDbZ9fBgAWmRe2wCW07ZAFKZ+Xg66JsPeNjuAthiANnpfF+bMmPM8Njj552gYy/XSnsMA0LLh0/Ye65J8Fttmb90s8/1BBmhte7S+k3Yy/816b/729kUQm/5pDICW8sy+gDp55c5cY2WJusWba14244cs+svIrld1OS5Am7P+wLHWIMNh/Rok2+baxgNo2TfRDl2PVLuiMmUXmj9Bus9fj2LYPudgAbQ8y7L3e8P2+loBtLCZA2atMvJanNzxeap9NEtXs2ckpqp5XnAfwPzuANrsdlhHxtNtUy5JWKNT1CRhWig0QGvAliAhswsR1wBIwIRBYPIZwcGrlgmzoAE0En+NzWYDrfWWJAyAVidSuvZCfXfLeDfoIPrSV2YiBfdXEMcHaK1SNf190AHasfktdebOiPrh9vuU7AzqTWvWGKKMhB1AWxrTb0GggJf/fqtHFo23qvnFtHo5tKm5O/UJN71Iioy+lXmR6h8fEEIZUQFaEpndEz308dNvqZEyBGhfCkDLIoqnCfPWjKPRUXAUWYrCtq0w3mIsnvUO0KJLiF9kPHFEV8rffv1Sbq4UQKtDoYiuYGzpa68Me8cZD9qzzoO2bLIUzvJsMUrPyzzAKDbhkAY10z6usUZzGPO7nVNezmu4ptrkAForS9HbbJ+d4eL6yZQ1r70X0fOMOS+0+WQDElTf/CxzV9pTLFhp9X0hUID76gGg1XUusc3eulnm+0oDiYXafKoKAO3JDrEfpa3Wu9T0hyk/H5v+aRSANly2ucYvS/46x2F7f6H5Uy2OAtCe7zL1zKw/rD3oIrMf5TtsNNOWaO0J69cg2TbXNg5Aq/tB9kzlSBKWb/4Eyau/LsWwfc5BAWhtXb3sf7a9vpYArWFTrpHX4gFabASeo/dqsh/BZjXJUYvp1+z5kz12Gdn2jgHrVljd+Z625Ssj6D7YjEH1AFpbH+dBe0CII8WdPcvqZGtSBrdUgNawFpgUA4xwJAeFwCYERgiPNI2KEI2p4elshD8IoD3WOpA+mgpAe0kEvpoA7dUnw5n6SJvMUVmOA4dPoiC2AG1i6UPq6Yb2PnxLeTEfboB2ZHZdHevoVX++1p2WH79xY793AG1pTL8VAmhtm0+0jYkcIW9ixGmZMn+faONtezgQYnVGIYCWv890zKpWGa/J+X2Zm5/S/Hp0S8/3s/K7vw35mGcHbRaz2hdBlnKZdpm2aZb/s1gCSMD0KfPUGKXm+bqMOgNokeNqy7YFaO+9WVUfP2eMQIhxLwTQmn6HjdEFm+PTALThx6cz41yNGLS5dbRyYq/JjEFjArT63qz2+XnRvKiQuUCbjNFtvNVPylzTz/CMQeZ5hvlO2wmyscBW0Cx/s/HAALX3+dm2yQG0VpaitJnfOFUhOqzT29cmSVBcG8eUxQsgE5rI2nBB8zIay73SnmLBSsrmOYVAgSj9GsambQ6gLdTmU1UAaCnDW2ZUNv3jAFo/2/sLzZ9qcXSA1sxnu/7oOSXM33yHfmONipqFPqxfg2TbXNtYAK22wdsT6ljLYLoe/rrlY8pGLl0M2rD7owO0jJ9Zhz1rsVzjfb69/qAAtKZfzXxK96vU2zwvbr86gJaxpNyhhItB29BkkoTNR0gSFh2g1ZPWckohoCAQQMt/uykC1d6nBqezxygLoGWyyjOONPerX1ondP0Ackh4VBOAVrfltTra/F790jap4x/mm0h+tgDt+Ny+KD6Un+GNndI8aF8Nb6rffs8AtPzNdw0L0F73ArS+MUx97wDa0ph+CwIFsvo61eaTbWPqfKcYDhqYnU3/fbJMAC3MmAHQ3Xq6qJqeLaX5uoyV/d1eG4V5dmUA2gyjKykD4I+5Chv9ljmqky7DAbRiPGQ8aLf3vmXpwNESPGijj7NLElYdsFKeLX2c3iCnjuOGAbReZk6hlzB+qbe1F/gb28MY7cF197bZAbTRAFqel9ZhzUaH0dd4mp0rZsOlywKgHdVzjnG38y+oroVZ7pVnFAtWWvuzECgQpV/D2LTNAbSF2nwqAhBSLNv2UIa3zKhs+scBtH629xeaP9XiogBaTk8xp4S1w5B8FwUI8XJYvwbJtrm2cQBaGLnFJmecdT3izh8pn/XjRMuIOtdhchlwWrYYXRyX7XMaHaC1ZVgHD70ea7vnvey7ssswf5evzQ6gLTzX8pURdB9sxqA2AC3XDiaCcbJakQNoYxIetB0vl9TJloQMbjiYp4UiMkCby3biWf7zjRfqaPtbNTidnSE+CKA92vJenWmfkknEAl1DgNbrQSuL0MW7TP5ob2BhlOCle3PqQe+a6h3fTvOLwU118/GiOqfBVJnQwnEA2jejuQnT+K4RAdrjHcFjZ1krI+FKALR6HIVtgjs9Bt6Nvvx9GAFaf5vt34WAEMqICtASVxr9g4HN2FkuVn55dnTgLjp4Sp+x0HMPSfv4xPjRAFSqHygvpwwH0OqNFTrw1pNFHSLDqwPvv12VvjG/e+9JG5CdJLebkr6nz4f1GGjuYCyGNbDiHVsvZ8Z5WP0qZeQbg2LZ9luWfKTqyN/0rTGe5DpYj0FjAbTUG0OVdcjbvkCWcWHuUbY24lPMhsI8yxjO6AHazNjocZU5xX2MWyYsCUffOPb2xtQ91X859fO0uZ4AWl2ubm+GvQY4/681QMtmQ3s6A6ZLX/N8NgGmrsH3BrEpywC0pi65ejcei9xIe9iM+DeAuf1qPLfZzLLZ4T5bPjKp75F+tPd7mfsdQFsaF2rzqQhASLFs20MZ3jKjsukfB9D62d5faP5Ui+MCtLljZ7LQE6aONYr1SK/PoisNSBPcvrB+DZJtc22DAbS63iXMH92vveoUzhwpG65SAK1f71+6b/bgp+S5Zr0wfUG59Q/Qsi+QvpJ163KqHZTBNd/lOe5v/nYALb87gDa7Hcy7X9qn1dmOpOqfCE6mXytyAG1MMknClkWxRk0SVhxA62cSEB1r780P0KaOxyF4HMNDEXPE2sSgDQZYqwPQDsgmICGTRCaB9AnHA5kYQf0WxACILGJp9vS7ntDC3glt+9sP0KJU4Sf962p164va2DHM33xnf7fPrgeuV4CWZ6H07HjCJ8WAywI35G8H0GZktJwArWWMFcbPsv/3qMyzgzaLWe2LIEuWs9tM32Cs8Mzc53o5XYYDaNPMGKPzvDowbKzTBmTnjDrZSr+IsZ9KXJLNwf0P2zFA7s51xQ9NE4Wz+zVbPvgbY8oCXrTJXFtvAK35TtcvVUfv79Q9ozO88h/GuWOQDdB65qiMaWZcs8dP3y91LwSE2DYV0kv++yrNGPHoQfouyF7I7teMLrZtNhsVU3dzbfkBWq+e5H7sPCuvQfeFsSlrvuiNfi7b+uQCD95+5VOv23IN4+/fkBYCBaL0axjTZ9QzU4ZPtj3rT1B9uJa2+MGWoDbnsrnfC4R462aZ7wvNn1K5UJtPRQBCimXbHsrwlhmVTf84gNbP9v5C86daXDpA62XaRj8WTnIU1q9Bsm2ubTyAlk/aoetRgfkTJK/eOkRj9st2351iWaf4RO+Y9cL0BeXWO0DLeBHKgHUr045UHGBvGal+tWWYvx1Ay++5/Zo9f3LKkGvsJ+UhNxdkP2KAfukzXV6mTJ5B2/KVYa/1sxmDGgC0bUkdssQlCWtwMiEOFsoc4qAwW4B2yAfQrucDaPFqFCWCANYuxMEbPdEAneiLIzKp+DvOxlorw84M4yVoAQr7DO+Etv3tB2gtiMUx8PaXyxr0hPmb7+zv3rJrzdSn3gBaI9tJLWeMJ+MKozDT5coYVBPEqjTT5iBQwMthbbZ/FwJCrM6IA9CWi3l20GYxq30RZMmyt80/yL06rlnIc72cLsMBtGlmfqLzvDqw8IukeTEgMTT7jGdlql+jjIHZIHESY0CdJjSNlB+2zhXL3n6lTH/cO+YARhXjb43A3PlTa4AW5jvL2b9Rd3TGz63vstoXyL5xsd8HAbQYujpzvd4sZ9+Xvl/qXggI8ba5HgBaU5ZZyxl/bSuwvrTJpkwb4qY+tl8dQBvEtj4Z4MH2RVa/8imcWbczIWb4LAQKROnXMDZlOIC2UJtPRQBCimXbHsrwlhmVTf/kB5jC73MAbbW4XACtmWPIKKczerROzjfXwvo1SLbNtQ6g5bOQvHrrUIhNm004HqPz+9I6n0/mob8+9QrQ2noaLKFPtyFfO2y/2jLM3w6g5fdyALSsW5zAMWVll8czaFu+MrzXe9mMQfUAWlsfcLLzXTNqwKcna00OoI1JW3tfVHv3ojrRPJUXoOW3X9onRIjEgE0JeCn85xRAOza/nqqJoZ2Pn9WNZyPqTx6AFgXG8QU2Xkeah0XYx9RAYiN1RzZVA6C1SgnmCALPpW6XCHmQZ2L9/9l7D/jIjip7mAzLEpa48LELywK7LP9lAyy7y5pok8E2BhtjbBMMtrGNc845x/F4PFEjjWY0OY+kyTkoS6Occ845S32+e6rek163ulvdrVacOvrdX7f6haq6dSudd9+tQEQ1aBFng6YwXU+C1hZ2riQcSUoqke+TEx7+hXbAhj4mUyyXLXOVoFXEg+hb16fWudPO+f9MkljTLXaZ5yNBa9/bKRPOkd+8LRbdymflx5steaYxFvZCEXC6zJ738yZjafghaL2lERypFrjY9wiGoFW/WXm0xd8EYjqEaa512JI3XfsW1r0OTRO1lxsu8H7hzb83vdrp8zsnU3OdoGV/ECETd4619njLPI/dU/I+WZ/hS+x24NuD1nsbtYXpsX/2R4Q4yzyXCFqGbWA+OLZQWB6VH6scvvRql1kvVJznGoKW6Tj1ys8xcdiR/X0yUiAQvfoSnYYhaCcrc4QHKaC+W/kfl9DyZZeHaTjTDFS0fvwTTL6vMwTtTEl4PWgpuq1NRjD50qs329bnzh+CVtUpH5rvrcCKWMt7M4g8U5j2ZO3Hm7165sWf2GUmma77/PEQSEocebbzM9cJWtv+3MRLOWy92mno74ag5fGJZKV7+5mQhqVffa47vxQRL/Nf0Q3nY840lN35ScM+11N0HcwCQRtfoTayzyrpsGpybmB+E7SjfRjqqkdDTSXKyytQUV2H6rYudA2NWCeEHwxxcCClSRFW/kIcuL9iOt6BhCovb0+UjjYdqYX16JQ8dPUOo7tvBJWN3dh4PE952I4Too7rtiXhzdg0ZJQ0WCVwx8wQtM57ssGlqYYdc0Aao4pLy0/fDcyfqAYt4mzQdqP2RdB6vhauxHE8eNGvkbAT0K9eVKiJ98TzdF6cMvEcd2He5ipBGwpZOV9lKmW2v09GhKiBRKURXoKWtmjbJW2UtkpbcJ7De3tbLLqVz48tOdPg/TnwUXScK3cCzp+MpeGDoOVvdltzphEoqRas2PcIhqBlXY33B971Pd3iaUvedO1Lxut5+jYJ86bXsfTlOydT1B3TtseHie1ndgha/ekk1TzyY+WXeZ+/BG2xeoBqP0T1J573DVX0vahX5id4vfI7y6wXKs5zDUHLdJx6nXidFtumJiMFAtGrL9FpGIJ2sjJHeCFCWG49royPgfaxYMQuD9NwphmoaP34J5h8Xze9etUyMT+B2pJnnoMR+/rJ2s/konVjC//3fp5/sQlaz81vSCoxrJshaEMjaLnhdWRcGZbv0fHfg7Ubpk1dR+4tlnta9Sx5mMxePfPiT4LRq52fuU/Q+pexNKx+yU5DfzcELY879eqt/UxIw6/d2PoplGuoP61Dls1fGp75skXXwcwRtBx/+YZ5RFy5tOdSmBAH4URdAnJjX8aiZx7CnXfejXsefx4PrYvHgcI664TwgwTtwdRm6Vi5CPe96CbpxVdMQ5nAepNFcg8unDYeKcS+xDocSm3CkfRWxCeKce3Llg6Br1COn283CpJ3S2JTkVFSb5XAHTNO0FqNfeWePPUEkg2LDURPQrzr0p+oBi3ibNC2vn0RtOEUdiZrpfGTzLBfu6Bw0atJNWfaOi9Ocd7LmxiCdm7IVMpsf59pgpa2xzpnuk7bpC1wwHLaJu/tbbHoVj4vtuQ9jSw18aXw1Sp9ve9B3iljaXghaJkW881jTMdbGt70al8fitj3CISgtb9HykSJOrD1wQ021CTQce50i6cteerZn4zXsyFo/RO03JyCIRksT0+L2LTzy7zPV4KWm2wYgtZLHp11YPWTvJ7t3LZXb9f5kvEyG4LWH1npzA/P9SR/PMvszKu76Ov1Inz+ELQUzgFWSZ9jjysU1UfLPXzVky+xy8M0nGkGKlo/hqD1FPv6ydrPZKL06SHezptMxgjacneCdnDYELTquoD6DO/CV6JXxpHwGy9XoML0uUnYyj35agNt3o/r4Mns1Zn+ZBKMXnmc6YZCVnoT+xjzrm1G65tpGIJ28vbjS9z1qu3OV5m9CY879eqt/UxIw4vd2NfZb21r/VB/4+3ZXxqe+bJF18HseNCyPWeVGg/aMKAPo11lyNyxAsseuxsPPPMkHn/qcTzy+N34023P4/UNCajpk0HIOjuc6Ogewt7EeqzaUyaV65ugVUYqiwhOonwZWXDCRpKGN3fmYsXuMkWoUZbvLsKbu7kj98RGRJlzHrRWPpfuzsSKPXlqcciFETsXkgF8ZZm6cxN/jY8NWsTZoG19zwxBq4kQFeuRC/VdemdnNv5xUk2nz0Uldz8lKcFys8zsIPx1LoagnVzU/WknnhLGNHm/+UfQygJQ6py2aNslbVRPSsrc7qfOFVv0XCy6lc+LLY2lET+ehl0+uwye9/EnY2l4JWh1Hby5mzE9/YTWmGWC1ucr2o5zp1vYpiPtEDuSF1s/gchYHXDxf0jr3VsaUxFbF069jqUv3zmZmvsE7UL0oJWFo5SZbZzXUtSY5U3kOh7nZNzz3qHIuF7nJ0G79mCF2l3arit/97FFn+O0peD6y4li58cQtN5FX68X4fOJoNVltl9XtsfypXvE7kJZ6FvlYRrONAMVrR9D0HqKff1k7ce36AfeJB7Yv9r9LMvB33nc+3XehUQSCVqGMyip7RmTvIouxCc2ju3nQT0Ygnbidb5E53sK7UfSJ0G7KrYAa/fptZUhaJ3XG4LWm7jrVdudrzJ7Ex4PB0Fry7h+5qcHrZ0f1iXTzS0PjOeaKcxPgnakBj3527HsmVdxx+PbsbOwBi1djajO3Y3NDz+JxS9uxd6KATSOt5uwQW8SVjPjm4TxHlw4roovFKOSBfj+aqyJr8CKPQWKsPDViOYaQesuaapM/M6JZtR+TkJILlQqYeNR39XEZKKOKapBizgbtK1vdhrevIC83SdUsetZk2r0YmYHkKwJJotUo7AMdof3xi4KN+HJlGtJQtR55G88j4ag9SbjuqKwXLQV217Gvvuxm2BlKmW2v7sTISQFZoagpS3adkkbZRlYFuf91LmiM8/Folv5vNjSWBrym52Gngja4n6PyWQsDT8ErSYFOPmZmIY3vdrXhyL2PYIhaDURIuVQZHWSRf7IgtRx7nSJPR5NJcTOeD3nqXbkrINwia0LQ9B6F7sOZpqgta+nDiYT2jgnyf7SCEb09Xb7CV6vdpn1QsV57swQtEyH85dgxp/xMhuC1tv4Y+vDmR+eS/16ki3OMjvz6i76er0I901G8ffpJhInK3OEgxRwL7M1z5TPwMo8UezyMA1nmoGK1s/MEbTq/pawDr2d4y4T8xOoLXnmORixr5+s/fgSnR9Z14lNjM9tZA4YGxqhY8uGwzXYfGRcNomQYNTHtR7Ynv3VnRbd1jTZ4js/vvTq27bnH0HLT5ZD5WMa2o83e3XmYTLxLLM/vdr5CYWs9Cb2MeZd24zWtyqzlYa/dszj84GgPZ3diqERl7Va1jiTFyhBy9frfa/9vYm7XrXd+SqzN+FxQ9AyPxMJWq6xPUPBzDbmJUHrastG3dFFeOX1SDy+uQKF/daBnkKUb3oRUUsisOR0E/KnwVuZHrT7kupl8cv4T/49aKeDoFWkgGoEfOWpGpGThFGYuwStNBKr4dIbgL9RVySj2HAoHDz5GbVPGiEbrpdGaP/ubNC2LqgreyMh1seY+GnMwYpdz56kmjeCdkV8ruX5YHky7ubgUO7udaOE+dN5NAStp+h7MQ+6XnXds/OnKLuxvtP7QJd56mlPpcz299klaMfb2/QRtN6vC0bG0piUoPVTB3OCoNV50fmxFqSOc6db7LEhFA9aPZHnA6RsRMWXqnuFow05xdaFU692+vzOyZQhaGePoFX3t8rlS2zvcPazvtIIRvT1ftrPJHrld5ZZL1Sc504vQcu2wuuXx+n5SjDjz3iZDUFrCFr3Mkc4SIGplXmi2OVhGs40AxWtH/8Ek+/rgtOrfe8xCaguJuYnUFvyzHMwYl8/WfvxJTo/FRM8penMEUo920JCiXN4W/Su5fb6VevBELQTr/Mldr2yHCof09B+vNmrMw+TiWeZ/enVzo8haAMrs03Qnslpg8udn0Vifk1ABC37/glrfz86objrVdudrzJ7Ex43BC3zowlaVQdyfHVchax1ykwM2nDAVX0KVXsfwfJNm7E0qRcNfdaBnlp0JSzG5vXL8Wx8FdK8h12dEhiDdl9yM1bGVokR8bX1Gq8Sta9GzimRAfYsXtmRhFd3pExJ2Nhf25EqRlUknQMNjo2AO5hXiMFmquPerntucyIW7UpFekmjVQJ35FW1YElsOp7dlDDh2le2J+MZ+T36cC4a2nqtK/yjuasfG47lqetelus97+lPXtmR7CYvb9d5Wh5bJJMJKa+Ip56VLkRWxhfjtZ1plh50ukv25GBVXImSlXHFY7J6b5lcy07W/V6hSLTUAe+n6lnStvO+dE+u2ICkIccpUZLe0tg8t/It2pkunUa+dITO/BWpz8h9FSp/tKMVe6oQl9CI1u5hS8sa+dWteDPOe93ZMpafWMkPyyx58SyDncaeM5JGl3sa5Q392HikDivE3u3zeY8IVeYMn3Y3wV691F0wQl1QqBfWNfWk9VYkHW4mXpY2RmFZ7e9vSv2zzGwn3u4ZjEylzPb3FXGFcl6qthOeuzNVyjJ+LtPwZktvOmzJM1/+hOcru5Pr7XvxviwDy+K8nzp3X5XSGds9z51QPuseTlsaS0N+s497XheMjKXBMnvYK7+rOtg5SR146NW+PhSx78E6Zd2qemEafup5uapnnRedH74yXux27nSLHhvKVdtgHjz15F9YhzIx2pWNVbGlqn+IPuA9nVDF1oVTr3b6/L54VxZW7+NmOLQx+1zP9hM+vY7np9C9nr3Ykv5kPReM5dctP1Z+x+zVT5/hS+x2sEzGDJWm0oOjjVrHvV1LYXqLPPLjLK9dDopTr97u5Uu8ldkzjWBEX++n/UyiV35nmTkuuJ9bGkCfwTQm7zPc6sCjn7TrZHz80X2Yv/FnvMy2LU2t/2S7ZXnYftQcQtK2deHU68TrtNjl4bxE5U+u9cyz/n1yvfoSnQZt207Dw7YderX14cwPz42Uc5fsyVZpK717lNmZV3fR19NGOP/ylXf+Pln7mapMVmbahD5vqmWeKHZ5QrU7rZ90q61J/U2DXvX8nCRY2di8mJ8R8aXqd//z94n5CdSWPPMcjNjXT9Z+fInOTwWW7Hav5yW7MkOq58BE64Ht2V/dabHyI/rylx9fevVt21Jm61w9//CW9kQZ04/KT9Uk+RlPY1yvwbefsbVIfKXMU/PG8uGZN3/CtCdrP97s1TMv/sSzzP70aueHNjAxP3pd7a3uPNO0xT7GvGub0fpWZbbSoN15XmcLj3P+x/5N5917vj1lLA1Lr3Ya+jvzw/pyz08oZSb3szq+CnuTmlFU06fWyRUi5fV9iE0qV9zHi9u85Zv3I/F7Vs27mJZz7c//o/ZVKvtiOp7irleW16FXjzJ7Ex536tVb+5mQhsqzZzm0jOunUK6h/sbbs780PPNli64DTz7HW7qh25LOD9fVdP7j27d1WLGnQtY6JGhNDNqpgU8rqo+g7uBdWLl5Hd48041627mzuxodpxZjc8xyPCeKT58mgvZQajPW7CXbX42Nh2q8Ssx+7vJYhGV7MsQw+Spg6pRkyW6SFnrzjk2HarHpMKUOMQf4OkymOu7tulfFIJfFpeEsNwnjox4Pya9swsq9MsnextiU7tcu2Z2Cl+X3jcqDtsvr9Z7S1NGDLSfy1HV8WuR5T3/C9Jzyxi5Z5OxOlTIX6TKLeOrZ/j16fwmWxqbLdeN6oL6WyW+2LI1NU7J6bz42HKpW+vO8X7Ci66BcOihdB6xrSkR8LjaIffA4helF7M0bOz6ex/H8qTzKb8ti+VRP1zPDM6yRgWB/UiNaOwfcdF1Q1YxV+7zXnS1j+dkr+fFR5g0HpSPjYJMoaXS4p1FR34vtx6UD3Fs1dj7vsU6V+aybvt3S9bRXL3UXjDjreXlchqUnrTOdnsNuJG2KvzIHK1Mps/2ddvymHFd2wnPFFqOtelYiaXizpVUOW/LMlz/h+cru5Hr7Xrwvy8CyOO+nzj3IMBw5co4+d0L5rHs49TqWhvxmH/e8LhgZS0PyEXOQTzdrpJ+tUsLv0ftLsTx2kjoQvdrth+LUSbBi34N1yrpV9cI0/NQzPfHsvOj8pCu7dZ473cJ6cdqSp578yXgd5Cm9O+0kXGLrwqnXsfTl+4q4LKn/CsvG7HM92w+9JYtU26BoGxnvp4KR8fwUudez2FLUPobKcaShPmWCvi9/LL92flQ9W/ll3ifrM3yJXQerZcxQ+VN6cLRR67i3aylMj32jMz/+ymzr1du9fIm3MnumEYzo69l+Csfu7y0NX3rld5Z5rfQR7ueWBdBnMI3J+wy3OvDoJyeOP3lj/aS3e1HGy1wwdg/7fqEJ86Dbz3rpP5m2rQtnvzTxOi12eThHUvmTaz3zrH+fXK++RKdB27bT8LBth15tfTjzw3PZDlfGZ6u0ea5nmZ15dRd9PW2E8yxfeefvk7WfqcpkZaZN6POmWuaJYpcnVLvT+smw2prUX5B6Vf22tA27T7WFv43lUZW5UvSTK32yzJU5f5dP6iuUeg7UljzzHIzY10/WfnyJXWbPel4ZYj0HJloPbM/+6k6LlR/Jn7/8+NKrb9seLzPTcE/Tt4zpR+XH91zFM42p6JV55popOr4cK2NzxvLhmTd/wrQnaz/e7NUzL57C9jPelviWLTewzlL386dXOz+0gYn50etqb3Xnmb4t9jHmXduM1rcqs5UG7c7zOlt4nPM/9m86797z7SljaVh6tdPQ35mfPDnPPT+hlpn63XK0FjtP1mOXyO5TDeoz+gDnL5wH+LcJzjmYji3s21heOz/j6TjrVH/X5WB5HXr1KLM34XGnXr21H/e682/b4/oplGuov/H27C8Nz3zZouvAO5/jFP7OMq+R8/Qa0X0ccQqP0+bc88N1NccRnZ+1+/S8Pru0E6Oj0xAbNUTMTw/a2tOoOfAIlm/YgCUn21DbPqIPdFWh7cRibFq3Ai/sr0aG97f6p4SeviGk5Tbj8JkqnEmtQmJaNRI8RP2WWo2TyWU4lJCD/WfO4sCZzCmJfY8TySVy/xokplNqcTq1AocTc32msfdUBg4mZCK/uAxtLU0TpKi0AocSsxAv53ley3vy9xOpuaiqrkG7l+udwuM1NbU4lZ6nrptquSeUWWSirrUuTqaUSjmz3NLk932nMxySruRIUr5cK3Un+vO8XzDCetZ1UC461PVsy9GkAjmHaej88Tt/s4/b+dvvlj+dx/2nz+J4crFV3hqcShFbzq5BXW2D6LlxTNesu8M+6s4Wb/nxVhamke6WhpaKynokn9V54Hl2mU85yuwrXX76q7tgxL7HCdEL763rUuvMMw/8nzJZmQMVtzL7ac/2755ldubdPk+dK/Z6IsWzPfu3Jc+8+RNvdkfh/VkWpmf3X/yuzk3MHzvPWTZnvp358ZaG53XBiH2Pw6LnY8lFqh0cV5/6O9M5eMa9nXte76ZXqw5ClfG6Kxm7v522r3pmPp3nsl86yfxQX9a50yne+iVbP4GIne9jSYVISK9GkrIN72mFKraunHp1ps8xjWObslFLbxPaj3w/IvaqbUTbCe93Jq3SusZ72t5kPD/e0shzS8P+flh+d56r67l0LL/M+2R9hi+x76nqgPnjPe02KuOXfdzbtRQe88xPIGX2vI8/CSSNYMTOD3Vr399bGr706vtc//Mw+7pA+gzej/ZFu+N13u5p/x5Iv22nR7uyr/W8X3Ci02b7OePRfpx6nXidFvuY0+4m5lnrYTK9+hJ9/kTbPiO68tTreH6KPM5lHeSNnUtxK7OVV09R+pZ7nEwpkzrPHru/p/D3cNq2Nxkvh/cy0ya0ricrM/s732X2JrpM1SHbHc+n/qhHWz+B6pWfnv22LWpeYuePZZaysYz23J3CuUHg9cx1gc6PnfZktuTMb7Aynobv9uNLdLm91zP/D6WeAxGtK92e/dWdFkd+JJ++8uNLr/bnBNuWstnnMg33NH2LfW9nfibkRaUTPr2qPIvOTqdwvlwwlg/PvPkTnj9Z+7HvGYgt2cdOyfXj7alYXTveR/vOo50f2oDWhZ2f8XW1nR/e25mmN7GPMX3bZuw0nGX2vI5i19dk3IY38ZWGr/wcCqLMtr2O57Fa2cDxxEocEzmeVKU+DyfQJibXt/u6X6/9ubZhHTrzQz2M95P6k3qx70MJVa+2ONvPuK4mHxvsY8yXnV/ew+63faXhmTdbvNWBZ5oU/XuWmmNpnbiPI+5irRtFR+75yR/Lz5lU6qYGedzPqqUFQ0NDFuM3u5ifBG11Espin8XSDTuwLKETDR0W491di64zb+gQB3unJ8RBb38fskpl8Zh5Cun5p3G24MwEyVByGnkl6aisKkNtTXVYpKa6EgWlWere6ZT8U8gpSkVFZanX88ekugo5BcVijDk4LZKQLhMc63tWXpHct8r7dZZUVFQgPbtAzs/GGbmW13sKf+fxtKx8lJdXeL1PKOIsM2WirrUu8ksz1bne7uEpxWW5SM07jqTcw0jOO+ZVUuQ473u2MEHSobinq9M+o+ugOFXq2b0OSssLkFmYKPcQOxHhfUrK893O8SW6zJnjZS6UMuYlIfFsptSbTMgddVdd5b/ubGHadn68lcVOI2ksDS3JWRmSBym/HOd5/srsKbSr3OJ0JOceFV0f8apnW1JEeF+ta6aXoMrOelDnWPfILU5DdXVg9sUy8z4+yxygBFfmifZqfy8szZZzxuvLrmfVlim+bKli3JY88+ZPeD6voy0678f7Mx2mx7Kpc+W7Orei0O1cb+K0JTuNQG07cKlS9uMpTv35EuqVdqJsTuxG29dxXR9+2rM3seuOdarTH08j0HqmvVLfzvyw/1HXBZmfQCQYe/Un4Wo/3sTWldbrxH67vKJIHU/MOTymt7ySDNRMqH93+6ioLEG2jIlO2w5E7PwUetSztzRs8bRFliO/5Kzoy9me06QOQp8DlJTnjdXBeBt1b8++hHZn54dl81fmQNqVN5ksjWBE5+cMCssm9pPe9TrRtqury6X+U5TNUGg/1Flg/bbui/2VQ9eBzD8D7Ccnaz/uZfZ+n1CkorJY6YH5tcvk2S/5E86R2C/x2ol51npgH1s1BdsuLpc03Gzbt16LVH44pun6zyriuUVu55Q7ymzPI9LyT6q5hT3P0POIw3J9suS93O16TwmnbXuTycuco3XtKDP7Rec5uszJ6ngw/Z0u0xmVhvN+wQj1xzUO64/64Sf/n0yvWrz3qRPLnBxSmfU9mJ8M1Sc4rw/ElqYquv3oNJz58icqz3aZKyeWmb8HW8+BiJ0u5+qB1Z0en/3lR5VD2bZ3vXqtZ48yByNMh/XIe3nmxU2vIdiSN+G5mUWJqg9z3i8Y8d5+JtprILZkH6NePdtUoH0+80Mb0Lpw5sd9vcU0nGl6E30sYYJ+3Mvs/Vq7vtiXcz7nvD4Q0WlkuKWh8iNjTbHMpzzPDbTMKl8eZeZvtpAP4lq5uMw9jWCEc0WOq8wP06JwDKqWfPqr06nqtUTWiBwrx+bbMlZybu48x7dUqfmLuj/zrNJgey52O0/3Gd7bqC26Dqwye9SBd3G3dV9CDsxTZxx32UfZumb6+cXZaGhowOCg+148s4X5R9DyzevKBJTHPYc3123DG6c6UddjHeupRvuJRdi0djmenyYP2q7+Npwo3Y0tGa9jV/Yy7MlZPkF2y+/bMl/HiZJtaO2qxcjwUFhkcLAXmTXHsSNrCXZkvoFtZ1/HsaItaJkkjSExtsS8SqyMS8XyPXz1LhUrYlPkewpOZJZhoL/f63W2tLR3Yc+ZfLy5Kwmr4hkQeqLwdx7feSoXja2dXu8TirDMZ6uP6TKLeOp6Z9abShdpVYfQP9Dj9R6eUt6cjfjcCGyXOtqTLffxJR5peYqqZ6mD48Xb0NZd75ZGRXMO9uZFShqLlcRJeqXNWW7n+JLBwR5kVB+V8r6BndlLEJcnZU9fizWHTmAVN1KLTcUyqcfjZ0vR3+e/7mwpk7Tjc1ervHgri04jGtGHdRqr4jJEziLm+AHszoqQ/Gvd22U+UbJdytzgNS1bBgf7xF6P6Tpi3XnTsVM88qTEOqbv8QYyqo5gIMB6Zpmpd19lDlTsMp9kmXsmK7OjjVr2yk/mP6v2JIaGxuuL5UivOqzKZbdnr7bUkjtmS5558yc8Pz43Utmi836sN9Yf02PZeC6/78uLQlVrgdu53sRpSzqN1eo3b+eGLoMYHqIMWJ/j33nM+zVaqFfaiWo/one/9jWJ2PXIOqU922l465dUPWe/iezaU1LPA2Pn9g90q/5pu9TxWH480gmn+OuXghH2V+FoP97EXa+9E9Ju6qzCkcKNUo5FKn1v7UfZwZhtaGnpqsGx4i1uth2IqLqTNDzrWYlHGrbwd+d5rOfUyoPSlhfL/XR7PlmyA+09jW7nBSMlTRmIy1mpdKDbaCSqWvK9nuspvf2dSKnYP6a/PTkrlO1RLxTa447MJciSMrvrNXDp6+9CSuUBbJe88V72vbWNS3pedO1LqLNd2UuRU3ta9OvRfpReJb8OvXrri3v7O6TM+1SZt6tzF+F06S509jZPONcpnDvYfbHWlfc8Mu39+dGobiv0eh+nBNJ+xst8RtuUl/uEIo2dlThSxPbDepH699Iv+ZPChlTJ3wp1rWeeOe/lfU+X7kRHb5PX6wORosZUxEoatm3vz1+Dah/jT359skqb+eG5BwvWora9xO2chs6KsTLvdubZ7v9FqGvO+xLL49Dd1+Z2vadoW7Laj+hv7H5hEl1m37aUX5+kyjFe5nWo81Lmw4UbJpZ5EmFb2i36yK9LdLtfMNLd14qEslhJW/fR/OT//N3b+eMysd+2JU/yo8us2/nBghgpc6nb9Q0d5Tgkv289+5qqT93n2GXTfY6u58VIKt+LHo96DsSWpiq6/eg0dL4mF5bbLnN9h5cyF65Xx4Op50CEuuJ9z5TtQVdfi1u6voR1wnz6yg9/P5C/FjVtxV6vz6tLUPVm18GhwollDkZYf6xH3sszL069TrClznJpP8HrlWMdPwsaktzuF4yw/0mQfoh2ynGAn4nl8RPsNRBbYnvhZ0FDsqM9BTZftoV1TxugLuz86PbT7nYe+yWdpr/8LFZ9O/t457WqzyiPVfem3Xm71q6vo0Wb1DzQeX0gQr1Sj840+J3zqOLGdLdzOS84U7bbrczJqswdbueN98Vaz97ELnNxY5rbtcEIx1OOq3Z+mB7HII5F4/U6sU6dtjSZXjlGeuqV7ZTt1e7LOVYWNKS4neNLaGecszFduz1zTOLY5DyPYxfHMB73lj8K5168B+fRfTJ/dV4/Udzt3Ld4bwc1bUVS5miVH86FmX5eXbLM/wfnTJiDeUnQoj0PzQmr8MorUXggMh9Z9iZhnZnIWvE0VrwSgVWpbSi2idsworO/GQdL1mF12iNYm/EMYs4+N0HWye8RqY9gb1Ek2vvDxxK7MIqU2gNYk/4EotIeV2nEF0aiLYA0TuTW4MVtyXh+cyJe2ZGCF7YmyfckHMyoxCh16gftPQPYeKIAT29MwEsMSs0gzR7C33k85mieNP5+68qpg2VOrtmvykzx1HV0+pNKFwnVsRiB+wZXvtA+0IDsxlNIrzuMzIYTXiWpZi925C6RNJ/EurPPTkiXMl7Pa9Ax0GTdXaOsPRubc15BZNqjSjZmv4TitgzrqH+4pCRMf03644jOeAIbcqTsyUuwOO4wXtp6VuouWW3+diC9HCMB9iMlbWexKftllZeJZXnWSuMNvBGv03h5W7pIBpYe3IN16S9hQ7bWvV3m/cXR6ByYvL+o7S5BRv1RJd70bEt63VGx5dXSpp6WMj+t9L49VyYs1fHquL7HEdR0FcldJzFYCywz9e69zIGLXeYDLPOg/zI726htr/yknaaJvTkxKvaaWB2HKKlnuz17taWOnDFb8sybP+H5m7JfUbboBOuN9cf0WDaey+9bc15DZWe+dZZvOG1Jp/Gy+m0ugXZCe7Htjna0PfcNZVe+2rM3seuRdeq0O2/9kqrnjCfFlo9YZ9lwobqrUP1u5ydB6n1bzmK5Jrj8BCL++qVgwP4qHO3Hmzj1Sl16om+kCwUtKdJmDo3pra67zDrqGxxv42Xcddp2IKLqTuoitfag3CWw/sUTIxjEmao90pYfU22aeThQvBZdgy3WGcGjsCUVGzJfUHWg2+irqOzIs476x6CrHycrd8q1j0nZnsL6zOfVnIX/c/6yPPl+rEh+QMaaeOuK4DE0OoBj5VuxLOkedS/el33ZurPPqPS86dqXcLxj/8+6doJ6TVB6lX7SoVdvfTHHTuqHNpMu7Z/2U9qWhWHXgHWGd3DuYPfFtANv+aMw7W0yLrE9T4ZA2s94mY9ZV4UHTb3V2FOwQuWX9ui9X/KNvKYkyd/z6lrPPNOGeN9DJTHoHm63rgge+c1JykZs296W+zqqOwuso+7IaTwjaT+r8sNzd+S9oeYWTjT2Vo2VOTrjKWWDHOfO1h8fm2ecFT1z3lfenqPq3B8GXX3j7Uf056mHqYous29bypE5KseG8TIvkT5wYpl35y9Xx4MZR1QbzXgW2Q0nrTsFj97hLhyQtdDSpLulL7lXffJ//h4qmB9nmXfmvSllLrWOatT3lKm5ypuJdyEi7WHV53AcVWXL1OVjm6JdHS/fjv5R94VgILY0VeQ1JVp6nth+fAnLbZeZZXSioacSu/KXBV3PgQh1xfseKd2I3pFOK0X/YJ0wn97zo8vB+VZNV7F1hTvYFjk+23WwK3/phDIHA9Yf65H3YvrO/Dj16mlLjb2V0n6C16se455VbTRU9I1042jZZmWnHAf4eaxs6wR7DcSW7GO5TQnWVcGDdU8boC7s/LD9DIy6bxDOMtvtxzMftvDYehk/2Mc7wXnd0bJN6t60O2/X2vUVW7ASzX011pWBg3qlHp1psA/nPKqgOcU6S6NnuAOHSze4lfmEKrNNKmmM98WPT8ivLarMMp4VNCdbVwUPjqccV5kfvS58DKcqd8n8xT+n4rSlyfTKMdJTr11DbcrO7Pk222dTX7V1dHJwzsZ0mV+mwTGJY5MTHLs4hvG4Zxu1RfM5Uuaq3ZOWeargGpEcA/ND+2D61MFcwvwjaBXaMFB9GmteeA133PMmVp9IRmZ+OpKPrcWK+1/CG4sP4FTDsJwVfnT2t+BwyUZEp8mC5+yL2Jj5MjZ5yAb5fY0cP1C0Fq294YuzMDw6hNSaQzKwyaCa/qxKY39hNFomSWN01IVTudV4bafe/W7x7lTYOxkePluBoWErhq8PtHb1YeupArywNRGLdqWo6z2Fv/P4puN5aGx379CnApY5pfqgKjPFU9cxGbLoFF0kVu3F4Ij/RVgw6OhvxqHiDUrHrGfPdCnj9bwObX2N1pUaZa3Z2J6zWDqcp5VszV6E4pbASKzh0UEkVx9QE2h2GltypOwpK7A0/jhe25aDV7al46WtqTiYXonBocAY2pKWTGzLfl3lZWJZXrLSWIZl+49i0Y5MtTvz6zvPYuXheGzIWIQt2Vr3dpkPFsegvS908scTwyNDSK7ar8ps2zbbT1tf6A84WGbq3XuZAxe7zIdY5n7/ZXa2Udte+Uk7Ta89ilHXeFsbEntNqtonA5uzzF5sqS1nzJY88+YpzGuMlfbq1Eflt1eUHpxgvbH+mB7P53X8viNnCSraAyBoHbZE4XfPNOYaqNMDRe5lDkTsemSdjoyOL+i99Uv8JKmRUXtM6tl/u2Sfzb472Px4l1fUOLT+7AsqD2vTn0FEyiOIL4hC6xTaD/urcLQfb2LrjXqlLsMFjrf7i4LXq6o7aaNpNYfd6jkYDI70I6EyXumfbZp5OFS8Xo0loaKwOQ1bsl5VdaDb6BuoaAuMoO0f7sXpij1y7TOqbBvOviT1+TriClZjX+EaxOZHIC5/NfKbkryS5IGAfdjZuhNyr5XqXrzvHvm+UcYU6sGuZ9qmniu94tD7KypPzBvPiUojSf609JNH4HK0H+o1UelV+kmHXifri4MB5w52X8z8OG3DKUx7Z+5SVHUEQNAG0H443lE31KGLG3OGCQ3dldidt0L1A5Gpj8ni8yll25P1SzbyGpMlf6+oOvTMM+dD1MORkk3oHGi1rgge+U3J2Jz1ypht78x9E1XtPgjahgRJW9sUz92dtww1ne6kGsscL7bN4zxP6/U41IanIaB/uGe8/Ui/7qmHqcpktpTTcAYb3Mq8HLVeyhwn7ZjHea63dLwJ2xLbXnb9aetOwaNvqEf132zvsfmr1Cf/5++hgvlxlnmP2HBtpzup1tJbhxNl25V97y2MUn3OrtxlqlwbpUz8ZN3Trk6W70LvkDthHIgtTRV5jUmWnie2H1/CcttlrutyJyvruyqUjoOt50CEuuJ9j5VuRfdgYA9cWCfMp/f86HKwTqo7vBO0WfWn1Phs1wHHD88yBwPWH+uR92L6zvw49eppSw3dFdJ+gteraj9yPttoqOgZ7MRxsWPaKccBfp4o2zHBXgOxJftYbmPoBBPrnjZAXdj5YfvpG7J3Yddgme3245kPW3hss4wf7OOd6BnskDJvU/em3Xm71q6vvQWRaOoJnCS0Qb1Sj8402IdzHlXQlGqdpdE10IajpVvcynxKldnjoc5YX/zshPzaosos41lBkzsJHAw4nnJcZX70uvAZnKmIxYDM5fzBaUuT6ZVjZCh69QXO1TjOMl3ml2lwTOLY5ATHLo5hPO7ZRm3h3EuVuTJu0jJPFdUdRdJHLVX5oX0wfba1uYR5StCOwNXfirzdb2L5fVfj9jv/gr/cchNuv+9+3PlyLDafbkGHrLH8046hQRO0mxCd9rSa4OgFh14g28KBh5U+XQStWtCkP6fysL9wbcAE7aKdKXh1exLe2J2K13Yky/fgCNoXtybi9V3cnTB1gvB3Hp8ugpZl1gsnrW9b1me8oHQRboKWA4km4t3r2SmcDPI4iR/vBO0bqrOhcGEcLEFLoo1PIbfkSNlJ0O49jkXbs6Xe0vDythQcSq/A4FBgVq5JtcUqLxPL8rKVxnIs338Ur+/IxOKdGSJnsepwPDZmvI4t2Vr3dpkPcoEcRoKWa6hUVc+yoLds+6DotWsKC0BN0L7uo8yBi13mQEgBZxu17ZWftFNfBK0iMawye7WlthzlbcnB19nP6EHNM696Ac3BMir1CZkwLEJpS5Z1Jw1N0K5X6ekFjSyS5fuOnDeDIGi1LVH4fa4TtJyIHSxyL7N/0Tq2CSbWqTeCdkI9i94DIWg7ZBw5ULguiPxMLuynmD7bUGTK47JwjQ4DQTv19uMuE/UafoJ2bcB6tdsS88L6CwdBu04m8bwf88CHfFMnaF9TdaDb6JKgCVouKpS+5ZO6qewoVHMGEh0UTu5D9RqmnXNh19xTa92vXvUFavGe+qTq92iTPsdQ0T3nSzyHXr5cJGVIP+mNoGUf6dTrdBC0vD/z7C2vFKa9M3dZEASt//bDtsryTwdBS0KH/QDrgV6v6TVHgiRoX1U245ln1iX1EB6C9tUx21ZkpR+C1ib9Obfe5YOg5cMHHl+bpgnarPrQPURtgpbth/fy1MNUZTJbIimg+iZJn+eSkPRO0K5Wx3mut3S8CdsS5wpTIWg5l+G4qtt+rfrk/845TrBgfpxl3pO3cgKpxnkT5zDOPocPdWhL9lhsk3++CVqnXpdPE0FLPTvbz/jczSn2cX63y+ydoI0Iup4DEeqK9yU5FxxBu9JHfnQ5duUu90vQcny264B91dQJ2uXqXkzfmR+nXr0TtMHrVbUfOT8cBC3tlOMAP30TtJ625JkffSwcBC11YefHN0Gr249nPmzhsc0yfvgiaHlv2p23a+362lsQNSWC1pkG+3DOo3wRtM4y+yJomS/Wu2d+bVFlViTw1Ala5seeswVD0Aai1/gQiW9fsAlapsv8Mg2OSd4J2hXquGcbtUXzOVLmGSNol6n8aOL9FUPQhhND1YnI278UMStewysvv4IlkZuxMbkGhYG9pRESJhK0ryrDZMPgbxROiFckPagG1BaZRIQLs0fQ9mPLiRI8vykNr20/O0bgLWSC1vagHa9n93QpnGDw+HQTtJuzX8SG9CWIOrkJq47swYrD27Hs8FacyE/H4HBg5MZcJ2iHRqTMVftVmW3b1t6kU/Wgnf8EbXHrWdXHrEx+SJ1jCwcy5o0TIdoov7M/4EKcJGFqzUFk1p1EqyxinDgXCVrbg9ZZZm9i65Ll4rmrUx5Vwv4lnAQt+2zW1WT5CUSY5pasRWriy7RpZ8xbQVPahMl1MAgnQetPr7NB0HrLT2TKY6o9LlSClsTVMVmM8PfpBMfhQlkIcQyjLdImuQjaLOWwiS4uFtgnctGcXL1fnUNynEQLJ/JOstIQtMGje6BdLTbYD3A8ShO91nS469Uf5hpBS/3wrbWI5IfV3JqeyZ51UNdVru7B4zyPDyhZdifZHwwMQTvzCISg9YYSaWu0pXVWW7PXZHOBoOVYo8uk+y5PsfsbnsP/DUEbPAxBawhaG4agNQRtIDhHCNpRjAx0obejBW0dPegeGoELAxju7UBnQwOam5rQ1jOA/vDNPR0YhWtkCMODgxgYGMTg0LAs9kL1BQkMngQtjZ4EBTt/DjIUeo9sy34DJ8p3hJXEmjWCtrsX2xOy8MrOY1gSdxJL40/hzdgEuQ+9adMMQTudBK2zzGdfVbI+nR3h87Kg3K9IvkDgjaBluag/prExSyaLyW9i2f4jhqD1ELvMs0XQcgHH1/i25ywZ62MonABz0sE+yE6DaVOXJAiZFj9dHj2iIWh9E3fUJclOTvapYy6gKVxQhJOgbe6tUyEISArGSN2z7nxNrCYT1gFto6w1x6p3XfehEhM2wknQ+tPrcIiEqDcEStCO52fFWH44WSNBsFAJWl7PyX9XgIvwqYC2Z/c/lKLmDDdboq0zPySMuSgZt1vprzxIxNkmaGlHepx8QbVXzu0qfRCJTswmQctZsNbneB0Ec/+5RtAWNqdLO12pxijqn+NXfXeFdVSDHpVcbPM4z2NfwwXXbBG07GN4nW07FOdcUpfZELROhErQ8oGQJmi1vbJN0a7mAkHL8pCson3bczencOzmufQQt8tsCNrgYAhafcwQtIagnUyvhqDVOEcI2na05sbhZMwSRG5PwNHaVjGWsyg7sgbrHn4YLzz5DJbEpuB0A9A7tfXinICToLUX50dKNquJZX1XuRIONDRGThgDJdACwWwRtO197diXG4+Vp8SYE1dhXXIEVh/bgSV7ErF411lD0M4IQSuTvOwXsSVbJvmZMqBnPiXnxE2JoOXigbpjh7g+6wmsSXoDy/YZgtZT7DLPFkHLCRIHO04u7T6GwskGJ7a6DjWxQHJwMhiC1ld71hOwvYVrVHmoY+qcwn7fSXBMmaDtqVOTmIjkR9TruHb9eeYpEFmb/rRa5HHCEU6Ei6Ad06tMuCfT61QRCEHrrOdSR37qOsumlJ/5QtBOhVQLFQzTQltimBbWwQZpJ/To5aJiYMT/fGG2CVq98NB9LNsryxFIPzm7BO3UMNcIWnoEj/cbJWjsrprgCT4w0icLzxp1XLVnmYfrEEmh6XXKBK3oiWOCbTsUvZ+BPq7LbAhaJ0IlaEmKzEWCVvW9omv229n1p5QNe0pCZZyqC9qKXWZD0AYHQ9DqY4agNQTtZHo1BK3GOUDQchFagaK9r2HVLbfgkcWHsLu0Go1la7H3xd/j9+f9D87/xgW4+MZFeHlXBfLaBxA+Cm124CRodQN6BokysZ+qt1IgmC2ClgvMI2XrpLyPYXP209iaKwadEKW8aF/fmWkIWi+kGl+54hPxVckPK+EEv6DZfXDwBZ8etJaoMssxLihDIWjZkfJ1UxKO1BsluSYWRwsPIupwothFutRruiFoLbHLPFsErS90SF7sDZF4PdMIJIamIWi9t2e2c+rySOnmCZNkT0yVoO2WiSoXo6fKdyvyiW2Q/Q3bpa8Jli9hHZCgLW/Lte4eHoSLoLX1ynFzMr1OFYEQtOP1vGXC4mMqMAStb3DsY9vgWEiSlq+fr0x6SMWF7hr0v53rbBG0tBMuavj2gj1Osr2m1RxRdjYZDEHrH8EQtLOBUAla2gzrlITRqQrp3y3boXBOw3N4XJfZELROLESClmPN7tzlimT1Bp6rHxqOl9kQtMHBELT6mCFop4egzZTxmRttRiQ/quYvtvAa5pdlVWU2BK1KwxC04cEUCVoSAcXI2rkUy295Fit35MqitQRF8U9j8b1X4dJLL8Ovf/0bXPaLu3DzQ9sRW9qKmV8ahBcTCdpn1aIsnJ6yvjB7BK2UuXSDGPGT2JT1nNrxPzoh2hC01kLFG6nGRTQnHfa57JjoVRsIppugZWfE74VNaUpnlCFZBNe1dWDTiXy8uCUZi3Zk4PUdWVh1aK8haK0yzzWClrFlSR7wOl7PNAxB6x2BErQ8zgnSZJvTTZWg5aRmSNo5ySctAyhqTrf06nvi601YB3OdoKVeDxVvnFSvU4U/gpb54CSS9RSZ+oTq3zlBDxdYj5xMM1amTULS5vggJVQsGA9aGfs4BrIe9Gvqi9V3Ep5ctPnDbBG0/E6bSZf2PGC1UeaF/fZk7ZswBK1/LFSClvXJa7jw51hrz7EoJDe4mOdxXWZD0DqxEAlapkEiwFcaqp4NQWsIWvmcbYKWbwNz3sK3stakPSn522EIWgHLwTn25szX1PzFFj2PeVVE68MQtLo9G4I2PJgiQUuyoQJ5cVFY/8ir2HoyD8lFiTi6+Dbcfcf9uPnFCGyLeR0v3vk4rrtFzsmpR2DUw9yFN4J2JoyJmFWCtmSjSm9j5gvYnP0Cos+sNQSttVDxRqpxsOPEm3EhKYxZFygZMP0E7dPqu+dCv6PbZW0Glyq2kYVF23Ox8tB+Q9BaZZ5rBG1zT40haANEMAQt+7rJvB6nStB6Q6XoXuuVE5iJ+fMlrIP5QdBOzZs0EHgjaLlQ4OSU9cOy0KOJ3pv7ZOzs6AtffgZH+hQhwNfgI1IfVWnsLVgzpX5yoRC0HPs4BnIsZB/DMpC05SSe450/zDZBS0InFBiC1j8WNkH7tPQFO2SM77fuplHUkm4RtHaZDUHrxEImaH2FIFJlNgStIWjlczYJWr7JwnUB5y2RMn/h2y4kLye2n3OPoOW8taKdcxZr/mIJN2TelvOG2keC1xqCVrdnQ9CGB1MkaIl2NCZvx+FFD2N51DI8v/g1PPWXO3DnS9uxLkkm4BmyWHr2WVxz7xZsyWuCf1+JuQ9D0BqC1habuAuGVAsE00/QeifVWrq7sTM5Ca/Hx2Lp/gNYfuAwok5ulnIukoFHL1DsMhuC1jsMQTs34Z2g1U++WT8coEnccVLKsBGT2TbrmaRRZOrjSng9P6PSnkBq9aGQCNrS1qwxvdq250s4GWKalIiUR9RvvD6cWCgELXXFDcHYn3DizgUCx3CSYr2D7ouPqYD9dr5Mzo+WbFaTfpVG7XE1eQ4VebLAoX2yjmmbm6U8gb6JMZcI2qmAxDcXTatTHsPq1MeUHtjvhXPM9UfQZtadnLDRYiAwBK1/zHWCtm+4Wy16I1IeVf062xHrSxM5HDvc9WKL7pufUf2Mp3e4KrMiaPVC1hC07pgJgpbtmQT6aqlX9iXbpI1W+SBPQ4UhaA1BOxnmGkHbN9yj6oXzFs5f2L/nNCRicLjPOkPjXCRofYH9MftwvjXFaw1Bq9uzIWjDgzAQtKMYqU5C3tbH8MqjN+DKq+7ADTcuxcqjlSgRI2hJXYXVL72Eu18/hmMVnSoownyGIWgNQWuLTdwtFIK2va8ZBwq2IjJJBt/UN7Ah7U1sSH9dyv+ylPVFpQemHZX6pCI7DEE7EYagnZvwTtBqYdxXEniakHhOJmybJyUSdT0fVm2Cwuv5yUkQyZbpJmg5+WWaFNoXJ4mBelYGioVC0HITth25S1V5uPjplcksJ7QkMEOpJ18giTcgixne25appmGHvWAd0zY5oaxsm7yNEguHoO1X/eT6jBfBTZaoB5ajPYy2NB0EbVFLhloU8sGP3U+oPkLGU7ttcLzjwsYQtHPTg5Zz+xixB/brur99bYI+PIX1yTIZgjZ4zARBSxKL9ajm0aIHkoOBpBEMZoKg5SfHOGff4tm/BCLUFe9rCNog24+cv5AIWhJt5DGc8xfOZzzHJUPQjqNG7JvjFq/ntYag1e3ZELThQRgIWoF06j016Th75gBi95zA0dPVqLV5I5l8lOTlIK2kFS29/onA+QBD0BqC1hZOMHh8wRC0/Y04XBqNdWcfw6ZsGdBynpf65qD1tConZU3qk1iR9CDipJNv6w2dPPWEIWgNQTud8EbQsl62St6TpO8gEcbXyfMbk9WCeWDE3WvAEyTdGrqr1ISPwuvV9+ZUmfzUhEToBELQchLE/oiTuEIrXXptUv/hJt4WCkFLgoyLxfrucuus+YN2sdvi5gxVx7RN1nOgcXwXCkE7In0mdzvnwoei2mj75G00GEwHQcv+gH3MquSHlO5t4ZyRiyUuYA1BO3cJ2hEZy0kase2xX2dfm157RJGqrFdfhA7rk2UyBG3wmAmCluslPV7rvoRvJHDTznBiJgha9lP831NU3co5tDO7vv0JdcXrDEEbZPuR8xcSQRsoDEE7Do5XhqA1BO10ITwE7egARnoa0FhbgdKyMpRRSktQUlyM4pIy+axGdW0bOgaG570HLReY+4vWqThz6vXWlMfUJGBgOLAGPRUYgtYQtBRVZjkWfoK2SZGQLBM9lTZmvqQGn4PFMUoXFO66zYGT+eseCGwyFwgMQWsI2umEN4LWLnO1jwXyTCMQgta2pYy6Y9ZV04eFQtDyuz8iZKFioRC0M4HpIGi5ADhSuhl7pY+2x0/K3sIobM3imykvqfGOCxtD0M49gtYbWnrrZIEbpfsXH4tM1ifLZAja4DETBO1MYDoJWr0eeVnZg7NfsYUEjP1Gj7POfQl1xfsagjbI9iPnG4LWd34MQRs8DEE7cwQt90RgeBtyeQyfxTY9lfY8HQgPQduSj8ojyxD56sO45/4HcP8D9+P+e+/BPXffibvuuR933PoyXnzjAE5UdyB8lM7sgB60h0o2Kk9CNvq1YmynKydvQOGAIWjPHYI2qXq/dNDjMc+ckwdVZvl9OglaW98nZaAjEUh92EKvLk7kJiMCg8FCImhTag7qwdWqO35Sl2m1RwxBO0vwR9DW+Fg4zTSCIWjPzhBBuyV7kdaZRx8UjNiEDvtTQ9DOHAxBGzimg6BlaAbOndjfOsdPtnOSBapeRLiwMQTt/CBoW/vqFXGg+hcf/SHrk2UyBG3wCJ2gFXvNekWFs+H13NSN158o37ngCFr9UOclmS8fUPNRZ99CoXewTRrRyULbhW/boL3yXEPQBtl+5PypErTHpI9g2lzr8ZMkmyFoDUGrbWLhEbS7pI2uSX1K8qL7JVvsPGo+Z+Y8aHfmLFVcHvPMPngm2k8wmCJBy9hqrWhO34adD/0O1/30WzjvG98Q+Sa++U3K13Heed/AV798OS69ZiVi8hoRPhprdkCjKW3NRkbtcTWppnCCRWJmumEI2nOHoD1TGYvVKY8gMuVRlQY7XqbHQU+VWTrv6SRo9eDwHFKq9ltHpxcLiaBNrIpXG1BQeB0/6WlPr2ND0M4O/BG0lQGUeSYQDEHLV22dtjQdsF/RXul4RTuY3cxtMQTt7MAQtIFjOghaX2iVMS0+P1KF3uBihAsbQ9DOD4KWC1sucFX/4lhYuuvHELShIlSCNrchQemcm37xuqjUx9W4daRkC3qGQt+kMVRMJ0Fr9xk5UmZvaJBzGbppRdIDcr4mH8bXThPDHvBePMcQtEG2Hzl/KgQtw2pwTkQ75VqPn4eLN06wV0PQBgdD0M5NgpZvKnI9zhCJ3FSN59l645xijNtgmWeAoKWzJe3T5vLYD4dTL+FAGAjaMhQdWoql1/4WN119Ha678z7cfd99uE/J3bj33vtw+80v4LnX9+N4dQfCG+nn3IIhaM8Ngpaxz7Kks9iTv1JNXDhQ8ZOdGydyqszSec8EQcud6odGw6dXX5iLBC0HHN3WnpUJ1GPS1qLR1u+/nkmOcuK8R+qLwrrjJyfXnGgZgnZ2QFJkb8EaVY+sT9Yrv/NVwIq2XOus2cVcI2hJXJPs5MKHdsyJ3facJdZCJvDFjCFoZweGoA0cM0nQNnZXjZFq7Is4zsw1gpa7d3NzrKjUJ6w+5/mx9nQuE7SNPVWK6FHjiNgHdWP3yZybaf3MLkHL+rHz5RSGrbL7bc4XFhJByziyDCVCHXGsIunGcYsbeXKzt5nGTBC0mXWnrKPuaBIbZWgVprlXxmzqg22L+bFthHZAe6Bd0FZpz1zjdQ22WXfxD0PQTp2g7RvqVmtb5ptrPWWv1Ycm2KshaINDMAQtx69DJRuU/a9Je1KFrSTROf8I2g7V5pl/5sPZ79v8ha3X2SJoOe85UuLeL1HYr7lxGyzzDO3rNNcxRYKWE8oalB5ejHX33YBnFm3B2oQy5JZYcWjLSlFayhi0VaiqWRgxaGcThqA9NwhaLgb5ZI8dGoWbDtFrm7Hr2Hmpjltkpghavqo53Zg+gnaRlNeetAU+AaNwwNFtLXCClnXH2LzOutPfqy3vhPFFePgIWu2JxUW0IWi9wxdBy1iQhqD1Dk5Sm3tqx+yYGzWdKN+h7GyD5MFb/ryJTegYgnZmYQjawDGTBK2TVGNfxHFm7hO0JCB1e7LbsyFoDUEbboRK0PYNdY3NtfhJAoLfuXaZ7nHSG2aGoPXeL3G+zjUhbYN6oD6SpW9j3dMOmC9+n0jQbjIEreM6f6Laj5w/FYKWm19yPqTXB1q82ashaIPDVAnaE/OWoN0ypwlab/0SheuvfbK25rVjZTYErUJYCNqyo0sRc9+f8cSzEXgzLhHHExKRmEhJQIJ8P30yA+lZVajtHsSgvtAgBBiC9twgaL1BvQ4jdaBei2QnJmIIWv8obEpTNuPcRTuQV7R5Dj0r+coX21uq2B/tiwMvn3qHC1MlaDmh46JtZdKDiEhmGIXH1f0MQTsRjOvF13ZZj6xP1iu/c2LBuIJzAXONoPUGPgBgG/W2eaEvsQkdQ9DOLAxBGzgMQesOEkL0PqRO2FfykwQR82rH9zwXCdruwTZFUKhxhHMDS/j/nrxVY/phmWaaoNUbu76s+j964jnzRyHxwPHFnjMvJIJ2rmE2CVpvoN1pUu0ZVf+0A9oD7YLrK9ovY9cODPdZV/iHIWinTtAGCkPQBodgCFrOkQqb05T9J1fvV+Mc1zJcjwaCuULQDg73o6glQ+Wf7dnu81NkHCBHxJivHB9439kiaH2hX9bUDDMxxm2wzIagVZgiQcsFYgny9y/Ba1f9Gtf87Be47MqrceXVV+NqJVfgyiuvwqUX34nbHtyC2NIWtOgLDUKAIWjPXYK2XfJjk2qqExNhZ2wIWt+oaMtTk1q+PsHJGyeMjM2lJ3C+J2PR6ZqsLGvLUWSnliH1xDucC/WpErQko46WblZk8rbsN1SeOfE1BO1EsN5Yf6oenXUqn5xgzAXMdYJ21DVs9cWGoJ0PMARt4ODcIUHGOi4SuNEQ25iOEfucilF2rhG0o9InOvtILnpPle9W+Q2XLc1HglaPI+N6sYVvPNkxANk/8nOmCVrbljJqj2FY5lPO/FFIENqkGs81BO30Ya4RtIzRa5NqvAdtiTEhx+1jyJpPBHY/Q9Aagnay/ARK0FKP/M4xl8I5Lp1NWC98YyFYBEPQ0t5p9+P9ud0OAsNcIWgnlkML19XpNUfUQ0Pei/edawQtx87DJZvdy2wIWoUwELSFyI1/Hc//4ue4/Bvfwve+fwG+e8EFuEDJt/Dd756Pr3/1Klxx3WpszJ//m4TNJgxBe+4StLy/IWiDAwdqTsi4AOIErlIG02Ol29STRP2638Q6pUSnP4UdOUvVNdOJqRK0rBd60Va1F6rJP4V1ONlC/1wkaOcD5jpBy80LudGdIWjnBwxBGzg4d+BCaHXq44hKfVL642fV9zWis/SaowETIYFgPhC0nuDDLRLYzG+4bGk+ErS+MCR9IzeXYTil2SZos+u9k0acK8TmrZJzdUgkQ9BOH+YaQesk1Vj/TKMxQALFGwxBawjayfITGEH7qpofUp+8hsJj3OyP/V0oNhocQTs1zB2C1jeypJ+YywQtN+tieBW3MhuCVmGKBC09jxpQm3UQ8UsWY9nzL+KV117DqyKvKXkFr776Gl54NhIRMWeQ2tCFLn2hQQgwBK0haMc6MZGFRtByIIpMfVS9rr8y6SE1cWrtrbPOCA/Sao74tCVbbA/aQMjKqWCqBG2oMATt3ERxS4aa5HByauuWQtvgAo4TXtqtIWh9wxC04+gb7lFefauSH0GE9KvsUzlf4Hhu4A7OM4pbzuJE+U5FtHEsUt8r9qCiLf+cJ2htsp/55XjFvBuCdhwMoWOTArNN0GpbmvhWiJNU47mGoJ0+BEPQnq09rs6JkH6affT27DcmOAeEl6D1bkvBYKoELb28SRTbZd6Rs2RKDhGGoJ1/BC1JQ9ox6417G3DMpXCc4byFNtI5EPxcxRC04+CbMNSjIWjnJ6ZI0BIjGBnsQ19XN7pFenp7lfQq6UFPTze6OuVY9wAGRkYVpWsQGgxBO04KcNHv7BASpEEbgtY3uPjkq/AMhE7hd/7mxGwTtGnVh2VQt+v3RTVQtYdRrxysaEscSO3BW9et+8TsXCBo9xetUxvAqA2fRA/8zjAJ5e151lm+YQja6UF5W45a1DBeFOvCFobo4GSXtjlXCVouVnR7mijMM+2Ltm0I2plD/3CfenBpLzxZF1wc8ZUyA3eQ6KAXJIlIChcH9nfOQcIJQ9BqGILWELSeOBcJ2tyGRGzN0qG3WH+MvVnfXWEd1VhoBG1OQ4LaoNUuMze79SxzMDAE7fwjaNlP8jz+397fqMZcWzjecN3JNVuwMATtOAxBO78RBoLWYKZgCNrnVafPhbfdETBWDT0uT1XsCiuRuNAIWgZCZwdK7zwKv/M3J2aToOVAwh0dSfRRSB5z0jUwEtimBYGAtsTXNLljJ0WVU+yI9WgTYJSFTtC29TaoQZqeC2tSn1Tp8jvLzri7k8EQtNMDEmflbbnK9stas8eEC7HdstjRE1q9idFcI2iZp2ixBdqSp/CVcdoXF57hfODiDYagHQdjkPG1ZtqT3afWdZYFPGYYTA8MQathCFpD0HriXCRoOd8rlXG+RPpn9tFsA7QnJxYaQcvQZQzpNF7mwgllDgaGoJ2fBC1DwnBcCedDUEPQjsMQtPMbYSRo+9BVW47yzEzkZmUhKzsLmTlFyCltRUvv3J14zidMlaB9bWcyXtmeiDd2p+DVHUnyPQmHzpbPK4KWZCm9yg4Wxahd9tmwSaTmyUAQzk5+oRG0nJicLN+h7kHhd8/JymwStDMBbu5R2JSmbJlC+6Eutue8YdWxnqAtdIK2e6BD7cbPtI6WbFZ64HduAtPQPXlQfkPQzixaZTGzr2CNbpcyeZlLBC37QC5U9uSvVDux0pY85YjYGO2LmxV4EhbhhiFoDeY65idBq8NlqIebqY+rh7yMEd8RwiuoNgxBawhaT5yLBG0gWGgEbbhhCNr5StA+I2vRnVMi5z1hCNpxGIJ2fiNMBG0P+juScGLVC3jh2utx2w034sa//BnX3fIIbnlmJ7Ym16LdOtMgdCiysuagMmDuNEzvt30F0eeMBy0HRXaCewuj1MDfPdiO7oF25XlGD49AJyuBYC4StEyHdU4dUPj6aqAELUMIdMvgSF1R+J2/ObHQCVraBzv9cR20qwkbX69S9ZzxoqpThoBgHLCKAF73nwpmi6Alsdc71K11IO2HeuB3Tp5Iwk0GQ9DOLEg6zlWC1g6RkSK/d8nkUvXJnmL10X1ic9OdZ0PQGsx1zE+CtlctFGNknOJcjPNPPtwzHrQa00HQZjecVraxVs7jvI+EV22nO+FlCNq5CUPQGoI2XDAEbXAwBO04DEE7vxEGgrYH3TVJyNj5NF7808/xy//7P3zr/87Ded/4P3z9Gz/Ety65Ddcu2ortuRXo6Jt88W/gGyQrE6v4ivajauOPFUkPqkGnqafWOsM7SNCeya3Hkp1ZWLw9E0t3Zcv3bCzbk4dTOQ0YHvEf52UuEbRr0p7CgeIYWfRPbxy9uUbQkniIk46Vdb4q5RElpyt2YyiM5OlCJ2i9gd6kJGhXJD0gi6AnVNlXJD+oFi+lAbzuPxXMFkE7VRiCdmbB0B8MD6DapUxe5hJBy++cmJFMmAswBK3BXMd8JGg5DyMJktuQoEgALtIr2/MxMIW5gSFo/fdLXPRyvktvZc77GIu82uNcQ9DOTRiC1hC04YIhaIODIWjHYQja+Y0pErQcHOpQdToC6+68Gjf/7g/4wy334s5778N994nccTPuuOF3+NVfHsIdEQeR2dCJYX2hQQhgTDl21lyss5FxwE6oiFMEqj+QoE3Oa8GqPSVYsasYq2NLsHJ3CVbHlSMxtxXDI/4Hed8E7Rks2nlWhUxYtCsZL2xNwMbjudNK0DIPXIAzjuZ0gmQlw0cwvq09mJAYcQ5CM0nQsuOmxyzrnHVP4UAZiMdjoDg3Cdp2RZJSr/sLo6Uu1yG2IAJHS7agrqvcOmt6YAhag0AwHwhaTtBkpmadOXswBK3BXMd8JGinAwuJoO0Z6lRzhtWpjyEq7Qn1yYU23yBwIhiCtqQ1U/Vl8QWr1fyEISY8F9b1MkchEcZ5amTq43Lfp2VsOGoI2lmGIWgNQRsuzBeClvMtrtM5J2RfxDlibmOCdZWGIWj9wxC0hqB1YooELScBpciPexmv/+ka3PzASrx+oBA5peUoLxfJOoaU9Q/hkRtvx3UPbcbu4mZMbwS6hQ0Oxr0yEeQilNLSW6eMmySmP4zKxD+tsB1r9lUiKr4S6w5UIzK+Aqt2l+JUZhOGhsPlQZsw7R60zAMnrSz/dKKjv0mRZdx9nGmz87EX/M4BifmZCVKN5Dw7b9a5Xf8ciMK5qDsXCVp3vTZIPTao7+19TdNebkPQGgSC+ULQeiMFZhrsFw1BazCXYQhaDZKVm7KkfaY/rTxFd+S+Oa89aI+VblPhkUiS8pMxuafiQcuQMIw/bs/12/ub1ZzBCe58vydvlZqnRosO2R9zQW4I2tmFIWgNQRsuzBuCVn6jXVLYF3H+xbw7YQha/zAErSFonZgiQcsFYgEydzyLF//wF9z+4jHsdHvbvhNIfh0rb70d19+6DmtzGzG3qYeFCRK0KfltiIwvx5p9VdhwuFaRtRGxZTidJZO+EAjatWdisDw2DW/uLMDSXVl4U+T1HVnYeboczZ3h2yV6tghabopR3JyhNlPKqD2uFlDcWGtr1uuKIFED0gwStDOBc5GgnU0YgtYgEBiCNnAYgtZgrsMQtBpc6HP8WJn8kHqFn2RtRVuudXR+gWN5WWuOmi+yb+Ynd6n3nDsFQ9AGAr4BlN+YrNOtOaIW47WdZV5tyRC0MwdD0BqCNlyY6wQt51m0x3iZo7If4ljGvihTPht73DcdNgStfxiC1hC0ToSBoK1Ewd7XsOTPf8Ktj0Zj6YkaVDQ2q3s1lycjb/sTePqGO3Dd3ZuwpaAZ0xs51MAbGOIgKbcFEbGlynN2/aEaRdRG7a1EQk6rTC79D/LuBO3z2Jz9PNYnbJR75SFidxUi9pQoWb6rBPEJDWjtDN9r97NF0BKc/LDz4WSXUt6Wowha7mRMkiRGOhJ+31u4Rnk6zHcYgnZmYQhag0BgCNrAYQhag7kOQ9Bq8BX+uILVynN2R84SHCyOQd08JONsjM8XLZE/T4SboCX0/NROV+XCOuIOQ9DOHHIaEtQ4HZn6hFojcNPZqvbQ69kQtP5hCNrZI2hp5/xOUq1/qMfRH03siwxB6x+GoDUErRNTJGiJPjSnbcXuJ67GnTdeiz/d8xQee+oZPPOMyOP34ZE7/oirfns/bnp6Lw5XdCB8vpUGgUJ50Ba0IWpvhSJlSdDyc9WeUEIcyMI863lsTNqCdQeLsXZvI9bur0b0vkqs2FWK3adq0dIx/z1ovYFPwLdkLUJE8iNqcFknHTJjf/HJoSFoDYKFIWgNAoEhaAOHIWgN5joMQavBhTR1UddVpoSLRr65tJAxHQRtoDAE7cyBJBbHxtUpj6s1AudIUwnfYQha/zAE7ewRtFybcx3APVJGXf53GTIErX8YgtYQtE6EgaAVtJei6vQiRD92Fa77xY9x0U9/gh//TORHP8eFl/wF1z+1EWsSK1HVNWRdYDCTUDFoizoQvb9Kec66EbRZoRG06xM3I/pAIdbta5T71WLdwWqs3F2GPadqFixByzhgaTVHcLpiD5Kr9ityjd/5tJyDwnyHIWhnFoagNQgEhqANHIagNZjrMATtuQtD0PrHQiFo6zrL1BqBRAPXCBm1R2VeF7oThyFo/YNtaGv2IqxMekjSfkqlz3kS82MI2vCCoQuoYzoqUW+R6iHEIzhRvgMDkzxg46aJh4o3YFXyw1id8qj6PFK6WW2yGC7MJEHLkDwkZWl3LMvajGeQ2+C+MVowmA6ClvwJN21jHTGfHHMCJU8DgSFopw/BE7RSGaNDfejv6UR3Tzf6hwYxONCFjqpjOLH8Hjz1uwtxxaWX4OJfilx4NS67/Ck8s+40ktp70TXM134MZhqeBG3MweqxEAeJuW0hhTiIObMRkXvzEL23Xu5XozYei4itQHxC/YIJceAJdnYkKUisDY3wU39nHhfC4soQtDMLQ9AaBAJD0AYOQ9AazHUYgvbchSFo/WOhELQcm+31gV4jDKr1Q6gwBK1/1HWVY1/hGkn7VWlTb4osxdbs11V+DEEbXuQ3pSgd821S6pnzf37nOn1wuM86yzt6BztxpjIWm7NeU/XDz8SqeLUhYrhAgpYbNkalPanWVmwrUWlPiX5eRn5j6N6t3lAj9k2PVNody7IrbxmKWzKso8FjOgha9qnbcnQdMZ8kyFt63TaLmhI47+cDKOaXm30yrAvbGjewDASGoPWN4AnavhZ05sThwNqXsWrtauwvSEVqVgL2L38Fr9/+J9z828vwmysux69+LXLZb/DrX9+Mm+56E8u2pyC9qRvha4YGgcIXQRu9vzokgtbpQbt2X4MiaNceqFIetLsXsAftQochaGcWhqA1CASGoA0chqA1mOswBO25C0PQ+sdCIWjDDUPQ+gcJPpanvC1XvXZOoecy88a1oy9bMgRt8Ojob1b6rWjLU5+V7fnqe3Nv3aRzUq7n+Xp9uZxf0Z6nPjm/HRn1HxohGHQPdiiSMyLlEaxJe1KtUSJSHlVz1XDrh6EZajqLld2xLOzLuwZaraPBI9wELfuHdllP2nXEfDKcUDjJT877uTkcdW17Re/MWaoemgQCQ9D6RvAEbUcp6uMfxXN/+D4uveZaPHtoKzZsX44nL7oIV3zrfPzgwovwU/l+kZIf46c//Qm+8/Xf4arrV2NjQROarNsYzBw8Y9DaBC1lKgRt1P5iRMY2IjK+ChFxFXhjazG2HatCU3v4CD126AmV8cpFn8H22fg5UWnpCd8TIAMNQ9DOLAxBaxAI5hJBy4lTZOpjiJL+mHXP75yYcYI2FwhajgscHzhO8DU85pHf6T3ABYGBwWyDCxcuYGiXXNDo9nPEELTnAAxB6x9na48jOv3psYU+N9eaKZJvLsMQtMEjvzFJ5c0usyFozw30D/eqMANHS7fgRNl2nCzfJd+34nTFbtR0hG7zM4FwE7QzAc5bytpylK6PiZ6PlGxGavUhxScEAkPQ+kbwBG13FZqPLcKye67HTfc+h2UJRxB7YAPeuPZPuOWyX+OqP1yD319zDa5RcjV+//vf4fJL7sRtD25BbGkLWqzbGMwcRkddSMptQURsKSLjK1QM2mAJWhJ3UalPYv1ZmRxkyuQuaTM2Hi3FxoPN2Hi4Bht4z72V2JfUEPYQB1z8czDccPYl9TT0oOSlrXf+b8o112AI2pmFIWgNAsFcImhTaw5JX0zP1JfVK2r8zhhcWfWyWJwDBC3HBY4PHCcYc4x55HcuzrjJo4HBbKNR5tB7C9YouyTRotvPKUPQngMwBK1/cD+HLdmLVLtg+4jPX63iuZ7rMARt8CBZaQjacw8cRxlqgd6t9Kym2N/JJ8xlzEeCluBa1tYzhSR5oOsTQ9D6RvAE7Ug/hluLUZqZgbSsUlT0dKKlrQ5lyUlIO3kSpxMScEYkQclpnDlzBqdOpCMtswq13YMIH3VnECiUB21+GyLjy5UHbbCbhLX3Nan4PiuTHsTq1EcRmfoI4nK3ILeyCYVVfSis7pbPbuRXdKOyoQ8Dg+FbqDOGSmN3NQqb00XSVJBvTmjZARiEF4agnVkYgtYgEMwVgpbpkVxiP1wk/XFxy9mx780qptXsE0wcFzg+cJwobs5QeeT3stYctUGFgcFsgwsYvm5Iu3RvPwYLHYag9Q+GqGEMR3uuz1dyF8IGvFOFIWiDB8tsCFqD+YT5StBOBYag9Y0gCdoRjAx2oLO+ErVlxSgrLUFxUTGKi0tQUlaGsvJylMsnpcwhpSXVqKptQ8fAMMIXacQgUHjGoNUEbQVW7i7ByczGSQnaHqnztJpD2FcYjf1F67C/cK0MBAlyX0O3LyQYgnZmYQhag0AwVwhaAwMDA4PQYQhag1BgCNrgYQhag/kGQ9AagtaJIAnafvTUJyJ57fNY+tBtuO/ee3DnnXfjnnvuwb33P4D7H3gAD7jJvbjvvvtx560v4vnFB3C8ugMd1p0MZg6+NgmjF21CTuukIQ5IBPApNoOD29I/bLZ7W2gwBO3MYv4StGexNet1lV8Kv/M3g+mBIWgNDAwM5j8MQWsQCgxBGzwMQWsw32AIWkPQOhEkQTuIjqIDiH3o17jxgv/AN847D/973jfxzW/6kq/jvPO+ga9++XJces1KxOQ1Ym5TDwsTvgja6P3VAcWgNTg3YAjamcV8JWgLm9IUSbgy+SEl/M7fDKYHhqA1MDAwmP8wBK1BKDAEbfAwBK3BfIMhaA1B60SQBC3QW5OP1JhXsfzRO5SX7L0PPIgHH/Ql96lz7rrtZbzwxkGcMB60swIStKmF7Vizr9KNoKUYgtbAhiFoZxYkaBNkIIpKe1JtwMedi7l5TGvf3N4Ar6q9EAeLY9SEl8Lv/M1gemAIWgMDA4P5D0PQGoQCQ9AGD0PQGsw3GILWELROBE3Qjg70o7uxBnUVpSgvL9dxZ31KmfpkDNpqE4N21jA66kJSbgsiYksRGV+hYtAagtbAE4agnVnYBO2atKewJvUpRKY8jr2F0XOeoO0f7kFLbx2aeqqV8Dt/M5geGILWwMDAYP7DELQGocAQtMEjHAQtf7PF+bshaA2mA4agNQStE0EStMMY7q1HY0EashNO4PTp0zh1+gzOnPElp9Q5J4+nIfVsJWq6BzBg3clg5kCCNjmvFavjylTcWb1JWCUiYstwOqt50k3CDM4NGIJ2ZjEyOqx2806pPqgkuWq/LOBS1C7fBgY2DEFrYGBgMP9hCFqDUGAI2uARKkHL9um8zhablOVxQ9AaTAcMQWsIWieCJGh70VV1GMdeuw2P/+7n+M0VV+BXV1yJK6/0JZfjiit+g19ceDtueWAz9pS0oMW6k8HMwTMGrSZoK7BydwlOZjYagtZAwRC0M49R1yhGXCOWDFukm/FoNxiHIWgNDAwM5j8MQWsQCgxBGzxCJWgVCZv1mrTNpeoaW/j/5iybvDUErUH4cW4StM04WLxevUGq3yZ9EqcqdhuCVhAkQduDjrJY7H38Ktz64//FBeefj2+f/z1873u+5Ds4//wL8H9fuxq/uX41NhY0ocm6k8HMwfsmYZVYHVeOM9ktJsSBgYIhaA0M5h4MQWtgYGAw/2EIWoNQYAja4BEKQWuTr8w7yU6ebwvbCklaHlftR841BK1BOHEuErQd/c3YX7QOq5IfQWTq44hMeQwny3dJmU3YvCAJ2gH0t+Yh/+Am7IlaiohVK7D0zWVYvmwFVkZGYnVUFCLlc1wisHp1JFYs3YrNu9KQ3dwDo/KZh3eC1sSgNXCHIWgNDOYeDEFrYGBgMP9hCFqDUGAI2uARKkEbnfYU4vNXq70VnGjsrkZs3ip1XLUfOdcQtAbhxLlI0PYNdUs7SsDJsp3Kc/ZU+S4UNWeoPVrOdQRJ0MpwIEob7G5Fe1MDGpua0dLehra2VrQ0NqKxoQENXqS+vhnNrd3oHRqBWVLOPBRBW9ihvGYNQWvgC4agNTCYezAErYGBgcH8x2wStDWdJYo0i0p9QpFMHEey6k5ZRw3mMgxBGzxCJ2ifVr819VRZZ2nUd5W7P+CQcw1BaxBOnIsErcvlwtDIoJSxb0yGRwcD7tsWMoIkaAWDnegvP4mEPVuxLe44kuqrUFyWhYSNG7AtYjXWrF2LaJG1StYgOnotVq/aie1xZ5Hb0gsTVWLmwU3CkvJa3DYJIzkbvb/aELQGYzAErYHB3IMhaA0MDAzmP2aToK3uKMK27DewMukhRCQ/otI/W3vcOmowl2EI2uAxVYKWx5xwlpn3NAStQbhxLhK0Br4RPEErnVTD3sfxwh8vw+V/ehDPH4nDxh3L8fTFF+LX530T5//gB/ieyA+UnI/vfe/7+MZ//w5X3hCJTSYG7axAEbS5LYiILUVkfIVF0Faq7yYGrYENQ9AaGMw9GILWwMDAYP5jNglavrKdWLlX5ngbcLhkI46VbkN5W6511GAuwxC0wcMQtAbzDYagNXAieIJWBoqmwy9jyR3X4vq7nsObZw5j9751WPT73+LPF/0cl/761/iVyK+VXIpf/epyXPyTW3DTvZuwu6QFLdZtDGYODHGQWtiuSFl6zpKgjdpbgZW7S3AysxFDw6PWmQbnMgxBa8AwNnCxPzAPbeYKDEFrYGBgMP8xmwTtyOgweoe60D3YLtKBHpFBE+dvXsAQtMHDELQG8w2GoDVwIniCdrALfTVZyE88jaT0fJR1t6OppRrFZ+T/I0dw7MQJHBc5oeQ4jh8/gaOHk5GUVo7qrgGY6cDMw9smYQx1EBFbhtNZzYagNVAwBO05DtcQ0JoKlK0FKrcDPdXWAYPZhCFoDQwMDOY/ZpOgNZi/MARt8DAErcF8gyFoDZwInqDFKDDSi862BlRWVKC0pBTlZeUor6xE5QSpUJ/l5bWoqW9H56DZJGw24I2g5SfFxKA1sGEI2nMcA11A1gvAnv8BDvwAKF0LDMlvyqPWYLZgCFoDAwOD+Y/cxgTEZDyP1SmPIyL5UWzNXoyK9nzrqIGBdxiCNngEQtDWd5VJPpeptrg241kl/M7feMwJQ9AaTDcMQWvgRAgEbQ/QmowTe1bgsUcfwT1334eHHnoIDz/6KB597DE8ys8xeQiPPPII7rvrNbyy9DBO1XSgw7qLwczBELQGgYAE7cHiGKxJe0pPVmRwSKiMMwTtuYK2auDo1cCqdwHR7wWOXy6z0v3AsPT5BrMGQ9AaGBgYzH/kNSVh49mXZY71NKJSn8T2nDdR2VFgHTUw8I65SNDyHlwrbMh8ySJpbaJ2PnnQliNWfmdbXC86pfA7f+MxJ2aToGVaa9OfUZ9OMQTtwoIhaA2cCJ6gHW0AStcg5qU/4sc/+Qm+c8GP8NMf/xA/+t538N1vfxPf/KZTvo7zzvsGvvrly3HpNSsRk9eIRus2BjMHbhKWnN+KyPhyFdrAJmij91cbgtZgDG19DYgviMSKpAexKuURrEp+BCfLd2JwpM86w2DBghOAysNA3LeBpW8BVrwFrg2fhCvlLqA/kAd3BtMFQ9AaGBgYzH809VQjq/6U9N/HRI4itzEJHWZ8NZgEc42gre4owrbsxWqtQJKW96Rn+HwjaBmPuaApRbXFzPqTSvidv/GYE7NF0GbXn1Zprkp+WH3awjccmQeGTGF+DEE7/2EIWgMngidoR+qBkkhsfeWPuOzii/Hjn12Cy666Br/78+249c57cM89ltx9F+664xbccsstuP6PT+DRF2JxqLId7l2ewUyABG1SbgsiYksRGV+hNgkjQUuyNiGn1RC0BgocHM5U7MHOnKXYlbdcTbDO1h4X+5iDkaNJGvc3AAMtYuCD1o8GIaOnUma0LwE7vwSstAhakdH4b8kokSw6HrZONJhpGILWwMDAYKGA822nGBj4x1wjaBu7q3CkZLNaK8QVrFaOHTty31Qk4cbMl1Qa84Gg1fBsj7a4Y7YI2pKWTKVf6pOftnCNtjnrNeWRz/wYgnb+wxC0Bk4ET9C62qWnisPeJXfh2osvxMU/uRC/uu0pPBB9GofSSlBSoqW0uAjFhfnIy81FdlYxikob0dI3hCHrNgYzB4Y4SCloQ9TeCkXKkqDl95W7S3Ays9FsEmagMDw6pLxoORls6K5EQ1clOvtbxH7mmn3I5Kl2H3D2YSD3JaAt0/rdIGS0pAJn/ghs+jgQ8RZN0i5/C1xbPq2J2y5vE1uDmcA4QfuUTNiewfqM5w1Ba2BgYGBgcA5grhG0A8N9aOmtVfkiWUtJrt6vSEJ60jKN+UPQBobZImh7BzuVfhscuqbkNCRgR86bKhQdwx8Ygnb+wxC0Bk4ET9BiEOguQ9HpPdjwwsN47A+/xB+u/QtufHEjIncexdGjx3E8IQUn8itRZmxqTsAzBq0maCuxak8pTmU1GYLWYP6gtxWoiQdOXgFs/gdg978Bhcv0ZlaeGOrQ5G39YfnMh9mh0A9q9gKx/wWsfjew9q+BLZ8BYj6sYtG64r8BVO2yTjSYaTTIZJyLnZVJDyIi+RFEpjyuFkOGoDUwMDAwMFjYmGsErTcUNKcqktBOwxC004vazjJsyXpdh6STeSHzxfApBvMXhqA1cCIEglbgGsWIGExXaRISVz2B1+64Bjffcituuu0O3PGX63HjjX/GVQ+9hOd2nUZZQyu6u3vR2zeIodFAhxODcMJsEmawINDTAxRtAQ79DIh5n/LwxJq3Aqf+ALSkiKF7+Oc3JwEpt8v5PwWSH5RZbhYwPEOv6pM846A61K432ZpzXsgOMG/Fq0Wn7wfeFJ3u+jKQdDOw79twrXwLRqPeCVfGY6JfE0piNtDSW6cmbXydbatMyLdnL1ETcUPQGhgYGBgYLGzMB4KW3pvcZGtN6pPqITK9O6s6iqyjM4+FTtDSJvYVRmNz5muKqN2VuwyFzWnWUYP5CEPQGjgRGkE7hj70VuWhOPk4Ek4cwZEju7Ez8im8cNNluOo3V+DKW+/FE8++iOefWY1V604jpb4LXvzcDKYZvghas0mYwbyBaxgo2w4c+Bmw7n0qRqrazIqv4+/5ClC4FJDBbQyjI0DRSmDrZ4HIvwY2y+eJP8osK1GOWedMJ/rqgfKNQOZjQGm0/n+ugnnLeARY83ZgmejzxBUy+zsCV/JtGGUsWhLhhy8CGk4AIz3WRQYzBb5OyMl4ZXu+SAGq2gvR3tcU8OLMwMDAwMDAYH5iPhC0WQ2n1Ov2q1MeVRta8WFypcxVZgsLnaDtG+qWPJWNzQu5cRsJPoP5C0PQGjgxRYLWE6MYEmOKf/iPuOeXP8TFP/s+zv/u+fjfr1yJX18bgQ35jWi0zjSYOXjGoDUErcG8Qn8TUBMHHL0IiHqnjo+65bPA9i8Ca94m8iHg9DUyY6nV53NDq7ZsHVN1tZz7hgiJx3XvBY5fC9SlTr9Ha1smXMd/Daz/lPb4pTfvXAS9YuuPAccuBaLfBcT8DZD9LDDQBlfxerjWfxpYJTre+Bm4ku8AumqsCw0MDAwMDAwMDKYT84GgJUF4umIPTpRtx7HSbUipPoCW3tlzTFjoBK3BwoMhaA2cmCJBO4qR0VEMDQ9jZHgAQ4NlKD4ZgWXX/RbX/uQi/PJXv8JlV/wGv7zodtzywGbsKW1Bi3WlwcxhdNSFpNwWRMSWIjK+QsWgNSEODOYNGB+VJKftObvx40D6w8DZx/X3JfJb/HmalCUGO4C8RcCufwci5VjE2+XzrZqs5T1O/gFoTZ9WktbVeAaju78KF8nh7V8AKrfxV31wLoG6yn8D2PklYO27gLj/BSq2AMN9QGMecPQG+f1vlBft6I7/hKt4t1zjJ9QByfGRfvlkuIkZLC/rkmQz05+LUPkb0Hmci3ZgYGBgYGBgMOcwHwhabjLcP9wr0oP+oR715s/ILIZhyq4/rUIucHPVqNQnVEzcmimU2RC0BtMNQ9AaODEFgrYDA/UJiN8Zg8WvL8bSxa/i9deewGN3/wnXXHwJfvLTG3DNA0sRsWsf9u87g9PJpajs7Ics3Q1mGMqDNr8NkfHlyoPWbBJmMG/Azb+yngWi36eJ2K1flJnXczKSFarX8BUxy1fwGcIgdw0wOAz0NQAnfgOsfK9c907g4M+AI5eMx63d8DHg1DVAnUyupoMr4z0rDsG15fPAIklv0yeAgjc1GTrX0N8IJN+mNgNTBC311pwgZZCJ9UAfULID2P7PSveu1aLL+O9LWVYCPZXWDRzokfJV7QHyXpHyb5Prp/pGRoDga11NpyWvkZL+fqB3DoZhaEkDipYDpeuArvAujAwMDAwMDAwWJuYDQTvXkFl3AmvSnlIbq65MegjbshcrL99QYQhag+mGIWgNnAiBoB0GBtvQUXUMiZuexO3XXYHzL/oNLv3TXbj74afx7LNP47mXXsNTb+zBppP1MBFRZh+eMWg1QVuBlbtLcDKz0RC004mBFqA9B+jIl3bTbf3ogcE+oLtMemc5h6/zG2gw7mxLMnD8VzrW7Or3A4k3ap0SHYVAwp+B9e8D1n0YOHo90JgtcgqI/18d2mDrZ4DiCKAmXu5zjZz3IU3SRr9H/v8TULpXE711IvVHgdY0TVpOBdyIjJuZbf4HnYfNnwSynwd6qq0TZgHME0nVtrNAV+m4p2lvLXBM9LvsLXCtFZ0wFm2vI5+8JvUeYNvngci36fASO/5Nk+b0Qh7qkHvL5KFFJr5ZS4GDF+tzeU8enwk0yiT5zLXA7v8BTjKERQYwMkc20BqkbsSmUu4Adv0nsPdbQMkarTMDAwMDAwMDAz8wBG3wKG/LxZHSzThYvB4HitbhTEWc2nA1VBiC1mC6YQhaAydCIGg7ZUF8HIkbnsYT116BKy76Gc7/7d343Yt7sOdMISoqq1BdW4fqhna0dA3PyH48Bv7ha5MwetEm5LSaEAfTBb4mXr4eOP0HIOFGoCyekd2tgxb4f9UxIP0hIPHPck6MXGc2YlIgWZ37ig4RsIbem98WfW6yDgpIpNIzddf/A6LfDcR+A8h8VnT5CLDtH4HVb7XivyZoQqw+Gzh8hQ57sEpk3fs1icpzt3xOe4pyMyzWwciAlUgI6G+RfC8GNv1/2ut3098CGY9J1zlLE2KaXH2W6OZp4PjlQNp9QFMi1Gv3zfK599sqFMPoxr+Fq2TtOHlL0JOWDw9yXgL2fBWIou7eJnr7O7HrP+nQDbX7xXZvk98+LfX0VzoMBeukeo91k2kGN4Pb8FFJV2xk55clr68CPVXWwVnEoPSrbNvU05a/F729HVgrdpp4k35ow43sDAwMDAwMDAx8gATtnrxVWJP6JNamPY31Gc/jbN0JQ9D6weBIP7oG2kRaFfHVM9ihwjCECkPQGkw3aKeHSzbqdp7+jGrrjOtsCNpzE8ETtCNyTuEG7HjhRvzmop/j4gsvwSV/vB3XPLocy2J2IS4uXiQO8XG7sHvnZmzeuBFro/Zg174s5LX2wpjZzMMXQWs2CZtG8NV8ElfHfgHEfAjY8LfA/p8ABeuBPgcBW3VIzvk9sPXzwHo559TvgPYsTYyd62guAA5dAqzg5lXvA9IfcCfeGOu0TXR1+Ofaw3b9R4C4rwG7/gNY+9ei07/TcWptj1CqtPaY6Pi3wLoPaO9WhiB4zfokmcpNyI7dADTUaGIzFHQWARkPARs/Brwp99z4USD5TslrpnXCDKNJdJR4D7CTRPZ7NLl69FIdKiL5dtHTP8AV8R649n4LLnoRewM9aYujRddXi46kXEulXPRGPvA9qSOxa5aRZbVly6fE1peAm40FDL76z9AI9HgmcRxIG+CEO+up8c3g1rwX2PcNaVe75PpZ7tfqTgMn/qjjJJO0pn3RTg/+SOfPPIgxMDAwMDAw8AOSg9tzlmBF0oNYlfwwolIfR1rNEUPQziAMQWsw3ejob8H+wmjdzlMeUW39eOl2FdfZ4NxD8ATtcBOQF4OtL/wZl118MX704wtxySU/x89/LiL/X+wmP8HPfnYhvvfta3HNrWuxragZgfjoGoQXJGhTC9uxZl+lG0FLMQTtNICv5jeeAE7+Dlj/Yf1KPV8Np+dm3LeBoh3aK5E7+5++Boj5gD5nmcjufwOKV5lQB0N9ooedwNZ/0sTWts/pzas8QW9PvoK/5j2a/FrzDiDqrVrXB34gs6oD0md5hJZoSRG9/1FvIrZT9E1hKASSl/Ss3XmB9HFSf70OT9KAIW2pWe7PUAzrP6SJzJgPaltoOK6PzxSGB2TEL9Aes8qDU/JCHamN05ivv9ZevvQ+3vwJIPlWoN3aaM0bRkQfVTIhPUVSV+pj9dvGbXvde+Uecq8NH5ff36Xj7pJQZ/qBonI7sF90v+NfgcwnJP9d1gFfEF321Un57pUyvFO3H8qat2uvVYZzmA1wMsXwDgnX6/ZPvdOzeK20c8nb6K4vYzR3EVwmnImBgYGBgYGBH7T01OFE+U7E5q1CXP5q7Ctcg6LmdEPQziBqOoqxI+dNRKQ8isjUx7Eu41lk1Z+0jhoYTB308k6u3q/beUGkauuMpUxvcINzD8ETtK5WoGIX9i2+A3/+5aX4xYU/x6W//AV+eclFuOjCn+FnP3PKD/HjH/8E53/jj/j9zdHYWtgEsySdeYyOupCU24KI2FJExleoGLSGoJ0ujAIdeUDq/frVdpJXJMP4aji9/Na9D9h7gSbwTv0B2PYPmsChhx1lw4c1ediSat3vHEXrWdHRrUDM3wCR7wKO/lJ04iOmKTeH2vMV0fHbx/XNV8npHcqNqjw9KUnq0su1OXlc8l6Te/yXJi+3fxnIjQB6Q3icRK/PusN6s62Y92sCk+TloZ8C1bv18ZkAueXaJCDhJrGxT2ud0M62yPedXwLWyHdbVxQ+GChcDvTV6+t9YWhQ7LvYCi3xn5oQpc4YGiLzSeDM9cDWz4odf0Ts+DrRreQhwEWEK28xRte+D64Vb9P640MMf6D3LMl2tiMS8yyPTUJvlLbHsCF2vOKZRNMZTc6SsGabpn72/1B0dKHYxAcxGP1BDJy+HaNdXjZaMzAwMDAwMDCwMDQyiPb+ZhVDldLaW49evqUXIAxBO3XUiL525S5DZOoTavOx9WdfQHb9KeuogcHUMeIaVmEO7HZO6R5slyWsCRZ6LiJ4ghb9QFchShPjEbt2LdZFrkH0unVYK7Jugsix6LWIXLUT2+POIrfFhDiYDZCgTc5rxeq4MhV3Vm8SVomI2DKczmo2m4SFE3ylO/sZYPOXNFm0/pPA4V8Cp24Cdn5Vk0ckbBgzk+QjCZyNcs7e7wCbPgWsfAew41+Aih3WDc9RcLf7naKHyLeLPj6vY9H2NVgHnXABddnAsduBtaJPEqIMU7BddF0QbZ0TAFpzgaN/0F6ODI2Q+QjQHcIElt7T9ATla+zcdIv1u/ZdwD7Gz92oj88EmkQnZ24T+/uYFbpB8nDkEiD/ddHLKtHXnXJM9EsPX5KsB3+gN1cL9EktiW9udkUSPfVeoHYf0FkAlMlvcf+tH0QwvbpDcnIABK2oxSWLB5e0GRfzGyftoXy/3mTLFxiXqTpOk98kwbf8o9S72AqJeuo99r90KAGZ4MwYSBoXLNWexAz1wPZ/+lqxCWnPOWLD8vuw/D544GKMdpZaFxkYGBgYGBgYhB+GoJ06OvtbkNuQiNTqQ0irOYyMumMqNrCBgYHBdCAEgpZwwTU6itGREYwEJHLuqFxjHDVnBZ4xaDVBW4GVu0twMrPRELThwlAPUL4Z2P0VTXxFvws4eTVQdxJorQIyXwF2fFYTtCSQSODGfBhIugUoW6dfySc5xetyFutXys818EkhPQNI+lFP1NHRX2ivRF8bd7UPAukbgY2iW6W/9wIn7gQasqwTAkB7JZD4JLDh08D6DwBn/iR1lmEdDAKjkpeiFcCe/5R8WF6d/Iz9GlASJeWb5jqljhjLNe1+YLMV1mD1+7SHK3VID16295p64PRzYo//TxPgZx+d3HvWE6yrkT6pr075R74P9wNVB4C935cyc1O3rwMV0h4mfforA0NXB5Agdc4HGCTZt/2H1OkS+d3PrruDck1JtNbthg9pQphhGmL/F2pTuXUfFDu4CmicodfQWM72XG079JZfLvXOTdk6i3lQdBELbPo7He+YG67Ru3hS3RgYGBgYGBgYhAZD0IYD5DBGZT2thd8DDTFhYGBgECxCJGgN5hO8bxJWqcIdnMluMSEOwoFBkZLtQNx5wOp3amIsziKoGAuUKu4uBwoeBbZ9xvKu+wiQeh/QkQ/0VABnrtOEHsMh0DORxM5MvRI/V0Bvx+p4vfkUdbju/cDZxywS0AfIedamAHu/q/W64WNSF6L3wT59PBD0tQH5q4HtX9IemAd/DDScsA4GAXqgZj2jY7BGvlUTjoyJu/2f5P5vaA/L6QTjrvLV/h2SnrKltwHHf6/j3zrT5tf2KqhwDHUHdMiHqdoa71mWDcT/WpedoRUYCmF0kvuSVG5MBY5drYlNPrzY9s9A2hOSLz9epvSopq63/J0maBP+DNSI7RQsA/Z8TXsGr/+o3gxtMIjNykLFQCuQ97rWPR8u7PgPoEjyYqNO6mDnv1oxlf/RxJo2MDAwMDAwmFYYgtbAwMBgfsEQtOcAvBO0VfJ/tYlBGw7wVeu6ZODw5ZpUJDGkYnoug9rEyImBAiD3eeDoldrLkeQsQZKKBN72L2gPWr4mXhot9/bY4Gq20FsLNBzT3oheQw2ECT2VQMrdFsH5TmDn10QPW62DfjAgeaLn6onf6U2xgg1PQM/X2v36tXh6P+/4IlAdax0MAqP9ql5d3HiL5CwJR/l0cbOozKd1OtOJCtHVzv+n7XDtR3XsXm5YNxMgQVsv9n74epW+a+1fAVlS5sm8hod7dKiCwz8bJ2hJuqZw07Ic6yQv6KkCkm8D1r0HWP832uu6V9KnrbJtrfmI1kP8N4CyjTqd6QQ3WKMXL/PP+k+Q/LflWQcF9Mg+/mvJ1/uBjVI3iTeF5qVtYGBgYGBgYBAADEFrYGBgML9gCNpzACRoUwvbldesk6ClGII2DOiu1J6wfH2ZpBzJuPSHgcFW6wQnRNckdElyUrhhlfp5VG8MxtejSe5EvQNqIzEnwctqYtiDoW7tUerrlX+CnpzqnD59XahgXJJ+6RcKlwKHLgSOXarjaTK/4QbTakoADvxQ6zHmo0GEKpBrWVa+9q42Twghf22Szv7zgcVM+wNA6Vr5MUjlDfXClXQ7Rm3vWStMw6jUp4sbx41MM0FbtErnnZ7E8d/UsWGn22vXiQHRfdJtynt3VMSVIu1isjIPSZ2VbxHdf1/ri56/LAPJZdqDL3ATsZO/1XqmB232izot2ibJdpKlDLUQ8Xb5/nNNoE6pMfiGS9qki+EWtv+z9pDd/GlpM5ukrTvssK9Wx1Le/kWoTewOSHlJTBsYGBgYGBgYTAMMQWtgYGAwv2AI2nMAjP+blNfitkmYIWjDB1d7DlwHfgDX8rcC6z4EnLkLaCuwjgYBevhxgyFuLkWSkAQOY1ra6BgFSk9qIirzcU2UentFukvaccl6OecxoDhargvR45XcUkuxzO5e0fFEo/4a3IUeKVI+xjkNd/gFEtZ8JX6rFQJix5eAsj1SxhnyIqb3LgloetCSQMt5GYoMDwZdrcDJ6+GiJyhDVUhduiLeglH+n3z79JOl+Ut0SAXaD2P3BhtXdsoQm8h4SJGmLsaSPfUX0eskOuxvlHxLvTOWrB13ePXboeK0kmD2hc5C3UbekPP5UKQwyjogGGyDq3glXJs+Cdfrcnzb57UXbRA7HweDodrjGDx0KUaj/wqI/ghw/Dcyuno8WBiWtLmB3N5vSjmljnb8s7TTNdZBAwMDAwMDA4PwwhC0BgYGBvMLhqA9B6AI2twWRMSWqriziqDdW4nVceU4k9OGIcPPTgmulmSM7v6qJoK2fA6oOGIdCQG1e6E2bVr6VmDnl4DiCO35V58IpMcA8Vdr7zy+Ir3/R5o8pectPUdJ8LbkAhkvA7HfBDZ9HIj7hvzPc8qCdx5sLZc0n5f8/Kv2UqRnoHpl/OuaWGKa4QTDJ5y4QhPUq98n33+tvSRnCiSIE28AIt8BrPsrIPlOi4gOwhu3rUKFr3CtfitG1r4PI5v+HqPR74aLxOOZa4GBFuvEaYIiaCUtkpbHRZfTnZ430Es0RuqPnrBHxF5budOtH+PrqRYbfQzYLnZvE7Qkdzf/HVC21f1Sfpf+TH22pmtSl+1u86eA8l3qFBuu1gyM7v8+XCvfLW3hbyWNR6fHnkaHMJT5IgaiP4pRhjeJ/arke91ED3qS84wRTM9ghkFY9zdAtujqHAszbWBgYGBgYDAzMAStgYGBwfzCNBC0LowOD2N4SBatQ8Mi3PHQOmQwK/AMcUCCNmpvBVbuLsHJzEYMqddwgyChDNxRf0Rv/kOvxV3/BjSctg6EgNazwMnfA+s+DGwQOXwhkHA9cOhnwKZ/1F6sa96mSbjId8lvnwROXQNUbNOvSyf8Bdj4CTn+Th3PkxtebfkHIOVxoD1Ab0p6xnaVApnPSrmkPNxoivei1x8/Y96vycZwkl18NZ2bO/H1b5Zt11eBwhXKE3LGQDIz8ymtU8ZPPXa51O3xyV/RH4N0dE2pKhTESNS70L/5nzG05zxNHq6Rejh6mQ6jMJ3If13SknqiF/ApsaPZIGgZGoIPF0i2HvyJbg/+PIdpa4k3axKV19DGSGByg6+cSKjYtjbYTQ2JfbLPYhgDxnpmWXf/u/x/SJ9jgzFqMx4R/X9G2yzjv/IhQLjRUQCXtFkXCWkSyyev0t693vpUPkRhWXneSqmnBHqj+9kAz2AOQdo37ZihZZzCuNKMszwdYV8MDAwMDAymAEPQGhgYGMwvhJmg7UVX7Vkkb4rB5mVLsXx5DFZHHcfpgmaE2dfOIAh42yQsal81IuIqcTq1CEPcQb1hvxWj0SAokMzka8vcpZ/ec3x9uTnROhgCutuBzA3A1q8CkW/Tr27TW5akFV/7Z0zN3V+xCDA5TnIq5m+Afd/VMTw3yLkkitZZ4Qjo+UqPxC2Sv9Qn5P7lVkJeMDwoeS8EijYDybcCu74El1zL1/Vdhy6C6/gVcMV8CC6myY2X6LmrrhMdMH5sqCAB19gIHP+L5PfdOs/H/yD3L9KEyEyB4QzKRPf0EF73XqnLbwHlQWwu1d8FFG6V+vk6RmM+gKH48zFy7ApNHjJkwsEf643WJts0K1Qw7nDWs5rAJ8F55vrZIWird2t7jH6H6PI8aR/bRLd+QgtwIzDGiI16j8hbtT1Hib7E1pD+jAwrjjLQzEZGRddtYqcrpd19QdqGlPfQT4Amj3ZHD+/yTbo+6RWtQgo4wiCEAwOt2mt5579IGpL3bfJZIP9zszgfGMp4BoOr349R1tGhXwJ1SbruDOYuGN+66bSsdF/QBHuCCD+TpJ88+7h+06HuINCRJ/1Fr3WRgYGBgYHB7MIQtAYGBgbzCyHPPrb5AAD/9ElEQVQStD3obCpFYUkJSht60KGcR0Yx2p2BrPjn8fzVv8Cvv/NtnP+dn+NHF92P+yOP4HhbF/q4sDaYcXgjaNccbBBpRuKJAxhKuA04fqmOa9pVrD2CvME1BPQ3aO+wGY9tOUfBjbjo6bn1s0DEW4EjF+tXr0MF9/2qlInTvis0yUbSl+Tshk9o71x609LTNPdl7am37QuaqOV59Mqj5+yer+jzuEt8/AXA2r/W99ry91LHTwKNpydK/WGgeC1w+gFg5zeB6HfBJde4Vr8Lo/vOh6s6Dq6avRiN/wZcy98h5f0HKfdysYMWKG/GqbjJ9/RJvmKB7efpMqz7gPz/quhihvsLksENJ4Bjl0ke/kry849AnuQjUC/ezhog7TVg8xehwkvQYzPlDqnLb2vCPO5bQNkuud80xdQlWZgm9UdilHaQepf8NoMeyDbqxJZIuLLMO/+fJiz99RetGaKbrysbdq19r9jvf4qtfhpY/yGx4xu017Gnd2J3KXD2Me2dHCPXcHM9T+9k1ifvfexy7d3KjfdIptkb84UDJIXp3c6HIAzrQOKOXvC+IOUYLIrBwPavqI3jlAcw4y73NVonGMw4SI7TnjoLdH82oduRvo22lSR1y36YfS0fllH4ne2NBD03pUu5GyiK0A9iOA701sr9TQwLAwMDA4PZgSFoDQwMDOYXQiBoO2XxcRzxa5/CfU+8gFfjipDVI2uQgV60Ja3Elqcux3WXXYif/fhCXPiTi3Dhz6/EJfe8jGf3p6Gq03gJzQZUiIOiDkXORu2twroD1Yg62IyoQ21IjH0DQxs+JYvM90NtysNXpHsYM9ILSN7mvwEk/BkoXKY9Ds91cGMpvha/+f8THb4bOP0H9429ggV5zn5pUGmPa4KK5Cxjc3LhzxAG3VI3JOK4OVh7FpC3SOrta9prlq+H7/2OrhuSDcxbSaz89j19jPfa+LfAjn+ZKNx9nqEQ1n8MiHqXIpxG6T0b/22gfKv2IqVdpN0PbPo7XVYSUzX7dJ6ngpZM4PifgLUfANa8Bzj4I7nvganfN1iQBGzL1vbNOLiUlDtF1wGSZ52lQDpJw0+LLkVHiTcC2c/qMBXrPwhs+wqQFSl6nKZY3701eiOytVJ/9KTOekY/QJhpNCcBp/6o7XeTtIv0B3UYA19oTlZexvTMHpXzXSS2931LX3/4IqBWbIGvkjtBEjTxL7qcmz9ppeFlwSF260q9V9syH1LwwUVvnXVwiqBd5El/yQcfjPm75R+Bom2SpkdePTDalITRk3+Ea/3fSP6ljPRW75S+1WB2UH9U2rm0G4ZtKVw3MeQEHy6wnvkwjDZkC/tcCj3+6bW+7n36bQeG1NjxRenHfqBjDDOWt+FoDQwMDAxmAYagNTAwMJhfCJygdY2guywRmXtfx8bFd+H6q36LX/7hCTx/oARFQ8DgQCny1jyIZ678Ba689kHcuygGMeuXYvWLN+P6P9+FG1/ai8SWGXxd2WAM3CTsTHYLlu4swdJdZVgdX42V8Q2Iiq9A0tYHMETvL3qvRb4Lrn0XwNVw3LrSAomyrlEgdxOw+79kIfox4NivgLbM8HqjzUcoz6pbgQ2iEy7O0+4Buqc68RGFtyRqL1lubFS0Sr8G7g300OJr+Dwv8xmgcqe7t2L/gByPAY58WxO0i0Re8yKvipBkIpFL79h934frzA1wVWwZJ/noacZd9fd/RxMUaz8sab4ITMUESIpWbAZ2fE57pG39jCaY+8JEogUF0TtDAjBMQPS7tHccN9oKNC8k5pNJGn5Qk+r0Vi6JBk5cJb99RMr2/+Teb4p9NFgXSHr03KuNFx2InpsTNBEeEkSP9GxnWAOGU+ADg9yXpO78hBaYLnQWaU/eTZ/Q3q0kvH3ZL+u/hhvj/Yv22N79n3ClPaj1TlKb3uDFUaIXj4dBdUe0xyJDUdBLlw+OfHjpuvIXw7X+oypcBw79SMeMHu6zjoaIQTH6sh3STqQtMEbzGmn/x3+rw3JMBuYz+3ldRxFyLb2NW6UvNZhZ8AEW4yUfFf1v/KTYqvRnR2Rcqzo6/kBgcETOkba59xu6b2Sfx1AlqXfrPjf5XmnfUu/7vytt/gu67TEEDPtZ9pFx/wcUrHEP0zEXwH6OIRlKInX/y3HMhGYwMDAwWHAwBK2BgYHB/ELgBO3oMFozduDQ0j/j8dt+i19dfDP+fEcMtha0ow+jGG46gH3P3Izrf34Trnk0FtvzetE/UIW246/jzdtuxR//8gaWHExGWnUj6jqG0G88SmYMJGgzi9uw9WgVtp+oRWxCM/acacKBE9ko3HMHRtbIotLyMBuN+Ru4cl6ShWm7XGm5MPIV9vICWYTeoL2FuADd819AWYycNwuvUM8lMN7sqT9ob7/tn5OZkOiOnoxzCp1AbbT2TN32Re0ty3icTtkmwlipfL2fr4GT6CWBYduADRLCDJ2w6h2agDhxHdBOAtPjPE+QKKReGCLDGUKDG42l3GURG+/UXrmM4zibKF0HtanU61K+A98P3LuRMXmPXw61IRhJw6IVOnQECXx6LjMMBr1alV4JaVckcFlmxvTla/qMgcvyk0DxfK3fHxjXtjUNOPlbTS7Tq5TxMmeDoKWHN8NfbJP2wLisJFJbUqyDHqAXfuFKrRuee+jH+n/qjHVAkpc6U/2RAyS0Y78mupZr4r+p40D78uivElsmkUq9kEQjOdpbbR0MAYy33CJ2e/LPUDFz+eDjwA90mwnEY5nkH+t5q/VQIu5/dZgRg5nBYC/QlqPtgJs7knglec/+bNOngOTbpE/LluY5JPVcrvs4tSmjyAHpQyt3y5hotauBPn0v2hj7fnrh0tZoz6ulT4t+j9j0xUD1Hvd+bzbBPoGk7NFf6rEg9r+15z1tkt7vfNDkT9g/8W2KQblPEF2UVzCGO9stH4L1y/xzqvczMDAwMHCDIWgNDAwM5heC8KB1YbCtGg3FR5F94E28ee99uPeOlVib0oi2zhZ0H1+GFXdcjUt+9xBui8pBoqzRZTYvC+012PDgjbj8st/hqhtvxb1vbEFkQhOqZoE3OGfhArp6h1Df2oeGtgE0tQ+hqa0fLVVZ6D1xM1x8lZuvatKDTS1Cv68317EXodyQJ3ORLDq/rM+jZ+G2f9REnrfXis8lNJ7QpBzJpN3/oeMPcqE51zAsDZIxERtOauFu9k7hb01noF7x5+73vog9ekwzZuaWz2myPu6bYis7/BNTJOy4UVTavUDW05JOgv59dAAoWaP1RqJty79oUpGbO80mKqU8Wz89Tp7VH5c2FABzQD3uv0CTPSxT+WbpAkWfbCeb/x5Y/wEg8YZxAprlT7pFyv4+IJJhCT4C7JQ2RpI8b7Gcly8nTUJ82yD5Q5KPnu0kIvnaPT2wZ4OgJVnM0Be7pCzqYc5XtNeqN/RUj4cIYT90+hqoGLYkzxjDlpt7JYuOBjzaVHGk9EEkweT+h36qy06yxxvoHUgCih7ufBjFEAr0/g8VJM+LYqRcX7NiJr9XyvCERSIHxjC5xFZGd/0nXIvl+q3Sl9LmDKYfA73S5+yVdiJ2tvkftP0whiwfsHHs4/jGB1b5Mt4x9EaR9E+x0gewTW/8mNTzs0CfR19Hwp7tjCQjQ8vwYYTabPDb2j6iPwgkXKcf4LhmmaQdkr6VfTFjpa+TMYvl4kOGjR+XvudLmqzlxn6+JFaEMbXVwySx2e5uKZN171DAsbJqt/SRj0p/9bp+8GFIWgMDA4OwwRC0BgYGBvMLgRO0Tgwm4MzKR/HQb+/Agy9EI2bTemx54nbc9uvLcOltL+GF400oZLjZ3joMn1qFyMfvxJXX3oW7Hn8OizccwM7MNtSH+ibvfAeJBhJhNXt0HMVZ86oZBtokH6ev1gTD2r+RTxGSbtHvh4uvSpOoIzpyZUH7c1nIvVMvYGVRN7rhIxg6/geMNvnwjDsnICvT6ljgADfiercsYL8BVNCTLwAvuvmMxlOalOZGWmtlYc+4noyN6w18lZzk3LFLgY3/H7D1C8AJsbmqXfL7IeCUfI8Qu6KH2unfa+KMnmuzCYZxiP9v3RboYcdX7AMhjevkOm4WRGI39n9UrG5F5uW8CGz5jLSrt0vZrxwnBxmX9dCFOrzIchF+8lqmu+PfoDYlKl+vQwZM6qEseq48COyT+62Veon9qvbOna3XlklSkaTmq97c8ItxZL2BoQ+4kRrJr82f0GEhusuBopWir3dpXZ66SvTfZF1gIfc1KecHNAF27DfSR/mJcTsgdZcvdcjYoEvk/N0kjMWGQwW95ukVHPVBYM37Jf3L9G9BwCV9quvQT6Xe36aJ+eznJJ/dOlZpe4HY0n79QGV4lh9WBAqG7eAr82zXJDY9PZ5nGzLcoU30mr9K2sjFMobRY19sgaENSDbS7kjcx0gfFSntMO48+f067Rkd8yGpaxkbD1wj47bUSSCEJB8WcHO8rdJ/cMxcL20g+W5p87MRusWCeohzTPfFUX+tyVluesYHHdHSB7Ot2SFv2G59CdsQH6ac+IO06yTR7RTmMOwLOR5s/hywS9pl4oNiP9nWQQMDAwODqcIQtAYGBgbzCyEQtHRvKEJu/JtYct0fcMPlV+A3V16BKy+/Elf85nbc99pOxJUPoFlWMaNtuaiNfx4vP/ks7lhyHMeKW9A7MIjBYTk2Fa+L+QySWyd/B/VabsZjQJ8dj3KGwZiOFZt0PFF6f9IbbP/5Ku6ja+VbMUrPSG5KRYKJoQz4yvaqt8rC7h2ygH0rhiPfhb7d38Jw5T7rhucg6FVJEoy6IcF46CdQu3d7bmi00MAwBdxMjsQbF/XcZIw2MuTlqQs9crnRFgk4i9xXnmrctf/U7+XaL2qihBsm0TN3Su5YYQI9fI/SE/Xduowkb/xtckUw2xXboDatIonB15zpTccDBSugXmenp9pxK3Yzf6+R9hV/HlwRb8HouvdhdMtnMcoNxtgeI9+pSX9u3EeiZzKidUB0X7Qb2H0B1GZFjLXK9ksv3dkAy8g6ZpgIhimgl5y3uqXn68mrVb+j2hE9qhmHt3yDlOOvdVzkQxeJLqsdl8uXjEe0PdGb//SN0o/6ITI5ZFWekPuLLumxuvnvtPdfMCEkbJB4pJd3jORXEfHSb7JsweqZr4gzjinthfXNBx6V+8UmkuV3KdvBH2qCXhZWc3qDqZFBqesaIHupDqFCD0yGfGFs1w6xfz7Y8OXZHCoYC5te+ayLQB5wcrLRKHlJfXy8r14l7YtvgTCcAUOD0Ob4ej/H5rXvwaiMca61Ui+MLxwh7Xb7/0kZpX4Yiz1Q8O0S5R3+KW0r3EQuT/TCeLQsw0yjNUNs6nZpax8GlvONBelrEm4Azso8hOQ0Hy5t+FuRj2uPWm+yXiRK9MJ+nA/bGId3Kgv92sNSD3IfjgH0ZmYsd4a8YWzu0RDap4GBgYGBGwxBa2BgYDC/EAJBy1VyD7pqTyNj/ZN45k+X45Lvno+Lf/V73PjCdmxKqUedrFWH0Sdr0INIWH4nnnpmCV440ITKBc5bTQ7RXdFqYNMnZYEkC0S+mstXoGcDJF75CjTjppIc4UZG9OI6egkQ8xG4uPs6vWhzX5VFq7XJ0XpZvO36D/n+YYwufwuG138Co3lrgHN17zflJbVUL8BJOh6nJ19eaMTPfALLzQcNfNWVcRvpWc1NdIrWAn0ehAk3OCOBS69Qnhf9V/oa6ouLcb5yTm+uA9+D2k19LqC1SGz/IbF3aQMbxe4Zc5fkhj/QQ69gnfZCJwlIz7uuMn2slJtgWeFBWE56GJJwpe1QN+v+Gi4535W7BK6i9UDCX4Ctn4dLzndxEykSXmNxa32A8SBLGJf1m5rYZJgSEoez9bCA5DRfo6aHK+uZcWVHPDbm4qvhKj7sd4G174LaUKkqVrcfxuzc/o/6epLOpWcBm9Ma7tTEGvVJu0p9QPqgScrZVggc+7Wcz9fZubmd9HW9QXoz0u4ZimDft7T9csOo5JtDi2dLcpGxjuP/V+4jbYLE4dHLpd4uggofsua98vkZuf9ioKVHdGddN5fAcCf1x8RebxF7lfzT45l6iZE2QO/pY1Ke3FcmbzvBYEgGG4bPIKnI8Ype6pOR41yIpj4s9iRtjcQibSZO+q6CN7QHt00gMzRHmbS/uP/RoX5oe7Sx9dIHnJZ6bqsNrh543xZp6yTfo96n0+VDAtorN8abyY0Q+VYHHzRt+LQu00b5ZBtqOg0VB7wlDajdL/a9S9qgHymQ9npEdLn276Qfl75pl9Q7wzmE8iYQh8lSaed8s4JeucwX64fhWZLvlLzliw71qQYGBgYGocEQtAYGBgbzCyEQtDYq0JcVgWUPXIfLvvd9/Pr3N+CeDVk4pmLPagxVHsKRF27CI3c8jac35yOzeQhTeBlufoOvbTOmJMkeLv5I4nCjLXrR+SJRuKjiNQyJ0MWNisK4SudO4qn3ymJaFo70Xkx/UBagZ2WxtVV79zKP9ObjxlGbZDHG/0mkMNbivvM1ybbmHUCK/N9N77VzcCXFBThJgmjLoyjhRu3ZdS6gv1FmfS8BO7+oy06JE/solkW8veM+X1U/9VttO9wA6uD3tTctXw9f/zH9Oj89JLlxE71Ep7JxUzjRI/1g1ipg25eVNx0OX6iJKH/grv7ZyzX5t/Jt2iPNJlXr0oFdX9Vl3fWvUHGLqb/0h6RtfUzkb3Vb7Jbyk7RoOYuRhL9gKPoDGKWH6MEfaO8+m0jyBsaWJLlEwk8RtD/UJOdsEbQkfbhhEjdM2yA6OSv9hCchRSJWbSbGDcKknAz30MyQKdKXkKynd3+k6HKr9JNZO0SfLIscI/lLr1vlcSd9F+1wMoKor1Z73W76uOhH+jySZsGEJaAeGbbh5JVA1LvhYtr7fyI6PiDHQvCGVBtQpUk+rhAdSRnprclQM2xH7FtJDjKNgzJeVEvfz40a5wpItPNBVNk6HV6CG2Exv2vF7kgqr/uACtehysG2feYGqNjcjC1Mr1p6q4YC2hQfAh3+hX7IyY24mH5JlNhEoXWSA2wurTkyZj2m80ECMFrq/vBFuq3wIaUnGKol7zXtTcr+ifXBB6kMezIaQrgQxqYlsckHJkyf9+R4S69wep9SL+UbJT8O4WZzfBODD2+5KeNUvW3psVso/dnOr2hPVZL/p/8weZ/iDXwQVSl1eFDsdpXchzbK/pxEebAYFDvKY+gRmWesYhv4K90PUE/05E2U/rGN4V0MDAwMDEKFIWgNDAwM5hdCJ2jbM1Cz73k8ccvV+NH3v49LfnMNrn0tHjEZ3ejo60N/Xw/qM/dj1+PX45aLr8VND27DztJWnCP01USQbCUJxVeWuajhApabchQu06+MewNjEKY/IAugX8oI+7Kc1674ibCAm/OQQFn9VlkwflAvSulB1Cs1lHi79obiMfsVz8i3a3KN3lAkOvhaLuPWnfgt0JSsCYdzDfQgI7G2QvRDgiL1nuAXvPMWYoh8TZvE25Z/0N5hJJq4yzm9w/hAIe91sfF/1fbOHf2LV2oCuyUFrtPXY3TDR+FiDE+GOiDBMlc8jxk3tyoOYBxKEjQMw8ANv/yhv0V08TSw4UOaqGJb6a/Xx9pyoTYa4uv+W0VXDUf168+MR7uGr1qLbtj++q04q6KHoeIY9G/9MoZJVsT/H/TO8X6IrcE2qLitu/9Nt00SkCSCaaOzAZLtqfdpcpb9S+JfRA/Z7nVsP+AgMUM9n7pGPzgibDKUpCU9SrNekntKP0kilkQfQwCQ/KV9kaCbrJzKY3Wt1KnUA6/bIX1v/mLReaPum0mkkXikV6838OEV63Tz38O1gjG4PwHXWbm+bwoEOPt9ejGSlLK9yhmnmOETmEfKwYvEFqU9zVYsYW9guA8+XOCGdmtIqkk++br80cvU7y4ZE0Y3fgoubvAWJccYKoSvx+/9pu4v6dnNuMoMf6B0PkmfqR5uFkj7ekrXG9uM/dAnUu7N9pn2oNhMqlWXIv0idTJWJYh+t/yd7oNWS/905Oea/PT05rZB+2Ts9eQ7xG4/Im3z83rcnkqoEBKstDW2c4YI4oNNPvihbbOtxnxgXNhW2Edws0G2Gfah9GzleK1sNAiydlT02i/nF2yUuvp3TXzSpvZ/T/qTbVLWEPsGxkpmXO64b2i9rpG5QpLkNViPYJbp7JNQIVD4UGmX5JHtWYV4kfuSuKWd8U2EuTI2GBgYGMwzGILWwMDAYH4hBIKWE+V61CRuwI4Hr8Off/kzfO+HP8RPLr4Uv7z+ftz+9Jt4Y9kyLF++FIuefQB3/+4y/Py8q3D1nyOwPr8Rshw+N8HNwRjfjq9zk8ziYmm7LP4yn9ZkjRe4KrfDtetfZaErC5b9svil58oUnWnGQO9Gegby1UIuDBlL1Ua5LN64mKb3GolkLsJ2/pv29BmSxVn5Fv0KKxfe8V/XnlSzsVv8bGNoUJHZanOnFSJcTJ5r6CiWRfSLwNYvapKJG4eRBCH5TxshgcJNdhjrsEPs10ZLOlwla4HC1dpDfE4R29LHkZBjTE16vK19ryZKfIF5p7db4o26LdEjlq8Ts80TXYVQIQ/oQUvypfEUXC1pcO35mvY0pJ746ryDfBmpO4rh/T/CKMmo7f8OZEdAefb6AonGrGehXg9mHughR5JztvTK3dnzFku/8SXJz/uAo7+UYeOIqNZJCo3AlfGoisGrbCf5djluPeghYZ92v/aUZJiJlNukz6Inaa8my2P/R5NcJLLooRgIydeWJX2w5dEdJXbK+LHcoOik6Crxz5okbxEb9eSC6MWYy43epO5YXzEfh4thKFryrBNCBPOU/bwuBz0bSVQdvVR74pOUV6TVvwAFi7x7e84GyF9XnwD2/LduGxwb9oltMyY1w56w3hqS4cpeKbr9M1zbv6g3wOM4w3MZDoZvaJDMZYzdPClbg9zPV/n4sKQmXvcnm76giXzeh7piGB7+z4djWz6rxzOGA6GwTg9cLOdIe6BuOd4e+LHkPXbcxvyB7Z/xkGlrvjZADAa8Bx8QJN2hbZYxuWlL9sZbfHhjf9p65cMNhkDZ+13g2BViozeJLbwpeZOxe7IHtewrqqQ+spdJej/RNs/77v6yjNcx0j49Nt0LCpJ4X41+m4Y2qu4r8wOG7Ag0pj4fhDC8RPItUk5p35ulzzwjdp+zQsp6jSaSWWeM3c2YtO251oUGBgYGBsHAELQGBgYG8wshELT9sphKwfHoZ/DAFX/EjTfci/uffRZPPnEv7rvxt/jjpT/FJT/9Mb7/vZ/j4l/9CTc88Bjue/BNvLHqGBJqO9Fp3eWcAomXpkSoGItcLJKM4OJjsywwk2SB4i1G36isYfKXYzT63Xpxu/3rQK4sVNVrvmEAFzyMG8oFIReLFdutAwIuJrkRzuZPWgTuByWfskji4puLWxJqx36lPd+4UM58XBMy5xr46ujpG1Ws0NGod8LFDWHORU+fDlmUp8tinZvuKPJLhOQ9yRMKvRar6QE6h7wAJwO9wUjmcTMdttXDl0kZ9kjboDeXBzvCOq87ol/1JWGx4581YWXvZM8HMCTe2O63fkZtJuYq24TRjZ/QbZuEDb3/nGAb42v89Cbb9Hkg9SXRc5V10AuY37QHtAcvY4CeulN69+LZs0c+sKnYIn3Mt3U/EX8eUL5J+g9H/zU8BFfyvXApOxE9ZzxsHRCwP2H4A8Zm5Sv03HmeoQ3o9UdPYb6yTiKaXsiNJyfWiTfQA5ltlJuvkVSikDSnsI65WVGS6LD+rNzPInwZroNxlHdL/nnOakmT4SvUQ4UAiL7JUHdQ+pA/Agd/rAlpeks2nNLkJeuR5DY982cyXqk/cDO6nAixs49r/e36svamtG3dRr/orykTrtxXMXr0cri2/yewXsYT9gvUI8dB1jsfWByXOmSs2koZg2oPuEvhCml7P5c+xXpLYcunNNnPN0vOPiLff6FimPIBmRqrnML8kQSNkjqzvUa5qdlsolPaJNsFbZ19wj7JF/Nmy97zgT3/I/b9T9rrmG+pUF8sD/W141/FHp4U3eZbN3RgQNocieUq0WPGy2JTvxP9/ovuj3ntps+Kzp7V3vbhAOc0DBfBh8584HHwJ9qeAwHbF8PGME4x+7gd0sflvSF9pbT76uPAoZ9JXyr1xjrnQ5riSKk7H17PgaJfys3NC6kj++GZgYGBwQLHgiJoOXYMSF/eJfNBrkkZKsfAwMBggSEEglYWYnX7sOnVh3Ht9c/g+W1pSG9pQV3lKZxeeS+e/t2P8Kuf/xI//PEtuOWhGGzLLUdJYxva2nvRNzw6wTnpnABf5yQxwMWoWuRbQoKB3oZ8ZdcT/S5ZZMmila+IcqHJ1zi5iOXrl+EAF0f0IONCmXFE6aVkgwMgCQjG3iM5wlcZSxkr1yIkSDjRq4XekhGSv9PXAL01+tiChRcCiCQ3NwajByA3QqI32KSuTQsQLHJXuSz+n9A2bntEKlLgU9pWJtvkaq6BxBy9G0naqdep36c9XRnegwt8RXxadU3SkR6w+78rbeK9+kEMvdTGYvGWabKXbZ6kC1/HVu3n/bo/IMlIj3YnSCTw4Q0fnnATnVS5ht7KvkACj6TVxg/KfT8q93wWaJS+erY6XD6UYr92+GLpQ96lCSduijbiIOm7JH8nb9B2wn4m+wXrgIAPgkjQkdjl8dj/kvsd0v1f2n3Sd0o5qZuUu0UvXsgqX6jYqu/J9GintjAN1vMG0d3p66VtW+EY6BVK4my5tQEWvTBJNA+FGEfVEySNGQ6CNsKQB9QbvRuznoaKVcowM6f/NDfaD/XRmgUkil1y7OIGfwxP0u7Dk5iv2DOkCR/4FW2TuhabpzcnSVZb5wyLwpjArMvNfyfHPu0uG/9WzrHqih7MqXIPEoP0GKeeZJxyJd+JUelnFNFv1yfbGj/XiP6OXKq9t6nrWYf0GewXmH/qheEibOkUoQd3tdg5wyrQo5xe/OxTGWpI2aiUZ+MnpA5u02SvjR5pV6W7dV+ygw8vRJ+Mjc75A/VAu05+XNpKGN9hoq2SVLcfPLPv41sk9DifDGzfFZv1Q2K2RYZ+4ls8bFfD0p9Wy3yD4XKUjbxTyiv9BPtE2lQo6OoECtfrfviEjNnqYVGI9zIwMDCYR1hQBK2K675HxjMZAxmKqELmmQPn4LrLwMBgQSN4gnZEJvj5mxH1xOP4010xiCkasmiKfvQcegErH/g9rn1oKZ5fnYiM/E6YZ1sCekXRk4ybc2z8pCxG/lt/Mh5d3Nf1K7qe6JNFXPqTco2cQy+gLR+XwUgW6m3J1glTAGP0cTHE148ZX/bABZiwyQfP4eugeS/LYmarLCYdr0RygcnXl+mJRu8zLiI7FugriNxciEQTF5Pc1Mf21GMszHrGwvyx1KPoYMc/aS+fcxkkDOxwB3yowMX14ctFf4l6QT6fwIcUjZlA6uPArv/QhDNJiC3/qBf5ea/qdssn+CTX6Om35z81SUGbqI6XvtLyFiW5xniS9K4lsXjkYu1tRs9SekimyCSzz4M4YQxfbiLE+Jnr3w8kXKcJCl+wCdoNcu76jwJJL0iblInsbM1bqb+OAuCM5Jt92MYPQ8WbtUkyHm/OEV38CqNiJ4MxH8Nw7hJ9zAZ1e0j0xP4vRq6nx+GZ64HdX5F+6236dflcxuYO4nVtxk2u2KbrL0t0RFL4rMihK4BoqQ/W8VbROePN0guar8uTSOfvfN28SOqZ5Np0gropjtAELdvRgZ+KrqYYTiEcYHgK2vxBGS8YlmHr34v+nhV9BBB+YUBmAo3ZQM0BoEDKlvQQcOx32rueZC/L+dpEcVHEPlyx5+kHJgxT4QGX/OYqWgWXXZ98+4PC/7mBHMnZQDys5wqYVZL17VJWzh04Vp8Ve913CVS8X7YHktm0UY7b9L7PlOPx39c2zDGZHrfR0u52/Zvo+SpLd9Ow4RY93ekNHCO2QCKYcYlJLnt6VHuCfSPHS4ZG4AMcbqJGUtb2kuX8gw+kt8tYQhJ/l8xVCpbpuUewYKzbLJmvxH5L2rK0KXrmsg9vlrnUnCDtDQwMDKYPC4qg5QNAhoHaIGPgpk/L2CHjYonMSwbm2RrDwMDAwA+CJ2iH6mSyH4V1TzyIP968BIv3JyOzvBxlhZlIWfswnn/4L7j+xW1YdzQflZXlqJBjpSXVqKptQ8fAsNoE+NyBrLS44GBsw/Uf0rH4uLt69ouy2Pqu9crzZ3XsNifoqUSChk8I+YojX/MjGbr/fFmw7bNOmgJIUqh4lZ/RC22+Sk3yMRjQY5AhGrgY3P1V+T9eFjsLbIDkQpmEAndaj/+O6Oxp/WoNwQ1uGJOX3kNcCO89T79Ce66jo0kW7GJbsWITfHW/aLPoyjo230BzZpiAnFc1gbD+Y9pLj16vjJu4T9ojvTnZluhJSNKEXuVq8Z867qHFja/OPiptne1NjnOjo+3/LHYjbW/bv0h/8Ir2NHSCJCAfgjBONeMxMnxCU4J10AtIQiTfKveU+zNvJEMnI0mmGyRZSN7w9fRI6cfS7nUQMPLJPmPfBRiNfBsGtv07Botj9DEbfA2ZoVRISFHYD9oi/Y6LBG2pXOOI3RsSWE01Z4CjDNvyPu0pS89Nei7Su5PemKw7EuY+4oWHHSRC2b8ulrR3/ZfoKsAwDtMJPmTJlbawWXTB+OT7pE1U7JG6DDL+OPXd3S32nC4Lqyhtt2xLu76iyXeHuHZ+BaNHfgEXyby5EuZhNsCJU8VB/eo/NyFkP7T+w1CbdCbcpB/ksF+it/EW6TP2fUuHzsh/Q/qilOkjIvkwgTGET/4OLoavYNvkA1uSy/7ANsu8bZUFNh/gcIzlpqj2xmWcA3FOQu9xPgAl+Xv6WukXrU0EA0E/Qz7kanJ62z9p/TB//NwqOqK3b/c8e7PDwMDAIEgsKIKWb0zt/aZ+qMs1NOdrfDOnXMbHoXkURs3AwMDAD4InaIdrgYJV2PzyjfjNVdfhdzfdjrvvuw/33XsP7rrxD/jTNb/FVdffjlvvfQiPPnI/HpBjd9z8Ap5btB/HqjvQYd3mnAC9LFtlkXHq93DJIn9EFgYjKffqmLMMC6C8XGRRQ48TJ7h44U7TXLTYm2VwEGI8Rsavmyq4OQdfseZmRps+pl8bDeY1YYKv/h78geRLFleb+Orpi3LfMIVfmCtgmImzi6BiQa6UhS/DUbSetY5JW6FHDz2G6Bl59BLtUXuugxxSb522e3q79c8ySThVjIxCbXxTfxSu5Nv17v0kC0kYsO2yDZGYJSnKcB/8jaStc7McehgWvAHs+S/tDUYSJUrO4+7ncT8FinYCgx4EColMblDEGJ8kY/Z+S3sC+gK9ePl68yq5P/OSL3Y7apGhswUSivRwZd/FyTT7PNsDrrdNVg3RwPb/gmvtezF66CKM1nrEr+RDED6kIiHFPpCTcYp8dy19C0Z3/Ttc9fT8DwNxOSx9NeMIMyQD80udk5jl51qpJ3ow8zV0ElIzAfYlDEFDQomeuyXcoHGWvf0YQ5qe4Cveqe3/1O0yboidh6oTeuQyHirDe7CvICHnTTryJj7AOBfBhxoMRcS4rwzdwDqgR36MtHfaarT0P3yQVBQp+szUDxPoXT7dby+IXbhK1+kwE+qBwr/qt2/8pUtbynhM2pb0g3yAww3QPMMkKRL3Td2n8r4MNdLmJV6/N/RK31G4Q3T1G2Cj9M/UD9s1Q0Xwe4TMWxjqhPMYAwMDgwWMBUXQNp7WIa/4VhPnhZyjcQ12+Bf6jRMDAwODBYDgCVpXC1C5Cbteuw6//tEF+PbX/w/f+ta38M1vfRvf+d6P8IMf/Rg/+cEF+N53vy2/fx3nnfcNfPXLl+PSa1YiJq8Rk78cKovQ2kTpeGVh//B9wF13AneK3PuK/CaT6bJO6zxBZzpw6DXgsbvlHJGHXwS2yW81M+DJyQUjX5HjxkFqky8vJMFQu35Vdc9/whX5Noxu+SxGyzbLtaJDvp7IAYaLBXrgORcz9Hap2i1lu3CcoKWQDCpcNnWSgJvqcKObGBnUGBtSxbattg4GCBK6iuT9mCyy3i+D42+BujPWwQUAevC0y4Lx9K1a9/QU3vMVsb+NUj+yUFYejou0/vja5NFrgPok62KDhQhX21m4cl+D69S1OkQB4yYy9jAniCQguQs72zPjTfPhjI0BkgXrgbgLNBlBeyLRSOLhxA1AA2Mrer5bIP0JPWYZAoX9BMOR1MRZx7yAca65iz3PZbzJwpXahmcb3HWeRDTbD/sz5pPoYUiGl6T/+Lz0Qx+S/uhPoocUfcwGCRrGoc16Eki9101cSSJybxcfBoQL6hX+eMnnryTP79N55ivlh6WvrJc+cybBBxwnr9LkNL0M6REdbB8dTtCWWHf05OaDRerlrIy3nmZrML1gm6Dn+aHLdLsiccm+ZMf/0yRn9a7gPZrDAFdzKlz7vwfXyncCm/9B2uxiuIVF8gQJWsbY5gMIEs3pD+qHUp7gQ5PY/5Y+k28bfEbPVRiz2SfETvmGUFE0EP8zuf/bdJ/I+MWJN2phCBPaMB9kSX+u3nCYTyEwDAwMDILAgiFouYcBHRd2/7t2cuBmpWvfaz2slM+jP5fxcad+QGdgYGBAMKQWN5mu2SOyT+am0xymLkwInqCFdJCtqUjcshjP3HoLbv3zDfjLLbfgZpFbbr0Nt952G2679VbcKsduueVG/OUvN+O6ax7Ho8/H4lBFG6wXxP2gRiburwP/8x/Ax2Rh+k//pOVfLwb+tFYW51Ss5Xmz+1ngajnvy/8o58hC/wtfBi54QhYuUhHTzdG2JENt4rHvAqiNgzjJ9yRp6RmUeLMMIB8U4avPf9DeQMw7X6+j9ykJGxKdyuPOun6wU7+6y9c+6XFHQocLGb4+ffYxOT5FbyKSv/Qe4b25+CnbIPcMckCjZ05RhNSB6J+eKfQO5IYhCwVcQNKj78gvNOlG/W8TOzv7pDSBWqmvOh3ygK+WckOWE3cAjTnWxQYLF9JGe6ugNqwqidSEIV/ppZfjps9Je/ofabvSTznJ0YFuaSvS5ugta2/2o9rzXwOZYk/0xvYGxvTd9x1NwvB1d3/ti4PPgR9oUpEbLnmGTZktlK2XdiN6WSn9HAltPuDgTvokUehpvPEjwHqZZJ+8R9qPtzirom/q0qtMA6nCZ1/VCcCxK0Xnku+DPxO9H9O/zyToEa023ZMxcP2HdCxfxhqdLTBcBTdY4wODVVKX3MCreLV10GBGQVKcG6McvkTsQ8YkhkvKeVn3AbMFPrBNkrnOBrFVblJ4/Bag3nrbxBs432B8ZxKl3AiPDyC8gV7rnPMwHBPDasR/Sz9E8YVB6WsZDoMhiTi/iZA5E988UuEMZD6mHjL8CljxLqjwUWzffMjO/sTAwMBgAWLBELScF6kNt2U84DyXIQO5T8G2z8rcWsYSrkUPXgjUyPqcb78ZGBgYMFweQ43yLSzO+fJljd4Twn4GM4wQCFrp9Ia60F5XgZLsbORkZiFbPr2LPpZ5thAFJQ1o7huahDflglsm0GeWARfIgvQyTsxlUbhtG7DjkEzoZUBp6Zdz6oBC+e3Ka4D/+j3wynLpsNcAz8g1/3yp/B4hk/hpdu2p2imL1a/JoPAevUDiq4eenisNp2Sh8I1xb40CWdDSA4bCzUs2fVIWEbJI4KvJXHzb8ddI2OS8qF8V5KBDQkd53Mm53CSHr4Pa54YC7jC/45/1U0carNpEJcj70eOXHn4kp0g2bfiwVN1K6+ACAL2cGXqCr9Jw0CdJvpE7vP9JFqOyEOZijwtSbgq16VOyAHxGFpMLLMSDgW/Q24s2QgKhJUXa0FGgVvqohpOY8KouPa6rGD/yl9Le3z7enjd+XHvY+2p73XJv9i30zOWGUfQc8AU++GEYhNd5X5m4kkybC+AmRkel3NyYh2QsvebU7vXSlyf+GSp8wOZPy6T7Zfk9jN6wU8GQ9G2tmbo+GUt40Itn33SDYwAJUG48xxjXjOfMTZRmC7RFxlHe8vf6wcKRi8TmRT8GswPaZEu6flDUnDixz5lpcCNEPrDkQplvBuz7sX8ilQ9o7PjSjPOcv9g64AF6PnB+wpi69ISlR3mmnOsrrnmrjMHHZU646q/0/GbvDzRhy36aYCiTs0vFjr+iH7yu/ZAmbzknMzAwMFiAWDAEbdNpWS9fBXBjUT6cTHtAxpkdQMaD+uEg19r8PVf6+N4g4pUbGBgsXPDBztFf6Hkh9xnZ/yOgbNvUeLQZQAgE7XSCBG0+kLwZuGadTLBlEu8NHUnArluBn90E/P6AlML6vW4fcLUsHC+9CzgoP07nm37Vkm7sd6XCZfHM1ywYK5EkiQ16WHIn6c2fAJa/UxO1DdYr8AxRwMU3vU+5SdcBMZZqWczYiwR6aDIuLMMH0AuEMVDXyoDEhQ8J0UoxrKls+lEggxc3GCGxSvLEfu04WDCfx3+jF04kMblA8/aa4nwEX6Okh/QmqVuWjYu9Ne+Ga6/UeZMsiOndePJKfYyetcUrpU7m/hMZg1kAH2a0Z2svSBK0JGdXyyd3WKc3uy9wUDlysQ6fwAlpcZR1wAvY98T/nyZoN/1//u87k+Br+ewH2UZITLMfJKFNgvbY5bpd7fic9GlStoXSd4QDHAvqDuuYotSRp8cqPfw7C0WXMqZ0iC4HB/XwOV1olnQYZ5vxk+nNffYRqUPpAw0MCHrEcl7CzVv4UHn3l4Fyj03/bDD8C8Ms0eOfts2NEEujrYNewHkGH0yvEtsjqXryRqCtUu7jZXLNcDFx39EL9fXSZ7Lvofe3DW5k2ihzTN6D9+LchR5YjHVs+h8DA4MFiAVD0NIR6sD39Dx617/rTUaHZaHPOSXnylF8W1X6ffbp4dhQ28DAYP6D6yQ62/ENU66/+aD/xBXauWEOz/vmGEFLyKIzcQ3wi6eA+7ZLJ1svk+5GWYT2jC9Ay6STXvFLOf40sK5hnIjtyJWO+2rg/r/IxF/u44PfDQvay4CU54CNn9XEAz2damKtg4KqPdrrKfpd+oke4yjy1WiFUaB6N9QmW/TAjP0fGWjW6oGGIDl45k9SFrmWBO7e84B4OYeeS4x5Su/awRZ9bijIeka/VsjFCdOx0w0WJCRJTHNzJC52Em5YOIv2LrEfPnGxX5uJfKvawX9U6tJVs1fb2uGf6cau4oPOEULMYG6C3rbpD+iJpR3egF6Ijdzkygf6aqVNXa9sTxG09Lof8fFghgRw/Nf1ALTt89Jv+vFem0nwCWXdfsnb/2qimUQj2w9jrO79ju6D9kj7aWX7mU6GcR6CJDZjhdPLkDvd8zV2GyRMMx7Wr4lnLwbaatSwMm1gnfGNDtouN64r3xD6uGGwMNEhYyYfunA+xIdERSusAx4YbNdv8ahNE6U/3M83kBxzJ0/wYUXhUmCH9BMqLJP0c5wvOYlXwjWk7ZTzKRK/cfLpNW639DN824cPwDl+b5X+kuFEumROZ2BgYLDAkNs4kaCts98qmE+o3CrjhvX2w95vyzyXG8tKfz7cAZSukb7/axYBw3CAj8oYYWLRGhic0+BbWBXbtEMU1y+cG1K4uTf5q9Z068S5hzlI0JYDp18B/uO/gb/7D+CC7wHf+yFw64vACZnY89W28j2ysL8YeEp+2yOTdHuezgXCrmuAJ26S43kyibd+nw7QC6QpFYj/po4RScKlaJl1UJD1nCwmPqgHiyM/BVq4gRYzb6ElUcr5OyDm/bJA+IyOwTZkka69fP3vl/pavtqccqsYkpSJsQg58KTcDgw4dokPBqO9QPp92kC5kEq9U34UAw4JsiAqeF3yz/g/79DevbWyQBpdAK8LtiQowssldeBiGIr1UpcyKXDxtXTG7OWr2/SAZt3vkU/Wp4GBL5DM4oSRBAMJN3rWJ90ItPuL09gIpN0jfcR7pX+RfoLtvsfHpJqvfvEJIUlQEmj1B6wDcwA90hEflj5QeQJLObi5Hj3mtn8BriXSpvjwqTPZOtlgDCMysJ35o9Yb+2qGURkYBrprdezirZ8Doj8m48ulUt9S/1PdPNIfWF/cfI4PABh2o82P3Rqcm+iW+eMJmX+xf4t8t36Q7A0D9dYGm/8s/YHMm07+RmaiYr/+0Cr9w+nfSz8o859IGYtPSzqem4X12d76Mh/hXCnhOpkTZlsHPcD52LFfyP3+Bq5V74Frj/RBDFNjYGBgsMCQ15QwgaCt5xta8w1FK+Da8BG1LlMhw1odb3/218i48Fu9bqYcvkiv0xbCetTAwCA0dMl6iRtSb/68drbjpoL8ZNhKcle5r2oHqjmI2SFo6RHBIN6H1wOrV2vZeQAo7obaQKtwB3Dz1cAPvwd855siXwbO+zlw3S4gWY5XyLkRlwGPPQdsaQLarfu25gIbZRL/yM2i/AJgGsaf0dFR9Pb2orWjD62Nleg59FuMLJMKj3orRhJuQn9jgawb8jB0+A+KrR9d8Tb0Hb8Rnc0V6OjqQ1t7F1pE2muy0X/mTrhIwMa8F0On/oz2unw0d7nQVZeJkb0XqIX5aMyH0ZH2OjpSX5XvsugQoxo5/Ev01Geho7MLHe2taG3rQKvcs6OjA10dLWhva0VLWyfaOrrQ2dGOzvYWOS7nyHnd9dkY5iIqSu4d/R70JDyA1uYGObcXnZ0d6h6t7Z3q+vaOTnR1dspvner+lE75v6uLx3rQ0tqCztyNGIz7Dlxr/wqu7V/E4NkX0dVUOnneeC8rb21tbfKb6MROr0v02zWM1s4hdZ+ujlZ1rxbrXryuy+06ntOmy9nW7kiP1/E3x3WOPHhe1yJlYnrdLQ3oz1qF0a1fwGjE2zG44ZMY3PoljKz7oNTXRzCU9hiGshbBxRjCi9+C4R1fRnv5Sbl+QF1PPbYpHXapz05nGpIPVU6PvAWsH6/XtQZwXZt1nad+JurVl37Udax/Rx6UjUl5J+hVbIS2wmv0b1bdyid/o42pPMhvPF+dI9fzPlp/co7cn+mo9Kx7MR/MT1dnu3Wd6Ni6rovXqd94HX/zdl2b47o2j+vsPLSO5b1VfrPz6cy7KvNY3kXH8hvvM3adCM9XbUXsuaW5ET1n7tcDwzKxma3/jJ6UJ9FVn6vvIeezzDy/q0uul/bY2lCGnsRHMLJR7GzdezF8+FL0lu2TcjSjs6vHcV0Hegs3Y3THv6qJ6fDu/0ZPSSzaOvvkuD6P+rJtQudN163TJlTblrKP2ZK6TsppXReULVn6aeu0ynHkjxhZ/T4ZHN8N15FfYPSE9O/rpT2JLgZjv4PuqiR0dPer9sPrJ9qH1ZaoY/ld91E6P/yN5/I3+zr+xmNj1/E3Ed0ueU+P+vJSz6o+qBPV3/moZx/24TPv8hvvO2mboN5amtFz8jaMcgf7iLdi6OSd6K/KwFBeFFwMZ8EJxtK3wLXzSxjKeR09TQWSvw6p826VxsR+QNe5W3tmelbdqfZstRNVPtUHD6CnuRQjyfeotzlGl70N/QcuRVdDgRzrV/Zn2/lYWwuo/EHWnfym6y6Q69x/G7tOPqe/Lw7kOs/2o8uj8z6uK+rPqStnn6quk+9K73KM/6v0rN/se6k6t9q+nR6POdPTefDMuz6Hv1OX43n3LLP8Jmm2S1/TWlWFnsM3ib2+S9nm8Omb0NNaKf2H9Feih47Obhkje9Fem4XBpAeVB8Poug+h/+Dv0VV6TPo0yX+Xtl1nmTukr2tpqkVH8ksY5oaCnBft/gr6K/ehu0vyw/5V5mOdZUcxfPQ3ivQd2fxp9CU/LHaaLXmTdK02wbyq/rWhAm2pb2Bg0+fhekPuJ/OXkfRH0N9aoo53SD7sNsFy0gbd9CN6nZu2xOt4L15n5z1886WwlDnU6yYpc/s0ldl53Vh/N8fKbF8Xcpnlf19l1tcFkHdlH3bew9km/JfZ/Tp/ZXa254VUZl7nvcyd7TLfk+uSy48pgjYm4zmsy3gGO3OWIb82W+4nax4r3TlhS3KspWsEbT0udHZLny7nab32yjld6E95HKMyh+a8cejQVeisKVfrLq7HOR52n3kCA6s/ApciXz6n5i09jXnWXKU7+PzMdD1Pel3g/X2wdWDGuDCWOdTrZqHMntfNtTKH2i+1t0tZJL2OkkQMHbkFrvWfwMi692Fg27+hb/O/YCji/dpRMe47GClcjZ6OBrUG7enpxcgc2WBwdghastUnngNu+m/gC58DPidy4R+B7TVAhyiGO/E2yvfKcqC0QGQP8PANwL//HngtATh7VBYAlwNPPA9sk3vZbzG05cmkX8559GZgRb5cZ/0eRgwPDaGhoQF5JfXIyy9E7elXMLD1P+GKfhcGd3wFbUfuQ+OBR9G76X8VGTO08TNoPv0MystKUFrZgMKSKuQUVaOosAAtp57EKGPBRr0VvfEXoijrFLKqRlGdcwgDO0Q3HITEqMqSYkTWyeLkE+q3fjlWm7ULZeXlKC3OR15BGfKLq1BWWorK0lwUF+Yjt7AChaWVqCgtQkVJLvKLyuS8IlRnbENf7A/Vq4VDmz6DuhNPSzmKUFDWiIryMpSVyb2KKtT1JaXlqKyQNMoqkFdUKWnI/SoqUFVZgaKyOjmnHOUZcejaf4UstN6P0Zi/Qcfh61CdfxplFVUqb/kFpW55KynMQ25BOQpEDxWlxZK3HBQWFsq9KlFcWiHnFKCsKAv5+VIuyQPTrizNQ2kRr5O8yXXlpSWoVNcVqOuKpJy8rrw4R9IrlrxK2qVl8lu+XJcr5dZ5UNdJHoos/ejrCq3ripBbWofS8mrR0QG07rkWw9EfxUjMh9Gz6zvo2nupNOwvK5K2V/TXvf8yKfMHFAnft/XfUJIWj9yydqmTSpSLHgtLylXeCksqpJyONCRvSq8eeXOvu3JlJ7rucqSBav2UKP3ko0zdS19Xqq7L86FXrZ8xvarrShz68a5X7/oRvRZXS/mk/svG815QWi12U4oqh16LS6uUjdBWaDNebUlsjLbG33i+Sk+u5314v4KSanV/psP0mC7Tpw6Zn6ryIrknrxMdy3XUXSWvk/ywPCxXFXUl1+Wr64qt6wpRUmZdJ32efV2huq5c6ZHXlUvbon6VDVJXbnkXu5c65m/UEe9VJPVdWVEmv+sy8zyeTz2UVDYit7gWtUcfhssiaPukDdelr0NlmZSjTNKWPqGwRPQt51dWShrSHvPzclB/+gUMbvtX9QCkb/d30JC6WupW8ldVN3ZdQWERGpPfwNCWL6g+p2/P+ajP2o7C8ibkSLpFrI/ykjFbUvVfVil61TaRJzaRL/pmmasctkSdUDeV0n9QVwHbkpRf66dC9Stsy7WnX0L/9q+qfnJkw99iRPoeF1/bj3wremJ/In3eYZRVt6j252kfJZaOC4q13svZRxWzj2J+ylW/xTzkyTW8jt/5G4/p6yrUNRR+1zbqUV9e6rmA9SFlYJ34rGev9uG0bX0d+4MKuY5tgvedrE0UVTQq+6898YyMIf8o/fU7RE8/RetJGVvifqr6W+VVywd2MR9F94ErUJ+5FcXFpWp8YT9Q7uxfi2qkz64Re9PtwL2f1HXHshQUSx6lzTOvtMG8vDzUJi1H/+5vSt29A8MxH0P70VtRXZwhx1tUf2bbuWqjVjlKrXI46451wvLTzr3VHcVn3clvuu7Y31vXye9My3kddUrd0j6oS2dfXBRyX2yPo176YrnOvS/2Ncb5aj/ST1jlcSuz/E/92bpietSxs39RfbH85rTXsfFZztfpSTsv13lgmXkeyzyuK6kvud/EMus8UId2W7N1NVZm5qFM23BRRZPYSjHqjj4q85RP6n4o9geoz9iIyqI0VHD+U1EjY2wjSjIOouPg79XD6eHoj6Nlz/Uy5h5ERaWMJVU1E8pcVlkr1zWjNGkj+rZ9Rdn98KZPoTXhEVTL5JvzqpzSFlQkRaNv+9dUnzK47YtoTn4J1aUZ7v2ras9S5vIWFJw9ifa4S4DVb1Nvxwxu/w+0JDwn+T0r8xepF7YJq27LLf3YY5yeW801W/LSFzvG9XDMl4Ivs27vbmVWNjixzPZ1JbxuQpm1rvyVuSSkMlNX/svsNkdU1029zJ7XTbXMdn8fXJmduvJdZn1dAGVW9mGX2bYPXWZv16kyS5twlrnArcyiK7vMct3YXNejzFpXgZSZ7dndPryX2b4u1DJP3g/oMlvXTbHMtn3ovLvbR3mRzPfkusM5+7Ap8xVsyHweMWefw7aspTiTm4BCmR+WqfzOsi2VsZz5KC6S9KQMhcUyX5X0uHYtKCyWeWyDnF+A9iM3qbGFxEr3oWtQIWvM3NI25JXWy3hYiZrEzWjfeglGIt+r+vXBnf8lY9AG/P/sXQd4ZVXVhaEjXYo0UTqIIioiovSiYkHBXlAsoKL4o2KhKEgXpPdpmZZkWqb33nsvmZnMpExJmSSTTEl/b/1r3X3fzJtMkkmve33f+/Lybr/33H3OXmfvtdfSt1ulMVADn3PsOvY+Z27XkOe8nx8XPue9diD2vOKfc2v4cbVcc/P1cXHXXL2PC/Zl27V8H1f9mrVd9Wvmds1yzfF2gNd80D6upmuOtwOt26/Hv6P1u2beq3bex6WlbQjOc9PiFOwac3fgM5UPvBA7Jv8e22c8ht0jv0of9DDakiNQNvyLyF4yABvT0rB1Ww7KyitCxq9t0TYErQpcpU0EBr0M/Ocp4Cl+3hsALC8CastGGPUf4NufAp4bBIyZDrz+XeD5//L3eImD9fskDt5eDbSAHGqkqiqIsMjeXozs3O0o2roclXN+F0QXVfU4BnsSL8GupM+jPOEUIPEkVM34GXZnTEFBgRj/YuRuL8S2vB3IyynE7sXvBRGZioIqH3U98jYtxNYdwI7UEahM+XRA/lUNuxL5GyYjf+NMREZfZ87J4EtRtKIX8vO2YHteDs8jHzl53H/+dhRuz0Zern4rCI5VkJ+HAv6Wk5eP7K2Z2LGiNypGXBtEslWN+iKKV/ZCdnYucvN38hzzuQ/tqyDYfnt+AQoLCvgb/+f+dYwC/q+Ixbx8Xj/XK9i6FmXzH7W0kx7dUDr+O9iRuQD5ul6eWw7vkZ1bfnBu23Ozq53bNuTm5vK3Qu5zBwq3rEL+ikTkzHsN2WvG2nZcb3uetuO5BdvpOuO242+F+bkoyNvG4+UF57o92C5n33Y692r354Dt+EzzC3bwHiVhz9CbEOl9JKKDLkX59D+jbPHLqJx8N6L9T0R54lkoG3RJQDahVzdUjL0N2zfOQXZ+SXDduo+523UPC4O/BQecG+8hzy0/OLfY/ant2e27zn3baV8NuK88B11nbDudw97tarivtd4fttt8Pf+4+5q7fUdwvfvd13xuxzaitqJz1G8HtiV953b8TesH23F77cfu345g/zpOcM1cT8fXeeh8CgvYJoLteI/D7Qpr2S5nv+1y47bLDbfbHm7H8+R91Hb7n7udp64hdu7BNevceY/23mP+tnc7fnStug/bC3exbe0KIuGDiuVvH8I2cweKaTs0G7+d7V7Xpmen9TU7mMP3MSd7K4pX90fVmBu53YdQMfJL2LkqAQW5W6DIzb3bbU3HziWvoWrQBTbxMuluFG+agtyCXbQ1RfYceY172wTPTfcg1iaCNhg8Rz3b+LbE95Hb6R41qC3xt9j9kV3RekWZc1A581eBnVR0Q0Qa2BpoD+D7NO0X2JG1BIr21ftXvX3sfV7hfS/g72aj7Hz0m56R7FFsO/2mZXu302/86HvQ1qo/rxqec/A8dE9k72p7znHb1di2w+0COxBup/0G2wX7qmU7Prugf1nVD1XS6u13DMoHnIk9g69Eed9TEJUGW/iJcIBROugKFK/qG9hQPfP97IDuQ0EZ8oqrggiBArbvfbaIx9Oz287/C0qQW2RRs8E66cuQvbgXisb9AJX9Tg7aVmTMl1CyNgE7tm9mG90d7sPukb2jB3l2e69/37PTunp2+tT67PibPbv9twvaAT+6Dv2me6p7G98OYrY42K5OW2xtt2G2mH2r3p9gu/BeNtgW2/Xsd838X/cvdq9i93hvu9N2/K7f4turllt7Da9Z7zltpc4h/pqDe6XtuE7N12zr7L3HOofg3KtfM3/jMYP2mrcdxco8Gc6xS5/DUTHsahQvfQeF29bxPmzn+RbRDu7E9nUTUDr260DvIxAZdCF2L3wFO7ZusAiIQmu78des6InsglLkpy9AxbSfAeyDNdjeM+kH2JE2jvZ1J7ax7y1Y8j4q+nHcRftaNeZ67M6ahh0F7Kvi7Wtwf3jNO8qD+1yycRQwiedCh7/q3W4ctN+KwrXDguezPU/PLLRnNbaJ9tiWwu1i5xBsp3OI385s//7nzu14DvvZ8Grnru2a5ZqrbXfgNdd+r5r/muO24281XfOB2zX9mveN+5rnmmPbNfiag+1a4ppr2q6h16ztDn7N+2/XkGuua6zbMtdca/to0jVru9i523bBNXO7gtCGzd04Zb8I2pRV72Jl5jLawCIeg9vXcIzWbUv8bUcx8rJWIntRD+TOfQkFa0dwuyye43Zsyy3C9vSFKJn8kyCgSRI2ZQuf4H3gPvL3hL5bAYq2ZaBkWXdEk84OCkVWDTgNxQueQ86WtH1j4VrOZ+91BOdTy3PmdnU/57rah93LfdvV8JxbxY+r+ZqrPzs7h7qeXeOv2bZr/ms+eHtt6jUfpH3EzqHadu35muv/jjbsmtu8j5NPw+Plr+yPsuHXINr7cFSNov+yfjB256xB+ZruJgeorNOeh6N4zN3Ynjo2yOKsrGpBubgGoG0I2gajHEh5FPjRJcALicDUxTTSvwEe+hfwvzQgVjx/B39//rvAbx8EEtOBbeHvLYoIkNbLit9I96ZPN3YeJ5jzPFTV/bmsJqFyRVCnDQWSz7HK66O/wPNfwR+jJoSuhqMIqYlfM72/nanAzB/TSWbnpIroa18HynKDXdUbZXy+qW9bUStpQU7jvcqZwgVNCOeWvs+GHkDSaVY5efzNTdMnzJ0BzPo5MOYGYMkjvO4NvCU1VGtuSUhsPiXUKxnF60kdyPu0INQD5bOVJq3uX28+axV5m/0LtsEOWBHV0bpQ2579a2Ds9cDKF2ov+BWDit7kTAOm3B0QtBj5WWubVXvCFUKU5Zk9kF3oc7jZicJ2JnwuDV5p/UgbMibUrvdLOpTLnwJKWsVYdzCwL8idZfZQUjjqU3qHBRkHnmntIfkMRHk/NUGG9Rxw1GQro+w/S7Npo9bzbx1aS6U5bDfsQ9XmNg0Alj1u2sGD2EcpZVD6yfN+DxSv5crtYwDjaE9ge9020appy16l8N2W1mxptXFKzmQb72i8NIJteMt4/liPMYjsnIp7jbgyIHeD9p8xKFzIY6+hfZHzrnGIiuvVV1csPZljok/QLnGfiWcACx7iWGxVuNDhcDg6NlbnHqhB2+6KhMm+y5eeRJ935NVWVDdWWDs2FpaubB/aadnrDT3t9+ooou2e9A2OMSWpxc/k77Bfakc1GRwOR+shTQVhz7bxpgq/q/iysDsDWPFMUAslWKbgqbUcr7YjtEOClgPtKAfrETqAYrGr6NgXcND/2E+BT30FeI7ft28F5vNGfuM3wO3v8ybTsVRBlcU02DfTMH/rSWDRrqCGVatATvTk0CmR8yziQeSqdAK311E8atsUKzSlIjCqTCmytJLXsYGOdsqlQcQSZvzEHOLdm3jNdI77sxHRKceiv4aOcgNQsoWd3j/ohNCZTzyF+/tj7UU0GoItY+jEn2tEs4jlbePCBQ2EiKc1/wOSTmXnegwwivck9Y0Di4G0NFb/lx276ehh+o+AwlSL+l79shEl+l2V9fWcRZQs/DPPMTPc2OGoBSJkd7OdFPG9FRl2UNAOFi4HZv+S7fFYvmPsZFR4RzYiHnqvVRxn0HkcvLLdzvpZ0yZJWgqqpCm7FitQ2JufMV+ygXZFTEjcsR9UyGMZ+zPZfA0idN90/6Z9zwjZqffY/32Ptj5B/YT60Hion0hlf7ngD/zLbXYWhAvioKKTsrUT7zBiTeL5A3nMAexvgjQgHkPFl9a9y2bZ2KKSjk6PojVsZw9zfME+XH2lipDuTg8Xhtgy0iaTgnHPdRwvLAoXHAyyhyvY9tnm1QerYNiaV21ROceuKqKottrrcJ4Dv9e3grfGFytpP4dezv2yX1d1XxHLmlRyOByODo6aCNrs9kTQaky77h3zmVUIu8cRwFiODTeP4ELxABw7ayJNE3sKiplwG5eNsmXVUc7xTSr3NfLz4TjzRGDpY1zgk8oOR5fDqudsTPgObcHsX8WN6zie3J3FceNfjLuT3Vn1QrisfaCdEbS8YZnT6Yw+AfzlAeD++/n5OfBTGm0Rrz8dQAdSM2p0EBUh9ofvAhfR4b/7R1zvXuB7NNrX0jl4ahawo5qT2pIIBvh8sEMvNCdazkP/j7Ix0DnZtSVcqQbkzwcm3cnOqBudYjoHirYtWBZW6KYznMiOZeGfLDpTxdMUgZZyMdCHDWnC7cDWBhKhe3guM3mferKxKuJVswclW8OFTcD2BcC4G4D3eB2KtlpNp6k0L1xYT1SWIKi4Oe1uIwPkvCUczeu8lb/PCFdqYWhiQPdo3oPWsesjp6+K5yZs7GfOW4woEUGraOSVz3oEoKMFQBu2m+1RxJsGpf34Pix+9MDIMM0ILv0X2+bZFqG6QBMva8KF7Qi5c4Cp37YodL1DImiVXqxBuCZAHAeicg/7hd58tmeZTZRtlG65iHqR/SKo9NwVVTL+RiBj8P73MlLJ7RNsIlAa5sPp4CzltnuywxUITQKseh4Y9Tl7Lppoe5efIAryMjpKN7HfuI9Oz1vts1052g/Ki4C1b1o/+QHHA5M5bhOpGo9NiTZJ/Cbb2Fj27/mp4YJ6oGIX7RvHRBpj6bNE9pDj1jzaFkVXyUZqgkGZQlq3XqCdLV4HzPklor1MgiUqIkBR5BVO0jocjo6NVTlzDiBotxa3j6y/yqI0VKx6A5FRtLkKcNI4R1kQCn5ZxnHtHvpWiq5d9T/6xfSr+9MvnkU/Nm8ut6bPVh0a8+zcBMz9tY1n1M9M/Ar91IU2nnI4HF0DGo8qYCDgc+gjLfo77UO1AJOCJYiuegnR5c8imjMz/LF9oJ0RtFXAag7en/0acN0ngMsv3/e579/ADN7YvRq1/D7xKeA3XHZVuM4Xvwo8M55OayuSs0IVT0rkosjWGHk3lo7Jxgk8zTo6hB0r6RSwExH5ooiS5U8D6XSw5/3OOqfkc+lM8xp3ZVlQlCJ1RczKMUmmw650kPpC0akidMdcZx1g4mkWgdUcxEgRHawguvcEi36d/9CBTtnBICdr6RPAIN4HddK6h7qX2p8cPnWs0RZ+rlVsU9smWYpNQIRwIKDImhi2sm2Nvgboddg+gnbktTy/99gu65lO6XA0BGr3mvxRtJjapFLMq09+KCJ30SMWZSkiT+9RLI2jPWFXOrDiWZtkEgGo92faD2jX2ClGysOVHAdgK/sREaVyWiSrMpF9y7bJZtOzp5i9EkErmx4QVqEt0oSTInDVZmRTNYOsvmPIhcA62qxdG4Fi2u5lbC9DLrD21esofr/IImk1UaVIQvVJSvnW/hyOgyFzmLUnOcYjrrJxSwxqQ2p76ltlAxQBvisjXFgPRDVGpKMuglfFvWb8GNg8EpHVr5v2rTKMpnzb+vGG2BSlykouQZFZesf0Lmg/mjBvSLvX4F/ZEZrIKOAYSOMgfYpWW7RGdXkah8PhaGG0W4K2ZCsqVvwXpQM/gSqNTXoreIjj2D4f4oe2fBJ9+u3zLQBGkW59+bt8Qo1zNLapC5qkSzqdvhrt+WCOeZY8fvBtHA5H54DGbRp7KQtdvmbiyeZLi+fpIGhnBK0iGTiIXUuHfcp4YNw4fvh3PJ3RlTSs1QuIaZZs7VRgMh1YrTdtHpBVDLSyZGmAsgKLYkv8iEWxLWIHsof3sy5SUSkmSx4DkrmNJAKUlrfmDTaoH7BjoQMy8FJgMR3knWF0phxvRcCKYO15mEVR1RfS4Jn2fZ7bCYhy+wid8OgW3t/mcLoVdapzEcks/V05TfFOWX2gjlME9wfsoHvy/HofhqhIUGlqan+KohUR3pLQ/VUKrzTupDM76mpgU1K4kFCk8PQf8hpPMaIjIGhvZRvkOqXV0s4djmYB7ce69zkwPcoIOulGV4/WVgSk5EqUViw7suzfZlvaG/T+bhlLW339vmjQOQ/YBE8wA+WoEXq+U/ncNTGkCaxVPWmrwvRtabQpwrrPUYi+1w2RabRPsayICtokpQWOu9HutQgxTXol8CNJndn3GXmryFnZMy0bf7vZvED3nA5cSQ5QLtvmz8dRP0RzZiEy/EpE32B70pgga3i4hFBE6ornbTJXhQLn3m/jh4ZAE80aK/Q7PpBUitCGlE35UVBELyriVxMLgYZsA8c2GsPF6gnI1g69mP/3ZftvgPyKiNiVvL6JX7Vo9ZHX2GfCLQikkDTJq6gOh8PhaCW0S4JWWaFr30Bk5GcRoa8nvzSQJVj8d5O+epf9g0gVZQVpcn/mTzlOkQTNWTbJF8tsrA1588xfViHuDzh+lnyC6kA4HI7Oj4rdJoOiSXfVzxh6gfE7HSgYqJ0RtB0c6hDE0EuioD4dQUk2O6g3EcgbaFZQuoKKhFP0khyYYVdz+QCuFzoIKgCj6FQV2ZFDLS02zS4qpaMWROjIV2SNQ5Uc977HI0onPJp8EaJLHke0IZErdUEOzMb+dPTpiCSwIxyl4h3J4cJ6QNtnpvA+XGokQTIdrZGfQ3QwnTtpyiV/3EingChoQci5ksPYnx26HD3plYiUjUFpkNLwlRajzlME7YS7ea2TaAxamDx2dFlE0xIQ7XsMoko9n0DHf0e19zZ/ETDnN2yzHMwqvVcFw/Y0g3RJS0CTatN/gOhbtEMqbiV754RF3dDEkaISl9BxWfUqn39WuIBQxJ701vodGxBi0bE3WnsQStkGFkoP9EzL0hj+GX40+cR2pMkvieInnh5MiEV7H8N+5+tmhyOtJd7u6IyIFq5EdNLXOdZg3y1nOlUZMMrUiQK7N9uEQj+Ob5QVoO8aBzUEctY1Ga6J7T5s90MvRfnAC1DR42hEks5AVFHfIlsbA/XxUzkO68XzEzkgOYXCBhQMkyyCCthofPAaP6/w8yo/il7XxO6ku/gOv8xxBd9RRQM7HA5HC6PdEbQq/rz+PdOU1VhEGT4jbwDS+tjksDJLNaGs31c8ZxNbktFTVoZk9OIn/WqD/EqRu8OvADRZqAyzvUUlHQ5Hp0Yw4d7bAlD6HE37chOwUf5NW0RwNg5O0DYr6IDIudWnPpGpEitWR6Oq7v0/BIy51khaRTep6Mv4WxAUEqsKGX+l4a19C0GKqsjBAacCc3+HoGplTcerKkVVxnCUjr0TFb24vw/oiCd+GFFF7SrdrrmiohQynjfbNOBEHKugkaJkIvWMYNlLMH2Y9+EkI55VkEvFkeTEqaNWRMqO1fW7rw2BXlaJyitNXI7d8E8ZAa7OXI6UIshiUDXq9T0RVJ6Ww6VnoHOkQ+rOlqOlEN3UH5HE0wJSE2NvB3KqEQaSCFDUvdJ7g6jvRLbpwnBhO4OIGun9DL0UkZRPILq+R7jAUSdkXzTzW9PgQn2I9M/fOdQmuQLpGq5XsMZI18CefQRY9pSlh4/+EoIMAdlq9Qm9j0FEWsDZU5vfvjq6HhS9r4j+/sfbxLMmYUSqaoJZkgGzfm6TAyJvpYNf2sBxp/TqpQev6rty7jVWSjgsmHyODL4Q0SwVlmkkpHWY+l44kcF3ZMyXgcyh4cKDQO+nxlYaF4ig1aRIsqSq+Ol/su1P55vEd3HObzm2mxTaaY9OdzgcLYd2R9ByTBsQJ5I06Kmgnmv428BwnEN/UoFOkidI4PIpd9tE2eDzjKBVZoPGKvVBUapJQMUmyOQ/Hyzy1uFwdHxIu1rFs5XF1Z/v/pT7ga1LaWM6znjLCdq2hDojzRZO/Q6g6utyOKQRq2rt0kGbeheXL9eK4fp0nnemIbr0MUQST0dUnY7I2tUvmQNUHVvHIzr1blT1+RAimkFU1MqCP7PTau5CLzw/zVYoXVlkgJyTuareXE+9NUWdiFiQbMPwT9BBYieqAjhKNxRRqk5ZmnaKFGvOyECRHYpAXvmcPQNVcdaAQak2ehZZw/YnROSAbVsCjLvTUiA1u6sibs1RaM3hqA2ZQxEdeom9W2Ou53stIfO4TmbzaJvMkQ6pIhIUJdBuo1J53iJwZJukrar33NE05C82GZi+J9Op4Wf2r2m7VtIZmUa7enWYrk17pnQfpZNvSKFDdEMQwRykFk74OqKbR9pEm8PRVKiNSWt68LkcGHPMMfMnUCGGQOJEpKQKtoi8lIOuAniS4mgoJKGksVIs+kqfHmzLoz5vusyNhSbX83muGg9oHJNwok02Hwway2mSV3pnOqeEY/ge/pzvId+rTNrnxRxjjOb56jxlxxW5Pv5mOhAvAMUbwp04HA5H86O9EbTRlc8jknAEogq+UR0P+XrxUjLqJ4KCsscjOuB0ROTnSuarx6HA2BvMb6sPJAc2/0Ha4w9xX7Tlkk8IJgs7DknjcDgageL1FomvovpJZwJLOY7b3cDi9W0MJ2jbGsV0Zqb/DOjFjkdRFiJn1aCkGSinuwZ9tigdiOj0HyLaix2OnIER11jUVGxmUFFq0nqUXmUfOkJaJ5Ed3IJGFO9qCJSKknC8OTbTfsFjxaXi1gQRzioOtuSfQO8jLFJ28tf3nWPeInbGdOa6H8frYAerAmkiTZsa5VVRRIdxKZ3DHnQef8l7fp4dW58Bp/F+cgCw4DE6XOvCDeKws4DXdq+RxrpOdfhB+qbD0ULQYFXOvCYwRn6WDv/g/aMAFOGl6PsE2hD9bdcEraPZoch+aSsptVoTeyn8O5e2ePaLQPIFbDe0n1O+tc+ullWxv+hvfcjMexHNYPtxctbRXFBUqIhXRfNr4lk2KSckTTURMPIqy4xRVozGKY2JaNLgexbHGCKANVbSJ/EkI0hjEh+NhYgC1QNQhLnGBDqOxmF1pcapmKMmQMbfyneQdlpSM5v6hQuJ4mwgjf+r+vjgi4No3yCqSxG/C/9mFck9ssvhcLQA2hVBW1FFm/coosre0WTV3AfMD4yHxjSrXwlkZhSIFJV9V2ZCIu29bKgKbNcH2o8CcAafY32Fsjfy5tOH5BjI4XB0XihbS/U3FHCnugLpSTYB34HgBG1bozifTsX9oZNxKAIxYxGq+szh75W7whXjUMHfRFROvJPb0Bnozs+kbwBbJ3LZziA6zYSRDzcnQ6ki0mxTtFpLprDKKVO1cXWkSq3NmWVRp7VBxKbOVSkoun4RUKrUGSMLdtKpWfoWX64rjQztS6dOUgi5s9mh0wlsLKkgB07FcRSVm3C0Rc32pCMpolb3fNNooIgde1UNnbgcMUUHDWSHr5deKTOeouhoSShaQJM1ijpTJK2q05awfYYQwRYdfS3bMe3HuJsAFf9TO3V0Dcim582xyETZSRUTG/1FYOwtCHSJh33Sik/Gy7UomlHV5lVkTH2Gw9FcUIqq+mhFoQZO9WkmHyRSVX8HnmuyBNN/ZMRkY4o2yP6tZZse8RkbO2icowmKlS82PSpfzrv2nXy27Vu2VSm5denaSqZBhWskkdTvQ8Bkjsc0sRYPvXM7ViG6/BmTd+mpccehiPQ7HtFpvBey25JbaskxmsPh6HJoVwTtzmJg9p/MZiujYMmjZnP3A32qLWMsPVmTZPKH1ZcoknbJ49xHDRmjNUGThevfZz8hu3wc7fJd9DknNK7PcTgcHQfyiTQmVA0AZRA2JbOqjeAEbVujrARY8DcEIsbqhNRh6a+KbQVkJQf1NSGIUukJjLoucCKi/U5CdNI3EV3Mzm769+kAHWmFeBLPAhZz/8Vrww1bEIrkG/dlXgsdD+nopvXg9eWHC2uApAFUUE2pkAlHchvpZw4IFxKVFUABnTo5L+rMNduaxOsREaGKyKo2vmdzuHIDkD6Ix/yYRbDofktvbjbv9bpES8UsryuShQMJzd5qNkYV0otUgd7haEEo8nH+74NogmBSQO+Mim2FqExLRvnQTyMiMkE60GrDHiHQtaBCSypqqMr4spX9j+XnRHNqJJWjokTulDhaBXSuRWZKN1A2qUc3kzOQtrwkCKSHr3TV+X+gHWP/3hhCUpOzkjnQPjVekhOvyt/ql5sjeyBnBvf9PYu6UmaTioeqgFhtUNrs4n9yfHIq7fQpNgEsO1zT5O2uTYhKN3rWLwPd/SDNN4HHUYbQyufrHx3mcDgc9UC7ImiLMoEZtH2y25rMkt5sTXZSWY7K/OkTZorKV0thP7LsLdrQuMnmuqDJ5/SBwFj6paqNIk1x+W21+dUOh6NzYNt4BLU5JO+pzFMFA3QwOEHb1lDhDGnIStpAMgdyaORUJ50BLH+67o5Ehb4UkZJyaZAuEmEHFpUQep9jgpSQaPL5iCz6GzvE5tacrQVymKQ3J6dm4EeApY/tRyQdgFgHrChgFQdb8A86J3SC9tMHovOm6JUJt3KfH7X7Ezg0dPrG3ICgyIjSJ6U1VB8oTXH1q9yex9R+Rn7aUmkKOFhxTsvRHlGcahX8B55J5/9UYP7+UiUVqb1QlvixQE8U075vkWqOrgX1E7KFA9WP0DbKTqo9SOJGE3TttWico/NC4xc51dJAVppZ7K8GzL350URTvO5gQ6H01UV/sXYuySFN3CrboDkmIkpVLOxdvk9n2USuomhz5oULa4BIVWkmaiyTzG2Wv4ygSEVdyF8ALPw/YNgVwAcc+2kCetDHTTapYDENu0snORyOpqPdELQKHFAGoybW5OfK71UWYk0BBcru0YSV5GKUGSQ7P/p2YN1w2ucaMktrgsZFOdMtm0OTgkMv4PHedNvqcHRmlNE+rHkv5IyOBKbw/ZfkQQeDE7RtDXVMEkhXhIkiTxX9JPJx2OV0ENiR1OVsiMhUYYq5vwOSTrMOjJ+gmnHSGYgue7LlZQ3iIcJYOrQiCVSxONAKqlZxPh5ZKdb5yrka9DFg/RAE1cerQ0VEVLVz8T8spVG6dnL8erPDFZE94Q7ewz7sjOuh4aY0XzlAkn+QVtw83rtdGXYvHY72iF0aqL5k6V2SOZj+Q0vfCBHlADeYmJHt0LKdbRQZ4Wg7aOJJGQwiqZQ+LodGkhfKDlCmhSa6HI7WhHTx1b9rLCBnXH22/vZg36tMAPXZTRmbaNv1HwCDz+cxOCaY94dwIqIZ+nLtWzINwz9phPLA8/geDef4pJZ958WtO+gCrjui5rFMPDQ5v3MDHYnXgZFfsPvTne+sxk+Kht9GG++vrcPhaCLaDUErWTtJFyjgRkEyspm19QPBumMts0CTVxrTTOP4Nn95zevXCNprFaWd+3s7niJ2JfdX3ojClC0Knqe4gICodl/U4Wg09PrkrAJm/B/Q/1Qg+XRAgYqyAx0MTtC2OdjRKN1t0p1GvqgTElGrauwbe9dN0Aoa5OfN44D+l9zuiL2yBtFFj1jkXWuisoyOyZCg8EUQKTOG16AokZqwe7NF0CR+2K553M18qRaHC2sC75MigTMGW0rMlG8DA/jyKQq2Bx1AadOKIK4LIjFU8XzmvbxXR9MROoPO0f/sd4ejvWI3B6orUoAhV9sgc9JXgezJ4UJCeokDTjCCVgVtFP3l6FqQw6IUbA1E1BZkf/sfB0z/Ae3qtHAlh6MVsYP99ca+wGr2sfGflfyIvG2OSH+1+TSOk9a8wnY+I/yxmaCJLmUk9FAF8JOA+Y9yDLLB3rXq2DaO457zTO8s5XJg6+xwQT2gsVDGQLPdiecYGZH8EWDJv3l9cirqS0Y4HA7HgWg3BK2kbzb2o3/7eYtoHX+L+b81kpK0e5LBk1yMxrby9VRQrKKBWRclu4CFTwSTg1EFMGkir6H7aEmUcbyu8fy6t0zHPJvjNR/DOxyNg4Ltsvg+TbibNoY+UMqFHHcqo4m2pIPBCdo2BxuTHAtVlxxAJ0CDcxXDGv81IH1Y/clDCSBP/yEio65BdOFfW0/WIB7qYzfTMRn2aeB1XofSAzcNZmdYQzEvCbVLL1MzmtJsk15dfWc4VIlPBTg0m9r7SEtBnPR1oPAg2m1Ka9FgQAXUpEc0/LPsEBP4uxdUcrRjKDA8bS4w4maLstLEhyqGxyByoi/fI9mOub+tWxbF0XlRyYayoZdF4Mn+qjikJrOkj+lwOBqGoJL4/zjAvziY/A5kDjIGhQvjUM7xQ+oHfO/OpQ3mehpfSL6podDk8bwHOQ482SKNh9POr+vB8Ynbc4fD0Xi0G4JWUnSrJct3iU0kz/gJkDeLC2oiaAX+Ls1YFZKWjqwyJhqKsgiw9L+BTY3QV4zOuBfY0464DsnyKNt0CPsZFdlWFpxk+BRpXLjM5akcjoZAE+gK5Bv7Rcu2HsVxlGobdcD3yAna9gBFmih9Xw61yMZ+JwKTfwlkzbbGVh8ovV/pctKmVOGseqeANDMKeS2KbpXcQt/jgZl/tnDz+P43WmU6QIo4ke6u5B3WH6SgWHWIhEp9DxjEfYiYUmqvOrO6UMYXdN27wIhPGqE15pvAxgkW+etwtFfoVS5eRJsQpnoppXdToi0TpPWoQjyyHYo2UBV1R9dEzkxg/K1mf1WQSfprmtByOBwNg8YY26ZwPMNxggjTfsfQ1j7F3+Psq6I1ctdynPOwpdMlnmYFTHfVob1fG5QtpfdVRV51vPePos3n9+0dLzXP4XC0H7QbglZ2ccmjQPIZJsu3qB7BRCJWVORacnmNiSyV77n2HctQ1Rh54t1AfoYtaw8QAT3o3H2yVP3pNyefAwy92IhpRRx70IXDUT+IXxLPM+Q8e5+m3sP3nf6zfu9gcIK2PUCFMtaxA5Eumwpp9D8FmMUBf+7ycIUOBHWmGz4ARn7Kov2SrgDWSAMxDtKUXfgXkyaI6WZKwLmhxT02jwFGfZb74T7G38j7NbluckqVzpc+znM6mZ21yOM/8A1gxx/peC+uo4uhYgPfk2+Yfeh3nKUIxyBNLQ3uRN4ueMgHc10Z0thW1WLZOUXTlheECxwOR8NAz15RtCIUFImhSY/Jd3KcMcP0EWPYPJVO/3cRpNOpCI2ibjXWaAwq95htH8yxoMiEZDruy181GQSHw+FoBBpE0IoEVVSrsg23r+AYohmDfSRJoyyB/sciKHq7PKyT0tLISLIaDhonj70N2Dq/ZQmb8iKTLVDknopny67XBAVWqUh1n6Ps3FRgW9JU+i49c/nQ425gn8Cx3K4GBDA5HF0Veq+X/RvofYzxS8oqlV/UAeEEbXtBurRbzzejrJlFFfja2YgojPaAPVssikRFuPSCzPyZVeSUXq6cHs2ETqVDI02hnkcASx+rvQOrC0oBUdqLok1GXcd7OJodYx2FwjQQkJSEHC2l16z8r3WkDkd7Rxlts/REVVBPFdAVgS4oUn4J3x+1aU1ULH7ECVqHw+FoLoiokLxBr24cN5yBoLBofPFTOeGjrjEne/QX+X8SxxVNSKeTPMLsB+ion2QOuiLhVQCwA0aAOByOtkf9CVr6Z/KrZtJPGncrx5bP09ZlBz83CyRDJ1kD1VKQJMyqV4GSVtBb3Tre6pwook62OoP+dsWucGEzQoSr/My0BGDa94ARnwMW/F/tJLR0MRf/E4HUn+7JuButnszEO4DEM21Mr7G95PjWsp8pbW/FzRyOdgb5v9KZFr8k/mnx3xrHL7UDOEHbHqAJyk1jgUEXhtqtZ5vWTgdtVAFUHEQ6Q+pgpOGmQkbSH9I1KT175NW2TAXFgirjjcBWVfi8iR0b9zOMne/aWTxGHU6MJCDU8YkEl97vpn78sY2kIByOhqBsBzDn/jANip8Vz7HpVlo0+oKHzZHX4FORk/EpuA6Hw+FoPAIt2ldtAl3F9wZ/zKLTBU2QrXgG6HsCbTDtryajd6zm700oPConP3MaMOpLFkUr4jeoQryJ+20upsThcHQV1JugVREvZQz0/TDQ6xj6S98AssZznBmXMdAUbF9oPpjGsYMvop87lD5hK0gwKYpVhGnfo+krXg6kvt38UXXKqlBtFcmMqVCkpAq7Hw6Mo48qndnq0IRb4XIrcC35haRTgMV/NS3yAn6Wss9JZl+jPqfXYcDYW+lX03dW/+BwOGrGnm02waSM0gS+76rD0VaSn02EE7TtAWo7m2ew47gSeI2NKvl006XpyNixFljAjn7AqcAH3WxmMG8JsIvOjoqYSautH18eFQrbFleRviHYNhGYxM6+DzuvlC9yFDKaL2cdpLY6wzHXhST4mbznqh7qcHQAVOwEVjzLQdwZlm6rWfYdK/k+bQDm/w7Rnoegss9xqFr2PAdwDZQKcTgcDkftkE7izJ8CPUTEcvww8at0pBeas7yY4xwRqXIIFimDoRkc6D109hc+DvQ9yyaypdMfSJZ4BFWXgbJm8ufbOFep4c0WxujoaqgXQSu7lTvTdE8VfaaPtFDn/zFsf82A3NnAyM9YkMzQy8zvbY1mLdJTRKgKMErvVVmbxevDhU2ENP5ViFUBP9K77HOMSZGpTxC5OuwTQMZA3t9qJLcCKVTsespdRtCKON4QJ122Mw9Y/iJ926usD+hNP3r8LUAa+wEFOzkcjv2hd1GTIZO/Ze+M3vV4OcAOBido2wuKUtmBPGDRsxNuNcPdkaEZi23sFMfcbJ3UgFOA1T2A9AmWOqOXZyCdD0k5NLajzGHnPvVumxXVjOWat+jY1KL9ptnKLeM4OPgsHalDgREcJGzjuTgcHQEazGUNswJQSofSIHfdB3wH2BnNfRCRXoeidMA5KF/5Jl89LwrlcDgczYbKXZb5ozRZSSopW0F63yI05v7eyIweh1vBxuaAdPG3TQWm/4gOP8c3Op6Kh21fYGMZR+eHovGCdOevAakc23rknKORqBdBq+LSygZIuczS6pUerM+wK4DMIbQ7TcgKiEF+rbRgFYg0/FM1R5a2BEQwS0ogmf71gBPpa/8KKFgSLmwiJGez7j1g9Jdoq9kH9D7Kxuiy291pt3W9q14Bdm8JNwhRuRPYmICgjorWn3AHsHmUkUwxaEJO2afKRlWGRjBZd7VJNjgcXQ3ilSRhUFFkQUvVx0L6PWOwBeJJMkTSVJIz6aBwgra9QOkR0h7bPAzI5sBcaXUdHSXsuBb9nZ3PmfayjOdAc9qPLXpWs4sj2EGrw65s5MBT0QXSlJWwespF7MjYCUr/tiaoaMea19hZXmBh79LAlbPjcHQEqGMqXAbMlTYh23siB3Sz/8KB4Qy+U39GNOFwVA25BFXrenCA1wwDaYfD4XDsg8Zkq543eSRFy0q6aeZPbLKsZ7dQrqkZozUkX5PW2yQVRAAP5f5VUGZ3VriCo9NC+pgi+/ufzrbFvn7u/R4152g06kXQirBUZkDvY40IFEkruyNCczH9OAURNVUSTuSJimGrloLqhxTS520NSM5gzZu0oZcgyLicepfJHjQHdmWYfML7R1l2xfg7THd2yrfM1006F5j3b97favdbEfJLn+A67E/68p7P+oVlZVQnwku28gH+1/oX3TcVEVOVepcyc3Q1qGaQMkpWvQisf9/evXhojJbKd2PYJ4F+x1h0emMztNsBnKB1tBw005GjKJDvs1M8gh++MIknWwTKB/xfFZF3NaEQmggr6f0kfpid18cR6HJWf2FjKFhuqToqwJZ4qul2Fq0NFzocHQAa0K16yQhaRTaM4wBw+RC+R3/gu3UkMPxyS39ygtbhcDiaHyIxpv+QDjVtsEiMfvybwLGMnIEJtwObR4YrNhOKU20SWpqQmlgefzOQNTpc6OiUUP8tOS61MxFkykCTo6m259HTjkbgoAStojYzUyyARZNPfY+jr8TvQXDNEYiOvAbY0CdcuZFQ/ZHUd4CB51hkqbIf44sttiQUfb6ZdlMFF0U8KwpVxdCaCr2ryuQccaXJGuj+qX6M3t/VLwPDLuF4nf7mDGVbrAg3ClGSjeis+2wsL51xFfvVJExNOuOqn6Jo+gT6z8oYDSKAlx5I5jocnRm70hHV5McgvlfSdlYkefz7IqkRZWUPUqT8KRbQJHmTDgonaB0ti0i5kUaaNVVHJKdGs4zJZwELH7bZwcZCxTgW/oX7OsPkEpTCUptcgqKSNSBQKolSTla+6JEojo4FRdFqEK22rsHgsE9xUMfOaLJ0rzjAG/FpYCMH0U7QOhwOR/ND45ktY4GxN5qjH0sFTvowneZfA3lzwxWbCVV7gM0jeLybrbBOXznyTwNlHj3VaVGaD2zoAYz+grUtEWZKf1a2mYIeHI4GYmX2bCQuexF9Fj+N3ouewrDV72JLPEG7OxNY/hTt2Knmn6lA4ezHgPH0mfh/pMfhiM59ECjfEW7QCEhCQeRJUEeBdkxFb0U8tgqiQOEKXs8tNnZO/giQnhguawJKt1vEnohZ3bep30FQ4Ev9hOrISFJP+rJTOEbPnh5uFIL+Z2TK3YjqfOSXrn3bxvg1IZDYGQCMuR5IOJzHu8SkD5R562hbaNJMExw+edbyKFiByLhbEH37UON91r5pUbUx6B2ffR/HScfYRJCyUGoL2usAcILW0fLQS6Pqxv1OsYgAdWSjr7EQden3NBYiY5c8boTVIL6MS//NDr9aGkkMSq1RZ6lqmNInyRzmnZuj40FFFpQa9gHbsdr9jO+zPfNd0gBP+rTSqfWBgsPhcLQMVOlcZMYgOuWacJZc05DzgTWvWwRUc6M0D5j7WyPr9Jn4PWDLEqDCi0F2SkgvU9FyiRwvxyYAAoJ2fOPlwBxdGsu3zQjI2R4LnsAH8x/D4JWvY3NRGMwiUlCTTpO/ZsSGgmmWPsmx5nL+fSbIeAxIxLHXWx0P6Tw2FIpyU1Hb+Q9ZxqPS+hf91SLeWgsiaiZ+xfRvFYWqYIamQkFCysZMOp3XdKIFHe0OCaGcaRyT38T7143+7udMxzceO1YgqjG77q3G8nUVBtf927nRMkaVgfreERZFW+lFI9sUZfl8zjP5bAcD+QuMmHe0DBQou2UuosM+ve8dlj0ppF2JQRPkquGkflNyJhv78R2po3B8O4cTtI6WR1mhRf6ps1I0gAjaGT9h65vfNB0dde6qbK8BhWZlF/3NUgJrgkTcpQek40/9tssbODomJOuhGULpgvU73orjJZ9psgeavZcTV9ssvMPhcDiaBk2AbZ+H6NzfoarvcYioIvnwK4DNY2xZs4OeyfoeVihGE8yJl9ExeZoOey16+46Ojbw5VtwkFqGtSYCxtwDpI4DyXeFKDkf9kV64GtM2DsKkDYmYsL4/5mSORv6e2GQSx4vSOE08y3wzTQaIdNLvmvBX0bAeR9LH4nJFvW5fbmRJQ6AxqWp+aOJhwMnms6kgWW01Q1oCe7ZyjHyPEaJ9eT2pb1vkY1MgElaZmf2PBYZeZLIGqnci5K8EJn0ryHyIKtovvpp8kInB/kJSC8qMkETCwSQXtI0iBjX21zWo2PZ2HqPSiwK3GUQIzvkN7TPfmSVhBq8HyLQM5NamT6Q9+pS1f8n6Sec5K05WSpKaKmqo5SpCqMzpDgwnaB0tD83+leaE2iAfM71YDQhUCKHBPX0c1OGuftUkC1Qxc8aPbBBQE6RP26Ob6XlpkNCYWWCHo62xayPfo39xMHiBzcz3ZifVk067CFppPWezA3OC1uFwOFoOVWWo2jwGpaNvQ2Xv4+iIf90KvLQUFFW55B8INPTfPQIY/WXa+mnhQkfnAcfDirRTQTgFE8QkwYZ9gWPYXuz/88L1HI76o7yqFLvKd2BnWWHw2V1ejMoYOalq6NJqfJfjSbU3RaUpal+Q3Vn4CJB8DvA+lyu1fl0yd2iL6w2RVtJqnfYDG6uKPFEGpSQCWgsqIBSLQJVUjAp0xa6zsdC7Kl3b3ocCY74EZA3fF7FXsAWY8iNE3z0EkT5HICpfNYZYMaNg0o3no8he3Z+DQZHOygCVTRjIbZe8BRQ1QSaww6IJvEFzIVJmgV+Kfn7vGLYD2mhFQcen3DuaD5L32ZRkE0bKWtI7N/JzfAYfsDmE7UGTHAPPtghbvZcFy+z3DgonaB2tBwmnq8qxZhIle9BUqHNfx04+5VK+rBw8aDalpsqc0k1a8OcwGoHOzeK/mXF1ODoaVNk7fSAw7nobTGv2XR+ljWnwGZAE7WDw4nA4HJ0YkdJCVKSPQNWqVyxDqKnOfl2QrvjWCSbTpEnmgadz7PMaxzZO2HUqKKJQwQTSyBRBqzGryJihnwKWvgzs3Byu6HA0A0p3A1n0mcbcau0t6UyLLI1N8ktSI3sKMPrzgDIFgmJWTwO78215faFiVplDOW69wWQUJJcg2TmNZ1sLSkdf+jgw4EOWHi3ZmKI1+661odB2a14F+p1q927ad01iL7a/3fQ7Z/46IGijfIeji3nfYsGukitYJpmcj/J8TuC5/C6QPDgolM6t8046mc/iOGDiD4Gc+eHCLoCSHARV/NN6WrRkW2lya3JDz0sTGyLYX+dnIN8dBaHp2TqaH6pXtPolYMjH7X0LJinOYn/5LN+58MWSbIkypTVGmvhVm2DqwHCC1tFxUV5gxRSGXQYkdDPpAqWH7YcoDelaq4QsQyrto5XPe7EFR8eF5DlU4TmWAimNOqVQqQpsB++QHA6Hw1ED5PipEFmfDwH9jmEfcJdJ2kQ8Y6JTQPOqIuGVht3/eER7dEOk5+GI9jyUTukFwNJH2QZaq6iSo0tgRwYw/1mOHz9Ou3KY6TduHRcuDKHsR9mdnseZn6VAGK1T1YAw2iDa8B3L/ErgcSZ/s/UJtoodwJrX7F0SSaz3TBIFjdUNlRb5/D/Z+Pv9I0yLNl6yTzVOFAzUk8sUTDHv70BJeCxJlSmgQjrTyihd+ZwVajsYFHm7oTcw/JMWmKFoQumfdhVIUmDGj3ndVxo5Kl+osQR7U6Bnu+7dfdHTIgwTTwZm/azmIDFH06EAPwXaiQhX29c7pczpBX/lu7jL7JFkUxSs1Ptws1mtqXHdAnCC1tFxoQJjG3oBwz5hRnLyNw40juowlQqoAYEGBkPPt4GCR9A6OioqdiI674903thBxRO0ig6QBpLD4XA4OheUiryp/74U1/4nAQufAHY2odCqo/1AUYapb3KMelFAhFX0PwNlSRcg0udYIIlO51w6nM2ReeZwxLB9ETD1hxYZm3y6ESBFq8KFIYLU4kTanZvMz+p/MrD47xaRWl9UlVhgjEgsBcrMvBdBga3WJNdEqqUPsuhdFdVVsV2lpOv3hkLvasFSYNr3zRYnnW3RtPH6o7pva16xqGRleM5+ANgTZjxsm2wRfn0OD+UePqhfBoaOW7SO234t1NLlc5PubVcJOJIm8qDzgHfoy0u3Ny2B960NeCs9q2CylLZZzz8gC3lOKn6ewTbmaH6I25l1nxGwseAk3ffpv2K/uIX2ZKOR9tJoli1b+i+TwezAcILW0XGh9Jv0MTTUV5uRVBGy6qLQmuXc0BMY+RkaUOnE3AxsTEGQMuhwdERwkBZd9h9EB9BBV7vXbKJSIpf929NrHA6HozNCzr+irKQRKbv/Lj8TvxGmuDYyCszRfqB070V/AXodFTiflWNuQPm0exEZeJ4RMYocK1gSruxwNAMUgT/6szaGHPFpk2qRJFw8ZHf2bEag2drnCCMGpbldU7aW/Cr9rv3mzt63r0gZoov/gWgvbi/bNYc2bGeuLWstKFJ22xQExXRF0Er/de0bB15vfaB3VUScSN6+vKYxn6MvOsAI1BgU0ScCccSn7L5NvRvYoQJrESOGpTOt4Iox9Ek387xEYtcHqt0y73fc9mgju2f/wqILGxsJ3BIQYRy0g8kmZSFt3uaI/s/gfet/vEkK9DvOio0rqrY1oTaevxgYf8u+SE61aRGGSaea7KKj+bF5lAXh6fnrXuve6/2ZxPdq83S2jdHAlG/a8iFXAqukcV0Qbtwx4QSto+MiSAmjoRx1g72oo9hJVk/P2UWHRsU1kk+zmd8pD7DTWGqdpMPREaEBwkYO/EZ/gQO/w81RlxaPCu+VxCrzOhwOh6PTYV0Pjmc+amMeyTutebZ+6bGO9guNR3esAqZ9zxxPEVkL/o/P+j1gxGf5/6Ecu36bHlstRXAdjsZAurAaO0pfdtyNQHEdJJqItsEfs/HmiKsQ1EKoHn1akm0RnZO+Acy+D8gNC19Fyi3rK6arPO+fwJ5WjvqMVAEFyy3yUeSeCi5KM7Qx2uEaZ696yTIy+x0PTP4+fU9ea3wErXRK9+ruHm2ZD1tGG3GroKF+x4ZamffwvBpgv1WETCSgIm8VtTn806Yb3BiiuVlBh1wBUYqMFtEvyTVlro682u7Bmrd4jmwvsYJODYU225QMJJ5qRaJEikquQnVtWgJ6frqnZdt5z+Paqv4PpBWVucv7z/NRsEzkg26WpbviaW6rDN1GXqejZmhSI5gQOYr9Ie9zMNnDfnHcTdZPrn6Fy/mO6d0eeRuwfoS1tw4MJ2gdHRs589jx8aVVxy+DqVmWeBSlAjN/aoY06SPA0hfozHhhDUdHBjv+7Wz3QTrHSRbRMOhcDtLeYYfkFUQdDoej02Irbf+En9A5P4VOyjF0UL5Eh3giHf9wuaPjQcSG5CukaaiIrCEX0cHsYVWpReyItB3L55wzPdzA4WgGiPTofyLwKtuXIgJ3Z4QLakD+ImD6D4C+J1thK9X1CIrSxiF3Jm3THWzDxyOopq4CPpKiE6k470FERUhqYmnJk7RXrU1g8XhKh1emWX+ev6JaNQkiUrmhUKbagj/xPhzLfZ1FH/N5IE8RwXHXpGhaFbTSxIoidodebGSipGokaaDo1zf5mfYjnkMDZGpEAhetBuY/yP3S/vfgOcz8GZ9dGxcQVNsRaa0ox+Gf4fM/h22F5yciNeFItovvsL1N4TPYFW7QQKgO1Np+QOLp5u+rHekZSudXpGmzgs9RE2bSmVUbzprMNhwuUhS0IpiT2P8O+iiiU7+L8nFfRVnCqYhIymLWvSZF054imjs8+DyC/vFqC0pSxujQy2xyZORVtCf/BBb+me3ucnvXJn+X795smwzpwHCC1tGxUbDYZuc0ozbkfJu5i4dSP6T1I4M++Dx2EEl818OKfw5HR4X0v1a/ah2V0n1UDTattw8KHA6HozNjF8fpawdwPHOJOfj9TgCWv0zH17VoOyyUDrzgITr9pxvpMuUuIHcukK0K+1+2SLvhn0BQRMzhaA4oals1PJQSLDsy6U7aljokslSgal0fIOUK86eCMWdCuJBQFP/y/3BMeobtr+chqBz/NVRumwHs2WZFsRR9m3AssOZ/4UatDF2zSDcRO7qG6T/meW8JFzYAihKd/HWbOEn6GLCSfmf1YD0dS/7p3N9YIIXuy/KnjFyVHq/IvO581/XeV+4MN6onFN2ZxmenlHrd6zFftOj6xkanCtqnnmHudCu2LSK5PhBxWbgWWPWCBUnpvipoRAS0CjqJUA00Ws8GZv6Jti7LtmsoKqp4jA8sgjaW3i7yd+LtwOaRQFUzRktKbkJRySOvYT97MZ/1D4DMKeZfZU8yOZDuhwKjr0c0tQ/Kl76E8qGfRFRazmOvNc3mCg+WqRdEou7axDZHO7F9vk1WHgC2az6PqGxOL743mrSUHq2KDg6kDyzbNfEr1jYUrT7vQZsw6OCZ0k7QOjo2NKCYQAOtDkFkVXWBbs36jmbnpU5M6RDbaFwdjg4PdlhKMVMFWEU/DDzXoiHiZ/AdDofD0bkgJ1yFYiZ/i47qYRZRMuN7QM5En6AT5JRJA1FReyIdOgIUeagaCnL6FXkoImd3Lp3WpUbQavwqZ3TL2HADh6OJEAmltGARtCK8ZvzICLpaQbuzPQ2YeLcFxEh2Q8XCpImqZSrgpChvZStyf9Eeh6As8VyULXkG0dw5wOyfm7xBQOz2sl22BTYNMMJUsg7jb6tb1qE25MwAhl0OvMZ9pFwGZEveIFwWD0W1LuO7nHSG3WfJK2icPve3lqqtKNPV/zNb1VBsnQyM+BzwHp/DkAuBta81Lho4BqXzr+9uEb8zfghslhzDQYppKwo6dy2w8DHap0uMlO3RzWyYCLNFf+U1/4q++ZlGzkuWYcs42uVYOGoDICJv7VsIikSJBI5pv4oAFiG3c1O4YjOghLZ3Ns9b1yIiOIF97OTv8DlPscAY9bmaNJvCd4bXH90yE9Ep7I8VvalnGhSoagTx3xWhqHYVbp/C+6t7XqOmcBTRZU8i0uswRPU8FL2vtirJAxUuTGZ7k1SLJA/0Xi2XzETHHws5Qevo2NidZR2BOlul6qjzjUf+AnYKVxqJNZgD3Jxp4QKHo4NDTt2ozyP6OgfDg87jIKGa/rLD4XA4Oh8UcaUK4UPp8Pbm2EaVwhf/Eyj2MXzgqGcOtjTijqLZqsACEVcax4rEUHEdaWYWrrYAAxFBckCrS3g5HI2FCLkVzxhxKKJL5IiKgdWFsj3A0qeAAWcbGTdeBa5GW62Plc8ZQRWSsxFF0PbshqqJ3zT90cl32jaqvh8EE7QRRCRLS1dBPYo8lY/YECiyVBqyIiFFVOseFC4OF1ZDeSmvPQGBZnjvw81XVcq8CobpXo3ku76ht00oNRQF64EZf+J+zgESuK9x1/NZjAkXNgJ69iq61YvtYcDJwLTv2rON19WtjuI0YOHjwJBLjYAV0T/+dpNykP5w0VrasgmAyMueh7Gt8Tzn/94Cp9DA6EZNtqWKoD0VUbUxTRCIpNUxR1/H41ST22gKlNGgZyQiWM9YpOCAE4FJXzMZGr0vvXQtfwFKivhe8LP0MZ7bKUD3I21bXbvj4Ni5EdHpP0a05wmWBS0Op6bI1yX/QFTPQ+1syaNBG4qyjQaEraJqpf+r7/2Ps+J/nQBO0Do6NjQwUHi7Brbq8Db2DxcQmtHMng2kXG5p4Eq/cA0vR2eBoh1WvoDopG8isuBhRItSwwUOh8Ph6LSQs7pjpemQi6BVNM84Osbb5nPc04jopM4CkQlKL53wVQTpqcufMTmg9prqqPMq2WrFiuRYvn2okQCxSMZi9ukq3qTxrdKZVcW8xlA9h6OB2MN2p0JOImgVITj/jyZFUBckDxcQbt8E+hxJn4ttUvqnKlolfVpFs/G3aMqliCq7K+EoYNDHgIn00YZcbOnHE++wYlltBR1bQTsie0S2SSe2+jslO6JoVEkU5NGHlKSBUq8V6SrybvE/+D5KjoTvrKI3i9eHG1aDzM5GHm/geXY8+aBz7jdZPungTvqKTbo0JtK/pJj75rMYdXMoHcFnqMjNCv7eGEg3VYS1iGsRXZLOUaSi+pnqJG0l/9+xBljxFAJt3YAkYztSwSZNNsX3QQGh3cOIeRGqyecjKCSnCO6GoJz3f9VzQQRtNOFYRNS+FJnc4wje33NN/qA5qvaLLN86nn3IbbwmZajwGSsqU6SsPooCFxk48jM2CRiL1EzrY21CXMMo9j3KfnAcHPRbI2OuR1STkCLwJX9SGdeG9Q7t4ns3609Gxvfks1jzWjChEJn/EKK9aVNi0dQ9u9HOsF3ES690YDhB6+jYUAStZqvkoGiAu5FGMga92OnswDS7p1kwpd/UGD7vcHRAaBCkAgxKpVEl2o6SzulwOByOpkH2X8TIgFNtfJNyCbD2JTrudaUpd3KIdBLR1ItOW3dFrH3VosDqq6fY2lAK8ZZRwKSvA32P5Bj2ZCtcJL1PYWcax7ffMXJHqb2pfN5V3s87moiYTIreFRG0Iv9VPEvjyINBbVPRstpG6fWKJBWZJQJWpOPku2zCYe79JsEl0qSPikUdEUQ/BtqRIj3bCtJxHn2tkYojPgNkjThw7FxeTN8xCZjxU7Mh8/5gBJwiVEX+TL3HIiolc6C0+5KccMMasG0K781FZqP1DiviVnIASfw+77dA4TI+j0ZMIOkZlu7gPh4CeoTRpJK9yZ7c8IhcXb/s5IirjOzVvdFH56108XgCWqeas4rHpZ1S1H+MuNRzl4RgTXINe+inq6ia1nuX7WEa75+KcNUbvNad6cDCRyy6V8Ts5G9yP9/jOV5A23ks//9282h0a5JizRtGpgdFqD4LjPmStXNNhuo59uPx9OyCSOAQInUVmS2CdugVQIayIHwy7aBQO9D7qPum+6pJo1181jGI/87YBIz7mbUfZZJs7Mt3Tnboef5/Dvt7/i7ivA/7/fE3si2PtG07OJygdXRsiJySdpIGsJrNVApETN9GKWIbpNN5ob28GgTHG1SHw+FwOByOjoht8+i43E3H8RREE45DdMKXEd3ahDTXjgxFjolkEAESS4VUXYKFDxvR2R5RuRtY/RLHqOeGUVlXAuve2xcFp0haEQGqVt7/VGDBG0BRWcBXOByNhnyk7Qst+lUEbcqlVhRJsgcHBRvf1rFGqkijU+SIoi27s/0m8n1b8bqRv5IZGf15ew/1Pir6TVqk8/5okaltBenHinSVXuWwT1pKdaCjGwdN9KiomSZMEvjuJZ3Gd/MzFiGqQJ/k8+x3adiKDKqoo0DVdtnoGyzSU1Gu0kxN4D1P5l+RnyUHiVo+GEQkK1ugtwjws2jvlHbfQC1aXa/0iBUNK6JXcgzymfUZdoURluVh0avijaY5O+jjFhglInfCV2yiqS5t2YwhRoh3Z5sZRHu38gUe9yCSGjHI3uXlArOeZFvjMxlAX3/2fWyz0i69y86zH5/Ryme5bhMnsERGL/obMPAMe+6KIk7txWt+yriEQE6Rz2/9+/tP/Ol9mnAL7wffg2Re37KXgV2NLIjWlbB9Du3E1Ra5LaJ9xoNA9pJ95HYl21SW3qFvGUE+/DLalqFA2XYr+CciXb+rHWrSYxZtWltOADUjnKB1dGhE92xDZNavEflAqTU02qv+yxc7NNAa/Gqwq1ktaZRM/xFQuNyWORwOh8PhcHRU7MyjY90PGHIFonRwIr0PQ3T2b4wUaK9Roy2FXZsQFTkxkOM9kQxy2PRXhEpuO3XY5GTOp0Pa6wgjukSYqZJ1bAyrAITFfzNCoh+dz5nP8lryudwWOxyNgiK3FfE3+RsIMg9Hfs4iQ+ubHl+8FkFUafIZ+4i8HkcCo74IbA7fNRXfmvYdBNqjWq73URGXix9Fm+pz6v2SHIMKPQ29yIJ6YhHrMSiCT9J50jpV1J7k8xTdp+8im0UmiXCWZqsiAOvKXpPPOf2Hdp/1jssmBZNHvHdKkW9MgbB47NxoRQVFTim6c9TVFknaEAkBkYtzHuA+TkWgo6p9KDq4d3jNY25ANK0vkL/EJpRiRG6vE4y0FvkaOUhBMU2SrXgOUZGzagujv2ATanVp3MYgsi47m/fxX0DfE/nhs1P0t/o5RWv3YtvTPZ3+Y7YtPrumRK4W8Br1XEUWDj6P5/w820MBf89k2+XxR7E/mcHj5FfTvFV7X/h/vIe8fyJw9cw1GeCoHeLzleU8/DPWdiWJMoHvZvpEtt+Q7Jfe/ha2r3FftndWMhxbxpitkp60JmQTDg0ngM6hXXqYz6Zz8DxO0Do6NCIlOSib+xeU9TwKURlFhbzHOktVB1zFzkQh8H344quCZtEaW+ZwOBwOh8PRURGJ0DGkQzr1e+b06qMII6XgZtJ5qVdEXOdANHcuIqO/hGgPOnEiFWJkikihjbUUHmlriNxRqq4IH5E3K1+kQypiJSQYAp3QR400URHc2Q/R+VzbPq/F0XGgNiatUOkbi3iUFqtS+OtL0EqPVeuLZBMxoo+iC5c8vi9qUDIBS/m/9EFj72Igw/Jm3ZIALQ1F7yr6UnqXg2kbFMW6a1O4MITIxPG3IPrOIYj0VWbC7SY1ovNP6GbXq6h2kYOBnEAdhKB8TunOJp+2j6AVGSWiUvIKkipoChS1KkJ2+CctolUyEpqoakgwkgoM6xp1TaM+FxCpgX73WLYPXq90PiMj2Uam3G0yCCrQpWc6mf9L1qB6BHJNkF9euAIRHkf3NQioCtoL+6+D3QNdY/ZCYDqfm8hy2cMg+ngL2/FgiwDXfR12LdvXQP4eRvs2BjlTLTr8fUVYX24R1lVVPAcuk/yB9IhFilcnwEXyS3JIWrvKhtC7oXfMUTt28rkvH8l34dNGsOu+jbuV/XUS73eo7VuazWf6Cp8Fn7GevQrOqZaQ2pP6T/E6ikwPJj3OB+Y9xT5yg23bweEEraNDI1qah4pFj6Gi7/FG0KqSsYhZQYPb5f/hAOFMBCLfc37jBK3D4XA4HI5OAjqPKjQjbUdFj4oIUXETVdNe86o5lJ0dFUWIru+J6MBzrKrzwI8YYaGUX+liqkJ9kFZdj2it1oJShjMGQhqHkbcOQUW/01C1Ia7IraBU5WAMq+vg+HbOL3gdCzjwbUfX4eh4UNSmUuPHftkI2rE3GJmkrMP6QOTIzg0mAyBiLFakcOtcLgv1T6WRrfT/yXdaCrImIYZ/CsgcwtfwINGWLQlF/y76q0WwSgJF6ezVI3oLlvKeXI8or0sRn9FV/zPiTjVOFAS05N/AimctgvNg2J0BLOX6ijqNEbSShhAR2lwRlpqkm66CkfR1ex6G6NDLEN3QO1xYD6iwoshnndvEr1nGgVL9U9/kM7sC0e68D1qmCEeR0/o+IVbsrQEEc2UJosufRTTpQrsXInvXd+fvByF41d5ypvAa77H2qkm3Na/QhhYaSTfzR/z9GO7zVLa3e4HCJhRMFlk96DzTRJX+bO5M/liPCTER9dmLgEl3W8R4/9OB1a+FCx01ongHsKwX7/dlNm5J4EeyKJKPiNkRvT/L/sU+8BzTH57FPjCffaBQynazmP2jiF3ZF2n/rurBbZqhWFw7gBO0jo4NpYhJ3F4zappdUUVNzW6p09CsqDpfaf0MOMlEymurtulwOBwOh8PREaHJ50V/p6P9KTrpdFZFVA6+gA4Mf9s+txNH03KsJ/JVRYk0zut7nDnJS+i4qe6AIt5EXK96GahoYPGcloSqoCvSLfksVPU6EqWjb0fl5knhwhAKNljzupEnQdrsD4zUqUvr0eE4GETEbuxnkbOKZFRxqW0qLtUQ4pTvXVaKSQFIp3TJc8Duaun6KuIs/0zkmbQ7R10DZE8PF7YRdorweR6Bhqo0RuUX7lgRLgyRPQUYzXMVaSQSsSnFp1R4bd0HFlGpqFORd7rn074L5DeTFm9pMbBhDI9xR0CgRkSoyhcuy+djOgi5KH51zdtmO3W9Oq9dYaFJkfAL2X8MPM/6E5GzvehnK/JaOqAHkzWoDhGtkpiY9Usj1bTPGT/j8baEK9SCgKCdafZPfr4Kg2nysawwmJzDWp6/qvdroiAgb18zbqCh0HFEVquYmwhaFZxqiBzHrp28Nt73mO6yJjDU73rGQ83YxXdRWSN6drpfmshRX6fM56rQlojPWfSISXhoUkWcTvE6W6ZucOV7CIqD6XlJmkNF+VR/qBPACVpHx4Y6oBVPGwmrTm/e7/jS84WWQSxkpzv710beDrnQXnpF1TocDofD4XB0JsiZWd0LGPmVfbqPyiCS1qQ0JjsjSSunWlWdR33GNOqGXAUsfZ+O2ipgwWNGiryvGgS/oLNdTWuyLbFtIjD+Jkh/NjroPFQtfQpRFeCJh56XUskDIu1DwEQ+V0VLV4Xpnw5HYyApg7WvG9GldjXzXgT6oop6bQgUwVi41Iry7Mzkuxj+HoMmEhQxq0I+vfhuKkV++8pwYRuhWLrOr9IuXkzf8GSb2IkvWqbodL1jKgoWixTNmxsubAR0r0VmTrjV9iebPOicMGCombR4JXUjknbBI8ExoiIIFR0tbVjJUdSFUj6jRfShe3ZD5D1uq0zTmNSFiK5ty2g7f0XbeqRFvU7+jukX11cOYz9EabtKrLiTCGFFPY69HciVbEu4Sk3Yj6Cln5/CZycSNujPuKGIbk0U6P7qHCVNECxviNQB91OirFveC2Vd6DlJR7a6/EVdqOJzWPRP63tFOAZEdteSGmoQRLQu/7dJjeh+q69WlKxIWGnPCoFEyK+BvkdwvY+ZRErsfqrNZPD+SuJC91v9486QvO0EcILW0bFRzs5HxKtSEjTQmK1BeCjavn0BMIMGdgCNbQoH7WvouJTkhxs6HA6Hw+FwdCLsFqlHp2XmLxFosinqSQ7jyOuAZf+xaDBNbNeF3bkWRabK3G1Z0Kc+KC0FFj4K9D7ernPKvUBeGn+n97aWYz5pMoqwGP1lIGs6Hb8mFuVpLihdWlIMivoacTUdzXFGXsRDkY4ii0QS9T3aSKO03geu53A0BCLtlj5hvpGiW1Xwq5jvTJ0sWSMhgkukypK/AZuSgD1tzDPsygFWvAsVVkT/Yy1iNDdOaiCQf0g2iRRF9E35Nn3JJhC0mkwRwavjxAja4Tz2yhd4L5q5yr9kKkZ8GuhFW9HvNERn/gzROrNG+byLs4E5Dxmxq4+i+uPti+aCtkzj8/snsIjLttJONRXah+6vSLVRtMtb5vBU6mh7itTVNppolJ+vbVPfBipCok4FMdf1576+tI8cHU6ff+1bwM56BmWJmBfRKzmcfuxLVOxryWNG2tYbvAZNhIog7nUkov3PQHTWLxGVpnFNKGc/LJkMEd5dMbu3YBn77j/bJLKemz49u/EZcOxSGZLrKtqmCH+9O0Mv4f1V5HbcTJAIWU02zacN29CzkRMH7RNO0Do6NpTeIL0SaRvJcEu0PJcGT3owmtWdys5VYvBDOQBeRQO+pzDc0OFwOBwOh6OTQZFr0p4VCaPoEhVJFTGgVMAJXwE20okUOaDxU3zUnIoH5WdwrMQx1ZTvWITn6lf5ez2KwLQF5FSLjJ30XSu80/tIS5mM+fpK2574VSDhCEvTXUyHe2dbO8I8uZg0lyJ+RdCO/zrHrTXoJirlXJIGKvqmCLYh5yOQPGivz8PRMSDpjAX/Z/IfIv4ljbInO1zY3GB7V8CMSLbA1tRBxLUGggJnfRHoi+r6VQV+y9hwIaHJKxV7Uqq1imYpyKd6xf6GQpmbKhQmG6wJM0W3bqQ/qgCj5oRIPhXeSj4D0bcOQWTIhYhmpvDe1xJxr9+lNyv70vtQIPE0s5+V1aRglJGqdYNnWD1MuhFQkaeJd1i0q9LSs0Zx32wjtUGEsYqBBUXtjrFtNvSy/iuGPVxndQ9gxKfsWgJC7zJgxTu8L2zvwcRcHW1P17d5tEVhiktQRoaO0dDoV0nXLH4USOIzoG2PDL0cUenaxsvS6DQqeR+z+PvM+9gns4+SFm9Xk0LIm2OEeNKp+whavR/Tvs/3MLzvmtwY/UXr33kvkT6J99IWGUL7or6yk0n/OEHr6NhQhEH6QOvwlPow5ps0enzpK2iss/kiT7jNBiCapdPMS1nnmV1xOBwOh8PhqBGSe1JUiaLA+tCxDUjMoywSU1Eqa9+wqCFFnYi4UFXxWQ/QEfok1z/B1p35Uzq47TRtUNXgU+lED+P59jic1/V5XsOwcCEhjTtVI1fF9O68lkCjrgl6ks0BkQ2qfK5nIiKhz4nAvD8Bu/PCFeIQZIItBGb8xAjaQWcDq6WlG6Z/OhyNgSrOz/2tkVjyj1TEqqukYQeSA4NMY1YE4ZjrgM20ezHszgRWPGdZmZLHm/+QTXY1BSL/FJmqyE59ptyFoPhUXaRkYyACVYW7hn8i0PyNymYoPVxEWE3QM5c8jO6FiE8RoBmKUGzm86qO3OkmSaAI5RFXApsG8LnUMekUELQxP/9YPrMvmVZs9WjJ3ewP0tmnjWH/JqJP7XsYv8//G3/nM1cka20kqLgESS9oQlPvxOSvW2SrJi0bAhGFWyfadb3JZyC5BEXiBpkoIUGs27uN5zqD59X3dNr2D9mEiYpCdiVkTwWm/8ikRvSs9NFzk4Z8TI5IZL4mS17Ts2Q/n92EaPYOBidoHR0bmhXLHA6Mv8UI2lG305Dzpa9QathI63gSOHCfoAqjjTC2DofD4XA4HB0Rcjy3jDHNwxGfQVQ6b9L+099hl1kEy6oXgZXPmtPc5zAjcvURmaBJbjlS0RZ22hsDpT9O/66RyUl0dBergEhcJKqcZRUNUZV6RarKWd7Qg9fShkVEdE6r/4egMIrGpkrXXfcef6+BoBCZoIhfkWmK5pNu47InDyQmHI6GoDQHUVVD1/vd9yiTiVPWYVdAkC4/ExhHuyZCSHIDkjSIQZNRioBMPoufj/D7PywytakQScf7HX2Tx9SEiwqotQREMC95mvbwUotITPoo//9nzccTIRgUaeI6A04EZv0cQRGvA8SEmxk50yyzQQSt5ABURK2uol4iaNOTjEwXQTv+Vvr9KebnV0d0G/f3Dp8rfX89X7VxFVgcdzP7wL8A69+1CbKdvB+VcRG1isbVferLdVXATPVrCiWX2IioTOkxT/8l0OvDvMbDEB3xOQRa4jHs3gksHwwMvtb6WUVWT73bdHZri3bujNgy3iYr1C+rreo+6DPuDr6jC+1eKLp98HlWZFAEvTSvuwicoHV0bOwlaNnZKi0hmA0dZQNYRdbKAVGUgoyAtF5aembQ4XA4HA6Ho71Ajo4c9/U9EBl7A6IJRxs5KNJP0UKKntJf/S/nVJIAPblcDq6qjyvCSQWB2hOkWahoWaX9y8lVtXUV46lONImYmPFTi8zpy+sUGdVWE/UB4ZoGzPkVx6Xd7H6rEI2ihGpzzFWpXISRnksvbiOivb09C0fHwp5tiEz7QZAGH7z3Sulva+mBVgOvM3+TyaLIJoiEVZZBDDtWAPP5jiWdBgw824jVnRvChU2ApPiGXIxI/1MQlfSMJmpaArIxxbQP8/9tdvw9+r/KLFjPa5S0RTx2pZs96X+iRQsv+CtQpAmuFm4LgazCd6wPkq6oNIrrih7VJKPkBkbSxougnfQ1m3SszY6X7LFimcM/Sxt7pB1HMj99uK3S6SVrsTaBz7V436VK2mLWL+1+Sfpi6b/4WyOjyst2AqmDeL5WGC7S4zBEpfOs6xAKltPu38trOWlfpO/oa03moPoz6swQya5noX65F++79GdF1I66xiRAlCGzkWOPWBEx6TiraFgXgRO0jo4NDcY1wzKRBjuQOKCRU2ELiYen0UArJUxpLLE0vbqEyB0Oh8PhcDg6I0rzEFWRsBUv0Nn5gaVhiiRUKuYr/MiRnfR1OqoP0Um6k47Thy3Sc/l/rNhPuwHHcdJ1VMVtOewqAibJAOn/VYcc3nkPmgOoSXxdS4OqezcTFIiVt8K0Z1MuQfQd3u++H0JU0bRB0bZaxqal5cDiZ4zQlTOvKusHq8zucNSF4ixEJ30riOaM9jse0Q0J4YIugmLajqm0f4quFGEnYiwGyQEowlVRlyIPpfksW9NUKAo3YzCiKiJV0ApRgNmzacu/Qbt3DKI9jkJ03K20/RPDhSF2rDIt2Hdp9xPPAFa+R3vTCtH5Kg4lO6bIyaEXH5yglaSL5HiGXmQTCuqj5PfXNdEmyRhNLIpsVwCXJCtE/mlSojevd/bveB6p+ziBom3A5HuCSYtowhGIruHxGqsJG6kCduYCCx4JyFdp0QbyEVsn0XazP8pKAYZfZuejj7JZhnzMorXbVT/bwpAW9HCOQXofBgw4xZ6RpJhUU0jPe8dKe/8GnmP9n6Kau1AxNSdoHR0bqpCZPc3SAzT4VgVLiYlrACs9mcQTzfjNup+Gr4vpuzgcDofD4XDEQ0WmNG5KfYdO5B+DiKTomNsRmft7k4bKoQO96EU6RufTceK4SgVuCleEG7cDyHEOdFy/aZFRiv5a+njN0UeldNQX/9MIF40RpfW3c2Pjne/GQA577moe+zE6obyn79Np73EsIpO+gej2BeFKtaAsymv7rwUaKFJYachO0DqagoJ1wPg7gvYUVZSo9Dy7Ekq2WeS63idFj8pXjGHbREu/18TVyM/ZvemI+rzl+ZZFOvZ6RN/vhohIR0WIShYmhtxFwLArgNd5HwZfwGtVMatwWUtCUZCq3q8oZZFyK561aN7aoIzY1S9x3Y+avVdV/0Cy8CCyHJKykeSNOAHpCqsAWF/2FYpYHXud6doG2re0sdt4X8bchui7hyCSfBaiiuBsKjKSTdO2x5FA8jlGMIo0lpRC4of5O9uYCEnZ9j7HIShq3p762ZaGIvf1/MXRpFxmkwUDz7Tvel4i4Rf9g+3kDN6vk/n9b2wnGeHGnR9O0Do6NoIiCvNsxlORFNIqUSqJRPA1AyN9JRnj2XRCdrZB1ITD4XA4HA5He4JSbBVJqsglOcc7NxlxoaikcjrEiqqToxRIRH2H4yxpE7YTyGFf9bI5d4r6lU6uCpxJq7A6VCldhbUkhaAxoipES+tPk/utBUWqqVL+kIstYkqRsNLAVNXwg2l/KsBrNcey0muUfqUin7tSGqyj+ZHHd3nsjTZRoMI78YX1ugKUYamJjkCL+zAj/2IQKTTuJrN7qh6fNZw2sQat03YPGg6liK98AUH1e5Fg/Y4H5v+Btj7NVsmcbssU4TnqC7SLs+33loYKZi36K5B8hpG0KsRWuDxcWAPiCVpF0MqGB0XW6mHDNRGn56fI1YxBFn2rlHoRpIv+AuzOsP2kJQLDP21kqYqQqR00FSKig+s8B+jRjed/Lo9/p7UrTRYOZf8afOdzeZftTXrkubPCjbsAxNEknmp94tjrgbm/szHH4I/ZRKoIXGlla50U9p2rX7U23UXgBK2jY0MzZEoXUaELDb41+5L6tjkdmoHpTqMo7ZL5j9BAu/6sw+FwOBwOR+1QhOoEYORnLMpMhXQUsdQeIIdbzvx0OunvcXwnh1oarSKXa4qKVfGX9R9YdpXGiJLD2jzm4MRocyCQNeC5KmIq5SJEVSSo52GITrqH5zCCy/fYegfDhu5A/+OMSFH0WIxgcTgaCrV7RcmP+jyq6BuVD/8CqrL4PnQlKGpSKfaybSKHFj9t76ogbVMVFdSEiNLSt022QKCOiqJUXh/9X+mMy36I5FxCe6nCj2t7A0MvRaD9qUm41irAtGsjsOwpOxdlP8x9YP/I3urQhOGq/5omsAja2YoEXmb+f0OgwK0VfNbJp9skmSKld6zms2d7WPm8TfjpPs34Ie323HCjJkD2fcto60clwyOSXLIOvT+EQFNc1736FSNmNVmgADO1v66CVS/wXhxlUiNT2K9pMkGF3UWeT/ueyRGJjNf/tFeBJEIX0l93gtbRsSH9mKJ1gAS4NSOl2bjUt2yWZem/zSjKEC99LNzA4XA4HA6Hw1ErCukAq2ryaxw/DTjJqmi3B+zZRkeOzvrgi4F3DjWnXam8tUHRU4qcEtmiMaLIF/1fX3K0sVD6bSBr8CjP9eMBERTteQwiE+9ENHtKuFI9oSrzQy+0seyE24H8ReECh6OBEMEhHdThn0Rlj24oHXUrKrdMChd2EYigVXGsHrQfIs0WPM77Ei7LHMJ7c6X9rpRrZWgqir0jQ2Tj5HuAPifYdUnTU1mn+iSfiSB9fP4fEdRpaQ2UbAXWvkabRhs+gOekaOa6pF6U6bH8GfPvRdBKckdZCQ2VqYlU0vYPhTTAg2wEabCrQKMmvHT9IosV5LX470ZsNwe0b0WB9j3esnk1IaCgsaDfol3XdYiE7H6Y/Sa5jXK2z0gDr62joYov1ZIn7H6Ip1Eb2NgXGH8L2+mRwJgvAvN+ZxHHei4qJpY10sj0LgInaB0dHxJwl7i2Bt+KkFj1ov227F82M6MOaflT4coOh8PhcDgcjlohx3LSV82RVQrmunfaRySZIoxGXWP6fQM+YlFIden2ScpATrgicjRGlObiuvcsbbYlIZ3bJf+2FOLuh5pTPu72+skaVIeisFQAV2NZEc26Hi9462gMSnJNezrlUkT7HI3I1O8hmjsnXNhFoEmbpU8AvP5AymDBX/hbyNAq2l4Fi+Q7Klq9cKX93pGhyaLMmbTntIEJ3cyOSHu3/4f5P+2oMiRUrLA5iqHVB9IFV2E2yWtI61eyA3VNWmlSQRrj0hEXeTf7N8AO2vyGRtAKmtyShIVIQUWsqi/IHMpnLT1z7nvYJ6wNNJeMjNqadIxFPCrbQ8ftfxIw48dGzirbV/yF2tyAky3NP4/nWFYW7qCTYk8JMO/vRtDqs/CvgIrY6Tn05DspmQONP0Z+1p67Irwl/1AfWYtOAidoHR0fMt4iYPuHaQPqeCUMLqOnF7+vSNs4jSGHw+FwOBwOR83Ys9lSSXseZQ7S0n+FDnwbEYPRCovwWvh/5tQHKaq3mWNfF9kqJz5/CTDrPiNo5ZSLjChr4cI/ilobd4ORs31PpONJB1N6lo2RVlDhogm3Wtr16M9zPyl0/Fs4AtjR/iGyQr7OZrYrTVzUh2Ar5nu99GUEBQBVRHme0stbKbW9vUA62wrkSRJB2c0mecryg0XRtW8hKl1ryQFM/4HZwc4Aza1tHm8EmIhCXZ8kHhTVqVR/tR+Ria2BPbRda0cCKV/g/efxFR25pQ4JHT0baZL2VlGtI4H5f2c7rkXS5mCQ3vrc39Imn8Tnfyowh32coqmDYl601aO+TPs6rRknI9lf7tlivITamiY8h30KWJ/EZ7KT11YApL5hUb2KDp5wC5BB+17eTgna0hyTx8jg+efNa1x/JhRnc3zxoE0WJPCZSlNe0kXTvmuTIwq2kyzRkI8bt6OxiPr/xjzzDgonaB0dHxXsbJe/wJf4OL7omg2lIVeEgWaignQOpQ28F67scDgcDofD4agVinJa8YyNnzS2mvkLegzz6SDFxBpbGSJUVSQk5UojGJI+YucnJ7cuyKGTY6fiODEZLOkfhoRMi0HEsZz+N3iuKZcbAdJYZE8GJn2N49vDLAJ47QcWCeno2lBwilLFx94CTP4GsHUcfzzIBErhJmDe03wPPgok811QNX3pcHYliFSSFJ7Inz6HA9N/tFfXOZr6DiK9D0dUBKZS06Vh3VmgySpNEo2/lbaEtjAmAajrL2qmlP76QHNLa2fTLt7E8+DxNfm0dYItqwmKZpU/LzK5z1HAkv/S/jWSQBUhqujdUZ8zEnA4+5PgO+9HkOVAO5vbAlIPKjo28XZe88V8//4CFGTY7yLFs0bzuLcBvbuxTV5kdXTaq+5xHp+bon9HXA0segTY3cgJjB1rOKa4N+zLaYckuyLyfObPjKDV75LiGHCqEdcLec/07LoQnKB1dHyUcwC+jIMUpeHppZaWiTTJpK+jiINhHBxL28ThcDgcDofDUTdUmGVjn32O7IQ76EiOaHzETFORl8pz+AadNzroikQSqZBXz9RskbHLnrTr6H0kHeTfWyRQS0JF1lS1+xWOQVUkRim5jUXeLCuKpgI2A+nAL34FKN4SLnR0WezJAqbdA7zPdqFoQFVFP9iExY71wMLHuP7ZbEtnAUv4XXU8uhIiZUBab2D4p4C+tAeT7wqLVEV5D99EtNehiLxzCKJzHkCn07xUtoEmfKR7GtNElT0sa0X+R3N8WTOB0TeZjz6ef4PJhVoQELS/DQlaPq9lz7F/KgkXNhCaYJTMwQz2H5K36M13R/2Cgrl0L6Z+D9jVAlIPmkyRzq4m7vS+VYbyDCLNCzfzfHh9Qbr/0UZ8VrXTCFppNIs4ffdwPrfbeC8XhgsaAD0DRd/KdqkvF2ktmQlFGs97EOh1mD0PkfGSMtLEpAqGNUbSogPDCVpHx4eM/ar3jaD9gJ3q5G9bxKw0S/RiqypgxmBb1+FwOBwOh8NRO5QGvGUUMPErRgyOvArY0IsOfhsQFnLcNAmfdJal5iryLTiXg5BRMag4zKrX7ToUnTPzJ1aopiWRmWLRx0ppVQpvU6IURR7Nvd80CpPOAxbQWd2xKVzo6JJQhJ2i2aTRqEJ+Qar+n9lW1nNZHWnAIqfm/Ipt6SS+RxcAK18EdmWGC7sIJA2hQoFjvgT0pU1QRKlkRCp30E48HxB30R6HIypdzLawd60BTSApq0AktEi3Vp14iwLbZ1k6v0jJYZfxedRR6LE0lzb752a7JW+jzImqJki8qOjYor9ZQJeiiEX86rsyReY/2LpktVDO+7HwXxbB+xY/s++zc2xPUGD+HtqV5R/Q1hxpNmfUNUDuTFveEEieZ8s4K8Kn5ynZHkUYS49XBd0HnGjPQ89FEd7qt1e/Em7cdeAEraNzQOHx/U9E9J1DENGsjl5mae0oNF7/qzCDw+FwOBwOh6NuiMTIW2CZSBpHKWpm5fN0HFtYu/UA0DPMSKYz+AVz2vrReZv9a9Orqy/kXK7tzm0/ZLqLU78L7G7BCFTdOxWaSf4IncxDLSW0eEO4sBFQxNXif3J/ZwGJpwHz/8TrXxUudHRJKCp8Q08g5TKbtFAwyoQfAelTsLfgVU1QBJ8qo/fh+ioOFRREygsXdhGI3N4cm3yiTRhN26JCTjv4ji5+3O6lbN6yfxuZ1BmhaESl1ytCuC0KL6mwo9qh7PGAE9gO3w8X1AARdwq4klyMno38+6ZqkSraXBIfsShiySOmfAJY9T/2cS1cQLIm6LgqWicSeuo9bItrmn6NzQkFr+YUAjOf473ieYpI1nuTM7Xh56kxxCb26WOuCzmam80uiRhf8xow9CKLrNazUSTtoI+anepicILW0SkQZeca5cBVukHR0V8Elj9jna+KW0y9215+h8PhcDgcDsdBQKdrVwGwQITFkXSU6EgpzbS1yZzdmVYYrPdR5syPvgHIpFPYQOIkuqEfogNORlQRrRPuBIrSwyUtAEV8aQwqbT2l5CqFWPp6jYV0/lREZciF5tDO+CG9t3nhQkeXhDRTpaU8+OMWBagI2jG3ARtUfKiOYk+KFJUWprQ/R3wG2Ni/DSZd2hhKsd42CZjybfMRR30aWNMdSF8BTP8nbc1h/P0YvsNPdl6Ctq2h4mtKcdfkgqKYU98NF9QAEbSTvwW8znU1sZD6TrigCcjmezCV++x/kkVpqjDcGPYLG4bx/WmkfEJTkM73VkWxevE8lPWrCYOywnBhO0CV3hm9H+zLNB5QXyzpHmUn12VvakIwudSL24fySdJXz51hUcObeB8U2S4iXhHFei6jrub9SQ437jpwgtbRKRDlSx1N+kgQQRuk4i36OzDuJiDxZBOd3l5PrTKHw+FwOByOrg7VKVn+hkWzKGJGOqitmf5ZogrX71tBEkXT9D8HWPIsf2+4Pl80fSDHiGcaQauiSvktWBhp5wYbgyaeYg7o/IeAXWFRmMZAGoyS7VI9BUV6TfoGkEOH1tF1IQ1HRZJrEkAEk97REZ8E1r5qREdtUCrxuBuAXmxHCmZR8bqqNiCk2hKKHs2ebjqs/U/gfbsCWPk6sGE2MPX/+I4dAQw8HVj1Ute7N62Fctr26T+wfkVao3WRrprwikXQiqBdV0e0bX1RtIU2+mUg+eNGNop0nMr3aesCPvM20DqVVIB0cSWzMPBM9nOPsx/ZGC5sB1C0deZgYPJXaWu62aSQNJw3JjScSBbhrijolEvs/Zv5U6BgqR0jiGznMSR9EJM30ISS5Ja6GJygdXQOqChYIFzNF1opP3NoaDXrkngqBzG/YUtvhJC1w+FwOBwOR1fFuu4ICunIOVal+N1Z/FGaAS0M1RbIkk7h14Ceh9ORO97GcrmNjBzNGgYMvdjGiIrQyZ0dLmhu8N7sWGWkrDRjFSSw+O/hfWskRLht7GcVx0XETaDD6llhXRubR1hqsCKqYxqaKhS26C9AaX64Ug1QMZ7hn7S0bsm/Bb5RK7zP7QlKydZ1z/qlafHKLigaOWOIaZ2KFFI0o6TzVFDM0fxQRX4RkiJoVaxrzavhghpQsg2YcldI0LIvWNcM6e47q4DlY4BBnwlJYvZxi/7J31sws6IuFKVawT6Rs0GWxI/DwnXtBCJhV79E2/EJszWSYhhGO7K+F+0Nn2VDoMnKJY8CyWeYzVr4Z/tNOsiK8BcZr+ehY0iPVpJEKmzXxeAEraNzIGu4GQ4NOqRXMvnrQMpFfLlPA6Y/COQsDVd0OBwOh8PhcBwUInRUxEXRLNKcU7Xt+hbnagpUSXsZHULprsqBli6dCvsoyqYxkIM37kYjs5SamZViDmGzg46/ohtn/RyqixCc9+pX6cQ2QRpCmpm676OvtbRPFYbyugpdGtENPRAddB6iMZ3G4O/hRnqV5IZr1QClTg85397n8XcC21PDBV0JUZswWfoE7cvp/JwJLPgDkPYu/cV7bDJIGZgq9NcW+qxdAeWFwJz7jYTTpJP0zWur0i89VkVVqh9QhKm0l5sKZYds5X7HfT2UWVAU75s0320kaVHOPnX9YCDlin3RqSIr2wvUfy3+B9+Vj5i9kf0YfAmw5BWgaHO4Uj2hDJMFmsA8wTIANIGpQoWSHhEpPftXRlLrPiTy3ZzBdbsgh+MEraNTILJlPKpGfwkRpe1oRlRkrdLLks4F5j3Fl74dpQo4HA6Hw+FwtHdkTwMm32mp9UPokK18A9idHS5sQYgYHnsbnfcjgH6nAnMfoBPXhHHc9rnAtO9aimzKpSYZ0BJyDSJTlUauAjj9VYDoWmBjYt1p5/VB7iLej5stHXfQx4D0QeECR5eCgl1LKxFd/DwifY5BVEEpSgfuxXYt0kTtbncdchppvS1qTe1owl1AfhOkNzoyKncCa18DBp5lpJ+I7ZUvmnyIJlaki6n3OKJQfkezQ7rHIuk0saC+ZekzfCa1ELTbFwDjbzUiNel0yyZoDkhmQcXCJnDfev6SGWhLbFsGjLoOeI3XqeyLTUPsfW8PKM0xQr0P3xU9M00UDjwfmPc0UJAWrlQ/RIvWoWr2A4iIhFUUrYrx7QmLdipaesk/2eeHBT2TeYz5PEZ+1+NwnKB1dApUbp6M0tG3orIXBypKgZCuiQYsQ+lQrOOARLNTDofD4XA4HI76IZ/O8ax76TDSYUr6GJ2lZ4HCFiZ1RDCpIFnPY80RnHI3kEPnWRE2jUX+IrsOacIO5nWseK5uIquxqCqjYz3ACr3IAVUaeqYKz+wKV2gkclZbEagYSaFjOLoe9ApszQEmP2xaqWpjg88DEj9sxIkiP/PrkHRLfZvb0UdSNOLU7wF76oi27cyo5Pu49k0EEfqatBGxrRRzyYcoyGfqdyzqvraoTkfTEBC0/2fRmJI4WPgUUKKw1hqwfT7t6C0WUTmIbV0FtZoFEZukK14H7NrENtHI7IzmQtEGtr+vhJHCbINr+tr73h6wJ8uK6n3QzTKV9Rl8Pt+Z//C8G0bQVhWuQemUn6KiO5/7oHPsPdSESbCwFFj9Mq//eLsPQy4CVr7C5xMSuF0ITtA6OgWqsmegfMK3UNX3ONNH0UezycM+wcHxIE9TcTgcDofD4WgIdq63VGA5Uv3oNE5/AMhrYrqhJBJ2piGaOxcVGwehYsX/EBU5svhR06ab8xs6fxeEGnSn0WH7Lwd5TRzDSRdWhEAi96c0zUV/pWPZAoXC5GCu725jT+noSbdXFeMrmyinULgJGHeHVTKX85qeGC5wdClU8D3IWMC28H0E1e+Hng9MuM0KhEkrOuXTwNp+QMmOcIM4BEX//mf+kciPGT8ByuvQq+3MqCgD1vSiLaBdU4r9mC9bhKAi3hNp52b+EEFleenVOpofFcXAsn+xTzkBQcX+2Q9ZqvwB9zvK5zCL7f3G0Ke/lD79kHBZJ8PuTGDWL4CefI8HnML7w3e1lPepPaCQfb4mG9Uni5zVZJDkJCVPoL61AYjkL0eF+BrtS5NL0nqOnwhZ34Pt4jjTHFY/qqj/iiZmoHRAOEHr6BzIowFX+poEpTUjF9NIUdXbjIFO0DocDofD4XA0BCrmsoEOkjTxFOmkCL2tE8KF9YScL0VMSXsudw73R4ds6b8QmflzlA37AsoSjkdUkbJy2DRu01995KRN/WHzFMTalQ6sfJYO4cctQk6FZBVV29xQ1XelzSpKV6nnqlBduLzpqdJ7tgJTvhkWyqEDv5rHqCgN+AtHF4K0O5XirQhtpeKLnF3wMDD5OxZFm/RRk3UrrCEluJRtcPFz9h7rPdNEiN7vrgjxQetTgIHnGeEkImjq3aE83qnArD/Qr1xZA2HoaBYognn1/6y4t+ykJgvylxxoJwPJGNPfVh8RGX4VolkjwoWdDLLxi/5mE3DiMvRdkb1tDfUz6cOAUbQ56qdjEbSKPp//IJ/b4nDFekIR/mO/bNkg6o8zBocLQmxKNtv2KpeP4Lhj63i+h+0llLj14ASto3MgbzYw7Xs28I4RtBrgq1qpqp16J+twOBwOh8NRf2hyWwWqxlxnpE5QrGtguLCeUIERpeSrMvXwz9IpuzjQfoz2PwmR3t0Q0X6VvqqPdOf0V46g9Pg2DAfKmiGKqDQXWPeuETGSOZj+fYvMam4oTXbFs+ZgKzJs/kOmq9dUJlX3cO79Nrbtzf1O+SWwZQGPV0tasKNzYs9mYNkTfH8+YoTs7PuAtb35959A8oWmLzuXba5gZbhBHMp2AYu5rWTg1IYURa6Jk64IvY5ZtGvScw60Lnk/pXOacj7v6znArJfoVxY0+bV11ALZSU1kDdFE1pGmASvirjpBKyJXxSFHfRZV7BPKhl2Lyswx4cJOhpJsYOnjfIdPQSDTOO93wI52MElQtIV24xX225fvi57VR8X15v2+4ROd4muGX2FauxpPVJ+A3TKa/TSXi8MZf1ODI3Q7C5ygdXQOFCy2iIhYhUF9NMgfcZWlqTgcDofD4XA4GgY5idJmfJNjKkX3KOWwIchdCkz5DsdldMS1DxEi0sEc8nFg9OeBSXfRQb+fzt7/AfPDz8KHgQ19gd2F4U6aiJISYM1IIOVaRHofjoqxt6FqcwMjgesDEQqSa5CupSIVFzzKYzeDtqEIDWkvjr0WUDHcfhcDi54BSrtoBGRXhSRHpKWsehtBgZ1/ATkLgJXd2bbp70j2YCrfp9zp4QYxRE1HUoWZJIWgNP4VbD9KNe+qkMbsUL5Hskeya6OuBgbRh1Rx6YVvA8W0GU7Qtgwq9wDr3rcs1z5HmeZvDn11aXjHQ6ntmxKBkVehqschKB91A+32+HBhJ0PpdmD1S9Yv9mN7nPoLYBvf7fpmXyi6XmTp1tFA3kL2O+yLmqP9bmf/P/svfC8U7Xw0bcdp/Es7o0LsmnRtaHG1bXzO0pZVhKwi1vPmhgtCyMalvmWSRBt6dNlJJCdoHZ0DRWuAxY9YWllsdkcE7agvAIXLwpUcDofD4XA4HPVGSY5lKIlcFemoyKf6RvVUVNDZSgIGftTGZCpqpChWRUypUNemfkD2PI7h8mxdpbTGPs0ZOVTCz3oeZ/htqOp+CEqHXoWKTSm2rDkhfd2Ff7YgAWl9LniSx+a1NAfkwK983qKrdC/H30Yvjs5tvH6fo3OjYIUVEtLzVwSb9I4VXa008DFfssjzlEss6jAeUbZBkTczf8J38ChLLV7zuk0odFVkTwVGXGmZAUGxNRFjx1na/dq3+S63cdGozgxpdUuqY9TnbVJh3O1A5iibiIqHSMe0PrTbfE6ypxNuNU3vzggRkes/sLT+vsfznrDPzZjGe1XP/kNSAyI1FQk+/xEgd61JeTQVIs7V/0t2YCBtzljaGb0jsiMT7qDtGRuuWB9E+ZzHA0MuNB1sSbWoCNx+4Drq04IxQNft25ygdXQOFKUCS/5hHWyMoNVAZeyNXTY83uFwOBwOh6NJkOM470GgezcggR8VDSurR2SrCFZVeF7AsZmIj56HAZO+bhFRBcuA3VncdwGdyFbQl5OfV0gHdtJXEH3/EFQN/Bgiaf1tWXNCEYnK5lJUnkjaZS/w2M0Yhie5CUX6KdVUhdukq9sedAodLQ81o81zTCZExeJEkigdWCSGglQmftVID5GNik6Mh7SRt020onVarsi19VynrSvXtyVyZlpRMPmLvWnXRBTKxg3+KJAu29D1dC9bDYqUzRwMjLvBJGdG3Mz2OIz9QbUJg5KtwJrXgKGXmGTMJLbxnKnhwk4G9bOKGB15Fe/Jh3hveK0Zo+xe1QPRrOGIDLsC0e5sx2Out20rNTPZRGiyR6Sx+m/JRqqQmTTpNRYYy+e3mcepL3Qtaf34jp1nEyPsj1HQxKKjnRRO0Do6B3ZsABY+yQHrRfsIWn00u7OjBSr1OhwOh8PhcHR2KM10+dOmjRcrfBUbV4mQzJtjTvOuDPstBkXAiFCc/HUjP6Sbufw/FmXaFqhcB8z4VpjSfIIRVM0NSTJM+4kRZYr4UiGc5sRu3uNlL/JefpRjXDrMI6+hAz00XOjo1KhQWngSMPhCa8Mjr6YXP8+WleUB039ohXfU7lY8jyBKMQZtu2kUMPZ2exdF8m/s0zwETkfF9gXApDtp0460e6YJFd1XkUcNIZ0cDUegbT7eJgyUzj/si0Bq8oF64yqctfpVk6JQ3zNF8h2dVLZQ/WL6QGDc9bwnekc/x3c0ge8o3916ILqxH6K8l1EVkhx8LvvaJ60wZ1OhqF5JgOjdUNbGmjdsMkjvjM4xswGZKIqIFuE+8Owgk6Vy8j2IKivAcQCcoHV0DuzIAha9Agy6Yh85q9kdVeVUdK3D4XA4HA6Ho2FQlF2QenmlRd+NuxFQJW0V3to8Epj+A2DS1yxqL54UivD7urfpXF9qRYlGX0eHM4n7a6O06nL6OJJW2CvVQEexWRGlV5XOe3GPpaD3P47X/064rJmgqOTtG4HJvOfv8RoU1aQq/nu2hCs4Oi12pgFL/2W1NhJUWEkTJWGGoCZK5v+B7YFtIoGfBX8Gdm+2ZUK53uFhFqmo6Lzx/CtipZ7ReZ0ShcuBmT8DBpy8j6DVezv0QmDrxHAlR4tAVflVpHE67bFS54d9Ekh9DyirpqmtAosiBBVB2/dY0zyNTUp0NuhdzJ5uvIXkA4acb31UfSY0FV2/IcHIbk3SKCpZffK2puqsc8drXrH3Q/vV+yKJCf1VFoeIcxUArS/UT6mIJm1YRY9DUTr5p6gqXBMudMTDCVpH58BODkRWvE5j8al9VQYlgj/nfk//cjgcDofD4WgM5DgqokzRZoqkGflZYNlTwOqXzZnsdzKQIOf5J0D+EouOEiJ7rNhXDy7TmGzmA1y+0SJr2wLlRZaeGYsyXPtquKCZoOveNgsYd5tdrwrgpCeHC5sRFVXASt77pI/ZeHfEJ7t0MZUuA2lBaoJB0d8DzwCW/JP+TbotU5Tdcr6TiXwX+xzOd+1eSx2O6TiXFwPr+gHDr7F3WEX7tk1uu3exPUDk9uxf8z061chZvbN6n2TfdK8dLQcRtKrmL8JV7Xno+VYgS5N+8Shez3b+uMl5DDgFmPfbzltXRsXAtksn+qdG0A48C1j13/oRtHqNVyvSlffyvUMQ7XEoooM+hqj0e5sCRbwufTScwDgCWPRXK+qlflQykoPObljR0F3s//U8k05HVd/jUDnnj4gWN0OUbyeEE7SOzoHSHIvwGPkZMxrqaGXcFv7FdM4cDofD4XA4HA2DNC6lGTv3dxZtNvA8i6KVDp3STpX6SKcQwy+3aBuNx4TiHcAUOuBK91dk39IX6fDZojaBCNr5f+T48DCLoF30PLCHnm1z1SKTzueWkVZERQ7t2OuBzaPDhc0JPg9Fkc19wKIhNd5V6m/BknC5o/MhCmQMtKI6CXznFM2e+g7ftdBvD7Qde5sPpCj3CbfbpEosol3k/br3TENSJI6ib/PYhiISZ+6iKF5n0ecDz91H0PbmZ9zNJtviaDmoT9mxEpj3e+tTFBW+TAUVt4UrhBCJrmeUfEZA6mHhQ7ZdZ4QmU0RIi4QWQZv0YQTRpoqOPxjKaR9WvMV3+8RA2zX6wSGI9DkG0WVPW78XhNg2ELINeStoK35Bm3M4kMh9izBWPzP7PuvzE08x7qW+0LObz2eYyGsTR7Ps38DuzHChIx5O0Do6B2TAMgYDY75owtPqaKUjtPgfHIDHpfk4HA6Hw+FwOOoPRTatfN4csu5HmAMpklOERi/+FcGhFNRp9wCFdOBUXyeNzvWIO21MlnQasK677autULHLHMIBx/G86XBO/iuwNcfOtaGQMx1UmI5zfLV/6cGO/oLdG1UcV3X9lkCkjPseY6nBgW6mqvK/YeNdkXX6KKI3OEdHu0bQltQI6yBRtM5aPt/kM+1dm/gVBKnGMQJWzzl7Wlhtne075RKu/ybbZBh9Jx9pzavAkAvY/k+07EKl+McibLsipJm9/Bneq8v2EbSacFKmgPRpHS0LTeRJk1x9g9pk4K9Xk2opWsvf/2btXgTtgv8z0razQhIPioyXLnJfflT8vD6ZEdKYXvlfm3xRf6tANck8KkJZkw3qDxoKyaJsGAWMoq3RpJCinDf2M0J17m+t35Gedepb4QYHQZT2Teei6P7+J3F/F1rUdHVS3hHACVpH54DSe6SFpogFzeqoo9VMsWZ7YtEcDofD4XA4HI6GQanQaQmWQv32IYgqjZJOYFRVnGf8zBxoSQeIGMoaDuyio720OzCI47CEo4HxNxqh2JaooMO56mWeE89VDueU+4BtdParGkhiigTVeFPae/HptrvpQ63qScfzSgRFXkSWqVJ8S0HnoYjg/mcj0Pgd8Xlg1s+BeX+gA83P0seNMC6mA9wYEtrR8hAhpUJ6KgaUXwcpWFoOLHyMvg3brQgYpeaXZBvpEYB/i9YAC/5kZJciq0V4xQhckfXB5MQJfIdP4rJ/htmFdZDCnR26/pUvAMPC2iWSN9C9k1RLwfJwJUeLoWSraSormlKTCoseMZsWD8l0KKJUE4NJ5/D7E7S568OFnRBl7GeXPGsRq2qT8353oC7vAeA7rPu25FF772Uf1JY1eaqgtbRe7PsURdtAlBYCq9mHp1wF9GF/NvJm9u0z+HueZW8EhTC72cRPfaDJoG1TbBI3KAx3uU0ilVSTtXAEcILW0TmgaALpKUn4PkbQKopBKT1l+eFKDofD4XA4HI4GQ+n6ykyiYxalAxgZ9klE0/qZXqOqcb8XS8t8ztKxp3+XjtiJlp668M9A0epwR20EVaxXOuawT1gE8IxvA/nT6TjWM7pIXFbpTu4jAZjE6x1zvTmnGn8KRVm8zv/yei8wInvu/dz/YlvWEhDhzHFvZPJdQUXsqAhyRTXFPn14jaq2vX4QsEtpsl2YjGuv2DIG0al8T0ZeY9GEZYX8sdpzUnRsfjow9V7zb7ofZjqO1aEod6VEDzjJfKCJXwMyhwC5s60g2JRvWaSoyK5VLyHQpe3K2LOV7+/rwIir9hG0iuac/ZvOHaXZXqBJvCVPsr2yPfY52shIRTXHQxGXKkLZ/xja1fOBBS/y2XTilPgyvvtL+W5KIkc2XMW4DsZh7JWLeJD97bHWjiUppH0kf9SijndVI77rg4BAf8KkCPqdQPvD96KAfZxslKQpdH6yJ4rcrU/XIoJWGSWTv27nKa3ntJ7c38EI6K4JJ2gdnQS0DvmLLDVFVTgDgvZaBFWFnaB1OBwOh8PhaDyU9jv5W+b4DaazvOY107fTGGv1/4Ahl1qKpQoQzf4l16Fz2J2OolKIVcSqrR0xEamSwlLUrxzEyTcD24YBVbvCFQ6Csp28jtHAeF5f7w/xPhxlEauqri8U8++ix+gU06EN9BIfNse5xcBxb+VulK/4H0oTz0eV0lpj6a36q08QEfgLXud0i6J0tCtEV/0PkX4nINrjSPNftk4Mnul+0DuWPtQmBOTbJLF9KfKsOiSTsKGXkYzyg/oeZ5IGev/0V8XB9HviqaZfG5tY6KpQ6nj6QGDcTXEELd/bOQ/wvW3jyaSugDK2v1Xdec/P4L3vBkz7Pm1otYJRMYJWGQmD2YZXvATs6sR1ZaQ4sobvtqJf3+BHWRiKWK0Lym5R3zyLfa4iaEV2KypZ/fQHh7O/u5H3sRGF1dSvqShhD+5DJPqy52ibeCxJ+SjaWe+MjrH0Wfah4TZ1QUSyJoyU6SydbL13mcNtf44D4ASto/NAekqK4ogRtHr5pZfilW0dDofD4XA4Gg9F6GWNsFTpde+GKdKEImMKFtGZozMpDcfEs+lMf8zS7jUeG/Mlc7QDnc02hAjKLaMtslCO7JhrgPS+dBDrOUbcvoRjzJ/wuk616CFFM6pY2paxtu+iVRY1KyJM17+KDu3uahFhLYDKgtWoWPMeIkv5XJQyrNR2FQ1L4nNQhJOiqFY8TSe6JNzC0V4QXfKYSYWoPaki+uK/A7s2hUtDqA0tf5Jt6lzTfJx4R+1yIXo/wyh3vMnPa/y8Gv6N/a9CQhvZ7ruy/qwgabyt44FJtAciZ/WRLqakQao/A0fzQ81vfRLt00fMlspmqXBbPFTITiShJtSGXgysfc0iOzszNJnZ7zh7h6d8g20xnACsDZXsezbPYDtWpDHf7eGXsV+6nt9Psn5q6CVA5ijroxqColTr30QUa1JHNkOQbIp0gUUi67P4CaC8Hn2L+v/17wMpfMcSODYY8132vwvZ/1aEKzji4QSto/NA+ktK4ZFBEkGrMHrphFX67IzD4XA4HA5Hi6Byp6VXi5xU5KaIQX16H0kH+8f7yNy2RIQOYo4KKX3fzlORhSq8VFYP30fp0MueMkc1SDPnR+NM6VcqklhRxAXLgOnct4qzDP0EkEqHtrQN0shVEEaSX4o8kwMtklxjYzncbU2SO/YhEgEWPWrvid6Z3mw3425gG50erhBCUdgiqRKOMjJLBGIsars6ChZb9Lra5VC2b5Ez0oXWR/8PuhyYRN8otwW1kTsKRFjpXosYVNS5PiOuBla/w/c9O1zJ0aLYFBK08tvVLmWj4qGJvWnftYjLFNpUSdQcLKK0oyM9GRhyodmEcbcD2Xyn65pLqSgBNo4FRn0NGHAy7+NXgfkP8v/PA72O4Dt/jvXNDZ0slC0ZyfdBkzoDz7bJTYHvTWTR3xHpdZj1L4v+Uj8dWb1vq15gH3qCRd5OoJ3asonnHy537AcnaB2dB6oEqAGpdLg0cJYQdVDl1KMGHA6Hw+FwOFoM0rkcfQ2dLzpuci7lhCnqSc5hubQ12xpRm8if/5A5skqtVcRpfSKy1ncHhl0aks7dgL4fsr8iFxY8bM6vCNqp3wESuM7gz/K66dDuamABsuaCxr0in1UUKijexnNXWnv1IjyOtsPuPcDcv9p7EpOlGHSuyRTE+y3SkBXZEkTD8X1Scbra5AkUkCKt59xZVqBOH5Gx+sT+L1hisgldHYogzue9kN+oCRc9g2HXASt78z1xPqRVkMU+QzZUUZpjvowDtH+zp5iOtmzt8E93jaxYRceruJfswrCbgHVz2UeFy2qCJFE2DqSN4P1TBK0mHFa+aNkcyuToLzmfbwDbJoQb1AOayNsyyiZ6FMmrouvZk21RpBLlS55GWcKJiOi5iAyurh1cE0TQLn/KCqCpH53H8yvNqpt87sJwgtbReSCjrUiNGEE76Vc0/hwwV3rEgMPhcDgcDkeLQc61CpKoKJiiNuVgKh1buq/VdTXbCqp8LydRGn0qoqViJ7vTw4XVoMieAq6fkWIFaDWuTDiS1/QVYPqPrHhK76NNJ1DEr+ogTLgtjKz9PJ3miXRAbVdtguzZwGieT8/jed786FkogtjRPrCrAJjzJ3tPRM7qI+mNOfRd8hdwhSojSkTIiriVRMGoq418dTQPFLGpQkwxgnbkDcDaRNqJ9jCh1AUgMnLQRy1KU9Ga1TW7tXz0F82mjrrGJDw6e9CVAsvUjyg6dRivPXU822Md8gQVxUBad96/KxFkhqg/Sh/E33ojkHpk245KF319z3CDemD3dmDF6+zjPk77xH5yyrcR6NwSImgrVryM8gFnIiqpgtn3mWbzwSRTKtkZSrv2g0PtfVtG2wd/z2qDE7SOzgMVoBBBG5M4mPJnGvetNArhcofD4XA4HA5H8yMoZjSQjuJnbKJcDuZskU1K0WwneYyqXL/qFZMqUBTPrJ8Be6rJL+hcRdBkpALz3rLIJEXF6nrGXGfXKN1ZRTXGNHa38xqzZ9Ch/pSNQcddCxTz//pUt24pFKsKN89/8BV2nioYpqhalzloB2DDUNTZ3AeMoBVhofao70MuNtmMij3m16iSeuLJXKebRWgXrQ334WgyFFE+59f7IphFjGV54aJWgzSAJb8Rm3woWBouCJE51KI39XzG0g6LvFSxqc6M7KkICgZKw33Elexv+rDfqqPApoLTpM0r/WQRtLN+wT53od3LWT9HlO06QtsSlTZ5fSdKc1cDM/7M/Z0GJPMjGYOYPrD6xzWvW3Run8MtAn37/Lr7ePWDuzg+mHm/9Y+yd7JrbdpBtm84QevoPJABm0ljJMdAAx3N1OzJ9fB5h8PhcDgcjpZElM5W8XqLLpUDNuAkYOXzQIXSqduJI1ZRCazuBSSebk7/9O8hkMeKQanjSgdf9h9g7He43uUcTx5qBOeQ84HUt4GyQnNWFVWr9M+hlwJZ04FNo+nMnmnpuhNu5PizWrpua0MVt/PXApPvsvNX4MKMn5jz7mhbiMzQcxC5Ic1iVV5XAbCAqD0cmPU7oCiH67ANSX+2/3GmA7nsCbarTl4kqTUhwmr+n4yclba0UsFzJiPQcXa0PKSVPeLTNqGnvyIn4xHosV5gz0bV/yV50NmL2+XNtihY2YNhFwEb/mdSALVBkzjSdpXWrIqLadJnV7r1u8uepH05JihEiLGaXEy0/utg2DYDmPJD29+QjwMr2I/vLQrKPnRDd2D4FTzHo6x/0XNT8bDaIO42KwMY92N7ln2ONBkGR61wgtbReVC+A5WzHkDFm4eYMVr9d/7YBgUaHA6Hw+FwOLoalH6anmRp2gv/YmRne4KCr9YPNv1ZkZYjP8uxIh1gFavRea99HZj5UyNatVzOZOJHgDE30El9Zp+TumujRTO+fyjXpWO8JoEO5ztA/1DzdfK39q3blhDhLEmHAadb4MLgC02bcH0Pu+aMgUZ6HEybVlFaisjKGgZs5HbaVp/NI/j7MqB0pwdDNAQiAHOmsp180wogifwfeRWf06lAD7apcV8B0nhvV7E9KoJQchyjbgc2jAbKPLqz+RAFFtBO6T3X+z71x8D2Vfy5k0dpthdIrkMTXfLZh33C7Ism+mKQTVakpp7PuBu5/vTOT9BKI3oObbSi5gefy37lX+xv1ocLD0S0dDuqljyFqgEfNkJVMkMlOVpC2z4ZmPQ1oFc32v8jwwmIGbTVB8miyBwEjP48kHCEZYrEa/+KoM1INp3cvsdy/9K31aRGHdITJXvYz47jM+az7nU4/17GffYJFzpqghO0jk6DaMUulC19EWWJH0Nk4HkcgL7NX33E6HA4HA6Hw9EqkKOmqB45dCoM0t6QNQoYeI4RqUopl+6niFV99F3RPUov7U3nVNFb8/8IbJ1g1xSLBN692RzhficCSadzHX6f+6BtryjIGZJO2GLrtiVENOncp4YRWSJC+vC6lArb/2QEBXpEkMhZrq3wlCAiRZFZQy/ifk6x69ZH6clzf2sRxKUunVBvxAhapTLrWSh9W8V2pihq+1S2uwutDYmU6n04P4dyXbbDzVlARTuJRu8MENm38K9GACr1esb9QJFzIa2GgkXAtO+aHVYhQ+ktx0cvBwTtR+35jL8VMR3UTo3iVGDxP03jPOk09jN/AnasCBceiEhJLsrm/Q1lvY9BVATt0sdoi/Ntoe7lpkTe28vZ39GGyLYs4r6lGVsXNFGpQprqL6Q/K5miGDEuglYTcxP4PHS8iV+zPqYuglZyLsueAQapaBn72Rk/ZJ8yI1zoqAlO0Do6DyKVqCxYicqNSYjKIBXRyDkcDofD4XA4HEL2JGAYHVYRMpIoeD38vMqPitUEBWmuBhb+DYHebCGd4+pEc0kBsPI9YMiVJuUwkc6qHFalfKpwiiKgStpDKnoUKKOzvqGHRWnqmiXBoOvU34CkPsLIwdLazzea+g6igz4a6BkGepHaXh/tb+C5vFd0+vPXcEWPPKwXKkuArROtcJtI/fE32TNar2I/n+EzYTtK+ggCaQORU4p+XvAfYHcl22K4D0fTofa67Cne724WQTvrN3xvJcniaBUULDZJHGl8a1JiHW1qLFJTUORmrOjkuK8CuW0sG9MaUObFqpftfmhSTfcnb2648EBE92SjcvYDqJRGtWyJMj2ktR6DJFGW/ov38RIjXJMv5v5fBCp2hivUgOW0NZpolH2XRnN5nCyC5Fm2jKTtut2ON/YGIGMI91dHxrII5rm/oj3j9WhSUHq4IqIdtcIJWofD4XA4HA6Hw9H5UbQGWPIoMOkrwPjbLDJLn3HhZ+ZPjCirS6KgogTYNIHOqVLUj7Uq+0rFFTmbeBKw8GGgNDtcuR1A2sC65om6ZrveSMrlqOp5tJGuk74L5K2rlfyLLn0CkZ6HIiqyUFXXx91sxdH6n2HkYcpVwJo3gLJ6FqHp6ijbYZFtY64F+h1jRK2kJlTFftoPEBQEC/Ro+elxODDwTLbJD8KNHc0GpdNvHmWyJopmXvcuUOkSEq2GwqV27xXVL/spuZl4TXBNWmiSQhNJE2hr89PDBZ0YpXlsh+/bJGIQOc92WV2bNx7K1FCfJTuuiFZFv8ZHIWsSYscqm4RL+JCRrqO+AGQOY1vfE64Uh0ip1fDR/j5gf7bo77aPGETQZo3j8/i6HW/k5/iceoUZJrVAurrjbzGbJpmdNbRlpc451gUnaB0Oh8PhcDgcDkfnh5xXafRJR3ZnDR8Rs0FhszoQocNasAKY9Ws6vYcDPSSJEKaiq6iKdF/L2pFPpbTU0v2vuWLFKyhNvhBVcppHfpNOtrRkw/WrQym3ctgVyTbnN0DRWnqQc4GZv+A187f3jqDDLn3D1TxWuI2jdpRkA2teA4ZdiiDld/pPgMKVbDN5Fr0mCQ5Fcivirf9JlmYsAtfR/FAk4R6+87s28f4rNdxDlFsNRbQX837HNn68tfnlz/A5ZIYLCUXU9qFdVbS/5D92t6NJr5ZCOfseRQ6PuNKkHybcDmybFC6sAeqvJBMhEltkdlpv/ljNCItglb6v9hX0U7TXsik1Rebu3MB+jXZd9ke2R9G2+xG02pe0g38M9KPtGv4JIPWtugnXzaNtYk/Pcdhngczpth9HrXCC1uFwOBwOh8PhcDjqi4pCYOkTRlCKuBTR2bsbHVY61mte2T8ttB2iattUVIy5CRERzMO/DKwdCeypIXqwrAKY/4iRhSpgtfLZcAEhIiHlIrt+FVNb/IwRwI66ERC0r1uxHGkBT7ufHnmqTR5Iz1GFfdSuFO2m6GxFPxd5SrCjk0Fk4JJ/AAPPoP04E5j3GFDA32JY/y6QQJsqCZqpdwOlueGCTgzJ6WwdB4z5gpGkylTYMjZcWAM0uaDiXyI/+x1rNrkm6N5Ja1zEb2CvP2xyCLvSsVdftqIUSJ8IjP2qkcNDzrOo8viiYlo3dykw/QEjcAedDSx70qQUaoO0hSUFJFmc0dfT1h1EA9fRVgTtbiBrObBoIZC6DShm578fqrjKJg4W5gBTpvIzDVi4Bti2B4jXoK/MAzYvBmZrHX5mcn9pvIY9Pn3rcDgcDofD4XA4WgiKHFL0V0Be8iOJgzHXARu6768D2B6RMx2Yeo859aqgrmsRcVgdxfnArN8jyuuL9D0WkRUvhgsIFZuZ/7AVnxFBLXI6PXGfw++oGUrjVjp3ysW8/6fQh30AyF7B+0b/Vc9AmpF9jzZiSsWTNvbF3sI/DkdngYpHiSQcfB7tKG3I9D/SLi23ZaJy1rxtNlW614oSLekCBK2Qu9BkZJS1INucOTRcUAOKNgHjbzeCViSopFNqg+yOMiASjrEJoNFfpm3pz3sdRrPuoY1Z0RMY8lkrljn2i0DGwGr2nA9GGRQLaPcH0HYl8rPobxbJWxOkTbuKtk5Fx947lLbuLiPmHXWiDQjaSqBwKvASX7Q77gDu7w3MzQmXhdBDnvA48OtrgSuu4OeTwG1sUC/NZsOL6Wqwgaxmo3rmTuA6Ltd6V98G/IGd2AzvxBwOh8PhcDgcDkcLQVXG5UCryJBIWkWjSudVTm1lO9djzZsDzPopHecTgKEX0af6r0VjVceO9fSrfoZIz0NQNuAslK96iy5YGAgToU+2ZT4defpfivZU+uzCP1tUlqN27Eyz+5T0Yd5/fuY8SI98mS0TGSJCRu1KBM0E3lsVqotPM3Y4OgP2bDbyTvan/4nA9HuB3Hm2TLF7S18xm6qIzxm0VdJn7QqQVMzYO8IijGcaiVoTZIZzVgGjb7J1Ja+TmWLLaoI0Z9f3AEZeE+hbR3sei+hc2p5YwbDdW3jPn+YxzzOyd9bPQxmE0N7HIKmcxX+3KNyk07nN43yW3LY6Aikg2rU5v7WJzH58xgv+BJTUsK5jP7QiQavQ10xg3BDgET6oez8PXHcj8KXngRR2/nuRC8znOj/8Fpdx+S9+xs+dwOdvAa7+N5DMTk37KmKDfPIPwBevA+65h+v8CLjzy8DF9wF/HccBRbXG5HA4HA6Hw+FwOBzNgezJFhEk51NkmqK9ptJ/UZXrqpJwpXaKwsX0tx6gg30KHfJzLWqzujyByML8RcC0uxHpdSjKB12CytSe9nsMpWXc9jk69B+zKOJhnwbWvll30ZiujuK1wJz7gX5HGwGz4j/A7jjtTRHcSi1WZJrImfZO9jscjYGixde+DaR8gjb0BGDmjxFoWwuVtDFLaFdE0Ko44cx7uw5BW6Co2K+FsgUfsiJctWEb7bNkA3SPJF+weUy4oAaowFfROiti2fsQRN/kRxIKuTNtmYpJzvkl0JfHTD7LNIFrIl5F0EqaIvHDqOx3Eirm/xWReO3gGKpKgYxBwLgbuc9jQr1aPm/vGw6KViRoFfm6DHj1WeCmnwHP/RV4+nngO+8AQ9lRxbBnEgc5jwCffgh4eCxQvoufNcArfwGuvBt4agIbEhvBgjeAb7Jzu43bL93KdfiwF3wA3PAN4FtPAYvZmVVXTnA4HA6Hw+FwOByOpqKQfo0iggaebQ6yyISpPwW20uGNr6TdHqHU2EX0l5LOoaN9klX5VtGeeMjBFgmtqGCRzyOuClNi4whafc+dA8z+laXlK5JYMg9Kyw8KpXnAzAFQivAc3i+lESu9e/37NZCwvG/Bffb75+ikEOG6vicw/NNGRErGIHeWLZPt0aSR7I4iaGf+vOsQtHu2sR/5jkk79DkCSH2HP9ZgB2Qftk0BRn/BJGZGX8v/J4QL68CmgcCg89lndQOSaf8XPYKgcKbs//hbLRp38Mdow/vZc6gORdou+08gbVPe8zCUTv81qooVQFkNlbuA1S9bgTBdh7RypbHd3icv2wFakaBVakYBH9RyYBwb0zJ23G++CNzNRjckRtCyoS1/DXj+h8BvegMpcfpNc9h5/d9dwJMD+KDHAj3uA/7wOPBiKhDTtC9aBDz3feC3f+CAI4ODivB3h8PhcDgcDofD4WguKOpx1UumJSoSIeFIOtb/ALZk0e2JIzHbI4r20DHvTwf9MqDv4cCMHwH5i8OFIVRRXBFQY79kDvYYaRLy/3iCVhC5mJ5sqcq6D72PAkZ+lvfmBYvKcuyPQvrCIqN6djMiRBFyNREhDkdnRlmhaaaOvsbsy/ib9hXEknap0uhF0GrSRxHnwYRPF4CI6Nk/t0k/3ZcVtKNVtNfVIQJUMjuKnFVRrwm3m7b4wbB9Ffup3wL9zgK6c/8jPm1SBjtW0G5/zop5pVwCZE8JN6iGctqq1T2ApLMC6Zuqmb9AtCZd2Qr2HyJ/1S/qOc7lMYtSD+w/HAegFQnaeEQ5qBkOvPQo8O03gSGxypRVwKR/Ac98h41jPB9q+LOwjh1/z+8DzyfY54W7uP3/+FLzBY7xuEUcBAy/D3jq98A7a9jhhb87HA6Hw+FwOBwOR3MhQgd56whg1Gf3RTstfh7Y2QFS0sv52UhfK+Uqi74afwu9wtm2LAYRtOsG0IG/xqJjJ94ObBsdLqyG0q3A2peAsdfZfdA+h1xMX+5vFoUrwsVhKFzCe3mHyWJIN3JTX/7oaZ+OLoYojVDOJGDCrVa0atTVwOZQQ7Vqp5F7ijLvcwyw9B/8rYvYkIpCRBY8jKqeh5vdXfYEUElbXB0VBRZ9n3KZ3b8p3wTy54QL64Cy0zMmAKNpqxUt2/coYCX7rbRetEcXmrSC+rQd1Sbs4rFxCDDwHCPPp90N7FoXLohDSSEw85fhpB0/K56yPtNxUDQ/QauUnp157Iw3A1lZ9snnC6WBwN7obA5ctg8EXuDLVp2gnfYf4Ll7gP9yADA3ThB9NQcI74qg7QP8rx/wEhvDC5q1zgdibbZwDTDo58C/HmSnt5aNJ/y9GRGNRlFVVYXKygpUVFaivKISFRUVqKwoD/7Gf7dl8d9tec3fy+vcV23fW+4YlY06hm3TFsfg/3we1X8Ptgl/P/gxqt+f+O+2bs3fq19H9f02/Ri2TWOPUft+47+33DE6Wluq7zFq3++B96f9HMO2aewxat9v/PeWO4a3pfZ0DNumsceofb/x31vuGN6W2tMxbJvGHqP2/cZ/b7ljdJW2FLsn9tn/GOH2NYzD9v+92jH0Oz8HHKPa7w05hm3T0GNUO8e93+s4RrB9FSrylqBqzM1B1FE04VBUrnkG5eVF4TYHObfwY9/jzk0fbhP7Pf4cguNW+z1Yr17H4Cfcb3lFBFW5oxEddWXgQEeHX4nKrHEo1zXFPkW5qFomp/0zQP/jEJnyHVRunshteS7BOuF+9V3HK+F1p/ZG5egbUZVwDKKKAJM+L7dDxmBEygqCcy6vsPXtw/uz3/nGf7d1av4eu1fx96e27407hm1Tj2Po+umy8g+/R2rZb6zd8b7nzEF07Jftvg++ABVpybaPvc+2jjYYfq/5GDUcj99tm+r7qvm7bdOej1H7fg+8P3UdI7Zffmq71wf5/YBj6Hd+ajrGwfZV2+8d+Rh798W/NR1D21TmLkBk0jeNwBv+SVSmJQbLK/fkIjrvISMok06jHXoaFXsKuF2c3dl7rPjvB7nm6ucWt6+9vwffD3bNtR1Pn7hjhOvWfLwDjxHY3925KJn3T5T1/hCifWlHFzyMyuKMcB+6/ir7XpSJyMqXaJ8vABKOoH2+BxXbZnHZPlsS2//e78Hv3L54Kyqn34to924WfTvuBmDSncCAk4PfqsZ/BRW5i4NjxV+/XUuEz2kgopL2eYc2bOyNQT8o27b33LheVfZaRMfz2b7NdXp3Q+Wq18Nz4PnFzqe2e1Xtu93r+O+2vNbnUc/9xj8D8Xvi+doDmp+g3b4CSPkHcP9XgVtvtc+zA4A1XKY6YQGKud5g4KXHgW+/tT9BO/1p4LnvAi+MBGbHzSau7A+8JYK2L/Aq9/c/rvPcf4HBecCOcJ2C1XyJfw488QfgA+5zU/h7M0KNVPcpKysLmVmbkZa+FRvTM5CVvgGb+HdjelbwPT09ncv0PS38vpnfNyKDH33P5F999D09fVOwntbXuvqu/Wh/2tfG9Mzgs/8xYvvd/xjx+9WxdEw7hu237mPYudd2jAyeZ32OoW3tu/arY9i5N/4Yuj/6vv+57zsG95uxlc9jS/A3dq9sv/Z7eubWYF91H+PA+5O+9/5k7d2vrid2HVp3/+uIPef6H2PfM4g/Rlu2pfo957qPYede2zFqvj/toS3VfAwtP/AYDXvOjW9Ltt/6HGPfM/C2VP0Y2ta+2/1pzbZU93PW9+awGd6W9j9G7Bl4W9p3DG9L9t3bku23oW1J98TGUxlZGlNt5bo6XrjfzG3I2sIxWMY2/q97tZ7H4H45LtPv6Vn6PXY87Ze/b9a+tgX7jT+GftOyBh2D6+sYdu46hu5DbcfgM4g/Bq9J3zfy+6bY99qOEYwn7fumrcXYmLoEhaPuQZSOamWvw5A99z9I4/3JyswI7qX2GWwXnIPatp6dzo33kuvF7qW1D2t3OgeNXfW7jm3Xz+e131h337PTepncT/xY19pE7Bi2Lx1L55KWkY20zfnITR2E8mGfDFJpKwddgK2L+/P3Hcjauh0bs/KRvnYZCmc+g6rkixDtfxJ2TfgJslaO4/Y83pbc4Jh798v/07bswqaN67B13gfIG/J97Hnv5DBC6zhEx12PPYueRta6eUjLzOP9See1xbftDDv3DN6fjMa+o633/uw9RgafQSafyeYC3oOc4H5rXzW9PxvSs7Fx605sXzMClSqmxvtelnwhshYn8/ddwfbBsw3bmtq7jqPj6Rz2v46ajhF/HfH3p73aYjvG/ude13Ou6Rh27rUdo+b7E3vX9tkBvad2DNvvXluz9xmEdoDr7Xuf7dh2f/hO8PfM4Pf497mmY6yv9RhaXrvNsPd873tXj2No3zrGgW2prmNsC65l3zE28DufQewYbJ9ml2o6ht0THUPb13SMDTrHrBxs3ZaLnPXTsWfsNwOSMJJ8NnLmvhasuzVtHvZM/hHQ5yhEB3wYBdP/jo0bUpG+tZD7tHsca4M6pl1z2CZqveZY+1CbsHPbv2+ItY+4th27Zq6/zxbHvz/cr95XHk/r7n/98e9Pfe4rzyWrEFsz1qBwxt9Q3vcURHn9eyb9GNvWTkXaJj3nXNpn2tqMHGStmYWdM/6ESNKZiPQ7AcUTfoqMlZO4D9pX2aKwrwp4kAzrA4LnsbWA3zORPfNZlCRdimjvQ4F+xwO08ZIiqOx/OnZMuA/pq+eEdo12K9Yf0m6nsW/YvKgPKhPPCrIASod9AZk87kb2h8G5ZfLYG9ejYElfVKZ8LoiyLRtwDvuFd7gt97c1L7jmfe9PXbZ4nx3Y/znXbO/Vj9j3eDtQt53csEnPcwvy8vICwrY9oAUI2mXAkEeAX90G3Hijff7TD5DufDxBW5gCvPKvAwnayf8Gnr0beHUcsDD8WUhNBnqEEgcvxEkcjCraJ3GwYx0w7Bf7JA5q0CtuKsS2G0GbyZc6KzAyaZtCI8W/aZvMwG7idz3wzKCxbAq/q7FYQ8jgX330XYNIrafv2i54Ybkf7U/7StvEQQs/+x+DRqGGY+y/Xw3QYt831eMYdu52DGvo+x+DRpXf6zqG7Td2DO1Xx7Bzr+0Y++5PbcfQ/anrGBrUycgaYR67V5s2cb/h75toPA9+DLs/tV3Hvmew7zq0/MDr0HOu+xi2XzvGvmcQf4y2bEsHf84HP0ZHbUs1H0PLDzzGwZ9zbcfY9wzqcwzbb23HsP3aMfY9A29LjXnO8cfYd39qO0b921L9nnP929K+++NtKf4Z7H+M2DOIP8aBz7mhx4jdn/2P4W2p+jHs3L0t1XWM2P3Z/xjtuS3pnmg8JZJ2C7/z7yY5meF+Q1LJxmE63jo7d/6v30U62jHWB9ttkFOcJadW4zM5S/uOod+0TGO4TfU9BtfXMezcdQzeh+rH4G92DN6f4Bi8Dh1D+w1JzOAYXFbrMTSe5Hftd+OWHUhLW4/CJe8jOuOHqJxxH7atGI4NGbnIzEjnuYdEANeVs2znpnusZ8Tr5H3cdy/VPuzcdA4au+o4OrZdP58X/9831o09Oz4vXqdI2PixrrWJ2DG4r012DnZft2FDZj5yVo9D+TA60CJok87ClgXdsWHzDmRu3U5Hejs2rZmPwukPoyrxDEQGnIqdU3+HrDUzgvPK2JwTHFPf0/nX7iWd+G3F2MpnlLd8PPZMpz844rNAn6MRpSO/O/kSZM3nMbhNZuYmu6883+D9ocO8gcfM5H7lvAfHCNpErD3X5x1tvfcn/hib1i5C2pKxyFqUjPS183hvc7ifjdWOsQHreX/SthRj+6oUVAy+JIgsK0u+CJlLR/D3nbz2bHu2/KjNqB3oOMExaryO5rD32u8+O2D7rX4M229tx7D7U/0Yuj/Vj1HdTtox9t9vXc9Zx9AziD/Ggc95/2PUdH/2vWuxd0L3XO9SbL97bc3eZyA7UNP7HNoavsOaqNCn+vusdWM2xY6xrtZj1GozGnkM7VvH2L8tNfQY6w84hj2Dmo4Ra0uyS3Zvqx9jvfablY0tW7ORnToPu8feDfQ4BJH+JyJn1ovYsDEDW1InYc+EuwK5lMiADyN/+t+Qtj4Vm7YUhjaM+w36hurvaG3XHPf+1Nr/xNpH3Puz3zXH2ke190f3kseL9XFBm4h/fw5yX4NJwbD/2RAQtKkoXvAsqgZdEETQ7hnzDWxdnoINaexTsmhbtuTw/Pl31VQUT3mA9+c0RGiji6f9EemrZ9H+5AV21PoqHpf2P7CvseexeXtw3G2p01Ay83eI9jvW5FYkS9OLfcHQy1E46wlsSl0akLExQlz9YWYGrytzO21df1QknhlkAZSmfN6IYdq24NwyeGzaxPxZ/0LFoI/zGR6O0lE3Y8uSgVzGc9uSF9cmdK+a0RbHP+f9bFjtdnL9xixusxm5ubmdmKCtLAWKsoHNm4CNG+2TuwNQMdO9UcMlwK6RwOtPAXe/CwyLMakRYOYzwLP3AP8Zzu97GV1gRT/gf/z9WRUXSwJe/R7w1AtAYi6wM1xnx2o2gp8C/3iQjWwdkB7+3oxQ6LOFeoch0uX6lKOivCz4q//3/66/NX+3/2Pb1/Zd+7LjNO9+47+31DGq77eFj7H3eVQ7hn4PlzX5GK1xHfvttzWOob81f699X7V9b6ljVN+vH6P277XttzWOob81f699X7V9b6ljVN+vH6P277XttzWOob81f699X/HfY/ttjWPE9uvHqP17bfttjWPob83fa99X/PfYflvjGLH9tuNjxI2p9tsvf6t1XBy3Te2/73+MA/dV2+/NcIzavtd1jOB7VbCsqqyYrk02oiU5qCzbzd/kJ2ibms8h9nvwW/i7HWvf7weeg/2/73ftq37XufcY/GvbK720CpX5qxGdcIeloCZ+GBXregW/W/opry1/Darm/RHRAScCyWcgsuifqChIDY9nvtAB+62MWro/zy2ym/7gRvpto64JHPlIv+NRseQZlBfnhOcXnnvse1kpKkp38Xsp92npsvuuN+6aDvged38O+F7tGDV8r32/8d9rOUZZCcozxqB81m9RMfn7KF/Xh7/zOuKff7ivsuC+RwKZiKi0HiWLkfIJVGybader+x7br647vPaWvY7Y9q1xDP2t+Xvt+6rtezMdY2/brbbf2O81PYM6ft9/X811DP3Wlseotq/afg+XHewYZcE2llZemb8Vkan3BVGW0X7HoXLVmygv3Y2KvEX8/bumjzroo6ha8V+U7y7gdnXZhHqcT/C35nPbf1/h99i+9v4eHiPYprbrrP14Ne4r/nddX0kRImn9gdHXAv0+hMiEr6IiYzTKS3Zyud23oI/JW4bIvD8BiafbPVr6JMoL1+9bJ3Y+e48Zfg+2r6CNLkUkfQgCrXARtNKT7cXnMOY6VKV2R/muHDufcP3gnANJAP6WORrRQecCr3P94Z9BRfb8fevqw3OrmvcQokk8N/Yt0Tm0j7mLgmX7nVu1e1XjMzjge/VnUPO+avtefb9Be+RH/F7nlTioNyazMbwAfD8BmJgT/kZk9gFe+DlwC5e9GdMoKAOGPg/c8TXgMTakxYuBkX/ntg8Dv54K5IerZY8Hfvp14G7+PiFvX2Stw+FwOBwOh8PhcDgMJVnAzJ+Yc554CrDhg3BBCBV+mXe/kSQDzwJW0Rcr3RYurCf2bAYW/BHod5LpSc78Lf026d5VQ1m2+XGbetI7nRn+2BFAh37d6/RTzwNERsy9Dyhayt/rKPql6xxyvhWWG/tFYMeScIHD0cVQUQLM+X0QYR9NOAJIfVM/AoWLgal3mc1IuQRY/w5fNa7bFaDiaZtHARNuo908zvRhs4bw9z3hCiEKFwGzaW/6n8B7dCnv3VtAeW64sJ4opI2f8iugzxlBJgV68jP1HiB3BhfWYcPypgHDr7CCYiOupE2fGy4IkTsFmMjz783nN5TPb+0bDT+3LoxWJGgj/OwA0thpjUpmY3oE+Om3gU+xYf2FL+P0+cCWUraF5UDyc/z9K8BXlRrDBjniNeBXPwWu+hPwDjuxqKrPseF+74fA5fy82ovrJAL/exD4DAca9/VlQ46LvnU4HA6Hw+FwOBwOh0Hk6fw/BLqDAUG76r/0w2JpicSOVcDMe+lkdwMGnwese4dOdgOjX7T+mneBlE8AfY+lD0j/Lo0+nDIu47FltBUTG34VfUL6cun0FYtTgap2TspE6W8u/luQoh0Q3YMv5P//BHby3taGjJFc7+NBVHFQwb5AhK7D0QUhMpI2KKoIe75D0dX/AyIVQPY8vhtfM4J2xCeB9R/QZuwON+rkqKJt3DIWmPT1IIJWxdOwjja0vDBcIUT2FK7zjUAGAiNpNzf1PXCdg2FPEe8t7dFo2iHZI9mwub/l7weZiMubDYz5km0jonbbxHBBiIyBNqn3NpeP+jyvZxyfq9LpHfVBKxK0IkxXAD3ZiV1xKXDR2cDppwLHnQGczU7qrt/wBcyxRrmBDe7hzwGfOhO49BJ+PgZ88XvAo1OB1WFHXZHHRvEr4HoOKC6+gOtcxPW5zU/fY0PgMudnHQ6Hw+FwOBwOh+NAlGQDSx4FBpxkn0X00XZlhAuJguXAtO8a+TiUvlZ6IhBVwE0DoAg5EQAjb4O0aJFyuRG28USwsOI5ixbrfhiQcLxFXc19AMiebIRNe0WkHFjwJ9NvDNKEDweGf4b3aqLFJlWHftswHBhI31cRaxNud4LW0XURELR/NKJPKfYraQdkMzJm2WRO32P497NAWm+gsloEaWeFbEr2VGDq92gTj6WtOJv28WmgNC9cIcTW8cD4WwEV+RIJmjHkQLt6MERokEoKgKX/Yh9wqh1v+X/4XKrCFWrBdhHotOl6ZimXAZtHhAtCbOhh5LoibLVe4YpwgaM+aEWCVg86E5jcF/gTO7KH/gL87e/AY48Af/k/4AV21guLrOOqyAcWvwW8xnX+wJf2D1z+RjKwii9mPPGaPpqNiYOJRx6y9R7/LzBpo0sbOBwOh8PhcDgcDkdtKKPfp4g1pdsrTXb2r4D8uHT77fOBcTcbeZJysaXdNhRVdNyylwJTf06HXVIJpwIrnqGvR58vAB2/PVt57F+bs69jvcOPIq9UVXzq3UDqOzyvxQcnDdoCZfRZRSSLxNb5i3Tt+yH+9jBQuCpcKQ7lu4E1PYDkc4CehwHTvmeRyg5HV4TIyIV/tXdHkxyL/sL3IRVISwFG3mARpONvAjKHWBBfV4DsnCZt5vzGJq0ST7aJtJI4SVBBUba6N71534bzXq2bDJQ2cjKrgHZ/zavAqheBvGpyBTVh+wJg4lftmUmCQhGzgibwNMmnyb6Ew7n8aOtXSmjjHfVGKxK0DofD4XA4HA6Hw+Foc5RLek4ycZ8B+h9v2oPZ08KFRO5MOv6fsigoaRxumxwuaCBK6V+KYFAqbq+jgAX/Z8SmIAmDrRPp7H+NDn03YMDJwNCLgqJk6HWoEZ+DzwfmPghkjQR2rrfzjkE1XRQ1JgJgdwaPlct9tmIq7c40YNa9dp6xj3QcFQEswqN61J9IFkUJJn+E9+NII3eLeU0OR1dEpNKkVURC6n2fRhuUPtD0VMd80ezSxK/Y5FBXIWgFyc8s+YdNnImkXvQIbUc12YGs4cDoq4PCXhhxO235Atq/cFlLI38RMOUu2jo+M2VXKMJZxlgyBiKO9cz6WIE3k86JTcg56gMnaB0Oh8PhcDgcDoejK0HE5qZEOvnXGQkgPVQ5/TEZA6XZDrkIePUQkyaQ7mBjoIgwFYnpczjwFvelqNiYlIKieKVtK51FkRGT7gRWvwwsfQIYdoXJBoj0HHCaEckiQzf2AXZmAaWVwA7+TR8ELOP68x+0iOCiVNt3a0Cpu9O/b2nGipxVirCiynodxt9/YJFp8ZG/uzcDy58Eks6wdZXevXNjuNDh6GqgrckcCoy70eQMRvId17u/8mn+dr0RtONv4TopNpnTVVC5y6JZJT3Tm7Zk3u9pO7aEC0Ns7Gda1oo+nvw12j3amtB0tzhk92b+1CbdpE++9k2bGFOfsv592nNpjh8NjP2y2eeu9OyaAU7QOhwOh8PhcDgcDkdXgoruZI0wjcCgGM+ngQ09Le1Y2DrOolcVQTv6C0DBYvu9MRARLFJSBO3Y6y1FVtidBSx9HEj+MJefBixUivMqiypd3x2Y8SNgyCWIfnAIotpW6byKrJv/MLD4WWDOn4BxNxlJ0P9Unuc1Rvi0hhxCTCtSqb79eP9EKI+/med7KdDrSGAg752ubVd6uAFRvM6i4RJ5rSrMpu/xyx2Oroai2DvB97cP3wm9z0rvH3OtEZSK1FQRqphd6gqopP1a9bZdvwjYGT/eXx9cWPeBZRxIFmbm3dwmLVzQCtAkmCbERKAnnwksewooL0Kgk7uYz7Ivz0t9yuxfmmyOiik66g0naB0Oh8PhcDgcDoejK6GqHMibB0z/oTnTIjnXvLYv2ilzhEVoiQAICr0st98bgy1jjOTtcSgw4ioraCMUb7Co2F6Hm6Ov6FnJFAgiWYvXQgXEouNuRkSyAIpSVbSqZAT00fcEFRbrZtG2IiwkLdAaEVtK280YxOv6Io97AjD5m3b/Fj8KDLnA9GiHXwlsHRtuQCg1WOSTznPQOcDypyyd2eHoqqjku7qxr70z0p9WJL0mYSR1IumDgOTje9OVSD5Jya7qCfQ73vS4J3/jwImc1LdpD4+x5SJwKwrCBa0ARf0v+btNugUTa38FSmi3dY6SqdA59eO5qfhjTM7GUW84QetwOBwOh8PhcDgcXQmSMlCBroX/Z860dF9Xv4S9uqlpw4FBHzeiceIdTSNoc2eb4y5CQUXJVr+CQFOyYJmRMYrSFRksrclItUI3uzOBnJmIrnsPmHEvokkfQUQEwJv8KKJWRKfOXdICkmpQxfN4ndqWgoiHDb0tLVsEraJ9VVhN16rq6jq//idyne7hBoSWzfiJ/T70Qrvf1bUlHY6uBr0XmujQJIs0VZNP57t8rL1Xs+6zwlXSq+0qkFTBhgFG0L7O+yF7smuTLYtBk0G9ullWgmyKIlhbC9L71uSSbG8Sn9XCPxs5K0kXZRHInid+2Ij31shm6GRwgtbhcDgcDofD4XA4uhqkGSjNR0XQ9j3eUvL1mwq+rKVzPfCjQPduphsr6YHGomgNggrtAz9iUXFzf2/72zzSCFuRmdIrFGFbG0To5s5CVBG1M34GTPuxSSIs/w8w+Vs8/6Ms+m7x3ywdOKoKYi2IkmzTXhx2eUgk/dwiy1QIbM79wAdHGGG87Ene02I7nyBi+UdG0KoAm/QaVUTN4ejKkKSJIun1/oqgle6qtKeVQq93aftCvj9dLE0+a5gRoLKNo6+1exATmdWtWP6iZREow2HOr1pnUiqGgKCl3R18LpBEm67CjznTgbQEk8p5/3Bg1OeB7EnhBo6GwAlah8PhcDgcDofD4ehqEBkr/UDJBLx3qKXfKzJUUawrXgQkK5BwhP2+c324USMg2QJpJg77pBWWUeEfOfMq6jX4ozzGkZbKLKKmLoikqdjFcyywj2QGFGG77N92riJEZyklenHLR9yJBF7+tElDSE927v28Rxt4XvSnVzzD304D+vN8RDBJe1b3NG8OMPUeI54k+SBt3tYkVhyO9gilxysidORVRtCKnJX26oATgYWPmE6tJo26EkR4jrvZJsiGXmyTOTG5gNII7wvttjIIRNIqglWTQK0FaYevfN4m12R35/yW9v09YB7/DjyLz+3DtIcPADtWhhs4GgInaB0Oh8PhcDgcDoejq0Gk4aqXzdFXpNb0HxuZKuJ28T9MX1DyB/P/COzaGG7UCKjAz+Y5wJhbTYpg0EeBRX+3CNiB5/D/M4Dl/wL20PFvKJRCu+EDqxwugnZyWFRIVcVbEiKTF/3V0rFV4Ej3aGcaUF5o5zPsEiNidU8Ll5ku7uYRvAdfAvoczb/XAZuSWzc12eFoj9C7mjPDZFBE0IqcjRG0i2iHilUAq4sRtAWpwCzax/4f4X04Dpj5EwQSKkI57fbCR4GEQ2lLDgeW8HuQ+dBK0CTUhl4WLSt5mVm/AJbRfk+83SalUi42GRtJ6DgaDCdoHQ6Hw+FwOBwOh6MrQpFZ0oYVQTvt++ZUK31/wZ+MeEziR2StIlWbggJuP+GblpLb5yg6818DJvGjYwz/IrA2EShtRDRpxW4gLQkY+SUjaKXXqPTgqlBLt6UgiQZFiYmQGHi2RdOqinnlLiAjGRh9DZcdZwV+FDlbuRPY1A9IuQxIOJz34ivAlrH8nefvcHR1aGJo/kNG0EqLNiBoTwKWPGb6pl2NoC2hLVw3lLaRdkT3YvAFtB/9bZkmgTQhpMwHyULI9sgOthYUrZuZYpNNst9Tv20SFYr0lS7uuJuAbZPctjUSTtA6HA6Hw+FwOBwOR1eEnH5pHaqC+tTvWGSoPkrNV+p+UMzqZaA0O9ygkdiTC0z7nhUdU1quImcVfSqyduwveB5rgfJQY7EhqCgB0sYCo74K9P0Q9/UlID255cmBgqVWGCyhGzCE90iSDYrmVTTg1vHAxK8gKHQ06nNGZohUSU8CUi61qDdVXlcKsIq1ORxdHXoPVr5okxqKspedkP1Z8bxNfHQ16H4UbwKm/9Bsc6/DeC+epb3bxd9TgZn30o4cYZICkoqJFXdsDShaVzZt7A1GEEtvduRneY48H5HJM39mhHtL64B3UjhB63A4HA6Hw+FwOBxdEVkjjEQUKTL5TnqH86yq+vQfWIqxilmtk/5hE/1EEZQqFNb/dIuSixUCElk788/AjiLEauA0CFXlwNa5wKQfAv2O47VcBaT1QhDJ2pJQuvGkr9s1qFDY5uH2u0jawhUIqs+r+FryacDaN4xkyhi0j6BVWrAkERwOh0Hv0IQb+d7wPRYpKYJ2zetdNxIzUgKsfI428+zQTv7EbHP2FCNu+xwJDP447QvvUUtnDMRDz2PzaD6rWxFNOALRxNMQHXCy9SG9jzLpGsnaOBoFJ2gdDofD4XA4HA6Hoyti6wRg/M1GmuqvCNvMoUY+SkNVkVFpva0oV1OgyK/Ut7i/qyzqVMSmHHpFmSpFN9JIzdgg0mwtMPe3AUEbGfxxRFa/jmhLa7vmzbZUXkWMDbuC921suIAo571a/E8jUHodamnaJdtM4kDRyr15/bPvs6JiDofDUJgGLPg3kMR35C2+VyL9ZDNaWk+6vUKTPdsmA1PuAvrSTqbQzshWqrigIvClDz7sE8D67rxHpeFGrQCRrypiNvmbiLLfiPQ8hH9p02TXh14ErH61dc+nk8EJWofD4XA4HA6Hw+HoilA01qSvmnM9+gvAug9Ml3b8LZZurGJWkgyoaCLhqSJZ0madeJul5kpnsvfhwIgrgY19uUIT0mFLNgcFu6J9j0VZn5NQtuhJRGIVz1sKIiikMytN3RReQ+a0fZcgYmXlC8F1Rt85BNF5f7TK56lvWlStSNu5vwP2bAk3cDgcKCoDlgwGBl5hmthKn+/KBK0gqYCVzwNJZ9BuHGW63ateNLmYAbw/426gXR3S+AmuRoGGThIv0ixXZK8m2oLJtg8BU74NbB7D86kM13U0FE7QOhwOh8PhcDgcDkdXRP4CS7cXGSKydPkz/PwHGHW1RbeKENg20QjWpiBKh13Fsmb/0qLBpDGpAluKDlMUb1NQshtY8gyifY5GxQeHo2LW7xAtyQkXthCyeU9UFOcNXsewq3iP5u/PMYtY6nsUom8egugsXnPxOkRXPIuoIof1WfT3rpu67XDUBAVdZiwGRt9i7xXfnyA6tEuTfTQqkhOQ1Iyi9QedC0z7rum+SoJm8reALeN5jyrC9VsJtGeB1qwIWp2XJtwkSbHk0TAzoAkTbl0cTtA6HA6Hw+FwOBwOR1eECs7IqVaxGRGOCx7m50+mq9r3AwaysQAA4ABJREFUGNM6VLRUcxSzUpq/yF+RwW/ToVeRsPl/APIXhys0EgoeW/6GSQpIu1KRXXu22rKWgLiHzFE8/zOB13g8RR4XLrdlMWzsZ8t1PtN/xGtchOjifyIiYlrRZsv+Ha7ocDj2QjZi2ZOWuj/hNmDbpHBBF4Zsy7R7zL6pqOKgj9KGnmx2VPZ525TWJ7F3ZgIzf7k/QTv4PGBDD594aiKcoHU4HA6Hw+FwOByOrohdm4AVz9G5/phFZ836OTDnN1bMSgSt/i9KDVduIkQirP8AGHCSRcgNOd+KAJVkhys0EuKOU7sbgaH9TvkmsHuzLWsJiAtZN9DSjkU0T/wK79FaWxbDltHAqGssWlZRwtvGA3N/H0geBATt8qfCFR0Oxz5U0CZtBHKnA9sXNF37ujNAUijSntUEmrTCe6nA4qFG0KoYoQqHSValNVGUB8x4wOybCFr9VdaFNHM9erZJcILW4XA4HA6Hw+FwOLoipNW6vqcVuko63chEEZxJHwk0VDHnfmBXerhyM0AFyJLPAl6lQy8SeOs4NEvFbxXgSjzZtCulqbtzY7igBVBRAazubvdLZOv0HwDF68OFIXKmBUV0Am1fFRNb957pRiqCNuFo06h1OByOg0ERqXlzaZe/bfZG0ar6qIiash0KljdPhkNDsIfnNPsPdj4iaNVXTL6T57IkXMHRWDhB63A4HA6Hw+FwOBxdEdKGlQbs6GstslVFZ0Z8BlBV7t50vBf8H1CaF67cDNg+34hKEcA1EZuNhQrlKCJXRbuUGr1jdbigBVC+A1j5Eq/hVCv4NftXBxLCebzOGT8D+h0HDP8k7+NDwNjrjdBQ5O3at8IVHQ6H4yCQnV78D7PLMYI2kfZn6b+BXRnhSq2IKp7Pwj/vI4wlkTP/j6ZN62gSnKB1OBwOh8PhcDgcjq4KFe8ad6MV5Rn+SUSHXIioHG+l0y59nM54M0S4xlBeaNFgmUPsuE0tPhZD1giLAhZZMO7mQPO1xaCU42VPAIkfBvodDcz/E7A7M1wYYnsqMOcfXOdsYNBZFtWbcplpNopIVvEjh8PhqC8UhT/4AtqQbjYRpQj+VS8DpW3B4VUZYSxpA9ncsdcBG/u6JEUzwAlah8PhcDgcDofD4eiq2LESmHhHEA0aTfoIoomnG0GbcDiw8rlwpXYOSSUoCjjQQrwG2DwKqFJZ+OZG1PRm5z9kKcYDz7TCZypuFI+d2fz9bWDIFUDfY42UFaEr0nvoRVZMx+FwOOqLvNnArF+Y9uxbtCNJp1kkflsU5VJE75InbMJJutqT7wG2sx9pbS3cTggnaB0Oh8PhcDgcDoejq0IRoVPuQvSDQxBJOBJRVQoXQav0/NUvhyu1c+TODDVfDwOGXW7RZs0pzRCDCIi8ecDMnwH9T7So2NS3gLJqfnTFLiBzmJHG3Q9FUNint2Qj+F0V6tN6hys6HA5HPVCxk3YjARhyAfA67bMmfDTRo+KLrQ3ZwdR3af8uMamFeX8HigvDhY6mwAlah8PhcDgcDofD4eiqKM1FdOr3A4I2qghURXnqrxzvNa+HK7VzFCwFZv8a6H+8VTtf8wZQkh0ubEZEKoCt440MFoE97JPAunet2Np+qOI5LQIm3m6FwZQGrHva92hg/M1WLM3hcDgagu0LgTFfQvR12ur+JyOanswfo7asVRFmEuj4G3oCuTyvCo+ebQ44QetwOBwOh8PhcDgcXRUluYjOvA9RRXmKRFTaqorRDLkQWN9BUvFFFiz8q+kyDv44sPJFYHdWuLAZESkzcnXcTUC/Y4FRn7eoNhUOqw4V75nyHSNnFZGse6v05Kn8TSSvw+FwNASSUln5HKJjb0Jk5i8QFWHr6FRwgtbhcDgcDofD4XA4uioU/bngYWDASRY9KzKxz5HA6C8AGQPDldo5dqYBS58ABp1j2owLHgIKV4QLmxHStd00wHRu+x0DTPyqka2Ve8IV4qDI5Ok/MT1fkbMBQXsiMO0eYNuEcCWHw+GoJyQtIOmWnRtsAqq5iiw62g2coHU4HA6Hw+FwOByOrgpFfy5/Ehj8UaD3IcAH/PRTKv5NQNawcKV2jj2bgdX/z95/AMiVZYd990q04idRcpClz/psy6Is2bQlU6KybNOyqM8SxeUuwwaSu9zdmZ2MnGM30I3Q6IzOOeecu9E5Z3TOOeec89/nVVUDjTQzywkYoM9vWURN1av3qt95995zT7165WK+vEH4XzIXQY3r0n7Zdjegx998HdnwvyDb+T7MVJkvffC8rTkOyo0zky3FWaNQG/NfQcW75h/8UUoppY7QAq1SSimllFJKHVfGj890ukPar5l/xMoo0Eb+FSj4TzCWbVnoG25T5rHGtRBT/xGEyt+Q+++/mrNUjTNlOz0g8e+azzIu/ZH5+rf7L7n+4vYC1J2HqL9mvmyEsV9j/zbUXIK5r+DsXqWUUm80LdAqpZRSSiml1HG1t27+2v6jfwdhv2T+USvjF8LLfwLT5ZaFvuF2luVviIH0XzdfpiHnN76a4vLumvlMXeNSCkaBtvID89eNX/ZDPUbhu8MVUv+hufBtXIs25r+T19yEmU7LQkoppZSZFmiVUkoppZRS6rgyrqtqXMqg4NsQ9ufMBVrjx7aM4uNstWWhb7j9bfO1YLP+jflsVeP6uaPplie/REbRteEGhP8yhP4SVF+CtTnLk88xrg9p/Mp57v//aeHbKNDW3IQ5LdAqpZR6lhZolVJKKaWUUuq4MoqbxuUASn4AYX/BUkj8m1D1EczVWhZ6Axg/Cpb3H8xnqib+PRiMsTzxJTKu11v5nnkfGWfq1t2BjV3Lk8/Z2zIXjY3r1Bpn2/rI8vF/B5rlNcaPmimllFJHaIFWKaWUUkoppY4r45fBF5qg5gRE/GXwNgqJ/y08vgyLbZaF3gDr41D0++Ap7z9c/o5uH8sTXyLjurJlPwIP2YZxpm6LI7zk8rMm+7swUw0V78n7+Yvm/Zr8P5nf1+a0ZSGllFLKTAu0SimllFJKKXVcGZdPnRuHqlsQ/lfA61uQ9Peg3R7Wh83LvAm25qHkjzg4LJ52ulme+BKtTEHRDyxF4L8IXZ6WJ15mH1aHzJdEiJD9arzGuB7tQKz5x8aUUkqpI7RAq5RSSimllFLH1b7cZlahwsV8bVWjQJv8q9AVAJvz5mXeBFvzHJS/w75xpmqI3Iwf8/rT2N+BXdkfxvVmjcs/HDU7CHm/Z77EQezfgt5gyxOvYFzft8sLIv8auMtr0n4NhlPM21BKKaWO0AKtUkoppZRSSh1Xxhm0G3vQ7G8uJBoF2oR/LP+dBCvPFSi/yYzrw9ae5SDoz5p/wMu41qvxQ12/ENkZc/Xms2/b7GG6zPK4xVwH5H3bcp3bvwv9kZYnPsVgNET9dXhoFGhlv47lyIPGTldKKaWe0gKtUkoppZRSSh13/eEQ9VfNZ3om/VPozoY1y3Nvgu1laLoFkX8Zwv6cqVhrui7tL1oM7faFlH8ECf8jtN43/9iX4WAfZqrg0W9CgFFs/d9gKNH83KcZSYHo/wqcv8WBsd7pcssTSiml1FNaoFVKKaWUUkqp424oznymp+u3IPOfwHye+fIHbwrjkgTGWa9xfwvC/jyU/0T+hiY42LUs8HkcQMN1CPgl8PszUPFzWB8zP7W7ASOpsm/+JYTIc4/+bxjLNj/3aSaLIec3OAj6i+zn/zYsdVmeUEoppZ7SAq1SSimllFJKHXejGZDwd8xfxc/6dVitsTzxhthdM/9oV9Lfh7C/AAXfgYkC83VgP68tmQ9XfQg+sg+Ma9nmf9t81qxR5N1ahJ5ASPlfzQXgot+DqWLLCz/F+oS5sNvhwYGxj3eWLU8opZRST2mBVimllFJKKaWOu4Vm82UBsv53qL8Ia6OWJ94QxvVmByIg859DxF8yX4pgJM1cuP089nfNxdii74H/t8zXmc35v2A42Xz27Oa0+YfHEv9HiPwrUPZj8/JKKaXUl0ALtEoppZRSSil13BkFzrURWGo3/7u/Y3niDbG/BaOZkPcfzQXUrH8DgzGf/4zVrXnoDTUXqI1rzBq3jH8GPQHmHyDbmISW+xD/dyD6P4fK980/KKaUUkp9CbRAq5RSSimllFLqzba3AyOFkPsHEPFXIfV/gS5v2J6zLPAZjKK0UYBN+VUI/Jb5lvh3odHafDbxxgQ03Ya4vw2xf8t8lvFim+XFSiml1BejBVqllFJKKaWUUm+2/T0YrYS8P4HwX4b4/x+03IPNKcsCn2G5G2pOQdx/87RAGyXrKfsJLHaYC7h15yH6vzRfq7fNTh4btLxYKaWU+mK0QKuUUkoppZRS6s12sA/zHVB1CiL/urmQ2ngD1sctC3yGuceQ/9vmHwAL+pb5FvJnzZdMmG8wF3CNYq3xfPL/BD1+sDVjebFSSin1xWiBVimllFJKKaXUm88omLbeMRdnw/4S1J42n/n6WQ7kNloMqb/GQcC3OAiSm3EGrfFDYcZ1aGdrYLkLiv8AQuWxxH8M7UmwsWl+vVJKKfUFaYFWKaWUUkoppdSbb38bOr0h5m+YL1FQ/lNYHbA8+Sl296EnEeL/LgeBf4b9yF/mwDhT1lfWYZwtO1kI801Q8NsQIo8l/Qtoz4M1y+uVUkqpL0gLtEoppZRSSiml3ny7cusIgei/Cf7fguIfwEqv+blPszkPra4Q+99AxF/nIO0fQ9L/CMG/ZP6hsMEYGE2HjH9uXm/Wv4apIvP2lFJKqS+BFmiVUkoppZRSSr359uTWHQPRfwO8vmW+puzqZ/yQ18EBLLZAzUmI+a/MBdmSH0DBf5L1/HVI+O+hzQHaXTmI/zvgbaz3N2Cj3rICpZRS6ovTAq1SSimllFJKqbfDcArE/k1w+xZk/itYaJYHjYvMvsL+LoxnQcG3IfKvymv+BTRcheqTkPj3Ie6/MV3L9qD2HPtR/yUHRoE27z/A+mcUfpVSSqlfgBZolVJKKaWUUkq9HYxia9KvgMe3IFH+7fGH9QnLky+xtw19IZD2axD+F6Dod6A3DJrcIOXfQMx/DSXfh+IfchD+F83XpS34rqxz3LICpZRS6ovTAq1SSimllFJKqbfDdDU8+h0I+ssQ/ssc5P8WjBdYnnyJvS1ofcBB9H8NIX8WKj+EyQboy4ZsWU/UX4fMfya3fwmh8nzQL0Hpj2FDC7RKKaW+PFqgVUoppZRSSin1dlgehccPIeEfceD/LfYj/goHbc6WJ19iZ42DmjPsB/wSBH4Laq1kHYsw1wllP4PwvwTR/wXE/i0I+TMg66P6BGxOWVaglFJKfXFaoFVKKaWUUkop9XbY2YKZDij8AQe+3+LA71tQ+kew0AR7m5aFjtiY5KDsx+ZrywbJrcle1iGP76zC44sQ+p9B4J+BEPk3RJ6P/f/K49dga8b8eqWUUupLoAVapZRSSimllFJvkX1ofgDh/wUE/BlI+lUOmu/CxnNnvR7IcvMNUPA75mvLRv4ydHlbnhQt8hqjQGsUeY3irVGgTfgfoOk2bM1ZFlJKKaW+OC3QKqWUUkoppZR6uwwXQc73IeyvcuD/59nP+XcczDdZnrTYWZHlkiDzX0Hwn4H0fyL/nWB5UnS6mYu2/t8yX/7AuMRB8t+HlvuwNW9ZSCmllPritECrlFJKKaWUUurtsjoH7UEQ+7c5cPsWB8a/PQGweeTSBKvD5mJrwt+BqL8KZX8CM1WWJ0V/uLkgG/xnIeBbEPpLkPWvwVjPzrJlIaWUUuqL0wKtUkoppZRSSqm3z3wj5P4m+P15CP/LUPQHMJZreVIstUP5n8hz/x+I+9vQZA0rfZYnxVgW5P0/ECGvNS5zEPafQcG3YSQV9jYsCymllFJfnBZolVJKKaWUUkq9fbZkftvmAEn/0HwN2cj/EhrvmC5RazJTDln/ynwJg8S/B50esDlteVLMVELFOxDzN8zXqDXOoC34Doyka4FWKaXUl0oLtEoppZRSSiml3j5727DYbr50gXGJAqPIWvB7MFbAwUgK1JyEqP8cPOXxlF+F0UzYXbe8WCy0QN0FiPtvwcco0P5nUPx9GM+TdW9ZFlJKKaW+OC3QKqWUUkoppZR6Ox0cQJszRPw185myyb8Khb/Pfto/5iD0z5uvLxv6y1DyI1gZsLzIYnUIWu0h6e+Dt7w2TJav+LnMomtgf9eykFJKKfXFaYFWKaWUUkoppdTba6QYsr8DoX8dwv4yRPwyB8YZtcZ1ZRN+BSrOw1iF+Yzbo4yzaYdTIOOfgZdRoP1zUP0JLDTDweF1EpRSSqkvTgu0SimllFJKKaXeXitT0BYM8X/PXGg1LnUQ/TfNPwDWYiez4s6n16V93lwtZP8f4GEp0NbflPWNmc/MVUoppb4kWqBVSimllFJKKfX2Ms52XeyE4h9A2F+C+P8Oqj6BySLYnv/0s2GNs2Uf/Vtw/xaE/jlodoctvbyBUkqpL5cWaJVSSimllFJKvd32t2CyELp8oD8C5hs/33VkV/qg8LvmHxIL/SVo93r12bZKKaXUn5IWaJVSSimllFJKqZcxzrDtcIPcfwdF34OxTMsTSiml1JdHC7RKKaWUUkoppdTLHOzB5gwsd8NKP+wsWZ5QSimlvjxaoFVKKaWUUkoppZRSSqnXRAu0SimllFJKKaWUUkop9ZpogVYppZRSSimllFJKKaVeEy3QKqWUUkoppZRSSiml1GuiBVqllFJKKaWUUkoppZR6TbRAq5RSSimllFJKKaWUUq+JFmiVUkoppZRSSimllFLqNdECrVJKKaWUUkoppZRSSr0mWqBVSimllFJKKaWUUkqp10QLtEoppZRSSimllFJKKfWaaIFWKaWUUkoppZRSSimlXhMt0CqllFJKKaWUUkoppdRrogVapZRSSimllFJKKaWUek20QKuUUkoppZRSSimllFKviRZolVJKKaWUUkoppZRS6jXRAq1SSimllFJKKaWUUkq9JlqgVUoppZRSSimllFJKqddEC7RKKaWUUkoppZRSSin1mmiBVimllFJKKaWUUkoppV4TLdAqpZRSSimllFJKKaXUa6IFWqWUUkoppZRSSimllHpNtECrlFJKKaWUUkoppZRSr4kWaJVSSimllFJKKaWUUuo10QKtUkoppZRSSimllFJKvSavr0C7vwe7O7C3DweWxw4dyGN78tzONmxtWW5yf0des390Ybl/sAvblmW25TXPPK+UUkoppZRSSimllFLfXK+pQDsGqY5w4xp4F0LPkuVxwwoMF4H9dfjoPfjpT823n1uBUx50L1qWE/OVsh5rOPWOLPMz+FjWF1wB/VuWBZRSSimllFJKKaWUUuqb62ss0O7LbRkGeiHdFz76l/AP/xH83/aQOWhexGQEqlzg138N/sb/IMv8Q/Pt178nr4mChhlZZgc2piDaGn5f1vFr/0CW+VX4n/5X+NdG0bcZtEarlFJKKaWUUkoppZT6hvsaC7RGxbQFPOzh334fTv4QPjgJ/+EhJHaZFzHpgaoAefwsvCPPFZdCqdzKH0PrOCxtyzKj0BYBf/Az+GcnIDhBlssE73Pwq78LP/CGgR3z6pRSSimllFJKKaWUUuob6mss0BoF035IjobLDpDgDK5O8D1fSOw0L2Ii92vj4J1ICBqxPPachUp5zUfw3VPwYSkcXvVgphDe/w788BxkT8PRKycopZRSSimllFJKKaXUN8zXWKA1HMDeHuzMw2QsONyA3/V47gzabqgOgm9fg5PB0NIG7Z0wMv30sgX9meDze3DjPsTKe16xPL7YAdE/kcdPgL+sc8DyuFJKKaWUUkoppZRSSn0Dfc0F2kO7sJoKTocF2qNn0A5DpTP82j+Gv/kP4J//C/gX/wresYacGdiQRYYywOe7YOsAaUumS9uaLHZD8s/g9gnw7oA+y+NKKaWUUkoppZRSSin1DfTlF2hXRqA+DoIdwc7OfEurgnF5zvidMJNlWEwBV2v4Xc/nCrRL0J9tPgv2h38A3/02fOdfwm98F/44BkpnYDAPAr8Pt2Td8fLfh5c4mG+HmJ+C1cmv7Aza/b09VlZWmJldYGpmnrnZabnNMD07L/tvxvTf5vuzzD9zf0ruz8nr5kz3jX8P7xvPG8sZyx/eN9ZjrM9831jv59vG0fUa/xrb/PzbOFzXy7cx8zm3YV7vl7kNY13G/efX+1nbmH3JNoz1vmobn7Z/Xh3nZ7dxGOcvdxuH++fZbRyu9+n9w/W+ehvGej/fNp5973osvbgNY72v2saXeSw93T9fxjYO989nbeNwva/ehrHez7eNZ9/78TuWnl/vi9sw1vuqbeix9PT+8+9dj6UXt2Gs91Xb0GPp6f3n37seSy9uw1jvq7ahx9LT+8+/9+NzLL1q/7y4DWO9r9qGHktP7z//3r+OY8lY17PbMK/3q9jG8+t9ev9V++fFbRjrfdU29Fh6ev/59/6mHUvGej9tG8+v9+n9V+2fX2wbeiw9vf/8e3+LjqUZ831jOaO+t2t80/8bwHjvX26BdqoGQn8Gv/0/w6/8ivl2xgsa5bld8yKmAu1CMri8rEBrXAZhG1aNIu4CzE3CfBncOwX/2w/AsRQeF4Of3Ld9AEnzT681uyDrSZBt3zoBvnK/3/L4l2h3Z4epqSk6ewZp7xqgr6dDbp10dA/Q29Nl+m/jfk9PN/2m+/10d/fI/Xa530eX3Iz7nfKvcTPud3f3mpYzljdeZ9w31mOsz1iXsf4Xt9H/0m0cXa+xLWOb5m30mJb79G2Y3/urttEl7/PzbMN4rXkb5v3Ta3nvr9qG+b1/2jaM/WPc7/iFtmE8/+I2jBi8ahvm/fPsNg73z9E4f9o2DuP86dswv/fnY/BNOZY+X5w/fRvm9/6qbbx8/+ix9Ow2Xh3no9swv/fnY6DH0vPbMF5r3oZ5/3ydx9Knx9m4/4sdS0/3jx5Lz8f56TYOY6DH0tNt6LFk3oYeS+b1vm3H0vNx1mPp+W0YecjhNsz759O28dnH0tP9c9yPpefj/CYdS4dx1mPJvA09lszbMNb1Oo+lT4uzcV+Ppc/axuF7f/U2Xt+xZH7v5vufHuev+FjqMt8f6O1gYmKCre1tS8Xv9fryC7RrE9CaAfF+4O1tvuU3wJQ898IZtLdeUqB9hew78IP/FexiIaMU3L4P9x0g/cglDpa6IeVnYPPJV3aJg/39fdbW1pibX2JWbgvzs3Kbs9yfZ9Fyf950f1aWW3zu/oLl/oLpv437xmNP78/L6437c6b1mddr3H9+G8+v9+l9Y90vW+8vto3Zl2zj8L2/ehvm9R7eX5L7R9f79W7jcL2v3oax3s+3jWff+5w894ts43BdL9/Gp8f5dRxLh+vVY8m8f/RYeroNY72fto1XrVePJfP++XKOpZfvHz2Wnt3GYQxetY3XfSwZ6/3TbcO8f/RYeroNY72fto1XrVePJfP++Srj/HUeS8+v90+zDWO9v8g2Dtf7ZhxLh+t99TaM9f7ptmHeP8f1WPpFc5mXbeNwvcfvWHr2vb+eY8m83i9zG8a6jPvPr/eztqHH0uF6n90/n28bz753PZZe3Iax3ldt408X52e38WYdS4frXVqYZXV1lb239gzaz2svB7zuwQ+C4dGE5cFX2YD4y/C9fwD3Y6CsCSI+go9uwN1OWLUstlgL1r8PPz8BcSPmorBSSimllFJKKaWUUkp9Q33NBdo92NqA5RHoCQSrM/AfH0BoHaytw86+cQ0B2FyFlSVYMm7jMJwIF/4Q/uHvgn2RPDYFDb7w7XfhN5ygqk8eG4NST/jfvwO/ex+aZX3fjCK4UkoppZRSSimllFJKvdTXWKA1qqV9kOYOP/wu/Navwa/8t/BX/2f49X8P11ygeApaqiDkDLz3Pfiecfsd+O1/CP/Xd+CjdCiflPXswHIbXPo+/IP/Hn7zP5qX+4//J/zGNXB6DCumjSqllFJKKaWUUkoppdQ31tdYoDV+Iawdwq3gX/xz+Kf/Av7lv4J//S/lv/8Z/PQqZIxBTT44/QH8P/8Ufv3X5Sb//lNZ/qQD1Btn2JrXZrpT7gjnZT3/xlhWbr/5PXhYCgOWRZRSSimllFJKKaWUUuob7Gss0B7IbQ2mBqD+MTxuhOZmaG2CRvnvzn6Y24LlBRhpk+fqoa5ObvJvvSw7OGk6cfYZG/LYiOX1xnItXTCzceTHyJRSSimllFJKKaWUUuqb62ss0CqllFJKKaWUUkoppZQ6Sgu0SimllFJKKaWUUkop9ZpogVYppZRSSimllFJKKaVeEy3QKqWUUkoppZRSSiml1GuiBVqllFJKKaWUUkoppZR6TbRAq5RSSimllFJKKaWUUq+JFmiVUkoppZRSSimllFLqNdECrVJKKaWUUkoppZRSSr0mWqBVSimllFJKKaWUUkqp10QLtEoppZRSSimllFJKKfWavMUF2gMO9vfY291hZ3ub7aO3XXn8wLLY1+Fgn/29bXkfW2xtyfZ3dtndl/dnefrQwb48vrNleZ/yvvfkdZbnjidjD+3LfpH9YOyvrzNm4mg8tuS2I8eNvI1nGbHdfTa2ey+J7fFwGC/ZB3vSxj4tZrLfnlnO8vBXR7axt2OOpxEnaV+7L2lf5j7DeF5iLssZMf9a+4pvIgnivsRpd3dXjv+vd2ccHHyOeJjen/SXEltTGzRie6zaoPGXHmlPsoNeHSbLcsZ+/Dr30cv6Sdn4s9v/fG30+DDi+HrGPgnEM+3uMF7POu7t7hdh7JUjuYz5wc/PNF6aXyv/9+mexO7T29ph7J62NY3dM2Sf78mYZ/Spr3O/mPvrXzwPPc5t8WDfGEdkP2yZ95sxl3qx//oKGfH4HHM+k19k2WNF9oCRD8h+MWJoPv535fj/evaNud1ZtitxeXnuqbF71nN5qOVRM/kv0/6S29e5j17IZV4SR3k3mstYSLJpmgfvyP6wtDvzbYftrzsff0Uu86yX5DJvSeze0gKtBHVzlLH6TAoivQn0dsfdwxNPt4fyrw8ucY9Ibxtn82s60pan2mnI9yUiwBkXZ1fc/cKILOmkcfrgycG2vbFA/+N40iIdcZf36frQi4CUYgp615jfMi9z/CxLktVFZ/1j6soGmFreksh+PXa2VhlqTiUrxglPd1dcXT3wT8jnUdcy05uWhcT8SB1VWR4E+7rg7OSKV3AssVWDdC5YFjhWVtndbKKnOI7koASiMtpoGltnx/LsUxusjdbQmh5BfGAKKSU99G3usm159quwvjhCR0UY8aFOPHR5iJunPyE59VSM7LC+a17mQBKtsY4cchOc8fZ0lbbqjm9MFhmtc8ifcTztrMFQI41pkUTGJVLeP8nXdWjvSzI32VNIUbIrvl6u0r7c8IlMJaVxiqFVy0JiZaaLxkJ/IoOccDX6V98QIoraeTx1wM6xqO6tsbfdSl+ZjB9B8USmNlM/vMqLw8YmG5OP6ciKJCEwkeTCLnrWdl6y3Jdvbriaygx3gnye9pNxNUN0HTmYNpbGnrZRV0sbza6jYnSHNUsbPT6MQaaf4c7H1EicBsdXv9L+8SgjJZnpK6UkzRV/byNeD/EOTyLp8Tj9y+ZlDGvz/bSUBBIdbG53bt5BhOU1UTO+x+bXNVC/MZbY3e6ks05ymfJBpla2P38uY0xSJhoZaCqkoHmE1mmZBFueep7x+OxAOWVpDwk4bGthCSTUjdK7ZF7GsDY/QFtZMLFG7Fwkdl4BhOY2Ui2x29DYyQ6aZbulhPyYEGKy8miVJHzD8tTXaXdrjZGWNLJjLXmoi5GH5pHTucT0kTe0MFpPdbbkoX7mmHsGRRNbOUDHvDz5NsxUfwEby0N0VoTKOOIi/ZIzbh7eBGTXUzqy9yTX+6otTbRQn+tNmL/M+SQeHv4RRJV20yxT7P3ncpLFsQZqcrwI8bfELjCKmIp+2uYkdMcsdkftr/bQnxtGkq8z7u5uuLm7S04eRXhCI23LO3yVoTQ+EBlrzyI33gkvD8tcIDabjLZ5xo/MBRbHm6h95CVxdjHHOSCC6PJeWow4H7vYrbG/00Z/RSLpQXFEppjz0Kfzv3k2F5tpyS6lWnKaYZnzHZlKfyWMMt10XwklKa74eRtzCCOXSSb58cQzuczqbC/NxU9zGXefYMILmqmd3GfrWI2H22wtdNFbFE96sAe+nh7S9jxMtbOHPkG4pZdTPvz1zACN5jMzUEbpk1zmIV7hiSTWjdH3XC7TWhJEzJM8NFDy0EZTHvqmx+4tLdDKQbZYS13gDVw++hGfnD7HiUtXuHLhHBcvneKdS9e54hNHcecksxtfYS96IF3T1hw9dUmEPjyH1dVTnDn9AWdPn+C9OzE8zJ9m0jiCDlZZGKkjK9IGO6uPuXjhFOdOvssHVxy4Et5O1ej2S4pcx8EUWxsFZIVEEfywlDaZpH4tterdFZYnmsmNu4/9rU+4cvE0ZyUeH126x/mgBooHtyU52OZge4bW0nB8HU5x48ppTp96nzPnzvOhfSpB5bPM7h4cs7O/ZtlaSiPX4TSf/Puf8v0PPPAr6WNamtjTViZ7ZG+I7nxPXN/9Y/7k35/hslMeJctbHKm5fXlkcsvOAmMd+cT7X8X2+gnOnznBBYnVezf9sE2RZH5hV97fBlvz3ZSmOuNs+wlXJeZnTv2cTy5ac8a7nMyONdME7bjlXHsrE6wWehB+6Qe888l5bqY0ULUkqfFXvSP219leHKAyy5OHdz/h2qUznJY2eOL8NT5xLyGpVeJl9Iq7Cww8TiXc/QLW105K3/ox5858wvs24TjnjDK0uvuVJvLfDPPsrGVT6HaOM//PT/jez1xwz+1k4pl2J/f2xxgo88Prwx/zk9+UNnA/k4K5DY7kqV++/U0O1idpKg7Bx/4kNy4b/eR7nD57jg8cMwmpXmL1QCK0v8REVyEJAdfMbfSsvL/TH/L+TR9sE3tpmz1uY6DRG1ZRlRVNwP1syhunvpr+8Xn7G+wsj8ik0xeP+9LuTPF6l1PnLvOxaz4xjWsyqZJ47S0y3JJNtNdFbhntTtrceWl771sH8iB9kB7pI97+dveLmGRzLZ/MIMll3Mponzg6cf0MkkfuNEVRGn2PO7E1JHcY49VLSOx2V0epzw/A0+4E102x+7nE7iIfuuQS9XiFDaOtSexGW3OI9b3MbWlrRn953mhr1gHYpQ7QtSDbs6zyuNqZaGQo+jp2H/0BP7nmgHvNJP1bX3M2J3noykQL+fEPcLj9sSUPfUfy0LucC3xM4cCWJQ+do60sAj/HI3no2bN8YJdCQNkMszv7X9uJDa/VvvyVqwv0VWcQ6HyaK5c+kvnWaS5cvsalBxEEPOpjYFnmhpbFvxIH2zLnk0l1dRxBLmfMcz6Jh2nOdy8ez6IZprYs84IDeSebs7RVROHvdJqbV43YfShzCCN2SfiUTDO9fUxi94wtthc66C8PIer+ZW6dOy3z9gtcuHiJMz+/xOVz7vjmNPN4eo31z5mI7q3Psjo1wvKGMXf7DHurrM90UpzshJONud2dkXb38cVbnPatIafHyDylh9yZo6sqhkCX0xJnY77wIWfPnuaD+/F4F03J3P64xW6B3Y0cSjwvcO4//Am//xMnnLM6GZZdZe45R1gaSSHh2kP87mVTtbz5FeeeRi4zTE2OD+73TkguI3MIGQ9PnrvCxw8LiGuy5DIyhxhqyiDqSS7zscwRJZe5HYxDxjB9xyqXWWFxIJt8ydVvf/ATPjx7mTOXLnPlwlnOyhzsnWu23I/Oo2V8lZWvMkmw5DJ1eX543j/MZd6V2F3iI1Mus/oklxlplTzU+5LkMifNucyZj3j/VqDkMpKHLn61H+R81d7SAu0mG7M1VHnbEGD7gIC8Boo6u+nu6qCrM4/sICvsrkpH751LauvKV1dr2FuAmXIelyYTmVxMaXUbnR2FPM70kImqK2ddyiifXWF3v4fJ1nSSU7JIzW+S9/iYztpw/B3t+eByDCFVI0zJ6r6y9/mNNcfWRiWZwfEyCJbQOr7y9ZxFtNbBTEcGyamZJOU20N3RSGdDNOEP7fnwYhS+JSPMGEWR2TKqC1KJSqugtlGOra5cyhNdOS8JxDXfSh6vfz1np31zLLK1VMQj+zuc/D9+wB9870PuJBTRsG6kXIfkPxbLKYi2473f/5gf/J9XuO+YQ7kM1iuWJb5U0tGzUEt3bQrRSXk8Km2ls7OKzhJ/7K0d+eR2Fmk98/KuRlnpf0ROZgYJOQ10dbTS1ZpAop8DH50NxCW9g0FZ3XFLlldmeqiPu0LQrT/kgvUDfupeQmjtDNsvfs/ky7U1yPqgxCMrjZiMGlpaWuloTSY9WGJ2LgC7xC4G95bZX62lrVxim1JMSU2H9PGltDzywvqKE6cf5FE0sfr1FLZeq2V21sooeHifM7/xh/zBd3+OVdQj6qRBPT1DQe6tVFOR6MDHP/yE7/3vF7G9m07J3DpHPoz+8m1PsjdWSGleCpGpFdQ1tNHRkU1xnAvnzntyM6iRtvVV9reaGKhLJTYln0fl7RLHarrLAnG4Je/XKpWUrpmv7cztbwbjNJ0mKjOT8LubRVnDxNdzHG+NsDWcR36OjGvp1TQ0S7trTycn3JlT53yxjWmjd2eF/fXHMjlNISalkIJKo91V0FHgw90bjpy4k0XO8OJXO/l648yxuVpBRoDkMq4ltP0iBdr9bbabIimJuoNNTDWJ7a8o0G6NsT2ST+GjVKLTqnjcZLS1DPKinDl9zofbES10b0tb22igpzrVFLv8SqOtVdJZ5Mf9mw6csMkks3/hq+0T3gBTXXkU+Pwct5vv8oGNH5+ENlPU/5VkKK8meehsZwYpaZkkPnr8NA91c+CDi5H4FI8wbRRF5sqpMfJQ6V9rGsx5aGXSQy6ed+OKdzn1a9tHxoG32LbEpz2XAj8PLtgG4p1eTmtXJ93dXZTFppATl0H9zJzss6/Q7jxMl1JbLONdSgnldcacr4C6dJkTXHrIBWn7lQtbpt6d3RmYLKGqyBgby6k2xS6PqlQ3LknsLnmUUbv8es7cfn322dvqoTfLlQgHK+76ZRBfbOyXLjrl1pEfRZrzNa5ddMM+pp6Wzb3PMceaY6w2muLAB+RUNdEhk8hPLdqs97DYk0V6umw7u57O9mY6m+KI85a5wPlQHuYMMCFznb0FmeNJnKMkdpX1xnssoFbifOWiKxfcJK6Lm+Y4HxvL7G6UU+Rhx4X/+w/5/e+8wynvbLKG5BlThXaKpZFc4q+443Mnk8qlza92nJFcZtOSy0RLLtNozCHa08gJc+LkOT/uxLbTZ+Qya3V0VsocIrmIwiojlymnPd8H2+uOnLybQ+7I0lczN/1GWmauK5tH96/h7exHeFUXtdLuujtbaa1PJNH1Ajev2XAruoGq4a9wVNkalVxGxuAciUt6FQ2mXCad3AhLLhPZasllZFysljw0WfLQqsNcxpd7NyUPtc0ie3Dhjc5D39IC7S4bU+1U+7gS4x1F3oTx2c6hLbb6MikMsuHKWQ9cIzsY3TLS3WnGuwqJiwrHPyCIkKAAQsKjiS3ton7O0qHvjrLUmU1uUjiB/gEEhkUSkFlCac8Em7sv+XR9X6ZUS22MDHTRNrxjSZJkOJkvJNLqrgwyoSR0zjJ7MMbyWDPtvfNMPpmFDVEX4471e9d5mFxNi2Tzx+dTnENLbMlkIic8jTCPSjpk5+xJc9tYqKc5M45kv0BCQ0IIDg01xSMyLpnqvklZwvhiwxhjfYM0l0lDrkimNDuQkOAgAoLCSClupFUO9fVX1Zg2h1kdb6Ktd4bRJyPIAK1pfti+Z4dTtGx/a4WN5TaGh8foX7Qswjz7XTHYX3DhqqMM1isysbI8czwss7lUxyPnIO79wSdYXfw5txLSSRjYZfFwNro3w/5gGLnp9pyy9uPsH3oQ6JJH3cq6JDMLrE5UUp8UTYLENkTiehjb2JQsGsYXZX/K/5b6JM69ZFfV0JAVS3ZCFqnlgwyv7Lw4cTXOUljtYnq4jZaBVRYPA7JfR7abI9c/9iSofIjh/Vk2ZlrpGV5i8knG181Arj+XP/HCMaZBjgAjfTxONpkZrCPd/jZRPrcJkjZ3yTYVr7AWJqS/M/dHMkjuDTLYNUhLlUyGWvMpLow2tbXAwHCi85uoGllnc2WcqaluHrV0UlWQSVVSHAnp9VRL43lpErszxfZ0E529o/TJPMZsiomaaJw+voOtWz7lS3LMbHQxOdJP95NlJMBzGQTaOHP2Rgp5klytWZ55e62yvfaYAo9Q7L53CquzP8M6JoHY3h3mDo/3vUUORqMoyXrAOVs/Tv3QAz+7bKrnjQK27KOZGhpTY0g02l3IYbsLlMRHJrWjCwzNT9HRlEdDZ6/pq2GHq91ZmmayNpuOhmp6lvZeLCLuLrA/10xfXz+dMg6bLbHal4bPOVusbJN5NLHC8k4/c6MyCZNlnjS/nSKSXV0kIYsmvnnimBWNjGyhk5qcLIId8qlsmpb9ssHujuz/yloaSrulv9u2TN6NPTbMeGsDzYWN9E8P0jc3S3NVHz0V2dQXBBEdGYS/XxBxmcXUjGyy8KpPmnZm5P+a6O4dotv4VNhkjtmmeB6esOW2YzbF82usbvUyPdJjWsbcJ8r/X8kh6oEk0JcTyOid+3oKym+MJTaljWaHSi7jKbnMlJHLSLubk4lHQR3Nj0eYkl1oHiZX2N3soa+ilsaKAUaXpYV2J1IRZ8+DhDpSO19RoN2ZZXe2mZ4+id2k5TEZUxfbE/E4ZcstuwwKZsyxm5HYdckyT3LK9Txi7KWtXYyT9c+80ZOaL8Y4mpfpKZVJn81lYuNccY1N4pJVFslFw6b9Yt7386zPt9NRKLGrH2ZS2pM5dhJX2b/9VfJ4dR9jmyvMTjTTmhlBYriMiWFRhEVGER8dTnphtYyNu8y/qlJv5KETRh46jQxjFgO0ZfhLHnofx6g6mg7z0KEx+p5McuahJw7HSy5csc+j5qs+a/SbYluS+iY/Epxs+OmdYpL7LI8bhvsYb6pnaGUZc7puRHGU4Y4CYiPDCDDmfIFBEptokmpqKZbG0Vg9xqC8prUxhWSZ8wX4BRAanUbK4zG6X9VA9lZgsZWh/h7aR/csx4QcHNMlhN+4zvVL7iT1LZpOuGFPgrrQwtDwCH3GpShM5LGBBFwuu3Lp/iMqF4xvCh0j6zNstaeTaG/Fzds+BNXOMHa0fewNMVXhic+Z09y8E0HS0C5TRigPltkfLaX2URShgYEEBUv+kl5EQkkdNY/CSH3wLtff+V3OXLPmVkQW4WUD9M6+Yna2Ncb6ZJPMxycl77E8xgi9+cHce/8udkEV1G+ssbHazujwMDLUWUjsh5Nwu+bChTvZlM9tHI8PRp5YZWejkUKvUFx/dB776x9yyiUM27RpelaMkWaJ5fEykq38CbTPMfVL5m5Nntvuo7VG4iLz+aDAYIIDAohOlrnEwIa0ozG6Gh/R3DfCoCQVh2PW1uwo49WZtLc00C+PvzCPeJLLDNPz5FOZWWYa43A1chmnHEokl1mTsXZ6pM+Uy5j7dmmvSzmE33PhzJVEsvrnj1Eus81cexn5jvZEx+RTJQnmkxyBGRYbZU7nYM35S+FEFIxLXyp7bFfGpNosUy0mQGIXEuhPWEwqyfUTdB8GZb2T0bpkkqNDCZD5fEBkHKGS9zSNPmlgzzLlMi/mofPNCbgZuYx9JoWWXMbIQ41cxpyHitVcou0lD70UT3rPm52HvqUF2gM2Jnuo9nlIlEcImf1rjFmeMZtjuiuL2Bu3cHNJIVd62ImeSipjXbh58xqnz17kysWzXDHOsnWJIKxsjPGFdeY6Cin0vczNKyd478OPOXH+Ch9LBxRe3cvaK0+tMzf5p1ZkUltGhp09TpeDSGmZl/dmGmHMTz8xTkuqDx4nLxKQVEGzjNKvyuPeXotsbTwmJzyVMI8q06TmQDrY5Yl0ct3uYH/iHFcvX+HytatcOPMx165dwTm5kqqlORZ3KqhKjcfnigdBDy7h/MD89edPPvwZ5+z8cStZpOuVH4s9Hw/j/gCdeSF4n3yAb0SN6azQTXl8d22BpalBxkYG6e8spSk3Cj/fDKKye5k4XhevEYusL9SS5RBBwEkbYqNucS8pHbf8WcZXzfvzYEU69TI3ysrd8SnIlzYQQbj9I+plErrJBHM98aTZWXNPYnvl6lUuy834qvON27fxzG2hbXKYmZ40/GMiuXznIYG2V7GzccM+uomWV1Ydnm9b0pj2Gyn1f4jLaQ+iigfpk5caPyyxvTzN/ES/THh6GWjJpiQpEg+/QrJrxo/Rp6gWO8OM1GUReDWI6MRHVA+UEmfvS9jDdKqX9lk07dYZmZAWURgdg7e1vyTG9jh6XOfMqY85eeJdPrHxwTmugZ7WQkrKYjn3MAQHG2v85GbtnEbC45lXDKDGyp+P2wQTTYmEnLuHm1sOZZIYGx/G7G8uszozzMTIAAM9NXSXxhLmn0RgQis9C0Yrfdsts7VaT65LNAEn7hAbZoVdcjLOj6YZMgeJg7UZliu8qCp1wb84D6erMpG5m0XN3LIkttMsDiWT5XQbO6PdXbG0uzMfYXVbYvWomayyIjLDLuERn0pUxx7GVS6MEWmhu4JMx2sEBYVSIunDy+etz0dgnqXhHGKv38PFNoHcEUkKjThur7E+N8rUaD+D/Y0MVCcQFxKLT2QDjaMrRxLF48CY2nVQk5NJsEMBlU2zMm1YYHMtj0cPPPGzTqFkbMUoxQijBVVSHR5I8JVAHjXnk9NShr9NMEE21/FyOsmVSyf58P2fcPbGXe6k9VNpVANf6mXtbpqZjlTCL97D1SGd4mlp+0a8tlZYmx1hclTaXW89vRVxRAXGS9/cTMf0+jH7MOuzLErs6skOlVzGs4bOaSNmo0x3JhB7yZMQb8kdJMEzf5g0xeZCDln3PQm4l0f52ByTQ6lUxTvgYBRouz6tR3v+uRnme9KJvCyxs0uhYHJXjiIjdqtPY9f3mL7KeKKD4vGLaZQxds2Yoh5Pxge6W+3UxcfhdS2MrLoyyupl8nnNi7ikOtqlEzLn4QOShyQSd8WTYI9iGrYOLLGblhwilxxHb2l7CeR31pNXFITv1Q+4JvnnyROf8MnPfsyPfvwzTtlHEtO8zdgr6kQvtkXj/iBd+aGSh9rhG15NvWx0Qx7fW7fkocPmPLQ5Lxp/X4l7Zg/jx+WC0EbBcyKNghgnyQ2D8c+opnNilinZR8+OHcYP4Myz2pPPo0hnLl6/xslzMue7cIFrNy9yS/LCu37ROFpFEOTuRUD4HaxtLvDxB+9w6sI5zrmkEVMxz7zE/PPt2R225mtIvXsd52tOpHXMSyZzSOYQ64ssS+zGjTlEVzkt+TKOS+zC07sZXT9ms77pVuYzPHlw25tLgXU0zz/fOHbZmK6g3Ocsno4PCarbpH9zh83xx7TG3sHJ6gTvnzjJidPnOekcjG1YKsle9wm68FM++vEf8ZN3fs5PbzzkquQUtZJ3vNzz7c4wzEC5zO1O3cMroJQaSXSMyyvsGbGbHpLYDdAvuVBbYTSBfqmEpnYxvPaKD9LeWpKHrj3mkavM6WRMy88JxDXMn2sPsynqX8I4j98o0KZa+ZkLtKs7MqeS439riOX6KIJcbvLOJ2f4+OQpTn3yMy5Z3eJBdCORCWnEBV7CNTWXxD5Zi+nCzNtMNeaR8uAyIdGJVEk8XjzT/GVxnGa6PYUwyWUeOmVQMrPPkiyzv/lcLlMeR2RgIv6xLXTObByjXGafubZqU4E2MiKTIpljPfls0LQvR+kqDCfwgi3ekZJzGrlJUyZpAfc5d/ky585f5PKFU1y+acUN30wyWyTXX1hkuiqGBMfTnLtwkg8+/JiPr9ziXEAKOZ1PPkl+iRdjN9uZRoSRyzxIo/BluUyv5DJGHmrKZZpof8Pz0Le0QLstnXgT1b5ORLmHkNG7wshzsV6bbqEw4DK+Pi74JtYSY59IllcMxfUN1Dc20dLUQFNDJimBD4jzekhhXjFB3glYXXbGLSmTnOoaamTZmo5++meNsyE+r3E2hjKIcfLF2TGH6hE5uCzPPCWTM0nmqxMCJEkIIqmkF5kTHcMJz9ECbQXtk6syPG+xszHGRHc7nY8baWluoaW1habHuVQ/CuWeTyquufV0zBZTGmnHnXcucN0+grDCWupqi6nJ98bT24sz3lVkdS19zrjJQL5ZR2NGCM43w4nJ6WZKMj4jHuvd+VSFXcbh1jlOfHyLWzbhRFcO0LO4/fX+auw3wiJrkohm2IUTYeVBXnkwrtHJ2Ac1yyBn/ix5Y2yElsBAaU9hZPeWEGwXSej9LGoW1mR432BrZZixjlbajdi2tNAst6Z6GSgyQ7nlk01AdgldjdHEO97D9oKbJEKlFDR30ja4+PQs3c+0AHMFZPv74WiTTF7LDCtGrHbWmauJkH7gFFZXL3Pyk3s8cEsns3uG8dVjlmwZ1+4draQjJRhr+0xCK2SiP99NZ5Qt0T7exHVuM2QK6bIMkCXke8qx/+5VbnilEFnaKG2tlNqaYKJ8HHG97kV6SiTh0V6cO3MfO/c4MmqaqOsYZXjh8/5Yjuz93XYGK6LwsA4kMPox/ZYPrbZH6miNv4XXndOcOnmTa1d9CcpppXlui81j0QiX2VypI8dJ9vF1aXclgbjHJ2Hn10jruOUcy+kJ2kNCpR0F8WighBDHKEJs0qmcXpYEbJPttVHGO9voONruHmdTlROOd0AOob7hlMbc4F5oNHdyZdK7akRtiKGaeO7efohdaDHtcjx8rjFqv5/Z1gQC7/jj4VNGmzQ+4yyhvZkeejMeEGx8mHbmuulrnt4JNVTPbrK6fdxGv6MFWuMM2hlpJ6tsrpaQaeOOx+V4CkaWMJ+8Y8T4MRWBwfie9SWzMZfsChmrPrrA1WueeGVWUVlbTXVZCLEhrpx2eURgxeTn/8Bpt4uxuhi8bwXgG1JDj7w1Y2q7M9FCR/IdfO+d4vSpG1y97IV/egOP5zZZ3z12g99nOFqgrbYUaKeZak8l4pQbfg8LeCydmfnDqjk25wtJu+WOl3UWxaMzTAx/3gLtc/Z6mGyIw9cmAJ/AKrrkUDFitzvZSlfqXQLuG7+LcIPLFz3xTX1MvcRubecYx25LpqNdmWRLW7rmXkHhwDLLA0VUel4lLDaL7HFYMXVFo0x3pRF5xg1f5zzqtvYtsZtne6WUTDs/vD92Jzo+hHsRPjIuhpJTUEJtXjRZzjf46Ior1yLrJC/ae/U3uV5g5KH1NGWa89Do7C4mJA81euKNnnyqJQ91tOSh1rfCiKroo/s45aHGb35sTzFWn0yCwwmsz/2c8/ZBuBWM0fPM6XWLLE3UUeIZSoRbLAn1jVRY5nytjRlkR97F/vRP+eCP3+O9G144plZRUFtPTVU6JXkueN54gJtLLuUjW5b+9zMcTLLan0WkgwcuLhnUThjXTn1qvbeY2oirON+W2H1ijbV1KJFlvXRKbrRz3H4lbLyWgaT73LQP5kbiAGNrL477m0v91MZdwcfvIcE1iwzPDNKVF47DFTtsfWJJrKmlSuJV29FHS/8oI12NVIV44n3lOk5+sUTWdFI7MM/cC6dcvoo0sq1GOvLDcL0ZQnhKG6NyqBntbrO/lLqoq7janJX5gjVWVsGEF3fTYcTuuKUsRoF2VfJQ5xBCbVKp6O6kpCSACPd7RJZLjHb2WBwrI+OWH4EO0meuG98JWmG6LYs8u3s8dA7Fr0DaZW2tzB1SpK154nfXG7+bdgQF3OJ0cDQupYOsbUm2eNBPe3Ek1lbuuCRU0//5JhGmXGa0NhovyWX8QmvptcwhdsYkvkm2+JhymZtcveRNQGYTDTIebhyrXMY4EbGIfKf7RIRlUDhz9Nvnhn0m23NIfXgWr7AIAqJrSLwbQU5EKqXNzTQ2NdPcVEtNeRxxHrakhgRSkFuO+/1grKzdCSwoptConTU0U9c7wviykfl/TnvdjNfFSi7jj09QNV2HeehkC50pd/AzchmJ3ZWLXvilSS4j84Y3PQ99Swu0G2zMyYTEz/6VBdr12X4aUy8RE34DO58Ezv7MHtsz9sRlZJNXkE9+fh652WH4W7+L3Xvf5v4dSapuhnLGpZKySeOwOGJ3nuXeMqrzk4mLlQE/KZnc2h46ZPTeeK6T3p5soi/FkyD/JEIKRxh72SekWzJ4lIeTHiAT2IR2akeP6xkNRwu0xg9rrD39us/OjOzzekokVtmPcsnPiyclyosT1wK5FlpA3XgFZeFOOH58F5f0XhqfDMYtVKRFc/NyGBEJ6dJR5JCenkRsdAzpeaVU9a8wZSo8HbG3xkJtLLmBPrjHNFI+uPykELHWW0p9oj0BbvexsXHDRRLC4CSZVLV0Mrb61f9K5TeLUaCtIuOeJCn34yjpqiIxORR/t3AKOmdZXV9kpr2UMNd4YiVmbWNFpDiGEHgvg6r5zacDweY40+3VFOTlkZMrsc2NJibEi/evhnI/LJ2GhniinFywu5tMwdi+JdldZ2eklqbSVJIS4omLiye7vImmiT2Wnz19gr2lYSYf+RPtF45vZh9d8+aj6mB7hdmGZArDbXno5IitjQfu8t6j84uolcFkRprqc6t6e+3vs/k4lppwe+6mdJBpfEXoYA1q3EmP8MA+d5qGGaMVyIx/q46ih7bYfXwf1+xBWp984jTFaFEgSdfPECwJsoNPCNbnfQjL6TFdz9dkZYDxxkfkZSYRHR1NSmYeJR0zjMg6nu0691mRRK4y3B2PsFKyWmeftK2t0UbaM92I8LrLnTsPcbrvj39UCo8eN9O/sHEMLnFgFGhryXEIIcw2huL2KpIzI/B3DSGvZYqV9WXmu8uJcksgMi2btokS0t1CCbRJoXxq9ekkc2uS+a5aimTsyzH61NwYksK9uHItFE+Z+LTWhePnF80dnxa65jbY3a2kvcCXK545PEysN50lXZWXTEyMvC41g4LmUfqWpat+buzd6C+jJdYd78BHxNdMPvmEfme2l/58X+J9bbl/zxWHOz74BMeTLpOtrqkl+SuPE+Pofr5Au8nmWh2PHgTiZ51MyZjE1bSs0X91UB0eS/DVYB61FJAr7c7jkxs88Csj78nlP4YYqkvm3vUQ3HyTqWqRHCcvVca+aJLTcyhum2RoxTzxPGqtUyZTke54hhSR2jj9pD1tT7bRle1BtPcd7t51xfGeL77hSWTVNdIzexyu/fyLOFqgrbIUaBeZln0be8mPEO/iI2fQSnteqCbrfiAB93IpH5s1n0Gb6IyjtLPU6j4mW/MpfZRs6jOT0rIoah1nQGL3/Pi01l3I4yiJXXAByY+f/tDczlQHPY+8iPWx5a6prUnswhIldg30zKwc29jtL0+zmu9OUogf90qWaTea1moHKzl3CYhMxLN6nZlNo0ObZbangLgrfgR7FNKwtW+J3Qrbqw08co0k5GN74oPtORcWw+VHY5Z+boit8iCsfBJxyB9jZ0c2MN9Jf20mmamJpnim5b46D12sjSM3yFvy0AbKBp6eYLDWV/ZiHpqYSVFzJ6PHLA/dXxiQvMOHBG8b7ju58cDDnwDpGx+Vyxg1v8EOM8y2xBN8+ibWJx3xy8ghwzTnkzEvO4Tg2x9y5tu/yR/8/ju875ZFQp+5hzW1rrUqyXWu4nbPh4iGBXrG+hiuzyInzRK7R8VU9i4zcWSHb43V053kToB/KuGl4+Yfhj5irb+ShmRHgtwldrYSO+nfgxMzKGxqZ2Tl8NJ4x8RoFe0pd7jhHopN5jDT5k9DnrG1MEZT6g2Cwz0IqZqip6WYkggXztmmE1I9/5J8b5uxkjTJj1xJKu2h0/Ioi90M1WeTbYld6qMiynsWsXym/dTBFkuPkyiSHNY9spbC7gVTUc+wMVhNY4qj9AH3sJXYOUvsAuPTKWhqY3j58BJEx4VRoK3lkVMA/ra5pm/4zExkUBtrw53QKhIGZ5ieKCf7nuwjJxmXlo1vE3fSmhKA3WVfApJlzmxZkxGz/cVyypyvEml1Cd/QMIlvFC5hdYyvrrK7Vkhtti8X3AvwT6+jvzWP0hzzeJic8Uhy4CmGZBB7PpdZlfG21pTLFJMmOdVhWWBrXHJayWWiTLmMzCHu+uEXkUx2fSN9cy87ie5ttchcd46lQJv9kgKt/HdvCeUxHxMS5cwt+1jO/ZENTjaepObnU2DqRx+RkeiO+9nvY/fJ97C9b8e7V2O5HdZGzwsJyiiTkocWZpvnf8np2RS1TTD4sjy0K9+Uh3oFF5LSIOO05fHtyXa6cyQPNXIZIw+V2JlymfoGet/wPPQtLdBusTH7mGo/R6Kko39ZgXZzupu2yCskB1zDISyMj85Z8bMfG78ufZYLF85z/vx5zp07y+lPPub8Jz/i5pUfc9Y1EIeCGdPB84zFHsYL3Qm0O8v777/PxyfPSIdUQFa/PHX0gNyaoy8/mWRHV6Kz6qhdMn47/jl7mzJu1FDo6UZ4YCJ5Q5tMvjhGHROLbG1KshuRRrhHOR2Ta9Jt77G3MslqeQKZD29xRmL10akznD/3EadPnuSPPnLnfmwRTVOSSIWE43clmpzOafM1n0znQPbRkpWK/yeeRHk4EBZzi0tXTvP+O+9y+a4bfmXTdBytBOxvsTrYSImvOxE+0WTLsTR69JSEg13TV3M319dYXR1mrCae0NuneODkRVrv2jGL3SJrc5Vk3A0gyD5fJpZTdNQFkBN0D7+CPhrbq+ktceNuSDbB9Z1MjZaS/yBIJqFZVC4avya/y878kEyQwomxv8EnZ8/xyWmJ7dkPOXHiHH98yh/v2CwaWlJw84/htk8lLQuWBrY5yVJ1MPEPL3Dykw95/4MPsfKMI651hwlzdm22s8pEXQGZzi5ExOZRNnP4VX2LvW12N1dZX5NJ6kIHrRmeeFw7iYtMrI2v1JvOtD0O9jaYyHMn3fUszgnVpPbKhHSkh5k8X0Jd3DnpW0dBr9F7GQXax+Q5B+B7LY5848wE8xpMlhqTqfJ7j5AwB266p2B9J5OcmrGng+ZwKY1xNty9doqf/ewdzl2/y8OsbmplKHo6QMtxMdtLbbg/ka4BMjiP0bN9NBD7HOyss7WxxtraJPMdj0h0uICd7T1iGiYYeH6kf+sss7lcIxOQQILu5lAyZFwvNpy8IBv8crupa69nsNydByHp+FRJu5usoNg5GH8bOaanV6XV7rK7NMpqUQxJTjc5ef4cHxt96tmPOHniFD/6xAvXZOMDsmry/EIIvJNGSd8sowM51Ca64JxUR2JhNe3pDvjcPcu7777LqfNXsU+op2T86IeUBxysjtGWHEGskyfxZd20bBz9mqjEdGeD7Q1JiNdmpd8tJ8frOvY3rxNc3GH6cY/j0vzMBdpOah9lEeqQT5WpQLvB5lotOXZGgTaF0vHDAq3xgXGXTDziCL0aRG5zPpkFyfidCyQprxNJQywmGW/JJ/yCH8F3nIhNusvtu+dl7HuHs1escU5ro2r6aEFdxtrFIRpjgol29iWxdpjOLeP67oeOtrspSYMKSHO9jJ31bSKqB+l9Phk/1hYlR3hMTqjkMk8KtAtMd+YSc9GfEO8Smo36j2lZmegumeMceKRAW50kE8ekx6Tkl9Oech83mzO8I7E7fekmjinNlEuSI+Gx2Gd/aZimuFBinH1IqOqnffPgyIdeEkdT7Iy2NsNyXzEZbld4YGVNWEUfPS85b+A42J7vpzv6KmFud3iYP0rFiFGIrWA0wZm7DiFci+tjYMnYOfPM9uYTe9mfYI8iGrefFmh31hrJdYkk6oILeRke3ImL5lJoPY+7p5gbLqE904ObgdF4Vg6zKfsf6UfLQq9z/cIJUzwv3XmIX6n04c/loWtDTZT6ehDhHUVWzzIjr8xDRxirSyTc5jR2jh6k9awevzmEzKN2NteY75d5VsR1HE//Lhds7AmpG2FCxqCZmkD8Je//8I/e5+SZs5yzzPnOnz/DmZM/590/+oCf/LEDrklNdMjqDnffrrz2cfJNAoNd8ZcG11RXIuu/ifUlc+wu2rjgUzRB22GCszVDT04CiY4PiX7UwGPLt0WecbD3NHZr8v7qk4m4I7F78JCUriXGj1PsJMfozbjLzYfBWKcOMr7yYvK2uzhMb8JN4sMkF60YpbEomsJYR+xSOyh88sn/UbMMFUaSbnef2PxmmmR/mkax/kdURViZYye554XbjngVjND85DdFxMEOG2PtVAR6EeERRkb7HINHz8p7JnZjTDWmEnXvDHZ2LiR1LDB2rNrdYYHWyE/SKR2V+fuBcS31GGwdInHLLaC+t5ikuyGEuhbTMD/P3nAuleFenPUqIvbxs6XAvaUhehOvkxpojXtYAU7nwolwz6Fmepax7kTK4t1M415GUQmtksu4WJvHw7NXb5t+1NmUy1jWZeQyu/MDNMQEEe3iR5LkMl1PB0vxfC6TT6rLJexu2RJZO0TfscllVpjryiXfyZaIsPSXFmiXOwup9T9BVJgdt32D+fkH5/n5Ox9wTvrPJ7Wzs6c59fGHXD7xA27c/ICzvummy5G80JzHZd6QfBcHq9Om2J2RPNQptZVKid3TKd6+OQ+NteShklt2PJOHHs1lplnuLSL9oZGH3iKiauCNzkPf0gKtTGWmuqj2fWgp0K4+V6BdZ3mkkoJ7Nwm3v41fUiS29wJxehBGcm4+hYWFciuSWwkl5VVU5sWRH3wel5BgHlavMPJ8gXZzgdXhBlpqish99Ii8gkKq2oYlkZPx+bCDNs7CrAsj1ec+D/zyye98+RlBOwMlPI69h8vDcELyB5mQudfxnecssb3VSF5EGpHGpGZyVZrqOBMNGYTddeWeXQD++YVk5hdQmB9DTpQrd6yDcIsupHmikvyQWAKvJVEyMGuZyBq9Qx+t6UmEnPAlPi6Dkq5KikoLeZSTQ0l1A81j6xy97NHuaA1tSXa4PZRBJ6uX4Y2jnf5LzDRR5X0CT+e7BNavPL1I9rHwtEAbYFdA5dQSq5Np1KfKhCSylpCoAGpjLuOeUUv65AoL4xXk3zOWfUTNwookroP0lyYQeMuF+65hhEg7yimQ2OZGkBrqyq1b4QRFZdDSnEJkUBK+AXX0Lm6Zk+edNbYmWul+XEyBcfZ7bh7ljd10z8rE6cigsN6eRlHIHew9k0mslYFYHnt1DrXLSlsa2fbv4BoQTnyfdJjHYuK6x8H+IC0x93B79/ucOHGZ07fvYHv7JncvfMR7P77In1xMIL5pVialm+zuNFLgHE6gVTpVU8vP9GsrbRk0hL1DaNgDrrqlY31f+r768acfTC0bXxWtpLqsgBxpg0Vl1TweWGBSFjjssg/muxnMccbf1Z2H8c20SRA+9aySrVFaI68ReP883sXD1D+9iNJb6mmB1t/2kSTGS6zM5NCc8RDrqGr8o0Kpi7mEV2oZiaOrLEzXUGJaNpOKaXktI4xUpxAik8t7TkEEyfiXbfSpeZFkhDtzyyoQ98Q2OufG6Ez3ItXJkZi8Lh4Zv4zt6UhkaRdV49MyGa6lqbrIFMeC4lJqe6aQzT0dv9YnmSzxkjHZAcewKqpHPuvs5iX60+wIv/uR9BmNlD5TtH/bGdP4LuoeZRP2pEC7zuZaDdn3A/G1Mgq00oealjU6pW7qouIJsxRoMwrSCbgQSVZJL6OmZQxTjDXlEXPOl3C3eIp6qimuLjaNfUWlFdT3zTIh49WT/lAmSKMFboQ8dMUlup7Gqc84I2h3iq54a4LvncIzr5vq5zP7Y838g6e5YeZcpstUoJ1nquMR0RfMBdoWaSjmdGGV7ZV6Hj0Ikn35kjNo60aY7a2hoVLGR4ldYUk5db0zjEljetI+VkYYK3Qn1M0Z56haHk98xi+KH8zSnWhD6N2TeOS0UykJ0zMp87GwydpMNUWOp7D5yR/x4UVbLtnckZzyEranPuSPf2TDKcdSqueM69otmQu0l54WaA9jt7vRRJ5LJDFW/pRUReIf6czpjy5z7YoVN65c5ra1HXYpMv8wLtm1K213aZCxtjLKis1jYEnVY5pH13jyA49ib6zOlIe6uwZIHtrDkDTEI0+/aK6FGt+TeDnZEFi3TNexykOPOFhjvb+chsjr+LvbYpfeTE1PK+MVwfjef4iNXSTJefkUHc75ioplzpdKUmggDp8EEpnUbPq2z+EYtrsyS1+WFbGhdviVzdE0MMpkRzkVJZbYVdbTPCJzCKMT3VlmviaYJK/72AfI+nuWP99lZeY7qPU/hbeDNf4183Qcn9P3pC3UM136gDvOvlwJb6Pb9GHIUftsz7fRGnyX+MBoEptG6KzwpCTxNk75/ZQPG4sczRKkFztYYiA3mNT7l4jOreKxDK2mnxNelPn1kdgVV9bROLzCzJEK+v5kE11p9ni6+kr+1Enf8v6LBfajlrp5HHgGH/sb+FfNPi3UHwtHCrQ3kykZXZR8YYOVwXqyfG7jEf4Az6w0PC+HEO1eSvPCHHtTyZQmPOSTkBoS2p490HeXJhjOuE5qjCueaR3EOnqSEeRJfHMPeUlRZHm5Elk1RMPEBPOSy9RXmMfDotJK6vvnnstlBhjOfUiQkcvEPKZp+rNymUk6Yq0IuncGz/weao4W7d9qu8y1F5DveJGI8KiXFGgXGatOJe36JcJ8HfGIicZGxjkvrziyigqf9KNFxWWUVlRTle5Nuv8F7sVkE9oqY+TzzXl1grneamrLLbmM5KF1koeOS+yetOLlYcZMeagLzpKHNkxufXouszdDV8JtQu6dxDO3643OQ9/SAi1sjPdT7e1AjJc/uWN7z14raKWBjnwPHlx0wts/gqKyJMLuhhMTWI/Rv79onr2mIGJ9A7gX3knjL7SbdtlaGGDscT6FUS6EJSST1r3FzHPZ797WDAv9TTxO9SM2wpfIin6aP9do/jaTZrhRQ3JwPK7ulTRPGDukk+5cP86d9OVWaDvj5gXFJLRG4O8UhENEAQ1jkgCHROF/NY787mnMP+JopFk9NKXEEHAmhORiiYvp8Rft785L3txMU0YwCeGehJd2UHe0oW8vw0Qfk1OLjB+toG8M0BZ0nRBnZ4LqV49ZYvy0QOt/J4eqmUX2t9vpr4ri9v0gLr5/kYC7t4is7qfTuB7RVCU5d/wJeJBH7cKSDKYt1CX68MmJYFwyzL+YbNbHsiS6rg/C8QxLp6kpmejAeHz8quk0vmptWerV9tkxzppor6Iy3oPI6DDiG+dM1zB9YnWa7bEBRue3Odq8twZKqHA5g69/nKlAa1zm4K13IAf6Sj4ZwU5c+eA6t6/f5u5dmajeteXO/Xtc/vgSlz+xJ7Cwh4G9Aza2Gylzc8b1vC9RddMMP+nblmVgjSLl/hnCYtywD0/ltl0OOdWjn2uiciCT3bXRNroKYkkLe0hITjWlR3+t82ATpgeYm5hmRO4+Dc0iA4kPiLWzwq949FgVaP1uZVA2Oi8T/26G66O56xDE+Q+u4G9zg4jSTlq2DlieryXf+HDrTjaV08b5sx20ZPhz+mQg9+N7j4yVQ2w9DsLTPoAHkd10za+w0BVEWcRF7vvEY30llGBp13mtY0eKgC+zafrAdKA8jZwIZ0LS8siTgfZpOi6p2OwQS+NjDMuDT7vMXSbzfGRidRHvjBZK5I0dnwKtoY2KjCSc7ueQ3zhtTE3ZWqujwMmTANs4iid3LGeib0sWXUCum+Q0lwNJbSkkuyAV//OhpBV0mQoM5iY5yMjjJCLO+xAeVvf0q54vWGdtvIPe4kQywl0IySyjSAbap+1LtjczwPz4JCPPFIrWGE13IeH+NXxy+6jSAu0RclSvVZEo45arWznNU0bkVpjtekTCdenb/ItokiCZj+8ZNnsSCb/uzIO7eRSPzzF99EfCuk0LvcIG6xOd9JUmkWnELqOYQklyng51EsWZQRbGZfIrb+npB12bjGa5kWR3BZ+cLiqOY4F2f1hy8Hj8793h0ofXuW8r450x7sl/29jYcOFnF7G2Cia5d1FmBJvM9eeTevMhwd75NEjgzLGbZXswlejbHjhc9iK1IICoFD/s7rji8MCRB3Ze+IblUSkd3ecZlvZ3F1iWPLQ5y5KHFrc/m4fuyEg62c+UkYcezU02h+gIuUGokwNBdct0Hoc81Pj2xVQnk2PDphMpnilgd8VQE2PLg6QG8nt6GKuPJfB2AJ7BTTLKPW+b9b4cEi/a4eH2iKLFw3VJi5huptbHmkBXd6LbVxl4abXOOFuvj9HaXAoiXQhNTCWjd+fF69VurnAw0c/01AJjR2O3PUpnqBXhjnYEVi/SfpwKtDv9rLUG4X37FhdsEskZeu7D+L1x5ltiibj7ADe/QirGZ5gbjqIy7i73fMrIaNp4SY6wSV9mOEl3rxBX3Gg6I/qz7O8vsTLcQluOvC7MnbCCZqqOTgx2JSjS7qYn5xmVg+NJX7k3QXfELSIc7hNYNUfLsS3QJlI8smQu7hlFuKJ7xPie4JPrDzj1I1f8vMppXJc531Y59TnuXL8fT1j++NNv1sk4tTdWS7n7Dfz9YohrmaS1OICiyJvcDUjG5loAYU5hFPXOWb4d+yprrI+301OUQHqYjIdZz+Uyxo9CyhxifmLquVxmleFUJ+LtruOT1480w2NjrqWCfMerRMckUiGH+dN9Ikf5TAFFEY7YnHcjMjmO/EfxBNyMIjN7yHSy0wt2Opkr9sTTPZaHaeOM/UIJ/LrkMpKHllhymcyS53IZeWemXMachz59fIPRjIck2l2VPLT3jc5D394CrSSpVV7XpRHfIaF5jK7VNdZWV1ldXWSkNIg4t0ucd0kk5nEHU4MF5Nk7430/lozuZUa2ttjeNm4yIdraZWdnQcaFErI8fLh7JYKE2j4GjHWtrbG6Icu8skIkB/TuKENF3kTbnsXKKZyAkmEGZ1dZWpWDb0Mmrtt77O2usNyXTaH7Re7dtsMuqZGqgQXmlmWZdblt7rC9d/SU7rfZPgcHO+xsrrOx2MmMDMbOD0O47FNHw7SRqQwxUpOM691IPCPr6NvYkhhJDMar6Uqz4/ZNd2wiC6gfr6AgKALfSzHkdR0t0HbTmBSN38lAEgp6Xl6Q35cJ6kghpT5XeGAtCXpsDSW988xKPNbWLPGY7me3Ko7SvDLiGyVRmzOOrXEm+x6RfOc+ng9iJCnbOF5fTzIVaCtIs/HF91YGFXKcbxlnmnQmEH7xBO/9u/c4dTmSpO45o6TEynQ56da++N3NMZ1BuyOx7SxMxv5OHMFpLYxJOzTFVtpnXexdrt70wzU8nbqmJJz9Y7npU0XznPEbxp9hb5apx1Gk2Z/j1j1PHuZ00za+zMKKHGPrG2xIA94dqmexOJb0wjYyOldZMPUVfXSXxxB+5R6+gXI8SIa9fAwa4cF6lyTJMqiGBHAl5DGPuyXBkrHBGB9m56ZoTQsk+tY5nCNKyZ/dY2mtgVpfK+68dw2rkCpyB419N8Xq6CPyfLxwkolq8qNIonPisX2QSXr5yGcXaA+22Vl8TIMku+5W17AOLiS9ZZbppXXpd42+U46LpWn2HyfTkPeImNolWiaN7U6zNFvBIzcHvKz8iH88Q98vlBS8iYwCbTVZdv74XDd+3d84c0GO4f5UYq6f4v3ffJcT50OIaZmShFkmn0vVZN/xM7fR6SVpoyP0lafjdDcWv4RGhow2Z9xGSmhOuMPNG25Yh3XQI/3fwWoerTnXuGhzjR++74rDw0IaRiQxt7yTF+1ysNlFR4o9/tYXsPJOI7p2ksnFNZZNY+AWm6vL7Ldk0W1cD7Vy2vTDmaur8xLnBsqC3fC94kZEYT9tRydCbyXjr5O+aHtD5u5jrA2kExkSyBmHfDJaje+AHLC32UFjiBsxDt5ybI/SbvRTc71MSBLsc/Ea5y/7EddeRE5eMn5ngknJ72TAsmbjjNzh+gjCzngQGlxDuzxytC5gImPv3nIzzbG2eFlfxso/h6TGGaYlXiuSQ5nitTzHfmMarblZxFYv0DhuxGuW1cVqCr0lj7rmRUzlGN1vfbv7LEdzGckzm2NxdA3linctDTPG+TvbrAyVUupiR7hvLJnSbw4b8Ryrpi3xLrYf3ODyg3zyJyX3GEymMlZyw7hakjtflVTssL/aRmvCPXysL2HlmyXHyNSzsVtZYL8pnfa8DGKq56gfM2I3x9pyLUV+Lvhc8yS6fJjOz/7U862zP19MX5mT5BXxOCZ3Mj45axn35pga7qYqwBZ/G2vc8wZp2NhnZayCao8HhHtFk9G/ypARu/FaOtMcsDt1hwunJK4xdwnOzyS4eIiGzkEGBoYZHpthbkX618/KDQ+MPLSIct+r2FvbcCemhuKe5/LQ2UH2quMpyyt9Jg+dHsgj9a7kofejSO9ZPx556PosK4/DKMuOJqp6libpl0z7aX2ZoXxPMgNsCCjs5bGMO3P9uaTfsZc8PYGc/hUmTHO+bctthMHacILPnOLSZR88SifpNe3XNsbKwwi46oLTwxwqFrZk5H2JfZnj5bkTYXMOK9dogstHGZbXH53z7RrxWBxmvyae8twS4hrWzNdLXJ1gZjCftPt2eN0JJ01y0dFjNYdYk7yjnFyH6zy4KMdv9gD1kteZ5u4ri6bfIaiKvIuVjR8Oid0MbW6wv9tCS1IgDudlLpFYS6ssuyj93eq6sa/32d/fZEjGw7T7toSll1Myu8GCkfO/Kpk42GRzqpyqwOs4WVnLfLKC/M45ZiT3NLc7abtzIxzUJlCVV0SsxK57xhy72VHJUx88wMs2jJT2ZYaPVeyMAm0N2Q6Sh16Lp3B40Xyyy8EqjGVREXaZ83/0U773H65i5VFKzfYmeweTDFZGEXZFYu2XR9HEKjNGrJeaGSwKxe+qK64BlTxeXmZnNp+asJuc+Pk1/vCP3HDzLadNYvlCDnNIxt7d5SaaYySXsbqCdYDMzZssuczaYS4zy35DKs152cTWHMllFqoo8HLC+7o3sVXj9ByjXGautYo8exuCA2LIGlpjVPaV0f5WZgbpzpR5lf1NLvkXUtzfwVhDMgnXHfHzK6Bkaps5S+3MNH8w2tjOGEvtGYTZeHD/XjJ5Q1NMGPGVdrRmjF+vbB+Sh6620hp/F28jD/XLJqlh+rlcZt6Uy7TlZkoeOk+DKXaSyyzVUujrYs5DK0bpfoNzmbe0QLvHpnENWu8zOH/yA85b38HK0Rlnhwc4Ojly3cYOK7cICeog/Wub7G8OMVESTpSLLedsHLh23x5nZwcc5TV2d0MISaqTyf8wj3PDCTr/HjetrnHDTpJlF0/uR5aS2TLP+st++XZrBbpzKHT+kPd/77f4Tz8+xye3PXF76MxDx/s4BycSKcnwSEcroyn3sfv5b/OffvfH/PElZ+45u+NuLOPmjVf6Y0oHd9g8Fp3EItur1TSmBhF26yL2107yM5tgbqUOM2D6tScZrMeaqY3zIdDBhvuOkgzb2WPvLjF2usWps974hOXSMl5Ktm8w7qfDye6YNM6vFcbrO6mPC8PjPR9ictpN1+d7YbfOdjGR6YTDB7/Dt7/7R/zwnD02jh54OEk8XOXflDpKu4dZ6U2nLMId28uO3LvzgPt2N3jgYM0d51Ri8gYYXDGuGnicLLA6W0rSDTl2ryRSMrMu0dpnY6iQsvs/5sK75znj00qVdOQHGJc/KCLhijseN1Mpn5cOW/631F9PRbg73jJA3LO354G9o8TWluv2tpw5F0hUSBINDXHYe0Zw3a2cptn1Ty/a7G3DcAUNgZe48If/kd/6wQe8K+/PyfWhtMF7OHmHEpDfTetgFwuN0cS7uWJ1yQ57SbLs7K7Ie3jAA69ScuommZZM4DjMW5dHK6iLP8O9oFBcanaYe34Q7ZEk2fcsl51i8agfZWrhMY+DfbD/6SVu2tzkjrc9Dva3sb/1CTdu++AU1khLWx7F6YHcvi0DesnRs6NfYXmU1fJAAs9/jz/4nd/l9z6x5doDLzxdHkjf7IxrTDFZraMsDBbQnOKF/XVnbIyvjtrdwsHpGraOkQSldNExs3nkU/m31RIbSxWkG2PLhTgKRs2Xz9mcqKTa4adceecUJ90bKB41LgeyyuZiGak3PHC/mkjx5AorrLMy0kxNtBd+0qfec3DgwQMHU7u7Kf3ZqbNeeAQ0MSBjJQwwXP0Qhwvv8aMPXbgf30/vwqcMTOsz7DXGkWD9Y/7oO7/N77x3g/N3vfBydcTF0R6XsEwSjWNouJL+PD/cbzljfcOOB3Z3JI5XsLUPwDu6ncfDK5/rjLM3m4wWB230lcWQ8OAWD699xIdWLpwJbaFyxFwCP9ibY6E4kkI5xq/fvs+le/ckTs7cdXXm+kk7XG97k9ObS0p2PB4f+pFgGePMfWQfQzXRBH7oSoBvGc3yyAsn1q1MsFkdSvjlH/L973yH7354i8v3jXYnsZLcyTUyj/SmMWaHSujIlLZ904XbVka7uy251TVs7EPxj++kZUKOKcsqj6/DXCbQlMvYXT/Fz2xDsTFymVWjzRywO9/DVLI7Mfeuc15yTyvJKx94OnNb2t/ND+7g5Z5D6fQcE33xlEbYYBNVRXzb7svHvNUptusiiLomOct3fofvfmDNRSN2rg4SOwdcIx6R2jjK7HApXVm+uFg7c+um0dZsJHZXpa2F4BvXQfP42mf3z2+hyeYwskLOcCO6lJgey4NP7LFW7kWC8wVOS9uJ7dlhZ6mf2Wwv4u5d44LE7qYROw8ZhxxdsDrpjO9NezJT7XGPdufiAz+cPXwJ8PPC2z8Er6gy8ppnWNr/lOxltpvJTGecPvwOv/PdP+SHZy15qLOd5KGSNyXXUtJl5KEZlEd6YHtF8lBbcx5q72jkoclE5/ZLHrp7PPLQ7RW2xrKpSnbB/oYjNtIvOThILif91jVbmSMEp1LZt2Q6k3VrbYCRgmCSnW25I7GzlTmEo+QVTs5Okl/c5c7N65z92RXOnrvBbbd7OLo7cP/OeexunuOqXTphRVNM7e/LePqcTRmlOjN49OA93vnd3+K3f3KRk7aeuMucz1Xei3NgPJGVE/QZp5ttzHEwnElRmDt3JHZ3TbG7KbGz4o5TEpHZxvWOj0nsjthfn2eqIZPCMEecb0hsJI6Okis4ONhz1+oOtvd98ZY5cfXgGpsHRgTWmKp9ROKNE9y6dJqrkrPfd3DiTkAaYRUTTMjxv9JZSKXnRe5ZXeYT50hcMjtpO/pLbkfN9zOX747bJ7/Ld77zfb532g5rB09zu3N5iHtCJQUdIyz351Ad68Hdq7ItG2MMtJLY3cTWKYGIrD6J8c6L4+tbbYnNlUoy7kgeej6a3MF5y4lRMtbtTjNbGUzUpT/hj3/rNB/b51G6Yfzs6S7r49X0R93C3fYyJ+84YCNj34M70g5uS27jU0h685ysWWZeB520J9/j2u//iO/9iQeO6aOMrn1KBXxlnI3qEMIu/UByme/yux/d5ordkVwmKl9ymVHmh4ppS/eWXEb67iO5jK19GP4JnbROHqdcZpOFrnxy7pzG5sTHnL8jx7aj9In2MrbZO3BV+sq7Qek86pyV+fAGuwvN9KbK/EDy9dM20udK7Jydpa994Iq9neSxpZ10THZTGu6E2+l3uXrXhtsyTt53D8IpuZHKgVfMzlYn2KqNIPLqH/EDIw+VXMaUh7oasTNymVzJZSQPlVymM9MXZyvJmUyxe5rL+Eku86bnoW9pgXaX3bVuenODiH0gk4abV7ly7QY3rl7i6vWbnH2YjF/pJHNPRj7pQDbaaC4OkQTHivMXLnPjxlWuXb3BxbOuPAyupmZuk6npWhribuFpe5FLFy9y8eYdLnjnEFs3w9ozP1pjYQzWbflUhD3E5vZtrt64wS2rm9y4Luu+fIEbriF45/bR39TCRHYw/s4y4ZL3Zy3LWEmCcP3Sea7fusfd6Aoe9Wwj/dkxMM/WSjHVkS64nzrDzes23IkqJbt7k9XD6tiODAQdyRSE2WJ97SoXL17hiqsT1tFJ+AcVU1vUyPh8O3U5BWT6F/N4dNFy+r2xA0fpKy8i0zOHsoYRU+H2hS5+soPpR6EESDwuX7eyxOOGxOMC161ssQ0v49HQCiu7gwwXRxEu78Hm4iUuXDyLtd1DAktHjtm1hw6tsrncTlVEJplhlbQtma8VszcnyXChNylpSSQ0ryLjnXnZhRZpG7JsZDXtq5ZkZmOK1YYoUv1uSRu5wsXL0nY93LCJTiM0uIyWwkqGB8rJyiohKaOD4WXLNWhfZW8L+uS9xHvjcO+OxPMmt6xvcvPGNa5dOsf1e244prVRv7DG+nIzjTEygbpwkRuXLslxdZ67npHEt6ybvsZ0XCyMtVCV7U5SQTGl42D6XOSouVaGKqLwS8gntrGHmYV6qgMS8frYWSag1rh6X+Hq5Ytcvnwdx6gi8ge3WF00fiwgm9ioSiran/566istDLFWFkecxwOu3rTi5k3pF402eOUi167fwNovk7jWeWb3pphpSiVJ+u1756VPlphdv3UXr6xW6bNfcobgW2md7fVOamOyyJA20jxrfNgh/driKGPFvqSlyn5sXGbUlKmss7PaLv2r0UYraF20FLC35thoiSMr8LaMk9KnXpJ25+bK7ehkAgMLqZJxanbbOBCWmWyKJvrkx1y7EohP/Srjr5jnmKxOsVebRpafk/Sdt7guMbS2kjhevSzj62VuuscRUjPJ2O4CS3155Djewf6cMb5ekLHaCteECorlGFz71E9h3hbSKg4e0/HIj+BLF7l1/jJWvilEP15g4snXXKW3G2tiIN0PF5nEnDt3ThJX2beSsAaHFvE4NYfemQYq6yvI9H5EpWWMM+++OaZ7asjzziAvp9106YMXznxeGmWzMpFkL0nGb1pzw2h3RryuXJJ4XcXKO5Woxlmm9maZb88i9f5t7lva3TUZG91S66mQWdmnHRLHh+Qyy8UyHjqbcpkbN2y5E1NGTo/0h4d96ra0vi5ZJtyVW5IXXpC88pKrn4x3RSQG59BU8JjelWVmJypoL4kltqSLiuG9lxdoVybYrkomzceBa0djJ3mvKXaeSUQ8nmFyb475zmwyHthgZ2pr5yXWt3iYXEfZlOljgmNptDWb/DRPkmt6aZo3Z4tPHOxyMFxMXW4Ersm15HRLy9mV9iq5SG2U5PcyXzDFzsVX+sxi4sMKaY0JpTb9Hm7etzlx9S43bt/hvkxQrW/e5vRpZ1zCymha+pTrqU91Sh4aRqCRh944kofK3OG6lQ22YZIXDyzL+DzEcEk0EXL82Fyw5KH3XQgoGaLlWH1KYrSKGcabMkm+e8vUL129epErsu/Ou6USWD7NwsZhy5HMYL2FnoIgfG9JPihziGsyP7t+47q00/OcO3mDj37iyv37jgRG3uC+ncT37DnJ710JLB6kZfmwT33OxgI0P6IkxPjNhNuyTsk3jTmfzBGuSU50wzkI74IROkzXOzAy12F6iqKJlHzU1hI7q3uSRxUN0izTx5du41hYYXGomEcu93A4Kzmf5ApXr13j3C1/nGKaaD16gWaxO9dLX44zYY7Sl8l+vnT1Omcdo3DPH2XU+LRprYfxEm+CHa9w8rY3t+KaZF74ip5uppeFgkjCXO24JMeO1ZN2J+9D+snbwQWk9SyzuCv5VWUc0VbXJXbGGHiOm3cdzT+ILLH71HnJW0lyy40u6uIkDw0qpXH6uQ/V59sYyg8kwDEYn4QG2jYPzH3fwYx0vinkRt8zjVNG7nnp3G3uusSS1jZ75DKGc0y2ppPp6oxnUB7pXZu8cInioySX2ahIIMmSy9yUOJrnEDIeyrFk+jZX0ywzezMypckg9Z65zzjMZdzTGqmQt3a8cpkN1qfraIxzJcBW8vPr16XdSZ8o867L1ve46F9IUvPykbFREtP5KvKTPCXPkLhJ7G7cuMKVS9ZcvuhPcFYPbWtrTPZkUBx4GTsrY159kQu3XbgeVkVB1ysGqOUxtiuTSfF+RS7jlUxkw4w5D+3IIk3yUDtL7K5a3cYtpc70o6lveuze0gLtAQf7m2ytSCI6IZ3o8BBDg8ZtkMGhIQYmF5l5Yca3zdaadAajwwwODDI0JMvKawb6xxmfMopxkrDtb7C5OMbUqDw3MMDA0AgDEwvMru5w9AdVn9iXF60vsTI7xdj4BKOjI4yNyPswrXuAofEpJmSCvLkmHdviLNNTk4yMjckywwzL+zQtMzzCyMyyJBb7fNqH7W+PXfb3jB+5GWO83/j75d/5VVae+Xqr3NtelP06KvvJ+NqY7E/ZvyPzi8zOrbKxKvtzb5P1ZRkgZldZNy4jcfg6Scy2VldYln26ur798gLO9oY5HpNP4zEix5ApHhLzkWmJx9a+rHOHHTnG5oYHGZH3MCDHxPDYpBxbe5/yld+3mRyjst/X5pdYml9jQxqFKUnZ22FX2tby6jJLsmPMbWVPlt1gVZZdlmU35eA2JzQSqc05FqdHTO11wGizEofR+WXm59akTa+xvbXK8vIqS0ubpkt/fCrjE/bNFdbnp5mYMNqg9AfSBo3jxhTPkXHG5tdZNd7rwSYbc5NMG48b25aYjk7NsSDH3jOTtbec8RXrlcVpFlek7UgX9kKiafxC8voCMwsSk7U5aW91FLiG4nspkuymVjonjX1r3EaYkLZrOllsf5vt1SUWJNarm9LGzWt6td0t9pelbU1L7MckRtIvH7ZBow8fnpR+V96c9LzsbSyyKM+PGX2y3Iw+Y2r5My4k/1bZN4136xKPJaP/27Wc2bNnfFBptDtpj1sH5q9VWpZdk/a0JLEx2qj52JYnt+alXxxh+LDdSXsZkfY5Z6xzZYtd09kq0ifWxRJ22goX5wweTR6w+GlNUNr+weoCizNTjI4bcRxh1DQem4+RofFZplZ2ZPSV9rct/fL4COMSQ2N8HZS+dmJB2uZnHixvC+MPlTa3MMmU7JvhwWFGZ+TY3tx/9uuYu9L+lmaYNOUqsp9GxxmaXWFW2tbW8jLbu+usra/J2Lcs/x4d4/akWa3LuCnj67L0nfLIC6Hb3WZ/ZZ75aYmXqd2Z42VuzxKviTkZ34x2J+Pf5hKLY0/b3eDwKJNLkuB/Rpd8fFhymekjuczC2ktymTXWZdwZNcYkYz+OT0u7W2NxfkVylXW29yVuOzJGSjtaWJW2+7KTAQx70ookdgufErtpyVUlwuxtSZ8gbc2I3WFbm1zcOCYfhLzcluTqSwvTLEmbkSb3YtuQGKzL/p1akNxD8nHTEjvrkltI7CQHNMduyhK7NZbbi2mKvoR/sB9e+X3UdvbR39dLW0Uhcfcc8PeKJW90g+lX7fMdcx46czgvODIGDg3J/Sd5qLTH1efy0FEjD909hnmo9JUbT/slc74wLHO+JdOc79ldvSX7TfJ8Ix805hCSVxhzs6GhairSo/A44UNQYB41c0P0y5xvoF/65LEpZj9tvxpzvrVFlo/M+UaNOZ+pDUrc5PUTi5KbPOmUZV3PzyFGJ0yxO/Yfcu1JXynzd1M+YOw/Y+4+Inn8/NaRX3i3kPxyZ3WSuQmJnxFzmbv3j80wLvt6y5TgbEsuNMPshBwLwxMMz0oe+qprjOxssrs0y+xL2p1xLA1PLTJvjMnG/9ZkrJT4jsp7NOWeEjujjz2esXs+Dz2cd1scbEtIjdxCcgjJ64wu1BwB446Mk/NjlnmZ0ZdKu5lYYEkC/XQd0tNtLrMiueSsjI1LMo5+ak3EmEM8k8tIPvXMeDj/GbmM/C2ftv63kswddmXuvjDFjOyPEaNPNNXOzPtkcGYVaVLPkZxyUcY9S+zM9S0jN5U8dsG8D/d2JBedG2bcMk4OSC40NL3C4qvOOvwcucyT2Bm5zNHYDUns3pJc5i0t0CqllPrqrcoctcr8taZzsRSMGVc/VW8nmXwuVNGY48dN6xC8E9sYlyTZKPQppZR66mC9j8lCewLc73LBJQrvkEiiI8MJ9vPD1sYLn6gS2mZ3jsV17d8sc0w3ZhD6oTshwbV0WR5VSimlvi5aoFVKKfWntM7OZjvVESkkeuRTN7F8DK4VekwdbMNUBa0liTgmPyazTSOtlFIvt8z+ZAmZUS5cuHCBM2fPc/n8ac5es+Wsdx4JDfNsv+IEIvU6zTDZXkamUyJZma2mH1n8tG9SK6WUUl82LdAqpZT6U9rjYH+N5alZZkYXWDZ+udPyjHrb7MPWAisL0wzOrTP/5Hp+SimlniX95d4Kc5NDdLa30trSQltLMy0d3bSPLjKt1wL5htpme22RuZEZ5ubWTNdkNn8VWymllPp6aIFWKaWUUkoppZRSSimlXhMt0CqllFJKKaWUUkoppdRrogVapZRSSimllFJKKaWUek20QKuUUkoppZRSSimllFKviRZolVJKKaWUUkoppZRS6jXRAq1SSimllFJKKaWUUkq9JlqgVUoppZRSSimllFJKqddEC7RKKaWUUkoppZRSSin1mmiBVimllFJKKaWUUkoppV4TLdAqpZRSSimllFJKKaXUa6IFWqWUUkoppZRSSimllHpNtECrlFJKKaWUUkoppZRSr4kWaJVSSimllFJKKaWUUuo10QKtUkoppZRSSimllFJKvSZaoFVKKaWUUkoppZRSSqnXRAu0SimllFJKKaWUUkop9ZpogVYppZRSSimllFJKKaVeEy3QKqWUUkoppZRSSiml1GuiBVqllFJKKaWUUkoppZR6TbRAq5RSSimllFJKKaWUUq+JFmiVUkoppZRSSimllFLqNdECrVJKKaWUUkoppZRSSr0mWqBVSimllFJKKaWUUkqp10QLtEp9hv2dLdamR5mbGmdxc5dty+NmG+xszTM/tcDCgtw/sDz8jbDJrry3hdEpZqeWWds/YM/yzJdpf3eTpZl+hkYGGJzdYOXZHfSncMDBxgJr8xNMzK+ysCH/bXnGzPgv2dfr8ncN9dLX3kZ7awutrW209I8wuLAucTj6ik3WlyYZ6O2ktaWFlpZW2jp7GJtbkrWY12a2L7c1NpZmmB2eYWFpgy155BsV0rfN9jrbM2MM9/UyPDXLmuzsb+T+3lphc3GCqfklZtf22XvhTW6xtz3Lwlg/gx3tdMhx1irHZHPPIL2zK6zvGsfWoW121mYYGeimzXI8trZ1MjQ5y6o00KdLGhvZkF00y9zINHOzcmzKI0fXpL4cezvSh80NMyZ9/OTKLlvPd5R72+ytTjExNcbQzCLr25+nJ92XsWOZlalBRnva6WyTOLe2muLd0TvA1Kr0YZYl1Zdhh4O9eZZlfw93dtAp+7q1TcaE5mbTvwMTMyzKDv8qxsAv28H+LqtzQ4yM9DIwvSp5h+WJ10b6oq1VNqeG6e9qp6mxm56BGea3dtm1LPHFGf3dOpsr5vF3fl7uWx79ZpO+f2eBxbEpZiaWWJW+/ivJs6QPWpmVY3ukn4GZNZaM5OQLOtiUvmxhgsn5FebXD5AU8UW70k8tTzI7N8eU0Td+eQFX31hGlrEqufAYk31d9Ej/2SY3I6dpaW6ie2CYqbUdU378JjD6lKmxbvrHZ2R8f1n+9jXb3eJgUfKJ/i5amjpo6xhjQuYbb0Z/91Uw5nzzrM5PMrGwJuPdc3vhYI99yZmX5mSfyWD4xeeYSn3zaYFWqc+wNTtES7wH2dFBlI4sM/lk7DDuDDIzWkhORD6F+QPMSl7zzRlgx1gazyPfI5qUiBrat/ZMBZ4v29byBM35HgRH+OBfMkLnF+5G9tntz6clL5jgvBYK+nefmzgYyeMAU52xpNhZcefEGc6fO8PZCxf4+L4njln1DC2smxc1po/rrbQUBXHn1lVOnDzDmVOnuHj5Kr7pxTQsGyWwQ0a62U5feRIp9snkVwwwKo+8CRP6N9Z4M0OJbrhIbB5EZVA9b5TIv3n2x+sYLA4iMqeClLaXJYgTLE9mUuB1Bwc5Hi+ePcu5c2f55LYjt+JLaBhbsCwntvsZeRyDq701nxjH4+nTnJPlXcKTKJvaZsmy2OFxPtmRSaZzHBlpLfTJI5qbfvk2FkdoyHUjMMqfoIpJeo+Ey2RpkNnqEELkeZfsOvrnDvuXT7PJ+lQN9ZEP8L5+ikvSP509f4HTJz7h+u27RFa007NjjrL6MsyzvVJEVYQj7qfPceXcec5evCjt6yQX5F+vlALqFo/2999ce1srdJVLfxPhgndeF/UTlidel305UPur6Ih1xvb6Vd577wH23oVUzKyyYlnkizMqf93SN6aR5pBATl43Q5ZHv9kmWZ0tosgnmuTgSlpkcPgqxrCd9Xnai30Ji3DHp7Cf5mnLE1/A3lApnQXBhD5qIKdnm+2XdUaLA8zVhJGamUFE3QKjkjOpt51RKmymr9Sf8GuXsTop+Yz0oUZOc+bkJ9z3Cianb5Ev4RD8Wkx25pMddx/3pAIyOrdZf92dylwfywUhBD+4wfsfWHHFSuYyDaOSRR7TfGB/l53eXBpzZZ/kt1M8uPfsPHp7hY22ZMqzowgqGeTxhGZN6u2nBVqlPtWuTLIbKHt4mWB7e5K6Fhh6pkDby2hPCiH3YoiL63ptCcvucj/j9Xn0DgwyZ3kMRpjtSyTitBNedrnUSlLyRfKS3RXLNvoGONpT7Gws0d+SS2FZPoWdc4x/4RnbAXstkZRFWGMdUUpUy85zn3gbJdMu+sv98H7nDNc+tsLO2wsPH3duWd/gpr07GfXDjG3LktsygWwJJdnnIh9df8ClB154u97B3foDrrv541E1xcjKYQnWKH010pTij+e7nkSmtsh08U2YIL6hJKbzrUmUOP+IS+/9IX9oE4pzzTwja79ISXyfjclmhmsL6JuY46uaO+735dIWd5P7IWl4Vq6x8MIZbcPM9EYTceYC139ymTte3nh4e3PP9hbXbB8Qld/EwLocYZJXbvanURpxhbM3bTl1R45HNyd8b3+AtfQvD/L6aZ09LMEaB30PQzURBHzggr9PKU3yyJtQYHrTbM0P0pt4Gycba04GNFE4ePTcoB02h4toCjmF7QM7rNK76Vn4POe+rrDYn8Wjeye5d+Y0V118cPbxxfPeFdwvn8LKM5nQphmmX1oVecOtrclue8U+2pJ9OzUlDeHLPi10hrXZdFKtr2H9w3NYO7nh4ueHl6cHvvJvakUD3fK2vkl7+2B7nKnGfHo724988GvMVzcZ6SimtCybvNYJBhctT7w2eyxUBZHteZ7LDwKwcUklPaeVjqVNPs9HFZ+PMdK20ZUXjM/P3QiJbpLe75tijaXeSvofVzAk+cKzH5KNsTCWSuxFJzxuZVKxav6o909rf2OEycdyTPT0PJNP7m2vMdRWQHFZLgXt04x8CYPdfkcitVFW3A4rIOTxJhsvG3qnWxnPssE7wJ97uVN0P00w1ddpVQ6sJskAUlIgLAyioyE31/yY8dyXysgyaqiLssfhh6e4fuUe9kZfKjmNl4cb0Wk51E2sfYkfznwZ1o+00d1n2uD8WBv1lWnk1LbROL7L5/oCzFdoY6CUlvBL2Nk7cNEhnvDoCmoGZpmX556Z6nwjbLDUZ+zXcoaWv6Kzpve32WoMpyj8FlaRVcS37T67HzYXWK30ICXYjpsJ7eT3a4FWvf20QKu+FgcHB2zuyoC+NS+3hW/cbVne1/rOCvsHz4/cW2zMNFLl40CUeyjZQ1vI1PKIWWZHy4l1SSMutJzeuSkWN7bZPDJ+7G+ts7UwycrKCuv7+zJB3GRrY4PlxXXWVmRQnhthaGiQgYEhRibnmdk4OPLV1w1WFqcYkecHB4zbAMOjk8ysWSYJB5JsLA7QVeBN7O338fT1J7F1nPbpZfmbJpgfLCLxegBB9ulUTg3TNznMQP8AQ8NjTC9tsPHkfe6yv7PI9OSovA/ZzqBxk/czPcf06iYrC8P0F/sQbyPb8PYloWWMVtnGorGCPXknm9OsLM8wu7pjSfLl/23NsTgtf9vgAAOyvv6xWdPXeLb31thZNb7GKOs3tjU0ZN6e3J+YmWdtV/6mzhRq4u5jF1dJQtvzBVrjTQ/RW5JEyGlfImPq6N7bY3NvndEc+fvtL+Ga+JhC6c62VueZfXSHMLcb2Kb1UGl0cQvtjKbe5r5M4K8m9NIxdbi3jTfeS2tmHAEnA4nPajOdsfhNL9BuSba5tLbD0uq2/PsNusn7WZTbyvoOu3vPJ1TGZSs2aS8IJt7hXby9bDnlnMRF/0YahlafK6JIXDYPjyXzcTk4McPozALzU800Jd0jzPojfKKSyOiZon9uVdryBntby6zOLkm72zS1FfMhtMP+7iqrc4usLK2yIfeX56eYlGNv2Fi3cSyajskRZuT5J6XSgUI6U+7iHJVNQM06iy9kqVNMd+cSc8mHQLcCGnb2WJNjcqYyiRynczwMySJl+IClrQNWq7xJ8zjH7egqMkfkpWtTrBY54etylzOhjZQMHC3BjjFSn0H4WV/CgitolUe+7LKWEhvzHDQmkOLkwJnb8cTXj/N0yrvCbFsSj+6ext0jloTefWa2pY9fnmVGjpeX9WHrpgNYjpOeQgod5fgMTOHRpBwPckzsTbcwk+2Po5Uft/yraV7aMvU8bwWjKCtjFMnJkJYGPT3SfI/8dUaOmZkJPj5QUmIuLMiY+OWYZ3WmnLTbfvjZZlA1L2Os5ZlDe7tbrC3K+Lkwz7y0YXPfvsW+9C8z87NMLW9ivhrJFrsrk0yNDcmfI+OX9AcDk7PMSb9mtsP2xhwTozKeGvGXMW5waJiRmRUWto2+TWIq4/6KMcYvS981P8rIsIzx/YMyxs8wvbbJ8tIkY3WRpN3/AE8XR6LrB6mfXJRt7LG/JxNUGT/XlqeYXZH3fLhZaf1ry9OMytj5JB8YmZAxeudIv7ApYTC2vcHq/Bwrs0OMj5q3PTw2yZwse7i6/a1FlmbkGJb3Zj5+h+Vf6csWnl5eYH9rlcWRZvIjruLkeBm7xDoyWycYX1izFDrk791dZnZqzPyeLH302MwSS3I4HEiOsru9KrnBGnOz0yyMjzA2Lvt7eftInmMwVjZIT0kqwacCiI4spnFxnEEjBsZ+kz5/fn2PFVPuNM3yuuQv8pLD1GB/e0PyrCnJQ5ae5Fnbm09jsCAxGLbEYHhC2q40UgmVxXP7VeI5PDoh73GL1bUNlkZKKfW7gJ/NBQJzKikanmFcBoGtXWMF8yxNlJJsHUDAnWTKRgbom5LjxVjP8CjTsn1525b3KXd2l5iRffU0z5K/bWrWlGctL44xXBlM0h05JtzdiG0cpWlqifm1fQ72ZG9tzbAq73NWxlVjnaZcaFvy1xn52w7zrFF5b0b8JB/aNV0eR45LY1tH+qhx2Z5xKYad3mwaE+5jH1NCVNOWvMb0Jp81285knj1B4WE4SVLVZ/p2gfw1e6vMz4wzdPh3yL+jk7Kf5eAyr2aPXRnbZick3zTyV1lmoF/awegCCzIObkvr25Q2NjNueb0cMwMDk4xPSvx2JW7Svo7GY0j25dj8OsuH71Hy9RXjsjTGpbVMr5djV14/aYz/+wfP5RBvMMmH5cCFhAQ4fRr+9b+GX/kV+NVfhd/6LThzBuLiYHzcvOyXwkhw2qkJj8DvTBjp1cPI2p9lzOlW52T+MiXzEcn7TTtcjguZRywtTTOxsGLpt+QJYy4gbcI4VsxzAYnz4prlUkLGsbTM3PTR/kPa6Li0CdM8R/4mOZbXlqU/W1qS2wQT45Z5zMi4zClknF1bYWm0lHKjjd6+QIC00cLDNmpcd076p+3VSeaXV2TOctgWpV+Sud+k9EdPtyt/pxw/xjkb5mV25M+UbRtzoPll1qQPmZmQ5YzlZUyYnDeONcuyexusL44yOXp4PBr91ri0tWVWpK2Zdo/MlbYWJ2h65Im/08fYBiUSWjVCl/T7K1uHR6x5zjd8dM43Jm1eNmTqL2Uevbi+LmPYAksyX5uU+eD4nPQxz1xGy2Dkukssy36dkPWYcmdLfmu0pbkVmYdZlpTBhr21aWmLRhuS9z8s+2RKxrcZ6T+GSygPuCT79TyB2RWyX415nMxpJSY767L+GcmzN3aO9OVb7GzK3yy59+raGhvbyyxMyX4w4vXkPRj96zgL65bcR8aInZZYymLtuBdfS0rHcwVaGafWavzJjHThbmoXxU/OktqU42H6pfPjo3nywcGO6ZueM+NPYzM4NMXouPRF8zImzgybxgbjuYEBOU7lbzTGSXNXs8HaksTD9JyxjPm4M46t1cNdvr0o+2FI+ivzOo6Oo0Y2/8zfotTnpAVa9bXY2duifbqGvN4oCnpjKOqP/8bcCvtiye2JoHG8yFSkfdY+G1PdVPu4Ee0ZQc7w9nMFWklIJ+pJcMsk+LYTmcnupDf20TBvpKdmi901PI5+SH5ROe1bMojTRW99NdlRJRTnhBEbd4+bN69w8dxFrNwiCKiYps/0NqRrX66hINmL69eucfHiFa5cPMet+w8JLBmmU0agvfUFxgpCCL/+I07/8bf5k5/8mHdvunI5rJKy0X7mRyrItA0n5KYHKZluuHnbcOHsOa5Z3cUrvYGqGXMqZhSC5rtS8fe4z/kLV7h69SrX5WbrH41/cRP5yWEkWv+Eiz/+Nj/+kx/z8xuOXAytIK9TXr02KQlkLI1V8SQ3zdJrvPftCVYfh5Pgbc3VSxe5dPkaZx3j8CrqZGy1mZmGSOJsrLhrbOvmDa5eu8rlCxdxCY6leHiBqc5H1CXY4xhfRWL7ywq0IzKRSyP0bDDxqe2mSxGYtKdQE2aNXXQpcb3yt63Os1HmSkKQIw/yJ2k1Ru3ZZtoDL+Lk7Idb2QqDK4crNyLWT1tWAoGng0jIbn8jCrS9oytkVo6RWjZClvz7TbllVoyRUjpC0eNJmaQeTZcMW+wf9FMREkLobXvSqhLxj0zC/loKBY3jprPAn4R8fYzF+jDLsXSJS1evc8kzEoeYLDIC7Qi9/EM++ePv8JOfv8fPbQO4k9RA21wHCz15FPmmk5fXZfqqrDmBnGR1uoyy4FTy08tomamnOD0Yv4uXuXXlqvlYlG1cv3GTwMxiWqUJmuYYQ0V0pd3HNTqHwNpXFGi78om9EkiYXyWdlkeR9tcda4VrSDL+TXum4stuUygFIbe5n9pGsTHZ3ZhkIv4Wvg/uY5c9QePsYc9h7IEJRh5nEXHej/CQStrkkef3pPoS7EtAVxuoDrfnwembBGc10CMN35x/TzFSn0LMBQdCgspplABsSlwGy+KIsrqJ7YXL5uNG+ssrFy/iGhxD2YRM6uTVy121lDg7EhWRQ6n0i+bYLbE7nE+MlTfOdzKpnF3/hp2J9AXMyIAibZp/+2/hn/wTOHUKuo3vIQijEBsRYX7uf/lf4ORJqKmRBvak+vgFLUjbriTNJpgguwKapME/PzHaXRqlKd+LsIQIohpXGTVmT6s9TNeGERgfJWNvH3PG918Xm+nJdsX9/nXOn7vARStbLvolkNQ8LmOR0T4H6K2Jwsnutmm8vHblovQZVtwOyiOpY5bF3S4mu2p4FF1GUVY0yckPsLktY/jZC9xyD8SrsIFHmUlk3H+fGz+VMfVHP+TdK/c47ZdPUuMK2yvSMYyn0lUbSXLdME2yW00j9dpjyjN8sb5x3ZIPnMfqjiO++b00LB3+vf1Mj9eSH19JXmgYjyJu4HTvMudk3Le670Jw8QAdciAadYvpthRSAi5zx/oyl69c4dLF23IcSz7xqEPWYj7+t4fraIy5id357/EnP/sT3r1wm7PesUTU9rNk+iR6loXudIK87Dh//jJXLl8y9aF2gRmkd22ytDjKUF8Jvo9KCA3yI9XlLvYPk4mRMWLG3MAsjP06TF/FI8JO+xPl4kFCpjN29jc5d+osNs7+hFdPU/i4gaIMT9KrmqmTKcthYWClv4GmWDfy8wpoXjfyrF4GmqvJiSqlODuSxEQ7bt+6aorBTedgfErG6TRdT0b263oD5ZmyX29a9uslidNdJwLTWyksaqHYzxqXj3+Hn/3h7/GzE+d43yEK91yZkC8Zf8CyHHfVpN4JJ+iqB6npbnj5y/Fy7jxXr9/GPbmackmRzGcaT8n7zCLM157zsp2rMuZcv3IZG+8wfAobyU2LlfW8w5Wf/A4//vEf8+61B5wLLCZDBqL9VfljRxNpq44huWHS/N53ZtlsiSXd/xbXL1/k4qWrnLWPwvVRu+Q1bcy3xZJ87xb3JC5Xbxh51jXJsy7g6BdGfv8ck70lNCXb4xJXSnTzqwq0HUzmOxIcEY5L8Tz9pn0medVQLpEBDlyQ/u/yZVm/HIt3ZVyOb/t/23vv2Ei3PCGbDBIC/gAEAiGy4C9YCQGCFUHwfSxa6WPZRbs7y+zspBs6t0MndzvnnHPZLpddzjnnnHPOOeec2u62n+/3VtnddnffmTs7d6Zvz5xHem/XdVW957zn/HKd97wvxcuKLB6vMl4fQXygFba2z3hqo8m/J67ehZRNHDB1OEd7eSA6Hxknif+e2djKmIUQGFZM20QLle1puDg78FTGSbs2Wwc33FOaKJ8TlynDvj9dJbL9Ak/nJybZffpE+2w0Os3/v7y5gvKTZmgI3N3hP/wH+Dt/B/7sn4U/82fMx1/+y/B3/y78u3+HJBFvbe3PjTZ6I7QZU4mxlvyo/0N3J71iriuL3IxgYmpGTbrI6R4X43kU58UQUNhCz4qc52yFfckFMsIdxF5J/PZMcgE/HSGVfSzsadq7w/FcGcmaLJl0wjzfdv4JRNXNM3W8wMFmB035rZRnSTxXGkxgkINJj1+4eOGb30i25FbV0XYE3fnf/Og713V0gXntjqSdVrb74yhukXxKDJv5h6UZ5rrTCfJxxkrTD8lTnkts6ZtcZZKxXZMxXefsZRdtlW2U6POpSXYnLljkTfz80+d2BKbVUSfCrv2Ye7TSTVO2C4Eej0SWRZ6f2kkfgwiMradt69hUqDvfX2GhKgKD8x/zxY+/w/fvWHHHKxq/kjaG17XoQA7pa3lWqPRFbJXJxkvO5xOOvmmV6a19DpaayW5uJCwpg6IwN8K8ZSyzBxnePn3H321ysltNc4IfYXJ9djLuWpyixSh2Dk4kVLYyIsNvym+2B5mvCUfna8sja7k2BxeexmQTnppDSfhzgu//nozr78q4Wsu4phNWLTnXfh9LrcWUhpfSKH7xbV48I/lbJRWR+dQ3t9G/0kRJbBDBlqLDz1+Y7NDTR9Y4unuR0SJ2Sr5xLj2/GEynKd0bz8wO8kY+UKBtj6E4OQiPgnFELAQZq/0OavMisH1xlR9b4uAeIPI4S981gT3amaG7LIBoP8l9X8jcSD+e2UTi7plKSnIABv1zHB1lfGTMn1i5Yu+UTnbHirZpkjQj85ofgf0L8Q1iX58/fYStiw/e2T00yEWfiS3aGikgP+4Zbo5XftRRzqUnoXSICXn/m4pwFL9eqAKt4pfCyasjGmZyiW23R98hzqHL7VtzxHe6oGuzpWwsQRKOd+/fOudkY4SOWC+i7Z7jE5tKXI4kNbmXR44eQ6IeZ+cMYh3tyY16iEt2PYlDZ5KPalHAJiPVqYSKcY9Iq2b49EQcdScdmRH43nfH3S8A/4QIAvw98XS3xE4CUlvfEkr6F5hbG2GiIJIoT2ceuPji5OmNt+dTfHyf4u6fRWb1NNNrW8y2FJDr+Qz7L7/g3gNrHvnp8crppmN5jp2FaopdvPG5Z09ATCgBsSF4uD7Dy8ESq4AsgpqXmT3eYHW8iU6jjtioCPxDIoiMiCAqwo+QqHACo5Iw6iPQe0sbd7/k4X2tjRg8siVZnBLXszvDaasTmYluOBdM0rW4wcZQJYWBkrA6iNPz8sTD2xfXmGKMrVOsHo2IQyuiNCqSuKBwonQ6IqWd8AB7aUuClfxuKkpSqM/yxi+7jewPFmjnTCttDBbxZOaPmvZuMjGQRKPuGR5J9aSPS/ChJf8b9XRV6AkOSUGfkEtFbiJ5STHk1bTTI9P9NpDXQpUJBotlLj+hAm378AZhWaMEZYwSlTdJVO7Et+KIkCMofYxkSWTnVt+5EfZ0g4vFSrKCjPj6V9C2NM5ATSoZDj5k1g1LgnVZbLgQ2ewtJ8ff7lKWvPD08cPLmIeusJbq9DgynK159uWXPLCWIC1EgkdJTsd2ephvMRJ/O5jY2Gb65VTm4tg827NasS1AEsNMald6qa/NJSMwlNjwSCJFFiPC/YgOsMNTl0x0ywoTu6ecL9UxWuBJ0E8s0FaYCrSJujbT1hgm5ssYTHiCf2w2up7XbGmd2O1hslWSj3AjkTE5lOalUpAUTU5xJS0LWvnuOovMdxWpAu0vHE3atpiuDCPF5jOCkyqoENvwWjM8+4OMlqXjY5tOQv6EfEpbIbnKYlcZhSIzscFhZhsWGUaEyI1/WBgBJcN0rO6xNt5KXZATqUk5NB5eBeobvJrLR28XirtbialA+4vYs/KjsCmD5u0Nf+kvmQsIWkFBfB8FBZCRAb/zO2+LC//7f0NDg2Q4VyW2n5ddjjYbKfb0weeOGyGJqSTliJ/MLSW3apD++QN295YYbgqVeXqOS1gB9TPzzI80Uh/gjHuonrjuCTa2phkrMxLjJAm7mzN27h54in3wTC2hbHSelyfLzHeWUxoXgY/4MG/xl1ERoURH++ETZCAuu4q+lWqaKg0EWnjg4emPf6LmV33xdHuBq5crL9wNYmfEVgTa4fLwFg/vPMTaMxyn1CbKhg4521vnVY8vZUmSOGb3Ub58ysv9MeZLo4nxknjA2Q8HUzxgg4/PI9x8UzAWTTFtugV1koUhiVNsPHG5b4dfoDv+wd64u8rnnG2wiqohtWWEpfF2ivOjcAtwJyQ8lJCgQPy9QvDzzSK3YVIspdnTni31M1zgR6z9n2B5+0fcee7Fk+gs0jon2Xm1yeZYpfhcDxxcPLB0lT55e+DjZSF98idIV09bUxVVlbFYOAfx3M6LuLBwQuPLKexeZes9v77AdEsm+vtOeNu4EpgYSUB4AO7OlhIfOeMY10q8zGuB7iFuKcXE9J9yYro7Q3S3KZsIidFCEorpPdYKIn30FkYRoMVZXlqcJecK8pE5sJK+2vHcq4C87nnmNsaZKIuV+ObauHo5yjg44OWWRFRALilhPgQ8u4vlF7extHPnma6AhMZFlve1tvc5XK+nwM0H3zsSZ0WFEKAXeXG3xcdB5tUvBd+6ZSYON1ifaaM3JY74yAj8QiOIuIyzQqPEZkQZSdRHk+D3Aod7IhP3LLH2jsI1vZXqsRPORXbPOj0oMDrilDtMy/wm2+P1VIQ642r/jGfenrh5+eAaXYC+YYLFgzF2JkupiI1GH2i2UVEir+GBjgRHhuKb20lJaRZN2V4EZDeS+lMLtEkENco4Hx+yP19OV4I9rq6OPJQ59xKd9/F8jruPzH1EEfXN9fT21RCdGIRHgKfYxnCCAwPwcYskLKKMhtYeGtryCdQ5ic64ii6EEBwQgJd7MOFhsWQmJxKfYsAjJoZAGacoeT8q0hefEB2pOVUMDnVQWJ6CR5A7QWHBhIYEEeATJH1IJVX8//jpu9tQfKKsrICvr3m1rGYz/9yfM/+49T/+B/zWb5lX0l7ZU+11VJSEIquiSppc/jxoozdCd2YMYV864uunQy+2NCs3n8ziNhoG1tg4ecniYB45hmc4eEST0jTMwtokI8ZgIkSHPCvaGdpaZm2gggJ/yQW0ApinlzkXkDwqoWmIFdGJjakuutP0REgO4HalE+G+BMnrwJhC6kXGB0aziBfddHvqhZ8+HP+oQDxdxUb42vLCLQrvwESSIrwIfH4fK01Hbd0udXSZ5e0zLmazGcu1wDMxh+i+U3ZPxW7151AS6spTZy8eu4v8ernIUFuIfQ4iNGGQtql90exNjg/KKQoLwu0Le5FPJ/HvXmJ3HfB2fCC6nYhP8STj4z30NaXhF+6Bb7A/YWGhBPkF4u0WT3x6O307J6a47UKud6U5mTy/W9je+x63LZ/xwC+e0PJORra2ONwYYCo3jFAPZ+5LzudssvFP8PKzxT2okOKSJnrakvEIDeXuE28iRWfCo2Usy8aYFNt/w5yyIz6jle78RFL8Q9FFRJnj21BvsWkOeOizMXSK/9teYFFsZ67bU5xdHHju7omX+Dvv9DKMhRXUGSSGfnYfi89vYWGr2T7J41rGZO6aGciMJvyLKNIrx5i+bFWTm+kmI7G3gkhMLqNpo4eq7GSS/UOIlvwuSiffCXEXO+SMR2IJaUObrB1LjD2WaSrQev3EAm0wnkXjNG6In9vtY67QR/Lj59x3vsqP7fH2scXVz0hSxRBzO0e82lhgsqmIsChvsRcyZhFhJlvk+0Jk1MKJx5IPO0S6EBEdSmiQP77uYQSGFFM2MMvC5iSTFVmki312i44mMEyTzSDCI8XXS7yQU1zF0FAbWQUG3MXPhmp+NFjzo8H4SX6RUz9h2hLxm4pwFL9eqAKt4pfCy1fHNM8WktDlirHbg5Re32/NkdTjRXynM1UTKaatDm6ibSHQS5fBkcA73+X2nbt88cACCwvteIjF/S/44r4NP3qcSGp8LG0lATjFFBBUts7R6bFceCuNBbFYuWcTUzXP4YXmeIboNLrh9eNHPA+tIGfkiIPDXQ4OOukvi0D/xJmEzHRSq/KJfOGPLqqE6oVDVg4O5DMTrEylkekiQbZHGsVTR6yenrDSWk6xhztxiYWULx6xcnLG2fkWu/PF5Nhb8+KeBCBFk3SvHso5xtgayiAw2IhDXCUdC83UpScR8yiaUgmqRk23gGhHNy15OhKdnTDklpBRXkm6BFjJxnzKFo5YkjZOtQLGwRJ7jcFkpUTjXTRC/1AjnTmRPHsSjX9OF4PS770DaffoJccSOJtu9nl1xNnOGusL2q0gWlsTzIxI0pabxkOPbAm4fSnOkkQ7v4OcryjQTjbkYHgYhj6+ls71dZY3BunLkfn0ciCyoJ/6Na3sIu0dDTFWFUnw7c/4wf/8X9y18yCxd5E57TbI13IN+0ecHGm3W2pzo62g/bQKtF1jm8QUTKIrmCaxfEGCtflvzaHLnyGrdpHFdW39wFsutiZ5WRNDdGQyzoXLplXM58PZtMRpD29ro2RJe6K0jPxBM43p4Tx6FHVTlo5POJIE4fR4g7HCNDJcPTDkN9OwcSw6/IpX5yJXLbnEP4giIaHVVNg011Q32JmrIvN5BDqfUtr2Dtk7PeBofYnFuVnT7XczM33MdGUTEmHAMrSJqul9TtebGC30IvgrC7Qiy+PlpNlIIuwrScXaqlzzLGPVUWR5PyUsqYbiWW0nwwsuXs6w3JtE/NP7fP5b/x8/vv+EsJpBRk7Ppd+vODs85uRArk3k88K0gvYTK9BqKwxfHcqASzxxLMnit/F4uWnu48X1RPaCvf5s6iMfSDCeRVz/BYfHZ5xPFNOUFMaTiDpSOrTy7CVnx5xur7J23YYNl5KdmsBDn0KMnVPMzNZSG2ZNQmQoeaPrjIudWl/sYLo+kcDAJHxSehjZe3flyyeMdouttrXBf/kv5tVd2mqvv//3zbfl/uZvwt/+2+a//cN/CF5esLgow/5NXf0+x9v1lPk64PD73+fOrTvcfnCHWxb2WLjnktW2xp7pdvsxurP8ibOxwFCYgCGzgCibJHLKR5h/ucbhXAGJPoFY2otd6Z9jQfO7h5rN0W5p3+RQbEGJdzjhtgayu4boNc29zPVMM9X6IBK8PEhrLCQpNRq/L6yw9cslpW+PTe0cB9OMNaejf+ZCVEwOmXUNZPr5kRSdQuHkPjOSqGq3zV+c7nHcGUtZsj8e+YM0Li2w1p9HhqM3IYH5lM8csmiKB6ZYn5fk2suJYKdk8kf3xMLtstprJNFSezBdBKFacXBT+2wvM+2pOPtlEBCaSGdlGAHxBl7E1NI+MMnSxrZ5e6ZTGaPXl7fkCtqt9S+35hnPdiQt3IGIqlmal084fnnA+csemgxhhD4JwVA2TM+O1o4Wy7TTVx6JQWKZJL2OuNRYbC088Y0sp375kA0Zy5Ozt22Y0eRgkZnmOGLvPeSprZ7o1k3mtmXc9jslyU4hxDsDY0gMLcV+uMbm4CW+Y1vOxatOOsv0PHZPJ7R4mm1TnDVOX6YPfp9Z8sy/iLSBQ7YP96VvPQzXRWN46kR8cgpptUVE2gcQFZx3bVxX2JivJk9kNMxdR0qjJOES3yV7BZHROknPnly/FsuYRFfOuVpJoetj7O644ZEzTOuSea4PxrIJD0vANqqclrkWmgrSiLGOpKigmWGT3GhHLx0l8SQ5OxKfkUd6VS3pXj4k67MomT1iXouztK0UjjY4bI2gICUMT5GJzsEWBop02D2NxCOllV7p947W9yPxjdK315pte33Mq911NhbnL9sSOR2rorIoDSvPbPwDAynJ9MQvr5m0PpHvryzQ+qFPSiW0aYmZzWGGC/yJevKM2Nwm2rYO2L+UxdGmRIxP75Hs+YSolHjuyZiGZLYyM7/A6s4++9q1yBy8Hi6nISkAK38dsUXNplu41/eOxaePszyUSrqtP+FemRSNTTNo6vckUyMVFIfbkOT4OSmJATyPSudxRAX1naMsrG2wLTHc8UuJe69uJ//U0fbx1raD+W//zWwz//yfN999EBIC9fXmH7c8POA3fsP8g9hf+AvmH8C0PWqPb8ZbPzta1DtKf14Ygd//jPt/8hm3xJbefWjNlzaxBOeMMHkocbnYw4XeNNLsLIiJ9iW5ppgoJ7E9kfV0725zetJGU2oYjyW3CMjrZljkxJwLHIv+HEr8PURXRiI6yzASchpoeqMTfaLPiaRInpOUl0x6bTYRj59g9yiEIMmjhtY0/Vpjc7GGPG8vQl2jSKlrJVsfR4qmoy0TdJt09Bzt95vz6QqGct3wS6kgaWCV9RWJFaMCCbbVkdYyb+rXwcE6hwd1NKX4EP44gPiSccYkljnYbaDa7xn2n9vjnNxN3bz22XkOZvLRxyXz3COdusIIsnOisAotIqu6n/nlVTYPRA81eTy7shOC6KS2Fctyo4Hy8IeEZVSROy7x5Mmp+KUZpppSiX8mNieqgpqlA9ZM/RpjaSydLBdX9J4BpBQk4mbvjYO9+J/eFaa1sdRi3vf8qPb/YgePdzhYW2Jh9jK+ne5moi0Tn7A0noUV0tiRS1liDJ7PjWQ0jzMpbe5f+rtjibGPN2Yk/40k0UPabtLGVcvjTuSaRujOMBJ9P47s2nHTSlgzEg+15kpupj3QsI0hscXHRzvsrSwwL+2b+jDVSn9dCg6+SdgaB+nf2ON0OpfmDB+8f2KBNkxyzFHaVhZZ6UkWubMmNCyFyrmr/HiF1ekict3k716RFA+vszveSldqJE8DsoiQfHJucYk1ifsPpzqYygnF0TcI1+RShie1LSv22ZO5eHmqbcu2wEJ3ASlPQ4gMzhXfMHOZG08w2ldAnr81SS5fYkwK5VF4JrYxNXT0T7C0vvVBP6pQ/KyoAq3il4JWoG2ZKzYVZ5N7vCUY9P/WHFqRVltJq2118H6B9oKTjVHaY7yJcXQgKKWAtIoqqqq0o5KqynTS0+LxdM2gQIKpwYEcoj2TiYwdYOpQnMpKNlUZITyL7yZ3QPtVWvstTQL4+FBC7gYQUzbB0JtizxkHI0XUed/BGPwCp8gE7jnnkFwxe/MW2KMh6mOeEeQTgKHv0LTS5XC8loYAH9IlyGmX85mdgjiK2XIyX3jg75xO3uwrzA8nlw8ctZEdnECkayLdPTmkGXy49Z17PLNxxj8oiEDT4YWz1edY//DHuMRWSADVSYF3MAX5tbSdmEM4EzsL7NSHkZNhwCevn9bKZGpTAngR2Uj2oDjyy4/d4HRH4j9JFJKj8fLxw8/flyA/e57ZefHHjxIIDfahMNv3Kwq02v8sMteehv6+NTafW/HM0R5HFxteuPnim1hH88QuGzLUF68kKGjUUxxixQuLW/z2//sH/OHDQBInTk1jer4xQLexjJpi7VYbbberOUaKM4j7hAq0fZM7JJTNoS+ZI7ly8VtzJMkRUzBDRvWcJFA3V9CeLnQxm25HbFIGutHLVaNrDczn+eARX4mu+5iz4wOYyqAkwZ8nYZosvfyALB2yUC+JrLcfWbWjDF3+FZaYbi3EYKnDqAWJ8hezmolOzNeRbR9NTEAd3fsyuy/n2W3OkqQiBE85T2CAJ4Getnxu4cUt72qqpg853fhpBdpNtmZKyLR9jt2fPOCpyKOD03NsXd1wiy6itGeNFdGZ19L+Wk8WdbFP8Xx2l//923/I//qeLYFNK+ZV4GdTjGSXU53eycj+sfR5Q4LEYpI+pQLtoVikqURouQVV/weq5aj5lhxXfWm9CzNpZjt0jdcrTUzle0jikIB78QZzuwcsdkaTGeuEa/4IlfPXrIFW5B2qoCQxymTD/DUb5mvPoycufM8mzVSgnV1upC7CAt+HP8DK1oEXTk7YBkQRkFpNYeskw4u7pr0gf6XQVnAVF8Mf/zH81b9qXt2lFRf+4l80v/6X/9J8y652O+43tnpW43IFrYc//g980WUXkldZTllVI1WSsI8tH12uZHnF0WAhDYFf4u7wBZ/bh+EU0UP77CkXp9PstIUSHqLDPmWcgffu610VX5tB8vNHWP7RA2xcvfAy+cpAAgNdsbvzPR7fuY2HMZeQgHRC7/ihz+uh+5r5259tpCjwMZFxqRgKBsjzCacgRfojovhmJfWrA446JIlPD8dbfGpbaxPjBTrc3JMlyZzghtSeTdKSYCcJqQ+xHRvMnEuy2p1NiqUbAUGlVMqHzasJ93i5XIvBOZ5I/3jqehKJjvYV//4Ub89AcronTbemf5BXR6yUeVIc74ah84hRTQ1eifwPZ5McFI6NXyUNk8fXfOVL9gbyqPa6Q3y0B54xqdjZJGAsGDbFKx9G04N5phpSiHvgSVBULXXiGK5imYOpSpLsYkmJMNA0kE14YKok592M7u6ZHg7XkBPE87gWUro1P6H1ZFwS8yjC7vgSlTdI75s5eMXxdBVN/vdJCngq9tnAXacs9AUTN+9eOFukxeiCLsKL2JZBMvVpFARHUzq2+3ZLJRNa8aGaPCdP/G2NZI0dYdqRQuvD6y4KIo2EORjo7MolNy2AO//3Ho8fO5nirCCT7Hjj8uRLrH/wfZHDfOLzeiXOCqEgq5wW7Xcu07mE/TX2m6MpSo/BO7ePBok9m9P9sIuoIanr8NrYX0PkiIk66tJ0+Pj64evnJ3GWA7YOHnzX2iBxlx/FWV4/vUBb5Y8+NYPw8jFmxa9WxgVh451J2YDpJuA3HE9X0+D3GYn+tvhFJfFMfKjN7adE6I3ULJj3YzRx2MtwYSBO9x/x6K4bMRmtdJgG/4DzaaP4Owssv2uJrcS4Ppf65e9ji81nv8ezez/EOzIWZ9doHn/2DA8nD1Lre66t4PsVYWICnj83/6ilFV//83+G2Ni3e81qe3vPzpofFnZ1Z8Lf/Jtgba1l9pcn+dNyuYI2I47w224EhyeTLra0vLKasrp+usYljtL2SBHOtwYZNdoSbf897jm48MCjjJwmscWvReFm08Vm+PEkvJHc4Zc3i26aZO/V0xTrgu137mBl5YCraa61wwdXiY8eff+PcAiOIshQSug9fyID8ihbu2YnXy/RnizyE+BFTLHoaET6pY7u3LAz5yKXg/m+BGTUklE3wFJ9MoYAHY4RLQzeGKpDprUfb9ysCcruolUuYXerjRpvbwKexJI6sCuZxxX9VBlS8LeJoaw+idzSCGzu2mIn12EoqmbgvRjxLfu92ZIDWqMv66LGnJTJvNbTnhrBc5c0DJUL1/bAF/YH6NXZkOpnTXByErb2BoJCq+iS7/7U6GFnjJW6dGLDgk13nwUGuOPnYcePrcN54JxAca4/SUlxuBkG6fygA1hhJDOGnIBICoauxlVrdYKujFRiLOLJrZswbSNmZpHZtkISrWJISB2UvEpmfXuA6TIj4aLHXmKHggJc8XCx5Y8fBGMT10/fxj6nM1+jQJsWKTnhIF2tjYzkhuPsHouuZPRmfnw8QX+cNfF+HiR0rjO/NcVEZRSelnZY37IhOjmHFlOaL/qzkIfR7QWWP7QhMETyiPGDaz5ggsXqcAI/u8+DHz3GITAQX5NsBuDr8ZQnP/wdnlvewkf8h4NDGE8+e4qPpz/ZneNv7+hUKH4OVIFW8Uvh0y3QXu1BG0RquJGyhdfc1JJttpdayAoppKysk5HFDgoCg4kPzqNidJnh6gRK9QGE18zSaoratfLKII1xycQ8zqRmeNW03+YVJ3NtDCd+Rob7D3noFscfRfWSO3TDVXN6sMFQsR3x8R5Et+0xKlH19kAZVb5eGNOqqBenbXZY66aHhGW+iMUQVE3v6fllYHPA2XEPlUFGMm2i6GpMJjY9hB/dscHqmT1urq64mg43nJ2d8A4MJbGol+KMZvLd/EjPKKNOhumNI9uZZ7chlNxMA17ZPVRlRlCdGYR/1SxN7z1ZQFLkl6sstpdTE+ItwbUDlg5OODo54epkxVMbF+7ZJGGI8Kf4axVorSRot+Cxgx0Ozq54JlaSO3LKrpatnGxxPFlOXpQke37+xGVnE6CT5MYzmrC0Jjonh+nrLSHoUZQksg0MScD4Ss47WpyB/hMq0PZP7WGsWCC+ZI4k+ffbdOjypz9QoH3F3kQVdb6f4ePoiFtKLbkS+NdkRZLh4cgXTxPwKNI2+t/k9UA4ZWkeeJVP06Rlxe+seBQXxnRlCnkeXqSU9dApzZjna57plgLiH8ZgNLYzLH8xx8taMi1y7BiLMaCY1vkxBupzyfJ04oXI+mN7J1wkcHS1t+TuQw9sRC6a5o54+VNX0F4v0EoCbmeHraM97tHZkjzvIbmpiP4BF2st1CYFEOzlSUx6BkH6RHw9wwiIq6RueISx2VpinaPxcCimeXNf+rzFYncxyZ9SgXa1Dir/J8RIwhh0eYR8S46rvmh9q/+umMK36z5MnEyw3Z1EgGMYrrommhZnqM8NQ+/vSZJkL8MmAyo27GSFhZYSsaGeYrccsBIb5uTsaLJhj6ztue+QSW7vNHPLrdRF2OLz8BbWtvYiE45Y2LjzKDCHquGtt4nmryKJifAv/sXbW3C1Q1vp9YMfmIu43zjbHIieFjjHEuteRufB+aXOf4CtbmYyLLD57v/Df/+hM89K1017urPVx1qpO9Gp6YR2HLFy0/VKODDPfn8qBk+Zx1tPJVEW+3XpL11cxF+6OBMYpd3yWU1SYCExlmlUdc1y/Wn8B0t9tGU8JM6oI8TQTopzMNmJWVQuv377ubN9jjvjKRdf6p3TS0dRAf3anQT6RmI7b5QReXV8wGi5K8Y4F6Ka1hh5vcdSVzGpj2JJFts3Kp8xF6Z32F9qpMA+hkSJTxrWB2ipzSDphQ3eDrYE6+PJKKunumGEoYX9G7L5+nCD2QJXcnTOxDRt0KO9qelOvY7wKCMWWVMMr98sth9PNjCY9CUpBgfsw/N47lJKfu3UzSLoDbTq4BwTdfnEW+hJz+695n/Fvk7VkmWjIzm2mLqlbgqiIkn1Tad8aJnBulQq9T6EV4yZ9oS8KjC1JacRa51GRffCZdHUzMvlfsZSb5Pt/j0euUbzB2GdEpfe3AlaG9exCjcy0uwJKW9HH5xEln8Y+X3LjN0ICswPCcsVnxLnLXK3f3pZXDni4nU/tZHJpD+WOKsuGaPYks/uPefhY7vLGOttnOXlH4ghv5OiHIkh3f1JTy6gRjr9JiLdX+WgJYrirFhTnFWaGUt9hi/+FeNUvVf1lg6errPSW0NjuB/el3GWgynOssbGxpE7z4zoQoIoyfLC9+sUaNO1FWh9IgfxZCcYeJA2Tvvi9fKsjOtCFyNpFiQn64jM6iEnVIfO5hFenm5Ep2WSV9VES8c8M3urrM7VURMWQMBjN7n2RAw5ZdRUZ1AQ74njo6c8vP8cR1eXN+Pk4mIeq9CEdHLrB6nNEn/rbI+fvQ3+onOpxXVU1vUzMLUjMqZtQ/OJU1VlLspqxdl/8k/A3//DdlMr1mrvaZ/TbKy2dYx2Z8LPhWY5h2kzSp5ilUJJ98o7ec81Tjd52RZErNVv8dv/54d8N7yFYq2bL0XT2yMpSA7Cs2KOlveqVqJvK5XUJnhhc+cpjx9J3KXN8xudcMbLzw9DQSGZadVE308my9jGhHzzSupenxwyVuVORrwdwamio17ymQBNR5fMPyJdcj5dxVCBDwGZYkMKm1nIjSAwNocXxUumB0pdZ6U3lRLDA4LzWqnefs3WejtV3npiXYpo3Ti8tF/m8WnRJxH/THK8wS46Jmoo9PPA/+kTfESvEvPKKa7ponNonXXTnYNv2WxPoU5nSXR+EyUyVq+1rdiGs2UswrkT107G4M3I4NXeOgtFtpTE3cE3PgVr6UtUYhfTYmu+kosDTtbHGM4xYHR35KmM5xOxAS4uzyW+fcS9JxHYOsVRoJdcMi+JwJbdywcAXue1jPEM/SkRpPmEktV1Na6arR+lKyMF3YME8uonxXJfIbFRd5n4nxgyUhvoWR6iOyeeeBcHHju7YCN9cHV5iuMLa25ZhOCdNMzw1gEvv84K2oxofHL76CnKpTs1Asv4VhJ7bzrpc8kblkocydV7oGvZZvjsjIPFJhqi/CXXe4Snr4/kggWU17XT0FBOiT6CyGdOeLqFE2nMJVtsVFPLJDPzTQw1RODz/AWWd21wetcWuXsQkZJHgdiimtQcUh2e4+NkS1BcnMmP1jTIdc3vm3zBJ2+LFB8FVaBV/FL4dAu02i0e3bRG+5ISmkDJzMk7q0zE+c41kKHtD1Q0w9TmDM0F7hii/YlI7yTFJ5asMB0FkoxPmRyblgUO0KQ3EG1tpKh78cbTUQ/GG+jU3SLN9z5P/Q38IKSBzK6bevl6d4HRTDuSdb7Edx0wcXLBdk8tld4eGNMradzTUgMNrUBbTeYLHfrAKrpOXl8mDvucHXWbCrRJL6KobUklOiMJZ/ccSjomWd7aZmtrS45ttrUnhe7vmW5Jmm+pp9TTi6S0ChokSnnjFg+W2W0MJzcjHi9JJmvzYqjNCMInf4Tatz+rXiLf2qijOCaMR9YxRJT1MmRqa0P6WkpzbjxuLqnEB/pQlCXO+iu3OJi/3OIgFL2+ipa1NRbX19nQnvR6FZit9rFeEo27vxGXrBHmdg7YPxpnsCyFSAdfYqPCic1L44FHLkFZo6yago55hk0raPVklY2abtv5tjvXb2uBVutTbOEsOfVLLG1cLyuusNSXjsH6NlZ/9H2+vG/BPW27kAdfcvuHX/J/v+OCS3w3PbvrHEyGU5fpiFeuBEHabvvvzcYBU2VZ5Lp7k1ohgZvEzeZPLDDTmk+CZTTGJHOB1iwWG+zO1ZBhF0OybzwVndl4BcZg45xJwdgic5osboyz2ZdKSlgkroH1NExpge7X2+Ig3bTFQR41i8vMiExuiMztSQxtSgF2ZjirNxAVHMszQxc9S/vsHy8w355HvJvYi4BgjEUpPPLLwim2m9FDbcw2TAXaJGsdxoRWtIeP3SyDfAtZLoey/w6JfwXi/7z5MHxLjqv+aH2r/56Iz7vrrrS7HmrJcfUiwjuczPYa4gKN6FzSqZvbYd0kXGJg12rIiwzF+lEcupoB0/5xW1trbE0XUZsqcuORQ077GFOzLdSEeWOITBb5WmNSZGKwUE+K+3PxD81USR59/G03MH8atFtstf0Q//W/vlmg/Rt/AywtfwkF2lI69l+9XbF3gwvO51voTbTG7vbv8bv33XmRPU2v5vp3Blmv8kGXkExQ7RZzN2t28tVFdkcKidP2eQ8so3likfVtbe4v/eXODnsHWxweDdGWIsmrhZ6cuslrq4tkaGba6UqwwpipJ7KwjRTPYLIScqhe08qQl1wVaDPCTasl2xsqGBJf9lxXia5x/YYVvDhcZzLPhbQoT+La1xl/U6CNISmhzWT7zGn8NntL9eTZRxPnU0rr3hFbp8ccb2+yszLNQHEcehsrnt32JjCrk34xmC8vGzp/t0CrjcvJgjifRHQSy1gbB+ldvGkU94eraI+5Q7JB7HlMHi9cS8itnry8i+dDaFZyhom6XOItYknL6mFc/nJltzenJJax0ZEQ3ULrxgJ9lf4UyzVHp3eQ6JdAVlAEeVrx1GQgtSseoT1FdNfSQF7zzI0VdcezHfTo75Hhcxtb/zj+JLCWxJbrZfTLcc13IyfRhcjqdgxhRrL8wykYED2+obNXBVodsV6ltO2+vHyg0iEXr/qoE91PfBopCXuKqRDi6JZJfuMoiyaZuZQbLc7a0+KsE5m7Niq8vUkyFlIrAvGmoH28yUGrjuLMGFOcVZFnoCnDD9/cfkpudkgQyd9tojoxgidWUQRLHNV/1d5cJZ1Fejzd0oj2kzHM9MTna62gzSSidJDZxlQK0uKxMvTQNH1Tw46mGumMsyQuOY20odcsbR1wKLHd+mQ3zYk++N+zwOaZHmPHLHOm7aX22NvcZnGgjZooVwIs/4jPf/Q5v38rAM/kVvrXNtk06ZcWk17ql/YAuJfnnB2fcLIjY7+xyFiNtOf8GJsvnfGMb6Dt4IyjT92u5uTAP/pHZrv57/+9uWD7Vej1b+9Q+O3flvDn5hrvnx1zAbLdVKBNprhz6caPTG+54GJ/gZXKAKKf/R/+8LN7/CikhvyJC14d73HRE0dxUiDuuaPUv63gXSK5wGYjFUnxuEj8lVU3wsJ7OrErOjHLdFepxEBRklfV0yth4Jto8miTqXx38gzORFaIjoYmkanpaP8q0oU3mAq0+T4EpNeSWdXJYl0cYfHp2GVNXj7o7y3rbUYqIq2ILOigfvc12xtagTaWGOcCmtYOLu2X1oNBmvUJxDxKorh3nsXzU17uiXxurjPTUUyRny2On9vg5F9IhcR6O9f6c6NAu6zV2MVoLRTRmB2FRWQdqR03reSrrXnGMuzIi35AYFIKT9wLiDR0MLn37qrka7yeYq0rDf8XgTzzzKVkdpV5bWzXh1jvTiYhPAl3Jz1FBif02Yl4V64yfH210CWvD5fpM8aQ6hNKds/K5bhqVnmM7kyRD/FxufVT1+zrnGmVvUHmKzshiYKWTOwconEJLaN+fUvyS+nDahdzjXrCvOPwjx9gaGOfk69ToE2PMt2l2d1YSl+Rjqe6auLNy2HfcLG3wGSWI+nRXsS27TB0+aP6q4Nd9jc3WBpuplbnjucdsRdORtI7p5jb2GZjcYKejDDCrR/z3DKYpJJ0iurT8PSQa0xqYXRz660tEtnc2ZXzib0+1myRts2E5kdXZxgs0RP/woqnt73wF9/UK65IUnSF4mdGFWgVvxQ+3QKtGN6tNlqjvUkOiadwYp/5G8Z2iaWpWlICC8jLmzdter8+GkZu0lMeukdheS8SfUQx3WsnlwVNLXEYoC1BgoXbzvimD0iiZHpDWGahKhXjCwcSUxKJKcjE3j6Q+KyWa85vn/OZaordnAj2SaRIkqIN8ZUb7RWUuT8lKUsSU3M2JmhFz2oynktCFlBBx9Gry5W1+5wddlIRmEi8UzyVg/kkJAfj/zySqvHDN79O3+QVO33FlHq4Y0yvv7aNgnC0wk5TODlpenwKB+lsyaUjJRAP9yIyWiVpvvyYGfm/9VIyw8K586yI/NFrSd1+HYN5YbxwSiIs0NdUoP1Je9CaHxKmJzN/5Eby9Yb1NlayfXj6NAprg/mhJyaOx5ksiiDB6TZPXrjxML6PQnP1XJhhoDCTWItE8mpm3inGfzsxFWgrF7+VBdq4ojnyGleuFWglED1sYqAhCjvnCDz9kijKy5ZcRI68LFITgwiyssAvMJ2CqW3WVyrolCTUzb2Q9OaNd2RJY5OJkmSyXX1Irxk1FTDNrLPYmUeGrS/G1Cb6Lv/Ky2EWq8LweeCLn280hc0JvPBOxCagy7Qyw4zI5FQyGSF+PAusp3Ly8GusoL3+kDBzIfU99sY5rQzG1zaQLwO76XxzMSssNEjy7/kAB5vn3A2rJ6H/5WUSIkF1p9hN6zhSUj6R2zi1lXWzGTAaIUek+Rj7lhxX/RkNF9NdKub43fV8r3i5P0V3nAtZXveJTtZj7ZGPd0QH41snl7ZRvrNaTnJwNHdsyiiduZbg7VbRlerHc/cMktrEzky3UBsmfiapjGaRGZOVmaxiJOI5ju7JeJYtsfDBqsgnjCQuptWzWqFAu+X2qjirPeDmr/wV+Lf/FnFs0NNz+YVvCnOBNt85jjiPCrqOP/RjhkzCiSRiBakEObkSkOCHb1wEXu5ZFDYusX68xG6vniS/MNxCO+jYfHcl3ib7i5Uku4Ti71lOx3tbIFwxzWheMKG3bfGIa6XmTeIrPrklhzR7J2Ky8sntbSU7MJB0Q6HpR8835a6zfY464ilPC8W7QGKEqQFm24wEO0USauxm+o3ISfa51ECFtyvB7vHkzeywcbEjtq/QvOre0GJadW82V1vsLdaS4xCFzlviAWnsxrXtzDCWG0vSizv4RSaSIXK9chkMXBxdK9A2rtOj7bFwLv/ZqSQvOhQn+wxK+navPel9nrnyJAzP7DAYQ9AV5eDsXUhm+cTbIvR7aNoxzERdEvEW0aRkdF9b/bvOpuiNFsvow9vo2dW2b9JTn/qYx56R3Jc4KyYon/aF/cs+aOcapTs9kODbDngldlL/JrRbY60xixRbRwwJ8ehLcnBwDCTaWMP0G1U8knFtpNLHnciAaNL7usk1xpPhG0Xx6N6NH9XfFmijifEspmX75LKoesjFWS+1EXI9dnGU9+aTnB2G37MQSvs2Ln9Ef5cLDseqqfByJzGpgiaZ3jcy/HKb/TYdRenReOf309xcSF9moMhuLsa6tbeFXBPiPXaqKYqROOuRyNv11cEnrUyVhOHgaiTAN4DizK+xgta0B2064fVTzM7X05weiYtdEjkta9fmc5nVhhQSbBwJTaqj9SqkuuTVbC8tUa5EvbAiUOK6xhu13VccjrbSGP0I18//F7/7B095nthnmv+vxfEqM1XpxNnfxSkgjISRQ2Zv1o4/PQoLzQ8E02znv/k35m1jtNWyHyIh4W2BVnt42DdUoDWtoLVONW3R9G5mZGaZlb5KDF6++AR7EJgeLrGanviUfvGXB5wtldBg8MfFrYisju13ZF6My2kPtYk6fB5LvN2x8xV3lOyzP5FF2pNnODskkzx2flkklT6utFLt50F0kOjooOhossGsoyPXtyIQUzVVxVCeNwFp1aT3TLEyWUh2WChuXsU0zb9+W/A9H2cwJZQoG0/0VaOMn56xt9NOhWcMOqc8Glb2L8dB+4Z5oU2UdQrFfWKPTH+/4oCtjgqK3a0IcnUlunXxxnY5Nwq00tEz7c6w4x76KuJwf64T3zBybRuVXU4nqsmX8+h83TBWZYhvyiMsrp1xCUSvRR83ORtguSkahyeR2Eb2X1vhKh0ZNpAQHIW9TxpVZZIfGmKwCmikfPb0nfNdcH48Q3dCOCneEeQPXR/XWYYKDBifB5NVP2lazGJip4HuFH8cbwegk/Nm1Rp4YJuGX+r0NRu1wFl7JMGe4TjGD9C3vv/1VtCmRkiOOUTnTC9TTQkE2EcRmXr92g64mK2h2MOZQC89udOHLL6nMhccjXdQFOKEt5sbsd1rb3PDlWF6k0KJf3GXyPgQQhJycLOIITGt/8M55ofYnWO4QE+k+FGncANp4lRWzA5YofiZUAVaxS+Fl6+OaNQ2Ve+QoLjTxVSo/bYcWnE2pt2e8nEju9q+gjc45Witm6YQdwx+0eSO7ZmeyviWBRYmKknwyiY9bYzNVxIIH1TSkmvDXcuH/NGdaCLSR5l/cxuNlvEM0pnih8+PLHnsGkdURTudHY201epICfDB2VESt74Z+qaaKHOzJtzVh8jKdqrb22lvzqZGK6Y6xBOZ0sPo6WtTKrI3UE1j4F2iQ7yJrh2gZnyV1cMFNqcqSH8cRqRnCa2Hry6Tlz3ODtoo8dQRaWukYqqdhtpY0lyeo0vII7ulnY7ODjq7Omhv66Onb475nQ2WJ6poCHVEFxxOVE0/VWOrLO2JOz9YZr8hiLQESWoLx+idHmK+zEC0pRO+IUay2ttobu+gpX+SoaUNDjeH6C7LIdo/gaScChrbpL2uVlqLQ4gKcOPBE7k2X3fy0lxxyWolvf9DBVpJJqsz0H0pwXhyx7VVQtc4mWanPR2drQNPXgQTU9NIbUcnnZ3NEgglkhpih7uLlqSXyTWPM7Swzd7pGKOliYR/5kZQcBq5He20dHTQ1jLAwIgkIMdn77fzkeke3yG2aIao/BniS+ZNhdpvw6GXIzJvhoyaJRbWL0Pg80OOh3VUpLlgndhOzsjNyOVir4uhBGtCPb3wLl1gaGWNucp0oq2cRZYS35GlfQ5PN1luTafMx5bw2GT0zcO0T2+zeXTA7lQdnRHu6LXbLKsu9ac2hfQgB57+SIKzkBQqRirJyJEkJCyBovpm2to66GguplJkz/G5C4+9a6iZOuRkrZ6hXGd8EgqJaDlk+72Aa4XVkRKMFhLcB1TS+WY7kWucrfFqrJhML1eeWHkRnF9Bhcijpms9tRnk61zwcbHHOzqLlLoRCUI3WD+eY7E7B8M9N/wc48gQeWzU5LFV9LJf3ts9fptcKL4RXh/vsFoZILb393nx9Al/4FmEV9UKa4dXqYuM+P4Y7cWZRAfEkFpQTpMmN13NtBQGEeJhz4MXKaS2jzEx1UiF2DSDLouyq9uVdyfYqzEQbO+PXUgZTavHn/5qryu25Arz8swPCbsqzP6rfwW///vmwoG2n6L2t7/21+DZM5iaEr14v4z6p0OSuPU68hx88LkbiKG8jqrOTtrFZnTIv4OiT/Obq2z2JZAsftbCo5i8qQH6+8R3v7DHJ7yMwtktthdbaNZuC7f0ICK3lNK2Ntq6emkbWWJma5fj/T7aEsOIdw5El1VHkcx9p+YvtbZaBxkYnRU/MUh3qSSgn1vw2DackBLNj7TQ1qQnJ1x8/It0khtGGFntpdXgJbGFHxFlXRQPL0obr3j9co+XHTqKE7xxyhF/vrbN7nQNDR5uhDqFE1HeQaVmz1rzaEgLJsgxlrCELgaPTnjNKnOtOehvhxKrazT9OGU2V5vsLtSQYRNO+Asj5cPddIz20GHyiZ10d3fRUlNErs6B+NQMSsbP3ySW54frTGfbkR72gvDaVTpNgqxFHjMM50eT8sKBAH0+ya3Sp/Zm2qvjSQ+NxNdN5L4mm/I6Iy7uWSRKfPDVWYYmB/2MVemJ/jJU/Hqnya+bpWONjfEykq1CJTaopVtbnXfSRG+xHVaPHvCHt8IINg4yuXP1JHOtb6P05QQT8OOHPHaIIrS0nVZtDhriyAz1xsVW5r1jiv6FDip8nhLp6EZ4mbx+M64hBIvNjUpro2dzloFKPVkeDoSnl5LSNcHg4oH4H621LXaXZFyfhRLulE/j1sllseaAi7MuKgNjiXySQOloG40tiWS62qCLyyCjSdp5E2f10tUzw+zmJqtzjTRHOhMXGExEZS/lEnfM77zm/HiT49ZwchICcc0dom1yhJVa8XmPxJf56UmXfjdpvrFvgoGFDfa2RxmoySc2wEBiRikN8p7ma9pFLuNCXCTOiiPEy5uCVGfcMhskFv6KAu36IMul7kTFGfCtX2HyYJGFhmRybJ0IiMwkobmdNtGx9rpEciND8HLKIKWoTfowQF9fp7x3KV89vdQVJpIWbi/ylUlucx+tXeb3u+Tf7t4+avLjMXha4PHECrcAPbGlHdRIv7Ux6uzsFtkaY2homoWFESYmek3n1eS3q6uL5qYaEuNcCEnQkzt4xOyHq32fDi0t8Lu/ay68/r2/Bw8fwsDA5ZvXmJ8HKyvzD2DaNgd/+Iew/PPugmnOU9qN0QT9yJ2wuDyKZKzbJP5ob2uld2SGyfUj1ucqaU3x4pFtIsE1HQyuNlMV7EqgQwwxbUvMb08yXaQn0kJygbAksq/it4Epid92OTybZ7wmlWxnDyJ1OaQ3doiOXulEH13dU8xtTTEzkUeKzWOe3XbGJamCIrEzbWLjGtJ88H0ufUxoo2tDdLQqnmxPx2s6eig6KvZrupyBLGc8E0rRD+2yuTvMsDGE+MfuBKZUkSU5SHtbDR2l0cR7h+DtU0nF6KZo8BFHu00UOIQTZpNJzfLe5Q8SWtTVR70unrBbUWSW1dE2rfW36408dnW2U2r0JTEmkPS2ZQavVXA3WhKoCrtFaFY9BbNv7fPKYCFlrvYE++iIrmkX2Zd+NWdSZQyT+C+JpJQ8WnpSCQ5Nwje8hWEJRL+6QDvH7mgZudFxRIRlUKTZGy3XasqTfjnz4pkPDgEltA02U5wZh42FG77JuZSIv2sXXWsdmmdy45iXJ7NMFUWSKbYvNO2t7Ts43WKlPYc6fxexDekkNMncavJRKvG28wsefeZNZHou1cNlJMbHEx+bLvGuzKtmh2pTyYm149Fjf5xj+xhY3+dkMoOGZMn5UlrJHHq3QLvNQUs4+fF+OOeN0LCxxc5UFXUSS4d6REl+3EGVNlYtOdRKfhzgoCciRXKJo5ecHCyxLnPT13Nla7rpEVtTLHLr5/QDbIITiSzpos3kA7tpKM8kK9qBlOws0rMa5bpFToL0JFR0vrFFHZ2a3xxndHSaxcVhxsZu+tH6uhL0OkdCUtIoHn/Fyqf+Y5Hio6AKtIpfCp/yQ8KOV8dNe9Amh+i/egVtQD45maPiYrV0YoqREkkSv/yS25Kox7busf0mB9Uc+xAdqamE/NgFLwcLnHwfYG11l3tffh9rh0ACS1bpP3jNy4NZDorDSJTP/PjeQ27df8D9Ww948tSb4BwJbldP3hRnXq8NMpPrRITt9/metTt3ouqomZtkc6aWIm1vtPdW0EoiIgGwzkEc2twKm/tjTFXFEOVgg+Xte1haPsTS+iF3b9nzzD6dnN4VFvbHmS7xJsbuR/yJtQu3wmspGZPo53CVl+1RZCdF4FM2T+/GS86mm2gOe4i7lXYL+z3uPbTiS1c9PiUzEnCdcLzYSneKK752D7lz+z4PrK154OOIhV8Mng6SHIb5Upztg9dPWEE7UZ+LwUJHSkaXaaXFe4XTi1POtmcZzPQm6vkf88DyHrcfWPDgvi3PHocTW1RNdV8pxfGeeLqHSVsDjOyMsSxJlO7WHSy/9xl3rB7y0MKKu1964BZUTq0EaDdXqnx8esa30BdNEVc0Y3441zsrWT/WcbWCNrdh+e0K2tM9lqt8KYyT4KVqjpb3fg9ZZrc+iPgwLx4n9dM0f87ZjAR+4RZmWXpwXZZmmdt9xdlyE4NJNng+/ZzvPPHnibGX9qVXvN6f47hSR7LrYz6/c9+sP+4+WPvEEfQsgsKMOrq3F5gfS6A6+kvsntzntujXQ9un3A/0EF3UERnUSN+shOnrTYz8tBW0Y9oK2mj0YTV0n75+v0CrPVn8ZJuZihiSHUXXLb+U63nIgwc2WD/0JzSphPKBGiozAgh288UxqZXm5Wm2xvLIeGrF4+/8iDuilw+sLEQvHbF1yaJwaMV06+EN9VD8fJwd8bo3m3rvz8Umf8nnoZVkjL9m781KDLE/5y85mi6mJ+0hPva3THLz4LHYMF9nHnpE4O2aR2P3BFMzLVSLLUuOz6Nq9bJAe34oYt5CTbgfsUGJFE/ssfSVWdYnhPYUaUlwTA+p+Vt/y1yI1fagjYgwF2JLSswFh6vCrba/YlIS7F1bWvRzsc/xdgNlvg44/MEPuXv3PvekLw/v38HK+hFeaS3ktE/Tme1BZmwwEfW7DB+fcbbSxECKC04yF36166xs77LblEiG6OhjC9HRO+KbH9tzL6SUtO5dzl7tc7RaT2eaN96PH/FA/Jel+AkLS81PeIqfyKZmsYW62kIib3vha2OJS8BDHol9ufvln2D9wh3vnBk6tl7y8miBjZpgjM4/5jMrW37gX0RazwEnR/tcDCRSnhKAR8EI1SvnnB8scFiuJ935MV/ctxC/KvZM2n78yJ3A9A4alo45Nj3Je4m5Du0hLe+voN2Xa81zMRD7NICMLG/8Qp+L/bHE4qElj+QaHjx34UFgOqlN02wfX3B6KZc39qBtXKPnzR24Z7xcqmQ02w5n24d8X+zs/ftynttW2PtlkNa+yMpaJ4PVifh7ZZNSJjHJ5TffR6sOTjFRl0W8Rcwbv24Ond6uoI0LqqPv7ARtv/jp2iCC7nzB7afxMp/brL7ZL0SLBkbpzc0g/HM3vGwtcfZ/iPUjmYMvZA7stFWj83TuSZx1tMxhRTQZzhZ8/mZcH5jGNUDGtXn9mMPXkugPZVMdcpcn1vf5jn0c3kXTzO1ofd7lYKXhK1bQ9lAbbkD3PIPK8UXWD+U7DfHoXZ5jeUvkxsIcZ927bcvjZ0bTeM0eSoxUFUiCw4/5oZUDn0nckTMo13u4xXlPHIXJIXgXT9G2+pJX85106h7hbf09bj2Qa5P45ktnHW7544xLHHay2s1glheBjuIzRB/uW1nxwNsBC/9o3BwyKQgOpCzra2xxUOmL3mgksGGbqYNXvNrqMj3Q09vOmu9reibjdv+WBXaeRhLq5xgabKIr2xUfByvxuxZynRY8evSIe87h2EbnUZ5roNrgiONza27ft8RK/Nqjpzbcdo3Fy1hKd306jUleOFs+4uHdB6YxsrB8IrIVio9PAvn5wURH20mcasVDueZH8v2HNg586W0kqnKE5b3zD1/Lp4T2kDAHB/M2B1rx9R/8A/NeszvXKn0zM+DmBv/sn5lt6j/9p+YHMG5/9UYiXw/zDxz9eeEEfv9zHvzwFnfFllpYSHx07xb2IcnEN63SXJFMVawtobm9VK5I3H+yyHZVELogP2zSB2lfPuN0qpHG0Ae4Xc8F3Az4avHbnsjc/ghLtTr0rjZYabb04ZVO2ItOxJPZ2UCb5FjJDhH43XmCp/8DbBy03OSHJv2xjawlf+yYvbNTTkYknwm9Z9LRP7QTHS2ekxhRbMJSLaMFngSklGMYlNjs5IiXAyW0B9nzxMqSH9wT3ZAcy+LuE1xC88gZOGBZBOiCPU52mil2/9AK2iFajZnE3AshTe9HjNFRcjNrkVFLie0eYvXsBbdcovHP7WJ87QRJv95wYwXtvJzNZLbOeXUwwk5DAHqfh/xI+nNbbKmW8z19HkhY4SiDS1OsDmWREGIkKLZd8pWfUKCV/Of1wRKrjYnkBD3m6SMLU6710OEpDwK8eSw2TB/VyujiFjMDBWR7fsZzyx/zxd273LcWXfTLQd+6xd7xAS9H80zj+vRyXL0k15iR2PvVWh+rmX4EvrDiB5Iz3bN+zH2fEGzcYom21VFe28ew5I0zrX5k+X8mev6AO3fFPzg/536ALza2CaQYB5jeFJ/6dVbQJgfjWThBvfjD1yfzHDbHkeT9mB9fs9tPnngTlN1D6+axjKucZ6qMZqMDjjZWMp4WEgs85vHTZ1g9/JJbn3+XH35xW/yptfRNfKC1JXdtJfeILKK0bw1t673tsRJKo914IfP68N4DLKxFByxsxG9GEBycQEGBxO6hL3goPtTkR2Xu79s4c8c/jcTGKbau+VGF4mdBFWgVvxRen0s4vTfJgCQIg6stDK+1fWuOodVW+lcamd0elqDu/Z+6tL1rlro6GOzoY2L79HIV6hUHHOxIQNo2ztiIdtuaZolXmSiLQv+5JW4h5eQtXXD0xkBr5x+kxZhF1L1oklP0ZEvSZTDEERtjILOyHW3LWVMh9VyCgNUhhmryMRr0xMXpidUlk5rbSMfS0c1+nO1yPNtMe6kRfVI2cRXDDIo+H+/OMdXQS2/bNMtn55dFzFPOz5aZbuulu3ZcAhgtBZLgYHuUrpJs0nSxxMfriZc2Y3RpJKU10za7L0nHIcdLrXSXJUobmcSWDdGzLFHH2SHnK92MDnbSMr1vXnXzcpPtoULq8+JIiIslTttzN6uG/J5NNrQheL3G4VgZ1XmJ0kYs+oRE4isqyW4ZoqN+jIXOFiZHW2geX2Zs4/ydApT2f3tsz4/RX97D0MiKKen7cDwuznFR5rlKxtYo46eXIyaVhORmOhZ22b7YYKm7mLK8EnI751k63OR4RduEPotcQzwJMgbx8QZionPILu5jaPvoK25N/HisbB7RO75N78QOgzP7DMocfBuOATl6J/YYmxcduYpOX71kZ7SB0c5a+hePWH23qv7qhNervfR3S1DcLQm4loucbrAz/CFZ2mBDm4yzdfbGKqnNMxCVXEhSw4zoqfz9QgRxZZDB6lyMevmepj+FNWQ2jdHb0M/ShMjN6zMuDjpZaY8nJzkOXbQefXqGJJkSONcPMty+wNbuKadHC2xOiMwMTdErScfJe8J2yOHWNMPV3fR1zrLy+uKysPA+rzeGmGlKJj81Tq5F9Do2Cb2+mrrBNdZF89fHa+Ra88hoEJuysy2x6RijNYUUGgwYTXoZL/KYTmpmK10L2gNRzBqh+IYQX8XmDPPNpRTk5lHaNcP0wVWh6BqnU6Yn+leJXMboRG4SjcRXVpHTOEBX4wRrq1vs7C4y09nKYJ8kKYdvb2E/fy12sL+F0bZORtZPxA5dvvEpoxUHp6eRbAX+03+C//pfwcPj7e22L0Ufc3Ph934PfuM34M4daGiAo2/Kop6JeZljur2SymQjKdqqHdEZfWwMBvEvuc3jtE9sMdVdzZj4qlFxoKYfUU5WOZxtoqa1k6oR857R7I4wreloiuhoTAyxiWnElvTSPH1yqWtb7M80UZeVTJIuzuQrzX4iV/xEC4NbXTSWFhPzIIYksVk5VXoSjCIn0XGklzTQuvzavMpS4o2LlQ76q5MxJqcSVdBF88wJZ9pDYzYkcR1qo2l8kxnN2V+IBG6MMN6QT0piPLGmeCCJ5Kw62ubEH2rnM7HH7vIEAxXdDPQvik258o3HnB4uMi7y2VteT19HAcUlKWJ7ZJzkMOjlOlPzSWyYZWj9ZkZ5fnbE7ngjYz0N9Cwcsnr1y7CJFV4u1VBTlCJjJeMVK2Mel01h0wRTpsrwFrtTfbQ1jTA4tf12G4f3uPTrc+P0lfe+8evmnhxxvD3DSE23xDKzrF68lmvaYq4+nsQvLXD1zSdr7jV7b+yy1vAInZk5REucZZT4yjQHiWZdzShron313DwHFzLW66NMNBS+N66tMq5vymG7ExKX5JKfkUBEejV5XWtsmFbVi384nGesvpue5kkWT15dFsRlvs5Xmevqo7tqlJkt836RF/uT9FXkkR4Ti+EyzorVpZKY1EDzhBaTnIhIdtJfkURCUjo6iTva5095fSojtyYx6GA7zZO7LGoDebrL/lgpzQVxJGo+TuYxOlPiqM5VljXhvtjiZKqK+kKjeW4MCejLyslsGaRN4qz5jjamR5tpGV+UWFjG9EN26GiDg5lW+gb6Rc5eXt49sicxX7vIeIbol7QbGy9HJnl1I4wdXHCyP8tiaxb5aQZ08l68+DntWmPzmsjtWmFxvJuFlnSyUszvG6Tvmq7qCjqoGN0Rf7vEwVgNFSmJJMaYxyg+3khsbAn5+XV0dhZTWZlq0jlNfjXZjUvKwFA9Tvf79zR/muxLFtDYCL/zO29/1NK2OtBWyzo7g5MTfP45/PN//vb9H/3IvHWMZj9+LjS5Fh812U5rjsyT2NIEmR8tL9DH6kgraaR2bFfsaDeTXZUMrhyypn3ltQjHehd9PY0Udi0xowUnEr9tDxZSlxuHQZMVLX7Lrn0bv2nasjdAf1UOGSKjBpEVs06kiU7U0jrVTf9YLckvEol1jSanLpHULMlNomNJTMujYmiN+asp359gsSuXAk1H00RHTW2IUIt+bkn81jY0Td+ahJmanTheYqevmqKMJGJMMpwg7RZQ3j3LvFyLWRVOJCRdYKKph576ceYPTi/tl9ag5A6DEkuWiH9vLaW+IR2jMUHiTLM86xPlvMU91EyKPTcbsTccLw8x11NB9/gCk2LbX73RO1Hagy4GmrNMsV5srDYOKaQVSN61pm17dcqrjVEG28Se9i6zKYHoh1T2LfLuZj9TLZmkG+PRablWlpy7oZXyukHGulfZkTk4O5xhuTODsoxLf5eQLLrYTs245Hxa4HM0IzlwHoWX45rbvc66Nnev97iYEntUKHZAvheXIDpa3iq2X2LWpgGWl7Rtbw65WK9irFZ8oVxTjOizXuLb5MYOauqGmR6Q+P1YbKjEuYsjLbSMLDO++c6AvZYxXO5hUmxfk+Q6YpYF6djBCCMt+SQliN02jVUyKTmSHy8eSrsach7JJ8ZkbtKTL22NyLF2GLV9stOzyEiV7xgNJIiMa/MWk1FKWvsakvJessxCbyWF0kaCtKHJpj4+WexOOcXFmi0qpLT0ph+NS9G2nRE/alIKheJPhyrQKhTfJOcSbBz00JYRga9lILE5/QzKn94m95p776NeErWwewYKuhbe2c9MoVD8UtH2dXv94fK+QqH4GZmbQ7JUSE42vz6/lqRoDw+rrISQEGhru/zjrxpacWSYztREIm7HkFUzbnpImErVvkG0YvXLQXqLY/C38icqtZO+I/O6NjNaFXGIlkQD4XfiyGmcNu0h+JOLGQrFtwztR63oaPiP/xH++l9/W4h999C2jvnN34T8/Msv/iqxxFJ/EYkPwokNrzU9JMxcJFV8Emg/3KoYW6H4mVEFWoXim+TlDgzmUxwbyePAcgq6N0zBxNvEQPu/fhpi4oh4aKS4T1s1p1AoFArFrwBaQXZz8+atuNfRirRra+biw68kmrcfpSs1kah7ceQ0zN54YI3iG+D8EJbKqMmOljirlMyWFdM+zm+L4JpsDdNqNBB5P5681oVP4oGfCsV7aLZSK7x+97vmvbvfLc7+439s3lamqgrTAxp/5Vhhpb8Io0U4+qhGtF14ValPoVD8qqMKtArFN8mpJA5THfQ1NZPZuczE1ru3W2lraZeZaeugJa+L4UV1i7JCoVAoFL8aaOWDNRb7umnNaWdgcsO0/YBaQfsNom3/tNHLSG8LGZ1LDK+9vUfJjBZ3rTGnPfgst4PBGfNT1lWcpfgk0VYg1tSY95e1sHh7PHoEYWHQ33/5wV9F9thbGaE7v4WOlimWzi8ut2pTKBSKX11UgVah+EbRlnG85vz83LSv0IcTggsu5P3z13JcyOvLvyoUCoVCofjUUT7+F86FjK2KsxS/LlzdKn52Zt5jVvtXO37lbx0X3ZVrN+nxudJjhULx64Eq0CoUCoVCoVAoFAqFQqFQKBQKxUdCFWgVCoVCoVAoFAqFQqFQKBQKheIjoQq0CoVCoVAoFAqFQqFQKBQKhULxkVAFWoVCoVAoFAqFQqFQKBQKhUKh+EioAq1CoVAoFAqFQqFQKBQKhUKhUHwkVIFWoVAoFAqFQqFQKBQKhUKhUCg+EqpAq1AoFAqFQqFQKBQKhUKhUCgUHwlVoFUoFAqFQqFQKBQKhUKhUCgUio+EKtAqFAqFQqFQKBQKhUKhUCgUCsVHQhVoFQqFQqFQKBQKhUKhUCgUCoXiI6EKtAqFQqFQKBQKhUKhUCgUCoVC8ZFQBVqFQqFQKBQKhUKhUCgUCoVCofhIqAKtQqFQKBQKhUKhUCgUCoVCoVB8JFSBVqFQKBQKhUKhUCgUCoVCoVAoPhKqQKtQKBQKhUKhUCgUCoVCoVAoFB8JVaBVKBQKhUKhUCgUCoVCoVAoFIqPhCrQKhQKhUKhUCgUCoVCoVAoFArFR0IVaBUKhUKhUCgUCoVCoVAoFAqF4iNxo0C7ubl5+WeFQqFQKBQKhUKhUCgUCoVCoVD8otFqsmoFrUKhUCgUCoVCoVAoFAqFQqFQfATerKAdHx9nenaBpdVN1tY32dpYZWNtieWVNTnWWV9dYuXa69XVFZYuX6+ZXm/Iv8umw/x6Rd7TXq+bPqt9Tvvuysrqtddrl6+vt7H6gTa08/4sbVydd910bvN5f1IbG/L6J7WxZGrjw33/6jauxudmG1fnffv6qu9f3YZ23q/Xxs2+L8t7P0sbV+f9cBsfHp/32zCf9+u3Ye77T2pDO6/2+hctS+bxudnG1XmVLL07zz+5javzfriND4+PkqWbbXz1PF9v48N9V7L0bhvm834cWXq37++3oZ33q9pQsqS9vmrjZt+VLL3fhnber2pDyZL2+qqNm31XsvR+G9p5v6oNJUva66s2bvb910eWvmp83m9DO+9XtaFkSXt91cbNvv8yZEk77802zOdVsvST2vjw+ChZercN83n/NLKknfcntaFk6ae1cdX3r25DO+/Xa+Nm339+WTKf1/z6J8/zr5MsybivbrG+scnCwjxabfbPTE5O0Dc4QXvfGANDY0yM9DHS305XzwDdvYMM9bXT09tPV++QvO6gr6+XDnk9KK/7+3rk9TADfV1ydJtea38blP/XPqN9VvuO9t3e3j7TubrknD29A6bX3fLvVRva+++30XWtje6v0Ub/5XkHTec2933A1OaH2xj+QBvaea/a6DC1Ye67uQ1tLN5vQxuft21cjc/NNsx9v95G3wfb0Mbnqg1tfN5to+ODbdycg25Tm+Y2er9GG+/P8/U23o7PV7dxNT7mNr56nq+3Ye77t0GWzONzs41fR1n66fP809t4f56vt/F2fL7dsmQen48tS+/P8/U2zH03t/F2DpQsXW/janzMbfzyZeknz/PPLktvx0fJ0vV5vtnG1Rx8W2Xp3XlWsqR996e1oWTpY8rS+/N8vY234/OxZOndeVay9G4bWhxycw5+Pll6Oz6/7rL0dWKZb6ssXc3zx5Olrz/PvzhZMs+BkqW3bZjHx9zGx5Cld+dZyZL2Ge2z5r7/ImTp/Xn+RcmSue/mNt7Owa+7LMm4900wNDLGxMS4HBP8/x+CN0TWDJGCAAAAAElFTkSuQmCC">
          <a:extLst>
            <a:ext uri="{FF2B5EF4-FFF2-40B4-BE49-F238E27FC236}">
              <a16:creationId xmlns:a16="http://schemas.microsoft.com/office/drawing/2014/main" id="{522A466D-1CB0-55CC-BA5E-3A575495209D}"/>
            </a:ext>
          </a:extLst>
        </xdr:cNvPr>
        <xdr:cNvPicPr>
          <a:picLocks noChangeAspect="1"/>
        </xdr:cNvPicPr>
      </xdr:nvPicPr>
      <xdr:blipFill>
        <a:blip xmlns:r="http://schemas.openxmlformats.org/officeDocument/2006/relationships" r:embed="rId17"/>
        <a:srcRect/>
        <a:stretch>
          <a:fillRect/>
        </a:stretch>
      </xdr:blipFill>
      <xdr:spPr bwMode="auto">
        <a:xfrm>
          <a:off x="64904940" y="571498"/>
          <a:ext cx="6250782" cy="2936876"/>
        </a:xfrm>
        <a:prstGeom prst="rect">
          <a:avLst/>
        </a:prstGeom>
      </xdr:spPr>
    </xdr:pic>
    <xdr:clientData/>
  </xdr:twoCellAnchor>
  <xdr:twoCellAnchor editAs="oneCell">
    <xdr:from>
      <xdr:col>19</xdr:col>
      <xdr:colOff>452436</xdr:colOff>
      <xdr:row>4</xdr:row>
      <xdr:rowOff>15873</xdr:rowOff>
    </xdr:from>
    <xdr:to>
      <xdr:col>20</xdr:col>
      <xdr:colOff>7425</xdr:colOff>
      <xdr:row>20</xdr:row>
      <xdr:rowOff>130748</xdr:rowOff>
    </xdr:to>
    <xdr:pic>
      <xdr:nvPicPr>
        <xdr:cNvPr id="25" name="data:image/png;base64,iVBORw0KGgoAAAANSUhEUgAACcQAAATLCAYAAAC+8iYoAAAAAXNSR0IArs4c6QAAAARnQU1BAACxjwv8YQUAAAAJcEhZcwAAKXgAACl4AYdLa9YAAP+lSURBVHhe7P3ft3XLeRd25k/q/6aHL3Wrqx669qVu1VcdpdMdUIJBGTRhRMbGSALikAOYH+YYOw62JRuMDRgUcAYQJ47p9OnzyGeJ0nSt9VTt+ezateb6fMb4Dvu8716/5pxrzppVX+33P7n57LPP/i8/+MEPPvv+97//2W/8xm+IiIiIiIiIiIiIiIiIiIiIiIiIPE1+/dd//f/2RR3uP/lPfvCDH/xfez8kIiIiIiIiIiIiIiIiIiIiIiIisnt+/dd//fe/qMP9eCHuH//jf/zZb//2b4uIiIiIiIiIiIiIiIiIiIiIiIhsnVvv7dd+7df+f1/U4X68EPd7v/d7nwEAAAAAAAAAAMDuvve97/19hTgAAAAAAAAAAACen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AAAAAAAAHAJCnEAAAAAAAAAAABcgkIcAAAAAAAAAAAAl6AQBwAAAAAAAAAAwCUoxAEAAMAH+/TTTz/78pe//NlP/MRP/DA/+ZM/+cXf8B6++c1vfvalL33pR9s7/rvSV77ylR89d+zX733ve1/8DVf2rW9968eOq2984xtf/A2v6BWOhx/84Ac//Jxf/epXf+y8d0tcy77+9a9/9sknn3zxCAAAAIA1FOIAAADgg0VZ4Fgk4P1ESaPd1tUFxPa5I8ogryEKT+1+V2z9Y1GaisLUbbtESfQVvhNXPx7i87WFvyxRmIvyNwAAAMAKCnEAAADwwRTi1lKI4z0oxPV95zvf+bHt8irb5qrHQxQce78NbiRRoFOKg/cT3892jKOICgAAvDKFOAAAeGFf+9rXfmyhMv67SizItP8EZCQWxVeLf6qrfQ+PEu83FpHiMRaPWEkhbq12sThSXVRpnzuiEPcaFOL6jtvlVbbNex4P8c8wH8dY9xIltHjtGOPFP28a47Mz2t/21yZeIz7zLfdKc/G+K7TPH8/5EWNM2E38E/Dt9y1SeX8HAADwTBTiAADghfUWNWORtUIsuh6f+yNKZsf3MBMLrKyiELdWFDfabV1dzmmfO6IQ9xreswD1zHrjgVfYNu95PByfeyZRkIvHv6UY17tWPfoNVPHzvX9WNY6Js47PGZ8JXl3v3OBaBAAAvCqFOAAAeGG9Rer4zQIVjmW7qt8IMqt9D2+N36xQK0qX7QK5hTqFuNXimGu3dfUx2D53RCHuORz/ac/Zgs2xiHCVc9vZc3YUr9oxQYwHXuG3sL7n8dArvczmLf+U4nFsF8dF9j+kiNdoHxOJ5znr+Jyz31e4ot65wX0MAADwqhTiAADgxR1/c0cskJ4Vi9/tc0binyH9CMf3EQvxsSh9zL1/2uuWj3r/V6T89SfZJmvFd77d1vHfldrnjijEPYezBab3LEB9JOent3nP46FXeonn7+X4c21iDDjzm+KOY8bRos1xjBXv66z2+SKxTeDVxfe5/d6/pfgKAABwFQpxAADw4mIxs11QjGS/7SPT+81zZ5/zrY7vI1swjfd+rxyn1FJDueJPsk3WOpZEKsoZrfa5I84dz+Fsgek9C1Afyfnpbd7zeDg+d+SRKMT0xnuRmfd1fGw2prqJ12gfV7Et2ueLjL4XAAAA4DUoxAEAwIs7/hNxkbO/De34T2pV/Na5t2rfR2R0wfT4GSIV/8QXyhU9tsla71HOaLXPHVGIew5nC0xnH78r56e3ec/j4fjckRG9/8FCZPQcdXzc6Jjq+D808E+mAgAAAO9NIQ4AAPjhPyPaLirGf79V/FM97XNFvvnNb37xt+sd38vogml8juM/DRbhPOWKP8k2WUshjp6zBaazj9+V89PbvOfxcHzuyKjeY0f/6dPj40aKbb3jp2JceHzO+FwAAAAANwpxAADAD38j3HFhMf55rbfo/faRKJd9lON7mVkw7f3zYoot5ylX/Em2yVoKcfScLTCdffyunJ/e5j2Ph+NzR0b1/ocLo/9DiOO5M/JojBd/d/ztcPE/NqgYF7bPGZkZ3wEAAADXpxAHAAD8sPx2XFh86z+bevynRkd+e8jnNyY//G0h8bO9hdNYgI3385aSXvtckZkF096C827Fltgm8T5jG/V+01/8eWzb2MZnxOJ1lB1jHx1fJ9s/veNrNL3fWnPcL7O/aaY9RuP4in82eNRtO8T76hUD4s/i72aeM6wqnLzXd60twsbzHB8f/x3Pe3zN2/FZUY7oHZ/xXuLP4u9ax30X/12pfe7I8bxxe6/x/m4/E+87jp3Rc8zxc77l3BTHQ/s88f/fc9zHx3PK7dg6btvY5289fx/FcVJ5/MZztc8xk+MxFY7npuNxFdvovb8H8Rq3a0J7fN1eZ+QYi+3XPq46veNn1O1cEp+lfc44dm/f9dnteDt2q46rm+x4OOP43JEZx+03+vj2PHBL7zodYj8ct2cktnWF4/PGNvlo8Zlv5/f23Bp563HUiueuHn+EeE/t+eJ4fuudu27fjezcFX8XP3N8zyOP7Wm3a7yno/j8sR3an4v3+tbzQyu20+38ety/8d+3zzR7fov32z5PK14z3vtt/9y2+6P93O6neL7R95Mdu28ZZxx95DHcOw5jW8Vnm91nAADAc/h8rK8QBwAA/PjiSeS4IDMiFpna54gcFyRasbASCy/HxzxK/PzMYtbx8TMLpr0F54rFoAqxXXsLzY/y1sXiWEBqF5kepbd/4vG9nx1JLFwdHRezej/zSPvYyMh2iYWyWKQb3Q6R2D+jC99xXB0fX+m9v2vH78rtexKPH3nd2K5vWQAN8VrHxdte2v1x9hjKtM8duW2PeP2R7+3Itj8ei/GYWbEI3D5HPOc99/Zx6J0re4nXmzl/38Rjju81S2zn9j32zH4n2vTOG8ft0B5XI9vozPcgtlFbqsgS7+3e+enMOXs02b45inPw8Xt7L6PbMd7D7DEw8t28eXQ8nNU7nmb0tuWo3vn2eCzFf/d+Lo7RKsfn7n0nVzo7Vnpk5rkj8bOPxt9H8V1oH3/blqPn3ni93nd65H3H3987F/W0j22/U6PX1zguZ88/7z3mPn4fbx6dix+dT44/m33eOF+OHl/xujP76+ajjuHQO1/28tHnEAAAoJ5CHAAA8EO9RZfZhflYuGgfH4sZ9xb8ZssNbWJRanQh8fjYmcWO3gLKWxaBKsXn7i1kj2Z2MXqmYHHLcXEzjqPez42kt+B3/PyPFgV72sdGsmMijuuZRbw2x21xz3EhL1JlxXft+F2JzxOfe3a7zSx+huM5ZyTxmLPHUKZ97khsj9n3mm373ndz9Lx4cyysPDo/9PZxlJRmSwIz5+8Qx9FI4fFeHn2/z3w3es973EZxXMVnnd1Gs9+Dt3zXbum91plz9mji+Bn11s/36Hj+iPNi5Xnm+NyRGcdz4Mzje+ey2CYhtkvvvUVim1c6Pn/vO7lKxVipJ7Znb1+NZrR4dxyDxLZ8y/n99r2O15wtm2bb4qZ9zO079ag4di8j59mz2//ROah1fI2QHVO3z95z/NlH59vZsUlk5rv2kcdwPG72GB7dZwAAwHNQiAMAAH4oFr7OLgocF7/uPT4WvdqfuyVKD/GYWMSIxOLpvYWM0fd2fNzMIs7xtWPx8qPdW/SL9xrb67btYvvcK5GMli3iOXqPj8TiVuTe/olj4SYWpG7v6/bejj/f/n2b3gLpcWHt0aJgT/vYSLzOI70iRvxZfMb2vd5b8Iv9kDku5EUqrPquxXMcH9P+9y3xGrGd7h2bsV3jXDSit81uied/dHwe9+nsMZRpnzvS2x7xHuJ17x03kUcFkt6+Hf1uh97jHy2aH/fxvd/2ctv2jz5Xe354JN5j7zVuub1O5NHPxXvtiee/fQcix/ccn6X9+za9Bfr48/bxcfz1jsHK78G9bRTHXBwPsU8j8f/f+14e9/uZc/a9HB//6FhrPToG2mPt3s/E44/iz3o/G88Xn/X2nqvPi/E+q/S26YzjsRf/PeP4XYnE97p3TMe+mTk3jTq+TmyTj3DvexW5HZ/3jqNH58KszHM7j0R62/2WkfNtfB+Pj+l9p26v+eg7ee993x57772OHoPtY+L57m3/kW3TOz+0Vo25430eH9P+d+S47eP/v+f42Hvn2965MD5HfKZ4TCQK0vFZ2883eg3f8RiO14nXe/S+Zv8HYQAAwL4U4gAAgB+JBYJ2QSAWEkb1CnX3FhSOixaxkPRoUSp+vreoMVIYOD5mdMG09xtyRhbA31u8/9v7iW0S//1oO/QW82IxKNN7XLxeb2HvVp5o99Gjhbrj/o/MOB6nj16rp31sJDsm2p+N13q0UBb7orfIli2Int0m96z6rrXHZS/xusfniNfqbavR71lv8TT2z/F1bsfn8WfbzB5Dmd5r3BLv+3g8PHqPj7b9cRvE9hwVC9ztY7Pzwlv2cXyu4+vcEvv/kXhsbx/HZ3x0bTmeH27JXi8cP+PscbH6e9DbRvFcj46Z+Lvj68VzxHPdE++x/fnIrOPjR/bHvWMgig69z9jb/73XOX6e2NYrzouV55nesTYq3vfxsaPn3Zt4jt42OSY+c7ad3ur4WrFNVnvPsVIc5+3zRm7P3fu+xnaO/Xh8TCTbNsfvxDG971y8j94xcPyzON8cv4f3vlPZWCkcH9Mmzhe954jX651Lsu9k+z2L9xv//eh4fuuY+3jeatPbfnG+Ov5Z6/gc9372eIzF+8iuBfF+4nOO2OkYjs923A7xer33OLLPAACA5/D5uF8hDgAA+GOxQHFcFBj9X8kfF4FiweOeWASJv49Fj0cLS63eQsfIgszxMdmCSojXOi7UxX+Pvtf3dHtv8TkeLVq12gW9Wx4t/t/2T/vz8d+PHhPicbeFpUeLjL19OeO4cPjotXrax0ayYyKev7eQdk9v+8V2eeTsNrln1Xetd4xF4rUfLXDfO9YyvXNVto3j+O0tiEdmj6FM7zUi8Trxme/pbcdH277386P7+bgtorj2yKN9nF0njteHSLbNe683WtrpLaiP7OPja84eF4+20Xt8D46vF/v00fF1E8fI8fUevb+K89Px8SPn07ceA3E83j5f73U+6rxYeZ7pbZtR8T6Oj320/+/pfa9viWNxdPz4VsfXjG2y0r3vbcVYqXe8RRFp5Pvduz7G+3r02N7r3fLoOI993HvMLY++r7Gdjj8/8h05PuaW2KaPPmP8XW8M8OhcFH8X2y6OrZFtH3rfzeyY6H0nI6P7/Oj4PPc+4/H4rbzP2ekYzsY3ve2f7TMAAOA5fH6foxAHAAD8sVhoOC4IjBYQYpGjfVy2+PAWb3mN9ucj9xZMYxEoFvbuLUq9ZbF4F739+mihurcQNfP5Y788WkDtLVrNOO6jkQXUVvvYyHssosc2aF8jjt1Hzm6TarPftd4C8EgxIPRKFfcWb2+O7y9bKL2Jnzk+NjJ7DGWOzx8ZPZceF6gfvbc4b7U/G8lKOqFXRMj21Zl9HHrb/d7ie+yn43bIvkNHvXP57GecPS5Wfg962yj73rSO7/XR9q04Px0fP/Jej+WV+O9Rsc1j/42cF0Ydj+HZ82LleaZ3rI2I89DxcTPb9ab3+m1GizXxc+1+nvmet68Xife00nuOlY7nr/iuj27T0Ns/s+OyyMjn6Z3bIyPXvN7xmDn+fGT0+tor8I0+dlScc46vkZVDe9ermevr0fG57p1vjz9X6ZmO4djOx8etPp8AAADv4/P7EIU4AADgPzouTsUCRragHAsc7WMib13EeeRYMhpZXG5//i2Jzz+zwLmr44Llo4We228uueUti+WPnC1XHBfZRo6DVvvYyHssevUWXR85u02qzX7XeguX2QLwTe/88eg71/v5mX0Y57Nj0Wb2GMq0zx2ZKXkcz8HZ9+/4fRh5reP+HXnMcR/PLtbHPm0fH7m3n3s/e29B/57edyo7To6fcfa4WPk9OG6jmWMs9AoA91Scn46Pz/Zn7/092h4rnD0vVp5nesfaI7HtjuOAW2a+W3H+vPc8beJnsrFjOHNsHR+Xfb+rvddY6ew1LsS2j3N0+xyPjr/efojjfUTvWDxTUIvP/8jx52cLbcfrf/UYNxy/I9n+O17HI2fOd8fnuvcdP/5ctu1HPdsxHI7HRXVREgAA+Bif358oxAEAAP9Rb3EqW5Q5/mab91hcCsdFt5HF5fbnZxOLIVWLQx/tuNj2aGGq/bnIzILSiDML4OH4WUaOg1b72MjsIt2I2c94dptUm/2uveW72TouRD7aJ8ciUGT2e3r2GMq0zx25txjd0/t8j7xlexy396PfunJzdh/H4nb7+Mi9c0tV0eT4Od/7OF75PTgWJ99ynm4fH7l3nFacn46Pz74Tx20ZGSlYvafZ/Xv2eHikt33i+Y/JymszpZsoKR4LKpF4neOxe/vzzJlj6/i4R9+X93B8/aqx0nFMHXnLWPR4jojcc2Y/9B6bfb9v4nPNPnb2549iPx2fo/rcEsd++/zZsXn8+bgGntE+V+TeNjp+b0eLrJlnO4bD8bVGzl8AAMD+Pr8XUYgDAAB+3HHBM1uYOS64jpQr3uIti8vtz48mPv/MIvEzGF2c6y0ozS42Zs4uWh0/y+yiVfvYyHssos9+xrPbpNrsd+0t383W6PEZjq8V39dZZ4+hTPvckZnv0OyxMFM0C73fvDWyUH12H4fjteLecxyvQbFQ/RbHYl3kkbOfceX34LgtYxvFsTOT9vGR+LOe3s/OOj7+3mvdHLfF7LZ8D7P7t+I7c8/xud+SmXFOnGd6pbfbeO9eWS777h6PrXiNUe3jIo++L9Vmvj+zqgrBvVLSvffY+zyjzm6L2cfO/vxR73/4M/scmZlzeZj9+Uz7XJF7n693Honj7ez2eLZjOBy3xQ7XHAAA4DyFOAAA4E+Y+e0Jvd/u8JbfAtCKx8fCxjFv+V/vtz8fiUWZeFyb48/c8tYSxkeKRenetjuWJ+4ttsXPtj8Xiees1HuNGcd9Fv89o31s5MzCY3wv2u18S28R75F4zMzPV6n6rp1dSDzu00f75LjQOvta4fh6b3mOR9rnjsQ2HRU/e3x85ri/Hi0+H8/vo5+9YrF4dLu3PxN563f0+J4jj5z9jGcff9w+jz53+3NVuXecvuWYPDo+PvtOHLdFVsyvtMt58ZHesT2a+Byz47Tj/ogcC3W9sm3k0VjqzDZqHxd59H2pFsfD8fWrxkrHbf3W46b3HuPPeno/O2rmdXpmHzv780dn32/r7Jj75rjPzx7L7XNF4j31xBj2+F5viXFEjGXv3f898mzHcDhzLgIAAPb1PYU4AADgqLeoee83iRyLP7GwMisWMaKkcW9R5l5GFiuOj+ktMsViT3y+3m83efSblnYQ7zsWm2Ph6vjeH+XeYttskestzi5anV1oax8bmVl4jBJB/PzxPYzkkbPbZNR7fdfOLiQet+ejfXL82dnXChXP8Uj73JHY7qPeciz0fuPNvXLG8Vwx+luizu7jcCwz9n67X+/6M7P9Wsf3HHnk7Gdc+T1of64q97bzW47Jo+Pjs316vB4/2hZnxXvZ8bz4yPG5HyVeN757cX2fLcKF3v6/NzaK88nxZyP3SnHHc8LMfm4fN/vYs95zrFR17Pf2273vXe9nR828Ts/sY2d//qh3jYn9OaJ6zH0zc+4f0T5X5NE2elSKuyW+pzPb+dmO4RDvsX1s5fkaAAD4OApxAABA13Gx597CwHERZbRcEWLxYnZRqc3IYsXxMY8WZWKhuPd+ZhaBVonFu16BbzT3tsNxQShS7eyi1XHhcHbRqn1sZGShLo6N4+vO5pGz2yTz3t+1swuJx237aJ8cf3b2tULFczzSPndk5hzy1mPhuH97hZVeEWD0t7+c3cdh5PzS+/wz26818nqts5/x7OOPx2U83z3tz1UkXvvesfDWY7J1fHy2T48//2hbvFW8h53Pi48cnzvyXnpF1kfnjdFSXDzH8WdmvuvHx77HMXLPe27/4/O+9XP1vrf3tm/vZ0fNvE7P7GNnf77n+BzZNn6vMffNzLl/RPtckZFtFK+ZfcZ4nyOl2uPjdj+GQ7zH9rGV52sAAODjKMQBAABdx4WByHERJP77+DOj5Yp7C6YzGVmsOD4mW5TpFUai9LeTWFQ+vsfZ3NsOvf1e7eyi1XHhcHbRqn1sZOSYOLMQessjZ7fJIyu+a8fjZnafHPfpo31ydv+Hiud4pH3uyL0F3J63HgtRgGsfE8fs0fFnougy6uw+DsdiTe85ep9/Zvu1Zs9nZz/jyu9B+3PZz55VcX46Pj7bp8efr/58z3BefOT43JH3cnyde7/trTVSijv+TO+c9Uj72Mh7fgeO3nP7H5/3rZ9r5lx65js+8zo9s4+d/fmj2d9C+p5j7puZc/+I9rkio9so7uHie/noN8bF9zS24SPHx+x+DIfjd7ryfA0AAHwchTgAAKCrV3Y7/pNCx38yarRc0fvn/SKx6BQLMfcWWt6yWNH+fGRkUaa3+BXvawfHQkskFqfiz2O7HkuLN6OLbb19c+853+rsotXxs8wuWrWPjTw6JuKz98pw8Zpx/FctzJ3dJves+q695bvZOu7TR/vk+LOzrxUqnuOR9rkj946TnrceC71F/tj/reNvwzr+/SNn93EY2e693xr16Hh45PieI4+c/YxnH3/cPo8+d/tz2c+eVXF+Oj4++04cCxltkeqsZzkvPnJ87sh76J1XRo+12JbHx0Zu+3Lkt1o+0j428p7fgaP3HCsdj/23Hje97+29792Z7/jM6/TMPnb2549m3u97j7lvZn8+0z5XZHYbhfjux3e1NwaOP3v0P4B6tmM4HM+pledrAADg43x+36YQBwAA9B0XNOK/W8e/Hy1XHBdBY2Hl3gJ06y2LFe3PR0YWmWKB6/i4HRZGeu8r9sGjRamb0cW2mcWntzq7aHX8LLP7pn1s5NExEYuBx58fKUfOfsaz2+SeVd+1t3w3W6PHZzguUMdnmnX2GMq0zx2Z+Q6dORaO5+S2RHQstsxut7P7OByPx3sl6vZnIrNFmZvjb6Q7XsOOzn7Gld+D2H/tz751G42oOD8dH599J47b4i3H2z3Pcl585PjckffQ2/ePjsuje6W44z6IzBbKjo+feV9n9bZLdkyPOh772XnrnuP/aCVyb7x45jt+dlvMPnb25496x2Tv+79izH0z+/OZ9rkis9uoFdvh+P4ix/+RVOvZjuFwPKfGZwAAAJ7f5/c0CnEAAEBfb9HotmB5XCgaLVccSxmRkYJReMtiRfvzkdFFpl4RamTB/D31FoZu+yMzutgWC03tzz362bc6u2h13Dezi1btYyOPPt+xdNIWjB6Z/Yxnt0nPyu/a7M8fjR6f4fhakdHvwc3x9Wbfb6Z97sjMYvSZY+F4jmjPy8ci4eixfHN2Hx+vGZF7+/lY7HvrYvrs9/fsZzz7+ONxeW/7hOPPvnUbjag4Px0fn30njsdrpMIznRcfOT535D309v1s+bI3ljzm0bF+T8VzvNV7jpV6x/5ICevoWAiOEuI9Z77jvcdm3+/W7GNnf/6oN77vWTHmvpn9+Uz7XJHZbdRzvC4/Op892zEcYpu3j608XwMAAB/n8/s4hTgAAKDv0YLfW8sVZxYs3rJY0f58ZHSRqbdoPlsgqXZmsWZmse34m1seLUC9RfWi1WgZM/T266NtcfzZ0UXF2c94dpv0rPyunTk2w8zx2ftcj35TyVEcA8ei1Oz7zbTPHRk9bsKZ/dY7Z9/KPsfPPPOeQu97F9ty1PHxkXuP7y2mz5Yee/+kYVZ8Onscr/we9Lbn7DYadeaYvDk+Pjv+eiWq0eLaI2c+y+z+PXs8PNLb/+/l+DpvGRM8KsXF872lLHN8nkffl/fwXmOlt5y7jnrXgkdj2DPfi95js+93a/axx5+fGZvHdjleC+/9ptIz39+Zc3mY/flM+1yRmf1xz8z2eLZjOJzZ3wAAwL4U4gAAgIfu/a/zjwuBo4stZxYsjiWJkcWK9ucjM4tMx9+GEHnLom2VM4s1x8/yaDv0yiij/xxuiEWvR8/fOwZmijW9hfWR99crQkUevdfjz44e573FwEfOLuT1rPyunTk2Q/x8+/hH+yQc9+NoEeHeMTD7fjPH5x89bsLZY+F4zo7/Ph6PbyluHPdxZLQU1yshPHoPvW0ws4/i9Y7nvHj9zPEzjjymtfJ7ENu9/dnIe5W2e/tj5pwdjo/PvhO9MsTMb8GLx8exfywJnvl+rT4vPtL7Pr6X3lhopoR803vPkfiezZZlwvF5Hn1f3sN7jZV658v47/jzUXEuaB8fefSdPfO96D02+363Zh97/PnI6LmvdwzeO/aOPzvz/Z0Zc4eZc/+I9rkiM/vjnpnt8WzHcDizvwEAgH0pxAEAAA/1ykfHP5spV/QWLEYWEHv/dNHIYsXxMTOLTL3Pnj0+HtMuAsWCaZXjYk0kW1yKv+8tKj36HFEgOP58fKasAHF8rXt6zz+zuN57fCw+PtoWx/3S5tG2OP7syP6MY7z3Wo+cXcjrWfldOx6bswuJ8fPt47PvWe+YzhbE7+2XSPXC5/H547VHnT0WemXMY0nuLeel3vknEts0+3zH149k+/hYuo5k+zi85Zx30zvnzxS/Vn8Pjj8fic8wI86n8Z1/dP48e84Ox8ePfCfe8j0P7Xf9uA17369dz4uPHJ878l5634uR7/1NHFu9c8AxcV56dBweHR+ffV+qvedYqXfsZ+Ocm7ccq73vxajeY0ePjTD72OPP3xLb7NH2if1yfEzsr3uP6X3Hsu1/3Le3ZMfm7Lk/0z5XpLdN4ziJ6+zovjq+x+xc/EzHcDju78rzNQAA8HE+v3dXiAMAAB67LSzfy0y5IhZCjs/3aIEk/vzeQurIYsXxMTOLTL33mpX/jgtGkSq9xZ5HC1Kx+Hf8LRW3ZNuht5AV2yIWxo/7Kv47/vxYYHnkuF3jv4+LyPF57xUVets5PmssULfiv7OF+Efb4vg6vffZOi6otXnk7EJeT+/4fa/v2tmFxON2zo7PXhEhEsdt7xiIc1Tv52+Zfb+Z4/OPLjiHimPhuN+PyQobPY+O7Uj8fW/bH/dtJN7fvePwprcdIvF897Zn7zwUieN+RK8w0fvOxOv0tuHq70Hv/UbieD/ui6M4t7bn+ewYPR5TvXNhPMe9c3b72Ej2eiE+w/FxkThP9bZ//Nnx2nXchs90Xnzk+NyR99T7XkVie/f2RYg/j2MxOx+1iX0xcmyE42Oz78t7eK+xUu84jcRj4zl6YrsdzyGReJ7sfBCPPT5uVO+xo/swzD72+PNt4vjpnYOiYNXbno+Omd7niv19Txzv8frHx0SyY3P23J9pnyvS26bta8bnuneMxLHYO99kReJnOobD8TNWnq8BAICP8/m9hEIcAADwWG/Br022SHHUK6fEYkf8eSxoRG6L9b3FlFtGFiuOj5ldZOq913sLOeH4s5FKvcW2WFyKxb7btov3d6YEFu4tZN0S2/6W3t/He3rk3jEVny+e8/ba9/Zxb+Hrlttz9LZVPO9x2zzaFnEctj97S7z/+LvbNo/j5LjIfcwjvc9TYdV37exCYvx8+/iR7+nxNdtkx8Dxt4/Mvt9M+9yR2M6jKo6FR+fs2CZvcdze946X27Z/9H3IFtJvesfvLfH68Tq39H4mEj93r7DTc+99H1+nd4x+xPeg95t0bonni20Yz3NL/Flv32XH6Nlz9vFxo9+J4zZtE/sqXi9yb7/1rtfPcl58pLdd3lN8hx5ti/i7276I9H7mlthX8XyPjt04rmJ/PHJ8THs8jCTGAjHWOeM9x0r3xh+3tM/96D08GrPenLnu9B47+v0Os489/nzvs7fH4/Hvbhm5FsbPHB8X+6x6zH18n9nPZ9rnivS2ae+cfvvexetH4nP1tm+83xHPcgyH4zl19DMCAAB7U4gDAABSvUWGW0YWlI5iAbG3yJQlFkTa/x5ZrGh/PjK7yBRlv+NzPHrd489GKmWL0r3Ezx8Xnke2w1teKxKPyQoosV1HnvvRtu6VGh4ljrl4X8dFr2xbPCoX3Us8Jt57+2ePnF3Iu2fVd+3sQuJxW41+T2f3ze3YPG7v2febaZ870luMvqfiWIjPeHyOW+Jc8Ba9fRzvdfYcMbKw3Zr9nre5fednZAv4t/SO0Y/6HjwqFo0mK7afPWcff27mO/GWc3AkHtfzLOfFR47PHXlv8V2a/b4fE9/n2P432Tnkkd7Pz2bmOLznrdslHpOdn+KYe+s2j8eNlo/PXHd6j53ZrrOPPf78rbx6/PNHie9/exze85Z9Gz8/O+Z+67n/nva5Ir1tOnqtO2Z02908wzEc3vN8DQAAfByFOAAAYMi9377y1nJFLKZkv1Hhlnjt22JO++cjixXtz0fessh0XKiK3CsPHH8uFo6qxQLd6GJ+vPd4r8eFotHtMLOfIrEoObpQNrJIFq/9yHEB617aRfjjY0a2xejr3BZCw/G4eeTsQt4jK75rx+0z8t1sHbfVyD65Gd037bF53N6z7zfTPnfktk1HVB0L987ZWfHpnnv7OJ7vuP96aY+tWbEgfu/z9BLfw3i/o+eio5ESXu/a95Hfg9i2I/uhTWyn+F6MHhNnztnHn5s9FuIYyF77ljhWshLFM5wXHzk+d2SF2G6z5aPIo+Ps0b54pPfzs3nrOelo5niKzIyVYsw3+92e+V6H2A7H5xjVe+zMdp197L2fj3PyyDniWMrMrBhzH/fvzLm/p32uyL1tOnttnTluW7sfw+E9z9cAAMDH+fy+QiEOAADI9RbCY7HgLQsjrVgkicWp40JJLNDEYki8bqv9uXhcpl3EGlkk74lFlvazx/8f7/sotsXtZ255a2FwRHyW2EbHhbr479g27QJYLCq1i16z2+HefoptEX8Wn3Nm4eomHhPPe/wM8Zzx5yPH1+05ju/t9hzH9xWf/bY/4/+Obot4nvic8bzH4yEWwuPv2vfbLq7F53sktm+7f+I1qr3nd+14fphdzG231cw+ubl3DNy+C8fva+yndnufXXw+ao/neJ3jMfhI/GzFsRDb8PYcZ58rZIvFcQzE96A9DuJzxJ8dj623is/U28+R2Oa31zp7XQpx/ozvRbsv4rPFa987r3/09yDEsR7PE++zfS+354w/j234lucOt+/a7Dm73WexTY/fyRHx3LfjrN0vkXg/sb9mP9fO58VHjs8d73Wl276I1z0eC5HYTrftN/p9jO9c7Nvbc2TbN/6+fc3ZxPabOTePuHc83b57bx0rhUff7Thezzx/PHf7nYrnGnW8ZsX/P3MObrdVPDZ7/7efveU41o3tf+/89NZtH+Lc0jve47/juc+MudtjOfbtW8/PN+17HNmm8XqPjts47s5su5tdj+EQ26B9T5XnawAA4ON8fn+hEAcAAFAhFk9uCymRWJiZWRQEqBILyu35KHIs98w4nt9mF5sB4Kz2OhRpi2gAAADQUogDAAAoEMW34287sEgHfJRjgS3OT2cKugpxAHy09joUMdYGAADgHoU4AACAAseySPzTQwAfpf2nwyJn/0lFhTgAPlp7HYooxAEAAHCPQhwAAMBJx98O559KBT5S/NOobWEgcrY0oBAHwEdrr0MRhTgAAADuUYgDAAA46VgUsTgHfKQoq7XnpCjpnqUQB8BHa69DEWNuAAAA7lGIAwAAOOH42+H8U6nAR/re9773Y2WBSJTZzlKIA+CjtdehiEIcAAAA9yjEAQAAnPCd73znR4tyCiLAR/va1772Y2WBSJTkzlKIA+CjtdehiEIcAAAA9yjEAQAAAFzA8TdWRr761a9+8bfnKMQB8NHa61BEIQ4AAIB7FOIAAAAALiB+E1xbiPvKV77y2aeffvrF357zrW9968eeu+KfYQWAGXFdu12HvvzlL5f8BlQAAACuS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QSEOAAAAAAAAAACAS1CIAwAAAAAAAAAA4BIU4gAAAAAAAAAAALgEhTgAAAAAAAAAAAAu4bKFuO985zufffnLX/7sJ37iJz770pe+9MWfjvnWt7712Ve/+tUfPi4eH4nn+trXvvbZp59++sVP3ff59vvsm9/85mc/+ZM/+aPHR77yla989vWvf/2Hfw8AAAAAAAAAAECtyxXiPv9APyyztUW0yIgoqh1LbL1EYe6eKMzdinj3EkW7kWIdAAAAAAAAAAAA4y5ViPvGN77xY7/Vrc2I+A1ut5+P/z+Kb5988skPf9tc/Ha49vniz46ijNe+fhTz4ufiOeK52rJd/Fz8PAAAAAAAAAAAADUuU4hry2xRNoty3O2/I5n256PI1hOlttvPxG+BO2oLb/FPpva0xbr4/wEAAAAAAAAAAKhxmUJcFMxuRbj4p09vf3ZL5vbPnMZz3B7f05be2t8SF7/t7fbn8TP3xHO3v0Xu0WsBAAAAAAAAAAAw7jKFuPiNbMdy2a10Fnnk008//dHPZb+1rf0tce3Pxuvf/jx+5pH2t8RlPwsAAAAAAAAAAMCYyxTiem6ls8gjbZnt3j91etOW59rfBBf/zOrtz+NnHmlfL36jHQAAAAAAAAAAAOcpxH3u61//+o9+7pNPPvniT++7/Wz806c3X/nKV37055l4jdvPRpEOAAAAAAAAAACA8xTiPhe/6e32czOFuPZ5e392T1uIa3/LHAAAAAAAAAAAAG+nEPc5hbj7/vAP//Czf/tv/62IiIiIiIiIiIiIiIhM5G/98r/87Ke+/dt389/8/O90Hycisnt+45/8689+9Tf/57v5rd/9N93HvVfi9Xrn2Ta/8y9+v/tYuU56+71NHJu9x4lcIX/0R3/0RcuHG4W4zynE3ff5sfDD40BERERERERERERERETG8+2/+b3P/vTPfP9u/ty3v999nIjI7vmLf71/XrvlWz+/9vz29/7h4/Nt5NNf6T9WrpPefm/zyd//XvdxIldIlOL4cQpxn1OIu08hTkREREREREREREREZD4KcSJy1SjEyY7p7fc2CnFy5SjE/UkKcZ9TiLvvD/7gDz77/d//fREREREREREREREREZnIJ7/0Lz77M9/+7bv5b/67f9p9nIjI7vnLf+t3u+e1W777d/9Z93Hvle//9g+676PNb/+z/7n7WLlOevu9za987191HydyhfzhH/7hFy0fbhTiPvfVr371Rz83U4j78pe//MWffPbZl770pR/9eaYtxH3ta1/74k8BAAAAAAC4in/wG//LZ3/ur/7u3fz0J8+7Bge8tr/2iz/ontdu+Rv/8F9/8ZNr/Kvf/8Pu+2jz+//uj774aa6qt9/b/Na/+IMvfhJ4BQpxn/vGN77xo5/75je/+cWf9n366ac/+tn2t7u1v2UufuaReI3bz8ZrAwAAAAAAcC0KccBVKcSxo95+b6MQB69FIe5z3/rWt370c9lvbLtXZovH3f48nu+R2d9IBwAAAAAAwHNRiAOuSiGOHfX2exuFOHgtCnGf+/zz/ujn4p8+jf++5ytf+cqPfvbzjffFn3722Xe+850f/Xn7m+OO2tdq/8lVAAAAAAAArkMhDrgqhTh21NvvbRTi4LUoxH2h/Q1v935LXPvb4Xqltyi43f7+3m+Ja387nH8uFQAAAAAA4JoU4oCrUohjR7393kYhDl7LZQpxn3766Q//+dE2t+JZ5Ph3R/Hb3uK3w91+PgpvUWqLn43f/tYW2eLn2t8Od9P+lrhIFOviz+I54rna3y4X/z8AAAAAAADXpBAHXJVCHDvq7fc2CnHwWi5TiGuLaCPp/Qa3KNW1pbhe4rfAxc/dE8/be1ybKNs9+mdZAQAAAAAAeG4KccBVKcSxo95+b6MQB6/lMoW4rMh2TO+3xIUoqn3961//sd/mFokSW/yTqSNFtijMxW+Ha/8J1Xh/8Vvm7v1TqgAAAAAAAFyHQhxwVQpx7Ki339soxMFruUwhDgAAAAAAAHahEAdclUIcO+rt9zYKcfBaFOIAAAAAAACgmEIccFUKceyot9/bKMTBa1GIAwAAAAAAgGIKccBVKcSxo95+b6MQB69FIQ4AAAAAAACKKcQBV6UQx456+72NQhy8FoU4AAAAAAAAKKYQB1yVQhw76u33Ngpx8FoU4gAAAAAAAKBYVoj7Cz//z3/4M6P5P/7D//nFMwN8LIU4dtTb720U4uC1KMQBAAAAAABAsSix9Rbk35r/9X//D188M8DHUohjR7393kYhDl6LQhwAAAAAAAAUU4gDrkohjh319nsbhTh4LQpxAAAAAAAAUEwhDrgqhTh21NvvbaoLcXGcx3fhXhTw4GMpxAEAAAAAAEAxhTjgqqLs0ztP3aIQx0fo7fc21QW1v/Dz/7z7Orf8ym/92y9+EvgICnEAAAAAAABQTCEOuCqFOHbU2+9tFOLgtSjEAQDwcmLCJm5WR/Lr//Tff/EoAAAAgHEKccBVKcSxo95+b6MQB69FIQ4AgJeTTdi0cdMKAAAAvIVCHHBVCnHsqLff2yjEwWtRiAMA4OUoxAEAAADvTSHuOcV2fpT/4z/8n1/8JLwuhTh21NvvbRTi4LUoxAEA8HIU4gAAAID3phD3nHrbvs2v/9N//8VPwutSiGNHvf3eRiEOXotCHAAAL0chDgAAAHhvCnHPqbft2yjEgUIce+rt9zYKcfBaFOIAAHg5CnEAAADAe1OIe069bd9GIQ4U4thTb7+3UYiD16IQBwDAy1GIAwAAAN6bQtxz6m37NgpxoBDHnnr7vY1CHLwWhTgAAF6OQhwAAADw3hTinlNv27dRiAOFOPbU2+9tFOLgtSjEAQDwchTiAAAAgPemEPecetu+jUIcKMSxp95+b6MQB69FIQ4AgJejEAcAAAC8N4W459Tb9m0U4kAhjj319nsbhTh4LQpxAAC8HIU4AAAA4L0pxD2n3rZvoxAHCnHsqbff2yjEwWtRiAMA4OUoxF3fL/zqv/nhxNu9VE9+XNHv/uB/6267NgAAANynEPecetu+jUIcKMSxp95+b6MQB69FIQ4AgJejEHd9JiPOi23U23a3xDYGAADgPoW459Tb9m0U4kAhjj319nsbhTh4LQpxAAC8HIW46zMZcZ5CHAAAwDkKcc+pt+3bKMSBQhx76u33Ngpx8FoU4gAAeDkKcddnMuI8hTgAAIBzFOKeU2/bt1GIA4U49tTb720U4uC1KMQBAPByFOKuz2TEeQpxAAAA5yjEPafetm+jEAcKceypt9/bKMTBa1GIAwDg5SjEXZ/JiPMU4gAAAM5RiHtOvW3fRiEOFOLYU2+/t1GIg9eiEAcAwMtRiLs+kxHnKcQBAACcoxD3nHrbvo1CHCjEsafefm+jEAevRSEOAICXoxB3fSYjzlOIAwAAOEch7jn1tn0bhThQiGNPvf3eRiEOXotCHAAAL0ch7vpefTLi//gP/+cPJwIfJaMQBwCwTizQ9sZst1jAheekEFejd168lwq9bd9GIQ4U4thTb7+3UYiD16IQBwDAy1GIu75Xn4z43R/8b93P3SZKc48oxAEArLPbojJQQyHuvLh37W2Le6nYRr3nbaMQBwpx7Km339soxMFrUYgDAODlKMRdn0KcQhwAwDNRiINrUog7TyEO9qQQx456+72NQhy8FoU4AABejkLc9SnEKcQBADwThTi4JoW48xTiYE8Kceyot9/bKMTBa1GIAwDg5SjEXZ9CnEIcAMAzUYiDa1KIO08hDvakEMeOevu9jUIcvBaFOAAAXo5C3PUpxCnEAQA8E4U4uCaFuPMU4mBPCnHsqLff2yjEwWtRiAMA4OUoxF2fQpxCHADAM1GIg2tSiDtPIQ72pBDHjnr7vY1CHLwWhTgAAF6OQtz1KcQpxAEAPBOFOLgmhbjzFOJgTwpx7Ki339soxMFrUYgDAODlKMRdn0KcQhwAwDNRiINrUog7TyEO9qQQx456+72NQhy8FoU4AABejkLc9SnEKcQBADwThTi4JoW48xTiYE8Kceyot9/bKMTBa1GIAwDg5SjEXZ9CnEIcAMAzUYiDa1KIO08hDvakEMeOevu9jUIcvBaFOAAAXo5C3PUpxCnEAQA8E4U4Ynz+KDwnhbjz4vjvbYt7UYiDNRTi2FFvv7dRiIPXohAHAMDLUYi7PoU4hTgAgGeiEEc2/v7pT6zVPCOFuPMU4mBPCnHsqLff2yjEwWtRiAMA4OUoxF2fQpxCHADAM1GIQyHumhTizlOIgz0pxLGj3n5voxAHr0UhDgCAl6MQd30KcQpxAADPRCEOhbhrUog7TyEO9qQQx456+72NQhy8FoU4AABejkLc9SnEKcQBADwThTgU4q5JIe48hTjYk0IcO+rt9zYKcfBaFOIAAHg5CnHXpxCnEAcA8EwU4lCIuyaFuPMU4mBPCnHsqLff2yjEwWtRiAMA4OUoxF2fQpxCHADAM1GIQyHumhTizlOIgz0pxLGj3n5voxDHiLjOP4pzyfNQiAMA4OUoxF2fQpxCHADAM1GIQyHumhTizlOIgz0pxLGj3n5voxDHCPv1OhTiAAB4OQpx16cQpxAHAPBMFOLIxt8Kcc9JIe48hTjYk0IcO+rt9zYKcYywX69DIQ4AgJejEHd9CnEKcc8otvkv/Oq/uZvqSbvdxMJV73O3MXkNwFUpxJGNvxXinpNC3HkKcbAnhTh21NvvbRTiGGG/XodCHAAAL0ch7voU4hTintHP/Z1/2d3Wt0Qh7MpiYrr3udvEBDcAXJFCHNn4WyHuOSnEnacQB3tSiGNHvf3eRiGOEfbrdSjEAQDwchTirk8hTiHuGSnEKcQB8LoU4sjG3wpxz0kh7jyFONiTQhw76u33NgpxjLBfr0MhDgCAl6MQd33PeNMaZahHiZLbKIW45xT7ubetb1GIU4gD4LoU4sjG3wpxz0kh7jyFONiTQhw76u33NgpxjLBfr0MhDgCAl6MQd33PeNPae59tZibcFeKek0KcQhwAr0shjmz8rRD3nBTizlOIgz0pxLGj3n5voxDHCPv1OhTiAAB4OQpx16cQpxD3jBTiFOIAeF0KcWTjb4W456QQd55CHOxJIY4d9fZ7G4U4Rtiv16EQBwDAy1GIuz6FOIW4Z6QQpxAHwOtSiCMbfyvEPSeFuPMU4mBPCnHsqLff2yjEMcJ+vQ6FOAAAXo5C3PUpxCnEPSOFOIU4AF6XQhzZ+Fsh7jkpxJ2nEAd7UohjR7393kYhjhH263UoxAEA8HIU4q5PIU4h7hkpxCnEAfC6FOLIxt8Kcc9JIe48hTjYk0IcO+rt9zYKcYywX69DIQ4AgJejEHd9CnEKcc9IIU4hDoDXpRBHNv5WiHtOCnHnKcTBnhTi2FFvv7dRiGOE/XodCnEAALwchbjrU4hTiHtGCnEKcQC8LoU4svG3QtxzUog7TyEO9qQQx456+72NQhwj7NfrUIgDAODlKMRdn0KcQtwzqijExcTeaLJjYDWFOABemUIc2fhbIe45KcSdpxAHe1KIY0e9/d4m5sMqKU5dk/16HQpxAAC8HIW461OIU4h7RhWFuOzYbxPHyU4U4gB4ZQpxZONvhbjnpBB3nkIc7Ekhjh319nsbhThG2K/XoRAHAMDLUYi7PoU4hbhnpBCnEAfA61KIIxt/K8Q9J4W48xTiYE8Kceyot9/bKMQxwn69DoU4AABejkLc9SnEKcStENs5FrhGMrL/FOIU4gB4XQpxZONvhbjnFPcCvf351ijE5VGIgzUU4thRb7+3UYhjhP16HQpxAAC8HIW461OIU4hbIfZJb9v0EmW3jEKcQhwAr0shjmz8rRD3nBTizlOIgz0pxLGj3n5voxDHCPv1OhTiAAB4OQpx16cQpxC3gkJcLYU4AF6ZQhzZ+Fsh7jkpxJ2nEAd7UohjR7393kYhjhH263UoxAEA8HIU4q5PIU4hbgWFuFoKcQC8MoU4svG3QtxzUog7TyEO9qQQx456+72NQhwj7NfrUIgDAODlKMRdn0KcQtwKCnG1FOIAeGUKcWTjb4W456QQd55CHOxJIY4d9fZ7G4U4Rtiv16EQBwDAy1GIuz6FOIW4FRTiainEAfDKFOLIxt8Kcc9JIe48hTjYk0IcO+rt9zYKcYywX69DIQ4AgJejEHd9CnEKcSsoxNXasRAXE/i993FLXE8AoIJCHNn4WyHuOSnEnacQB3tSiGNHvf3eRiGOEfbrdSjEAQDwchTirk8hTiFuBYW4WgpxALwyhTiy8bdC3HNSiDtPIQ72pBDHjnr7vY1CHCPs1+tQiAMA4OUoxF2fQpxC3AoKcbWuWoiLzzWa7HsJwHUpxJGNvxXinpNC3HkKcbAnhTh21NvvbRTiGGG/XodCHAAAL0ch7voU4hTiVlCIqxUT07332eYZC3HZfm1jYQ3gdSnEkY2/FeKek0LceQpxsCeFOHbU2+9tFOIYYb9eh0IcAAAvRyHu+hTiFOJWUIirpRBnYQ3glSnEkY2/FeKek0LceQpxsCeFOHbU2+9tFOIYYb9eh0IcAAAvRyHu+hTiFOIysUgSk2CPklGIqzVSiIsFxd6+uqW6MKcQB8AqCnFk42+FuOekEHeeQhzsSSGOHfX2e5uYO6qkOHVN9ut1KMQBAPByFOKuTyFOIS4zso2yhRSFuFojhbgs1RPuCnEArKIQRzb+Voh7Tgpx5ynEwZ4U4thRb7+3UYhjhP16HQpxAAC8HIW461OIU4jLKMQpxI1QiANgFYU4svG3QtxzUog7TyEO9qQQx456+72NQhwj7NfrUIgDAODlKMRd3+qb1ni+WOi4l5F/xrH3PtsoxNVSiFOIG6EQ98eLuI9iQQGghkIc2fhbIe45xXiptz/fGoW4PApxsIZCHDvq7fc2CnGMsF+vQyEOAICXoxB3fatvWmNxqvc6t8QiSKb3uDYKcbUU4hTiRrx6IW5k8bF6MhngVSnEkY2/FeKek0LceQpxsCeFOHbU2+9tFOIYYb9eh0IcAAAvRyHu+hTiFOIyCnEKcSMU4hTiAFZRiCMbfyvEPSeFuPMU4mBPCnHsqLff2yjEMcJ+vQ6FOAAAXo5C3PUpxCnEZRTiFOLiOxDXg0fJvtvxMxmFOABGxDWld569RSHu+rLxt0Lcc1KIO08hDva029hFIY7Q2+9tFOIYYb9eh0IcAAAvJ5uwaePm5jkpxCnEZRTiFOJmF9Z6UYhTiAOoohBHNv5WiHtOCnHnKcTBnhTi2FFvv7dRiGOE/XodCnEAALwchbjrU4hTiMsoxCnEKcTlFOIA1lGIIxt/K8Q9J4W48xTiYE8Kceyot9/bKMQxwn69DoU4AABejkLc9SnEKcRlFOIU4hTicgpxAOsoxJ0XC+ExFnqUbAz8kbLxt0Lcc/pLf+8XP/tP/9Knd/Of/ewvd/f3vSjE5VGIgzUU4thRb7+3UYirFXOLx/H2MTuPv++J993bn7dYM3oeCnEAALwchbjrW33TqhD3fBTiFOJmF9Z6UYhTiAOoohB33shC+M5lomz8rRD3nKIQ9//4S/fz9Z/5pe7+vheFuDwKcbCGQhw76u33NgpxtSrmV3ekEHcdCnEAALwchbjrU4hTiMsoxCnEKcTlFOIA1lGIO08hjo8Qx9Sj/Le/8A+6RbhbFOJyCnGwJ4U4dtTb720U4mopxLE7hTgAAF6OQtz1KcQpxGUU4hTiFOJyCnEA6yjEnacQx0fo7as2/8XP/aNuEe4WhbicQhzsSSGOHfX2exuFuFoKcexOIQ4AgJejEHd9CnEKcRmFOIU4hbicQhzAOgpx5ynE8RF6+6qNQtx5CnGwJ4U4dtTb720U4mopxLE7hTgAAF7OboW4uCmMm8fRkFOIe75CXExKHo/1YyrF8/U+V5tswkYhrpZCnEIcwCtTiDtPIY6P0NtXbRTizlOIgz1Vj13a+Z9esnkshThCb7+3UYirFd/N3udu84xjF4W461CIAwDg5exWiJstgZBTiHu+QlxMSPVep032nmdUTNgoxNVSiFOIA3hlCnHnKcTxEXr7qo1C3Hmz43aFOFijcuwy8j3P5jAU4gi9/d5GIa6WQhy7U4gDAODlKMRdn0KcQlxGIU4hbnZhrReFOIU4gCoKcecpxPERevuqjULcebPjdoU4WEMhjh319nsbhbhaCnHsTiEOAICXoxB3fQpxCnEZhTiFuNmFtV4U4vLJ5PgexfnkUV5xYRfgSCHuPIU4PkJvX7VRiMvFd/c4PmwT99O9bXEvFduo97xtFOJAIY499fZ7G4W4Wgpx7E4hDgCAl6MQd30KcQpxGYU4hTiFuFxFIW5kv8bCBcCrU4g7TyGOj9DbV20U4nLZsT8bhThYQyGOHfX2exuFuFoKcexOIQ4AgJejEHd9CnEKcRmFOIU4hbicQhzAOgpx5ynE8RF6+6qNQlwuO/ZnoxAHayjEsaPefm+jEFdLIY7dKcQBAPByFOKuTyFOIS6jEKcQpxCXU4gDWEch7jyFuOuL8Wt8Fx5ltd6+arO6ELfjNspkx/5sFOJgDYU4dtTb720U4mpVzK/uSCHuOhTiAAB4OQpx16cQpxCXqZiwUYirpRCnEAfwyhTizlOIu77V9ygjeu+jzepCXHaP8hHbKJPt19koxMEaCnHsqLff2yjE1VKIY3cKcQAAvByFuOtbfdOqEHeeQpxCnEKcQhzAK1OIO08h7vpW36OM6L2PNgpxuWy/zkYhDtZQiGNHvf3eRiGulkIcu1OIAwDg5SjEXd/qm1aFuPMU4hTiFOIU4gBemULceQpx17f6HmVE7320UYjLZft1NgpxsIZCHDvq7fc2CnG1FOLYnUIcAAAvRyHu+lbftCrEnacQpxCnEKcQB/DKFOLOU4i7vtX3KCN676ONQlwu26+zUYiDNRTi2FFvv7dRiKulEMfuFOIAAHg5CnHXt/qmVSHuvB0LcfHdjNe8F4W4WgpxCnEAr0wh7jyFuOtbfY8yovc+2ijE5bL9OhuFOFhDIY4d9fZ7G4W4Wgpx7E4hDgCAl6MQd32rb1oV4s7bsRBXGYW4nEKcQhzAK1OIO08h7vpW36OM6L2PNgpxuWy/zkYhDtZQiGNHvf3eRiGulkIcu1OIAwDg5SjEXd/qm1aFuPMU4hTiFOIU4gBemULceQpx17f6HmVE7320UYjLZft1NgpxsIZCHDvq7fc2CnG1FOLYnUIcAAAvRyHu+lbftCrEnacQpxCnEPechbg4v8XCw72MfLfj54DXFoskx/PHMVenEHdeHCe9bddGIe65rb5HGdF7H20U4nLZfp2NQhysoRDHjnr7vY1CXC2FOHanEAcAwMtRiLu+1TetCnHnKcQpxCnEPWchriKvUHQBHls9DtiRQtx5CnHXt/oeZUTvfbRRiMtl+3U2CnGwhkIcO+rt9zYKcbUU4tidQhwAAC9HIe76Vt+0KsSdpxCnEKcQpxAHvC6FOIW4Cgpx17f6HmVE7320UYjLZft1NgpxsIZCHDvq7fc2CnG1FOLYnUIcAAAvRyHu+lbftCrEnTeyEB7vKbbDSLLPpxC3phAXE9K9/dNLdsyNRCEuFxORx21/LxX7ZCQKcYBCnEJcBYW461t9jzKi9z7aKMTlqsecCnGwhkIcO+rt9zYKcbUU4tidQhwAAC9HIe76Vt+0KsSdN7IQPpOsYKMQt6YQly3IVUchLrf62B+JQhygEKcQV0Eh7vpW36OM6L2PNgpxuWy/zkYhDtZQiGNHvf3eRiGu1sgck0IcH0khDgCAl6MQd32rb1oV4s5TiFOIq4hCXG71sT8ShThAIU4hroJC3PWtvkcZ0XsfbRTictl+nY1CHKyhEMeOevu9jUJcrZE5JoU4PpJCHAAAL0ch7vpW37QqxJ2nEKcQVxGFuNzqY38kCnGAQpxCXAWFuOtbfY8yovc+2ijE5bL9OhuFOFhDIY4d9fZ7G4W4WiNzTApxfCSFOAAAXo5C3PWtvmlViDtPIU4hriIKcbnVx/5IFOIAhTiFuAoKcde3+h5lRO99tFGIy2X7dTYKcbCGQhw76u33NgpxtUbmmBTi+EgKcQAAvByFuOtbfdOqEHeeQpxCXEUU4nKrj/2RKMQBCnEKcRUU4q5v9T3KiN77aKMQl8v262wU4mANhTh21NvvbRTiao3MMSnE8ZEU4gAAeDkKcdd39qY1JuJiwWk02espxP3x96637dr0XuetUYjLk00mV1CIU4gbiUIcoBCnEFdBIe76qu9RKvTeRxuFuFy2X2ejEAdrKMSxo95+b6MQV2tkjkkhjo+kEAcAwMtRiLu+szetFUWZNgpxc6WgiijE5ckmkysoxCnEjUQhDlCIU4iroBB3fdX3KBV676ONQlwu26+zUYiDNRTi2FFvv7dRiKs1MsekEMdHUogDAODlKMRd39mbVoU4hbjqKMStiUJcbvWxPxKFOHhOcR4dTUYhTiGugkLc9VXfo1TovY82CnG5bL/ORiEO1lCIY0e9/d5GIa7WyBxTdl1u7xvvZbVX369XohAHAMDLUYi7vrM3rXGj3XvcW6MQpxCnELcmCnG51cf+SBTi4Dn1vs/3kn3PFeIU4iooxF1f9T1Khd77aKMQl8v262wU4mANhTh21NvvbRTiao3MMWXX5R3Hd6++X69EIQ4AgJejEHd9Z29aFeIU4qqjELcmCnG51cf+SBTi4Dn1vs/3ohCXU4g7TyHu+qrvUSr03kcbhbhctl9noxAHayjEsaPefm+jEFdrZI5JIY6PpBAHAMDLUYi7vrM3rQpxCnHVUYhbE4W43OpjfyQKcfCcet/ne1GIyynEnTeyEB7HWvzcSFYfc9n4WyFOIS6iEJdHIQ7WUIhjR7393kYhrtbIHJNCHB9JIQ4AgJejEHd9Z29aK4oybRTiFOIU4tZEIS63+tgfSfZ9BfbU+z7fS/Y9V4hTiKswshA+k+oF00w2/laIU4iLKMTlUYiDNRTi2FFvv7dRiKs1MsekEMdHUogDAODlKMRd39mbVoU4hbjqKMStiUJcbvWxPxKFOHhOve/zvSjE5RTizlOIu77qe5QKvffRRiEul+3X2SjEwRoKceyot9/bKMTVGpljUojjIynEATyRGFjEzfZILCoB3KcQd31nb1oV4hTiqqMQtyarC3GxMN2OwXuJn+k9tpf4+fe2+tgfiXsXeE697/O9ZN9zhTiFuAojC+EzUYjbT/U9SoXe+2ijEJfL9utsdivExfu53RvcyzPqfY57ufo1/FUpxLGj3n5voxBXa2SOSSGOj6QQB/BEYhG0d+HtZWTBFOBVKcRd39mb1oqiTBuFOIU4hbg1WV2Iq87M9/ytVh/7I1GIg+fU+z7fi0JcTiHuPIW466u+R6nQex9tFOJy2X6dzW6FuIr78x3N3Hsa71+TQhw76u33NgpxtUaucQpxfCSFOIAnohAHUEMh7vrO3rRWF2UU4hTiFOLWRCEut/rYH4kFMnhOve/zvWTfc4U4hbgKIwvhM1GI20/1PUqF3vtooxCXy/brbBTi1pi59zTevyaFOHbU2+9tFOJqjVzjFOL4SApxAE9EIQ6ghkLcc4sJrrjOPUpvu7XJ9mt1USYWr3rvs03vcW0U4uaSTbivLgUpxK2JQlxu9bE/Egtk8Jx63+d7yb7nCnEKcRVGFsJnohCXi3HF8b6mzcj/MGhG9T1Khd77aKMQl8v262yesRDX+/60WXHvNmvm3tN4/5oU4tbrnR/a+K4pxK02co1TiOMjKcQBPJEY0PYuvL3EzwLQpxD33EYWTLNk+/XZizIjkxEKcQpxKxZVFOLmohAHPJPe9/lesu+5QpxCXIWRhfCZKMTlovDWe6+3VL/n6nuUCr330UYhLpft19k8YyEuSzaH8RFm7j2N969JIW6tkW20euyyo952aaMQV2vkGqcQx0dSiAN4IgpxADUU4p6bQlxuZDIiW1SunoxQiFOIWxGFuNzqY38kFsjgOfW+z/eSfc8V4hTiKowshM9EIS6nEKcQVyHbr7NRiFtj5t7TeP+aFOLWGtlGCnEKcauNXOMU4vhICnEAm4jBbCyCPkpMIvUuvL0oxAHcpxD33BTiciOTEdmicvVkRIxles/zXskm3FeXguLzZ7JtpBCXRyEut/rYH4kFMnhOve/zvWTfc4U4hbhYKLvNf91Ltog9shA+E4W4nEKcQlx8T3rf1zZn7z1noxC3xsy9p/H+NSnErTWyjVaPXSrEXFfv2tHLyOfrbZc21dsoOxdm5+/Yr73P2mbnc+jINU4hjo+kEAewiZHB7EwU4gDuU4h7bjFx0dsuMxmZjOg97iOjEDeXbLJodSkoPn8m20YKcXkU4nKrj/2RWCCD59T7Pt9L9j0fGd9lY5dnpxD3H7qfu002dhlZCJ/J6kXlbPytEKcQF9mxENd7nTZn7z1noxC3xsy9p/H+NSnErTWyjVaPXSrEcdL7LL3EuCPTe1yb6m2UnQuz8/ez79eRa5xCHB9JIQ5gEyODnpkoxAHcpxD33EYm3LNUTEasjkLcXLIJ94pFiZkoxK2JQlxu9bE/Egtk8Jx63+d7yb7nFYWKZ6cQpxCXjb8V4hTiIgpxeRTi1pi59zTevyaFuLVGttHOxal7FOKee7+OXOMU4vhICnEAmxgZ9MxEIQ7gPoW45zYy4Z6lYjJidRTi5pJNuFcsSsxEIW5Nnr0Ql6ViUXn1sT+SmQWy1QvvryrON73t28vIogTnZdflNquKU73Xvpfse15RqHh2CnEKcdn3XCFuzwXT3vtooxCnEFcx/o5ttJuZe8+Z8T7PQyFurZFttHNx6h6FuOferyPXOIU4PpJCHMAmRgY9M1GIA7hPIe65jUy4Z6mYjFgdhbi5ZBPuFYsSM1GIWxOFuNzqY38kMwtkCnFrKMTtJ7sut1GIe04KcQpx2fdcIW7PBdPe+2ijEKcQVzH+jm20m5l7z5nxPs9DIW6tkW20c3HqHoW4596vI9c4hTg+kkIcwCZGBj0zUYiDNeK7GzfSj8J+ZgpxcT7t7dc2Z8Vz9F77XlY4fsZHie/BSiMT7lkqJiNWRyFuLtmEe8WixEwU4tZEIS63+tgfSRwnvetLL1lRSyGuhkLc3Fhohey63EYh7jkpxCnEZd9zhbg9F0x776ONQpxCXMX4O7bRbmbuPRXink98b3vj3jYKcWuNbKOdi1P3KMQ9934ducYpxPGRFOIANjEy6JmJQhysMXKjXTERR62ZQlyWihuymIzpPfe9rFA9GVFpZMI9S8VkxOooxM0lm3CvWJSYiULcmlRPuO+WqxbiKqMQV+PVC3Gz54cVC2vZdbnNquJU77XvJbsuVxQqnp1CnEJc9j1XiNtzwbT3PtooxCnEVYy/YxvtZubeMxsHsJ/Zucpequ/PK8YBCnH7qZ6D7j2uTfU2ys6F2fn72ffryDVOIY6PpBAHsImRQc9MFOJgjZEbbYW4/SjE5aonIyqNTLhnqZiMWB2FuLlkE+4VixIzUYhbk+oJ992iEJdHIa6GQtzc+UEhLk92Xa4oVDw7hTiFuOx7rhC354Jp7320UYhTiKsYf8c22s3MvWc2DmA/CnH7GdlGOxen7qmeg+49rk31NsrOhdn5+9n368g1TiGOj6QQB7CJkUHPTBTiYI2RG22FuP0oxOWqJyMqjUy4Z6mYjFgdhbi5ZBPuFYsSM1GIW5PqCffdohCXRyGuhkLc3PlBIS5Pdl2uKFTEfojnGcmOC/MKcQpx2fdcIW7PBdPe+2izYyHueE48ZmYeK36+9zptzt57zqZiHq73vG0U4hTirk4hbj8j2yjOyc+meg6697g21dsoOxdm5+9n368j17jsurx6fDdy33h2v7IPhTiATYwMemaiEAdrjNxoV0zEUUshLlc9GVEpbkp772MmFZMRq6MQN5dswr1iUWImCnFrUj3hvlsU4vIoxNVQiJs7P6xYWMuuy21WFad6r30v2XV5ZHx3duzSJu4HdqMQpxCXHcMKcesXTEf03keb3QpxI5k59lefv0eiELfGzL1nNg5gPwpx+xnZRqvHLhWq56B7j2tTvY2yc2F2/n72/TpyjdutEDcydsmy43WZPoU4gE2MDHpmohAHa4zcaCvE7UchLlc9GVFpxU1r9XW5Igpxc8km3CsWJWaiELcm1RPuu0UhLo9CXA2FuLnzg0Jcnuy6PDK+Ozt2aaMQtx+FuPwYVohbv2A6ovc+2ijEKcRVjL9jG+1m5t4zGwewH4W4/Yxso9VjlwrVc9C9x7Wp3kbZuTA7fz/7fh25xinE8ZEU4gA2MTLomYlCHKwxcqN99UJcTALGzei97HjDphCXq56MqLTiprX6ulwRhbi5xDF8PB+1mTnGKxLbq/c+2mSTaApxeaon3HeLQlwehbgaCnFz54fYXsdzepuK8212XW4zcy48o/fa96IQl1OIU4jLjmGFuPULpiN676PNMxbi4nx0vJbdy8h9VeX5eyQKcWvM3HsqxD0fhbj9jGyjHefhMyPXkVviupPpPa5N9TbKzoXZ+Xtkv85cl1efb0eucQpxfCSFOIBNjAx6ZqIQB2uM3GhfvRCX3bQ+42LTTCpuyBTi5qy4aa2+LldEIU4U4vJUT7jvFoW4PApxNRTi9rs/z67LbWbOhWf0XvtesoWZkfHd2bFLm2e8R1m1Xz+KQlx+DCvErV8wHdF7H22esRBXncrz90gU4taYufdcXdDgPIW4/Yxso9VjlwrVc9C9x7Wp3kbZuTA7f1ffe66+Px+5xinE8ZEU4gA2UT3oUYiDNRTiFOIqbsgU4uasuGmtvi5XRCFOFOLyVE+47xaFuDwKcTUU4va7P8+uy21mzoVn9F77XhTicgpxCnHZMawQt37BdETvfbRRiFOIqxh/xzbazcy9p0Lc81GI28/INlo9dqlQPQfde1yb6m2UnQuz83f1vadCXG7F2gL7UIgD2ET1oEchDtZQiFOIq7ghU4ibs+Kmtfq6XBGFOFGIy1M94b5bFOLyKMTVUIjb7/48uy63mTkXntF77XtRiMspxCnEZcewQtz6BdMRvffRRiFOIa5i/B3baKV4z3FdepTe+7wXhbjnoxC3n5FttHrsUqF6Drr3uDbV2yibh8vO39X3ngpxuRVrC9XiPfeuxW3oU4gD2ET1oEchDtZQiFOIq7ghU4ibs+Kmtfq6XBGFOFGIy1M94b5bFOLyKMTVUIjb7/48uy63mTkXntF77XtRiMtl9yir9utHUYjLj2GFuPULpiN676ONQpxCXMX4O7bRShXzLm0U4p6PQtx+RrbR6rFLheo56N7j2lRvo2weLjt/V997KsTlKq5xq6/LI+M7+hTiADZRPehRiIM1FOIU4ipuyBTi5qy4aa2+LldEIU4U4vJUT7jvFoW4PApxNRTi9rs/z67LbWbOhWf0XvteFOJyCnEKcdkxrBC3fsF0RO99tFGIU4irGH/HNlqpYt6ljULc81GI28/INlo9dqlQPQfde1yb6m2UzcNl5+/qe0+FuFzFNW71dVkh7u0U4gA2UT3oUYiDNZ6xEBc3KXETMZIosGSym1aFuJxC3JwVN63V1+WKKMSJQlye6gn33aIQl0chroZC3H7359l1uc3MufCM3mvfi0JcTiFOIS47hhXi1i+Yjui9jzYKcQpxFePv2EYrVcy7tFGIez4KcfsZ2Uarxy4Vquege49rU72Nsnm47Pxdfe+pEJeruMatvi4rxL2dQhzAJqoHPQpxsMazFuJ677OXkcnr7KZVIS6nEDdnxU1r9XW5IgpxohCXp3rCfbcoxOVRiKuhELff/Xl2XW4zcy48o/fa96IQl1OIU4jLjmGFuPULpiN676ONQpxCXMX4O7bRShXzLm0U4p6PQtx+RrbR6rFLheo56N7j2lRvo2weLjt/V997KsTlKq5xq6/LCnFvpxAHsInqQY9CHKyhELdfIS7OpzG58SgKcbnqyYhKK25aq6/LFVGIE4W4PNUT7rtFIS6PQlwNhbj97s+z63KbmXPhGb3XvheFuJxCnEJcdgwrxNXcoxznB46ZncPpvY82CnEKcRXj79hGK1XMu7RRiHs+cT7s7cuZVN+fV4wD4nM9q5FttHrsUqF6Drr3uDbV2yibh8vO39X3ngpxuYpr3OrrskLc2ynEAWyietCjEAdrKMTtV4iL7d17H++Vihuy2UmmFaonIyqtuGmtvi5XRCFOFOLyVE+47xaFuDwKcTUU4va7P8+uy21mzoVn9F77XhTicgpxCnHZMawQV3OPkl3j4r5lRu852ijEKcRVjL9jG61UMe/SRiHu+SjE7WdkG60eu1SonoPuPa5N9TbK5uGy83f1vadCXK7iGrf6uqwQ93YKcQCbqB70KMTBGgpxCnEVN2QKcXNW3LRWX5crohAnCnF5qifcd4tCXB6FuBoKcfvdn2fX5TYz58Izeq99LwpxOYU4hbjsGFaIq7lHUYhbn8rz90gq5uF6z9tGIW4uCnHPRyFuPyPbaPXYpUL1HHTvcW2qt1E2D5edv6vvPRXichXXuNXXZYW4t1OIA9hE9aBHIQ7WUIhTiKu4IVOIm7PiprX6ulwRhThRiMtTPeG+WxTi8ijE1VCI2+/+PLsut5k5F57Re+17UYjLKcQpxI2Mv+M9PUr2PammEKcQN5LK8/dIKubhes/bRiFuLisKcTG3djwn3suK9/PsFOL2M7KN4hrXO+Zv2fHYr56D7j2uTWyHStk8XHb+HtmvM1GIy8Ux0Hudmcxcl+Pzt9/DXjIKcW+nEAewiepBT8WEO5AbudGumIirNDMRpxCXp+KGTCFuTtwk9t7HTFZPRlREIU5GxnfZRFybbDK5gkJcbRTi8ijE1cjKAm0U4vJU3J9n1+U2M+fCM3qvfS/Z4tvI+O7s2KWNQtx+Ru7jsrHLyP35TEYWpyrNHMP3smJ811KIU4gbSeX5eyQV83C9522jEDeXFSWcmWN/9nv+ihTi9lNxj7LjsV89B917XJvq8V02D5edv6vvPRXicivWFloV22jkGkefQhzAJqoHPQpxsIZCnEJcxQ2ZQtycFTet1dflilRPuMdnfKR6MkIh7nwU4vJUT7jvFoW4PApxNRTi9rs/z67LbWbOhWf0XvteFOJyCnEKcTPH8L2sGN+1FOIU4kZSef4eScU8XO9521Tfn2eJbbRSxbxLG4W456MQt5+KexSFOIW4aiPXuOy6XDG+m7FibaFVsY1GrnH0KcQBbKJ60KMQ95xiUBMD1ntZPbH5jOLGt7fteqmYTBq50a6YiKs0MxGnEJen4oZMIW7OipvW6utyRaon3OMzPlI9GaEQdz4KcXmqJ9x3i0JcHoW4Ggpx+92fZ9flNjPnwjN6r30v2UL4yPju7NiljULcfkbu47Kxy8j9+UyqF0wzM8fwvawY37XiGtB7H7coxCnERSrP3yOpmIfrPW+b6vvzLLGNVqqYd2mTjQMqzBz7Vy3ExTa4zXtnyYphCnF//N3tbbtbVn8vK+5RFOIU4qqNXOOy63LF+G7GirWFVsU2GrnG0acQB7CJ6kGPQtxzysoC9mtuZjBbMTGrEKcQV3FDphA3Z8VNa/V1uSLVE+7xGR+pnoxQiDufkXFANhHXJo6T9zazKFGR6gn33aIQl0chrkZWFmizehywwo7359l1uc3MufCM3mvfi0JcTiFOIW7mGL6XFeO7VlwDeu/jFoU4hbhI5fl7JBXzcL3nbVN9f54lttFKFfMubRTi1piZd8mucQpx669xmYp7lB2P/eo56N7j2lSP77J5uOz8XX3vufr+fOQal12XK8Z3MyqucTPX5YptNHKNo08hDmAT1YMexannlN202q+5mcFsxU2rQpxCXMUNmULcnBU3rdXX5YpUT7jHZ3ykejJiZmJW+hkZB2QTcW2yyeQKqxfkqifcd0vF2GVmHPCMWb0ocVVZWaDN6nHACjven2fX5TYz58Izeq99LwpxOYU4hbiZY/heVozvWqvLAhX3KNk1brYs0HuONgpxCnEV4+/YRitVzLu0UYhbY2beJbvGKcQpxK1SPQfde1yb6vFdNg+Xnb+r7z1X35+PXOOy63LF+G5GxTVu5rpcsY1GrnH0KcQBbKJ60KM49Zyym1b7NTczmK24aVWIU4iruCFTiJuz4qa1+rpckeoJ9/iMj1RPRsxMzEo/I+OAbCKuTTaZXGH1glz1hPuOievqo2QT/DPjgGeMQlyNrCzQZvU4YIUd78+z63KbmXPhGb3XvpdXL8TFufl4vj4mu4av2q8fZeQ+Lhu7KMQpxI3co2TXuNmyQO852ijEKcRVjL9jG61UMe/SRiFujZl5l+wapxCnELdK9Rx073Ftqsd32Rg+O39X33uuvj8fucZl1+WK8d2MimvczHW5YhuNXOPoU4gD2ET1oEdx6jllN632a25mMKsQl0chLk/FDZlC3JwVN63V1+WKVE+4x2d8pHoyYmZiVvoZGQdkE3FtssnkCqsX5Kon3J8x2X6dGQc8YxTiamRlgTarxwEr7Hh/nl2X28ycC8/ovfa9KMStXVR+RiP3cdk1TiFOIW7kHiW7xs2WBXrP0UYhTiGuYvwd22ilinmXNgpxa8zMu2TXOIU4hbhVquege49rUz2+y+bhsvN39b3n6vvzkWtcdl2uGN/NqLjGzVyXK7bRyDWOPoU4gE1UD3oUp55TdtNqv+ZmBrMKcXkU4vJU3JApxM1ZcdNafV2uSPWEe3zGR6onI2YmZqWfkXFANhHXJptMrrB6Qa56wv0Zk+3XmXHAM0YhrkZWFmizehywwo7359l1uc3MufCM3mvfi0KcQlxm5D4uu8YpxCnEjdyjZNe42bJA7znaKMQpxFWMv2MbrVQx79JGIW6NmXmX7BqnEKcQt0r1HHTvcW2qx3fZPFx2/q6+91x9fz5yjcuuyxXjuxkV17iZ63LFNhq5xtGnEAewiepBj+LUZz/6J0fuZceFm+ym1X7NzQxmFeLyKMTlifPJWQpxc1bctFZfl6tyvJY9Su/xbeIzPlI9GTEzMSv9jIwDRvb9LdlkcgWFuPXJ9uvMOOAZs2MhLr677fn5mNVjpRFZWaDNjvdVZ+14f55dl9vMnAvP6L32vVQU4nrfn2N6j+tFIW4/o/dxvf3epveYt6Z6wTQz8z2/lxXju1ZcA3rv4xaFOIW4yNl7z9lUzMP1nreNQtxcFOLWmJl3ya5xCnEKcatUz0H3HnfMcfzYZvY+IR7Te41bsvN39b3n6vvzkWtcdl2uGN/NWLG20KrYRgpxb6cQB7CJHSfcn10MXHvb5pYdt1F202q/5mYGswpxeRTi8lTckCnEzVlx01p9Xd4x8RkfqZ6MmJmYlX5GxgHZRFybbDK5gkLc+mT7dWYc8IzZtRDXe6+37Lgokb3nNqvHASvseH+eXZfbzJwLz+i99r1UFOIqoxC3n9X3cSPJygLVZr7n97JifNdaXRaouEepvi73nqONQpxCXMX4O7bRStXXZYW4NWbmXbJrnEKcQtwq1XPQvcfNZHYbZfNw2fm7+t5z9f35yDUuuy5XjO9mrFhbaFVsI4W4t1OIA9jEjhPuz04h7jXNDGZ3LMTFzz5KNok4YmYiTiEuT8UNmULcnBU3rdXX5R2TnU+qJyNmJmaln5FxQDYR1yabTK6wekEurjnHa+e9VEzw75hsv86MA54x1YsSca7sHT9tMtUL7ytk77nN6nHACjven2fX5TarilO9174XhTiFuEycT3uf+yOTlQWqzXzP72XF+K61uixQcY9SfV3uPUcbhTiFuIrxd2yjlaqvywpxa8zMu2TXOIU4hbhVquege4+byew2yubhsvN39b3n6vvzkWtcdl2uGN/NWLG20KrYRgpxb6cQB7CJHSfcn51C3GuaGczuWIirnpjtmZmIU4jLU3FDphA3Z8VNa/V1ecfEZ3ykejJiZmJW+hkZB2QTcW2yyeQKOy7IXT3Zfp0ZBzxjqhclKiYdV4zvqmXvuc3qccAKO96fZ9flNquKU73XvheFOIW4zOr7uJFkZYFqM9/ze1kxvmutLgtU3KNUX5d7z9FGIU4hrmL8HdtoperrskLcGjPzLtk1TiFOIW6V6jno3uNmMruNsnm47Pxdfe+5+v585BqXXZcrxnczVqwttCq2UcXc1KtSiGt85Stf+ewnfuIn0nzpS1/67PNt9MWj+r71rW999tWvfvWHP3t73Je//OXPvva1r3326aeffvFTAP/RjhPuz04h7jXNDGYV4vIoxOWpuCFTiJuz4qa1+rq8Y+IzPlI9GTEzMSv9jIwDsom4NtlkcoUdF+Sunmy/zowDnjEKcTWy99xm9ThghR3vz7PrcptVxanea9+LQpxCXGb1fdxIsrJAtZnv+b2sGN+1VpcFKu5Rqq/LvedooxCnEFcx/o5ttFL1dVkhbo2ZeZfsGqcQpxC3SvUcdO9xM5ndRtk8XHb+rr73XH1/PnKNy67LFeO7GSvWFloV26hibupVKcQ12tJblnultijK/eRP/mT3MW2iMAfQ2nHC/dm9aiEuBlejySakntHMYFYhLo9CXJ6KGzKFuDkrblqrr8s7JrsGVE9GzEzMSj8j44BsIq5NXA/e244LcldPtl9nxgHPGIW4Gtl7brN6HLDCjvfn2XW5zariVO+170UhTiEus/o+biRZWaDazPf8XlaM71qrywIV9yjV1+Xec7RRiFOIqxh/xzZaqfq6rBC3xsy8S3aNU4hTiFuleg6697iZzG6jbB4uO39X33uuvj8fucZl1+WK8V0rzgXxvu6lYtwxc12O1+w9R5uK8R19CnGNW1ktCm3f+MY37uab3/zmF4/4k9rfMhf/fxTfPvnkk8++853v/PC3w93+LhJ/BnCz44T7s3vVQlzvcfeyYjJitZkJG4W4PApxeWZvyHoU4uZUTMyunozYMfEZH6mejJiZmJV+RsYB2URcm7gevLcdF+Sunmy/zowDnjEKcTWy99xm9ThghR3vz2cm7VcVp3qvfS/ZvWf1wnsWhbj9rL6PG0lWFqhWsTi3YnzXWl0WqLhHqb4u956jjUKcQlzF+Du20UrV1+UVc9Azx/6O4+8KM/Mu2TVOIU4hbpXqOeje42Yyu42yebjs/F1977n6/nzkGpddlyvGd62Zc+FbM3NdrthGFXNTr0ohrnErqkXp7S3icbfniH8utScKcrefiX9CFeBmxwn3Z6cQl0ch7vw4RyFOIW72hqxHIW5OxcTs6smIHROf8ZFnnIy4ekbGAdlEXJtsMrnCjgtyV0+2X2fGAc8Yhbga2Xtus3ocsMKO9+fZdbnNquJU77XvRSFOIS6z+j5uJFlZoNrM9/xeVozvWqvLAhX3KNXX5d5ztFGIU4irGH/HNlqp+rqsELfGzLxLdo1TiFOIW6V6Drr3uJnMbqNsHi47f1ffe66+Px+5xmXX5YrxXWvmXPjWzFyXK7ZRxdzUq1KIa9yKam8txEXBLR7/pS996Yf/dOo97T+p6rfEATc7Trg/O4W4PApx+Tgnni8Gt/eSTaRGZibiqidme2Ym4hTi8szekPUoxM2pmJiN7+8j1dflHROf8ZHYRr3H3bLjZMTVMzIOyCbi2mSTyRV2XJC7erL9OjMOeMYoxNUYGePeMjIOaMfPvex2X7Lj/Xlsp95z97KqONV77XtRiFOIy6y+jxtJVhaoNvM9v5cV47vW6rJAto1G7lGqr8u952ijEKcQVzH+jm20UvV1WSFujZl5l+wapxCnELdK9Rx073Ezmd1G2Txcdv6uvvdcPU8/co3LrssV47vWzLnwrZm5Lldso4q5qVelENc4U4j79NNPf/T4+KdRH2l/S1z2s8Dr2HHC/dkpxOVRiDtf9hrJzERc9cRsz8xEnEJcntkbsh6FuDkVE7OrJyN2THzGR55xMuLqGRkHZBNxbbLJ5Ao7LshdPdl+nRkHPGMU4mpk77lNxaLEzKLyCjven2fX5TYzi49n9F77XhTiFOIyq+/jRpKVBarNfM/vZcX4rrW6LFBxj1J9Xe49RxuFOIW4ivF3bKOVqq/LCnFrzMy7ZNc4hTiFuFWq56B7j5vJ7DbK5uGy83f1vefqefqRa1x2Xa4Y37VmzoVvzcx1uWIbVcxNvSqFuMatpPaWQtw3v/nNHz0+/v9H2vJc/LY4gLDjhPuzU4jLoxB3vuw1kpmJuOqJ2Z6ZiTiFuDyzN2Q9CnFzKiZmV09G7Jj4jI8842TE1TMyDsgm4tpkk8kVdlyQu3qy/TozDnjGKMTVyN5zm4pFiZlF5RV2vD/PrsttZhYfz+i99r0oxCnEZVbfx40kKwtUm/me38uK8V1rdVmg4h6l+rrce442CnEKcRXj79hGK1VflxXi1piZd8mucQpxCnGrVM9B9x43k9ltlM3DZefv6nvP1fP0I9e47LpcMb5rzZwL35qZ63LFNqqYm3pVCnGNW0ktfmvbJ5988mPJfP3rX//R40d+/vaz8c+rAoQdJ9yfnUJcnorJiHhPcdMykhWTHzMTNgpxeeJm47gfj4nt2HvsLQpxOYW4ORUTs6snI3ZMfMZHnnEy4uoZGQdkE3FtssnkCjsuyF098V07XqvbXP27qBBXI3vPbSoWJWYWlVfY8f48uy63ie/6Cr3XvheFOIW4zOr7uJFkZYFqM9/ze1kxvmutLgtU3KNUX5d7z9FGIU4hbmYe7l5iG61UfV1WiFtj5l4vu8YpxCnErRLHSe+99lJx75lldhtl83DZ+bv63nP1PP3INS67LleM71oz58K3Zua6XLGNKuamXpVCXONWUruXr371q5995zvf+eKnf1z8prfbz80U4iIAYccJ92enEJenYjIiK0O1WTGZPDNhM3LTOnNDdi8zE3HVE7M9FRNxM1GIyynEzamYmF09GbFj4jM+8oyTEVfPyDggm4hrk00mV9hxQU6uHYW4Gtl7blOxKDGzqLzCjvfn2XW5zariVO+170UhTiEus/o+biQr5jBaM9/ze1kxvmutLgtU3KNUX5d7z9FGIU4hrmIeLrbRStXXZYW4NWbmXbJrnEKcQtwq1XPQvcfNZHYbZfNw2fm7+t5z9Tz9yDUuuy5XjO9aM+fCt2bmulyxjSrmpl6VQlwjfltbW1S7l/gNckcKccBZO064PzuFuDwKcQpxK6IQl1OIm1MxMbt6MmLHxGd85BknI66ekXFANhHXJptMrrDjgpxcOwpxNbL33KZiUWJmUXmFHe/Ps+tym1XFqd5r34tCnEJcZvV93EhWzGG0Zr7n97JifNdaXRaouEepvi73nqONQpxCXMU8XGyjlaqvywpxa8zMu2TXOIU4hbhVquege4+byew2yubhsvN39b3n6nn6kWtcdl2uGN+1Zs6Fb83MdbliG1XMTb0qhbjG5xvjT5TZPt8WP/ytcFGCa0ts8U+ktq5aiPvX//pff/aP//E/FpEF+d73//Fn3/jZ3yzLX/mbv9V9nVfKf/vzv9XdNrfsuI3+wl87/557j7uXT3+1/xwz+a+/+/g9t/nbn77/No/X6L12L/Hee8/R5mf+xvjz3cs/+o3+c/cS+7j3HLfEMdJ73Ez+3i/Xnm+yxHex9z7eK7G9e+/jvfJTf+U3u+9jJr/yj+bec+85ZhLbKI7/R4nP1XvtXr77C2v38cz3/F7+u7/7+D1XX5d3THzG3me/JbZR73G3zB772TVO8oyMA2a+u3E96D1HZf6HX7TfZW3iGtY7Ft+akWO497g2K8Z31cne8zHHccQxvce0ie3cex8flR3vz7Prcpu4h+k9R3V6r30v2b1nxfhuJqvvUWbH+72s2q8fldX3cSNZMYfRZuZ7fi8rxndt4l6w9z5uiWtA73Ft4tg+XjfuJRvrjtyjVF+Xe8/R5j//mf+xW4S75et/6dPu4+4lm2P6mb/zCz98zvv5pe7zvmfO3nvOJttGMe7oHV9tes/bZmbsUjEPl81hVKf6uhzfzd52vqViXmnm3nPH8XdFZuZdsmvc6rHLyPg7u8bFeLP3uDbxuXqP7aXiGleZinuUHY/9mfWXkXNF73Ezmd1G2dgkO39X33uunqcfucZl1+VsHDAyvmszcy58a2auyxXbaHRu6t//+73+x4Y7UIib8K1vfevHimxRlru5aiEuPuPtWBCR983/9Gu/8dmf/pnvl+Vn/4fvd1/nlfIX/3p/29yy4zb689/tv9dbRt5z73H38vf+4fe6zzGTP/ft/nP38snfP/96WeI1eq/dS7z33nO0+dbP9x87k1/51f5z9xL7uPcct8Qx0nvcTH7hH4xvo4rEd7H3Pt4rsb177+O98l/93PnP9+mvzL3n3nPMpHobfftvvv93u83M9/xe/urffvyeq6/LOyY+Y++z3xLbqPe4W2aP/ewaJ3lGxgGxX3qP7SWuB73nqMzP/9211xyRkfHdTEaO4d7j2qwY31Une8/Vie3cex8flR3vz7Prcpu4h+k9R3V6r30v2b1nxfhuJqvvUWbH+72s2q8fldX3cSNZMYfRZuZ7fi8rxndt4l6w9z5uGbkuZ/N3Mxm5R6m+Lveeo83/MynE/ad/6dPu4+4lm2P66b/9t7qvc8t/+pf+Qfd53zNn7z1nk22jinuUmbFLxTxcNodRndXX5Ypr3Mx+3XH8XZGZeZfsGrd67DIy/s6ucTHe7D2uTXyu3mN7qbjGVabiHmXHY39m/WVkDrr3uJnMbqNsHi47f1ffe66epx+5xmXX5WwcsOMc9Mx1uWIbjc5N/dt/u/Y3yj4DhbhJX/nKV35UZIuC3M2Vf0Pc97//fRFZkF/7jc8vWD/7m2X5y5/0X+fZE9tpNH/xv+tvm1t23Eb/n7/af6+3jLzn3uPu5Rd/uf8ct/S26zHf/E7/uXv5m7/Yf53KxGv0XruXeO+952jz0/99/7Ez+R//Uf+5e4l93HuOW+IY6T1uJn/nl2rPN1niu9h7H++V2N699/Fe+TM/d/7z/cNfnXvPveeYSfU2+s7f6r/Oe2Xme34vf/0X+s99S5zfeo+7UuIz9j77LbGNeo+7JY799nqQJbvGSZ6RcUDsl95je4nrQe85KvPf/73rf5dkr4yM72Yycgz3HtdmxfiuOtl7rk5s5977+KjEdav3Pt+akfN3luy63CbuYXrPUZ3ea99Ldu9ZMb6byep7lNnxfi+r9utHZfV93Egq5jCOY+JHmfme38uK8V2buBfsvY9bRq7L2fzdTEbuz6uvy73naJP9hrgfFuI6j7uXbI7pL/3CQCGu87zvmTi+e+/1lopjv022jSruUWbGLhXzcNkcRnVWX5crrnEz+3XH8XdFZuZdsmvc2NglfuZ+ZvZrnCf6r/Efk13jYrzZe1yb+Fy9x/ZScY2rzMg2yrLjsT+z/jIyB9173Exmt1E2D5edvyv2a5vV8/Qj17jsupyNA2bXX2bOhW/NzHW5YhuNzk0pxP1JCnGTvvGNb/yoyBb//81Xv/rVH/35TCHuy1/+8hd/Ary66n8n/hd+9d988czX0vusb82O2yj7t+1H3nPvcffyr37/D794VN/Iv20/k9/6F3/wxTO/n3iN3mv38tOf5OOcv/EP/3X3sTP5X//3//DFs+ViH/ee45Y4Rs6q3q9Z/tov/sffqrtCbO/e+3iv/IWf/+dfvPLb/f6/+6Puc9/LWdXb6B/8xv/yxTOvMfM9v5df+a3HN4fV1+UdE5/xkdhGvcfJx2VkHBDnpN5je4nrwXv79X/677uvLfJeGRnfzRg5hjMrxnfVsvdcndjOO9nx/nzmuhz3MCv0XvtesnvPivHdTFbfo8yO93tZtV8/yur7uJFUzGHEsdZ77vfKivFdK+4Fe+/jlpHrcuU2Grk/r74u956jzX/xc/+oW0y75es/80vdx91LNsf087+aF/B6z/ueWX3vmW2jinuUmbFLxTxcNodRbfV1ueIaN7Nfdxx/V8jWFtpk17iRsct//rO/0j3P3PJf/w9/94tny42Mv7NrXIw3e49rE59rVMU1rlLFPcqOx/7M+svIHHTvcTOZ3UbZPNzqOejV8/Qj17jsupyNA2bXX2bOhW/NzHW5YhtVzE29KoW4SfcKce2ff/Ob3/ziT/s+/fTTH/1s/GY5gLDjhPuOep/1rdlxG2UDtZH33HvcvSjEKcStiEJcTiFuTsXE7OrJiB0Tn/GRbDJC1mdkHKAQJ68ehbga2Xuuzsyi8go73p/PXJcV4vIoxO1n9X3cSCrmMBTiFOIU4hTiKubhZhbeK6y+LivE1cjWFtpk1ziFOIW4VRTiau89FeIU4vhxCnGT2t8E953vfOeLP/3sh/986u3Pv/a1r33xp31RmLv9bFuqA17bjhPuO+p91rdmx22UDdRG3nPvcfeiEKcQtyIKcblnL8TF9yTOJ49SqWJidvVkxI6Jz/hINhkh6zMyDlCIk1ePQlyN7D1XZ2ZReURvLNImG5/veH8+c11eVZzqvfa9xHZ/ZPXCu0JcLr4Hx+/OMdl4csbq+7iRVMxhKMQpxCnEKcRVzMPNLLxXWH1drrjGzezXHcffFbK1hTbZNU4hTiFulZn1l5E56N7jZjK7jRTiFOIyFduoYm7qVSnETfh8u3z2pS996Udltvjvm/j/b38eP9P+3dFXvvKVH/3s5zvgiz8FXl31oKdiwn1Hvc/61uy4jbKB2sh77j3uXuIG4ZGKCZs2FZPJmZkJG4W4NVGIyz17IS5LxTZqVUzMrp6M2DHxGR/JJiNkfUbGAdlEXJtsMrlCxWKTyEwU4mpk77k6M4vKI+I46L3OLavHASPn78zMdXlVcar32veS3XuuXnhXiMuNLCjOLCpnVt+jjKRiDkMhTiFOIU4hrmIeLhu7VFt9Xa64xs3s1x3H3xWytYU22TVOIU4hbpWK9ZfKzG6jbB5u9b2nQpxCHD9OIe4LX/7yl3/sN74dRcGtLbJ9/etf/+Jv/qP4zXC3v7/3W+La3w7nn0sFWjtOuO+o91nfmh23UTZQG3nPvcfdi0KcQtyKKMTlFOLmVEzMrp6M2DHxGR/JJiNkfUbGAdlEXJtsMrlCxWKTyEwU4mpk77k6M4vKIxTiFOKyKMTlFOIU4kYoxCnEjWT1vWe2jSruUWbGLhXzcNnYpdrq67JCXI1sbaFNdo1TiFOIW0UhrvbeUyFOIY4fpxD3hVtJLYpx8c+YfvLJJz9MlOSi/Nb+ZrgoxvV+A1z8trf256LwFv+U6u152n9uNX7Ob4cDWjtOuO+o91nfmh23UTZQG3nPvcfdi0KcQtyKVC82xXEbNwD3Uj2RmqWi7KUQN6diYnb1ZMSOic/4yOrvkuQZGQdkE3FtssnkOFf0zrNtsuMofqb32iLvFYW4Gtl7rk5s50pZIS7Gp7fzWC/V18CR83dm5j0pxOVRiMspxCnEjVCIU4gbyep7z2wbxbW+97iZxHOMqpiHy+YwZsX5rR37HLN6LKgQVyNbW2iTXeMU4hTiVlGIU4jLxgGzawsz58K3Zua6XLGNRq5x9CnEfaH97W+PEqW2Xhnu5tNPP/2xUlwvUbqLnwNoVQ96Kibcd9T7rG/NjtsoG6iNvOfe4+5FIU4hbkWqF5uyyYjVqSh7KcTNmfme38vqyYgdE5/xkWwyQtZnZByQTcS1WTGZPLMoIVIRhbga2XuuTmznSlkhbnVGzt+ZmeuyQlwehbicQpxC3AiFOIW4kay+96xYVM4yM3apmIebWXgfsaIsMBOFuBoz+zW7xo2MXRTiFOIqKMQpxGXjgNm1hRXXuJnrcsU2qpibelUKcY34LW7xT50ey3Hx3/Hn8ZveRkRhLn6r3PF54jfGxT+Z+qhQB7yu6kFPxYT7jnqf9a3ZcRtlA7WR99x73L0oxCnErYhCXG52geysOCZ7z/teqdhGrYoF09WTETsmPuMj2WSErM/IOCCbiGuzYjK5YrFJZCYKcTWy91ydmUXlEQpxCnFZFOJyCnEKcSMU4hTiRrL63rNiUTnLzNilYh5uZuF9xIqywEwU4mrM7NfsGjcydlGIU4iroBCnEJeNA2bXFlZc42auyxXbqGJu6lUpxAFsonrQUzHhvloMCmLw+yi9z/rW7LiNsoHayHvuPe5eVhfi4vP19ustFZM7CnG56v2aRSEuN7tAdlYck73nfa9UbKOWQlxN4jM+kk1GyPqMjAOyibg2cT14RCFOnjEj47s4vx3HofcyMpHae1ybrJxVMb6rlo1Jq5MtKsc1q7dt72XmXLgicQz03mebyutyPN8Kvde+F4U4hbjM6nuUkSjE5RTiFOJGsvres2JROUs2dmlVzMNlcxizRsa4K1NxjZvZrzuOvyvM7Nf42ds4tJeRc7NCnEJchTjeeu/1ozK7jbJ7z+z8XbFf2yjEKcTx4xTiADZRPegZWTDdTcVkxEx23EbZQG3kPfcedy+rC3FZKhYlFOJyz7hfWwpxCnEKcTWJz/hINhkh6zMyDsgm4tqsmExePb4TWTW+q8yOixLZmLQ62aLy6rHLR6TyuhzH+Aq9174XhTiFuMyO33OFuJxCnELcSFbfe2bbqOIeJRu7tCrm4WYW3kesKAvMpOIaN7Nfdxx/V1i9XxXiFOIqPPv9eTYPt3oOWiFOIY4fpxAHsInqQc/IguluKiYjZrLjNsoGaiPvufe4e1GIU4hbEYW4nELcHIW4msRnfCSbjJD1GRkHZBNxbVZMJq8e34koxNXIxqTVyRaVV49dPiKV1+VVxanea9+LQpxCXGbH77lCXE4hTiFuJKvvPbNtVHGPko1dWhXzcDML7yNWlAVmUnGNm9mvO46/K6zerwpxCnEVnv3+PJuHWz0HrRCnEMePU4gDhsTFIwZ39zJzA1ghXq/3Pto8m+pBz8iC6W5mblorsuM2ygZqI++597h7UYhbs2CaDWZb1ROzPbvv1+P5/JiZsseKzN6Q9cwukPW2S5ts4SaOyd7zvldGtlHcrPc+y730Xmcmqycjdkxvu7bZ7bsmCnEio+md09rsdn6rGN9Vy8ak1cnmFFaPXT4iMfZ4JFskaLNjIe47v/rdz3721/6Lu/n5/+kfdB/3XrlqIS6bv2uzYhwwY8fveXZfFZ+/t23brL7mZPu1mkKcQtxIKq9xI8m2UcU9SjZ2aVXMw80svI/I5qBXRyGuxur9qhD3fIW4SDtOyZKdvysoxK0vxPX2dZuZ/1HIyDUuuy5n44CR8V1rxblw5rpcsY1GrnH0KcQBQ85e0Ktd8cRfPegZWTDdTcVkxEx23EbZQG3kPfcedy8KcQpxKzK7X3vPsXNmb8h6KhbI2mQTs3FM9h73XqlYlKjO6skIkYqMjAOycXubFZPJq8d3Is+YivFdtdXX5d3GLh+RbLEpWyRos2Mh7i//ys9+9ud/+f9+N9/+5U+6j3uvXLUQF/e4vcf2ki10KcSNFeJ6j/vIZOO7agpxCnEjqbzGjSTbRhX3KNnYpVUxD1e9/rKiLDAThbgaq/erQtxzFuJmkp2/KyjErS/E9R7Xpvoal12Xs3HA7PrLinPhzHW5YhuNXOPoU4gDhpy9oFe74om/etAzsmC6m5mb1orsuI2ygdrIe+497l4U4hTiVkQhLle9kJLdtMYx2Xvce6ViUaI6qycjRCoS16Q4Nh8lG7e3WTGZvHp8J/KMiTFp7/t8Lyusvi7vNnb5iGT7NlskaFOxqDyi99r3csVC3PG7+SgV4/2R/aoQVxuFuJxCnELcSOI8+MjMNW4k2TaquEfJxi6tinm46vWXFWWBmVSMXWb2a8X86mp/9P/9wzSr96tCnEJchYr1l8rMnh/Orp9X71eFOIU4fpxCHDDk7AW92hVP/NWDnpHi1G5mblorsuM2ygZqI++597h7UYhTiFsRhbhc9UJKdtMax2Tvce+VikWJ6qyejBDZMSsmk1eP70ReISsWJVZfl3cbu3xEsv2aLRK0UYjLs/resyIKceujEJdTiFOIG0nlNW4k2TaquEfJxi6tinm46vWXFWWBmSjE5f7Vv//d7hiqzU//rX/a/bzvFYU4hbgKCnEKcdk4YHb9ZcU1bua6XLGNRq5x9CnEAUPOXtCrXfHEXz3oGSlO7WbmprUiO26jbKA28p57j7sXhTiFuBVRiMspxCnEiXxEVkwmrx7fibxCVixKrL4u7zZ2+Yhk+zVbJGijEJdHIU4hbiQKcTmFOIW4kVRe40aSbaOKe5Rs7NKqmIerXn9ZURaYiUJcTiFOIe4j5ipX3HsqxCnEZeOA2fWXFde4metyxTYaucbRpxAHDDl7Qa+24sQfg5AYQI/mrOpBz0hxajczN60V2XEbZQO1kffce9y9ZMduxYTNTBTiFOJC7zl2zuwNWY9CnEKcyEdkxWTy6vGdyCtkxaLE6uvybmOXj0i2X7NFgjYKcXkU4moKcfEct3mxXmbuhXf8nivE5RTi1hfisu/dtz/91e7r3PIKhbhsG2XH7UiysUurYh6uev1lRVlgJiPXuN6+bDOzXyvmV1dTiFOI+4i5yhX3ngpxCnHZOGB2/WXFNW7mulyxjUbmV+lTiAOGnL2gV1tx4p+diJuZ5OupHvSMFKd2M7JfK7PjNsoGaiPvufe4e4mbxEcqJmxmohCnEBd6z7FzZm/IehTiFOJEPiIrJpNXj+9EXiErFiVWX5d3G7t8RLL9mi0StFGIy6MQV1OIyzIz77Lj9zzbRgpxCnGh9xxtqgtxWf70X/mN7uvc8gqFuBXJxi6tinm46vWXFWWBmVRf47JUzK+uphCnEPcRc5Ur7j0V4hTisnHA7PrLimvczHW5YhuNzK/SpxAHDDl7Qa+24sQ/OxGXXawy1YOemUnHXYzs18rsuI2ygdrIe+497l4U4hTiVkQhLqcQpxAn8hFZMZm8enwn8gpZsSix+rq829jlI5Lt12yRoI1CXB6FOIW4kSjE5RTiFOJGUnmN2yXZ2KVVMQ9Xvf6yoiwwE4W4nEKcQtxHzFWuuPdUiFOIy8YBs+svK65xM9flim00Mr9Kn0IcMOTsBb3aihP/7ERcdrHKVA96ZiYddzGyXyuz4zbKBmoj77n3uHtRiFOIWxGFuJxCnEKcyEdkxWTy6vGdyCtkxaLE6uvybmOXj0i2X7NFgjYKcXkU4hTiRqIQl1OIU4gbSeU1bpdkY5dWxTxc9frLirLATBTicgpxNXMYcd2K7+9IsuvTKxTi4tzT2za3zBQM71GI268QF/ukt797GZk7yNbHsnHA7PrLimvczHV5ZByQbaPY1r3HtaFPIQ4YcvaCXm3FiX92Ii67WGWqBz0zk467GNmvldlxG2UDtZH33HvcvSjEKcStiEJcTiFOIU7kI1IxmawQJ7I+cY16b6uvy7uNXT4i2X7NFgnajCwqV+i99r0oxJ1PdVlAIS6PQlxOIU4hbiSV17hdko1dWhXzcNXrLyvKAjOpvsZlqZhfXU0hrmYOozKvUIjLMnMuvKdi/aUys+eHs+vn1fu1ohBXnWx9LBsHzK6/rLjGzVyXR8YB2TYamV+lTyEOGHL2gl5txYl/diIuu1hlqgc9M5OOuxjZr5XZcRtlA7WR99x73L0oxCnErYhCXE4hTiFO5CNSMZmsECeyPnGNem+rr8u7jV0+Itl+zRYJ2ijE5VGIU4gbiUJcTiFOIW4klde4XZKNXVoV83DV6y8rygIzUYjLKcQpxO04VzlzLrxHIU4hLhsHzK6/rLjGzVyXR8YB2TYamV+lTyEOGHL2gl5txYl/diIuu1hlqgc9M5OOFWISMF7zUbLJj5H9Wpl4T7vJBmoj77n3uHuJm412Hx1TOSk5kjjX9N5Hm+y7phD3x9+l43Zrs3q/KsTlFOIU4kQ+IgpxIs+Z7L6qwurr8m5jl49Itl+zRYI2I4vKFXqvfS/PWIiLbd7eRx2z+r6quiwQ77/3uW6puBeO5xm14/dcIS6nEKcQN5LKa9wuycYuLYW4PNXXuCwj3/NsHJBdI6o9YyHuG9/9pe6262Vk3KEQpxC3IrPjgLPr59X7VSFOIY4fpxAHDDl7Qa+24sQ/OxGXXawy1YOeuIlYadUFvTKrt9GIbKA28p57j7tSsoV3hbjayeSKjCw2tXrPsXNmb8h6FOIU4kQ+IhWTyQpxIuuTLSpXWH1d3m3s8hHJ9mu2SNBmZFG5Qu+17+UZC3ErFlJmsrosUJGZeZcdv+cKcTmFOIW4kVRe43ZJNnZpjcybZ6lef3n1a9zI9zzbRjPXuArPWIj7f/3l/7H7uLemYg6jMgpxCnHh7Pp59X5ViFOI48cpxAFDzl7Qq6048c9OxGUXq0z1oGf1DdmqC3plVm+jERU32r3HXSkKcQpxu2X2hqxHIU4hTuQjUjGZrBAnsj7ZonKF1dfl3cYuH5Fsv2aLBG0U4vIoxK3JzLzLjt9zhbicQpxC3Egqr3G7JBu7tEbmzbNUr7+8+jVu5HuebaOZa1wFhTiFuB3nKmfOhfcoxCnEZeOA2fWXFde4mevyqvVz+hTi4EXFhE1cEEbTO7G2qb4hy6w48c9OxGUXq0z1oGf1DdmqC3plVm+jEdn3beQ99x53pSjEKcTtFoW4PApxInumYjJZIU5kfbJF5Qqrr8u7jV0+Itl+zRYJ2ijE5VGIW5OZeZcdv+cKcTmFOIW4kVRe43ZJNnZpjcybZ6lef3n1a9zI9zzbRjPXuAoKcfsV4iJxnDxKNmcyY8e5yplz4T0KcfX79XgcHtN7zHsmWx8bGQf0Pse9ZPukIjPX5VXr5/QpxMGLqp6wqb4hy6w48c9OxGUXq0z1oGf1DdmqC3plVm+jETFY673XW0bec+9xV0p2E6kQpxC3OgpxeRTiRPZMxWRydl1ePb4TeYVki8oVVl+Xdxu7fESy/TqySHCLQlwehbg1mZl32fF7rhCXU4hTiBtJ5TVul2Rjl9bIvHmW6vWXV7/GjXzPs200c42roBC3ZyEuS+V1ece5yplz4T0Kcdefg87Wx55xHDBzXR4ZB2TbaGR+lT6FOHhRCnG52Ym47GKVqR70rL4hW3VBr8zqbTSi4ka797grRSFOIW63KMTlUYgT2TMVk8kKcSLrky0qV1h9Xd5t7PIRyfbrzCKBQlwehbg1mZl32fF7rhCXU4hTiBtJ5TVul2Rjl9bIvHmW6vWXV7/GjXzPs200c42roBCnELfjXOXMufAehTiFuGccB8xcl0fGAdk2GplfpU8hDl6UQlxudiIuu1hlqgc9q2/IVl3QK7N6G42ouNHuPe5KUYhTiNstCnHPGZMRIs85mbw6MYHfm9i/JRYAeo8Tec9ki8oVsjFpdYxdFOIU4vIoxK2PQlxOIU4hbiSV17hdko1dWiPz5pVxjcsz8j3PttHINS4ryrRJ788V4p5yDqPyurzjXOXMufAehTiFuGccB2T7tTUyDsi20cj6OX0KcfCiFOJysxNx2cUqUz3omZl0rLDqgl6Z1dtoRMWNdu9xV4pCnELcblGIe86YjBBRiBuJQpzsmGxRuUI2Jq2OsYtCnEJcHoW49VGIyynEKcSNpPIat0uysUtrZN68Mq5xeUa+59k2GrnGKcQpxFVel3ecq5w5F96jEKcQ94zjgGy/tkbGAdk2Glk/p08hjhJx8/8o2ZeY9WK/9E6Wb83Mib/CihP/7ETc2eO8etAzM+lYYdUFvTKrt9GIihvt3uOulDh/PaIQpxC3OgpxzxmTESIKcSNRiJMdky0qV8jGpNUxdlGIU4jLoxC3PgpxOYU4hbiRVF7jdkk2dmmNzJtXxjUuTzxXnMMfpWKeXiFOIa7yurzjXOXMufAehTiFuGccB2T7tTUyDsi20cj6OX0KcZTILlarJuIYFwP63r56a2ZO/BVWnPhnJ+Kyi1WmetAzM+lYYdUFvTKrt9GIihvt3uOulDh/PaIQpxC3OgpxzxmTESIKcSNRiJMdky0qV8jGpNUxdlGIU4jLM7JfFeJqoxCXU4hTiBtJ5TVul2Rjl9bIvHllXOPWZOQapxCnEFd5Xd5xrnLmXHhPxfpLZWbHAQpxebL1sWccB2T7tTUyDsi20cj6OX0KcZTILlarJuIYpxCXm52Iyy5WmepBz8ykY4VVF/TKrN5GI7LJiJH33HvclaIQpxC3WxTinjMmI0QU4kaiECc7JltUrpCNSatj7KIQpxCXZ2S/KsTVRiEupxCnEDeSymvcLsnGLq2RefPKuMatycg1TiFOIa7yurzjXOXMufCeivWXysyOAxTi8mTrY884Dsj2a2tkHJBto5H1c/oU4iiRXaxWTcR9lLhYxQTJo2Q3faspxOVmJ+Kyi1Vs896xccvIZ5rJzKRjhVUX9Mqs3kYjssmIkffce9yVohCnELdbFOKeMyYjRBTiRqIQJztmxfxCNiatjrGLQpxCXJ6R/aoQV5uYX3hEIe6ahbh4jnbONkvvOdooxCnEjcybV2bkGvcXP/nNz77x7e/fzZ/5zj/pPvd75arXOIU4hbjK6/KOc5Uz58J7KtZfKqMQV59sfewZxwHZfm2NjAOybTSyfk6fQhwlsovVqom4jzIyYVM56KmgEJebnYjb7YI+M+lYYdUFvTKrt9EIhbg8CnEKcbtFIe45YzJC5Dknk1dHIU52TLaoXCEbk1bH2EUhTiEuz8h+VYirTcwvPKIQd81CXHUU4hTiRubNKzNyjfvTf/XvdI+PW/7ff/l/6j73e+Wq1ziFOIW4yuvyjnOVM+fCeyrWXyqjEFefbH3sGccB2X5tjYwDsm00sn5On0IcJbKL1aqJuI8yMmFTOeipoBCXm52I2+2CPjPpWGHVBb0yq7fRCIW4PApxCnG7RSHuOWMyQuQ5J5NXRyFOdky2qFwhG5NWx9hFIU4hLs/IflWIq41CXE4hLo9CnELcyLx5ZRTi1mTkGqcQpxBXeV3eca5y5lx4T8X6S2UU4uqTrY894zgg26+tkXFAto1G1s/pU4ijRHaxWjUR91FGJmwqBz0jYsImJiTupfrGf+bEX2HFiX92Im63C/rMpGOFVRf0yqzeRiMU4vIoxCnE7RaFuOeMyQiR55xMXh2FONkxvXv8NvHdPat6ziCLscv1C3F/7m/8rc/+1M//9N38+U9+sf+4d4pC3JrMzLvs+D1XiMvFdaf3Pm5RiFOIi1yxEBfH7XEMdi8Vc4szGbnGKcSdz8g1TiFOIa7yuqwQtyYKcfXJ1seecRyQ7ddWnAd6z9Emrim9McQtI98T+hTiKJF9CUcGs89sZMJm9WTE6hv7mRN/BYW4PDOTjhVGLujZNlKIU4gbiUKcQtxuUYh7zpiMEHnOyeTVUYiTZ0zF/fnqOQVjl+sX4rIF09UL7yP3KApx5zMz77Lj91whLhcLdL33cYtCnEJc5IqFuJ2jELcmI9c4hTiFuMrrskLcmijE1SdbH3vGccDMvEucB3rPUR36FOIokV2sVk3EfZSRCZvVkxGrb+xnTvwVFOLyzEw6Vhi5oGfbSCFOIW4kCnEKcbtFIe45YzJC5Dknk1dHIU6eMRX356vnFIxdFOIU4vKM7FeFuNooxOUU4vIoxCnErY5C3JqMXOMU4hTiKq/LCnFrohBXn2x97BnHATPzLnEe6D1HdehTiKNEdrFaNRH3UUYmbFZPRqy+sZ858VdQiMszM+lYYeSCnm0jhTiFuJEoxD1fIS4S72k0vcfvnJEJ97gG9D5rm95zvzUWlfNkYxeFOHmFPONk8uooxMkzpuL+fPWcgrGLQpxCXJ6R/aoQVxuFuFxWiIsc732PmSmMZFGIU4gThbhVGbnGKcQpxFVelxXi1kQhrj7Z+tgzjgNm5l3iPNB7jurQpxBHiexitWoi7qOMTNisnoxYfWM/c+KvoBCXZ2bSscLIBT3bRgpxCnEjUYh7zkLclbPjhLtF5TwmI0SeczJ5dRTi5BlTcX9u7LI+CnEKcVlG9qtCXG0U4nIjhbiVUYhTiBOFuFUZucYpxCnEVV6XFeLWRCGuPtn62DOOA2bmXeI80HuO6tCnEEeJ7GK1aiLuo4xM2KyejFh9Yz9z4q+gEJdnZtKxwsgFPdtGCnEKcSNRiFOI2y0Kcc8ZkxEizzmZvDoKcfKMqbg/N3ZZH4U4hbgsI/tVIa42CnE5hbg8CnEKcaujELcmI9c4hTiFuMrrskLcmijE1SdbH3vGccDMvEucB3rPUR36FOIokV2sZibi4sQfF49HWX1jnxmZsFn9nlff2M+c+CsoxOWZmXSsMHJBz7aRQpxC3Gh614Y2vcf0ohAnFYljLrP6umxROY/JCJHnnExeHYU4ecZU3J8bu6xPZVlgdFH5eB/VZuQ46r32vSjEnc/ofu099qMyM++y4/dcIS6nEJdHIU4hbnUU4tZk5BoX56TeY3tJ788V4p52DqMdYx8zM1baca5SIU4hbiTZ+tgzjgNG7pdvRtbPK0KfQhwlsovVyGD2ZuTEn01GrDYyYbN6MmL1jf3Mib+CQlyemYF0hZELeraNFOIU4lZHIU4qEje9mdXXZYvKeUxGiCjEjUQhTp4xFffnxi7rU1kWqFhUjpJLpve4e1GIO5+K/bo6M/MuO37PFeJyCnF5FOIU4lZHIW5NRq5xWVGmTXp/rhB3yTmM6vXz1VGIU4gbSbY+9ozjgJl5l5H184rQpxBHiexiVX1Bv2IhLj53TKKMJrP6xn7mxF9BIS7PzKRjhZELeraNdizE9b5/bbIJnVkKcWujECcVUYh7zpiMEFGIG4lCnDxjKu7PjV3WJ7u3nJlTGJmHU4hTiFuRkTmMmx2/5wpxOYW4PApxv/vD+4rjnGqb3Y6jZ09cv3rbuY1C3PmMXOMU4hTislSvn6+OQpxC3Eiy9bHV6+cVmZl3GVk/rwh9CnGUyC5W1Rf0KxbiZgdqmdU39hUT7jMU4vLMTDpWGLmgZ9tox0Lc2cHsLIW4tVGIk4ooxD1nsvO3Qpy8Qq44mVwdhTh5xlTcoxi7rI9CnEJclor9ujojcxg3O37PFeJyCnF5FOJkx/xnP/vL3ePjFoW4PCPXOIU4hbgs1evnq6MQpxA3kmx9bOZed5fMzLuMrJ9XhD6FOEpkF6vqC7pCnEKcQlyemUnHCiMX9GwbKcQpxK2OQpxURCHuOZOdvxXi5BVyxcnk6ijEyTOm4h7F2GV9FOIU4rJU7NfVGZnDuNnxe64Ql1OIy6MQJztGIe58Rq5xCnEKcVmq189XRyFOIW4k2frYzL3uLpmZdxlZP68IfQpxlMguVtUXdIU4hTiFuDwzk44VRi7o2TZSiFOIW51Vhbg4TuLaNZKszKYQt192nHCP1+sdX7esPt/umOz8rRAnr5ArTiZXRyHufH7qu7/92Te+/f2H+bPf/Z3uY+VtqbhHWT12UYhTiFu98B6fvzdObrPbwnvFfl2duH/tbdtedrxHiff1iELcnoW447F1zOo5E4U42TEKcedTsbbQJr0/V4i75BxG9fr56mT3cSMq1l8qoxBXn93WzysyM+8ysn5eEfoU4iiRXayqL+hx47qTkYnZ6oFaZvXkdcWE+4yRSbKzZifcd7ugj9yQVRq5oGfbaPXkZ8VNa/WxrxC3NjGRknnGGzKFuLXZsRAnebLzt0KcvEKuOJlcHYW48/kz3/kn3W3X5r/6zm91HytvS8U9yuqxi0KcQtzqhfdnTMV+lblkc9AKcfsV4naMQpzsGIW486lYW2iT3p8rxF1yDqN6/Xx1FOIU4kay2/p5RWbmXUbWzytCn0IcJbKLVfUFXSFOIU4hLs/IDVmlkQt6to0U4hTiVkchTiqiEPecyc7fCnHyCrniZHJ1FOLORyFufSruUVaPXRTiFOIU4vJU7FeZi0JcTiEuj0Kc7BiFuPOpWFtok96fK8Rdcg6jev18dRTiFOJGstv6eUVm5l1G1s8rQp9CHCWyi1X1BV0hTiFOIS7PyA1ZJo7bmNgaycigNdtGCnF5IS5u/Hvbv03vcdKPQpxURCHuOZOdvxXi5BVyxcnk6ijEnY9C3PpU3KOsHrsoxCnEKcTlqdivMheFuJx5qDwKcbJjFOLOp2JtoU12/v7Nf/k7n/2pn//ph/mv//o/6T73e0Uh7nxGjv0bhbg1UYirz27r5xWZmXeJc1fvOapDn0IcJbKLVfUFXSFOIU4hLs/IDVmm+j1n20ghLi/ESW0U4qQiCnHPmez8rRAnr5ArTiZXRyHufBTi1qfiHmX12EUhTiFOIS5PxX6VuSjE5RTi8ijEyY5RiDufirWFNtn5+9f+2e9091WbuPfqPfd7RSHufKrXz1dHIU4hbiS7rZ9XZGbeJc5dveeoDn0KcZTILlbVF3SFOIU4hbg8Izdkmer3nG0jhTiFuNVRiJOKKMQ9Z7Lzt0KcvEKuOJlcHYW481GIW5+Ke5TVYxeFOIU4hbg8FftV5qIQl1OIy6MQJztGIe58KtYW2mTnb4U4hTiFuDVRiKvPbuvnFZmZd4lzV+85qkOfQhwlsotV9QVdIU4hbsdCXAySooRyL6tv2EZuyDLVgxCFuJxC3NooxElFFOKeM9n5WyFOXiFXnEyujkLc+SjErU/FPcrqsYtCnEKcQlyeiv367IliURxL9/Knfu7Xu497a2J7Huf3juk97iOTje+qKcTlUYiTHbNbIS7m1nrn2DYz5bIVqVhbaJNdc37mF/L7KoU4hbjVUYhTiBuJQpxC3EdSiKNEdrGqvqArxCnE7ViI2y0jN2SZ6kGIQlxOIW5tFOKkInGeyKy+Lkue7PytECevEIW4PApx56MQtz4V9yirxy4KcQpxCnF5Kvbrs8d1OY9C3H5RiJMds1sh7hlTsbYwk7hn6u2rNgpxCnGroxCnEDcShTiFuI+kEEeJ7GJVfUFXiFOIU4jLM3JDlqkehCjE5RTi1kYhTiqiEPecyc7fCnHyClGIy2Ph/XwU4tan4h5l9dhFIU4hzsJ7nor9+uxxXc6jELdfFOJkxyjEnU/F2sJMFOIU4hTi1kQhrj4KcQpxH0khjhLZxar6gq4QpxCnEJdn5IYsUz0I2a0QF4nB6qP0HtOm+thXiFubZyzERXrH6jG9x8n7JLZ3RiFuv2Tnb4U4eYUoxOWx8H4+CnHrU3GPohC3PgpxFt6zVOzXZ4/rcp6R8d1x/uBRMgpxeRTiZMcoxJ2PQpxCXEWq189XRyFOIW4kz1iIi/FZjJnu5a/+8q9+8e5zCnEfSyGOEtnFqvqCrhCnEKcQl0chbk2qj32FuLV51kKc7JWRRQKFuP1iMkJEIW4kFt7PRyFufSruURTi1kchzsJ7lor9+uxxXc6zeg5aIS6PQpzsGIW481GIU4irSPX6+eooxCnEjeQZC3ExXuqd12759i/90hfvPqcQ97EU4kjFiThOVI+SXayqL+gKcc9ZiDseN8fMUIjLoxC3JiPH/gyFuLVRiJOKKMQ9Z2Lhph2HHPP7/+6Puo97z/zUd3/7Yf7sd3+n+ziRt2a3yeQ4xnvHfpve494zFt7PRyFufSruURTi1kchzsJ7lor9+uxxXc6jELdfFOJkxyjEnY9CnEJcRarXz1dHIU4hbiRxP/9I9Vp0RRTirkMhjlTFpGP1BV0h7vkKcdX7VSEuj0LcmmTH/iyFuLVRiJOKKMRJVXo3121iYaP3OJG3ZrfJ5B2LUxbez0chbn0q7lEU4tZHIc7Ce5aK/frscV3OoxC3XxTiZMcoxJ2PQpxCXEWq189XRyFOIW4k2dpw9Vp0RRTirkMhjlTFpGP1BV0hTiFOIS6PQtyaZMf+LIW4tVGIk4ooxElVejfXbRTipDoKcXksvJ+PQtz6VNyjKMStj0KchfcsFfv12eO6nEchbr8oxMmOUYg7H4U4hbiKVK+fr45CnELcSLK14eq16IooxF2HQhypiknH6gu6Qtw1C3HxnmM7jWRksuWsZ59wH7khy1QPQrJBj0KcQtzqKMRJRRTipCq9m+s2CnFSnRhXP6IQZ+G9Igpx61Nxj7J67KIQpxBn4T1PzBcc58eOUYhzXY7j4BGFuPVRiHvO/Jff/s2H+anv/nb3cc8ShbjzGVl/UYhTiMuiEKcQpxCnEFcV+hTiSFVMOirEKcR9xAX9rGefcFeIW5Ps2J+lELc2CnFSEYU4qUrv5rqNQpxUZ7fJZIW4a0Yhbn0q7lEU4tZHIc7Cu+RxXc6jELdfFOKeM71t1+bZ788V4s5HIU4hriIKcQpxCnEKcVWhTyGOVMWko0KcQpxC3PooxK1JduzPUohbG4U4qYhCnFSld3PdRiFOqqMQl8fC+/koxK1PxT2KQtz6KMRZeJc8rst5FOL2i0Lcc6a37dooxIlCnEJcRRTiFOIU4hTiqkKfQhypiklHhTiFOIW49VGIW5Ps2J+lELc2CnFSEYU4qUrv5rqNQpxURyEuj4X381GIW5+KexSFuPVRiLPwLnlcl/MoxO2XqxfiYqz3p37u1x/mz373d7qP3Tm9bddGIU4U4hTiKqIQt9/6S3xv495rNL3naBM/88grFOJivHjcbm3+2i/+oPu4j4xC3HUoxJFSiMspxCnE7RiFuDXJjv1ZCnFroxAnFVGIk6r0bq7bKMRJdRTi8lh4Px+FuPWpuEdRiFsfhTgL75LHdTmPQtx+uXoh7hvf/n73ddooxO0XhbjzUYhTiKuIQtz11192XD+XPApx16EQR0ohLqcQpxC3YxTi1qRisamlELc2CnFSEYU4qUrv5rqNQpxURyEuj4X381GIW5+KexSFuPVRiLPwLnlcl/MoxO0XhTiFuB2jEHc+CnEKcRVRiFOIU4jbMwpx16EQR0ohLqcQpxC3YxTi1qRisamlELc2CnFSEYU4qUrv5rqNQpxURyEuj4X381GIW5+KexSFuPVRiLPwLnlcl/MoxO0XhTiFuB2jEHc+CnEKcRWJMXmM3Uey4z8rqRCXZ8f1c8mjEHcdCnGkFOJyCnEKcTtGIW5NKhabWgpxa6MQJxVRiJOq9G6u2yjESXUU4vJYeD8fhbj1qbhHUYhbH4U4C++Sx3U5j0LcflGIU4jbMQpx56MQpxAnCnEj2XH9XPIoxF2HQhwphbicQpxC3I5RiFuTisWmlkLc2ijESUUU4qQqvZvrNgpxUh2FuDwW3s9HIW59Ku5RFOLWRyHOwrvkcV3OoxC3XxTiFOJ2jELc+SjEKcSJQtxIdlw/lzwKcdehEEdKIS6nEKcQt2MU4takYrGppRC3NgpxUhGFOKlK7+a6jUKcVEchLo+F9/NRiFufinsUhbj1UYiz8C55XJfzKMTtF4U4hbgdkxXiInFsPsoz7tfKKMQpxIlCXCTOp71z5C1/9Zd/9YtP2qcQt2cU4q5DIY6UQlxOIU4hbscoxK2JQtxzRyFOKqIQJ1Xp3Vy3UYiT6ijE5bHwfj4KceujEPecUYhTiJM8rst5FOL2i0KcQtyOGSnEZVGIU4hTiBOFuPPFKYW4PaMQdx0KcaR2LMTFBTZ+7l5WU4hTiNsxCnFrohD33IlJieM15BiFOMmiECdV6d1ct1GIk+ooxOWx8H4+CnHroxD3nIl7j0cU4kRcl0eiELdfFOIU4naMQtz5KMQpxIlCXEQh7prJ9utf/sV/+GPriI+iEPexFOJI7ViIyxKFkpUU4hTidoxC3JooxImIQpxUpXdz3UYhTqqjEJfHwvv5KMStj0LccybmTR5RiBNxXR6JQtx+UYhTiNsxCnHnoxCnECcKcRGFuGsm269/6ud+vfu4jwx9CnGkFOJyCnEKcTtGIW5NFOJERCFOqtK7uW6jECfVUYjLY+H9fBTi1kch7jmjEKcQJ3lcl/MoxO0XhTiFuB2jEHc+CnEKcaIQF1GIu2YU4q5DIY6UQlxOIe6PB//xGe4lPn/vce+ZsxTiFOJGohAnIgpxUpXezXUbhTipjkJcHgvv56MQtz4Kcc+ZOCcf51LazOyTv/aLP+g+RxuFOHnGuC7nWT0HrRCXRyFOIW7HKMSdz8j6i0KcQtzVoxCnEHfVKMRdh0IcKYW4nELcnjlLIU4hbiQKcSKiECdV6d1ct1GIk+ooxOWx8H4+CnHroxAnFVGIkx3jupxHIW6/KMQpxO0YhbjzUYhTiBOFuIhC3DWjEHcdCnGkFOJyCnF75iyFOIW4kSjEiYhCnFSld3PdRiFOqqMQl8fC+/koxK2PQpxURCFOdozrch6FuP2iEKcQt2MU4s5HIU4hThTiIgpx14xC3HUoxJFSiMspxO2ZsxTiFOJGEv8UTbzvkWTngaAQJ/J8UYiTqvRurtsoxEl1FOLyWHg/H4W49VGIk4ooxMmOcV3OoxC3XxTiFOJ2jELc+SjEKcSJQlykohAX15RH+anv/nb3teX9ohB3HQpxpBTicgpxe+YshTiFuOpEeS6jECfyfFGIk6r0bq7bxARI73Eib41CXB4L7+ejELc+CnFSEYU42TGuy3kU4vaLQpxC3I5RiDsfhTiFOFGIi5wtxP3BH/7v3ce1iWtt77Xl/aIQdx0KcaQU4nIKcXvmLIU4hbjqKMSJXDMKcVKV3s11G4U4qY5CXB4L7+ejELc+CnFSEYU42TGuy3kU4vaLQpxC3I5RiDsfhTiFOFGIiyjEXTMKcdehEEdKIS6nELdnztpxwj0GPTFJPJK/8ou/8cUneTuFuNooxIlcMwpxUpXezXUbhTipjkJcHgvv56MQtz4KcXn+y2//Zvc+uk3vca8UhTjZMa7LeRTi9otCnELcjlGIOx+FuP0Kcb/5e7/3J8b0x/inJ2ujEKcQd9UoxF2HQhwphbicQtyeOWvHQlwM2HsX3l7+m7/99774JG+nEFcbhTiRa0YhTqrSu563UYiT6ijE5bHwfj4KceujEJcnJq97x+It1WWBZ4xCnOwY1+U8CnH7RSFOIW7HKMSdj0LcfoW4X/tnv9N9H21Wb6OrRyFOIe6qUYi7DoU4UgpxOYW4PXOWQpxCXHUU4kSuGYU4qUrvet5GIU6qoxCXx8L7+SjErY9CXB6FuDwKcbJjXJfzKMTtF4U4hbgdoxB3PgpxCnGiEBdRiLtmFOKuQyGO1FULcfGefvqT3xvKb/2LP/jiUX0KcXvmLIU4hbjqKMSJXDMKcVKV3vW8jUKcVEchLo+F9/NRiFsfhbg8CnF5FOJkJLFfo8xzL9ULRVe/Lsd4v7cdbxn5fApx+0UhTiFuxyjEnY9CnEKcKMRFFOKuGYW461CII3XVQlwUU3qP7aViYlYhbn3OUohTiKuOQpzINaMQJ1XpXc/bKMRJdRTi8ijEnY9C3PooxOVRiMujECcjyQoV1fv16tfl7Nw0UpxSiNsvCnEKcTtGIe58FOIU4kQhLqIQd80oxF2HQhwphbg/nkyO93UvCnF75iyFOIW46ijEiVwzCnFSld71vI1CnFRHIS6PQtz5KMStj0JcHoW4PApxMhKFuNooxF0zCnEKcTtGIe58FOIU4kQhLqIQd80oxF2HQhwphbiaKMStz1kKcQpx1VGIE7lmFOKkKr3reRuFOKmOQlwehbjzUYhbH4W4PApxeRTiZCQKcbVRiLtmFOIU4naMQtz5KMQpxIlCXEQh7ppRiLsOhThSCnE1UYhbn7MU4hTiqqMQJ3LNKMRJVXrX8zYKcVIdhbg8CnHnoxC3PgpxeRTi8ijEyUgU4mqjEHfNKMQpxO0YhbjzUYhTiBOFuIhC3DWjEHcdCnGkFOJqohC3PmcpxCnEVUchTuSaicmtuI4/yrPf2Mua9K7nbRTipDox1uuds25ZPTZTiLtmFOLWZ6QQ1/vOt1k9dlGI2y8KcTIShbjaKMRdMwpxCnE7RiHufBTiFOJEIS6iEHfNKMRdh0IcKYW4mijErc9ZCnEKcdVRiBMRkUfpXc/bKMTJ1aMQd80oxK1PVoirmHepjkLcflGIk5EoxNVGIe6aUYhTiNsxCnHnoxCnECcKcRGFuGtGIe46FOJIKcTVRCFufc5SiFOIq45CnIiIPErvet5GIU6uHoW4a0Yhbn0U4vIoxOVRiJORKMTVRiHumlGIU4jbMQpx56MQpxAnCnERhbhrRiHuOhTiSCnE1SS2QQwM7mV28iCjEKcQpxC3XxTiRETkUXrX8zYKcXL1KMRdMwpx66MQl0chLo9CnIxEIa42CnHXjEKcQtyOUYg7n5jHb9f4elGIU4i7euI4fyTuPY/fi2NWr9dXRyHumlGIuw6FOFIKcXsmoxCnEKcQt18U4kRE5FF61/M2CnFy9SjEXTMKceujEJdHIS6PQpyMRCGuNgpx14xCnELcjlGIe74oxCnE7ZjV93E7RiHumlGIuw6FOFIKcXsmoxCnEKcQt18U4kRE5FF61/M2CnFy9SjEXTMKceujEJdHIS6PQpyMRCGuNgpx14xCnELcjlGIe74oxCnE7RiFOIW4q0Yh7joU4kgpxO2ZjEKcQpxC3H5RiBPZJzFxGefUkfyX3/7N7nOIVKd3PW+jECdXj0LccyYmZnvXz1uybRhRiKuNQlwehbg8CnEyEoW42uxYiIs55kf56U9+r/s4+Y9RiFOI2zEKcc8XhTiFuB2jEKcQd9UoxF2HQhwphbg9k4kJid7jXilnKcQpxFVHIU5kn2QTNm12vLmRa6Z3/LVRiJOrRyHuOTNzj3IvCnG1UYjLoxCXRyFORqIQV5sdC3FyPgpxCnE7RiHu+aIQpxC3YxTiFOKuGoW461CII6UQt2cyCnEKcQpx+0UhTmSfKMTJjukdf20U4uTqUYh7zijE7ReFuDwKcXkU4mQkCnG1UYi7ZhTiFOJ2jELc80UhTiFuxyjEKcRdNQpx16EQR+oZC3GRKJU8yl/4+X/efdyzJKMQpxCnELdfFOJE9olCnOyY3vHXZmbCPf6p35jgfhST17JbFOKeMwpx++UZC3ExR3Octzmm97i3RiEuj0KcjCTGlL39eYtC3FwU4q4ZhTiFuB2Tnb9HYk5hbRTiFOJ2jEKcQtxVoxB3HQpxpJ61EHf1ZBTiFOIU4vaLQpzIPlGIkx3TO/7azBbies/RxuS17BaFuOeMQtx+ecZC3OooxOVRiJORKMTVRiHumlGIU4jbMQpxzxeFOIW4HaMQpxB31SjEXYdCHCmFuD2TUYhTiFOI2y8KcSL7RCFOdkzv+GujECdXj0Lcc0Yhbr8oxOVRiMujECcjUYirjULcNaMQpxC3YxTini8KcQpxO0YhTiHuqlGIuw6FOFKvcLF6xmQU4p6vEBc3kL2L6lujECcicj8KcbJjesdfG4U4uXoU4p4zCnH7RSEuzzMW4rL33KZi8VEhTkby6oW46rGLQtw1oxCnELdjFOKeLwpxeXbcRlePQpxC3FWjEHcdCnGkFOL2TEYhTiFOIU5E5H4U4mTH9I6/NgpxcvUoxD1nFOL2i0JcHoW4PApxMhKFOIU4yaMQpxC3YxTini8KcXkU4tZHIU4h7qpRiLsOhThSCnF7JqMQpxCnECcicj8KcbJjesdfG4U4uXoU4p4zCnH7RSEuz0ghLs5Jo+m9RnUU4mTHKMQpxEkehTiFuB2jEPd8UYjLoxC3PnHP8Pv/7o/uZmTccbunGsmO5x2FuGtGIe46FOJIKcTtmYxCnEKcQpyIyP0oxMmO6R1/bRTi5OqJyc3esdpGIW6/KMTtF4W4PDPlspHE+av3OpVRiJMdoxCnECd5FOIU4naMQtzzRSEuj0LccyYb37WJa2rvOT4yCnHXjELcdSjEkVKI2zMZhTiFOIU4EZH7UYiTHdM7/tooxMnVoxD3nFGI2y8KcXkU4vIoxMlIFOIU4iSPQpxC3I5RiHu+KMTlUYh7zijEKcTtGIW461CII6UQV5NYlIwL1r3MLgBkFOIU4hTiRETuRyFOdkzv+GujECdXj0Lcc0Yhbr8oxOVRiMujECcjUYhTiJM8CnEKcTtGIe75smPZSyFOKqIQpxC3YxTirkMhjpRCXE2qJ2wyCnEKcQpxIiL3k03YtFGIk1XpHX9tFOLk6lGIe84oxO0Xhbg8CnF5FOJkJApxCnGSRyFOIW7HKMQ9XxTi8ijEPWey8V0bhThZFYW461CII6UQV5PqCZuMQpxCnEKciMj9ZBM2bRTiZFV6x18bhTi5ehTinjMKcftFIS6PQlwehTgZiUKcQpzkUYhTiNsxCnHPF4W4PApxz5lsfNdGIU5WRSHuOhTiSCnE1aR6wiajEKcQpxAnInI/2YRNG4W4PFG+igmJR+k97j0T+633Pm7ZsXzRO/7aKMTJ1aMQ95xRiNsvCnF5ZsplI1GIy5ONvxXinjMKcQpxkifuP3v78xaFuD3T+xxtFOKee07hp777239inuiY+JneYz8qO5a9svFdxZh0JjtuI8mTje/axHez9xwfGYW4a0Yh7joU4kgpxNWkesImoxCnEKcQJyJyP9mETZsdb252y+oJ95E8401r7322UYiTq0ch7jmjELdfFOLyzJTLRqIQlycbfyvEPWcU4hTiJE8s3vf25y0KcXum9znaKMQ995zCyPl7t+KUQlwehbjnTDa+a6MQJ6uiEHcdCnGkFOJqUj1hk1GIU4hTiBMRuZ9swqbNjjc3u0Uhria999lGIU6unupF5YrstvC+YxTi9otCXJ6ZctlIViyszbznisVHhTgZiUKcQpzkUYhTiNsxCnEKcRXJxncVY9KZKMQ9Z7LxXRuFOFkVhbjrUIgjpRBXk+oJm4xCnEKcQpyIyP1kEzZtdry52S0KcTXpvc82CnFy9VQvKldkt4X3HaMQt18U4vLMlMtGsmJhbeY9Vyw+PmMhLhaK4nVGYoxfE4U4hbgrJvbr8ZzxKL3naKMQpxC3YxTiFOIqEufA3vu4pWJMOhOFuOdMNr5r84yFuD/71//RZ3/tF39wN9/9+7/XfVwbhbj1UYi7DoU4UgpxNamesMkoxCnEKcSJiNxPNmHTxmJZHoW4mvTeZxuFOLl6RhYlFOL2i0LcflGIy5OVTmazYmFt5j1XLD4+YyFuZhs5f9dEIU4h7ooZ2a9tes/RRiFOIW7HKMQpxFUkG99VjElnohD3nMnGd22esRCXzUGPrA0rxK2PQtx1KMSRUoirSfWETUYhTiFOIU5E5H6yCZs2O97c7BaFuJr03mcbhTi5ekYWJRTi9otC3H5RiMuTlU5ms2JhbeY9Vyw+KsTJSBTiFOKumJH92qb3HG0U4hTidoxCnEJcRbLxXcWYdCYKcc+ZbHzXRiFOVkUh7joU4kgpxNWkesImoxCnEKcQ95yJyYgYaN3LjgP+V0/caPf2VRulk/2STdi02fHmZrcoxNWk9z7bKMRdP68+DhhZlFhdnNpt4X3HKMTtF4W4PFnpZDYrFtZm3nPF4qNCnIxEIU4h7ooZ2a9tes/RRiFOIW7HKMQpxFUkG9/NjEnjeDrOgRyTXVN33EaSJxvftVGIk4rE9jyeX47p7Yc22X79iNCnEEdKIa4m1RM2GYU4hTiFuOfM6slkOZ+RG+2f+u5vdx8rH5dswqbNjjc3u0Uhria999lGIe76efVxwMiixMyickV2W3jfMQpx+0UhLk9WOpnNioW1mfc8s/h4LwpxMhKFOIW4K2Zkv7bpPUcbhTiFuB2jEKcQV5FsfDczJh1ZH4u5rt5jb9lxG0mebHzXRiFOKjIydsmS7dePCH0KcaQU4mpSPWGTUYhTiPvzn/ziDz/Do2QU4tZHIe75MnKjrRC3X7IJmzY73tysSBy3o8kWbhTixtJ7n20U4q4fhTiFuGeMQtx+UYjLk41dZrNiYW3mPc8sPt6LQpyMRCFOIe6KGdmvbXrP0UYh7o+vk725hFt2vDftfY42CnEKcauzY9krG9/NjElH1scU4q6ZbHzXRiFOKrJjIa43PpoNfQpxpKLA0vtiylyqJ2wyCnEKcSOTjrEQ8ohC3PooxD1fRm60YzDae6x8XLIJmzbVNzfPkpnJiCwKcWPpvc82CnHXj0KcQtwzJo7L3raZyer9evUoxOXJSiezWbGwNvOeZxYf70UhTkaiEKcQd8WM7Nc2vedooxCX5+r35ztGIU4hriLZ+G5mTKoQ97qZmYNWiJOK7Dh2ifFg73VmQp9CHCmFuJpUT9hkFOIU4kYmHRXi9otC3PNl5EZbIW6/ZBM2bXacmF2RmcmILApxY+m9zzYKcdePQpxC3DMmjsvetpnJ6v169SjE5YlxQO9YfGtWLKzNvOeZxcd7UYiTkSjEKcRdMSP7tU3vOdooxOW5+v35jlGIU4irSDa+mxmTKsS9bmbmoBXipCIKca9FIY6UQlxNqidsMgpxv/vZb/2LP3iY3/93f/TF1upTiFOI+4goxD1fRm60FeL2SzZh02bHidkVmZmMyKIQN5be+2yjEHf9KMQpxD1j4rjsbZuZrN6vV49CXJ4YB/SOxbdmxcLazHueWXy8l9WFuLgGxsLEo/Set83MNrrq+bu33e6l4j5VIU4h7ooZ2a9tes/RRiEuz9Xvz3eMQpxCXEWy8d3MmFQh7nUzMwetECcV2XHsohD3fhTiSCnE1aR6wiajEJcnylePKMQpxH1EFOKeLyM32gpx+yWbsGmz48TsisxMRmRRiBtL7322UYi7fhTiFOKeMQpx+0UhLk+MA3rH4luzYmFt5j3PLD7ey+pC3EiyscvMNrrq+XtmIaViYU0hTiHuihnZr216z9FGIS7P1e/Pd4xCnEJcRbLx3cyYdGR9TCHumpmZg1aIk4ooxL0WhThSCnE1qZ6wySjE5VGIU4jbMQpxz5eRG22FuP0ysyC348TsisxMRmRRiBtL7322UYi7fhTiFOKeMQpx+0UhLk+MA3rH4luzYmFt5j3PLD7ei0Lcc0YhTiFOIe58RvZrm95ztFGIy3P1+/MdoxCnEFeRbHw3MyYdWR9TiLtmZuagFeKkIgpxr0UhjpRCXE2qJ2wyCnF5FOL+eIL7Uf7aL/6g+7i3RiEuj0Lc82XkRlshbr/MLMjtODG7IjOTEVkU4v64oBaTNo/Se59tFOL+eJGwt+16ecZzr0Lc+kJc79hpk+2TqxYqZqIQt18U4vLE9aR3LL41KxbWZt7zzOLjvcScQKb3uHuZGX/fSzZ2mdlGVz1/K8QpxCnEnc/Ifm3Te442MabsPe4WhTiFuI+IQpxCXJaYUzneHx+TjTtmxqQj62OrC3HZXN6O565nzMwcdGz33nN8ZBTini8Kca9FIY6UQlxNqidsMgpxeRTi1kchLo9C3PNl5EZbIW6/zCzIverkxsxkRBaFuHxRYiQKcfl+bfOMBRuFuLWFuIrx91ULFTNRiNsvCnF5YhzQOxbfmhULpjPveWbx8V4U4p4zCnEKcQpx5zOyX9v0nqNNLN73HneLQpxC3EdEIU4hLsvsubCXmTHpyP356kLc6vP3q2ZmDlohTiqiEPdaFOJIKcTVpHrCJqMQl0chbn0U4vIoxD1fRm60FeL2y8yC3I4TsysyMxmRRSFOIa4qCnEKcZX7tWL8fdVCxUwU4vaLQlyeGAf0jsW3ZsWC6cx7nll8vBeFuOeMQpxCnELc+cyWQHrP0UYhLs/q+/OR9N5nG4U4hbjVGZmDrnzPs+fCXmbGpCP35wpx18zMHLRCnFREIe61KMSRUoirSfWETUYhLo9C3Pr83N/5lz/8Z1jvJf6+97hXikLc82XkRlshbr/MLMjtODG7IjOTEVkU4hTiqqIQpxBXuV8rxt9XLVTMRCFuvyjE5YlxQO9YfGvi/B3ng3upWDSfec8zi4/3ohC3PrHA1x43x4yMXxXiFOKyQtyv/bPf+RPH1qP0XuPqmS2B9J6jjUJcnpHz2+r03mcbhTiFuNUZmYOufM+z58JeZsakI/fnCnHXzMwctEKcjCTuQXrj2lsqroHVYxeFuPejEEdKIa4m1RM2GYW4PApxsmNefSH8GTNyo60Qt1/iutvbV73sODG7IjOTEVkU4hTiqqIQpxBXuV8rxt+z93FXTByXvW0zk2f8vu4chbg8MQ7oHYvvlYrz98x7nll8vBeFuPXJttHIflWIU4gbKcT1nvteeq9x9cyWQHrP0UYhLs/q+/OR9N5nG4U4hbjVGZmDrnzPs+fCXmbGpCP35wpx18zMHLRCnIyk4hqXpXrsohD3fhTiSCnE1aR6wiajEJdHIU52jELc82XkRlshbr/MLMjtODG7IjOTEVkU4hTiqqIQpxBXuV8rxt87FipWJ47L3raZyTN+X3eOQlyeGAf0jsX3SsX5e+Y9zyw+3otC3Ppk22hkvyrEKcQpxJ3PbAmk9xxtFOLyrL4/H0nvfbZRiFOIW52ROejK9zx7LuxlZkw6cn+uEHfNzMxBK8TJSBTiaCnEkVKIq0n1hE1GIS6PQpzsGIW458vIjbZC3H6ZWZDbcWJ2RWYmI7IoxCnEVUUhTiGucr9WjL93LFSsThyXvW0zk2f8vu4chbg8MQ7oHYvvlYrz98x7nll8vBeFuPXJttHIflWIU4hTiDuf2RJI7znaKMTlWX1/PpLe+2yjEKcQtzojc9Az7zmu0XE+eJTea8xkZkw6cn+uEHfNzMxBK8TJSBTiaCnEkVKIq0n1hE1GIS6PQpzsGIW458vIjbZC3H6ZWZDbcWJ2RWYmI7LExEDvNd4zZycjqqMQV5OZCdlnLNgoxCnEPWPiuOxtm5k84/d15yjE5YlxQO9YfK9UnL9n3vPM4uO9KMStT7aNRvarQpxCnELc+Yzs1za952ijEJdn9f35SHrvs41CnELc6ozMQc+854r7uCwzY9KR+3OFuGtmZg5aIU5GohBHSyGOlEJcTaonbGK/PIpCXB6FuOsnSkiPsuNNu0Lc82XkRjuOt95j5eMysyC348TsisxMRmRRiFOIq4pCnEJc5X6tGH/vWKhYnYqFlGf8vu4chbg8MQ7oHYvvlYrz98x7nll8vBeFuPXJttHIflWIU4hTiDufkf3apvccbRTi8qy+Px9J7322UYhTiFudkTnomfdccR+XZWZMOnJ/rhB3zczMQSvEyUgU4mgpxJFaXQq6anabsBGFuFdINpm84zZSiHu+jNxoK8Ttl+z80GbHidkVmZmMyKIQpxBXFYW4a48DRhYlKvdrxfjbfZxC3I5RiMsT44DesfheqTh/z7znmcXHe1GIW59sG43sV4U4hTiFuPMZ2a9tes/RRiEuz+r785H03mcbhTiFuNUZmYOeec8V93FZZsakI/fnCnHXzMwctEKcjEQhjpZCHCmFuJrsNmEjCnGvkGwyecdtpBD3fBm50VaI2y/Z+aHNjhOzKzIzGZFFIU4hrioKcdceB4wsSlTu14rxt/s4hbgdoxCXJ8YBvWPxvVJx/p55zzOLj/eiELc+2TYa2a8KcQpxCnHnM7Jf2/Seo41CXJ7V9+cj6b3PNgpxCnGrMzIHPfOeK+7jssyMSUfuzxXirpmZOWiFOBmJQhwthThSVy3ExcAoBk8jqSgy7DZhIwpxr5BsMnnHbaQQ93wZudFWiNsv2fmhzY4TsysyMxmRRSFOIa4qCnHXHgeMLErEd/d4v9ZmZnK7YvztPk4hbscoxOWJc0nvWHyvVJy/Z97zzOLjvSjErU+2jUb2q0KcQpxC3PmM7Nc2vedooxCXJ4793nN/ZHrvs41CnELc6ozMQc+854r7uCwzY9KR+/O45+899pbqbaQQtyYzc9AKcTIShThaCnGkrlqIm5mIq7i52W3CRhTiXiHZ93zHbaQQ93wZudFWiNsvM+OAHSdmV2RmMiKLQpxCXFUU4q49DphdfOylesI9i/s4hbgdoxCXJ8YBvWPxvVJx/p55zzPnwntRiFufbBuN7FeFOIU4hbjzmR2T9p6jjUJcntX35yPpvc82CnEKcatTXfaquI/LUn1/rhB3zWTjuzYKcTIShThaCnGkFOIU4q4ahbjrJ/ue77iNFOKeLyM32gpx+2VmHLDjxOyKzExGZFGIU4irikLctccBs4uPvVRPuGdxH6cQt2MU4vLEOKB3LL5XKs7fM+955lx4Lwpx65Nto5H9qhCnEKcQdz6zY9Lec7RRiMuz+v58JL332UYhTiFudarLXhX3cVmq788V4q6ZbHzXRiFORqIQR0shjpRCnELcVaMQd/1k3/Mdt5FC3PNl5EZbIW6/zIwDdpyYXZGZyYgsCnEKcVVRiLv2OGB28bGX6gn3LO7jahZS4jnivDySZ/xur45CXJ44lnrH4nul4vw9855nzoX38nN/51/+8Fh6lN7j7mVm/H0v2dhlZhvteP7OttHIflWIU4hTiDuf2TFp7znaKMTliWO/99wfmd77bKMQpxC3OtVlr4r7uCzV9+cKcddMNr5roxAnI1GIo6UQR0ohTiHuqlGIu36y7/mO20gh7vkycqOtELdfZsYBO07MrsjMZEQWhTiFuKooxF17HDC7+NhL9YR7FvdxaxZS2jz74uOKRFHpEYU4hbiPyMz4+16yscvMNtrx/J1to5H9qhCnEKcQdz6zY9Lec7RRiMuz+v58JL332ebZx6QKcQpxK+7jqu/PFeKumWx810YhTkaiEEdLIY6UQpxC3FWjEHf9ZN/zHbeRQtzzRSHuOTMzDthxYnZFZiYjsijEKcRVRSHu2uOA2cXHXqon3LO4j1OI2zEKcXliHNA7vt4rFefvmfc8cy5clZnx971kY5eZbbTj+TvbRiP7VSFOIU4h7nxmx6S952ijEJdn9f35SHrvs82zj0kV4hTiVtzHVd+fK8RdM9n4ro1CnIxEIY6WQhwphTiFuKtGIe76yb7nO24jhbjni0Lcc2ZmHLDjxOyKzExGZFGIU4irikLctccBs4uPvVRPuGdxH6cQt2MU4vLEOKB3fL1XKs7fM+955lx4JvE6o5m5ht9LNnaZ2UY7nr+ze5TYjr3HtVGIU4hTiDuf2TFp7znaKMTlWX1/PpLe+2xTPSaN82V73TymugyhEKcQt+I+Lo7d3mv3MnJ/rhB3zcRx0tu+vSjE7Zf4TrXXq16y60V8t3uPa9N73L0oxNFSiCOlEKcQd9UoxF0/2fd8x22kEPd8UYh7zsyMA3acmF2RbOwyk+oJ95GcnYyoTrYoMZKZMalCnELcM2ZkUSLLzCRZxfjbfZxC3I5RiMsT44De8fVeqTh/z7zn2QWDt6b32u+ZbOwys412PH9n9ygj+1UhTiFOIe58ZsekvedooxCXZ/X9+Uh677NN9Zh09RyGQpxC3Ir7uOr7c4W4ayYb37VRiNsvI3PQ2fpYNgaeHbsoxNFSiCOlEKcQd9UoxF0/2fd8x22kEPd8UYh7zsyMA3acmF2RmcmILNUT7iNZPZmcJVuUGMnMmFQhTiHuGTO7+NhL9YR7FvdxCnE7RiEuTzbhXp2K8/fMe545F55J77XfM9nYZWYb7Xj+zu5RRvarQpxCnELc+cyOSXvP0UYhLs/q+/OR9N5nm+ox6eo5DIU4hbgV93HV9+cKcddMNr5roxC3XxTiaqIQ934U4kgpxCnEXTUKcddP9j3fcRspxD1fFOLqE4P/R6m4AZwZB+w4MbsiM5MRI+ntyzbZpNZsVk8mZ8kWJUYyMyZViFOIe8bMLj72Uj3hnsV9nELcjrliIS7G073xw71k17hswr06Fefvmfc8cy48k95rv2cq9+uO5+/sHmVkv8bx33tsLwpx5zMydlGIe77Mjkl7z9FGIS7P6vvzkfTeZ5vqMenqOQyFOIW4Ffdx1ffnCnHXTDa+a6MQt18U4moycx93L/QpxJFSiFOIu2oU4q6f7Hu+4zZSiHu+KMTVp7cN21Rcl2fGATtOzK7IzGRERapv7P//7P3PzybLct+JzV8gaG8TmK3NjVaGgdlwMQa4lOGFcFZWb7Q4gGHhcGe3AQnohQ2jzcVAbRgw0QZm0LY1BNmkfrFNWByyL4cWZTZFilek+OtKHNKkKIrEHYry5R0arzv6vHVOdnVERUZlVFZm1ecDfHHv6fd5qurJqsqMjPhWVu9ksievKFGjyLWPIQ5D3IyKFh81ZSfcPTGPwxA3oq5qiNOuB0utCfdsZfTfkWOO9IUt0vZ9pLzYJdJGI/bf3hyl5rxiiMMQhyGuXdGYVNtGKQxxvnrPz2ukHWep7Ji0dw4DQxyGuB7zuOz5OYa4a8qL70phiBtPGOJyhCHuODDEgQuGOAxxVxWGuOvLu89HbCMMcfMJQ1y+tDYs5Y3L0p96isQBIyZmeyiSjMjQ7IY47Tor5RUlahSJSWc0xK3bTJN3XkthiJtP0eKjpuyEuyfmcRjiRhSGOAxxkb6wRdq+j5T029pxLIq00Yj9tzdHqTmvGOIwxGGIa1c0JtW2UQpDnK/e83PtO2tpx1kqOybtncPIMAtIvKW1rybtGM5UzX0eMU71EIY4DHFXlRfflcIQl6Oyf9akfccShrgcYYg7Dgxx4IIhDkPcVYUh7vry7vMR2whD3HzCEJcvrQ1LeeNytGDqKXtyM4siyYgMzW6Iy5i0eorEpDMa4jIKKaUwxM2naPFRU3bC3RPzOAxxIwpDHIa4SF/YIm3fR8qLXSJtNGL/7eUwas5rJCbFENeumtgFQ9x8isak2jZKYYjz1Xt+XmOo0L5XKjsmndEQF9Fo8/Oa+zxinOqhbLNXj3lc9vwcQ9w15cV3pTDE5UjbR6nsHDSGOF+ReZwl0MEQBy4Y4nImN6MlbBCGuDvIu89HbCMMcfOpZqKNIS4mrQ1LeeMyhrgcRZIRGcIQ5ys7GeEVlXsLQxxxQLT4qCk74e6JeRyGuBGFIQ5DXKQvbJG27yPlxS6RNhqx//ZyGDXnNRKTYohrV03sEolJvWu4pvCOIa5d0ZhU20YpDHG+es/PMcRhiKu5zyPGqR7KNnv1mMdlz88xxF1TXnxXCkNcjrR9lMrOQWOI8xWZx1kCHQxx4FJjCpIAQgINS6MFjiIvyVQqY3IzWsIGYYi7g7z7fMQ2whA3n2Sc085VKQxxMWltWMoblzHE5SiSjMgQhjhf2ckIr6gs99I6rl9L+95eYYgjDpB5o/a7I8pOuHuacR4nv3t9L29J20apHoWUUpIA145z0Yj5h97CEIchLtIXtkjb95HyYpdIG43Yf3s5jJrzGolJMcS1qyZ2kbFJ+64m7xquKbxnG+LW4+xaV8x3RGNSbRulMMT56j0/xxCHIa7mPh9tXiFtqB1nqcgx95jHZc/PZzTEyf6WMVPTaNfZGfLiu1IY4nKk7aNUdg66dX6OIa5OoIMhDlxqTEHeYBUJenrJSzKVypjcjJawQRji7iDvPh+xjTDEzSeZuGrnqtQVE8RHSmvDUt64HC2Yesqe3MyiSDIiQxjifGUnI1qLyiMWUkpJ/6ztZ2RhiMMQ10M1/cOimvu8RyElouyi8ozCEIchrlceTtv3kWqNXUqN2H97OYya8xqJSTHEtasmdonEpN41XDPGZRviPGWbgkZQNCbVtlEKQ5wvufa1be+V1xdiiMMQV3Ofj2ZUqslBR465xzwue34+oyHOi116xe0jy2ujUhjicqTto1R2DhpDnK/IPM4S6GCIAxcMcTmTG6+NZiykzC4McdeXd5+P2EYY4uZTzUQbQ1xMWhuW8sZlDHE5iiQjMoQhzld2MqK1qDxiIaXUaAn3GmGIwxDXQxjiri8McRjieuXhtH0fqdbYpdSI/beXw6g5r5GYFENcu2pil0hM6l3DNWMchrh2RWNSbRulMMT5kmtf2/ZeeX0hhjgMcTX3ecQ41UPZZq8e87js+TmGuGvKa6NSGOJypO2jVHYOGkOcr8g8zhLoYIgDlz/593/2oePbUkbCpre8Yy4lv1HbRkTegD5iIq7U+pyvNdrkoEYY4q4v7z4fsY0wxM2nmok2hriYtDYsJeOO9r1FGOJyFElGZAhDnC/v2i+FIQ5D3CiS81DOG7bkXXM1isw9M+Lv0edxmjDEXV8Y4jDE9crDafs+Uq2xS6kR+28vh1FzXiMxKYa4dtUYKiIxqXcN14xxVzfE1cSW2vciqjmvpbRtlMIQ50uufW3be+X1hRjiMMTV3Oej1bykDbXjLBU55h7zuOz5OYa4a8pro1IY4nKk7aNUZIzrZYhb4rwaReZEe9U7dqkR6GCIA5c//PafqDdVRCMO6F6SqZR0nto2IvIG9NELKb0nZD2EIe768u7zEdsIQ9x8qploY4iLSWvDUt64jCEuR5FkRIYwxPmKxKQY4jDEjSK5brXfcpQic8+M+Hv0eZwmDHHXF4Y4DHG98nDavo9Ua+xSasT+28th1JzXSEyKIa5dNYaKSEzqXcM1Y9zVDXE95ig157WUto1SGOJ8yXnVtr1XXl+IIQ5DXM19HjFO9VC22avHPC57fo4h7pry2qgUhrgcafsolZ2DHm1+nqHesUuNQAdDHLhgiMuZ3HgD+uiFlN4Tsh7CEHd9eff5iG2EIW4+1Uy0McTFpLVhKW9cxhCXo0gyIkMY4nxlJyNai8ojFlJKjZZwrxGGuHZF5p4Z8ffo8zhNGOKuLwxxGOJ65eG0fR+p1til1Ij9t5fDqDmvkZgUQ1y7agwVkZjUu4ZrxjgMcRjivPh7xHmcnFdt23vl9YUY4jDE1dznEeNUD2WbvXrM47Ln5xjirimvjUphiMuRto9S2TloDHG+IvM4S6CDIQ5cMMTlTG68AX30QkrvCVkPYYi7vrz7fMQ2urohTgJ3+Q2WeidSM1Qz0cYQF5PWhqW86wRDnC8Zc7R7sFTGJCyi7Il979ilR3tlJyNai8ojFlJKjZZwrxGGuHZF5p4Z8ffo8zhNGOKurwxDnBe3l/IKUxnCEBc75l55OG3fR6o1dik1Yv/t5TBqzmskJs2IvzHEYYjrncfpMUepOa+ltG2UwhDnS86rtu298vrCGQ1x0t+W8deWao4NQxyGOLlWtG1kKnt+jiHumvLaqFSGIc6b60bHJK//9rZXc+1nxO2ltH2UioxxGOJyFJnHWQIdDHHggiEuZ3LjDeijF1JaB/QRhSHu+vLu8xHb6OqGODl+7XctGr0v1FQz0cYQF5PWhqW8cRlDnK/sNspQ9sS+d+ySMWn1lJ2MaC0qj1hIKTVawr1GGOLaFZl7ZsTfM8YuGOKurwxDXOS89nhKPxq7jJZwz+i/I8fcKw+n7ftItcYupUbsv70cRs15jcSkGfE3hjgMcRl584h6zFFqzmspbRulMMT5kvOqbXuvvL5wRkNcRDV9IYY4DHE95nHZ83MMcdeU10alMuae3rUv/aP2PUte/+2NcTXXPoa48dQ7dqkR6GCIAxcMcTmTG29AHzERV6p1QB9RGOKuL+8+H7GNMMTNV1SumWh7AT/6WFoblvLG5Wyz14xjnKfsNsoQhjhf2cmI1qLyiIWUUqMl3GuEIa5dkblnRvw9Y+yCIe76whCHIa5XHk7b95FqjV1Kjdh/ezmMmvMaiUkxxLWrxlARiUm9a7hmjMMQhyHOi79HnMfJedW2vVdeX4ghDkNczX0eMU71ULbZq8c8Lnt+jiHumvLaqBSGuBxp+yiVnYMebX6eod6xS41AB0McuMxoiJOARjqOLUUmGBmTG29AH72Q0jqgjygMcdeXl0wesY0wxLX3hTI50Pp9TRn7q5loewE/+lhaG5byxuVss1fGGCeTde0aXNQ7VspuowxlT+x7xy5yHrX9ZCo7GdFaVJY21r63VxmFlFKjJdxrhCGuXZH+NCP+Hn0epwlD3PWFIQ5DXK/YUtv3kWqNXUqN2H97OYya8xqJSTPi7xkNcXLMyzzMk1d4rzFURGJS7xqWY9K+VwpDHIY4L/4ecR4n51Xb9l5Jm2r7WVQTu2jfK5V97Xs5jIhq+0Ltu0dptPl5zX0eMU5Ziow5XhvV5KAjx9xjHpc9P7+7IU7aaH3drOW10Yjy2qhUxtzTu/blvtW+Z8nrv70xrubaz86ba/solZ2DHm1+nqHesUuNQAdDHLjMaojTjmOvMiY33oA+eiGldUAfURjiri8vmTxiG/VOJveWN9nI6AsjiTgJMrVtRFQz0fYCfvSxtDYs5Y3L2WavjDEue6Ldquw2ylD2xL537JIxafWUnYxoLSqPWEgpNVrCvUZXjAPkutV+y1GKJpO1bUQ0+jxOU03/sKjmPvfGuN7KiO9mF4Y4DHG98nDavo9Ua+xSasT+28th1JzXSEyaEX/3jl0y8quZbVSTg47EpN41XDPGYYjDEOfF3yPO4+S8atveK+8+xxCHIa7mPo8YpyxFzmtvs1ePeVz2/Lx3G41oiNO2USo7v9pDXhuVwhCXI20fpbJz0KPNzzPUO3apEehgiAOXEQ1xMjhsKTpp9ZQxufEG9NELKa0D+oiSIoEUAixlG+K0a7VUtjkhO+nYQ1q7rKV9z5KXTB6xjUYrhGvnoEXeZKOmL9S2WyqSiMtIOtZMtL2AH30srQ1LeeNydn+aMcZlT7Rbld1GGcqe2PeOXTImrZ6ykxHSZ2rfXeQlI6SNte/tVUYhpdRoCfcajRYHZEiuW+23HKXsZLKn0edxmjDEXV+9DXHy2TIe16TtI6Jo7OLF394Yl62M/jtyzNl5OEvavo+Udy1F2mjE/tvLYdSc10hMmhF/945dMvKrmW1Uk4OOxKTeNVwzxmGIwxDnxd8jzuPkvGrb3ivvPscQhyGu5j6PGKcsRc4rhjgMcZ5q2siLXZb5Wa20bWTLa6NSGOJypO2jVHYOerT5eYZ6xy41Ah0MceAyoiGuR6BWKmNy4w3ooxdSWgd01H9Az0469pCXsBFp37PkJZNHbKPRCuGRgmmGeidsMpKONRNtL+BHH0trw1LeuJxt9soY47In2q3KbqMMZU/se8cuGZNWT9nJCC+x5cUu0sba9/Yqo5BSarSEe41GiwMyVBPfZSo7mexp9Hmcpkh8V3Ofe2Ncb2XEd7OrtyGuRto+IorGLqMl3DP678gxZ+fhLGn7PlKtsUupEftvL4dRc14jMWlG/N07dsnIr2a2UY2hIhKTetdwzRiHIQ5DnBd/jziPk/OqbXuvvPscQxyGuJr7PGKcshQ5r73NXj3mcdnz895tdEVDXHSM8+LvDHltVApDXI60fZTKzkGPNj/PUO/YpUaggyEOXDDE5UxuvAF99EJK64CO+g/o2UnHHvISNiLte5a8ZPKIbTRaITxSMM1Q74RNRtKxZqLtBfzoY2ltWMobl7PNXhljXPZEu1XZbZSh7Il979glY9LqKTsZ0VpUljbWvrdXGYWUUqMl3Gs0WhyQoZr4LlPZyWRPo8/jNEXiu5r73BvjeisjvptdGOIwxGXn4Sxp+z5SrbFLqRH7by+HUXNeIzFpRvzdO3bJyK9mtlFNUTkSk3rXcM0YhyEOQ5wXf484j5Pzqm17r7z7HEMchria+zxinLIUOa+9zV495nHZ8/PebYQhDkNcjbz73BvjMs5rVNo+SmXnoEebn2eod+xSI9DBEAcuGOJyJjfegD56IaV1QEf9B/TspGMPeQkbkfY9S14yecQ2Gq0QHimYZqh3wiYj6Vgz0fYC/tklE2lpB0vRBJLWhqW8cTnb7JUxxmVPtFuV3UYZikzs5fi1a61U79glY9LqKTsZ0VpUljbWvrdXGYWUUnIdaPsZWaPFARmqie8ylZ1M9jT6PE5TJL6ruc+9Ma63MuK72YUhDkNcdh7OkrbvI9Uau5Tq3X/Lsa/j1bW8OKDmvEZi0ozCWu/YxcuvyvFobVsqs41qisqyT+27mrxruGaMwxCHIc6Lv0ecx8l51ba9V959jiEOQ1zNfR7NZ2qKnNfeZq8e87js+XnvNsIQhyGuRt597o1xGec1Km0fpbJz0KPNzzPUO3apEehgiAMXDHE5kxtvQB+9kNI6oKP+A3p20rGHvISNSPueJbmvtG0sGrGNeieTPUUKphnqnbDJSDrWTLS9gH92ZY9x2jZKeeNytGDqKWOMy55otyq7jTIUmdjPmHDPUHYywktqebHLiIWUUqMl3Gs0WhyQoZr4LlPZyWRPo8/jNEXiu5r73BvjeisjvptdGOIwxGXn4Sxp+z5SrbFLqd79d7T4qKnmvEZi0ozCWu/YxZt7Zstro5rzGolJvWu4ZozDEIchzou/R5zHyXnVtr1XXl+IIQ5DXM19Lp/RvhtR5Lz2Nnv1mMdlz897txGGOAxxNfLuc2+MyzivUWn7KJWdgx5tfp6h3rFLjUAHQxy4YIjLmdx4A/rohZTWAR31H9Czk4495CVsRNr3LMl9pW1j0YhtNFohPFIwzVDvhE1G0rFmou0F/LMre4zTtlHKG5ezzV4ZY1z2RLtV2W2UocjEfsaEe4aykxGtReURCymlRku412i0OCBDNfFdprKTyZ5Gn8dpisR3Nfe5N8b1VkZ8N7swxGGIy87DWdL2faRaY5dSvfvvaPFRU815jcSkGYW13rGLN/fMltdGNec1EpN613DNGIchDkOcF3+POI+T86pte6+8vhBDHIa4mvtcPqN9N6LIee1t9uoxj8uen/duIwxxGOJq5N3n3hiXcV6j0vZRKjsHPdr8PEO9Y5cagQ6GOHDBEJczufEG9NELKa0DOuo/oGcnHXvIS9iItO9ZkvtK28aiEdsoI5ks7Vgrb0ITKZhmqHfCJiPpWDPR9gL+2ZU9xmnbKCXXrva9Rdlmr4wxLnui3arsNspQZGI/Y8I9Q961X6qm//bGAC92GbGQUmq0hHuNMuKA0STXrfZbjlJ2MtnT6PM4TZH4ruY+98a43sqI72YXhjgMcdl5OEvavo9Ua+xSqnf/HS0+aqo5r5GYNKOw1jt28eae2fLaqOa8RmJS7xquGeMwxM1niJNjlnaslbaPUvIZbT+LRpzHyXnVtr1XXl+IIQ5DXM19Lp/RvhtR5Lz2Nnv1mMdlz897txGGOAxxNfLuc2+MyzivUWn7KBUZ42pyTKPNzzPUO3apEehgiAMXDHE5kxtvQB+9kNI6oKP+A3p20rGHvISNSPueJbmvtG0sGrGNMpLJ2vcsecmISME0Q70TNjWTVk81E20v4J9d2WOcto1S3ricbfbKGOOyJ9qtym6jDEUm9jMm3DOUnYxoLSqPWEgpNVrCvUYZccBoqonvMpWdTPY0+jxOUyS+q7nPvTGutzLiu9mFIQ5DXHYezpK27yPVGruU6t1/R4uPmmrOayQmzSis9Y5dvLlntrw2qjmvkZjUu4ZrxjgMcfMZ4qLyxjgv/h5xHifnVdv2Xnl9IYY4DHE197l8RvtuRJHz2tvs1WMelz0/791GGOIwxNXIu8+9MS7jvEal7aNUdg56tPl5hnrHLjUCHQxx4IIhLmdy4w3ooxdSWgd01H9Az0469pCXsBFp37Mk95W2jUUjtlFGMln7niUvGREpmGaod8KmZtLqqWai7QX8syt7jNO2Ucobl6MFU08ZY1z2RLtV2W2UocjEfsaEe4aykxGtReURCymlRku41ygjDhhNNfFdprKTyZ5Gn8dpisR3Nfe5N8b1VkZ8N7swxGGIy87DWdL2faRaY5dSvfvvaPFRU815jcSkGYW13rGLN/fMltdGNec1EpN613DNGIchDkOcF3+POI+T86pte6+8vhBDHIa4mvtcPqN9N6LIee1t9uoxj8uen/duIwxxGOJq5N3n3hiXcV6j0vZRKjsHPdr8PEO9Y5cagQ6GOHA5wxAng9GWMjqFiLyOXwYr7ThLecc8eiGldUAXae1SasaiZUS9B3RpU+04RpaXsBFp37Mk95W2jUUjtlFGMln7niXvvosUTDPUO2FTM2n1VDPR9gL+2eVNWqNjnLaNUt64HC2YesqY3Mi9q217UXSi3arsNspQZGI/Y8I9Q9nJCC+p5cUuIxZSSs0YW2bEAZIclM/VKCPB76kmvstUdjLZ0+jzOE2R+K7mPpdrSfvuWcqI72YXhjgMcdE83F5p+z5SrbFLqd79d7T4qKnmvEZi0ozCWkbsEpE398yW10Y15zUSk3rXcM0YhyEOQ5wXf484j5Pzqm17r7y+EEMchria+zxjvhw5r73NXj3mcdnz895thCEOQ1yNvPvcG+MyzmtU2j5KZeegR5ufZ6h37FIj0MEQBy69DXE1HX9veR1/RlF59ELKjAP6aOo9oGcnHXvIS9iItO9ZkvtK28aiEdsoI5msfc+Sl4yIFEwz1DthUzNp9VQz0fYC/tnlTVqjY5y2jVI9xuVSGZOb7Il2q7LbKEOROGDGhHuGspMRXlLLi11GLKSUGi3hXqOMOCAz4Z6hmvguU73nnqPP4zRF4rua+9wb43orI76bXRjiMMRF+sIWafs+Uq2xS6ne/Xe0+Kip5rxGYtKMPFxG7BKRN/fMltdGNec1EpN613DNGIchDkOcF3+POI+T86pte6+8vhBDHIa4mvtcPqN9N6LM+XlNDjpyzD3mcdnz895thCEOQ1yNvPvcG+MyzmtU2j5KZeegR5ufZ6h37FIj0MEQdxBv3759eP78+cPnn3/+8Nlnn33QkydPHp49e/bw5s2bx0/NAYa4PoX30QspMw7oo6n3gJ6ddOwhL2Ej0r5nSe4rbRuLRmyjjGSy9j1LXjIiUjDNUO+ETc2k1VPNRNsL+GeXN2mNjnHaNkr1GJdLZUxusifarcpuowxF4oAZE+4Zyk5GeEktL3YZsZBSarSEe40y4oDMhHuGauK7TPWee44+j9MUie9q7nNvjOutjPhudmGIwxAX6QtbpO37SLXGLqV699/R4qOmmvMaiUkz8nAZsUtE3twzW14b1ZzXSEzqXcM1YxyGOAxxXvw94jxOzqu27b3y+kIMcRjiau5z+Yz23Ygy5+c1OejIMfeYx2XPz3u3EYY4DHE18u5zb4zLOK9RafsolZ2DHm1+nqHesUuNQAdD3AG8ePHiKxOcJTHLzQKGuD6F99ELKTMO6KOp94CenXTsIS9hI9K+Z0nuK20bi0Zso4xksvY9S14yIlIwzVDvhE3NpNVTzURb9iPHnaERr1tv0hod47RtlOoxLpfKmNxkT7Rbld1GGYrEATMm3DOUnYzwklpe7DJiIaXUaAn3GklfoP2WRTVjQGbCPUM18V2mes89R5/HaYrEdzX3uTfG9VZGfBdVGatp6t0f/Zc/9XsP//D/9Qeb0r5XKvu8avuIKBq7jJZwz4jhI8cc6QtbpO37SLXGLqV699/R4qOmmvMaiUkz8nDSx2nbXpRx7Zfy5p7Z8tqo5rxGxgDvGq4Z4zDEYYjz4u8R53FyXrVt75XXF2KIy82v1mi0+XnNfS6f0b4bUeb8vCYHHTnmHvO47Pl57zbCEIchrkbefe6NcRnnNSptH6Wyc9Cjzc8z1Dt2qRHoYIhLpjTDyYpwr169+rBanEj+Jv+2/F3+ewYwxPUpvI9eSJlxQB9NvQf07KRjD3kJG5H2PUtyX2nbWDRiG2Ukk7XvWfKSEZGCaYZ6J2xqJq2eaibamYpOyHrIm7RGxzhtG6V6jMulMiY32RPtVmW3UYYiccCMCfcMZScjvKSWF7uMWEgpNVrCvUYZcUBmwj1DNfFdpnrPPUefx2mKxHc197k3xvVWRnwXlXYcpWac62afV20fEUVjl9ES7jX9t6fIMUf6whZp+z5SrbFLqd79d7T4qKnmvEZi0oy+KSN2icibe2bLa6Oa8xqJSb1ruGaMwxCHIc6Lv0ecx8l51ba9V15fiCEOQ1zNfS6f0b4bUeb8vCYHHTnmHvO47Pl57zbCEIchrkbefe6NcRnnNSptH6Wyc9Cjzc8z1Dt2qRHoYIhLRExvi9lNXpX6vh0f//I17969+8gU9/4EPP5lXDDE9Sm8j15ImXFAH029B/TspGMPeQkbkfY9S3JfadtYNGIbZSSTte9Z8pIRkYJphnonbGomrZ5qJtqZik7IesibtEbHOG0bpXqMy6UyJjfZE+1WZbdRhiJxwIwJ9wxlJyO8pJYXu4xYSCk1WsK9RhlxQGbCPUM18V2mes89R5/HaYrEdzX3uTfG9VZGfBeVdhylZpzrZp9XbR8RRWOX0RLuNf23p8gxR/rCFmn7PlKtsUup3v13tPioqea8RmLSjL4pI3aJyJt7Zstro5rzGolJvWu4ZozDEIchzou/R5zHyXnVtr1XXl+IIQ5DXM19Lp/RvhtR5vy8JgcdOeYe87js+XnvNsIQhyGuRt597o1xGec1Km0fpbJz0KPNzzPUO3apEehgiEtEXoO6GN3EHGfx8uXLrz43wypxGOL6FN5HL6TMOKCPpt4DenbSsYe8hI1I+54lua+0bSwasY0yksna9yx5yYhIwTRDvRM2NZNWTzUT7UxFJ2Q95E1ao2Octo1SPcblUhmTm+wkk7aPiLLbKEOROGDGhHuGspMRXlLLi11GLKSUGi3hXqOMOCAz4Z6hmvguU73nnqPP4zRF4rua+zx7jGtVRnwXlXYcpWac684eu4yWcK/pvz1FjjnSF7ZI2/eRao1dSvXuv6PFR0015zUSk2b0TRmxS0Te3DNbXhvVnNdITOpdwzVjHIY4DHFe/D3iPE7Oq7btvfL6QgxxGOJq7nP5jPbdiDLn5zU56Mgx95jHZc/Pe7cRhjgMcTXy7nNvjMs4r1Fp+yiVnYMebX6eod6xS41AB0NcIsvKb7I63BayKtxiiPM+OwIY4voU3kcvpMw4oI+m3gN6dtKxh7yEjUj7niW5r7RtLBqxjTKSydr3LHnJiEjBNEO9EzY1k1ZPNRPtTEUnZD3kTVqjY5y2jVI9xuVSGZOb7CSTto+IstsoQ5E4YMaEe4aykxFeUsuLXUYspJQaLeFeo4w4IDPhnqGa+C5Tveeeo8/jNEXiu5r7PHuMa1VGfBeVdhylZpzrzh67jJZwr+m/PUWOOdIXtkjb95FqjV1K9e6/o8VHTTXnNRKTZvRNGbFLRN7cM1teG9Wc10hM6l3DNWMchjgMcV78PeI8Ts6rtu298vpCDHEY4mruc/mM9t2IMufnNTnoyDH3mMdlz897txGGOAxxNfLuc2+MyzivUWn7KJWdgx5tfp6h3rFLjUAHQ1wS8irUxeT27Nmzx3+1KV+bOjoY4voU3kcvpMw4oI+m3gN6dtKxh7yEjUj7niW5r7RtLBqxjTKSydr3LHnJiEjBNEO9EzY1k1ZPNRPtTEUnZD3kTVqjY5y2jVI9xuVSGZOb7CSTto+IstsoQ5E4YMaEe4aykxFeUsuLXUYspJQaLeFeo4w4IDPhnqGa+C5Tveee2fM46Z8lQW3JSyLWKBLf1dzn2WNcqzLiu6i04yg141x39tjFu1dmnJ9HjjnSF7ZI2/eRao1dSvXOw0kfrh1HRDXnNRKTZvRNGbFLRN7cM1teG9Wc10hM6l3DNWPcL//Wtx/++L/9rql3v/Wv1W3vlRSmy1hlrYzYpVSPOYoct7ZtS9o2SmGI8yXnVdv2Xnl9IYY4DHE197l8RvtuRJnz85ocdOSYe8zjsufnvdsIQ5wff8uYJNu0VBMHROI7DHE50vZRKjsHPdr8PEO9Y5cagQ6GuCTevHnzlcFNXonq8fTp068+L2a6kcEQhyFONOOAPpp6D+jZScceqimYat+zJPeVto1FI7ZRRjJZ+54lLxkRKZhmqHfCpmbS6qlmop2p6ISsh7xJa3SM07ZRqse4XCpjcpOdZNL2EVF2G2UoEgfMmHDPUHYywktqebHLiIWUUqMl3GuUEQdkJtwzVBPfZar33DN7HpeRcPcUie9q7vPsMa5VGW0UlXYcpWac684eu4yWcK/pvz1FjjnSF7ZI2/eRao1dSvXOw0lBUDuOiGrOayQmzeibMmKXiLy5Z7a8Nqo5r5GY1LuGZ8xhZI/LPeYo0ftV20YpDHG+5Lxq294rry/EEIchruY+l89o340oc35e039HjrnHPC57ft67jTDE+fF3jzYqVdN/e/Ku/Wj9xbvPvTEu47xGpe2jVHYOerT5eYZ6xy41Ah0McUmICW6vIe7t27eP/zomGOIwxIlmHNBHU+8BPTvp2EM1BVPte5bkvtK2sWjENspIJmvfs+QlIyIF0wz1TthkJGZ7J5OjE7Ie8iat0TFO20apHuNyqYzJTXaSSdtHRNltlKFIHDBjwj1D2ckIL6nlxS4jFlJKjZZwr1FGHJCZcM9QTXyXqd5zz+x5XEYy2VMkvqu5z7PHuFZltFFU2nGUmnGuO3vsMlrCvab/9hQ55khf2CJt30eqNXYp1TsPFy0+aqo5r5GYNKNvyohdIvLmntny2qjmvEZiUu8anjGHkT0u95ijRO9XbRulvPguKm+M8+LvEedxcl61be+V1xfWGCq075WKzM9rFJnHeeqdX63RaPPzmvtcPqN9N6LM+XlN/x055h7zuOz5ee826mH2ym6jjNillBd/92ijUjX9tyfv2o/WX7z73BvjMs5rVNo+SmXnoEebn2eod+xSI9DBEJfEVQ1x3/nOdx5+9w9+/+FHfvqXmvTjP/PNh5/4r79VLW0bZ+rHf+ZXH/7BN37d1N//xr9UvxfRjwXbqLd+5Kd/+ZNjLvX33v6a+r1S2vdKSVtq37uKpI20332U5LrVjmNk1dxL2vcsyX2lbWPR65/5lU/u57W07R4pOSbtWBfVHLP2PUv/8Gd/Qz2ORf/gG7+hfu8o1fSFXhtF9KM//c/VfUQkbaht+yjJ79eO40zJOK8d66LoGKdto5T0Fdr3Fv2j//q31O/tVc0Y50n6ZG3be6XtI6LsNsqQ9F/asWqK9nWaMs5rKelPtP1kyrv2S9X039r3Svmxyy+r39urjPNayhvjRpQ3xtXEd17cXkquE20bmcqYK0XUe+4p9/4Sg1nS9mvp773dHi8yYpdYfOff59ljXKsy2igq7ThKRa+DETR77CKf17azaMb5eeSYo33hXmn7PlLaMZSKtFFGHu4f/exvfdTfbyljPKw5r5GYVI5L20ZEGbFLRN7cM1teG8k1oH2vVCQm9a7hjDGudw6j5pglNinvly3510D7HKXmvJbStlHKi++i8sY4v78Zbx4n17627VLra2FLXl8o50TbRynte6Ui8/MaReZxnnrnV2s02vy85j6Xz2jfjShzfl7Tf0eOucc8Lnt+3ruNMubn3riV30btsUspbRulerRRKenf1n3+Wto+SnnXfrT+4t3nNWOc9r1SNb8rIm0fpbJz0KPNzzMk1+362rNUMwZ6sUuNvv3tbz9897vffXT5wAKGuCSuaoh7fy18uA4QQgghhBBCCCGEEEIIIYQQQgghhBBCY0lMcfAxGOKSwBCHEEIIIYQQQgghhBBCCCGEEEIIIYQQ6ikMcZ+CIS6Jqxri/uzP/uzh3/zhHz78/L/4F036J9/85w8/9yv/rEo/+8/fqdu4urS2GElyDrXjXqR9p1TNedW+dyVpv/lIaccwun7hV39N/S2ltO9Z0r4fVaT/ypB3r2VLO4ZSox2PKPuYtH1EpG3zSPW+Jmvk3bvad7akbaNUTRto39srbftRadttkbaPqLTtnintGC1p349K226LtH1kK3L/1/SV3va075SSe1/73l5p+2iRto/R5Z037Ttr1Zz7RRKja9vIVE18l6nIfdJr7hk5pprzp30vosg1UnOfa987W9pxHintGEpp3xld2u9okbaPqLTtWtK+X0r7zpHSjiEqbbuWIv1Oi7R9Hynvd2nfsaR9Pyptu0eq5rxq37OkfT8qb0zRvtOi3nGFdgylasZU7XuWtO+vpX0vIm2bR0s7jlLad/YqY45Sc15LadsoFd2eJ20fpbz7JKONSmn7iOqX/uVvP/zab/+BqV/9zd9Tv7dXNfMg7XulavrkiDKvE237a2Vfl560YzhTNb8/4xxH2tm7LrXvrBU5Zu372YocT838/Jd//V+pfcSimr4ickw150/7XimvT85uI+17pWp+Uynv+Hq0UVTaPkpp3ykVOScirw2075TKOK9RafsoFWmDjGtA+86VVNOe2vei+uM//uOH73znO48uH1jAEJfEq1evdhvi3p+Ex3+9Lr/77d98+L//0v+hSj/yK3/n8Vv34t/86X+jtsco+u5fbHegv/IHP6d+b1HNef0nv/MT6nevImmjnnzrj7+pHsfI+sXf+6nHo7fRvmdJ7qtW5NrVtn2U/uQ//OHjnvvwU7/5d9XjWPSNb/3Y4yf7UNMXZrbRv//zb6v7iEjasCfy+7XjOFMyzm8RHeM8pK/Qvrfo7//q//nxkzl4Y1yNpE/ORNtHRNltlEEkDpDPtpJxXktJf3I03rVfqqb/9sY4L3aR+FD73l5lnNcSb4wbUd4YVxPfeXF7iVwn2jYyVRPfZTLi3PPNr//n6v41/ct/++7xWzoZsUskvqu5z7PHuFYy2igqjxnnurPHLvJ5bTuLZpyfR4450he2qDetsUtJRh4uO3bxqDmvkZg0o2/KiF0i8uae2XhtJGO8RyQm9a7hGXMYNceckb9byJij1JzXEm0bpbz4Loo3xnnx9+jzuB7IOdF+SymPyPy8RpF5nEfv/GoNo83Pa+7zyDzOUub8vKb/jhxzj3kc83M/dsluo4zYpcSLv3u0URRtH6W8az9af/Huc4nvtO8tyjivUXlk56BHm5/3puY+j8zjIAaGuCRklbfF4Pbs2bPHf7V58uTJV5+/AyMGPaORkYg7UjMO6KOp94CenXTsoZqCqfY9SxkJNS/gz9ZoyYhIwTSD3gmbGZPJ0QlZD3mT1ugY5+FNyLLNXt4YV6PsJJO2j4iy2yiDSByQkXDPOK+lekxas5MR3hjnxS6jF1JGS7jXyBvjauK7zIR7hmriu0xGnHv2Trh7isR3Nfd5j0JKhIw2ispjxrnu7LHLaAn3jPl55JgjfWGLetMau5Rk5OGyYxeP7EJKRt+UEbtE5M09s/HaqKaoHIlJvWt4xhxGzTFn5O8WMuYoUbOAto1SGOLGA0Mchria+zwyj7OUOT+v6b8jx9xjHsf8HENcRhtF0fZRyrv2o/UX7z6X+E773qKM8xqVR3YOerT5eW9q7vPIPA5iYIhLQlZ5Wwxun3/++eO/6rx79+6rz8pKcXdgxKBnRGSiUiut7Y5UjwFdOnvtt2rKHvx7qPeAnp107KGagql2PVjKSCR4AX+2RktGRAqmGch5046jVGYb1UzIPPVOJkcnZD3kTVprzmspj5rxIhNvjKtRdpJJ20dEGOIwxAneGOfFLjLOat+zJPeBdr8uyh4DR0u418hrg5r4LjPhnqGa+C6TEeeevRPuniLxXc19nj3GtZLRRlF5zDh/nT12wRBX3xe2qDetsUuJxB7aNiLKiEkjZBdSMvqmjNglIm/umY3XRjVF5UhM6l3DGWNc7xxGzTHL/ZhFdI6iKWoWKOc0miL3ZQ0Y4trpbYiT+067NkplItvTjqNU9vzbY7T5ec19HpnHWcqcn9f035Fj7jGPY36OIS6jjaJo+yjlXfvR+ot3n0t8p31vUcZ5jcojOwd9d0OcXCPrcX+tyHgBMTDEJfLFF198ZXSTFeMsXrx48dXnXr9+/fiv12bEoGd2tLY7Uj0G9Ag1k9bR1HtAz0469lDvgmkNXsCfrdGSEZGCaQYS+GnHUSqzjWZMJkcnZD3kTVprzmup0fDGuBplJ5m0fUSEIQ5DnOCNcV7sIvGh9j1Ld0+418hro5r4LpJA8RLuGeod34049+ydcPcUie9q7vMehZQIGW0UlUd28rqHZo9dMMTV94Ut6k1r7FISnaNoyohJI9Sc10hMmtE3ZcQuEXlzz2y8NqopKkdiUu8anjGHUXPMcj9mEZ2jaIqaBXqDIa6d3oa4q+dXaxhtfl5zn0fmcZYy5+c1/XfkmHvM45ifY4jLaKMo2j5Kedd+tP7i3ecS32nfW5RxXqPyyB7j7m6Ig3PBEJeImNsWo5uY49634+NfvqZcHU5em6p95oqMGPTMjtZ2R6rHgB4BQ5xPdtKxh3oXTGvwAv5sjZaMuHrCZsZkcnRC1kPepBVDHIa4GiIT+4yEe8Z5LSX9ydFkJyO8Mc6LXaKFlLsn3GvktVFNfJeZcM9Q7/huxLln74S7p0h8V3Of9yikRMhoo6g8spPXPTR77IIhrr4vbFFvWmOXEgxxOX1TRuwSkTf3zMZro5qiciQm9a7hGXMYNceMIS4Ghrh2MMQxP6+5zyPzOEuZ8/Oa/jtyzD3mcczPMcRltFEUbR+lvGs/Wn/x7nOJ77TvLco4r1F5ZI9xGOLgTDDEJVOuEievTn316tWH1eJE5cpwojdv3jx+6/qMGPTMjtZ2R6rHgB4BQ5xPdtKxh3oXTGvwAv5sjZaMuHrCpnZCJn3glnqjHUOpjIRNRN6kFUMchrgaIhP7jIR7xnktJf3J0WQnI7wxzotdpL/Rvmfp7gn3GnltVBPfyXmpxUu4Z+iM+K4cEz31IDPhLmi/o1RmfCfb07ZRqkchJUJNfJctj+zkdQ/NHrtgiMMQ54EhLqdvyohdIvLmntl4bVRTVI7EpN41nDHG1RgqMqk5ZgxxMTDEtYMhjvl5zX3uzePk2l/mYJYiePPzmv47MvfsMY+LxKS9asORNsIQhyGuRt69LvGd9r1FGec1Ko/sMQ5DHJwJhrhkZMW30hSnSVaGu8urUhdGDHpmR2u7I9VjQI+AIc4nO+nYQ2cUTD28gD9boyUjrp6wOWNC1oPeSSavjTDEYYirITKxz0i4Z5zXUtKfHE12MsIb47zYReJD7XuW7p5wr5HXRjXxXSTp7iXcMzRifNebzIR7Dd55jcR3Nfd5j0JKhJr4Llse2cnrHpo9dsEQhyHOA0NcTt+UEbtE1Ht+7rVRTVE5EpN613DGGFdjqMik5pgxxMXAENcOhjjm5zX3uTePy772vXlcTf8dmXv2mMdFYtJeteFIG2GIwxBXIy8PJ/Gd9r1FGec1Ko/sMQ5DHJwJhriDkJXhnj59+pERToxyskrc+0Z//NR9GDHomR2t7Y5UjwE9woiGOBnQt5RR3IqQnXTsoRELpl7An63RkhFXT9icMSHrgUyQtH5oUeS6ls9q2yjltRGGOAxxNUg7r68tSxnjRcZ5LSX9ydFkJyO8vsBLRkQLKXdPuNfIa6Oa+M6L20u8hHuGRozvepOZcK/BO6+R+K7mPu9RSIlQE99lyyM7ed1Ds8cu8nltO4u8MS6bjPl55JgjebgW9aY1dinBEJfTN2XELhH1np97bVRTVI7EpN41nDHG1RgqMqk5ZgxxMbwxzou/M9qoVO++MIOa2oJH9vw8E+mbl/yJpRnn59rvKBXJd9bc5948Lvva9+ZxNf13ZO7ZYx4XiUnl/PUg0kY9zF7ZbZQRu5R491WPNoqi7aOUd+1L/6h9z5KXh5P4TvveoozzGpVH9hgnfbT23UW95+dwLzDEQRdGDHpmR2u7I9VjQI9QM2ntrUjSsQfZScceGrFg6gX82RotGdE7YYMhrg+RcVkmK61giMMQNyIZ57VUjzggOxnhjXFeMiJaSJkx4d5bXhvVxHde3F7iJdwzNGJ815vMhHsN3nmNxHc193mPQkqEmvguWx7Zyesemj12GS3hnjE/jxxzJN5vUW9aY5cSDHEY4mrIKCpHYlLvGs4Y42oMFZnUHDOGuBjeGOfF3xltVKp3X5jB1Q1xI5IxP/fGuEjNqOY+9+Zx2de+N4+r6b8jc88e87hITNqrNhxpox5mr+w2yohdSrz4u0cbRdH2Ucq79iW+1b5nycvDSXynfW9RxnmNyiN7jBttfg73AkMcdGHEoGd2tLY7Uj0G9AiRyU0veROy3mQnHXtoxIKpF/BnazSzQO+EDYa4PkTG5QzjFIY4DHEjknFeS/WIA7KTEd4Y5yUjooWU0ca4EZVRVPbi9hIv4Z6hEeO73mQm3Gvwzmskvqu5z3sUUiLUxHfZ8shOXvfQ7LHLaAn3jPl55Jgj8X6LetMau5RgiMMQV0NGUTkSk3rXcMYYV2OoyKTmmDHExfDGOC/+zmijUr37wgxqagse2fPzq5MxP/fGuEjNqOY+9+Zx2de+N4+r6b8jc88e87hITNqrNhxpox5mr+w2yohdSrz4u0cbRdH2Ucq79iW+1b5nycvDSXynfW9RxnmNyiN7jBttfg73AkMcdGHEoGd2tLaLSAYfGUBr1WNAjxCZ3PSSNyHrTXbSMUPatVWqxyQsihfwR1Rz3/W+jrxkRO+EDYa4PkTGZbluW8EQhyFuRDLOa6ke/Xd2MkK2p41Fi7z+T+JD7XuWRhvjRhSGuGuSmXCvwTuvkfiupmA6WgxfE99JG2j9lKaa8+ch29G+N7Jmj13k89p2FvVOuNf0354ixxyJ91vUG29+HmkjDHEY4mrw2qimqByJSb1ruGaM81RjqMik5pgxxMXwxjgv/s5oo1K9+8IMamoLHtnz86uTMT/3xrhIzajmPvfmAdnXvjePq+m/a+Yui3rM4yIxaa/acKSNepi9stsoI3Yp8eLvHm0URdtHKe/axxCHIQ6uxfCGuNevXz+8fPnyg169evXw/tge/wIzMWLQMzta20UUDXo8Mgb0CJHJTS95E7LeZCcdMzRaG9XgBfwR9U461uAlI3onbDDE9SEyLmcYpzDEYYgbkYzzWqrHGEfCPUZGwr23MMRdk8yEew3eeY30D1c1xEXiu5q5p0d28rqHZo9dRku4Z8zPI8ccifdb1Btvfh5pIwxxGOJqyCgqR2JS7xquGeM89c5N1RwzhrgY3hiHIc4nI75jfh4jY37ujXGRmlHNfe7N47KvfW8eV9N/R+aePeZxkZi0V2040kbe/Dxj7pndRhmxS4kXf/dooyjaPkp51z6GOAxxcC1ONcSJye3p06df6f3BPP7l4YPx7Ysvvnj47LPPPtKTJ08e3r1rTxBDX0YMemZHa7uIokGPR8aAHhO3O7EAAP/0SURBVCEyueklb0LWm+ykY4ZGa6MavIA/ot5Jxxq8ZETvhA2GuD5ExuUM4xSGOAxxI5JxXkv1GONIuMfISLj3Foa4a5KZcK/BO6+R/gFDHIa4LLR9RBSNXUZLuGfMzyPHHIn3W9Qbb34eaSMMcRjiasgoKkdiUu8arhnjPPXOTdUcM4a4GN4YhyHOJyO+Y34eI2N+7o1xkZpRzX3uzeOyr31vHlfTf0fmnj3mcZGYtFdtONJG3vw8Y+6Z3UYZsUuJF3/3aKMo2j5Kedc+hjgMcXAtTjPEialtbXQrV38Tg1z591Lrz8L4jBj0zI7WdhFFgx6PjAE9ggRREmhtSTuOI+VNyHqTnXTM0GhtVIMX8EfUO+lYg5eM6J2wwRDXh8i4nGGcuoMhThuHSmVet4J2DBFlnNfZqTmvEfUY40i4x8hIuHuSdtbueU015w9D3DXJTLjX4J3XSP+AIQ5DXBbaPiKKxi6jJdwz5ueRY47E+y3qjTc/j7QRhjgMcTVkFJUjMal3DdeMcZ5656ZqjhlDXAxvjPPibwxxGOLOIGN+7o1xNed1Uc197s3jsq99bx5X039H5p495nGRmLRXbVh+t1wrNfLinIy5Z3YbZcQuJV78Le20RUYbRdH2Ucq79uW8a9+zhCEOQxyMzWmGOFkdrjS5PX/+/PEvDw9v37796G+aXrx48fhpmIERg57Z0dououyJfcaAno12HEfKm5D1JjvpmKHR2qgGL+CPqHfSsQYvGdE7YYMhrg+RcTnDOHV1Q9yMY1zGeZ0d77xG1WOMI+EeIyPh7ili9qpJqGUUlTHEjUekKOElk2vwzmukf8AQhyEuC20fEUVjl9ES7hnz88gxR+L9FvXGm59H2ghDHIa4GjKKypGY1LuGa8Y4T71zUzXHjCEuhjfGefE3hjgMcWeQMT/3xria87qo5j735nHZ1743j6vpvyNzzx7zuEhMOmNtOGPumd1GGbFLiRd/Y4jDEFczxo02P4d7cZoh7tmzZx8Z3F6/fv34l4cP5rjyb6LPP//8k/+Gebh60HMGWttFlD2xzxjQs9GO40h5E7LeZCcdMzRaG9XgBfwR9U461uAlI3onbDDE9SEyLmcYpzDE5aMdR0QZ53V2vPMaVY8xjoR7jIyEu6eI2QtD3H2JFCUwxLWTHd9hiMtB20dE0dhltIR7xvw8csyReL9FvfHm55E2whCHIa6GjKJyJCb1ruGaMc5T79xUzTFjiIvhjXFe/I0hDkPcGWTMz70xDkMchrjeZMw9s9soI3Yp8eJvDHEY4mrGuNHm53AvTjPErV+JKqvCCfIq1PLfRfJ6Ve3f3x/8h+/A+Fw96DkDre0iyp7YZwzo2WjHcaS8CVlvspOOGRqtjWrwAv6Ieicda/CSEb0TNhji+iCTNGnrWrUi29Da1tJoXHGMwxCHIe4OZCTcPUXMXhji7kukKIEhrp3s+A5DXA7aPiLCEIchTvDm55E2is5RNPU2gdSc10hMmtE3YYjra4gTyrm6Ji/u6J2bqhmX5bizyDB7ZefNs8EQ1w6GuP5kzM+9MQ5DHIa43mTMPbPbKCN2KfHibwxxGOJqxjgMcXAmwxniZKW48t/LV6la34HxuXrQcwZa20WUPbHPGNCz0Y7jSEWSjj3ITjpmaLQ2qsEL+CPqnXSswUtG9E7YSBJUO45SGOLmo+a8lhqNK45xGOIwxN2BjIS7p4jZC0PcfYkUJTDEtZMd32GIy0HbR0QY4jDECd78PNJG0TmKpt4mkJrzGolJM/omDHH9DXEeXhzQOzdVMy5jiIuBIa4dDHH9yZife2MchjgMcb3JmHtmt1FG7FLixd8Y4jDE1YxxGOLgTIZ6ZaqsArd+NeqbN28ev4EhbmauHvScgdZ2EWVP7DMG9Gy04zhSkaRjD7KTjhkarY1q8AL+iHonHWvwkhG9EzYY4q4Jhrh8tOOICEMchrg7kJFw9xQxe2GIuy+RogSGuHay4zsMcTlo+4gIQxyGOMGbn0faCEMchrgaMorKkZg0o2/y4oDeuamacRlDXAwMce1giOtPxvzcG+MwxGGI603G3DO7jTJilxIv/sYQhyGuZozDEAdncpoh7tWrVx+Z28QItzbDyX+XYIibl6sHPWegtV1E2RP7jAE9G+04jlQk6diD7KRjhkZroxq8gF+ufQl4azUi2nGW6gmGuGuCIS4f7TgiwhCHIe4OYIjz8RLuGYq00VWJFCUwxLWTHd9hiMtB20dEGOJixxzJw7WoNzXz81pmNMQJ5VzdUi0ZfROGOAxxHjXjMoa4GBji2sEQ1x8McT4Z/Xdk7tljHnf12nDG3DO7jTJilxIv/sYQN54hTsanZV5gySN7jMMQB2dymiHu/Y4/Mrdpevny5eOnv2T9d1lRDubg6kHPGWhtF1H2xD5jQM9GO44j5U3IepOddMzQaG1UgxfwE6jlgiHummCIy0c7jogwxGGIuwMY4ny8hHuGIm10VSJFCQxx7WTHdxjictD2ERGGuNgxR/JwLepN5vx8VkNcJhl9E4Y4DHEeNeMyhrgYGOLawRDXHwxxPhn9d2Tu2WMed/XacMbcM7uNMmKXEi/+xhA3piGulewxDkMcnMlphjjhxYsXn5jcFsnqcKXhTVaDK//+5MmTx7/ADFw96DkDre1KyeCypezkhwQ92n4WnZFI0NolIrkWtd9iyZuQ9SY76Zih0dqoBi/gJ1DLRSYb2v1Vyku4RzhjQnZHas5rqdHImLRmox1HRCO2c2+88xpVjzGOhHsMSRat+5dS3hhfo0iSqSah5o1xNfEdhrjxiBQlvGRyDd55jfQPcj1p90+pHoWUCNnxXUbBNJK8HkXZ51XbR0RyrUWQz2vbWdR7HpcxP48ccyQP16LeZM7PMcTl9E0ZsUtEvefnXhvV5DsxxGGIy8Yb47z4G0MchrgzwBDnI9fUMsfSVHMdReaePeZxV68NZ8w9ZQzUzremmus2I3Yp8eJvL4eRPT+vQdtHKe/ar8nflcIQhyEOxuZUQ5wY3p49e/aR0U0kZrh37z7uQJ8/f/7RZ+R7MA9XD3rOQGu7Uj2C2dHR2iUiGaBnJjvpmCFv0joimQl3GI8zJmQwHxmT1my044ho9jEuA++8RtVjjCPhnktkjmIpkmTCEHdfIkWJ0QxxM5Id32GIy0HbR0TR2GW0hHvG/DxyzBljXI16kzk/xxCHIa6GjKIyhjgMcdl4Y5wXf2OIwxB3Bhji+hCZe2bH+xqRmHTG2vCItYWM2KXEi78xxGGIqxnjRpufw7041RC3IKu/yetRRa9fv1ZfhSr//vTp0w8Sc9zaMAdjc/Wg5wy0tivVI5gdHa1dIprdLJCddMyQN2kdkcyEO4zHiJNWGI+MSWs22nFENPsYl4F3XqPqMcaRcM8lMkexFEkyYYi7L5GiBIa4drLjOwxxOWj7iCgau4yWcM+Yn0eOOWOMq1FvMufnGOIwxNWQUVTGEIchLhtvjPPibwxxGOLOAENcHyJzz+x4XyMSk85YGx6xtpARu5R48TeGOAxxNWPcaPNzuBdDGOLg+lw96DkDre1K9QhmR0drl4hmNwtkJx0z5E1aRyQz4Q7jMeKkFcYjY9KajUw0t+RNMmcf4zLwzmtUPcY4Eu65ROYoliJJJgxx9yVSlMAQ1052fNfDECfjspyXWmnbyFZ2TkHbR0TR2MWLhXrP4zLm55FjzhjjatSbzPk5hjgMcTVkFJUxxGGIy8Yb47z4G0MchrgzwBDXh8jcMzve14jEpDPWhkesLWTELiVe/I0hzs/Dye8r5/Nr1fQl3nktlZGHyx7jRpufw73AEAdduHrQcwZa25XqEcyOjtYuEUUT7qORnXTMkDdpHZHMhDuMx4iTVhgPuc+1a2PRiLGLN2mdfYzLwDuvUfUY40i45xKZo1iKJJkwxN2XSFECQ1w72fFdD0NcdlEiQ9k5BW0fEUVjl9ES7hnz88gxZ4xxNepN5vwcQxyGuBoy+m8McRjisvHGOC/+xhCHIe4MMMT1wTvmUtnxvkYkJp2xNjxibSEjdinx4m8McbE83F4icXtGHi57jBttfg73AkMcdOHqQc8ZaG1XqkcwOzpau0Q0u1kgO+mYIW/SOiKZCXcYjxEnrTAecp9r18aiEWMXb9I6+xiXgXdeo+oxxpFwzyUyR7EUSTJhiLsvkaIEhrh2suM7DHE5aPuIKBq7jJZwz5ifR445Y4yrUW8y5+cY4jDE1ZDRf2OIwxCXjTfGefE3hjgMcWeAIa4P3jGXyo73NSIx6Yy14RFrCxmxS4kXf2OIwxBXM8aNNj+HezGEIe7169cPz549e/jiiy8ePvvssyo9efLk4f1xPm4BRufqQc8ZaG1XqkcwOzpau0Q0u1kgO+mYIW/SOiKZCXcYjxEnrTAecp9r18aiEWMXb9I6+xiXgXdeo+oxxpFwzyUyR7EUSTJhiLsvkaIEhrh2suM7DHE5aPuIKBq7jJZwz5ifR445Y4yrUW8y5+cY4jDE1ZDRf2OIwxCXjTfGefE3hrgv52Zyv23Jg/l5DAxxffCOuVR2vK8RiUlnrA2PWFvIiF1KtP6xlBcLntFG2nGW8o5Z/q4dp6UrGuLknGhtp6nm/I02P4d7caoh7t27dyET3Fpv37593BKMztWDnjPQ2q5Uj2B2dLR2iWh2s0B20jFD3qR1RDIT7jAeI05aYTzkPteujUUjxi5eYnb2MS4D77xG1WOMI+GeS2SOYimSZKpJqHlJuZr4DkPceESKEhji2smO7zDE5aDtI6Jo7DJawj1jfh455owxrka9yZyfY4jDEFdDRv+NIQ5DXDbeGOfF3xjicmB+HgNDXB+8Yy6VHe9rRGLSGWvDI9YWMmKXTEZsIw8McfmMNj+He3GqIa7FDCfCEDcPVw96zkBru1I9gtnR0dolotnNAtlJxwx5k9YRyUy4w3jMOCGD/sh9rl0bi0aMXbzE7OxjXAbeeY2qxxhHwj2XyBzFUiTJhCHuvkSKEhji2smO7zDE5aDtI6Jo7DJawj1jfh455owxrka9yZyfY4jDEFdDRv+NIQ5DXDbeGOfF3xjicmB+HgNDXB+8Yy6VHe9rRGLSGWvDI9YWMmKXTEZsIw8McfmMNj+He3GaIU5ek6qZ3CLCEDcPVw96zkBru1I9gtnR0dolotnNAhJoyr23pR6FlFLepHVEMhPuMB4zTsigP3Kfa9fGohFjFy8xO/sYl4F3XqPqMcaRcM9F+net7SKKJJkwxN2XSFEiwxAn11EZ86/lXWezkx3fjWiIW5/TtSLJckvZOQVtHxFFY5fREu4ZpqDIMct1oG0jW71ZX+trReIxDHEY4mrI6L8xxGGIy8Yb47z4W9po3X+uFbluZ+8L98L8PIbc59q1tqgmR+ON8xjiMMT1JnvumUFG7JLJiG3kUTNOluqBl+cpNWLOZ7T5OdyL0wxxz58/V01uT58+rZJ8H+ZBOmCtg9OEIa4Ore1K9QhmR0drl4juYBbAEOeDIe7azDghg/54STkMcXNSk2yNqMcYR8I9l8gcxVLE7CUJKW0bpTKKyhjixiNSlMgwxN2d7PhuREOcR8YYl51T0PYRUTR2GS3hnmEKihxzxhhXo5nBEIchroaM/htDHIa4bLwxLiP+jvQPs/eFe2F+nktN7OLlXTDEYYjrzYi1hYzYJZMR2wj6M9r8HO7FaYY4MbWVRrjPP/9cDubxr3A1rh70nIHWdqV6BLOjo7VLRHcwC2CI88EQd22YkEENcp9r18YiDHFz4p3XqHqMcSTcc4nMUSxFik0Y4u5LpCiBIa6d7PgOQ1wO2j4iisYuoyXcM0xBkWPOGONqNDMY4jDE1ZDRf2OIwxCXjTfGZcTfkf5h9r5wL8zPc6mJXby8C4Y4DHG9GbG2kBG7ZDJiG0F/Rpufw70YxhAnr1CF63L1oOcMJIjYUqQQdlW06yuiO5gFMMT5YIi7NnJNaue1FBMykPtcuzYWYYibE4mVythprRrzUin5ztGQcM9nfd7X8uKASLFpRkOcFEy1dinVoyA3O5GiBIa4duS61Nq2VCS+u6IhTvq29b28VnZOQTuOiKKxy2gJdwxx44EhDkNcDRn9tzfvKJXR997dECes23Utr416mwWi9Ii/I/3D7H3hXpif51ITu8j9uwWGOAxxvZFrUvstpWaMXTIZsY2gP6PNz+FenGaIe/HixUeGuLdv3z7+Ba7I1YMeGBPt+ooomnCfEa/Imy1v0joiXhsRqM0NEzKooaaoPBpeYvYOY1wrUozS2s5SjzGOhHt/MotNsxriPLyEe0ZBbnYiRQkMce1kx3dXNcT1RjuOiKKxy2gJdwxx44EhDkNcDaMVlWvAEOcz43ktyZyjWET6h9n7wr0wP8+lJnbx8i4Y4jDE9WbE2sJoY9yIbQT9GW1+DvfiNEOcGOBKQ5wY5OC6XD3ogTHRrq+Iogn3GfHMXtnyJq0j4rURgdrcMCGDGkYsKnt4idk7jHGtYIgDIbPYhCHuvkSKEhji2smO7zDE5aAdR0TR2GW0hDuGuPHAEBczvFjCEIchzqNmXMYQFyNzjmIR6R9m7wv3wvw8l5rYxcu7yJgjcW6Nau5zbx434rXvHXMpDHHtjFhbGG2MG7GNoD+jzc/hXpxmiBPWr019947E71W5etADY6JdXxFFE+4zIveb9tuPkjdpHRGvjQjU5oYJGdQwYlHZw0vM3mGMawVDHAiZxSYMcfclUpTAENdOdnyHIS4H7TgiisYuoyXcMcSNB4a4mOHFEoY4DHEeNeMyhrgYmXMUi0j/MHtfuBfm57nUxC69awvePG7Eaz8y98QQ186ItYXRxrgR2wj6M9r8HO7FqYY4McA9efLkK0Oc/P83b958WD3O0/sDf9wKzMDVgx4YE+36iiiacJ8Rz+yVrd6T1gy8NiJQmxsmZFDDiEVlDy8xe4cxrhUMcSBkFpswxN2XSFECQ1w72fEdhrgctOOIKBq7jJZwxxA3HhjiYoYXSxjiMMR51IzLGOJiZM5RLCL9w+x94V6Yn+dSE7v0ri1487gRr/3I3BNDXDsj1hZGG+NGbCPoz2jzc7gXpxnixAz38uXLhy+++OKjVeIiwhQ3D1cPemBMtOsromjCfUY8s1e2ek9aM/DaiEBtbpiQQQ2SIJKigaURE5teYvYOY1wrGOJAyCw2YYi7L5GiBIa4drLjOwxxOWjHEVE0dhkt4Y4hbjwwxMUML5YyDXHSN63nWmthnPLBEOcz43ktyZyjWET6h9n7wr0wP8+lJnbpXVvw5nEjXvuRuSeGuHZGrC2MNsaN2EbQn9Hm53AvTjPErV+XukeyUhzMwdWDHhgT7fqKKJpwnxHP7JWt3pPWDLw2IlCbGyZkcFW8xOwdxrhWMMSBkFlswhB3XyJFCQxx7WTHdxjictCOI6Jo7DJawh1D3HhgiIsZXixlGuJGnKOMVlSuAUOcz4zntSRzjmIR6R9m7wv3wvw8l5rYpXdtwZvHjXjtR+aeGOLaGbG2MNoYN2IbQX9Gm5/DvcAQB124etADY6JdXxGNmIjLBkOcD4a4a8OEDK6Kl5i9wxjXCoY4EDKLTRji7kukKIEhrp3s+A5DXA7acUQUjV1GS7hjiBsPDHExw4slDHEY4jxqxmUMcTEy5ygWkf5h9r5wL8zPc6mJXXrXFrx53IjXfmTuiSGunRFrC6ONcSO2EfRntPk53IvTDHHPnj1TTW4RyWtXYQ6uHvTAmMikdEve5GDERFw2GOJ8MMRdGzENaP1Dqd6JWYAM5NrV+qxFdxjjWsEQB0JmsQlD3H2JFCUwxLWTnXCX+1Ku4y159C5KYIj70sionatFvYsuGOLGA0NczPBiCUMchjiPmnEZQ1yMzDmKRaR/mL0v3Iu0s9Yempif+9TELr1rC948bsRrPzL3xBDXTvbcM4PRxrgR2wj648Uu1FnhSE4zxImZ7eXLl7v16tWrxy3BDFw96IE58SatIybissEQ54MhDgBmhDGuHQxxIGQWmzDE3ZdIUQJDXDsUJTDEjQiGuPHAEBczvFjCEIchzqNmXMYQFyNzjmIR6R9m7wv3wvw8l5rYpXdtwZvHjXjtR+aeGOLaYe7pM2IbQX+82IU6KxzJaYY4uBdXD3pgTrxJ6+wJ9xowxPlgiAOAGWGMawdDHAiZxSYMcfclUpTAENcORQkMcSOCIW48MMTFDC+WMMRhiPOoGZcxxMXInKNYRPqH2fvCvTA/z6UmduldW/DmcSNe+5G5J4a4dph7+ozYRtAfL3ahzgpHgiEOunD1oAfmxJu0zp5wr8Eze8lkXSZGWYoUaEcBQxwAzAhjXDsY4kDILDZhiLsvkaIEhrh2KEpgiBuRmv7bE4a4XDDExQwvljDEYYjzqBmXMcTFyJyjWET6h9n7wr0wP8+lJnbpkXcp8eZxI177kbmnjNFHc/XasORfpB231Pu6lTFVO45FvefCI87PoT9yjrXrcZE3pwBoAUMcdOHqQQ/MiTdpvYNZALOXD20EADPCGNcOhjgQMotNGOLuS6QogSGunRET7r0L7xjixqOm//aEIS4XDHEY4mro3X9ngCHOZ8bzWpI5R7GI9A+z94V7YX6eS03s0ttY5M3jRrz2I3NPGaOPhtowYIgDgLMZxhD3+vXrh2fPnj08efLk4bPPPvtK8t/y7/J3mBeCHhgRb9J6B7MAZi8f2ggAZoQxrh0McSBkFpswxN2XSFECQ1w7GOIwxI0IhrjxwBCHIa6G3v13BhjifGY8ryWZcxSLSP8we1+4F+bnudTELhjifCJzTwxx0AMMcQBwNqcb4t69e/fwxRdffGSCs/T5559/+DzMB0EPjIg3ab2DWQCzlw9tBAAzwhiXgyRtahUxIe2FhHt/MotNGOLuS6QogSGuHemTtbYt1Tvh3rvwjiFuPDDEjQeGOAxxNfTuvzPAEOcz43ktyZyjWET6h9n7wr3IvKvMCXiCbWpil97t6M3jRrz2I3NPDHHQA7lvtfNdqvf8HADuxamGuPc7/2RFOE/yeUxx80HQAyOCWQCzVw20EQDMCGPcNfHOaykMcTlkFpswxN2XSFECQ1w7IybcexfeMcSNB4a48cAQhyGuht79dwYY4nxmPK8lmXMUi0j/MHtfCGNQE7tgiPOJzD0xxEEPMMQBwNmcaoh7+vSpanrzJKa498f4uBWYAYIeGBHMApi9aqCNAGBGGOOuiXdeS2GIyyGz2JRhiJN5lcQmW8IQNx6RogSGuHYwxGGIGxEMceOBIQ5DXA29++8MMMT5zHheSzLnKBaR/mH2vhDGoCZ2wRDnE5l7YoiDHmCIA4CzOc0QJ6vDaWY3eS3qs2fPHl6+fPnw4sUL0zT36tWrxy3BDBD0wIhgFsDsVQNtBAAzwhh3TbzzWgpDXA6ZxaYMQ1w2GOL6EClKYIhrB0MchrgRwRA3HhjiMMTV0Lv/zgBDnM+M57Ukc45iEekfZu8LYQxqYhcMcT6RuSeGOOgBhjgAOJvTDHFiaKs1uckrUr/44ouPPiv/DfNA0AMjglkAs1cNtBEAzAhj3DXxzmspDHE5ZBabMMTdl0hRAkNcOxjiMMSNCIa48cAQhyGuht79dwYY4nxmPK8lmXMUi0j/MHtfCGNQE7tgiPOJzD0xxEEPMMQBwNmcZoh7/vz5RwY3+e8t3r59+9HnRTAPBD0wIpgFMHvVQBsBwIwwxl0T77yWwhCXgyS4pWhoKWJeGtEQJ3GM9rsW1RTTvIR7RkFudiJFCQxx7WCIwxA3IhjixgNDnN83SV+hxQelPHMChrj+YIjzmfG8lmCIgytSE7tgiPOJzD0xxEEPMMQBwNmcZohbvwr1zZs3j3+xkdeplt8RkxzMAUEPjAhmAcxeNdBGADAjjHHXxDuvpTDEjceIhrgMvIQ7hjgMcb3BEIchbkQwxI0Hhji/b8owTmGI6w+GOJ8Zz2sJhji4IjWxC4Y4n8jcE0Mc9ABDHACczTCGuBpz257vwBgQ9MCIYBbA7FUDbQQAM8IYd00wxM0Nhrj7EilKYIhrB0MchrgRwRA3HhjiMMTV0Lv/zgBDnM+M57UEQxxckZrYBUOcT2TuiSEOeoAhDgDOZqoV4r744ouPvoMhbh4IemBEMAtg9qqBNgKAGWGMuyYSU8u5rVGPxCbEwBB3XyJFCQxx7WCIwxA3IhjixgNDHIa4Gnr33xlgiPOZ8byWYIiDK1ITu2CI84nMPTHEQQ8wxAHA2ZxmiHvx4sVH5rbnz58//kXn/YF+9HnRu3ckimeBoAdGRJID2jW4CEMcZi+BNgKAGWGMAxgPDHH3JVKUwBDXDoY4DHEjgiFuPDDEYYiroXf/nQGGOJ8Zz2sJhji4IjWxC4Y4n8jcE0Mc9ABDHACczWmGuNevX39icJN/03h/PJ+sDieCeSDogRHBLIDZqwbaCABmhDEOYDwwxN2XSFECQ1w7GOIwxI0IhrjxwBCHIa6G3v13BhjifGY8ryUY4uCK1MQuGOJ8InNPDHHQAwxxAHA2pxnixOT25MmTT0xuYnx7+fLlV5KV47TPPXv27HFLMAMEPTAimAUwe9VAGwHAjDDGAYwHhrj7EilKYIhr57t/8Z0PxZ0t9S6m9S68Y4gbD7nutN8VEYa4XDDEYYiroXf/nQGGOJ8Zz2sJhji4IhjicojMPWWMPhpqw4AhDgDO5jRDnCCGt7XRrVZv37593ArMAEEPjAhmAcxeNdBGADAjjHEA44Eh7r5EihIY4q5J78I7hrjxwBA3HhjiMMTV0Lv/zgBDnM+M57UEQxxcEQxxOUTmnhjioAcY4gDgbE41xAnaq1A9yapxMBcEPTAimAUwe9VAGwHAjDDGAYwHhrj7EilKYIi7Jr0L7xjixgND3HhgiMMQV0Pv/jsDDHE+M57XEgxxcEUwxOUQmXtiiIMeYIgDgLM53RAnr06V159qxjdNmOHmhKAHRgSzAGavGmgjAJgRxjiA8cAQd18iRQkMcdekd+EdQ9yYSB+/pcy5J4Y4HwxxX75iWrsWS2WgbdfSaPTuvzPodV5rGdEQN1obRcEQB1cEQ1wOkbknhjjoAYY4ADib0w1xC/IKVDHGPXny5BMTnPybGOF4Teq8EPTAiGAWwOxVA20EADPCGAcwHlJY0+7HUqMX3zS8hDuGOAxxgCFO0I4jIubnGOKywRAHNfTuv6/IiIa42cEQB1cEQ1wOkbknhjjoAYY4ADibYQxxJbJqnJjfRPL/YX4IemBEMAtg9qqBNgKAGWGMAxgPDHH3JVKUwBB3TXobKjDEzUnm3BNDnA+GOKihd/99RTDE5YMhDq4IhrgcInNPDHHQAwxxAHA2Qxri4HoQ9MCIYBbA7FUDbQQAM8IYBzAeGOLuS6QogSHumvQ2VGCIm5PMuSeGOB8McQB9wBA3JxjioDcY4nLAEAejgSEOAM7mcEOcrPL28uXLh9evX3+y2tuyCtwevT/wx63ADBD0wIhgFsDsVQNtBAAzwhgHMB4Y4u4LhjjAEIchrobMuSeGOB8McQB9wBA3JxjioDcY4nLAEAejgSEOAM7mUEPcq1evHj777LOv9OTJk8e/PDy8ePHio7/tEaa4eSDogRHBLPDw8FO/+Xc/TJIsUZCjjQBgTqRv0vqsRdK3AUBfMMTdFymUrPthSz2KEtAfr6gs5z4TDHFzgiGuLxjiAPqAIW5OvNilFH0hZIAhLgfvmEthiIMeYIgDgLM51BD39OnTT0xssrqb9beolm3B+BD0wIhgiAMAAACAXmCIA7gvGOIwxNWAIa4vGOIA+oAhbk4wxEFvMMTlgCEORgNDHACcDYY46AJBD4wIhjgAAAAA6AWGOID7giEOQ1wNGOL6giEOoA8Y4uYEQxz0BkNcDhjiYDQwxAHA2RxqiHv+/PknJrblNafPnj375G9RvXvHa+pmgaAHRgRDHAAAAAD0AkMcwH3BEIchrgYMcX3BEAfQBwxxc4IhDnqDIS4HDHEwGhjiAOBsDjXEvd/OB1OcrAYnev369eNfHj6Y2V6+fLlbr169etwSzABBD4wIhjgAAAAA6AWGOID7giEOQ1wNGOL6giEOoA8Y4uYEQxz0BkNcDhjiYDQwxAHA2RxqiANYIOiBEcEQBwAAAAC9wBAHcF8wxGGIqwFDXF8wxAH0AUPcnGCIg95giMsBQxyMBoY4ADgbDHHQBYIeGBEMcQAAAADQCwxxAPcFQxyGuBowxPUFQxxAHzDEzQmGOOgNhrgcMMTBaGCIA4CzwRAHXSDogRHBEAcAAAAAvcAQB3BfMMRhiKsBQ1xfMMQB9AFD3JxgiIPeYIjLAUMcjAaGOAA4m8MMcW/fvn14+vTpYXr+/PnjnmAGCHpgRDDEAQAAAEAvMMQB3BcMcRjiasAQ1xcMcQB9wBA3JxjioDcY4nLAEAejgSEOAM7mMEPcs2fPHj777LNDJaY7mIPv/sV3PkxsawXQAwxxAAAAANALDHEA9wVDHIa4GjDE9UXyj9pviggTCIAPhrg5wRAHvcEQlwOGOBgNDHEAcDaHGeJkFTfNxJYpDHEA0AKGOAAAAADoBYY4gPuCIQ5DXA0Y4vqCIQ6gDxji5gRDHPQGQ1wOGOJgNDDEAcDZYIgDgNuCIQ4AAAAAeoEhDuC+YIjDEFcDhri+YIgD6AOGuDnBEAe9wRCXA4Y4GA0McQBwNocZ4l6+fKma2LL05MmTh/fH+bg3AIA4GOIAAAAAoBcY4gDuC4Y4DHE1YIjrC4Y4gD5giJsTDHFwBt/9i++46gmGuHYwxAGGOAA4m8MMcQAAo4MhDgAAAAB6gSEO4L5giMMQVwOGuL5giAPoA4a4OcEQB4AhLgMMcYAhDgDOBkMcANwWDHEAAAAA0AsMcQD3BUMchrgaehvipE235B2PaGYwxAH0AUPcnGCIA3h4+Ma3fkyNkRaNONfFEAejgSEOAM4GQxwA3BYMcQAAAADQCwxxAPcFQxyGuBp6G+KkOLXFv/y379TvlZoZDHEAfcAQNycY4gDmBEMcjAaGOAA4m0MNcW/fvj1M7w/8cS8AAPvAEAcAAAAAvcAQB3BfMMRhiKsBQ1xfMMQB9AFD3JxgiAOYEwxxMBoY4gDgbA4zxL148eLhs88+O1SY4gCgBQxxAAAAANALDHEA9wVDHIa4GjDE9QVDHEAfMMTNiRhl5HWRNYqMTwBwLKMZ4iTHofUbmoirrgmGOAA4m8MMcU+fPlVNbJmSleIAAPaCIQ4AAAAAeoEhDuC+YIjDEFcDhri+YIgD6AOGOACAfoxmiAPAEAcAZ4MhDgBuC4Y4AAAAAOgFhjiA+4IhDkNcDRji+oIhDqAPGOIAAPqBIQ5GA0McAJzNYYa4Z8+eqSa2TL179+5xbwAAcTDEAQAAAEAvMMQB3BcMcRjiasAQ1xcMcQB9wBAHANAPDHEwGhjiAOBsDjPEiVnt5cuXh+nVq1ePewIA2AeGOAAAAADoBYY4gPuCIQ5DXA0Y4vqCIQ6gDxjiAAD6gSEORgNDHACczWGGOACA0cEQBwAAAAC9wBAHcF8wxGGIqwFDXF8wxAH0AUMcAEA/MMTBaGCIA4CzwRAHALcFQxwAAAAA9OKqhjg5ZiliWprxNwFkgyEOQ1wNGOL6ImOU9psiwhAH4IMhDgCgHxjiYDQwxAHA2XQxxL19+1Z29PhfAABjgCEOAAAAAHpxVUMcAPhgiMMQVwOGuL5giAPoA4Y4AIB+YIiD0cAQBwBnc6gh7s2bNw+fffbZV3r69OnjXx4eXr9+/dHfovr8888f3h/n49YAAOJgiAMAAACAXmCIA7gvGOIwxNWAIa4vGOIA+oAhDgCgHxjiYDQwxAHA2RxqiHv27NknRrZ37959+JuY49Z/i0pWnoNO/PmfPDz8/N98ePjh//jh4R//1YeHf/eLj38AmBcMcQAAAADQCwxxAPcFQxyGuBowxPUFQxxAHzDEAQD0A0McjAaGOAA4m0MNcZrpbTGxYYibDDHB/V/+o6/16i8/PPzptx7/CDAnGOIAAAAAoBcY4gDuC4Y4DHE1YIjrC4Y4gD5giAMA6AeGOBgNDHEAcDasEAc+sjpcaYZb9BPf9/gBgDnBEAcAAAAAvcAQB3BfMMRhiKsBQ1xfMMQB9AFDHABAPzDEwWhgiAOAsznUECfmt88///wrA9vz588f//J+UH7z5oMpbq/EbAedsAxxom/+4OOHAOYDQxwAAAAA9AJDHMB9wRCHIa4GDHF9wRAH0AcMcQAA/cAQB6OBIQ4AzuZQQxxciG/8dd0QJ+LVqTApGOIAAAAAoBcY4gDuC4Y4DHE1YIjrC4Y4gD5giAMA6AeGOBgNDHEAcDYY4qAOWSXuh/9j3RDHq1NhUjDEAQAAAEAvvvsX33n4xrd+bFOeOQEA5gRDHIa4GjINcWKw1saZUhjiMMQB9ABDHABAPzDEwWhgiAOAs8EQB/X8/k/phjgRr06FCcEQBwAAAAAAAEeDIQ5DXA2ZhrgMMMT5whAH4IMhDgCgHxjiYDQwxAHA2RxuiHv37t3Ds2fPHp4+fZouOIF//Fd1Q5yIV6fCZGCIAwAAAAAAgKPBEIchrgYMcX3BEAfQBwxxAAD9wBAHo4EhDgDO5nBDnJjhPvvss0P09u3bx71AN3h1KlwIDHEAAAAAAABwNBjivjymLf3Ub/5d9VgXYYjDEJeNFOfW1+Fact1pv3sRhjgAHwxxAAD9wBAHo4EhDgDO5nBDnKzkppnZMoQh7iR4dSpcBAxxAAAAAAAAcDQY4nyYn2OIGxGvqIwhDsAHQxwAQD8wxMFoYIgDgLPBEAf74NWpcAFIuAMAAAAAAMDRYIjzYX6OIW5EMMQBtIMhDgCgHxjiYDQwxAHA2XQ3xH3++ecf/q1V8ipWOBFenQoXgIQ7AAAAAAAAHA2GOB/m5xjiRgRDHEA7GOIAAPqBIQ5GA0McAJzNKSvEyb+9fv364f1+Hj8FU8KrU2FySLgDAAAAAADA0WCI82F+jiFuRDDEAbSDIQ4AoB8Y4mA0MMQBwNkcboh7/vz5J4a4RU+ePPnw9zdv3jx+GqaDV6fCxJBwBwAAAAAAgKPBEOfD/BxD3IhgiANoB0McAEA/MMTBaGCIA4CzOdwQ934HH16TqhniSslnXrx48fDu3bvHb8IU8OpUmJjv/sV3PgRjWwIAAAAAAABoAUOcD4Y4DHEjQt4IoB25T7T+oxSGOACAHDDEwWjUxAEY4gDgSA43xAnyalR5Rar2+lRNX3zxxcOrV694peos8OpUAAAAAAAAAAAVDHE+GOIwxAHANcEQBwDQDwxxMBoY4gDgbLoY4kpkxThZCa5m1TjRs2fPPpjpYHB4dSoAAAAAAAAAwCdgiPORY5bjsoQhDkMcAMwJhjgAgH5giIPRwBAHAGfT3RBX8ubNm4fnz5+rRri1njx58uGzb9++ffw2DAWvTgUAAAAAAAAA+AQMcVADhjgAuCIY4gAA+oEhDkYDQxwAnM2phriF5ZWq8qpUzQy3lqwu9/Lly8dvwzBsvToVUxwAAAAAAAAA3BAMcVADhjgAuCIY4gAA+oEhDkYDQxwAnM0QhriSd+/efXilqqwIp5nhSslnYTC2Xp0aNcXJqnP/7he//N+rIr8PtpE24rW7AAAAAAAAMCkY4qAGDHEAcEUwxAEA9ANDHIwGhjgAOJvhDHEl8kpVWQ1OM8OJeH3qgGy9OlVUa4qT1eZ+/K98/b1f/FuPf7gI0k7SFsvvEyMhfIyY4EqD5Tf++uMfAAAAAAAAAOYBQxzUgCEOAK4IhjgAgH5giIPRwBAHAGczpCHu/UE9vHr1atMMJ8IQNyhbr04VbZnixCgmxifte7LdqyAGv/Xvw/D1NWKG04yV3/zBxw8AAAAAAAAAzAGGOKgBQxwAXBEMcQAA/cAQB6OBIQ4AzmYYQ9z7fT68fv364dmzZ6r5TZMY52BQ9pji5Dtbq8v9/N98/OAF0H7nq7/Mq0EFywy3tBEAAAAAAADARGCIgxrkvP3i7/2Uqd6FIgxxAJABhjgAgH5giIPRwBAHAGdzuiFOXov6/PnzhydPnqimN01impPvweDUmuK2VoUrdZXXisrv1X6f6O6rxG2Z4RZJ+wEAAAAAAABMAoY4mBEMcQCQAYY4AIB+YIiD0cAQBwBnc4ohTlZ2e/HihftK1FJffPHFhxXkZCU5mIgaU5xngFp0ldXBttrkzqvE1ZjhRP/uFx+/AAAAAAAAADA+GOJgRjDEAUAGGOIAAPqBIQ5GA0McAJxNN0OcGNlevXr1wdimGd40iWFOvsOrUSfHM8VFdOTqYHKc8lrWX/xbx5rSvvmD+m9bdMdV4mrNcCJpPwAAAAAAAIBJwBAHM4IhDgAywBAHANAPDHEwGhjiAOBsuhjiZDU4zfCmSUxw8vl37949fhsuQZYp7qjVwf71j368nyNXo/NeD3u3VeIiZjjRVV6dCwAAAAAAALcAQxzMCIY4AMgAQxwAQD8wxMFoYIgDgLM53BAnK7xpxrdST548eXj+/PnDmzdvHr8Fl6TWFCeGMDE9aX87anUweXVrr31Zv63UXVaJi5rhRFd5dS4AAAAAAADcAgxxMCMY4gAgAwxxAAD9wBAHo4EhDgDO5nBD3NOnT1UTnOjZs2eY4O6GZ4oTY5qYpOTVqNrf5XWmR6DtS47lCGoMYHdYJc4zw/34X/lS2t+OfHUuAAAAAAAAQCLf/YvvPPzJf/jDTWWCIQ4ywBAHAFlo414pGScBAKAdDHEwGhjiAOBsuhviytXg3r59u1vvD/xxDzAdmilODGCyIltpdFp/RnTE6zLFmKXt64iVyCyjn6YrrxIn7aCtyrdIjHByXsQAqf39qFfnAgAAAAAAAEwOhjjIAEMcAAAAwFxgiIPRwBAHAGdz6gpxrXp/nI97gekQQ5MYvsT49PN/U18NTVsd7AiT2taqddmrtNW+NlZ05VXiLKObaDHDCf/6R/XPHPU6WwAAAAAAAIDJwRAHGUiRVK6VLQEAAADAOGCIg9HAEAcAZzO1IU5WioMLI6vBaWaobH7jpb4fkfwtEzFyafuxXh16xVXixBQoZj/t95ZmOMFaUe+IlQIBAAAAAAAALgCGOAAAAACA+4EhDkYDQxwAnA2GOBgXWTlOM0Nlvy7TMqmJZCWzTMTgpu3HWgntaqvEicFNW/lPJKZA7bdqZsEjVgoEAAAAAAAAuAAY4gAAAAAA7geGOBgNDHEAcDaHG+JevHihmtky9O7du8e9wCWxTGLy75lYJjVR9kpk2qp3i7nLWhHvSqvEbb0qVVaO0/iJ79M/L+Y6AAAAAAAAAPgIDHEAAAAAAPcDQxyMBoY4ADibww1xwuvXrx9evnyZqlevXj1uHS6LrASnGaFkRbdMLCOaKHslMm21M1kxTbB+71VWidt6VaqsBmhhmeiyVwoEAAAAAAAAuAAY4gAAAAAA7geGOBgNDHEAcDZdDHEAu5AVwDQjVPaqbZpJrVTWSmTW7ylXgLvqKnHeq1K32thaKTDbGAkAAAAAAABwATDEAQAAAADcDwxxMBoY4gDgbDDEwdhsraiWhWeIs17lGUW2o22/NHZddZW4Pa9KXehljAQAAAAAAAC4ABjiAAAAAADuB4Y4GA0McQBwNhjiYGx+4vs+NUJlvsbUMluVylqJTLajbV9WQCu52ipxe1+VWqKZFjOvAwAAAAAAAICLgCEOAAAAAOB+YIiD0cAQBwBngyEOxkYMU2sjlChrtTRrRbZSWSuRiaFN2/76t2ytErf1atERaXlVaolmjBTN1h4AAAAAAAAAB4MhDgAAAADgfmCIg9HAEAcAZ4MhDsbGWlXt6NeYlspaiUxb+c3atrVK3G+8fPzAJLS8KrXE2o6YBwEAAAAAAADgKzDEAQAAAADcDwxxMBoY4gDgbDDEwdjI60Q1I9TRrzFdKwPttZ+yepqGZdSb6bWpGa9KXTj6OgAAAAAAAAC4CBjiAAAAAADuB4Y4GA0McQBwNhjiYGzklZiaESrLGFZriGtdiWzP79DMZFmr1R1N1qtSF6z2y3qdLQAAAAAAAMBFwBAHAAAAAHA/MMTBaGCIA4CzwRAH46MZw7KMUGJIW29bU+tKZNaKb1vbtY7tT7/1+IGByXpVaom2wt4sBkEAAAAAAACATmCIAwAAAAC4H2I++pP/8IdVks8CHA2GOAA4GwxxMD7aSmNZRigx1q23rSn6is811kp08ipQC+s1oWI2G5nMV6WW/MT36duMrjYHAAAAAAAAcGEwxAEAAAAAAMDZYIgDgLPBEAfjIyaqo4xQ2qpjmsSM1cKe1d6s14SOvCqaHHPmq1JLrFXnWl9nCwAAAAAAAHAhMMQBAAAAAADA2WCIA4CzwRAH43OkEUrbrqZWE5q2El3NNq1V0UZ9beoRr0pdsFbMa32dLcDsyL0hRlRrZcZS8jkxGWMkBQAAAAC4LBjiAAAAAAAA4GwwxAHA2WCIg/E5ygglpjJtu5ZaTGjaSnRiTPH4jZeffk80ognsqFelLlgr5onZEOCuSP9YY4TTJP0S5jgAAAAAgMuBIQ4AAAAAAADOBkMcAJwNhjgYH8sIJauRtSAmEG272mpuIjGn7cE6fnmNqsdMJjBrNbvWV6WWaMbC1tX7AM5A7olWI5psw3pFcVSY4wAAAAAALgOGOAAAAAAAADgbDHEAcDZDGuJev3798MUXXzx89tlnH/TkyZOH58+fP7x9+/bxE3A7NANHqylsa/U17d/3GvBk5TRte7WrvFkmsCyTWQZWm4laX5VaYpnuRmoLAA+5J8r7WlZ528PWK4pbJGZd7ikAAAAAgGnBEAcAAAAAAABngyEOAM6miyHu1atXD0+fPv2gZ8+eyU4f//Ix7/f74TOLEU7TixcvHj8Nt0JbBal1ZTDLxGW9onWvAW9rPzXIqk3a9/euWJeNGGeOfFVqiWUAYlUrmAW5b7X7JXo/yyucrfsuQ9LnYooDAAAAAJgSDHEAAAAAAABwNhjiAOBsDjfEifltbWqzDHGyCtz6s5pevhzECAT9sF5j2oKsgqRtU4wmmQa8rf3UYK0wV/PK1R5Yhj1pr2xDjWVWrF1tD+BMLDPcoogpzupXZOU5+Zsma4VFS5jiPkbaQsy30ifTLgAAAAAwMBjiAAAAAAAA4GwwxAHA2RxuiJPV4Uozm7wKVUNeh1p+zpNlqoOLYpmuWlYG2zLZWfvbY4LQ9hM112kmmr0GvUzEGGIZfI4wqUn7a/tqfX0uwNF4ZrhFNaY4yxgqqll5Uu7NWnMcprgvkTZY9+WL+VDOGW0EAAAAAAOBIQ4AAAAAAADOBkMcAJzN4Ya49apv1upu1qtS5d8///zzT/5dtgs3wjKA1L52VEMzhIjBQbBezSkGsCiyzfV2xGQSQUwX622IaleZOwrLVCP/fhRae45gDgSwqDXDLdoyxYnxSlvBUrTHGFpjjsMUZ5ukS2GQAwAAAIBBwBAHAAAAAAAAZ4MhDgDOJt0Qtxjgnjx58sHMJv9bGtnevHnz+MmvkdXeys+I5Hvv3r17/MSnxjoxycGNkJXgNANCyypkmrFqMXJlvZpTDGvadsQ0EcE6HjHunYW0hXZMYvzZYxysxTLvYECBEYma4RZZpjjLrCv7aFkxU/qqreO8synOem21p8UgJ2a6Fsk5P9v8vCBtIX3/lmkTAAAAAE4HQxwAAAAAAACcDYY4ADibdEOctdLbInk16pr1a1VF8m8l74/pk8/w2tQbIUYMzXDQ8qpMbXuLUS1rf5aRImqss45HDCxnIMdjmWfEwHEkliGoxQwEcASeGc5a6W3R2nS0ZVrLMMdiitPxVtDrpZYVUTOQcau8Plg5EAAAAGBYMMQBAAAAAADA2WCIA4CzGcIQt34lqqwOp/HFF1989LkXL1582J5IDHNwcTJePbpgrThXmrkyXs1praK2x9hgmTLOWDlI2kk7Fmmfow0SWav3ARyJZ4aTe0juFeteWlSa4qxXJ0tflXXfYYr7GKsPP0NyXs5cKU4bEzOvPQAAAABIA0McAAAAAAAAnA2GOAA4m3RDnLzm9OXLlx/07NmzT16Z+vr168dPfomY2cq/i8TopuGZ7cpXrMIF0QxhUYPagrVyW2k+sQxoESwDyx5Tgxybtq3eRjBpO8sw0+NYxHyh7VtbvU8+K8crf5NzcaaZ5CpIe8pqZNKe6xXM4EtqzXALNaY4ywgqyl45DFPcl8hvtNpB2mCrjY6SjEtnYJnIRZjiAAAAAIYDQxwAAAAAAACcDYY4ADibdEPcmufPn39kWpP/XpBV3darvoksY9ue1efgQlimkUxzWWkssfYXeTWnGLHW3xcTxR7EcLDelqjltbF7sIyCPY0aNav3yXlat798BlPcPuT60+4JMQbRpl8TNcMteKY47ZoXHXX/Y4qzz0lpABODqBiB5TxstVemzjCibhkyRZjiAAAAAIYCQxwAAAAAAACcDYY4ADibww1xr169+sS4JqY4WUFu/apUkfybhfb5UhjiLo716joxJESxtlUaezJezamZWMRIshfLFNPLiGC1mxhB9pyHvVimPGkHkRynZU6Rlc0ghpxb69pbdIZJZzT2muEWPFPcWrKviEE3yp1NcXLNa79ZtHWt9zDIyXZ7m1Ctvr8UpjgAAACAYcAQBwAAAAAAAGeDIQ4AzuZwQ5ysAqeZ1yytX6m68P5AP/ms/JusJidGuDdv3jx+Ei5LhkFtoeZVplLY1z4jppUaZFva91sMWZZhpocZSdrDMnjUtkkW8spO7TikHdarwq0lvwHqkHMeMWmNulqcmJTk2OTakGvnCFrNcAuR9j7qt5TUmOJ69D+9sUy3e1bkk/O+R1tt3/vVqdaYuRamOAAAAIAhwBAHAAAAAAAAZ4MhDgDO5nBDnPDixYtPzGya5PWpFrKiXPnZrZXk4KJIkV0rwO8xmGmmKc0opZkRao0I1gpDewx8C9Y2e6x6Zhl1pI16GyC81/d5GtG0NRpyrXmrwlkaySClGXnExJW5slqWGW6hxhTX03jkmeIWSb96BXOctRqatMGRK/JpbPV1PdvaMxqXwhQHAAAAcDoY4gAAAAAAAOBsMMQBwNl0McTJKnFidisNbWs9efLkw2pvGvJ9+Xv5eTHZwQ3RTBl7VuzRjD5iklmjrRIkx1CDZaoQg0MLWhvUHtNexByl7VfUYvDbi2WOrNUZxzwL0raRVcosjbBanLeqlfzOVrLNcAveOZB7sie1prhFizlOvrel0YxTcjzW7+yxIp+GZUaT45Q27EHUHIspDgAAAOBUMMQBAAAAAADA2WCIA4Cz6WKIE8TUJqu8rY1toufPn394/anFeoU52cbW5+HCiMlmXXgXU0AUrbivrfxmmVJqTAiWGafVwGBt98iVi6zXB/Z+bV9J1KBRao+J8g7ItVnTrnLePbPZIvlcqwl0D7XH17Ja3FFmuAWr/znr+pXrI2KKq5WcA/mtvVdf07Da/EyD15ZJr0cfLPvX9i3XoTYmL8IUBwAAAHAaGOIAAAAAAADgbDDEAcDZdDPElbx9+/YriVHO482bNw/Pnj17ePr06QfznPw33BTLrBApulvFfdn2Gut1dTWvqtNW9dlj3ltjHdNRqxdtvT6w9ypVJZZJr5Qco2YkyTgPV8RrU2k3uR6W+03uA+1zlnqZ42rNcKW0+3+Lo81wC+s+T0xGvVYF06g1Te7VmeY465XUopo+/0isfl909LHJudD2u/QFmOIAAAAAhgNDHAAAAAAAAJwNhjgAOJtTDHEtyMpwsmKcmONYJe6GiOlLK7pHzBNWcV8zxIj5Q/tsjflMM42IcaAVy9An5hwxTXiKmGlkX5bpJ2ogysa6FhaJKUqOf20oWnS2wWU05NrQ2mmRmOW0+0zaeI8B7Shz3J5jWST3p1wX5f2iSYxAPcxwC9Lucr2LzjTDlUgbHGmMEy3muF6/2TKEjrKipGayFsm1eGQbyT2h7VfuBUGudUxxAAAAAEOBIQ4AAAAAAADOBkMcAJxNV0OcrAb3+vXrrwxtsurbq1evqoxtspqcfL58dar8G9wMKcBrBXcxZ9RirQKkGaSkiK991jNIWEY6MetkULM62pbk+GtMhJaZTAwYZxscLGPjYgxcsK6ZrHNxFbbMNuWqcBaWaaZGsm+51lpXHNwyw8nvsH5jprLNcKMj50yMekeb46Rdj0DOlVzflqFLrpuavrIHcqxyPNpxyphwFNI+2j5LE54cm2eKAwAAAIBuYIgDAAAAAACAs8EQBwBn080Q9+7du4cnT558ZGgrJSY5DTHQffHFF+p3MMTdECm6a8X2mhXbFqzifmmiKtGK/GJK2MIy3UWMe1u0mI8WeUYP+Q2W+SLrd7SyNkDJf2tmJO13eOfwToixxWqjiBlI2n7LlFarPQY5zwy3GF7l9xxl3rqbGW7N0eY46YszVkKTc7SY4LTrvlRkbOmBZfAVaabuDCwj6Rpp1y1TnNyjAAAAANAFDHEAAAAAAABwNhjiAOBsuhjiPDPcotIUJ2a3zz//XP3cIgxxN0UrtEvBvhYxOGjbsIwWYnLRPr9lfIma7qLIvrXtR7VleLJWoTtyJaI9SJuKEWTLuGWZpTLMNVfAuif2moHknGQY4xYtBjk5Hk1bK7+VZrgS677eq7ub4daIOU76Qe18ldqz2uUe41fEBLdo1Fd9Wte7/K4j+jTN4CjtqCHtZZni5PjObs/luoyYbQEAAAAmBEPcSSzzDhEAAAAAAMDNwRAHAGfTxRAnr0fVDG2axOQmq8Jpf1ur5lWrcEG0YrsU2muxjDoWYtrQPr9VUO9hwGp9beoiabu1mUySt9ZnZzQSiIFG+z0kqb/EWtErsjqcRbY5LiK5XrfMU1mrxWGGa0fuxUifJm1ei/RZe87zHuNdD+Rak2tbO+YjDMta223tZ8sUd1afK8e0NhJGriEAAACAycAQdwKS7ylj51nzJwAAAAAAAElgiAOAszncECerw2lmNktinttaTU7+JivJYYa7MdbqOLVo35ekpYX1irqtwr62D0mGZiIF/gwzj0iObTE/bZktZjUQyG/Sfo+cp7tjXd9HtE1Pc5xcw7WGJrmutW14kn1IPyDXF+RRa44T09WWyVjOy55zG7l2zsK6b0WZxy7tq+3DGwtkPNG+J23bmy1DZIbpFwAAAGBAMMSdgDXXxRQHAAAAAAA3BUMcAJzN4Ya4V69efWJqE9PbmzdvPqwGJ+a29d81yetTZVvvj+1xy3BbLINDbWFbK4xbr38TLDOVFPbFtKFJ/rb+/NY+WpDfLQlWT2KgsFbtEckxy7as9pV2m9n4o533M8wZo2EZTOV6ORLZ/t5XZnqS87rHFKTdN1vCCHcs0h/VmH61cy3np+a7peRalGtyFpOUde/K9Z+1Gqm0o7aPmvvLav9eZsPFEKmNx4swRQMAAMBFwRB3AlvzD4mrAQAAAAAAbgaGOAA4m8MNcc+ePfvE2LZGM80tks/LK1QBvsJaGae2yK59V57k3SJqrNDk7aMHYhDYMsWJLPNALxPDUVhGv9l/VwtimtHOt/xbb7NXlkFOjv3O5/SK1KwquKxYtpigtM9oms0EVyK/1eqv5XdlIKv1aduvMczKfah9N+vYtpC2sQyDa8147gEAAAAcMMR1xlpZuRSmOAAAAAAAuBkY4gDgbA43xMlqcKXBTcxvGuVnvM/CzZHitZZcFFODx97Xv7WadERbr1jtSY0pbq0eBoajsYyUIxgVz0LuGa1Nau6lo9ljkJPPUmS4JpYxq5T0azXmZblOZjXBrbH6NVHGKnGWGbFm2zLWWOcj49gsoqsDskocAAAAXBAMcZ2xVlZei/kqAAAAAADcCAxxAHA23Q1x8ppUjfXnnj9//vgXgBVSZNcSizVFbctM560oVWPG8DRS4jNiipMViK6StLVWQ7srlmlkRKOQXLOe4NrIddmyWqfc69KXX+1asVZCyzBha9uO9JnWan1HGJHlvMr+tH7e0xXMkQAAAAAFGOI6E8kZYYoDAAAAuCYS50l+UnKqIyw6ADAAGOIA4GyGNcS9efPm8S8ACpopQv7Nw3qFm/f6Nym0txgxRlyBRn5TjSnOWz1vJlpWO7oa1spSI16rACU1r1BdS1aFu6rpSfpy7TdnmM60cU/GjVqsYxPTmvwtC9mWZQxcJPu0xjz6PQAAALgYGOI648Wia2GKAwAAALgWkp9cP6iLKQ4AQxwAnM6whjjrcwAfsF6j6BmbrKd2a5KRYqYQg4EYBCKSoHdUw5UE6VumODn+TNPC2ViGyIyVlGbDSth75lCAEahdgUGSEPLZK/VjGtqqaPJvray3KYoa7SwDY1a/K+O3jFXaPhZJW0jfJteB9ncRq8QBAADAhcAQ1xkvHtWEKQ4AAADgOlj56jsuxgBQgCEOAM6muyHu1atXH8xua33xxRdVnysFN8Z6DZv3xIVVmL9zULplivNeJTsblhnibqsDyfVuGWiubhyC6+C9QvXKq8KtsUziLfeztJ22zeiqodZ2Mgx7kmjS+rJS0jblGG/FAawSBwAAABcCQ1xHtvIMVpy+CFMcAADAMcj4LDmsJW/ESl1wNNYCBFersQEEwRAHAGfT3RCXqfcH/7iXJH7hFx4e/tJfenj4j94HKZ7+k//k8Usb/OAPPjx8//d/vM3v+Z6Hh7/21x4efvInHz8Eu5DithZcegV2Kyi9OzJBXJvioqsAzYJmoLmbEUwSAOs2EJEYgBlZG5zkfr7DqnAl1j3dUmCzXqu8ZxVJy7jYkhASo92WGc66DuS/tc+L7mKgBAAAgMuDIa4j3oMkW6Y4L4cFAAAA+9ByZTwMCUdixXxcd3BzMMQBwNlMbYhLXyXuh3/4Y9PblsTkZvE7v/OlYU77XikxzMF+rABzq8CufUeMYPAlYh4Qc8mVzSTW6oJ3elLHMqdgBoFZEZOW3NuS7LrjdWyZ16Qv34t8V9vmHpOd9K/atmRM3ou10ptICotbxj1WiQMAAICLgyGuI1bcXMajW6a4lpgdAAAAdI54OBNgC+ua4wEIuDkY4gDgbDDElZSGOFnF7Qd+wNYP/dDjlxS+93u/3o78fzG+ybblO7Ld5W+ire3ANlKUjwaYWlDaUpCH+bCMI1ddEW+N9fsxggDMi7XqWct9bZnG9rxiXI7PSgrtfWW5tT0Z071tskocAAAAXBwMcR2pjZstUxxFUgAAgFy28j4icj+QjXfN8Zp8uDEY4gDgbA43xD179kw1s2Xo3bt3j3tJojTEyf/fg5jllm3I61I1xCC3fEZeoQr7iT7po332LkYo+BpJOK+vg7skocUgs/7toq3VlABgfLTxsKVf0/oK2cderNU594zB1mup5JglAVWDVbjEHAwAAAAXAENcR7S42YrDrRwWq8QBAADkYS2ksEjG6dr8EUANVq5yETVIuDEY4gDgbA43xL3f1sOrV68eXr58mSrZZjoZhjgxuMn35ZWq8upUi/KVqqwStx/rNWzaa1CtoFSK9HAvap/g1pAJtSSr965qdCZyzJYZkCQAwNxYhrO9fZVWrGtZUdV6UnJP/2ON/ZHXXljHI+JJYQAAAJgcDHEdicTN1ortloEOAAAA4livMy+1J8cldQHJPfFgOaypMWEC3BQMcScycz0bIJHDDXFT0WqI+8mf/Pr78mrULcpV4rzPgo0UtK0nbNcdvBWURgrocA0sM4X3VPYv/q2PPz/btbM+/kXy7wAwN1ayb08/ZZnFWp9mtMzIXt+7psXUXGJth1XiAAAAYHIwxHViz4OXrBIHAABwLNrqrZoi+R/Jn5cPmrfmyOBaWHnZUhhS4KZgiDuJ9VjI4kBwYzDElbQa4v723/76+/L/tyjNc7JaHOyn9jVslgmKJ3ruh2X22JoEW09yzzSRsRLvrIYEMD9WMW6P4dXaVmuRztpu9ClJrS/b86Qlq8QBAADARcEQ1wkrT7D1UAqrxAEAAByLlQPXVPMgqfWQOXUlWLAeui3Fww9wUzDEnYA155S362HOhRuCIa6kNMSJoU3+e5EY2Dz+xt/4+vs1hrrls/J6VdjPVkG77NitpzTo/O+JZaiQ62mN/JsECuvPi2aZyFgBECshAVyDPUZfiyMN5FZSsnYlO8tUt7cvY5U4AAAAuCAY4jqxN89kxcQUSgEAANrYqhVZ2noo0jLDiXjrCixIHlG7RkpJfQnghmCIOwFrIaFFtbUYgIuAIa6kNMRpEuOavN7UMsfJSm/LZyOGOBG0YRW0y0mJ9RkMcffECgi0QGBr4juLacKalPEkG8B10Iy7e1aaONJAbpntfuL7Hj/gYH1/7yRuK1HKKnEAAAAwKRjiOmHNs7UH7UqsB9ZYJQ4AAKCN3/8pfYzdMixZD8lv1QREjNuwULsqIbVIuCEY4k6gpk/iFapwIzDElZSvMfX0g8pTmxjizkMCSa1DLycl2qSHSct9sRLQ61ftyrUl14n2WdEM15D1G+TfvEQ9AMyDZfSNJlusJGEG0udYE7Ka4zzC3G5tkxgBAAAAJgVDXCe0uLZ29Q9WiQMAAMjHeshTagFWPUC0flDTM8MtIrcOQq0hjlWZ4IZgiOuM9YYdTTJ3ZVEAuAEY4taIKW69Atwv/MKXBrjS8Cb6oR96/MAjFzTE/dEf/dHDb//2b0+h/++P/o/VDv0Pf+5//+Hv/93/7b//yd/+/If/h59sB91H/7//4i99ck3Iv5Wf+bO/9z/55DNr/c6/+JmPvjOa/uSn/pfqccu/a59HCM2pP/in/yf1Xv+jt/8b9fOWjh4vv/2TTz7ZvqjmOLVjW/fbUf2rX/9nn2xzkcQW2ncQQgghhEbW21/9h2qhYdEP//J/pn4P1UvyAFr8+Kf/6H+mfn4tK3ZvjW0RQgihO8vK5S/5exmntb+L5LvyGSuXrmmpPdVIjkG2LTk2yY1JPkr7HJpLVkyoabnGELqTfvU3f0Wdk5b6hV//WfW7KK7IGLYoMpah8fWnf/qnjy4fWLi2IU6MbWJM02S99tRDXpm6mNi+93sf//GRCxri3l8LH66DGfTf/NP/XO3IJZkof//u//W/98nf/sOP/I8+2Q66j779D/6nn1wTot/+5X/84e+/93N/R/37Wn/4X/2vPtn2SNKufdG/evda/TxCaE79xjf/qXqvS1+nfd7S0eOldZyyX+3zi6TP0r73pz/+n6qfj+iP3/zP1W2Lfv8b/1v1OwghhBBCo+qnv/n31ELDoh/+pf9M/R6ql5WDiuQHrLn66DkGhBBCaFRpY+t3/sv/wUefkf9ef2aR5JjW/7alP/p//i8+2rYlyYWtt52Rz0Lny8pXalpqlQjdSf/81/6ZOict9fO/+jPqd1FcUsfR+h9PUh/Rtofm07e//e1Hlw8sXNsQVxrONO3hd37n423I6nELF10h7jd+4zem0X9nJBP/7U//r9V//5P/x19Xt4PuoX/zs/879bqQ6+W3fvUXNifHpf79j/+n6vZH0P/nn/wfpztmhNB+SWJlfb/Lv2mf1fStX/mvPvm+KHu8tMZr2b/2eZHVZ8u/a5+PaqvP/51/9uPqdxBCCCGERtTP/Iu/rxYaFskKcdr3UL2sPJPMwbXPa7Lm65H4HSGEEEJfSvL52ri6zoPL57T82R7VjtnWmL+VB0NzyMpXWrnP3/1//xfqdhC6qr7567+kzklL/dNfe6t+F8VkjYNS97Dmr6Xkc0fXQeQYtX9HecIQ9ynXNsT9pfdBbWk6KyV/24tlfPv+79f/3WL57Pd8z+M/QDPyDn6lEzff4f+Lf+vxi3BL/vxP9OviH//VL68N7W+aXv3lxw0OhPy23/+ph4ef+D79mP/1jz5+EAAuhXXPS59Qg/Qb2vdlfM3kmz+o70f+3eIbf13/zp9+6/EDjch2tO2LRuznAQAAAAx+5Q9+Ti00LPqRX/k7j5+Er5AcgMR8Evv9/N98/McNJG+wjhlF0djUyldtxcUAAADwKVZOS6sBWZ+1JHmxlpybFTcw3s+PleO06kuS3wS4Ef/+z7+tzklL/e63f/Px0/CBf/eLDw8//le+nJ/K/8qYVcNWfyTIdq35Z6na/UWQsVLm2cucWxubAQ7i2oa4o7AMcT/wA1//+9/+24//aCCvbF0+K9uDHKRDrenMF2UX+GE+tOtFBuRlUNb+pv17liGjhcUEJ0HF1n0gv6HWHAMAc2ElW1onTdkmWumDtP1I32Vh9deZyO9c72ORJD4BAAAAJgBDXBDtwQuvWKnFpluxrIUVf2bHuQAAAFcnmtPaygGVWmpIVs6tpsZk5eoxBMyP9QCvGE+0fyfGg5uBIS6I9B3rOrT8d00N2jJfyzZLrH5r0RH9lDaGZtecAAwwxO2hXHlOXqG68IPvA+7l3//aX3v8RwMxzC2fFSMd5CFmoHWnaonOFiLXizjxZYKr/W3v01wSiLSa6WpMcKWYaANcFyuZV9tHWZOhI0y/Vp+l7ctKIskkL5utCSFGegAAAJgADHEBtmI/Kwa2Hu7YG5tacfHePAMAAMAd2bN6q2cKKPNAVs7Ny7VbOS3REXkt6It23S0PSfTMswIMCoa4AJoZbpE3N5Q5qvZdqWtrWCbyRdlzUW3OyxgIncAQF0VWhFuMbN/7vY//+IiY45a/iWmuNMutke8un/2FX3j8R0jBSkxqIvCE2ifBRGI8y0x8y3eWAEWCkrVL30OORZtweYruBwDmobWP0vqUI54IEqxJlzbZsszIRxnUpE/W9ieiDwUAAIDBwRBXiVcEt4oAVmFbHlTbg5WXOCoOBwAAuCJasd0yApRYOSAt56SZDbzx2lpZTsRYPz9b152Vz8w2mgAMDIa4SrbMcCJvvLDmlFtzVNmn9XDWnpr3FnvGT4AkMMQtyCtMxaQm/2shfytXh/uhH3r8Q4GsDLf83VolrlwdjtelHoOX1FwEIGwFGYvKwV8LEKIDtzYRlm3UGi3E9LJl2LC0N0EPAPPQ0kftTR7uwTLvyTGs6f1EpWxX25+IiRoAAAAMDoa4CmryRlpcKlgPdkgRYi9aHC6iYAoAAODT8oDoOs8ueR/rAcyf+L6Pt79ItmFhjfEickzzo51XiTMF67o8KtcKMCAY4irwzHCLthYHsN6GVjNH1fad2U9ZfaFoa/wESAJD3EK58puY1MS0Jv8mklehlkY3kWV2k9XeStOcbEu+L9sRA933f//Xf5PPsTrcMWwVshdZiU24H14iXIKB0nRhBRa1xgwZ4K3gRv7dM8XJ9yNmONmmTNZlhTsAuD4tfZT2vSWJcwRWUnB9rNrnpG87kq0VRKVPBQAAABgUDHEONWa4RVoMbX2/NiegwSpxAAAA+5G8tzaOeq8zLRETunx+KzdvrfZmmRRkW9rnS7XED9COnCOJw/acB/mOdk7LRQlqc58AFwVDnEOtGU60ZVKz6ic1hjPN7J05D90aC7fGXIAkMMQtrI1sW/qBH3j8ksF6JTlN3/M926vRQTvaa99K8RQGLFhLVy9aT5ytRHXtk9vWxHmRBBpWEFBrhpNtSBAjvw2HPcC9sFas2HqCSLAmJkeuLGkda9mfWseVvWy3xlax1GtPAAAAgJPAELdBxAwn0h4O0fJNGQUDq2Bam2sAAAC4K1Z+qWZlnAhWXcAy3lnHVYqH2M9Dzo/EcMu5iOZALSNmmTOMmigBLgaGuA2k7lH2QTXSzLSt9ZPWRWA8rL5SxFwXOoAhruR3fufL1dxkFTcxrJUGNlnp7W/8jfoV3WRb8nl5Det6O7L6nPwdjmWrgxVpSU24J2IY064RkZjP1oYy6/O1S7DXBDjymbUpTr67ZYaT72CCAwBrAmQl5xaspF528rDE6k+lGLggfZr2mV6JI6vflT4XAAAAYEAwxBlsmeGseboW82nGtYwVhK14nLgTAABgG2txhCNW4dJiBmusto6rFGaAc7CMKJFrxspZlrnUlloSwAXAEGfgmeGsh6U0b4NlvK2t6xxdF7K2L/JqVgAJYIiDa2MNGKIjV7yB+bCuFesJLe3zNUlqKzDRJNtbTHGeGU6Oh2W2AUDYm2ixnlo9+klVq/9d+jSrcNmrz5P9aPsXHWnKk/MobS/xirTBlmRsYQwAAACARzDEKUjMpMVzIpl7S1xnfaaM+ayHT7JyTFZsTLEcAADARhs/JZd+BNqr5USSxymR/94yOyyiTnUO1nmMmDOsXOo6R7e3lgRwATDEKXhmOOmftmoS6z7G6s9q6wXWHDfLrGaZh0WYg6EDGOLg2mx1skcWsWE+tGtFkuEWe5aQrZ0El5LPiyECMxwARND6DC/RYhUAj+5frOTRUvQbIWlkPcWUsRKIRc1TxGvJOWQ8AAAAuD0Y4lbUmOEEK+Yrk/TWZ7JyTNb2e8e/AAAAs7D3wdC9WA+8r2OBrRVxSmEG6I+VixRFYi4rd7fGqiUd/RAywABgiFshuXvpZ7Q+QST1hsVgbc1jy4elrDEwYgo/ehzN6nMBdoIhDq6NdOLW07UyIQEoWYILGYDl/y9Bh4Y1oS0DkTXWZFkCky3D25YwwwGAxh7TrpbEkT7maKwJl+zbejrpjGShFU8c0QfXJk0tYYwDAAC4NRjiCmrNcAtezGfN6zNjL+sYskx3AAAAV0JMRdq4mbWyzRorZ7Pen2WWWgszQF8kD7llRhHVxnXaqkxaLtW6ZiROBbg4GOJWbM1PSzOcIH2R9rly3LDMZtExUJuDZo1PW79ZtFWLB0gAQxxcH8sUsLyKEmBNzeBrGTgsk8bWREsmRPL3qClOAhQMDwCgsce0q016jlwBrcQq+lkFxzOKgVY8sdWme7F+d1QY4wAAAG4JhrhHomY4wYv5rOJ2ZhK/ttAOAAAAthlAxtOj0PL8a+OAlevSlBlHLMg2JXaQ2EXimyP2MSM1ObfavGNtLlXafv05UavZRGqcEu/KPuUcAwwIhrgV1tiwNsMtWHXjpZ+y5qdRD8SR81xr24vwa8DBYIiD6yOd9XrAkM4XoBUtcLEmMdZEq5wgadeqJdk3JgcAsLASLZIk0bCeNrI+n42VvLR0Rv9ntWlr8krDmyRGhTEOAADgVmCIe49lKhNJ/GYVOq24WObggpYHkHl8NnKM6/2QywIAAPgUK4dyZB5EcvraPhfjgPXGA0tHmAHW7XJEvDIb0s5ajLVWTT40mnuVf9c+v/c61X4LsSIMCIa4AmtskP55GT/WyLx16ztan7anv7dq2Bnjk1frOGLBAYACDHFwDySolEmKJC4pCkMW1pPj6+vLCkpE6yfV5LMSrGifXYQZDgBq0Pod+TcNazLWazJiJZE0Wb+hB1oBVJTZJ2+NGa0iBgIAALgFGOLeYxWqJc7yVv2wYj7rlWw1RdMoWl7gzDgYAABgVHqZ1Uss48ASY1h/t0xR2avZWQ8G3N10YMWHa9XEXFYu1VqpzTK1yPUbRTPDLSLvB4OBIa7AGhu8McCan1qLDOxZMfLIccM6/kXSLgAHgiEOAGAvtQGCFeSUq8OVbJniJHBgUgMANXhPq5ZYSZnshNwW3sRo0ZlPO1rtlFkEtQqt1kRWkmBWQtUSr1EAAAC4NBji3qPFQDVmOGGrYKn9+xHFZesBPC2WBwAAuCvWA5ZH546susBS1NdiBolDjjQclFj1iDub6y3jiCWvBmPl76xY07pWRZHrdcsMJzriQQ2ABjDEFVhjgzfH2+rTtX/fU9Ox+qgMs5pX92F1SzgYDHEAAHupmXDLZ/YEJfK9tSlOggbMcABQizVRkoTNGisp1LPPqU1M1RQxj8Lq9zMTilY7eBPZqDHOMmUDAADA9NzeECcxrBb/1D4UYMV8lvYUHDysWF5iPgAAAPgSy5SUUcD30HL+8m8yVq//XSQ1g5p6QgZb5oNs890MbNVorIUJvHbak7/bytvVxJOeGW4RNSQYCAxxj2yNDR6R+an0EfL5PWj9S8b4tN7mWrJfgAPBEAcA0ILl6F+wkti1RgSZWMlnJXG/N4gBgHsiiRSt/9ESOjKx0T7bk9qJ3dlJHSt5lWXUs85F7e+OGOMwxQEAAFyS2xvioit2aEQeNDgiPo3E8gAAAHdljykpC+vNDFY9YDHpaYaDzPyMFUMsuqPxwDon0hbWgxSeCcSKFbfiQsl9WmbF5Vgsas1wIuJFGAgMcY9Y41Xt/Vo7P20xsGkG4dYxw+pj16L+DQeCIQ4AoAXrNSYyyMsAbk1SekzKAeDeWAYzbVKkJWNkAtSbrSdYRa0TsAysAmtW8jLrXNQa4zDFAQAAXI7bG+KsV55G5uFeMXmRxG5HYBUOeqx4AwAAMAutDxW2sGWy0v59OSbNSJeZ77KOq9SdDFNbRrKlHbRcnHdOrGvPw1olSmTFlREznCjzegJoBEPcI5aJuna8suaHa7XUnq16d4tZbavPKyWfAzgIDHEAAC1YSXKZTFmTT8wHANCL2oSOllQ5o6+ynpRa1PKEUyZau4paE67WBLH29V4ask3PGMe4BAAAcClub4izYsporGbFfKWOik8jD7cAAADcFW2s7vWAZ615XlQe0xGGg5Ka+OVOhinLhFLmwrYWPbBoufashzdE61jPM8NZf8t6kwVAIxji3mPN7aLjlXxe206plvqEVdOWBQL2Yi0usNadjNrQHQxxAAAtWIGMTKisyUiLQx8AIIKV0JHJjUwytsy7LSasvVh96qJRkjlWu7ZO3Kzibca44T2NhSkOAADgMtzeEGc9DBDFivlKHRkza4VW+TcAAAAYwzy+ZVQqVcYLVh4uY3WciEnvDuYDK88mKg0eW4seWGhxWiS3Jtfp+vuLljygZ4aT/Vm/sZcxFMABQ9x7rPtUxoMIW2ZaUet9v6cv9PCOeVG0LQACYIgDAGil5qmrRRgOAKAntRMOTWeZz7b61NYV2LKwkq6SpGrBSoZl/W5McQAAALfg9oY4iWnWcc4eI5nEYOvtrJXx4IKF9jta400AAICrYK0607Ooro3Vmsp44QjDwYJlttN09ZhCrg/LTLZ+oCFqrrRixMiDErJPKwcqxy3XiXX8Irn2ZBuCtZ1R8qhwazDEvcfK+e8xQm/VTlrHvyOM5pYZcK2WfQA4YIgDAGil5qnxRUcmywEA1tQU8Syd1V9Zk6TREnVHJJu0bcq/ZYIpDgAA4PLc3hCnxVR7Y5ytgoPoyEKjlWuguAkAAGDnj3rms2oMaOt8lmU4yDDyaXGL7N+KZzJMeKMh7SsxlGUmk39fjGQlVttpWLm1aHt6OTpLpRlOsK5DWTUZ4GRub4iTe1Xrj/au5rY17mTMEzOPVagZJ0VWfwuQAIY4AIBWrKe61sJkAAC9sZJsNTqr0GYd82hPCVmr7+1NNkl7a9s74ndjigMAALg0tzfEafHN3hhta8Xlo5P2Vq6hfMUXAADAXbFW3OmZz6qpC6zzOkflvaxjke1af7uaAUFiJDFuaL91kWVasx5E0OIuKz6Udo4SfbvH2gwnbOV/eZACTua7f/Gdh2/98Tc3Jaa5y2L1v5EVJUus+z3rNcnSx6y33TJWyDx8vT1L676tFdmeGPKk38/eNkwFhjgAgFa2Jhyl9kyIAABaiUw6Fh1hwoqgJTVHK/xZff/eCaI1Oc54QlgDUxwAAMBlubUhzopxsgsOoqPjJYl/tf1ecTUXAACAKNqKXlmGgAiSB1ofRymtJqAdu/xbC9YqPMv+r7xKnMRrW6vCLdqK3SJ5OWkz7bMSh+5By4Nq0sxwC1b+l7gR4Fys+7ulXqwZeLNqCJY5eK+5trZ/E+3tQzXkeMsxQf4/BuHbgiEOACADa0K5CGMBAJyFJEoiEw9JHmZOPvZQHrNMVo4yhbViJZvk6c4oVuLySCOgZ4prmZgDAADAadzaEGeZyPbEZwtWzLfXZFeLZcaTOBkAAODOjDRGSt5fOxaRVYDXviOfbUGrT8g2FwOVZfhq3e/ZSOznrQonks9smSGsa0prHys23Gu2kH3X1JeWc6kh+9a+N/v5BZgdr2/ey9IPybZk7Gvd3oI1VuytE2yNkWtlGng1Y5+0GdwSDHEAABlYrvlFmAoAYATEAOUpa/KUgRzLSMezxiq47jFBa6bFjMmxh5zz9X4XkTQDAACYklsb4qwVO1rm5FZRoMVkV4vEY+v97ok1r4jEyfJQicTRoh7nAwAAxsDKx5zxQKX1gKPIMuhZtYS9OSArVlnvf88qcXJMkjuSz8j2xFAwypgr7ajFSqXk7/K5mra1jBtro5u0w/oz0rYtbOXnPDPcgmUMJEYCaKOcd0TGGeu+tsaGPewdNyysY947vmrjjjUWZY7hlhERbgmGOACADKxJp4hkNQDAdbEmcJGnQmXiemaxcyvpJklDAAAAmIpbG+KsAvPeFTsW1gVGiQGziw8aWmGWRP6XWOdaCkwUfgEArs0RBvi9bNUFrOK+/Lv2+b1vCbC2t24P61jL2ELiGzkOaWOJQ7R8lWjLRNcD6xooJfFb5Jqw2nEdV2i5QNlXK7Kf9XZrzXCC9n1RxrEB3Jn1nKw2Z1/bN4+E9DfaMe818Wn9pTW2ZBkFrd8gkjoI3A4McQAAGWwNsCMHNwAA0IZViIskBq0nm3ua0aykmai1gAwAAABdubUhTpLoWjzTisz5ZUUUSehLAr9XIt2KNWsLo1dFfr9VoC+FOQ4A4JpY4/1Z+QtrTLKOxzKm7TWZaYYDOSYtXtA+K5I2tUwKls4yFnhxgPxNYqhovCSf17a3fs1ezWf2IteAHL9Ithn9Ddb5JbcHsA+rv66p+0b65pGwjnsP6+2IpG/TVrTcu481Ww//n23mhlPAEAcAkIUWJNQ+KQAAAHNiJcsiEzjrqdbehmptIipiLAMAAJiKWxvitHn5zKtiZK8gcxW2ihyWej5sAgAAxzLaeK8Z9LaOx8olybgfxTJryDFpWJ/fo7PafOs3yDG15NMkn7feZpnjE2PZ+u+iUeIMK3bMMuzB/ZD+Sq5v6Xfl/rrbwyZW3t7Ll1vzFatvHgnLdB418m31lyLtbxlmwa0H/2dof0gHQxwAQBbriZhMlO6epAYAuAMyAS77/0W1Y4A1yez99KY1SRW1JBMBAACgKxjiVnHMzOZ+q+B79yfbt4ocW+JBDwCA+bHMZGcWubV8ipdHWX9etOc37HklnxYv7dUZ5hgrjyYGi1YzhRjHtG0vOTrrLQ+jmISs+0PUO88I10C73+50LVl9gmirHSwj3QzzOGtcia4KapkCpQ2y9qFhtb0oaxU6mAoMcQAAmchEUxKsEiRihgMAuAdWQa52gjXSk83WJJ/JIgAAwDQcZojLeFr7SLRitGiUFTv2YBU196wgMwoZ19FWkcMTpjgAgLmxDElnj41yXJJTkbpAjTlK8j7r37An96LllGQ7W+OtZbjfI29fR2D95gysHN9iYrH+7hkge2Ll9mYw4sBYWDG3XGN3wXoQXrTVDtb3ZjATWmNEtA/ZMhBn7UPD6gMXZZjuYCowxAEAAAAAtGAVKkVegsB6Uuqswq38FkkijnRMAAAAECLdECfxgcQ0S4wwagHEiqtmNo8JWmy2ZwWZs5HrSI57+T0tv8Eqclhx7FqY4gAA5sUyaIxkSKpBM0vIOBbBMhTUjLG1q8SJcU/yQdLu1nd6xoaWwSIrNrJyfMv2retvJJOL9ZCIXF9y/PIbATxkbmXF1ln32wxs9ZVWn231I2c9AB/FOv7ovHrLQJy1D40tE6Mow3QHU4EhDgAAAACgFZmsaRMs0daKoSMmcq3JqmiGp9gAAABuTrohToqg65hgRKP8DCt27CFrBZkzkXOjFdT2Fjy0IocUqwQ533J9WgW8RZjiAADmxDJFz5av0OKr6O+wclE1sY9ldlkMcDJ2r41Tst315xf1WnGn5TfXsrUCnRiB1n8TjYYWP5aS34E5Dizkuti6hpa4++pY5tJSmrnKyvdnmL16oY0PUSOk1Q7LeJGxD40tE6PoToZO+ACGOAAAAACADKxEwZI007ASaWcncq3fQuEQAABgeFINcVIM0RLV8m+jFZ69hPusWAXzGQqYcoxWvCvaipO30IocWpy6VbgXEdsCAMzHlil6JqwxauuhyjWWcas2RpBYTuInMWloBjgNK1/U6xy0/uYatsyKs1x/Ww+7riWxmmbqgfuyFb+L9sbws2GtSFlKawur/Waal2p9ffS8WwbmJY+QsY81su31Nte6y/ULX4EhDgAAAAAgg60Jl/X6CC2RN0Iibeu3ZD51CwAAAOmkGuK2DEWjvTr1KivGrLEKCaMXVKxV4daKnh8peGvbsa5HaSft84swxQEAzIU2tszYl1tGi1pjkhWjiRHjSLbyRTL2H4k1pmf/Zqtt5dxoebxRrz/tWLck91bEkAnXxHrIaK1ME+qo1LZFmSuXdtHGKTF/zUTGQ1nW/HzhiAe/akyMotkfmoMQGOIAAAAAALKwJnKidVLJSiIenbysxZq08hQVAADA0KQa4rZWB5CYYCSzmXasV4hbtoqyIyIFjK3rZq1o4dUqhkscboEpDgDgGuwZA0ZFxsuW39Lj1aEWW/miFiODh2VOyX4NoXVutNXhRJYp/2zkd1gr+m0JU9x9kT5WM3NpuoOhyOrr1irnEtbcbbZxyhpjIv2DNicsFwI44sGv2tUxR51LwyFgiAMAAAAAyMRKNq0LstYEOTuRtxdJnFlJkBmTzQBXRO5TSUZJImf2FZAAII00Q9zWCiCLRioAaqtgzPYkvoZ1HkaJGUtqV4UrFf0dVpHDMwBgigMAmB8rj3L0ymRHoY2ZtQ9JanGPbO9IQ9qC7MNafezI2NAy3B8xF46srjZyjkzOleQLosY4THH3Q66VyHVyh2sk8pDP0g9Z3+lhVs7EGm8jRjLteirn5xn7WCPf1ba5Vu1YC5cAQxwAAAAAQCZbxeMyMZjxpNXRbD1VdUTCEQDqkWTlOtE2W4INAA4hzRBnxSqlpPA6SkygHd8VEt3S38/w22qLD2tFf4e1n5rrEFMcAMDcWGPArMYMzSwgsZWHZSLoGRtYxyA6YuUoiYc0A2FprshETG7rfVmaxZAp50XuoVrTE6a4e7HOL3ma1YgcIWKMXXL+Z5qVM8mYg2ptUc63rH20PPhVex3XjLVwGTDEAQAAAABks5U4WxJK2qsWRpyMWYmynolWAPgUrRgkySYAuD1phrjaAsAIq8RZDyRcZVVb7VyM1OdbRepSEvtqvyMa/8r1tt6GqNaY6ZniMJcDAIyLVeiezWiwYOWOvN9jPbTQewyz8kVHxCiWAe+oWG/L8LfWjMaxxRznxfuY4u6BZTYWaflrkXznymwZwrR/lzmN3C/a32bNoWvzu4gJWfv+Onegfaalvbw+rdQR5m0YEgxxAAAAAABHYCUGZaJnFQ1HXJXCKjCLRlkRBuCOWEnJWYtBAJBGiiHOSuZrkpjm7JjAOt6rrFww+oMUW0VjOc6lYGYV/iPXj9YW0cL7linuiCI+AAB8jcxXZNyWgrcYuyJjgFbojhTnR8MytnlFei3ftOSaerKVL8qOwSwTylGGLcsMo2n23JiVW1h0VBvPglwLEsOKkeeKq6JJf6PlqEXS11j3ecsqXjNgzReWa0H7m2XGmvWBm5Y5qNWHrk3M1ni2l/W2lu1p/351Uyd8BYY4AAAAAIAj2EoMWhPko55sbcWa6M/6hBvA7GwV8r3iCQBcnhRDXDTJv37SuzdSnNKOa9biw5oMI9mRWNeLFFHKY7SMc5FihHYNyn6ibI2ld3gFFADAWaxNYNKv12AV12fOS1jj4lb8Mlo7WDFAtkFPG/9bTBM1eEaxRVcAU5yOXMPra+9KcaL8vq0Hupf8kvb3q+eEt+aXW/OItbL7wp60zEGtNlrXPqx97Gkza5/UNW4PhjgAAAAAgKOwJnWWRi3ayiRUO17RKIVYgDux9TqLUfsRAOhGsyFOxn3tKWr5N2slNvnbmTGB1S9eJU6xCuajFCdri9RWTFm7woT1/b2GTGtlnlpzBgAAxLBijBqDSW1xfSas37RlFLdisbPaQc6pFgeI9hjWNazffLSZwYoTSs28QuEaTHGfos0xpA+T6/4KbF3jZW5J67evbiby5pdWv7fWzO1kzUFr8o5Wv70e761rUMbHKFv7rJ2vwiXBEAcAAAAAcCTWk3aaRi7a8jQVwDhsJaq3iicAcAuaDXFW4nsZ8+V/tb/vNSVlYB3TVbCS+yP0+RK/asdmxYhaQa22YJ5thtgq4l9p9Q8AgFGw+vGavMLWaj2zYhm9t9rDMmmc2Q5W7CjKiFUsw8TRv9k6P6WyTH+jgCnuY6w5xhXixK04eB1ba7lt+e6V8eaX1pi01sw5OmvMlj7ZwxoX1v229bk97bY1PlqLFuwx3sF0YIgDAAAAADgSq0i41uhPlW4lAq+y+grADFgJqUU1iSkAuDTNhjgr+b8kr61+SIxOZ8UEWvHuSkWaPQXzXlhFDGs80s5V7dP5R5ghrCL71Yt8AABnYPXjNeOAVcyePR8RNYpbcdrZ7bBlpGo1UWmmHWk3iY+ORjs/pc5ame9Its6ltMedcoBWW4wQg7eyFQOv762W+H1WtH6nzN1vGQpLzXy/tMxBrfF+PR5Y+9iT27Qe5pdzkGm8g+nAEAcAAAAAcDRW4rbUDEk0VokDOB/ricdFZ67QBABD0GSIk2Sx1reszUFWMfasPkgrRmwVk2ckWjDvhRUfWsXvlqfzrTGwpdC0Vcy6wuofAMK6sA1wFltzGa8v12KPKxgyokYTz6RxFtLPaLGKSP59bz9kPYjRKw9lxTmLrmqmsIxgojvlHKwYseWaHoFo/GvF71eOL7Tfu+53vHz/6A+/16BdJzVjb2Tepo0de/r4rThBrtX130S9xhI4FQxxAAAAAAA90JaXL9WyskUvrMmjqKUQCQD1bCWmRSRzAG5PkyHOWilg/YT2aKvEacdytWJdtGDei2iRpOXpfKso3XrNsUocXBWZv0lsuBQaZ3gIC67NlrnIGwe08eYKZoOI0cSKv0a5t61XvIv2mvgtU8We1YP2YK1ytGiGXN5etnIPd8gBbuVARTM/OGHFvlafan2+5oGWGanta71rpFc/dSSayUykjVElkXmbVjPZM8/14oS95j6YHgxxAAAAAAA9kAnfetJVapZkkjWhxYQDcDxWUq7UFYpCANBEkyFOSxKLtDjFSo73NqKNXhzOIlIw74UV327FhVbhqCaW1AqzGaY1OSbr2meVOJgZrd+4snkDxmfLYLMVP1jjTe+Y4wgiRhPLHDbSfW3FK6Ia8/saK97slUPzDC+z5PL2Yt2zV7j3PLz8y6x50D1xr2UMbX0d8qhYD/Bo7WPlyUVaPz4be82QVt+tkTHPtfrqsq+y9nOF8wSbYIgDAAAAAOiFNfHKKOT1YisZePVEIMDZWAWQUjzdCHB7fvfbv/nwjW/9mKl/8js/8fjJFdaqHtaKHlaRSPqhnjGBddxXMzJZxYgzC1FWschbDWFZrapUzfilFe+s6zOKVeibKU4HKJF+eO+9BnAUlglDtHVtWmP9HoPVaFhjqfbbzjaH1bJlfIzELZJ/0vqx3g+BbV23V8+Dye/Tfrfo6r/dig0XybUZMeyMgjWn2LqvIgaxK2Dl3rT+y5oTX+Vh1cgYVaKNV9a8aq/prsQ6D1KLWdj7W2B6MMQBAAAAAPREJsTriVc5OZsB6+m3WZ+OBJiFrcJCKQCAPVjj+1ahwyrM9lw1wipYSML7SoyYwLeuGa/YbY1nW0XFmqf+W5DtWwXvqxb74NpYD2OJrm5igDGx+vFS1jhw5bHeahfNXK6NUyOaLuQ3aUY2kfx7bR9kxT69c2hXeLi1hRHi/TOw+p1Ss8WIe+Ndy2x0VSORNcex+i4t1+89IDQLkTGqJDJeZcxz5frVtlHGCdZvoZ5xeTDEAQAAAAD0RCbP5aRQ/r9MyGbCmkCKKK4AHIOVgNQ0W58CAOcj/YZWuPRWPrD6pkixsxWrSHm1mMSKv84stmiFDjn3HtYqAFtGupqn/luxCinyOwFmQvo/rU9fhMkTzqBmPmONA1FzwkxY4/u6QG+136iFfDmX2vGKald3tYxYnvE+G8uscZUVoDzkPtN+v+hq8XaJ1e+Ums1IY8Xg3rU84jzkSLSHd7bmA+u4S9pzaw49G1pM6V372jzR6vszri/LwCpjZ8ne+StMDYY4AAAAAIAzkISaaNYJspUYmi0ZBDALNU8nL1onfAAAPKxCX824bhUre60YYO3/iuwpRhyFVRytOR7retu6Zmqe+m9F4nKtSCLCQDQvYpyQa+vKRfs1W6vDia6+qg+MidX3l7KK31FzwmxoY8/691ntN/L4tNUX1RgdRjEuWGaNO/WlVrwdbQNpS7mWZVyWa2BL8pkzcxvWby4l1+Msed3WOFf73lnzkKPR2qnGyCvXtlyzs1wTtWgr4Hl98frzoq3+onWea9Up1vG/NS6RR700GOIAAAAAACCOlRAU3anYBNALrQhkKdMcAAD3wCr41PQnkjzWvturYKkVLK66YseeYsRRWIV5KWB6WHHkVtFDiqLad7LjTst4tzYmwBys+7Y7xEhyT2hFxVJn9Rtwb6x+vJQ1DmjXdI05YRa0ud76Pq0t9o+GN4+Vcy6xw3rVN2uFua1Y4UjW44mo90p1ZyLX2fr3L6q9BiX+09qxRvK93gY5yzy21iwPTch9ph1/7bxJ64fPuh+PxLrWM1elng3LRGYZ//a0Yes8VxtrtPmbNYeV/gUuC4Y4AAAAAADYh5WQvWJCBOBMLLOJJRI5ABDBSlhHDEBaAlvUo0CkFauuVCQviRYjjsSKA2uLw9p52yp69DICSFtaBdBZCp7wJVr8JNfYGfdLT6x+Yq3sewfAw+rHS2njgDUXupI5oWZ8H8kUH0F+gxzn+tgtST5JjDtWm5xlbJbfsRgu5PfcMe8lv3l9PkRyb9dgGbL2SI7laIOctl9NM1wLGfGt1gdF5ouzYJlx7zwPsO5da95njduyHYvWeW5tTkC2t/6c6I59+o3AEAcAAAAAAPuwJpEiCiwAeVirKVgJo60kEwDAGivBHelLpECgbePoIsmep89nxjpXRxYDLbSiQ6Qwb41hVgxZ+9R/Bmddz5CLFT9duaAp90+t8YQHKKA3lplmrfWYZq3mcqV72eqvFrPB7AV8y2ASlfRvteaIo5D93zXfZcXdIq9NIuPTHsm9kHleLEOPphGuSw9rDlG7OpygxeKR2H8WrP74DqsMW0RXVdtjKmyZ51p9k5UTaJ3HwnRgiAMAAAAAgP2wShzA8WiJR5GVpK19QhsAQNASwqJoUcnajvXkeAZWPxgx883EKK94sYoOkfjPKnpY14t2fWlP/WcgRU3rer6ymepqWNfYlecpltFUE/M16I3Vr661HtM8s9gV8MZ3y1ww0wMAkf7JEv3W+cg50M6Nl4OwvpetLFOcdc9Zpr6R48OsuNa6h0c3A0ax8tyZhsvZkHOstYk1Bsl1pX1+y1TYMs+17lfru9a1XGO+gynBEAcAAAAAAPuxJsWirYkuANRhmT2WJ3m1hCyFAgCoxepj9hiNrMT3kX3SnmT7zFhGtN4GQKtgETkOq3ChbcOKN480gFvXlhQUYQ6sgqboasVbQfoHq1Cv/TsrYUBv1tegpXXcYBlprnQfW+PcMiZapsDZ4h3rd9Sqd7wDn2LFoiLLMGTFjUcoKza0rlXLSDNyDkbuG+2YI6vDCdZ2rmYi0sYcYqZY7tG6f7aM7N44uEU0J2D1SZaBDqYHQxwAAAAAALRhFZtksnzFYhNAT6xE0pIUkiTm+m/RxCYA3BcreSz/HsVKYouiT9TL/qUvE2PeVmLa6iOv+nS31ca9i3BW7LdV5FgT+S2WcdNalSADOT5WiatH2kvOv5wTuXflPJ59H24Z4q54DreK9NbfIvcsQAtWP65pbTzQ+uIrznfWv1G0jInyv9rfo/HVKIgZQeaz1krolmb9vVfDuh41M5rEB1rOQiRjk/xdk5xrGavlM5oRx1JW32DFEHJcWp80av5TjikrnpXPa9u5WixxlzEninYfr8frBcs86fXh2r2+jINbWDkBa39yX2if39qXfKec5zAeTQWGOAAAAAAAaMOaSIpqJq4AYGMVCZbki/Z3KykFALDGSh7vLWxYpgutQGYhRdJ1Mtwq2GwVq66KVYTrSdYx1BZWrAKc9dR/FtZ+5ffDl3OAxQS3vmdF8m9nmuKsgr3oanMU6fO0cyCSc2SthFGz6gZABnIdategdd0u4/ieovWsbI2JVzdo1BjkyC2Ng9yf2jkSrWNwyxgj17bc37XIZyUu8wxyyz3TihVDCNZ8x5qvnInV/nv6DyuWGPF378UacyJz2atiXffafWzN0b17vnZuuGbrfrWIzGfluNf7iPZhcCoY4gAAAAAAoB2rYCg6ulgJcFWslRTK5KWVlAIAqCH6NLWHVUSQhHHNNuX7kUS4lvyuSZrPzNlGaKsIuqdQbY1h62sl+zqtRa5HrVgiulLxL4K0yZYJbi25Xs9iy1ghulIRy7qXlvtyq28G6IHVj1tFbPm8cMYKoWdhxTR3aoOF0iAn47CYK67UZ18B694tjUMSp1mxQqshW66HI2PiLROqZfDdEwsfibRRZhxr9UVLf30F7tjf1mKZK+V+WGP1Dx5WPOv1/1v3q4W1L7kG1li//UrX/sXBEAcAAAAAADlYRSdJSJG8BIhjFY7K5PHehBEAgLD36e0trG3WJIy3DPZa4WZP8nt2rH7/aHPYQuZKU9a21teKdU31+M3WNSnX3t2QtrAKq1vqdW2u0cy1pfYUg3sgx7UYCKSg6LXfluGgLFJac7Wzzg/cC6sft8wHi6nG6oOv+NCdNb5b/86Dh3AmMnZo16VoGVcsU4yMzxn5iiNzIdq4WhretHgoK/cp/d4Sw9TEARZWnL13riS/Tdteq7lxJO405kSpnbcJWsxZM3eyjGeaSa1E+055v2rU/h7rmhDJPQ9TgCEOAAAAAABysJIjIm8iCgCfUlO43JswAgAQrEJVC1Zx20sYSxyxZWDRkuja55Yi+lWxkvfa0/lHYJka9uy/trC2t6iSgRyjZQKTAskdkDawznuNzronrfO2aMT5iWYwkL5zK66zDAHr32fFjHe5juFctuINzXiyxAxnm8B7Yo3vWvuIrtgGMBfWfS3jvnU9i7Ji1qNyIdpYLJL+aMHqm1rHVNn3+p6XOHgPVj6p5Ri17Y0YT+3FeiiV/taet5X3xYIWg9cYMSOmuwUr96AdV4n1e8rrWbsf1+LamAIMcQAAAAAAkMfWk1MysQWAOqykzjqJZCWMuN8AoAatULJ31YASy9i2VYDZiiEWlQWummLVFZEiova7twoFmWgFjsW4sAetyLAu/Gn73Fsc3IN1bY5QAJRiTmvhdwvZ9pZRtUYt10cLniFOJO03ElYhVtpQO89bhbq14cAq/F3dRAw5LH3NXiPLVnHcMm3IPjXDzVl9ytFY47umjFgNoBUrFhdZY3BmnG7FZ62GO+teLOcx1mdaY0PL5Bf9TdbxyXlpiX20mONKhjhtzBHBl9Se/71zNytWXT8sVVJzv1pox7nEGHIsVnxSqtccHJrAEAcAAAAAALlYE0aZVLYkXgDuhFUQXSeCrOQPSRkAqGFvstrDKlDJ/jQkPqgx3ZTGjZbk98xYhYIexSir8Nmyby1uLM0O1u/taeKRY9DuFdGZqwJITLAUpuR/s41xEkss2/ckn5PrwCoknnFf1hz7aP2F1X4i7RxbK9RY9+RW4Q/AQvrAsq+W8Vr+LUJ5zS1artMtA4h2zV7VDGaNd5qsexygN1vj1loy3kT7ji2OejjQmsest2uNqXt/o3zPil2ica91XraMRTVo8zVrfjcjdxpz9qCdfy2OXH9GVHsNa/fA1phn5U5r+gErjpZ42/rbWtrvh+HAEAcAAAAAALlsJXJJ3ALUYRlL14V3635rTXQCwD3Q+o8so5FWUBBJgXuNVXjStPSDtcWqK6IVCjKMjB5W4bFlzNkqRAjyv9rfe49z1nGeZUDXDKFZBRmJLaQfWG9/LdmfxPZyLEvx1zKqnlEs0o5jrdHmJla/uUjacbk3pC/U+gKR1s8K1nk909gJ46MZ1iKxglxf6++LpF8VrLHFul6z4pQRse7ptUYz88J9se5vTdmxmxVztMZmlsFmPVZaseHe+9PqC0WROMo6J7KNJV7bi/cgy+ysf5uIPPbXWNd8eV15Y75HreluoSW2te45Kx9rqWZfcCoY4gAAAAAAIJ+twvYdCtV3RQp0kjy0inBQh5XY1Z5MtQxxVy4UAUAOrclqDysWWBu3pB/TEt+WlmJabbHqipxVjLIKDi3jvlWIWIqZoxgfrfH2rCLgUUYRieW8+1F+s5wfq6hqmbp6njPrfGmyfscZaMe3lrS/nCerKLlVuLXup+V+A9CIFqfXWHObxTSy1b9q/37l67U2HqL4DiMh4452nZaSazt7vLXmMq3GO+v3rLH6tr0GKq8dlz7TQzMxizIMiTWGqFmxHsLJmhtfAevaKueCVjvWjt3Ra0y7b2pjFCv+iIo4engwxAEAAAAAwDFYT1TJxPQKyRL4GEkAlOeZpNF+rESolcDUikV7k7AAcB+sZHVGsUTYSjCXhVzLoGGZapYEt9VX3gHLDHU02jmpLThYWNfJMo6t44tFZ5gBrGtypGMRyb29B2lrLaYoJQVtb/vWPb02wx6JVSTXVFtgPhqrT9Yk58k6V1sGVe9+A9Bo7futPqE0ydYawURXfsDOMgKUah13AbKpGXNbHp6wsMa01lyUlsuUflDD6h+jOc+aNqyJo2S/VnywNz4ssQxRGds+G+shnVHixBGw2qg0hFlG0dqxO3qNafegxBS1bM2pSsl9ZcUzjMvDgyEOAAAAAACOwUpOiSi6XAtJ3mlJtyOSnlfHSoRuJVW1AlIkAQQA98RKVmcm/a3C7rKKlfRrVhFcEuuWuV6OMVKsuhrRJ+czsManjJhOiyGWwoJl/pPj6Y1VBGldlS2KZ5yKxgBy3VjtXEo+U3ONyWe0cyrqdd4i5rJR5iVWkTGimt9iFe8BLNbXy6La+9kqbpffrzGCLTqj/++F1ValyKXAiMh1qV2volaD2hba/lrvEW2ctMxoVt8VnU/V3Psir/+ztpPVb1ix8BVyf9ZDOOQ1v0ZifK2NynvcukZqDXE1prsF63gic7Pa+EPuLcEy0F05NrkAGOIAAAAAAOA4rImwqHYyDONjJY56F4ivgJXAXJIvGpophMImAHi0JqtrsJLU0kdJ0tg6Bkk0y3e3/h4pVl0Na6xoWZ1Bij1SEJBta4UfqzixNT7VYhkf5RoYyfi4dT33xIq7Ssm9U4NcM5YpdZH8Pq0ItYVVXOoVG0YMcSI5t2djnVdpf+3fNdUUba1zQ8EXNGSs1q4XUe01YxllSqwxZq2z+v9e1LRDaTwAGAWrr5Ax7MgxVhsjW8xfVqxnxS/SD2qfjx6DF4st2orH5Ni1+ZEoa4y3+qjauHNk5Bxrvw2j08d495wVz9bOU617UJtzWvF+ZJysGXfL32flJ6JzJegKhjgAAAAAADgWq8h5dGIM+mEVOUQkj+qR+8Eqem4lj6zCJgDAFq3J6lqs4oIktbdWh1uwCjua7mLEthL3e4td2rUg45GML8s2rfOYUWCzDH6y7dGMj1Y79CwEbsVdi+T8eci9bsUdi+Qe3dMnWMWsmuPKQK4da//av49QyLWuLWn/mkJ5bfHd6j8yzK1wPeT6064XUW3xV7t+5d9KrD5jrasb37fae5HcwwAjosUnR48tNf1LBOse3PodWqwq8UZtvrPmvl+0FUdZ43tmv2kd6xXMQCM9hDMy2j1XXpfWvC6SG9bidS3OtcxpkXHSiz/kGijv5bPnOLALDHEAAAAAAHAsW5PL2sINjIucXy1Zsegu5oQMrMSRd59YhrgyaQMAsCYjWV1DpMgjWiedLeOeprusmmIVvPaaerRCXikZ57WxPivxv2XQ0f79zNjCOtZeMa0Xd5Xaaie5L73tyPdbYgnL4NXDfBa9pkaYk2wVYuU8aAXIUrXmVNmW9v2s+xmuhWUuFcn9VIM2xmgGDW8sEl19nLfuz1I8cAYjI+OpXKcypvS4X7Wxs2U822OwsfIxtfGOFZtYcZo13mttIcqMu6w+qnY8GJnaseruePlHK/6PYMW8Mn8psfIE6895WPGH3IPavW99nvF5WDDEAQAAAADA8VhJJdFWYgnGxyo4LqK4Vockj6ykilfgtBKo0SQQANyLjGR1LZ6Ro9R6hYGa4vCiHkabEbBMhntWZ5DEvbatGmWZiKxzbI2LZxfdziyCeHHXWlosIP9mFVlF8reMlT62Vmk7mq2CtnX+lkLeWWjHVRZi5fisvjR6L1pFcwp5sGZrHl9z3VljjGaUsYrspe4wzm/1z9IHAMxArzFVm8+0xBl7DDZWvFPTR0o7aff8Eout/10kv3mNdQwSW2SfC20/WXOCs4iMVXfHyj8ueUu5FtZ/k+swghUPrO9tK58RjWet/VlzTis2ypg/wSFgiAMAAAAAgD5YhReZ0GLcmRct2bHWXQwKLVgF7ponUq3vyr8DAFhkJKtr2Sqol7KKNlaye6279HvSRtrv32MUswpoNco0pmlmIEtnn2eraNKjCGLdC1b7rc0TnhlOPp8Zl1vHdfQ5tIrIcr1b5+/MeLW2ECv3/toUt2cuZRUzidlhjXUvidaFaQ25NrXvav1lTaywFNyvjJU3Ea37BIC7Y43pe01gew02WrwjfaR3HFYuR+ZpVryv9b1WXi4zVl/Q4kjZ/8xY8yHiok+xrtllXNce3oiaua3YQVTmSLXxUu7FKNq9phlPFyL3JgwBhjgAAAAAAOiDNWEUyaQxs/gG/agpYJMU8LEKHzUJOCt516MwDwDzkpGsjlAzXlj91lYMUSr6NPisWO2xlbi3qDEgWMpsb6ugqens83xmEcQquFqGKtESS0isLZ/VPiOSWER+WybW9VUWs47AMvFIO1ltdWYxN1qIlXtdrgVpxz3mwsw+BK6NZQ4R1fR5Vh+gXbc1Y312HzUiW+Ph0WZigNmwDN5784t7Hxiy7ltrHF+wjGzLvW71weV2rbhG+ugj+kxtDlnTRiNjxY30uZ9ijdWLYVubq+yJ+7fij+X6z9qXIH2GXNsi6Ve8e0fbt+jseSqoYIgDAAAAAIB+WAlxkSRrMMXNhZwv7VxqusPT/HuxiqCSYKlJYFoJqSOeBgaA65CZQK5hKwYQeX2eHJv2vVJ3QjM27TH0WAUgTzVGiAhWQVPTCIWGM4ogVty1nHercLTE2No1s0jur5qYI4ps09rvkW1lXU/LPq3zd0Qb1HBGIVZrg+z7GubHMmss8u7jLXOqxlY/daRpfyS2xsMj+02AGbHmF3vzT9rYWNP3WDmdrdhc7mftO3IMC9Z2yzmb1WcclQ/S5mSzxw9WDE2fq6ON1cu1vv53kbTvHjTz5SKJkbV/X4x5R2P1PRL3wHBgiAMAAAAAgL5sFbRlUo0pbh4ixeu9CZA7YBWaahOYliGONgeALXr3G1ZftchLHnuGursUyhe0AsGeNtgqAEmhwfp7dpHNKvitVRYJz8S6Ho+8hzzTlNxjltFrS0eZ4RasVVOObCtrn8vv3LuSy1Fs3YdHccY+YT625u4iz3QSvc629rdlLLkSVpH/bnEOQA3W/bLERlG0bdXGK1YMZvWTtUY2a7vSj0pcYxmJj8qtejHWjGg5udlNfkeizUOlveSaXP+7aK9JzdrelnoZ0uR61/bPdTMkGOIAAAAAAKAvMmnUJs+LMMXNw9Z51ESB7VOsBI/cB5GEonx+vY27FI0AIE52sroWq4AihZ6aPm/L7CNF9DuhmQb2JOC1ApC08xopLMr5k88fUWiwigprjXKezyiCaOdKVMZXVmHYkrRnJN7YwxltZZlwFqw+8KzYSTu3R7aPwMoWUMPWuCvyrhdtrNLGmIWtB66OjlFGweozz+qfAEbGeqBiz1hmrcRb2/dY8xyRZoqz8mnrfKi1XfmNVp95ZH9h7XPmPK421mFCtrGuSet+bBm/o3ObvWbYPVgxErnv4cAQBwAAAAAA/ZEkL6a4ubGShZJ4s5IjtU/W3onap4I9tPuJBB4AWFh9eLTviWIVeWuLVlurxLUk2mdEM/zsMdCMVADaig0XjRRLWKarI1YZk3tHzu96X9q5qmlHUQ8z3ILVVkeZrzSDmajEKmL1apOSM+5Dqz/GdAMlWr9TyosbtGt7y9i8VfjuWeQ+G63d7vT7AWqxDO575jSWmac2rrPmV4tKU5z1Wa1/tMZr6Z+tWEYz4GVhzceO3OeRWO1L/tJmK4+p/Xvr3MiaR2jqaUaz7oWj5jewGwxxAAAAAABwDpJ02CrYYYobG5nga+dNEiBbCTv4Gmknq8gUvfa11RdobwCwaC34tLBOHEuCW/rDGqzxRbSn8DUzlvm8ti0XtG2cVQCyflOpkc6zZdw4wlBk7UtrD6s4XKqnGU6w+pyjYhXNECdF4xLretsy6xyB1a/1uA+1QjrxIyzU9CVb/d2ea3trnL/TiivrPh+jKoCO1WfseVDGynFFzKha/FFqMY1ZMYhlpNHyPZaOjmOsmLTHPPIILHPinmvoLljXgHWdRu4hi9oHfnpi9T/E0sOBIQ4AAAAAAM5DJo+Y4ubESvQthQrrCb5Zk2RHYD09uafgYSVUAQA0rKeZM5LVNUgxSPpA+V+JBSJY40uvYx8FawyJxE2W2eGsApBVXCk12nm2VubINm5Y1/1SWF1jfV7U2wy3YLXVEceiFeTWK65tmX2OLiaXnFmIteJH4nUQrGuz1FbRd++1reUH7lhclj5KzDHSjmf02QCzsO4vRHtyKlbsFI3pLFPQIollpU9b/7v8m3WvW3M3TUeP4VbfPuuqWGfPi2dErlOtzbTrWmTNVyJsxe2L1rF+DyJzQWk3aQu5tqL9CjSBIQ4AAAAAAM5FJoSeKY6izFjIOdMSHWXyQSb567+L5HvwZRtaiZM9ySKroCn7AQBYY62AMENiVvq19XFvFZCuilW8iYwh1lh9Vtylndu1RrtGrfE3uygYXcnLijPOMsMJGSbOWrS5hVYks2IxUS9T3JmFWKsP6GkIhHGxro9SW/2QXMPad7xrW7snehhEAWBOtNzUHkOc9dDnHjxTnKatY66JkUUS1xwd51nHoq1aPAMzz4vPRLvvLGW1pRVXLNpz37dixfHLXFDuF4mnJI5ZtxmxTTcwxAEAAAAAwPnIBHHLFCeSpzWPTuxAHVYSYj2ZzzR8XQ2rDfcWIHsWmQFgfrJWQDiLskgvieWzDFxnYo0jkbY404hj4RVXRrtGraKg/I4srJU4vKLP+ntnmuEEq+B4RKximQHXeIafHsawswuxVrxOIRisMWIt61qxru2auWBpJpE8AXkAALCoNcF7aOPhnu0slP1Yjbz4e2v130W9TGnavs8wI7UiY4t1nmAbL4dfKjOm3LoPzjCYbc0FNRPcWj3mGoAhDgAAAAAABkEmkd6E+qiityTlJXEkk1WKPz7Wk7PrBJ5VRJEExt2xkm57r2/LGHGmqQEAxsXqx2dD+ri7FsktI8/yNHoNZxtxNLaKh1KoHJGjDUXWeaod4+VzIxjkrVilxhwTRTsnVqH2bFPc2f2xzH+0/Uf6khK51uS7MrdiXjU3Vt+zlnUPt5rv5XMj9F0AMDZa7LjnwYT1NkStJq+tuLZUTYzrxSvym3vNizSTT2tbnYEVA7UYIe+C1XaasrFqB0fUC2qw5oK1OnquARjiAAAAAABgIGpMcSJJrmckeiShpD2xhYloG22yryUc5RxpiTLRnQtkViJT2nXvdW1tc28xEwCujVacqSnEwDjIeLE+h6LIyhCtZoUj2CqujFosOPoBAMswNVssZRnijiheafvZOh9ekfnIa0+Lq3sWYq2+RIvtPcS8tI79MTTNi7UC9VrWfEPru4g1ACAbLZ6NjmESU623IZK4tJUaU1xt/K7FDIsic4BWtLztbP27Fb+LerblrNTGCEdcF9r9Kvd8Rp1gD1vXUq0wxR0KhjgAAAAAABgLmcBahb9SMtndW0CzjHCLeBrQRopaWptZT4Nahe2sIvGMWNd3S9ItwxgBAPfhbAMGtGP1+5HxdUSzgmWaEo0aO1jnQiQxZwuybS1enfF+tWLII8z72n68ovZZpjhtX1ZcfRRWgT1iupRrVSuQ9/4tkIdmMtFkzTeINQCgB1bOScalWqwYIMu075nias3j1m8V9TSga78nakI8E4lvrHywjF2Ra+eubM3ZSh017sv1vsQZLfWBDLbmghFhijsMDHEAAAAAADAmta9okSJL7YpunhFu0UyJnN5YTwFa58BKDNy1ja0nj6U9WpJuVjvf2XgIADZakZoE7Hxo8UzEfDKiWWGroDCyydsyjrSO71axaUbDu3Vus39LyyovNaY4OSct57TEMgnWHGsm1soWkTjSmiMwr5oXzTStyRp3tM8yNwGAbKzxJ2IQs8bB2lxjDZYpLjIHs2Kp3ubzDBPiWcgxWudCYpbWh1nugnUtrnV0jkGOY4TrTptXryXXlxdbHd1eNwVDHAAAAAAAjItMamsT8SJJsGsJq1ojXKnIigh3Qlv5wWsvq0h85hN8Z2ElazOKwdr13TsxCgBzsO4rRBSp50Pr9yNJ9PV3RSNcB1ZBIbMomY1lbBK1FDasGGrGYp1VOMu+5ixDXG2s5ZniFsl1KvOLFoOcfFfbdu8Y2To30sfUIG22Nc+iuDwnNcVdkXadjGL2BIDrY5nZImOP9UBudl5QM2JF49t1bCh9cO9xNsOEeBaWmU90xKrFV2Yr9lt0lxyDFdNLG0letpwveHMNTHHpYIgDAAAAAIDxqV0trpRMuiUxFjXCLaJw8ylWYcMzXVmT/buZtST5YV2LGYlDzazIa4kAYE3L6kkwFlq/LwaGGka+DrRioSi7KJnNEQU2zZAiscSsaHFQdjxoxauRc+AVqjTtMchZc5wz5iGW+dIz58lvtR6YWZTx4Af0p8UQZ91Dd3wgCgCOxTKiRIxmEoto2zgCGfulfxXtjQ8l3pDvS8wc+Z1ZZJgQz8A6btFdjFuZePGf6E45huXelrhobYJb4801MMWlgiEOAAAAAADmQCaRVpLqCO1NTF0Zq2hXU+TSCiozF3T3YD1Fm1UI1gwEd2tjAPCxzCIUqeejpd8f2aygxRvyu2pNRmeyVRiKFgn3PogwMnIe178nu+CTdW17hSpP8rs8E6dlQjvD/Gn9Xu/8bBlBF818zd4Z7VxaWl+z1rzxDOMGAFwba/yK5PS0mFpyWKBjmRBHnk/KOKXFoSI51zPMM0ajJgbkoQgbb66RPUe6MRjiAAAAAABgLqzk+h5JMsQy2TFp/xSrrWqKdlai5C5JJ/mdmilQJEmQDKw2BgAosZ6Mp0g9Hy1j6+jXwXrMnCUuk7a3im1RU98VDSWaYVD+LROruLSn3bxClSevmD5aAd6KVa1Yv7Z95NqHuZBzrp3L2vnMSGZPALg2Vn8ViR21vg0zik3Garw9kfhbi7lEEqNk5eTuhvXQb6mRTZIj4MXS9EMpYIgDAAAAAID5kGSGlWSv0WKEW15TqRUuWcngY6wCb20R00qULOfg6lhmwszkxt1NhwBQh2WyoRAwH9bYWtPvW9fBKGYFiQ/k98n4KYWUmcayrcJGZNxveRBhVLRiZLZZKtvsKddiy7xjqxA4WgHeiiW1ArfckzWvylrEGDMXltnB6pfW14j2uex7HQBAkPFo3d+IZEyrwTLU8QpNG6vNIybEnljxjWhUE98MSGyttWmpmR/k6UWNKU7iMks8bOCCIQ4AAAAAAOZGJte1Raq1EW5BK+aQsP8YK9FRm2S0vn+H5JNlOhBlPi1p7Wd9vQPAvbH6ChKp89HS77N6z7G0Ft6k0NjyIMKoaNddL0NchiFLtiHnTzP2WbIK6lYBvja2PgKrwK2do61rXNOoRXLQse4j69/X51cze87efwHAuKz7G5Hk/mqQuFn7PuPWNlqb1bZ5T6z5kgjTYxtW3FiKByLq8ExxniTGYh5vgiEOAAAAAACug2WOs4xwCz1Wq5gd7Sl/Ue3TfrM9QZqFXHNaQVsk1520SxaW6bD2HAHAPbCMUJn9EfTB6vdrCg/auC4GBshja/Us7xxZ53b2uMkyUWX2Py1G0Sg1BjlrTmEVvjIfltiD9UrMssi2VbSzzvGIRXKwse4jOffa3GZ9ftd/1z4DAJBFTb9kYRl9yaNs09LmvZBza+XjJN5h/tuO1b6LMGnVsxVf1wiDpwmGOAAAAAAAuCaSvJJEviRAvAKYVbhh4v41WnFMEh8R1t8XXbkwIsk1qxgubZddmLWSJ3IfAAAsSL+r9RUwHy39Pqv3HI/EAVaRSP59qwhnGVflnM+MGPq035VZkLT20SOut/pXzeRmGY7OLsBbxoClyLYV38q/W3+PzhvgXLbuI+/8ymfWfxedufohAFwbrV+Sf6vBGo+PMNJfCa3NR3q4ZssMJ/8+e0w9Ctp1UCozxr8DLaY4Ym0TDHEAAAAAAABW4YcEyZdIIlBrn6iZLcNUNxNWUVR0RLFTEk3avq6+Ch8AxNBWMqotGMFYWKaDGkOc9j2eKs9nq6gh96LFVWMmy2STWXQ+80EXa2U/7d6yTI89jnMLK55crj+rfcvisvUZ5lbzYF2fcn1oc5yyf7L6Pc0YCgCQQctbH0Ydj0enpc2PZssMJ+Kh0TysmG8RxNmaP26JnI4JhjgAAAAAAACreEWS5EusBEfU1DVywiwb6yljkbTnEVgFTAwOAFCiGW22jDkwLnuN0Kze05etQpF272U9iDAiVsydaZSyCtu90AqwWrzrmYrOxGpD699FZb9jnWce0pgH7fpcVv6x+rTFPGI9bBadOwIA1KKNT7Vj6lZ/BzbWWCDzkzPxzHDMd3KxHnYRcR/tR+ZGWt7GklzzPHhigiEOAAAAAABgb0H5Dmw9mRZ9YtYrnlwFKWRbCTh5Yu/IBKG23ysU0AEgj3UfIcI4Oy/a+fT6fWtsZ/We49h6ndDaFGeZ6q9gJrGMUpnXnlbYFvXCMo2tf6NW5BplZYet+F/TOr615lbEpPOg9VnL9ekZW63iOKstAcBRtJizRh6PR8bq6zNW/ZVtSDws+4iMHTVmuCPzcXfEiglE3EftSPvKdb0l+Qwx1iYY4gAAAAAAAASMRDraqm5728YrnlwBSa5ZT/HJNZb5SjCNreIVAIAkStd9hIgn5edlT/wiifP1d0QyTsMxSHywVaArTXGWoesKhQ5r9bvMVZm19uu5QoUV75bGY8swNpI5uXZVCrmutVhei0nlszAH2vlf+inrGl/uY6sPAwA4ihZzlvY9HhbyseYTrfk9+f46Zq6JE+V4tmJtzHDHYMW0Im0lbIATwBAHAAAAAAAgULT5FGuFEmmXPcYuSWxp28ssgp6NVQAS9TAaaAZGio8AsGCZUVgRdV60+MUz/1jjO0+WH4sVBy2SMdwyzl3F3G6ZcjP7IC0W6mmIE7RzWMZjVl88kjnZWm1nLevcWd9vLZRDH7RztxhErOL3ci1o49JV+jAAGJO95qwZxuNRsczRci5a0OI4kYwj1lwFM9y5WG2PsRQGAUMcAAAAAACAgJHoY6yCrGhvctAqnngr2cyCZTAQ9UqoWsVHAADBMuS0Fi7gPPbEL1KcWH9HhCHueDxTnLUq11VMq1YsmBknjWDGse6xpa+1CvcjrdJonatS0q5WgdkqlGPAHh/LuFrep9o8cZnTba0uBwBwBNaY442rzI32Y5kJWx54rYk91tvHDHc+Wuy9tD3AAGCIAwAAAAAAECwj0V2Lw1Z7SIGjJZmkJaquUCCRZKCVhNsqFmZjnTcSgAAgzGDCgBiW8WaLs18peXc8U5wmb4WTmdB+X+bDESOYcazC/LJSxiyrNFoGTZHEvVvXpVXUvsqDMFemZjVZrfgt10SNmQ4AIBsrtvLMWdZ4zNzIxxrnW4zvVvy0loxBMt5ghhsDKw+JsRQGAUMcAAAAAACAYJkErlSArGWrUNua0LjqSnyS9Fv/ruW3SVGpF1ZCt+cxAMC40Edcjz1GaM3kIoUl6MdWrLXWFeKkEq1weTVDnKD9zuVcaqZU0WhY8yNRTcHbMk3B2Fj9UzkP1K5hObeWmc4zpQAAtGCZcb2xilWT29DariWms86HJS3WWoQZrh9WPhRjKQwChjgAAAAAAADBehLxjsl7zbQmyihW7incz4BV2OydALKuYxJRAPMgxWQpBkiCPzuRbyWrKfrMi3VOt0yO2ueXlaugH7WmuIz4ayQ0k1SmIVMrjp5xfVtFXTEVzWJKlfFnfZzLsdaMTVbcf8cHjiJI/y1tLNey3P+9TeuWEbKcT1jnlqI4AJyBNV5JX7WFlceBOrSYqyVu3VqZNqLsOTRsY+UhifdgEDDEAQAAAAAACFYCzXui9GpYqwdJoiujGLOncD8DRxd3a7GK66zKADAHMhatTcmZKxtZBg2Yl2gBgtfZjUWNKe5qRhLtwQspgGax3rboDEOcdW9a/fCoxsf13EDmBLUFTqsN7ja/irK+R6TNe2LNB0vzvHVuLXMJxnsAOBqt7/HGVlZNbkPLg+2N6SQnuN7Wsj3t3y1hhjuH9bXAfQQDgSEOAAAAAABgIfvpxtmQpJHWBqKsQrlVPJndsKUl6TJNLLVg7ASYG2tVlizTsFaozjSiQH+scbV8tV2JZcCyPg/H45nirmYk0fqhLMOPFQedZfi04mpNI5tSJU6XuFbOXWQ8ss7HneZXUaw+vdaEmIFl2qwxxFnCEAcAR7Mnn7f+fM134Gu0hxz2xnSWGVvmKDIG1hjjMMOdh7S7tP8SL3IeYCAwxAEAAAAAACxoTzdmFehmQJIX698vksRTVjLDKozNbtjSftMZq5FY7XvGsQBAHKsInWUa1sY5nt6eG2s1BeuaqXkVHvTHMsWdYa4/GivezEBMN9q2z4ozrT5d01VNqXefX0XZMgT0QgrZ2jGUWHMOTRjvAaAH0XmOFUOPbFAfDSum25M/tMae0lC9FVfJsWTlLQHgUmCIAwAAAAAAWMh8unE2tlYnyS7AaPuY+Slcq/h6ViJ1z5PRADAG1pPvWfewtv0rGm7uRNRobpktWL3nfNaxmIznPVeF6kVm8XRN1CB6NJFVtK54rgXrfF/197ZiGQJ6XsPanFgztWlzDk3EGQDQg2g+L7rKMnyKzDe0Ntyzurk2T9UMjRI/rD+LGQ4ANsAQBwAAAAAAsGAVbO5QJNaSh6IjjFRaomtm4+G6gL3orERq9MloABgDy9gkyuojtW2zguTcWNeNdV6tlRUwxI2BnE8pLkpMuqeYOAOZxdM1liHuzOJ2rWnoqvegZTg4a9W+0dHmSb3bq9aUoM05NBFnAEAPtBh3aw5lPSTCqsn1SHyltWHU9G7l1CQetpDzdOV4GQDSwBAHAAAAAACwkJXMmQ0rESjJwyOSS9End0fHum7OSqRerX0B7oJlGljU+tT7aKtZQh6a4cYytGurD4n5AaAXR8bboz2kIFgm1FJXvgct0+4RD93MjjVOi3qO1dqYopnarNXs1iLOAIAeSF+j9UHWHIqHRNqx5q/RuMt6WAJzIgAkgCEOAAAAAABgwUrmnPWapR6I4U0reoiOKl5YicpZE4+WofCsJ1Wt9gWAsbEKAYtazSLWykms0jM/kZVBa1f+ATgKK97OKHoeue29WMdU6uqvlNT6KB7W+JSta6WXgTBinrfmHGudef8BwH2w5lJWXoaHRNqx5pfRHKr1xgrMiQCQAIY4AAAAAACABWsFg6uaBeT3Wq+6kURg62pEFlaxZ9aV+EZ7stgqTh11PgEgB2+llVZz9ogrJ0EOkZVB158TaSv/AByF1RdlPIBy5OpzLVgPnyzSzEZXwopNZ439j8J6yEbUyxAXMc/XmD1FnGcA6EE0BtAeErm6QT2bjByqtQ3OBQAkgSEOAAAAAACgRCtY9SpA9ESSTlvmiyMNEkcWQs/AasezsIppZ61YBwB1eIaJ1rHIKhKxcsv8aMZszRAXWfkH4Cis6zAjDhw1BrIenlh0dWOyZZxihdKP2Zqb9TIGWPM07RqtNcSxwg8A9MDqk7S5DjFxHlo7RuatxAgAcDAY4gAAAAAAAEru8kofSS6tf+eio5OA1hOgrWaPs9BW5jnzVRuRRDAAjIG1Ikup1rHIMopQqJ4fa/Wl9cqgEaMDwFFkrCZiMWo/Z8Vmi64eo10t9j8KbbWiRb3mFhHzvHVeS505JwKAexF58PJqD2meSetDxdZDA3KOAAASwBAHAAAAAABQEnnt2KxYhQ6RGALXBfQj0JJms74SYbRXbZDcBZgPy8SxVkv/PNrrnSEPy+S+XhUrYnQAOArLRJPx6l7rXhihn9Ni30V36Ifv8tDRXuQaWLdPqV5tZcUj1iqLW9e1SM47AEAPrH5UM9xbfR0xcRxtfI+YobV8GvEBACSCIQ4AAAAAAKDEWmXlKoUqKWZYhQv5916vlLqS8XD9O0QZRd29WIXmjJVXAOAYtl6TVqrlSXlrHzA/ltFtfb1Yxb87mHFgLLRYNGO1MMv42+NhDw/r2O5S9LXmWKwA8yXeKoK9rpOoqVQzQpQ6c04EAPfCyoNob0C4et6vJy25PWuVdFaQBYBEMMQBAAAAAACU1BaVZ0QShFbRQhJWPZ+GrX292+hYTyFrSddeWIlgClIA46I9Ga+pZaVHrVjBq8yugWWkkJimxDLkUPyD3mjxaMbqutY1PgLWfXqXFbSs388DG19Ss1Jsj3lS9B7yDP1nzokA4H5o/ZBmrtL6rrsY1LOxcnvreYiGNfbVfBcAoBIMcQAAAAAAACVWsabFhDACUkDZKlj0/n3W6gO9VqjLwnqi9ezrRZK562PiKVuAMbH6EU0t97FmuruLEePq1L4qW4sDMEXCGWiGuIxrcfQCtxaf3cUwZD2wQXz6Jdq1u1YPQ1x0nLCMEIswNQBAT2rzIMyL8rBMbSLvwWJr7ONhHQBIBEMcAAAAAABAiVWsmX31AsuAJjqjEHcV46H1O+Tfz0QrNJPgBRgTa2VSTS3GDq3wk7EiE5xPbexC8Q9G4ahX54++EuY6bpTfPNvDIC1o8WnGeb8CWv+8Vo9rJTpOWHOhRWfPiQDgXtTkQay4mRX192G1p0jG+C1zm/x9/R3mJgCQDIY4AAAAAACANVpSZubVC7bMFpJs6rHawJqrGA+tp2HPfsXuUYVmAMjHej2Zdh+L9vbZ2rYo/FyD2sJezWcAemD1e63UFMLPRmJH6d9FdzLDCdZqYmfHzWcjZgGtXdbq0U5R87xniGOVHwDoSU0exFqd+y4rth7B1lhgxWHWCtecBwBIBkMcAAAAAADAGq2YNquZSJJ9msFv+U1nFuK0Y5rNeGitvHd28ccqOALAeGjFZ+mfrf5lT0HcKrZTcLgO2lhfjqlcAzASVpzS+pBGdHUr6ItVML/7azU9U9miHqutafvdMk5bhmzRrPNnAJgXzXC/7ousB0Z79LFXxnrYQaTl+ay5LucBAJLBEAcAAAAAALBGkjXrpMyMCX0pUGjmvuX3nJ1oskwgM3HUCietHFVoBoBcrEKyjENWgXzPq6WtlRDubkK4Et6qPtYqDFwDcAZWEbT1QY3o6lbQF2ss2jOuXQlrxem1jm6nvcZpmb9p38OMCgC9qcmDWH0uK1q2o63Qt2g957A+y3kAgGQwxAEAAAAAAKyxkmgjJWYkoSfFbTFMWNKMfYtGKDzVvM5idLQ2lmLs2VhJ3jNXBASAT5G+WrtXxSyyZZaLwkoI10czwJfjEdcAjMRRcYpmzNnTZ8IxWOOajHl3ZmvOVuro+dte87z1ABb3HgD0psZwb/W5pWkO9iFtqD2csGhZ6dyKB3iIAQAOAEMcAAAAAADAGsugsOc1dZlI0kiOQVYls57Er5H3lH8vZjAeemjJvhFWQ7CuYYwPAGPhvSpG62P2GIct88nZ4xrk4ZnMrWuAVRjgDI6KtbVtbr3uEfqjnaO7G6e2zAOljjYO7jVOW+aSUeacAHAfrH6sjC9GzeFcBctcLZK5icw9rDjw7gZ5ADgEDHEAAAAAAABrrOTM0U/la2SZ4BZJom+UJ1+PKob2REumjvBUq7Th+rhEZ1zDAGDjrVBgvZY52o9jhro+3iuirGuJawDOwIoBvZWotpBrXdsmppyx0OYzd14RRvrgdXtYOtrcudc8b40/LfczAMAerPhC/n2Bceh4rPMgkpykNS+ZKRcIANOAIQ4AAAAAAGCNVVDr+bRipglukWxrpFdmzm7asgpYIxRerWuYJ58BxkLr48v71FpBLlosyDLWwbhY18pyjjXzpZi6Ac7AWj2kJQYcOS6Dr5Exbn2O7twXbZkG1jp6JT1rHPGM0zUGFACAHng5Jiv+IFbIx5p/WpJ5MQDAAWCIAwAAAAAA0NBMCr1e52M9nd8i+T2jFSUs01avdm7FSqaO8poH6/VLrAYEMAY1BRmryBw1jVgr0cF1sGKHxQjP66FgJI54+GT0uAy+xHu9892IzPuOniPtNc/L39dzZxlzvO8BAGRjmeOXWMCaW7Gi5TFoY76lWfKAADAdGOIAAAAAAAA0tNULehRrJIGnmfFaJNsbNcGn/dZZXldhPX08Sltbry+SYhcAnI9VBC/Ny1nGYa0YgRnqWlgFvmU1Qe1vjAdwFlbf1nJNWoY4itxjYcWndzVPWYb1M0zM2rHUrt5XjkEyvytjGQCAXljxxfLAUc38C/KQ82E9qLkW8RoAHASGOAAAAAAAAA2tINDDEGe9qmYtORYpGkribktSCB+5wDTzKhGSsFsfu0jafQSsZLC0L6vEAZyPVQRf359aESHaT2rbmMV8DHVsvSLKWi2D10PBmUg/tr4mo2bfktEfVIAvseY6y2qW2Ug8LNeGzJukPxwNy/imzZFqzWl70R4Ii5jwlrYeee4JANdn3Y+JlvhCxgLt7+RHjsN6YGEtzgEAHASGOAAAAAAAAA1r9YKjkzRbT08uJjhJKF2l0DDzKhHW08UjJfKshO+IBUGAu2EVwddY93Gkn9S+L9uF62CZ3qS/xygEI6IZ4lqMuvJAwnp7olEeVIAvsR4okX7qCNZjaIvpMhur35ZjPuOhIczzAHAFtgz32gNJR5uNwY7RFh29AioA3BoMcQAAAAAAABpWwuaoYo1g7VOSQ1cywZX0XiUiE8ukMpIhznoa9+iCGgBsY92bmknN6idrxyOr4M7qYNdCYgTtPMv1M/qKpnBPWlejWsN1PgfWfOcIg66Mf5oxYpRrYqstrHnGkWj70+ISAICR2YovMP6ehzWuiZiXAsCBYIgDAAAAAADQsAoUR66spT2tKrpyIe+Mds5CO18jGs2sVQePKDwCQB2WcUO7L1v7Sct8J0YpuBbaeZaxSq4V7W8jGbjhfmSvgGVd50c+zAJxrDHpiNjfGmtHMXlZ16yM+71X0cY8DwBXwYov6OfORzs3oivnPAHgdDDEAQAAAAAAaGyttHIE1goG8m9XXBluoXc7Z5K9sslRWMXAEY8V4C5YT8hrBiWrn1xe/ePB6zLvgxZHyHUSud4AeqFdl0cY4rjOx6Jn7G9dEy3XWSbWw1DSRtIe2t+OWkUb8zwAXAUrvrDmREcYskFHxrf1A5tikpN/BwA4CAxxAAAAAAAAFlZh+QisoscdihDa7z6qnTOZ6XUb1ipxFIkBzkG7J7cK9NHPl1imWJ7Evx6aUVuuHc10If8OcCbZK2BZsTSxznho5+mI2N+6JkQjmMK1sX15YMUy8x1liLOMIsQKADAbVnxhjQn0c32ROE9Mi5I7k7GfOA0ADgZDHAAAAAAAgIVWWNYMCJLQkaTbYqDb88oFrSAiOqroMRItRo8zWR+zSBJ7I2IlhUc9XoArI2OGdj9umQG0lQ5ENcaR3kV1OA/rFVFbpguAs7AK03sNcdkGOziOZc5U6oiHSjQz8KKzY2AxAGwdlxg0tL8f9QpgzPMAcBWs+EKLk0UYsgAALg2GOAAAAAAAAAutiLI2akmRTftcZNUBq+CxZY64ElYBf2SsItYeM2QPLAOOtDMJYIC+WH2+FG8srMJOTWHc+i73/vWwjJOaMETD2Vh9016zrnX9w3hYq1lmY5kfRGfPNaxYYJlDen/PhlcOA8BVsAy+mhl79LwTAAA0gyEOAAAAAADAwlppYikMWGY4USSxZm3jLk/ke+08ItZrhY4qUmVgFYqlAAYA/bBMIFt9vlUYr7l/MYncB2s81TSqgRvug9Wv7V0Bq+ZBFhiDXg/DWCtwLzozbrcMaEssYM01jorbrVgBQxwAzIYVX2hixWQAgMuDIQ4AAAAAAMBiq1C3ZYZbVFNkkSKD9aTqXV7xlF0Q7YH11PFSxBoRWXFFO2aKxQB9scaOrT7fWuVRtuWh7e+IlXjgfCyzpaaRDdxwD6z4b++1SV83D5Z5N3vuo+2j1JkrZXqxgMwRtb8fZYizjgcAYDYsQ7GmM8cBAADoAoY4AAAAAAAAC6tQJwVnq2hQquZpU6t4Lf9+F3qvgJCBtarD3td89cJaKQNjBEA/NBN0zXih3b81hlbt1XSshnBNrLhF08gGbrgHllF/b/ynrTpGXzcm1vwnM462DGWlznwoRBvTy+vVMsIfNUfU7h8MpQAwIzX9/yJWTAYAuDwY4gAAAAAAACysQoRmZrDkvWbGMiiNbqzKpGXlo7OY9bVC1sp2FIwB+mAZQGqKMVa/462oo40zUviG6xExxI0+XsH1sQrWew0/mH/nwYpHM1eHtsbbtc54KMS69tcrFdV8JgtiBQC4ClZ+SRMPiAAAXB4McQAAAAAAAFtEzG+atooWVuF6ZCPYUWjtPHIRZubXClkmTMwRAMdjrS5ZU4yxVtTxDATad44qqMO51BpARPT5cDZWwXrvai0YeubBmgNlmtMs091aZ4yHtb9fmx8dNU/U9kWsAACzsu7PLBEPAwBcHgxxAAAAAAAAW2irTWjaMs5ZSTbLVHXHp1S11/RIm46KdrxSiJ0BKTSvj11E0QvgeKx+v6YYYxXQt14vKNvVvsPrga5J7YoYs4xXcH2063Ov4UczxB1lHoI2LPPu3tflalgG9LXOmG/UmuO1+eURJk9iBQC4Glv5uVLeStsAADA9GOIAAAAAAAC2sMwLpSTZJgUMMRRpf9eKO1J40JJ08m93TMpZJq0j20K2LedG9h1dkWLmVUgsw4Rce3K9e5Lr/IzXSwGchdwz0sdLX9FiWJbtaP1+7Sv9rHtX7kuLHqYDGAfrGlmL10jCKGh94laftsV6OyLM/mNi9VV7X5erYa2qqql3XCvXuHYc0i4lvV4DbMUKmecDAKAnNQ+2Eg8DANwCDHEA///2/uf3mu2+F7zyFxjPUVCmyELyCAZh4AEDCyZmFIUJziSCSEhRMkCgDBwpQj0JHt0wCkai2wiwbiI3jRJZHQOx1JAmPjRNSLiGWPHtlrlXN0nnuu/tJLcvD8/b57t8PqeetapW7V37+9279uslfXSes3ft+rnWqlVVn+8qAABYM0rUapEHeS1BYvTX9ZlmafSQ5lkfPIz2Rx7Q3EIeOC0fRu15AFt/1+KRHrqOkjf3hIdkPItlW3Hpg/NRO7dnBJZeMm7vHNPkdarL6ROSWs+rl2C0DElC3IsjE36W80nsaV95Xb3jdWkyZM8o6awXr90m9s7lvXL/WiNo6ysAZ9NrP5dx5DkHgLslIQ4AAGBNkt16N88SNRmuGf0l6vKBQu9BSOJWCWD3brSfbzWK0TUJeGd4rdBoJIi9kX0BZzZqmy4p+6N2Pw+iZ42SWZejyjQ59/SmX567OI9RP6SGJCHuxVGvoD9D3+zZ9JJ3jxxteVS2eufiWySZjYzKai8pr5fUd4t11VcAzmbmDwD1EQCegoQ4AACANaO/mO8lw8XogUL9q/9RgsUz/4Xqa7w6qRnt/8TMCBGjZLJHewXhKDlnT/iras4u9bpX9vfW91G7s/fh/yiZN+ek9qB/Gb3pJbOe18yIGEb94V4clfAzSjIymu396iXv5px1lN75L8tMAsTy88RrtYuj/kBv+aN1Pdqor/Osf6gFPL5R+1lDfxjgKUiIAwAA2LJ8oDJKhmu2EhB6D/8Sa/N8Br19cnTCVY5Bjl9vWYmZh7CjB1mPdvxGyZ57Q2INZzZ6mFKTnGeM2v29D2JG7c/eUG/Pa2ZEjGfvb3A/jkr4OcsfKzyTXvLuJcmQI8t5J9I+js6jM38Uc4RR8lmvXR7Vj9GosJcaJdvrKwCPatSu1dAfBngKEuIAAAC25KFDHpIkASIPb7b+Wn508y3zGCVk5bOjH248ml4i4ZEPxrJ/R0kpNbYe/oweZO157eG9yE3glOns563obXPi6KRFuCdryUWzD4rT9vTqUD7b2+5n+uV8LgnOa2ZEDEkO3IujEn5GSf5Gf7lft0z2ShvXm3eWGbe+5lgzuhbpbffomvLokdtG6wTwqHL+77VrNfSHAZ6ChDgAAICjrSUsjJIrvNLp9iNFzPyVcGJrNJHRfM5+Q3WtXLuZzFmtJdHOjjw0ajPag/m9RqOQzsbe0e14LDPnOm0292JUXvcm/IwS4oz+cr+OOvY9oxEDW4LkKBnv1gmU6Uv3EuRH5+VRQsfRf4TT6+ukrwHwqEajgbbQxgE8DQlxAAAAt7A2qlAvjv5L/0c0ejh1xIP7rRuiNbZujo6O7TMYbbtR4jirXqJui9nEslEC26UPtEeJH7PhFYLntjUihgeA3JOjEn5G85EQd79umey1VR5G1wXp597S6Pw9SpAfrecR+6jq9VMkzwOPbOt6Kdd4ADwFCXEAAAC3kCSu3o23Xkgm+titHvrkWPRGY1iLtSS8Zx5FwShxPJtRMluLrXI/ateufQiT+ebBfeYzG2m7kiTAuY3KXAtJDtyTUXnN53vcMrmK2xgd+yPOU0n87s27lofe+f3Wr00djYo3Ku+33EdVb1+k3wDwqLbux106UjcAD0dCHAAAwK3koXPv5tsy9j70O6vRX/FeM5pRErjyQKc33zz0Gn23tsxnH0XBKHE8k62EuK32qZdAm5CYxq1sjYhx6xGQYI+j+n6jBCgjMN+v0WtNr+n3N6PEs5rE/havTR1dd+R6peeW+6jqLcO5Anhka3/Ilzi6HQXgbkmIAwAAuJXRaBU1kpQ1egjybEY3La9JtBo9EEvku0uW+eyjKKzdXDZKHGfTK+c11pJhU1d6o1Nq97mltTY6YUQM7sloBJe9D6pnEqC4L6O2KsfyWqNk9Go0+tqtEsFG27t2DTGqH0fso2a0DOcK4NH12rYW/igV4GlIiAMAALilrdGFjnygcQa95JFLk81GD7oSeVDWElJ6x2iUsOKh0ceMEsczGNX3ZYwSLkYJGh4yc0tbCXFGJ+SeHJUUNRrta9Q+cx96x+yIvmQvIS79/aXRNcAtjK5L1sr6qH4c2Y8YrZdzBfDoeveWWugfADwNCXEAAAC3NEqIaOFVTp/We5XQJQ+m8gqu0Q3QPPyqyW6jh6i9B0GjVxc9W2LjWsKFm8ucxai+L2M0ktEoITrtE9zS2gNAI2Jwb3rldO8oXaNEfe5br606YtTl3vm3N6LrnmuAa43K6Fab3PvNkX+A0kseTOirAI8u7X6vfbvk/hIAD0tCHAAAwC2tJQ4ZTetDowdTNYFtTaYbzSORm5/LB0954NObtvcwdjTtM46iYJQ4zm5U35fRe8g+GnHlmV6vzNsZJWMmJC1zb3pJUXv7EqOkHu5bL1kh7de1lvNM9Pr1o3P1Eeuw1GuXZ5Iyjqgfay5dL4B71/tjy0Tv2g2A05IQBwAAcGuXjgjwjEYj6s2MUpBp1pIAEqOR3GYfBiXxbTld4hmPpVHiOLtRfe/FssyPkjOeMXmW1zcaESOhfebe9Mrr3uThXpt7i6QmjnXUyNBV2rjlPBOj14yOrh2OTDobjTg7s4wj6sfIKCGwlzwI8GhG9+G0cQBPRUIcAADArfUezOThxuyoZ89k9GBm9ErC2BoVrkUeOo32+ehm6TIRL+vRm+5ZEwxG++3Ih4jwVkb1vRe1jUo70xvRJZ9p93kNoxExJAhxj3oJP3vLaq/MK+/379qRoXtGyWejhPS1a4ij/uBllGA/+kOd6oj6MTL6QyR/tAWcwah9HyVIA3BKEuIAAABeQxKrWoJEHmzkYQ0fygOw5Q3LxOiB0cyocIk8KF17uDY7QsIoAexZE+JGxythFCIe3Z6EuLTrzegBs4cvvJbRA8BaTuFeHDFKWC9pSHm/f6Pz5TXXSaM+/SjJK33Z0bVEyuER/dneCIaJmXkfUT9GetsteR84C0m/ALwnIQ4AAOA1SRLa1rtpmciDzWX0pquRhzpJatl6sDNK7Fo+cOo90DrqodSjGiUJZr/0jlki+3GU5LhHRtzozX8ZRy2P5zJKKkrZ7n3e2vfRg/WZVz/DEUYPAJdJ3nAPRv2IPXrtbhKJuG+jkdOuOV+OktnX5jkaVS6RsnWtXvlM/3RGr34cce1xzWtcAR7BKEHaPTmApyIhDgAAgPsySibZG3kQumeEiZnR3/Lwavn97AOts1obJW4rrhkxa8/oXS085GOPUZswSjZKmRw9eJGYwWsatY9GKeQejZKP94xSJSHuMY3OmaPXm84YnaO3EiBGyXmJa/qPo8Sz2QTlI+pHz2g/XbPvAe5J7z6FvgHA05EQBwAAwH3JTcrljcs9kVETZkaFWxo9CMu8Gg9c+0aJQ1txzQgXlyZOekUKs/IAfFl+Uu5GSaBtNMLedx4w85pukWQCtzJKzNnzRw29kTtnE454O6Nksdr33mt0Hp4x+m3i0v7jKEF5dn6j+nFtQtzoesvIScCZ5DyT9i79hPxXGwfwdCTEAQAAcF9GD35mIjc59zxArUZJLkmAaXrfe+A63nczcekDvd68ZuKI10zxHHoPi9uIkKOEzF5SRj679sE17DFqkyUEc49Gf5Cwpz/X+73+2f0btVW5FrjUKJl9RtZn7fx+yTXGKMluNinjiITRpSy7N89nH/UaAIDTkRAHAADAfVl7GDWKPKS6ZFS4pdFy8+Bo9PDIK+g+NhoBYysueaCX3/TmNRvXPGjlefTagyTJxZ7EXW0Eb2H5im+JDtyr0YiGP/z2ywQbRklV2t7H0Dt2SSK7VO/cvaf9W+tjZt57pGz2EuX3rM8oYXS2fvSM+uz6xwAAnIyEOAAAAO5PHkblQWaST/LQaC3y8OaaURKqUZJLHhzlwVPvO6+g+0T20+iY9R4IJi55oDc6FstljhIcsy5el8KWXvlpD+lHCRi9uOahNVyjnUdzbrs2YRxu5dpX/I7+YEFyz2Po9Q9b8vkllvNK7B0tcJSEltiTrDfqr+5J1hzVj2tG/Lx21DoAAHgQEuIAAACgGSW55MHR6OGYV9DNufaBd7XnWIyS4q4ZfYTn0Cs39aH6qGzVuOahPsAzGI3IlST7Gdf+nreVP2BYHru9I7E1R47mPEoaS8z2/Ud/aLPn2mGUVHdp+T5i1DoAAHgQEuIAAACg6iW55MHR6KHWUaPTnd2RD6zzm968eiNbjB4kJiQzMjLzUH3UJtS4JOET4JmM/hhhdoS30Xle+/sYkji+PHbpd19i1Ne8pCykXI4S32fXr7dtiT0jdh6d8Dn6A5VLkgYBAODOSYgDAACAKg+Eeg+KeqMpJLxeaM61D7yrjNLVm9foWIxG+bj0gSvnN3oAXcvrqEy3SPna89Ab4BmN2tLZ11yOEuIkvT+GUb/7kvPnKNnr0rIw6gsktpLsRuV678ixo/lc0n+OUZ849QgAAE5GQhwAAABUayOK9YI51z7wrnoP89ZerzVaduLSB4qc2+yIQ2uvTTXaCsCc3h8dzL7a/OgkKF5X+mG945dktL1GIwhfk+yV835vnluJbaNyubffeWT/OUYjYQMAwAlJiAMAAICltSSXGmtJWHzomgfeVe/4fPPzL18OjB6SZp2M8sfS6AH4MsFi9CA/YbQVgDm9/sHsSFqj9lob/BiOPH6jc/K1/bzRdcHafEejGV+SqHlU/3mUpHdpch0AANw5CXEAAACwNHqItYy9rz16dklaW+7DrUS2nt6DyZljMXqgeclDRc5tdpSZo16JBvDMrukfjNrrS0YY4/WNkrSWI7LO6I0gnLjW6LWuKXsjvT7npSOxHZUQN0oYvCRJDwAAHoCEOAAAAFgaPZxbhhEV9kmS0HIf7n04mNE4lvNIzLyeMslMvd8mPAykGiVY9EaD6ZVr5Qlg3jX9gz3tNfcniYu947eWbDbSS4hLYtq1RsnvozI62qZL/wDjln9Qkm3I9gEAwAmdOyHut3/73buf/ul3737qfcf+M595+XDCD37w7t2v//q7dz/7sx//tsXnPvfu3S/+4sffbzliHgAAALyN0YOvZcwkYfGJ3oPKvQlxo4eMGfVixmj0kL3rwbmNRoPpJVikvWjJHClH2gWAfXoj886el2/1mkxex6jPPduvq3oJX5ckjvWMRhnulbNRkuYl2xS9hNG9iX5HJ+kBAMADOGdC3B//8bt3X/zipxPREjO+9a1PkuhGkeS6TDdyxDwAAAB4WzOvTb3kdU7PbJRktGdkitHofbMjcq0lO176oJLzGdX/NSlbe8oyAB+7pn8waq+1x4+jd/wuSdTqzeeo0ZzT55+d/+iPLy5N0jxihOVR4qhrGQAATux8CXG/+qsfJ5v1ktC2JJGu/jZJdRll7hvfePfuq1/99GhvmS7TLx0xDwAAAN7e6MFXDa9F3Gf0MC6jVswajbqR16HOGs0jDxf3rAvn1XuYfcRr1wD40Kh/cE1CHI8j/a/l8UsS2B5JNlvOI3HUqK0pi7359xLTjh6p7ogy3kuqSxhJEQCAEztXQlxeR1qTzZIc1/4/saUmq+V1pz0/93OfTJN/Lx0xDwAAAN7e6MFXjT1JWIwT0fYkoe15leWa0auvJMURvQfHR712DYBPu6Z/0Etg3jt6Fm8r59flMTzqlaBHjoA2SkyryxitxzUj1V07wvJonfRrAAA4uXMlxCXBrCXC/eAHn3zWYk1GamvTJaltJPOtI8C15cQR8wAAAOB+jJKmWhhVYZ9rX3cao9dQ7ZVkxt58EpLi6NX9vaPVADBn1D+Y+cODXgLz3mQq3lbvGO5NahyN7HzkaM6jvmPtH4ySO69Zj2tHWB6tU+YLAAAndq6EuIzItkwua0lniTX5bZsurzZdU0d4q9MeMQ8AAADux+gBVAv2GT1IzIO6WUc++B4l1yUkxT23XkJcygsAxxslxM2M7tUbXczIV4/l2hHQYpT0dfRozqM/lml/JDPqW17zRzTXjKAYt1gnAAB4AOdKiOtpSWeJNV/84ifTfetbLx8O1MS3jEbXHDEPAAAA7sfaa1ONPrJfHrz19uWeESp6DyKvGbmrl2DXQlLc8+qVh2tedwbAWM61vXZ3JmG+1y+QEPdYrh0BLUbzODrpa5S8l7Ka64b0HZffXVserxlB8VbrBAAAD0BCXPO5z81NF9/4xifTJgmuOWIeAAAA3JfRSBAeJO03SjDMw8VZvd9fm6gkKY5qlLi5p5wCMO+ahPmjE+V5faPXne4Z3e2oV+pvGfVl018cjYR8bf/hmhEUR7/VpwEA4AlIiGtmp4uazPazP/vy4XtHzAMAAID7MhoJwsPWy/T25eyrKEcjyBzxUE9SHM2onO0ZyRCAedckzPdGv/KK68dyTcJX0+vH3Wo051GfMX+g0fs823eNUaLdzAiKo0TBo18lCwAAd0hCXDM7XTxRQtzf/u3fvvubv/kbIYQQQgghhHja+Bf/n3+n+yDp7/7wv9+dXqzH/+/f+i98sC//1f/uv96ddhmjY/Ev/8P/WXf6vZH16M0/kfX+T3/wne7vxLni1uVMCCHEh9Frd//V7/+3utPW6P3u7//gv9OdVtxnpH/VO47/2Xf/je70vfjX/5v/0ge//89/57/SnfbaSH9guaxRpP/4z//ZD7rzmY0f/fA/7M77b/8v/6Pu9DV6+yXr1JtWCCGEEEI8dvz93//9S5YPjYS4Zna6eKKEuPdl4cflQAghhBBCCCGeOf7+f/Vf/OBh0j/+9/+X3WnFevzt//a//MG+zP7tTbuMH37n3/jgt4n/+N/7B93pL4l/+Q//q91lJP71v/mZd3/+f/+D7u/EeeI1ypkQQohPR86xy3b3R9/8b3SnbfG9P/n3P/hN4q9+/7/bnV7cZ4yO4z/7d/8H3el70fv93/w7/+3utNfGaH17kX5lbx574tL9k35L73e32i9CCCGEEOJtI0lxfNr9JsR961sfJ431It/Nmk1Sm50usg5tWglxQgghhBBCCHH6SBJUfZC09YBWjKOXcJaH4L1pl/FP/w//4w9+mzg6SW0tKe6IB5vivmNUziTBCiHE7aKXMJ/PetO2WPbPWkiIe7zoHcfZ/vZblIMklfWWuYw9SX1r0Zv3VmJblt37nQR/IYQQQohzhoS4D91vQlxNLuvFrNnfzE4XT5QQ9y/+xb9491d/9VdCCCGEEEIIId7Hj/6f/+a7v/n+/7H7nZiLv/0//fe6D+d60y7j7/7dn+/+9j/5j/5v3emviX/1b49fn3qL5Yn5+Ot/8v13/+L/+j/5cdziWGS+jrsQQrxu9M67ebVjb9oW6ZMtf5P4z/69/2F3enG/0X2l/vsy0Zt2GaNy8J/+B/+gO/0R8c+/9293l7mMTNf7/d7o7Z+//73/ZnfaFqPXpaYf1ZteCCGEEEI8dvzt3/7tS5YPzf0mxH3mM59OMKuR72bV362py9tSk9l+7udePnzviHkAAADAmf3RL3/wcO7H8Xd//TLBij/40oe/+8bPvHx5A7/3hQ+Xl/je114m4NWlnCzLwdHHY1RGf/T9lwkAOFzvHP/1z758OfCXH334m4Tz9OP55uc/PI6zfbwc7+VvE3/xOy8T3EjWr7fcFlvld4/Mazn/9FNHRnUj9QwAAJ7E/SbEHaUlnW0lqWWUtjbd1itZf/3XP5n2V3/15cP3jpgHAAAAnNlHX+k/oMuDuy29B495gHorSb5aLi/hYeLbycPt3jH54bdfJjjAd77cXwYAtzNKRl6Ttr/3Gwlxj6f3RwizCWV/8tUPf5s4sm/QMyqzLY7sL/YSBtf6wKP+troBAMATkRDXZJS2Nt1X319ArfniFz+ZNiO9NUfMAwAAAM7smoSmXkLc2ugYR+gt85oRP/IgMglXeYhqxLH9Rg+fc0yO2p+9UYpmR6kB4DKj9n1tBNlRn+LWI4NxvEuOfzNK/rp1P2v0hxMtsl5H2ZswOBrlWN8TAIAnIiGu+e3f/mS6jPQ28oMffDLdT//0y4cvjpgHAAAAnNno4XVG91iTB3i93+UB6i2NHtDOjGi31Htge+v1P5vR6G2Jo5LWeg+RbzkSIQCXjSD7Vq/K5HiXHP+ml8ieeA2jxLPEkclnvW0cJcSNXpeqLwMAwJOREFclOa1NOxrhrY7s1nvV6RHzAAAAgLMaPaTbSogb/e7I0Td6Rgl8lyy3N9pcIg8oZx74Mn7o3eKIEQPfYiRCgGc3Sm5bG0F29KpM59THc8nxb3pJaa81sutovY9OPhv9gUbPqF7cus8MAAB35lwJcd/61vsLnW98OlriWWL53VId4S2RV6Dms0yb5LbPfe6T7/LvniPmAQAAAGc1er3U1kO6t3ot2mh99742dZTQV8NocdvWRmJpsZVcuaWXEJdEPABu55Lz/Cjxx2shH8/o+CfhbEvvvP1ao6GN+okZ0fZIo4S43itlR6PpqhcAADyZcyXE1US0meiN4JbPetPWyOtQ89rTkSPmAQAAAGfVe0i3lXA0eug9M3LItUZJWHseLI7WfxlGi1s3GmVvGdeUi978jn6wDcCnpd3utb9rSc6j12xK/Hk8oz8cmEly7/3uNc/by1Hi8kcTR/flRmW9t5xeX2nvH3IAAMAJnCsh7jOf6SefjaI3SlxkpLmM7FZff5p551WnvSS6niPmAQAAAGeUh3LLB3VbCXGjkTFe46H36CHkzKglzdarPpdhtLi+2YS4lLFLykZ+05uf4wFwW6P2dy2xac+oWdy3S0cQvpfzdhL38gcUiVv8YcPsK2VH+9FItwAAPKFzJcQBAAAA9y+joC0f1G292mqUUPYajni4OJvIVSP7ZE/S3TPo7adRZJ/vNRqhZuuBPADXGZ1r1xKcR6+G5DH1juVWX2t03j5b/2n0StllQtxopEWJ/QAAPCEJcQAAAMDr6r2CdOtVTr3fXJLwdKlrXj81elg7myQnMe5jo1FgeiMOtki52WP0INn+B7i9UYLb6LWZvWT52XMz96d3Pt86j49GTksC2ZmMEuKW/ZPRK/rPtj8AAGCChDgAAADgdV0yoksveWxvstM1Rq9lm3kt1trDyfz+lolxGXEny1iOIPKIRomFGb2tlzDZYpRI0fMsD9YB7tGonR8lufUS4l4zWZ5j9UYQ3jqeoz7WGfo91ahuLPs4oxGVR6MsAgDAiUmIAwAAAF7XKLksyVsjvemTWPdaRiNzzLxKc+bh5Gif9GIrMS77Meub5dbRVl4zgfAWRg+Dsy+yzb0H6S1mH4w/y4N1gHs1ShLvnfd6ydA5F/CYesdza8S/9MOWv0mcLQFsNErush/aqz/qBAAAT0pCHAAAAPC6Rg8vk/DUM0qEShLZa0nCVW8dZl7NNvtwMts5SgToRU2MGyXBLWPPaGn3ZvQ60zZ62+hhcSL7ZObh+Cgh7mwP1gHu1Wikzt5IYb1EaMk/j+uSP5gY/dHB2Yz6obUvPOovv+YfkAAAwB2REAcAAAC8rtHD7tEoXKNEqN5oMbc0ei3nWrLUJcl8ScrakxiXadeS4GrkwfGjGpWb+jrTUVlJ9JIplkYP4yXEAbye0Tlw2U/oTffoo6E+s71/MBG9vtnM+f4RLbczUft1o9GMX7u/DAAAd0JCHAAAAPC69j6wm0mEeg2jB7VrDxpHI47NrPvexLiZeOSHxKN9uXxQPkpqS2yNkpLve78D4PWMzvvLpO7eOfKRE7+f3ei4j/5gInpl4KyjBPb++KGW91E/dW3/AQDAiUmIAwAAAF7XaNS0JDz1jBKhXnvUrtHrqtYevue73m/2rPuRiXEzr3i9V6MHvb19ORrNL7G273vH65GTCAEe0eh8m6hteO97r4d8XJeMcNab/qxloPeK4DoiYq8P88j9PgAAuJKEOAAAAOB1jR50J+GpZzRq12snxEUvMW3tYeORI5cclRiX/f+IRuWgtz35rPfgODFKvIxeIt1ZR5oBuGej0T5rslPv+7VXknPf9v7BRPqBvenPWgZ6/ZqatN8bQU4fBgCAJyYhDgAAAHhdo4S40Yge9zRq1+gB/fK1nTF6sHvtg9qtxLg8EM0yRglkvXV9BKPR9kZGD8pHiZfR26919BUAXseor5BzXNr3Z0uGegajYz46b4/6WWsjyj2yXtJ++6OMW/U5AQDggUmIAwAAAF5fbxSLJDz19JKU3mrEi9HrvHoPa5O41ps28zhC5p+Ho9k/LQkuD0TbiGmjdf3htz/+/tFckhi5nD4xKmfRK2tr0wNwO6PE7pz/Lkl65v71junoPJzEt970R/Wz7k2vPrSEuFv3OQEA4AFJiAMAAABeX++1T6Mkt3satWttxJqlXgJXIg/xX8MoIS4PTR/RnjLT9H7TO1bNctrEaORCAG5rNOpV2vHRd496juNjvT7f6Lw9SgJ71MT/LfnDh972pm86Sh59rT4nAADcIQlxAAAAwOtbe+1TdY+vROute2L50LH3UHcrgetIo333qMkClyRGjpISe+6xrAE8u17bnxglAJ31dZnPYpT01Utyy2iAvWnPmgQ22t4kxPXqST4DAIAnJiEOAAAAeH29RKVeQtxoBJi3fCXa6IFkTTQbrfdrJleNRrN71BHPUj6W27L1OtPRg/Ucn6V7LGsAz270WszeOSHhFZGPbTS6be9cvCfp/QxG/c8kC/Y+3+ojAQDAyUmIAwAAAF7fKFEpSVzV6MHoWz7wHiWa1QePo9d4vfZ6X5JEdq+W25HYSu4blZ/eCEKjB8pGGwJ4W6NR4nrxlv0DrjfqY/X+aKI3Yu+ZR0UbJYeOEuUk9AMA8OQkxAEAAACvb/Twbjly1yixrPfqrNfUezhfH9aORi157dd45RWty3V4zde2HuXS15nuGfVt9KBZcgXA2xq1z7146/4B15vtQ/X6Yo/Yx5k1SvIfvcpf/wUAgCcnIQ4AAAB4faOH28uEuNFIcq+dWLa09SrOe3lI23tI2htl5d5d+jrTmdH8mntNvgR4dqO2vBfLfgSPZ9RHrK+mj940j/pa+BmjkWxH8dZ9ZQAAeGMS4gAAAIDXNxrlYjmaxWiUkLc2Wv8kaI2St7ZGM7uFUeLeo7nmdaa95MTeK9VGCXEeKAO8vdH5bBna7Mc3k8ye49yb5i36Wq9l1L/sxZlHygMAgEkS4gAAAIDXN0pwWo7+0RvhrJfM9NpGD2sz+tooseotXl01SiB4tISB2QTKntlR8s6yrwDOaHaUOG32OfSS2RMpBzFKDptJlH9Ue0ZKPPNIeQAAMElCHAAAAPD6RiN7LF+B2XsgmgSne9BLtEpkVI7e52/xkH702rFHew3oNdsxm+iWh8e96QC4D6N2ugbnMDp3t4S3Ub/gLf744LXsSYg7c2IgAABMkhAHAAAAvL7RQ73lq65609zLqBdJ3uutXy/e6tVVo5HVHu1B6TWvM51Npuu9nvceRiME4GMzr4zkHEbHuvUBR/2CR0v43ysj3Pa2exnZfwAA8OQkxAEAAABvo/cAL0lJzehh6DJp7q3sGanjrdZ5tA+Xr6a9d6Pkw5mEuFFS4Mzred8qkRGAvtEorAlJzOfSGyW4vfL8mn7BI5tJiOu9Fh4AAJ6QhDgAAADgbfQe6tXXoWaUj+X3iXsa3az3sLYXb/UKr1HS3vLVtPfumteZjvZBTb6Me349LwAfG436mZAQdy6j16amf9gb1TVxdmsJoS0k8wMAwI9JiAMAAADeRu+hXn2YPXro/VbJZT2jh7XLeMsRS3rrs0wGu3fXPvjuJV/OJMQ92n4CeAajZHSJQOcyGuE1Sf29UV2fISGyt93LuJeRlAEA4I1JiAMAAADeRu+hXn3NU15pufw+cU+vwxo9rK3x1g/ot0biewTXPvjuJV8uXym2/D6RkekAuC+jhPlHO7exbjTCa87fvaTIZ0iIHP2BQI17+sMRAAB4QxLiAAAAgLcxGl2tGb0m854S4kYPa2u89UgdW4mHj+DaB9+jspbjFylTve+NsgJwf2Zfhc3jm0kAa/EMSeyjvnGNe+onAwDAG5IQBwAAALyNrSSl3kPQe3wdVi/hrMZbj9TRe3h6hoS4PSMB5fVqy98nfvjtj7//y4/63+d3ANyf3ihxrU3nPEajAfbiGZLYR33nFvfYTwYAgDciIQ4AAAB4G6MkpSQnxaO8Dmu0HS3eeqSOrcTDR9Bb/z0jwYxebZvX8kaSKHrf50E8APcp598kRye8JvKcZkbibfEM5+ytPqdREgEA4CckxAEAAABvY5Sk1EZ46SXE3eODvrWHtfeQwLeVePgIeuu/ZySY0THKvonRCDQSLADgbfX6g714hnN2Evl7296i9WsAAAAJcQAAAMAbWRu1K6Oq9b6719dhjR7W3sP6biUe3rujykJvHi3BcvSA2ev3AOBtjUa6XcYznLNHfboWEvkBAOAnJMQBAAAAbyMjlPUe5iU5afTdvY58MXpYew8PJkevA22vC713a+Vkj4zWt5zH1z/78XejhLi3ft0tADy7UT9gGc9wzt5KiNNvAQCAn5AQBwAAALyNtddYjh743evIF72ksyRb3cODya3Xhd67UUJfXnO6x3e+3J9PjBIaPVgGgLc389rUZ7CWHHgPr+kHAIA7IiEOAAAAeDu9B3p5jeUjvsIy613X9V5GYBslxLXXhd67JL711n9vcmQSAHvzycPltWQ5AOBtbb02NQlzzyCJ+r3tT6QvAwAA/ISEOAAAAODtZBS15QO9JGo96ohdSdJKIlySrO7JaD8/gqOSI0ejDibhbpnMmHiWh+sAcO9G5/AWzzI62uiPHBJ7R84FAICTkxAHAAAAvJ08wFw+0MtnvQSlBJfp7edHSfgaJcTtTY4cjaqSkeN+7wsffu7VYwBwH9YSwRLPNDpab/sT9/bHGAAA8MYkxAEAAABvp5eIlNHMep8bsetyo/38CI4aLXDt1bEpW8vPs88AgPsw+mOJRPoKz6I36u+j9OkAAOAVSYgDAAAA3k5G9Fg+1EtIUDrWKKksSWL3blRGLtErV/ms9/mjvFIWAJ5BXgm6PFe3eKbXheojAwDAFAlxAAAAwNsZJWr14pleh3W0vBa0t08f4fVavRFh8jD4EqOR8pafJZQ3ALgfa69N/YvfeZnoCfT+UOCZth8AACZJiAMAAADezihRqxfP9Dqso+VBaW+f/vDbLxPcsV4S2zc///LlTnsSMJU3ALgvvdHREo/QnzlKEgPrHwtI4AcAgC4JcQAAAMDbWXv91TKe6XVYRxslxP3JV18muGO9h9+XJsTtKW9J1gQA7kcvsT0jvf7o+y8TPJEkxj3Cq+8BAOCNSIgDAAAA3s4oUasXXgd1uTwo7u3TR0j66iXEZdS4S+wpbxIwAeC+JAFs2S8wQhoAANAhIQ4AAAB4O3/50acfaq7FM47+cZQ8QO7t00d4iHzkeo/2Qy8kYALA/cnrUfPK0IwMl8R+/UMAAKBDQhwAAADwdvYkKHngeZ08OF7u0zxQvmejke3yyrRL9fZDL/LAHQAAAAB4OBLiAAAAgLczmxCX12NxnW9+/sP9ms/u2WgEwWte9drbD72QgAkAAAAAD0lCHAAAAPC2ZkbsuvfErUfwe1/4cL9m39+zUULc9772MsEFMrpcb57LkBAHAAAAAA9JQhwAAADwtmZG7Lr3V3s+glEi2D3La0t76/wXv/MywQUyulxvnssAAAAAAB6ShDgAAADgbfVGLltGkrm4zigh7p5HQstIcL11viYhLr/tzbOGV/QCAAAAwMOSEAcAAAC8rYz+1ktKqpFRvbjOKLkso7Ddqz/5an+d8yrVS/3dX/fnWcMregEAAADgYUmIAwAAAN7WaOSyGteMCMbHRiOjJVHuXo1eb3rtqHa9edbIqIUAAAAAwEOSEAcAAAC8rVHSU417HsXsUWRUtd6+zShs9+o7X+6vc0Z5u0ZGgOvNt0VGLQQAAAAAHpKEOAAAAOBtjV7lWePaEcEYvyr0nl9HO3qd7rVGiXYt8j0AAAAA8JAkxAEAAABva/Qqzxoco7dv73k0tF5C3Dd+5uXLK2yNSpjX+AIAAAAAD0lCHAAAAPC28jrUXlJSiyMSoPjY1z/74f79vS+8fHmHeq82zWfX2krCvOdR8wAAAACAVRLiAAAAgLeV16H2kpJa3HPC1qPJvlzu3yTJ3askQy7X94jysFXm8hpfAAAAAOAhSYgDAAAA3tbf/XU/KanFd778MiFXy75c7t97TojrjWh3xCtet8pcRpADAAAAAB6ShDgAAADg7fWSklr80S+/TMTVsi97+zgJYveot65HJUj2Rp9rkdf4AgAAAAAPSUIcAAAA8PZ6I4G18PrK43z0lf4+/suPXia4I6PXmh6VINl7fWyLLBsAAAAAeEgS4gAAAIC3983P9xOTEl5feZzsy94+vscR0ZKk11vXJPUdYTRaXkJCHAAAAAA8LAlxAAAAwNszWtfrSOJbbx//yVdfJnglM69oHa3rUSMGjpIDEwAAAADAw5IQBwAAALw9o3W9jiSi9fbxUaOubUkyWxsNMEmQa69qHSWsHTVi4Gj+3/iZlwkAAAAAgEckIQ4AAAB4e6OEOMlJxxolxP3Bl14muKEs++uf/fRy145vkufqtC2Oer3raF8kYQ8AAAAAeFgS4gAAAIC3lxHKJCe9jmVSWuI1EuLyWtblchOjBLfR9EeOGNjbFxm5DgAAAAB4WBLiAAAAgLc3en2l5KTjtVeW1niNkfiSdLdcbiKJbz2jJMkjE+K+8+UP55/RCgEAAACAhyUhDgAAAHh7o4Q4yUnHS5Lhcj9npLRbS9LdcrmJ0eh0vWS1xJGSXFfnnWTBvEoVAAAAAHhYEuIAAACAt5ckpJqY1GI0ehiXS5Jhb1/fMhFsdHwTo1EAeyPK3Spx73tf+zgpUzIcAAAAADw8CXEAAADAfeiNIPbDb798yWFGryL9y49eJriB0QiAiVGSW28ku9d4tSsAAAAA8NAkxAEAAAD3IclvSY5qSVJGh7uNUXLaLZMPcyx7y2yRV5cu9RIk80pTAAAAAIAVEuIAAACA+5LELK+uvJ1RQtwtExB7rz+t0UvG6yXEjV6vCgAAAADwQkIcAAAAwDPJaGzLRLNEXqV6K73kthq9ZLzedN/58suXAAAAAAB9EuIAAAAAnklG33vNZLO//Ki/vBoZQa4areMf/fLLBAAAAAAAfRLiAAAAAJ7N1z/7YbLZMintKN/72ofLWkbWpxqNYichDgAAAADYICEOAAAA4Nl88/MfJpvls1tIEttyWb2oRqPK9V6tCgAAAABQSIgDAAAAeDa/94UPk82Wo7QdJSPPLZfViyTBNT/8dn+ajDYHAAAAALBCQhwAAADAsxmN2nYLvdez9qKO/jZ6zepf/M7LBAAAAAAAfRLiAAAAAJ7NKCHuR99/meAgo1ef9uKjr7z86L0kx/WmychxAAAAAAArJMQBAAAAPJvRCGxHJ5yNEtt6kVerNqPfHZ2wBwAAAACcjoQ4AAAAgGeTV4/2Es6SKHekJLn1ltN7jWo+a15rBDsAAAAA4HQkxAEAAAA8m9GrTDMy25G+8TMfLiOfjRLe/u6vP/7dd77c/x4AAAAAYIOEOAAAAIBnk8SzXsLZR195meAAo2Vk1Lgsp/dde2Vrb2S5JNIBAAAAAGyQEAcAAADwjJYJZ4kkoh1l9FrWJMONvmsj1P3eFz787puf//g7AAAAAIAVEuIAAAAAntHXP/th0lkS0Y6S5Lbl/BNJhlsbPS56r1qVEAcAAAAATJAQBwAAAPCMeqOwJUnuKL3XniZ+9P2Pv19LyOslxB2ZrAcAAAAAnJaEOAAAAIBn9J0vf5h0dmRC3NYob2sJecvPE1lfAAAAAIANEuIAAAAAntEf/XI/8ayN4HaNv/yoP+8ssxkt/4ff7n9efwsAAAAAMCAhDgAAAOAZffSVfuLZn3z1ZYIrfO9r/Xnn8+Yvfqc/TZbf+zzrCwAAAACwQUIcAAAAwDP6u7/uJ54d8drUmdHnRiPB9V7lmqjJdAAAAAAAAxLiAAAAAJ7VN36mn3x27WtT/+BLH85zmWi3lpDX+zwjygEAAAAAbJAQBwAAAPCsRq82zSht1+gltf3eF16+LEYJeb2QEAcAAAAATJAQBwAAAPCsbvHa1L/8qD/PvEZ1KUlyvWl7kfkCAAAAAGyQEAcAAADwzDIaXC8BLaPHXeJPvtqfX2+EtyTJ9abtxbWvcQUAAAAAnoKEOAAAAIBn9sNv9xPQeq84nfEHX+rPr5fQliS53rS9yGh2AAAAAAAbJMQBAAAAPLtv/Ew/Ce2SUdl688pnPaNXtvYCAAAAAGCChDgAAACAZzd6dWlef7rHKMEto8aN9KZfxiihDgAAAABgQUIcAAAAwLMbJbJ9/bMvE0wavQL1o6+8TNDxzc/3f1Mj0wAAAAAATJAQBwAAAMAxr03NiHK9eSRRbmQ0Ol2N3/vCy8QAAAAAAOskxAEAAADw7t33vtZPRvvOl18mmJBXo/bmsZZUl9Hjer+psfbKVQAAAACAQkIcAAAAAMe8NrU3ytzW605Hr1mtsScpDwAAAAB4ahLiAAAAAPhYEs96CWkZPW7LX37U/21eibpmlIhXY2seAAAAAAAvJMQBAAAA8LEffrufkPZ7X3iZYMXolaszyXQZha732xZ5rSoAAAAAwAQJcQAAAAB8ovfa08SPvv8ywUJGeEvC2t7fVUm46/22xUxSHQAAAADAexLiAAAAAPhEXk/aS0r7k6++TPBiKxEukZHfZoyW2eIvfudlQgAAAACAdRLiAAAAAPhEEt16SWktuW0mEa7FH3zp499sScJb7/ct8ipXAAAAAIAJEuIAAAAA+LRRsltGcptJhEskgW42kS3T9ebRYua1qwAAAAAA70mIAwAAAODTvve1fmLabPzeF/a95nQ0Kl0LCXEAAAAAwCQJcQAAAAB82laC2iiSCPcnX/3493utjTwHAAAAADBJQhwAAAAAH/rOl/vJab24JhGuyTx6886rVwEAAAAAJkmIAwAAAOBDP/x2P0GtxhGJcM0f/XJ/GRk5DgAAAABgkoQ4AAAAAPpGrzE9MhGu+Yvf6S/rm59/mQAAAAAAYJuEOAAAAAD6lqPE3SIRrsk867LqMgEAAAAAJkmIAwAAAGBdRm/7y49ukwhX9RLivvPlly8BAAAAALZJiAMAAADgPiT5bZkQl2Q8AAAAAIBJEuIAAAAAuA8Zge6bn/84Ee7rn3337o9++eULAAAAAIA5EuIAAAAAuC8/+v7tX88KAAAAAJyShDgAAAAAAAAAAABOQUIcAAAAAAAAAAAApyAhDgAAAAAAAAAAgFOQEAcAAAAAAAAAAMApSIgDAAAAAAAAAADgFCTEAQAAAAAAAAAAcAoS4gAAAAAAAAAAADgFCXEAAAAAAAAAAACcgoQ4AAAAAAAAAAAATkFCHAAAAAAAAAAAAKcgIQ4AAAAAAAAAAIBTkBAHAAAAAAAAAADAKUiIAwAAAAAAAAAA4BQkxAEAAAAAAAAAAHAKEuIAAAAAAAAAAAA4BQlxAAAAAAAAAAAAnIKEOAAAAAAAAAAAAE5BQhwAAAAAAAAAAACnICEOAAAAAAAAAACAU5AQBwAAAAAAAAAAwClIiAMAAAAAAAAAAOAUJMQBAAAAAAAAAABwChLiAAAAAAAAAAAAOAUJcQAAAAAAAAAAAJyChDgAAAAAAAAAAABOQUIcAAAAAAAAAAAApyAhDgAAAAAAAAAAgFOQEAcAAAAAAAAAAMApSIgDAAAAAAAAAADgFCTEAQAAAAAAAAAAcAoS4gAAAAAAAAAAADgFCXEAAAAAAAAAAACcgoQ4AAAAAAAAAAAATkFCHAAAAAAAAAAAAKcgIQ4AAAAAAAAAAIBTkBAHAAAAAAAAAADAKUiIAwAAAAAAAAAA4BQkxAEAAAAAAAAAAHAKEuIAAAAAAAAAAAA4BQlxAAAAAAAAAAAAnIKEOAAAAAAAAAAAAE5BQhwAAAAAAAAAAACnICEOAAAAAAAAAACAU5AQBwAAAAAAAAAAwClIiAMAAAAAAAAAAOAUJMQBAAAAAAAAAABwChLiAAAAAAAAAAAAOAUJcQAAAAAAAAAAAJzCuRPifvu337376Z9+9+6nfurdu8985uXDFZk+087Er/7qy48GfvCDd+9+/dffvfvZn/307z73uXfvfvEXP/4eAAAAAAAAAACAw5wzIe6P//jduy9+8dOJaIktSXJb/mYUmf/It771SSLeKJKgl+kAAAAAAAAAAAA4xPkS4pLUlmSzXhLalpoQl3+vxSiZLcl4dflJnMvIc9/4xrt3X/3qp0eMy3SZHgAAAAAAAAAAgKudKyEuryOtyWZJXGv/n9hSp79UTXjLK1N7fu7nPpkm/wYAAAAAAAAAAOBq50qIS4JZS4T7wQ8++azFlmsT4jLaW/t9EuNGsm51FLm2rgAAAAAAAAAAAFzsXAlxGZFtmVzWks4SW65NiMvy2+/zetQ1dZS4rWkBAAAAAAAAAADYdK6EuJ6WdJbYcm1C3Be/+Mnvv/Wtlw8HavJclgsAAAAAAAAAAMBVJMRVNSHuG9/4dOR1qFs+97n5ZWWebdok0gEAAAAAAAAAAHAVCXFVTYjrxU//9Lt3v/iLH76WtanTbqkJcT/7sy8fAgAAAAAAAAAAcCkJcVV9jelafOYz/Vei1mm2SIgDAAAAAAAAAAA4lIS4pd7rUZP8lmS5jBDX5pWkuOV0e5b1IAlx/+yf/bN3f/7nfy6EEEIIIYQQQgghhBBCCCGEEEIIIYS4s/jRj370kuVDc78JcUlCS9JYL3qjs43sSVLbklelfu5zn8wvr0+t9iwr29GmveOEuPdl4cflQAghhBBCCCGEEEIIIYQQQgghhBBCCHFf8Td/8zcvWT4095sQV5PLejHrkt+s+e3f/mR+GTGu2rOsB0mIywhx3/ve94QQQgghhBBCCCGEEEIIIYQQQgghhBB3FhLiPnS/CXF5JWlNMKuR72bV3x1lNM+6zltqQtzP/dzLhwAAAAAAAAAAAFzqfhPijtKSzmaS1GaN5pmR3trnW691/fVf/2TaX/3Vlw8BAAAAAAAAAAC4lIS4vZLo1ub3uc+9fPgiI72177761ZcPB774xU+mzWhxAAAAAAAAAAAAXEVC3F4Zza3N7xd/8eXDF7/92598l9HiRn7wg0+m++mffvkQAAAAAAAAAACAa0iIa/IK04zalmS1kYz61ub1mc+8e/fHf/zyRZEEtzbNaJS4Ojqc16UCAAAAAAAAAAAc4lwJcXmdaV4/WqMlniWW31V15Le8+jTJbG26JMtlxLc6r1GyWx0lLpF55bPMJ7/Ja1bbd8tXrgIAAAAAAAAAAHCxcyXE1US0mahJbctEtlFkZLhMuybz7f22RhLs1kajAwAAAAAAAAAAYJdzJcQlWa2XfDaK5ShxeQVqGw2uziv/zmf5bjaJLaPVZXS4+grVzCevSx2NLgcAAAAAAAAAAMDFzpUQBwAAAAAAAAAAwNOSEAcAAAAAAAAAAMApSIgDAAAAAAAAAADgFCTEAQAAAAAAAAAAcAoS4gAAAAAAAAAAADgFCXEAAAAAAAAAAACcgoQ4AAAAAAAAAAAATkFCHAAAAAAAAAAAAKcgIQ4AAAAAAAAAAIBTkBAHAAAAAAAAAADAKUiIAwAAAAAAAAAA4BQkxAEAAAAAAAAAAHAKEuIAAAAAAAAAAAA4BQlxAAAAAAAAAAAAnIKEOAAAAAAAAAAAAE5BQhwAAAAAAAAAAACnICEOAAAAAAAAAACAU5AQBwAAAAAAAAAAwClIiAMAAAAAAAAAAOAUJMQBAAAAAAAAAABwChLiAAAAAAAAAAAAOAUJcQAAAAAAAAAAAJyChDgAAHhDX//619/9/M///I/ju9/97sunAAAAAACcjfvBAK9DQhwAALyhr33taz+5AfKHf/iHL58CAAAAAHA27gcDvA4JcW/kt37rt35yokv85m/+5ss3+7w/Vu9+5Vd+5Sfz+YVf+IWHP3G+L5Q/zoz/tV/7tU/to2xn9lu2eUuy6TNt3TeJzDPznpkHb0f9mKOusOUZ/8ro93//93/cZvzSL/3ST7Y9df83fuM3fvzdjLV5/O7v/u7LVJzZa9edW98Acb7gGrU+pC1MeXom155XUjdy7sj0+V2bR+aX+brp+dhy/HIcl9ccz9hncK5hVmsTa7uayP+foe44bzAjx7iWj9ly38pE2sQz2Sr3M9dk6s455djX47mMfJd+QvoPr3Htfg+2+ksz3Pd6DvVa/lnqx7X9sJ6cX+r88u9n2Z9nU+vEVuRe7a29dULcEf2vnmxLnV/OV9y35T2tS681UmaWZSnl7JEd0e9acl55ff9IQtzbqJWmxSUXGzkpLefzGifqW0mjstyeZaQxHTUMaURy8u79rsbaPHh7vWOmfnyausKMt76oek0pp7UTOYq0CyOZx7Jj24tM8+gdeda9dt255fKcL7jWsm1NmXoGR5xXcsM9daP3uxpr8+B+zbSvz9JncK5hxmybmEj7e6s+WMpQW86RD/2dN9hjmTycmGnf2rRnubcVqYcz5X6tvqo751WvlWcideusf8CT/lKv7VjGWv8z7Yz7Xs/DfeEP45LzQO865ez786xm2tAWOe639pZ19Ij+V0/OHb26yP1K2Vser8Ql/anesX/U9vKIfteI88rrkxD3RmohbyedVJo9UsHaPOqFzKPeFKmNbvZJGoRsS2LZOOT7XmNcM/zTUOX/M99EbtLXE3waZu5TO0YJ9eND6gqzUibaccyxPbPaOU2dTznO9ue/y454Puup9Sc3SHLBl/2Wm+v5/zoPN9LP7bXrzq2Wl3m1+TpfcIm0f+34tsgxfwZHnFda/ch/M032Z+pOzi91/om9Nxl5W7Xdbse3tY1pJ+vxzWdnlu2r+8K5hp5lX3pZVhL1ur3FLdrGWmaz3KM4b7DH8ngm8tmWNu2RZfetLfdBaxPSbtT2P5E60aPunFfKQjt2KROtf9AifYbeOWYmwfTR1H2R80q2u9WX5Tk0/99T+2b5fepD9mPqzHI/5v95bLXM5DifWW3rL+2H9WS/1fm2f599f55VLSe1De3Fa5xHspy3KlNtuYlL+189bZsyj1r3uF+1navHfk9bGSkn7bdnaC9r/by039XjvPI2JMS9kVbAE/ViY0+Br5UxFy/t3/n8EeXGeBrbrH8vm7Y2EoleY9wePoz2YzoxdR4amPtUj5H68SF1hVm1Hpz9GKatGJXp1JPlA9le3ck0mU/vQW3Uh7UJzuu1686tlud8wbVaPyzlqPbJ9twMe1RHnFdyw2RU/6LOI8vicdSbhKMb5aknKQOjfsVZONewpV6PJ1IGRu1iylPKQp1+VMcuVctkyu1RnDfYo5bz+u+t9q1Nd2TZfWvtAVPvfJnP8n3b7tHDJnXnvHJc27FbK/cpK/U4p29y9PnjreV8mrKe//bUfZXoXbNlH43qW7jvdS61TJy9/3xEP2wp07RzUOb9TPvzrPb0uV7DW5apI/pfS/W6PdtW9zf3K2WvHaccs3bs05eaaSubdrzz+zO0l0f0u5acV97O+3ZNQtxbaAU8UU8SOQHNqpWmNlipQGeV/dO2M9t9idYon31fPbJ2fBLqx2XUFUKH6hO5kGv74pr9ccQ8uH+vXXfesq46XzCSi/R2XFNOap8sN5Of3RHnlfymzoPHUI+bujDHueZ55VxSE0jzoH1GPd6XlpmRWodfsyw5b1DVMl6Pa+5lrWnTPVM7uEyqvYS687jqtfJMua9JL0efPx5Bux8+u7962u8Tl5yruB+1/jz7sbykH9b2X/qy+b39+fiW/a+3ds9l6pL+V9u/LYGu7m/uV8peO045ZjU5fpQMtlTb2JTrZ2kv9/a72n5xXnl97/e3hLi30Ap4IuqwiLlhuKWejJJ1WhusUaXLNLkRXZeVSAM326hFawxTYSPrW29wZ/6pyLeQba3rfYl6Et6z3byednwS8Rr1I2U2f6ley0ciy85vtpZblzlzk789FLjVQzR1hZjpUM2WxZnparJE/h1Zbn7Tfp//5pxxq/PEmtqWjPbHlvb7xFtsA69jq+7Usr7W5s9ON1NXb8X5gpHat2lter3Q3+obHV1PmuV5ZRT5/tauPa/kN+33Ww/AuR/1uKVPc63UpZT95XVI/n9Pm9rqRKtHmW+ub2q9TZl9i3baueZ51T7OnmOffnb7XWKt3506mbq4LOvL6/j6/ShudX3eOG/Q1DZt+f9r/aE2Tcr3lrSVyz5Tyk0+2yp/rb7M9Keyvm3+rc94pNTjNv/EJdSdx1XPIzPlPuWllvmZtjbTLM8j+fcl9656/bqsz0y9O0L6fm25M/urp/0+4b7XY6v1Z6385Thf81ykqdf27XyQ5dZzUf77CPeFs35t2laXZvcn96uW8WuPYX5/7bmjV6by39SZS+d5lL39r3oPsW3Lsr/Lfcrxascpx6we+7SbM1JG22/y+5n2sl2r1Dp0SZ+p1Zf8N3L+qWWvfX4Le/pdzitv6/3+lxD3FloBT0Q9Wazd+GhaZU5DEbXBWla6ND618o9itmGrFTTzrh3JFrequHU/ZZsuURvXW9yo4Xrt+CTilvUj6klrFDkRr3U668msLXekPhDKsm9BXSFmOlTt+61yMjNdrWv591rdSp167XJVy/Ql56laz7P+nNdW3allvXdeaWanm6mrt+J8wUjr49d+TX3gudUnO7qeRL3BMhO3du15pda/W96g4Vhp59pxS38g18SXyrxqOepF6uLMMtr0qUe53si61fnUSF16Tc41z6veL0q53KPd2E6Mzjm1D9WLes2xVidaXFo+Zzlv0KSstWMZy2vNUbvfplnrM6XM9+7VLiNlaLSc2ufaqrt1WdecE0fqvklcQt15XLWd37pWaOpvtvo8M/eEU35mzNS9W/fBat2d3V+V+17nUuvCqN9xxHORpl7b59+PfF+4nafzm2Zmf3Lfav/rmmN41Lmjlqn0t+r1zzJeu87s6X+l/5f1y3T1PLfs73Kfatvdrodrf2Kr3PWO/1p7mflt3QdLpJ7NaOUs/82827rUuJU9/a62ns4rb+N9myYh7i20Ap6I2mDUytCTCt1+2ypYbbCWla5WqFS43EjM9Il8VxuH5W976vzaRV7mkcYpkfW/1Ym5djTqiXVWbZzcALlf7Rgl4pb1o36Xeef7Vj/Sac1n7fvWGRipNz3W6sCezsSl1BWittcp0z3t+63yPTNdrU/L80O+y4Vd6/glturzkdKOtOUmZm7kVPl9reMzybk8rq26U8v68rxSzU43U1dvxfmCnnrjq7Z3tS1Nm7jm6HpSH2Tm/JH/z2/z33puSTnM57fqYzXXnleyfvU67Nbry7HqNULqwt7jH/lNLQMpu+kr9cr1Vj8t2rS1v1LnmfpVl7dW347mXPOclu3kXjn/rB33+n3Kdsp0ynoiZa6V9/bbtLP5rv4uZav9JnFJXZ7lvEFV2/imtnUpwz3t+1Ebvjy3ZDmtz5SodSMxalNz7tiaJrK8memuUdflknsI6s5jS1lvx26275Jj3H6zVmZq/yRlJOeHUV3JZ2vSxtf+YereqF93yzJY+4FZ7h7ZBve9zqXWn14Zzmft+5Tf2pdK+VmW6S11fq0spR6lPuW71IlaFy5p0y+1px+WbW/TZb2brf3J/avl79JjeOS5o5ap9rs6z2WdyXcpy69hT/+r9WGX61fXnfuVstaOU2vr62db93Dq9XUr82vtZS0XmXe9VqnXQ73f9rT5pZy2etTOaZnfLc81s/0u55W39/68LyHuLbQCnmhqRV8r+HW6dnLJ9O2zVKAqjVEq5Wie9SIx022pFbT95rVOwmm42nLXGpd0aLO9LbLO9bdpIF9rndmvHadEc6v60W6MjcpT5lHLzlq5qSe1dH578vs2zUx9u5S6QtT2elRv6rFeMzNdrWuJ1K3ejb7aUczF1Wuo9TNlfE3WudWJrN/yYnZUvzmPrbpTy/ryvFLNTjdTV2/F+YKeeoNveaM4Dzvbd2sPc2bL/+x0rbwtb7A1KYNtPq9RFvecV2rdye9qf3WtH8r9quW2RY7rsr6sqWV2VAZqWdkqJ226temX6/1a7bZzzXOq5W3tGmJk7fcpB61/PrrmyDS57lgm6dT5rp13jpay35brvEE9BzS1XCd655T23ajs1vmm3PS0+2BtupSznjrNqO3NerRpbnVtX8v/aJsaded8ahnb02a33yR6Ukba96NnG7WubLXbdT1H5bSdB9auoa6RNqOtQ2KtX5p1aHXFfa/zquUyx3qplfFR25h6Ufvio3NBU+tVIvPulfd7vi9cz8XLury1P7l/tZ90yTGsZfzoc8faPOt67zkXXmO2/1X3ybIt6fV3uT/1GOaYNa39T3lea//bdCm/zVp7mevzxKifUhPsZvojtZwl1srrkWb7Xc4r9+H98ZEQ9xZaAU80OVG2z0Z/VZeK06apFac2WJecEPecmGoFTSVeu7g6Um0EtzoSywaw/u61Ogxcrh6z5i3rx+xJqS5/VEbrxVfK9C2oKzQzZbd9Xzu7PTPT1bqW80PvpkfUevAa5Sx1M2W6LXN0o6dp0y0jnfrXulHD29qqO7PnldnpZurqLThfMNLazF6fK+1gO/5rNyaOrCf1JsNomfXccut6tOe8UrdvGdm/o3Ml9y91od3UWh7XrTJYy/Ra36peX4yugZo2XWKtTOY6aWa6ozjXPK/a/m1da/Ss/b6Wq7WykTq0vGdV5/ta5cp5g6Xa3lUpk+3zXr1p3/XKbj23bLW3td80Or/MnC9auc758BbqvcDE2j1odeecap3Y02bX499Ty3fKzkiuPdp0a2Wo9Qnz37T5I7cshynnbV3rffGeNt0y3Pc6l1p/1sr5mj3zqO3wo94Xbm1Dry4fsT95W7X/leuJHMdR9Bx97qhlapQMF5lHm26rj3eEurzEWv+r1a1ev3XU3+W+pCy341SPY73mzr976j3i2rZe21623/bK1VItZzUp79Zm+13OK/fhfTsmIe4ttAKeqFJZ2+e9k0ytHPVEWhusTLPXnhNTXYdRI3i07It2YZnYahhqQ9SLbO9aR4S3VY9V9Vb1o853q+zVTnHvBkItm2sdyUupK1QzZbce6zUz083WtXpRtdZZPEq9CN3azqh1qBdZ59EFKuewVXdmy/rsdDN19WjOF4yMbmZUMw8/j6wne6fZKs/X2nNeqee8XmQfru0f7lv6A7X/XyPt5qi/UG8srj2QiZSxTLdW36LNb6tM1gdQowTTozjXPLfaLm+Vy56137d6kdh7XV3n+1rtr/MGS7UML9WH9st2s33eKwMzD62qNm2ip5bFtM9L9ftbXdfX+4Bb5V7dOaccs3YM9xy/eux7Wv9kK7GgnjNG9apO8xr3uHrqNVy2beueVe2f9cJ9r3Oo9Wd5Ppm1Zx61LqzV19c4f1Sz/bCt+n7E/uRt1f7XVvSO8ZHnjthTpmr/8Nbt82z/q65/6vXSWn+X+1HLa20jU87a56My345x6kZ1bXvZfrvWZje1nPXK4S3M9ru22gLnldfzjyTEvY1WwBNVvTndO9G0k94yy7VWqrUTVJNGIb9pUU9wW2YraBqAuoxl7Dlp77kB0pMbpNm3tdOQRuq1Gkf2accoUb1W/Uh5qWW1PuTK/6+pJ8LlBV3tQCw7FnV5y1BXuNRMe92+3+pczkyXZbTptsrf1vyW56kae8rj3puCPVletie/b/NKXbtkXjyGrbqTz9r3a2V9drqt5TXOF7yG1u/J8RypN5TTzvakTLZprq0nKVdb09R+Yua5dE/nlSyz9i8Tr/EggNtJOUjZrH2FRP4/7eVSrUO5KbYskzVqe72mTbPVp8s816Z1ruEoKS/tuG2Vy56139e6tled71q5dN7gllKm27FcqmUm7V/VPu+V3VpGUma21HXonauitr/LslvPZXV5rZ70YrScnj2JpCNZprrz2FLW27Hb05eox3wpZbl9l77KspzWSD+tTTta/sw0PakPvWW2mJX51PPint82Oa9l3et83Pd6fLX+zJaLZbncc27J923arbrQphu172/RD2vXLqN1umR/cl9q32crln2Wo88dsadM1XXvTVuXv4xb9L/quWe0jXWduV8pI6NjvnYOSBlo36XcVHvby1ZWW7TfrpXBZracLc9vy5hVy35i7bfOK/fj/XGTEPcWWgFPVDmptoq0vOlRH/Lk31UqSvtudPLJSbhVvrXYMltB63S9GK3nUm1we3+RuFf9q/PlPuY+tOOTqG5ZP3JxtDUiQWLmpNRuGGZdq9E6qivcSi1bo7Lbvt/qXM5MN1PXmq35te9HMSM3SGrndM8Nk560Qa1+J9xIP6+tujNb1menm6mrUafrxdoyKucLRuoNvrTPKY+9qH2aURnKdG2aI+oUKdLzAABAdklEQVRJ7QNmPZfqdU7v+/bdKGYcfV7J7+s6LPuwPKZlW93r6+SzOs1srGnTrPXVot607E3rXMNRavu+VS571n7fPk/bv9fseadNM4oZzhuM1PNAT/0+93Ob9lmv7NbfpK3fUqdPveipD0WX5a1dG9c2udavXizr8kjta476fnuoO4+r9ktm+yBRj/fSVjkdxWj5dR1zf3lWrYO9GNXLKnWjXgfV9uISmV+r2wn3vR5bLZtr5emo5yK1bm3V1zbd6LzQvh/FjD39sLqvRtPN7k/u10zfZ6SW7z2xVhf2lKl6fb2cdmvdbtH/avtybbq6v7lftfwsy0r9btknqGVyee2xVbZTZnKdUfscvZgpu7PlrE7Xi956Lu3pdzmv3BcJcW+kFfDEUm1E6gV6q6zpxC3VRml5gl1W0K3YMltBaxZ8L2Yu0Oq+yDaMTqx7ZB51PTQy96cen6Wj60fUeW7FTHmpNwzrjZB6YVnLsrrCrcy01+37rc7lzHRbda3aml+9YbGMXj1fWt70OOqGd/3LwgTntFV3Zsv67HQzdTWcL7i1evNrT/TK0dH1pJb/lN2sa36b/9ZrneVfJTb3el6p/catczGPo5brxPLmV7t22RMp52vadFvlqLbZvWmdazhKyn09ZnvV/tGybW+fX9Juzp53nDe4pXoe6Kn1J+WotaPts17ZrfM8KiGuJlHX5Oa6frV+Luv9MmYSpGt/NNueeR5B3XlM9Vyw1mZXtZ3v9Z+W/bTZGCW71XXc0z/ZSkDaKvtpF+p1UPpfR3Df6zxmyuaRz0Vq3dqqr226UXv8mv2w1KU2bdYn29GLuq9yTdQ+53HM9H1GMn377Z4YnTtiz/mj9mOW0752/6vui6xX/r8X9RzVPjuqX8dxclzaceq1yTVprV1j1HazV77WyvayfV6LmT57rddrXrPf5bxyfyTEvZFWwBNL9eTVKnv9rN5oaFJB2vfLzmZtDPLvnIBTGavZBiP2nKSvURuCo26iN3V7tzrnvL52bBJLR9ePWp5zYk/Hb3njcG+Zr+vTOgMpv+2ztRPlJdQVRmbKbvu+1aeRmenW6trSzPwulTpYO9VHPXxq2nwTtzwP8na26s5sWZ+dbqauHsH5gi31OO6JXoLM0fWklt9RZP2PLNfNLc8rdfsTnEe92bYsM7U8H9Xut/lt9a1qmbtFP8y5hqq2nWlL96g3m5cPktrnib1mzzvXcN5gS23PRmp72srq8v+rOs+Zc8vMOkSti61Nrw9l99btNakrbb6pQ0fOW915TCnr7ZjNttm1fPbuE9dEzyP6Qpes47VSF2vdTHtxpDbfxEx7wn2qZbN3HOv3RzwXqe3sVl1o0x1RB5f29sOW54e9oY48jr19peroc0fsqV/XrPuWvf2vut6XBPeltoG9sl3/aLK17fWzXtLnqGyn/1Lb5/RfeuW5fT9T12rduJW9/a66Ty+Jo+s4EuLeTC3YPbVi5URbb4IsO6VRK1ftbNaTdDq1I3sajD0n6UvV7c2+aDdcjlK398gbkxyjHZtEz1H1I3rZ7UuXlPm6jim/tVO59lche6krrJkpu+37rc7lzHRrdW1pZn6XuOXDp6bNOzFqN3hsW3VntqzPTjdTV6/lfMGWet2Q8rKlTp8ytXRkPanTpHxl/Wpbn/J3q3J36/NK3ba16zUeT30Yuyw3td0/6tqgzW+rb9W7mXkU5xqWapmYObc0tW1MG7xUy8Le/vjs+elSzhvMqGV4JG1oK0v5b/6//aZXduu5Zavc1XltlaN63mjzbffSen3AS2XebTnZ3q2HsXupO4+pluuZNjvnhNoGj8pR+/6IMlzL1p5z3aVSf7Pet1xmm3fCfa/HVetPyulSa8vXjvPWPKpaF7bqa5tu69plr0v6YfXexiWhjjyO2v/aKs897bdH9X/21K9aX490Sf+r/mZv6IPdn9p299rk3nVDK4+j4zkq27XsrPVf2jQz54iZ66prXNLvcl65P+/3qYS4t1ALds+yUWj/Hg1tOupsjj5f2tNg7DlJX6JubxqZNDZHqo134ugbLFyvHp+eo+pHtM/XTqyXlPnlDcM2QkQ6lUdRV9hSy8io7NabBCO1zq3VldlzTszMb69LbnrslYfWbf5H1mfuy1bdSVlr36+V4TqftTqhb8U9qOVwNkGn3hBYHvcj60ldt9f0GueVmjQ16svymOoN67X6kTpwhDa/xFodTn2cmW4v5xp66vVBYqafk2Ndzy+9c0NtO0fnjmZ5M3nPNctezhvMqm3xmtoH2uoz1WvVrevseo3fG0Grqg90Mt96Dsu9ryPU9UkdukUbr+48ploHttrs5fljrR60+7SJax861j5Kyu9aH+iIZdVtPKofWbnvdR71vNHrg7Xv1upKrYNb/bg9faw23db5ao9b98P27AvuU8rbNcfwyHNH1DK1Vhdq3co54Ci37n/V/c39quVrVA7r+aT+e3QtMGovZ9vRNs3MOeKW5ezW/S7nldfzvs2WEPcWWgFP9KSS1c5bi9EN69pgpQI19abF6ERZE3cSW25ZQWtDmvVdu4DsyUOHbM/od/m8dlpmGlNeXzs+iZ6j6kfUB1W9cpPf1mXNlvnMq/2mnpCPOmGqKyylbC4vWmr5Hl2k1ePc68DWC6PEWllYq2tLM/Pb49qbHvl99tfag+Hsw7pPt7aRx3Bp3anlrXfDoLbTibXyom/FPWjlPmV7Vr2O6D1MPaqe1DrSO1fdwrXnlaxn6kNvu5t63kwcXf+5jbR5ObZrx6uW7dStnnqu2SpfORdttd9tXomU3d48a79utF6XcK5hTT12KZtr7XjqVcpQm35UntK21nn22tpWbpblpba9+f4ozhvskWPdjuOWer5oMeoz1WlHdW1ZVkfXO1Wtx/XfM7/dUs9No/q8Rt05t3odMCr3kWNazx8pS2vls5a7mb7LVrms9SL9op7cb8p6XVr+so51G0fLGck2pI1w3+ucUq6W5bQey159qN/36kDmWc8XW2U337dpt8pOm+6ofn22va7r3n7YjNoeXVqPeVu1/3XJMTz63FHLVCLnkuU8l23/UWX72v7XjD39Xd5ObbtHbXKdpsaoDozay1rueveRM796f2nmHHGrcrase3v7XTOcV17P+36QhLi30Ap4YqRW+kQ6qCO1MVp2NmuFTcOQi55Mn4anNhQtttyqgtaGMJHGMMtai+UFXPttTuDZf21bE7lBUjv5tzrJc712jBIjR9WP+heimUfKYaZP2VkuI7GnzNebIS2OKHPqCj2tvOV45pjX9n22fiRSnlodqPNIOch/89lInVfWYU2bbm1+e9Qym/NeLf+jqB32uu6ZV9sPLfL/bR+0ZYw6/DyWS+tOpm3TpWyk7UxZSRvdymMtM5l+pM4r8ziK8wWzcjzbccxxnpWb6vX4L6VM1e8vrSdpb2tZW0bqbSLrflQdqsu75LyS/6+/b9ueSD3KurbvE3v2O29reZ7IsWtlIP+uZToxKpP5vE6X+bZrkVZOMs92PZ8ytKbNpy4/69Pa7WWZW7b3l3KuYUvaxlaOWyzrTsrNcpqtY13LdKat/ffad0/dWmrfJbL8/CZlOb+7lPMGe9RzyZZlO5tIeelJeanTLc8ttW4k8t2M3jr06tZetS+ZyLVZrSO9WJ4P81n7vbpzPvX4pszVspBImantb2Lr/NHUerg8jyRSllJe8l1iTZZX61ate/lvXVY+u0Qty1nWcl/0ou6HLLf9Pvtsub3L9iH1yX2vx3HJva0c8zpNK7O9tjOR79bk+zZt1mFNmy7reYRr+2Ez8pu2jK19wX06oi2u80ibec25o5ap1v6mLLe+TOpkynObJv8+whH9rxl1X3G/UtbacVprk2s7m0g5H0mZadNl/k3KXu1rZB617iyXMXOOuFU5q+fBrPOyTvRi772q/KYto+4njich7o20Ap4YScWp062dcGqDlQpULS/IlpHvMu/2/1tuVUHrfGdj2RjWTvxapFHd2zDxeuqxGjmqfvRuzi+j3vjbU+Zz8Vjnk3J3BHWFntqOL2Or3PZucrTIOSJluXUs1zqha3VtqU23Nr892vz2RN0vaQvaNm5FpnNT8DwurTtb5498V89Va3Witut7zjNbnC+YVc8DafP3qPVg+dsj60ntj23FEeeW3ny3otbfbNfyRs4oUs94HLNta/pQW2166szatXqNrbrZpkv536ov+f4ozjXMyPlg7ZpjGXkos9XfzvcpS73ftxjVw1G5veb80ZvfVjhvPK9admcsy/pWn2nr3JLv95wLUt+W8zjiXJI6sJzvTFTqzrnt7WfkXJOHrTNSrlsS0VbkumXLTN3L8i61dc7rRW0rZs6bLTLd1nmY+3LJva0c47Xr9UTKdfv31rVNbdPXzlPRpktZO0Kb357Y2p6l2h7t/S33obaBlx7DI88dtUzl3LV1/+yodrnW1T2xV93f3K9aHtba5OV5Zu3ezFp7Wc8rvUhZb/eIZs4Rtypndb6zsXXuW3JeeT0S4t5IO7FtnRBbhcvF1NrJLg1PqzS9xKCcTHNBWG8QZNmpbJlv+32Ws6U2emsN3l5rnfZR9C4is63Zruy7ehGaf2f6NLZHdRy4jdeuH/ltykxbbiJ1pd5EaWVpb5mvZfCoG2/qCiM5nrWdz3GcLbM16S2R+aTMtjKQebV5jmzVtaqVudSzI9QyPBu9fZOOZ7a77otEaxP2JorwGK6pO8vzR/5dy38rm2t1orbre88za5wvmNXKf/67Vy1no3J+bT2pN2fy27TF+axFfpe2u5bPLPMadV6z0au/qR85f9TtT+T/s85H1nlez1q7mM9SJmfbxUyX6Zd9jzavLGemnLTf5TeR37T+W5tfymLqzJGy7m0Zs+Fc87xynHt97UQ+u6RdTNlIGanlJvPaqof53fLclM8uVZc/G84bzyvHMsc15WZGynItE1vXpa2ujcpRvt+rrXMifcYj2uSU57p+MzHaZ+rOOeW4rbWvKYutzb+kXEf6Rik79Z5AImUnn6dszZb3Xt3LfI/og9V+3WxkvyxlPbKOy3NxW0/3vR5X+tK1HKfMbLV9Kdv5Xa/MtjrV6uDWvGqb3it7VZtnlnOEtXZiFHvPC/W6Z+9vuQ+1L3PtMTzi3NHKVOvbtPpY55n55bMj+l1Nrauz0dZxj3beuuS3vJ609a0NTR0ZSRls06UPsWarvUz96V3Dt+vx9vtMs+VW5azNd09snfuWnFdez/tyLiEO4FbqSfPSGzMAAM+s3QzMzY21m4D5rvW7tm7OwNko+wAAAAAAn5AQB3AjSYBrD6bylxwAAOzX+lNrf6nYtGklBfFslH0AAAAAgE9IiAO4kQxl3B5M7R0qFQCAj80m+mRo/TbtUa9egUcxW08AAAAAAJ6BhDiAG6nv+l97vRcAAGNJ8Gl9qvSv8kcHf/iHf/iTSCJcfU19Xq3qVfU8m1b+JcQBAAAAAEiIA7iJ3//93//JQ6k8oAUA4DLf/e53P/WHBmuR6TI9PJtWByTEAQAAAABIiAO4ibymKw+kMkJJkuMAALhOGwlumRyX/8/n+d6ovDyrXHekPvhjHAAAAAAACXEAAAAAAAAAAACchIQ4AAAAAAAAAAAATkFCHAAAAAAAAAAAAKcgIQ4AAAAAAAAAAIBTkBAHAAAAAAAAAADAKUiIAwAAAAAAAAAA4BQkxAEAAAAAAAAAAHAKEuIAAAAAAAAAAAA4BQlxAAAAAAAAAAAAnIKEOAAAAAAAAAAAAE5BQhwAAAAAAAAAAACnICEOAAAAAAAAAACAU5AQBwAAAAAAAAAAwClIiAMAAAAAAAAAAOAUJMQBAAAAAAAAAABwChLiAAAAAAAAAAAAOAUJcQAAAAAAAAAAAJyChDgAAAAAAAAAAABOQUIcAAAAAAAAAAAApyAhDgAAAAAAAAAAgFOQEAcAAAAAAAAAAMApSIgDAAAAAAAAAADgFCTEAQAAAAAAAAAAcAoS4gAAAAAAAAAAADgFCXEAAAAAAAAAAACcgoQ4AAAAAAAAAAAATkFCHAAAAAAAAAAAAKcgIQ4AAAAAAAAAAIBTkBAHAAAAAAAAAADAKUiIAwAAAAAAAAAA4BQkxAEAAAAAAAAAAHAKEuIAAAAAAAAAAAA4BQlxAAAAAAAAAAAAnIKEOAAAAAAAAAAAAE5BQhwAAAAAAAAAAACnICEOAAAAAAAAAACAU5AQBwAAAAAAAAAAwClIiAMAAAAAAAAAAOAUJMQBAAAAAAAAAABwChLiAAAAAAAAAAAAOAUJcQAAAAAAAAAAAJyChDgAAAAAAAAAAABOQUIcAAAAAAAAAAAApyAhDgAAAAAAAAAAgFOQEAcAxW/8xm+8+/mf//l3v/ALv/DyCbeWfZ19nn1/j/7wD//w3W/+5m+++6Vf+qUfr2crH7/2a7/27nd/93dfpgIe0Xe/+92f1Ouvf/3rL5/el7QzaR9bW5lIe5TP0j4BABzta1/72rtf+ZVf+UnfI/9+pGufe7/GfDTuk7y+I8vwI1zzAPCJf/pP/+kH96JzHzrtOc/pyL6YfgHwbCTEAUCRi8t2QfDIfv/3f/9hLmzaembf35vcfGjrN4p7XG9gThLKWl3Og997khug9UH0KO5tvQHgHv3Wb/3Wj8+beYgkoXxde+C2jEe67nnEdb5n7pO8vraeR5The77mAZ5Hu7+RJK/c76Av+6YmwtXQhj+vI/ti+gXAs5EQB/CALrmJ5y9655zlRm/djiNuoN7S0es5ummQaKMqzYxukAvC9rvUm9S1XDAm8kCt/cV2YvbisT2IS/irPo6yvFmWcsacW9wEOqoNqu14G5Ul65s+wDJZN5/PaDeg9QU4Wiv3KVv/6B/9o5dP59TEi72/3bL2MCGR9U1dyzneQxleQ9ryXlkcxdF14pnV/erBz1jtG6XfkH5HPks7+Uj7rW3DvV8LP4raL31kdTvuvWwcuZ63uOaBRzXzh68tch3BMWo7lJi9h/GM0k63/ZRr5eyrRO71pV/GczqyL6ZfADwbCXEAD6heGM12Ws9yA/MSdRjorSSEe99P7aHx1k2Z+rDtWf/yeSvygGftIWNNeOslr9XE1Nl1r+XLzR+O0nu4/hqJHa2O5Ibyozr6JtBRbVA9b6W97x3PmmA7u+5t+gQcqT5Y2tPvSNluv7vFA6c9dTJtmmR1bq32BWdCmdw22x9p7VSm1w8fq/2LR37o2rbhiGvMs3KfxAhx8IxaXZiJ9BlYt+dckjY6043ucfCx9oeMCfvperN9hHt3ZF9MvwB4NhLiAB5QOqp7O633fgPzlvZ08u99P53xOLbtOfpGb24g5P9r5AFPe2iWGN2EqTd01tarTZOYUY9f1geOUG+WtXiNBzxtWUfU3beSeti244ibQHV+17RBOX5tmtF61WXNHoM2fQKOVJPEU/Zn1QfTqR9Hq/WkVydTv9qDmUTqpxG57sRf//XLP86l9gXT1i/L5DLY1vbnI/dH7kkto49MudiWNqbtJ/dJ7k/bniPK8J5jDV3f/va7d1/5yrt3X/jCu3ef//y7dz/zMx//+0tf+vjz73//ZcL71+pCova5euEPE7ZlP2lfjtX2pz7MMc7SRzhyO9Rb4NlIiAN4QOmo7u20nvEG4aw9nfx7309nPI5te7Jt16rHejS/JJ/Uh9+9MjE7n61plurxyzLgWkncaGWqjuixJyHlUm1ZR9Tdt3L0TaCj2qB8tvZ91ASk2XVv0yfgaLVczyaV1del3uKB02ydrInFjzzq5Wl89NHHD1r3tstf/erHv7vjZDp9weO1/fnI/ZF7UsvoI1Mutu3pB997uThLua3a9hxRho++5uGJpE+WBLif+qntSHLcA/xBQ6sLCa6nfTle25/6MMc4Sx/hyO1Qb4FnIyEOeDUf/cffFhsxKx3VvZ3WM94gnOVG731r25Ntu1Y91mvzq4kkeYC/VJPdMlpM/n+pJh9dUg+zrs/ir/7537/74//XX4uV+LO/+NHL3tqnlsMkoNw6uaRqyzmi7r6Vo28CHdUG1e9H86kJPLPtSZs+AUer7dHMaG/1XHurJN5L6uRrJBSzoiXDtYers21zkuHab+44Ke5Z+4K31PbnI/dH7kkto49Mudi2px987+XiLOW2attzRBnec6zhx9KP+uVffvfus5/9pH81E5n+zstYqwsJrqd9OV7bn/owxzhLH+HI7VBvgWcjIQ54FX//n//tu//1f/A/FSvxD/8f/+Blb21LR3Vvp3Wt01xHGEoyxZaWcJFEoaivl2wJGPlvRtior4bL7/Y++MmrtPK75SvmZuZVRyoZxXJ7e/sprzOqiQf5d9Zrj+zjPByu88k2zWxHfZ3YJZGHvGt665Z9l+OX73ryEDv7JftreWzWftfTfpt5Xate0G3Nr02X6Mmxad8v61mtg9lvvYS5nlq+9taFR/ZP/upv3/1b3/rHYiX+9//n/+/L3tqntXOtLbv09YOz7UD+v30/inZuaOrrP9eS9Gani6PaoNpmHHET6Mg2qG5XbS+y7bV9yvbOar9JwNFqfzB1cUttr1Kfq5T5lO3aJiVSr/b0wWbrZOpVXQ5vZJkM12Krfa7JcC3uNCnumr5gbfvX+vet3ozqYepQ5lXPMzN1q9XL1vdoy9hz3m3n+tpXyLbUbct3W/PM9236vZH5b61vvl/2ixLZT+kvzPT9e9uafVzLQPbf7Pwi69U7Btl/W9d8a2pS8CiyL0aO2F+tDOS/kXNK3Vft81l1HSLrkHWs+y7zXKuH2a467Za2De2Y1/Ni69vmvzmGmabOe2970KvHrSxszavug1Est7ceiyZlvB7z/HvPOTp6ZSfbNLMdWVb7zSXxrPdJ9lzz9PZBW6c9bVemy/TL45z5LPuAI0fMI+oxavNJ5P/3lt/s12U9zPrlWLc6/5Dy+tOM9rbsW+2JL3/5ZWb3px73vXK822+fvS9W12FvZP9sOaL96W1r9nGt/9mOPe3Zrep9trXNbxSZZqRXNrKOe9q2Vgby38j21H3VPt+jHcc6n0T22Z793vTa8Gxn1i37oMk21+WNoh6z/Lt9vnZemZ2uafV9eWyW67ylbvO1stw2rxyHWaNzaKsDs+1QLOtiIv+f8jJTLjLNEf2CaMdoWa/3ltFbtQ/A9d63TxLigNuTELcdb5kQF7VTvtZ5TSewTZcOXdROdP5d168XMxdi6STWDu0o0skcdUxr53MU2S9V3U9b65DO7Ixs79a6rM0rnfjeb2ZjrYzkpsfWui2P18z2JLZuMDdt+uWxuEQti1vza9MleuoFbiL/n7pRy0jKx54Lo/rbrOuzkBC3HZckxKWOtfJU62mrn/nvjD3tQNrc3vfLqOo5Ya3cz053ZBtU24zZ8+maI9ug2vbnHJ22JvOv5+vZ81DTfpeAW6j9pq0bfrU9aX3PlPN6rhxF64Numa2Te+ouN/Ttb/cfqiZGbXQvGS6REUp+53deJrof1/QFaznNebDXB63n0uWDgEy/dR4f9W1nHtItrxl66vptrU+2cdSOzPZHRrG27+s6jiLrttXPWG7rWts2c02R/dv7bYus06W25p1I/6PnqP3V9k/+m+Oe3yzns0f7Tea31dddK7vuk3yslt+tdXCfpD99i5lrlGjTL4/FJWpZXNvu6qi6ParPNUZtfXPEPCLT1Drdi5n2OFI2e79vkTr4sNaS4dK/yh8d5DWqvT9iqHGnSXH1OO2lL/aJrTq5FWuOan+W21rPZcuYqfu3rPdb8070zokzZSqR7dtqJ9v+yX9H7e4eM2U2y1jrX1VZp7X+R6Lto9k+Qr0mmD1Xzk43c85JZD/NqOX3Wpf0C2b6Romt+aXMbh3HZdu5NCqfNbbKe2y1C4ksZ2Zep+4XwAm8P9dIiANuT0Lcdrx1Qly9SFnrdObiejld7UTXDm3mme8Sy05hPhvJhVDt1Gbds9w2r8y3fj/qUKazmunrRVDWo80nsbzoqvupLaMuP/u7LnvrZkMuFtq0ibpPsl71wmh0LNM5b7+p+7d91ou6zaP5Zv+0aRJ139R1y/ZWbfp8nu3JNuY3+e9y/2Xdt7Tp89trZT1m5pf1atMtt6+qdW15EZttn9m+qu6frOuzkBC3HZckxLV2dVmGUzZbOdu6Qbi3HUib2b5vv0m71D5LLG8U1HqU70dmp2vTHNEG5Xdt+lFbuUed3xFtUN2e2gblNzk+e7XfJ+AWav8j9XMkbUmbrvbjajuQ8p/5pV4l8l3Kfvt+ps7O1sn6EOGItoAr7EmKe7BkuKjtesrnXvUcv6xjtV7l3LxUy3nOKe36JufPeq22PL/UZbbzT6uX+a7Wy61tqnW8XdfUec6ey2f6I8uo25j/71lua/6//T77q65bYu3hSG9bs9/btmZ+9dye9Rupx3Z5DPLvHNvM61LZx21+bV0T7bNEb1uP3F9t2mxH5tX+nf2YfbN3+9oy27wSmU/rN9bykMg+7qnbmH09ku1dTpfltM/qfq37abke+Wwk61i3J/us1eNE5lu/d5/kw6jbPJpv9k+bJlH3TV23bG/Vps/n2Z5W1mbbtaU2fX57raxHm99ou6ta7tv2tH2wt27XY7mcT/Zt5j+qf80R81jWn9SPdoyW27S1zzN9mzZlL//f1in7N59lvR7SWt8q3y1H383/f+Ur/d8k0q+7M+3YJS5R60f+XaWcte9SDpbO1BebOZcso7bVI8ttzf+33y/ramKt/elta/Z729bMr7Yva/X21vU+ZafNry6nfZbotXN1n9ZtS+Tfdfvy77XzT9u3ma6Vqfw725dty79nZfl1uZlHW6/lft9qcyPrvfzNqA1PmZjtI1T5/zZd1ndkdrq6Ttl/tczk/9t3ieW69NT5XWt2G5rs6zZ9Iuvf9v+y/Uqk7I3Uaeu5OP9Nfc9xzr5aU8vCso3I/FN+t/oFUctG/t2O0XKbRu1gk9/15pPI/s1nmR/wdt63CRLigNuTELcdlybEpTOc/9+K2lHs2bpob2pHsXUE07lrnyXSSexdkGY92jRry1heMPRk/u3iLJF1GKnrl3VYU5ed6C0/neL2/dp2ZP+0dRztk0xT9+lWZ3324mdmm+u8Rhca7SKiyv9nnqMLgXqDJ/tqS5s263Otut1r86sXKqMHBU0tZ4nUpbXytqbu80vn8YgkxG3H3oS41L9WlpbtVNqa9t1W+b60HYj2u626W9v+tXI/O92RbVBtM0Zt5R51fke0QfVYtsh8Z27s9NT5wC3U/mSv3Wjqg5Pa9uTz9ItGbUCtE2t9sGarTqaNqO1g5jlqW3hFM0lxD5gMF7W81QdWy+hdN0TKZ+2b1unqvJe/zzzbd6Nynt9k3vUBxp7fZZr0k9fUc/3aPOu25CHHmjZdr45XW/2Muq3ZntExSL+oTbe2zJltTZtZj2dvX0RtM3vrfqS679ccvb/qchPL/u1edV6JXj+3PnQflTP3ST42c3zcJ3mM+yRbx7pOOzo+MVO389s2zdZyR46YR8we161poh3L7J/R8X5IeVVq+lHLvtUXvvDxd2vy2vuMGrf8beZ3Z9oxTqS8j2LU7tQ2LFHrSC1ny7qTebbv0r71yk5+k3k/Ul+srt9WHa3z7Knzurb9iZltne2LvWa9b+uytm1Rt290HPNZvmvTrR2jenwSvXP9rFYmR21p1qs+q9rap3VbR+uVZeX7ZbnZKnfNbFmenS5lJjFqS2r/fut6J2a3Y8aeeptjU+vI6Ji2/Z9YqydtXlvleyTHty1na93X7ClTa9PEafsFcCLv22IJccDtSYjbjksT4i6JkXqB1Ous57P2fTp6zewFa9SLna1lbF3E105pXZ+lPZ38enGx1tGt2zFS129tufXGcb3p0XPURVy9eNi6AFk7nj179nfMrseMuuzR/LI99UIuv+nJdLVOtFi7SG0XQKOyW4/faLlnJCFuO/YmxNX2pVdHa9kdXYxf2w7M/raes9bK/ex0W2o7sNUG7Zl2Rp3ftW1Qzg11uhZrD9Da9KPzV50P3Eo7FyZG5bW1USmze28Y1nPpllontyL1xs3LO7KWFDd6ldedJ8NFLb9bMVKvHVKXlp/1+qq1Xo7OO5FrsVoPUi9mfpdltul6fYamnuuz7qM6t+easE13bX+kbmv6WWvqteBoe2e3dWYf13n1rqGPNNvGHr2/6nJbub5Gm1ditH61nK2Vn3bOSvT2f52P+yTuk4zs2d8xux4z9iz7yLpdl7s1r5Ej5jFb19NOt+nW6k4rb1t18eEk8W3Zt8pny1HhRjJd7zWqd/bq1HaMt2KtrOiLfWJP+9LqTqLn6L7F7LbO7OPXrPdtXdbKYNR90Os7NPVYpj8yUo/PEX2xLfX4rJXtaPe6tu4f9MrCVrlrZsvynjK/pc1n61jH7HbM2LMNtd+21geMWpdGfbfZeY3Udb+0XxCt/myVqXYdMFN3XqN9AC7z/lwoIQ64PQlx23EPCXG1g9u7eK9/uVI7nHs60bVjnJsFS3UZWzc9o02bGNmzfrMXF/VGxuiic2aapk23dtMtjrqIq2XomouHnj37O9q0Mxd/W+qyc8GS/2+R8lbLX2J08ZUL6Haxnag3lhKjfdaOz2hb6vHLOj0LCXHbsTchrl2Qjy62a3s+akuvbQfab7fqbl3OWrmfnW5Lftvms9UG7Zl2Rp3fNW1QPX5pi+rv8v+jG75tmtG2tO8TvPjLj969+86X33dAPitG8QdfevfuL+aTjGr57ZXxekN+VAfW1HPpllon16LXJ+UOrCXFLeMBkuGilt+1WLvhHnU+afNbvzX9gt4N/Tbt3pv0db5ral1bu4bbc67PMtu0aw8p2jTX9kfatm7t+6jzGp1zZ7d1dI1dbbWrR5ptY4/eX3W5aw/yZ7V5bZWLmTJe97/7JOvlwn2SsT37O9q0W2V4xp5lH1m3a58v10ZrbfnIEfOYaWebVpbWtr/W16PLyZtJMluvb5WR3/bo9d3ubJS4duy2Yk+7k/JfzyfP1Bfb075stdVHtj8xu60zbcRr1vu2nLX2P32lNt1WWY2670f7ok5zRF9sy+zxqWXslvcPZsvy7HQz2nzWjnUzux0z9mxD7bdtlYs639E2tXYl9fyScnZEv6DWn60yVcvpaH1P2S+Ak3nfdkiIA25PQtx2XJoQN9vxnuk0pwPZpuldaLcEjHRYa2dzTyd6a91rBzLz3VK3a3Qzdc/6zV5c1O0YrWfbX22atWjTjS4Wmtn1q/PsbXO9mMm010hZqNtSbyRs7e9o025t+4y63VvRe5gRKUftJkyiXcjkv/X3vQuc9rvRttTjd+1+fyQS4rZjT0Jcvfgf3eis7Xnaop5r24H22626O9Nexux0S9e0QZl+dtoZdX5bMWqD8hC0TVNvENXzY+/GUb2hM9qW9n2C9/7ur9+9++bn3737X/yUmIkfbbwq6UXqZDsf5r9LtY7OJKKlbNc6XvtXW2qdzO/aPJYJqr06xZ2YSYp7kGS4OKovuOyvtujVqXp+2NPfXvYlWv3pxey5d8+5fnZftWmu6Y/UvtXMPsrv2/Sjhyiz21rnNdp3ORb1oXT+nX2ez49W9/vILfbXzHL3aPPaWr+Z5da64D7J+vGp2zFaz3oezzRr0aY74jhGnWdvm5/hPsnasm9Rt+s+TR3JNdCoTI5cO49M336f41CPyzJm+pn1vJrIvnr4B+C9V9F/5SsvX+6UEeGW89qbWHdD9dhdI2VQX+y4c8kt2p/ZbZ3Zhtes93UZI/Ue9dZ+j7ovRuu9dnyOkGOcfd1itm+z9/y5NLtdM+UgZqfradveos1npswfeXz2bEO9BpnRpu31maMez0TKQdZnj2v7BfW+a1v+KGbK6Sn7BXAy79sICXHA7UmI2457SIiL2slLZ66pF6aZpkpnsH23tT5bF2x1PWc6snX6Uad0z/rN7qd6DEbLbd/viSx/zez6bW1znU+9aT8rZSPloHfzp8bW/o427da2z6jb3YssY+siqdaBXKRVtfwm6sVNrSNZRk/d76Nyc0YS4rZjT0JcvaGfMpiy1Ita3mp73lzbDrTfbtXdmfYyZqeLo9qgLGd22hl1fr2YaYPqzablcavtU7a9fl/bp1GSUfs+wXsZHa6X+CX68Sdffdlx22pZXZbH9qBxdIM0cv6tDyRHsaXWyV5bVetN1ueStpBXsJYU90DJcFHPvVvnui31vJnIg4GeWg9GfdSerXPaKNbOp3vO9bUdWZu2TXNNf6Rua5a7pU4/Wu7sttZ5re27nPN77WLWd+a6eVYtoyO32F8zy91ja3nN7HJreaz9r3oNuNwXs8c26vmoN21dz5njXacflb896ze7n2bKfft+Txx1HLe2uc7nrPdJ1pZdpzuqbmc/1gfXdfpRGVm6dh71uO6JNenfLo9z/j/79yH7k70ktu/P/THMB9IvW84rCXd3oh6za9U2L/GMfbG6jmvLjVoXl+p8jmp/Zrd1dhteq963eY+2K+q21XvTI3X60TauHZ9LZZ/12u9lrB2fuu6je11rZrdrthzMThcpF6nz9T5fL9aOdXPk8dmzDW26tfs3VZs+MVKPaYvMf6Ysx7X9gt7yZ2Jt3qfrF8DJvL+GlhAH3J6EuO24l4S4dN7adPUivf71xvLiY08nus6/N21dz2e80bt1Y2R2/ba2eXY+PfVm/VZs7e9o02adrlW3+9L5td/noqWn3hBKtIu1WiZGF+h1v4/KzRlJiNuOPQlxWzdSetFrW65pB6L9dquuzbSXMTvdkW3QVlu517VtUP1972Z6bqLUh+Fpp9pD2Xo8Rzdb2vcJ3ssIcb3EL9GP783Xkdrfq2W5Jg702qVlGd+KLTN1st5IPaId4AZ6o5bUeKDjVtvqtXPdjOVDgFFS56Xnuvq7PTHqB8fsuT7SRsxM26a5pj9St/VeH8I26QfVctRi9gHSljrvkVvsr5nl7rG1vGZ2ufW85j7J2Ey5b9/vCfdJrjN7rOt0R9XtJtMu76UkZpbTXDqPelxnI/3RLTnnpg1YXp/Xa7SH8aUvfdi/ulQS6ZbzunS0uRuox+pa+mL7tm2tja3zOar9md3WPdvwGvW+zXOtXa3bNtMHrNOPtnHt+Fyi116PYu34zB7Hkdntmi0Hs9OlPKRctGnXYu1YN0cenz1lvk2XMj+jTZ9Yk/5s2pjlPsr5t9eO9mQ7LukX1DI1G1nPrT74qfoFcDLv66+EOOD2JMRtx70kxEXriOa/TXs42ev87ulEb617Xc/Md8vMdu1Zv9n9VLdjtJ6183uU2fXb2ua9+7mp8035yLyXHfo9+zvatFmna9VlXzK/2d8vL7ZysdPqzdoF4qX7/dFJiNuO2YS4Wkb3RG3Pm2vLY/vtVl2baS9jZrq6/Ue0QXumnVHnd0kbVPfBaH1yg2WZFFcfxq7d+GnTJHjxB1/qJ3+JT8c3fubjBMIdaj+o3dCsZbV3Q7C2S/l3HuYsb4bWabbM1MmsR5tm7RzOG9lKhmtxQBv+Gmr5Tfm8VC3bta71kkYuPTfVBNY9v1tTz3Nb2z+7r9o0W+u4tuy9+6hOPzpfz27rzLx6cnyW1yRry5lV9/vILfbXzHL3aPPaWr89y23Xe7Vf7T7Jp9XtGK1nbbOOMrt+W9u8dz83db5HXKNEmzbrdK3ZZdfpZpa7d5si/bpM2+rTnt82e+dR28qs8y1kvrX8ZN2Wfdi79oUvfLpflRF4L9VLiPvlX3758u21Y5S4Ri3/z9wXq9u2VZfr/Jb27qOZ5c5u655tqPK7uk1H1fs2v7X9ULdtZp1n9sXa8dmrLi/1I0l7y2SimXWKvdu6NLtds+VgZrqUg3qOynmot43t+5kyf+Txmd3WaNPNLrdNO7NNTcpHbUf3/Db29gvqHzFsbf+lso/rMXu4fgGcjIQ44FVIiNuOe0qIq38BlgeR9QJ868J+a33qX8/1LgTqtm39hVM6kW3a3g3oZs/6ze6nup697Yg6r6M6vLPrt7XNe/ZzVW8kjn63Z39Hmzbbdq267EvmV3+/9RfBtZ7UWNuf9fiNys0ZSYjbjtmEuFoHlzeTeur0y78SvrQdaNpvt+raTHsZM9Md3QbtmXZGnd8lbVDdB73zbZNzSm1PaqyVizodRV4F+p0vf5wcJz6MP/rld+9+tP+VSfU82eprSxzonWNrf3OtX1fL/pbZOlnnuTaiAq9sNhmuxQHt+K3VsjY6123JOaA9MMiN9dSdevO/l2zavlurWz3td1v94lmzfYKo27SmTbNWx2Nr2e27mX3Ua9+WZre1tlOX9EVqovFa32HWbBvbpjlqf80ud1ab11a52LPcuh3uk/TNlPs6L/dJxtq0W2V4xp5lt+mOqtsj9Q8SLj3HzM6jHtdb9/NqXX6oPmUS1pb9qr/e98cwP/HRRx/O62QjxOmLfWJP+7LVVrfvjmp/Zrd1b/u8dHS9b/Naa//rOucctCXlp00/umc0ey6d0erH2vIuOT4z27p0VB+hmZkuZbJNs7bObZqZc/2Rx2d2W6Mud3Qsm5T/Nu3eY1Xb1cQlfcTZfkHd/l4f/kgP2y+Ak3nffkmIA25PQtx23FNCXO08pvO6NZpH7US2GwE96cjWi+lex7Z2nLcuBurFxVrn9dJO/pp6DDL/nrrf9t4cHJldv61t3rOf6/GcWf6e/R1t2q31mFGXfen82u8TWxd6tQwmUr7XLtjq/huVmzOSELcdMwlxtQ2dvRla63ouwqtL24Fm9re1LRy1Cdm2eoNuVD9qHRrZ0wbtba+2XNsG1d/P3ATOObpNP7PMOi3cWu1Ppv2p/592YWm2Ps60A81snazn82VbyRsZJcNlxJI8VO19lzigLb+lWn5TPi/RewBYz+m9PsLMOTZyPq592XoDf6tfPCN1u81v9iHFVp+nTbd1DqzL7u2D2X0UMw9rtpbX1G29tC/Sfr+1D2bMtrFH76/Z5c5q89raJ3uW6z7Jx9OumSn37pPM1fU27dZ6zNiz7KPr9prZ47ZmZh7LuntLe4/z3eglxF26/r0+3B3ti3Z8EpfSF/vEnjK/VV+Pbn/qtq7Nb8829Fz7+6U2r7X2P9vcptu6F51y06ZdO5ZHtMlNm8/aNswen73bujS7XfVcsbbe9T7c6HjPblubZm15zZHHZ0+Zre3d1rR136RN3Gt2v62Z3U+t7z1z7/UaR7cPwGXenx8kxAG3JyFuO+4pIS7aRWg6h+3fow5i7di16Xo3hGuneO0mVL2o7T0wjcy/3jReuylQ12/rIefsfprpoNcLzqxrb59UW99HXb+16Wc623X/jW5Et+1sti5sss31BsZM+WzTZtuuVbf70vnVm03ZltGF9nJb629G5bEev1G5OSMJcdsxkxBXH26N2saeWteX5fmSdqBpv8s81qStatOmfV+uQ/5/WZdG9ePoNmimrdzjiDaoHpO1c2WWVaetvxm1W3U6eA21Pm49zMln7fv8rqc+RE9sma2TqTO1Po3O47yStWS43/mdj6f59rf70yQOaM9v5dq+4FqZrvNe9hNq3Un96p0ncr7Od/V8WPseo99VW9czrU/RIuu8nGf+v7Ydo/5J06bb6o/UZff2fd3WXn+lqX2RtfP01vKaekxHfZGsz6jvN/P7PWo5WnP0/ppd7qw2r2U9Wdq73FY2U97av7P9PfXYtOl6dWR2H+X3bbpRecj8Z89ndf3cJ/lE3X+z10f1GN77fZKtZR9Zt/N5ojePfNb29do2HjGPqPVn67yS4zXa7nyXZY7K90wduEvpXy37U3mN6l4ZVe7zn/9wXnmN6p1oxydxiVqfluWutkXP0her++Pac8mR7U/M1se6Db028rXrfZvXVrtW98No3+85llvHZ4/a5vaOY/ZTPd9u7bd6L2F0zHP+7R2nul1b9aOuU2/aus8TvfIStSz3/jgh+6TOa+tYx5HHJ/uozWu0DU3ttyVG+3BZf3syTcpj5tkzs43Zb4leucpn7Rhu7dO6//PvNZnvaJ1P2y+Ak3lfVyXEAbcnIW477i0hrl6ot5i5Cd86nflvOvz5Lhckdfn5btSJjDq/RH6bDnM+T2S+bTmJtYu5pk6ffZb55HfLi5LZ/TTbma3TJdLBzv5o29LWoV0obl2YLW+gtHllvvW3+axNNyojWXabJlHXLcupF69Nvm+fZZ+2fZlYHpfEaNlVm3brQmVG3e5L59cuZNp8sh/qdma/1Yumtqx6gyG/zz5cHs9avjKPzHcUW2XhkUiI246ZhLhaftba0KVaXpft+CXtQFNvSOXf+U1+27sRV9c9dSXLzfQp662+1XqX73qOboPyu9lpZ9T5XdoG1W1s88mxaNuZf9f9mchxq9ue45b5LMtJ/U22dy16N5dgr5TXWu4So5v1Uc+lKeetPUqbsSz3iS176mRtK1MHeCMzyXDNAybF1XJc2/ZRLNU6suwrps1v3+WcUM8BadPrb3OeaMtPPVsr/3WdM9+cb+s6Zj7tPJRYk3nXeeW/dV1S12vfI+u8ZbY/UpedaXrWtnXZDmXd1s6VM8uLfNemG7U9vX2VWPZ99vQPR+o2bjlyf+1Z7ow2r8x3zd7lZv+36Vvks556bNtxqvsp5XS5D9eOYZ1fIr9tferEsjzkuy11+pS/zCe/y7yq2f00W+7rdIl6DVLXobUH7pNcZ2a7q2W5bGU2kf1Tv1+r2619Xs5juR/XyuoR84j8pk2bWNafHMPsm2xPvh/V65Sn3jzy+3ouzbo9nPS1lv2pZd9rS2+kuSTI3ZF2jBLt+I+i1/a0MpLQF/tYm08i82/zyXpWdTtG1rY186zfr7U/Ubc1vx/Jd2265b6P1673dVlrsu1139fjmMi/67HMuq6ZOT6zctzavLIOo33WIt+tyTGo21qPw7JcLOeV/dC+S5nJOmSarMeyDi/rR69eLMt7T+p+nS7LynwSy+OS2DrWceTxyXq0eY22oar7JZHtaftxeUyz3b22M+qxqPNYHsN8N3JUv2Cr/iSy3W15y2vL5rXbB+Ay79tlCXHA7UmI2457S4hLp7BN32J0czadvDZN1qd29pax1imu0nmsndJe5Putzm2z7Li3WF5wzO6nOr9s/5rRsnuxdiEfy856jboey2MyUi9QR5GLgWrt+CbyfduPa8tu2u+Wx+ISdbuvmV/K6PLitBc5Fm3/5Ngs9+da+dqKmX33KCTEbcdWQly9sTpzQ7LKRfjaby9pB6LWt2UspU6ttem5sVDXc61dPbINmm0rZx3VBs2cAxNpp9q+ShlZtjHLbarfbcXaMYBZte1qsdZ322or2nm3/f+WPXWy3sh0s/KNpM1aPkRN9JLhmrWkuHx3Z/b0BRO1LU6b3j7PubunTrO8aT/Tv00/YXnNlz5uexCwFVt9lLp+Oe9n+vr7Gvlu69ooaj1fRlWXPTrHZXkzxyjTbK3bzPKirn9+01PbvVHMXhdvqdu/5cj9tWe5M+qy1+xdbrajTd/CfZJPzJb7GC27F1vlJ9+P9ktdj5n6Fme+TzKz7KPqdpa7VV6zX9YcMY8m552tebXItCNb58QsY6Y+353eHyWkD/bRRy8TbOiNMpfYm1R3Y71jthZVbbf0xT5R51lj2X7VdmXkqPYn6nrVc8HSTBv5mvW+zXO5/3pmylRiVF6rmeMzK8dmrWwl0ldp/147Ps1MH2hZ5yLrMvrdcrlb653vss/b/4/KS9Tt60Xm1fobM8f6yOMzU+aXZvpGKYtr9SD7d6YNXKvbWfetcjDbL8i6bpXTFmt16LT9AjiR930rCXHA7UmI2449CXE1aWD2RmfrmKUDNqt25tI5HOl1opcX1enspuM4ulnck2nzm2XHNP+/d16RfVXnlX8v99/sfmoPJWY7tKNtyX7JMjO/2e3JdOnYt85//pt51IuFenG2VUZy/DK/ekGytY8zz3oh1tahXUi2/bi8SdzTtiO/uVbW98j5ZTsznzbPRDtm+a53gZZ90I7zch1mHma1mNl3j0JC3HZsJcSlvLWysVWne1oZzn97LmkHIr9LOW+/aW19T+rLchn5bXvYUNutrXb1qDaoLvOIOndkG5T9lXWq25nIccl+HD2kyW/aPl5uUz1WWzFzboMZKa+tXKVs9s6dVevnLNuj9DHz21ZvR+1ZVetk5rmlnb8T6sAbyeu56kPUtWS4ppcU9+Uvf/zarjtTz+czUcthK8tr9Sif13K8PIf3zi3tHLrVv+j1FRLtvJTfb9Xv1OP2u3bOzmfL+p513JpXNdMfyTzzXbZ3q35nWzK/ts/b72b2U9OWl1hbXmvTEmvz7u3//DufrfXV9mr7Mds764j9dcly17R1yXzXtOVmX85qv0mkvI7kmLXp3CfpG21L9kuWmfnNbk+mS31oxz7/zTxqWzJb36JX57b2ceZ5j/dJ6nbPLLvJ9mT5bV0SbZu29l/TO8bL/bLliHk0vfNgm18+S12dKbu9fZP1a/3Vh9V73WniK195maAj/a3eyHCJfH5nUq/rsV+LHN+qHe+0C6PjnM9rWV22F70y2MrzJe1SIsvL5/n9Vvm7VV8sy67bnX8vtyfbmO+yrC29Oja7n5psQ/vtWr2ePTf01inbeXS9b/PPsmb0ylQi+znlYradbMcnyz9C1iv7ppaLtk6tXrRtnWl3o3c+mNnO/C7TtOXlv9ne0XFbrnf+nX3ctPnUz3qyTssyk+PUylkrozPH+sjjc2m/YNQGZZsyn5l6MCqvdb9sObJfEL263dYpyxndf61eq30ALvO+3ZAQB9xeEuL+o7/5f4uV+Cc/+scve+t+tE55Yq1Dmo5mmy6dPIDq7/7Vv373j//pvxQrkaRBAOC9lhQ3kwzX1KS4O02Go/8QFh6N+yTAaX3/+5/0p5aRZLkkuKVvln5X/ptEuZ/5mf70+Vx/7O7oiwEAz0ZCHABD9a891v6SwY1eAADgMF/60v5XbOXhrGS4u+YhLGfgPglwammveglue2LPHzXwqvTFAIBnIyEOgK5683Zr2GY3egEAAFjjISyPzn0S4ClckxSXkeQkw90tfTEA4NlIiAOg6zd/8zd/coG89Z58N3oBAABY4yEsj859EuBpZMTdjLzbS3obRV6paqTeu6YvBgA8GwlxAHwgr/1oF8e/8Au/8PLpmBu9AAAArPEQlkfmPgnwlNJ+feEL/QS4RF6Pmu/z6nrunr4YAPBsJMQB8IHf/d3f3XXj9rvf/e5Ppv/617/+8ikAAAB8LNeK7box15DwSNwnAZ5eXoWa9u+rX/343x99ZES4B6MvBgA8GwlxAAAAAAAAAAAAnIKEOAAAAAAAAAAAAE5BQhwAAAAAAAAAAACnICEOAAAAAAAAAACAU5AQBwAAAAAAAAAAwClIiAMAAAAAAAAAAOAUJMQBAAAAAAAAAABwChLiAAAAAAAAAAAAOAUJcQAAAAAAAAAAAJyChDgAAAAAAAAAAABOQUIcAAAAAAAAAAAApyAhDgAAAAAAAAAAgFOQEAcAAAAAAAAAAMApSIgDAAAAAAAAAADgFCTEAQAAAAAAAAAAcAoS4gAAAAAAAAAAADgFCXEAAAAAAAAAAACcgoQ4AAAAAAAAAAAATkFCHAAAAAAAAAAAAKcgIQ4AAAAAAAAAAIBTkBAHAAAAAAAAAADAKUiIAwAAAAAAAAAA4BQkxAEAAAAAAAAAAHAKEuIAAAAAAAAAAAA4BQlxAAAAAAAAAAAAnIKEOAAAAAAAAAAAAE5BQhwAAAAAAAAAAACnICEOAAAAAAAAAACAU5AQBwAAAAAAAAAAwClIiAMAAAAAAAAAAOAUJMQBAAAAAAAAAABwChLiAAAAAAAAAAAAOAUJcQAAAAAAAAAAAJyChDgAAAAAAAAAAABOQUIcAAAAAAAAAAAApyAhDgAAAAAAAAAAgFOQEAcAAAAAAAAAAMApSIgDAAAAAAAAAADgFCTEAQAAAAAAAAAAcArdhLg///M//6+1hLj3E/zzTCSEEEIIIYQQQgghhBBCCCGEEEIIIYQQQtxz/Omf/ul/8kFC3Pe///3PtoQ4IYQQQgghhBBCCCGEEEIIIYQQQgghhBDikeLP/uzP/uolHe5jf/qnf/oPkyUnhBBCCCGEEEIIIYQQQgghhBBCCCGEEEI8SiQZ7s/+7M/+5/9/qjnEKqThtv4AAAAASUVORK5CYII=">
          <a:extLst>
            <a:ext uri="{FF2B5EF4-FFF2-40B4-BE49-F238E27FC236}">
              <a16:creationId xmlns:a16="http://schemas.microsoft.com/office/drawing/2014/main" id="{1D22AFFF-79D1-699B-5BBF-3418E28F4EEF}"/>
            </a:ext>
          </a:extLst>
        </xdr:cNvPr>
        <xdr:cNvPicPr>
          <a:picLocks noChangeAspect="1"/>
        </xdr:cNvPicPr>
      </xdr:nvPicPr>
      <xdr:blipFill>
        <a:blip xmlns:r="http://schemas.openxmlformats.org/officeDocument/2006/relationships" r:embed="rId18"/>
        <a:srcRect/>
        <a:stretch>
          <a:fillRect/>
        </a:stretch>
      </xdr:blipFill>
      <xdr:spPr bwMode="auto">
        <a:xfrm>
          <a:off x="57792936" y="603248"/>
          <a:ext cx="6489189" cy="2908875"/>
        </a:xfrm>
        <a:prstGeom prst="rect">
          <a:avLst/>
        </a:prstGeom>
      </xdr:spPr>
    </xdr:pic>
    <xdr:clientData/>
  </xdr:twoCellAnchor>
  <xdr:twoCellAnchor>
    <xdr:from>
      <xdr:col>17</xdr:col>
      <xdr:colOff>619134</xdr:colOff>
      <xdr:row>3</xdr:row>
      <xdr:rowOff>158750</xdr:rowOff>
    </xdr:from>
    <xdr:to>
      <xdr:col>17</xdr:col>
      <xdr:colOff>6775134</xdr:colOff>
      <xdr:row>20</xdr:row>
      <xdr:rowOff>69932</xdr:rowOff>
    </xdr:to>
    <xdr:pic>
      <xdr:nvPicPr>
        <xdr:cNvPr id="18" name="Imagem 4">
          <a:extLst>
            <a:ext uri="{FF2B5EF4-FFF2-40B4-BE49-F238E27FC236}">
              <a16:creationId xmlns:a16="http://schemas.microsoft.com/office/drawing/2014/main" id="{71C7938A-91A9-906A-090D-07CAFFCD7FBB}"/>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0792072" y="571500"/>
          <a:ext cx="6156000" cy="28798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476250</xdr:colOff>
      <xdr:row>3</xdr:row>
      <xdr:rowOff>158749</xdr:rowOff>
    </xdr:from>
    <xdr:to>
      <xdr:col>16</xdr:col>
      <xdr:colOff>36413</xdr:colOff>
      <xdr:row>20</xdr:row>
      <xdr:rowOff>64362</xdr:rowOff>
    </xdr:to>
    <xdr:pic>
      <xdr:nvPicPr>
        <xdr:cNvPr id="19" name="Imagem 18">
          <a:extLst>
            <a:ext uri="{FF2B5EF4-FFF2-40B4-BE49-F238E27FC236}">
              <a16:creationId xmlns:a16="http://schemas.microsoft.com/office/drawing/2014/main" id="{8D4F75A0-2D4A-EAB5-1622-FA5629DD2D7A}"/>
            </a:ext>
          </a:extLst>
        </xdr:cNvPr>
        <xdr:cNvPicPr>
          <a:picLocks noChangeAspect="1"/>
        </xdr:cNvPicPr>
      </xdr:nvPicPr>
      <xdr:blipFill>
        <a:blip xmlns:r="http://schemas.openxmlformats.org/officeDocument/2006/relationships" r:embed="rId20"/>
        <a:stretch>
          <a:fillRect/>
        </a:stretch>
      </xdr:blipFill>
      <xdr:spPr>
        <a:xfrm>
          <a:off x="43481625" y="571499"/>
          <a:ext cx="6497538" cy="2871063"/>
        </a:xfrm>
        <a:prstGeom prst="rect">
          <a:avLst/>
        </a:prstGeom>
      </xdr:spPr>
    </xdr:pic>
    <xdr:clientData/>
  </xdr:twoCellAnchor>
  <xdr:twoCellAnchor editAs="oneCell">
    <xdr:from>
      <xdr:col>13</xdr:col>
      <xdr:colOff>158744</xdr:colOff>
      <xdr:row>3</xdr:row>
      <xdr:rowOff>166688</xdr:rowOff>
    </xdr:from>
    <xdr:to>
      <xdr:col>14</xdr:col>
      <xdr:colOff>30164</xdr:colOff>
      <xdr:row>19</xdr:row>
      <xdr:rowOff>92304</xdr:rowOff>
    </xdr:to>
    <xdr:pic>
      <xdr:nvPicPr>
        <xdr:cNvPr id="47" name="Imagem 19">
          <a:extLst>
            <a:ext uri="{FF2B5EF4-FFF2-40B4-BE49-F238E27FC236}">
              <a16:creationId xmlns:a16="http://schemas.microsoft.com/office/drawing/2014/main" id="{8C9B1125-346F-27E5-7324-5824D45895D2}"/>
            </a:ext>
          </a:extLst>
        </xdr:cNvPr>
        <xdr:cNvPicPr>
          <a:picLocks noChangeAspect="1"/>
        </xdr:cNvPicPr>
      </xdr:nvPicPr>
      <xdr:blipFill>
        <a:blip xmlns:r="http://schemas.openxmlformats.org/officeDocument/2006/relationships" r:embed="rId21"/>
        <a:stretch>
          <a:fillRect/>
        </a:stretch>
      </xdr:blipFill>
      <xdr:spPr>
        <a:xfrm>
          <a:off x="35996557" y="579438"/>
          <a:ext cx="6811969" cy="2719616"/>
        </a:xfrm>
        <a:prstGeom prst="rect">
          <a:avLst/>
        </a:prstGeom>
      </xdr:spPr>
    </xdr:pic>
    <xdr:clientData/>
  </xdr:twoCellAnchor>
  <xdr:twoCellAnchor editAs="oneCell">
    <xdr:from>
      <xdr:col>11</xdr:col>
      <xdr:colOff>142897</xdr:colOff>
      <xdr:row>3</xdr:row>
      <xdr:rowOff>126998</xdr:rowOff>
    </xdr:from>
    <xdr:to>
      <xdr:col>12</xdr:col>
      <xdr:colOff>15897</xdr:colOff>
      <xdr:row>19</xdr:row>
      <xdr:rowOff>49573</xdr:rowOff>
    </xdr:to>
    <xdr:pic>
      <xdr:nvPicPr>
        <xdr:cNvPr id="24" name="Imagem 23">
          <a:extLst>
            <a:ext uri="{FF2B5EF4-FFF2-40B4-BE49-F238E27FC236}">
              <a16:creationId xmlns:a16="http://schemas.microsoft.com/office/drawing/2014/main" id="{30CFEAB5-F0EA-452A-27A6-D29D300B6E75}"/>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8813147" y="539748"/>
          <a:ext cx="6810375" cy="2713400"/>
        </a:xfrm>
        <a:prstGeom prst="rect">
          <a:avLst/>
        </a:prstGeom>
      </xdr:spPr>
    </xdr:pic>
    <xdr:clientData/>
  </xdr:twoCellAnchor>
  <xdr:twoCellAnchor editAs="oneCell">
    <xdr:from>
      <xdr:col>9</xdr:col>
      <xdr:colOff>162718</xdr:colOff>
      <xdr:row>4</xdr:row>
      <xdr:rowOff>3969</xdr:rowOff>
    </xdr:from>
    <xdr:to>
      <xdr:col>9</xdr:col>
      <xdr:colOff>6856829</xdr:colOff>
      <xdr:row>21</xdr:row>
      <xdr:rowOff>30956</xdr:rowOff>
    </xdr:to>
    <xdr:pic>
      <xdr:nvPicPr>
        <xdr:cNvPr id="21" name="data:image/png;base64,iVBORw0KGgoAAAANSUhEUgAAA1QAAAGFCAIAAAB1/iWpAAAgAElEQVR4Aey9P6xs2XXeeTMzMjqYgIATwRGdMRQIGOhgAgJOBEfqaBwRCiYg4ORlPRkzkcEzlJjQg2k10bAGVDctqo0eUBAso2G26LYaJqjnhigKTw89oIdD2jLUbk/bNajaVb9adb5Vq9bedU7dqntXg2B/tda3vr32d06ds7r+3buf/vSnz+ufcqAcKAfKgXKgHCgHyoFH4MBPf/rTu+fPn6/qn3KgHCgHyoFyoBwoB8qBR+DA8+fPa/h7BMe5tlgOlAPlQDlQDpQD5cDGgRr+6kQoB8qBcqAcKAfKgXLgETlQw98jOti11XKgHCgHyoFyoBwoB2r4q3OgHCgHyoFyoBwoB8qBR+RADX+P6GDXVsuBcqAcKAfKgXKgHKjhr86BcqAcKAfKgXKgHCgHHpEDNfw9ooNdWy0HyoFyoBwoB8qBcqCGvzoHyoFyoBwoB8qBcqAceEQO1PD3iA52bbUcKAfKgXKgHCgHyoEa/uocKAfKgXKgHCgHyoFy4BE5UMPfIzrYtdVyoBwoB8qBcqAcKAdq+KtzoBwoB8qBcqAcKAfKgUfkQA1/j+hg11bLgXKgHCgHyoFyoByo4a/OgXKgHCgHyoFyoBwoBx6RAzX8PaKDXVu9lAPvP31t/c/T99cLrh80NL78WuPJWy/HBaryQg68fOvJXIfqggd907U5Z/Nmzbjf/KKrzarHnlQXainsYbVqPdaTtuOoFvWiDtTwd1G7a7F2SdzcZtb/9zCvje8/3Wzs8F9nHfvuOeDoDfBoYt/fhsIhWoNjt9l9TaGtAwl/s151H/Ss8JS36XnwGM+432lbweOw44u0FHaw6fwibQQeVaocCB2o4S+0p5KzOrC5HNpJYh14ePPfelftVto2bHc86Gf/HLBZWr09Ej5oa8JpmxicDQ6EH8ODQ/P6j5vx6Kxio3MS9izUwz258DBh4/Lyp+TRza7Xnz65jpKHd1mF5cCCDtTwt6C5JX3gwIUu2AdrPpQHAzeWwylka4QbnJokpPXqM0yw03Ue5OND8waO296Vs4r3MifRYcsn6JdqKm5j0/I9Dn9ed9fhjNdZxcoBx4Ea/hxTKrSEA+trYzxBbK7ovN1oL+3b66ohtOxGc/r28Zq1/q9yktP/Rt8nDt933t5RdqvwX/bH+GuXjuSOhDe+7vTbTu02D2zfSzx56+X6Af2saQmRRjnQ34TQ2a9wKH7I2m3yQMh0alUs53iH280YQqtDiQ7NMjtoquR8sjnbyrZ2k376/o61X4WFp4o76uFb3xu61d9uaLPMpmQtbWs3h3pXYVfb99B63Od6D7pdbrfSzrPtv/fi+yeijR3s0ia2enYJdsR+21PhcOmNyD50KLCPJ/qcUDZKT983Tz/j5L6l7RNlndvvxzA3qn5Xh1F7YuyVsNElH7SxXskpDBqY7LgelgMzO1DD38yGltwRByb3AWFt8vvr8iF9d9nc3i92D3ez5CF5dyXeiW2yuwfrKzC4XY65CU0LNz0G/En5+0+3/ZwsOdbA3hS7I23rcEeTNvYikrC3o6BJS9vds/YtG/3t/QwDcaCtvK+x29nfBFNHU5c7Irvp2mllL6BGrnO2t4OdHxW0FRv1dWDX1YHERnyX2VH3jydC9qH2uskeqT3a6n7zIr6XOmw59KTZtS89+FqDXWK3Weaj+JRI9bknMVlvj3dza3fwD/bTUvvj49m4389kC+uH++S4M5PTbOOiPfv3a0waMFsuWA7M60ANf/P6WWrHHNDrqGVuLtG7i3dL2ILpJXHzeH/FPLiBb28MVsxK2VUP7/zbQiN7yF0/so04PWvByRKvN1HeBHaNSbatsUvbHmy7B/dpS5ruizvr5tWd6Fs5TicbYSdut3nY1dYh0/40v2s2lrUr7CoO/72pn9zMp5rm8VFB6c8yNwJsxmYOm9k8skpm5cY8UJLswUE/scz20JunxIHcwUK7V5WPkadL2eID1YMG2zllNLfPJYzamjNR8Mo2TLsqTu7EDpKbB7v/SpxSp8tNu3I3a3ZxUO+Stz0dELd7Xf/LiU9lDLtgOTCjAzX8zWhmSQUOhNe0zTVwd+3eitjYuthewKfXzIPHBw82YlbqsMUD7nEaRYafYO8XbzcMr8SLqVcm4hV4sc3i1rijpOlNyBI32FqPFceHSVu/o9uYbWqd3+SO3VJ3Av5yRnYDpy/U7Kt36xyeZdOl7cRyVHDa/8Hre6aj6Shx0MzmgV3eHOIt0UQOVVvexDYw2LtdpxUb7eb/3peYbAvXUqaLyZFcZ3aqB6zt9pzYJmTOBHs4tlXtX0K0gQNhmzC1m8YOiF5Xk82qliVYvBYz6gZul5m2sg8f4+4ZhcqBORyo4W8OF0vjtAPrS+ORIWJy09hpmYvptHh6FT54fPBgI3Z4Pd082r2qZT/ndEjbtdEu4srXZajoKjHb3Ao4fRiSu67J77tYo71zUrcJ6L4O7lq7e5h75ETR9n9wCz8cg/Y9tYKpzvRxUna327al6fq7nezGEbO09WCD95xNq1PBaf99w98R2zfh/cLr9tbrbCOuJSZ/Yu+y5sE2J0vH5MNF3ZOlWb+WYT8bzekhmUptxYLDsT0TnAuGXWCDd0vbhDnmm7TmDl23R2Bdu+EfbW+6HdOGu9BO8LQtbLtAOTCfAzX8zedlKUUOmEuh0rykja2vq3b+mF5MDx4fPNisZSIbuLsxTG4ik9y+1OV77IEST2Z6G9E5YN+Rt+Qmtv2/nXWbdfb3mcmyB9lJzgyQVnhr3qSTNWNaP43tWtqpHSy+q9+3ekCbLOctxU16KuGQp0vv1pr8e0PjDJz2fzAjHC4yPZKH2ebUts0pdfCgH7a63ccmOLWDPQZNwQFM23SKN8doHd8frAlro+bENqGjfdLD5Hm7jtvKA2GbaAL7yAFxq34Qm2x2X2laAU7I9mlwIErB6WeKoRYsB2Z2oIa/mQ0tuaMOrC+OdoKzROeyaq+l09Ip/eCxXmn3UtPciUJ7Ad+0a/nTprb7iZaw5Vv6vre9H0I70JTswZiwVzELvPb0rfUfntjfVg8EJ/dO2fTR6e+IAwd3YtPFbhaYlk03NH2825IT99zb0L3EdNNrosfbrXfwb0Oc9nGge/BgKn+YdEaW/RGaTAbTNaPWTau7LTihXWqyUCS8LpkqeVt68tbLdXh3vNdlyf6n6vsmD5HI2cAG7xY/eLARMWvYqu0CJqubPUgedqRku/K60Dz9KD3VAMQC5cDcDtTwN7ejpXfcgc0l8OAayHdON1fBfWrycHrtnF4zDx63Wt4xOxxdDpRaP6y6KdzdNLa7OMmner3OprijpLVq7/ht2YP4dD/tRrpf94DsmL/d5eHN52STBz4csM0Sk6V3DpzocKq2UTEmTB+z4GS5g4esvWZvMgc7OBo9EGnDTSsMBK18q9+fbTanjRxsffNgf1gOOpnKhpYGre68OxC32/Tc6iFvuNbqdeDJ06eHs9/WidMnbbT0bi+7ls0p0+zZBg5aaoL743NwBEJXd8tMN7c/YpuBj/TBstPiyb44YpP45KHZccFyYGYHavib2dCSO+HA9o63/eQMV8511UFKM+Zav7lGHnu8Tbbr6GYdw9zdhTbx7W+p7dKbioN1110ZnQn/MLm/v8QlwTatdWbZp+9vFA86O+6VFWl4y91tc0swC0z25fiwkThoYLeMkbF3xdmO5m6d3b+Pb/ygE69XZ19N1WqawkDQpCZHZ7rIntn83z9e/6fCemVzXExyIrtp1PZ58LqaPePMebjzbPtvW2622YptYM0/RrZPiHXn0/2SnwpONA/7P+j0+NLQNqsa41ob28BBS1vm5l/tomPLpjuVrvZ1lB1v75C8eWRc2GcnrwJaQWmALRcoB+Z1oIa/ef0stft3YHOR5VJ9gX7WF+9LrneBLdUS5cDDcODiV4OHYVvt4uE7UMPfwz/Gj22Hl7/c1/T32M6x2u+tOHD5q8GtOFN9PnIHavh75CfAA9z+JS/3vGNTr/w9wDOptnT7DlzyanD7btUOHpEDNfw9ooNdWy0HyoFyoBwoB8qBcqCGvzoHyoFyoBwoB8qBcqAceEQO1PD3iA52bbUcKAfKgXKgHCgHyoEa/uocKAfKgXKgHCgHyoFy4BE5UMPfIzrYtdVyoBwoB8qBcqAcKAdq+KtzoBwoB8qBcqAcKAfKgUfkQA1/j+hg11bLgXKgHCgHyoFyoByo4a/OgXKgHCgHyoFyoBwoBx6RAyPDHz9sy98t3PyQ5sFfUdXIIzK1tloOlAPlQDlQDpQD5cC1OtA//L186+lbL9fbWc93m79rAFj/MfDNQKiRa91/9VUOlAPlQDlQDpQD5cCjcqB/+Nvbsx31Xr71xL4E+OStlxrZFxUqB8qBcqAcKAfKgXKgHLg/B84Y/nYj3u7f6000rJH722CtXA6UA+VAOVAOlAPlQDmwd2B4+NsPeHt09vD34sWL5/VPOVAOlAPlQDlQDpQD5cARB168eLGf44bQ4PC3+3Dfes0Zh7+hLVRROVAOlAPlQDlQDpQD5UDWgYHhb/1tDj7kt15Hv96hkWw/xSsHyoFyoBwoB8qBcqAcWNCB/uGPH3rZ/LRLmwKJMRRqZMFNlHQ5UA6UA+VAOVAOlAPlQM6B/uEvp1uscqAcKAfKgXKgHCgHyoErdKCGvys8KNVSOVAOlAPlQDlQDpQDSzlQw99SzpZuOVAOlAPlQDlQDpQDV+hADX9XeFCqpXKgHCgHyoFyoBwoB5ZyoIa/pZwt3XKgHCgHyoFyoBwoB67QgRr+rvCgVEvlQDlQDpQD5zrwO+++aP87V6jqy4EH50ANfw/ukNaGyoFyoBwoB1arGv7qLCgHjjlQw98xZypeDpQD5UA5cMMO1PB3wwevWl/YgRr+Fja45MuBcqAcKAfmdiAz2GU4c/dVeuXAbThQw99tHKfqshwoB8qBcgAHMoNdhoNggXLgUTlQw9+jOty12XKgHCgHHoIDmcEuw3kIXtQeyoF+B2r46/esKsqBcqAcKAfu1YHMYJfh3OsmavFy4N4cqOHv3qyvhcuBcqAcKAfGHMgMdhnO2OpVVQ7cugM1/N36Eaz+y4FyoBx4dA5kBrsM59EZVxsuBzYO1PBXJ0I5UA6UA+XAjTmQGewynBvbdrVbDszkQA1/MxlZMuVAOVAOlAOXciAz2GU4l+q31ikHrsuBGv6u63hUN+VAOVAOlAMnHcgMdhnOyYWKUA48SAdq+HuQh7U2VQ6UA+XAQ3YgM9hlOA/Zo9pbOXDcgRr+jntTmXKgHCgHyoGrdCAz2GU4V7m5aqocWNyBGv4Wt7gWKAfKgXKgHJjXgcxgl+HM21WplQO34kANf7dypKrPcqAcKAfKga0DmcEuwylDy4HH6UANf4/zuNeuy4FyoBy4YQcyg12Gc8MWVOvlwBkO1PB3hnlVWg6UA+VAOXAfDmQGuwznPnqfbc0Hv8HZnCohcaCGP7GkAuVAOVAOlAPX7UBm7slwrnuXJ7p78Bs8sf9Kn+FADX9nmFel5UA5UA6UA/fhQGbuyXDuo/fZ1nzwG5zNqRISB2r4E0sqUA6UA+VAOXDdDmTmngzH7rKXb2vvBd9cw/fiUi3qOlDDn2tLBcuBcqAcKAeu14HM3JPh2B328m3tveCba/heXKpFXQdq+HNtqWA5UA6UA+XA9TqQmXsyHLvDXr6tvRd8cw3fi0u1qOvA2PD38q0nr7325K2XW8n3n762+2cX3DA2wafvuwtXsBwoB8qBcqAcGHMgM/dkOHb1Xr6tvRd8cw3fi0u1qOvAwPD3/tPXnrz1/ltPdnPeavX+0z3erLIe/drQtyHvhkS3gwqWA+VAOVAOlANdDmTmngzHLtrLt7X3gu+x4Xtc+l6sfniLDgx/GxNeRsOfTVr88OyrHZUD5UA5UA5c3oHM8JHh2M57+bb2XvA9NnyPS9+L1Q9v0ZmGv8N3fe3AZ/HDs692VA6UA+VAOXB5BzLDR4ZjO+/l29p7wffY8D0ufS9WP7xFZxn+sGX7Jq8d+CyGdwy8ePHief1TDpQD5UA5UA6EDnzzux+1/wWsDMeW9/Jt7b3ge2z4Hpe+F6uvbdEXL14cm6OS8XmHv9X7T9ef9bMDn8XJnopWDpQD5UA5UA4EDmReecpw7BK9fFt7L/geG77Hpe/F6oe36KzD3/p7HpuvftQXPh7emVI7KgfKgXLgahzIDB8Zjt1QL9/W3gu+x4bvcel7sfrhLTow/Jkfdnlt+zrf7iN/26/4rtZfAN7GJt8DfngO1o7KgXKgHCgHLuxAZvjIcGzbvXxbey/4Hhu+x6XvxeqHt+jA8PfwTKgdlQPlQDlQDtySA5nhI8Oxe+7l29p7wb0N9/KDTc0oFaxSqeUcqOFvOW9LuRwoB8qB63Xgpu/fmeYzHHt4evm29l5wb8O9/GBT1ykVNFypiQM1/E0MqYflQDlQDjwKB2a8f1/er0zzGY7tvJdva+8F9zbcyw82dZ1SQcOVmjhQw9/EkHpYDpQD5cCjcGDG+/fl/co0n+HYznv5tvZecG/DvfxgU9cpFTRcqYkDNfxNDKmH5UA5UA48CgdmvH9f3q9M8xmO7byXb2vvBfc23MsPNpWRgvM770Y/SgctWK5SsztQw9/slpZgOVAOlAM34MBN33QzzWc49jj18m3tvWAatiDoBFrASaYyUnBq+Eu6eklaDX+XdLvWKgfKgXLgWhzg3nwtDfX0kWk+w7Fr9vJt7b1gGrYg6ARawEmmMlJwavhLunpJWg1/l3S71ioHyoFy4Foc4N58LQ319JFpPsOxa/bybe29YBq2IOgEWsBJpjJScGr4S7p6SVoNf5d0u9YqB8qBcuBaHODefC0N9fSRaT7DsWv28m3tvWAatiDoBFrASaYyUnBq+Eu6eklaDX+XdLvWKgfKgXLgWhzg3nwtDfX0kWk+w7Fr9vJt7b1gGrYg6ARawEmmMlJwavhLunpJWg1/l3S71ioHyoFy4Foc4N58LQ319JFpPsOxa/bybe29YBq2IOgEWsBJpjJScGr4S7p6SVoNf5d0u9YqB8qBcuBaHODefC0N9fSRaT7DsWv28m3tcjjoipQFQSfQAk4ylZGCU8Nf0tVL0mr4u6TbtVY5UA6UA9fiAPfma2mop49M8xmOXbOXb2uXw0FXpCwIOoEWcJKpjBScGv6Srl6SVsPfJd2utcqBcqAcuBYHuDdfS0M9fWSaz3Dsmr18W7scDroiZUHQCbSAk0xlpODU8Jd09ZK0Gv4u6XatVQ6UA+XAtTjAvflaGurpI9N8hmPX7OXb2uVw0BUpC4JOoAWcZCojBaeGv6Srl6TV8HdJt2utcqAcKAeuxQHuzdfSUE8fmeYzHLtmL9/WLoeDrkhZEHQCLeAkUxkpODX8JV29JK2Gv0u6XWuVA+VAOXAtDnBvvpaGevrINJ/h2DV7+bZ2ORx0RcqCoBNoASeZykjBqeEv6eolaTX8XdLtWqscKAfKgWtxgHvztTTU00em+QzHrtnLt7XL4aArUhYEnUALOMlURgpODX9JVy9Jq+Hvkm7XWuVAOfBgHeBWdys7vLmGrbGZ5jOcXk3LvwwOdkHKgqAraAEnmcpIwanhL+nqJWk1/F3S7VqrHCgHHqwD3OpuZYc317A1NtN8htOrafljeMaukLIg6ApawEmmMlJwHtXwx66TTt4XrYa/+3K+1i0HyoGLOrD0RXlp/dnNurmGrQOZ5jOcXk3LH8PDXWkhEQuCrqAFnGQqIwXnGoa/ZDPJ7Qc0Fgo415Cq4e8ajkL1UA6UA4s7sPRFeWn92Q26uYatA5nmM5xeTcsfw8NdaSERC4KuoAWcZCojBaeGv6Srl6TV8HdJt2utcqAcuDcHuBUt1MHS+rO3fXMNWwcyzWc4vZqWP4bjrjRLBMC6RCwgqwCapnojGSk4Nfx12YtvXVW95Br+eh0rfjlQDizuwBKXvyU0rRFL69u1ZsE317Dddab5DKdX0/LHcNyVZokAWJeIBWQVWFrDyklGkAr4cGr4C1zSFL5pasZIDX8zmllS5cAjcmDRK9QS4kto2uO9tL5daxZ8cw3bXWvzmYhVUKwKyjk/Eq+iWSIAeiBiAVkFltawcpIRpAI+nBr+Apc0hW+amjFSw9+MZpZUOfCIHFj0CrWE+BKa9ngvrW/XmgXfXMN219p8JmIVFKuCcs6PxKtolgiAHohYQFaBpTWsnGQEqYAPJzn8wXc146xbYoOUx83YkjHMQmPlq9XqfIXM0jX8ZVwqTjlQDkwdWPQKtYT4EprWlKX17Vqz4Jtr2O5am89ErIJiVVCOG+kqjMmaJQKgByIWkFVgaQ0rJxlBKuDDiectSwu6StKO9WPLj3FmibPQsNr5Cpmla/jLuFScm3fgMk+nm7epZwOLWrqE+BKa1rCl9e1as+Cba9juWpvPRKyCYlVQjhvpKozJmiWSBG6HLagKSrYczRKBRkQBnBr+1Jwggm8B5/zU2PD38q0nr7325K2Xu/U3j19b//P0/RbTyI5b/y4H7sGByzyd7mFj97fkopYuIb6EprV/aX271iz45hq2u9bmMxGroFgVlPPmn/5m+59NZQrhx2TNEkkCFlKgCjFHs0SQIqIATg1/ak4QwbeAc35qYPh7/+lrT956/60nDH/rQa8NfZvUy9VKI+d3WgrlwBkOXObpdEaDt1e6qKVLiC+haQ/b0vp2rVnwzTVsd63NZyJWQbEqKOfp23/S/mdTQaGmNBJLwU8CqzbBqjAh2A+cJSc2VSBilyOowNIaVs6ksYDm1k7Kj3FmibOdYbXzFTJLDwx/G9mX++HPwPXU9+StlxrJtFKccmA5By7zdJq3/yvvedH2EAfE3mZoGU68SpxdWj9efSB7mYZZJR4mevtHlsJMBLILVAEaKYY/IhbAB5ANIqTsjEIQhSSgUIEqxByyFI5F4kOPOIBVLCALsNmTmCq3GbIndU4Szpc6X+Fkk6vVqoa/jEvFuXkHLvN0mtemK+950fYQB8TeZmgZTrxKnF1aP159IHuZhlnFvekOtN1KkEUhE4HsAlWARqqGv+YJhqhFGokPPVIKkLJjMTSbPYmpcpshe1LnJOF8qfMVTjZ5dcPfixcvntc/5cACDnzzux+1/y2gvZTklfe8aHuIA2KXM7QMJ14lzi6tH68+kL1Mw6zyze9+NNDksRJkIWQikF2gCtBIMfwRsQA+gGwQIfX8+fOATyoGVm2CtXBCsA3Y40Uh/K6IlUIBgJQCOJPGGtNmT2IrrmSymuqNnC+VUXjx4kVmwgs49cpfYE6lHo4Dl/lvqXn9uvKeF20PcUDsbYaW4cSrxNml9ePVB7KXaZhV3FdcBtpuJciikIlAdoEqQCPF8EfEAvgAskGElH19iyAKSUChAlWIOWQp1AgpgMshqIBCBZYcZy3TxbZcCWQ11Rs5X+p8hUzPMwx/ztc76gsfGe+Lc0EHLvN0mndDV97zou0hDoi9zdAynHiVOLu0frz6QJaGAQMiJ0sQr+GveYUhrnWaJZIEruxkaaSUTMoeL4LwiShwOQQVqAIRSyaowNKOYVulHLKa6o0EUkHKrpKk2ZIBPDD8vf9086Mu7f/4lm97yDeAIREZaK5KyoG5HLjM02mubpvOlfe8aHuIA2JvM7QMJ14lzi6tH68+kKVhwIDIyRLE7TBxsuokAVmYmQhkF6gCNFIP9ZU/NmiBbl8jlt+wyyGoQBWIWDJBBZZ2DNsq5ZDVVDKCAkALg5QlJ2m2ZAAPDH8Dq1RJOXDPDlzm6TTvJq+850XbQxwQe5uhZTjxKnF2TH+synYyrKBzjJWdC9PeDQ1/9IwJRNQ0Uu4GyaoUEQsCPqkYWLUJ1kIImrLbIRvzG83lEFSAuAJL1iwRSzuGIdt9QSZLpBegAFCFIGXJSZotGcA1/A2YViW358Blnk7z+nLlPS/aHuKA2NsMLcOJV4mzXfqQAbF4kB1W0DkmWGU4RXvuTVdl4WvKRpSWiVgFxSgA4BBR00i5GySrUkQsCPikYmDVJlgLIWjKbodszG80l0NQAeIKLFmzRCztGIZs9wWZLJFegAJAFYKUJSdptmQA1/A3YFqVLOLAomf8ouKL2HGpP+893PyiliIOiPvM0DKceJU426UPGRCLB9mkgtJ0jglWsSmVstkJhmxvugQnZPcbD8pxaaqpEVeKIHyAptQ0yHaDWqgRCknF+4IfA6s2wVoIQVN2O2RjfqO5HIIKEFdgyZolYmnHMGS7L8hkifQCFACqEKQsOUmzJQO4hr8B06pkEQcWPeMXFV/Ejhr+3n3BUXOv19Z2mDY4wRnOpKTrYZc+ZEDXWpacVFCazjFWNsAqlSHbgxgoBCm7itIyEaugGIUAqGmWHGiSsvyGSdXwNzHHdWbCseeV5U+wrZqkXNuVE0esfsPKh6MpG0nSbMkAruFvwLQqWcSBRc/4RcUXsaOGvxr+cidW8txWms4xuQVXKhUUQrY3aYJaGKQsWWmZiFVQjEIA1DRLDjRJWX6Ae/lIUagADgAOEQs0qxHLb9jlaFAjgZSdzwIaKcQBpOx5qFkivcDqN6wKcDTlbtClzRWs4W8uJ0vnXAfiJ8aZ6ouKn9nbsfIr73nR9hAHHHOpxTO0DCdeJc526UMGuOJxNr93e2thIZ1jSMUg0xUKkO1NlyA0QJCC425HCzViFRTDD4CaZsmBJinLD3AvHykKFcABwCFigWY1YvkNuxwNaiSQskc8oJFCHEDKnoeaJdILrH7DqgBHU+4GXdpcwRr+5nKydM51IH5inKm+qPiZvR0rv/KeF20PccAxl1ocGkD5QUrJA5EufcgAd8U420oyHHtrYSGdY0jFQFfUCAqkXAANAI2IC5SWibhSBFEIgJpmyUgByGqElAt6+YhQqAAOAA4RCzSrEctvOMOxE5gqEEHKnsBkAdA0oim7tGaJ9AKWBqhCkHI3qAozRmr4m9HMkjrLgfiJcZb01fHO89QAACAASURBVL+F6u5uUUN0xd7levm6YhBBHBCQk9fNpFS8UJBFH3A+uUsqWM5aBE3nGFIx0K40ggIpF0ADQCPiAqVlIq4UQRQCoKZZMlIAshoh5QL48YpaS6GCgKwpOySRRZOIggzHFQ+k7Akc0EjRA4CUXVqzRHqB1W8YhSAFx90gWRSInA9q+Dvfw1KYx4Elzm86W1ScVeYFF+65d7lefpc5iAPicmgA5QcpJdtIshCaAqvWcIZj7weqQAQpjdj7nNJ0qkAhBiqlERRIuQAaABoRFygtE3GlCKIQADXNkpECkNUIKRfAj1fUWgoVBGRNuRE03WwLZjjumamaSNnnQkAjZQsbJmWXhkaWSC9AAYACEQApC8gCyGqE1DCo4W/Yuiqc2YElzm9aXFScVeYFF+65d7lefpc5iAPicmgA5QcpJdtIshCaAqvWcIZjb3iqQAQpjdj7nNJ0qkAhBiqlERRIuQAaABoRFygtE3GlCKIQADXNkpECkNUIKRfAj1fUWgoVBGRNuRE03WwLZjjumamaSNnnQkAjZQsbJmWXhkaWSAAgWykbbBiFIAXH3SBZFIicD2r4O9/DUpjHgSXObzpbVJxV5gWX6ZlVAMld9PKTso2GOCAuhwZQfpCyZKVpxPLB0BTAAWQ49n5AoQKkSBFxb07QdKogFQP0oWlEU3AsgAYgS8QFSstEXCmCKARATbNkpABkNULKBfDjFbWWQgUBWVNuBE0324IZTlBuU0jZ54IlHFvRFjZsq4KspjTiStngsa7gqKa7QWhxIbQuUMNfl12LkJc4ros0urDooj4sKr6QMZfpmVUAye308pOyjYY4IC6HBlB+kLJkpWnE8sHQFMABZDj2fkChAqRIEZl3+LOyDeuKGtEqG4EPIEvEBUrLRFwpgigEIB7FkAIgpRFSLoAfr6i1FCoIyJpyI2i62RbMcIJym0LKPhfUEGjUEgGQsk8KzRIJgCtlgw2jEKTg2A3CJ6sRUsOghr9h62YrXOK4ztbcBYUW9WFR8YVMukzPrAJIbqeXn5RtNMQBcTk0gPKDlCUrTSOWD4amAA4gw7H3AwoVIEWKiL3PEYQW3EThWIACgGwQIeUCFADQiLhAaZmIK0UQhQCoaZaMFICsRki5AH68otZSqCAga8qNoOlmWzDDCcptCin7XFBDoFFLBEDKPik0SyQArpQNnsSuuFZBI0XkfPDYh78lPE0eFZYGJAsfKm1RHxYVX+iIXKZnVgEkt9PLT8o2GuKAuBwaQPlBypKVphHLB0NTAAeQ4dgbHoUKkCJFxN7nCELTm6hyINtmlBZESLnA6jcMTVM2orRMxCooRiEAgWnWbcSR0ggpF8CPV9RaChUEZE25ETTdbAtmOEG5TSFlTz81BBq1RACkkoeJQgWulA2exKppN0g5NI2QGgY1/G3/hNSwg8OFHE7AsNTDKFzUh0XFF/J/xp4DKVKA5HZ6+UnZRkMcEJdDAyg/SFmy0jRi+WBoCuAAMpz4fqBSGrH3OVaEpjdR5UCOm9FCIjGw+g3D15SNKC0TsQqKUQhAYJp1G3GkNELKBfDjFbWWQgUBWVNuBE0324IZTlBuU0jZ008NgUYtEQCp5GGiUIErZYMnsWraDVIOTSOkhkENfzX8DZ88MxcucX7T4qLirDIvmLHnQIoUILmLXn5SttEQB8Tl0ADK1xQRez8giIJGSFkATYGlNZzhxPcDNJHSSLwvvYmqFJpuM/AB8InEAD4APhEXKC0TcaUIohCAwDTrtmpqJFjFSsUrqggLKVBybwTN3sIZ+WqIdkUEYBtwg41AKgBJKUubYFd8wrHnACm3cCxYw98VDX9LHOCx0+Jeqhbd/qLiC9k1Y8+BFClAcjvBJTipENBoBhCQ3blE+SpFJL7OQlNNG4GmwNIaznCW3pceQbrSht1m4AMoJBID+AD4RFygtEzElSKIQgAC0+xZpJoaCVaxUvGKKsJCCpR8ixE1hJ2yHSIAUtZbG2xY+UQAtsoNWoKLqbJAmWRJETkf1PDXN/zNeAyQUnD+cb1FBXxYovlFxZdo2N5rz9cPtk8KkFwuuAQnFQIazQACsvUq4GuKiHs/YEVoRFwATYHyM5yl96VHkK60YbcZ+AAKicQAPgA+ERcoLRNxpQiiEIDANHsWqaZGglWsVLyiirCQAiXfYkQNYadshwiAlPXWBhtWPhGArXKDluBiqixQJllSRM4HNfz1DX+cdudbz+FUcL74LSrgwxLNLyq+RMP2Xnu+frB9UoDkcjwXegsz+mgC4ipoAOVrioh7P0ABGhEXQFOg/AzHngPwAylSkON96RGkECkLyAYAfsCxKfgAskRcoLSuCGTXIpud4MA0K0XPlGuElAvgxytqLYUKlHyLETWEnbIdIgBS9jDZYMMuP0gFfBUnQpX7HFeaRqzCGK7hr4a/sTNn/qolzm+6XFScVeYFQc9Byu0h4JMCuAoaHLsEq44boRmASyMIDUAKoCki7v0gKCRlgVWbYEtreEKwDVhyhgaHQiJWliA0PYLKgRzfpbSQSAzQVxopF8An2xWB7FpksxMcmGalMl1NlCcPUYhXnFS5PSCl5FuMqCG6QSIAu1M32Ai9qYBvV5xgqpJPq0l5fJSteIBr+KvhLzg9Lpri/J5xVTQBM4ovLRX0HKTcrgI+KYCroMGxS7DquBGaAbg0gtAApACaYgtP3/6TgKaFkC2ApsDSGs5w3BtDIEXKimuQCNu3/IbhWBDwUYBPJAYBn5QLkCXbFYFs76M2eAzHJtAMAB2NkHIB/HhFraVQgZJvMaKGsFO2QwRAKj7iLr/Vuik3aNdyMVXuc9wtmQStwhiu4e/c4Y9D0nsAKFTQK3XT/EW3v6j40rbTvC4UpJRsry+aRQqgHDfSdQlG3F55XdkWtPyGA7LdIIXK1xRbqOEPcwK3sWtCtg+x3QYD3MWHbI84QVbJRCDbE9IGj+HYBJYGoKMRUi6AH6+otRQqUPItRtQQdsp2iABIxUfc5bdaN+UG7VoupsqeyS7zWNAqjOEa/u5/+AtOZfeg6tnw5p/+Zvufy7/yoG6HCJ1rhFQMKATE/KvKBj0HKXcLAZ8UwFXQYHDeqhQRe+VVTSKW3zApF2T4cFBgCzX8YU7gNnZNyPYh3tpggLv4kO0tkyCrZCKQ7Qlpg8dwbIIujU6QgmMB/HhFW9IwhQqUfIsRNYSdsh0iAFLxEXf5rdZNuUG7loupsmeyyzwWtApjuIa/Gv7GzpzZqo6d3O5TtHdVFe9VuEc+zWsPQUrJ9vpCFgUFcGLQdQm2q8SyLWv5DbtVSiOifE2xheHhD80YBM1QaDkEFVhaw3BIEYmfRGzf8htGyoKAjwJ8IjHo4kOOT2loLK0RUq5FNjvBsQnBQkFqskR7CD9eUWspVKDkW4yoIeyU7RABkIqPuMtvtW7KDdq1XEyVPZNd5rGgVRjDNfzV8Dd25sxWdezkdp+ivauqeK/CEny6isUDmqY0YsU1S0SBLQxw1yXYrhJokrL8hklZoDQiltawpthCDX+Y04C6t1qtsGtCtg8ptMEAd/Eh21smQVbJRCC71xmbneDYBF2a8iAFxwL48Yq2pGEKFSj5FiNqCDtlO0QApOIj7vJbrZtyg3YtF1Nlz2SXeSxoFcZwDX/O8Ifd6qmedgFZy22Ewl5NCgH1tq81Nn46wcQ9IhcDyaUDmqY0YrejWSIKbGGA9byFjKZG7JWXrAIUAMpJHmgKVYot1PCHOQ1gmgXYNSHbh/BtMMBdfMj20BNklUwEsj0hbfAYjk3QpdEJUnAsgB+vaEsaplCBkq8h0rtB5bNTtkMEQCo+4i6/1bopN2jXcjFV9kx2mceCVmEM1/B36eFPj6WeynDsQSWooIY/a1T8dIKJjUQuBpJLBzRNacRuR7NEFNjCAOt5CxlNjdgrL1kFKACUkzzQFKoUW7ih4Y9dKNCdWrfhQ2P7pABwLAj4WkgkBujHtJaFbA89QRQyEcjWoswGY44uzUJBCo4F8OMVbUnDFJLSCKlrAL0bVL5ukAggudOA76bc4Mm1qLJn8skqS7AKY7iGvxr+xs6c2arsCT3BrEGcSAzgK6CQFJGLgeTSAU1TGrHb0SwRBbYwwF2XYLtKoEnK8icYTnzdtLSG0SHFFmr4w5wGsMgC7JqQ7UP4NhjgLj5ke+gJskomArmGP2tFHmdOhqRar5TygyOuqbirgO+m3GC8hD3l7Jl8ssoSWHcYzDL8vf/0td0/T956uenl5VtPtqGn7w83N1chlqmgm3KDrVZPu4Csy7lHOqnJQgrqlb+J1WoREZgaIbU0SC4d0DSlEbsLzRJRYAsDrOctZDQ1MrnwQZgAFBRYpmaJWFrDmmILNfxhTgPWPVLYRUQBhZpyI118yPZCShD9TASyPSEzG4w5ujQLBSk4FsCPV7QlDVNISiOkhkFvV8FCvVLK1w1qJGjApoJCN+UGraCLqbJnsss8FrQKY3im4W83822bWI9+beh7/+lrk9xYn2dVqX3IkSJiP9dsgw3raecqaCER+ICkJnwFNfxhbwNqERGYGiG1NEguHdA0pRG7C80SUWALA6znLWQ0NWLvtUpz+dAagBNfNy2tYXRIsYWHMfyxQQvYLEEibJ8UAI41OeBrIZEYsFBMa1nItiuCKGQikO0JmdlgzNGlWShIwbEAfryiLWmYQlIaITUMersKFuqVUr5uUCNBAzYVFLopN2gFXUyVPZNd5rGgVRjDiwx/L996wsRn8ViL51epfWiSIjI8/LlSVrZhaAA9lUnZcoIKavizRsVPJ5jYSCQJhgvRTyoENE1phOWsIQThK4ATAz1v4aOpEXuvhQZw+WQbgGP3NeHYVeDDIcIWZhn+UGMhACsCSAFIxfuCnwTIwieSbJjCgA8HcSIx6OJDthYRZKFMBLI9VTIbjDm6NAsFKTgWwI9XtCUNU0hKI6SGQW9XwUK9UsrXDWokaMCmgkI35QatoIupsmeyyzwWtApjeKbh7/BdXzvwWdzVInvWqiClZNdcaK5UcG5pCgUA4i6ABgg0rQJ8BTX8WaPcI45pMDVCygKlacTyMzipENA0pRHbiWaJBMAqKNbzFg6aGrH3WmgAl0+2ATjJAw0fHSJsoYY/zAlMxq4J2T7EWxsMcBcfcvLQsy6FRCwgm9lgzEHK6o9hpOIVVZxCUhohNQx6uwoWSkpBA6CpG9QI5BgEhW7KDcZL2GtgfCYHOqw7DGYZ/lh9+yavHfgshncMvHjx4vnun29+96P2v11g/+8gtScZBB9AUiPPnz/n3CILCFJwEHcBNECgaRXgK2D4s/xbwbqdIMKmLIcgwGYnOMP55nc/UloQIZUEtBTzA5qmNGLFNUskAChYDkE9b0nB14jrbcwn2wCaz58/n6TsQ0trmCwptvD07T8hqDSNKPmb3/0INfgA+ABSAFLxvuAnAbLwiSQbpjDgw0GcSAy6+JBji6CxtEZI2RMys8GYEy9kFz2JkYpXVB0KSWmE1DDo7SpYKCkFDYCmblAjkGMQFLopNxgvYU+5+EwOdF68eHFsjkrG5x3+Vu8/XX/Wzw58Fid7ajRmXq0KUkp2J2torhTnFllAkIKDuAugAQJNqwBfAcOf5d8K1u0EETZlOQQBNjvBGY79LzPKtZBIL1BNVyGgaUojVlOzRAKAguUQ1POWFHyNuN7GfLINoOk+tSFbWsOaYgsP+JU/dg3AGbZPCgDHmhzwtZBIDFgoprUsZNuVFkIjpRFS9oTMbDDmxAvZRU9ipOIVVYdCUhohNQx6uwoWSkpBA6CpG9QI5GHgarrBk0tQFZ/JgY5VGMOzDn/r73lsPuw3xxc+2LZuTFNMP2/+6W8GfC3UiP3MH1mAnnakANqAjUADBJpxIQps3/JvBbOLDGBTlkwQYLMTnOHY+wHlWhhE3Kd0zCcL0KWDVEC2zagChQpcMkE9b0khpRHX25hPtgE07b4mHLsKfDhE2MLTt/+ELACaRjT1O+++QA0+AD6AFIBUvC/4w4CFkg2zUMCHgziRGHTxIcdXaWgsrRFS9lTJbDDmxAvZRU9ipOIVVYdCUhohNQx6uwoWSkpBA6CpG9QI5GHgarrBk0tQNfxktwpjeIbhb/+rLq9tv+K7Wq1fAmz/8M2P3v6wTws1xfRTw5/aNRZRk8d0TlaxUAagZskEATY7wRmOvR9QroVBxH1Kx3yyAF06SAVk24wqUKjAJRMcvgSjkFxRaZkIqwCoIsIWavjDnAawyJ482DUh24cU2mCAu/iQa/iby9JAJ05lToZYgWxSChoABU6MIEJqGOgq7p0i0KdzpOzzKyjUlFUYwzMMf2MLn6xit8rU1EMd/thpDNi+ejUc0RWHpeJCXSiIIGU5BAE2O8EZzqTk2EOVIuI+pckiSMQFAU1TGrGamiUSABQshyAXMrKkgkh8uVQFpHoBUgAUiLCFGv4wJwDYFXDwNuDYVBcfcg1/1sMJxqVJfN6HmZMhuWJSChoAfd2yRiAPA1fTDR5bgs6pcu8Ux8pt3CqM4Rr+tn/hw9rKEbLBhoMU5PhIQANkNCG74B6HP/qJdx1kUcgAdCyZIMBmJzjDmZQce6hSRNynNFkEibggoGlKI1ZTs0QCgILlENTzlhR8jdzQ8McuAGwHQCr5tq/lTzCa7skzIZ/zkIX0CMayGT7isRTZLj7kGv4wUAEuaWrGSOZkSC6XlIIGQF+3rBHIw8DVdIPHlqBzqoaf7FZhDF/d8Keu6cbgkGL6GX7bF834Is7Bs/wJpisXTMjxckp2I2zfXXEsqAu5OtDcbCaIQgYgaMkEATY7wRnOpOTYQ5Ui4j6lySJIxAUBTVMasZqaJRIAFCyHoD4XSMHXSA1/mDMBeOWePBPyOQ9ZSI9gLJvhIx5Lke3iQ67hDwMb4NC4X12akGd5yIrnqyWloAGCpTlVAk5v6nxNOkdq+MluFcZwDX/1yp9/5ugTw+VBc7OZIAoKeKqQQpCIHSbcrGVa8iQ+y0MacJ/SZFmLiAsCmqY0YjU1S6QXIJs5OpDtKm6wEYKUVchgpABUEWEL7tu+8AEUAkjZ/4pDlqzLJ9sAHPfkmZDPechC2mcsm+EjHkuR7eJDruEPAxvg0NTw1wzhVJkYdc7D8zU5TEgNP9mtwhiOhz++vrv9/sYF/k6vHhvdGBxSvPR1ba/8aatEAJwQRHoB28cQV4FsBqiCWwXNzR4LUhUDdQZBW0gQoIXw4RCZESDuPqXJsiIRFwQ0TWnEamqWSC9AVk0mhaZG4vnb5aPWBZACUE6ELVzb8Edj9LwE6F0lw8fbZMNdfMhXO/wld52hsdmM7XCSZ3KmgZjDijEtk01KQQME4rgXcHpT52tmOk92RTPDIB7+9j/avPsTHouPf7pz3RscUkw/1zD80Z4FtGqDDZ9/QqAQrGLXVRoGWlqAVYFIBgTKNsW+CCJOxA4TZLUQPhwiMwLEa/hrrmKINdkNBnxbm8esAqCWCOdJ8pZJIQDNeV/5ozGrPzvuXSXDd50JOs/wWRdyDX8TS7EoeSZPygcesuJA7aQkKQUNMNGxDzlVbPBMfL5mpvNkkzQzDOLhr/1C8+a3XNpvN+9/y2V4xROFunMtgEOK2eVqhz96VnD+CYEChugqNqI0DLS0AKsCkQwIlG2KfRFEnMhjGP7YrG4/iJCykyhBNIdB5ui4y7nB1kaQ6u0TKQAKRNhC8pZJIQDNGv7GjqDrpHXVGgu5hr9jFiXP5En5wEOeOwO1k5KkFDTARMc+5FSxwTPx+ZqZzpNN0swwiIe/9d/q2Lzmt37Bj/eAhxfLFOrOtQoOKWaXGv6aJ1jkAnwji4FEYqAKRDIgFiebfKroikEhZFa5GNClibhAG4NGKoiQssMfhYDAKzgu0EJWhK8RO6xDA7h8sl0AKQDlRNhC8pZJIVIWWLWGycaFjQYnnmzQPB/QcFIqw2cXSc0Mn3UhxxZBoweNkLInJAvZ7ARnOJOSsYf0nFkRTvJMHmvJVrGiDY7hpBQ0QLAc7gWcy6cynSe7YoPD4MTwN6w7XKg7Vyk4pJhdksMfCi4IjlCQcqUywfM1UcCQeF2lYWBcSFYViGQAOjFgXzFNV0wWxrKzZ+kTZSIugAaAlolAruGvWaGmcZ4kb5lYipQFVq1hsnFho8GJJxs0zwc0nJSCD9BCdqEpN5Lhsxzk2CJorKgRUjX8WSvymIOSLznGTEpBAxwTtMc04Fw+lek82RWn9DA4Ofztv+qxfuVv8Y/8rXTnujc4pJhdavhrnmCRC/CNLAYSiYEqwNcUEQDkGCSfKsgCkoXx6rNnaU+VSVkQ0EjB1wipGv6aFWoR50kNf5gTAGtXw0rmrNOUjSCV4Su5hj9rpn1nPHkmT8oHHnJQBmonJUkpaICJjn2YOa8sf0YctBekehtgg8MgHv527/q2v9t2kelPLdC9wSHF7FLDX/MEi1yAb2QxkEgMVAG+pogAIFugTwyNWD4YWUCyEIXLANrT5YKUJSstiJCq4a9ZgZM4w3mSvGVSiJQFVq1hsnFho8GJJxs0zwc0nJSCD9BCdqEpG0Ehw1dybJFqasQ2Q5aFbHaCM5xJyeRhUmGsq+SZPGlp4GFyFxnlpBQ0QCDe5V6gM5AK2gtSvQuxwWEQD3/rl/2evr/+Q727D/0t/tKfWqB7g0OK2eViw9+MR/F8KRQwBItcgF1kNULKBcFCmiICcDXZBVmNkLIAWUCy0IpcANPe8FqqEERIPc7hD5PxQSOcJ7PcMq1aw7oikRggFdPOzPauAh+gDajbyrGvVGX4LAfZDn9kWQgakRjAVyktzHC0ykaSCmNdzXIm226P4eQujpXbeFIKGsCKTHCXe5PaMx8G7QWp3kXZ4DDoGP42LwPew/CHKWxSI8wuNfw1l7DIBdhFViOkXKDHApqmiAAgW6BPDI1YPhhZgBZqhPKLAdobXlEVggipGv6aFdiOM5wVs9wyrVrDrNgLkNLCIKVkG9FCjVi+YvgA5SQjKHAsgkIl1/A3sQuLZjmTJ+LuQ1Z0s13BpBQ0QLAK51WGHOgMpIIVg1TvQmxwGMTD3/o1v4N/Fp/9nM/8YQqb1AizSw1/zSUscgF2kdUIKRfosYCmKSIAyBboE0Mjlg9GFqCFGqH8YoD2hldUhUwkXm7YGS1MNqM0OgxScHqBanK2s4VZbplWreHeVuEjRQQQpOC4QAs14hYShA8g1QtQ0KOjUkqu4W/iEhbNciZPxN2HrOhmu4JJKWgAVtFIJgVnXnCZZnjiDIMTw1/7gZft/PfkrZfD66QLuw4DqlzNa/hrnsQ26tmJgXEhWZwnAtAUEQBkC7QrjVg+GFmAFmqE8osB2hteURUyEfsumy497IwWJptRGl0FKTgu0GagqSZnO1Wz3DKtWsP00AuQ0sIgpWQb0UKNWL5i+ADlJCMo6NFRBSXX8DdxCYvOP5OTUtAmnQw8TEpBA7CWRjIpOPOCyzTDE2cYuMNf+23nYc2zCrsOAytxNa/hr3kS26hnJwbGhWRxnghgLOUOKNonq1jAigAt1IhVuAymveHlVCETcb2lh2FnMoXaXvwrDC6fVgMQNKOanO1U2VsmwWA5N0UhwKVlgoFCkIqVtVAjSYXeQpVFQY9Ohpwc/lhFNW2EHjL8DMeKK04qjHVlz2RdOhOhvVgKWkYz5iSloAGQ1UgmBWdeoM0QAZy/IqfHMHCHv9Xm7d72Fq9547de+Xv3BQcP0HsUtVAjw5qcB7GCrqiRWCFYaCzlDijDXWmhRuINLpENnEkupwqZiOstKw47kynU9ljXBb18RDLNQL6q4c/t3A22/oMUG3SBFmrELSQIH0CqF6CQOeJKjoc/mqGQiAvoIcPPcNxVCCYVxrqKJzZ6CADtxVLQAqlkKikFDYC+RjIpOPMCbYYI4PwVOT2GQTz87X/qZfvO771+5k/9Yttcza//lT89/BrRncYRFDAkyYeGApEYBAuNpdwBZbgrLdRIvEGymcIMJ37Fi+VioN5qxFUIOgxSrhTBTGGyPTR7+RRmmoHM5YIqe58jCD8JKARkCl0yQQBSGiEVAy0kAkgqJPmBGgociwyZ0+ORD3+4h2lE7JlMtgskpaB1ibvkpBQ0AGoayaTgzAu0GSKA81e0z4Ux7A5//KDf+mU/Xu+78Ld9MzaxZ64gNfw1T+JzS73VSKyA80obSz2G4U+9Oj8SuG3Fg+MbpKyC4kxhsj3Ee/kUZpqBzOWCKnvLJAg/CSgEZApdMkEAUhohFQMtJAJIKiT5gRoKHIsMmdOjhr9mIKbhpz2TyXaBpBS0LnGXnJSCBkBNI5kUnHmBNkMEEK+Yodnnwhg+OvztfuDvgQ9/rstusB0tUoD4KGpWCzWiVXEEBU6CJB8aCkRiECxESjVJueLK14hbSBB9LdQIVTHIFGY48SrDWbYcKwQdBqnzNZPtsVAvn+YBSAWAgYMqe8skGCi4KQoBLm0SdMkEAVRphFQMtJAIIKmQ5AdqKHAsMmROj6WHP9rTroKUkt1IUoHNKj+I2DPZXf1kEPFYCtpJwZOEpBQ0AMoayaRmecWBhQDaDBEAZBdkaJwew8Ad/vZq5hN/mzd+eRlwT5kZ4UXX/rmC9L7y567iBltjpAA0nARaSASQlIJGIQeDlAvgk9UIqV5AD6pJytVUPhGAW0iQ00D5GqEqBpnCDCdeZTgbW4ps0GGQotwFQSGpZHvo9/JZCIBUAPQ8sfe5Lim7CoUAmz2GXTJBAOUaIRUDLSQCSCok+YEaChyLDJnTo4a/ZiCm4ac9k8kqgB+kYqlAQTXjSFIKGgBZjWRSNfzdPX/+3D6pDrH92N/yn/hb7X/nLzicHFda5QpSw1/zBItcoN5qxC3MBDkoqknK1VE+EYBbSBAaIJOC4wKVUlqGo1WzRGJLWYIOAZoikgQqRSGpZHsUwkeBlAugAVzaJMjlgip7nyM4qTr5kELAyRL39mODKqWRzCpWEz5SbExqrQAAIABJREFUAFIugAZwaZkgChyLoErJb/7pbxIEqEKQsmQ964LCIGU1A5xU0K7QVAUi9kyGrwB+kIqlAgXVjCNJKWgAZDWSScVPChR6gTZDBBBrZmicHsPgxCt/w7rDhZjStX+uIDX8Neex0QXqrUbcwkyQQ6+apFwd5RMBuIUEoQEyKTguUCmlZTha5UaQiq+81MaWQrOyDWuKSBKgqXxSyfZQgI8CKRdAA7i0SZDLBVXWbYKTqpMPKQScLHFvPzaoUhrJrGI14SMFIOUCaApcfhBEgWPRRZ5l+KMHPetIaVdBSsluJKmgXaGmCkTsmQxfAfwgFUsFCqoZR5JS0ADIaiSTip8UKPQCbYYIINbM0Dg9hsGJ4c++7rd533fxF/8whf0DSAHYNleQxzD8YYgCDMEiF1BIViOkhoFqxu0pnwggbgYaAD4RAKkYZPgZTrwKWaTiKy/8JLCyDVNIikgSBIWk4iMeLISCcki5QPka4XJhFaARJJIEFAIyhS6ZIAApjZCKgRYSASQV4APiQs1SyLEIOEqu4a95gmlYlLxuwEcBQCqWgkahAjjnS9lBDVlW1EgmZTWTfGgB0GaIAIJytyvlc2kdBvHwN/3I3+ZbIMNrpQrZJDYBSAFQ5Apihz9oAXDF3WATIQUIxN2UFhIBuIUEoSnAEJeswSBCKgloBr5GaI+UvSgQVAVNwbEAGoAsEQCpGGT4GU68ClmkrDNkh4GVbRgpUkSSICgkxRFPakJDgQiAlAugBSAuJBsouCkKAS5tEnTJBAFUaYRUDLSQCCCpAB+ghUHK3t64dAcKSEG+tuGPDnUXGkmSee4oP4gkrxuqQJ+kYiloFCqAc76UPWeQZUWNZFJWM8lvNJZz90VWNTUFx4IMjdNjGMTD3/rHnhd/re+wdyxg/wBSAErtRYEgtAC44m6wiZACBOJuSguJANxCgtAUwAFYjgaDCKkkYCH4GuHQkLJPHoKqoCk4FkADkCUCIBWDDD/DiVchi5R1huwwsLLHcK84OloYpJTsRgIFUi5w1SbBuJDspOrkQwoBJ0vc248NqpRGMqtYTfhIAUi5AJoC5cPRlG2GS7fSUABAruGveYJpWJS8bsBHAUAqloJGoQI450vZcwZZVtRIJmU1lZ/RdPelhUQALOeCDI2b6TBwhz95s3f7E8+vXckrf1jDtu1FgaBr6ySIlI27wUYgpcAqBJhCOEQApFwATYHyLYcswSBCKgkymhwayPbJQ5AViQBIuQAaABoRAKkYZPgZTrwKWaSsM2SHgZU9hnvF0dHCIKVkNxIokHKBqzYJxoVkJ1XuQ8gucEsmQbdQg1SRIpIEWkhEgaupNCLKD1L2psulO1BACnINf80TTMOi5HUDPgoAUrGUpTWMAsByCCqApikbgQYgq5FMyp6Hys9oWovgA7o0Ibtd2WzD3EyHQQ1/f9IOlTVXDx5ZUgrgxIBCaEQApFwATYHyLYcswSBCKgkympymkN0nDytaWsOkXBDwg5QrRZBCIgoyHK1yI0hZ4DK7glbtGO4SjK9QLNGrCT9QIOUCFAIQF5INFEhBdgG0ALiFGkSBVBAhZUFQSApgC8FkFcABwCFiAVnmOZttGA4A8vUPf/Qc7EtTNqJXS7IqTsReUeErgB+kYikUAItK2QuOrqgRmglSVlP5QSEpa5ENNtylCdntymYb5vQYBu7wN6y2L9y/eNj5tjGbzFjJevaiQBCpALCK5bjBRiClwCooDvhBSnXsmZEptBzUCAYRUkmQ0eTQQHafPKxoaQ2TckHAD1KuFEEKiSjIcLTKjSBlgTLJasqNwA+AWxgEkVJOkFKyGwkUSLnAVZsE40Kykyr3IWQXuCWToFuoQapIBRFSFgSFpAC2EExWARwAHCIWkAXYbMOkAPY6TxAQKGjKXkjd61KT1UJ3OQ1qBKkgBcf+NUjlBxF7RbVqE6wKEEjFUpbWMAoAyyGowNKOSdnjBR8pjWRSVlP5GU1rEXxAlyZktyubbZiTdhi4w99+ctu/37tFuVFuLdCY7z/d/4mQVJNsEgcBmkLRXhQIwg+AisfWw1cQrGI1KYRPBEDKBdAUKN9yyBIMIqSSIKPJoYHsAlbULCkXBPwg5UoRpJCIggxHq9wIUhYok6ym3Aj8ALiFQRAp5QQpJbuRQIGUC1y1STAuJDupch9CdoFbMgm6hRqkilQQIWVBUEgKYAvBZBXAAcAhYgFZgM02TApgr/MEAYGCpuw1ObguaaG7nAY1glSQglPDn7WiYXwDwNFIJmXPAeVnNGcZ/nQhjdAegJN2GCwy/L186wl/CsTiTJfsjf0DNIWgvSgQVD4RgIq7J4TyKQTAcQE0ADQiAFIugKZA+ZZDlmAQIZUEGU0ODWQXsKJmSbkg4AcpV4oghUQUxJw4O1GDbMGEE5+iSrZ8KzvBbmEQpFw5QUrJNkIhwGYbJuUC5WskLiSrhRqB7ALla8Qt1CCFpIIIKQuCQlIAWwgmqwAOAA4RC8gCbLZhUgB7nScICBQ0ZZ8UwXVJC93lNKgRpEgBSFmgXZHVQiJ2HIGvAH6QiqVQACwqZY+XrqgRmglSVlP5QSEpa5ENNpzUpFD5RBRwegwDd/gbVtsW2oHP4owum8QRgKYQtBcFgsonAlBx94RQPoUAOC6ABoBGBOCm3CAlDcABWIIGgwipJGAh+EQAHBoiLggUSLlA1aAFKTguoNDNtmDMibMTWcgWTDjxKapky7eyE0whcSIuCGhBypUiSCGAFICUC6AFIC4kGyiQguwCaAFwCzWIAqkgQsqCoJAUwBaCySqAA4BDxAKyAJttmBTAXucJAgIFTdknRXBd0kJ3OQ1qBClSAFIWaFdktZCIHUfgK4AfpGIpFACLStnjpStqhGaClNVUflBIylpkgw0nNSlUPhEFnB7DwB/+Nu/7Pnnr5eDv/NmBz+JMl2wSRwCaQtBeFAgqnwhAxd0TQvkUAuC4ABoAGhGAm3KDlDQAB2AJGgwipJKAheATAXBoiLggUCDlAlWDFqTguIBCN9uCMUezGkGclAVkAWSJxAB+AFCAQ8QFAS1IWSmlEQFYfsOkXKB8jcSFZLVQI5BdoHwiLj8IamEQIWUB4gSJKIBjgdKIWFrDQcpeYwMaKYC9zhMEDPcQXJeSmtqDRpAiBSBlgXZFlkIXQAsAhcohZSebmNZKYo5midgVj0nF50ygQIrlLNAsEYDlN0zKWmSDDVMYpOy+lE9EAafHMLiu4e/FixfP659yoBwoB8qBcqAcKAfKgSMOvHjxYnjsa4X+8Hem6OqML3zw33bag6Y0slqtCAK6pOzfCEEBoFJE4LgAGgAaEYCbcoOUNJDh2BLlE+kFyFJIBBCk4NgjaIMNo2CB0jIRqxBglVKyctxdUAifCICUBWQBZInEAH4AUIBDxAUBLUhZKaURAVh+w6RcoHyNxIVktVAjkF2gfCIuPwhqYSbiCmqh0uBYoDQiltZwkLLX2IBGCmBf/yAIOL8HpABJTeVrBClSAFIW8HKR0oi4wIocwxQqgZQFGVrM0SwRu1DDpCwIaJmUlQJTqBFNuRw32GozKftcUD4RBbQ3DI4Mf0e/75v7tu9q/adB2j988yPZIptUvqY0Ym+6brbJaoqIezDIaldE4LgAGgAakRhk+BmOXUX5RHoBshQSAQQpOPYI2mDDSQUt1AhSLlA+EeWTsgAawSCiKaqsIUojEgOrdgyjAIGICwJakLJSSiMCsPyGSblA+RqJC8lqoUYgu0D5RFx+V1ClNOIKZmhwLHDVWtDSGoasKXuNDWikAA91+GOD9slew9/kzLEuNQwhk4JsAYUEiQBIAUjZ42WDDbv8Sco+F5Sfiei6yciR4Y/ZbfpbL9nhL7m80nS3cDSlEXsw3GxT0xQR92CQpZnzQa9mhp/hxJ2j0AuQpZAIIEjBsUfQBhtOKmihRlwpNziphQOYENpDzQYRTVlNsgCyRGIAPwAowCHigoAWpKyU0ogALL9hUi5QvkbiQrJaqBHILlA+EZffFVQpjbiCGRocez101VrQ8huGrClXU2koAGr4m3iLMxbgJEEigEwKjr0mqwI0UgBSroJLsyWTqknKZjMplrOAQoJEAKQApHp7oBAp+1wgqLQgQqoXHBn+dq/89b5u17u88nX/cDSlEXsw3GxT0xQR92CQpZnzQa9mhp/hxJ2jEINAhMKAE6cChSAVa2rWlXKDk1o4gAnh2EPlEwG4tWQB0IjEAH4AUIBDxAUBLUhZKaURAVh+w6RcoHyNxIVktVAjkF2gfCIuvyuoUhpxBTM0OPZ66Kq1IHzlkLIgQ1NODX/NQ3XGRvCZIBFAJgWn966qq7gKLs0uOqmapGw2k2I5CygkSARACkCqtwcKkYqfX9C0kMgwODL8rfV2A2B78W/xl/y2W9DdsjdNacQeDDfb1DRFxB4MG2yYZs4HiCelMvwMJ14OhRgEIhQGnDgVKASpWDOZzejDAQyLJxWgAViRiAI4w0A1bQRZgkQApFygNCIKUNCUjUALgOWD4WuElALILlA+EZffFVQpjbiCGRocez101VoQvnJIWZChKaeGv+ahOmMj+EyQCCCTgtN7V9VVXAWXZhedVE1SNptJsZwFFBIkAiAFINXbA4VIxc8vaFpIZBgEwx+adgpcfAbU3dKHpjRiD4abbWqaImIPhg02TDPnA8STUhl+hhMvh0IMYpEzsyytOkFKyQORjD4cQHIh5WvElYIGUBopgHJ6I0i5ADWyRACkXKA0IgpQ0JSNQAuA5YPha4SUAsguUD4Rl98VVCmNuIIZGhx7PXTVWhC+ckhZkKEpp4a/5qE6YyP4TJAIIJOC03tX1VVcBZdmF51UTVI2m0mxnAUUEiQCIAUg1dsDhUjFzy9oWkhkGGSGP/sBwMc1/GGrHgNSw6BXM8PPcOKGUVAQF86YZWnVDFJKHoh06XeR3ctEUgEaQLdGCqCc3ghSLkCNLBEAKRcojYgCFDQVRygEuHzNEgmAK0VwuBCFACAORyOkLMjQ4MQ3J2ThEwGQsoAswGYbJgW4xeGP5tkgERdAO/8LH+ijCcik4NhrlypAIwUg5Sq4NFsyqZqkbDaTYjkLKCRIBEAKQKq3BwqRSj6/tJDIMDg+/NnX+157rfMv9A73s/+hFpXAL1IasQfDzbZaTRFxDwZZlj4f9Gpm+BlO3Pn5CrH+mdml2+vS7yLbMxMTkgrQACgASAFIDQOkXIAsWSIAUi5QGhEFKGgqjlAIcPmaJRIAV4rgcCEKAUA84LipTCEc93qosvCDFBxX02YbVqmrGv60Pfc5Do0NEnEBNDYLjRQRFyiNCIBCIgBSFpAF2GzDpADKsRbFNNVUtUBBU0QsQJMgEQUuxw222kzKfS7o0kQCTThJcGT4Y/Jb/JW+aZ/B3jSlkd5zi+WRcg8GWfiXB5keMpy48/MVYv0zs0u316XfRbZnJiYkFaABUACQApAaBki5ICPrFhJEQSOkABkOZAsoBNgsWLNEAkC5C4YLXbVJEPFJ/OTDTCEc93qoS8APUnBcTZttWKWYh37nXecXbgMFTbk96IpaqBwbgW+DDQcpS4bGZsmSIuICpREBUEgEQMoCsgCbbZgUQDn2MhjTVFPVAgVNEbEATYJEFLgcN9hqM6nkeUgzgSacJDgy/Nl3eg9+7eXiw6DZh25bI73nFvJIuQeDLPzrBOf3eb7Cos4s3V6XfhfZnplYlFSABkABQApA6nyApgUZWctXjAIpIgoyHK2ytscKmiUSAHdFgsOFKAQA8YDjpjKFcNzrocrCD1JwXE2bbVilmIdq+FNziOAkEYCmiAAguyCgBSkrBQ1gs104UNAUEQtYjiARBS7HDbbaTMp9LujSRAJNOElwZPjjlb+Dye+11157pMNf0s17p51/ZpyvsKgJS7fXpd9FtlMIFvUqUKgAKYByhiNoWpBRs3zFKJAiMiNAHJAUhx+AYalkYUCjq4DjpjKFcJI3J/i6IikLlEYEGhFADX/NHAxxQWCgpogAXE2CAS1IUW4vg0m+rZ3gQCFI2R4QjPmN5nLcYMCfpJLPr64+IcfgyPAXF91TVl3WiD2ubvZY75B7D8YxwXuJs4vh1c9XGF46U7h0e136XWR7ZrLTXgUKFSAFUM5wBE0LMmqWrxgFUkRmBIgDkuLwAzAslSwMaHQVcNxUphBO8noIX1ckZYHSMpGbHv4yG7RXCTZLIQYScUFA05RGXE2CAT9IUW43aINjOFgxSA334Gq6wbadTCr5/MKfQBNOEjzk4S9pQaPhae/B6FplaTK7WHqh+9JfeoNd+l1k94rTqxDYPqOUroK4BUrTiOUrVv4SkeF1tVAjyYaHCwN9NAOOm8oUwkleD+HriqQsUFomwjx0i2/7ZjZorxJslkIMJOKCgKYpjbiaBAN+kKLcbtAGx3CwYpAa7sHVdINtO5lU8vmFP4EmnCSo4W9rFJ72Hoyk0ZehsYvLLHf5VZbeYJd+F3n4ipM0ubeZpGyjId777LCFirt6GCYPr6uFGkl2RWGSn6ENa2YK4SSPOHztnJQFSstEmIdq+AvswmflaEojWmUjAT9IJRUsLYODFYPU8KXY1XSDrflMKvn8wo1AE04S1PC3NQpPew9G0ujL0NjFZZa7/CpLb7BLv4s8fMVJmtzbTFK20RDvfXbYQsVdPQyTh9fVQo0ku6Iwyc/QhjUzhXCSRxy+dk7KAqVlIjX8NQ9jr/BZaUFKyW7kGhRoLGgmSA1fil1NN9g6zKSSz6/MluEkQQ1/W6M4Tr0HI2n0ZWjs4jLLXX6VpTfYpd9FHr7iJE3ubSYp22iI9z47bKHirh6GycPraqFGkl1RmORnaMOamUI4ySMOXzsnZYHSMpEa/pqHsVf4rLQgpWQ3cg0KNBY0E6SGL8WuphtsHWZSyedXZstwkiAz/PG7L/f5VV/3gLnmusGTdlDVezBOKl+SwC4uuegl11p6g136XWT3BJ7Rut5mupZGvPfZYQsVd/UwTB5eNygkleyql5+RXUKTdRFPHnH4KABIWUC2C9Tw1zyMTcNnpQUpJbuRa1CgsaCZIEV5L3A13WBTzqSSzy9aDTThJMGR4W/zUy9t1mP0W//qy72Of7ptjQzfYpHqPRhJoy9DYxeXWe7yqyy9wS79LvLwmZk0ubeZpOyZNLcrN3jmQkE5ywECsk3BB5DVCCkX9PJdkUlwCU2WQDx5PYSPAoCUBWS7QA1/zcPYNHxWWpBSshu5BgUaC5oJUpT3AlfTDTblTCr5/KLVQBNOEjjD327aM7Pfk7derlZmIEyKz0zTbWtk+BaLVO/BmHmT58mxi/NkHm91l4Fd5OEzM3kweptJyp5Jc7tyg2cuFJSzHCAg2xR8AFmNkHJBL98VmQSX0GQJxJPXQ/goAEhZQLYLnD/8dS1nn7M0HyskaYEICmwWMikiLghoQcqV0uA1KNBV0EyQorwXuJpusClnUsnnF60GmnCSwBn+1pXrQW8z8W0mwQ1arXZT4fZhcoX5aLptjdina9fKSPUejK5Vliazi6UXeqj6XQZ2kYfPzKTVvc0kZc+kuV25wTMXCspZDhCQbQo+wGa78PkKXcudT6bh5PUQvi5NygKlZSLMQ8Pf9s2sYjn0bIMB7uWrFApsFg4pIi4IaEHKlVoiOGMPgVSQGt6Uq+kG2xKZVPL5Rc+BJpwkODL8Meit3+vdDnsMhEnp2Wm6bY0M32KR6j0Ys2/zHEF2cY7IY67tMrCLPHxmJg9HbzNJ2TNpbldu8MyFgnKWAwRkm4IPsNkufL5C13Lnk2k4eT2Er0uTskBpmQjzUA1/gV34rJwgpeSFIjP2EEgFqeF9uZpusC2RSSWfX/QcaMJJgmPD3/ZdXvMxv3uf/VbJbSdpE4Oo6j0YE516eNMOcBpkdtFFzgiew7mqZtiI25UbpGR2wHKA5BLwAclCpZ2voJqLRmg4eT2Er12RskBpmUgNf83D2Ct8VlqQUvJCkRl7CKSC1PC+XE032JbIpJLPL3oONOEkwfHhb/om7+Yjf/f6jY/ktpO0iUFU9R6MiU49vGkHOA0yu+giZwQfHse1yA0ut3eWAyTXgg9IFirtfAXVXDRCw8nrIXztipQFSstEksNfRirJoeeF+CrLimwWDikiLghoQcqVWiI4Yw+BVJAa3pSr6QbbEplU8vlFz4EmnCQ4NvztRr/12772n/v8um9y20naxCCqeg/GRKce3rQDnAaZXXSRM4IPj+Na5AaX2zvLAZJrwQckC5V2voJqLhqh4eT1EL52RcoCpWUizEPx274ZqSSHnhfiqywrslk4pIi4IKAFKVdqieCMPQRSQWp4U66mG2xLZFLJ5xc9B5pwkuDI8Ld/j7e94Gfe/k0KL0BLbjtJmzRIVe/BmOjUw5t2gNMgs4suckbw4XFci9zgcntnOUByLfiAZKHSzldQzUUjNHz+9dBKgceaZx6q4S8wMDA5SAWC86Zm7CGQClLD23E13WBbIpPqfX4Fmr37OjL8rV/4277IZ2Cv+Mz85LaTtElzVPUejIlOPbxpBzgNMrvoImcEHx7HtcgNXmDvvev28i+whYstwd7Pvx5aKfDYRmr4awbG7gUmB6lYc8bsjD0EUkFqeC+uphtsS2RSvc+vQLN3X8HwZ9/tBd/n277JvY25Q1XvwUh2VbSbcIDT4Ca6vf4mXT/d4AX20rtuL/8CW7jYEuz9/OuhlQKPbSQe/sY046rehnv5ujoKbBYOKSIuCGhBypW68mCwnSA1vClX0w22JTKp3udXoNm7ryPDH2/2MvVtQQ1/vQ4Xvxx4vA64lyo3eAGPetft5V9gCxdbgr333py0QysFVlomwjzkvu2bUejl9Dbcy9d+UGCzcEgRcUFAC1Ku1JUHg+0EqeFNuZpusC0RpObtYUztyPA3JnYdVWOOU3X+xe46bKguyoH7d4CnlW3FDVrCQrh33V7+Qm3fiyx7n/d6iOzYppiHavgLDAxMDlKB4NWmgu0EqXm3EywUpIZ7mFGzhr/tUcDTeS92w8e4CsuBB+AATyu7FzdoCQvh3nV7+Qu1fS+y7H3e6yGyY5u6/uFvbF+2CovYrM1mMApKDlJKvv5IsJ0gNe++goWC1HAPM2rOMvx9b3V3t/3fl76x3dU3vrSNfOV7w/scKxxzh6p5L3ZjW6iqcuBhOMDTym7HDVrCQrh33V7+Qm3fiyx7n/d6iOzYppiHrvaVv7F92aozLYr/ktD54rbVa8YX22mwUJAatm5GzZmGP2a+tqePvrG6+8oGfm9196XVR8M7HSmc0Z2R5aumHCgHdg5c1ZOxt5le/m7TD+Hf7L2Gv2bFxQ4qzg+vGCgEqeHlrrPwYjsNFgpSw6bNqLnM8PeNL62+sZv4LB7ecRWWA+XADTow46Xq/N33NtPLP7/D61Fg7zX8NSsudmhwfnjFQCFIDS93nYUX22mwUJAaNm1GzZmGP972bTOfHfgsHt5xFZYD5cANOjDjper83fc208s/v8PrUWDvNfw1Ky52aHB+eMVAIUgNL3edhRfbabBQkBo2bUbN0eGPj/QdfKJv9yavHfgsHt5xFZYD5cANOjDjper83fc208s/v8PrUWDvNfw1Ky52aHB+eMVAIUgNL3edhRfb6cUWaj7PuNzo8HfsgH/lbvW91coOfBYfq9rFX7x48bz+KQfKgYfiAJeqa9hQbzO9/GvY41w9sPc3//Q359J8/vw5smOa3/zuR/xvTKG36syGe5c736JY4fLbGXBglpKL7fRiC01sefHixW5uGvz3rMPf+nsem693LPeFjw9eX33/11a//PHgdqusHCgHLugAV8YLrnl0qd5mevlHF77BBHt/5K/8Xf7Q4fzw0oFCkBpe7joLL7bTiy00u89zDH+8BXy3edmv9fiV3Y+/8M2P83v/6LdXz+7W//vW51Yffu18vVIoB8qBx+NA72W6l/+QnGTvNfxd+LDi/PC6gUKQGl7uOgsvttOLLTS7z3MMf7M35Qr+8sfrme/Z3erdL29HwN//1XoJ0LWqguVAOaAO9F6me/m64u1G2HsNfxc+iDg/vG6gEKSGl7vOwovt9GILze7zjQx/n32y+s4X1jPfD766tuCv/mD15ufrJcDZz4YSLAcesAO9l+le/kOyjr3X8Hfhw4rzw+sGCkFqeLnrLLzYTi+20Ow+38Lw99kn68/5Pbtb/f6vrj77ZGvBp79Y/fE/2r4E+O6X9/HZHSrBcqAceBAO9F6me/kPwqTtJth7DX8XPqw4P7zu+QrDS19PYZlw8lhc/fD3yx9vX/N745XVX//FdD+8BNheEZym63E5UA6UA1sHeu8HvfyHZDR7r+HvwocV54fXPV9heOnrKSwTTh6L6x7+Pvrt7ef83v7i0Y/38VnAv/zOyd3eEuFHX1/98MktNVy9lgPX7UDv/aCXf9277+uOvdfw12fc2WycH1Y6X2F46espLBNOHotrHf7su7rv/caJd3Xbt4DdlwbVgA9eX50U1KoLR3754+072g9sor2wjbVcOWAc6L0f9PLNUjcP2XsNfxc+ljg/vO75CsNLX09hmXDyWFzl8MebuW+8svrJt0/uYU3g83/tt2DeeXX1o687bxP/5NvboepHX9/LfvD66o9+ffXpL/aRC6PPPll/kcWOpD/46rbPd1496OVvPl792W+tv+98bIMH7HpQDpQDewfqfrD34hTCqxr+Tlk1cx7nh3XPVxhe+noKy4STx+L6hr8fPtl/jeNvPj65gS3hs09Wb39xW9jmv/b/3/+1/auGf/Px9jvC7ZcCmzi/Hfj2F+9n/vvsk/2P17SR9LNPtm92t5+2+fkH2z0yEdoNWmzHx6xxxSsHHosDdT/IH2m8quEvb9osTJwfVjtfYXjp6yksE04ei+sb/t798uqNV1Yf/fbJ1o8SPv3Furx9QZhfh1mt1i/vtZ8JbKk/+vX15wjbgNV+OGaW+Y8X5xjLgpcVmfyaKrhUAAAgAElEQVTeeGXd27c+t/qbj9evWbY+27T33m+sd8qQ+s6r6xf/7AZZyG72qDuHiQ9e30/MNTseelOPHpgDdT/IH1C8quEvb9osTJwfVjtfYXjp6yksE04ei+sb/k62nCcw2/3ld9ZvHz+7W4+Vf/Px+n9t5vvdX1kHf/DV9RvEDQffLGGq+/6vrT7+Q6cL+zlFO5A9u1u/KqlvK9vJ7+cfbKfVP/r17beb//I7667aRPjxH24bDj4CaDc7aa5Nk60lO+H9/IP95NeyH7w+Ka2H5cCDcaDuB/lDiVc1/OVNm4WJ88Nq5ysML309hWXCyWPxoIc/XjB745XtG768oPjh17ZzD78dyPynfzvOnereefVgBORzis/u1h/I+7PfWo+Yq9XBWGnnP/sTNu2NXUbSZ3frSbT9016kbKPqyZ+zcb/4wndHmEf5vGMTb7I/e287aPIu88lz57YIn32y/lQlJtgh+LY2Ut2OOlD3g7xzeFXDX960WZg4P6x2vsLw0tdTWCacPBYPffiz3wV598t7Oz77ZP2T0W9+/uBLIXbI+84Xtl8Z0anug9fXryAyRljw7pe3M99+JTP//e6vbDX5CZvf/9WDBhhJmc/+6g+mQ6pVVty++MJEu1qtX9fk7eCm1t5cbi/7Ndx02qct3/7i/lOSqq+RD15fv2b5yx9r5kKRNtUF762vVuv22l+IsQfr5DB9oQ3UMhdyoO4HeaPxqoa/vGmzMHF+WO18heGlr6ewTDh5LB7B8Mecl/z6iJ32mBUmU92nv1hNRsD4c4q8rIhgG8j4gyXtQLVWv/OFg/eI33l1OqQGR5W/gzf57giv5/F5R/uyH6u3CSn/5i+fRNSXS4MmZ0zx1rl9b/3TX6xf5OML0TpqB2+Rz9hbSV2ZA3U/yB8QvKrhL2/aLEycH1Y7X2F46espLBNOHotHMPyd9EAJ9isj8VSntcciE83g03vHFJLxj/9w/VLf5Lsj1No3l+3Lfo1w8s3fD7+2f52PEerdLzuvg877cuDkTds22P3yx9svSr/xyv4jmz/59v473cGozVvkP3tv++s5kJkaMa3Ag3Cg7gf5w4hXNfzlTZuFifPDaucrDC99PYVlwsljUcPfSYtukNC+12y/O2I3wZvL7vue7c3fyauPrfzTX2yHvPY6X3uZsIm4L5fO9XKgfXmPEQ3wxiurn3+w/2xli7/75f0Xot94ZeWO2pPfhkQQ8M6r429n62832kPgZm/i58ftLm4N1/0gf8Twqoa/vGmzMHF+WO18heGlr6ewTDh5LGr4O2nRDRLsy3t8d4R9tDeXf/dXnI8nrlbrD/y1qU6/ocyrZYxH9sOF6K9W67etGa3e/XLqQ4TtvVqU33l1/cb6x3+4rm2vLLYhr4nzSzcE+W5N/pXa5sPkCzr2Bdr2AuqHX7M7O8CT95fJ0fOzu/WnPCf/2CzzN2+gK39SXg9HHaj7Qd45vLqq4S/f/+0ycX54C+crDC99PYVlwsljUcPfSYtuk8DPuwwME3xCcTL/tRcUf/T1VXudb/J1GfWJlwNtDz/6+v7TeJTAZPibADvkUbUosPPrd76wnUTtitrz219cj3q8Gd228ObnD2ZfJr83Xtn/fA9voPN+vV2o8EwO1P0gbyRe1fCXN20WJs4Pq52vMLz09RSWCSePRQ1/Jy26TcJnn6xnLPfd28yG7PzXvpXy2Sfb7zj/9V9kBLYc+/1ifnlnMtjxkG/VfPbJer784ZP1N7LbrzPyhZWOteeg6oRHtw3Y95dt6o1XVj97b/vpQ2ZfO/n9/IPtD3e/8cr2pdYffHX/W49u7/pC48/eW334tf1fiHl2t/9EpqvwuIN1P8gff7yq4S9v2ixMnB9WO19heOnrKSwTTh6LGv5OWvRYCX/9FwezS/seyXe+0G0H3y/m9a0fPtlOOUxL+fdqu5c/u2AyiR7r2b5fzOuU7fXX9uLfp7+Yvn9tf4eovYHO+/X6K+Inx1Aam+ujlmc7d20CdT/IHxG8quEvb9osTJwfVjtfYXjpKrwhB2r4u6GDdfFW7ezSfi/wh0+6m2Cg4e+pdEvcbMFnn2wH6D/+R1vAXNj21P4mtX0DvX0d583Pb38Ssv1dmXde3X7VZvJC49tfXP+O419+Z/vbQPat6uRHLW/W2mp8UQcYIGr4W9RnFcd5TVWkHJjRgRr+ZjTzwUkxu/zo69vfUtFXpDKb5vvFx74gkhG5UQ4fvmx/r/nkj022cZCX8QD5F0d5jZC3m1er9WcWkTrnt2zc7ynf6KGpto87wAhSw99xkxbJ4Pwi6iVaDuwcqOFv50T923WgzS7tL5q88YpLOR3kd7a7Pi94WvcWGO3b0/nRbfJ15smXkZM7Tn7Ukg9ZJmX5zCJ/MyZZWLRbc4ARpIa/Cx86nL/wurXcY3Oghr/HdsQ798uLf8/u1r/eUv/cigP6Ucv2Y4f2s4nP7tZvRvNq7uTXdiZv8TP52e8pH3ODFwiPESp+3Q4wgtTwd+EDhfMXXreWe2wO1PD32I54/3554/In3+4vrop7cuDkRy0//cX+azcfvL79+R7eGm7A/jh2+6Gf9plFfvHRfSmXMfHZ3cGfrr4nJ2rZAQcYQWr4G3CvSsqB63eghr/rP0b33SFvXH76i/tupdbvcSDzUcsffX37c4Nt2uON4Dbxv/Pqdr2ff7D+yOC3Prf+Yyrtn/Yj3r/7K9svptCXnfye3a1nyvrnBh2o4e8GD1q1XA50OFDDX4dZRS0HbsmB5Ectf/be+ts8k08l8rOObdprbyLz90jaX4J5+4v7L5FMXjJ845Xt79r82W/dkmPV686BGv52TtS/y4GFHbinP+xZw9/Cx7Xky4Hrd+CzT7Y/FmNbbT/u895vrF/tc//0yOTjg8x/7a3h9trh5IODVn+C24/avPvl9ZvRfAxxwuHhB687P2eNAn8bEP5qtf5jhn/2W+uRtD66am05ghca/o6sVuFy4LE6cH9/2LOGv8d6ztW+y4HYgb/+i+3M135l0L7sFxe27F9+Z13+/V87wZ38kCET5DuvHh0B2zDKX14+poCUAvtZxhP9Vfp2HPjwa+ufvax/yoFrduBHX9//hyt/+MD9r+uFdzE2/H20+tLd6kvf2Pf2jS+t7u7W//vK97ZBjezZhcqBcuAWHGjv9o5dmH754/Xw9/YXo322FxcZzt55df3i3Aevb/+Q4LO71R/9ulPeumq/GU5tA03B/m1AS3jn1bVg+/UcR7dCt+wAr6DUx0xv+TA+/N6/9bntf1R/+LXsH/ZcxpSB4e97q7svrb73jf3w99E3Vndf2bS3SX20Wmlkme5LtRwoBxZ0oP1e4Niv+n32yfoaF/w2JC/gtYnN/vz1p7/Yj4C//PHBBu170PyctSoc1JgHk88ymkzBG3bAvoIyebH5R19fvxzY/kD5Tezwh0/Wf7C7/nmQDrT/JG7zX/vv0pN/2HMxHwaGv00vH5nh7xtfWn3jo22HDWtksQ2UcDlQDizowDuvrgc4O5nlF3vz8+v571itfolkotwIk7doT1ZNRPQhn2XUVEVu0YH2cwTth0i/9bn1d9I55dpHF57drb+Tzj8/+vrqnD9yg84xwKdL3c+etqoPv+a/qs1/bk3+m+fYWlce5/c+b2j4XtRSPgzT/sNV/7An71S89xtL/xdLDX+LHuoSLwcesQPtw4I/e8+xwL6A56Q3oR8+Wc+O9radqTqmRpzPMjIikCpwQw7Yv1j47G7VXkFpv0DEK2dwmAh5d7jdZd3PFQyb8Nkn668Tcf+24I//0f5ezoQ3+WITU+yzu/Uf7L71f+yvPtVnMdvRbD+/9cHrzrFtP85gzxl76XMKzg3lhj8+wLf7RN/6jV0+86ev82nk3D6rvhwoB27NgXYjdH8bPPMCXrtPv/cb+21nqvbs46jpLHxtPb58Zc524LNPDn6fkldQfvbeevb63V/ZLtA+GNr+/49+fcW7wz98sv7QfbvR8tOVA03ZD+/bWcf97GkbgOyEN/kuPKPqs7ubf+cXNzJ/EGjA+TNLfvT1Bb/1H4i3s+7kZD/5+5xnbvZIeW740+Jlhr8XL148r3/KgXLgQTjwn77/j1fP7v6f/+t/n+zmp//u91bP7v7nP/tbf/4f/s0kZR/+5Z+8uXp298n/+cUW/I8//vB//rO/tXp2F1dZhWP4r/7tP109u/v/fud/OUao+EkH/vw//Jv/+4/+j//6e3//P3/vH54kz0548f63Vs/u/tu/+Huq/N/+xd9bPbv7q3/7Txvnv3/77/z5f/g37cz579/+O6tnd//vv/rfWtV/+Zf/YPXs7uN//TUVSUb+xz//2+1M/k/f/8f/9ff+/urZ3f/453/7p//u9yblf/Hv/6A18PK9f9KeFK3w0zf/LsyffPj9xvnP3/uHq2d3/+Vf/gNSNwf+448/tG58/K+/1pz5yYffv5K9tDPh5Xv/ZIl+2sF98f63VPzTN//u6tndX/z7P9DUJPLXb/+v8Wnw4sULncu6InMMf/r1Do10NVXkcqAceAAO/OTb6xdX7O/qtY9DfecL6/jJd4I+/cWaxldG2nu+8deH86a1V4MexierkrtuX31IkmOafY3q2d36O9r6z6Kf92pvn7mnUPuBye//2vYd2PYWm/vXbhrTFdHtaKSdn/Z9uvYLl8pcrVbtZWxeBvurP9h+pZ0/kNheE/r+r21/VnOu89xtZtGgfc2PV1XbmwC//6unV/7BVw+uGKcLhhjtqPEXjIY0/CLOCn1vt30H7luf8wsnUf4+5+SzARPaGQ8Hhr/vbX/Vpf22S3sj+Cub33m5u9t/80MjZ3RZpeVAOXB7DrT34Lji2x92SX6JxH5l5M9+azpKnuNI5v2XD15f34cexmfV+ZwZ9+Nh97i9vfPqqn0u883PT11iAph8anN40UlhcPg+/cX6HeH2P/66tPvXbj7+w/UZxfk5WeLkw/ZfI7//q9u/ix1Mfk2KjwO2Dxq2Xx1qnz2wH2btGhEmTfJdE/tfXBPOog857hM3Pvtk1Z7LJ/9z641X1geFmXiJbpvD57/p7/bWDqX7e1K9//na/ovl7S9On1zuuv3BgeGvf5GqKAfKgUfoQJsS3vz8eut87zL/syyr1fZvxLWvjLz3G+u7wlwf1As+ec2Ravch/S/49tftfvDV+b80utAferKfM5sYOPBLKO1FLF41aXOYff2MCaDdX3U0xOFhEI8IjFk06S7Uzs/kKzGq0F7Yzn9lhAG0fdPI2jjxsL00fnJOmrRk/+Pq2d3R30ifVM3ycPJK8GTya0sE8zo9/M3H6+f4s7uV+y0xaGcCrkXP7lb2I8Uq++HXThC0pJ0V7bdRJ//dqB9i1nIb4WnrXoIscwjX8DdkWxWVA+VAxoF2k/7sk/UH2J/drYe5rn/awNfeVWx/SniuuwK/uXCsH+5D3/rc+p04+89kuMn8IRNbfgy3e8OMAy4LNfPbr4vZn8Fjj5OJkEIX2Jes2ljfXmZrr9ZgzhuvrG/h7fWeLn13URtsr6DwrQ6bari95Pzsbv1ma/xPG7MmxzcuIdtcnXxpg+xJwOjZXoDk+8ir1fbLKCe/FmCXaD8g115wat+yH5gYfvDVkd9E5EXlNre5k99qtb0CxF1x4Lr2bn3I4OZV++CHtX1Sy2t4Xc20s6JZMSls03nXc6EZopegSatDD2v4G7KtisqBciDjQJvYfv7B+s21zM14osmnsvh25+Q/pif8/MN2A/jOF45WcEtuf6eEde1w077s6V7oj+oeSfBF1LG/p6KqH7y+fWHyZ+/9/+2dT4gdR37H33FOQUcfdfRRpyAEAR11NDlZp/gkfNRxbnvULdZhgi8BDygbYzBRRiDJQbBmicHEw6KNYfGaAQszFjo5s2GTHQQOFaq/Vb/61Z/uV92v33vdPd+H0HRXV1f/fp+qrv52/Ws3MRbiUsZQGmNX0obxHY/AJGVZJVt3zOGp9pv3bP/Uizs2TVEAyMFxG//gSHfP5tOb9vMJkmuJF7ILIbtWI0p8vYE3k2HnIh2oNOhj3XSKznRZsEZftG0bWYBE8GLT3eqZpyO9+b3UibROrT1r7euWjIzcxvuP9he3Nj4j3nEtNFUWO3B1ask2SgWUpc5T6cfo+wUaFIYtdP5S/CVZx10SIIHxCEgrETTN24t+SaNR4cWdrYyCR0tYmz6QIYZoHEKLxduLVNwYY3ui+z4hEgryBP3mvmv1qe9MTJLCrjRaQNvJh/LwTJKGLsgOCPTKK+LBmYhmGdEFiS/KD/3jozf+oVd3rdookkkC5e0iCa/ZhczdZDy+tBIl4ntAhzIKM3JWZJzcbr87LK8prd2EOOv77gEXaqTJ2tctY9wQ0uOV3djeD55+9YEdrIkXlT98lI4yxB306MDNy5FbZq1VKBV4rUpm7eBG6Lu8qFQO3Y2maw3LIlD8ZUgYQAIkMBYBvLZCc/Tt8zXGfqoBy7aJFBvLMGNcY2RbtS59NNLz8oePXCemFjfQN+jdbksKT7W27z38cukE34gfekKjhbRtyPQaLZvwCHxyw0KGdKjRMcCSP5uRQbrNT3JKGv8kZMONRMJukhq07LA5H3gr0C2gfS2RvtqkiQjKI5EOHYmDsL6/0KaIbke5Snf+oskKJaHyTaBXyTHGFbO21y1j3Ke3kyUCOhwfdggtx2CO1xW8I31xOwyUlFGYKPDdQwO1GTJeEyRF6kGRYwC0jl+zLVVQRw1Tk04ch+Iv5sE9EiCBEQmIJhjQ5wszoKu0ahnLPD2gME8TtT/6aCBh8YR4cSd8PUzO0k+IfImTZFAUxghiOL/uJxUZgdaUz96xbYoSKNf6+aV9Rv7mPbtkcfEnjRby4JFoeOxh2B8cxHhKXPHxu61pSgoQXkUZgS8B5s8naRfMD0my9Rt4iOrO6/pz85hIbdicDzzd8zR7hTy9aduWkpzqO+EXgkOPMEPLEyQLCufxyvbyd/yQsz986iTaD5/aFXxe3Oma8I4iVKkU175uGWPQCL1hO3qHjziE0i5t+WefuLcvkYCotdAc2/eDQFIqoL9lVIB0Yqw1rxhhC52/FH9F0gwkARIYgwBaVob1+eL6eB5AAo412wMpd3f5yRs82vae3LAPaanKEzbyhPjzK9cvLAsZSq/NN/dtZ5a0NDw6sEPgkxFySPaXy/AUxIhDqMCfX0ZPKaQgq3uIHJRGi8RImXMNtYFMQTOMGJmkmYyrg5sDhNcmQ+sSL9BgqVu5kgh9d5HRfYUpUHRMOulrRhJfF7/kULILIIkluO8+v25HPUKOdCsqnbPQRjJgoG1UHFrlkw7rxLZkt/t1yxjXx6q/0ZKkMMoulHEybODthRXHqGfguzTH4oZK4hct0aUC1YvcQd21TTE1HSh3aI0Z+sT2bYq/djY8QgIksCEB1IYD5vnKdaEbUB13dBhJ/PqN7ndxaKP61PCEwLAeWcv3x8dukqMeFPX2wq0/DKeSTmRc8e2FFZpIUz+GYRUWwk3C5RA2ksYkcQQNPEhZd2YlVkniun0xeZ5Jmms3Nnzy6fTRjtXdiKXjr90eJkyhrkbUoImdyCDdmIcI3z5Im+IQM9cE0DHAJa8cMgowuRzautAkLO8eX9y2k3/bipNuXExSa9vtLgZQk7iDhrXFtl03CYcGLb7IiQTUzbGoKIqTlt5e2LVgRCbqUoEGeBHla4VvYmS+C5VfNCOPXBFC8VcBiVFIgAQGE0DDQ7GqrUlT2iHqh0DVJGuM6RiFUzM4PbmK9O1CzMnUWrif95P+9NyOICwqP52yVoGPDuxjRlQdUkCLzh8/jgSlPI10UtiWNfCOV+kSNsa49YqRJtpc9aeZ0ZOlQ/L0iyF4KA4bWpckCB2T80yi1e92K5K2dJC/Wj23xRwWjm6+ZMKvNONJ/koxy1WdfnP48bGd+n28MrmahHmIXPxSCw7lfbtQab1aTLtftzCy7Yvb9tPMxyt7e27ph1ug16xb3AuJwpYbUG6lpFRAf//pO9v+OqyBOSFQNCOJU71L8VeNihFJgAQGEMCopsFVOd53tzQGvG3+HS6ql8SrcTwZ9CYyK39w1qQ2IA6eRp+9EwRingieT+hNzo/qEMhumdshymNA+2vfoXVti11DPTw6WL+Gi3akezsRptKNLh12xdPR7pWIs2LMYYHFCb9oTEKj7I+P7QBNvFoUJZ0Mt0XjU3dDHWRKPsAUk67yFxjcIH3fxzpet4yxQwyx6jL0fS9ZefbJmhGNOhegg3u9P6CQSB/3L5fhXQvooAuTUoFGZRndsXmj3aiNfxR/ulBwmwRIYGIEZK5i8to9ipkYcpe3AaA1SHTPsGslX3QYlsjoZ0lHfLGZR18uaafpOwVVJ2VMj5YPkThJjkvzSRKeXKjvLhSJdHPrjUQffHPfTrWB9oWyH9AIWmlekTaKJRrG/vmaQyqtgEnKktHABfkivZA6cschRMNrgB660NFSqFPOt9tet2Sdl28fuDm/+V2ZpyYhUGBFESxxZAPisqh0JU6+ASWHAiBDdc8+cV9txotiUirkRas4Cz6/RE3IeI1/FH81vBmHBEhgTwTkQ5zjzvaANxjSlIuJzQfo7IlW1WWf3LA9zmsb8GQMFhKF8hjc0Vk/tE76KxMjcwlS5W1FJBkSB+X3xW3XSapHFkrDJ0QJTtlGmYS9xQm/0Ba6ix/LA7W5mDS6tzXvdTcKYsITei1xp8hUj7VFKDes7XVLvmvyw6duoGH9QBHYU9OYDXugnvuKP1nXBlkvAzYgsjELKikVor8lcg6kb4g0/vU9MYtP8ZchYQAJkMCkCDy9WSVWBticjNGRFNAxtL1Hu1xo4hu6nQbKo/6RnLhWObQOLV6PDtySiqLL5dGbtMYlVxlrF49Y/ZEMaY9Ed7AmM9ZFk3TyUWJo9fn5pRXuUPC9FIxursOCQbqZs7vZTDrc//LGfRhm2GtA2+uWrPPy88uqD8FpVmi5hC81ncXIO51C5TbKcN6MBzX580tXaGVULla3GVH5wU6sPFBpc3s0ir92NjxCAiSwbALFzjVjCpX4sjm0eafbaXIt0nZWMRxP6LVzPiBQvrnvvpuCxr+3F64pbmejJ2WQojRu6Qc/jg5Y8qZIpi0waSsVk9rirw3HoLqnNwuzyJ/eXD/BAlnz2/fd3VEjs3KT2l63ZAnotxcG4x27x1zqlOEXBibWjNPF/GWdQuX2L5e2HOZiDu9FaJnedqmoNLUiGsVfBSRGIQESWCQB6VzT81F282ifBU+Zc7o5kxrtIs1+f3ljG7fQQvPVB25Dr76xA3poZpP2MDzg0bwEIdh3ukNfm5O20kr13HEV6YWUVYF0G1XHiTgkja/1Hax5mm2vW3qMATytX0YHrYm/O3TTX7qdQjksjn3Mra0MgaLF29G2S0WlSRXRKP4qIDEKCZDAUglgmM6TG6HlA8+ntW1USwWi/ZI5p+j1092gOlrl9tq2QzQ0ygwGaWzDOpHdD/VKG+qjYSScGAPjYSG6+Woameovl8dM1B4alsSePH5NyNObViHpBYNqzpI4sOF4ZWfmDvvJ61ZyunYWIrVeRaFJ8qfnbgZuN6K+iSd2Fne1qt52qSgaMCiQ4m8QNp5EAiSwDAJ/fuXWFRP9J4pnGQ5u4oWsdwgltOH056QfMzEMl9DNe5je2/FhlSSFcXchRyBBpOETa9Gh/a9bZGxuTNJWComzvfnFNQZjAvvjd9fPFupIDTJaLx4u67ygqxcCsb7/VBKUlmPprM/NkNUE80ObhOB9QL7rs0lSuzqX4m9XpHkdEiCBaRLQ+u9P37nx7Ntbwm2aENqswlAqtHhJH2hb5O7wpB9TR8YEi+OVXWV6Ij+Z3vuXN9Yq+TyaPOZlMsr2DNZtpbhurxke2zNsk5ShYpOyJAMMkDJ6/Ds0nDZAj+FDQe3IGmj60dvnZFRAx6W1zRPYpvibQCbQBBIggf0SEP336MA1BO63iWW/NPTV0S2Otq4NO151156+xJ++c99UnZrgxqRvLCB8vLKfZpbl6Dq+lqFd23Bb2koxJK6+MWzD6271dOi8RCQl7ZoYcFmjdKVxGjbLSih6FK92p+9sEn1ux7Ys6ZeI2o5T9n2I4m/fOcDrkwAJTIFA8nHbYZMZp+DIuDZgycPjldXEG/6kH1M/mN9euMWKR2+M2dBaY9yM468+cNNj8VyXnt+k43Lzy+UpSFspNE39HIg8qemEFCf8yio2sBMNeDXL+oCMLjxISkZxJI7j6hsOYEjSNMbIsL8dlIr86oNCKP4GYeNJJEACiySAL6R9fn2jUU1LIiNfCdPP18EOJtNr3l4YPOY3HEY22J7uEzGG7PPrrmFSGj63t/BkYo+0laK1TC86ncSc0S7Us55QhbcC/T1fvHLULCoJfazFnLTiF/UfhpZug+TOSsVIeU3xNxJIJkMCJEACyyMgDV1JP90wT/WD+YdPwxouNR18w6644Vn4KsYoDZ8DLJG20lHGXA4wYBunwCndhY3WOz2XHBKtZhhA8WM8Usy0xIQvkNE1snIbvk8pTYq/KeUGbSEBEiCBSRHA1Mvjlanpg6uxXB7MGEf44o6RFrWa03ccB6Pujle253cvP8z5ACvdXb4XY8a6aPJ9FCzUp1vj0DnbNp/6Dx/ZVV3wa/sYz59flRej3vBDNWMRmEA6FH8TyASaQAIkQAKTJTB6fxb0377WcOnFWQbyj9Lw2evSiCzqc/MxlwOuvqVT0JApn0+EwNVvF5he3Sa4MQMdQzATHakNhs5LMg489bX0KVdpm+LvKuU2fSUBEiABEqgnIAP59yUXZKXrNiVU78t0Yuq+WhB+dBCNssUc3rzT1hiDQ1h5J+9B1j5CuCfc2loK9YlXY5vi72rkM70kARIgARIYQODJDduBWLnm3ID0u0/BnI/jlZ16vJifzGI2xhQlGlRdsbETAwTRD45zixpRZuDqwYXGmPpFZBZDu8URir8WMAwmARIgARlNRosAABcXSURBVBIggf0SgAwacczlft3B1dGri5Vrip2zxrgP9eYrp+ATc5iIgz7f377f6hNWxtbLNiFkMaMnWz1ff4Dibz0jxiABEiABEiCB/RAYfczlftxQV8Wa1WjYg4DT+gwRsezzowOTzPlFuPSGH6/SCOo67mu/utEU4wV1nKu6TfF3VXOefpMACZAACZDAXgig6Q4LCX32TsEEvei6Xt1avuQLFXi8Mh0f48n7lI9XdtVG/owZJv7OzK2VufXQA3xmViv3TwIf3nIh9575aPxLAiRAAiRAAiRw5Qlg7B36fGXdlpzKT8/dCtuYcIOFhx4d2IjoOz5embzVUNLBbBJRe7rFUeJc1Y0B4u+ZWd0yzx5G4k80HziePTSre81mE/nsqtKl3yRAAiRAAiRAAgkBLLmCTtjuJZcxNRirAOKbK09uuMSe3rQTOLrn4uhhf9CCbRNEEguXvjtA/DVIzjrF38Nb5qFXfHp76TTpHwmQAAmQAAmQwBoCmLeBSbvd33fR3/9AN+7XH65JXB/WE0owdVp/SkTHvGLbI4k/6faF5tOCT29fMbh0lwRIgARIgARIICUgK7Y8fjc9lOzLfOe3FwbfAtETOJLI+a4e9oee4o5e5vz05YbUiT8ZwCfj96KWP8HjO3m14NPbErFl4/z8/Hv+SIAESIAESIAElkvg1e+fm6bZ77/+7e/Wevm///LX5nj1+ut/+J9//RtzvPrpP/5x7SkS4Ydvf2OOV//3T3/1/fffv/n3B+Z49d/P/laOznfj/Py8RUbVBteJvzy1svgz5t7KPDNGCz69nafDEBIgARIgARIggStFQL4Zja+0dfv+8ldWKX79oftcb9+PQWNyyY+PzR8/tunojwh3X3fRR0cVf3aexy1zZgwnfCy60NA5EiABEiABEtiIANYvrFlvGWP1sCJgcV2YbjuwKOAXt63s614XsDudZR0dIP7Uwi4r384nY/6kX/ieX/xFZn4sCxy9IQESIAESIAES2AUBrAt4vDJ6zb/KC/9y6daLwYd9uycXV6Y5/2gDxN/8naYHJEACJEACJEACcyEgSzp/c3+IyZgpgsnFNR3NQ64xs3Mo/maWYTSXBEiABEiABK4WAQzXO17ZcXsDfljhD+IP60UPSGRZp1D8LSs/6Q0JkAAJkAAJLIyAqLeO73l0uyxth4NT6E5/bkcp/uaWY7SXBEiABEiABK4agSc37Gzf7u95dDCRz8F1ryndkcKyDlH8LSs/6Q0JkAAJkAAJkEBO4MWdjeRjnuCcQyj+5px7tJ0ESIAESIAESIAEehKg+OsJjNFJgARIgARIgARIYM4EKP7mnHu0nQRIgARIgARIgAR6EqD46wmM0UmABEiABEiABEhgzgQo/uace7SdBEiABEiABEiABHoSoPjrCYzRSYAESIAESIAESGDOBCj+5px7tJ0ESIAESIAESIAEehKg+OsJjNFJgARIgARIgARIYM4EKP7mnHu0nQRIgARIgARIgAR6EqD46wmM0UmABEiABEiABEhgzgQo/uace7SdBEiABEiABEiABHoSoPjrCYzRSYAESIAESIAESGDOBCj+5px7tJ0ESIAESIAESIAEehKg+OsJjNFJgARIgARIgARIYM4EKP7mnHu0nQRIgARIgARIgAR6EqD46wmM0UmABEiABEiABEhgzgQo/uace7SdBEiABEiABEiABHoSoPjrCYzRSYAESIAESIAESGDOBCj+5px7tJ0ESIAESIAESIAEehKg+OsJjNFJgARIgARIgARIYM4EKP7mnHu0nQRIgARIgARIgAR6EqD46wmM0UmABEiABEiABEhgzgQo/uace7SdBEiABEiABEiABHoSGCT+7q3Mqvn38Mxd7uEtF3LvWWtIT8sYnQRIgARIgARIgARIYHQC/cXf2UMDzXf20KzuWYNkwzwzq1vmrBQyuuFMkARIgARIgARIgARIoD+B/uIvXMNLvYe3nBw0xmA7DwlncYsESIAESIAESIAESGBvBDYQf2cPza2H1vBc6uUhe3OQFyYBEiABEiABEiABEggE6sSfDOnzI/qMOTO3mh7eUcXf+fn59/yRAAmQAAmQAAmQAAm0EDg/Pw86btBWnfjLk763Srt6EYfdvjkrhpAACZAACZAACZDAZAgMEH9n5pZSfpzwMZm8pCEkQAIkQAIkQAIksJZAf/H37J5b1UWv9pIv/pKHrLWFEUiABEiABEiABEiABLZMoL/427JBTJ4ESIAESIAESIAESGB7BCj+tseWKZMACZAACZAACZDA5AhQ/E0uS2gQCZAACZAACZAACWyPAMXf9tgyZRIgARIgARIgARKYHAGKv8llCQ0iARIgARIgARIgge0RoPjbHlumTAIkQAIkQAIkQAKTI0DxN7ksoUEkQAIkQAIkQAIksD0CuxR/p0d3D09el315fXKYHzs9uotfdOj1yeHd9oTKyU8odElOLckXFBF6tKtb5fTo7tFpz4tNL3e66rRu5zJfJGCvtZuzYvOsmYY73Xmw7qj44B9AErDXPHJm97iDxO5JOrImG4r32MQ8Ktq4xi8c3qMjuxR/XSwK4u/1yRGkolV7oTI6PTo8OTnyhbgrzSkem6tThfwxc/UF5WJ5HpXK+3TzqMejyzk2XV9K5LvDCr7Yiq3l1bg7rTGP9s+V5upTdWcjNFN3qjqvpu5I/1xajEd7dWSX4k8Kq2wYY9x26VEsZULJakTfZz0pSv2uf/trmiJdG2WjUlVAEK3ijduYlFM2G/yvMVm5cHhyatta8Sv7My1fjDK+sTcvb2mMNHMsD/8o3meRw5tOzD6zXbnXcRtNwyMpZ0dHruVPuXN48jrey7JlcveOsBfHpFoo5V3BIcmXfVZqsCv4gNs8zgxx1dgbzN8dqUcTcUfDPzr1jnijg6O2Dj89OTw66exOmoJTsc32LcFmSGO3rR+sa69n4UhjuW3A8U+U7txp3PIZl5a2BgIO7vf2kZtDNkTb6KKoGrFSV/ZQxuYg/kJVY0u37Srab0ZLtsEwyW63IbmI7G8pt5NySlxwrul9GBrMFe/DRjg4hQzK+Wt3ZDsYHRyRrXBwvx7ZGt8VIGdS7p28QHU+lCfhUTC+qfCPTv27XwM+mKi1t+RJ2AgR95s7Ur8H0+xWyKkk7+Jo2Au+hKd7S5VROn3sMLk9VKnyLp34jvpgc3b5cGi/7tirQ8E2djSbtswhTJntlEcn8qk45c129ljPvN3NnWVf0n2Ajxv9nYojfXKnEeetXk3IIyluUsZwM6lsCtZG2WJ3wqGmwDbCuNXr7OxhAdMSf/4dQN+jgUrY2q/4C7nT3HxSX0peS+77GjTzK7gStvbpFFzyhU3MdU1Od5t3Z3dUDnovgwdha4++SHY0N0Szp4NkOxg7YY/EWq8zdIAvXfIXLmXuRFVLcHv3eRQZ3+yIraGkpdb69gGp34IHYWv3vjhzlEtJtRDpWhtNGmn8jRN5Ku41uenvRBW6m83gTyFr3MGaYqasDYpfBW57MxSIUEh0jujMkrbaxijx22eTSiBYvQ+ntM22gIS8crXDSWiQzbyYVGHrkzte/E3do/Cu4QuOyyCdTXZ7OvXAtMRfuLn8lrrJJPejB4WPuKu/1gqfu0ktiLcundfyWI6tm5xTzjwQ1kpP7C7WgPbo5Hwp8NdBsj0Lj8TabvGHambyHmlv2k1udaMpjBMrb96lvFpwVT/uIB9N7qfUl+hAOXYUZVs74dKlbGiOlg5Mzp1OeZFkViz+ErKqvEVHAqgoeGs7ic3rxF9ux1QcsZb1yR0v/qbuUbX4y2e57Str9iL+QvXRyA2rpUJQyGR7sPwKHApPiL2jLWUo7LMjRqL8VFmp71hn3ySdUuyaSk25EMzOs2KavijjHf+QZzbA3aUhUHk/NY/0IwbbuXeN+Tb4sDQQa0oeueywBvuMUO4gG4rZgkPNSXkptAf3ViH4DFJme+L+EOyTN8a1vvjzXcTd/lFGZ1njXvV6FrP9uBMKhMoZ75wKasph6D2NYbeb3n4kTmG8vcRmJ/7889HaU3xphwHt5rYfGc/0PKU+uVMWf+12tx/J7RgvxBctJWSsIfaul0P+BT66aru57UeiBDbY2Yv4a9qLXHfOCbSTKtveG93KndyeofD4yDv822RqY/3RkZ2gp+3EoymEZI+qcMimEB3en1PBo7tKGvkGVgS5OFrnTtIXWxCCYR6whNhGd+fDHDwqVRziS1R8bKj3Vt0MIfIkypuUtKZKbzJCgqyBoU9ESmJwZmK+NIaFDAp+oFrorvQzX8Lp/hYMju9wK/jjFbqvBnDX1BazfbsTKlP1ZAnOBfPsxKPinaOrEXfvhLP2kUfh6lLAwrSJ5t1CuRoVmckVtj65UxR/E/RI3u7ENvesCaWuKVL6CbrnMrYn8ReVzXnvqLxtu/nm7SCtJwESaCGg7v6WGAwmARJYOoFZ1gO7En94bYlV70IKRHgj28f74EIg0g0SmBuBBddpc8sK2ksCeyMw23pgV+JvbznDC5MACZAACZAACZAACQQCFH+BBbdIgARIgARIgARIYPEEKP4Wn8V0kARIgARIgARIgAQCAYq/wIJbJEACJEACJEACJLB4AhR/i89iOkgCJEACJEACJEACgQDFX2DBLRIgARIgARIgARJYPAGKv8VnMR0kARIgARIgARIggUCA4i+w4BYJkAAJkAAJkAAJLJ4Axd/is5gOkgAJkAAJkAAJkEAgQPEXWHBLCMzyazViPTdIgARIoPAtVUIhARJwBCj+aoqC/oLb4cnrmlMKcfp/+netBkuSDB/MPj26O9zQ9stulGwByV6CJpub8klw9al5F7b+w4iLyBqTeGGzquz6OJnYr/x9+aW5uHCnXF6a58+rTy/lbPXJ40UcDVpS76yzsL1CCWcmSbqqLCkPIXrNVvtlN0q25tJ943z9tfnwQ3P7tnn/ffPpp9Vns1yVawcFMEN0xWpUhSLdpPhLiZT2VcW0QbXhU/F/S1eKw9prLxcvSSqIvzid7r0kkSRy99Ek8ix2lUfTys1CdheCAmPlSAic+VaUI+3azyjfo1O25v7z5+bgwNy4YfXf5aW5c8esVuaTT+qu15mNdUmMEWs0aE1CpyeHlS+YNe4r26yrA6qyJIUEWPfRJPJudx88sGVJ/3vvvToLasDWpbRRLMV2s5uxSWjccpUiSvcjx5UjUfgydxYl/j77z78f8Z/KcF0mVOFRL9KHJ6/VK8bRqW3CkJcSt+1L9l33s8fVSdJUJ2FHRy4RdSFJtDFPGxbVmP6ArUNPTw5xRVdVR6lFOzZNFaBOvQtvfLIqFgxSZ8UWKor9N3/94nysf+ri4kRDTLJJubCn3NRlxtorBcHZGFkouRpljUrCu6nOGjFrFM9xN/XTQ7wJJO6628R75zht37NXr8z16/YJfeOGU37XrpmXL+ucF0dcdHHSZk5je8gluBL2ncMKgY0R7arIAiKK4C7bAk2djipCnXvXFa+YszoDx/UZXhFKmNRjcfUipjbWadtCVeZD512POfzFP19+6WTf4aH58kvz8cfm2jUb8uBBMXocyHLlC5EqkT4IqCJEUiSvUo0aFxm1R/HXqhcVJV8F4YHsKjddqpqiFxU6fdRt+1T8X3UBu+mC5bkAgQUd6etTW+fLdlyVRvrOJ9Y8I/wJOFengG1tjzYb4fqoT9a6q73N00x8G7g7lvL79YtzZYHyKBieOK4eefZMfXR7uRmqJslkdWG16fJBOaKLD3LGHQweNl74sqBwTG0zWKw9FiudX8r3cIJE2s6G6L/Vyj6ha5VfJON9zsJo72HhhpL7q/H0RL1LJuUxqhM8C59wDKIITUfNr6WPhu0mXksLjbuIt8S9TsKdEJiVRvX0VlWZt9jeGr7sCjof4Aj4uNbnYKq/M/TRXddjcS7Ee++/b6Xer34VQiEHr18PIa1beY0hcBrgLFe2JPhfU15UyVCbi65R24oPxV+l+PMFSNfJPkz91fWRRHWFzFc//i/yRBVOW73pAokqLAqJajVfr0nmhr4Sf43oZLvjGxPl4kenPm5JTEZH/fXUCU0y0UUSC8W2IRtbE38+xySLskdPE2PHuRlzTNBmFhazRh57Lo/iJOO9ITnizvndoTlejfnvqw+CNV4hRNYmt4mtrLNMDElsZ0t6e9H+J+P/1l8tcgXR4QBKWHpDKefg5NEp/NcF0g8MjdP2e0l8fc0myfaSH1/Lp2cTCNuNwbH4SzIoxFUnRoEqOZt4wsBVZT40OtPuzKoeA/3y/+++a8Xfd99FRw8ObOD6X4QF0VmuYijxXlKIfRXi7zJf3BqUfsel4Hbj9OK99Rk2qRgUf5XiT2pp3+Tli0acnbj1Orp9X0fVnI3uq2EkGJWmZicKqaoxVVUanWx31laa8nxxjkV+YicKUnU7zoguGdPpu7c18TfN3CyQC0EpdJXJDVY53pzi98L5NlK81zc3VPynN8dUfscr87lu54hbL9w7SXybBK2gbyFl4eibovyuXQv9v7X6rwB+zUM6vQ3hj1QvejdqpY6vlMevLPkOeqwTQ9pN8VLiT2cCil6Iq8pdFJiURl9iXcZtLP5SgFH62ImClJkwITbWmTX+n9u3rc7TkzzevLEh165VXKtgI8tVDCXe03Vgmv17rVErMnv0KBR/vcRfU3ZcteIbKLI8aYpbKFnN3WgfXT7I/40Lm412ePJaVaP+RHUhdbS5rErK7hdb/nx3iTs3T00noo46v/RR70JqhjorPZTR6ROwZfE3tdxM66n4eaQgd2QNzjk89GPx1VmjZk2fbOwd14LQbymqDFon7A2ogpSLva9Uf8JHH7lH8suXRvp/79+vSyDLWZcX3vQ0a3x4KfUkrabFzSudNB17vopfhLbmWtLdatP2b6pNQrH40yaU6zFXNN1qCampyjZY3SToQ62X7gruRGW2C/FxndPeIMdQH/WlJ7UhT9OdvMU/KFfXr7vGv4sLN6K0as6HyluYmMDpcDBzKUlrKeUqcUvfDiq7HY1SIVlEjZrltg2g+Osp/ny9YeHZW6v0QyOF9IMcnZwcavHnz2uihTSOjo58fYdEm/kWTSRJyleAPi+jwtoi/uxjFD/YZYu/+6nqVAZ2B4NckAvw1uKckAYSDftJnestHfR36+JvWrkZIEpuRFVXXdY0j3tVUEKqY2bNoPysPqmx2RXX5qTgurtNdMnX29WXGBDx/v0wzu/VK7s2x+VlXTIhD5Czkq3Wr8bPEANuB4ftGSe6pmn6+/0t3OixcHJ8R0e3ffyu2Vry02uF6sLXY5KQs7ExONjbUY/hORpXPh5gkomFlr/51mPex9Lfy0tz86Z9r1itzDvvuI1r18ybN6XYSVjIeJYrf0cktVwrIosylFpX4yZF2qdlE/HbqF9xtRCWZMwsdhcl/mZBfLdGylNmt5fl1UiABEhgNAKLrscuLuyLhCz18t57dcpvNLhM6GoSoPhbdr4vutJcdtbROxIgAUeA9RiLAgmMTIDib2SgTI4ESIAESIAESIAEpkyA4m/KuUPbSIAESIAESIAESGBkAhR/IwNlciRAAiRAAiRAAiQwZQIUf1POHdpGAiRAAiRAAiRAAiMToPgbGSiTIwESIAESIAESIIEpE6D4m3Lu0DYSIAESIAESIAESGJkAxd/IQJkcCZAACZAACZAACUyZAMXflHOHtpEACZAACZAACZDAyAQo/kYGyuRIgARIgARIgARIYMoEKP6mnDu0jQRIgARIgARIgARGJkDxNzJQJkcCJEACJEACJEACUyZA8Tfl3KFtJEACJEACJEACJDAyAYq/kYEyORIgARIgARIgARKYMgGKvynnDm0jARIgARIgARIggZEJWPF3dnb2PX8kQAIkQAIkQAIkQAJXgMDZ2dn/AxfDJH9nj4fsAAAAAElFTkSuQmCC">
          <a:extLst>
            <a:ext uri="{FF2B5EF4-FFF2-40B4-BE49-F238E27FC236}">
              <a16:creationId xmlns:a16="http://schemas.microsoft.com/office/drawing/2014/main" id="{2A817344-CE83-332F-37C5-0614CB046562}"/>
            </a:ext>
          </a:extLst>
        </xdr:cNvPr>
        <xdr:cNvPicPr>
          <a:picLocks noChangeAspect="1"/>
        </xdr:cNvPicPr>
      </xdr:nvPicPr>
      <xdr:blipFill>
        <a:blip xmlns:r="http://schemas.openxmlformats.org/officeDocument/2006/relationships" r:embed="rId23"/>
        <a:srcRect/>
        <a:stretch>
          <a:fillRect/>
        </a:stretch>
      </xdr:blipFill>
      <xdr:spPr bwMode="auto">
        <a:xfrm>
          <a:off x="21665406" y="591344"/>
          <a:ext cx="6694111" cy="2992437"/>
        </a:xfrm>
        <a:prstGeom prst="rect">
          <a:avLst/>
        </a:prstGeom>
      </xdr:spPr>
    </xdr:pic>
    <xdr:clientData/>
  </xdr:twoCellAnchor>
  <xdr:twoCellAnchor editAs="oneCell">
    <xdr:from>
      <xdr:col>8</xdr:col>
      <xdr:colOff>5340</xdr:colOff>
      <xdr:row>3</xdr:row>
      <xdr:rowOff>138907</xdr:rowOff>
    </xdr:from>
    <xdr:to>
      <xdr:col>8</xdr:col>
      <xdr:colOff>6793708</xdr:colOff>
      <xdr:row>21</xdr:row>
      <xdr:rowOff>1</xdr:rowOff>
    </xdr:to>
    <xdr:pic>
      <xdr:nvPicPr>
        <xdr:cNvPr id="20" name="Imagem 19">
          <a:extLst>
            <a:ext uri="{FF2B5EF4-FFF2-40B4-BE49-F238E27FC236}">
              <a16:creationId xmlns:a16="http://schemas.microsoft.com/office/drawing/2014/main" id="{B28D8825-5EE7-F028-844D-F39343791A05}"/>
            </a:ext>
          </a:extLst>
        </xdr:cNvPr>
        <xdr:cNvPicPr>
          <a:picLocks noChangeAspect="1"/>
        </xdr:cNvPicPr>
      </xdr:nvPicPr>
      <xdr:blipFill>
        <a:blip xmlns:r="http://schemas.openxmlformats.org/officeDocument/2006/relationships" r:embed="rId24"/>
        <a:stretch>
          <a:fillRect/>
        </a:stretch>
      </xdr:blipFill>
      <xdr:spPr>
        <a:xfrm>
          <a:off x="14570653" y="551657"/>
          <a:ext cx="6785193" cy="3004344"/>
        </a:xfrm>
        <a:prstGeom prst="rect">
          <a:avLst/>
        </a:prstGeom>
      </xdr:spPr>
    </xdr:pic>
    <xdr:clientData/>
  </xdr:twoCellAnchor>
  <xdr:twoCellAnchor editAs="oneCell">
    <xdr:from>
      <xdr:col>2</xdr:col>
      <xdr:colOff>111125</xdr:colOff>
      <xdr:row>3</xdr:row>
      <xdr:rowOff>71439</xdr:rowOff>
    </xdr:from>
    <xdr:to>
      <xdr:col>2</xdr:col>
      <xdr:colOff>6516688</xdr:colOff>
      <xdr:row>19</xdr:row>
      <xdr:rowOff>46699</xdr:rowOff>
    </xdr:to>
    <xdr:pic>
      <xdr:nvPicPr>
        <xdr:cNvPr id="27" name="Imagem 26">
          <a:extLst>
            <a:ext uri="{FF2B5EF4-FFF2-40B4-BE49-F238E27FC236}">
              <a16:creationId xmlns:a16="http://schemas.microsoft.com/office/drawing/2014/main" id="{DDBCFC35-8123-FDBE-7D69-FC6C2051D278}"/>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341313" y="500064"/>
          <a:ext cx="6405563" cy="2896260"/>
        </a:xfrm>
        <a:prstGeom prst="rect">
          <a:avLst/>
        </a:prstGeom>
      </xdr:spPr>
    </xdr:pic>
    <xdr:clientData/>
  </xdr:twoCellAnchor>
  <xdr:twoCellAnchor editAs="oneCell">
    <xdr:from>
      <xdr:col>4</xdr:col>
      <xdr:colOff>214314</xdr:colOff>
      <xdr:row>3</xdr:row>
      <xdr:rowOff>79374</xdr:rowOff>
    </xdr:from>
    <xdr:to>
      <xdr:col>4</xdr:col>
      <xdr:colOff>6770512</xdr:colOff>
      <xdr:row>19</xdr:row>
      <xdr:rowOff>71437</xdr:rowOff>
    </xdr:to>
    <xdr:pic>
      <xdr:nvPicPr>
        <xdr:cNvPr id="29" name="Imagem 28">
          <a:extLst>
            <a:ext uri="{FF2B5EF4-FFF2-40B4-BE49-F238E27FC236}">
              <a16:creationId xmlns:a16="http://schemas.microsoft.com/office/drawing/2014/main" id="{272BF24C-BE1B-FD77-536A-E1532D3508D8}"/>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612064" y="507999"/>
          <a:ext cx="6556198" cy="2913063"/>
        </a:xfrm>
        <a:prstGeom prst="rect">
          <a:avLst/>
        </a:prstGeom>
      </xdr:spPr>
    </xdr:pic>
    <xdr:clientData/>
  </xdr:twoCellAnchor>
  <xdr:twoCellAnchor editAs="oneCell">
    <xdr:from>
      <xdr:col>6</xdr:col>
      <xdr:colOff>0</xdr:colOff>
      <xdr:row>3</xdr:row>
      <xdr:rowOff>55562</xdr:rowOff>
    </xdr:from>
    <xdr:to>
      <xdr:col>7</xdr:col>
      <xdr:colOff>154383</xdr:colOff>
      <xdr:row>20</xdr:row>
      <xdr:rowOff>150014</xdr:rowOff>
    </xdr:to>
    <xdr:pic>
      <xdr:nvPicPr>
        <xdr:cNvPr id="31" name="Imagem 30">
          <a:extLst>
            <a:ext uri="{FF2B5EF4-FFF2-40B4-BE49-F238E27FC236}">
              <a16:creationId xmlns:a16="http://schemas.microsoft.com/office/drawing/2014/main" id="{4857B2DB-3D75-5FD1-080A-B661950E22D9}"/>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4565313" y="484187"/>
          <a:ext cx="7091758" cy="319801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104775</xdr:colOff>
      <xdr:row>1</xdr:row>
      <xdr:rowOff>9525</xdr:rowOff>
    </xdr:from>
    <xdr:to>
      <xdr:col>0</xdr:col>
      <xdr:colOff>638175</xdr:colOff>
      <xdr:row>1</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CB2FB81-5239-46DE-9685-99D2C24200CA}"/>
            </a:ext>
          </a:extLst>
        </xdr:cNvPr>
        <xdr:cNvSpPr/>
      </xdr:nvSpPr>
      <xdr:spPr>
        <a:xfrm>
          <a:off x="104775" y="200025"/>
          <a:ext cx="50482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57150</xdr:colOff>
      <xdr:row>1</xdr:row>
      <xdr:rowOff>0</xdr:rowOff>
    </xdr:from>
    <xdr:to>
      <xdr:col>0</xdr:col>
      <xdr:colOff>590550</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6DBF460-1804-4B9B-AE0F-1817AA694D47}"/>
            </a:ext>
          </a:extLst>
        </xdr:cNvPr>
        <xdr:cNvSpPr/>
      </xdr:nvSpPr>
      <xdr:spPr>
        <a:xfrm>
          <a:off x="57150"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1</xdr:row>
      <xdr:rowOff>0</xdr:rowOff>
    </xdr:from>
    <xdr:to>
      <xdr:col>0</xdr:col>
      <xdr:colOff>600075</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13169A2-D1B6-4DD2-B89C-00968F54B587}"/>
            </a:ext>
          </a:extLst>
        </xdr:cNvPr>
        <xdr:cNvSpPr/>
      </xdr:nvSpPr>
      <xdr:spPr>
        <a:xfrm>
          <a:off x="66675"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28575</xdr:colOff>
      <xdr:row>1</xdr:row>
      <xdr:rowOff>9525</xdr:rowOff>
    </xdr:from>
    <xdr:to>
      <xdr:col>0</xdr:col>
      <xdr:colOff>561975</xdr:colOff>
      <xdr:row>1</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701840F-7E40-44C7-B488-1955D6F4DB98}"/>
            </a:ext>
          </a:extLst>
        </xdr:cNvPr>
        <xdr:cNvSpPr/>
      </xdr:nvSpPr>
      <xdr:spPr>
        <a:xfrm>
          <a:off x="28575" y="2000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47625</xdr:colOff>
      <xdr:row>1</xdr:row>
      <xdr:rowOff>0</xdr:rowOff>
    </xdr:from>
    <xdr:to>
      <xdr:col>0</xdr:col>
      <xdr:colOff>581025</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E9BF47B-E89F-4C42-9FD1-21D44B1419E5}"/>
            </a:ext>
          </a:extLst>
        </xdr:cNvPr>
        <xdr:cNvSpPr/>
      </xdr:nvSpPr>
      <xdr:spPr>
        <a:xfrm>
          <a:off x="47625"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2324100</xdr:colOff>
      <xdr:row>0</xdr:row>
      <xdr:rowOff>28575</xdr:rowOff>
    </xdr:from>
    <xdr:to>
      <xdr:col>0</xdr:col>
      <xdr:colOff>2857500</xdr:colOff>
      <xdr:row>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6232EC8-9198-42BF-AFB1-2869BB608ADC}"/>
            </a:ext>
          </a:extLst>
        </xdr:cNvPr>
        <xdr:cNvSpPr/>
      </xdr:nvSpPr>
      <xdr:spPr>
        <a:xfrm>
          <a:off x="609600" y="28575"/>
          <a:ext cx="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2200275</xdr:colOff>
      <xdr:row>0</xdr:row>
      <xdr:rowOff>28575</xdr:rowOff>
    </xdr:from>
    <xdr:to>
      <xdr:col>0</xdr:col>
      <xdr:colOff>2733675</xdr:colOff>
      <xdr:row>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F8D688E-28BD-4603-AA38-34D509011ABE}"/>
            </a:ext>
          </a:extLst>
        </xdr:cNvPr>
        <xdr:cNvSpPr/>
      </xdr:nvSpPr>
      <xdr:spPr>
        <a:xfrm>
          <a:off x="609600" y="28575"/>
          <a:ext cx="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2181225</xdr:colOff>
      <xdr:row>0</xdr:row>
      <xdr:rowOff>19050</xdr:rowOff>
    </xdr:from>
    <xdr:to>
      <xdr:col>0</xdr:col>
      <xdr:colOff>2714625</xdr:colOff>
      <xdr:row>1</xdr:row>
      <xdr:rowOff>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AADF9A6-1251-4C22-BBD8-46B4E595A95D}"/>
            </a:ext>
          </a:extLst>
        </xdr:cNvPr>
        <xdr:cNvSpPr/>
      </xdr:nvSpPr>
      <xdr:spPr>
        <a:xfrm>
          <a:off x="609600" y="19050"/>
          <a:ext cx="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2019300</xdr:colOff>
      <xdr:row>0</xdr:row>
      <xdr:rowOff>28575</xdr:rowOff>
    </xdr:from>
    <xdr:to>
      <xdr:col>0</xdr:col>
      <xdr:colOff>2552700</xdr:colOff>
      <xdr:row>0</xdr:row>
      <xdr:rowOff>200025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02C7D49-BA0D-42BC-AC73-09A1E15F0436}"/>
            </a:ext>
          </a:extLst>
        </xdr:cNvPr>
        <xdr:cNvSpPr/>
      </xdr:nvSpPr>
      <xdr:spPr>
        <a:xfrm>
          <a:off x="609600" y="28575"/>
          <a:ext cx="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57150</xdr:colOff>
      <xdr:row>1</xdr:row>
      <xdr:rowOff>0</xdr:rowOff>
    </xdr:from>
    <xdr:to>
      <xdr:col>0</xdr:col>
      <xdr:colOff>590550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1791F19-F1F8-4CCC-82D7-5D9E463E53D4}"/>
            </a:ext>
          </a:extLst>
        </xdr:cNvPr>
        <xdr:cNvSpPr/>
      </xdr:nvSpPr>
      <xdr:spPr>
        <a:xfrm>
          <a:off x="5715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209549</xdr:colOff>
      <xdr:row>8</xdr:row>
      <xdr:rowOff>9524</xdr:rowOff>
    </xdr:from>
    <xdr:ext cx="5162552" cy="14849476"/>
    <xdr:sp macro="" textlink="">
      <xdr:nvSpPr>
        <xdr:cNvPr id="2" name="Retângulo de cantos arredondados 1">
          <a:extLst>
            <a:ext uri="{FF2B5EF4-FFF2-40B4-BE49-F238E27FC236}">
              <a16:creationId xmlns:a16="http://schemas.microsoft.com/office/drawing/2014/main" id="{BA196BDA-DD33-43A1-AE15-1536E59C9087}"/>
            </a:ext>
          </a:extLst>
        </xdr:cNvPr>
        <xdr:cNvSpPr/>
      </xdr:nvSpPr>
      <xdr:spPr>
        <a:xfrm>
          <a:off x="2038349" y="1533524"/>
          <a:ext cx="5162552" cy="14849476"/>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oneCellAnchor>
    <xdr:from>
      <xdr:col>3</xdr:col>
      <xdr:colOff>0</xdr:colOff>
      <xdr:row>2</xdr:row>
      <xdr:rowOff>47625</xdr:rowOff>
    </xdr:from>
    <xdr:ext cx="5083575" cy="293817"/>
    <xdr:sp macro="" textlink="">
      <xdr:nvSpPr>
        <xdr:cNvPr id="3" name="CaixaDeTexto 2">
          <a:extLst>
            <a:ext uri="{FF2B5EF4-FFF2-40B4-BE49-F238E27FC236}">
              <a16:creationId xmlns:a16="http://schemas.microsoft.com/office/drawing/2014/main" id="{D027A7B7-C8A6-44A1-B1EB-402994EDA87F}"/>
            </a:ext>
          </a:extLst>
        </xdr:cNvPr>
        <xdr:cNvSpPr txBox="1"/>
      </xdr:nvSpPr>
      <xdr:spPr>
        <a:xfrm>
          <a:off x="1828800" y="428625"/>
          <a:ext cx="5083575" cy="2938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rgbClr val="002060"/>
              </a:solidFill>
            </a:rPr>
            <a:t>Itaú Unibanco</a:t>
          </a:r>
          <a:r>
            <a:rPr lang="pt-BR" sz="1600" b="1" baseline="0">
              <a:solidFill>
                <a:srgbClr val="002060"/>
              </a:solidFill>
            </a:rPr>
            <a:t> Holding S.A. - </a:t>
          </a:r>
          <a:r>
            <a:rPr lang="pt-BR" sz="1600" b="1" baseline="0">
              <a:solidFill>
                <a:srgbClr val="002060"/>
              </a:solidFill>
              <a:latin typeface="+mn-lt"/>
              <a:ea typeface="+mn-ea"/>
              <a:cs typeface="+mn-cs"/>
            </a:rPr>
            <a:t>Historical Data</a:t>
          </a:r>
        </a:p>
      </xdr:txBody>
    </xdr:sp>
    <xdr:clientData/>
  </xdr:oneCellAnchor>
  <xdr:twoCellAnchor>
    <xdr:from>
      <xdr:col>4</xdr:col>
      <xdr:colOff>266700</xdr:colOff>
      <xdr:row>8</xdr:row>
      <xdr:rowOff>66677</xdr:rowOff>
    </xdr:from>
    <xdr:to>
      <xdr:col>4</xdr:col>
      <xdr:colOff>2286000</xdr:colOff>
      <xdr:row>9</xdr:row>
      <xdr:rowOff>47624</xdr:rowOff>
    </xdr:to>
    <xdr:sp macro="" textlink="">
      <xdr:nvSpPr>
        <xdr:cNvPr id="4" name="CaixaDeTexto 3">
          <a:extLst>
            <a:ext uri="{FF2B5EF4-FFF2-40B4-BE49-F238E27FC236}">
              <a16:creationId xmlns:a16="http://schemas.microsoft.com/office/drawing/2014/main" id="{E2112B77-7C6F-4184-AF26-B0B244BDF27C}"/>
            </a:ext>
          </a:extLst>
        </xdr:cNvPr>
        <xdr:cNvSpPr txBox="1"/>
      </xdr:nvSpPr>
      <xdr:spPr>
        <a:xfrm>
          <a:off x="2705100" y="1590677"/>
          <a:ext cx="342900" cy="1714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100" b="1">
              <a:solidFill>
                <a:srgbClr val="003399"/>
              </a:solidFill>
            </a:rPr>
            <a:t>Information (Pillar 3)</a:t>
          </a:r>
        </a:p>
        <a:p>
          <a:pPr algn="ctr"/>
          <a:endParaRPr lang="pt-BR" sz="1100" b="1">
            <a:solidFill>
              <a:srgbClr val="003399"/>
            </a:solidFill>
          </a:endParaRPr>
        </a:p>
      </xdr:txBody>
    </xdr:sp>
    <xdr:clientData/>
  </xdr:twoCellAnchor>
  <xdr:twoCellAnchor>
    <xdr:from>
      <xdr:col>8</xdr:col>
      <xdr:colOff>57150</xdr:colOff>
      <xdr:row>1</xdr:row>
      <xdr:rowOff>85725</xdr:rowOff>
    </xdr:from>
    <xdr:to>
      <xdr:col>9</xdr:col>
      <xdr:colOff>76200</xdr:colOff>
      <xdr:row>4</xdr:row>
      <xdr:rowOff>76200</xdr:rowOff>
    </xdr:to>
    <xdr:grpSp>
      <xdr:nvGrpSpPr>
        <xdr:cNvPr id="5" name="Grupo 17">
          <a:extLst>
            <a:ext uri="{FF2B5EF4-FFF2-40B4-BE49-F238E27FC236}">
              <a16:creationId xmlns:a16="http://schemas.microsoft.com/office/drawing/2014/main" id="{61767BD4-D56A-4E9E-A725-8CE5ACFC7D43}"/>
            </a:ext>
          </a:extLst>
        </xdr:cNvPr>
        <xdr:cNvGrpSpPr>
          <a:grpSpLocks/>
        </xdr:cNvGrpSpPr>
      </xdr:nvGrpSpPr>
      <xdr:grpSpPr bwMode="auto">
        <a:xfrm>
          <a:off x="6958965" y="259080"/>
          <a:ext cx="651510" cy="502920"/>
          <a:chOff x="7086600" y="304801"/>
          <a:chExt cx="628650" cy="552448"/>
        </a:xfrm>
      </xdr:grpSpPr>
      <xdr:sp macro="" textlink="">
        <xdr:nvSpPr>
          <xdr:cNvPr id="6" name="Retângulo de cantos arredondados 5">
            <a:extLst>
              <a:ext uri="{FF2B5EF4-FFF2-40B4-BE49-F238E27FC236}">
                <a16:creationId xmlns:a16="http://schemas.microsoft.com/office/drawing/2014/main" id="{962F548A-42E2-4E51-920A-D0FC88E514A8}"/>
              </a:ext>
            </a:extLst>
          </xdr:cNvPr>
          <xdr:cNvSpPr/>
        </xdr:nvSpPr>
        <xdr:spPr>
          <a:xfrm>
            <a:off x="7086600" y="304801"/>
            <a:ext cx="428625" cy="375665"/>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7" name="Retângulo de cantos arredondados 19">
            <a:extLst>
              <a:ext uri="{FF2B5EF4-FFF2-40B4-BE49-F238E27FC236}">
                <a16:creationId xmlns:a16="http://schemas.microsoft.com/office/drawing/2014/main" id="{3EA2317E-54DF-477D-A519-15E77303ACE6}"/>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xdr:col>
      <xdr:colOff>171450</xdr:colOff>
      <xdr:row>1</xdr:row>
      <xdr:rowOff>38100</xdr:rowOff>
    </xdr:from>
    <xdr:ext cx="647700" cy="638175"/>
    <xdr:pic>
      <xdr:nvPicPr>
        <xdr:cNvPr id="8" name="il_fi" descr="http://assets.macmagazine.com.br/wp-content/uploads/2009/02/03-itau_mobile.jpg">
          <a:extLst>
            <a:ext uri="{FF2B5EF4-FFF2-40B4-BE49-F238E27FC236}">
              <a16:creationId xmlns:a16="http://schemas.microsoft.com/office/drawing/2014/main" id="{8B417C86-2727-48D8-AE1C-675138D0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228600"/>
          <a:ext cx="6477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0.xml><?xml version="1.0" encoding="utf-8"?>
<xdr:wsDr xmlns:xdr="http://schemas.openxmlformats.org/drawingml/2006/spreadsheetDrawing" xmlns:a="http://schemas.openxmlformats.org/drawingml/2006/main">
  <xdr:twoCellAnchor>
    <xdr:from>
      <xdr:col>0</xdr:col>
      <xdr:colOff>95250</xdr:colOff>
      <xdr:row>2</xdr:row>
      <xdr:rowOff>38100</xdr:rowOff>
    </xdr:from>
    <xdr:to>
      <xdr:col>1</xdr:col>
      <xdr:colOff>247650</xdr:colOff>
      <xdr:row>2</xdr:row>
      <xdr:rowOff>209550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258848C-21EB-499C-95A2-839B5820722C}"/>
            </a:ext>
          </a:extLst>
        </xdr:cNvPr>
        <xdr:cNvSpPr/>
      </xdr:nvSpPr>
      <xdr:spPr>
        <a:xfrm>
          <a:off x="95250" y="419100"/>
          <a:ext cx="762000" cy="152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638175</xdr:colOff>
      <xdr:row>0</xdr:row>
      <xdr:rowOff>28575</xdr:rowOff>
    </xdr:from>
    <xdr:to>
      <xdr:col>1</xdr:col>
      <xdr:colOff>1171575</xdr:colOff>
      <xdr:row>0</xdr:row>
      <xdr:rowOff>190500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DF6C384-4847-48C4-BA8E-17DDAF36A780}"/>
            </a:ext>
          </a:extLst>
        </xdr:cNvPr>
        <xdr:cNvSpPr/>
      </xdr:nvSpPr>
      <xdr:spPr>
        <a:xfrm>
          <a:off x="1219200" y="28575"/>
          <a:ext cx="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57150</xdr:colOff>
      <xdr:row>1</xdr:row>
      <xdr:rowOff>9525</xdr:rowOff>
    </xdr:from>
    <xdr:to>
      <xdr:col>0</xdr:col>
      <xdr:colOff>590550</xdr:colOff>
      <xdr:row>1</xdr:row>
      <xdr:rowOff>180975</xdr:rowOff>
    </xdr:to>
    <xdr:sp macro="" textlink="">
      <xdr:nvSpPr>
        <xdr:cNvPr id="2" name="Seta para a esquerda 3">
          <a:hlinkClick xmlns:r="http://schemas.openxmlformats.org/officeDocument/2006/relationships" r:id="rId1"/>
          <a:extLst>
            <a:ext uri="{FF2B5EF4-FFF2-40B4-BE49-F238E27FC236}">
              <a16:creationId xmlns:a16="http://schemas.microsoft.com/office/drawing/2014/main" id="{4BEDA94C-1609-4902-81B1-09F80442AA96}"/>
            </a:ext>
          </a:extLst>
        </xdr:cNvPr>
        <xdr:cNvSpPr/>
      </xdr:nvSpPr>
      <xdr:spPr>
        <a:xfrm>
          <a:off x="57150" y="2000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28575</xdr:colOff>
      <xdr:row>1</xdr:row>
      <xdr:rowOff>0</xdr:rowOff>
    </xdr:from>
    <xdr:to>
      <xdr:col>0</xdr:col>
      <xdr:colOff>561975</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0811C32-CF8E-448F-AADD-A52153E1402D}"/>
            </a:ext>
          </a:extLst>
        </xdr:cNvPr>
        <xdr:cNvSpPr/>
      </xdr:nvSpPr>
      <xdr:spPr>
        <a:xfrm>
          <a:off x="28575"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2286000</xdr:colOff>
      <xdr:row>0</xdr:row>
      <xdr:rowOff>28575</xdr:rowOff>
    </xdr:from>
    <xdr:to>
      <xdr:col>0</xdr:col>
      <xdr:colOff>2819400</xdr:colOff>
      <xdr:row>1</xdr:row>
      <xdr:rowOff>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A065311-8D2A-4F34-9C6B-178AAC62FC80}"/>
            </a:ext>
          </a:extLst>
        </xdr:cNvPr>
        <xdr:cNvSpPr/>
      </xdr:nvSpPr>
      <xdr:spPr>
        <a:xfrm>
          <a:off x="609600" y="28575"/>
          <a:ext cx="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2590800</xdr:colOff>
      <xdr:row>1</xdr:row>
      <xdr:rowOff>19050</xdr:rowOff>
    </xdr:from>
    <xdr:to>
      <xdr:col>0</xdr:col>
      <xdr:colOff>2933700</xdr:colOff>
      <xdr:row>2</xdr:row>
      <xdr:rowOff>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AE0A607-3B50-4797-B848-E07CBD9BDFDD}"/>
            </a:ext>
          </a:extLst>
        </xdr:cNvPr>
        <xdr:cNvSpPr/>
      </xdr:nvSpPr>
      <xdr:spPr>
        <a:xfrm>
          <a:off x="609600" y="209550"/>
          <a:ext cx="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161925</xdr:colOff>
      <xdr:row>1</xdr:row>
      <xdr:rowOff>0</xdr:rowOff>
    </xdr:from>
    <xdr:to>
      <xdr:col>1</xdr:col>
      <xdr:colOff>390525</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CFB52A4-8408-4078-BA8F-7C385F1B9540}"/>
            </a:ext>
          </a:extLst>
        </xdr:cNvPr>
        <xdr:cNvSpPr/>
      </xdr:nvSpPr>
      <xdr:spPr>
        <a:xfrm>
          <a:off x="161925" y="190500"/>
          <a:ext cx="8382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19050</xdr:colOff>
      <xdr:row>1</xdr:row>
      <xdr:rowOff>0</xdr:rowOff>
    </xdr:from>
    <xdr:to>
      <xdr:col>1</xdr:col>
      <xdr:colOff>552450</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797ACCE-4BC9-40D4-8679-7A09BF1C7224}"/>
            </a:ext>
          </a:extLst>
        </xdr:cNvPr>
        <xdr:cNvSpPr/>
      </xdr:nvSpPr>
      <xdr:spPr>
        <a:xfrm>
          <a:off x="628650"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57150</xdr:colOff>
      <xdr:row>1</xdr:row>
      <xdr:rowOff>9525</xdr:rowOff>
    </xdr:from>
    <xdr:to>
      <xdr:col>0</xdr:col>
      <xdr:colOff>590550</xdr:colOff>
      <xdr:row>1</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CDED4D8-2CE8-45CE-9497-D654B0A5337D}"/>
            </a:ext>
          </a:extLst>
        </xdr:cNvPr>
        <xdr:cNvSpPr/>
      </xdr:nvSpPr>
      <xdr:spPr>
        <a:xfrm>
          <a:off x="57150" y="2000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1</xdr:row>
      <xdr:rowOff>0</xdr:rowOff>
    </xdr:from>
    <xdr:to>
      <xdr:col>0</xdr:col>
      <xdr:colOff>600075</xdr:colOff>
      <xdr:row>2</xdr:row>
      <xdr:rowOff>171450</xdr:rowOff>
    </xdr:to>
    <xdr:sp macro="" textlink="">
      <xdr:nvSpPr>
        <xdr:cNvPr id="2" name="Seta para a esquerda 7">
          <a:hlinkClick xmlns:r="http://schemas.openxmlformats.org/officeDocument/2006/relationships" r:id="rId1"/>
          <a:extLst>
            <a:ext uri="{FF2B5EF4-FFF2-40B4-BE49-F238E27FC236}">
              <a16:creationId xmlns:a16="http://schemas.microsoft.com/office/drawing/2014/main" id="{332E7A1E-8E0D-4A57-918D-AB0B34FB78A1}"/>
            </a:ext>
          </a:extLst>
        </xdr:cNvPr>
        <xdr:cNvSpPr/>
      </xdr:nvSpPr>
      <xdr:spPr>
        <a:xfrm>
          <a:off x="66675"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2200275</xdr:colOff>
      <xdr:row>0</xdr:row>
      <xdr:rowOff>47625</xdr:rowOff>
    </xdr:from>
    <xdr:to>
      <xdr:col>0</xdr:col>
      <xdr:colOff>2733675</xdr:colOff>
      <xdr:row>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184D89B-E66C-4F6B-8331-EF8D569DA660}"/>
            </a:ext>
          </a:extLst>
        </xdr:cNvPr>
        <xdr:cNvSpPr/>
      </xdr:nvSpPr>
      <xdr:spPr>
        <a:xfrm>
          <a:off x="609600" y="47625"/>
          <a:ext cx="0" cy="3429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57150</xdr:colOff>
      <xdr:row>2</xdr:row>
      <xdr:rowOff>28575</xdr:rowOff>
    </xdr:from>
    <xdr:to>
      <xdr:col>0</xdr:col>
      <xdr:colOff>590550</xdr:colOff>
      <xdr:row>2</xdr:row>
      <xdr:rowOff>200025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3E2D6A-0C4E-409F-83F3-5938F6D2B15A}"/>
            </a:ext>
          </a:extLst>
        </xdr:cNvPr>
        <xdr:cNvSpPr/>
      </xdr:nvSpPr>
      <xdr:spPr>
        <a:xfrm>
          <a:off x="57150" y="409575"/>
          <a:ext cx="533400" cy="161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2</xdr:row>
      <xdr:rowOff>19050</xdr:rowOff>
    </xdr:from>
    <xdr:to>
      <xdr:col>0</xdr:col>
      <xdr:colOff>600075</xdr:colOff>
      <xdr:row>2</xdr:row>
      <xdr:rowOff>190500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C230748-CE66-4D74-9B10-84504E21BEB8}"/>
            </a:ext>
          </a:extLst>
        </xdr:cNvPr>
        <xdr:cNvSpPr/>
      </xdr:nvSpPr>
      <xdr:spPr>
        <a:xfrm>
          <a:off x="66675" y="40005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2.xml><?xml version="1.0" encoding="utf-8"?>
<xdr:wsDr xmlns:xdr="http://schemas.openxmlformats.org/drawingml/2006/spreadsheetDrawing" xmlns:a="http://schemas.openxmlformats.org/drawingml/2006/main">
  <xdr:oneCellAnchor>
    <xdr:from>
      <xdr:col>81</xdr:col>
      <xdr:colOff>3305175</xdr:colOff>
      <xdr:row>398</xdr:row>
      <xdr:rowOff>209550</xdr:rowOff>
    </xdr:from>
    <xdr:ext cx="1038225" cy="228600"/>
    <xdr:pic>
      <xdr:nvPicPr>
        <xdr:cNvPr id="2" name="Picture 1">
          <a:extLst>
            <a:ext uri="{FF2B5EF4-FFF2-40B4-BE49-F238E27FC236}">
              <a16:creationId xmlns:a16="http://schemas.microsoft.com/office/drawing/2014/main" id="{83707C0C-DB42-4408-9C12-C6213BFE64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004" t="23180" r="16309" b="59569"/>
        <a:stretch>
          <a:fillRect/>
        </a:stretch>
      </xdr:blipFill>
      <xdr:spPr bwMode="auto">
        <a:xfrm>
          <a:off x="49987200" y="76009500"/>
          <a:ext cx="1038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0</xdr:col>
      <xdr:colOff>85725</xdr:colOff>
      <xdr:row>2</xdr:row>
      <xdr:rowOff>9525</xdr:rowOff>
    </xdr:from>
    <xdr:to>
      <xdr:col>0</xdr:col>
      <xdr:colOff>619125</xdr:colOff>
      <xdr:row>2</xdr:row>
      <xdr:rowOff>180975</xdr:rowOff>
    </xdr:to>
    <xdr:sp macro="" textlink="">
      <xdr:nvSpPr>
        <xdr:cNvPr id="3" name="Seta para a esquerda 2">
          <a:hlinkClick xmlns:r="http://schemas.openxmlformats.org/officeDocument/2006/relationships" r:id="rId2"/>
          <a:extLst>
            <a:ext uri="{FF2B5EF4-FFF2-40B4-BE49-F238E27FC236}">
              <a16:creationId xmlns:a16="http://schemas.microsoft.com/office/drawing/2014/main" id="{0DC67C51-2B57-4C09-9E06-5B2836CE9689}"/>
            </a:ext>
          </a:extLst>
        </xdr:cNvPr>
        <xdr:cNvSpPr/>
      </xdr:nvSpPr>
      <xdr:spPr>
        <a:xfrm>
          <a:off x="85725" y="390525"/>
          <a:ext cx="52387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19050</xdr:colOff>
      <xdr:row>1</xdr:row>
      <xdr:rowOff>123825</xdr:rowOff>
    </xdr:from>
    <xdr:to>
      <xdr:col>0</xdr:col>
      <xdr:colOff>552450</xdr:colOff>
      <xdr:row>1</xdr:row>
      <xdr:rowOff>295275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10B324C-DA46-45EF-B55D-C69545B904A9}"/>
            </a:ext>
          </a:extLst>
        </xdr:cNvPr>
        <xdr:cNvSpPr/>
      </xdr:nvSpPr>
      <xdr:spPr>
        <a:xfrm>
          <a:off x="19050" y="314325"/>
          <a:ext cx="533400" cy="66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19050</xdr:colOff>
      <xdr:row>1</xdr:row>
      <xdr:rowOff>123825</xdr:rowOff>
    </xdr:from>
    <xdr:to>
      <xdr:col>0</xdr:col>
      <xdr:colOff>552450</xdr:colOff>
      <xdr:row>1</xdr:row>
      <xdr:rowOff>295275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0ACB9A2-36A6-4039-8A91-4329FDB3CEA3}"/>
            </a:ext>
          </a:extLst>
        </xdr:cNvPr>
        <xdr:cNvSpPr/>
      </xdr:nvSpPr>
      <xdr:spPr>
        <a:xfrm>
          <a:off x="19050" y="314325"/>
          <a:ext cx="533400" cy="66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114300</xdr:colOff>
      <xdr:row>1</xdr:row>
      <xdr:rowOff>200025</xdr:rowOff>
    </xdr:from>
    <xdr:to>
      <xdr:col>0</xdr:col>
      <xdr:colOff>647700</xdr:colOff>
      <xdr:row>1</xdr:row>
      <xdr:rowOff>371475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82AAD14-EAA6-4EE4-9199-30FDCDDFD9FF}"/>
            </a:ext>
          </a:extLst>
        </xdr:cNvPr>
        <xdr:cNvSpPr/>
      </xdr:nvSpPr>
      <xdr:spPr>
        <a:xfrm>
          <a:off x="114300" y="381000"/>
          <a:ext cx="495300" cy="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28575</xdr:colOff>
      <xdr:row>2</xdr:row>
      <xdr:rowOff>9525</xdr:rowOff>
    </xdr:from>
    <xdr:to>
      <xdr:col>0</xdr:col>
      <xdr:colOff>561975</xdr:colOff>
      <xdr:row>2</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AECEFF9-AD87-4D19-B719-11ECAF1D9AF0}"/>
            </a:ext>
          </a:extLst>
        </xdr:cNvPr>
        <xdr:cNvSpPr/>
      </xdr:nvSpPr>
      <xdr:spPr>
        <a:xfrm>
          <a:off x="28575" y="3905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533400</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684F2DE-9976-4164-AC16-738C92BFE928}"/>
            </a:ext>
          </a:extLst>
        </xdr:cNvPr>
        <xdr:cNvSpPr/>
      </xdr:nvSpPr>
      <xdr:spPr>
        <a:xfrm>
          <a:off x="1219200"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2476500</xdr:colOff>
      <xdr:row>0</xdr:row>
      <xdr:rowOff>28575</xdr:rowOff>
    </xdr:from>
    <xdr:to>
      <xdr:col>0</xdr:col>
      <xdr:colOff>3009900</xdr:colOff>
      <xdr:row>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B0AB409-A2E2-479F-9A17-2C5058D1F800}"/>
            </a:ext>
          </a:extLst>
        </xdr:cNvPr>
        <xdr:cNvSpPr/>
      </xdr:nvSpPr>
      <xdr:spPr>
        <a:xfrm>
          <a:off x="609600" y="28575"/>
          <a:ext cx="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533400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61FBE0-1890-4D74-9B69-BB900790DBA6}"/>
            </a:ext>
          </a:extLst>
        </xdr:cNvPr>
        <xdr:cNvSpPr/>
      </xdr:nvSpPr>
      <xdr:spPr>
        <a:xfrm>
          <a:off x="60960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xdr:row>
      <xdr:rowOff>0</xdr:rowOff>
    </xdr:from>
    <xdr:to>
      <xdr:col>0</xdr:col>
      <xdr:colOff>561975</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8008A1C-AF4A-42C2-8D94-C31AD7425A53}"/>
            </a:ext>
          </a:extLst>
        </xdr:cNvPr>
        <xdr:cNvSpPr/>
      </xdr:nvSpPr>
      <xdr:spPr>
        <a:xfrm>
          <a:off x="28575"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85725</xdr:colOff>
      <xdr:row>2</xdr:row>
      <xdr:rowOff>9525</xdr:rowOff>
    </xdr:from>
    <xdr:to>
      <xdr:col>0</xdr:col>
      <xdr:colOff>619125</xdr:colOff>
      <xdr:row>2</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FBF438A-93E8-4C60-8EDC-04DCD949C183}"/>
            </a:ext>
          </a:extLst>
        </xdr:cNvPr>
        <xdr:cNvSpPr/>
      </xdr:nvSpPr>
      <xdr:spPr>
        <a:xfrm>
          <a:off x="85725" y="390525"/>
          <a:ext cx="52387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104775</xdr:colOff>
      <xdr:row>1</xdr:row>
      <xdr:rowOff>9525</xdr:rowOff>
    </xdr:from>
    <xdr:to>
      <xdr:col>0</xdr:col>
      <xdr:colOff>638175</xdr:colOff>
      <xdr:row>1</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B6B2D5AC-77E8-495B-B407-C6B771A7EC4E}"/>
            </a:ext>
          </a:extLst>
        </xdr:cNvPr>
        <xdr:cNvSpPr/>
      </xdr:nvSpPr>
      <xdr:spPr>
        <a:xfrm>
          <a:off x="104775" y="200025"/>
          <a:ext cx="50482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57150</xdr:colOff>
      <xdr:row>1</xdr:row>
      <xdr:rowOff>0</xdr:rowOff>
    </xdr:from>
    <xdr:to>
      <xdr:col>0</xdr:col>
      <xdr:colOff>590550</xdr:colOff>
      <xdr:row>1</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66EEF13-BB38-4903-8932-B5105AE027A6}"/>
            </a:ext>
          </a:extLst>
        </xdr:cNvPr>
        <xdr:cNvSpPr/>
      </xdr:nvSpPr>
      <xdr:spPr>
        <a:xfrm>
          <a:off x="57150" y="19050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38100</xdr:colOff>
      <xdr:row>1</xdr:row>
      <xdr:rowOff>0</xdr:rowOff>
    </xdr:from>
    <xdr:to>
      <xdr:col>0</xdr:col>
      <xdr:colOff>571500</xdr:colOff>
      <xdr:row>2</xdr:row>
      <xdr:rowOff>171450</xdr:rowOff>
    </xdr:to>
    <xdr:sp macro="" textlink="">
      <xdr:nvSpPr>
        <xdr:cNvPr id="2" name="Seta para a esquerda 2">
          <a:hlinkClick xmlns:r="http://schemas.openxmlformats.org/officeDocument/2006/relationships" r:id="rId1"/>
          <a:extLst>
            <a:ext uri="{FF2B5EF4-FFF2-40B4-BE49-F238E27FC236}">
              <a16:creationId xmlns:a16="http://schemas.microsoft.com/office/drawing/2014/main" id="{CCA6131C-D2B5-4A87-8004-D8BF0E362A9E}"/>
            </a:ext>
          </a:extLst>
        </xdr:cNvPr>
        <xdr:cNvSpPr/>
      </xdr:nvSpPr>
      <xdr:spPr>
        <a:xfrm>
          <a:off x="3810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28575</xdr:colOff>
      <xdr:row>2</xdr:row>
      <xdr:rowOff>19050</xdr:rowOff>
    </xdr:from>
    <xdr:to>
      <xdr:col>0</xdr:col>
      <xdr:colOff>561975</xdr:colOff>
      <xdr:row>2</xdr:row>
      <xdr:rowOff>190500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26CCC9E-4489-40CD-89DF-F84346671A17}"/>
            </a:ext>
          </a:extLst>
        </xdr:cNvPr>
        <xdr:cNvSpPr/>
      </xdr:nvSpPr>
      <xdr:spPr>
        <a:xfrm>
          <a:off x="28575" y="40005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47625</xdr:colOff>
      <xdr:row>1</xdr:row>
      <xdr:rowOff>0</xdr:rowOff>
    </xdr:from>
    <xdr:to>
      <xdr:col>0</xdr:col>
      <xdr:colOff>504825</xdr:colOff>
      <xdr:row>2</xdr:row>
      <xdr:rowOff>66675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A3F3FF4-9D96-4033-8C60-0AC71A9BD29D}"/>
            </a:ext>
          </a:extLst>
        </xdr:cNvPr>
        <xdr:cNvSpPr/>
      </xdr:nvSpPr>
      <xdr:spPr>
        <a:xfrm>
          <a:off x="47625" y="190500"/>
          <a:ext cx="457200" cy="2571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57150</xdr:colOff>
      <xdr:row>2</xdr:row>
      <xdr:rowOff>9525</xdr:rowOff>
    </xdr:from>
    <xdr:to>
      <xdr:col>0</xdr:col>
      <xdr:colOff>590550</xdr:colOff>
      <xdr:row>2</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85CB34B-1F8B-4959-894A-91DF78BEFDA8}"/>
            </a:ext>
          </a:extLst>
        </xdr:cNvPr>
        <xdr:cNvSpPr/>
      </xdr:nvSpPr>
      <xdr:spPr>
        <a:xfrm>
          <a:off x="57150" y="390525"/>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85725</xdr:colOff>
      <xdr:row>2</xdr:row>
      <xdr:rowOff>9525</xdr:rowOff>
    </xdr:from>
    <xdr:to>
      <xdr:col>0</xdr:col>
      <xdr:colOff>619125</xdr:colOff>
      <xdr:row>2</xdr:row>
      <xdr:rowOff>180975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6FC7E0-D2EB-4CFA-9785-9C563B10F8A4}"/>
            </a:ext>
          </a:extLst>
        </xdr:cNvPr>
        <xdr:cNvSpPr/>
      </xdr:nvSpPr>
      <xdr:spPr>
        <a:xfrm>
          <a:off x="85725" y="390525"/>
          <a:ext cx="523875"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2076450</xdr:colOff>
      <xdr:row>0</xdr:row>
      <xdr:rowOff>47625</xdr:rowOff>
    </xdr:from>
    <xdr:to>
      <xdr:col>0</xdr:col>
      <xdr:colOff>2609850</xdr:colOff>
      <xdr:row>0</xdr:row>
      <xdr:rowOff>219075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16861F8-85D1-4F4C-AB1D-6623D6D55B17}"/>
            </a:ext>
          </a:extLst>
        </xdr:cNvPr>
        <xdr:cNvSpPr/>
      </xdr:nvSpPr>
      <xdr:spPr>
        <a:xfrm>
          <a:off x="609600" y="47625"/>
          <a:ext cx="0" cy="142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3200400</xdr:colOff>
      <xdr:row>0</xdr:row>
      <xdr:rowOff>38100</xdr:rowOff>
    </xdr:from>
    <xdr:to>
      <xdr:col>0</xdr:col>
      <xdr:colOff>3733800</xdr:colOff>
      <xdr:row>0</xdr:row>
      <xdr:rowOff>209550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FD832A5-8EB5-427E-A300-A6C30640DCEB}"/>
            </a:ext>
          </a:extLst>
        </xdr:cNvPr>
        <xdr:cNvSpPr/>
      </xdr:nvSpPr>
      <xdr:spPr>
        <a:xfrm>
          <a:off x="1381125" y="38100"/>
          <a:ext cx="0" cy="152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533400</xdr:colOff>
      <xdr:row>0</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8299547-1AB6-4D1C-9F14-0F57A7B08C85}"/>
            </a:ext>
          </a:extLst>
        </xdr:cNvPr>
        <xdr:cNvSpPr/>
      </xdr:nvSpPr>
      <xdr:spPr>
        <a:xfrm>
          <a:off x="0" y="0"/>
          <a:ext cx="5334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533400</xdr:colOff>
      <xdr:row>2</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8B957FD-8BDA-49DE-8ECF-BE9E3E7BCBCC}"/>
            </a:ext>
          </a:extLst>
        </xdr:cNvPr>
        <xdr:cNvSpPr/>
      </xdr:nvSpPr>
      <xdr:spPr>
        <a:xfrm>
          <a:off x="609600" y="190500"/>
          <a:ext cx="533400"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2476500</xdr:colOff>
      <xdr:row>0</xdr:row>
      <xdr:rowOff>0</xdr:rowOff>
    </xdr:from>
    <xdr:to>
      <xdr:col>0</xdr:col>
      <xdr:colOff>3009900</xdr:colOff>
      <xdr:row>0</xdr:row>
      <xdr:rowOff>171450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0366996-CC6E-473C-9594-721E11F7C7FC}"/>
            </a:ext>
          </a:extLst>
        </xdr:cNvPr>
        <xdr:cNvSpPr/>
      </xdr:nvSpPr>
      <xdr:spPr>
        <a:xfrm>
          <a:off x="609600" y="0"/>
          <a:ext cx="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32</xdr:col>
      <xdr:colOff>0</xdr:colOff>
      <xdr:row>1</xdr:row>
      <xdr:rowOff>571500</xdr:rowOff>
    </xdr:from>
    <xdr:to>
      <xdr:col>32</xdr:col>
      <xdr:colOff>0</xdr:colOff>
      <xdr:row>2</xdr:row>
      <xdr:rowOff>57150</xdr:rowOff>
    </xdr:to>
    <xdr:sp macro="" textlink="">
      <xdr:nvSpPr>
        <xdr:cNvPr id="2" name="Rectangle 10">
          <a:extLst>
            <a:ext uri="{FF2B5EF4-FFF2-40B4-BE49-F238E27FC236}">
              <a16:creationId xmlns:a16="http://schemas.microsoft.com/office/drawing/2014/main" id="{B34F1DBF-74B8-45C8-9D67-F0850B54202F}"/>
            </a:ext>
          </a:extLst>
        </xdr:cNvPr>
        <xdr:cNvSpPr>
          <a:spLocks noChangeArrowheads="1"/>
        </xdr:cNvSpPr>
      </xdr:nvSpPr>
      <xdr:spPr bwMode="auto">
        <a:xfrm>
          <a:off x="195072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32</xdr:col>
      <xdr:colOff>0</xdr:colOff>
      <xdr:row>1</xdr:row>
      <xdr:rowOff>571500</xdr:rowOff>
    </xdr:from>
    <xdr:to>
      <xdr:col>32</xdr:col>
      <xdr:colOff>0</xdr:colOff>
      <xdr:row>2</xdr:row>
      <xdr:rowOff>57150</xdr:rowOff>
    </xdr:to>
    <xdr:sp macro="" textlink="">
      <xdr:nvSpPr>
        <xdr:cNvPr id="3" name="Rectangle 11">
          <a:extLst>
            <a:ext uri="{FF2B5EF4-FFF2-40B4-BE49-F238E27FC236}">
              <a16:creationId xmlns:a16="http://schemas.microsoft.com/office/drawing/2014/main" id="{23C1F568-0F39-4650-839D-3FC6ECAE0B47}"/>
            </a:ext>
          </a:extLst>
        </xdr:cNvPr>
        <xdr:cNvSpPr>
          <a:spLocks noChangeArrowheads="1"/>
        </xdr:cNvSpPr>
      </xdr:nvSpPr>
      <xdr:spPr bwMode="auto">
        <a:xfrm>
          <a:off x="195072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33</xdr:col>
      <xdr:colOff>0</xdr:colOff>
      <xdr:row>1</xdr:row>
      <xdr:rowOff>571500</xdr:rowOff>
    </xdr:from>
    <xdr:to>
      <xdr:col>33</xdr:col>
      <xdr:colOff>0</xdr:colOff>
      <xdr:row>2</xdr:row>
      <xdr:rowOff>57150</xdr:rowOff>
    </xdr:to>
    <xdr:sp macro="" textlink="">
      <xdr:nvSpPr>
        <xdr:cNvPr id="4" name="Rectangle 12">
          <a:extLst>
            <a:ext uri="{FF2B5EF4-FFF2-40B4-BE49-F238E27FC236}">
              <a16:creationId xmlns:a16="http://schemas.microsoft.com/office/drawing/2014/main" id="{C42CB314-84D1-48FC-9F01-7147BC5F822C}"/>
            </a:ext>
          </a:extLst>
        </xdr:cNvPr>
        <xdr:cNvSpPr>
          <a:spLocks noChangeArrowheads="1"/>
        </xdr:cNvSpPr>
      </xdr:nvSpPr>
      <xdr:spPr bwMode="auto">
        <a:xfrm>
          <a:off x="201168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33</xdr:col>
      <xdr:colOff>0</xdr:colOff>
      <xdr:row>1</xdr:row>
      <xdr:rowOff>571500</xdr:rowOff>
    </xdr:from>
    <xdr:to>
      <xdr:col>33</xdr:col>
      <xdr:colOff>0</xdr:colOff>
      <xdr:row>2</xdr:row>
      <xdr:rowOff>57150</xdr:rowOff>
    </xdr:to>
    <xdr:sp macro="" textlink="">
      <xdr:nvSpPr>
        <xdr:cNvPr id="5" name="Rectangle 13">
          <a:extLst>
            <a:ext uri="{FF2B5EF4-FFF2-40B4-BE49-F238E27FC236}">
              <a16:creationId xmlns:a16="http://schemas.microsoft.com/office/drawing/2014/main" id="{1AF79929-323C-4ABC-8839-CC2D327906F9}"/>
            </a:ext>
          </a:extLst>
        </xdr:cNvPr>
        <xdr:cNvSpPr>
          <a:spLocks noChangeArrowheads="1"/>
        </xdr:cNvSpPr>
      </xdr:nvSpPr>
      <xdr:spPr bwMode="auto">
        <a:xfrm>
          <a:off x="201168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35</xdr:col>
      <xdr:colOff>0</xdr:colOff>
      <xdr:row>1</xdr:row>
      <xdr:rowOff>571500</xdr:rowOff>
    </xdr:from>
    <xdr:to>
      <xdr:col>35</xdr:col>
      <xdr:colOff>0</xdr:colOff>
      <xdr:row>2</xdr:row>
      <xdr:rowOff>57150</xdr:rowOff>
    </xdr:to>
    <xdr:sp macro="" textlink="">
      <xdr:nvSpPr>
        <xdr:cNvPr id="6" name="Rectangle 14">
          <a:extLst>
            <a:ext uri="{FF2B5EF4-FFF2-40B4-BE49-F238E27FC236}">
              <a16:creationId xmlns:a16="http://schemas.microsoft.com/office/drawing/2014/main" id="{E9634E69-0295-4AAA-9C87-838EF63209C1}"/>
            </a:ext>
          </a:extLst>
        </xdr:cNvPr>
        <xdr:cNvSpPr>
          <a:spLocks noChangeArrowheads="1"/>
        </xdr:cNvSpPr>
      </xdr:nvSpPr>
      <xdr:spPr bwMode="auto">
        <a:xfrm>
          <a:off x="213360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35</xdr:col>
      <xdr:colOff>0</xdr:colOff>
      <xdr:row>1</xdr:row>
      <xdr:rowOff>571500</xdr:rowOff>
    </xdr:from>
    <xdr:to>
      <xdr:col>35</xdr:col>
      <xdr:colOff>0</xdr:colOff>
      <xdr:row>2</xdr:row>
      <xdr:rowOff>57150</xdr:rowOff>
    </xdr:to>
    <xdr:sp macro="" textlink="">
      <xdr:nvSpPr>
        <xdr:cNvPr id="7" name="Rectangle 15">
          <a:extLst>
            <a:ext uri="{FF2B5EF4-FFF2-40B4-BE49-F238E27FC236}">
              <a16:creationId xmlns:a16="http://schemas.microsoft.com/office/drawing/2014/main" id="{6CABA760-A451-43EB-A8D7-C21F25B28D43}"/>
            </a:ext>
          </a:extLst>
        </xdr:cNvPr>
        <xdr:cNvSpPr>
          <a:spLocks noChangeArrowheads="1"/>
        </xdr:cNvSpPr>
      </xdr:nvSpPr>
      <xdr:spPr bwMode="auto">
        <a:xfrm>
          <a:off x="21336000" y="381000"/>
          <a:ext cx="0"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114300</xdr:colOff>
      <xdr:row>2</xdr:row>
      <xdr:rowOff>9525</xdr:rowOff>
    </xdr:from>
    <xdr:to>
      <xdr:col>0</xdr:col>
      <xdr:colOff>647700</xdr:colOff>
      <xdr:row>2</xdr:row>
      <xdr:rowOff>180975</xdr:rowOff>
    </xdr:to>
    <xdr:sp macro="" textlink="">
      <xdr:nvSpPr>
        <xdr:cNvPr id="8" name="Seta para a esquerda 7">
          <a:hlinkClick xmlns:r="http://schemas.openxmlformats.org/officeDocument/2006/relationships" r:id="rId1"/>
          <a:extLst>
            <a:ext uri="{FF2B5EF4-FFF2-40B4-BE49-F238E27FC236}">
              <a16:creationId xmlns:a16="http://schemas.microsoft.com/office/drawing/2014/main" id="{C120ED97-CC8C-4A0B-8989-48162E12CCD0}"/>
            </a:ext>
          </a:extLst>
        </xdr:cNvPr>
        <xdr:cNvSpPr/>
      </xdr:nvSpPr>
      <xdr:spPr>
        <a:xfrm>
          <a:off x="114300" y="390525"/>
          <a:ext cx="495300" cy="1714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2000C-9F31-4084-8E4C-4BFFA63AF69E}">
  <sheetPr codeName="Planilha1"/>
  <dimension ref="A1:E148"/>
  <sheetViews>
    <sheetView showGridLines="0" tabSelected="1" zoomScaleNormal="100" workbookViewId="0">
      <selection activeCell="B29" sqref="B1:B1048576"/>
    </sheetView>
  </sheetViews>
  <sheetFormatPr defaultColWidth="0" defaultRowHeight="15" customHeight="1" zeroHeight="1"/>
  <cols>
    <col min="1" max="1" width="2.21875" style="1035" customWidth="1"/>
    <col min="2" max="2" width="29" style="1044" customWidth="1"/>
    <col min="3" max="3" width="127.21875" style="1035" customWidth="1"/>
    <col min="4" max="4" width="9.21875" style="1035" customWidth="1"/>
    <col min="5" max="5" width="5.44140625" style="1035" customWidth="1"/>
    <col min="6" max="16384" width="9.21875" style="1035" hidden="1"/>
  </cols>
  <sheetData>
    <row r="1" spans="1:5" ht="13.8">
      <c r="A1" s="1032"/>
      <c r="B1" s="1033"/>
      <c r="C1" s="1034"/>
      <c r="D1" s="1034"/>
      <c r="E1" s="1034"/>
    </row>
    <row r="2" spans="1:5" ht="13.8">
      <c r="A2" s="1034"/>
      <c r="B2" s="1033"/>
      <c r="C2" s="1034"/>
      <c r="D2" s="1034"/>
      <c r="E2" s="1034"/>
    </row>
    <row r="3" spans="1:5" ht="25.05" customHeight="1">
      <c r="A3" s="1034"/>
      <c r="B3" s="2482" t="s">
        <v>0</v>
      </c>
      <c r="C3" s="2482"/>
      <c r="D3" s="2482"/>
      <c r="E3" s="1034"/>
    </row>
    <row r="4" spans="1:5" ht="13.8">
      <c r="A4" s="1034"/>
      <c r="B4" s="1033"/>
      <c r="C4" s="2071" t="s">
        <v>1</v>
      </c>
      <c r="D4" s="1034"/>
      <c r="E4" s="1034"/>
    </row>
    <row r="5" spans="1:5" ht="13.8">
      <c r="A5" s="1034"/>
      <c r="B5" s="1033"/>
      <c r="C5" s="1034"/>
      <c r="D5" s="1034"/>
      <c r="E5" s="1034"/>
    </row>
    <row r="6" spans="1:5" ht="13.8">
      <c r="A6" s="1034"/>
      <c r="B6" s="1036"/>
      <c r="C6" s="1034" t="s">
        <v>2</v>
      </c>
      <c r="D6" s="1034"/>
      <c r="E6" s="1034"/>
    </row>
    <row r="7" spans="1:5" ht="13.8">
      <c r="A7" s="1034"/>
      <c r="B7" s="1033"/>
      <c r="C7" s="1037" t="s">
        <v>58</v>
      </c>
      <c r="D7" s="1034"/>
      <c r="E7" s="1034"/>
    </row>
    <row r="8" spans="1:5" ht="6" customHeight="1">
      <c r="A8" s="1034"/>
      <c r="B8" s="1033"/>
      <c r="C8" s="1034"/>
      <c r="D8" s="1034"/>
      <c r="E8" s="1034"/>
    </row>
    <row r="9" spans="1:5" ht="13.8">
      <c r="A9" s="1034"/>
      <c r="B9" s="1036"/>
      <c r="C9" s="1034" t="s">
        <v>3</v>
      </c>
      <c r="D9" s="1034"/>
      <c r="E9" s="1034"/>
    </row>
    <row r="10" spans="1:5" ht="15" customHeight="1">
      <c r="A10" s="1034"/>
      <c r="B10" s="1033"/>
      <c r="C10" s="1037" t="s">
        <v>4</v>
      </c>
      <c r="D10" s="1034"/>
      <c r="E10" s="1034"/>
    </row>
    <row r="11" spans="1:5" ht="7.5" customHeight="1">
      <c r="A11" s="1034"/>
      <c r="B11" s="1033"/>
      <c r="C11" s="1034"/>
      <c r="D11" s="1034"/>
      <c r="E11" s="1034"/>
    </row>
    <row r="12" spans="1:5" ht="15" customHeight="1">
      <c r="A12" s="1034"/>
      <c r="B12" s="1033"/>
      <c r="C12" s="1034" t="s">
        <v>2997</v>
      </c>
      <c r="D12" s="1034"/>
      <c r="E12" s="1034"/>
    </row>
    <row r="13" spans="1:5" ht="7.5" customHeight="1">
      <c r="A13" s="1034"/>
      <c r="B13" s="1033"/>
      <c r="C13" s="1034"/>
      <c r="D13" s="1034"/>
      <c r="E13" s="1034"/>
    </row>
    <row r="14" spans="1:5" ht="13.8">
      <c r="A14" s="1034"/>
      <c r="B14" s="1033"/>
      <c r="C14" s="1034" t="s">
        <v>2999</v>
      </c>
      <c r="D14" s="1034"/>
      <c r="E14" s="1034"/>
    </row>
    <row r="15" spans="1:5" ht="7.5" customHeight="1">
      <c r="A15" s="1034"/>
      <c r="B15" s="1033"/>
      <c r="C15" s="1034"/>
      <c r="D15" s="1034"/>
      <c r="E15" s="1034"/>
    </row>
    <row r="16" spans="1:5" ht="13.8">
      <c r="A16" s="1034"/>
      <c r="B16" s="1033"/>
      <c r="C16" s="1034" t="s">
        <v>3001</v>
      </c>
      <c r="D16" s="1034"/>
      <c r="E16" s="1034"/>
    </row>
    <row r="17" spans="1:5" ht="7.5" customHeight="1">
      <c r="A17" s="1034"/>
      <c r="B17" s="1033"/>
      <c r="C17" s="1034"/>
      <c r="D17" s="1034"/>
      <c r="E17" s="1034"/>
    </row>
    <row r="18" spans="1:5" ht="13.8">
      <c r="A18" s="1034"/>
      <c r="B18" s="1036"/>
      <c r="C18" s="1034" t="s">
        <v>5</v>
      </c>
      <c r="D18" s="1034"/>
      <c r="E18" s="1034"/>
    </row>
    <row r="19" spans="1:5" ht="13.8">
      <c r="A19" s="1034"/>
      <c r="B19" s="1036"/>
      <c r="C19" s="1037" t="s">
        <v>2837</v>
      </c>
      <c r="D19" s="1034"/>
      <c r="E19" s="1034"/>
    </row>
    <row r="20" spans="1:5" ht="7.5" customHeight="1">
      <c r="A20" s="1034"/>
      <c r="B20" s="1033"/>
      <c r="C20" s="1034"/>
      <c r="D20" s="1034"/>
      <c r="E20" s="1034"/>
    </row>
    <row r="21" spans="1:5" ht="13.8">
      <c r="A21" s="1034"/>
      <c r="B21" s="1036"/>
      <c r="C21" s="1034" t="s">
        <v>6</v>
      </c>
      <c r="D21" s="1034"/>
      <c r="E21" s="1034"/>
    </row>
    <row r="22" spans="1:5" ht="7.5" customHeight="1">
      <c r="A22" s="1034"/>
      <c r="B22" s="1033"/>
      <c r="C22" s="1038"/>
      <c r="D22" s="1034"/>
      <c r="E22" s="1034"/>
    </row>
    <row r="23" spans="1:5" ht="13.8">
      <c r="A23" s="1034"/>
      <c r="B23" s="1036"/>
      <c r="C23" s="1038" t="s">
        <v>7</v>
      </c>
      <c r="D23" s="1034"/>
      <c r="E23" s="1034"/>
    </row>
    <row r="24" spans="1:5" ht="7.5" customHeight="1">
      <c r="A24" s="1034"/>
      <c r="B24" s="1033"/>
      <c r="C24" s="1034"/>
      <c r="D24" s="1034"/>
      <c r="E24" s="1034"/>
    </row>
    <row r="25" spans="1:5" ht="13.8">
      <c r="A25" s="1034"/>
      <c r="B25" s="1036"/>
      <c r="C25" s="1034" t="s">
        <v>8</v>
      </c>
      <c r="D25" s="1034"/>
      <c r="E25" s="1034"/>
    </row>
    <row r="26" spans="1:5" ht="6" customHeight="1">
      <c r="A26" s="1034"/>
      <c r="B26" s="1033"/>
      <c r="C26" s="1034"/>
      <c r="D26" s="1034"/>
      <c r="E26" s="1034"/>
    </row>
    <row r="27" spans="1:5" ht="18" customHeight="1">
      <c r="A27" s="1034"/>
      <c r="B27" s="1036"/>
      <c r="C27" s="1034" t="s">
        <v>9</v>
      </c>
      <c r="D27" s="1034"/>
      <c r="E27" s="1034"/>
    </row>
    <row r="28" spans="1:5" ht="6" customHeight="1">
      <c r="A28" s="1034"/>
      <c r="B28" s="1033"/>
      <c r="C28" s="1034"/>
      <c r="D28" s="1034"/>
      <c r="E28" s="1034"/>
    </row>
    <row r="29" spans="1:5" ht="13.8">
      <c r="A29" s="1034"/>
      <c r="B29" s="1036"/>
      <c r="C29" s="1034" t="s">
        <v>10</v>
      </c>
      <c r="D29" s="1034"/>
      <c r="E29" s="1034"/>
    </row>
    <row r="30" spans="1:5" ht="13.8">
      <c r="A30" s="1034"/>
      <c r="B30" s="1033"/>
      <c r="C30" s="1037" t="s">
        <v>1209</v>
      </c>
      <c r="D30" s="1034"/>
      <c r="E30" s="1034"/>
    </row>
    <row r="31" spans="1:5" ht="13.8">
      <c r="A31" s="1034"/>
      <c r="B31" s="1033"/>
      <c r="C31" s="1037" t="s">
        <v>2836</v>
      </c>
      <c r="D31" s="1034"/>
      <c r="E31" s="1034"/>
    </row>
    <row r="32" spans="1:5" ht="5.25" customHeight="1">
      <c r="A32" s="1034"/>
      <c r="B32" s="1033"/>
      <c r="C32" s="1034"/>
      <c r="D32" s="1034"/>
      <c r="E32" s="1034"/>
    </row>
    <row r="33" spans="1:5" ht="15" customHeight="1">
      <c r="A33" s="1034"/>
      <c r="B33" s="1036"/>
      <c r="C33" s="1034" t="s">
        <v>11</v>
      </c>
      <c r="D33" s="1034"/>
      <c r="E33" s="1034"/>
    </row>
    <row r="34" spans="1:5" ht="6" customHeight="1">
      <c r="A34" s="1034"/>
      <c r="B34" s="1033"/>
      <c r="C34" s="1034"/>
      <c r="D34" s="1034"/>
      <c r="E34" s="1034"/>
    </row>
    <row r="35" spans="1:5" ht="13.8">
      <c r="A35" s="1034"/>
      <c r="B35" s="1036"/>
      <c r="C35" s="1038" t="s">
        <v>12</v>
      </c>
      <c r="D35" s="1034"/>
      <c r="E35" s="1034"/>
    </row>
    <row r="36" spans="1:5" ht="6" customHeight="1">
      <c r="A36" s="1034"/>
      <c r="B36" s="1033"/>
      <c r="C36" s="1034"/>
      <c r="D36" s="1034"/>
      <c r="E36" s="1034"/>
    </row>
    <row r="37" spans="1:5" ht="13.8">
      <c r="A37" s="1034"/>
      <c r="B37" s="1036"/>
      <c r="C37" s="1039" t="s">
        <v>13</v>
      </c>
      <c r="D37" s="1034"/>
      <c r="E37" s="1034"/>
    </row>
    <row r="38" spans="1:5" ht="6" customHeight="1">
      <c r="A38" s="1034"/>
      <c r="B38" s="1033"/>
      <c r="C38" s="1034"/>
      <c r="D38" s="1034"/>
      <c r="E38" s="1034"/>
    </row>
    <row r="39" spans="1:5" ht="13.8">
      <c r="A39" s="1034"/>
      <c r="B39" s="1036"/>
      <c r="C39" s="1034" t="s">
        <v>14</v>
      </c>
      <c r="D39" s="1034"/>
      <c r="E39" s="1034"/>
    </row>
    <row r="40" spans="1:5" ht="6" customHeight="1">
      <c r="A40" s="1034"/>
      <c r="B40" s="1033"/>
      <c r="C40" s="1034"/>
      <c r="D40" s="1034"/>
      <c r="E40" s="1034"/>
    </row>
    <row r="41" spans="1:5" ht="13.8">
      <c r="A41" s="1034"/>
      <c r="B41" s="1036"/>
      <c r="C41" s="1034" t="s">
        <v>15</v>
      </c>
      <c r="D41" s="1034"/>
      <c r="E41" s="1034"/>
    </row>
    <row r="42" spans="1:5" ht="6" customHeight="1">
      <c r="A42" s="1034"/>
      <c r="B42" s="1033"/>
      <c r="C42" s="1034"/>
      <c r="D42" s="1034"/>
      <c r="E42" s="1034"/>
    </row>
    <row r="43" spans="1:5" ht="13.8">
      <c r="A43" s="1034"/>
      <c r="B43" s="1036"/>
      <c r="C43" s="1034" t="s">
        <v>16</v>
      </c>
      <c r="D43" s="1034"/>
      <c r="E43" s="1034"/>
    </row>
    <row r="44" spans="1:5" ht="6" customHeight="1">
      <c r="A44" s="1034"/>
      <c r="B44" s="1033"/>
      <c r="C44" s="1034"/>
      <c r="D44" s="1034"/>
      <c r="E44" s="1034"/>
    </row>
    <row r="45" spans="1:5" ht="13.8">
      <c r="A45" s="1034"/>
      <c r="B45" s="1036"/>
      <c r="C45" s="1034" t="s">
        <v>17</v>
      </c>
      <c r="D45" s="1034"/>
      <c r="E45" s="1034"/>
    </row>
    <row r="46" spans="1:5" ht="6" customHeight="1">
      <c r="A46" s="1034"/>
      <c r="B46" s="1033"/>
      <c r="C46" s="1034"/>
      <c r="D46" s="1034"/>
      <c r="E46" s="1034"/>
    </row>
    <row r="47" spans="1:5" ht="13.05" customHeight="1">
      <c r="A47" s="1034"/>
      <c r="B47" s="1033"/>
      <c r="C47" s="1032" t="s">
        <v>3581</v>
      </c>
      <c r="D47" s="1034"/>
      <c r="E47" s="1034"/>
    </row>
    <row r="48" spans="1:5" ht="6" customHeight="1">
      <c r="A48" s="1034"/>
      <c r="B48" s="1033"/>
      <c r="C48" s="1034"/>
      <c r="D48" s="1034"/>
      <c r="E48" s="1034"/>
    </row>
    <row r="49" spans="1:5" ht="13.8">
      <c r="A49" s="1034"/>
      <c r="B49" s="1036"/>
      <c r="C49" s="1034" t="s">
        <v>18</v>
      </c>
      <c r="D49" s="1034"/>
      <c r="E49" s="1034"/>
    </row>
    <row r="50" spans="1:5" ht="6" customHeight="1">
      <c r="A50" s="1034"/>
      <c r="B50" s="1033"/>
      <c r="C50" s="1032"/>
      <c r="D50" s="1034"/>
      <c r="E50" s="1034"/>
    </row>
    <row r="51" spans="1:5" ht="13.8">
      <c r="A51" s="1034"/>
      <c r="B51" s="1036"/>
      <c r="C51" s="1034" t="s">
        <v>19</v>
      </c>
      <c r="D51" s="1034"/>
      <c r="E51" s="1034"/>
    </row>
    <row r="52" spans="1:5" ht="13.8">
      <c r="A52" s="1034"/>
      <c r="B52" s="1033"/>
      <c r="C52" s="1037" t="s">
        <v>20</v>
      </c>
      <c r="D52" s="1034"/>
      <c r="E52" s="1034"/>
    </row>
    <row r="53" spans="1:5" ht="6" customHeight="1">
      <c r="A53" s="1034"/>
      <c r="B53" s="1033"/>
      <c r="C53" s="1032"/>
      <c r="D53" s="1034"/>
      <c r="E53" s="1034"/>
    </row>
    <row r="54" spans="1:5" ht="15" customHeight="1">
      <c r="A54" s="1034"/>
      <c r="B54" s="1036"/>
      <c r="C54" s="1040" t="s">
        <v>21</v>
      </c>
      <c r="D54" s="1034"/>
      <c r="E54" s="1034"/>
    </row>
    <row r="55" spans="1:5" ht="6" customHeight="1">
      <c r="A55" s="1034"/>
      <c r="B55" s="1033"/>
      <c r="C55" s="1032"/>
      <c r="D55" s="1034"/>
      <c r="E55" s="1034"/>
    </row>
    <row r="56" spans="1:5" ht="15" customHeight="1">
      <c r="A56" s="1034"/>
      <c r="B56" s="1036"/>
      <c r="C56" s="1040" t="s">
        <v>22</v>
      </c>
      <c r="D56" s="1034"/>
      <c r="E56" s="1034"/>
    </row>
    <row r="57" spans="1:5" ht="7.5" customHeight="1">
      <c r="A57" s="1034"/>
      <c r="B57" s="1033"/>
      <c r="C57" s="1032"/>
      <c r="D57" s="1034"/>
      <c r="E57" s="1034"/>
    </row>
    <row r="58" spans="1:5" ht="14.25" customHeight="1">
      <c r="A58" s="1034"/>
      <c r="B58" s="1036"/>
      <c r="C58" s="1040" t="s">
        <v>23</v>
      </c>
      <c r="D58" s="1034"/>
      <c r="E58" s="1034"/>
    </row>
    <row r="59" spans="1:5" ht="7.5" customHeight="1">
      <c r="A59" s="1034"/>
      <c r="B59" s="1033"/>
      <c r="C59" s="1032"/>
      <c r="D59" s="1034"/>
      <c r="E59" s="1034"/>
    </row>
    <row r="60" spans="1:5" ht="14.25" customHeight="1">
      <c r="A60" s="1034"/>
      <c r="B60" s="1036"/>
      <c r="C60" s="1040" t="s">
        <v>24</v>
      </c>
      <c r="D60" s="1034"/>
      <c r="E60" s="1034"/>
    </row>
    <row r="61" spans="1:5" ht="7.5" customHeight="1">
      <c r="A61" s="1034"/>
      <c r="B61" s="1033"/>
      <c r="C61" s="1032"/>
      <c r="D61" s="1034"/>
      <c r="E61" s="1034"/>
    </row>
    <row r="62" spans="1:5" ht="14.25" customHeight="1">
      <c r="A62" s="1034"/>
      <c r="B62" s="1036"/>
      <c r="C62" s="1040" t="s">
        <v>25</v>
      </c>
      <c r="D62" s="1034"/>
      <c r="E62" s="1034"/>
    </row>
    <row r="63" spans="1:5" ht="7.5" customHeight="1">
      <c r="A63" s="1034"/>
      <c r="B63" s="1033"/>
      <c r="C63" s="1032"/>
      <c r="D63" s="1034"/>
      <c r="E63" s="1034"/>
    </row>
    <row r="64" spans="1:5" ht="14.25" customHeight="1">
      <c r="A64" s="1034"/>
      <c r="B64" s="1036"/>
      <c r="C64" s="1040" t="s">
        <v>26</v>
      </c>
      <c r="D64" s="1034"/>
      <c r="E64" s="1034"/>
    </row>
    <row r="65" spans="1:5" ht="7.5" customHeight="1">
      <c r="A65" s="1034"/>
      <c r="B65" s="1033"/>
      <c r="C65" s="1032"/>
      <c r="D65" s="1034"/>
      <c r="E65" s="1034"/>
    </row>
    <row r="66" spans="1:5" ht="14.25" customHeight="1">
      <c r="A66" s="1034"/>
      <c r="B66" s="1036"/>
      <c r="C66" s="1040" t="s">
        <v>27</v>
      </c>
      <c r="D66" s="1034"/>
      <c r="E66" s="1034"/>
    </row>
    <row r="67" spans="1:5" ht="7.5" customHeight="1">
      <c r="A67" s="1034"/>
      <c r="B67" s="1033"/>
      <c r="C67" s="1032"/>
      <c r="D67" s="1034"/>
      <c r="E67" s="1034"/>
    </row>
    <row r="68" spans="1:5" ht="14.25" customHeight="1">
      <c r="A68" s="1034"/>
      <c r="B68" s="1036"/>
      <c r="C68" s="1040" t="s">
        <v>28</v>
      </c>
      <c r="D68" s="1034"/>
      <c r="E68" s="1034"/>
    </row>
    <row r="69" spans="1:5" ht="5.25" customHeight="1">
      <c r="A69" s="1034"/>
      <c r="B69" s="1033"/>
      <c r="C69" s="1032"/>
      <c r="D69" s="1034"/>
      <c r="E69" s="1034"/>
    </row>
    <row r="70" spans="1:5" ht="13.8">
      <c r="A70" s="1034"/>
      <c r="B70" s="1036"/>
      <c r="C70" s="1034" t="s">
        <v>29</v>
      </c>
      <c r="D70" s="1034"/>
      <c r="E70" s="1034"/>
    </row>
    <row r="71" spans="1:5" ht="6" customHeight="1">
      <c r="A71" s="1034"/>
      <c r="B71" s="1033"/>
      <c r="C71" s="1032"/>
      <c r="D71" s="1034"/>
      <c r="E71" s="1034"/>
    </row>
    <row r="72" spans="1:5" ht="13.8">
      <c r="A72" s="1034"/>
      <c r="B72" s="1036"/>
      <c r="C72" s="1034" t="s">
        <v>30</v>
      </c>
      <c r="D72" s="1034"/>
      <c r="E72" s="1034"/>
    </row>
    <row r="73" spans="1:5" ht="13.8">
      <c r="A73" s="1034"/>
      <c r="B73" s="1033"/>
      <c r="C73" s="1037" t="s">
        <v>31</v>
      </c>
      <c r="D73" s="1034"/>
      <c r="E73" s="1034"/>
    </row>
    <row r="74" spans="1:5" ht="6" customHeight="1">
      <c r="A74" s="1034"/>
      <c r="B74" s="1033"/>
      <c r="C74" s="1032"/>
      <c r="D74" s="1034"/>
      <c r="E74" s="1034"/>
    </row>
    <row r="75" spans="1:5" ht="13.8">
      <c r="A75" s="1034"/>
      <c r="B75" s="1036"/>
      <c r="C75" s="1034" t="s">
        <v>32</v>
      </c>
      <c r="D75" s="1034"/>
      <c r="E75" s="1034"/>
    </row>
    <row r="76" spans="1:5" ht="13.8">
      <c r="A76" s="1034"/>
      <c r="B76" s="1033"/>
      <c r="C76" s="1037" t="s">
        <v>33</v>
      </c>
      <c r="D76" s="1034"/>
      <c r="E76" s="1034"/>
    </row>
    <row r="77" spans="1:5" ht="6" customHeight="1">
      <c r="A77" s="1034"/>
      <c r="B77" s="1033"/>
      <c r="C77" s="1034"/>
      <c r="D77" s="1034"/>
      <c r="E77" s="1034"/>
    </row>
    <row r="78" spans="1:5" ht="13.8">
      <c r="A78" s="1034"/>
      <c r="B78" s="1036"/>
      <c r="C78" s="1034" t="s">
        <v>34</v>
      </c>
      <c r="D78" s="1034"/>
      <c r="E78" s="1034"/>
    </row>
    <row r="79" spans="1:5" ht="6" customHeight="1">
      <c r="A79" s="1034"/>
      <c r="B79" s="1033"/>
      <c r="C79" s="1034"/>
      <c r="D79" s="1034"/>
      <c r="E79" s="1034"/>
    </row>
    <row r="80" spans="1:5" ht="13.8">
      <c r="A80" s="1034"/>
      <c r="B80" s="1036"/>
      <c r="C80" s="1034" t="s">
        <v>35</v>
      </c>
      <c r="D80" s="1034"/>
      <c r="E80" s="1034"/>
    </row>
    <row r="81" spans="1:5" ht="6" customHeight="1">
      <c r="A81" s="1034"/>
      <c r="B81" s="1033"/>
      <c r="C81" s="1034"/>
      <c r="D81" s="1034"/>
      <c r="E81" s="1034"/>
    </row>
    <row r="82" spans="1:5" ht="13.8">
      <c r="A82" s="1034"/>
      <c r="B82" s="1036"/>
      <c r="C82" s="1034" t="s">
        <v>36</v>
      </c>
      <c r="D82" s="1034"/>
      <c r="E82" s="1034"/>
    </row>
    <row r="83" spans="1:5" ht="6" customHeight="1">
      <c r="A83" s="1034"/>
      <c r="B83" s="1033"/>
      <c r="C83" s="1034"/>
      <c r="D83" s="1034"/>
      <c r="E83" s="1034"/>
    </row>
    <row r="84" spans="1:5" ht="13.8">
      <c r="A84" s="1034"/>
      <c r="B84" s="1036"/>
      <c r="C84" s="1034" t="s">
        <v>37</v>
      </c>
      <c r="D84" s="1034"/>
      <c r="E84" s="1034"/>
    </row>
    <row r="85" spans="1:5" ht="6" customHeight="1">
      <c r="A85" s="1034"/>
      <c r="B85" s="1033"/>
      <c r="C85" s="1034"/>
      <c r="D85" s="1034"/>
      <c r="E85" s="1034"/>
    </row>
    <row r="86" spans="1:5" ht="13.8">
      <c r="A86" s="1034"/>
      <c r="B86" s="1036"/>
      <c r="C86" s="1034" t="s">
        <v>38</v>
      </c>
      <c r="D86" s="1034"/>
      <c r="E86" s="1034"/>
    </row>
    <row r="87" spans="1:5" ht="6" customHeight="1">
      <c r="A87" s="1034"/>
      <c r="B87" s="1033"/>
      <c r="C87" s="1034"/>
      <c r="D87" s="1034"/>
      <c r="E87" s="1034"/>
    </row>
    <row r="88" spans="1:5" ht="13.8">
      <c r="A88" s="1034"/>
      <c r="B88" s="1036"/>
      <c r="C88" s="1034" t="s">
        <v>39</v>
      </c>
      <c r="D88" s="1034"/>
      <c r="E88" s="1034"/>
    </row>
    <row r="89" spans="1:5" ht="6" customHeight="1">
      <c r="A89" s="1034"/>
      <c r="B89" s="1033"/>
      <c r="C89" s="1034"/>
      <c r="D89" s="1034"/>
      <c r="E89" s="1034"/>
    </row>
    <row r="90" spans="1:5" ht="13.8">
      <c r="A90" s="1034"/>
      <c r="B90" s="1036"/>
      <c r="C90" s="1034" t="s">
        <v>40</v>
      </c>
      <c r="D90" s="1034"/>
      <c r="E90" s="1034"/>
    </row>
    <row r="91" spans="1:5" ht="6" customHeight="1">
      <c r="A91" s="1034"/>
      <c r="B91" s="1033"/>
      <c r="C91" s="1034"/>
      <c r="D91" s="1034"/>
      <c r="E91" s="1034"/>
    </row>
    <row r="92" spans="1:5" ht="13.8">
      <c r="A92" s="1034"/>
      <c r="B92" s="1036"/>
      <c r="C92" s="1034" t="s">
        <v>41</v>
      </c>
      <c r="D92" s="1034"/>
      <c r="E92" s="1034"/>
    </row>
    <row r="93" spans="1:5" ht="13.8">
      <c r="A93" s="1034"/>
      <c r="B93" s="1033"/>
      <c r="C93" s="1037" t="s">
        <v>42</v>
      </c>
      <c r="D93" s="1034"/>
      <c r="E93" s="1034"/>
    </row>
    <row r="94" spans="1:5" ht="6" customHeight="1">
      <c r="A94" s="1034"/>
      <c r="B94" s="1033"/>
      <c r="C94" s="1034"/>
      <c r="D94" s="1034"/>
      <c r="E94" s="1034"/>
    </row>
    <row r="95" spans="1:5" ht="13.8">
      <c r="A95" s="1034"/>
      <c r="B95" s="1036"/>
      <c r="C95" s="1034" t="s">
        <v>43</v>
      </c>
      <c r="D95" s="1034"/>
      <c r="E95" s="1034"/>
    </row>
    <row r="96" spans="1:5" ht="6" customHeight="1">
      <c r="A96" s="1034"/>
      <c r="B96" s="1033"/>
      <c r="C96" s="1034"/>
      <c r="D96" s="1034"/>
      <c r="E96" s="1034"/>
    </row>
    <row r="97" spans="1:5" ht="13.8">
      <c r="A97" s="1034"/>
      <c r="B97" s="1036"/>
      <c r="C97" s="1034" t="s">
        <v>44</v>
      </c>
      <c r="D97" s="1034"/>
      <c r="E97" s="1034"/>
    </row>
    <row r="98" spans="1:5" ht="6" customHeight="1">
      <c r="A98" s="1034"/>
      <c r="B98" s="1033"/>
      <c r="C98" s="1034"/>
      <c r="D98" s="1034"/>
      <c r="E98" s="1034"/>
    </row>
    <row r="99" spans="1:5" ht="13.8">
      <c r="A99" s="1034"/>
      <c r="B99" s="1036"/>
      <c r="C99" s="1034" t="s">
        <v>45</v>
      </c>
      <c r="D99" s="1034"/>
      <c r="E99" s="1034"/>
    </row>
    <row r="100" spans="1:5" ht="13.8">
      <c r="A100" s="1034"/>
      <c r="B100" s="1033"/>
      <c r="C100" s="1037" t="s">
        <v>46</v>
      </c>
      <c r="D100" s="1034"/>
      <c r="E100" s="1034"/>
    </row>
    <row r="101" spans="1:5" ht="6" customHeight="1">
      <c r="A101" s="1034"/>
      <c r="B101" s="1033"/>
      <c r="C101" s="1034"/>
      <c r="D101" s="1034"/>
      <c r="E101" s="1034"/>
    </row>
    <row r="102" spans="1:5" ht="13.8">
      <c r="A102" s="1034"/>
      <c r="B102" s="1036"/>
      <c r="C102" s="1034" t="s">
        <v>47</v>
      </c>
      <c r="D102" s="1034"/>
      <c r="E102" s="1034"/>
    </row>
    <row r="103" spans="1:5" ht="6" customHeight="1">
      <c r="A103" s="1034"/>
      <c r="B103" s="1033"/>
      <c r="C103" s="1034"/>
      <c r="D103" s="1034"/>
      <c r="E103" s="1034"/>
    </row>
    <row r="104" spans="1:5" ht="13.8">
      <c r="A104" s="1034"/>
      <c r="B104" s="1036"/>
      <c r="C104" s="1034" t="s">
        <v>47</v>
      </c>
      <c r="D104" s="1034"/>
      <c r="E104" s="1034"/>
    </row>
    <row r="105" spans="1:5" ht="6" customHeight="1">
      <c r="A105" s="1034"/>
      <c r="B105" s="1033"/>
      <c r="C105" s="1034"/>
      <c r="D105" s="1034"/>
      <c r="E105" s="1034"/>
    </row>
    <row r="106" spans="1:5" ht="13.8">
      <c r="A106" s="1034"/>
      <c r="B106" s="1036"/>
      <c r="C106" s="1034" t="s">
        <v>48</v>
      </c>
      <c r="D106" s="1034"/>
      <c r="E106" s="1034"/>
    </row>
    <row r="107" spans="1:5" ht="6" customHeight="1">
      <c r="A107" s="1034"/>
      <c r="B107" s="1033"/>
      <c r="C107" s="1034"/>
      <c r="D107" s="1034"/>
      <c r="E107" s="1034"/>
    </row>
    <row r="108" spans="1:5" ht="13.8">
      <c r="A108" s="1034"/>
      <c r="B108" s="1036"/>
      <c r="C108" s="1034" t="s">
        <v>49</v>
      </c>
      <c r="D108" s="1034"/>
      <c r="E108" s="1034"/>
    </row>
    <row r="109" spans="1:5" ht="6" customHeight="1">
      <c r="A109" s="1034"/>
      <c r="B109" s="1033"/>
      <c r="C109" s="1034"/>
      <c r="D109" s="1034"/>
      <c r="E109" s="1034"/>
    </row>
    <row r="110" spans="1:5" ht="13.8">
      <c r="A110" s="1034"/>
      <c r="B110" s="1036"/>
      <c r="C110" s="1034" t="s">
        <v>50</v>
      </c>
      <c r="D110" s="1034"/>
      <c r="E110" s="1034"/>
    </row>
    <row r="111" spans="1:5" ht="6" customHeight="1">
      <c r="A111" s="1034"/>
      <c r="B111" s="1033"/>
      <c r="C111" s="1034"/>
      <c r="D111" s="1034"/>
      <c r="E111" s="1034"/>
    </row>
    <row r="112" spans="1:5" ht="13.8">
      <c r="A112" s="1034"/>
      <c r="B112" s="1036"/>
      <c r="C112" s="1034" t="s">
        <v>51</v>
      </c>
      <c r="D112" s="1034"/>
      <c r="E112" s="1034"/>
    </row>
    <row r="113" spans="1:5" ht="6" customHeight="1">
      <c r="A113" s="1034"/>
      <c r="B113" s="1033"/>
      <c r="C113" s="1034"/>
      <c r="D113" s="1034"/>
      <c r="E113" s="1034"/>
    </row>
    <row r="114" spans="1:5" ht="13.8">
      <c r="A114" s="1034"/>
      <c r="B114" s="1036"/>
      <c r="C114" s="1034" t="s">
        <v>52</v>
      </c>
      <c r="D114" s="1034"/>
      <c r="E114" s="1034"/>
    </row>
    <row r="115" spans="1:5" ht="6" customHeight="1">
      <c r="A115" s="1034"/>
      <c r="B115" s="1033"/>
      <c r="C115" s="1034"/>
      <c r="D115" s="1034"/>
      <c r="E115" s="1034"/>
    </row>
    <row r="116" spans="1:5" ht="13.8">
      <c r="A116" s="1034"/>
      <c r="B116" s="1036"/>
      <c r="C116" s="1034" t="s">
        <v>53</v>
      </c>
      <c r="D116" s="1034"/>
      <c r="E116" s="1034"/>
    </row>
    <row r="117" spans="1:5" ht="7.5" customHeight="1">
      <c r="A117" s="1034"/>
      <c r="B117" s="1033"/>
      <c r="C117" s="1034"/>
      <c r="D117" s="1034"/>
      <c r="E117" s="1034"/>
    </row>
    <row r="118" spans="1:5" ht="13.8">
      <c r="A118" s="1034"/>
      <c r="B118" s="1036"/>
      <c r="C118" s="1034" t="s">
        <v>54</v>
      </c>
      <c r="D118" s="1034"/>
      <c r="E118" s="1034"/>
    </row>
    <row r="119" spans="1:5" ht="4.5" customHeight="1">
      <c r="A119" s="1034"/>
      <c r="B119" s="1033"/>
      <c r="C119" s="1034"/>
      <c r="D119" s="1034"/>
      <c r="E119" s="1034"/>
    </row>
    <row r="120" spans="1:5" ht="12" customHeight="1">
      <c r="A120" s="1034"/>
      <c r="B120" s="1033"/>
      <c r="C120" s="1041" t="s">
        <v>55</v>
      </c>
      <c r="D120" s="1034"/>
      <c r="E120" s="1034"/>
    </row>
    <row r="121" spans="1:5" ht="13.8">
      <c r="A121" s="1034"/>
      <c r="B121" s="1036"/>
      <c r="C121" s="1034" t="s">
        <v>56</v>
      </c>
      <c r="D121" s="1034"/>
      <c r="E121" s="1034"/>
    </row>
    <row r="122" spans="1:5" ht="8.25" customHeight="1">
      <c r="A122" s="1034"/>
      <c r="B122" s="1033"/>
      <c r="C122" s="1034"/>
      <c r="D122" s="1034"/>
      <c r="E122" s="1034"/>
    </row>
    <row r="123" spans="1:5" ht="13.8">
      <c r="A123" s="1034"/>
      <c r="B123" s="1036"/>
      <c r="C123" s="1034" t="s">
        <v>57</v>
      </c>
      <c r="D123" s="1034"/>
      <c r="E123" s="1034"/>
    </row>
    <row r="124" spans="1:5" ht="13.8">
      <c r="A124" s="1034"/>
      <c r="B124" s="1033"/>
      <c r="C124" s="1034"/>
      <c r="D124" s="1034"/>
      <c r="E124" s="1034"/>
    </row>
    <row r="125" spans="1:5" ht="14.4">
      <c r="A125" s="1034"/>
      <c r="B125" s="1033"/>
      <c r="C125" s="1042" t="s">
        <v>3259</v>
      </c>
      <c r="D125" s="1034"/>
      <c r="E125" s="1034"/>
    </row>
    <row r="126" spans="1:5" ht="14.4">
      <c r="A126" s="1034"/>
      <c r="B126" s="1033"/>
      <c r="C126" s="1042"/>
      <c r="D126" s="1034"/>
      <c r="E126" s="1034"/>
    </row>
    <row r="127" spans="1:5" ht="15" customHeight="1">
      <c r="A127" s="1034"/>
      <c r="B127" s="1033"/>
      <c r="C127" s="1034"/>
      <c r="D127" s="1034"/>
      <c r="E127" s="1034"/>
    </row>
    <row r="128" spans="1:5" ht="15" customHeight="1">
      <c r="A128" s="1034"/>
      <c r="B128" s="1033" t="s">
        <v>3258</v>
      </c>
      <c r="C128" s="1034"/>
      <c r="D128" s="1034"/>
      <c r="E128" s="1034"/>
    </row>
    <row r="129" spans="1:5" ht="15" customHeight="1">
      <c r="A129" s="1034"/>
      <c r="B129" s="1033"/>
      <c r="C129" s="1034"/>
      <c r="D129" s="1034"/>
      <c r="E129" s="1034"/>
    </row>
    <row r="130" spans="1:5" ht="15" hidden="1" customHeight="1">
      <c r="A130" s="1034"/>
      <c r="B130" s="1033"/>
      <c r="C130" s="1034"/>
      <c r="D130" s="1034"/>
      <c r="E130" s="1034"/>
    </row>
    <row r="131" spans="1:5" ht="15" hidden="1" customHeight="1">
      <c r="A131" s="1034"/>
      <c r="B131" s="1033"/>
      <c r="C131" s="1034"/>
      <c r="D131" s="1034"/>
      <c r="E131" s="1034"/>
    </row>
    <row r="132" spans="1:5" ht="15" hidden="1" customHeight="1">
      <c r="A132" s="1034"/>
      <c r="B132" s="1033"/>
      <c r="C132" s="1034"/>
      <c r="D132" s="1034"/>
      <c r="E132" s="1034"/>
    </row>
    <row r="133" spans="1:5" ht="15" hidden="1" customHeight="1">
      <c r="A133" s="1034"/>
      <c r="B133" s="1033"/>
      <c r="C133" s="1043"/>
      <c r="D133" s="1034"/>
      <c r="E133" s="1034"/>
    </row>
    <row r="134" spans="1:5" ht="15" customHeight="1"/>
    <row r="135" spans="1:5" ht="15" customHeight="1"/>
    <row r="136" spans="1:5" ht="15" customHeight="1"/>
    <row r="137" spans="1:5" ht="15" customHeight="1"/>
    <row r="138" spans="1:5" ht="15" customHeight="1"/>
    <row r="139" spans="1:5" ht="15" customHeight="1"/>
    <row r="140" spans="1:5" ht="15" customHeight="1"/>
    <row r="141" spans="1:5" ht="15" customHeight="1"/>
    <row r="142" spans="1:5" ht="15" customHeight="1"/>
    <row r="143" spans="1:5" ht="15" customHeight="1"/>
    <row r="144" spans="1:5" ht="15" customHeight="1"/>
    <row r="145" ht="15" customHeight="1"/>
    <row r="146" ht="15" customHeight="1"/>
    <row r="147" ht="15" customHeight="1"/>
    <row r="148" ht="15" customHeight="1"/>
  </sheetData>
  <mergeCells count="1">
    <mergeCell ref="B3:D3"/>
  </mergeCells>
  <hyperlinks>
    <hyperlink ref="C6" location="'KM1'!A1" display="KM1 - Key metrics at consolidated level" xr:uid="{A1E3D63D-1F6B-496A-A1C4-0254FED075DE}"/>
    <hyperlink ref="C9" location="'OV1'!A1" display="OV1 - Visão Geral dos Ativos Ponderados pelo Risco – RWA" xr:uid="{34B45E8A-A1CB-43D7-BA6D-605CA124C6D7}"/>
    <hyperlink ref="C39" location="'LR2'!A1" display="LR2 - Informações Detalhadas sobre a Razão de Alavancagem" xr:uid="{DDFD746B-E823-49F0-BAB1-8B4916828653}"/>
    <hyperlink ref="C37" location="'LR1'!A1" display="'LR1'!A1" xr:uid="{62C96929-17E5-40F2-9874-D2933EA4FD49}"/>
    <hyperlink ref="C41" location="'LIQ1'!A1" display="LIQ1 - Indicador de Liquidez de Curto Prazo – LCR " xr:uid="{EAE19B75-66FE-49E8-9641-A667B8FC78AE}"/>
    <hyperlink ref="C43" location="'LIQ2'!A1" display="LIQ2 - Indicador Liquidez de Longo Prazo – NSFR " xr:uid="{07E5BBF9-2359-44BE-ADD1-14B8E985A12F}"/>
    <hyperlink ref="C110" location="'MR2'!A1" display="MR2 - RWA flow statement of market risk under an IMA" xr:uid="{688A0C46-EBF9-4902-8AA7-5DC2C4A295D2}"/>
    <hyperlink ref="C112" location="'MR3'!A1" display="MR3 - IMA values for trading portfolios" xr:uid="{A872A954-27FE-4684-8769-87CB62AC804F}"/>
    <hyperlink ref="C114" location="'MR4'!A1" display="MR4 - Comparison of VaR estimates with gains/losses" xr:uid="{263F33D0-BC43-4CC1-97E7-CE67303F0F52}"/>
    <hyperlink ref="C116" location="Derivatives!A1" display="Derivatives - Evolution of the Derivatives Portfolio" xr:uid="{A207DF1C-3A62-4BD2-8EB8-83A9120317FE}"/>
    <hyperlink ref="C27" location="'CC1'!A1" display="CC1 - Composição do Patrimônio de Referência (PR)" xr:uid="{4508BFEF-264E-451F-9E75-03661F61176B}"/>
    <hyperlink ref="C29" location="'CC2'!A1" display="CC2 - Conciliação do Patrimônio de Referência (PR) com o balanço patrimonial" xr:uid="{33ED2AD1-0644-4012-A309-903C4299E05E}"/>
    <hyperlink ref="C35" location="CCyB1!A1" display="CCyB1 - Distribuição geográfica das exposições ao risco de crédito consideradas no cálculo do ACPContracíclico" xr:uid="{C664C5BA-CD8E-408B-9DBB-FE89BB8DA11F}"/>
    <hyperlink ref="C49" location="'CR1'!A1" display="CR1 - Qualidade creditícia das exposições" xr:uid="{1CD5555C-A8DC-451C-95D5-7914FC208E69}"/>
    <hyperlink ref="C51" location="'CR2'!A1" display="CR2 - Mudanças no estoque de operações em curso anormal" xr:uid="{14CCD1C0-DC62-4F22-BFAC-9EA46BFD6E3D}"/>
    <hyperlink ref="C70" location="'CR3'!A1" display="CR3 - Visão geral das técnicas de mitigação do risco de crédito" xr:uid="{D0C24545-6DF6-4DF4-808C-78CE62A5028C}"/>
    <hyperlink ref="C73" location="'CR4_previous version'!A1" display="CR4 - Standardized Approach – Credit Risk exposure and credit risk mitigation effects¹" xr:uid="{9DF27C4D-E426-4D35-B81B-53A865191AB9}"/>
    <hyperlink ref="C76" location="'CR5_previous version'!A1" display="CR5 - Standardized Approach – exposures by asset classes and risk weights¹" xr:uid="{6BB28404-E0ED-4AC3-9057-D348835A99D1}"/>
    <hyperlink ref="C108" location="'MR1'!A1" display="MR1 - Market risk under standardized approach" xr:uid="{4AE61DCF-B2E4-479D-95CA-0ABD8F85F9C3}"/>
    <hyperlink ref="C90" location="'CCR1'!A1" display="CCR1 - Análise das exposições ao risco de crédito de contraparte (CCR) por abordagem utilizada" xr:uid="{4549B060-CAD9-4517-A75B-07AFBE0293E2}"/>
    <hyperlink ref="C93" location="'CCR3_previous version'!A1" display="CCR3 - Standardised approach – CCR exposures by regulatory portfolio and risk weights¹" xr:uid="{CA20A9F6-DAA7-4936-B8B5-4248BAF90CF3}"/>
    <hyperlink ref="C95" location="'CCR5'!A1" display="CCR5 - Colaterais financeiros associados a exposições ao risco de crédito de contraparte" xr:uid="{08880D50-8C4C-4054-B8D7-D29C87839F7F}"/>
    <hyperlink ref="C97" location="'CCR6'!A1" display="CCR6 - Informações sobre o risco de crédito de contraparte associado a derivativos de crédito" xr:uid="{24E32F26-9187-4555-AA70-264862D8650F}"/>
    <hyperlink ref="C100" location="'CCR8_previous version'!A1" display="CCR8 - CCR associated with Exposures to central counterparties¹" xr:uid="{B43335E0-0432-442F-9A4B-C4773FA31D06}"/>
    <hyperlink ref="C25" location="CCA!A1" display="CCA - Main features of regulatory capital instruments" xr:uid="{596FB6E8-C09B-4D01-BECA-BFFCE12EB68A}"/>
    <hyperlink ref="C23" location="'PV1'!A1" display="PV1 - Prudent valuation adjustments" xr:uid="{AE87C665-97B8-4981-A5D2-078727C58F30}"/>
    <hyperlink ref="C18" location="'LI1'!A1" display="'LI1'!A1" xr:uid="{FEF18012-F6A7-4C8A-9959-527162FD8E38}"/>
    <hyperlink ref="C21" location="'Ll2'!A1" display="'Ll2'!A1" xr:uid="{00E70B7E-93B2-481B-AFA6-655FACA24968}"/>
    <hyperlink ref="C33" location="GSIB1!A1" display="GSIB1 - Disclosure of G-SIB indicators" xr:uid="{BB9FE07D-6747-4DB3-B382-02DFD01970CF}"/>
    <hyperlink ref="C118" location="IRRBB1!A1" display="IRRBB1 - Quantitative information on IRRBB" xr:uid="{C29CA32F-0AD2-4B6B-A25B-DD98FF21BC88}"/>
    <hyperlink ref="C121" location="'REM1'!A1" display="REM1 - Remuneration awarded during the financial year" xr:uid="{80466508-97A8-4AF8-9AA0-46919E35DBFD}"/>
    <hyperlink ref="C123" location="'REM3'!A1" display="REM3 - Deferred remuneration" xr:uid="{323D072D-849C-4D1C-98F6-49F66A984920}"/>
    <hyperlink ref="C54" location="'CRB Ind'!A1" display="CRB - Additional disclosure related to the credit quality of assets: Industry" xr:uid="{F45409AF-8646-4D39-B8EE-E42388766418}"/>
    <hyperlink ref="C58" location="'CRB Mat'!A1" display="CRB - Additional disclosure related to the credit quality of assets: Residual maturity" xr:uid="{EAF2E30F-2214-4B87-941E-95C5F7B1EC0E}"/>
    <hyperlink ref="C60" location="'CRB Due'!A1" display="CRB - Additional disclosure related to the credit quality of assets:  Past-due exposures" xr:uid="{87D9C186-5ADD-43F4-A7BD-20C98EC81AD3}"/>
    <hyperlink ref="C62" location="'CRB Geo'!A1" display="CRB - Additional disclosure related to the credit quality of assets: Geographical areas" xr:uid="{EE02E0D0-8DD6-41DA-A798-E1DC0F8862BE}"/>
    <hyperlink ref="C31" location="'CC2_previous version 2020'!A1" display="CC2 - Reconciliation of regulatory capital to balance sheet* (2020)" xr:uid="{96206155-5EBA-4CE5-A362-A4C754A999B6}"/>
    <hyperlink ref="C45" location="NSFR!A1" display="NSFR - Total Stable Resources" xr:uid="{210C8EA5-B32C-4965-AA64-B03A3CDB6927}"/>
    <hyperlink ref="C66" location="'CRB LD'!A1" display="CRB Largest Debtors - Additional disclosure related to the credit quality of assets" xr:uid="{437EB82C-323A-4921-9661-DE87B6447705}"/>
    <hyperlink ref="C68" location="'CRB RE'!A1" display="CRB Restructured - Additional disclosure related to the credit quality of assets" xr:uid="{B5BC9230-624F-457D-9620-3D96F9B2E0DA}"/>
    <hyperlink ref="C104" location="'SEC1'!A1" display="SEC1 - " xr:uid="{05E96DC0-63D0-4EC9-B099-B1F8F6000069}"/>
    <hyperlink ref="C106" location="'SEC4'!A1" display="SEC4 - " xr:uid="{984A2C63-41CE-4089-8EE3-C31854321D05}"/>
    <hyperlink ref="C56" location="'CRB Ind Defaulted'!A1" display="CRB Industry Defaulted - Additional disclosure related to the credit quality of assets¹" xr:uid="{4D2FC2F2-EEF2-4966-9710-2424F29E5EBC}"/>
    <hyperlink ref="C64" location="'CRB Geo Defaulted'!A1" display="CRB Geographical areas Defaulted - Additional disclosure related to the credit quality of assets¹" xr:uid="{5725A65C-73A3-461B-B0B1-83A8F75C430C}"/>
    <hyperlink ref="C120" location="'IRRBB1_previous version'!A1" display="IRRBB1 - Quantitative information on IRRBB*" xr:uid="{FC65DAA1-21E5-493B-83FA-944BC9928EBB}"/>
    <hyperlink ref="C10" location="'OV1_previous version'!A1" display="OV1 - Overview of risk-weighted assets (RWA)" xr:uid="{458833B8-1ED4-42B7-825F-6FFB43895D9C}"/>
    <hyperlink ref="C52" location="'CR2_previous version'!A1" display="CR2 - Changes in Stock of defaulted loans and debts securities¹" xr:uid="{99DB2613-5406-421D-B7D7-042F3A6A549C}"/>
    <hyperlink ref="C72" location="'CR4'!A1" display="CR4 - Abordagem padronizada – exposições e efeitos da mitigação do risco de crédito" xr:uid="{D0A57CB2-DD4C-4AA6-B3F1-E68DA01D6E47}"/>
    <hyperlink ref="C75" location="'CR5'!A1" display="CR5 - Abordagem padronizada - exposições por contraparte e fator de ponderação de risco (FPR)" xr:uid="{102EC446-E8DF-4CB2-A0F8-F2203E23BCAE}"/>
    <hyperlink ref="C92" location="'CCR3'!A1" display="CCR3 - Abordagem padronizada – segregação de exposições ao CCR por contraparte e por fator de ponderação de risco" xr:uid="{37DBE51B-19F6-431B-A7C5-AC1E34C750D7}"/>
    <hyperlink ref="C99" location="'CCR8'!A1" display="CCR8 - Informações sobre o risco de crédito de contraparte associado a exposições a contrapartes centrais" xr:uid="{5A658CDB-EC18-4146-B316-A9BEEAEED751}"/>
    <hyperlink ref="C84" location="'CR9'!A1" display="CR9" xr:uid="{842FACB0-9B52-4307-9187-00035E2234E9}"/>
    <hyperlink ref="C82" location="'CR8'!A1" display="CR8" xr:uid="{1B793C90-D268-48F4-BE98-E96498FFBA36}"/>
    <hyperlink ref="C78" location="'CR6'!A1" display="CR6" xr:uid="{6AEE7A15-0141-4FBF-AEF0-94B883E67778}"/>
    <hyperlink ref="C80" location="'CR7'!A1" display="CR7" xr:uid="{1421E343-4E16-4136-BD29-BBE435325C55}"/>
    <hyperlink ref="C102" location="'SEC1'!A1" display="SEC1 - " xr:uid="{2F254A58-4091-4669-8535-9B55946A1362}"/>
    <hyperlink ref="C86" location="'CMS1'!A1" display="CMS1 - Comparison of modelled and standardised RWA at risk level" xr:uid="{30DC7DB0-EC82-4E6D-994B-31E1A33AC86B}"/>
    <hyperlink ref="C88" location="'CMS2'!A1" display="CMS2 - Comparison of modelled and standardised RWA for credit risk at asset class level" xr:uid="{837841C1-FC38-4EDE-AD6A-F4971CC959FB}"/>
    <hyperlink ref="C30" location="'CC2_previous version'!A1" display="CC2 - Reconciliation of regulatory capital to balance sheet*" xr:uid="{9BC73761-2F5C-4D09-BFC0-FAB98693E9EA}"/>
    <hyperlink ref="C19" location="'LI1_previous version'!A1" display="'LI1_previous version'!A1" xr:uid="{96391EDE-E8DB-4F8A-8AB4-75806AC0AB25}"/>
    <hyperlink ref="C7" location="'KM1_previous version'!A1" display="KM1 - Key metrics at consolidated level" xr:uid="{9B8603F8-40C2-4EC2-98AF-DD3A027607BE}"/>
    <hyperlink ref="C12" location="'OR1'!A1" display="OR1:  Historical Operational Losses" xr:uid="{2F8D3D1F-6517-4045-BC54-212AC2258AF6}"/>
    <hyperlink ref="C14" location="'OR2'!A1" display="OR2: Composition of Bussines Indicator (BI)" xr:uid="{EF76AB36-E091-439C-A6B5-6427CD2B8337}"/>
    <hyperlink ref="C16" location="'OR3'!A1" display="OR3: Capital Requirement for Operational Risk" xr:uid="{14D16FF9-7AC0-4E59-BD06-079FC3C6C9AE}"/>
    <hyperlink ref="C47" location="ENC!A1" display="ENC: Encumbered Assets" xr:uid="{9C3E613D-7E2B-43E5-9BAB-C6C939789F6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0A68-DD34-4A81-982E-A70C9AA8789C}">
  <sheetPr codeName="Planilha73">
    <tabColor rgb="FF5F6062"/>
  </sheetPr>
  <dimension ref="A1:EO80"/>
  <sheetViews>
    <sheetView showGridLines="0" zoomScale="80" zoomScaleNormal="80" workbookViewId="0"/>
  </sheetViews>
  <sheetFormatPr defaultColWidth="9.21875" defaultRowHeight="13.8"/>
  <cols>
    <col min="1" max="1" width="67.44140625" style="1120" customWidth="1"/>
    <col min="2" max="2" width="12.77734375" style="1120" customWidth="1"/>
    <col min="3" max="3" width="14.44140625" style="1120" customWidth="1"/>
    <col min="4" max="4" width="12.21875" style="1120" customWidth="1"/>
    <col min="5" max="5" width="14" style="1120" customWidth="1"/>
    <col min="6" max="6" width="14.77734375" style="1120" customWidth="1"/>
    <col min="7" max="7" width="12.77734375" style="1120" customWidth="1"/>
    <col min="8" max="8" width="16.77734375" style="1120" customWidth="1"/>
    <col min="9" max="9" width="1.21875" style="1120" customWidth="1"/>
    <col min="10" max="10" width="12.77734375" style="1120" customWidth="1"/>
    <col min="11" max="11" width="14.44140625" style="1120" customWidth="1"/>
    <col min="12" max="12" width="12.21875" style="1120" customWidth="1"/>
    <col min="13" max="13" width="14" style="1120" customWidth="1"/>
    <col min="14" max="14" width="14.77734375" style="1120" customWidth="1"/>
    <col min="15" max="15" width="12.77734375" style="1120" customWidth="1"/>
    <col min="16" max="16" width="16.77734375" style="1120" customWidth="1"/>
    <col min="17" max="17" width="1.21875" style="1120" customWidth="1"/>
    <col min="18" max="18" width="12.77734375" style="1120" customWidth="1"/>
    <col min="19" max="19" width="14.44140625" style="1120" customWidth="1"/>
    <col min="20" max="20" width="12.21875" style="1120" customWidth="1"/>
    <col min="21" max="21" width="14" style="1120" customWidth="1"/>
    <col min="22" max="22" width="14.77734375" style="1120" customWidth="1"/>
    <col min="23" max="23" width="12.77734375" style="1120" customWidth="1"/>
    <col min="24" max="24" width="16.77734375" style="1120" customWidth="1"/>
    <col min="25" max="25" width="1.21875" style="1120" customWidth="1"/>
    <col min="26" max="26" width="12.77734375" style="1120" customWidth="1"/>
    <col min="27" max="27" width="14.44140625" style="1120" customWidth="1"/>
    <col min="28" max="28" width="12.21875" style="1120" customWidth="1"/>
    <col min="29" max="29" width="14" style="1120" customWidth="1"/>
    <col min="30" max="30" width="14.77734375" style="1120" customWidth="1"/>
    <col min="31" max="31" width="12.77734375" style="1120" customWidth="1"/>
    <col min="32" max="32" width="16.77734375" style="1120" customWidth="1"/>
    <col min="33" max="33" width="1.21875" style="1120" customWidth="1"/>
    <col min="34" max="34" width="12.77734375" style="1120" customWidth="1"/>
    <col min="35" max="35" width="14.44140625" style="1120" customWidth="1"/>
    <col min="36" max="36" width="12.21875" style="1120" customWidth="1"/>
    <col min="37" max="37" width="14" style="1120" customWidth="1"/>
    <col min="38" max="38" width="14.77734375" style="1120" customWidth="1"/>
    <col min="39" max="39" width="12.77734375" style="1120" customWidth="1"/>
    <col min="40" max="40" width="16.77734375" style="1120" customWidth="1"/>
    <col min="41" max="41" width="1.21875" style="1120" customWidth="1"/>
    <col min="42" max="42" width="12.77734375" style="1120" customWidth="1"/>
    <col min="43" max="43" width="14.44140625" style="1120" customWidth="1"/>
    <col min="44" max="44" width="12.21875" style="1120" customWidth="1"/>
    <col min="45" max="45" width="14.21875" style="1120" customWidth="1"/>
    <col min="46" max="46" width="14.77734375" style="1120" customWidth="1"/>
    <col min="47" max="47" width="12.77734375" style="1120" customWidth="1"/>
    <col min="48" max="48" width="16.77734375" style="1120" customWidth="1"/>
    <col min="49" max="49" width="1.21875" style="1120" customWidth="1"/>
    <col min="50" max="50" width="12.77734375" style="1120" customWidth="1"/>
    <col min="51" max="51" width="13.44140625" style="1120" customWidth="1"/>
    <col min="52" max="52" width="12.21875" style="1120" customWidth="1"/>
    <col min="53" max="53" width="13.44140625" style="1120" customWidth="1"/>
    <col min="54" max="54" width="13.77734375" style="1120" customWidth="1"/>
    <col min="55" max="55" width="12.77734375" style="1120" customWidth="1"/>
    <col min="56" max="56" width="16.77734375" style="1120" customWidth="1"/>
    <col min="57" max="57" width="1.21875" style="1120" customWidth="1"/>
    <col min="58" max="58" width="12.77734375" style="1120" customWidth="1"/>
    <col min="59" max="59" width="13.44140625" style="1120" customWidth="1"/>
    <col min="60" max="60" width="12.21875" style="1120" customWidth="1"/>
    <col min="61" max="61" width="13.44140625" style="1120" customWidth="1"/>
    <col min="62" max="62" width="13.77734375" style="1120" customWidth="1"/>
    <col min="63" max="63" width="12.77734375" style="1120" customWidth="1"/>
    <col min="64" max="64" width="16.77734375" style="1120" customWidth="1"/>
    <col min="65" max="65" width="1.21875" style="1120" customWidth="1"/>
    <col min="66" max="66" width="12.77734375" style="1120" customWidth="1"/>
    <col min="67" max="67" width="13.44140625" style="1120" customWidth="1"/>
    <col min="68" max="68" width="12.21875" style="1120" customWidth="1"/>
    <col min="69" max="69" width="13.44140625" style="1120" customWidth="1"/>
    <col min="70" max="70" width="13.77734375" style="1120" customWidth="1"/>
    <col min="71" max="71" width="12.77734375" style="1120" customWidth="1"/>
    <col min="72" max="72" width="16.77734375" style="1120" customWidth="1"/>
    <col min="73" max="73" width="1.21875" style="1120" customWidth="1"/>
    <col min="74" max="74" width="12.77734375" style="1120" customWidth="1"/>
    <col min="75" max="75" width="13.44140625" style="1120" customWidth="1"/>
    <col min="76" max="76" width="12.21875" style="1120" customWidth="1"/>
    <col min="77" max="77" width="13.44140625" style="1120" customWidth="1"/>
    <col min="78" max="78" width="13.77734375" style="1120" customWidth="1"/>
    <col min="79" max="79" width="12.77734375" style="1120" customWidth="1"/>
    <col min="80" max="80" width="16.77734375" style="1120" customWidth="1"/>
    <col min="81" max="81" width="1.21875" style="1120" customWidth="1"/>
    <col min="82" max="82" width="12.77734375" style="1120" customWidth="1"/>
    <col min="83" max="83" width="13.44140625" style="1120" customWidth="1"/>
    <col min="84" max="84" width="12.21875" style="1120" customWidth="1"/>
    <col min="85" max="85" width="13.44140625" style="1120" customWidth="1"/>
    <col min="86" max="86" width="13.77734375" style="1120" customWidth="1"/>
    <col min="87" max="87" width="12.77734375" style="1120" customWidth="1"/>
    <col min="88" max="88" width="16.77734375" style="1120" customWidth="1"/>
    <col min="89" max="89" width="1.21875" style="1120" customWidth="1"/>
    <col min="90" max="90" width="12.77734375" style="1120" customWidth="1"/>
    <col min="91" max="91" width="13.44140625" style="1120" customWidth="1"/>
    <col min="92" max="92" width="12.21875" style="1120" customWidth="1"/>
    <col min="93" max="93" width="13.44140625" style="1120" customWidth="1"/>
    <col min="94" max="94" width="13.77734375" style="1120" customWidth="1"/>
    <col min="95" max="95" width="12.77734375" style="1120" customWidth="1"/>
    <col min="96" max="96" width="16.77734375" style="1120" customWidth="1"/>
    <col min="97" max="97" width="1.21875" style="1120" customWidth="1"/>
    <col min="98" max="98" width="12.77734375" style="1120" customWidth="1"/>
    <col min="99" max="99" width="13.44140625" style="1120" customWidth="1"/>
    <col min="100" max="100" width="12.21875" style="1120" customWidth="1"/>
    <col min="101" max="101" width="13.44140625" style="1120" customWidth="1"/>
    <col min="102" max="102" width="13.77734375" style="1120" customWidth="1"/>
    <col min="103" max="103" width="12.77734375" style="1120" customWidth="1"/>
    <col min="104" max="104" width="16.77734375" style="1120" customWidth="1"/>
    <col min="105" max="105" width="1.21875" style="1120" customWidth="1"/>
    <col min="106" max="106" width="12.77734375" style="1120" customWidth="1"/>
    <col min="107" max="107" width="13.44140625" style="1120" customWidth="1"/>
    <col min="108" max="108" width="12.21875" style="1120" customWidth="1"/>
    <col min="109" max="109" width="13.44140625" style="1120" customWidth="1"/>
    <col min="110" max="110" width="13.77734375" style="1120" customWidth="1"/>
    <col min="111" max="111" width="12.77734375" style="1120" customWidth="1"/>
    <col min="112" max="112" width="16.77734375" style="1120" customWidth="1"/>
    <col min="113" max="113" width="1.21875" style="1120" customWidth="1"/>
    <col min="114" max="114" width="12.77734375" style="1120" customWidth="1"/>
    <col min="115" max="115" width="13.44140625" style="1120" customWidth="1"/>
    <col min="116" max="116" width="12.21875" style="1120" customWidth="1"/>
    <col min="117" max="117" width="13.44140625" style="1120" customWidth="1"/>
    <col min="118" max="118" width="13.77734375" style="1120" customWidth="1"/>
    <col min="119" max="119" width="12.77734375" style="1120" customWidth="1"/>
    <col min="120" max="120" width="16.77734375" style="1120" customWidth="1"/>
    <col min="121" max="121" width="1.21875" style="1120" customWidth="1"/>
    <col min="122" max="122" width="12.77734375" style="1120" customWidth="1"/>
    <col min="123" max="123" width="13.44140625" style="1120" customWidth="1"/>
    <col min="124" max="124" width="12.21875" style="1120" customWidth="1"/>
    <col min="125" max="125" width="13.44140625" style="1120" customWidth="1"/>
    <col min="126" max="126" width="13.77734375" style="1120" customWidth="1"/>
    <col min="127" max="127" width="12.77734375" style="1120" customWidth="1"/>
    <col min="128" max="128" width="16.77734375" style="1120" customWidth="1"/>
    <col min="129" max="129" width="1.21875" style="1120" customWidth="1"/>
    <col min="130" max="130" width="12.77734375" style="1120" customWidth="1"/>
    <col min="131" max="131" width="13.44140625" style="1120" customWidth="1"/>
    <col min="132" max="132" width="12.21875" style="1120" customWidth="1"/>
    <col min="133" max="133" width="13.44140625" style="1120" customWidth="1"/>
    <col min="134" max="134" width="13.77734375" style="1120" customWidth="1"/>
    <col min="135" max="135" width="12.77734375" style="1120" customWidth="1"/>
    <col min="136" max="136" width="16.77734375" style="1120" customWidth="1"/>
    <col min="137" max="137" width="1.21875" style="1035" customWidth="1"/>
    <col min="138" max="138" width="12.77734375" style="1120" customWidth="1"/>
    <col min="139" max="139" width="13.44140625" style="1120" customWidth="1"/>
    <col min="140" max="140" width="12.21875" style="1120" customWidth="1"/>
    <col min="141" max="141" width="13.44140625" style="1120" customWidth="1"/>
    <col min="142" max="142" width="13.77734375" style="1120" customWidth="1"/>
    <col min="143" max="143" width="12.77734375" style="1120" customWidth="1"/>
    <col min="144" max="144" width="16.77734375" style="1120" customWidth="1"/>
    <col min="145" max="16384" width="9.21875" style="1120"/>
  </cols>
  <sheetData>
    <row r="1" spans="1:144" s="1646" customFormat="1">
      <c r="A1" s="1645" t="s">
        <v>155</v>
      </c>
      <c r="B1" s="1988"/>
      <c r="C1" s="1988"/>
      <c r="D1" s="1988"/>
      <c r="E1" s="1988"/>
      <c r="F1" s="1988"/>
      <c r="G1" s="1988"/>
      <c r="H1" s="1988"/>
      <c r="I1" s="1645"/>
      <c r="J1" s="1988"/>
      <c r="K1" s="1988"/>
      <c r="L1" s="1988"/>
      <c r="M1" s="1988"/>
      <c r="N1" s="1988"/>
      <c r="O1" s="1988"/>
      <c r="P1" s="1988"/>
      <c r="Q1" s="1645"/>
      <c r="R1" s="1988"/>
      <c r="S1" s="1988"/>
      <c r="T1" s="1988"/>
      <c r="U1" s="1988"/>
      <c r="V1" s="1988"/>
      <c r="W1" s="1988"/>
      <c r="X1" s="1988"/>
      <c r="Y1" s="1645"/>
      <c r="Z1" s="1988"/>
      <c r="AA1" s="1988"/>
      <c r="AB1" s="1988"/>
      <c r="AC1" s="1988"/>
      <c r="AD1" s="1988"/>
      <c r="AE1" s="1988"/>
      <c r="AF1" s="1988"/>
      <c r="AG1" s="1645"/>
      <c r="AH1" s="1988"/>
      <c r="AI1" s="1988"/>
      <c r="AJ1" s="1988"/>
      <c r="AK1" s="1988"/>
      <c r="AL1" s="1988"/>
      <c r="AM1" s="1988"/>
      <c r="AN1" s="1988"/>
      <c r="AO1" s="1645"/>
      <c r="AP1" s="1988"/>
      <c r="AQ1" s="1988"/>
      <c r="AR1" s="1988"/>
      <c r="AS1" s="1988"/>
      <c r="AT1" s="1988"/>
      <c r="AU1" s="1988"/>
      <c r="AV1" s="1988"/>
      <c r="AW1" s="1645"/>
      <c r="AX1" s="1988"/>
      <c r="AY1" s="1988"/>
      <c r="AZ1" s="1988"/>
      <c r="BA1" s="1988"/>
      <c r="BB1" s="1988"/>
      <c r="BC1" s="1988"/>
      <c r="BD1" s="1988"/>
      <c r="BE1" s="1645"/>
      <c r="BF1" s="1988"/>
      <c r="BG1" s="1988"/>
      <c r="BH1" s="1988"/>
      <c r="BI1" s="1988"/>
      <c r="BJ1" s="1988"/>
      <c r="BK1" s="1988"/>
      <c r="BL1" s="1988"/>
      <c r="BM1" s="1645"/>
      <c r="BN1" s="1988"/>
      <c r="BO1" s="1988"/>
      <c r="BP1" s="1988"/>
      <c r="BQ1" s="1988"/>
      <c r="BR1" s="1988"/>
      <c r="BS1" s="1988"/>
      <c r="BT1" s="1988"/>
      <c r="BU1" s="1645"/>
      <c r="BV1" s="1988"/>
      <c r="BW1" s="1988"/>
      <c r="BX1" s="1988"/>
      <c r="BY1" s="1988"/>
      <c r="BZ1" s="1988"/>
      <c r="CA1" s="1988"/>
      <c r="CB1" s="1988"/>
      <c r="CC1" s="1645"/>
      <c r="CD1" s="1988"/>
      <c r="CE1" s="1988"/>
      <c r="CF1" s="1988"/>
      <c r="CG1" s="1988"/>
      <c r="CH1" s="1988"/>
      <c r="CI1" s="1988"/>
      <c r="CJ1" s="1988"/>
      <c r="CK1" s="1645"/>
      <c r="CL1" s="1988"/>
      <c r="CM1" s="1988"/>
      <c r="CN1" s="1988"/>
      <c r="CO1" s="1988"/>
      <c r="CP1" s="1988"/>
      <c r="CQ1" s="1988"/>
      <c r="CR1" s="1988"/>
      <c r="CS1" s="1645"/>
      <c r="CT1" s="1988"/>
      <c r="CU1" s="1988"/>
      <c r="CV1" s="1988"/>
      <c r="CW1" s="1988"/>
      <c r="CX1" s="1988"/>
      <c r="CY1" s="1988"/>
      <c r="CZ1" s="1988"/>
      <c r="DA1" s="1645"/>
      <c r="DB1" s="1988"/>
      <c r="DC1" s="1988"/>
      <c r="DD1" s="1988"/>
      <c r="DE1" s="1988"/>
      <c r="DF1" s="1988"/>
      <c r="DG1" s="1988"/>
      <c r="DH1" s="1988"/>
      <c r="DI1" s="1645"/>
      <c r="DJ1" s="1988"/>
      <c r="DK1" s="1988"/>
      <c r="DL1" s="1988"/>
      <c r="DM1" s="1988"/>
      <c r="DN1" s="1988"/>
      <c r="DO1" s="1988"/>
      <c r="DP1" s="1988"/>
      <c r="DQ1" s="1645"/>
      <c r="DR1" s="1988"/>
      <c r="DS1" s="1988"/>
      <c r="DT1" s="1988"/>
      <c r="DU1" s="1988"/>
      <c r="DV1" s="1988"/>
      <c r="DW1" s="1988"/>
      <c r="DX1" s="1988"/>
      <c r="DY1" s="1645"/>
      <c r="DZ1" s="1988"/>
      <c r="EA1" s="1988"/>
      <c r="EB1" s="1988"/>
      <c r="EC1" s="1988"/>
      <c r="ED1" s="1988"/>
      <c r="EE1" s="1988"/>
      <c r="EF1" s="1988"/>
      <c r="EG1" s="1988"/>
      <c r="EH1" s="1988"/>
      <c r="EI1" s="1988"/>
      <c r="EJ1" s="1988"/>
      <c r="EK1" s="1988"/>
      <c r="EL1" s="1988"/>
      <c r="EM1" s="1988"/>
      <c r="EN1" s="1988"/>
    </row>
    <row r="2" spans="1:144" ht="14.4" thickBot="1">
      <c r="A2" s="1119" t="s">
        <v>156</v>
      </c>
      <c r="B2" s="1119"/>
      <c r="C2" s="1119"/>
      <c r="D2" s="1119"/>
      <c r="E2" s="1119"/>
      <c r="F2" s="1119"/>
      <c r="G2" s="1119"/>
      <c r="H2" s="1060" t="s">
        <v>66</v>
      </c>
      <c r="J2" s="1119"/>
      <c r="K2" s="1119"/>
      <c r="L2" s="1119"/>
      <c r="M2" s="1119"/>
      <c r="N2" s="1119"/>
      <c r="O2" s="1119"/>
      <c r="P2" s="1060" t="s">
        <v>67</v>
      </c>
      <c r="R2" s="1119"/>
      <c r="S2" s="1119"/>
      <c r="T2" s="1119"/>
      <c r="U2" s="1119"/>
      <c r="V2" s="1119"/>
      <c r="W2" s="1119"/>
      <c r="X2" s="1060" t="s">
        <v>68</v>
      </c>
      <c r="Z2" s="1119"/>
      <c r="AA2" s="1119"/>
      <c r="AB2" s="1119"/>
      <c r="AC2" s="1119"/>
      <c r="AD2" s="1119"/>
      <c r="AE2" s="1119"/>
      <c r="AF2" s="1060" t="s">
        <v>69</v>
      </c>
      <c r="AH2" s="1119"/>
      <c r="AI2" s="1119"/>
      <c r="AJ2" s="1119"/>
      <c r="AK2" s="1119"/>
      <c r="AL2" s="1119"/>
      <c r="AM2" s="1119"/>
      <c r="AN2" s="1060" t="s">
        <v>70</v>
      </c>
      <c r="AP2" s="1119"/>
      <c r="AQ2" s="1119"/>
      <c r="AR2" s="1119"/>
      <c r="AS2" s="1119"/>
      <c r="AT2" s="1119"/>
      <c r="AU2" s="1119"/>
      <c r="AV2" s="1060" t="s">
        <v>71</v>
      </c>
      <c r="AX2" s="1119"/>
      <c r="AY2" s="1119"/>
      <c r="AZ2" s="1119"/>
      <c r="BA2" s="1119"/>
      <c r="BB2" s="1119"/>
      <c r="BC2" s="1119"/>
      <c r="BD2" s="1060" t="s">
        <v>72</v>
      </c>
      <c r="BF2" s="1119"/>
      <c r="BG2" s="1119"/>
      <c r="BH2" s="1119"/>
      <c r="BI2" s="1119"/>
      <c r="BJ2" s="1119"/>
      <c r="BK2" s="1119"/>
      <c r="BL2" s="1060" t="s">
        <v>73</v>
      </c>
      <c r="BN2" s="1119"/>
      <c r="BO2" s="1119"/>
      <c r="BP2" s="1119"/>
      <c r="BQ2" s="1119"/>
      <c r="BR2" s="1119"/>
      <c r="BS2" s="1119"/>
      <c r="BT2" s="1060" t="s">
        <v>74</v>
      </c>
      <c r="BV2" s="1119"/>
      <c r="BW2" s="1119"/>
      <c r="BX2" s="1119"/>
      <c r="BY2" s="1119"/>
      <c r="BZ2" s="1119"/>
      <c r="CA2" s="1119"/>
      <c r="CB2" s="1060" t="s">
        <v>75</v>
      </c>
      <c r="CD2" s="1119"/>
      <c r="CE2" s="1119"/>
      <c r="CF2" s="1119"/>
      <c r="CG2" s="1119"/>
      <c r="CH2" s="1119"/>
      <c r="CI2" s="1119"/>
      <c r="CJ2" s="1060" t="s">
        <v>76</v>
      </c>
      <c r="CL2" s="1119"/>
      <c r="CM2" s="1119"/>
      <c r="CN2" s="1119"/>
      <c r="CO2" s="1119"/>
      <c r="CP2" s="1119"/>
      <c r="CQ2" s="1119"/>
      <c r="CR2" s="1060" t="s">
        <v>77</v>
      </c>
      <c r="CT2" s="1119"/>
      <c r="CU2" s="1119"/>
      <c r="CV2" s="1119"/>
      <c r="CW2" s="1119"/>
      <c r="CX2" s="1119"/>
      <c r="CY2" s="1119"/>
      <c r="CZ2" s="1060" t="s">
        <v>78</v>
      </c>
      <c r="DB2" s="1119"/>
      <c r="DC2" s="1119"/>
      <c r="DD2" s="1119"/>
      <c r="DE2" s="1119"/>
      <c r="DF2" s="1119"/>
      <c r="DG2" s="1119"/>
      <c r="DH2" s="1060" t="s">
        <v>79</v>
      </c>
      <c r="DJ2" s="1119"/>
      <c r="DK2" s="1119"/>
      <c r="DL2" s="1119"/>
      <c r="DM2" s="1119"/>
      <c r="DN2" s="1119"/>
      <c r="DO2" s="1119"/>
      <c r="DP2" s="1060" t="s">
        <v>79</v>
      </c>
      <c r="DR2" s="1119"/>
      <c r="DS2" s="1119"/>
      <c r="DT2" s="1119"/>
      <c r="DU2" s="1119"/>
      <c r="DV2" s="1119"/>
      <c r="DW2" s="1119"/>
      <c r="DX2" s="1060" t="s">
        <v>80</v>
      </c>
      <c r="DZ2" s="1119"/>
      <c r="EA2" s="1119"/>
      <c r="EB2" s="1119"/>
      <c r="EC2" s="1119"/>
      <c r="ED2" s="1119"/>
      <c r="EE2" s="1119"/>
      <c r="EF2" s="1060" t="s">
        <v>81</v>
      </c>
      <c r="EH2" s="1119"/>
      <c r="EI2" s="1119"/>
      <c r="EJ2" s="1119"/>
      <c r="EK2" s="1119"/>
      <c r="EL2" s="1119"/>
      <c r="EM2" s="1119"/>
      <c r="EN2" s="1060" t="s">
        <v>82</v>
      </c>
    </row>
    <row r="3" spans="1:144" ht="15" hidden="1" customHeight="1">
      <c r="B3" s="1121" t="s">
        <v>59</v>
      </c>
      <c r="C3" s="1122" t="s">
        <v>60</v>
      </c>
      <c r="D3" s="1122" t="s">
        <v>61</v>
      </c>
      <c r="E3" s="1123" t="s">
        <v>62</v>
      </c>
      <c r="F3" s="1123" t="s">
        <v>63</v>
      </c>
      <c r="G3" s="1123" t="s">
        <v>64</v>
      </c>
      <c r="H3" s="1123" t="s">
        <v>157</v>
      </c>
      <c r="J3" s="1121" t="s">
        <v>59</v>
      </c>
      <c r="K3" s="1122" t="s">
        <v>60</v>
      </c>
      <c r="L3" s="1122" t="s">
        <v>61</v>
      </c>
      <c r="M3" s="1123" t="s">
        <v>62</v>
      </c>
      <c r="N3" s="1123" t="s">
        <v>63</v>
      </c>
      <c r="O3" s="1123" t="s">
        <v>64</v>
      </c>
      <c r="P3" s="1123" t="s">
        <v>157</v>
      </c>
      <c r="R3" s="1121" t="s">
        <v>59</v>
      </c>
      <c r="S3" s="1122" t="s">
        <v>60</v>
      </c>
      <c r="T3" s="1122" t="s">
        <v>61</v>
      </c>
      <c r="U3" s="1123" t="s">
        <v>62</v>
      </c>
      <c r="V3" s="1123" t="s">
        <v>63</v>
      </c>
      <c r="W3" s="1123" t="s">
        <v>64</v>
      </c>
      <c r="X3" s="1123" t="s">
        <v>157</v>
      </c>
      <c r="Z3" s="1121" t="s">
        <v>59</v>
      </c>
      <c r="AA3" s="1122" t="s">
        <v>60</v>
      </c>
      <c r="AB3" s="1122" t="s">
        <v>61</v>
      </c>
      <c r="AC3" s="1123" t="s">
        <v>62</v>
      </c>
      <c r="AD3" s="1123" t="s">
        <v>63</v>
      </c>
      <c r="AE3" s="1123" t="s">
        <v>64</v>
      </c>
      <c r="AF3" s="1123" t="s">
        <v>157</v>
      </c>
      <c r="AH3" s="1121" t="s">
        <v>59</v>
      </c>
      <c r="AI3" s="1122" t="s">
        <v>60</v>
      </c>
      <c r="AJ3" s="1122" t="s">
        <v>61</v>
      </c>
      <c r="AK3" s="1123" t="s">
        <v>62</v>
      </c>
      <c r="AL3" s="1123" t="s">
        <v>63</v>
      </c>
      <c r="AM3" s="1123" t="s">
        <v>64</v>
      </c>
      <c r="AN3" s="1123" t="s">
        <v>157</v>
      </c>
      <c r="AP3" s="1121" t="s">
        <v>59</v>
      </c>
      <c r="AQ3" s="1122" t="s">
        <v>60</v>
      </c>
      <c r="AR3" s="1122" t="s">
        <v>61</v>
      </c>
      <c r="AS3" s="1123" t="s">
        <v>62</v>
      </c>
      <c r="AT3" s="1123" t="s">
        <v>63</v>
      </c>
      <c r="AU3" s="1123" t="s">
        <v>64</v>
      </c>
      <c r="AV3" s="1123" t="s">
        <v>157</v>
      </c>
      <c r="AX3" s="1121" t="s">
        <v>59</v>
      </c>
      <c r="AY3" s="1122" t="s">
        <v>60</v>
      </c>
      <c r="AZ3" s="1122" t="s">
        <v>61</v>
      </c>
      <c r="BA3" s="1123" t="s">
        <v>62</v>
      </c>
      <c r="BB3" s="1123" t="s">
        <v>63</v>
      </c>
      <c r="BC3" s="1123" t="s">
        <v>64</v>
      </c>
      <c r="BD3" s="1123" t="s">
        <v>157</v>
      </c>
      <c r="BF3" s="1121" t="s">
        <v>59</v>
      </c>
      <c r="BG3" s="1122" t="s">
        <v>60</v>
      </c>
      <c r="BH3" s="1122" t="s">
        <v>61</v>
      </c>
      <c r="BI3" s="1123" t="s">
        <v>62</v>
      </c>
      <c r="BJ3" s="1123" t="s">
        <v>63</v>
      </c>
      <c r="BK3" s="1123" t="s">
        <v>64</v>
      </c>
      <c r="BL3" s="1123" t="s">
        <v>157</v>
      </c>
      <c r="BN3" s="1121" t="s">
        <v>59</v>
      </c>
      <c r="BO3" s="1122" t="s">
        <v>60</v>
      </c>
      <c r="BP3" s="1122" t="s">
        <v>61</v>
      </c>
      <c r="BQ3" s="1123" t="s">
        <v>62</v>
      </c>
      <c r="BR3" s="1123" t="s">
        <v>63</v>
      </c>
      <c r="BS3" s="1123" t="s">
        <v>64</v>
      </c>
      <c r="BT3" s="1123" t="s">
        <v>157</v>
      </c>
      <c r="BV3" s="1121" t="s">
        <v>59</v>
      </c>
      <c r="BW3" s="1122" t="s">
        <v>60</v>
      </c>
      <c r="BX3" s="1122" t="s">
        <v>61</v>
      </c>
      <c r="BY3" s="1123" t="s">
        <v>62</v>
      </c>
      <c r="BZ3" s="1123" t="s">
        <v>63</v>
      </c>
      <c r="CA3" s="1123" t="s">
        <v>64</v>
      </c>
      <c r="CB3" s="1123" t="s">
        <v>157</v>
      </c>
      <c r="CD3" s="1121" t="s">
        <v>59</v>
      </c>
      <c r="CE3" s="1122" t="s">
        <v>60</v>
      </c>
      <c r="CF3" s="1122" t="s">
        <v>61</v>
      </c>
      <c r="CG3" s="1123" t="s">
        <v>62</v>
      </c>
      <c r="CH3" s="1123" t="s">
        <v>63</v>
      </c>
      <c r="CI3" s="1123" t="s">
        <v>64</v>
      </c>
      <c r="CJ3" s="1123" t="s">
        <v>157</v>
      </c>
      <c r="CL3" s="1121" t="s">
        <v>59</v>
      </c>
      <c r="CM3" s="1122" t="s">
        <v>60</v>
      </c>
      <c r="CN3" s="1122" t="s">
        <v>61</v>
      </c>
      <c r="CO3" s="1123" t="s">
        <v>62</v>
      </c>
      <c r="CP3" s="1123" t="s">
        <v>63</v>
      </c>
      <c r="CQ3" s="1123" t="s">
        <v>64</v>
      </c>
      <c r="CR3" s="1123" t="s">
        <v>157</v>
      </c>
      <c r="CT3" s="1121" t="s">
        <v>59</v>
      </c>
      <c r="CU3" s="1122" t="s">
        <v>60</v>
      </c>
      <c r="CV3" s="1122" t="s">
        <v>61</v>
      </c>
      <c r="CW3" s="1123" t="s">
        <v>62</v>
      </c>
      <c r="CX3" s="1123" t="s">
        <v>63</v>
      </c>
      <c r="CY3" s="1123" t="s">
        <v>64</v>
      </c>
      <c r="CZ3" s="1123" t="s">
        <v>157</v>
      </c>
      <c r="DB3" s="1121" t="s">
        <v>59</v>
      </c>
      <c r="DC3" s="1122" t="s">
        <v>60</v>
      </c>
      <c r="DD3" s="1122" t="s">
        <v>61</v>
      </c>
      <c r="DE3" s="1123" t="s">
        <v>62</v>
      </c>
      <c r="DF3" s="1123" t="s">
        <v>63</v>
      </c>
      <c r="DG3" s="1123" t="s">
        <v>64</v>
      </c>
      <c r="DH3" s="1123" t="s">
        <v>157</v>
      </c>
      <c r="DJ3" s="1121" t="s">
        <v>59</v>
      </c>
      <c r="DK3" s="1122" t="s">
        <v>60</v>
      </c>
      <c r="DL3" s="1122" t="s">
        <v>61</v>
      </c>
      <c r="DM3" s="1123" t="s">
        <v>62</v>
      </c>
      <c r="DN3" s="1123" t="s">
        <v>63</v>
      </c>
      <c r="DO3" s="1123" t="s">
        <v>64</v>
      </c>
      <c r="DP3" s="1123" t="s">
        <v>157</v>
      </c>
      <c r="DR3" s="1121" t="s">
        <v>59</v>
      </c>
      <c r="DS3" s="1122" t="s">
        <v>60</v>
      </c>
      <c r="DT3" s="1122" t="s">
        <v>61</v>
      </c>
      <c r="DU3" s="1123" t="s">
        <v>62</v>
      </c>
      <c r="DV3" s="1123" t="s">
        <v>63</v>
      </c>
      <c r="DW3" s="1123" t="s">
        <v>64</v>
      </c>
      <c r="DX3" s="1123" t="s">
        <v>157</v>
      </c>
      <c r="DZ3" s="1121" t="s">
        <v>59</v>
      </c>
      <c r="EA3" s="1122" t="s">
        <v>60</v>
      </c>
      <c r="EB3" s="1122" t="s">
        <v>61</v>
      </c>
      <c r="EC3" s="1123" t="s">
        <v>62</v>
      </c>
      <c r="ED3" s="1123" t="s">
        <v>63</v>
      </c>
      <c r="EE3" s="1123" t="s">
        <v>64</v>
      </c>
      <c r="EF3" s="1123" t="s">
        <v>157</v>
      </c>
      <c r="EH3" s="1121" t="s">
        <v>59</v>
      </c>
      <c r="EI3" s="1122" t="s">
        <v>60</v>
      </c>
      <c r="EJ3" s="1122" t="s">
        <v>61</v>
      </c>
      <c r="EK3" s="1123" t="s">
        <v>62</v>
      </c>
      <c r="EL3" s="1123" t="s">
        <v>63</v>
      </c>
      <c r="EM3" s="1123" t="s">
        <v>64</v>
      </c>
      <c r="EN3" s="1123" t="s">
        <v>157</v>
      </c>
    </row>
    <row r="4" spans="1:144" ht="13.5" customHeight="1" thickBot="1">
      <c r="A4" s="1124"/>
      <c r="B4" s="2485" t="s">
        <v>158</v>
      </c>
      <c r="C4" s="2485" t="s">
        <v>159</v>
      </c>
      <c r="D4" s="2484" t="s">
        <v>160</v>
      </c>
      <c r="E4" s="2484"/>
      <c r="F4" s="2484"/>
      <c r="G4" s="2484"/>
      <c r="H4" s="2484"/>
      <c r="J4" s="2485" t="s">
        <v>158</v>
      </c>
      <c r="K4" s="2485" t="s">
        <v>159</v>
      </c>
      <c r="L4" s="2484" t="s">
        <v>160</v>
      </c>
      <c r="M4" s="2484"/>
      <c r="N4" s="2484"/>
      <c r="O4" s="2484"/>
      <c r="P4" s="2484"/>
      <c r="R4" s="2485" t="s">
        <v>158</v>
      </c>
      <c r="S4" s="2485" t="s">
        <v>159</v>
      </c>
      <c r="T4" s="2484" t="s">
        <v>160</v>
      </c>
      <c r="U4" s="2484"/>
      <c r="V4" s="2484"/>
      <c r="W4" s="2484"/>
      <c r="X4" s="2484"/>
      <c r="Z4" s="2485" t="s">
        <v>158</v>
      </c>
      <c r="AA4" s="2485" t="s">
        <v>159</v>
      </c>
      <c r="AB4" s="2484" t="s">
        <v>160</v>
      </c>
      <c r="AC4" s="2484"/>
      <c r="AD4" s="2484"/>
      <c r="AE4" s="2484"/>
      <c r="AF4" s="2484"/>
      <c r="AH4" s="2485" t="s">
        <v>158</v>
      </c>
      <c r="AI4" s="2485" t="s">
        <v>159</v>
      </c>
      <c r="AJ4" s="2484" t="s">
        <v>160</v>
      </c>
      <c r="AK4" s="2484"/>
      <c r="AL4" s="2484"/>
      <c r="AM4" s="2484"/>
      <c r="AN4" s="2484"/>
      <c r="AP4" s="2485" t="s">
        <v>158</v>
      </c>
      <c r="AQ4" s="2485" t="s">
        <v>159</v>
      </c>
      <c r="AR4" s="2484" t="s">
        <v>160</v>
      </c>
      <c r="AS4" s="2484"/>
      <c r="AT4" s="2484"/>
      <c r="AU4" s="2484"/>
      <c r="AV4" s="2484"/>
      <c r="AX4" s="2485" t="s">
        <v>158</v>
      </c>
      <c r="AY4" s="2485" t="s">
        <v>159</v>
      </c>
      <c r="AZ4" s="2484" t="s">
        <v>160</v>
      </c>
      <c r="BA4" s="2484"/>
      <c r="BB4" s="2484"/>
      <c r="BC4" s="2484"/>
      <c r="BD4" s="2484"/>
      <c r="BF4" s="2485" t="s">
        <v>158</v>
      </c>
      <c r="BG4" s="2485" t="s">
        <v>159</v>
      </c>
      <c r="BH4" s="2484" t="s">
        <v>160</v>
      </c>
      <c r="BI4" s="2484"/>
      <c r="BJ4" s="2484"/>
      <c r="BK4" s="2484"/>
      <c r="BL4" s="2484"/>
      <c r="BN4" s="2485" t="s">
        <v>158</v>
      </c>
      <c r="BO4" s="2485" t="s">
        <v>159</v>
      </c>
      <c r="BP4" s="2484" t="s">
        <v>160</v>
      </c>
      <c r="BQ4" s="2484"/>
      <c r="BR4" s="2484"/>
      <c r="BS4" s="2484"/>
      <c r="BT4" s="2484"/>
      <c r="BV4" s="2485" t="s">
        <v>158</v>
      </c>
      <c r="BW4" s="2485" t="s">
        <v>159</v>
      </c>
      <c r="BX4" s="2484" t="s">
        <v>160</v>
      </c>
      <c r="BY4" s="2484"/>
      <c r="BZ4" s="2484"/>
      <c r="CA4" s="2484"/>
      <c r="CB4" s="2484"/>
      <c r="CD4" s="2485" t="s">
        <v>158</v>
      </c>
      <c r="CE4" s="2485" t="s">
        <v>159</v>
      </c>
      <c r="CF4" s="2484" t="s">
        <v>160</v>
      </c>
      <c r="CG4" s="2484"/>
      <c r="CH4" s="2484"/>
      <c r="CI4" s="2484"/>
      <c r="CJ4" s="2484"/>
      <c r="CL4" s="2485" t="s">
        <v>158</v>
      </c>
      <c r="CM4" s="2485" t="s">
        <v>159</v>
      </c>
      <c r="CN4" s="2484" t="s">
        <v>160</v>
      </c>
      <c r="CO4" s="2484"/>
      <c r="CP4" s="2484"/>
      <c r="CQ4" s="2484"/>
      <c r="CR4" s="2484"/>
      <c r="CT4" s="2485" t="s">
        <v>158</v>
      </c>
      <c r="CU4" s="2485" t="s">
        <v>159</v>
      </c>
      <c r="CV4" s="2484" t="s">
        <v>160</v>
      </c>
      <c r="CW4" s="2484"/>
      <c r="CX4" s="2484"/>
      <c r="CY4" s="2484"/>
      <c r="CZ4" s="2484"/>
      <c r="DB4" s="2485" t="s">
        <v>158</v>
      </c>
      <c r="DC4" s="2485" t="s">
        <v>159</v>
      </c>
      <c r="DD4" s="2484" t="s">
        <v>160</v>
      </c>
      <c r="DE4" s="2484"/>
      <c r="DF4" s="2484"/>
      <c r="DG4" s="2484"/>
      <c r="DH4" s="2484"/>
      <c r="DJ4" s="2485" t="s">
        <v>158</v>
      </c>
      <c r="DK4" s="2485" t="s">
        <v>159</v>
      </c>
      <c r="DL4" s="2484" t="s">
        <v>160</v>
      </c>
      <c r="DM4" s="2484"/>
      <c r="DN4" s="2484"/>
      <c r="DO4" s="2484"/>
      <c r="DP4" s="2484"/>
      <c r="DR4" s="2485" t="s">
        <v>158</v>
      </c>
      <c r="DS4" s="2485" t="s">
        <v>159</v>
      </c>
      <c r="DT4" s="2484" t="s">
        <v>160</v>
      </c>
      <c r="DU4" s="2484"/>
      <c r="DV4" s="2484"/>
      <c r="DW4" s="2484"/>
      <c r="DX4" s="2484"/>
      <c r="DZ4" s="2485" t="s">
        <v>158</v>
      </c>
      <c r="EA4" s="2485" t="s">
        <v>159</v>
      </c>
      <c r="EB4" s="2484" t="s">
        <v>160</v>
      </c>
      <c r="EC4" s="2484"/>
      <c r="ED4" s="2484"/>
      <c r="EE4" s="2484"/>
      <c r="EF4" s="2484"/>
      <c r="EH4" s="2485" t="s">
        <v>158</v>
      </c>
      <c r="EI4" s="2485" t="s">
        <v>159</v>
      </c>
      <c r="EJ4" s="2484" t="s">
        <v>160</v>
      </c>
      <c r="EK4" s="2484"/>
      <c r="EL4" s="2484"/>
      <c r="EM4" s="2484"/>
      <c r="EN4" s="2484"/>
    </row>
    <row r="5" spans="1:144" ht="79.05" customHeight="1" thickBot="1">
      <c r="A5" s="1125"/>
      <c r="B5" s="2486"/>
      <c r="C5" s="2486"/>
      <c r="D5" s="1127" t="s">
        <v>161</v>
      </c>
      <c r="E5" s="1127" t="s">
        <v>162</v>
      </c>
      <c r="F5" s="1127" t="s">
        <v>163</v>
      </c>
      <c r="G5" s="1126" t="s">
        <v>164</v>
      </c>
      <c r="H5" s="1127" t="s">
        <v>165</v>
      </c>
      <c r="J5" s="2486"/>
      <c r="K5" s="2486"/>
      <c r="L5" s="1127" t="s">
        <v>161</v>
      </c>
      <c r="M5" s="1127" t="s">
        <v>162</v>
      </c>
      <c r="N5" s="1127" t="s">
        <v>163</v>
      </c>
      <c r="O5" s="1126" t="s">
        <v>164</v>
      </c>
      <c r="P5" s="1127" t="s">
        <v>165</v>
      </c>
      <c r="R5" s="2486"/>
      <c r="S5" s="2486"/>
      <c r="T5" s="1127" t="s">
        <v>161</v>
      </c>
      <c r="U5" s="1127" t="s">
        <v>162</v>
      </c>
      <c r="V5" s="1127" t="s">
        <v>163</v>
      </c>
      <c r="W5" s="1126" t="s">
        <v>164</v>
      </c>
      <c r="X5" s="1127" t="s">
        <v>165</v>
      </c>
      <c r="Z5" s="2486"/>
      <c r="AA5" s="2486"/>
      <c r="AB5" s="1127" t="s">
        <v>161</v>
      </c>
      <c r="AC5" s="1127" t="s">
        <v>162</v>
      </c>
      <c r="AD5" s="1127" t="s">
        <v>163</v>
      </c>
      <c r="AE5" s="1126" t="s">
        <v>164</v>
      </c>
      <c r="AF5" s="1127" t="s">
        <v>165</v>
      </c>
      <c r="AH5" s="2486"/>
      <c r="AI5" s="2486"/>
      <c r="AJ5" s="1127" t="s">
        <v>161</v>
      </c>
      <c r="AK5" s="1127" t="s">
        <v>162</v>
      </c>
      <c r="AL5" s="1127" t="s">
        <v>163</v>
      </c>
      <c r="AM5" s="1126" t="s">
        <v>164</v>
      </c>
      <c r="AN5" s="1127" t="s">
        <v>165</v>
      </c>
      <c r="AP5" s="2486"/>
      <c r="AQ5" s="2486"/>
      <c r="AR5" s="1127" t="s">
        <v>161</v>
      </c>
      <c r="AS5" s="1127" t="s">
        <v>162</v>
      </c>
      <c r="AT5" s="1127" t="s">
        <v>163</v>
      </c>
      <c r="AU5" s="1126" t="s">
        <v>164</v>
      </c>
      <c r="AV5" s="1127" t="s">
        <v>165</v>
      </c>
      <c r="AX5" s="2486"/>
      <c r="AY5" s="2486"/>
      <c r="AZ5" s="1127" t="s">
        <v>161</v>
      </c>
      <c r="BA5" s="1127" t="s">
        <v>162</v>
      </c>
      <c r="BB5" s="1127" t="s">
        <v>163</v>
      </c>
      <c r="BC5" s="1126" t="s">
        <v>164</v>
      </c>
      <c r="BD5" s="1127" t="s">
        <v>165</v>
      </c>
      <c r="BF5" s="2486"/>
      <c r="BG5" s="2486"/>
      <c r="BH5" s="1127" t="s">
        <v>161</v>
      </c>
      <c r="BI5" s="1127" t="s">
        <v>162</v>
      </c>
      <c r="BJ5" s="1127" t="s">
        <v>163</v>
      </c>
      <c r="BK5" s="1126" t="s">
        <v>164</v>
      </c>
      <c r="BL5" s="1127" t="s">
        <v>165</v>
      </c>
      <c r="BN5" s="2486"/>
      <c r="BO5" s="2486"/>
      <c r="BP5" s="1127" t="s">
        <v>161</v>
      </c>
      <c r="BQ5" s="1127" t="s">
        <v>162</v>
      </c>
      <c r="BR5" s="1127" t="s">
        <v>163</v>
      </c>
      <c r="BS5" s="1126" t="s">
        <v>164</v>
      </c>
      <c r="BT5" s="1127" t="s">
        <v>165</v>
      </c>
      <c r="BV5" s="2486"/>
      <c r="BW5" s="2486"/>
      <c r="BX5" s="1127" t="s">
        <v>161</v>
      </c>
      <c r="BY5" s="1127" t="s">
        <v>162</v>
      </c>
      <c r="BZ5" s="1127" t="s">
        <v>163</v>
      </c>
      <c r="CA5" s="1126" t="s">
        <v>164</v>
      </c>
      <c r="CB5" s="1127" t="s">
        <v>165</v>
      </c>
      <c r="CD5" s="2486"/>
      <c r="CE5" s="2486"/>
      <c r="CF5" s="1127" t="s">
        <v>161</v>
      </c>
      <c r="CG5" s="1127" t="s">
        <v>162</v>
      </c>
      <c r="CH5" s="1127" t="s">
        <v>163</v>
      </c>
      <c r="CI5" s="1126" t="s">
        <v>164</v>
      </c>
      <c r="CJ5" s="1127" t="s">
        <v>165</v>
      </c>
      <c r="CL5" s="2486"/>
      <c r="CM5" s="2486"/>
      <c r="CN5" s="1127" t="s">
        <v>161</v>
      </c>
      <c r="CO5" s="1127" t="s">
        <v>162</v>
      </c>
      <c r="CP5" s="1127" t="s">
        <v>163</v>
      </c>
      <c r="CQ5" s="1126" t="s">
        <v>164</v>
      </c>
      <c r="CR5" s="1127" t="s">
        <v>165</v>
      </c>
      <c r="CT5" s="2486"/>
      <c r="CU5" s="2486"/>
      <c r="CV5" s="1127" t="s">
        <v>161</v>
      </c>
      <c r="CW5" s="1127" t="s">
        <v>162</v>
      </c>
      <c r="CX5" s="1127" t="s">
        <v>163</v>
      </c>
      <c r="CY5" s="1126" t="s">
        <v>164</v>
      </c>
      <c r="CZ5" s="1127" t="s">
        <v>165</v>
      </c>
      <c r="DB5" s="2486"/>
      <c r="DC5" s="2486"/>
      <c r="DD5" s="1127" t="s">
        <v>161</v>
      </c>
      <c r="DE5" s="1127" t="s">
        <v>162</v>
      </c>
      <c r="DF5" s="1127" t="s">
        <v>163</v>
      </c>
      <c r="DG5" s="1126" t="s">
        <v>164</v>
      </c>
      <c r="DH5" s="1127" t="s">
        <v>165</v>
      </c>
      <c r="DJ5" s="2486"/>
      <c r="DK5" s="2486"/>
      <c r="DL5" s="1127" t="s">
        <v>161</v>
      </c>
      <c r="DM5" s="1127" t="s">
        <v>162</v>
      </c>
      <c r="DN5" s="1127" t="s">
        <v>163</v>
      </c>
      <c r="DO5" s="1126" t="s">
        <v>164</v>
      </c>
      <c r="DP5" s="1127" t="s">
        <v>165</v>
      </c>
      <c r="DR5" s="2486"/>
      <c r="DS5" s="2486"/>
      <c r="DT5" s="1127" t="s">
        <v>161</v>
      </c>
      <c r="DU5" s="1127" t="s">
        <v>162</v>
      </c>
      <c r="DV5" s="1127" t="s">
        <v>163</v>
      </c>
      <c r="DW5" s="1126" t="s">
        <v>164</v>
      </c>
      <c r="DX5" s="1127" t="s">
        <v>165</v>
      </c>
      <c r="DZ5" s="2486"/>
      <c r="EA5" s="2486"/>
      <c r="EB5" s="1127" t="s">
        <v>161</v>
      </c>
      <c r="EC5" s="1127" t="s">
        <v>162</v>
      </c>
      <c r="ED5" s="1127" t="s">
        <v>163</v>
      </c>
      <c r="EE5" s="1126" t="s">
        <v>164</v>
      </c>
      <c r="EF5" s="1127" t="s">
        <v>165</v>
      </c>
      <c r="EH5" s="2486"/>
      <c r="EI5" s="2486"/>
      <c r="EJ5" s="1127" t="s">
        <v>161</v>
      </c>
      <c r="EK5" s="1127" t="s">
        <v>162</v>
      </c>
      <c r="EL5" s="1127" t="s">
        <v>163</v>
      </c>
      <c r="EM5" s="1126" t="s">
        <v>164</v>
      </c>
      <c r="EN5" s="1127" t="s">
        <v>165</v>
      </c>
    </row>
    <row r="6" spans="1:144" ht="14.4" thickBot="1">
      <c r="A6" s="1128" t="s">
        <v>166</v>
      </c>
      <c r="B6" s="1129"/>
      <c r="C6" s="1129"/>
      <c r="D6" s="1129"/>
      <c r="E6" s="1129"/>
      <c r="F6" s="1129"/>
      <c r="G6" s="1129"/>
      <c r="H6" s="1129"/>
      <c r="J6" s="1129"/>
      <c r="K6" s="1129"/>
      <c r="L6" s="1129"/>
      <c r="M6" s="1129"/>
      <c r="N6" s="1129"/>
      <c r="O6" s="1129"/>
      <c r="P6" s="1129"/>
      <c r="R6" s="1129"/>
      <c r="S6" s="1129"/>
      <c r="T6" s="1129"/>
      <c r="U6" s="1129"/>
      <c r="V6" s="1129"/>
      <c r="W6" s="1129"/>
      <c r="X6" s="1129"/>
      <c r="Z6" s="1129"/>
      <c r="AA6" s="1129"/>
      <c r="AB6" s="1129"/>
      <c r="AC6" s="1129"/>
      <c r="AD6" s="1129"/>
      <c r="AE6" s="1129"/>
      <c r="AF6" s="1129"/>
      <c r="AH6" s="1129"/>
      <c r="AI6" s="1129"/>
      <c r="AJ6" s="1129"/>
      <c r="AK6" s="1129"/>
      <c r="AL6" s="1129"/>
      <c r="AM6" s="1129"/>
      <c r="AN6" s="1129"/>
      <c r="AP6" s="1129"/>
      <c r="AQ6" s="1129"/>
      <c r="AR6" s="1129"/>
      <c r="AS6" s="1129"/>
      <c r="AT6" s="1129"/>
      <c r="AU6" s="1129"/>
      <c r="AV6" s="1129"/>
      <c r="AX6" s="1129"/>
      <c r="AY6" s="1129"/>
      <c r="AZ6" s="1129"/>
      <c r="BA6" s="1129"/>
      <c r="BB6" s="1129"/>
      <c r="BC6" s="1129"/>
      <c r="BD6" s="1129"/>
      <c r="BF6" s="1129"/>
      <c r="BG6" s="1129"/>
      <c r="BH6" s="1129"/>
      <c r="BI6" s="1129"/>
      <c r="BJ6" s="1129"/>
      <c r="BK6" s="1129"/>
      <c r="BL6" s="1129"/>
      <c r="BN6" s="1129"/>
      <c r="BO6" s="1129"/>
      <c r="BP6" s="1129"/>
      <c r="BQ6" s="1129"/>
      <c r="BR6" s="1129"/>
      <c r="BS6" s="1129"/>
      <c r="BT6" s="1129"/>
      <c r="BV6" s="1129"/>
      <c r="BW6" s="1129"/>
      <c r="BX6" s="1129"/>
      <c r="BY6" s="1129"/>
      <c r="BZ6" s="1129"/>
      <c r="CA6" s="1129"/>
      <c r="CB6" s="1129"/>
      <c r="CD6" s="1129"/>
      <c r="CE6" s="1129"/>
      <c r="CF6" s="1129"/>
      <c r="CG6" s="1129"/>
      <c r="CH6" s="1129"/>
      <c r="CI6" s="1129"/>
      <c r="CJ6" s="1129"/>
      <c r="CL6" s="1129"/>
      <c r="CM6" s="1129"/>
      <c r="CN6" s="1129"/>
      <c r="CO6" s="1129"/>
      <c r="CP6" s="1129"/>
      <c r="CQ6" s="1129"/>
      <c r="CR6" s="1129"/>
      <c r="CT6" s="1129"/>
      <c r="CU6" s="1129"/>
      <c r="CV6" s="1129"/>
      <c r="CW6" s="1129"/>
      <c r="CX6" s="1129"/>
      <c r="CY6" s="1129"/>
      <c r="CZ6" s="1129"/>
      <c r="DB6" s="1129"/>
      <c r="DC6" s="1129"/>
      <c r="DD6" s="1129"/>
      <c r="DE6" s="1129"/>
      <c r="DF6" s="1129"/>
      <c r="DG6" s="1129"/>
      <c r="DH6" s="1129"/>
      <c r="DJ6" s="1129"/>
      <c r="DK6" s="1129"/>
      <c r="DL6" s="1129"/>
      <c r="DM6" s="1129"/>
      <c r="DN6" s="1129"/>
      <c r="DO6" s="1129"/>
      <c r="DP6" s="1129"/>
      <c r="DR6" s="1129"/>
      <c r="DS6" s="1129"/>
      <c r="DT6" s="1129"/>
      <c r="DU6" s="1129"/>
      <c r="DV6" s="1129"/>
      <c r="DW6" s="1129"/>
      <c r="DX6" s="1129"/>
      <c r="DZ6" s="1129"/>
      <c r="EA6" s="1129"/>
      <c r="EB6" s="1129"/>
      <c r="EC6" s="1129"/>
      <c r="ED6" s="1129"/>
      <c r="EE6" s="1129"/>
      <c r="EF6" s="1129"/>
      <c r="EH6" s="1129"/>
      <c r="EI6" s="1129"/>
      <c r="EJ6" s="1129"/>
      <c r="EK6" s="1129"/>
      <c r="EL6" s="1129"/>
      <c r="EM6" s="1129"/>
      <c r="EN6" s="1129"/>
    </row>
    <row r="7" spans="1:144">
      <c r="A7" s="1130" t="s">
        <v>167</v>
      </c>
      <c r="B7" s="1131">
        <v>3013832</v>
      </c>
      <c r="C7" s="1131">
        <v>2672480</v>
      </c>
      <c r="D7" s="1131">
        <v>2082281</v>
      </c>
      <c r="E7" s="1131">
        <v>499933</v>
      </c>
      <c r="F7" s="1131">
        <v>26062</v>
      </c>
      <c r="G7" s="1131">
        <v>454157</v>
      </c>
      <c r="H7" s="1131">
        <v>64204</v>
      </c>
      <c r="J7" s="1131">
        <v>2973483</v>
      </c>
      <c r="K7" s="1131">
        <v>2634497</v>
      </c>
      <c r="L7" s="1131">
        <v>1955891</v>
      </c>
      <c r="M7" s="1131">
        <v>601931</v>
      </c>
      <c r="N7" s="1131">
        <v>21541</v>
      </c>
      <c r="O7" s="1131">
        <v>419285</v>
      </c>
      <c r="P7" s="1131">
        <v>55134</v>
      </c>
      <c r="R7" s="1131">
        <v>2897179</v>
      </c>
      <c r="S7" s="1131">
        <v>2573688</v>
      </c>
      <c r="T7" s="1131">
        <v>2002444</v>
      </c>
      <c r="U7" s="1131">
        <v>492448</v>
      </c>
      <c r="V7" s="1131">
        <v>22527</v>
      </c>
      <c r="W7" s="1131">
        <v>438059</v>
      </c>
      <c r="X7" s="1131">
        <v>56269</v>
      </c>
      <c r="Z7" s="1131">
        <v>2754657</v>
      </c>
      <c r="AA7" s="1131">
        <v>2443729</v>
      </c>
      <c r="AB7" s="1131">
        <v>1875145</v>
      </c>
      <c r="AC7" s="1131">
        <v>491179</v>
      </c>
      <c r="AD7" s="1131">
        <v>20179</v>
      </c>
      <c r="AE7" s="1131">
        <v>407943</v>
      </c>
      <c r="AF7" s="1131">
        <v>57226</v>
      </c>
      <c r="AH7" s="1131">
        <v>2656713</v>
      </c>
      <c r="AI7" s="1131">
        <v>2354037</v>
      </c>
      <c r="AJ7" s="1131">
        <v>1862408</v>
      </c>
      <c r="AK7" s="1131">
        <v>418047</v>
      </c>
      <c r="AL7" s="1131">
        <v>18575</v>
      </c>
      <c r="AM7" s="1131">
        <v>409273</v>
      </c>
      <c r="AN7" s="1131">
        <v>55007</v>
      </c>
      <c r="AP7" s="1131">
        <v>2640829</v>
      </c>
      <c r="AQ7" s="1131">
        <v>2352838</v>
      </c>
      <c r="AR7" s="1131">
        <v>1809617</v>
      </c>
      <c r="AS7" s="1131">
        <v>469209</v>
      </c>
      <c r="AT7" s="1131">
        <v>16957</v>
      </c>
      <c r="AU7" s="1131">
        <v>338972</v>
      </c>
      <c r="AV7" s="1131">
        <v>57055</v>
      </c>
      <c r="AX7" s="1131">
        <v>2548077</v>
      </c>
      <c r="AY7" s="1131">
        <v>2268322</v>
      </c>
      <c r="AZ7" s="1131">
        <v>1820638</v>
      </c>
      <c r="BA7" s="1131">
        <v>398312</v>
      </c>
      <c r="BB7" s="1131">
        <v>17078</v>
      </c>
      <c r="BC7" s="1131">
        <v>360976</v>
      </c>
      <c r="BD7" s="1131">
        <v>30494</v>
      </c>
      <c r="BF7" s="1131">
        <v>2508091</v>
      </c>
      <c r="BG7" s="1131">
        <v>2239175</v>
      </c>
      <c r="BH7" s="1131">
        <v>1752414</v>
      </c>
      <c r="BI7" s="1131">
        <v>439607</v>
      </c>
      <c r="BJ7" s="1131">
        <v>17925</v>
      </c>
      <c r="BK7" s="1131">
        <v>309414</v>
      </c>
      <c r="BL7" s="1131">
        <v>27513</v>
      </c>
      <c r="BN7" s="1131">
        <v>2431957</v>
      </c>
      <c r="BO7" s="1131">
        <v>2171449</v>
      </c>
      <c r="BP7" s="1131">
        <v>1715274</v>
      </c>
      <c r="BQ7" s="1131">
        <v>408346</v>
      </c>
      <c r="BR7" s="1131">
        <v>18857</v>
      </c>
      <c r="BS7" s="1131">
        <v>305357</v>
      </c>
      <c r="BT7" s="1131">
        <v>24984</v>
      </c>
      <c r="BV7" s="1131">
        <v>2386710</v>
      </c>
      <c r="BW7" s="1131">
        <v>2132340</v>
      </c>
      <c r="BX7" s="1131">
        <v>1628261</v>
      </c>
      <c r="BY7" s="1131">
        <v>451890</v>
      </c>
      <c r="BZ7" s="1131">
        <v>16348</v>
      </c>
      <c r="CA7" s="1131">
        <v>234128</v>
      </c>
      <c r="CB7" s="1131">
        <v>32559</v>
      </c>
      <c r="CD7" s="1131">
        <v>2258532</v>
      </c>
      <c r="CE7" s="1131">
        <v>2012426</v>
      </c>
      <c r="CF7" s="1131">
        <v>1613189</v>
      </c>
      <c r="CG7" s="1131">
        <v>344929</v>
      </c>
      <c r="CH7" s="1131">
        <v>12941</v>
      </c>
      <c r="CI7" s="1131">
        <v>220718</v>
      </c>
      <c r="CJ7" s="1131">
        <v>36600</v>
      </c>
      <c r="CL7" s="1132">
        <v>2155198</v>
      </c>
      <c r="CM7" s="1132">
        <v>1923839</v>
      </c>
      <c r="CN7" s="1132">
        <v>1551057</v>
      </c>
      <c r="CO7" s="1132">
        <v>324938</v>
      </c>
      <c r="CP7" s="1132">
        <v>11939</v>
      </c>
      <c r="CQ7" s="1132">
        <v>220189</v>
      </c>
      <c r="CR7" s="1132">
        <v>31200</v>
      </c>
      <c r="CT7" s="1132">
        <v>2136498</v>
      </c>
      <c r="CU7" s="1132">
        <v>1907804</v>
      </c>
      <c r="CV7" s="1132">
        <v>1545801</v>
      </c>
      <c r="CW7" s="1132">
        <v>321856</v>
      </c>
      <c r="CX7" s="1132">
        <v>10265</v>
      </c>
      <c r="CY7" s="1132">
        <v>215267</v>
      </c>
      <c r="CZ7" s="1132">
        <v>27428</v>
      </c>
      <c r="DB7" s="1133">
        <v>2125454</v>
      </c>
      <c r="DC7" s="1133">
        <v>1896419</v>
      </c>
      <c r="DD7" s="1133">
        <v>1495218</v>
      </c>
      <c r="DE7" s="1133">
        <v>356021</v>
      </c>
      <c r="DF7" s="1133">
        <v>9757</v>
      </c>
      <c r="DG7" s="1133">
        <v>246479</v>
      </c>
      <c r="DH7" s="1133">
        <v>33483</v>
      </c>
      <c r="DJ7" s="1133">
        <v>2125454</v>
      </c>
      <c r="DK7" s="1133">
        <v>1896419</v>
      </c>
      <c r="DL7" s="1133">
        <v>1495218</v>
      </c>
      <c r="DM7" s="1133">
        <v>356021</v>
      </c>
      <c r="DN7" s="1133">
        <v>9757</v>
      </c>
      <c r="DO7" s="1133">
        <v>246479</v>
      </c>
      <c r="DP7" s="1133">
        <v>33483</v>
      </c>
      <c r="DR7" s="1133">
        <v>2039237</v>
      </c>
      <c r="DS7" s="1133">
        <v>1807186</v>
      </c>
      <c r="DT7" s="1133">
        <v>1437169</v>
      </c>
      <c r="DU7" s="1133">
        <v>318236</v>
      </c>
      <c r="DV7" s="1133">
        <v>10103</v>
      </c>
      <c r="DW7" s="1133">
        <v>238862</v>
      </c>
      <c r="DX7" s="1133">
        <v>37831</v>
      </c>
      <c r="DZ7" s="1133">
        <v>2087728</v>
      </c>
      <c r="EA7" s="1133">
        <v>1857593</v>
      </c>
      <c r="EB7" s="1133">
        <v>1463882</v>
      </c>
      <c r="EC7" s="1133">
        <v>352637</v>
      </c>
      <c r="ED7" s="1133">
        <v>7006</v>
      </c>
      <c r="EE7" s="1133">
        <v>308173</v>
      </c>
      <c r="EF7" s="1133">
        <v>29768</v>
      </c>
      <c r="EH7" s="1133">
        <v>2076112</v>
      </c>
      <c r="EI7" s="1133">
        <v>1842925</v>
      </c>
      <c r="EJ7" s="1133">
        <v>1401089</v>
      </c>
      <c r="EK7" s="1133">
        <v>406551</v>
      </c>
      <c r="EL7" s="1133">
        <v>6388</v>
      </c>
      <c r="EM7" s="1133">
        <v>269750</v>
      </c>
      <c r="EN7" s="1133">
        <v>26074</v>
      </c>
    </row>
    <row r="8" spans="1:144">
      <c r="A8" s="1134" t="s">
        <v>168</v>
      </c>
      <c r="B8" s="1135">
        <v>36127</v>
      </c>
      <c r="C8" s="1135">
        <v>36078</v>
      </c>
      <c r="D8" s="1135">
        <v>36078</v>
      </c>
      <c r="E8" s="1136">
        <v>0</v>
      </c>
      <c r="F8" s="1136">
        <v>0</v>
      </c>
      <c r="G8" s="1135">
        <v>2580</v>
      </c>
      <c r="H8" s="1136">
        <v>0</v>
      </c>
      <c r="J8" s="1135">
        <v>37868</v>
      </c>
      <c r="K8" s="1135">
        <v>37820</v>
      </c>
      <c r="L8" s="1135">
        <v>37820</v>
      </c>
      <c r="M8" s="1136">
        <v>0</v>
      </c>
      <c r="N8" s="1136">
        <v>0</v>
      </c>
      <c r="O8" s="1135">
        <v>4186</v>
      </c>
      <c r="P8" s="1136">
        <v>0</v>
      </c>
      <c r="R8" s="1135">
        <v>33862</v>
      </c>
      <c r="S8" s="1135">
        <v>33794</v>
      </c>
      <c r="T8" s="1135">
        <v>33794</v>
      </c>
      <c r="U8" s="1136">
        <v>0</v>
      </c>
      <c r="V8" s="1136">
        <v>0</v>
      </c>
      <c r="W8" s="1135">
        <v>3660</v>
      </c>
      <c r="X8" s="1136">
        <v>0</v>
      </c>
      <c r="Z8" s="1135">
        <v>34344</v>
      </c>
      <c r="AA8" s="1135">
        <v>34252</v>
      </c>
      <c r="AB8" s="1135">
        <v>34252</v>
      </c>
      <c r="AC8" s="1136">
        <v>0</v>
      </c>
      <c r="AD8" s="1136">
        <v>0</v>
      </c>
      <c r="AE8" s="1135">
        <v>3963</v>
      </c>
      <c r="AF8" s="1136">
        <v>0</v>
      </c>
      <c r="AH8" s="1135">
        <v>32001</v>
      </c>
      <c r="AI8" s="1135">
        <v>31954</v>
      </c>
      <c r="AJ8" s="1135">
        <v>31954</v>
      </c>
      <c r="AK8" s="1136">
        <v>0</v>
      </c>
      <c r="AL8" s="1136">
        <v>0</v>
      </c>
      <c r="AM8" s="1135">
        <v>6290</v>
      </c>
      <c r="AN8" s="1136">
        <v>0</v>
      </c>
      <c r="AP8" s="1135">
        <v>33672</v>
      </c>
      <c r="AQ8" s="1135">
        <v>33588</v>
      </c>
      <c r="AR8" s="1135">
        <v>33588</v>
      </c>
      <c r="AS8" s="1136">
        <v>0</v>
      </c>
      <c r="AT8" s="1136">
        <v>0</v>
      </c>
      <c r="AU8" s="1135">
        <v>10289</v>
      </c>
      <c r="AV8" s="1136">
        <v>0</v>
      </c>
      <c r="AX8" s="1135">
        <v>30636</v>
      </c>
      <c r="AY8" s="1135">
        <v>30565</v>
      </c>
      <c r="AZ8" s="1135">
        <v>30565</v>
      </c>
      <c r="BA8" s="1136">
        <v>0</v>
      </c>
      <c r="BB8" s="1136">
        <v>0</v>
      </c>
      <c r="BC8" s="1135">
        <v>7814</v>
      </c>
      <c r="BD8" s="1136">
        <v>0</v>
      </c>
      <c r="BF8" s="1135">
        <v>33007</v>
      </c>
      <c r="BG8" s="1135">
        <v>32907</v>
      </c>
      <c r="BH8" s="1135">
        <v>32907</v>
      </c>
      <c r="BI8" s="1136">
        <v>0</v>
      </c>
      <c r="BJ8" s="1136">
        <v>0</v>
      </c>
      <c r="BK8" s="1135">
        <v>8995</v>
      </c>
      <c r="BL8" s="1136">
        <v>0</v>
      </c>
      <c r="BN8" s="1135">
        <v>35381</v>
      </c>
      <c r="BO8" s="1135">
        <v>35243</v>
      </c>
      <c r="BP8" s="1135">
        <v>35243</v>
      </c>
      <c r="BQ8" s="1136">
        <v>0</v>
      </c>
      <c r="BR8" s="1136">
        <v>0</v>
      </c>
      <c r="BS8" s="1135">
        <v>12407</v>
      </c>
      <c r="BT8" s="1136">
        <v>0</v>
      </c>
      <c r="BV8" s="1135">
        <v>35402</v>
      </c>
      <c r="BW8" s="1135">
        <v>35280</v>
      </c>
      <c r="BX8" s="1135">
        <v>35280</v>
      </c>
      <c r="BY8" s="1136">
        <v>0</v>
      </c>
      <c r="BZ8" s="1136">
        <v>0</v>
      </c>
      <c r="CA8" s="1135">
        <v>9819</v>
      </c>
      <c r="CB8" s="1136">
        <v>0</v>
      </c>
      <c r="CD8" s="1135">
        <v>33839</v>
      </c>
      <c r="CE8" s="1135">
        <v>33729</v>
      </c>
      <c r="CF8" s="1135">
        <v>33729</v>
      </c>
      <c r="CG8" s="1136">
        <v>0</v>
      </c>
      <c r="CH8" s="1136">
        <v>0</v>
      </c>
      <c r="CI8" s="1135">
        <v>4975</v>
      </c>
      <c r="CJ8" s="1136">
        <v>0</v>
      </c>
      <c r="CL8" s="1137">
        <v>42722</v>
      </c>
      <c r="CM8" s="1137">
        <v>42629</v>
      </c>
      <c r="CN8" s="1137">
        <v>42629</v>
      </c>
      <c r="CO8" s="1138">
        <v>0</v>
      </c>
      <c r="CP8" s="1138">
        <v>0</v>
      </c>
      <c r="CQ8" s="1137">
        <v>9646</v>
      </c>
      <c r="CR8" s="1138">
        <v>0</v>
      </c>
      <c r="CT8" s="1137">
        <v>44512</v>
      </c>
      <c r="CU8" s="1137">
        <v>44373</v>
      </c>
      <c r="CV8" s="1137">
        <v>44373</v>
      </c>
      <c r="CW8" s="1138">
        <v>0</v>
      </c>
      <c r="CX8" s="1138">
        <v>0</v>
      </c>
      <c r="CY8" s="1137">
        <v>9310</v>
      </c>
      <c r="CZ8" s="1138">
        <v>0</v>
      </c>
      <c r="DB8" s="1138">
        <v>42222</v>
      </c>
      <c r="DC8" s="1138">
        <v>42125</v>
      </c>
      <c r="DD8" s="1138">
        <v>42125</v>
      </c>
      <c r="DE8" s="1138">
        <v>0</v>
      </c>
      <c r="DF8" s="1138">
        <v>0</v>
      </c>
      <c r="DG8" s="1138">
        <v>10854</v>
      </c>
      <c r="DH8" s="1138">
        <v>0</v>
      </c>
      <c r="DJ8" s="1138">
        <v>42222</v>
      </c>
      <c r="DK8" s="1138">
        <v>42125</v>
      </c>
      <c r="DL8" s="1138">
        <v>42125</v>
      </c>
      <c r="DM8" s="1138">
        <v>0</v>
      </c>
      <c r="DN8" s="1138">
        <v>0</v>
      </c>
      <c r="DO8" s="1138">
        <v>10854</v>
      </c>
      <c r="DP8" s="1138">
        <v>0</v>
      </c>
      <c r="DR8" s="1138">
        <v>39837</v>
      </c>
      <c r="DS8" s="1138">
        <v>39749</v>
      </c>
      <c r="DT8" s="1138">
        <v>39749</v>
      </c>
      <c r="DU8" s="1138">
        <v>0</v>
      </c>
      <c r="DV8" s="1138">
        <v>0</v>
      </c>
      <c r="DW8" s="1138">
        <v>10499</v>
      </c>
      <c r="DX8" s="1138">
        <v>0</v>
      </c>
      <c r="DZ8" s="1138">
        <v>39369</v>
      </c>
      <c r="EA8" s="1138">
        <v>39285</v>
      </c>
      <c r="EB8" s="1138">
        <v>39285</v>
      </c>
      <c r="EC8" s="1138">
        <v>0</v>
      </c>
      <c r="ED8" s="1138">
        <v>0</v>
      </c>
      <c r="EE8" s="1138">
        <v>10541</v>
      </c>
      <c r="EF8" s="1138">
        <v>0</v>
      </c>
      <c r="EH8" s="1138">
        <v>46224</v>
      </c>
      <c r="EI8" s="1138">
        <v>46099</v>
      </c>
      <c r="EJ8" s="1138">
        <v>46099</v>
      </c>
      <c r="EK8" s="1138">
        <v>0</v>
      </c>
      <c r="EL8" s="1138">
        <v>0</v>
      </c>
      <c r="EM8" s="1138">
        <v>4310</v>
      </c>
      <c r="EN8" s="1138">
        <v>0</v>
      </c>
    </row>
    <row r="9" spans="1:144">
      <c r="A9" s="1134" t="s">
        <v>169</v>
      </c>
      <c r="B9" s="1135">
        <v>302587</v>
      </c>
      <c r="C9" s="1135">
        <v>298941</v>
      </c>
      <c r="D9" s="1135">
        <v>66717</v>
      </c>
      <c r="E9" s="1135">
        <v>232224</v>
      </c>
      <c r="F9" s="1136">
        <v>0</v>
      </c>
      <c r="G9" s="1135">
        <v>15809</v>
      </c>
      <c r="H9" s="1136">
        <v>0</v>
      </c>
      <c r="J9" s="1135">
        <v>395395</v>
      </c>
      <c r="K9" s="1135">
        <v>389374</v>
      </c>
      <c r="L9" s="1135">
        <v>54738</v>
      </c>
      <c r="M9" s="1135">
        <v>334636</v>
      </c>
      <c r="N9" s="1136">
        <v>0</v>
      </c>
      <c r="O9" s="1135">
        <v>13849</v>
      </c>
      <c r="P9" s="1136">
        <v>0</v>
      </c>
      <c r="R9" s="1135">
        <v>303836</v>
      </c>
      <c r="S9" s="1135">
        <v>299943</v>
      </c>
      <c r="T9" s="1135">
        <v>58827</v>
      </c>
      <c r="U9" s="1135">
        <v>241116</v>
      </c>
      <c r="V9" s="1136">
        <v>0</v>
      </c>
      <c r="W9" s="1135">
        <v>13885</v>
      </c>
      <c r="X9" s="1136">
        <v>0</v>
      </c>
      <c r="Z9" s="1135">
        <v>317025</v>
      </c>
      <c r="AA9" s="1135">
        <v>312820</v>
      </c>
      <c r="AB9" s="1135">
        <v>51099</v>
      </c>
      <c r="AC9" s="1135">
        <v>261721</v>
      </c>
      <c r="AD9" s="1136">
        <v>0</v>
      </c>
      <c r="AE9" s="1135">
        <v>11397</v>
      </c>
      <c r="AF9" s="1136">
        <v>0</v>
      </c>
      <c r="AH9" s="1135">
        <v>286980</v>
      </c>
      <c r="AI9" s="1135">
        <v>283430</v>
      </c>
      <c r="AJ9" s="1135">
        <v>50990</v>
      </c>
      <c r="AK9" s="1135">
        <v>232440</v>
      </c>
      <c r="AL9" s="1136">
        <v>0</v>
      </c>
      <c r="AM9" s="1135">
        <v>10179</v>
      </c>
      <c r="AN9" s="1136">
        <v>0</v>
      </c>
      <c r="AP9" s="1135">
        <v>312271</v>
      </c>
      <c r="AQ9" s="1135">
        <v>307844</v>
      </c>
      <c r="AR9" s="1135">
        <v>45898</v>
      </c>
      <c r="AS9" s="1135">
        <v>261946</v>
      </c>
      <c r="AT9" s="1136">
        <v>0</v>
      </c>
      <c r="AU9" s="1135">
        <v>12349</v>
      </c>
      <c r="AV9" s="1136">
        <v>0</v>
      </c>
      <c r="AX9" s="1135">
        <v>267688</v>
      </c>
      <c r="AY9" s="1135">
        <v>263103</v>
      </c>
      <c r="AZ9" s="1135">
        <v>53289</v>
      </c>
      <c r="BA9" s="1135">
        <v>209814</v>
      </c>
      <c r="BB9" s="1136">
        <v>0</v>
      </c>
      <c r="BC9" s="1135">
        <v>12918</v>
      </c>
      <c r="BD9" s="1136">
        <v>0</v>
      </c>
      <c r="BF9" s="1135">
        <v>295248</v>
      </c>
      <c r="BG9" s="1135">
        <v>290937</v>
      </c>
      <c r="BH9" s="1135">
        <v>55018</v>
      </c>
      <c r="BI9" s="1135">
        <v>235919</v>
      </c>
      <c r="BJ9" s="1136">
        <v>0</v>
      </c>
      <c r="BK9" s="1135">
        <v>14289</v>
      </c>
      <c r="BL9" s="1136">
        <v>0</v>
      </c>
      <c r="BN9" s="1135">
        <v>279609</v>
      </c>
      <c r="BO9" s="1135">
        <v>275209</v>
      </c>
      <c r="BP9" s="1135">
        <v>59462</v>
      </c>
      <c r="BQ9" s="1135">
        <v>215747</v>
      </c>
      <c r="BR9" s="1136">
        <v>0</v>
      </c>
      <c r="BS9" s="1135">
        <v>13734</v>
      </c>
      <c r="BT9" s="1136">
        <v>0</v>
      </c>
      <c r="BV9" s="1135">
        <v>316179</v>
      </c>
      <c r="BW9" s="1135">
        <v>312782</v>
      </c>
      <c r="BX9" s="1135">
        <v>45283</v>
      </c>
      <c r="BY9" s="1135">
        <v>267499</v>
      </c>
      <c r="BZ9" s="1136">
        <v>0</v>
      </c>
      <c r="CA9" s="1135">
        <v>13510</v>
      </c>
      <c r="CB9" s="1136">
        <v>0</v>
      </c>
      <c r="CD9" s="1135">
        <v>237053</v>
      </c>
      <c r="CE9" s="1135">
        <v>235370</v>
      </c>
      <c r="CF9" s="1135">
        <v>64810</v>
      </c>
      <c r="CG9" s="1135">
        <v>170560</v>
      </c>
      <c r="CH9" s="1136">
        <v>0</v>
      </c>
      <c r="CI9" s="1135">
        <v>15210</v>
      </c>
      <c r="CJ9" s="1136">
        <v>0</v>
      </c>
      <c r="CL9" s="1137">
        <v>243140</v>
      </c>
      <c r="CM9" s="1137">
        <v>240505</v>
      </c>
      <c r="CN9" s="1137">
        <v>74013</v>
      </c>
      <c r="CO9" s="1137">
        <v>166492</v>
      </c>
      <c r="CP9" s="1138">
        <v>0</v>
      </c>
      <c r="CQ9" s="1137">
        <v>13632</v>
      </c>
      <c r="CR9" s="1138">
        <v>0</v>
      </c>
      <c r="CT9" s="1137">
        <v>243916</v>
      </c>
      <c r="CU9" s="1137">
        <v>241601</v>
      </c>
      <c r="CV9" s="1137">
        <v>75460</v>
      </c>
      <c r="CW9" s="1137">
        <v>166141</v>
      </c>
      <c r="CX9" s="1138">
        <v>0</v>
      </c>
      <c r="CY9" s="1137">
        <v>15635</v>
      </c>
      <c r="CZ9" s="1138">
        <v>0</v>
      </c>
      <c r="DB9" s="1138">
        <v>241985</v>
      </c>
      <c r="DC9" s="1138">
        <v>239502</v>
      </c>
      <c r="DD9" s="1138">
        <v>52902</v>
      </c>
      <c r="DE9" s="1138">
        <v>186600</v>
      </c>
      <c r="DF9" s="1138">
        <v>0</v>
      </c>
      <c r="DG9" s="1138">
        <v>16505</v>
      </c>
      <c r="DH9" s="1138">
        <v>0</v>
      </c>
      <c r="DJ9" s="1138">
        <v>241985</v>
      </c>
      <c r="DK9" s="1138">
        <v>239502</v>
      </c>
      <c r="DL9" s="1138">
        <v>52902</v>
      </c>
      <c r="DM9" s="1138">
        <v>186600</v>
      </c>
      <c r="DN9" s="1138">
        <v>0</v>
      </c>
      <c r="DO9" s="1138">
        <v>16505</v>
      </c>
      <c r="DP9" s="1138">
        <v>0</v>
      </c>
      <c r="DR9" s="1138">
        <v>218463</v>
      </c>
      <c r="DS9" s="1138">
        <v>215220</v>
      </c>
      <c r="DT9" s="1138">
        <v>56180</v>
      </c>
      <c r="DU9" s="1138">
        <v>159040</v>
      </c>
      <c r="DV9" s="1138">
        <v>0</v>
      </c>
      <c r="DW9" s="1138">
        <v>8119</v>
      </c>
      <c r="DX9" s="1138">
        <v>0</v>
      </c>
      <c r="DZ9" s="1138">
        <v>252251</v>
      </c>
      <c r="EA9" s="1138">
        <v>251125</v>
      </c>
      <c r="EB9" s="1138">
        <v>73067</v>
      </c>
      <c r="EC9" s="1138">
        <v>178058</v>
      </c>
      <c r="ED9" s="1138">
        <v>0</v>
      </c>
      <c r="EE9" s="1138">
        <v>8133</v>
      </c>
      <c r="EF9" s="1138">
        <v>0</v>
      </c>
      <c r="EH9" s="1138">
        <v>294486</v>
      </c>
      <c r="EI9" s="1138">
        <v>293222</v>
      </c>
      <c r="EJ9" s="1138">
        <v>55553</v>
      </c>
      <c r="EK9" s="1138">
        <v>237669</v>
      </c>
      <c r="EL9" s="1138">
        <v>0</v>
      </c>
      <c r="EM9" s="1138">
        <v>5246</v>
      </c>
      <c r="EN9" s="1138">
        <v>0</v>
      </c>
    </row>
    <row r="10" spans="1:144">
      <c r="A10" s="1134" t="s">
        <v>170</v>
      </c>
      <c r="B10" s="1135">
        <v>1114941</v>
      </c>
      <c r="C10" s="1135">
        <v>800081</v>
      </c>
      <c r="D10" s="1135">
        <v>677243</v>
      </c>
      <c r="E10" s="1135">
        <v>92238</v>
      </c>
      <c r="F10" s="1135">
        <v>26062</v>
      </c>
      <c r="G10" s="1135">
        <v>151607</v>
      </c>
      <c r="H10" s="1135">
        <v>4538</v>
      </c>
      <c r="J10" s="1135">
        <v>1041759</v>
      </c>
      <c r="K10" s="1135">
        <v>733601</v>
      </c>
      <c r="L10" s="1135">
        <v>638043</v>
      </c>
      <c r="M10" s="1135">
        <v>71318</v>
      </c>
      <c r="N10" s="1135">
        <v>21541</v>
      </c>
      <c r="O10" s="1135">
        <v>129528</v>
      </c>
      <c r="P10" s="1135">
        <v>2699</v>
      </c>
      <c r="R10" s="1135">
        <v>1092080</v>
      </c>
      <c r="S10" s="1135">
        <v>794809</v>
      </c>
      <c r="T10" s="1135">
        <v>700674</v>
      </c>
      <c r="U10" s="1135">
        <v>69550</v>
      </c>
      <c r="V10" s="1135">
        <v>22527</v>
      </c>
      <c r="W10" s="1135">
        <v>151985</v>
      </c>
      <c r="X10" s="1135">
        <v>2058</v>
      </c>
      <c r="Z10" s="1135">
        <v>1025450</v>
      </c>
      <c r="AA10" s="1135">
        <v>737833</v>
      </c>
      <c r="AB10" s="1135">
        <v>643870</v>
      </c>
      <c r="AC10" s="1135">
        <v>72063</v>
      </c>
      <c r="AD10" s="1135">
        <v>20179</v>
      </c>
      <c r="AE10" s="1135">
        <v>144820</v>
      </c>
      <c r="AF10" s="1135">
        <v>1721</v>
      </c>
      <c r="AH10" s="1135">
        <v>984279</v>
      </c>
      <c r="AI10" s="1135">
        <v>703023</v>
      </c>
      <c r="AJ10" s="1135">
        <v>626844</v>
      </c>
      <c r="AK10" s="1135">
        <v>55974</v>
      </c>
      <c r="AL10" s="1135">
        <v>18575</v>
      </c>
      <c r="AM10" s="1135">
        <v>158605</v>
      </c>
      <c r="AN10" s="1135">
        <v>1630</v>
      </c>
      <c r="AP10" s="1135">
        <v>946123</v>
      </c>
      <c r="AQ10" s="1135">
        <v>681658</v>
      </c>
      <c r="AR10" s="1135">
        <v>594583</v>
      </c>
      <c r="AS10" s="1135">
        <v>68336</v>
      </c>
      <c r="AT10" s="1135">
        <v>16957</v>
      </c>
      <c r="AU10" s="1135">
        <v>107861</v>
      </c>
      <c r="AV10" s="1135">
        <v>1782</v>
      </c>
      <c r="AX10" s="1135">
        <v>932301</v>
      </c>
      <c r="AY10" s="1135">
        <v>677113</v>
      </c>
      <c r="AZ10" s="1135">
        <v>584756</v>
      </c>
      <c r="BA10" s="1135">
        <v>72592</v>
      </c>
      <c r="BB10" s="1135">
        <v>17078</v>
      </c>
      <c r="BC10" s="1135">
        <v>129609</v>
      </c>
      <c r="BD10" s="1135">
        <v>887</v>
      </c>
      <c r="BF10" s="1135">
        <v>862643</v>
      </c>
      <c r="BG10" s="1135">
        <v>617903</v>
      </c>
      <c r="BH10" s="1135">
        <v>508851</v>
      </c>
      <c r="BI10" s="1135">
        <v>88424</v>
      </c>
      <c r="BJ10" s="1135">
        <v>17925</v>
      </c>
      <c r="BK10" s="1135">
        <v>70718</v>
      </c>
      <c r="BL10" s="1135">
        <v>987</v>
      </c>
      <c r="BN10" s="1135">
        <v>834553</v>
      </c>
      <c r="BO10" s="1135">
        <v>596168</v>
      </c>
      <c r="BP10" s="1135">
        <v>494186</v>
      </c>
      <c r="BQ10" s="1135">
        <v>78062</v>
      </c>
      <c r="BR10" s="1135">
        <v>18857</v>
      </c>
      <c r="BS10" s="1135">
        <v>89293</v>
      </c>
      <c r="BT10" s="1135">
        <v>1075</v>
      </c>
      <c r="BV10" s="1135">
        <v>767829</v>
      </c>
      <c r="BW10" s="1135">
        <v>534921</v>
      </c>
      <c r="BX10" s="1135">
        <v>436701</v>
      </c>
      <c r="BY10" s="1135">
        <v>77485</v>
      </c>
      <c r="BZ10" s="1135">
        <v>16348</v>
      </c>
      <c r="CA10" s="1135">
        <v>28600</v>
      </c>
      <c r="CB10" s="1135">
        <v>1105</v>
      </c>
      <c r="CD10" s="1135">
        <v>773742</v>
      </c>
      <c r="CE10" s="1135">
        <v>547304</v>
      </c>
      <c r="CF10" s="1135">
        <v>450606</v>
      </c>
      <c r="CG10" s="1135">
        <v>77893</v>
      </c>
      <c r="CH10" s="1135">
        <v>12941</v>
      </c>
      <c r="CI10" s="1135">
        <v>22581</v>
      </c>
      <c r="CJ10" s="1135">
        <v>1097</v>
      </c>
      <c r="CL10" s="1137">
        <v>726362</v>
      </c>
      <c r="CM10" s="1137">
        <v>503356</v>
      </c>
      <c r="CN10" s="1137">
        <v>413793</v>
      </c>
      <c r="CO10" s="1137">
        <v>71889</v>
      </c>
      <c r="CP10" s="1137">
        <v>11939</v>
      </c>
      <c r="CQ10" s="1137">
        <v>44152</v>
      </c>
      <c r="CR10" s="1137">
        <v>1030</v>
      </c>
      <c r="CT10" s="1137">
        <v>706306</v>
      </c>
      <c r="CU10" s="1137">
        <v>485672</v>
      </c>
      <c r="CV10" s="1137">
        <v>403084</v>
      </c>
      <c r="CW10" s="1137">
        <v>68708</v>
      </c>
      <c r="CX10" s="1137">
        <v>10265</v>
      </c>
      <c r="CY10" s="1137">
        <v>30984</v>
      </c>
      <c r="CZ10" s="1137">
        <v>1161</v>
      </c>
      <c r="DB10" s="1138">
        <v>739455</v>
      </c>
      <c r="DC10" s="1138">
        <v>519407</v>
      </c>
      <c r="DD10" s="1138">
        <v>429028</v>
      </c>
      <c r="DE10" s="1138">
        <v>77429</v>
      </c>
      <c r="DF10" s="1138">
        <v>9757</v>
      </c>
      <c r="DG10" s="1138">
        <v>55433</v>
      </c>
      <c r="DH10" s="1138">
        <v>1253</v>
      </c>
      <c r="DJ10" s="1138">
        <v>739455</v>
      </c>
      <c r="DK10" s="1138">
        <v>519407</v>
      </c>
      <c r="DL10" s="1138">
        <v>429028</v>
      </c>
      <c r="DM10" s="1138">
        <v>77429</v>
      </c>
      <c r="DN10" s="1138">
        <v>9757</v>
      </c>
      <c r="DO10" s="1138">
        <v>55433</v>
      </c>
      <c r="DP10" s="1138">
        <v>1253</v>
      </c>
      <c r="DR10" s="1138">
        <v>728483</v>
      </c>
      <c r="DS10" s="1138">
        <v>504408</v>
      </c>
      <c r="DT10" s="1138">
        <v>418601</v>
      </c>
      <c r="DU10" s="1138">
        <v>66889</v>
      </c>
      <c r="DV10" s="1138">
        <v>10103</v>
      </c>
      <c r="DW10" s="1138">
        <v>62074</v>
      </c>
      <c r="DX10" s="1138">
        <v>4968</v>
      </c>
      <c r="DZ10" s="1138">
        <v>734593</v>
      </c>
      <c r="EA10" s="1138">
        <v>510000</v>
      </c>
      <c r="EB10" s="1138">
        <v>423185</v>
      </c>
      <c r="EC10" s="1138">
        <v>73927</v>
      </c>
      <c r="ED10" s="1138">
        <v>7006</v>
      </c>
      <c r="EE10" s="1138">
        <v>116712</v>
      </c>
      <c r="EF10" s="1138">
        <v>1581</v>
      </c>
      <c r="EH10" s="1138">
        <v>712070</v>
      </c>
      <c r="EI10" s="1138">
        <v>484185</v>
      </c>
      <c r="EJ10" s="1138">
        <v>397576</v>
      </c>
      <c r="EK10" s="1138">
        <v>75819</v>
      </c>
      <c r="EL10" s="1138">
        <v>6388</v>
      </c>
      <c r="EM10" s="1138">
        <v>96955</v>
      </c>
      <c r="EN10" s="1138">
        <v>1579</v>
      </c>
    </row>
    <row r="11" spans="1:144">
      <c r="A11" s="1134" t="s">
        <v>171</v>
      </c>
      <c r="B11" s="1135">
        <v>246180</v>
      </c>
      <c r="C11" s="1135">
        <v>246180</v>
      </c>
      <c r="D11" s="1135">
        <v>231844</v>
      </c>
      <c r="E11" s="1136">
        <v>0</v>
      </c>
      <c r="F11" s="1136">
        <v>0</v>
      </c>
      <c r="G11" s="1136">
        <v>0</v>
      </c>
      <c r="H11" s="1135">
        <v>14336</v>
      </c>
      <c r="J11" s="1135">
        <v>230639</v>
      </c>
      <c r="K11" s="1135">
        <v>230638</v>
      </c>
      <c r="L11" s="1135">
        <v>219126</v>
      </c>
      <c r="M11" s="1136">
        <v>0</v>
      </c>
      <c r="N11" s="1136">
        <v>0</v>
      </c>
      <c r="O11" s="1136">
        <v>0</v>
      </c>
      <c r="P11" s="1135">
        <v>11512</v>
      </c>
      <c r="R11" s="1135">
        <v>238149</v>
      </c>
      <c r="S11" s="1135">
        <v>238149</v>
      </c>
      <c r="T11" s="1135">
        <v>223674</v>
      </c>
      <c r="U11" s="1136">
        <v>0</v>
      </c>
      <c r="V11" s="1136">
        <v>0</v>
      </c>
      <c r="W11" s="1136">
        <v>0</v>
      </c>
      <c r="X11" s="1135">
        <v>14475</v>
      </c>
      <c r="Z11" s="1135">
        <v>223621</v>
      </c>
      <c r="AA11" s="1135">
        <v>223616</v>
      </c>
      <c r="AB11" s="1135">
        <v>211520</v>
      </c>
      <c r="AC11" s="1136">
        <v>0</v>
      </c>
      <c r="AD11" s="1136">
        <v>0</v>
      </c>
      <c r="AE11" s="1136">
        <v>0</v>
      </c>
      <c r="AF11" s="1135">
        <v>12096</v>
      </c>
      <c r="AH11" s="1135">
        <v>229052</v>
      </c>
      <c r="AI11" s="1135">
        <v>229047</v>
      </c>
      <c r="AJ11" s="1135">
        <v>215576</v>
      </c>
      <c r="AK11" s="1136">
        <v>0</v>
      </c>
      <c r="AL11" s="1136">
        <v>0</v>
      </c>
      <c r="AM11" s="1136">
        <v>0</v>
      </c>
      <c r="AN11" s="1135">
        <v>13471</v>
      </c>
      <c r="AP11" s="1135">
        <v>224461</v>
      </c>
      <c r="AQ11" s="1135">
        <v>224458</v>
      </c>
      <c r="AR11" s="1135">
        <v>208870</v>
      </c>
      <c r="AS11" s="1136">
        <v>0</v>
      </c>
      <c r="AT11" s="1136">
        <v>0</v>
      </c>
      <c r="AU11" s="1136">
        <v>0</v>
      </c>
      <c r="AV11" s="1135">
        <v>15588</v>
      </c>
      <c r="AX11" s="1135">
        <v>211370</v>
      </c>
      <c r="AY11" s="1135">
        <v>211367</v>
      </c>
      <c r="AZ11" s="1135">
        <v>194813</v>
      </c>
      <c r="BA11" s="1136">
        <v>0</v>
      </c>
      <c r="BB11" s="1136">
        <v>0</v>
      </c>
      <c r="BC11" s="1136">
        <v>0</v>
      </c>
      <c r="BD11" s="1135">
        <v>16554</v>
      </c>
      <c r="BF11" s="1135">
        <v>196937</v>
      </c>
      <c r="BG11" s="1135">
        <v>196929</v>
      </c>
      <c r="BH11" s="1135">
        <v>184146</v>
      </c>
      <c r="BI11" s="1136">
        <v>0</v>
      </c>
      <c r="BJ11" s="1136">
        <v>0</v>
      </c>
      <c r="BK11" s="1136">
        <v>0</v>
      </c>
      <c r="BL11" s="1135">
        <v>12783</v>
      </c>
      <c r="BN11" s="1135">
        <v>184125</v>
      </c>
      <c r="BO11" s="1135">
        <v>184125</v>
      </c>
      <c r="BP11" s="1135">
        <v>174044</v>
      </c>
      <c r="BQ11" s="1136">
        <v>0</v>
      </c>
      <c r="BR11" s="1136">
        <v>0</v>
      </c>
      <c r="BS11" s="1136">
        <v>0</v>
      </c>
      <c r="BT11" s="1135">
        <v>10081</v>
      </c>
      <c r="BV11" s="1135">
        <v>187033</v>
      </c>
      <c r="BW11" s="1135">
        <v>187033</v>
      </c>
      <c r="BX11" s="1135">
        <v>171810</v>
      </c>
      <c r="BY11" s="1136">
        <v>0</v>
      </c>
      <c r="BZ11" s="1136">
        <v>0</v>
      </c>
      <c r="CA11" s="1136">
        <v>0</v>
      </c>
      <c r="CB11" s="1135">
        <v>15223</v>
      </c>
      <c r="CD11" s="1135">
        <v>168976</v>
      </c>
      <c r="CE11" s="1135">
        <v>168975</v>
      </c>
      <c r="CF11" s="1135">
        <v>153631</v>
      </c>
      <c r="CG11" s="1136">
        <v>0</v>
      </c>
      <c r="CH11" s="1136">
        <v>0</v>
      </c>
      <c r="CI11" s="1136">
        <v>0</v>
      </c>
      <c r="CJ11" s="1135">
        <v>15344</v>
      </c>
      <c r="CL11" s="1137">
        <v>159887</v>
      </c>
      <c r="CM11" s="1137">
        <v>159887</v>
      </c>
      <c r="CN11" s="1137">
        <v>145931</v>
      </c>
      <c r="CO11" s="1138">
        <v>0</v>
      </c>
      <c r="CP11" s="1138">
        <v>0</v>
      </c>
      <c r="CQ11" s="1138">
        <v>0</v>
      </c>
      <c r="CR11" s="1137">
        <v>13956</v>
      </c>
      <c r="CT11" s="1137">
        <v>160354</v>
      </c>
      <c r="CU11" s="1137">
        <v>160354</v>
      </c>
      <c r="CV11" s="1137">
        <v>149064</v>
      </c>
      <c r="CW11" s="1138">
        <v>0</v>
      </c>
      <c r="CX11" s="1138">
        <v>0</v>
      </c>
      <c r="CY11" s="1138">
        <v>0</v>
      </c>
      <c r="CZ11" s="1137">
        <v>11290</v>
      </c>
      <c r="DB11" s="1138">
        <v>152531</v>
      </c>
      <c r="DC11" s="1138">
        <v>152532</v>
      </c>
      <c r="DD11" s="1138">
        <v>137822</v>
      </c>
      <c r="DE11" s="1138">
        <v>0</v>
      </c>
      <c r="DF11" s="1138">
        <v>0</v>
      </c>
      <c r="DG11" s="1138">
        <v>0</v>
      </c>
      <c r="DH11" s="1138">
        <v>14710</v>
      </c>
      <c r="DJ11" s="1138">
        <v>152531</v>
      </c>
      <c r="DK11" s="1138">
        <v>152532</v>
      </c>
      <c r="DL11" s="1138">
        <v>137822</v>
      </c>
      <c r="DM11" s="1138">
        <v>0</v>
      </c>
      <c r="DN11" s="1138">
        <v>0</v>
      </c>
      <c r="DO11" s="1138">
        <v>0</v>
      </c>
      <c r="DP11" s="1138">
        <v>14710</v>
      </c>
      <c r="DR11" s="1138">
        <v>152134</v>
      </c>
      <c r="DS11" s="1138">
        <v>152134</v>
      </c>
      <c r="DT11" s="1138">
        <v>135087</v>
      </c>
      <c r="DU11" s="1138">
        <v>0</v>
      </c>
      <c r="DV11" s="1138">
        <v>0</v>
      </c>
      <c r="DW11" s="1138">
        <v>0</v>
      </c>
      <c r="DX11" s="1138">
        <v>17047</v>
      </c>
      <c r="DZ11" s="1138">
        <v>137254</v>
      </c>
      <c r="EA11" s="1138">
        <v>137255</v>
      </c>
      <c r="EB11" s="1138">
        <v>127725</v>
      </c>
      <c r="EC11" s="1138">
        <v>0</v>
      </c>
      <c r="ED11" s="1138">
        <v>0</v>
      </c>
      <c r="EE11" s="1138">
        <v>0</v>
      </c>
      <c r="EF11" s="1138">
        <v>9530</v>
      </c>
      <c r="EH11" s="1138">
        <v>134260</v>
      </c>
      <c r="EI11" s="1138">
        <v>134260</v>
      </c>
      <c r="EJ11" s="1138">
        <v>127582</v>
      </c>
      <c r="EK11" s="1138">
        <v>0</v>
      </c>
      <c r="EL11" s="1138">
        <v>0</v>
      </c>
      <c r="EM11" s="1138">
        <v>2770</v>
      </c>
      <c r="EN11" s="1138">
        <v>6678</v>
      </c>
    </row>
    <row r="12" spans="1:144">
      <c r="A12" s="1134" t="s">
        <v>172</v>
      </c>
      <c r="B12" s="1135">
        <v>81</v>
      </c>
      <c r="C12" s="1135">
        <v>81</v>
      </c>
      <c r="D12" s="1136">
        <v>81</v>
      </c>
      <c r="E12" s="1136">
        <v>0</v>
      </c>
      <c r="F12" s="1136">
        <v>0</v>
      </c>
      <c r="G12" s="1136">
        <v>0</v>
      </c>
      <c r="H12" s="1135">
        <v>0</v>
      </c>
      <c r="J12" s="1135">
        <v>40</v>
      </c>
      <c r="K12" s="1135">
        <v>40</v>
      </c>
      <c r="L12" s="1136">
        <v>40</v>
      </c>
      <c r="M12" s="1136">
        <v>0</v>
      </c>
      <c r="N12" s="1136">
        <v>0</v>
      </c>
      <c r="O12" s="1136">
        <v>0</v>
      </c>
      <c r="P12" s="1135">
        <v>0</v>
      </c>
      <c r="R12" s="1135">
        <v>580</v>
      </c>
      <c r="S12" s="1135">
        <v>580</v>
      </c>
      <c r="T12" s="1136">
        <v>580</v>
      </c>
      <c r="U12" s="1136">
        <v>0</v>
      </c>
      <c r="V12" s="1136">
        <v>0</v>
      </c>
      <c r="W12" s="1136">
        <v>0</v>
      </c>
      <c r="X12" s="1135">
        <v>0</v>
      </c>
      <c r="Z12" s="1135">
        <v>15</v>
      </c>
      <c r="AA12" s="1135">
        <v>15</v>
      </c>
      <c r="AB12" s="1136">
        <v>15</v>
      </c>
      <c r="AC12" s="1136">
        <v>0</v>
      </c>
      <c r="AD12" s="1136">
        <v>0</v>
      </c>
      <c r="AE12" s="1136">
        <v>0</v>
      </c>
      <c r="AF12" s="1135">
        <v>0</v>
      </c>
      <c r="AH12" s="1135">
        <v>55</v>
      </c>
      <c r="AI12" s="1135">
        <v>55</v>
      </c>
      <c r="AJ12" s="1136">
        <v>55</v>
      </c>
      <c r="AK12" s="1136">
        <v>0</v>
      </c>
      <c r="AL12" s="1136">
        <v>0</v>
      </c>
      <c r="AM12" s="1136">
        <v>0</v>
      </c>
      <c r="AN12" s="1135">
        <v>0</v>
      </c>
      <c r="AP12" s="1135">
        <v>1</v>
      </c>
      <c r="AQ12" s="1135">
        <v>1</v>
      </c>
      <c r="AR12" s="1136">
        <v>1</v>
      </c>
      <c r="AS12" s="1136">
        <v>0</v>
      </c>
      <c r="AT12" s="1136">
        <v>0</v>
      </c>
      <c r="AU12" s="1136">
        <v>0</v>
      </c>
      <c r="AV12" s="1135">
        <v>0</v>
      </c>
      <c r="AX12" s="1135">
        <v>17</v>
      </c>
      <c r="AY12" s="1135">
        <v>17</v>
      </c>
      <c r="AZ12" s="1136">
        <v>0</v>
      </c>
      <c r="BA12" s="1136">
        <v>0</v>
      </c>
      <c r="BB12" s="1136">
        <v>0</v>
      </c>
      <c r="BC12" s="1136">
        <v>0</v>
      </c>
      <c r="BD12" s="1135">
        <v>17</v>
      </c>
      <c r="BF12" s="1135">
        <v>8</v>
      </c>
      <c r="BG12" s="1135">
        <v>8</v>
      </c>
      <c r="BH12" s="1136">
        <v>0</v>
      </c>
      <c r="BI12" s="1136">
        <v>0</v>
      </c>
      <c r="BJ12" s="1136">
        <v>0</v>
      </c>
      <c r="BK12" s="1136">
        <v>0</v>
      </c>
      <c r="BL12" s="1135">
        <v>8</v>
      </c>
      <c r="BN12" s="1135">
        <v>49</v>
      </c>
      <c r="BO12" s="1135">
        <v>49</v>
      </c>
      <c r="BP12" s="1136">
        <v>0</v>
      </c>
      <c r="BQ12" s="1136">
        <v>0</v>
      </c>
      <c r="BR12" s="1136">
        <v>0</v>
      </c>
      <c r="BS12" s="1136">
        <v>0</v>
      </c>
      <c r="BT12" s="1135">
        <v>49</v>
      </c>
      <c r="BV12" s="1135">
        <v>1</v>
      </c>
      <c r="BW12" s="1135">
        <v>1</v>
      </c>
      <c r="BX12" s="1136">
        <v>0</v>
      </c>
      <c r="BY12" s="1136">
        <v>0</v>
      </c>
      <c r="BZ12" s="1136">
        <v>0</v>
      </c>
      <c r="CA12" s="1136">
        <v>0</v>
      </c>
      <c r="CB12" s="1135">
        <v>1</v>
      </c>
      <c r="CD12" s="1135">
        <v>0</v>
      </c>
      <c r="CE12" s="1135">
        <v>0</v>
      </c>
      <c r="CF12" s="1136">
        <v>0</v>
      </c>
      <c r="CG12" s="1136">
        <v>0</v>
      </c>
      <c r="CH12" s="1136">
        <v>0</v>
      </c>
      <c r="CI12" s="1136">
        <v>0</v>
      </c>
      <c r="CJ12" s="1135">
        <v>0</v>
      </c>
      <c r="CL12" s="1137" t="s">
        <v>173</v>
      </c>
      <c r="CM12" s="1137" t="s">
        <v>173</v>
      </c>
      <c r="CN12" s="1138">
        <v>0</v>
      </c>
      <c r="CO12" s="1138">
        <v>0</v>
      </c>
      <c r="CP12" s="1138">
        <v>0</v>
      </c>
      <c r="CQ12" s="1138">
        <v>0</v>
      </c>
      <c r="CR12" s="1137" t="s">
        <v>173</v>
      </c>
      <c r="CT12" s="1137" t="s">
        <v>174</v>
      </c>
      <c r="CU12" s="1137" t="s">
        <v>174</v>
      </c>
      <c r="CV12" s="1138">
        <v>0</v>
      </c>
      <c r="CW12" s="1138">
        <v>0</v>
      </c>
      <c r="CX12" s="1138">
        <v>0</v>
      </c>
      <c r="CY12" s="1138">
        <v>0</v>
      </c>
      <c r="CZ12" s="1137" t="s">
        <v>174</v>
      </c>
      <c r="DB12" s="1138">
        <v>260</v>
      </c>
      <c r="DC12" s="1138">
        <v>260</v>
      </c>
      <c r="DD12" s="1138">
        <v>0</v>
      </c>
      <c r="DE12" s="1138">
        <v>0</v>
      </c>
      <c r="DF12" s="1138">
        <v>0</v>
      </c>
      <c r="DG12" s="1138">
        <v>0</v>
      </c>
      <c r="DH12" s="1138">
        <v>260</v>
      </c>
      <c r="DJ12" s="1138">
        <v>260</v>
      </c>
      <c r="DK12" s="1138">
        <v>260</v>
      </c>
      <c r="DL12" s="1138">
        <v>0</v>
      </c>
      <c r="DM12" s="1138">
        <v>0</v>
      </c>
      <c r="DN12" s="1138">
        <v>0</v>
      </c>
      <c r="DO12" s="1138">
        <v>0</v>
      </c>
      <c r="DP12" s="1138">
        <v>260</v>
      </c>
      <c r="DR12" s="1138">
        <v>262</v>
      </c>
      <c r="DS12" s="1138">
        <v>262</v>
      </c>
      <c r="DT12" s="1138">
        <v>0</v>
      </c>
      <c r="DU12" s="1138">
        <v>0</v>
      </c>
      <c r="DV12" s="1138">
        <v>0</v>
      </c>
      <c r="DW12" s="1138">
        <v>0</v>
      </c>
      <c r="DX12" s="1138">
        <v>262</v>
      </c>
      <c r="DZ12" s="1138">
        <v>322</v>
      </c>
      <c r="EA12" s="1138">
        <v>322</v>
      </c>
      <c r="EB12" s="1138">
        <v>0</v>
      </c>
      <c r="EC12" s="1138">
        <v>0</v>
      </c>
      <c r="ED12" s="1138">
        <v>0</v>
      </c>
      <c r="EE12" s="1138">
        <v>0</v>
      </c>
      <c r="EF12" s="1138">
        <v>322</v>
      </c>
      <c r="EH12" s="1138">
        <v>381</v>
      </c>
      <c r="EI12" s="1138">
        <v>381</v>
      </c>
      <c r="EJ12" s="1138">
        <v>0</v>
      </c>
      <c r="EK12" s="1138">
        <v>0</v>
      </c>
      <c r="EL12" s="1138">
        <v>0</v>
      </c>
      <c r="EM12" s="1138">
        <v>0</v>
      </c>
      <c r="EN12" s="1138">
        <v>381</v>
      </c>
    </row>
    <row r="13" spans="1:144">
      <c r="A13" s="1134" t="s">
        <v>175</v>
      </c>
      <c r="B13" s="1135">
        <v>974715</v>
      </c>
      <c r="C13" s="1135">
        <v>964281</v>
      </c>
      <c r="D13" s="1135">
        <v>929364</v>
      </c>
      <c r="E13" s="1136">
        <v>0</v>
      </c>
      <c r="F13" s="1136">
        <v>0</v>
      </c>
      <c r="G13" s="1135">
        <v>147538</v>
      </c>
      <c r="H13" s="1135">
        <v>34917</v>
      </c>
      <c r="J13" s="1135">
        <v>914638</v>
      </c>
      <c r="K13" s="1135">
        <v>903153</v>
      </c>
      <c r="L13" s="1135">
        <v>871947</v>
      </c>
      <c r="M13" s="1136">
        <v>0</v>
      </c>
      <c r="N13" s="1136">
        <v>0</v>
      </c>
      <c r="O13" s="1135">
        <v>132917</v>
      </c>
      <c r="P13" s="1135">
        <v>31206</v>
      </c>
      <c r="R13" s="1135">
        <v>893501</v>
      </c>
      <c r="S13" s="1135">
        <v>883051</v>
      </c>
      <c r="T13" s="1135">
        <v>851526</v>
      </c>
      <c r="U13" s="1136">
        <v>0</v>
      </c>
      <c r="V13" s="1136">
        <v>0</v>
      </c>
      <c r="W13" s="1135">
        <v>127093</v>
      </c>
      <c r="X13" s="1135">
        <v>31525</v>
      </c>
      <c r="Z13" s="1135">
        <v>850861</v>
      </c>
      <c r="AA13" s="1135">
        <v>842687</v>
      </c>
      <c r="AB13" s="1135">
        <v>807689</v>
      </c>
      <c r="AC13" s="1136">
        <v>0</v>
      </c>
      <c r="AD13" s="1136">
        <v>0</v>
      </c>
      <c r="AE13" s="1135">
        <v>110254</v>
      </c>
      <c r="AF13" s="1135">
        <v>34998</v>
      </c>
      <c r="AH13" s="1135">
        <v>855343</v>
      </c>
      <c r="AI13" s="1135">
        <v>846954</v>
      </c>
      <c r="AJ13" s="1135">
        <v>814142</v>
      </c>
      <c r="AK13" s="1136">
        <v>0</v>
      </c>
      <c r="AL13" s="1136">
        <v>0</v>
      </c>
      <c r="AM13" s="1135">
        <v>96369</v>
      </c>
      <c r="AN13" s="1135">
        <v>32812</v>
      </c>
      <c r="AP13" s="1135">
        <v>847617</v>
      </c>
      <c r="AQ13" s="1135">
        <v>838106</v>
      </c>
      <c r="AR13" s="1135">
        <v>804515</v>
      </c>
      <c r="AS13" s="1136">
        <v>0</v>
      </c>
      <c r="AT13" s="1136">
        <v>0</v>
      </c>
      <c r="AU13" s="1135">
        <v>68381</v>
      </c>
      <c r="AV13" s="1135">
        <v>33591</v>
      </c>
      <c r="AX13" s="1135">
        <v>843565</v>
      </c>
      <c r="AY13" s="1135">
        <v>832681</v>
      </c>
      <c r="AZ13" s="1135">
        <v>825848</v>
      </c>
      <c r="BA13" s="1136">
        <v>0</v>
      </c>
      <c r="BB13" s="1136">
        <v>0</v>
      </c>
      <c r="BC13" s="1135">
        <v>79083</v>
      </c>
      <c r="BD13" s="1135">
        <v>6833</v>
      </c>
      <c r="BF13" s="1135">
        <v>858965</v>
      </c>
      <c r="BG13" s="1135">
        <v>848148</v>
      </c>
      <c r="BH13" s="1135">
        <v>840838</v>
      </c>
      <c r="BI13" s="1136">
        <v>0</v>
      </c>
      <c r="BJ13" s="1136">
        <v>0</v>
      </c>
      <c r="BK13" s="1135">
        <v>82908</v>
      </c>
      <c r="BL13" s="1135">
        <v>7310</v>
      </c>
      <c r="BN13" s="1135">
        <v>853063</v>
      </c>
      <c r="BO13" s="1135">
        <v>844407</v>
      </c>
      <c r="BP13" s="1135">
        <v>836553</v>
      </c>
      <c r="BQ13" s="1136">
        <v>0</v>
      </c>
      <c r="BR13" s="1136">
        <v>0</v>
      </c>
      <c r="BS13" s="1135">
        <v>70325</v>
      </c>
      <c r="BT13" s="1135">
        <v>7854</v>
      </c>
      <c r="BV13" s="1135">
        <v>832534</v>
      </c>
      <c r="BW13" s="1135">
        <v>823583</v>
      </c>
      <c r="BX13" s="1135">
        <v>815324</v>
      </c>
      <c r="BY13" s="1136">
        <v>0</v>
      </c>
      <c r="BZ13" s="1136">
        <v>0</v>
      </c>
      <c r="CA13" s="1135">
        <v>74942</v>
      </c>
      <c r="CB13" s="1135">
        <v>8259</v>
      </c>
      <c r="CD13" s="1135">
        <v>813701</v>
      </c>
      <c r="CE13" s="1135">
        <v>803844</v>
      </c>
      <c r="CF13" s="1135">
        <v>795464</v>
      </c>
      <c r="CG13" s="1136">
        <v>0</v>
      </c>
      <c r="CH13" s="1136">
        <v>0</v>
      </c>
      <c r="CI13" s="1135">
        <v>66733</v>
      </c>
      <c r="CJ13" s="1135">
        <v>8380</v>
      </c>
      <c r="CL13" s="1137">
        <v>771073</v>
      </c>
      <c r="CM13" s="1137">
        <v>771972</v>
      </c>
      <c r="CN13" s="1137">
        <v>764179</v>
      </c>
      <c r="CO13" s="1138">
        <v>0</v>
      </c>
      <c r="CP13" s="1138">
        <v>0</v>
      </c>
      <c r="CQ13" s="1137">
        <v>56839</v>
      </c>
      <c r="CR13" s="1137">
        <v>7793</v>
      </c>
      <c r="CT13" s="1137">
        <v>774927</v>
      </c>
      <c r="CU13" s="1137">
        <v>775796</v>
      </c>
      <c r="CV13" s="1137">
        <v>768312</v>
      </c>
      <c r="CW13" s="1138">
        <v>0</v>
      </c>
      <c r="CX13" s="1138">
        <v>0</v>
      </c>
      <c r="CY13" s="1137">
        <v>62487</v>
      </c>
      <c r="CZ13" s="1137">
        <v>7484</v>
      </c>
      <c r="DB13" s="1138">
        <v>725667</v>
      </c>
      <c r="DC13" s="1138">
        <v>726555</v>
      </c>
      <c r="DD13" s="1138">
        <v>718992</v>
      </c>
      <c r="DE13" s="1138">
        <v>0</v>
      </c>
      <c r="DF13" s="1138">
        <v>0</v>
      </c>
      <c r="DG13" s="1138">
        <v>57417</v>
      </c>
      <c r="DH13" s="1138">
        <v>7563</v>
      </c>
      <c r="DJ13" s="1138">
        <v>725667</v>
      </c>
      <c r="DK13" s="1138">
        <v>726555</v>
      </c>
      <c r="DL13" s="1138">
        <v>718992</v>
      </c>
      <c r="DM13" s="1138">
        <v>0</v>
      </c>
      <c r="DN13" s="1138">
        <v>0</v>
      </c>
      <c r="DO13" s="1138">
        <v>57417</v>
      </c>
      <c r="DP13" s="1138">
        <v>7563</v>
      </c>
      <c r="DR13" s="1138">
        <v>676749</v>
      </c>
      <c r="DS13" s="1138">
        <v>677592</v>
      </c>
      <c r="DT13" s="1138">
        <v>670331</v>
      </c>
      <c r="DU13" s="1138">
        <v>0</v>
      </c>
      <c r="DV13" s="1138">
        <v>0</v>
      </c>
      <c r="DW13" s="1138">
        <v>51561</v>
      </c>
      <c r="DX13" s="1138">
        <v>7261</v>
      </c>
      <c r="DZ13" s="1138">
        <v>687447</v>
      </c>
      <c r="EA13" s="1138">
        <v>688302</v>
      </c>
      <c r="EB13" s="1138">
        <v>680256</v>
      </c>
      <c r="EC13" s="1138">
        <v>0</v>
      </c>
      <c r="ED13" s="1138">
        <v>0</v>
      </c>
      <c r="EE13" s="1138">
        <v>63398</v>
      </c>
      <c r="EF13" s="1138">
        <v>8046</v>
      </c>
      <c r="EH13" s="1138">
        <v>659149</v>
      </c>
      <c r="EI13" s="1138">
        <v>659978</v>
      </c>
      <c r="EJ13" s="1138">
        <v>650960</v>
      </c>
      <c r="EK13" s="1138">
        <v>0</v>
      </c>
      <c r="EL13" s="1138">
        <v>0</v>
      </c>
      <c r="EM13" s="1138">
        <v>53897</v>
      </c>
      <c r="EN13" s="1138">
        <v>9018</v>
      </c>
    </row>
    <row r="14" spans="1:144">
      <c r="A14" s="1134" t="s">
        <v>176</v>
      </c>
      <c r="B14" s="1135">
        <v>329984</v>
      </c>
      <c r="C14" s="1135">
        <v>317844</v>
      </c>
      <c r="D14" s="1135">
        <v>131960</v>
      </c>
      <c r="E14" s="1135">
        <v>175471</v>
      </c>
      <c r="F14" s="1136">
        <v>0</v>
      </c>
      <c r="G14" s="1135">
        <v>136623</v>
      </c>
      <c r="H14" s="1135">
        <v>10413</v>
      </c>
      <c r="J14" s="1135">
        <v>344977</v>
      </c>
      <c r="K14" s="1135">
        <v>332157</v>
      </c>
      <c r="L14" s="1135">
        <v>126463</v>
      </c>
      <c r="M14" s="1135">
        <v>195977</v>
      </c>
      <c r="N14" s="1136">
        <v>0</v>
      </c>
      <c r="O14" s="1135">
        <v>138805</v>
      </c>
      <c r="P14" s="1135">
        <v>9717</v>
      </c>
      <c r="R14" s="1135">
        <v>327744</v>
      </c>
      <c r="S14" s="1135">
        <v>316359</v>
      </c>
      <c r="T14" s="1135">
        <v>126366</v>
      </c>
      <c r="U14" s="1135">
        <v>181782</v>
      </c>
      <c r="V14" s="1136">
        <v>0</v>
      </c>
      <c r="W14" s="1135">
        <v>141436</v>
      </c>
      <c r="X14" s="1135">
        <v>8211</v>
      </c>
      <c r="Z14" s="1135">
        <v>295305</v>
      </c>
      <c r="AA14" s="1135">
        <v>284989</v>
      </c>
      <c r="AB14" s="1135">
        <v>119183</v>
      </c>
      <c r="AC14" s="1135">
        <v>157395</v>
      </c>
      <c r="AD14" s="1136">
        <v>0</v>
      </c>
      <c r="AE14" s="1135">
        <v>137509</v>
      </c>
      <c r="AF14" s="1135">
        <v>8411</v>
      </c>
      <c r="AH14" s="1135">
        <v>263428</v>
      </c>
      <c r="AI14" s="1135">
        <v>254505</v>
      </c>
      <c r="AJ14" s="1135">
        <v>117778</v>
      </c>
      <c r="AK14" s="1135">
        <v>129633</v>
      </c>
      <c r="AL14" s="1136">
        <v>0</v>
      </c>
      <c r="AM14" s="1135">
        <v>137830</v>
      </c>
      <c r="AN14" s="1135">
        <v>7094</v>
      </c>
      <c r="AP14" s="1135">
        <v>271695</v>
      </c>
      <c r="AQ14" s="1135">
        <v>262510</v>
      </c>
      <c r="AR14" s="1135">
        <v>117489</v>
      </c>
      <c r="AS14" s="1135">
        <v>138927</v>
      </c>
      <c r="AT14" s="1136">
        <v>0</v>
      </c>
      <c r="AU14" s="1135">
        <v>140092</v>
      </c>
      <c r="AV14" s="1135">
        <v>6094</v>
      </c>
      <c r="AX14" s="1135">
        <v>257597</v>
      </c>
      <c r="AY14" s="1135">
        <v>248997</v>
      </c>
      <c r="AZ14" s="1135">
        <v>126888</v>
      </c>
      <c r="BA14" s="1135">
        <v>115906</v>
      </c>
      <c r="BB14" s="1136">
        <v>0</v>
      </c>
      <c r="BC14" s="1135">
        <v>131552</v>
      </c>
      <c r="BD14" s="1135">
        <v>6203</v>
      </c>
      <c r="BF14" s="1135">
        <v>256552</v>
      </c>
      <c r="BG14" s="1135">
        <v>247970</v>
      </c>
      <c r="BH14" s="1135">
        <v>126281</v>
      </c>
      <c r="BI14" s="1135">
        <v>115264</v>
      </c>
      <c r="BJ14" s="1136">
        <v>0</v>
      </c>
      <c r="BK14" s="1135">
        <v>132504</v>
      </c>
      <c r="BL14" s="1135">
        <v>6425</v>
      </c>
      <c r="BN14" s="1135">
        <v>240873</v>
      </c>
      <c r="BO14" s="1135">
        <v>232352</v>
      </c>
      <c r="BP14" s="1135">
        <v>111890</v>
      </c>
      <c r="BQ14" s="1135">
        <v>114537</v>
      </c>
      <c r="BR14" s="1136">
        <v>0</v>
      </c>
      <c r="BS14" s="1135">
        <v>119598</v>
      </c>
      <c r="BT14" s="1135">
        <v>5925</v>
      </c>
      <c r="BV14" s="1135">
        <v>243242</v>
      </c>
      <c r="BW14" s="1135">
        <v>234704</v>
      </c>
      <c r="BX14" s="1135">
        <v>119827</v>
      </c>
      <c r="BY14" s="1135">
        <v>106906</v>
      </c>
      <c r="BZ14" s="1136">
        <v>0</v>
      </c>
      <c r="CA14" s="1135">
        <v>107257</v>
      </c>
      <c r="CB14" s="1135">
        <v>7971</v>
      </c>
      <c r="CD14" s="1135">
        <v>227013</v>
      </c>
      <c r="CE14" s="1135">
        <v>219339</v>
      </c>
      <c r="CF14" s="1135">
        <v>111084</v>
      </c>
      <c r="CG14" s="1135">
        <v>96476</v>
      </c>
      <c r="CH14" s="1136">
        <v>0</v>
      </c>
      <c r="CI14" s="1135">
        <v>111219</v>
      </c>
      <c r="CJ14" s="1135">
        <v>11779</v>
      </c>
      <c r="CL14" s="1137">
        <v>207982</v>
      </c>
      <c r="CM14" s="1137">
        <v>201615</v>
      </c>
      <c r="CN14" s="1137">
        <v>106884</v>
      </c>
      <c r="CO14" s="1137">
        <v>86557</v>
      </c>
      <c r="CP14" s="1138">
        <v>0</v>
      </c>
      <c r="CQ14" s="1137">
        <v>95920</v>
      </c>
      <c r="CR14" s="1137">
        <v>8174</v>
      </c>
      <c r="CT14" s="1137">
        <v>202661</v>
      </c>
      <c r="CU14" s="1137">
        <v>196373</v>
      </c>
      <c r="CV14" s="1137">
        <v>102242</v>
      </c>
      <c r="CW14" s="1137">
        <v>87007</v>
      </c>
      <c r="CX14" s="1138">
        <v>0</v>
      </c>
      <c r="CY14" s="1137">
        <v>96851</v>
      </c>
      <c r="CZ14" s="1137">
        <v>7124</v>
      </c>
      <c r="DB14" s="1138">
        <v>220094</v>
      </c>
      <c r="DC14" s="1138">
        <v>212897</v>
      </c>
      <c r="DD14" s="1138">
        <v>111208</v>
      </c>
      <c r="DE14" s="1138">
        <v>91992</v>
      </c>
      <c r="DF14" s="1138">
        <v>0</v>
      </c>
      <c r="DG14" s="1138">
        <v>106270</v>
      </c>
      <c r="DH14" s="1138">
        <v>9697</v>
      </c>
      <c r="DJ14" s="1138">
        <v>220094</v>
      </c>
      <c r="DK14" s="1138">
        <v>212897</v>
      </c>
      <c r="DL14" s="1138">
        <v>111208</v>
      </c>
      <c r="DM14" s="1138">
        <v>91992</v>
      </c>
      <c r="DN14" s="1138">
        <v>0</v>
      </c>
      <c r="DO14" s="1138">
        <v>106270</v>
      </c>
      <c r="DP14" s="1138">
        <v>9697</v>
      </c>
      <c r="DR14" s="1138">
        <v>220196</v>
      </c>
      <c r="DS14" s="1138">
        <v>214791</v>
      </c>
      <c r="DT14" s="1138">
        <v>114191</v>
      </c>
      <c r="DU14" s="1138">
        <v>92307</v>
      </c>
      <c r="DV14" s="1138">
        <v>0</v>
      </c>
      <c r="DW14" s="1138">
        <v>106609</v>
      </c>
      <c r="DX14" s="1138">
        <v>8293</v>
      </c>
      <c r="DZ14" s="1138">
        <v>233326</v>
      </c>
      <c r="EA14" s="1138">
        <v>228220</v>
      </c>
      <c r="EB14" s="1138">
        <v>117279</v>
      </c>
      <c r="EC14" s="1138">
        <v>100652</v>
      </c>
      <c r="ED14" s="1138">
        <v>0</v>
      </c>
      <c r="EE14" s="1138">
        <v>109389</v>
      </c>
      <c r="EF14" s="1138">
        <v>10289</v>
      </c>
      <c r="EH14" s="1138">
        <v>226606</v>
      </c>
      <c r="EI14" s="1138">
        <v>221926</v>
      </c>
      <c r="EJ14" s="1138">
        <v>120445</v>
      </c>
      <c r="EK14" s="1138">
        <v>93063</v>
      </c>
      <c r="EL14" s="1138">
        <v>0</v>
      </c>
      <c r="EM14" s="1138">
        <v>106572</v>
      </c>
      <c r="EN14" s="1138">
        <v>8418</v>
      </c>
    </row>
    <row r="15" spans="1:144">
      <c r="A15" s="1139" t="s">
        <v>177</v>
      </c>
      <c r="B15" s="1136">
        <v>72021</v>
      </c>
      <c r="C15" s="1135">
        <v>69086</v>
      </c>
      <c r="D15" s="1135">
        <v>58738</v>
      </c>
      <c r="E15" s="1136">
        <v>0</v>
      </c>
      <c r="F15" s="1136">
        <v>0</v>
      </c>
      <c r="G15" s="1136">
        <v>0</v>
      </c>
      <c r="H15" s="1135">
        <v>10348</v>
      </c>
      <c r="J15" s="1136">
        <v>70191</v>
      </c>
      <c r="K15" s="1135">
        <v>67306</v>
      </c>
      <c r="L15" s="1135">
        <v>57654</v>
      </c>
      <c r="M15" s="1136">
        <v>0</v>
      </c>
      <c r="N15" s="1136">
        <v>0</v>
      </c>
      <c r="O15" s="1136">
        <v>0</v>
      </c>
      <c r="P15" s="1135">
        <v>9652</v>
      </c>
      <c r="R15" s="1136">
        <v>68866</v>
      </c>
      <c r="S15" s="1135">
        <v>66080</v>
      </c>
      <c r="T15" s="1135">
        <v>57934</v>
      </c>
      <c r="U15" s="1136">
        <v>0</v>
      </c>
      <c r="V15" s="1136">
        <v>0</v>
      </c>
      <c r="W15" s="1136">
        <v>0</v>
      </c>
      <c r="X15" s="1135">
        <v>8146</v>
      </c>
      <c r="Z15" s="1136">
        <v>65477</v>
      </c>
      <c r="AA15" s="1135">
        <v>63318</v>
      </c>
      <c r="AB15" s="1135">
        <v>54972</v>
      </c>
      <c r="AC15" s="1136">
        <v>0</v>
      </c>
      <c r="AD15" s="1136">
        <v>0</v>
      </c>
      <c r="AE15" s="1136">
        <v>0</v>
      </c>
      <c r="AF15" s="1135">
        <v>8346</v>
      </c>
      <c r="AH15" s="1136">
        <v>63509</v>
      </c>
      <c r="AI15" s="1135">
        <v>61688</v>
      </c>
      <c r="AJ15" s="1135">
        <v>54659</v>
      </c>
      <c r="AK15" s="1136">
        <v>0</v>
      </c>
      <c r="AL15" s="1136">
        <v>0</v>
      </c>
      <c r="AM15" s="1136">
        <v>0</v>
      </c>
      <c r="AN15" s="1135">
        <v>7029</v>
      </c>
      <c r="AP15" s="1136">
        <v>64885</v>
      </c>
      <c r="AQ15" s="1135">
        <v>62740</v>
      </c>
      <c r="AR15" s="1135">
        <v>56711</v>
      </c>
      <c r="AS15" s="1136">
        <v>0</v>
      </c>
      <c r="AT15" s="1136">
        <v>0</v>
      </c>
      <c r="AU15" s="1136">
        <v>0</v>
      </c>
      <c r="AV15" s="1135">
        <v>6029</v>
      </c>
      <c r="AX15" s="1136">
        <v>63484</v>
      </c>
      <c r="AY15" s="1135">
        <v>61482</v>
      </c>
      <c r="AZ15" s="1135">
        <v>55344</v>
      </c>
      <c r="BA15" s="1136">
        <v>0</v>
      </c>
      <c r="BB15" s="1136">
        <v>0</v>
      </c>
      <c r="BC15" s="1136">
        <v>0</v>
      </c>
      <c r="BD15" s="1135">
        <v>6138</v>
      </c>
      <c r="BF15" s="1136">
        <v>61566</v>
      </c>
      <c r="BG15" s="1135">
        <v>59330</v>
      </c>
      <c r="BH15" s="1135">
        <v>52970</v>
      </c>
      <c r="BI15" s="1136">
        <v>0</v>
      </c>
      <c r="BJ15" s="1136">
        <v>0</v>
      </c>
      <c r="BK15" s="1136">
        <v>0</v>
      </c>
      <c r="BL15" s="1135">
        <v>6360</v>
      </c>
      <c r="BN15" s="1136">
        <v>60464</v>
      </c>
      <c r="BO15" s="1135">
        <v>58070</v>
      </c>
      <c r="BP15" s="1135">
        <v>52210</v>
      </c>
      <c r="BQ15" s="1136">
        <v>0</v>
      </c>
      <c r="BR15" s="1136">
        <v>0</v>
      </c>
      <c r="BS15" s="1136">
        <v>0</v>
      </c>
      <c r="BT15" s="1135">
        <v>5860</v>
      </c>
      <c r="BV15" s="1136">
        <v>0</v>
      </c>
      <c r="BW15" s="1135">
        <v>58821</v>
      </c>
      <c r="BX15" s="1135">
        <v>50915</v>
      </c>
      <c r="BY15" s="1136">
        <v>0</v>
      </c>
      <c r="BZ15" s="1136">
        <v>0</v>
      </c>
      <c r="CA15" s="1136">
        <v>0</v>
      </c>
      <c r="CB15" s="1135">
        <v>7906</v>
      </c>
      <c r="CD15" s="1136">
        <v>0</v>
      </c>
      <c r="CE15" s="1135">
        <v>59239</v>
      </c>
      <c r="CF15" s="1135">
        <v>47525</v>
      </c>
      <c r="CG15" s="1136">
        <v>0</v>
      </c>
      <c r="CH15" s="1136">
        <v>0</v>
      </c>
      <c r="CI15" s="1136">
        <v>0</v>
      </c>
      <c r="CJ15" s="1135">
        <v>11714</v>
      </c>
      <c r="CL15" s="1138">
        <v>0</v>
      </c>
      <c r="CM15" s="1137">
        <v>56412</v>
      </c>
      <c r="CN15" s="1137">
        <v>48303</v>
      </c>
      <c r="CO15" s="1138">
        <v>0</v>
      </c>
      <c r="CP15" s="1138">
        <v>0</v>
      </c>
      <c r="CQ15" s="1138">
        <v>0</v>
      </c>
      <c r="CR15" s="1137">
        <v>8109</v>
      </c>
      <c r="CT15" s="1138">
        <v>0</v>
      </c>
      <c r="CU15" s="1137">
        <v>56065</v>
      </c>
      <c r="CV15" s="1137">
        <v>49019</v>
      </c>
      <c r="CW15" s="1138">
        <v>0</v>
      </c>
      <c r="CX15" s="1138">
        <v>0</v>
      </c>
      <c r="CY15" s="1138">
        <v>0</v>
      </c>
      <c r="CZ15" s="1137">
        <v>7046</v>
      </c>
      <c r="DB15" s="1138">
        <v>0</v>
      </c>
      <c r="DC15" s="1138">
        <v>58846</v>
      </c>
      <c r="DD15" s="1138">
        <v>49300</v>
      </c>
      <c r="DE15" s="1138">
        <v>0</v>
      </c>
      <c r="DF15" s="1138">
        <v>0</v>
      </c>
      <c r="DG15" s="1138">
        <v>0</v>
      </c>
      <c r="DH15" s="1138">
        <v>9546</v>
      </c>
      <c r="DJ15" s="1138">
        <v>0</v>
      </c>
      <c r="DK15" s="1138">
        <v>58846</v>
      </c>
      <c r="DL15" s="1138">
        <v>49300</v>
      </c>
      <c r="DM15" s="1138">
        <v>0</v>
      </c>
      <c r="DN15" s="1138">
        <v>0</v>
      </c>
      <c r="DO15" s="1138">
        <v>0</v>
      </c>
      <c r="DP15" s="1138">
        <v>9546</v>
      </c>
      <c r="DR15" s="1138">
        <v>0</v>
      </c>
      <c r="DS15" s="1138">
        <v>58763</v>
      </c>
      <c r="DT15" s="1138">
        <v>50619</v>
      </c>
      <c r="DU15" s="1138">
        <v>0</v>
      </c>
      <c r="DV15" s="1138">
        <v>0</v>
      </c>
      <c r="DW15" s="1138">
        <v>0</v>
      </c>
      <c r="DX15" s="1138">
        <v>8144</v>
      </c>
      <c r="DZ15" s="1138">
        <v>0</v>
      </c>
      <c r="EA15" s="1138">
        <v>63723</v>
      </c>
      <c r="EB15" s="1138">
        <v>53582</v>
      </c>
      <c r="EC15" s="1138">
        <v>0</v>
      </c>
      <c r="ED15" s="1138">
        <v>0</v>
      </c>
      <c r="EE15" s="1138">
        <v>0</v>
      </c>
      <c r="EF15" s="1138">
        <v>10141</v>
      </c>
      <c r="EH15" s="1138">
        <v>0</v>
      </c>
      <c r="EI15" s="1138">
        <v>61959</v>
      </c>
      <c r="EJ15" s="1138">
        <v>53688</v>
      </c>
      <c r="EK15" s="1138">
        <v>0</v>
      </c>
      <c r="EL15" s="1138">
        <v>0</v>
      </c>
      <c r="EM15" s="1138">
        <v>0</v>
      </c>
      <c r="EN15" s="1138">
        <v>8271</v>
      </c>
    </row>
    <row r="16" spans="1:144">
      <c r="A16" s="1139" t="s">
        <v>178</v>
      </c>
      <c r="B16" s="1136">
        <v>257963</v>
      </c>
      <c r="C16" s="1135">
        <v>248758</v>
      </c>
      <c r="D16" s="1135">
        <v>73222</v>
      </c>
      <c r="E16" s="1135">
        <v>175471</v>
      </c>
      <c r="F16" s="1136">
        <v>0</v>
      </c>
      <c r="G16" s="1135">
        <v>136623</v>
      </c>
      <c r="H16" s="1135">
        <v>65</v>
      </c>
      <c r="J16" s="1136">
        <v>274786</v>
      </c>
      <c r="K16" s="1135">
        <v>264851</v>
      </c>
      <c r="L16" s="1135">
        <v>68809</v>
      </c>
      <c r="M16" s="1135">
        <v>195977</v>
      </c>
      <c r="N16" s="1136">
        <v>0</v>
      </c>
      <c r="O16" s="1135">
        <v>138805</v>
      </c>
      <c r="P16" s="1135">
        <v>65</v>
      </c>
      <c r="R16" s="1136">
        <v>258878</v>
      </c>
      <c r="S16" s="1135">
        <v>250279</v>
      </c>
      <c r="T16" s="1135">
        <v>68432</v>
      </c>
      <c r="U16" s="1135">
        <v>181782</v>
      </c>
      <c r="V16" s="1136">
        <v>0</v>
      </c>
      <c r="W16" s="1135">
        <v>141436</v>
      </c>
      <c r="X16" s="1135">
        <v>65</v>
      </c>
      <c r="Z16" s="1136">
        <v>229828</v>
      </c>
      <c r="AA16" s="1135">
        <v>221671</v>
      </c>
      <c r="AB16" s="1135">
        <v>64211</v>
      </c>
      <c r="AC16" s="1135">
        <v>157395</v>
      </c>
      <c r="AD16" s="1136">
        <v>0</v>
      </c>
      <c r="AE16" s="1135">
        <v>137509</v>
      </c>
      <c r="AF16" s="1135">
        <v>65</v>
      </c>
      <c r="AH16" s="1136">
        <v>199919</v>
      </c>
      <c r="AI16" s="1135">
        <v>192817</v>
      </c>
      <c r="AJ16" s="1135">
        <v>63119</v>
      </c>
      <c r="AK16" s="1135">
        <v>129633</v>
      </c>
      <c r="AL16" s="1136">
        <v>0</v>
      </c>
      <c r="AM16" s="1135">
        <v>137830</v>
      </c>
      <c r="AN16" s="1135">
        <v>65</v>
      </c>
      <c r="AP16" s="1136">
        <v>206810</v>
      </c>
      <c r="AQ16" s="1135">
        <v>199770</v>
      </c>
      <c r="AR16" s="1135">
        <v>60778</v>
      </c>
      <c r="AS16" s="1135">
        <v>138927</v>
      </c>
      <c r="AT16" s="1136">
        <v>0</v>
      </c>
      <c r="AU16" s="1135">
        <v>140092</v>
      </c>
      <c r="AV16" s="1135">
        <v>65</v>
      </c>
      <c r="AX16" s="1136">
        <v>194113</v>
      </c>
      <c r="AY16" s="1135">
        <v>187515</v>
      </c>
      <c r="AZ16" s="1135">
        <v>71544</v>
      </c>
      <c r="BA16" s="1135">
        <v>115906</v>
      </c>
      <c r="BB16" s="1136">
        <v>0</v>
      </c>
      <c r="BC16" s="1135">
        <v>131552</v>
      </c>
      <c r="BD16" s="1135">
        <v>65</v>
      </c>
      <c r="BF16" s="1136">
        <v>194986</v>
      </c>
      <c r="BG16" s="1135">
        <v>188640</v>
      </c>
      <c r="BH16" s="1135">
        <v>73311</v>
      </c>
      <c r="BI16" s="1135">
        <v>115264</v>
      </c>
      <c r="BJ16" s="1136">
        <v>0</v>
      </c>
      <c r="BK16" s="1135">
        <v>132504</v>
      </c>
      <c r="BL16" s="1135">
        <v>65</v>
      </c>
      <c r="BN16" s="1136">
        <v>180409</v>
      </c>
      <c r="BO16" s="1135">
        <v>174282</v>
      </c>
      <c r="BP16" s="1135">
        <v>59680</v>
      </c>
      <c r="BQ16" s="1135">
        <v>114537</v>
      </c>
      <c r="BR16" s="1136">
        <v>0</v>
      </c>
      <c r="BS16" s="1135">
        <v>119598</v>
      </c>
      <c r="BT16" s="1135">
        <v>65</v>
      </c>
      <c r="BV16" s="1136">
        <v>0</v>
      </c>
      <c r="BW16" s="1135">
        <v>175883</v>
      </c>
      <c r="BX16" s="1135">
        <v>68912</v>
      </c>
      <c r="BY16" s="1135">
        <v>106906</v>
      </c>
      <c r="BZ16" s="1136">
        <v>0</v>
      </c>
      <c r="CA16" s="1135">
        <v>107257</v>
      </c>
      <c r="CB16" s="1135">
        <v>65</v>
      </c>
      <c r="CD16" s="1136">
        <v>0</v>
      </c>
      <c r="CE16" s="1135">
        <v>160100</v>
      </c>
      <c r="CF16" s="1135">
        <v>63559</v>
      </c>
      <c r="CG16" s="1135">
        <v>96476</v>
      </c>
      <c r="CH16" s="1136">
        <v>0</v>
      </c>
      <c r="CI16" s="1135">
        <v>111219</v>
      </c>
      <c r="CJ16" s="1135">
        <v>65</v>
      </c>
      <c r="CL16" s="1138">
        <v>0</v>
      </c>
      <c r="CM16" s="1137">
        <v>145203</v>
      </c>
      <c r="CN16" s="1137">
        <v>58581</v>
      </c>
      <c r="CO16" s="1137">
        <v>86557</v>
      </c>
      <c r="CP16" s="1138">
        <v>0</v>
      </c>
      <c r="CQ16" s="1137">
        <v>95920</v>
      </c>
      <c r="CR16" s="1137" t="s">
        <v>179</v>
      </c>
      <c r="CT16" s="1138">
        <v>0</v>
      </c>
      <c r="CU16" s="1137">
        <v>140308</v>
      </c>
      <c r="CV16" s="1137">
        <v>53223</v>
      </c>
      <c r="CW16" s="1137">
        <v>87007</v>
      </c>
      <c r="CX16" s="1138">
        <v>0</v>
      </c>
      <c r="CY16" s="1137">
        <v>96851</v>
      </c>
      <c r="CZ16" s="1137" t="s">
        <v>180</v>
      </c>
      <c r="DB16" s="1138">
        <v>0</v>
      </c>
      <c r="DC16" s="1138">
        <v>154051</v>
      </c>
      <c r="DD16" s="1138">
        <v>61908</v>
      </c>
      <c r="DE16" s="1138">
        <v>91992</v>
      </c>
      <c r="DF16" s="1138">
        <v>0</v>
      </c>
      <c r="DG16" s="1138">
        <v>106270</v>
      </c>
      <c r="DH16" s="1138">
        <v>151</v>
      </c>
      <c r="DJ16" s="1138">
        <v>0</v>
      </c>
      <c r="DK16" s="1138">
        <v>154051</v>
      </c>
      <c r="DL16" s="1138">
        <v>61908</v>
      </c>
      <c r="DM16" s="1138">
        <v>91992</v>
      </c>
      <c r="DN16" s="1138">
        <v>0</v>
      </c>
      <c r="DO16" s="1138">
        <v>106270</v>
      </c>
      <c r="DP16" s="1138">
        <v>151</v>
      </c>
      <c r="DR16" s="1138">
        <v>0</v>
      </c>
      <c r="DS16" s="1138">
        <v>156028</v>
      </c>
      <c r="DT16" s="1138">
        <v>63572</v>
      </c>
      <c r="DU16" s="1138">
        <v>92307</v>
      </c>
      <c r="DV16" s="1138">
        <v>0</v>
      </c>
      <c r="DW16" s="1138">
        <v>106609</v>
      </c>
      <c r="DX16" s="1138">
        <v>149</v>
      </c>
      <c r="DZ16" s="1138">
        <v>0</v>
      </c>
      <c r="EA16" s="1138">
        <v>164497</v>
      </c>
      <c r="EB16" s="1138">
        <v>63697</v>
      </c>
      <c r="EC16" s="1138">
        <v>100652</v>
      </c>
      <c r="ED16" s="1138">
        <v>0</v>
      </c>
      <c r="EE16" s="1138">
        <v>109389</v>
      </c>
      <c r="EF16" s="1138">
        <v>148</v>
      </c>
      <c r="EH16" s="1138">
        <v>0</v>
      </c>
      <c r="EI16" s="1138">
        <v>159967</v>
      </c>
      <c r="EJ16" s="1138">
        <v>66757</v>
      </c>
      <c r="EK16" s="1138">
        <v>93063</v>
      </c>
      <c r="EL16" s="1138">
        <v>0</v>
      </c>
      <c r="EM16" s="1138">
        <v>106572</v>
      </c>
      <c r="EN16" s="1138">
        <v>147</v>
      </c>
    </row>
    <row r="17" spans="1:145">
      <c r="A17" s="1134" t="s">
        <v>181</v>
      </c>
      <c r="B17" s="1135">
        <v>9217</v>
      </c>
      <c r="C17" s="1135">
        <v>8994</v>
      </c>
      <c r="D17" s="1135">
        <v>8994</v>
      </c>
      <c r="E17" s="1136">
        <v>0</v>
      </c>
      <c r="F17" s="1136">
        <v>0</v>
      </c>
      <c r="G17" s="1136">
        <v>0</v>
      </c>
      <c r="H17" s="1136">
        <v>0</v>
      </c>
      <c r="J17" s="1135">
        <v>8167</v>
      </c>
      <c r="K17" s="1135">
        <v>7714</v>
      </c>
      <c r="L17" s="1135">
        <v>7714</v>
      </c>
      <c r="M17" s="1136">
        <v>0</v>
      </c>
      <c r="N17" s="1136">
        <v>0</v>
      </c>
      <c r="O17" s="1136">
        <v>0</v>
      </c>
      <c r="P17" s="1136">
        <v>0</v>
      </c>
      <c r="R17" s="1135">
        <v>7427</v>
      </c>
      <c r="S17" s="1135">
        <v>7003</v>
      </c>
      <c r="T17" s="1135">
        <v>7003</v>
      </c>
      <c r="U17" s="1136">
        <v>0</v>
      </c>
      <c r="V17" s="1136">
        <v>0</v>
      </c>
      <c r="W17" s="1136">
        <v>0</v>
      </c>
      <c r="X17" s="1136">
        <v>0</v>
      </c>
      <c r="Z17" s="1135">
        <v>8036</v>
      </c>
      <c r="AA17" s="1135">
        <v>7517</v>
      </c>
      <c r="AB17" s="1135">
        <v>7517</v>
      </c>
      <c r="AC17" s="1136">
        <v>0</v>
      </c>
      <c r="AD17" s="1136">
        <v>0</v>
      </c>
      <c r="AE17" s="1136">
        <v>0</v>
      </c>
      <c r="AF17" s="1136">
        <v>0</v>
      </c>
      <c r="AH17" s="1135">
        <v>5575</v>
      </c>
      <c r="AI17" s="1135">
        <v>5069</v>
      </c>
      <c r="AJ17" s="1135">
        <v>5069</v>
      </c>
      <c r="AK17" s="1136">
        <v>0</v>
      </c>
      <c r="AL17" s="1136">
        <v>0</v>
      </c>
      <c r="AM17" s="1136">
        <v>0</v>
      </c>
      <c r="AN17" s="1136">
        <v>0</v>
      </c>
      <c r="AP17" s="1135">
        <v>4989</v>
      </c>
      <c r="AQ17" s="1135">
        <v>4673</v>
      </c>
      <c r="AR17" s="1135">
        <v>4673</v>
      </c>
      <c r="AS17" s="1136">
        <v>0</v>
      </c>
      <c r="AT17" s="1136">
        <v>0</v>
      </c>
      <c r="AU17" s="1136">
        <v>0</v>
      </c>
      <c r="AV17" s="1136">
        <v>0</v>
      </c>
      <c r="AX17" s="1135">
        <v>4903</v>
      </c>
      <c r="AY17" s="1135">
        <v>4479</v>
      </c>
      <c r="AZ17" s="1135">
        <v>4479</v>
      </c>
      <c r="BA17" s="1136">
        <v>0</v>
      </c>
      <c r="BB17" s="1136">
        <v>0</v>
      </c>
      <c r="BC17" s="1136">
        <v>0</v>
      </c>
      <c r="BD17" s="1136">
        <v>0</v>
      </c>
      <c r="BF17" s="1135">
        <v>4731</v>
      </c>
      <c r="BG17" s="1135">
        <v>4373</v>
      </c>
      <c r="BH17" s="1135">
        <v>4373</v>
      </c>
      <c r="BI17" s="1136">
        <v>0</v>
      </c>
      <c r="BJ17" s="1136">
        <v>0</v>
      </c>
      <c r="BK17" s="1136">
        <v>0</v>
      </c>
      <c r="BL17" s="1136">
        <v>0</v>
      </c>
      <c r="BN17" s="1135">
        <v>4304</v>
      </c>
      <c r="BO17" s="1135">
        <v>3896</v>
      </c>
      <c r="BP17" s="1135">
        <v>3896</v>
      </c>
      <c r="BQ17" s="1136">
        <v>0</v>
      </c>
      <c r="BR17" s="1136">
        <v>0</v>
      </c>
      <c r="BS17" s="1136">
        <v>0</v>
      </c>
      <c r="BT17" s="1136">
        <v>0</v>
      </c>
      <c r="BV17" s="1135">
        <v>4490</v>
      </c>
      <c r="BW17" s="1135">
        <v>4036</v>
      </c>
      <c r="BX17" s="1135">
        <v>4036</v>
      </c>
      <c r="BY17" s="1136">
        <v>0</v>
      </c>
      <c r="BZ17" s="1136">
        <v>0</v>
      </c>
      <c r="CA17" s="1136">
        <v>0</v>
      </c>
      <c r="CB17" s="1136">
        <v>0</v>
      </c>
      <c r="CD17" s="1135">
        <v>4208</v>
      </c>
      <c r="CE17" s="1135">
        <v>3865</v>
      </c>
      <c r="CF17" s="1135">
        <v>3865</v>
      </c>
      <c r="CG17" s="1136">
        <v>0</v>
      </c>
      <c r="CH17" s="1136">
        <v>0</v>
      </c>
      <c r="CI17" s="1136">
        <v>0</v>
      </c>
      <c r="CJ17" s="1136">
        <v>0</v>
      </c>
      <c r="CL17" s="1137">
        <v>3785</v>
      </c>
      <c r="CM17" s="1137">
        <v>3628</v>
      </c>
      <c r="CN17" s="1137">
        <v>3628</v>
      </c>
      <c r="CO17" s="1138">
        <v>0</v>
      </c>
      <c r="CP17" s="1138">
        <v>0</v>
      </c>
      <c r="CQ17" s="1138">
        <v>0</v>
      </c>
      <c r="CR17" s="1138">
        <v>0</v>
      </c>
      <c r="CT17" s="1137">
        <v>3453</v>
      </c>
      <c r="CU17" s="1137">
        <v>3266</v>
      </c>
      <c r="CV17" s="1137">
        <v>3266</v>
      </c>
      <c r="CW17" s="1138">
        <v>0</v>
      </c>
      <c r="CX17" s="1138">
        <v>0</v>
      </c>
      <c r="CY17" s="1138">
        <v>0</v>
      </c>
      <c r="CZ17" s="1138">
        <v>0</v>
      </c>
      <c r="DB17" s="1138">
        <v>3240</v>
      </c>
      <c r="DC17" s="1138">
        <v>3141</v>
      </c>
      <c r="DD17" s="1138">
        <v>3141</v>
      </c>
      <c r="DE17" s="1138">
        <v>0</v>
      </c>
      <c r="DF17" s="1138">
        <v>0</v>
      </c>
      <c r="DG17" s="1138">
        <v>0</v>
      </c>
      <c r="DH17" s="1138">
        <v>0</v>
      </c>
      <c r="DJ17" s="1138">
        <v>3240</v>
      </c>
      <c r="DK17" s="1138">
        <v>3141</v>
      </c>
      <c r="DL17" s="1138">
        <v>3141</v>
      </c>
      <c r="DM17" s="1138">
        <v>0</v>
      </c>
      <c r="DN17" s="1138">
        <v>0</v>
      </c>
      <c r="DO17" s="1138">
        <v>0</v>
      </c>
      <c r="DP17" s="1138">
        <v>0</v>
      </c>
      <c r="DR17" s="1138">
        <v>3113</v>
      </c>
      <c r="DS17" s="1138">
        <v>3030</v>
      </c>
      <c r="DT17" s="1138">
        <v>3030</v>
      </c>
      <c r="DU17" s="1138">
        <v>0</v>
      </c>
      <c r="DV17" s="1138">
        <v>0</v>
      </c>
      <c r="DW17" s="1138">
        <v>0</v>
      </c>
      <c r="DX17" s="1138">
        <v>0</v>
      </c>
      <c r="DZ17" s="1138">
        <v>3166</v>
      </c>
      <c r="EA17" s="1138">
        <v>3084.6965011299999</v>
      </c>
      <c r="EB17" s="1138">
        <v>3085</v>
      </c>
      <c r="EC17" s="1138">
        <v>0</v>
      </c>
      <c r="ED17" s="1138">
        <v>0</v>
      </c>
      <c r="EE17" s="1138">
        <v>0</v>
      </c>
      <c r="EF17" s="1138">
        <v>0</v>
      </c>
      <c r="EH17" s="1138">
        <v>2936</v>
      </c>
      <c r="EI17" s="1138">
        <v>2874</v>
      </c>
      <c r="EJ17" s="1138">
        <v>2874</v>
      </c>
      <c r="EK17" s="1138">
        <v>0</v>
      </c>
      <c r="EL17" s="1138">
        <v>0</v>
      </c>
      <c r="EM17" s="1138">
        <v>0</v>
      </c>
      <c r="EN17" s="1138">
        <v>0</v>
      </c>
    </row>
    <row r="18" spans="1:145">
      <c r="A18" s="1140" t="s">
        <v>182</v>
      </c>
      <c r="B18" s="1131">
        <v>34705</v>
      </c>
      <c r="C18" s="1131">
        <v>59808</v>
      </c>
      <c r="D18" s="1131">
        <v>42367</v>
      </c>
      <c r="E18" s="1141">
        <v>0</v>
      </c>
      <c r="F18" s="1141">
        <v>0</v>
      </c>
      <c r="G18" s="1141">
        <v>0</v>
      </c>
      <c r="H18" s="1131">
        <v>17441</v>
      </c>
      <c r="J18" s="1131">
        <v>35051</v>
      </c>
      <c r="K18" s="1131">
        <v>60162</v>
      </c>
      <c r="L18" s="1131">
        <v>42458</v>
      </c>
      <c r="M18" s="1141">
        <v>0</v>
      </c>
      <c r="N18" s="1141">
        <v>0</v>
      </c>
      <c r="O18" s="1141">
        <v>0</v>
      </c>
      <c r="P18" s="1131">
        <v>17704</v>
      </c>
      <c r="R18" s="1131">
        <v>34816</v>
      </c>
      <c r="S18" s="1131">
        <v>63195</v>
      </c>
      <c r="T18" s="1131">
        <v>45330</v>
      </c>
      <c r="U18" s="1141">
        <v>0</v>
      </c>
      <c r="V18" s="1141">
        <v>0</v>
      </c>
      <c r="W18" s="1141">
        <v>0</v>
      </c>
      <c r="X18" s="1131">
        <v>17865</v>
      </c>
      <c r="Z18" s="1131">
        <v>34259</v>
      </c>
      <c r="AA18" s="1131">
        <v>58789</v>
      </c>
      <c r="AB18" s="1131">
        <v>41169</v>
      </c>
      <c r="AC18" s="1141">
        <v>0</v>
      </c>
      <c r="AD18" s="1141">
        <v>0</v>
      </c>
      <c r="AE18" s="1141">
        <v>0</v>
      </c>
      <c r="AF18" s="1131">
        <v>17620</v>
      </c>
      <c r="AH18" s="1131">
        <v>39809</v>
      </c>
      <c r="AI18" s="1131">
        <v>62910</v>
      </c>
      <c r="AJ18" s="1131">
        <v>44928</v>
      </c>
      <c r="AK18" s="1141">
        <v>0</v>
      </c>
      <c r="AL18" s="1141">
        <v>0</v>
      </c>
      <c r="AM18" s="1141">
        <v>0</v>
      </c>
      <c r="AN18" s="1131">
        <v>17982</v>
      </c>
      <c r="AP18" s="1131">
        <v>38067</v>
      </c>
      <c r="AQ18" s="1131">
        <v>58767</v>
      </c>
      <c r="AR18" s="1131">
        <v>40529</v>
      </c>
      <c r="AS18" s="1141">
        <v>0</v>
      </c>
      <c r="AT18" s="1141">
        <v>0</v>
      </c>
      <c r="AU18" s="1141">
        <v>0</v>
      </c>
      <c r="AV18" s="1131">
        <v>18238</v>
      </c>
      <c r="AX18" s="1131">
        <v>37691</v>
      </c>
      <c r="AY18" s="1131">
        <v>57155</v>
      </c>
      <c r="AZ18" s="1131">
        <v>38983</v>
      </c>
      <c r="BA18" s="1141">
        <v>0</v>
      </c>
      <c r="BB18" s="1141">
        <v>0</v>
      </c>
      <c r="BC18" s="1141">
        <v>0</v>
      </c>
      <c r="BD18" s="1131">
        <v>18172</v>
      </c>
      <c r="BF18" s="1131">
        <v>38942</v>
      </c>
      <c r="BG18" s="1131">
        <v>57251</v>
      </c>
      <c r="BH18" s="1131">
        <v>38872</v>
      </c>
      <c r="BI18" s="1141">
        <v>0</v>
      </c>
      <c r="BJ18" s="1141">
        <v>0</v>
      </c>
      <c r="BK18" s="1141">
        <v>0</v>
      </c>
      <c r="BL18" s="1131">
        <v>18379</v>
      </c>
      <c r="BN18" s="1131">
        <v>38001</v>
      </c>
      <c r="BO18" s="1131">
        <v>55048</v>
      </c>
      <c r="BP18" s="1131">
        <v>37292</v>
      </c>
      <c r="BQ18" s="1141">
        <v>0</v>
      </c>
      <c r="BR18" s="1141">
        <v>0</v>
      </c>
      <c r="BS18" s="1141">
        <v>0</v>
      </c>
      <c r="BT18" s="1131">
        <v>17756</v>
      </c>
      <c r="BV18" s="1131">
        <v>36268</v>
      </c>
      <c r="BW18" s="1131">
        <v>52388</v>
      </c>
      <c r="BX18" s="1131">
        <v>35266</v>
      </c>
      <c r="BY18" s="1141">
        <v>0</v>
      </c>
      <c r="BZ18" s="1141">
        <v>0</v>
      </c>
      <c r="CA18" s="1141">
        <v>0</v>
      </c>
      <c r="CB18" s="1131">
        <v>17122</v>
      </c>
      <c r="CD18" s="1131">
        <v>35944</v>
      </c>
      <c r="CE18" s="1131">
        <v>50170</v>
      </c>
      <c r="CF18" s="1131">
        <v>31880</v>
      </c>
      <c r="CG18" s="1141">
        <v>0</v>
      </c>
      <c r="CH18" s="1141">
        <v>0</v>
      </c>
      <c r="CI18" s="1141">
        <v>0</v>
      </c>
      <c r="CJ18" s="1131">
        <v>18290</v>
      </c>
      <c r="CL18" s="1132">
        <v>28112</v>
      </c>
      <c r="CM18" s="1132">
        <v>45952</v>
      </c>
      <c r="CN18" s="1132">
        <v>27879</v>
      </c>
      <c r="CO18" s="1133">
        <v>0</v>
      </c>
      <c r="CP18" s="1133">
        <v>0</v>
      </c>
      <c r="CQ18" s="1133">
        <v>0</v>
      </c>
      <c r="CR18" s="1132">
        <v>18074</v>
      </c>
      <c r="CT18" s="1132">
        <v>29521</v>
      </c>
      <c r="CU18" s="1132">
        <v>46744</v>
      </c>
      <c r="CV18" s="1132">
        <v>28711</v>
      </c>
      <c r="CW18" s="1133">
        <v>0</v>
      </c>
      <c r="CX18" s="1133">
        <v>0</v>
      </c>
      <c r="CY18" s="1133">
        <v>0</v>
      </c>
      <c r="CZ18" s="1132">
        <v>18033</v>
      </c>
      <c r="DB18" s="1133">
        <v>29425</v>
      </c>
      <c r="DC18" s="1133">
        <v>46731</v>
      </c>
      <c r="DD18" s="1133">
        <v>28415</v>
      </c>
      <c r="DE18" s="1133">
        <v>0</v>
      </c>
      <c r="DF18" s="1133">
        <v>0</v>
      </c>
      <c r="DG18" s="1133">
        <v>0</v>
      </c>
      <c r="DH18" s="1133">
        <v>18316</v>
      </c>
      <c r="DJ18" s="1133">
        <v>29425</v>
      </c>
      <c r="DK18" s="1133">
        <v>46731</v>
      </c>
      <c r="DL18" s="1133">
        <v>28415</v>
      </c>
      <c r="DM18" s="1133">
        <v>0</v>
      </c>
      <c r="DN18" s="1133">
        <v>0</v>
      </c>
      <c r="DO18" s="1133">
        <v>0</v>
      </c>
      <c r="DP18" s="1133">
        <v>18316</v>
      </c>
      <c r="DR18" s="1133">
        <v>26507</v>
      </c>
      <c r="DS18" s="1133">
        <v>43498</v>
      </c>
      <c r="DT18" s="1133">
        <v>28205</v>
      </c>
      <c r="DU18" s="1133">
        <v>0</v>
      </c>
      <c r="DV18" s="1133">
        <v>0</v>
      </c>
      <c r="DW18" s="1133">
        <v>0</v>
      </c>
      <c r="DX18" s="1133">
        <v>15293</v>
      </c>
      <c r="DZ18" s="1133">
        <v>37089</v>
      </c>
      <c r="EA18" s="1133">
        <v>59530</v>
      </c>
      <c r="EB18" s="1133">
        <v>35940</v>
      </c>
      <c r="EC18" s="1133">
        <v>0</v>
      </c>
      <c r="ED18" s="1133">
        <v>0</v>
      </c>
      <c r="EE18" s="1133">
        <v>0</v>
      </c>
      <c r="EF18" s="1133">
        <v>23590</v>
      </c>
      <c r="EH18" s="1133">
        <v>36474</v>
      </c>
      <c r="EI18" s="1133">
        <v>58809</v>
      </c>
      <c r="EJ18" s="1133">
        <v>36456</v>
      </c>
      <c r="EK18" s="1133">
        <v>0</v>
      </c>
      <c r="EL18" s="1133">
        <v>0</v>
      </c>
      <c r="EM18" s="1133">
        <v>0</v>
      </c>
      <c r="EN18" s="1133">
        <v>22353</v>
      </c>
    </row>
    <row r="19" spans="1:145">
      <c r="A19" s="1134" t="s">
        <v>183</v>
      </c>
      <c r="B19" s="1135">
        <v>8439</v>
      </c>
      <c r="C19" s="1135">
        <v>33982</v>
      </c>
      <c r="D19" s="1135">
        <v>33457</v>
      </c>
      <c r="E19" s="1136">
        <v>0</v>
      </c>
      <c r="F19" s="1136">
        <v>0</v>
      </c>
      <c r="G19" s="1136">
        <v>0</v>
      </c>
      <c r="H19" s="1135">
        <v>525</v>
      </c>
      <c r="J19" s="1135">
        <v>8483</v>
      </c>
      <c r="K19" s="1135">
        <v>34089</v>
      </c>
      <c r="L19" s="1135">
        <v>33537</v>
      </c>
      <c r="M19" s="1136">
        <v>0</v>
      </c>
      <c r="N19" s="1136">
        <v>0</v>
      </c>
      <c r="O19" s="1136">
        <v>0</v>
      </c>
      <c r="P19" s="1135">
        <v>552</v>
      </c>
      <c r="R19" s="1135">
        <v>8205</v>
      </c>
      <c r="S19" s="1135">
        <v>36899</v>
      </c>
      <c r="T19" s="1135">
        <v>36357</v>
      </c>
      <c r="U19" s="1136">
        <v>0</v>
      </c>
      <c r="V19" s="1136">
        <v>0</v>
      </c>
      <c r="W19" s="1136">
        <v>0</v>
      </c>
      <c r="X19" s="1135">
        <v>542</v>
      </c>
      <c r="Z19" s="1135">
        <v>8029</v>
      </c>
      <c r="AA19" s="1135">
        <v>33061</v>
      </c>
      <c r="AB19" s="1135">
        <v>32331</v>
      </c>
      <c r="AC19" s="1136">
        <v>0</v>
      </c>
      <c r="AD19" s="1136">
        <v>0</v>
      </c>
      <c r="AE19" s="1136">
        <v>0</v>
      </c>
      <c r="AF19" s="1135">
        <v>730</v>
      </c>
      <c r="AH19" s="1135">
        <v>13180</v>
      </c>
      <c r="AI19" s="1135">
        <v>36759</v>
      </c>
      <c r="AJ19" s="1135">
        <v>36021</v>
      </c>
      <c r="AK19" s="1136">
        <v>0</v>
      </c>
      <c r="AL19" s="1136">
        <v>0</v>
      </c>
      <c r="AM19" s="1136">
        <v>0</v>
      </c>
      <c r="AN19" s="1135">
        <v>738</v>
      </c>
      <c r="AP19" s="1135">
        <v>12878</v>
      </c>
      <c r="AQ19" s="1135">
        <v>34065</v>
      </c>
      <c r="AR19" s="1135">
        <v>33300</v>
      </c>
      <c r="AS19" s="1136">
        <v>0</v>
      </c>
      <c r="AT19" s="1136">
        <v>0</v>
      </c>
      <c r="AU19" s="1136">
        <v>0</v>
      </c>
      <c r="AV19" s="1135">
        <v>765</v>
      </c>
      <c r="AX19" s="1135">
        <v>12418</v>
      </c>
      <c r="AY19" s="1135">
        <v>32413</v>
      </c>
      <c r="AZ19" s="1135">
        <v>32006</v>
      </c>
      <c r="BA19" s="1136">
        <v>0</v>
      </c>
      <c r="BB19" s="1136">
        <v>0</v>
      </c>
      <c r="BC19" s="1136">
        <v>0</v>
      </c>
      <c r="BD19" s="1135">
        <v>407</v>
      </c>
      <c r="BF19" s="1135">
        <v>13493</v>
      </c>
      <c r="BG19" s="1135">
        <v>32372</v>
      </c>
      <c r="BH19" s="1135">
        <v>31948</v>
      </c>
      <c r="BI19" s="1136">
        <v>0</v>
      </c>
      <c r="BJ19" s="1136">
        <v>0</v>
      </c>
      <c r="BK19" s="1136">
        <v>0</v>
      </c>
      <c r="BL19" s="1135">
        <v>424</v>
      </c>
      <c r="BN19" s="1135">
        <v>13216</v>
      </c>
      <c r="BO19" s="1135">
        <v>30852</v>
      </c>
      <c r="BP19" s="1135">
        <v>30409</v>
      </c>
      <c r="BQ19" s="1136">
        <v>0</v>
      </c>
      <c r="BR19" s="1136">
        <v>0</v>
      </c>
      <c r="BS19" s="1136">
        <v>0</v>
      </c>
      <c r="BT19" s="1135">
        <v>443</v>
      </c>
      <c r="BV19" s="1135">
        <v>12602</v>
      </c>
      <c r="BW19" s="1135">
        <v>29300</v>
      </c>
      <c r="BX19" s="1135">
        <v>28839</v>
      </c>
      <c r="BY19" s="1136">
        <v>0</v>
      </c>
      <c r="BZ19" s="1136">
        <v>0</v>
      </c>
      <c r="CA19" s="1136">
        <v>0</v>
      </c>
      <c r="CB19" s="1135">
        <v>461</v>
      </c>
      <c r="CD19" s="1135">
        <v>12641</v>
      </c>
      <c r="CE19" s="1135">
        <v>27725</v>
      </c>
      <c r="CF19" s="1135">
        <v>25823</v>
      </c>
      <c r="CG19" s="1136">
        <v>0</v>
      </c>
      <c r="CH19" s="1136">
        <v>0</v>
      </c>
      <c r="CI19" s="1136">
        <v>0</v>
      </c>
      <c r="CJ19" s="1135">
        <v>1902</v>
      </c>
      <c r="CL19" s="1137">
        <v>5422</v>
      </c>
      <c r="CM19" s="1137">
        <v>24341</v>
      </c>
      <c r="CN19" s="1137">
        <v>21979</v>
      </c>
      <c r="CO19" s="1138">
        <v>0</v>
      </c>
      <c r="CP19" s="1138">
        <v>0</v>
      </c>
      <c r="CQ19" s="1138">
        <v>0</v>
      </c>
      <c r="CR19" s="1137">
        <v>2362</v>
      </c>
      <c r="CT19" s="1137">
        <v>6676</v>
      </c>
      <c r="CU19" s="1137">
        <v>25018</v>
      </c>
      <c r="CV19" s="1137">
        <v>22681</v>
      </c>
      <c r="CW19" s="1138">
        <v>0</v>
      </c>
      <c r="CX19" s="1138">
        <v>0</v>
      </c>
      <c r="CY19" s="1138">
        <v>0</v>
      </c>
      <c r="CZ19" s="1137">
        <v>2337</v>
      </c>
      <c r="DB19" s="1138">
        <v>6758</v>
      </c>
      <c r="DC19" s="1138">
        <v>25243</v>
      </c>
      <c r="DD19" s="1138">
        <v>22545</v>
      </c>
      <c r="DE19" s="1138">
        <v>0</v>
      </c>
      <c r="DF19" s="1138">
        <v>0</v>
      </c>
      <c r="DG19" s="1138">
        <v>0</v>
      </c>
      <c r="DH19" s="1138">
        <v>2698</v>
      </c>
      <c r="DJ19" s="1138">
        <v>6758</v>
      </c>
      <c r="DK19" s="1138">
        <v>25243</v>
      </c>
      <c r="DL19" s="1138">
        <v>22545</v>
      </c>
      <c r="DM19" s="1138">
        <v>0</v>
      </c>
      <c r="DN19" s="1138">
        <v>0</v>
      </c>
      <c r="DO19" s="1138">
        <v>0</v>
      </c>
      <c r="DP19" s="1138">
        <v>2698</v>
      </c>
      <c r="DR19" s="1138">
        <v>6829</v>
      </c>
      <c r="DS19" s="1138">
        <v>25049</v>
      </c>
      <c r="DT19" s="1138">
        <v>22340</v>
      </c>
      <c r="DU19" s="1138">
        <v>0</v>
      </c>
      <c r="DV19" s="1138">
        <v>0</v>
      </c>
      <c r="DW19" s="1138">
        <v>0</v>
      </c>
      <c r="DX19" s="1138">
        <v>2709</v>
      </c>
      <c r="DZ19" s="1138">
        <v>16517</v>
      </c>
      <c r="EA19" s="1138">
        <v>40259</v>
      </c>
      <c r="EB19" s="1138">
        <v>29921</v>
      </c>
      <c r="EC19" s="1138">
        <v>0</v>
      </c>
      <c r="ED19" s="1138">
        <v>0</v>
      </c>
      <c r="EE19" s="1138">
        <v>0</v>
      </c>
      <c r="EF19" s="1138">
        <v>10338</v>
      </c>
      <c r="EH19" s="1138">
        <v>16202</v>
      </c>
      <c r="EI19" s="1138">
        <v>39896</v>
      </c>
      <c r="EJ19" s="1138">
        <v>30355</v>
      </c>
      <c r="EK19" s="1138">
        <v>0</v>
      </c>
      <c r="EL19" s="1138">
        <v>0</v>
      </c>
      <c r="EM19" s="1138">
        <v>0</v>
      </c>
      <c r="EN19" s="1138">
        <v>9541</v>
      </c>
      <c r="EO19" s="1142"/>
    </row>
    <row r="20" spans="1:145">
      <c r="A20" s="1134" t="s">
        <v>184</v>
      </c>
      <c r="B20" s="1135">
        <v>9080</v>
      </c>
      <c r="C20" s="1135">
        <v>8641</v>
      </c>
      <c r="D20" s="1135">
        <v>8641</v>
      </c>
      <c r="E20" s="1136">
        <v>0</v>
      </c>
      <c r="F20" s="1136">
        <v>0</v>
      </c>
      <c r="G20" s="1136">
        <v>0</v>
      </c>
      <c r="H20" s="1136">
        <v>0</v>
      </c>
      <c r="J20" s="1135">
        <v>9099</v>
      </c>
      <c r="K20" s="1135">
        <v>8604</v>
      </c>
      <c r="L20" s="1135">
        <v>8604</v>
      </c>
      <c r="M20" s="1136">
        <v>0</v>
      </c>
      <c r="N20" s="1136">
        <v>0</v>
      </c>
      <c r="O20" s="1136">
        <v>0</v>
      </c>
      <c r="P20" s="1136">
        <v>0</v>
      </c>
      <c r="R20" s="1135">
        <v>9106</v>
      </c>
      <c r="S20" s="1135">
        <v>8620</v>
      </c>
      <c r="T20" s="1135">
        <v>8620</v>
      </c>
      <c r="U20" s="1136">
        <v>0</v>
      </c>
      <c r="V20" s="1136">
        <v>0</v>
      </c>
      <c r="W20" s="1136">
        <v>0</v>
      </c>
      <c r="X20" s="1136">
        <v>0</v>
      </c>
      <c r="Z20" s="1135">
        <v>8989</v>
      </c>
      <c r="AA20" s="1135">
        <v>8503</v>
      </c>
      <c r="AB20" s="1135">
        <v>8503</v>
      </c>
      <c r="AC20" s="1136">
        <v>0</v>
      </c>
      <c r="AD20" s="1136">
        <v>0</v>
      </c>
      <c r="AE20" s="1136">
        <v>0</v>
      </c>
      <c r="AF20" s="1136">
        <v>0</v>
      </c>
      <c r="AH20" s="1135">
        <v>9023</v>
      </c>
      <c r="AI20" s="1135">
        <v>8533</v>
      </c>
      <c r="AJ20" s="1135">
        <v>8533</v>
      </c>
      <c r="AK20" s="1136">
        <v>0</v>
      </c>
      <c r="AL20" s="1136">
        <v>0</v>
      </c>
      <c r="AM20" s="1136">
        <v>0</v>
      </c>
      <c r="AN20" s="1136">
        <v>0</v>
      </c>
      <c r="AP20" s="1135">
        <v>7346</v>
      </c>
      <c r="AQ20" s="1135">
        <v>6852</v>
      </c>
      <c r="AR20" s="1135">
        <v>6852</v>
      </c>
      <c r="AS20" s="1136">
        <v>0</v>
      </c>
      <c r="AT20" s="1136">
        <v>0</v>
      </c>
      <c r="AU20" s="1136">
        <v>0</v>
      </c>
      <c r="AV20" s="1136">
        <v>0</v>
      </c>
      <c r="AX20" s="1135">
        <v>7124</v>
      </c>
      <c r="AY20" s="1135">
        <v>6631</v>
      </c>
      <c r="AZ20" s="1135">
        <v>6631</v>
      </c>
      <c r="BA20" s="1136">
        <v>0</v>
      </c>
      <c r="BB20" s="1136">
        <v>0</v>
      </c>
      <c r="BC20" s="1136">
        <v>0</v>
      </c>
      <c r="BD20" s="1136">
        <v>0</v>
      </c>
      <c r="BF20" s="1135">
        <v>7101</v>
      </c>
      <c r="BG20" s="1135">
        <v>6603</v>
      </c>
      <c r="BH20" s="1135">
        <v>6603</v>
      </c>
      <c r="BI20" s="1136">
        <v>0</v>
      </c>
      <c r="BJ20" s="1136">
        <v>0</v>
      </c>
      <c r="BK20" s="1136">
        <v>0</v>
      </c>
      <c r="BL20" s="1136">
        <v>0</v>
      </c>
      <c r="BN20" s="1135">
        <v>7063</v>
      </c>
      <c r="BO20" s="1135">
        <v>6554</v>
      </c>
      <c r="BP20" s="1135">
        <v>6554</v>
      </c>
      <c r="BQ20" s="1136">
        <v>0</v>
      </c>
      <c r="BR20" s="1136">
        <v>0</v>
      </c>
      <c r="BS20" s="1136">
        <v>0</v>
      </c>
      <c r="BT20" s="1136">
        <v>0</v>
      </c>
      <c r="BV20" s="1135">
        <v>6578</v>
      </c>
      <c r="BW20" s="1135">
        <v>6063</v>
      </c>
      <c r="BX20" s="1135">
        <v>6063</v>
      </c>
      <c r="BY20" s="1136">
        <v>0</v>
      </c>
      <c r="BZ20" s="1136">
        <v>0</v>
      </c>
      <c r="CA20" s="1136">
        <v>0</v>
      </c>
      <c r="CB20" s="1136">
        <v>0</v>
      </c>
      <c r="CD20" s="1135">
        <v>6475</v>
      </c>
      <c r="CE20" s="1135">
        <v>5972</v>
      </c>
      <c r="CF20" s="1135">
        <v>5972</v>
      </c>
      <c r="CG20" s="1136">
        <v>0</v>
      </c>
      <c r="CH20" s="1136">
        <v>0</v>
      </c>
      <c r="CI20" s="1136">
        <v>0</v>
      </c>
      <c r="CJ20" s="1136">
        <v>0</v>
      </c>
      <c r="CL20" s="1137">
        <v>6315</v>
      </c>
      <c r="CM20" s="1137">
        <v>5811</v>
      </c>
      <c r="CN20" s="1137">
        <v>5811</v>
      </c>
      <c r="CO20" s="1138">
        <v>0</v>
      </c>
      <c r="CP20" s="1138">
        <v>0</v>
      </c>
      <c r="CQ20" s="1138">
        <v>0</v>
      </c>
      <c r="CR20" s="1138">
        <v>0</v>
      </c>
      <c r="CT20" s="1137">
        <v>6417</v>
      </c>
      <c r="CU20" s="1137">
        <v>5937</v>
      </c>
      <c r="CV20" s="1137">
        <v>5937</v>
      </c>
      <c r="CW20" s="1138">
        <v>0</v>
      </c>
      <c r="CX20" s="1138">
        <v>0</v>
      </c>
      <c r="CY20" s="1138">
        <v>0</v>
      </c>
      <c r="CZ20" s="1138">
        <v>0</v>
      </c>
      <c r="DB20" s="1138">
        <v>6267</v>
      </c>
      <c r="DC20" s="1138">
        <v>5773</v>
      </c>
      <c r="DD20" s="1138">
        <v>5773</v>
      </c>
      <c r="DE20" s="1138">
        <v>0</v>
      </c>
      <c r="DF20" s="1138">
        <v>0</v>
      </c>
      <c r="DG20" s="1138">
        <v>0</v>
      </c>
      <c r="DH20" s="1138">
        <v>0</v>
      </c>
      <c r="DJ20" s="1138">
        <v>6267</v>
      </c>
      <c r="DK20" s="1138">
        <v>5773</v>
      </c>
      <c r="DL20" s="1138">
        <v>5773</v>
      </c>
      <c r="DM20" s="1138">
        <v>0</v>
      </c>
      <c r="DN20" s="1138">
        <v>0</v>
      </c>
      <c r="DO20" s="1138">
        <v>0</v>
      </c>
      <c r="DP20" s="1138">
        <v>0</v>
      </c>
      <c r="DR20" s="1138">
        <v>6253</v>
      </c>
      <c r="DS20" s="1138">
        <v>5764</v>
      </c>
      <c r="DT20" s="1138">
        <v>5764</v>
      </c>
      <c r="DU20" s="1138">
        <v>0</v>
      </c>
      <c r="DV20" s="1138">
        <v>0</v>
      </c>
      <c r="DW20" s="1138">
        <v>0</v>
      </c>
      <c r="DX20" s="1138">
        <v>0</v>
      </c>
      <c r="DZ20" s="1138">
        <v>6405</v>
      </c>
      <c r="EA20" s="1138">
        <v>5915</v>
      </c>
      <c r="EB20" s="1138">
        <v>5915</v>
      </c>
      <c r="EC20" s="1138">
        <v>0</v>
      </c>
      <c r="ED20" s="1138">
        <v>0</v>
      </c>
      <c r="EE20" s="1138">
        <v>0</v>
      </c>
      <c r="EF20" s="1138">
        <v>0</v>
      </c>
      <c r="EH20" s="1138">
        <v>6493</v>
      </c>
      <c r="EI20" s="1138">
        <v>5993</v>
      </c>
      <c r="EJ20" s="1138">
        <v>5993</v>
      </c>
      <c r="EK20" s="1138">
        <v>0</v>
      </c>
      <c r="EL20" s="1138">
        <v>0</v>
      </c>
      <c r="EM20" s="1138">
        <v>0</v>
      </c>
      <c r="EN20" s="1138">
        <v>0</v>
      </c>
      <c r="EO20" s="1142"/>
    </row>
    <row r="21" spans="1:145">
      <c r="A21" s="1134" t="s">
        <v>185</v>
      </c>
      <c r="B21" s="1135">
        <v>0</v>
      </c>
      <c r="C21" s="1135">
        <v>223</v>
      </c>
      <c r="D21" s="1135">
        <v>223</v>
      </c>
      <c r="E21" s="1136">
        <v>0</v>
      </c>
      <c r="F21" s="1136">
        <v>0</v>
      </c>
      <c r="G21" s="1136">
        <v>0</v>
      </c>
      <c r="H21" s="1136">
        <v>0</v>
      </c>
      <c r="J21" s="1135">
        <v>0</v>
      </c>
      <c r="K21" s="1135">
        <v>267</v>
      </c>
      <c r="L21" s="1135">
        <v>267</v>
      </c>
      <c r="M21" s="1136">
        <v>0</v>
      </c>
      <c r="N21" s="1136">
        <v>0</v>
      </c>
      <c r="O21" s="1136">
        <v>0</v>
      </c>
      <c r="P21" s="1136">
        <v>0</v>
      </c>
      <c r="R21" s="1135">
        <v>0</v>
      </c>
      <c r="S21" s="1135">
        <v>299</v>
      </c>
      <c r="T21" s="1135">
        <v>299</v>
      </c>
      <c r="U21" s="1136">
        <v>0</v>
      </c>
      <c r="V21" s="1136">
        <v>0</v>
      </c>
      <c r="W21" s="1136">
        <v>0</v>
      </c>
      <c r="X21" s="1136">
        <v>0</v>
      </c>
      <c r="Z21" s="1135">
        <v>0</v>
      </c>
      <c r="AA21" s="1135">
        <v>277</v>
      </c>
      <c r="AB21" s="1135">
        <v>277</v>
      </c>
      <c r="AC21" s="1136">
        <v>0</v>
      </c>
      <c r="AD21" s="1136">
        <v>0</v>
      </c>
      <c r="AE21" s="1136">
        <v>0</v>
      </c>
      <c r="AF21" s="1136">
        <v>0</v>
      </c>
      <c r="AH21" s="1135">
        <v>0</v>
      </c>
      <c r="AI21" s="1135">
        <v>312</v>
      </c>
      <c r="AJ21" s="1135">
        <v>312</v>
      </c>
      <c r="AK21" s="1136">
        <v>0</v>
      </c>
      <c r="AL21" s="1136">
        <v>0</v>
      </c>
      <c r="AM21" s="1136">
        <v>0</v>
      </c>
      <c r="AN21" s="1136">
        <v>0</v>
      </c>
      <c r="AP21" s="1135">
        <v>0</v>
      </c>
      <c r="AQ21" s="1135">
        <v>312</v>
      </c>
      <c r="AR21" s="1135">
        <v>312</v>
      </c>
      <c r="AS21" s="1136">
        <v>0</v>
      </c>
      <c r="AT21" s="1136">
        <v>0</v>
      </c>
      <c r="AU21" s="1136">
        <v>0</v>
      </c>
      <c r="AV21" s="1136">
        <v>0</v>
      </c>
      <c r="AX21" s="1135">
        <v>0</v>
      </c>
      <c r="AY21" s="1135">
        <v>277</v>
      </c>
      <c r="AZ21" s="1135">
        <v>277</v>
      </c>
      <c r="BA21" s="1136">
        <v>0</v>
      </c>
      <c r="BB21" s="1136">
        <v>0</v>
      </c>
      <c r="BC21" s="1136">
        <v>0</v>
      </c>
      <c r="BD21" s="1136">
        <v>0</v>
      </c>
      <c r="BF21" s="1135">
        <v>0</v>
      </c>
      <c r="BG21" s="1135">
        <v>248</v>
      </c>
      <c r="BH21" s="1135">
        <v>248</v>
      </c>
      <c r="BI21" s="1136">
        <v>0</v>
      </c>
      <c r="BJ21" s="1136">
        <v>0</v>
      </c>
      <c r="BK21" s="1136">
        <v>0</v>
      </c>
      <c r="BL21" s="1136">
        <v>0</v>
      </c>
      <c r="BN21" s="1135">
        <v>0</v>
      </c>
      <c r="BO21" s="1135">
        <v>252</v>
      </c>
      <c r="BP21" s="1135">
        <v>252</v>
      </c>
      <c r="BQ21" s="1136">
        <v>0</v>
      </c>
      <c r="BR21" s="1136">
        <v>0</v>
      </c>
      <c r="BS21" s="1136">
        <v>0</v>
      </c>
      <c r="BT21" s="1136">
        <v>0</v>
      </c>
      <c r="BV21" s="1135">
        <v>0</v>
      </c>
      <c r="BW21" s="1135">
        <v>284</v>
      </c>
      <c r="BX21" s="1135">
        <v>284</v>
      </c>
      <c r="BY21" s="1136">
        <v>0</v>
      </c>
      <c r="BZ21" s="1136">
        <v>0</v>
      </c>
      <c r="CA21" s="1136">
        <v>0</v>
      </c>
      <c r="CB21" s="1136">
        <v>0</v>
      </c>
      <c r="CD21" s="1135"/>
      <c r="CE21" s="1135"/>
      <c r="CF21" s="1135"/>
      <c r="CG21" s="1136"/>
      <c r="CH21" s="1136"/>
      <c r="CI21" s="1136"/>
      <c r="CJ21" s="1136"/>
      <c r="CL21" s="1137"/>
      <c r="CM21" s="1137"/>
      <c r="CN21" s="1137"/>
      <c r="CO21" s="1138"/>
      <c r="CP21" s="1138"/>
      <c r="CQ21" s="1138"/>
      <c r="CR21" s="1138"/>
      <c r="CT21" s="1137"/>
      <c r="CU21" s="1137"/>
      <c r="CV21" s="1137"/>
      <c r="CW21" s="1138"/>
      <c r="CX21" s="1138"/>
      <c r="CY21" s="1138"/>
      <c r="CZ21" s="1138"/>
      <c r="DB21" s="1138"/>
      <c r="DC21" s="1138"/>
      <c r="DD21" s="1138"/>
      <c r="DE21" s="1138"/>
      <c r="DF21" s="1138"/>
      <c r="DG21" s="1138"/>
      <c r="DH21" s="1138"/>
      <c r="DJ21" s="1138"/>
      <c r="DK21" s="1138"/>
      <c r="DL21" s="1138"/>
      <c r="DM21" s="1138"/>
      <c r="DN21" s="1138"/>
      <c r="DO21" s="1138"/>
      <c r="DP21" s="1138"/>
      <c r="DR21" s="1138"/>
      <c r="DS21" s="1138"/>
      <c r="DT21" s="1138"/>
      <c r="DU21" s="1138"/>
      <c r="DV21" s="1138"/>
      <c r="DW21" s="1138"/>
      <c r="DX21" s="1138"/>
      <c r="DZ21" s="1138"/>
      <c r="EA21" s="1138"/>
      <c r="EB21" s="1138"/>
      <c r="EC21" s="1138"/>
      <c r="ED21" s="1138"/>
      <c r="EE21" s="1138"/>
      <c r="EF21" s="1138"/>
      <c r="EH21" s="1138"/>
      <c r="EI21" s="1138"/>
      <c r="EJ21" s="1138"/>
      <c r="EK21" s="1138"/>
      <c r="EL21" s="1138"/>
      <c r="EM21" s="1138"/>
      <c r="EN21" s="1138"/>
      <c r="EO21" s="1142"/>
    </row>
    <row r="22" spans="1:145">
      <c r="A22" s="1134" t="s">
        <v>186</v>
      </c>
      <c r="B22" s="1135">
        <v>17186</v>
      </c>
      <c r="C22" s="1135">
        <v>16962</v>
      </c>
      <c r="D22" s="1135">
        <v>46</v>
      </c>
      <c r="E22" s="1136">
        <v>0</v>
      </c>
      <c r="F22" s="1136">
        <v>0</v>
      </c>
      <c r="G22" s="1136">
        <v>0</v>
      </c>
      <c r="H22" s="1135">
        <v>16916</v>
      </c>
      <c r="J22" s="1135">
        <v>17469</v>
      </c>
      <c r="K22" s="1135">
        <v>17202</v>
      </c>
      <c r="L22" s="1135">
        <v>50</v>
      </c>
      <c r="M22" s="1136">
        <v>0</v>
      </c>
      <c r="N22" s="1136">
        <v>0</v>
      </c>
      <c r="O22" s="1136">
        <v>0</v>
      </c>
      <c r="P22" s="1135">
        <v>17152</v>
      </c>
      <c r="R22" s="1135">
        <v>17505</v>
      </c>
      <c r="S22" s="1135">
        <v>17377</v>
      </c>
      <c r="T22" s="1135">
        <v>54</v>
      </c>
      <c r="U22" s="1136">
        <v>0</v>
      </c>
      <c r="V22" s="1136">
        <v>0</v>
      </c>
      <c r="W22" s="1136">
        <v>0</v>
      </c>
      <c r="X22" s="1135">
        <v>17323</v>
      </c>
      <c r="Z22" s="1135">
        <v>17241</v>
      </c>
      <c r="AA22" s="1135">
        <v>16948</v>
      </c>
      <c r="AB22" s="1135">
        <v>58</v>
      </c>
      <c r="AC22" s="1136">
        <v>0</v>
      </c>
      <c r="AD22" s="1136">
        <v>0</v>
      </c>
      <c r="AE22" s="1136">
        <v>0</v>
      </c>
      <c r="AF22" s="1135">
        <v>16890</v>
      </c>
      <c r="AH22" s="1135">
        <v>17606</v>
      </c>
      <c r="AI22" s="1135">
        <v>17306</v>
      </c>
      <c r="AJ22" s="1135">
        <v>62</v>
      </c>
      <c r="AK22" s="1136">
        <v>0</v>
      </c>
      <c r="AL22" s="1136">
        <v>0</v>
      </c>
      <c r="AM22" s="1136">
        <v>0</v>
      </c>
      <c r="AN22" s="1135">
        <v>17244</v>
      </c>
      <c r="AP22" s="1135">
        <v>17843</v>
      </c>
      <c r="AQ22" s="1135">
        <v>17538</v>
      </c>
      <c r="AR22" s="1135">
        <v>65</v>
      </c>
      <c r="AS22" s="1136">
        <v>0</v>
      </c>
      <c r="AT22" s="1136">
        <v>0</v>
      </c>
      <c r="AU22" s="1136">
        <v>0</v>
      </c>
      <c r="AV22" s="1135">
        <v>17473</v>
      </c>
      <c r="AX22" s="1135">
        <v>18149</v>
      </c>
      <c r="AY22" s="1135">
        <v>17834</v>
      </c>
      <c r="AZ22" s="1135">
        <v>69</v>
      </c>
      <c r="BA22" s="1136">
        <v>0</v>
      </c>
      <c r="BB22" s="1136">
        <v>0</v>
      </c>
      <c r="BC22" s="1136">
        <v>0</v>
      </c>
      <c r="BD22" s="1135">
        <v>17765</v>
      </c>
      <c r="BF22" s="1135">
        <v>18348</v>
      </c>
      <c r="BG22" s="1135">
        <v>18028</v>
      </c>
      <c r="BH22" s="1135">
        <v>73</v>
      </c>
      <c r="BI22" s="1136">
        <v>0</v>
      </c>
      <c r="BJ22" s="1136">
        <v>0</v>
      </c>
      <c r="BK22" s="1136">
        <v>0</v>
      </c>
      <c r="BL22" s="1135">
        <v>17955</v>
      </c>
      <c r="BN22" s="1135">
        <v>17722</v>
      </c>
      <c r="BO22" s="1135">
        <v>17390</v>
      </c>
      <c r="BP22" s="1135">
        <v>77</v>
      </c>
      <c r="BQ22" s="1136">
        <v>0</v>
      </c>
      <c r="BR22" s="1136">
        <v>0</v>
      </c>
      <c r="BS22" s="1136">
        <v>0</v>
      </c>
      <c r="BT22" s="1135">
        <v>17313</v>
      </c>
      <c r="BV22" s="1135">
        <v>17088</v>
      </c>
      <c r="BW22" s="1135">
        <v>16741</v>
      </c>
      <c r="BX22" s="1135">
        <v>80</v>
      </c>
      <c r="BY22" s="1136">
        <v>0</v>
      </c>
      <c r="BZ22" s="1136">
        <v>0</v>
      </c>
      <c r="CA22" s="1136">
        <v>0</v>
      </c>
      <c r="CB22" s="1135">
        <v>16661</v>
      </c>
      <c r="CD22" s="1135">
        <v>16828</v>
      </c>
      <c r="CE22" s="1135">
        <v>16473</v>
      </c>
      <c r="CF22" s="1135">
        <v>85</v>
      </c>
      <c r="CG22" s="1136">
        <v>0</v>
      </c>
      <c r="CH22" s="1136">
        <v>0</v>
      </c>
      <c r="CI22" s="1136">
        <v>0</v>
      </c>
      <c r="CJ22" s="1135">
        <v>16388</v>
      </c>
      <c r="CL22" s="1137">
        <v>16375</v>
      </c>
      <c r="CM22" s="1137">
        <v>15800</v>
      </c>
      <c r="CN22" s="1137" t="s">
        <v>187</v>
      </c>
      <c r="CO22" s="1138">
        <v>0</v>
      </c>
      <c r="CP22" s="1138">
        <v>0</v>
      </c>
      <c r="CQ22" s="1138">
        <v>0</v>
      </c>
      <c r="CR22" s="1137">
        <v>15712</v>
      </c>
      <c r="CT22" s="1137">
        <v>16428</v>
      </c>
      <c r="CU22" s="1137">
        <v>15789</v>
      </c>
      <c r="CV22" s="1137" t="s">
        <v>188</v>
      </c>
      <c r="CW22" s="1138">
        <v>0</v>
      </c>
      <c r="CX22" s="1138">
        <v>0</v>
      </c>
      <c r="CY22" s="1138">
        <v>0</v>
      </c>
      <c r="CZ22" s="1137">
        <v>15696</v>
      </c>
      <c r="DB22" s="1138">
        <v>16400</v>
      </c>
      <c r="DC22" s="1138">
        <v>15715</v>
      </c>
      <c r="DD22" s="1138">
        <v>97</v>
      </c>
      <c r="DE22" s="1138">
        <v>0</v>
      </c>
      <c r="DF22" s="1138">
        <v>0</v>
      </c>
      <c r="DG22" s="1138">
        <v>0</v>
      </c>
      <c r="DH22" s="1138">
        <v>15618</v>
      </c>
      <c r="DJ22" s="1138">
        <v>16400</v>
      </c>
      <c r="DK22" s="1138">
        <v>15715</v>
      </c>
      <c r="DL22" s="1138">
        <v>97</v>
      </c>
      <c r="DM22" s="1138">
        <v>0</v>
      </c>
      <c r="DN22" s="1138">
        <v>0</v>
      </c>
      <c r="DO22" s="1138">
        <v>0</v>
      </c>
      <c r="DP22" s="1138">
        <v>15618</v>
      </c>
      <c r="DR22" s="1138">
        <v>13425</v>
      </c>
      <c r="DS22" s="1138">
        <v>12685</v>
      </c>
      <c r="DT22" s="1138">
        <v>101</v>
      </c>
      <c r="DU22" s="1138">
        <v>0</v>
      </c>
      <c r="DV22" s="1138">
        <v>0</v>
      </c>
      <c r="DW22" s="1138">
        <v>0</v>
      </c>
      <c r="DX22" s="1138">
        <v>12584</v>
      </c>
      <c r="DZ22" s="1138">
        <v>14167</v>
      </c>
      <c r="EA22" s="1138">
        <v>13356</v>
      </c>
      <c r="EB22" s="1138">
        <v>104</v>
      </c>
      <c r="EC22" s="1138">
        <v>0</v>
      </c>
      <c r="ED22" s="1138">
        <v>0</v>
      </c>
      <c r="EE22" s="1138">
        <v>0</v>
      </c>
      <c r="EF22" s="1138">
        <v>13252</v>
      </c>
      <c r="EH22" s="1138">
        <v>13779</v>
      </c>
      <c r="EI22" s="1138">
        <v>12920</v>
      </c>
      <c r="EJ22" s="1138">
        <v>108</v>
      </c>
      <c r="EK22" s="1138">
        <v>0</v>
      </c>
      <c r="EL22" s="1138">
        <v>0</v>
      </c>
      <c r="EM22" s="1138">
        <v>0</v>
      </c>
      <c r="EN22" s="1138">
        <v>12812</v>
      </c>
    </row>
    <row r="23" spans="1:145">
      <c r="A23" s="1139" t="s">
        <v>189</v>
      </c>
      <c r="B23" s="1136">
        <v>0</v>
      </c>
      <c r="C23" s="1136">
        <v>0</v>
      </c>
      <c r="D23" s="1136">
        <v>0</v>
      </c>
      <c r="E23" s="1136">
        <v>0</v>
      </c>
      <c r="F23" s="1136">
        <v>0</v>
      </c>
      <c r="G23" s="1136">
        <v>0</v>
      </c>
      <c r="H23" s="1136">
        <v>0</v>
      </c>
      <c r="J23" s="1136">
        <v>0</v>
      </c>
      <c r="K23" s="1136">
        <v>0</v>
      </c>
      <c r="L23" s="1136">
        <v>0</v>
      </c>
      <c r="M23" s="1136">
        <v>0</v>
      </c>
      <c r="N23" s="1136">
        <v>0</v>
      </c>
      <c r="O23" s="1136">
        <v>0</v>
      </c>
      <c r="P23" s="1136">
        <v>0</v>
      </c>
      <c r="R23" s="1136">
        <v>0</v>
      </c>
      <c r="S23" s="1136">
        <v>0</v>
      </c>
      <c r="T23" s="1136">
        <v>0</v>
      </c>
      <c r="U23" s="1136">
        <v>0</v>
      </c>
      <c r="V23" s="1136">
        <v>0</v>
      </c>
      <c r="W23" s="1136">
        <v>0</v>
      </c>
      <c r="X23" s="1136">
        <v>0</v>
      </c>
      <c r="Z23" s="1136">
        <v>0</v>
      </c>
      <c r="AA23" s="1136">
        <v>0</v>
      </c>
      <c r="AB23" s="1136">
        <v>0</v>
      </c>
      <c r="AC23" s="1136">
        <v>0</v>
      </c>
      <c r="AD23" s="1136">
        <v>0</v>
      </c>
      <c r="AE23" s="1136">
        <v>0</v>
      </c>
      <c r="AF23" s="1136">
        <v>0</v>
      </c>
      <c r="AH23" s="1136">
        <v>0</v>
      </c>
      <c r="AI23" s="1136">
        <v>0</v>
      </c>
      <c r="AJ23" s="1136">
        <v>0</v>
      </c>
      <c r="AK23" s="1136">
        <v>0</v>
      </c>
      <c r="AL23" s="1136">
        <v>0</v>
      </c>
      <c r="AM23" s="1136">
        <v>0</v>
      </c>
      <c r="AN23" s="1136">
        <v>0</v>
      </c>
      <c r="AP23" s="1136">
        <v>0</v>
      </c>
      <c r="AQ23" s="1136">
        <v>0</v>
      </c>
      <c r="AR23" s="1136">
        <v>0</v>
      </c>
      <c r="AS23" s="1136">
        <v>0</v>
      </c>
      <c r="AT23" s="1136">
        <v>0</v>
      </c>
      <c r="AU23" s="1136">
        <v>0</v>
      </c>
      <c r="AV23" s="1136">
        <v>0</v>
      </c>
      <c r="AX23" s="1136">
        <v>0</v>
      </c>
      <c r="AY23" s="1136">
        <v>0</v>
      </c>
      <c r="AZ23" s="1136">
        <v>0</v>
      </c>
      <c r="BA23" s="1136">
        <v>0</v>
      </c>
      <c r="BB23" s="1136">
        <v>0</v>
      </c>
      <c r="BC23" s="1136">
        <v>0</v>
      </c>
      <c r="BD23" s="1136">
        <v>0</v>
      </c>
      <c r="BF23" s="1136">
        <v>0</v>
      </c>
      <c r="BG23" s="1136">
        <v>0</v>
      </c>
      <c r="BH23" s="1136">
        <v>0</v>
      </c>
      <c r="BI23" s="1136">
        <v>0</v>
      </c>
      <c r="BJ23" s="1136">
        <v>0</v>
      </c>
      <c r="BK23" s="1136">
        <v>0</v>
      </c>
      <c r="BL23" s="1136">
        <v>0</v>
      </c>
      <c r="BN23" s="1136">
        <v>0</v>
      </c>
      <c r="BO23" s="1136">
        <v>0</v>
      </c>
      <c r="BP23" s="1136">
        <v>0</v>
      </c>
      <c r="BQ23" s="1136">
        <v>0</v>
      </c>
      <c r="BR23" s="1136">
        <v>0</v>
      </c>
      <c r="BS23" s="1136">
        <v>0</v>
      </c>
      <c r="BT23" s="1136">
        <v>0</v>
      </c>
      <c r="BV23" s="1136">
        <v>0</v>
      </c>
      <c r="BW23" s="1135">
        <v>2028</v>
      </c>
      <c r="BX23" s="1136">
        <v>0</v>
      </c>
      <c r="BY23" s="1136">
        <v>0</v>
      </c>
      <c r="BZ23" s="1136">
        <v>0</v>
      </c>
      <c r="CA23" s="1136">
        <v>0</v>
      </c>
      <c r="CB23" s="1135">
        <v>2028</v>
      </c>
      <c r="CD23" s="1136">
        <v>0</v>
      </c>
      <c r="CE23" s="1135">
        <v>2196</v>
      </c>
      <c r="CF23" s="1136">
        <v>0</v>
      </c>
      <c r="CG23" s="1136">
        <v>0</v>
      </c>
      <c r="CH23" s="1136">
        <v>0</v>
      </c>
      <c r="CI23" s="1136">
        <v>0</v>
      </c>
      <c r="CJ23" s="1135">
        <v>2196</v>
      </c>
      <c r="CL23" s="1138">
        <v>0</v>
      </c>
      <c r="CM23" s="1137">
        <v>2268</v>
      </c>
      <c r="CN23" s="1138">
        <v>0</v>
      </c>
      <c r="CO23" s="1138">
        <v>0</v>
      </c>
      <c r="CP23" s="1138">
        <v>0</v>
      </c>
      <c r="CQ23" s="1138">
        <v>0</v>
      </c>
      <c r="CR23" s="1137">
        <v>2269</v>
      </c>
      <c r="CT23" s="1138">
        <v>0</v>
      </c>
      <c r="CU23" s="1137">
        <v>2608</v>
      </c>
      <c r="CV23" s="1138">
        <v>0</v>
      </c>
      <c r="CW23" s="1138">
        <v>0</v>
      </c>
      <c r="CX23" s="1138">
        <v>0</v>
      </c>
      <c r="CY23" s="1138">
        <v>0</v>
      </c>
      <c r="CZ23" s="1137">
        <v>2608</v>
      </c>
      <c r="DB23" s="1138">
        <v>0</v>
      </c>
      <c r="DC23" s="1138">
        <v>2892</v>
      </c>
      <c r="DD23" s="1138">
        <v>0</v>
      </c>
      <c r="DE23" s="1138">
        <v>0</v>
      </c>
      <c r="DF23" s="1138">
        <v>0</v>
      </c>
      <c r="DG23" s="1138">
        <v>0</v>
      </c>
      <c r="DH23" s="1138">
        <v>2892</v>
      </c>
      <c r="DJ23" s="1138">
        <v>0</v>
      </c>
      <c r="DK23" s="1138">
        <v>2892</v>
      </c>
      <c r="DL23" s="1138">
        <v>0</v>
      </c>
      <c r="DM23" s="1138">
        <v>0</v>
      </c>
      <c r="DN23" s="1138">
        <v>0</v>
      </c>
      <c r="DO23" s="1138">
        <v>0</v>
      </c>
      <c r="DP23" s="1138">
        <v>2892</v>
      </c>
      <c r="DR23" s="1138">
        <v>0</v>
      </c>
      <c r="DS23" s="1138">
        <v>3176</v>
      </c>
      <c r="DT23" s="1138">
        <v>0</v>
      </c>
      <c r="DU23" s="1138">
        <v>0</v>
      </c>
      <c r="DV23" s="1138">
        <v>0</v>
      </c>
      <c r="DW23" s="1138">
        <v>0</v>
      </c>
      <c r="DX23" s="1138">
        <v>3176</v>
      </c>
      <c r="DZ23" s="1138">
        <v>0</v>
      </c>
      <c r="EA23" s="1138">
        <v>3872</v>
      </c>
      <c r="EB23" s="1138">
        <v>0</v>
      </c>
      <c r="EC23" s="1138">
        <v>0</v>
      </c>
      <c r="ED23" s="1138">
        <v>0</v>
      </c>
      <c r="EE23" s="1138">
        <v>0</v>
      </c>
      <c r="EF23" s="1138">
        <v>3872</v>
      </c>
      <c r="EH23" s="1138">
        <v>0</v>
      </c>
      <c r="EI23" s="1138">
        <v>3863.9888813000034</v>
      </c>
      <c r="EJ23" s="1138">
        <v>0</v>
      </c>
      <c r="EK23" s="1138">
        <v>0</v>
      </c>
      <c r="EL23" s="1138">
        <v>0</v>
      </c>
      <c r="EM23" s="1138">
        <v>0</v>
      </c>
      <c r="EN23" s="1138">
        <v>3864</v>
      </c>
    </row>
    <row r="24" spans="1:145">
      <c r="A24" s="1139" t="s">
        <v>190</v>
      </c>
      <c r="B24" s="1136">
        <v>0</v>
      </c>
      <c r="C24" s="1136">
        <v>0</v>
      </c>
      <c r="D24" s="1136">
        <v>0</v>
      </c>
      <c r="E24" s="1136">
        <v>0</v>
      </c>
      <c r="F24" s="1136">
        <v>0</v>
      </c>
      <c r="G24" s="1136">
        <v>0</v>
      </c>
      <c r="H24" s="1136">
        <v>0</v>
      </c>
      <c r="J24" s="1136">
        <v>0</v>
      </c>
      <c r="K24" s="1136">
        <v>0</v>
      </c>
      <c r="L24" s="1136">
        <v>0</v>
      </c>
      <c r="M24" s="1136">
        <v>0</v>
      </c>
      <c r="N24" s="1136">
        <v>0</v>
      </c>
      <c r="O24" s="1136">
        <v>0</v>
      </c>
      <c r="P24" s="1136">
        <v>0</v>
      </c>
      <c r="R24" s="1136">
        <v>0</v>
      </c>
      <c r="S24" s="1136">
        <v>0</v>
      </c>
      <c r="T24" s="1136">
        <v>0</v>
      </c>
      <c r="U24" s="1136">
        <v>0</v>
      </c>
      <c r="V24" s="1136">
        <v>0</v>
      </c>
      <c r="W24" s="1136">
        <v>0</v>
      </c>
      <c r="X24" s="1136">
        <v>0</v>
      </c>
      <c r="Z24" s="1136">
        <v>0</v>
      </c>
      <c r="AA24" s="1136">
        <v>0</v>
      </c>
      <c r="AB24" s="1136">
        <v>0</v>
      </c>
      <c r="AC24" s="1136">
        <v>0</v>
      </c>
      <c r="AD24" s="1136">
        <v>0</v>
      </c>
      <c r="AE24" s="1136">
        <v>0</v>
      </c>
      <c r="AF24" s="1136">
        <v>0</v>
      </c>
      <c r="AH24" s="1136">
        <v>0</v>
      </c>
      <c r="AI24" s="1136">
        <v>0</v>
      </c>
      <c r="AJ24" s="1136">
        <v>0</v>
      </c>
      <c r="AK24" s="1136">
        <v>0</v>
      </c>
      <c r="AL24" s="1136">
        <v>0</v>
      </c>
      <c r="AM24" s="1136">
        <v>0</v>
      </c>
      <c r="AN24" s="1136">
        <v>0</v>
      </c>
      <c r="AP24" s="1136">
        <v>0</v>
      </c>
      <c r="AQ24" s="1136">
        <v>0</v>
      </c>
      <c r="AR24" s="1136">
        <v>0</v>
      </c>
      <c r="AS24" s="1136">
        <v>0</v>
      </c>
      <c r="AT24" s="1136">
        <v>0</v>
      </c>
      <c r="AU24" s="1136">
        <v>0</v>
      </c>
      <c r="AV24" s="1136">
        <v>0</v>
      </c>
      <c r="AX24" s="1136">
        <v>0</v>
      </c>
      <c r="AY24" s="1136">
        <v>0</v>
      </c>
      <c r="AZ24" s="1136">
        <v>0</v>
      </c>
      <c r="BA24" s="1136">
        <v>0</v>
      </c>
      <c r="BB24" s="1136">
        <v>0</v>
      </c>
      <c r="BC24" s="1136">
        <v>0</v>
      </c>
      <c r="BD24" s="1136">
        <v>0</v>
      </c>
      <c r="BF24" s="1136">
        <v>0</v>
      </c>
      <c r="BG24" s="1136">
        <v>0</v>
      </c>
      <c r="BH24" s="1136">
        <v>0</v>
      </c>
      <c r="BI24" s="1136">
        <v>0</v>
      </c>
      <c r="BJ24" s="1136">
        <v>0</v>
      </c>
      <c r="BK24" s="1136">
        <v>0</v>
      </c>
      <c r="BL24" s="1136">
        <v>0</v>
      </c>
      <c r="BN24" s="1136">
        <v>0</v>
      </c>
      <c r="BO24" s="1136">
        <v>0</v>
      </c>
      <c r="BP24" s="1136">
        <v>0</v>
      </c>
      <c r="BQ24" s="1136">
        <v>0</v>
      </c>
      <c r="BR24" s="1136">
        <v>0</v>
      </c>
      <c r="BS24" s="1136">
        <v>0</v>
      </c>
      <c r="BT24" s="1136">
        <v>0</v>
      </c>
      <c r="BV24" s="1136">
        <v>0</v>
      </c>
      <c r="BW24" s="1135">
        <v>14633</v>
      </c>
      <c r="BX24" s="1136">
        <v>0</v>
      </c>
      <c r="BY24" s="1136">
        <v>0</v>
      </c>
      <c r="BZ24" s="1136">
        <v>0</v>
      </c>
      <c r="CA24" s="1136">
        <v>0</v>
      </c>
      <c r="CB24" s="1135">
        <v>14633</v>
      </c>
      <c r="CD24" s="1136">
        <v>0</v>
      </c>
      <c r="CE24" s="1135">
        <v>14192</v>
      </c>
      <c r="CF24" s="1136">
        <v>0</v>
      </c>
      <c r="CG24" s="1136">
        <v>0</v>
      </c>
      <c r="CH24" s="1136">
        <v>0</v>
      </c>
      <c r="CI24" s="1136">
        <v>0</v>
      </c>
      <c r="CJ24" s="1135">
        <v>14192</v>
      </c>
      <c r="CL24" s="1138">
        <v>0</v>
      </c>
      <c r="CM24" s="1137">
        <v>13443</v>
      </c>
      <c r="CN24" s="1138">
        <v>0</v>
      </c>
      <c r="CO24" s="1138">
        <v>0</v>
      </c>
      <c r="CP24" s="1138">
        <v>0</v>
      </c>
      <c r="CQ24" s="1138">
        <v>0</v>
      </c>
      <c r="CR24" s="1137">
        <v>13443</v>
      </c>
      <c r="CT24" s="1138">
        <v>0</v>
      </c>
      <c r="CU24" s="1137">
        <v>13088</v>
      </c>
      <c r="CV24" s="1138">
        <v>0</v>
      </c>
      <c r="CW24" s="1138">
        <v>0</v>
      </c>
      <c r="CX24" s="1138">
        <v>0</v>
      </c>
      <c r="CY24" s="1138">
        <v>0</v>
      </c>
      <c r="CZ24" s="1137">
        <v>13088</v>
      </c>
      <c r="DB24" s="1138">
        <v>0</v>
      </c>
      <c r="DC24" s="1138">
        <v>12726</v>
      </c>
      <c r="DD24" s="1138">
        <v>0</v>
      </c>
      <c r="DE24" s="1138">
        <v>0</v>
      </c>
      <c r="DF24" s="1138">
        <v>0</v>
      </c>
      <c r="DG24" s="1138">
        <v>0</v>
      </c>
      <c r="DH24" s="1138">
        <v>12726</v>
      </c>
      <c r="DJ24" s="1138">
        <v>0</v>
      </c>
      <c r="DK24" s="1138">
        <v>12726</v>
      </c>
      <c r="DL24" s="1138">
        <v>0</v>
      </c>
      <c r="DM24" s="1138">
        <v>0</v>
      </c>
      <c r="DN24" s="1138">
        <v>0</v>
      </c>
      <c r="DO24" s="1138">
        <v>0</v>
      </c>
      <c r="DP24" s="1138">
        <v>12726</v>
      </c>
      <c r="DR24" s="1138">
        <v>0</v>
      </c>
      <c r="DS24" s="1138">
        <v>9408</v>
      </c>
      <c r="DT24" s="1138">
        <v>0</v>
      </c>
      <c r="DU24" s="1138">
        <v>0</v>
      </c>
      <c r="DV24" s="1138">
        <v>0</v>
      </c>
      <c r="DW24" s="1138">
        <v>0</v>
      </c>
      <c r="DX24" s="1138">
        <v>9408</v>
      </c>
      <c r="DZ24" s="1138">
        <v>0</v>
      </c>
      <c r="EA24" s="1138">
        <v>9380</v>
      </c>
      <c r="EB24" s="1138">
        <v>0</v>
      </c>
      <c r="EC24" s="1138">
        <v>0</v>
      </c>
      <c r="ED24" s="1138">
        <v>0</v>
      </c>
      <c r="EE24" s="1138">
        <v>0</v>
      </c>
      <c r="EF24" s="1138">
        <v>9380</v>
      </c>
      <c r="EH24" s="1138">
        <v>0</v>
      </c>
      <c r="EI24" s="1138">
        <v>8948</v>
      </c>
      <c r="EJ24" s="1138">
        <v>0</v>
      </c>
      <c r="EK24" s="1138">
        <v>0</v>
      </c>
      <c r="EL24" s="1138">
        <v>0</v>
      </c>
      <c r="EM24" s="1138">
        <v>0</v>
      </c>
      <c r="EN24" s="1138">
        <v>8948</v>
      </c>
    </row>
    <row r="25" spans="1:145">
      <c r="A25" s="1143" t="s">
        <v>191</v>
      </c>
      <c r="B25" s="1144">
        <v>0</v>
      </c>
      <c r="C25" s="1144">
        <v>0</v>
      </c>
      <c r="D25" s="1144">
        <v>0</v>
      </c>
      <c r="E25" s="1144">
        <v>0</v>
      </c>
      <c r="F25" s="1144">
        <v>0</v>
      </c>
      <c r="G25" s="1144">
        <v>0</v>
      </c>
      <c r="H25" s="1144">
        <v>0</v>
      </c>
      <c r="J25" s="1144">
        <v>0</v>
      </c>
      <c r="K25" s="1144">
        <v>0</v>
      </c>
      <c r="L25" s="1144">
        <v>0</v>
      </c>
      <c r="M25" s="1144">
        <v>0</v>
      </c>
      <c r="N25" s="1144">
        <v>0</v>
      </c>
      <c r="O25" s="1144">
        <v>0</v>
      </c>
      <c r="P25" s="1144">
        <v>0</v>
      </c>
      <c r="R25" s="1144">
        <v>0</v>
      </c>
      <c r="S25" s="1144">
        <v>0</v>
      </c>
      <c r="T25" s="1144">
        <v>0</v>
      </c>
      <c r="U25" s="1144">
        <v>0</v>
      </c>
      <c r="V25" s="1144">
        <v>0</v>
      </c>
      <c r="W25" s="1144">
        <v>0</v>
      </c>
      <c r="X25" s="1144">
        <v>0</v>
      </c>
      <c r="Z25" s="1144">
        <v>0</v>
      </c>
      <c r="AA25" s="1144">
        <v>0</v>
      </c>
      <c r="AB25" s="1144">
        <v>0</v>
      </c>
      <c r="AC25" s="1144">
        <v>0</v>
      </c>
      <c r="AD25" s="1144">
        <v>0</v>
      </c>
      <c r="AE25" s="1144">
        <v>0</v>
      </c>
      <c r="AF25" s="1144">
        <v>0</v>
      </c>
      <c r="AH25" s="1144">
        <v>0</v>
      </c>
      <c r="AI25" s="1144">
        <v>0</v>
      </c>
      <c r="AJ25" s="1144">
        <v>0</v>
      </c>
      <c r="AK25" s="1144">
        <v>0</v>
      </c>
      <c r="AL25" s="1144">
        <v>0</v>
      </c>
      <c r="AM25" s="1144">
        <v>0</v>
      </c>
      <c r="AN25" s="1144">
        <v>0</v>
      </c>
      <c r="AP25" s="1144">
        <v>0</v>
      </c>
      <c r="AQ25" s="1144">
        <v>0</v>
      </c>
      <c r="AR25" s="1144">
        <v>0</v>
      </c>
      <c r="AS25" s="1144">
        <v>0</v>
      </c>
      <c r="AT25" s="1144">
        <v>0</v>
      </c>
      <c r="AU25" s="1144">
        <v>0</v>
      </c>
      <c r="AV25" s="1144">
        <v>0</v>
      </c>
      <c r="AX25" s="1144">
        <v>0</v>
      </c>
      <c r="AY25" s="1144">
        <v>0</v>
      </c>
      <c r="AZ25" s="1144">
        <v>0</v>
      </c>
      <c r="BA25" s="1144">
        <v>0</v>
      </c>
      <c r="BB25" s="1144">
        <v>0</v>
      </c>
      <c r="BC25" s="1144">
        <v>0</v>
      </c>
      <c r="BD25" s="1144">
        <v>0</v>
      </c>
      <c r="BF25" s="1144">
        <v>0</v>
      </c>
      <c r="BG25" s="1144">
        <v>0</v>
      </c>
      <c r="BH25" s="1144">
        <v>0</v>
      </c>
      <c r="BI25" s="1144">
        <v>0</v>
      </c>
      <c r="BJ25" s="1144">
        <v>0</v>
      </c>
      <c r="BK25" s="1144">
        <v>0</v>
      </c>
      <c r="BL25" s="1144">
        <v>0</v>
      </c>
      <c r="BN25" s="1144">
        <v>0</v>
      </c>
      <c r="BO25" s="1144">
        <v>0</v>
      </c>
      <c r="BP25" s="1144">
        <v>0</v>
      </c>
      <c r="BQ25" s="1144">
        <v>0</v>
      </c>
      <c r="BR25" s="1144">
        <v>0</v>
      </c>
      <c r="BS25" s="1144">
        <v>0</v>
      </c>
      <c r="BT25" s="1144">
        <v>0</v>
      </c>
      <c r="BV25" s="1144">
        <v>0</v>
      </c>
      <c r="BW25" s="1145">
        <v>80</v>
      </c>
      <c r="BX25" s="1145">
        <v>80</v>
      </c>
      <c r="BY25" s="1144">
        <v>0</v>
      </c>
      <c r="BZ25" s="1144">
        <v>0</v>
      </c>
      <c r="CA25" s="1144">
        <v>0</v>
      </c>
      <c r="CB25" s="1136">
        <v>0</v>
      </c>
      <c r="CD25" s="1144">
        <v>0</v>
      </c>
      <c r="CE25" s="1145">
        <v>85</v>
      </c>
      <c r="CF25" s="1145">
        <v>85</v>
      </c>
      <c r="CG25" s="1144">
        <v>0</v>
      </c>
      <c r="CH25" s="1144">
        <v>0</v>
      </c>
      <c r="CI25" s="1144">
        <v>0</v>
      </c>
      <c r="CJ25" s="1136">
        <v>0</v>
      </c>
      <c r="CL25" s="1146">
        <v>0</v>
      </c>
      <c r="CM25" s="1147" t="s">
        <v>187</v>
      </c>
      <c r="CN25" s="1147" t="s">
        <v>187</v>
      </c>
      <c r="CO25" s="1146">
        <v>0</v>
      </c>
      <c r="CP25" s="1146">
        <v>0</v>
      </c>
      <c r="CQ25" s="1146">
        <v>0</v>
      </c>
      <c r="CR25" s="1138">
        <v>0</v>
      </c>
      <c r="CT25" s="1146">
        <v>0</v>
      </c>
      <c r="CU25" s="1147" t="s">
        <v>188</v>
      </c>
      <c r="CV25" s="1147" t="s">
        <v>188</v>
      </c>
      <c r="CW25" s="1146">
        <v>0</v>
      </c>
      <c r="CX25" s="1146">
        <v>0</v>
      </c>
      <c r="CY25" s="1146">
        <v>0</v>
      </c>
      <c r="CZ25" s="1138">
        <v>0</v>
      </c>
      <c r="DB25" s="1146">
        <v>0</v>
      </c>
      <c r="DC25" s="1146">
        <v>97</v>
      </c>
      <c r="DD25" s="1146">
        <v>97</v>
      </c>
      <c r="DE25" s="1146">
        <v>0</v>
      </c>
      <c r="DF25" s="1146">
        <v>0</v>
      </c>
      <c r="DG25" s="1146">
        <v>0</v>
      </c>
      <c r="DH25" s="1146">
        <v>0</v>
      </c>
      <c r="DJ25" s="1146">
        <v>0</v>
      </c>
      <c r="DK25" s="1146">
        <v>97</v>
      </c>
      <c r="DL25" s="1146">
        <v>97</v>
      </c>
      <c r="DM25" s="1146">
        <v>0</v>
      </c>
      <c r="DN25" s="1146">
        <v>0</v>
      </c>
      <c r="DO25" s="1146">
        <v>0</v>
      </c>
      <c r="DP25" s="1146">
        <v>0</v>
      </c>
      <c r="DR25" s="1146">
        <v>0</v>
      </c>
      <c r="DS25" s="1146">
        <v>101</v>
      </c>
      <c r="DT25" s="1146">
        <v>101</v>
      </c>
      <c r="DU25" s="1146">
        <v>0</v>
      </c>
      <c r="DV25" s="1146">
        <v>0</v>
      </c>
      <c r="DW25" s="1146">
        <v>0</v>
      </c>
      <c r="DX25" s="1146">
        <v>0</v>
      </c>
      <c r="DZ25" s="1146">
        <v>0</v>
      </c>
      <c r="EA25" s="1146">
        <v>104</v>
      </c>
      <c r="EB25" s="1146">
        <v>104</v>
      </c>
      <c r="EC25" s="1146">
        <v>0</v>
      </c>
      <c r="ED25" s="1146">
        <v>0</v>
      </c>
      <c r="EE25" s="1146">
        <v>0</v>
      </c>
      <c r="EF25" s="1146">
        <v>0</v>
      </c>
      <c r="EH25" s="1146">
        <v>0</v>
      </c>
      <c r="EI25" s="1146">
        <v>108</v>
      </c>
      <c r="EJ25" s="1146">
        <v>108</v>
      </c>
      <c r="EK25" s="1146">
        <v>0</v>
      </c>
      <c r="EL25" s="1146">
        <v>0</v>
      </c>
      <c r="EM25" s="1146">
        <v>0</v>
      </c>
      <c r="EN25" s="1146">
        <v>0</v>
      </c>
    </row>
    <row r="26" spans="1:145" ht="14.4" thickBot="1">
      <c r="A26" s="1148" t="s">
        <v>192</v>
      </c>
      <c r="B26" s="1149">
        <v>3048537</v>
      </c>
      <c r="C26" s="1149">
        <v>2732288</v>
      </c>
      <c r="D26" s="1149">
        <v>2124648</v>
      </c>
      <c r="E26" s="1149">
        <v>499933</v>
      </c>
      <c r="F26" s="1149">
        <v>26062</v>
      </c>
      <c r="G26" s="1149">
        <v>454157</v>
      </c>
      <c r="H26" s="1149">
        <v>81645</v>
      </c>
      <c r="J26" s="1149">
        <v>3008534</v>
      </c>
      <c r="K26" s="1149">
        <v>2694659</v>
      </c>
      <c r="L26" s="1149">
        <v>1998349</v>
      </c>
      <c r="M26" s="1149">
        <v>601931</v>
      </c>
      <c r="N26" s="1149">
        <v>21541</v>
      </c>
      <c r="O26" s="1149">
        <v>419285</v>
      </c>
      <c r="P26" s="1149">
        <v>72838</v>
      </c>
      <c r="R26" s="1149">
        <v>2931995</v>
      </c>
      <c r="S26" s="1149">
        <v>2636883</v>
      </c>
      <c r="T26" s="1149">
        <v>2047774</v>
      </c>
      <c r="U26" s="1149">
        <v>492448</v>
      </c>
      <c r="V26" s="1149">
        <v>22527</v>
      </c>
      <c r="W26" s="1149">
        <v>438059</v>
      </c>
      <c r="X26" s="1149">
        <v>74134</v>
      </c>
      <c r="Z26" s="1149">
        <v>2788916</v>
      </c>
      <c r="AA26" s="1149">
        <v>2502518</v>
      </c>
      <c r="AB26" s="1149">
        <v>1916314</v>
      </c>
      <c r="AC26" s="1149">
        <v>491179</v>
      </c>
      <c r="AD26" s="1149">
        <v>20179</v>
      </c>
      <c r="AE26" s="1149">
        <v>407943</v>
      </c>
      <c r="AF26" s="1149">
        <v>74846</v>
      </c>
      <c r="AH26" s="1149">
        <v>2696522</v>
      </c>
      <c r="AI26" s="1149">
        <v>2416947</v>
      </c>
      <c r="AJ26" s="1149">
        <v>1907336</v>
      </c>
      <c r="AK26" s="1149">
        <v>418047</v>
      </c>
      <c r="AL26" s="1149">
        <v>18575</v>
      </c>
      <c r="AM26" s="1149">
        <v>409273</v>
      </c>
      <c r="AN26" s="1149">
        <v>72989</v>
      </c>
      <c r="AP26" s="1149">
        <v>2678896</v>
      </c>
      <c r="AQ26" s="1149">
        <v>2411605</v>
      </c>
      <c r="AR26" s="1149">
        <v>1850146</v>
      </c>
      <c r="AS26" s="1149">
        <v>469209</v>
      </c>
      <c r="AT26" s="1149">
        <v>16957</v>
      </c>
      <c r="AU26" s="1149">
        <v>338972</v>
      </c>
      <c r="AV26" s="1149">
        <v>75293</v>
      </c>
      <c r="AX26" s="1149">
        <v>2585768</v>
      </c>
      <c r="AY26" s="1149">
        <v>2325477</v>
      </c>
      <c r="AZ26" s="1149">
        <v>1859621</v>
      </c>
      <c r="BA26" s="1149">
        <v>398312</v>
      </c>
      <c r="BB26" s="1149">
        <v>17078</v>
      </c>
      <c r="BC26" s="1149">
        <v>360976</v>
      </c>
      <c r="BD26" s="1149">
        <v>48666</v>
      </c>
      <c r="BF26" s="1149">
        <v>2547033</v>
      </c>
      <c r="BG26" s="1149">
        <v>2296426</v>
      </c>
      <c r="BH26" s="1149">
        <v>1791286</v>
      </c>
      <c r="BI26" s="1149">
        <v>439607</v>
      </c>
      <c r="BJ26" s="1149">
        <v>17925</v>
      </c>
      <c r="BK26" s="1149">
        <v>309414</v>
      </c>
      <c r="BL26" s="1149">
        <v>45892</v>
      </c>
      <c r="BN26" s="1149">
        <v>2469958</v>
      </c>
      <c r="BO26" s="1149">
        <v>2226497</v>
      </c>
      <c r="BP26" s="1149">
        <v>1752566</v>
      </c>
      <c r="BQ26" s="1149">
        <v>408346</v>
      </c>
      <c r="BR26" s="1149">
        <v>18857</v>
      </c>
      <c r="BS26" s="1149">
        <v>305357</v>
      </c>
      <c r="BT26" s="1149">
        <v>42740</v>
      </c>
      <c r="BV26" s="1149">
        <v>2422978</v>
      </c>
      <c r="BW26" s="1149">
        <v>2184728</v>
      </c>
      <c r="BX26" s="1149">
        <v>1663527</v>
      </c>
      <c r="BY26" s="1149">
        <v>451890</v>
      </c>
      <c r="BZ26" s="1149">
        <v>16348</v>
      </c>
      <c r="CA26" s="1149">
        <v>234128</v>
      </c>
      <c r="CB26" s="1149">
        <v>49681</v>
      </c>
      <c r="CD26" s="1149">
        <v>2294476</v>
      </c>
      <c r="CE26" s="1149">
        <v>2062596</v>
      </c>
      <c r="CF26" s="1149">
        <v>1645069</v>
      </c>
      <c r="CG26" s="1149">
        <v>344929</v>
      </c>
      <c r="CH26" s="1149">
        <v>12941</v>
      </c>
      <c r="CI26" s="1149">
        <v>220718</v>
      </c>
      <c r="CJ26" s="1149">
        <v>54890</v>
      </c>
      <c r="CL26" s="1149">
        <v>2183310</v>
      </c>
      <c r="CM26" s="1149">
        <v>1969791</v>
      </c>
      <c r="CN26" s="1149">
        <v>1578936</v>
      </c>
      <c r="CO26" s="1149">
        <v>324938</v>
      </c>
      <c r="CP26" s="1149">
        <v>11939</v>
      </c>
      <c r="CQ26" s="1149">
        <v>220189</v>
      </c>
      <c r="CR26" s="1149">
        <v>49274</v>
      </c>
      <c r="CT26" s="1149">
        <v>2166019</v>
      </c>
      <c r="CU26" s="1149">
        <v>1954548</v>
      </c>
      <c r="CV26" s="1149">
        <v>1574512</v>
      </c>
      <c r="CW26" s="1149">
        <v>321856</v>
      </c>
      <c r="CX26" s="1149">
        <v>10265</v>
      </c>
      <c r="CY26" s="1149">
        <v>215267</v>
      </c>
      <c r="CZ26" s="1149">
        <v>45461</v>
      </c>
      <c r="DB26" s="1150">
        <v>2154879</v>
      </c>
      <c r="DC26" s="1150">
        <v>1943150</v>
      </c>
      <c r="DD26" s="1150">
        <v>1523633</v>
      </c>
      <c r="DE26" s="1150">
        <v>356021</v>
      </c>
      <c r="DF26" s="1150">
        <v>9757</v>
      </c>
      <c r="DG26" s="1150">
        <v>246479</v>
      </c>
      <c r="DH26" s="1150">
        <v>51799</v>
      </c>
      <c r="DJ26" s="1150">
        <v>2154879</v>
      </c>
      <c r="DK26" s="1150">
        <v>1943150</v>
      </c>
      <c r="DL26" s="1150">
        <v>1523633</v>
      </c>
      <c r="DM26" s="1150">
        <v>356021</v>
      </c>
      <c r="DN26" s="1150">
        <v>9757</v>
      </c>
      <c r="DO26" s="1150">
        <v>246479</v>
      </c>
      <c r="DP26" s="1150">
        <v>51799</v>
      </c>
      <c r="DR26" s="1150">
        <v>2065744</v>
      </c>
      <c r="DS26" s="1150">
        <v>1850684</v>
      </c>
      <c r="DT26" s="1150">
        <v>1465374</v>
      </c>
      <c r="DU26" s="1150">
        <v>318236</v>
      </c>
      <c r="DV26" s="1150">
        <v>10103</v>
      </c>
      <c r="DW26" s="1150">
        <v>238862</v>
      </c>
      <c r="DX26" s="1150">
        <v>53124</v>
      </c>
      <c r="DZ26" s="1150">
        <v>2124817</v>
      </c>
      <c r="EA26" s="1150">
        <v>1917123</v>
      </c>
      <c r="EB26" s="1150">
        <v>1499822</v>
      </c>
      <c r="EC26" s="1150">
        <v>352637</v>
      </c>
      <c r="ED26" s="1150">
        <v>7006</v>
      </c>
      <c r="EE26" s="1150">
        <v>308173</v>
      </c>
      <c r="EF26" s="1150">
        <v>53358</v>
      </c>
      <c r="EH26" s="1150">
        <v>2112586</v>
      </c>
      <c r="EI26" s="1150">
        <v>1901734</v>
      </c>
      <c r="EJ26" s="1150">
        <v>1437545</v>
      </c>
      <c r="EK26" s="1150">
        <v>406551</v>
      </c>
      <c r="EL26" s="1150">
        <v>6388</v>
      </c>
      <c r="EM26" s="1150">
        <v>269750</v>
      </c>
      <c r="EN26" s="1150">
        <v>48427</v>
      </c>
    </row>
    <row r="27" spans="1:145" ht="14.4" thickBot="1">
      <c r="A27" s="1151" t="s">
        <v>193</v>
      </c>
      <c r="B27" s="1152"/>
      <c r="C27" s="1152"/>
      <c r="D27" s="1152"/>
      <c r="E27" s="1152"/>
      <c r="F27" s="1152"/>
      <c r="G27" s="1152"/>
      <c r="H27" s="1152"/>
      <c r="J27" s="1152"/>
      <c r="K27" s="1152"/>
      <c r="L27" s="1152"/>
      <c r="M27" s="1152"/>
      <c r="N27" s="1152"/>
      <c r="O27" s="1152"/>
      <c r="P27" s="1152"/>
      <c r="R27" s="1152"/>
      <c r="S27" s="1152"/>
      <c r="T27" s="1152"/>
      <c r="U27" s="1152"/>
      <c r="V27" s="1152"/>
      <c r="W27" s="1152"/>
      <c r="X27" s="1152"/>
      <c r="Z27" s="1152"/>
      <c r="AA27" s="1152"/>
      <c r="AB27" s="1152"/>
      <c r="AC27" s="1152"/>
      <c r="AD27" s="1152"/>
      <c r="AE27" s="1152"/>
      <c r="AF27" s="1152"/>
      <c r="AH27" s="1152"/>
      <c r="AI27" s="1152"/>
      <c r="AJ27" s="1152"/>
      <c r="AK27" s="1152"/>
      <c r="AL27" s="1152"/>
      <c r="AM27" s="1152"/>
      <c r="AN27" s="1152"/>
      <c r="AP27" s="1152"/>
      <c r="AQ27" s="1152"/>
      <c r="AR27" s="1152"/>
      <c r="AS27" s="1152"/>
      <c r="AT27" s="1152"/>
      <c r="AU27" s="1152"/>
      <c r="AV27" s="1152"/>
      <c r="AX27" s="1152"/>
      <c r="AY27" s="1152"/>
      <c r="AZ27" s="1152"/>
      <c r="BA27" s="1152"/>
      <c r="BB27" s="1152"/>
      <c r="BC27" s="1152"/>
      <c r="BD27" s="1152"/>
      <c r="BF27" s="1152"/>
      <c r="BG27" s="1152"/>
      <c r="BH27" s="1152"/>
      <c r="BI27" s="1152"/>
      <c r="BJ27" s="1152"/>
      <c r="BK27" s="1152"/>
      <c r="BL27" s="1152"/>
      <c r="BN27" s="1152"/>
      <c r="BO27" s="1152"/>
      <c r="BP27" s="1152"/>
      <c r="BQ27" s="1152"/>
      <c r="BR27" s="1152"/>
      <c r="BS27" s="1152"/>
      <c r="BT27" s="1152"/>
      <c r="BV27" s="1152"/>
      <c r="BW27" s="1152"/>
      <c r="BX27" s="1152"/>
      <c r="BY27" s="1152"/>
      <c r="BZ27" s="1152"/>
      <c r="CA27" s="1152"/>
      <c r="CB27" s="1152"/>
      <c r="CD27" s="1152"/>
      <c r="CE27" s="1152"/>
      <c r="CF27" s="1152"/>
      <c r="CG27" s="1152"/>
      <c r="CH27" s="1152"/>
      <c r="CI27" s="1152"/>
      <c r="CJ27" s="1152"/>
      <c r="CL27" s="1152"/>
      <c r="CM27" s="1152"/>
      <c r="CN27" s="1152"/>
      <c r="CO27" s="1152"/>
      <c r="CP27" s="1152"/>
      <c r="CQ27" s="1152"/>
      <c r="CR27" s="1152"/>
      <c r="CT27" s="1152"/>
      <c r="CU27" s="1152"/>
      <c r="CV27" s="1152"/>
      <c r="CW27" s="1152"/>
      <c r="CX27" s="1152"/>
      <c r="CY27" s="1152"/>
      <c r="CZ27" s="1152"/>
      <c r="DB27" s="1151"/>
      <c r="DC27" s="1151"/>
      <c r="DD27" s="1151"/>
      <c r="DE27" s="1151"/>
      <c r="DF27" s="1151"/>
      <c r="DG27" s="1151"/>
      <c r="DH27" s="1151"/>
      <c r="DJ27" s="1151"/>
      <c r="DK27" s="1151"/>
      <c r="DL27" s="1151"/>
      <c r="DM27" s="1151"/>
      <c r="DN27" s="1151"/>
      <c r="DO27" s="1151"/>
      <c r="DP27" s="1151"/>
      <c r="DR27" s="1151"/>
      <c r="DS27" s="1151"/>
      <c r="DT27" s="1151"/>
      <c r="DU27" s="1151"/>
      <c r="DV27" s="1151"/>
      <c r="DW27" s="1151"/>
      <c r="DX27" s="1151"/>
      <c r="DZ27" s="1151"/>
      <c r="EA27" s="1151"/>
      <c r="EB27" s="1151"/>
      <c r="EC27" s="1151"/>
      <c r="ED27" s="1151"/>
      <c r="EE27" s="1151"/>
      <c r="EF27" s="1151"/>
      <c r="EH27" s="1151"/>
      <c r="EI27" s="1151"/>
      <c r="EJ27" s="1151"/>
      <c r="EK27" s="1151"/>
      <c r="EL27" s="1151"/>
      <c r="EM27" s="1151"/>
      <c r="EN27" s="1151"/>
    </row>
    <row r="28" spans="1:145">
      <c r="A28" s="1140" t="s">
        <v>194</v>
      </c>
      <c r="B28" s="1131">
        <v>2838080</v>
      </c>
      <c r="C28" s="1131">
        <v>2520474</v>
      </c>
      <c r="D28" s="1141">
        <v>0</v>
      </c>
      <c r="E28" s="1131">
        <v>395602</v>
      </c>
      <c r="F28" s="1141">
        <v>0</v>
      </c>
      <c r="G28" s="1131">
        <v>311801</v>
      </c>
      <c r="H28" s="1131">
        <v>2124872</v>
      </c>
      <c r="J28" s="1131">
        <v>2807432</v>
      </c>
      <c r="K28" s="1131">
        <v>2492166</v>
      </c>
      <c r="L28" s="1141">
        <v>0</v>
      </c>
      <c r="M28" s="1131">
        <v>433449</v>
      </c>
      <c r="N28" s="1141">
        <v>0</v>
      </c>
      <c r="O28" s="1131">
        <v>308091</v>
      </c>
      <c r="P28" s="1131">
        <v>2058717</v>
      </c>
      <c r="R28" s="1131">
        <v>2740007</v>
      </c>
      <c r="S28" s="1131">
        <v>2443589</v>
      </c>
      <c r="T28" s="1141">
        <v>0</v>
      </c>
      <c r="U28" s="1131">
        <v>417648</v>
      </c>
      <c r="V28" s="1141">
        <v>0</v>
      </c>
      <c r="W28" s="1131">
        <v>308818</v>
      </c>
      <c r="X28" s="1131">
        <v>2025941</v>
      </c>
      <c r="Z28" s="1131">
        <v>2605475</v>
      </c>
      <c r="AA28" s="1131">
        <v>2317715</v>
      </c>
      <c r="AB28" s="1141">
        <v>0</v>
      </c>
      <c r="AC28" s="1131">
        <v>380327</v>
      </c>
      <c r="AD28" s="1141">
        <v>0</v>
      </c>
      <c r="AE28" s="1131">
        <v>298013</v>
      </c>
      <c r="AF28" s="1131">
        <v>1937389</v>
      </c>
      <c r="AH28" s="1131">
        <v>2507587</v>
      </c>
      <c r="AI28" s="1131">
        <v>2227011</v>
      </c>
      <c r="AJ28" s="1141">
        <v>0</v>
      </c>
      <c r="AK28" s="1131">
        <v>365331</v>
      </c>
      <c r="AL28" s="1141">
        <v>0</v>
      </c>
      <c r="AM28" s="1131">
        <v>277922</v>
      </c>
      <c r="AN28" s="1131">
        <v>1861680</v>
      </c>
      <c r="AP28" s="1131">
        <v>2496604</v>
      </c>
      <c r="AQ28" s="1131">
        <v>2228216</v>
      </c>
      <c r="AR28" s="1141">
        <v>0</v>
      </c>
      <c r="AS28" s="1131">
        <v>381397</v>
      </c>
      <c r="AT28" s="1141">
        <v>0</v>
      </c>
      <c r="AU28" s="1131">
        <v>265697</v>
      </c>
      <c r="AV28" s="1131">
        <v>1846819</v>
      </c>
      <c r="AX28" s="1131">
        <v>2407344</v>
      </c>
      <c r="AY28" s="1131">
        <v>2145899</v>
      </c>
      <c r="AZ28" s="1141">
        <v>0</v>
      </c>
      <c r="BA28" s="1131">
        <v>345899</v>
      </c>
      <c r="BB28" s="1141">
        <v>0</v>
      </c>
      <c r="BC28" s="1131">
        <v>258518</v>
      </c>
      <c r="BD28" s="1131">
        <v>1800000</v>
      </c>
      <c r="BF28" s="1131">
        <v>2372960</v>
      </c>
      <c r="BG28" s="1131">
        <v>2121398</v>
      </c>
      <c r="BH28" s="1141">
        <v>0</v>
      </c>
      <c r="BI28" s="1131">
        <v>322277</v>
      </c>
      <c r="BJ28" s="1141">
        <v>0</v>
      </c>
      <c r="BK28" s="1131">
        <v>259251</v>
      </c>
      <c r="BL28" s="1131">
        <v>1799121</v>
      </c>
      <c r="BN28" s="1131">
        <v>2300223</v>
      </c>
      <c r="BO28" s="1131">
        <v>2055833</v>
      </c>
      <c r="BP28" s="1141">
        <v>0</v>
      </c>
      <c r="BQ28" s="1131">
        <v>331304</v>
      </c>
      <c r="BR28" s="1141">
        <v>0</v>
      </c>
      <c r="BS28" s="1131">
        <v>258799</v>
      </c>
      <c r="BT28" s="1131">
        <v>1724529</v>
      </c>
      <c r="BV28" s="1131">
        <v>2257391</v>
      </c>
      <c r="BW28" s="1131">
        <v>2018166</v>
      </c>
      <c r="BX28" s="1141">
        <v>0</v>
      </c>
      <c r="BY28" s="1131">
        <v>340600</v>
      </c>
      <c r="BZ28" s="1141">
        <v>0</v>
      </c>
      <c r="CA28" s="1131">
        <v>245662</v>
      </c>
      <c r="CB28" s="1131">
        <v>1677566</v>
      </c>
      <c r="CD28" s="1131">
        <v>2133802</v>
      </c>
      <c r="CE28" s="1131">
        <v>1901082</v>
      </c>
      <c r="CF28" s="1141">
        <v>0</v>
      </c>
      <c r="CG28" s="1131">
        <v>294967</v>
      </c>
      <c r="CH28" s="1141">
        <v>0</v>
      </c>
      <c r="CI28" s="1131">
        <v>239074</v>
      </c>
      <c r="CJ28" s="1131">
        <v>1606115</v>
      </c>
      <c r="CL28" s="1132">
        <v>2029408</v>
      </c>
      <c r="CM28" s="1132">
        <v>1815003</v>
      </c>
      <c r="CN28" s="1133">
        <v>0</v>
      </c>
      <c r="CO28" s="1132">
        <v>305711</v>
      </c>
      <c r="CP28" s="1133">
        <v>0</v>
      </c>
      <c r="CQ28" s="1132">
        <v>229679</v>
      </c>
      <c r="CR28" s="1132">
        <v>1509292</v>
      </c>
      <c r="CT28" s="1132">
        <v>2007337</v>
      </c>
      <c r="CU28" s="1132">
        <v>1795858</v>
      </c>
      <c r="CV28" s="1133">
        <v>0</v>
      </c>
      <c r="CW28" s="1132">
        <v>297785</v>
      </c>
      <c r="CX28" s="1133">
        <v>0</v>
      </c>
      <c r="CY28" s="1132">
        <v>227484</v>
      </c>
      <c r="CZ28" s="1132">
        <v>1498073</v>
      </c>
      <c r="DB28" s="1133">
        <v>2001458</v>
      </c>
      <c r="DC28" s="1133">
        <v>1789709</v>
      </c>
      <c r="DD28" s="1133">
        <v>0</v>
      </c>
      <c r="DE28" s="1133">
        <v>302790</v>
      </c>
      <c r="DF28" s="1133">
        <v>0</v>
      </c>
      <c r="DG28" s="1133">
        <v>208052</v>
      </c>
      <c r="DH28" s="1133">
        <v>1486919</v>
      </c>
      <c r="DJ28" s="1133">
        <v>2001458</v>
      </c>
      <c r="DK28" s="1133">
        <v>1789709</v>
      </c>
      <c r="DL28" s="1133">
        <v>0</v>
      </c>
      <c r="DM28" s="1133">
        <v>302790</v>
      </c>
      <c r="DN28" s="1133">
        <v>0</v>
      </c>
      <c r="DO28" s="1133">
        <v>208052</v>
      </c>
      <c r="DP28" s="1133">
        <v>1486919</v>
      </c>
      <c r="DR28" s="1133">
        <v>1915895</v>
      </c>
      <c r="DS28" s="1133">
        <v>1700804</v>
      </c>
      <c r="DT28" s="1133">
        <v>0</v>
      </c>
      <c r="DU28" s="1133">
        <v>266661</v>
      </c>
      <c r="DV28" s="1133">
        <v>0</v>
      </c>
      <c r="DW28" s="1133">
        <v>193463</v>
      </c>
      <c r="DX28" s="1133">
        <v>1434143</v>
      </c>
      <c r="DZ28" s="1133">
        <v>1969123</v>
      </c>
      <c r="EA28" s="1133">
        <v>1761372</v>
      </c>
      <c r="EB28" s="1133">
        <v>0</v>
      </c>
      <c r="EC28" s="1133">
        <v>285826</v>
      </c>
      <c r="ED28" s="1133">
        <v>0</v>
      </c>
      <c r="EE28" s="1133">
        <v>205545</v>
      </c>
      <c r="EF28" s="1133">
        <v>1475546</v>
      </c>
      <c r="EH28" s="1133">
        <v>1961717</v>
      </c>
      <c r="EI28" s="1133">
        <v>1750885</v>
      </c>
      <c r="EJ28" s="1133">
        <v>0</v>
      </c>
      <c r="EK28" s="1133">
        <v>298704</v>
      </c>
      <c r="EL28" s="1133">
        <v>0</v>
      </c>
      <c r="EM28" s="1133">
        <v>197649</v>
      </c>
      <c r="EN28" s="1133">
        <v>1452181</v>
      </c>
    </row>
    <row r="29" spans="1:145">
      <c r="A29" s="1134" t="s">
        <v>195</v>
      </c>
      <c r="B29" s="1135">
        <v>1054741</v>
      </c>
      <c r="C29" s="1135">
        <v>1067626</v>
      </c>
      <c r="D29" s="1136">
        <v>0</v>
      </c>
      <c r="E29" s="1136">
        <v>0</v>
      </c>
      <c r="F29" s="1136">
        <v>0</v>
      </c>
      <c r="G29" s="1135">
        <v>85225</v>
      </c>
      <c r="H29" s="1135">
        <v>1067626</v>
      </c>
      <c r="J29" s="1135">
        <v>1020490</v>
      </c>
      <c r="K29" s="1135">
        <v>1032111</v>
      </c>
      <c r="L29" s="1136">
        <v>0</v>
      </c>
      <c r="M29" s="1136">
        <v>0</v>
      </c>
      <c r="N29" s="1136">
        <v>0</v>
      </c>
      <c r="O29" s="1135">
        <v>78659</v>
      </c>
      <c r="P29" s="1135">
        <v>1032111</v>
      </c>
      <c r="R29" s="1135">
        <v>1017165</v>
      </c>
      <c r="S29" s="1135">
        <v>1032009</v>
      </c>
      <c r="T29" s="1136">
        <v>0</v>
      </c>
      <c r="U29" s="1136">
        <v>0</v>
      </c>
      <c r="V29" s="1136">
        <v>0</v>
      </c>
      <c r="W29" s="1135">
        <v>77642</v>
      </c>
      <c r="X29" s="1135">
        <v>1032009</v>
      </c>
      <c r="Z29" s="1135">
        <v>965331</v>
      </c>
      <c r="AA29" s="1135">
        <v>977078</v>
      </c>
      <c r="AB29" s="1136">
        <v>0</v>
      </c>
      <c r="AC29" s="1136">
        <v>0</v>
      </c>
      <c r="AD29" s="1136">
        <v>0</v>
      </c>
      <c r="AE29" s="1135">
        <v>69543</v>
      </c>
      <c r="AF29" s="1135">
        <v>977078</v>
      </c>
      <c r="AH29" s="1135">
        <v>951352</v>
      </c>
      <c r="AI29" s="1135">
        <v>963713</v>
      </c>
      <c r="AJ29" s="1136">
        <v>0</v>
      </c>
      <c r="AK29" s="1136">
        <v>0</v>
      </c>
      <c r="AL29" s="1136">
        <v>0</v>
      </c>
      <c r="AM29" s="1135">
        <v>55392</v>
      </c>
      <c r="AN29" s="1135">
        <v>963713</v>
      </c>
      <c r="AP29" s="1135">
        <v>932284</v>
      </c>
      <c r="AQ29" s="1135">
        <v>944385</v>
      </c>
      <c r="AR29" s="1136">
        <v>0</v>
      </c>
      <c r="AS29" s="1136">
        <v>0</v>
      </c>
      <c r="AT29" s="1136">
        <v>0</v>
      </c>
      <c r="AU29" s="1135">
        <v>47872</v>
      </c>
      <c r="AV29" s="1135">
        <v>944385</v>
      </c>
      <c r="AX29" s="1135">
        <v>923281</v>
      </c>
      <c r="AY29" s="1135">
        <v>934322</v>
      </c>
      <c r="AZ29" s="1136">
        <v>0</v>
      </c>
      <c r="BA29" s="1136">
        <v>0</v>
      </c>
      <c r="BB29" s="1136">
        <v>0</v>
      </c>
      <c r="BC29" s="1135">
        <v>51675</v>
      </c>
      <c r="BD29" s="1135">
        <v>934322</v>
      </c>
      <c r="BF29" s="1135">
        <v>914834</v>
      </c>
      <c r="BG29" s="1135">
        <v>925079</v>
      </c>
      <c r="BH29" s="1136">
        <v>0</v>
      </c>
      <c r="BI29" s="1136">
        <v>0</v>
      </c>
      <c r="BJ29" s="1136">
        <v>0</v>
      </c>
      <c r="BK29" s="1135">
        <v>55938</v>
      </c>
      <c r="BL29" s="1135">
        <v>925079</v>
      </c>
      <c r="BN29" s="1135">
        <v>871438</v>
      </c>
      <c r="BO29" s="1135">
        <v>881893</v>
      </c>
      <c r="BP29" s="1136">
        <v>0</v>
      </c>
      <c r="BQ29" s="1136">
        <v>0</v>
      </c>
      <c r="BR29" s="1136">
        <v>0</v>
      </c>
      <c r="BS29" s="1135">
        <v>49764</v>
      </c>
      <c r="BT29" s="1135">
        <v>881893</v>
      </c>
      <c r="BV29" s="1135">
        <v>843974</v>
      </c>
      <c r="BW29" s="1135">
        <v>853094</v>
      </c>
      <c r="BX29" s="1136">
        <v>0</v>
      </c>
      <c r="BY29" s="1136">
        <v>0</v>
      </c>
      <c r="BZ29" s="1136">
        <v>0</v>
      </c>
      <c r="CA29" s="1135">
        <v>54894</v>
      </c>
      <c r="CB29" s="1135">
        <v>853094</v>
      </c>
      <c r="CD29" s="1135">
        <v>828693</v>
      </c>
      <c r="CE29" s="1135">
        <v>836630</v>
      </c>
      <c r="CF29" s="1136">
        <v>0</v>
      </c>
      <c r="CG29" s="1136">
        <v>0</v>
      </c>
      <c r="CH29" s="1136">
        <v>0</v>
      </c>
      <c r="CI29" s="1135">
        <v>54658</v>
      </c>
      <c r="CJ29" s="1135">
        <v>836630</v>
      </c>
      <c r="CL29" s="1137">
        <v>807043</v>
      </c>
      <c r="CM29" s="1137">
        <v>818014</v>
      </c>
      <c r="CN29" s="1138">
        <v>0</v>
      </c>
      <c r="CO29" s="1138">
        <v>0</v>
      </c>
      <c r="CP29" s="1138">
        <v>0</v>
      </c>
      <c r="CQ29" s="1137">
        <v>51081</v>
      </c>
      <c r="CR29" s="1137">
        <v>818014</v>
      </c>
      <c r="CT29" s="1137">
        <v>850372</v>
      </c>
      <c r="CU29" s="1137">
        <v>860024</v>
      </c>
      <c r="CV29" s="1138">
        <v>0</v>
      </c>
      <c r="CW29" s="1138">
        <v>0</v>
      </c>
      <c r="CX29" s="1138">
        <v>0</v>
      </c>
      <c r="CY29" s="1137">
        <v>55494</v>
      </c>
      <c r="CZ29" s="1137">
        <v>860024</v>
      </c>
      <c r="DB29" s="1138">
        <v>818734</v>
      </c>
      <c r="DC29" s="1138">
        <v>823289</v>
      </c>
      <c r="DD29" s="1138">
        <v>0</v>
      </c>
      <c r="DE29" s="1138">
        <v>0</v>
      </c>
      <c r="DF29" s="1138">
        <v>0</v>
      </c>
      <c r="DG29" s="1138">
        <v>55387</v>
      </c>
      <c r="DH29" s="1138">
        <v>823289</v>
      </c>
      <c r="DJ29" s="1138">
        <v>818734</v>
      </c>
      <c r="DK29" s="1138">
        <v>823289</v>
      </c>
      <c r="DL29" s="1138">
        <v>0</v>
      </c>
      <c r="DM29" s="1138">
        <v>0</v>
      </c>
      <c r="DN29" s="1138">
        <v>0</v>
      </c>
      <c r="DO29" s="1138">
        <v>55387</v>
      </c>
      <c r="DP29" s="1138">
        <v>823289</v>
      </c>
      <c r="DR29" s="1138">
        <v>793501</v>
      </c>
      <c r="DS29" s="1138">
        <v>796672</v>
      </c>
      <c r="DT29" s="1138">
        <v>0</v>
      </c>
      <c r="DU29" s="1138">
        <v>0</v>
      </c>
      <c r="DV29" s="1138">
        <v>0</v>
      </c>
      <c r="DW29" s="1138">
        <v>41550</v>
      </c>
      <c r="DX29" s="1138">
        <v>796672</v>
      </c>
      <c r="DZ29" s="1138">
        <v>821379</v>
      </c>
      <c r="EA29" s="1138">
        <v>826548</v>
      </c>
      <c r="EB29" s="1138">
        <v>0</v>
      </c>
      <c r="EC29" s="1138">
        <v>0</v>
      </c>
      <c r="ED29" s="1138">
        <v>0</v>
      </c>
      <c r="EE29" s="1138">
        <v>43899</v>
      </c>
      <c r="EF29" s="1138">
        <v>826548</v>
      </c>
      <c r="EH29" s="1138">
        <v>809010</v>
      </c>
      <c r="EI29" s="1138">
        <v>814689</v>
      </c>
      <c r="EJ29" s="1138">
        <v>0</v>
      </c>
      <c r="EK29" s="1138">
        <v>0</v>
      </c>
      <c r="EL29" s="1138">
        <v>0</v>
      </c>
      <c r="EM29" s="1138">
        <v>40922</v>
      </c>
      <c r="EN29" s="1138">
        <v>814689</v>
      </c>
    </row>
    <row r="30" spans="1:145">
      <c r="A30" s="1134" t="s">
        <v>196</v>
      </c>
      <c r="B30" s="1135">
        <v>409656</v>
      </c>
      <c r="C30" s="1135">
        <v>409805</v>
      </c>
      <c r="D30" s="1136">
        <v>0</v>
      </c>
      <c r="E30" s="1135">
        <v>352793</v>
      </c>
      <c r="F30" s="1136">
        <v>0</v>
      </c>
      <c r="G30" s="1135">
        <v>15</v>
      </c>
      <c r="H30" s="1135">
        <v>57012</v>
      </c>
      <c r="J30" s="1135">
        <v>448566</v>
      </c>
      <c r="K30" s="1135">
        <v>448677</v>
      </c>
      <c r="L30" s="1136">
        <v>0</v>
      </c>
      <c r="M30" s="1135">
        <v>402260</v>
      </c>
      <c r="N30" s="1136">
        <v>0</v>
      </c>
      <c r="O30" s="1135">
        <v>13</v>
      </c>
      <c r="P30" s="1135">
        <v>46417</v>
      </c>
      <c r="R30" s="1135">
        <v>430739</v>
      </c>
      <c r="S30" s="1135">
        <v>430832</v>
      </c>
      <c r="T30" s="1136">
        <v>0</v>
      </c>
      <c r="U30" s="1135">
        <v>381627</v>
      </c>
      <c r="V30" s="1136">
        <v>0</v>
      </c>
      <c r="W30" s="1135">
        <v>12</v>
      </c>
      <c r="X30" s="1135">
        <v>49205</v>
      </c>
      <c r="Z30" s="1135">
        <v>397185</v>
      </c>
      <c r="AA30" s="1135">
        <v>397270</v>
      </c>
      <c r="AB30" s="1136">
        <v>0</v>
      </c>
      <c r="AC30" s="1135">
        <v>351728</v>
      </c>
      <c r="AD30" s="1136">
        <v>0</v>
      </c>
      <c r="AE30" s="1135">
        <v>12</v>
      </c>
      <c r="AF30" s="1135">
        <v>45542</v>
      </c>
      <c r="AH30" s="1135">
        <v>389311</v>
      </c>
      <c r="AI30" s="1135">
        <v>389426</v>
      </c>
      <c r="AJ30" s="1136">
        <v>0</v>
      </c>
      <c r="AK30" s="1135">
        <v>345631</v>
      </c>
      <c r="AL30" s="1136">
        <v>0</v>
      </c>
      <c r="AM30" s="1135">
        <v>12</v>
      </c>
      <c r="AN30" s="1135">
        <v>43795</v>
      </c>
      <c r="AP30" s="1135">
        <v>387007</v>
      </c>
      <c r="AQ30" s="1135">
        <v>387109</v>
      </c>
      <c r="AR30" s="1136">
        <v>0</v>
      </c>
      <c r="AS30" s="1135">
        <v>345243</v>
      </c>
      <c r="AT30" s="1136">
        <v>0</v>
      </c>
      <c r="AU30" s="1135">
        <v>172</v>
      </c>
      <c r="AV30" s="1135">
        <v>41866</v>
      </c>
      <c r="AX30" s="1135">
        <v>343474</v>
      </c>
      <c r="AY30" s="1135">
        <v>343529</v>
      </c>
      <c r="AZ30" s="1136">
        <v>0</v>
      </c>
      <c r="BA30" s="1135">
        <v>307197</v>
      </c>
      <c r="BB30" s="1136">
        <v>0</v>
      </c>
      <c r="BC30" s="1135">
        <v>458</v>
      </c>
      <c r="BD30" s="1135">
        <v>36332</v>
      </c>
      <c r="BF30" s="1135">
        <v>320585</v>
      </c>
      <c r="BG30" s="1135">
        <v>320602</v>
      </c>
      <c r="BH30" s="1136">
        <v>0</v>
      </c>
      <c r="BI30" s="1135">
        <v>285460</v>
      </c>
      <c r="BJ30" s="1136">
        <v>0</v>
      </c>
      <c r="BK30" s="1135">
        <v>356</v>
      </c>
      <c r="BL30" s="1135">
        <v>35142</v>
      </c>
      <c r="BN30" s="1135">
        <v>320517</v>
      </c>
      <c r="BO30" s="1135">
        <v>320525</v>
      </c>
      <c r="BP30" s="1136">
        <v>0</v>
      </c>
      <c r="BQ30" s="1135">
        <v>289940</v>
      </c>
      <c r="BR30" s="1136">
        <v>0</v>
      </c>
      <c r="BS30" s="1135">
        <v>2</v>
      </c>
      <c r="BT30" s="1135">
        <v>30585</v>
      </c>
      <c r="BV30" s="1135">
        <v>323994</v>
      </c>
      <c r="BW30" s="1135">
        <v>323995</v>
      </c>
      <c r="BX30" s="1136">
        <v>0</v>
      </c>
      <c r="BY30" s="1135">
        <v>299546</v>
      </c>
      <c r="BZ30" s="1136">
        <v>0</v>
      </c>
      <c r="CA30" s="1135">
        <v>12</v>
      </c>
      <c r="CB30" s="1135">
        <v>24449</v>
      </c>
      <c r="CD30" s="1135">
        <v>262566</v>
      </c>
      <c r="CE30" s="1135">
        <v>262566</v>
      </c>
      <c r="CF30" s="1136">
        <v>0</v>
      </c>
      <c r="CG30" s="1135">
        <v>252484</v>
      </c>
      <c r="CH30" s="1136">
        <v>0</v>
      </c>
      <c r="CI30" s="1135">
        <v>12</v>
      </c>
      <c r="CJ30" s="1135">
        <v>10082</v>
      </c>
      <c r="CL30" s="1137">
        <v>278295</v>
      </c>
      <c r="CM30" s="1137">
        <v>278295</v>
      </c>
      <c r="CN30" s="1138">
        <v>0</v>
      </c>
      <c r="CO30" s="1137">
        <v>265616</v>
      </c>
      <c r="CP30" s="1138">
        <v>0</v>
      </c>
      <c r="CQ30" s="1137" t="s">
        <v>197</v>
      </c>
      <c r="CR30" s="1137">
        <v>12679</v>
      </c>
      <c r="CT30" s="1137">
        <v>271051</v>
      </c>
      <c r="CU30" s="1137">
        <v>271104</v>
      </c>
      <c r="CV30" s="1138">
        <v>0</v>
      </c>
      <c r="CW30" s="1137">
        <v>255922</v>
      </c>
      <c r="CX30" s="1138">
        <v>0</v>
      </c>
      <c r="CY30" s="1153">
        <v>14</v>
      </c>
      <c r="CZ30" s="1137">
        <v>15182</v>
      </c>
      <c r="DB30" s="1138">
        <v>281805</v>
      </c>
      <c r="DC30" s="1138">
        <v>281865</v>
      </c>
      <c r="DD30" s="1138">
        <v>0</v>
      </c>
      <c r="DE30" s="1138">
        <v>261939</v>
      </c>
      <c r="DF30" s="1138">
        <v>0</v>
      </c>
      <c r="DG30" s="1138">
        <v>13</v>
      </c>
      <c r="DH30" s="1138">
        <v>19926</v>
      </c>
      <c r="DJ30" s="1138">
        <v>281805</v>
      </c>
      <c r="DK30" s="1138">
        <v>281865</v>
      </c>
      <c r="DL30" s="1138">
        <v>0</v>
      </c>
      <c r="DM30" s="1138">
        <v>261939</v>
      </c>
      <c r="DN30" s="1138">
        <v>0</v>
      </c>
      <c r="DO30" s="1138">
        <v>13</v>
      </c>
      <c r="DP30" s="1138">
        <v>19926</v>
      </c>
      <c r="DR30" s="1138">
        <v>250190</v>
      </c>
      <c r="DS30" s="1138">
        <v>250248</v>
      </c>
      <c r="DT30" s="1138">
        <v>0</v>
      </c>
      <c r="DU30" s="1138">
        <v>231076</v>
      </c>
      <c r="DV30" s="1138">
        <v>0</v>
      </c>
      <c r="DW30" s="1138">
        <v>3836</v>
      </c>
      <c r="DX30" s="1138">
        <v>19172</v>
      </c>
      <c r="DZ30" s="1138">
        <v>261774</v>
      </c>
      <c r="EA30" s="1138">
        <v>265329</v>
      </c>
      <c r="EB30" s="1138">
        <v>0</v>
      </c>
      <c r="EC30" s="1138">
        <v>244378</v>
      </c>
      <c r="ED30" s="1138">
        <v>0</v>
      </c>
      <c r="EE30" s="1138">
        <v>2237</v>
      </c>
      <c r="EF30" s="1138">
        <v>20951</v>
      </c>
      <c r="EH30" s="1138">
        <v>280541</v>
      </c>
      <c r="EI30" s="1138">
        <v>285680</v>
      </c>
      <c r="EJ30" s="1138">
        <v>0</v>
      </c>
      <c r="EK30" s="1138">
        <v>255162</v>
      </c>
      <c r="EL30" s="1138">
        <v>0</v>
      </c>
      <c r="EM30" s="1138">
        <v>2580</v>
      </c>
      <c r="EN30" s="1138">
        <v>30518</v>
      </c>
    </row>
    <row r="31" spans="1:145">
      <c r="A31" s="1134" t="s">
        <v>198</v>
      </c>
      <c r="B31" s="1135">
        <v>332120</v>
      </c>
      <c r="C31" s="1135">
        <v>332120</v>
      </c>
      <c r="D31" s="1136">
        <v>0</v>
      </c>
      <c r="E31" s="1136">
        <v>0</v>
      </c>
      <c r="F31" s="1136">
        <v>0</v>
      </c>
      <c r="G31" s="1135">
        <v>49083</v>
      </c>
      <c r="H31" s="1135">
        <v>332120</v>
      </c>
      <c r="J31" s="1135">
        <v>308230</v>
      </c>
      <c r="K31" s="1135">
        <v>308230</v>
      </c>
      <c r="L31" s="1136">
        <v>0</v>
      </c>
      <c r="M31" s="1136">
        <v>0</v>
      </c>
      <c r="N31" s="1136">
        <v>0</v>
      </c>
      <c r="O31" s="1135">
        <v>49081</v>
      </c>
      <c r="P31" s="1135">
        <v>308230</v>
      </c>
      <c r="R31" s="1135">
        <v>306023</v>
      </c>
      <c r="S31" s="1135">
        <v>306023</v>
      </c>
      <c r="T31" s="1136">
        <v>0</v>
      </c>
      <c r="U31" s="1136">
        <v>0</v>
      </c>
      <c r="V31" s="1136">
        <v>0</v>
      </c>
      <c r="W31" s="1135">
        <v>49803</v>
      </c>
      <c r="X31" s="1135">
        <v>306023</v>
      </c>
      <c r="Z31" s="1135">
        <v>302988</v>
      </c>
      <c r="AA31" s="1135">
        <v>302988</v>
      </c>
      <c r="AB31" s="1136">
        <v>0</v>
      </c>
      <c r="AC31" s="1136">
        <v>0</v>
      </c>
      <c r="AD31" s="1136">
        <v>0</v>
      </c>
      <c r="AE31" s="1135">
        <v>40056</v>
      </c>
      <c r="AF31" s="1135">
        <v>302988</v>
      </c>
      <c r="AH31" s="1135">
        <v>301635</v>
      </c>
      <c r="AI31" s="1135">
        <v>301635</v>
      </c>
      <c r="AJ31" s="1136">
        <v>0</v>
      </c>
      <c r="AK31" s="1136">
        <v>0</v>
      </c>
      <c r="AL31" s="1136">
        <v>0</v>
      </c>
      <c r="AM31" s="1135">
        <v>36504</v>
      </c>
      <c r="AN31" s="1135">
        <v>301635</v>
      </c>
      <c r="AP31" s="1135">
        <v>294397</v>
      </c>
      <c r="AQ31" s="1135">
        <v>294397</v>
      </c>
      <c r="AR31" s="1136">
        <v>0</v>
      </c>
      <c r="AS31" s="1136">
        <v>0</v>
      </c>
      <c r="AT31" s="1136">
        <v>0</v>
      </c>
      <c r="AU31" s="1135">
        <v>30488</v>
      </c>
      <c r="AV31" s="1135">
        <v>294397</v>
      </c>
      <c r="AX31" s="1135">
        <v>289836</v>
      </c>
      <c r="AY31" s="1135">
        <v>289836</v>
      </c>
      <c r="AZ31" s="1136">
        <v>0</v>
      </c>
      <c r="BA31" s="1136">
        <v>0</v>
      </c>
      <c r="BB31" s="1136">
        <v>0</v>
      </c>
      <c r="BC31" s="1135">
        <v>30463</v>
      </c>
      <c r="BD31" s="1135">
        <v>289836</v>
      </c>
      <c r="BF31" s="1135">
        <v>276725</v>
      </c>
      <c r="BG31" s="1135">
        <v>276725</v>
      </c>
      <c r="BH31" s="1136">
        <v>0</v>
      </c>
      <c r="BI31" s="1136">
        <v>0</v>
      </c>
      <c r="BJ31" s="1136">
        <v>0</v>
      </c>
      <c r="BK31" s="1135">
        <v>30608</v>
      </c>
      <c r="BL31" s="1135">
        <v>276725</v>
      </c>
      <c r="BN31" s="1135">
        <v>256495</v>
      </c>
      <c r="BO31" s="1135">
        <v>256495</v>
      </c>
      <c r="BP31" s="1136">
        <v>0</v>
      </c>
      <c r="BQ31" s="1136">
        <v>0</v>
      </c>
      <c r="BR31" s="1136">
        <v>0</v>
      </c>
      <c r="BS31" s="1135">
        <v>32791</v>
      </c>
      <c r="BT31" s="1135">
        <v>256495</v>
      </c>
      <c r="BV31" s="1135">
        <v>233977</v>
      </c>
      <c r="BW31" s="1135">
        <v>233977</v>
      </c>
      <c r="BX31" s="1136">
        <v>0</v>
      </c>
      <c r="BY31" s="1136">
        <v>0</v>
      </c>
      <c r="BZ31" s="1136">
        <v>0</v>
      </c>
      <c r="CA31" s="1135">
        <v>30519</v>
      </c>
      <c r="CB31" s="1135">
        <v>233977</v>
      </c>
      <c r="CD31" s="1135">
        <v>205431</v>
      </c>
      <c r="CE31" s="1135">
        <v>205431</v>
      </c>
      <c r="CF31" s="1136">
        <v>0</v>
      </c>
      <c r="CG31" s="1136">
        <v>0</v>
      </c>
      <c r="CH31" s="1136">
        <v>0</v>
      </c>
      <c r="CI31" s="1135">
        <v>23164</v>
      </c>
      <c r="CJ31" s="1135">
        <v>205431</v>
      </c>
      <c r="CL31" s="1137">
        <v>172058</v>
      </c>
      <c r="CM31" s="1137">
        <v>172058</v>
      </c>
      <c r="CN31" s="1138">
        <v>0</v>
      </c>
      <c r="CO31" s="1138">
        <v>0</v>
      </c>
      <c r="CP31" s="1138">
        <v>0</v>
      </c>
      <c r="CQ31" s="1137">
        <v>19293</v>
      </c>
      <c r="CR31" s="1137">
        <v>172058</v>
      </c>
      <c r="CT31" s="1137">
        <v>143138</v>
      </c>
      <c r="CU31" s="1137">
        <v>143138</v>
      </c>
      <c r="CV31" s="1138">
        <v>0</v>
      </c>
      <c r="CW31" s="1138">
        <v>0</v>
      </c>
      <c r="CX31" s="1138">
        <v>0</v>
      </c>
      <c r="CY31" s="1137">
        <v>16931</v>
      </c>
      <c r="CZ31" s="1137">
        <v>143138</v>
      </c>
      <c r="DB31" s="1138">
        <v>132616</v>
      </c>
      <c r="DC31" s="1138">
        <v>132616</v>
      </c>
      <c r="DD31" s="1138">
        <v>0</v>
      </c>
      <c r="DE31" s="1138">
        <v>0</v>
      </c>
      <c r="DF31" s="1138">
        <v>0</v>
      </c>
      <c r="DG31" s="1138">
        <v>16780</v>
      </c>
      <c r="DH31" s="1138">
        <v>132616</v>
      </c>
      <c r="DJ31" s="1138">
        <v>132616</v>
      </c>
      <c r="DK31" s="1138">
        <v>132616</v>
      </c>
      <c r="DL31" s="1138">
        <v>0</v>
      </c>
      <c r="DM31" s="1138">
        <v>0</v>
      </c>
      <c r="DN31" s="1138">
        <v>0</v>
      </c>
      <c r="DO31" s="1138">
        <v>16780</v>
      </c>
      <c r="DP31" s="1138">
        <v>132616</v>
      </c>
      <c r="DR31" s="1138">
        <v>127625</v>
      </c>
      <c r="DS31" s="1138">
        <v>127625</v>
      </c>
      <c r="DT31" s="1138">
        <v>0</v>
      </c>
      <c r="DU31" s="1138">
        <v>0</v>
      </c>
      <c r="DV31" s="1138">
        <v>0</v>
      </c>
      <c r="DW31" s="1138">
        <v>13337</v>
      </c>
      <c r="DX31" s="1138">
        <v>127625</v>
      </c>
      <c r="DZ31" s="1138">
        <v>140351</v>
      </c>
      <c r="EA31" s="1138">
        <v>140351</v>
      </c>
      <c r="EB31" s="1138">
        <v>0</v>
      </c>
      <c r="EC31" s="1138">
        <v>0</v>
      </c>
      <c r="ED31" s="1138">
        <v>0</v>
      </c>
      <c r="EE31" s="1138">
        <v>17124</v>
      </c>
      <c r="EF31" s="1138">
        <v>140351</v>
      </c>
      <c r="EH31" s="1138">
        <v>136638</v>
      </c>
      <c r="EI31" s="1138">
        <v>136638</v>
      </c>
      <c r="EJ31" s="1138">
        <v>0</v>
      </c>
      <c r="EK31" s="1138">
        <v>0</v>
      </c>
      <c r="EL31" s="1138">
        <v>0</v>
      </c>
      <c r="EM31" s="1138">
        <v>14977</v>
      </c>
      <c r="EN31" s="1138">
        <v>136638</v>
      </c>
    </row>
    <row r="32" spans="1:145">
      <c r="A32" s="1134" t="s">
        <v>171</v>
      </c>
      <c r="B32" s="1135">
        <v>94795</v>
      </c>
      <c r="C32" s="1135">
        <v>94795</v>
      </c>
      <c r="D32" s="1136">
        <v>0</v>
      </c>
      <c r="E32" s="1136">
        <v>0</v>
      </c>
      <c r="F32" s="1136">
        <v>0</v>
      </c>
      <c r="G32" s="1136">
        <v>0</v>
      </c>
      <c r="H32" s="1135">
        <v>94795</v>
      </c>
      <c r="J32" s="1135">
        <v>92075</v>
      </c>
      <c r="K32" s="1135">
        <v>92075</v>
      </c>
      <c r="L32" s="1136">
        <v>0</v>
      </c>
      <c r="M32" s="1136">
        <v>0</v>
      </c>
      <c r="N32" s="1136">
        <v>0</v>
      </c>
      <c r="O32" s="1136">
        <v>0</v>
      </c>
      <c r="P32" s="1135">
        <v>92075</v>
      </c>
      <c r="R32" s="1135">
        <v>91346</v>
      </c>
      <c r="S32" s="1135">
        <v>91346</v>
      </c>
      <c r="T32" s="1136">
        <v>0</v>
      </c>
      <c r="U32" s="1136">
        <v>0</v>
      </c>
      <c r="V32" s="1136">
        <v>0</v>
      </c>
      <c r="W32" s="1136">
        <v>0</v>
      </c>
      <c r="X32" s="1135">
        <v>91346</v>
      </c>
      <c r="Z32" s="1135">
        <v>89045</v>
      </c>
      <c r="AA32" s="1135">
        <v>89045</v>
      </c>
      <c r="AB32" s="1136">
        <v>0</v>
      </c>
      <c r="AC32" s="1136">
        <v>0</v>
      </c>
      <c r="AD32" s="1136">
        <v>0</v>
      </c>
      <c r="AE32" s="1136">
        <v>0</v>
      </c>
      <c r="AF32" s="1135">
        <v>89045</v>
      </c>
      <c r="AH32" s="1135">
        <v>86553</v>
      </c>
      <c r="AI32" s="1135">
        <v>86554</v>
      </c>
      <c r="AJ32" s="1136">
        <v>0</v>
      </c>
      <c r="AK32" s="1136">
        <v>0</v>
      </c>
      <c r="AL32" s="1136">
        <v>0</v>
      </c>
      <c r="AM32" s="1136">
        <v>0</v>
      </c>
      <c r="AN32" s="1135">
        <v>86554</v>
      </c>
      <c r="AP32" s="1135">
        <v>88012</v>
      </c>
      <c r="AQ32" s="1135">
        <v>88012</v>
      </c>
      <c r="AR32" s="1136">
        <v>0</v>
      </c>
      <c r="AS32" s="1136">
        <v>0</v>
      </c>
      <c r="AT32" s="1136">
        <v>0</v>
      </c>
      <c r="AU32" s="1136">
        <v>0</v>
      </c>
      <c r="AV32" s="1135">
        <v>88012</v>
      </c>
      <c r="AX32" s="1135">
        <v>83805</v>
      </c>
      <c r="AY32" s="1135">
        <v>83805</v>
      </c>
      <c r="AZ32" s="1136">
        <v>0</v>
      </c>
      <c r="BA32" s="1136">
        <v>0</v>
      </c>
      <c r="BB32" s="1136">
        <v>0</v>
      </c>
      <c r="BC32" s="1136">
        <v>0</v>
      </c>
      <c r="BD32" s="1135">
        <v>83805</v>
      </c>
      <c r="BF32" s="1135">
        <v>83375</v>
      </c>
      <c r="BG32" s="1135">
        <v>83375</v>
      </c>
      <c r="BH32" s="1136">
        <v>0</v>
      </c>
      <c r="BI32" s="1136">
        <v>0</v>
      </c>
      <c r="BJ32" s="1136">
        <v>0</v>
      </c>
      <c r="BK32" s="1136">
        <v>0</v>
      </c>
      <c r="BL32" s="1135">
        <v>83375</v>
      </c>
      <c r="BN32" s="1135">
        <v>82482</v>
      </c>
      <c r="BO32" s="1135">
        <v>82482</v>
      </c>
      <c r="BP32" s="1136">
        <v>0</v>
      </c>
      <c r="BQ32" s="1136">
        <v>0</v>
      </c>
      <c r="BR32" s="1136">
        <v>0</v>
      </c>
      <c r="BS32" s="1136">
        <v>0</v>
      </c>
      <c r="BT32" s="1135">
        <v>82482</v>
      </c>
      <c r="BV32" s="1135">
        <v>82898</v>
      </c>
      <c r="BW32" s="1135">
        <v>82898</v>
      </c>
      <c r="BX32" s="1136">
        <v>0</v>
      </c>
      <c r="BY32" s="1136">
        <v>0</v>
      </c>
      <c r="BZ32" s="1136">
        <v>0</v>
      </c>
      <c r="CA32" s="1136">
        <v>0</v>
      </c>
      <c r="CB32" s="1135">
        <v>82898</v>
      </c>
      <c r="CD32" s="1135">
        <v>81036</v>
      </c>
      <c r="CE32" s="1135">
        <v>81036</v>
      </c>
      <c r="CF32" s="1136">
        <v>0</v>
      </c>
      <c r="CG32" s="1136">
        <v>0</v>
      </c>
      <c r="CH32" s="1136">
        <v>0</v>
      </c>
      <c r="CI32" s="1136">
        <v>0</v>
      </c>
      <c r="CJ32" s="1135">
        <v>81036</v>
      </c>
      <c r="CL32" s="1137">
        <v>71866</v>
      </c>
      <c r="CM32" s="1137">
        <v>71866</v>
      </c>
      <c r="CN32" s="1138">
        <v>0</v>
      </c>
      <c r="CO32" s="1138">
        <v>0</v>
      </c>
      <c r="CP32" s="1138">
        <v>0</v>
      </c>
      <c r="CQ32" s="1138">
        <v>0</v>
      </c>
      <c r="CR32" s="1137">
        <v>71866</v>
      </c>
      <c r="CT32" s="1137">
        <v>64307</v>
      </c>
      <c r="CU32" s="1137">
        <v>64307</v>
      </c>
      <c r="CV32" s="1138">
        <v>0</v>
      </c>
      <c r="CW32" s="1138">
        <v>0</v>
      </c>
      <c r="CX32" s="1138">
        <v>0</v>
      </c>
      <c r="CY32" s="1138">
        <v>0</v>
      </c>
      <c r="CZ32" s="1137">
        <v>64307</v>
      </c>
      <c r="DB32" s="1138">
        <v>62275</v>
      </c>
      <c r="DC32" s="1138">
        <v>62275</v>
      </c>
      <c r="DD32" s="1138">
        <v>0</v>
      </c>
      <c r="DE32" s="1138">
        <v>0</v>
      </c>
      <c r="DF32" s="1138">
        <v>0</v>
      </c>
      <c r="DG32" s="1138">
        <v>0</v>
      </c>
      <c r="DH32" s="1138">
        <v>62275</v>
      </c>
      <c r="DJ32" s="1138">
        <v>62275</v>
      </c>
      <c r="DK32" s="1138">
        <v>62275</v>
      </c>
      <c r="DL32" s="1138">
        <v>0</v>
      </c>
      <c r="DM32" s="1138">
        <v>0</v>
      </c>
      <c r="DN32" s="1138">
        <v>0</v>
      </c>
      <c r="DO32" s="1138">
        <v>0</v>
      </c>
      <c r="DP32" s="1138">
        <v>62275</v>
      </c>
      <c r="DR32" s="1138">
        <v>63788</v>
      </c>
      <c r="DS32" s="1138">
        <v>63788</v>
      </c>
      <c r="DT32" s="1138">
        <v>0</v>
      </c>
      <c r="DU32" s="1138">
        <v>0</v>
      </c>
      <c r="DV32" s="1138">
        <v>0</v>
      </c>
      <c r="DW32" s="1138">
        <v>0</v>
      </c>
      <c r="DX32" s="1138">
        <v>63788</v>
      </c>
      <c r="DZ32" s="1138">
        <v>52518</v>
      </c>
      <c r="EA32" s="1138">
        <v>52518</v>
      </c>
      <c r="EB32" s="1138">
        <v>0</v>
      </c>
      <c r="EC32" s="1138">
        <v>0</v>
      </c>
      <c r="ED32" s="1138">
        <v>0</v>
      </c>
      <c r="EE32" s="1138">
        <v>0</v>
      </c>
      <c r="EF32" s="1138">
        <v>52518</v>
      </c>
      <c r="EH32" s="1138">
        <v>51202</v>
      </c>
      <c r="EI32" s="1138">
        <v>51202</v>
      </c>
      <c r="EJ32" s="1138">
        <v>0</v>
      </c>
      <c r="EK32" s="1138">
        <v>0</v>
      </c>
      <c r="EL32" s="1138">
        <v>0</v>
      </c>
      <c r="EM32" s="1138">
        <v>0</v>
      </c>
      <c r="EN32" s="1138">
        <v>51202</v>
      </c>
    </row>
    <row r="33" spans="1:144">
      <c r="A33" s="1134" t="s">
        <v>172</v>
      </c>
      <c r="B33" s="1135">
        <v>9025</v>
      </c>
      <c r="C33" s="1135">
        <v>9027</v>
      </c>
      <c r="D33" s="1136">
        <v>0</v>
      </c>
      <c r="E33" s="1136">
        <v>0</v>
      </c>
      <c r="F33" s="1136">
        <v>0</v>
      </c>
      <c r="G33" s="1135">
        <v>143</v>
      </c>
      <c r="H33" s="1135">
        <v>9027</v>
      </c>
      <c r="J33" s="1135">
        <v>15332</v>
      </c>
      <c r="K33" s="1135">
        <v>15339</v>
      </c>
      <c r="L33" s="1136">
        <v>0</v>
      </c>
      <c r="M33" s="1136">
        <v>0</v>
      </c>
      <c r="N33" s="1136">
        <v>0</v>
      </c>
      <c r="O33" s="1135">
        <v>518</v>
      </c>
      <c r="P33" s="1135">
        <v>15339</v>
      </c>
      <c r="R33" s="1135">
        <v>12247</v>
      </c>
      <c r="S33" s="1135">
        <v>12252</v>
      </c>
      <c r="T33" s="1136">
        <v>0</v>
      </c>
      <c r="U33" s="1136">
        <v>0</v>
      </c>
      <c r="V33" s="1136">
        <v>0</v>
      </c>
      <c r="W33" s="1135">
        <v>116</v>
      </c>
      <c r="X33" s="1135">
        <v>12252</v>
      </c>
      <c r="Z33" s="1135">
        <v>13618</v>
      </c>
      <c r="AA33" s="1135">
        <v>13622</v>
      </c>
      <c r="AB33" s="1136">
        <v>0</v>
      </c>
      <c r="AC33" s="1136">
        <v>0</v>
      </c>
      <c r="AD33" s="1136">
        <v>0</v>
      </c>
      <c r="AE33" s="1135">
        <v>466</v>
      </c>
      <c r="AF33" s="1135">
        <v>13622</v>
      </c>
      <c r="AH33" s="1135">
        <v>9551</v>
      </c>
      <c r="AI33" s="1135">
        <v>9554</v>
      </c>
      <c r="AJ33" s="1136">
        <v>0</v>
      </c>
      <c r="AK33" s="1136">
        <v>0</v>
      </c>
      <c r="AL33" s="1136">
        <v>0</v>
      </c>
      <c r="AM33" s="1135">
        <v>371</v>
      </c>
      <c r="AN33" s="1135">
        <v>9554</v>
      </c>
      <c r="AP33" s="1135">
        <v>11368</v>
      </c>
      <c r="AQ33" s="1135">
        <v>11372</v>
      </c>
      <c r="AR33" s="1136">
        <v>0</v>
      </c>
      <c r="AS33" s="1136">
        <v>0</v>
      </c>
      <c r="AT33" s="1136">
        <v>0</v>
      </c>
      <c r="AU33" s="1135">
        <v>106</v>
      </c>
      <c r="AV33" s="1135">
        <v>11372</v>
      </c>
      <c r="AX33" s="1135">
        <v>13175</v>
      </c>
      <c r="AY33" s="1135">
        <v>13178</v>
      </c>
      <c r="AZ33" s="1136">
        <v>0</v>
      </c>
      <c r="BA33" s="1136">
        <v>0</v>
      </c>
      <c r="BB33" s="1136">
        <v>0</v>
      </c>
      <c r="BC33" s="1135">
        <v>185</v>
      </c>
      <c r="BD33" s="1135">
        <v>13178</v>
      </c>
      <c r="BF33" s="1135">
        <v>11876</v>
      </c>
      <c r="BG33" s="1135">
        <v>11880</v>
      </c>
      <c r="BH33" s="1136">
        <v>0</v>
      </c>
      <c r="BI33" s="1136">
        <v>0</v>
      </c>
      <c r="BJ33" s="1136">
        <v>0</v>
      </c>
      <c r="BK33" s="1135">
        <v>428</v>
      </c>
      <c r="BL33" s="1135">
        <v>11880</v>
      </c>
      <c r="BN33" s="1135">
        <v>11685</v>
      </c>
      <c r="BO33" s="1135">
        <v>11687</v>
      </c>
      <c r="BP33" s="1136">
        <v>0</v>
      </c>
      <c r="BQ33" s="1136">
        <v>0</v>
      </c>
      <c r="BR33" s="1136">
        <v>0</v>
      </c>
      <c r="BS33" s="1135">
        <v>191</v>
      </c>
      <c r="BT33" s="1135">
        <v>11687</v>
      </c>
      <c r="BV33" s="1135">
        <v>13729</v>
      </c>
      <c r="BW33" s="1135">
        <v>13739</v>
      </c>
      <c r="BX33" s="1136">
        <v>0</v>
      </c>
      <c r="BY33" s="1136">
        <v>0</v>
      </c>
      <c r="BZ33" s="1136">
        <v>0</v>
      </c>
      <c r="CA33" s="1135">
        <v>270</v>
      </c>
      <c r="CB33" s="1135">
        <v>13739</v>
      </c>
      <c r="CD33" s="1135">
        <v>14168</v>
      </c>
      <c r="CE33" s="1135">
        <v>14171</v>
      </c>
      <c r="CF33" s="1136">
        <v>0</v>
      </c>
      <c r="CG33" s="1136">
        <v>0</v>
      </c>
      <c r="CH33" s="1136">
        <v>0</v>
      </c>
      <c r="CI33" s="1135">
        <v>159</v>
      </c>
      <c r="CJ33" s="1135">
        <v>14171</v>
      </c>
      <c r="CL33" s="1137">
        <v>12242</v>
      </c>
      <c r="CM33" s="1137">
        <v>12246</v>
      </c>
      <c r="CN33" s="1138">
        <v>0</v>
      </c>
      <c r="CO33" s="1138">
        <v>0</v>
      </c>
      <c r="CP33" s="1138">
        <v>0</v>
      </c>
      <c r="CQ33" s="1137" t="s">
        <v>199</v>
      </c>
      <c r="CR33" s="1137">
        <v>12246</v>
      </c>
      <c r="CT33" s="1137">
        <v>8992</v>
      </c>
      <c r="CU33" s="1137">
        <v>8995</v>
      </c>
      <c r="CV33" s="1138">
        <v>0</v>
      </c>
      <c r="CW33" s="1138">
        <v>0</v>
      </c>
      <c r="CX33" s="1138">
        <v>0</v>
      </c>
      <c r="CY33" s="1153">
        <v>144</v>
      </c>
      <c r="CZ33" s="1137">
        <v>8995</v>
      </c>
      <c r="DB33" s="1138">
        <v>11545</v>
      </c>
      <c r="DC33" s="1138">
        <v>11549</v>
      </c>
      <c r="DD33" s="1138">
        <v>0</v>
      </c>
      <c r="DE33" s="1138">
        <v>0</v>
      </c>
      <c r="DF33" s="1138">
        <v>0</v>
      </c>
      <c r="DG33" s="1138">
        <v>135</v>
      </c>
      <c r="DH33" s="1138">
        <v>11549</v>
      </c>
      <c r="DJ33" s="1138">
        <v>11545</v>
      </c>
      <c r="DK33" s="1138">
        <v>11549</v>
      </c>
      <c r="DL33" s="1138">
        <v>0</v>
      </c>
      <c r="DM33" s="1138">
        <v>0</v>
      </c>
      <c r="DN33" s="1138">
        <v>0</v>
      </c>
      <c r="DO33" s="1138">
        <v>135</v>
      </c>
      <c r="DP33" s="1138">
        <v>11549</v>
      </c>
      <c r="DR33" s="1138">
        <v>10463</v>
      </c>
      <c r="DS33" s="1138">
        <v>10466</v>
      </c>
      <c r="DT33" s="1138">
        <v>0</v>
      </c>
      <c r="DU33" s="1138">
        <v>0</v>
      </c>
      <c r="DV33" s="1138">
        <v>0</v>
      </c>
      <c r="DW33" s="1138">
        <v>266</v>
      </c>
      <c r="DX33" s="1138">
        <v>10466</v>
      </c>
      <c r="DZ33" s="1138">
        <v>9094</v>
      </c>
      <c r="EA33" s="1138">
        <v>9098</v>
      </c>
      <c r="EB33" s="1138">
        <v>0</v>
      </c>
      <c r="EC33" s="1138">
        <v>0</v>
      </c>
      <c r="ED33" s="1138">
        <v>0</v>
      </c>
      <c r="EE33" s="1138">
        <v>171</v>
      </c>
      <c r="EF33" s="1138">
        <v>9098</v>
      </c>
      <c r="EH33" s="1138">
        <v>7945</v>
      </c>
      <c r="EI33" s="1138">
        <v>7947</v>
      </c>
      <c r="EJ33" s="1138">
        <v>0</v>
      </c>
      <c r="EK33" s="1138">
        <v>0</v>
      </c>
      <c r="EL33" s="1138">
        <v>0</v>
      </c>
      <c r="EM33" s="1138">
        <v>112</v>
      </c>
      <c r="EN33" s="1138">
        <v>7947</v>
      </c>
    </row>
    <row r="34" spans="1:144">
      <c r="A34" s="1134" t="s">
        <v>200</v>
      </c>
      <c r="B34" s="1135">
        <v>135113</v>
      </c>
      <c r="C34" s="1135">
        <v>135113</v>
      </c>
      <c r="D34" s="1136">
        <v>0</v>
      </c>
      <c r="E34" s="1136">
        <v>0</v>
      </c>
      <c r="F34" s="1136">
        <v>0</v>
      </c>
      <c r="G34" s="1135">
        <v>1326</v>
      </c>
      <c r="H34" s="1135">
        <v>135113</v>
      </c>
      <c r="J34" s="1135">
        <v>118337</v>
      </c>
      <c r="K34" s="1135">
        <v>118337</v>
      </c>
      <c r="L34" s="1136">
        <v>0</v>
      </c>
      <c r="M34" s="1136">
        <v>0</v>
      </c>
      <c r="N34" s="1136">
        <v>0</v>
      </c>
      <c r="O34" s="1135">
        <v>1269</v>
      </c>
      <c r="P34" s="1135">
        <v>118337</v>
      </c>
      <c r="R34" s="1135">
        <v>116745</v>
      </c>
      <c r="S34" s="1135">
        <v>116745</v>
      </c>
      <c r="T34" s="1136">
        <v>0</v>
      </c>
      <c r="U34" s="1136">
        <v>0</v>
      </c>
      <c r="V34" s="1136">
        <v>0</v>
      </c>
      <c r="W34" s="1135">
        <v>1616</v>
      </c>
      <c r="X34" s="1135">
        <v>116745</v>
      </c>
      <c r="Z34" s="1135">
        <v>108605</v>
      </c>
      <c r="AA34" s="1135">
        <v>108605</v>
      </c>
      <c r="AB34" s="1136">
        <v>0</v>
      </c>
      <c r="AC34" s="1136">
        <v>0</v>
      </c>
      <c r="AD34" s="1136">
        <v>0</v>
      </c>
      <c r="AE34" s="1135">
        <v>2070</v>
      </c>
      <c r="AF34" s="1135">
        <v>108605</v>
      </c>
      <c r="AH34" s="1135">
        <v>99788</v>
      </c>
      <c r="AI34" s="1135">
        <v>99788</v>
      </c>
      <c r="AJ34" s="1136">
        <v>0</v>
      </c>
      <c r="AK34" s="1136">
        <v>0</v>
      </c>
      <c r="AL34" s="1136">
        <v>0</v>
      </c>
      <c r="AM34" s="1135">
        <v>9411</v>
      </c>
      <c r="AN34" s="1135">
        <v>99788</v>
      </c>
      <c r="AP34" s="1135">
        <v>108590</v>
      </c>
      <c r="AQ34" s="1135">
        <v>108590</v>
      </c>
      <c r="AR34" s="1136">
        <v>0</v>
      </c>
      <c r="AS34" s="1136">
        <v>0</v>
      </c>
      <c r="AT34" s="1136">
        <v>0</v>
      </c>
      <c r="AU34" s="1135">
        <v>10247</v>
      </c>
      <c r="AV34" s="1135">
        <v>108590</v>
      </c>
      <c r="AX34" s="1135">
        <v>102436</v>
      </c>
      <c r="AY34" s="1135">
        <v>102436</v>
      </c>
      <c r="AZ34" s="1136">
        <v>0</v>
      </c>
      <c r="BA34" s="1136">
        <v>0</v>
      </c>
      <c r="BB34" s="1136">
        <v>0</v>
      </c>
      <c r="BC34" s="1135">
        <v>9393</v>
      </c>
      <c r="BD34" s="1135">
        <v>102436</v>
      </c>
      <c r="BF34" s="1135">
        <v>103297</v>
      </c>
      <c r="BG34" s="1135">
        <v>103297</v>
      </c>
      <c r="BH34" s="1136">
        <v>0</v>
      </c>
      <c r="BI34" s="1136">
        <v>0</v>
      </c>
      <c r="BJ34" s="1136">
        <v>0</v>
      </c>
      <c r="BK34" s="1135">
        <v>9596</v>
      </c>
      <c r="BL34" s="1135">
        <v>103297</v>
      </c>
      <c r="BN34" s="1135">
        <v>115441</v>
      </c>
      <c r="BO34" s="1135">
        <v>115441</v>
      </c>
      <c r="BP34" s="1136">
        <v>0</v>
      </c>
      <c r="BQ34" s="1136">
        <v>0</v>
      </c>
      <c r="BR34" s="1136">
        <v>0</v>
      </c>
      <c r="BS34" s="1135">
        <v>19602</v>
      </c>
      <c r="BT34" s="1135">
        <v>115441</v>
      </c>
      <c r="BV34" s="1135">
        <v>125158</v>
      </c>
      <c r="BW34" s="1135">
        <v>125158</v>
      </c>
      <c r="BX34" s="1136">
        <v>0</v>
      </c>
      <c r="BY34" s="1136">
        <v>0</v>
      </c>
      <c r="BZ34" s="1136">
        <v>0</v>
      </c>
      <c r="CA34" s="1135">
        <v>21669</v>
      </c>
      <c r="CB34" s="1135">
        <v>125158</v>
      </c>
      <c r="CD34" s="1135">
        <v>120012</v>
      </c>
      <c r="CE34" s="1135">
        <v>120012</v>
      </c>
      <c r="CF34" s="1136">
        <v>0</v>
      </c>
      <c r="CG34" s="1136">
        <v>0</v>
      </c>
      <c r="CH34" s="1136">
        <v>0</v>
      </c>
      <c r="CI34" s="1135">
        <v>19858</v>
      </c>
      <c r="CJ34" s="1135">
        <v>120012</v>
      </c>
      <c r="CL34" s="1137">
        <v>107890</v>
      </c>
      <c r="CM34" s="1137">
        <v>107890</v>
      </c>
      <c r="CN34" s="1138">
        <v>0</v>
      </c>
      <c r="CO34" s="1138">
        <v>0</v>
      </c>
      <c r="CP34" s="1138">
        <v>0</v>
      </c>
      <c r="CQ34" s="1137">
        <v>16780</v>
      </c>
      <c r="CR34" s="1137">
        <v>107890</v>
      </c>
      <c r="CT34" s="1137">
        <v>97005</v>
      </c>
      <c r="CU34" s="1137">
        <v>97005</v>
      </c>
      <c r="CV34" s="1138">
        <v>0</v>
      </c>
      <c r="CW34" s="1138">
        <v>0</v>
      </c>
      <c r="CX34" s="1138">
        <v>0</v>
      </c>
      <c r="CY34" s="1137">
        <v>10495</v>
      </c>
      <c r="CZ34" s="1137">
        <v>97005</v>
      </c>
      <c r="DB34" s="1138">
        <v>93309</v>
      </c>
      <c r="DC34" s="1138">
        <v>93309</v>
      </c>
      <c r="DD34" s="1138">
        <v>0</v>
      </c>
      <c r="DE34" s="1138">
        <v>0</v>
      </c>
      <c r="DF34" s="1138">
        <v>0</v>
      </c>
      <c r="DG34" s="1138">
        <v>9329</v>
      </c>
      <c r="DH34" s="1138">
        <v>93309</v>
      </c>
      <c r="DJ34" s="1138">
        <v>93309</v>
      </c>
      <c r="DK34" s="1138">
        <v>93309</v>
      </c>
      <c r="DL34" s="1138">
        <v>0</v>
      </c>
      <c r="DM34" s="1138">
        <v>0</v>
      </c>
      <c r="DN34" s="1138">
        <v>0</v>
      </c>
      <c r="DO34" s="1138">
        <v>9329</v>
      </c>
      <c r="DP34" s="1138">
        <v>93309</v>
      </c>
      <c r="DR34" s="1138">
        <v>85777</v>
      </c>
      <c r="DS34" s="1138">
        <v>85777</v>
      </c>
      <c r="DT34" s="1138">
        <v>0</v>
      </c>
      <c r="DU34" s="1138">
        <v>0</v>
      </c>
      <c r="DV34" s="1138">
        <v>0</v>
      </c>
      <c r="DW34" s="1138">
        <v>7612</v>
      </c>
      <c r="DX34" s="1138">
        <v>85777</v>
      </c>
      <c r="DZ34" s="1138">
        <v>88393</v>
      </c>
      <c r="EA34" s="1138">
        <v>88393</v>
      </c>
      <c r="EB34" s="1138">
        <v>0</v>
      </c>
      <c r="EC34" s="1138">
        <v>0</v>
      </c>
      <c r="ED34" s="1138">
        <v>0</v>
      </c>
      <c r="EE34" s="1138">
        <v>9072</v>
      </c>
      <c r="EF34" s="1138">
        <v>88393</v>
      </c>
      <c r="EH34" s="1138">
        <v>83200</v>
      </c>
      <c r="EI34" s="1138">
        <v>83200</v>
      </c>
      <c r="EJ34" s="1138">
        <v>0</v>
      </c>
      <c r="EK34" s="1138">
        <v>0</v>
      </c>
      <c r="EL34" s="1138">
        <v>0</v>
      </c>
      <c r="EM34" s="1138">
        <v>9132</v>
      </c>
      <c r="EN34" s="1138">
        <v>83200</v>
      </c>
    </row>
    <row r="35" spans="1:144">
      <c r="A35" s="1134" t="s">
        <v>201</v>
      </c>
      <c r="B35" s="1135">
        <v>87175</v>
      </c>
      <c r="C35" s="1135">
        <v>87050</v>
      </c>
      <c r="D35" s="1136">
        <v>0</v>
      </c>
      <c r="E35" s="1135">
        <v>42809</v>
      </c>
      <c r="F35" s="1136">
        <v>0</v>
      </c>
      <c r="G35" s="1135">
        <v>1559</v>
      </c>
      <c r="H35" s="1135">
        <v>44241</v>
      </c>
      <c r="J35" s="1135">
        <v>69702</v>
      </c>
      <c r="K35" s="1135">
        <v>69643</v>
      </c>
      <c r="L35" s="1136">
        <v>0</v>
      </c>
      <c r="M35" s="1135">
        <v>31189</v>
      </c>
      <c r="N35" s="1136">
        <v>0</v>
      </c>
      <c r="O35" s="1135">
        <v>1346</v>
      </c>
      <c r="P35" s="1135">
        <v>38454</v>
      </c>
      <c r="R35" s="1135">
        <v>68355</v>
      </c>
      <c r="S35" s="1135">
        <v>68252</v>
      </c>
      <c r="T35" s="1136">
        <v>0</v>
      </c>
      <c r="U35" s="1135">
        <v>36021</v>
      </c>
      <c r="V35" s="1136">
        <v>0</v>
      </c>
      <c r="W35" s="1135">
        <v>2220</v>
      </c>
      <c r="X35" s="1135">
        <v>32231</v>
      </c>
      <c r="Z35" s="1135">
        <v>71003</v>
      </c>
      <c r="AA35" s="1135">
        <v>70995</v>
      </c>
      <c r="AB35" s="1136">
        <v>0</v>
      </c>
      <c r="AC35" s="1135">
        <v>28599</v>
      </c>
      <c r="AD35" s="1136">
        <v>0</v>
      </c>
      <c r="AE35" s="1135">
        <v>16658</v>
      </c>
      <c r="AF35" s="1135">
        <v>42396</v>
      </c>
      <c r="AH35" s="1135">
        <v>53495</v>
      </c>
      <c r="AI35" s="1135">
        <v>53492</v>
      </c>
      <c r="AJ35" s="1136">
        <v>0</v>
      </c>
      <c r="AK35" s="1135">
        <v>19700</v>
      </c>
      <c r="AL35" s="1136">
        <v>0</v>
      </c>
      <c r="AM35" s="1135">
        <v>9522</v>
      </c>
      <c r="AN35" s="1135">
        <v>33792</v>
      </c>
      <c r="AP35" s="1135">
        <v>64087</v>
      </c>
      <c r="AQ35" s="1135">
        <v>64076</v>
      </c>
      <c r="AR35" s="1136">
        <v>0</v>
      </c>
      <c r="AS35" s="1135">
        <v>36154</v>
      </c>
      <c r="AT35" s="1136">
        <v>0</v>
      </c>
      <c r="AU35" s="1135">
        <v>3615</v>
      </c>
      <c r="AV35" s="1135">
        <v>27922</v>
      </c>
      <c r="AX35" s="1135">
        <v>68027</v>
      </c>
      <c r="AY35" s="1135">
        <v>68007</v>
      </c>
      <c r="AZ35" s="1136">
        <v>0</v>
      </c>
      <c r="BA35" s="1135">
        <v>38702</v>
      </c>
      <c r="BB35" s="1136">
        <v>0</v>
      </c>
      <c r="BC35" s="1135">
        <v>4403</v>
      </c>
      <c r="BD35" s="1135">
        <v>29305</v>
      </c>
      <c r="BF35" s="1135">
        <v>84582</v>
      </c>
      <c r="BG35" s="1135">
        <v>84579</v>
      </c>
      <c r="BH35" s="1136">
        <v>0</v>
      </c>
      <c r="BI35" s="1135">
        <v>36817</v>
      </c>
      <c r="BJ35" s="1136">
        <v>0</v>
      </c>
      <c r="BK35" s="1135">
        <v>1032</v>
      </c>
      <c r="BL35" s="1135">
        <v>47762</v>
      </c>
      <c r="BN35" s="1135">
        <v>78512</v>
      </c>
      <c r="BO35" s="1135">
        <v>78513</v>
      </c>
      <c r="BP35" s="1136">
        <v>0</v>
      </c>
      <c r="BQ35" s="1135">
        <v>41364</v>
      </c>
      <c r="BR35" s="1136">
        <v>0</v>
      </c>
      <c r="BS35" s="1135">
        <v>6484</v>
      </c>
      <c r="BT35" s="1135">
        <v>37149</v>
      </c>
      <c r="BV35" s="1135">
        <v>73054</v>
      </c>
      <c r="BW35" s="1135">
        <v>73041</v>
      </c>
      <c r="BX35" s="1136">
        <v>0</v>
      </c>
      <c r="BY35" s="1135">
        <v>41054</v>
      </c>
      <c r="BZ35" s="1136">
        <v>0</v>
      </c>
      <c r="CA35" s="1135">
        <v>12133</v>
      </c>
      <c r="CB35" s="1135">
        <v>31987</v>
      </c>
      <c r="CD35" s="1135">
        <v>75087</v>
      </c>
      <c r="CE35" s="1135">
        <v>75084</v>
      </c>
      <c r="CF35" s="1136">
        <v>0</v>
      </c>
      <c r="CG35" s="1135">
        <v>42483</v>
      </c>
      <c r="CH35" s="1136">
        <v>0</v>
      </c>
      <c r="CI35" s="1135">
        <v>11815</v>
      </c>
      <c r="CJ35" s="1135">
        <v>32601</v>
      </c>
      <c r="CL35" s="1137">
        <v>64663</v>
      </c>
      <c r="CM35" s="1137">
        <v>64664</v>
      </c>
      <c r="CN35" s="1138">
        <v>0</v>
      </c>
      <c r="CO35" s="1137">
        <v>40095</v>
      </c>
      <c r="CP35" s="1138">
        <v>0</v>
      </c>
      <c r="CQ35" s="1137">
        <v>2924</v>
      </c>
      <c r="CR35" s="1137">
        <v>24569</v>
      </c>
      <c r="CT35" s="1137">
        <v>63969</v>
      </c>
      <c r="CU35" s="1137">
        <v>63974</v>
      </c>
      <c r="CV35" s="1138">
        <v>0</v>
      </c>
      <c r="CW35" s="1137">
        <v>41863</v>
      </c>
      <c r="CX35" s="1138">
        <v>0</v>
      </c>
      <c r="CY35" s="1153">
        <v>774</v>
      </c>
      <c r="CZ35" s="1137">
        <v>22111</v>
      </c>
      <c r="DB35" s="1138">
        <v>70767</v>
      </c>
      <c r="DC35" s="1138">
        <v>70770</v>
      </c>
      <c r="DD35" s="1138">
        <v>0</v>
      </c>
      <c r="DE35" s="1138">
        <v>40851</v>
      </c>
      <c r="DF35" s="1138">
        <v>0</v>
      </c>
      <c r="DG35" s="1138">
        <v>696</v>
      </c>
      <c r="DH35" s="1138">
        <v>29919</v>
      </c>
      <c r="DJ35" s="1138">
        <v>70767</v>
      </c>
      <c r="DK35" s="1138">
        <v>70770</v>
      </c>
      <c r="DL35" s="1138">
        <v>0</v>
      </c>
      <c r="DM35" s="1138">
        <v>40851</v>
      </c>
      <c r="DN35" s="1138">
        <v>0</v>
      </c>
      <c r="DO35" s="1138">
        <v>696</v>
      </c>
      <c r="DP35" s="1138">
        <v>29919</v>
      </c>
      <c r="DR35" s="1138">
        <v>65701</v>
      </c>
      <c r="DS35" s="1138">
        <v>65713</v>
      </c>
      <c r="DT35" s="1138">
        <v>0</v>
      </c>
      <c r="DU35" s="1138">
        <v>35585</v>
      </c>
      <c r="DV35" s="1138">
        <v>0</v>
      </c>
      <c r="DW35" s="1138">
        <v>1127</v>
      </c>
      <c r="DX35" s="1138">
        <v>30128</v>
      </c>
      <c r="DZ35" s="1138">
        <v>73615</v>
      </c>
      <c r="EA35" s="1138">
        <v>73201</v>
      </c>
      <c r="EB35" s="1138">
        <v>0</v>
      </c>
      <c r="EC35" s="1138">
        <v>41448</v>
      </c>
      <c r="ED35" s="1138">
        <v>0</v>
      </c>
      <c r="EE35" s="1138">
        <v>3127</v>
      </c>
      <c r="EF35" s="1138">
        <v>31753</v>
      </c>
      <c r="EH35" s="1138">
        <v>79599</v>
      </c>
      <c r="EI35" s="1138">
        <v>79620</v>
      </c>
      <c r="EJ35" s="1138">
        <v>0</v>
      </c>
      <c r="EK35" s="1138">
        <v>43542</v>
      </c>
      <c r="EL35" s="1138">
        <v>0</v>
      </c>
      <c r="EM35" s="1138">
        <v>6221</v>
      </c>
      <c r="EN35" s="1138">
        <v>36078</v>
      </c>
    </row>
    <row r="36" spans="1:144">
      <c r="A36" s="1134" t="s">
        <v>202</v>
      </c>
      <c r="B36" s="1135">
        <v>311812</v>
      </c>
      <c r="C36" s="1136">
        <v>0</v>
      </c>
      <c r="D36" s="1136">
        <v>0</v>
      </c>
      <c r="E36" s="1136">
        <v>0</v>
      </c>
      <c r="F36" s="1136">
        <v>0</v>
      </c>
      <c r="G36" s="1136">
        <v>0</v>
      </c>
      <c r="H36" s="1136">
        <v>0</v>
      </c>
      <c r="J36" s="1135">
        <v>303683</v>
      </c>
      <c r="K36" s="1136">
        <v>0</v>
      </c>
      <c r="L36" s="1136">
        <v>0</v>
      </c>
      <c r="M36" s="1136">
        <v>0</v>
      </c>
      <c r="N36" s="1136">
        <v>0</v>
      </c>
      <c r="O36" s="1136">
        <v>0</v>
      </c>
      <c r="P36" s="1136">
        <v>0</v>
      </c>
      <c r="R36" s="1135">
        <v>292095</v>
      </c>
      <c r="S36" s="1136">
        <v>0</v>
      </c>
      <c r="T36" s="1136">
        <v>0</v>
      </c>
      <c r="U36" s="1136">
        <v>0</v>
      </c>
      <c r="V36" s="1136">
        <v>0</v>
      </c>
      <c r="W36" s="1136">
        <v>0</v>
      </c>
      <c r="X36" s="1136">
        <v>0</v>
      </c>
      <c r="Z36" s="1135">
        <v>283015</v>
      </c>
      <c r="AA36" s="1136">
        <v>0</v>
      </c>
      <c r="AB36" s="1136">
        <v>0</v>
      </c>
      <c r="AC36" s="1136">
        <v>0</v>
      </c>
      <c r="AD36" s="1136">
        <v>0</v>
      </c>
      <c r="AE36" s="1136">
        <v>0</v>
      </c>
      <c r="AF36" s="1136">
        <v>0</v>
      </c>
      <c r="AH36" s="1135">
        <v>274994</v>
      </c>
      <c r="AI36" s="1136">
        <v>0</v>
      </c>
      <c r="AJ36" s="1136">
        <v>0</v>
      </c>
      <c r="AK36" s="1136">
        <v>0</v>
      </c>
      <c r="AL36" s="1136">
        <v>0</v>
      </c>
      <c r="AM36" s="1136">
        <v>0</v>
      </c>
      <c r="AN36" s="1136">
        <v>0</v>
      </c>
      <c r="AP36" s="1135">
        <v>262566</v>
      </c>
      <c r="AQ36" s="1136">
        <v>0</v>
      </c>
      <c r="AR36" s="1136">
        <v>0</v>
      </c>
      <c r="AS36" s="1136">
        <v>0</v>
      </c>
      <c r="AT36" s="1136">
        <v>0</v>
      </c>
      <c r="AU36" s="1136">
        <v>0</v>
      </c>
      <c r="AV36" s="1136">
        <v>0</v>
      </c>
      <c r="AX36" s="1135">
        <v>253994</v>
      </c>
      <c r="AY36" s="1136">
        <v>0</v>
      </c>
      <c r="AZ36" s="1136">
        <v>0</v>
      </c>
      <c r="BA36" s="1136">
        <v>0</v>
      </c>
      <c r="BB36" s="1136">
        <v>0</v>
      </c>
      <c r="BC36" s="1136">
        <v>0</v>
      </c>
      <c r="BD36" s="1136">
        <v>0</v>
      </c>
      <c r="BF36" s="1135">
        <v>244095</v>
      </c>
      <c r="BG36" s="1136">
        <v>0</v>
      </c>
      <c r="BH36" s="1136">
        <v>0</v>
      </c>
      <c r="BI36" s="1136">
        <v>0</v>
      </c>
      <c r="BJ36" s="1136">
        <v>0</v>
      </c>
      <c r="BK36" s="1136">
        <v>0</v>
      </c>
      <c r="BL36" s="1136">
        <v>0</v>
      </c>
      <c r="BN36" s="1135">
        <v>238070</v>
      </c>
      <c r="BO36" s="1136">
        <v>0</v>
      </c>
      <c r="BP36" s="1136">
        <v>0</v>
      </c>
      <c r="BQ36" s="1136">
        <v>0</v>
      </c>
      <c r="BR36" s="1136">
        <v>0</v>
      </c>
      <c r="BS36" s="1136">
        <v>0</v>
      </c>
      <c r="BT36" s="1136">
        <v>0</v>
      </c>
      <c r="BV36" s="1135">
        <v>231740</v>
      </c>
      <c r="BW36" s="1136">
        <v>0</v>
      </c>
      <c r="BX36" s="1136">
        <v>0</v>
      </c>
      <c r="BY36" s="1136">
        <v>0</v>
      </c>
      <c r="BZ36" s="1136">
        <v>0</v>
      </c>
      <c r="CA36" s="1136">
        <v>0</v>
      </c>
      <c r="CB36" s="1136">
        <v>0</v>
      </c>
      <c r="CD36" s="1135">
        <v>224405</v>
      </c>
      <c r="CE36" s="1136">
        <v>0</v>
      </c>
      <c r="CF36" s="1136">
        <v>0</v>
      </c>
      <c r="CG36" s="1136">
        <v>0</v>
      </c>
      <c r="CH36" s="1136">
        <v>0</v>
      </c>
      <c r="CI36" s="1136">
        <v>0</v>
      </c>
      <c r="CJ36" s="1136">
        <v>0</v>
      </c>
      <c r="CL36" s="1137">
        <v>221308</v>
      </c>
      <c r="CM36" s="1138">
        <v>0</v>
      </c>
      <c r="CN36" s="1138">
        <v>0</v>
      </c>
      <c r="CO36" s="1138">
        <v>0</v>
      </c>
      <c r="CP36" s="1138">
        <v>0</v>
      </c>
      <c r="CQ36" s="1138">
        <v>0</v>
      </c>
      <c r="CR36" s="1138">
        <v>0</v>
      </c>
      <c r="CT36" s="1137">
        <v>217558</v>
      </c>
      <c r="CU36" s="1138">
        <v>0</v>
      </c>
      <c r="CV36" s="1138">
        <v>0</v>
      </c>
      <c r="CW36" s="1138">
        <v>0</v>
      </c>
      <c r="CX36" s="1138">
        <v>0</v>
      </c>
      <c r="CY36" s="1138">
        <v>0</v>
      </c>
      <c r="CZ36" s="1138">
        <v>0</v>
      </c>
      <c r="DB36" s="1138">
        <v>218544</v>
      </c>
      <c r="DC36" s="1138">
        <v>0</v>
      </c>
      <c r="DD36" s="1138">
        <v>0</v>
      </c>
      <c r="DE36" s="1138">
        <v>0</v>
      </c>
      <c r="DF36" s="1138">
        <v>0</v>
      </c>
      <c r="DG36" s="1138">
        <v>0</v>
      </c>
      <c r="DH36" s="1138">
        <v>0</v>
      </c>
      <c r="DJ36" s="1138">
        <v>218544</v>
      </c>
      <c r="DK36" s="1138">
        <v>0</v>
      </c>
      <c r="DL36" s="1138">
        <v>0</v>
      </c>
      <c r="DM36" s="1138">
        <v>0</v>
      </c>
      <c r="DN36" s="1138">
        <v>0</v>
      </c>
      <c r="DO36" s="1138">
        <v>0</v>
      </c>
      <c r="DP36" s="1138">
        <v>0</v>
      </c>
      <c r="DR36" s="1138">
        <v>221664</v>
      </c>
      <c r="DS36" s="1138">
        <v>0</v>
      </c>
      <c r="DT36" s="1138">
        <v>0</v>
      </c>
      <c r="DU36" s="1138">
        <v>0</v>
      </c>
      <c r="DV36" s="1138">
        <v>0</v>
      </c>
      <c r="DW36" s="1138">
        <v>0</v>
      </c>
      <c r="DX36" s="1138">
        <v>0</v>
      </c>
      <c r="DZ36" s="1138">
        <v>220441</v>
      </c>
      <c r="EA36" s="1138">
        <v>0</v>
      </c>
      <c r="EB36" s="1138">
        <v>0</v>
      </c>
      <c r="EC36" s="1138">
        <v>0</v>
      </c>
      <c r="ED36" s="1138">
        <v>0</v>
      </c>
      <c r="EE36" s="1138">
        <v>0</v>
      </c>
      <c r="EF36" s="1138">
        <v>0</v>
      </c>
      <c r="EH36" s="1138">
        <v>223469</v>
      </c>
      <c r="EI36" s="1138">
        <v>0</v>
      </c>
      <c r="EJ36" s="1138">
        <v>0</v>
      </c>
      <c r="EK36" s="1138">
        <v>0</v>
      </c>
      <c r="EL36" s="1138">
        <v>0</v>
      </c>
      <c r="EM36" s="1138">
        <v>0</v>
      </c>
      <c r="EN36" s="1138">
        <v>0</v>
      </c>
    </row>
    <row r="37" spans="1:144">
      <c r="A37" s="1134" t="s">
        <v>203</v>
      </c>
      <c r="B37" s="1135">
        <v>16628</v>
      </c>
      <c r="C37" s="1135">
        <v>16400</v>
      </c>
      <c r="D37" s="1136">
        <v>0</v>
      </c>
      <c r="E37" s="1136">
        <v>0</v>
      </c>
      <c r="F37" s="1136">
        <v>0</v>
      </c>
      <c r="G37" s="1136">
        <v>0</v>
      </c>
      <c r="H37" s="1135">
        <v>16400</v>
      </c>
      <c r="J37" s="1135">
        <v>16417</v>
      </c>
      <c r="K37" s="1135">
        <v>16200</v>
      </c>
      <c r="L37" s="1136">
        <v>0</v>
      </c>
      <c r="M37" s="1136">
        <v>0</v>
      </c>
      <c r="N37" s="1136">
        <v>0</v>
      </c>
      <c r="O37" s="1136">
        <v>0</v>
      </c>
      <c r="P37" s="1135">
        <v>16200</v>
      </c>
      <c r="R37" s="1135">
        <v>15997</v>
      </c>
      <c r="S37" s="1135">
        <v>15781</v>
      </c>
      <c r="T37" s="1136">
        <v>0</v>
      </c>
      <c r="U37" s="1136">
        <v>0</v>
      </c>
      <c r="V37" s="1136">
        <v>0</v>
      </c>
      <c r="W37" s="1136">
        <v>0</v>
      </c>
      <c r="X37" s="1135">
        <v>15781</v>
      </c>
      <c r="Z37" s="1135">
        <v>17451</v>
      </c>
      <c r="AA37" s="1135">
        <v>17236</v>
      </c>
      <c r="AB37" s="1136">
        <v>0</v>
      </c>
      <c r="AC37" s="1136">
        <v>0</v>
      </c>
      <c r="AD37" s="1136">
        <v>0</v>
      </c>
      <c r="AE37" s="1136">
        <v>0</v>
      </c>
      <c r="AF37" s="1135">
        <v>17236</v>
      </c>
      <c r="AH37" s="1135">
        <v>17110</v>
      </c>
      <c r="AI37" s="1135">
        <v>16891</v>
      </c>
      <c r="AJ37" s="1136">
        <v>0</v>
      </c>
      <c r="AK37" s="1136">
        <v>0</v>
      </c>
      <c r="AL37" s="1136">
        <v>0</v>
      </c>
      <c r="AM37" s="1136">
        <v>0</v>
      </c>
      <c r="AN37" s="1135">
        <v>16891</v>
      </c>
      <c r="AP37" s="1135">
        <v>17244</v>
      </c>
      <c r="AQ37" s="1135">
        <v>17014</v>
      </c>
      <c r="AR37" s="1136">
        <v>0</v>
      </c>
      <c r="AS37" s="1136">
        <v>0</v>
      </c>
      <c r="AT37" s="1136">
        <v>0</v>
      </c>
      <c r="AU37" s="1136">
        <v>0</v>
      </c>
      <c r="AV37" s="1135">
        <v>17014</v>
      </c>
      <c r="AX37" s="1135">
        <v>17098</v>
      </c>
      <c r="AY37" s="1135">
        <v>16873</v>
      </c>
      <c r="AZ37" s="1136">
        <v>0</v>
      </c>
      <c r="BA37" s="1136">
        <v>0</v>
      </c>
      <c r="BB37" s="1136">
        <v>0</v>
      </c>
      <c r="BC37" s="1136">
        <v>0</v>
      </c>
      <c r="BD37" s="1135">
        <v>16873</v>
      </c>
      <c r="BF37" s="1135">
        <v>16593</v>
      </c>
      <c r="BG37" s="1135">
        <v>16363</v>
      </c>
      <c r="BH37" s="1136">
        <v>0</v>
      </c>
      <c r="BI37" s="1136">
        <v>0</v>
      </c>
      <c r="BJ37" s="1136">
        <v>0</v>
      </c>
      <c r="BK37" s="1136">
        <v>0</v>
      </c>
      <c r="BL37" s="1135">
        <v>16363</v>
      </c>
      <c r="BN37" s="1135">
        <v>16580</v>
      </c>
      <c r="BO37" s="1135">
        <v>16347</v>
      </c>
      <c r="BP37" s="1136">
        <v>0</v>
      </c>
      <c r="BQ37" s="1136">
        <v>0</v>
      </c>
      <c r="BR37" s="1136">
        <v>0</v>
      </c>
      <c r="BS37" s="1136">
        <v>0</v>
      </c>
      <c r="BT37" s="1135">
        <v>16347</v>
      </c>
      <c r="BV37" s="1135">
        <v>16586</v>
      </c>
      <c r="BW37" s="1135">
        <v>16373</v>
      </c>
      <c r="BX37" s="1136">
        <v>0</v>
      </c>
      <c r="BY37" s="1136">
        <v>0</v>
      </c>
      <c r="BZ37" s="1136">
        <v>0</v>
      </c>
      <c r="CA37" s="1136">
        <v>0</v>
      </c>
      <c r="CB37" s="1135">
        <v>16373</v>
      </c>
      <c r="CD37" s="1135">
        <v>16906</v>
      </c>
      <c r="CE37" s="1135">
        <v>16538</v>
      </c>
      <c r="CF37" s="1136">
        <v>0</v>
      </c>
      <c r="CG37" s="1136">
        <v>0</v>
      </c>
      <c r="CH37" s="1136">
        <v>0</v>
      </c>
      <c r="CI37" s="1136">
        <v>0</v>
      </c>
      <c r="CJ37" s="1135">
        <v>16538</v>
      </c>
      <c r="CL37" s="1137">
        <v>16948</v>
      </c>
      <c r="CM37" s="1137">
        <v>16574</v>
      </c>
      <c r="CN37" s="1138">
        <v>0</v>
      </c>
      <c r="CO37" s="1138">
        <v>0</v>
      </c>
      <c r="CP37" s="1138">
        <v>0</v>
      </c>
      <c r="CQ37" s="1138">
        <v>0</v>
      </c>
      <c r="CR37" s="1137">
        <v>16574</v>
      </c>
      <c r="CT37" s="1137">
        <v>16240</v>
      </c>
      <c r="CU37" s="1137">
        <v>15869</v>
      </c>
      <c r="CV37" s="1138">
        <v>0</v>
      </c>
      <c r="CW37" s="1138">
        <v>0</v>
      </c>
      <c r="CX37" s="1138">
        <v>0</v>
      </c>
      <c r="CY37" s="1138">
        <v>0</v>
      </c>
      <c r="CZ37" s="1137">
        <v>15869</v>
      </c>
      <c r="DB37" s="1138">
        <v>16745</v>
      </c>
      <c r="DC37" s="1138">
        <v>16330</v>
      </c>
      <c r="DD37" s="1138">
        <v>0</v>
      </c>
      <c r="DE37" s="1138">
        <v>0</v>
      </c>
      <c r="DF37" s="1138">
        <v>0</v>
      </c>
      <c r="DG37" s="1138">
        <v>0</v>
      </c>
      <c r="DH37" s="1138">
        <v>16330</v>
      </c>
      <c r="DJ37" s="1138">
        <v>16745</v>
      </c>
      <c r="DK37" s="1138">
        <v>16330</v>
      </c>
      <c r="DL37" s="1138">
        <v>0</v>
      </c>
      <c r="DM37" s="1138">
        <v>0</v>
      </c>
      <c r="DN37" s="1138">
        <v>0</v>
      </c>
      <c r="DO37" s="1138">
        <v>0</v>
      </c>
      <c r="DP37" s="1138">
        <v>16330</v>
      </c>
      <c r="DR37" s="1138">
        <v>17160</v>
      </c>
      <c r="DS37" s="1138">
        <v>16737</v>
      </c>
      <c r="DT37" s="1138">
        <v>0</v>
      </c>
      <c r="DU37" s="1138">
        <v>0</v>
      </c>
      <c r="DV37" s="1138">
        <v>0</v>
      </c>
      <c r="DW37" s="1138">
        <v>0</v>
      </c>
      <c r="DX37" s="1138">
        <v>16737</v>
      </c>
      <c r="DZ37" s="1138">
        <v>17137</v>
      </c>
      <c r="EA37" s="1138">
        <v>16714</v>
      </c>
      <c r="EB37" s="1138">
        <v>0</v>
      </c>
      <c r="EC37" s="1138">
        <v>0</v>
      </c>
      <c r="ED37" s="1138">
        <v>0</v>
      </c>
      <c r="EE37" s="1138">
        <v>0</v>
      </c>
      <c r="EF37" s="1138">
        <v>16714</v>
      </c>
      <c r="EH37" s="1138">
        <v>16250</v>
      </c>
      <c r="EI37" s="1138">
        <v>15832</v>
      </c>
      <c r="EJ37" s="1138">
        <v>0</v>
      </c>
      <c r="EK37" s="1138">
        <v>0</v>
      </c>
      <c r="EL37" s="1138">
        <v>0</v>
      </c>
      <c r="EM37" s="1138">
        <v>0</v>
      </c>
      <c r="EN37" s="1138">
        <v>15832</v>
      </c>
    </row>
    <row r="38" spans="1:144">
      <c r="A38" s="1134" t="s">
        <v>204</v>
      </c>
      <c r="B38" s="1135">
        <v>4176</v>
      </c>
      <c r="C38" s="1135">
        <v>4176</v>
      </c>
      <c r="D38" s="1136">
        <v>0</v>
      </c>
      <c r="E38" s="1136">
        <v>0</v>
      </c>
      <c r="F38" s="1136">
        <v>0</v>
      </c>
      <c r="G38" s="1136">
        <v>0</v>
      </c>
      <c r="H38" s="1135">
        <v>4176</v>
      </c>
      <c r="J38" s="1135">
        <v>3961</v>
      </c>
      <c r="K38" s="1135">
        <v>3961</v>
      </c>
      <c r="L38" s="1136">
        <v>0</v>
      </c>
      <c r="M38" s="1136">
        <v>0</v>
      </c>
      <c r="N38" s="1136">
        <v>0</v>
      </c>
      <c r="O38" s="1136">
        <v>0</v>
      </c>
      <c r="P38" s="1135">
        <v>3961</v>
      </c>
      <c r="R38" s="1135">
        <v>3011</v>
      </c>
      <c r="S38" s="1135">
        <v>3011</v>
      </c>
      <c r="T38" s="1136">
        <v>0</v>
      </c>
      <c r="U38" s="1136">
        <v>0</v>
      </c>
      <c r="V38" s="1136">
        <v>0</v>
      </c>
      <c r="W38" s="1136">
        <v>0</v>
      </c>
      <c r="X38" s="1135">
        <v>3011</v>
      </c>
      <c r="Z38" s="1135">
        <v>3162</v>
      </c>
      <c r="AA38" s="1135">
        <v>3162</v>
      </c>
      <c r="AB38" s="1136">
        <v>0</v>
      </c>
      <c r="AC38" s="1136">
        <v>0</v>
      </c>
      <c r="AD38" s="1136">
        <v>0</v>
      </c>
      <c r="AE38" s="1136">
        <v>0</v>
      </c>
      <c r="AF38" s="1135">
        <v>3162</v>
      </c>
      <c r="AH38" s="1135">
        <v>3361</v>
      </c>
      <c r="AI38" s="1135">
        <v>3361</v>
      </c>
      <c r="AJ38" s="1136">
        <v>0</v>
      </c>
      <c r="AK38" s="1136">
        <v>0</v>
      </c>
      <c r="AL38" s="1136">
        <v>0</v>
      </c>
      <c r="AM38" s="1136">
        <v>0</v>
      </c>
      <c r="AN38" s="1135">
        <v>3361</v>
      </c>
      <c r="AP38" s="1135">
        <v>3636</v>
      </c>
      <c r="AQ38" s="1135">
        <v>3636</v>
      </c>
      <c r="AR38" s="1136">
        <v>0</v>
      </c>
      <c r="AS38" s="1136">
        <v>0</v>
      </c>
      <c r="AT38" s="1136">
        <v>0</v>
      </c>
      <c r="AU38" s="1136">
        <v>0</v>
      </c>
      <c r="AV38" s="1135">
        <v>3636</v>
      </c>
      <c r="AX38" s="1135">
        <v>3716</v>
      </c>
      <c r="AY38" s="1135">
        <v>3717</v>
      </c>
      <c r="AZ38" s="1136">
        <v>0</v>
      </c>
      <c r="BA38" s="1136">
        <v>0</v>
      </c>
      <c r="BB38" s="1136">
        <v>0</v>
      </c>
      <c r="BC38" s="1136">
        <v>0</v>
      </c>
      <c r="BD38" s="1135">
        <v>3717</v>
      </c>
      <c r="BF38" s="1135">
        <v>2846</v>
      </c>
      <c r="BG38" s="1135">
        <v>2846</v>
      </c>
      <c r="BH38" s="1136">
        <v>0</v>
      </c>
      <c r="BI38" s="1136">
        <v>0</v>
      </c>
      <c r="BJ38" s="1136">
        <v>0</v>
      </c>
      <c r="BK38" s="1136">
        <v>0</v>
      </c>
      <c r="BL38" s="1135">
        <v>2846</v>
      </c>
      <c r="BN38" s="1135">
        <v>3465</v>
      </c>
      <c r="BO38" s="1135">
        <v>3465</v>
      </c>
      <c r="BP38" s="1136">
        <v>0</v>
      </c>
      <c r="BQ38" s="1136">
        <v>0</v>
      </c>
      <c r="BR38" s="1136">
        <v>0</v>
      </c>
      <c r="BS38" s="1136">
        <v>0</v>
      </c>
      <c r="BT38" s="1135">
        <v>3465</v>
      </c>
      <c r="BV38" s="1135">
        <v>5697</v>
      </c>
      <c r="BW38" s="1135">
        <v>5697</v>
      </c>
      <c r="BX38" s="1136">
        <v>0</v>
      </c>
      <c r="BY38" s="1136">
        <v>0</v>
      </c>
      <c r="BZ38" s="1136">
        <v>0</v>
      </c>
      <c r="CA38" s="1136">
        <v>0</v>
      </c>
      <c r="CB38" s="1135">
        <v>5697</v>
      </c>
      <c r="CD38" s="1135">
        <v>5993</v>
      </c>
      <c r="CE38" s="1135">
        <v>5993</v>
      </c>
      <c r="CF38" s="1136">
        <v>0</v>
      </c>
      <c r="CG38" s="1136">
        <v>0</v>
      </c>
      <c r="CH38" s="1136">
        <v>0</v>
      </c>
      <c r="CI38" s="1136">
        <v>0</v>
      </c>
      <c r="CJ38" s="1135">
        <v>5993</v>
      </c>
      <c r="CL38" s="1137">
        <v>5452</v>
      </c>
      <c r="CM38" s="1137">
        <v>5452</v>
      </c>
      <c r="CN38" s="1138">
        <v>0</v>
      </c>
      <c r="CO38" s="1138">
        <v>0</v>
      </c>
      <c r="CP38" s="1138">
        <v>0</v>
      </c>
      <c r="CQ38" s="1138">
        <v>0</v>
      </c>
      <c r="CR38" s="1137">
        <v>5452</v>
      </c>
      <c r="CT38" s="1137">
        <v>4784</v>
      </c>
      <c r="CU38" s="1137">
        <v>4784</v>
      </c>
      <c r="CV38" s="1138">
        <v>0</v>
      </c>
      <c r="CW38" s="1138">
        <v>0</v>
      </c>
      <c r="CX38" s="1138">
        <v>0</v>
      </c>
      <c r="CY38" s="1138">
        <v>0</v>
      </c>
      <c r="CZ38" s="1137">
        <v>4784</v>
      </c>
      <c r="DB38" s="1138">
        <v>4621</v>
      </c>
      <c r="DC38" s="1138">
        <v>4621</v>
      </c>
      <c r="DD38" s="1138">
        <v>0</v>
      </c>
      <c r="DE38" s="1138">
        <v>0</v>
      </c>
      <c r="DF38" s="1138">
        <v>0</v>
      </c>
      <c r="DG38" s="1138">
        <v>0</v>
      </c>
      <c r="DH38" s="1138">
        <v>4621</v>
      </c>
      <c r="DJ38" s="1138">
        <v>4621</v>
      </c>
      <c r="DK38" s="1138">
        <v>4621</v>
      </c>
      <c r="DL38" s="1138">
        <v>0</v>
      </c>
      <c r="DM38" s="1138">
        <v>0</v>
      </c>
      <c r="DN38" s="1138">
        <v>0</v>
      </c>
      <c r="DO38" s="1138">
        <v>0</v>
      </c>
      <c r="DP38" s="1138">
        <v>4621</v>
      </c>
      <c r="DR38" s="1138">
        <v>742</v>
      </c>
      <c r="DS38" s="1138">
        <v>742</v>
      </c>
      <c r="DT38" s="1138">
        <v>0</v>
      </c>
      <c r="DU38" s="1138">
        <v>0</v>
      </c>
      <c r="DV38" s="1138">
        <v>0</v>
      </c>
      <c r="DW38" s="1138">
        <v>0</v>
      </c>
      <c r="DX38" s="1138">
        <v>742</v>
      </c>
      <c r="DZ38" s="1138">
        <v>802</v>
      </c>
      <c r="EA38" s="1138">
        <v>802</v>
      </c>
      <c r="EB38" s="1138">
        <v>0</v>
      </c>
      <c r="EC38" s="1138">
        <v>0</v>
      </c>
      <c r="ED38" s="1138">
        <v>0</v>
      </c>
      <c r="EE38" s="1138">
        <v>0</v>
      </c>
      <c r="EF38" s="1138">
        <v>802</v>
      </c>
      <c r="EH38" s="1138">
        <v>754</v>
      </c>
      <c r="EI38" s="1138">
        <v>754</v>
      </c>
      <c r="EJ38" s="1138">
        <v>0</v>
      </c>
      <c r="EK38" s="1138">
        <v>0</v>
      </c>
      <c r="EL38" s="1138">
        <v>0</v>
      </c>
      <c r="EM38" s="1138">
        <v>0</v>
      </c>
      <c r="EN38" s="1138">
        <v>754</v>
      </c>
    </row>
    <row r="39" spans="1:144">
      <c r="A39" s="1134" t="s">
        <v>205</v>
      </c>
      <c r="B39" s="1135">
        <v>382839</v>
      </c>
      <c r="C39" s="1135">
        <v>364362</v>
      </c>
      <c r="D39" s="1136">
        <v>0</v>
      </c>
      <c r="E39" s="1136">
        <v>0</v>
      </c>
      <c r="F39" s="1136">
        <v>0</v>
      </c>
      <c r="G39" s="1136">
        <v>174450</v>
      </c>
      <c r="H39" s="1135">
        <v>364362</v>
      </c>
      <c r="J39" s="1135">
        <v>410639</v>
      </c>
      <c r="K39" s="1135">
        <v>387593</v>
      </c>
      <c r="L39" s="1136">
        <v>0</v>
      </c>
      <c r="M39" s="1136">
        <v>0</v>
      </c>
      <c r="N39" s="1136">
        <v>0</v>
      </c>
      <c r="O39" s="1136">
        <v>177205</v>
      </c>
      <c r="P39" s="1135">
        <v>387593</v>
      </c>
      <c r="R39" s="1135">
        <v>386284</v>
      </c>
      <c r="S39" s="1135">
        <v>367338</v>
      </c>
      <c r="T39" s="1136">
        <v>0</v>
      </c>
      <c r="U39" s="1136">
        <v>0</v>
      </c>
      <c r="V39" s="1136">
        <v>0</v>
      </c>
      <c r="W39" s="1136">
        <v>177409</v>
      </c>
      <c r="X39" s="1135">
        <v>367338</v>
      </c>
      <c r="Z39" s="1135">
        <v>354072</v>
      </c>
      <c r="AA39" s="1135">
        <v>337714</v>
      </c>
      <c r="AB39" s="1136">
        <v>0</v>
      </c>
      <c r="AC39" s="1136">
        <v>0</v>
      </c>
      <c r="AD39" s="1136">
        <v>0</v>
      </c>
      <c r="AE39" s="1136">
        <v>169208</v>
      </c>
      <c r="AF39" s="1135">
        <v>337715</v>
      </c>
      <c r="AH39" s="1135">
        <v>320437</v>
      </c>
      <c r="AI39" s="1135">
        <v>302597</v>
      </c>
      <c r="AJ39" s="1136">
        <v>0</v>
      </c>
      <c r="AK39" s="1136">
        <v>0</v>
      </c>
      <c r="AL39" s="1136">
        <v>0</v>
      </c>
      <c r="AM39" s="1135">
        <v>166710</v>
      </c>
      <c r="AN39" s="1135">
        <v>302597</v>
      </c>
      <c r="AP39" s="1135">
        <v>327413</v>
      </c>
      <c r="AQ39" s="1135">
        <v>309625</v>
      </c>
      <c r="AR39" s="1136">
        <v>0</v>
      </c>
      <c r="AS39" s="1136">
        <v>0</v>
      </c>
      <c r="AT39" s="1136">
        <v>0</v>
      </c>
      <c r="AU39" s="1135">
        <v>173197</v>
      </c>
      <c r="AV39" s="1135">
        <v>309625</v>
      </c>
      <c r="AX39" s="1135">
        <v>308502</v>
      </c>
      <c r="AY39" s="1135">
        <v>290196</v>
      </c>
      <c r="AZ39" s="1136">
        <v>0</v>
      </c>
      <c r="BA39" s="1136">
        <v>0</v>
      </c>
      <c r="BB39" s="1136">
        <v>0</v>
      </c>
      <c r="BC39" s="1135">
        <v>161941</v>
      </c>
      <c r="BD39" s="1135">
        <v>290196</v>
      </c>
      <c r="BF39" s="1135">
        <v>314152</v>
      </c>
      <c r="BG39" s="1135">
        <v>296652</v>
      </c>
      <c r="BH39" s="1136">
        <v>0</v>
      </c>
      <c r="BI39" s="1136">
        <v>0</v>
      </c>
      <c r="BJ39" s="1136">
        <v>0</v>
      </c>
      <c r="BK39" s="1135">
        <v>161293</v>
      </c>
      <c r="BL39" s="1135">
        <v>296652</v>
      </c>
      <c r="BN39" s="1135">
        <v>305538</v>
      </c>
      <c r="BO39" s="1135">
        <v>288985</v>
      </c>
      <c r="BP39" s="1136">
        <v>0</v>
      </c>
      <c r="BQ39" s="1136">
        <v>0</v>
      </c>
      <c r="BR39" s="1136">
        <v>0</v>
      </c>
      <c r="BS39" s="1135">
        <v>149965</v>
      </c>
      <c r="BT39" s="1135">
        <v>288985</v>
      </c>
      <c r="BV39" s="1135">
        <v>306584</v>
      </c>
      <c r="BW39" s="1135">
        <v>290194</v>
      </c>
      <c r="BX39" s="1136">
        <v>0</v>
      </c>
      <c r="BY39" s="1136">
        <v>0</v>
      </c>
      <c r="BZ39" s="1136">
        <v>0</v>
      </c>
      <c r="CA39" s="1135">
        <v>126165</v>
      </c>
      <c r="CB39" s="1135">
        <v>290194</v>
      </c>
      <c r="CD39" s="1135">
        <v>299505</v>
      </c>
      <c r="CE39" s="1135">
        <v>283621</v>
      </c>
      <c r="CF39" s="1136">
        <v>0</v>
      </c>
      <c r="CG39" s="1136">
        <v>0</v>
      </c>
      <c r="CH39" s="1136">
        <v>0</v>
      </c>
      <c r="CI39" s="1135">
        <v>129408</v>
      </c>
      <c r="CJ39" s="1135">
        <v>283621</v>
      </c>
      <c r="CL39" s="1137">
        <v>271643</v>
      </c>
      <c r="CM39" s="1137">
        <v>267944</v>
      </c>
      <c r="CN39" s="1138">
        <v>0</v>
      </c>
      <c r="CO39" s="1138">
        <v>0</v>
      </c>
      <c r="CP39" s="1138">
        <v>0</v>
      </c>
      <c r="CQ39" s="1137">
        <v>139448</v>
      </c>
      <c r="CR39" s="1137">
        <v>267944</v>
      </c>
      <c r="CT39" s="1137">
        <v>269921</v>
      </c>
      <c r="CU39" s="1137">
        <v>266658</v>
      </c>
      <c r="CV39" s="1138">
        <v>0</v>
      </c>
      <c r="CW39" s="1138">
        <v>0</v>
      </c>
      <c r="CX39" s="1138">
        <v>0</v>
      </c>
      <c r="CY39" s="1137">
        <v>143632</v>
      </c>
      <c r="CZ39" s="1137">
        <v>266658</v>
      </c>
      <c r="DB39" s="1138">
        <v>290497</v>
      </c>
      <c r="DC39" s="1138">
        <v>293085</v>
      </c>
      <c r="DD39" s="1138">
        <v>0</v>
      </c>
      <c r="DE39" s="1138">
        <v>0</v>
      </c>
      <c r="DF39" s="1138">
        <v>0</v>
      </c>
      <c r="DG39" s="1138">
        <v>125712</v>
      </c>
      <c r="DH39" s="1138">
        <v>293085</v>
      </c>
      <c r="DJ39" s="1138">
        <v>290497</v>
      </c>
      <c r="DK39" s="1138">
        <v>293085</v>
      </c>
      <c r="DL39" s="1138">
        <v>0</v>
      </c>
      <c r="DM39" s="1138">
        <v>0</v>
      </c>
      <c r="DN39" s="1138">
        <v>0</v>
      </c>
      <c r="DO39" s="1138">
        <v>125712</v>
      </c>
      <c r="DP39" s="1138">
        <v>293085</v>
      </c>
      <c r="DR39" s="1138">
        <v>279284</v>
      </c>
      <c r="DS39" s="1138">
        <v>283036</v>
      </c>
      <c r="DT39" s="1138">
        <v>0</v>
      </c>
      <c r="DU39" s="1138">
        <v>0</v>
      </c>
      <c r="DV39" s="1138">
        <v>0</v>
      </c>
      <c r="DW39" s="1138">
        <v>125735</v>
      </c>
      <c r="DX39" s="1138">
        <v>283036</v>
      </c>
      <c r="DZ39" s="1138">
        <v>283619</v>
      </c>
      <c r="EA39" s="1138">
        <v>288418</v>
      </c>
      <c r="EB39" s="1138">
        <v>0</v>
      </c>
      <c r="EC39" s="1138">
        <v>0</v>
      </c>
      <c r="ED39" s="1138">
        <v>0</v>
      </c>
      <c r="EE39" s="1138">
        <v>129915</v>
      </c>
      <c r="EF39" s="1138">
        <v>288418</v>
      </c>
      <c r="EH39" s="1138">
        <v>273109</v>
      </c>
      <c r="EI39" s="1138">
        <v>275323</v>
      </c>
      <c r="EJ39" s="1138">
        <v>0</v>
      </c>
      <c r="EK39" s="1138">
        <v>0</v>
      </c>
      <c r="EL39" s="1138">
        <v>0</v>
      </c>
      <c r="EM39" s="1138">
        <v>123705</v>
      </c>
      <c r="EN39" s="1138">
        <v>275323</v>
      </c>
    </row>
    <row r="40" spans="1:144">
      <c r="A40" s="1139" t="s">
        <v>206</v>
      </c>
      <c r="B40" s="1136">
        <v>10110</v>
      </c>
      <c r="C40" s="1135">
        <v>9483</v>
      </c>
      <c r="D40" s="1136">
        <v>0</v>
      </c>
      <c r="E40" s="1136">
        <v>0</v>
      </c>
      <c r="F40" s="1136">
        <v>0</v>
      </c>
      <c r="G40" s="1136">
        <v>0</v>
      </c>
      <c r="H40" s="1135">
        <v>9483</v>
      </c>
      <c r="J40" s="1136">
        <v>8707</v>
      </c>
      <c r="K40" s="1135">
        <v>8263</v>
      </c>
      <c r="L40" s="1136">
        <v>0</v>
      </c>
      <c r="M40" s="1136">
        <v>0</v>
      </c>
      <c r="N40" s="1136">
        <v>0</v>
      </c>
      <c r="O40" s="1136">
        <v>0</v>
      </c>
      <c r="P40" s="1135">
        <v>8263</v>
      </c>
      <c r="R40" s="1136">
        <v>7569</v>
      </c>
      <c r="S40" s="1135">
        <v>7131</v>
      </c>
      <c r="T40" s="1136">
        <v>0</v>
      </c>
      <c r="U40" s="1136">
        <v>0</v>
      </c>
      <c r="V40" s="1136">
        <v>0</v>
      </c>
      <c r="W40" s="1136">
        <v>0</v>
      </c>
      <c r="X40" s="1135">
        <v>7131</v>
      </c>
      <c r="Z40" s="1136">
        <v>7217</v>
      </c>
      <c r="AA40" s="1135">
        <v>6799</v>
      </c>
      <c r="AB40" s="1136">
        <v>0</v>
      </c>
      <c r="AC40" s="1136">
        <v>0</v>
      </c>
      <c r="AD40" s="1136">
        <v>0</v>
      </c>
      <c r="AE40" s="1136">
        <v>0</v>
      </c>
      <c r="AF40" s="1135">
        <v>6799</v>
      </c>
      <c r="AH40" s="1136">
        <v>6267</v>
      </c>
      <c r="AI40" s="1135">
        <v>5778</v>
      </c>
      <c r="AJ40" s="1136">
        <v>0</v>
      </c>
      <c r="AK40" s="1136">
        <v>0</v>
      </c>
      <c r="AL40" s="1136">
        <v>0</v>
      </c>
      <c r="AM40" s="1136">
        <v>0</v>
      </c>
      <c r="AN40" s="1135">
        <v>5778</v>
      </c>
      <c r="AP40" s="1136">
        <v>5097</v>
      </c>
      <c r="AQ40" s="1135">
        <v>4630</v>
      </c>
      <c r="AR40" s="1136">
        <v>0</v>
      </c>
      <c r="AS40" s="1136">
        <v>0</v>
      </c>
      <c r="AT40" s="1136">
        <v>0</v>
      </c>
      <c r="AU40" s="1136">
        <v>0</v>
      </c>
      <c r="AV40" s="1135">
        <v>4630</v>
      </c>
      <c r="AX40" s="1136">
        <v>5229</v>
      </c>
      <c r="AY40" s="1135">
        <v>4771</v>
      </c>
      <c r="AZ40" s="1136">
        <v>0</v>
      </c>
      <c r="BA40" s="1136">
        <v>0</v>
      </c>
      <c r="BB40" s="1136">
        <v>0</v>
      </c>
      <c r="BC40" s="1136">
        <v>0</v>
      </c>
      <c r="BD40" s="1135">
        <v>4771</v>
      </c>
      <c r="BF40" s="1136">
        <v>4840</v>
      </c>
      <c r="BG40" s="1135">
        <v>4398</v>
      </c>
      <c r="BH40" s="1136">
        <v>0</v>
      </c>
      <c r="BI40" s="1136">
        <v>0</v>
      </c>
      <c r="BJ40" s="1136">
        <v>0</v>
      </c>
      <c r="BK40" s="1136">
        <v>0</v>
      </c>
      <c r="BL40" s="1135">
        <v>4398</v>
      </c>
      <c r="BN40" s="1136">
        <v>5199</v>
      </c>
      <c r="BO40" s="1135">
        <v>4791</v>
      </c>
      <c r="BP40" s="1136">
        <v>0</v>
      </c>
      <c r="BQ40" s="1136">
        <v>0</v>
      </c>
      <c r="BR40" s="1136">
        <v>0</v>
      </c>
      <c r="BS40" s="1136">
        <v>0</v>
      </c>
      <c r="BT40" s="1135">
        <v>4791</v>
      </c>
      <c r="BV40" s="1136">
        <v>0</v>
      </c>
      <c r="BW40" s="1135">
        <v>4915</v>
      </c>
      <c r="BX40" s="1136">
        <v>0</v>
      </c>
      <c r="BY40" s="1136">
        <v>0</v>
      </c>
      <c r="BZ40" s="1136">
        <v>0</v>
      </c>
      <c r="CA40" s="1136">
        <v>0</v>
      </c>
      <c r="CB40" s="1135">
        <v>4915</v>
      </c>
      <c r="CD40" s="1136">
        <v>0</v>
      </c>
      <c r="CE40" s="1135">
        <v>5636</v>
      </c>
      <c r="CF40" s="1136">
        <v>0</v>
      </c>
      <c r="CG40" s="1136">
        <v>0</v>
      </c>
      <c r="CH40" s="1136">
        <v>0</v>
      </c>
      <c r="CI40" s="1136">
        <v>0</v>
      </c>
      <c r="CJ40" s="1135">
        <v>5636</v>
      </c>
      <c r="CL40" s="1138">
        <v>0</v>
      </c>
      <c r="CM40" s="1137">
        <v>3052</v>
      </c>
      <c r="CN40" s="1138">
        <v>0</v>
      </c>
      <c r="CO40" s="1138">
        <v>0</v>
      </c>
      <c r="CP40" s="1138">
        <v>0</v>
      </c>
      <c r="CQ40" s="1138">
        <v>0</v>
      </c>
      <c r="CR40" s="1137">
        <v>3052</v>
      </c>
      <c r="CT40" s="1138">
        <v>0</v>
      </c>
      <c r="CU40" s="1137">
        <v>2511</v>
      </c>
      <c r="CV40" s="1138">
        <v>0</v>
      </c>
      <c r="CW40" s="1138">
        <v>0</v>
      </c>
      <c r="CX40" s="1138">
        <v>0</v>
      </c>
      <c r="CY40" s="1138">
        <v>0</v>
      </c>
      <c r="CZ40" s="1137">
        <v>2511</v>
      </c>
      <c r="DB40" s="1138">
        <v>0</v>
      </c>
      <c r="DC40" s="1138">
        <v>2345</v>
      </c>
      <c r="DD40" s="1138">
        <v>0</v>
      </c>
      <c r="DE40" s="1138">
        <v>0</v>
      </c>
      <c r="DF40" s="1138">
        <v>0</v>
      </c>
      <c r="DG40" s="1138">
        <v>0</v>
      </c>
      <c r="DH40" s="1138">
        <v>2345</v>
      </c>
      <c r="DJ40" s="1138">
        <v>0</v>
      </c>
      <c r="DK40" s="1138">
        <v>2345</v>
      </c>
      <c r="DL40" s="1138">
        <v>0</v>
      </c>
      <c r="DM40" s="1138">
        <v>0</v>
      </c>
      <c r="DN40" s="1138">
        <v>0</v>
      </c>
      <c r="DO40" s="1138">
        <v>0</v>
      </c>
      <c r="DP40" s="1138">
        <v>2345</v>
      </c>
      <c r="DR40" s="1138">
        <v>0</v>
      </c>
      <c r="DS40" s="1138">
        <v>2660</v>
      </c>
      <c r="DT40" s="1138">
        <v>0</v>
      </c>
      <c r="DU40" s="1138">
        <v>0</v>
      </c>
      <c r="DV40" s="1138">
        <v>0</v>
      </c>
      <c r="DW40" s="1138">
        <v>0</v>
      </c>
      <c r="DX40" s="1138">
        <v>2660</v>
      </c>
      <c r="DZ40" s="1138">
        <v>0</v>
      </c>
      <c r="EA40" s="1138">
        <v>3198</v>
      </c>
      <c r="EB40" s="1138">
        <v>0</v>
      </c>
      <c r="EC40" s="1138">
        <v>0</v>
      </c>
      <c r="ED40" s="1138">
        <v>0</v>
      </c>
      <c r="EE40" s="1138">
        <v>0</v>
      </c>
      <c r="EF40" s="1138">
        <v>3198</v>
      </c>
      <c r="EH40" s="1138">
        <v>0</v>
      </c>
      <c r="EI40" s="1138">
        <v>3051</v>
      </c>
      <c r="EJ40" s="1138">
        <v>0</v>
      </c>
      <c r="EK40" s="1138">
        <v>0</v>
      </c>
      <c r="EL40" s="1138">
        <v>0</v>
      </c>
      <c r="EM40" s="1138">
        <v>0</v>
      </c>
      <c r="EN40" s="1138">
        <v>3051</v>
      </c>
    </row>
    <row r="41" spans="1:144">
      <c r="A41" s="1139" t="s">
        <v>178</v>
      </c>
      <c r="B41" s="1136">
        <v>372729</v>
      </c>
      <c r="C41" s="1135">
        <v>354879</v>
      </c>
      <c r="D41" s="1136">
        <v>0</v>
      </c>
      <c r="E41" s="1136">
        <v>0</v>
      </c>
      <c r="F41" s="1136">
        <v>0</v>
      </c>
      <c r="G41" s="1136">
        <v>174450</v>
      </c>
      <c r="H41" s="1135">
        <v>354879</v>
      </c>
      <c r="J41" s="1136">
        <v>401932</v>
      </c>
      <c r="K41" s="1135">
        <v>379330</v>
      </c>
      <c r="L41" s="1136">
        <v>0</v>
      </c>
      <c r="M41" s="1136">
        <v>0</v>
      </c>
      <c r="N41" s="1136">
        <v>0</v>
      </c>
      <c r="O41" s="1136">
        <v>177205</v>
      </c>
      <c r="P41" s="1135">
        <v>379330</v>
      </c>
      <c r="R41" s="1136">
        <v>378715</v>
      </c>
      <c r="S41" s="1135">
        <v>360207</v>
      </c>
      <c r="T41" s="1136">
        <v>0</v>
      </c>
      <c r="U41" s="1136">
        <v>0</v>
      </c>
      <c r="V41" s="1136">
        <v>0</v>
      </c>
      <c r="W41" s="1136">
        <v>177409</v>
      </c>
      <c r="X41" s="1135">
        <v>360207</v>
      </c>
      <c r="Z41" s="1136">
        <v>346855</v>
      </c>
      <c r="AA41" s="1135">
        <v>330915</v>
      </c>
      <c r="AB41" s="1136">
        <v>0</v>
      </c>
      <c r="AC41" s="1136">
        <v>0</v>
      </c>
      <c r="AD41" s="1136">
        <v>0</v>
      </c>
      <c r="AE41" s="1136">
        <v>169208</v>
      </c>
      <c r="AF41" s="1135">
        <v>330916</v>
      </c>
      <c r="AH41" s="1136">
        <v>314170</v>
      </c>
      <c r="AI41" s="1135">
        <v>296819</v>
      </c>
      <c r="AJ41" s="1136">
        <v>0</v>
      </c>
      <c r="AK41" s="1136">
        <v>0</v>
      </c>
      <c r="AL41" s="1136">
        <v>0</v>
      </c>
      <c r="AM41" s="1135">
        <v>166710</v>
      </c>
      <c r="AN41" s="1135">
        <v>296819</v>
      </c>
      <c r="AP41" s="1136">
        <v>322316</v>
      </c>
      <c r="AQ41" s="1135">
        <v>304995</v>
      </c>
      <c r="AR41" s="1136">
        <v>0</v>
      </c>
      <c r="AS41" s="1136">
        <v>0</v>
      </c>
      <c r="AT41" s="1136">
        <v>0</v>
      </c>
      <c r="AU41" s="1135">
        <v>173197</v>
      </c>
      <c r="AV41" s="1135">
        <v>304995</v>
      </c>
      <c r="AX41" s="1136">
        <v>303273</v>
      </c>
      <c r="AY41" s="1135">
        <v>285425</v>
      </c>
      <c r="AZ41" s="1136">
        <v>0</v>
      </c>
      <c r="BA41" s="1136">
        <v>0</v>
      </c>
      <c r="BB41" s="1136">
        <v>0</v>
      </c>
      <c r="BC41" s="1135">
        <v>161941</v>
      </c>
      <c r="BD41" s="1135">
        <v>285425</v>
      </c>
      <c r="BF41" s="1136">
        <v>309312</v>
      </c>
      <c r="BG41" s="1135">
        <v>292254</v>
      </c>
      <c r="BH41" s="1136">
        <v>0</v>
      </c>
      <c r="BI41" s="1136">
        <v>0</v>
      </c>
      <c r="BJ41" s="1136">
        <v>0</v>
      </c>
      <c r="BK41" s="1135">
        <v>161293</v>
      </c>
      <c r="BL41" s="1135">
        <v>292254</v>
      </c>
      <c r="BN41" s="1136">
        <v>300339</v>
      </c>
      <c r="BO41" s="1135">
        <v>284194</v>
      </c>
      <c r="BP41" s="1136">
        <v>0</v>
      </c>
      <c r="BQ41" s="1136">
        <v>0</v>
      </c>
      <c r="BR41" s="1136">
        <v>0</v>
      </c>
      <c r="BS41" s="1135">
        <v>149965</v>
      </c>
      <c r="BT41" s="1135">
        <v>284194</v>
      </c>
      <c r="BV41" s="1136">
        <v>0</v>
      </c>
      <c r="BW41" s="1135">
        <v>285279</v>
      </c>
      <c r="BX41" s="1136">
        <v>0</v>
      </c>
      <c r="BY41" s="1136">
        <v>0</v>
      </c>
      <c r="BZ41" s="1136">
        <v>0</v>
      </c>
      <c r="CA41" s="1135">
        <v>126165</v>
      </c>
      <c r="CB41" s="1135">
        <v>285279</v>
      </c>
      <c r="CD41" s="1136">
        <v>0</v>
      </c>
      <c r="CE41" s="1135">
        <v>277985</v>
      </c>
      <c r="CF41" s="1136">
        <v>0</v>
      </c>
      <c r="CG41" s="1136">
        <v>0</v>
      </c>
      <c r="CH41" s="1136">
        <v>0</v>
      </c>
      <c r="CI41" s="1135">
        <v>129408</v>
      </c>
      <c r="CJ41" s="1135">
        <v>277985</v>
      </c>
      <c r="CL41" s="1138">
        <v>0</v>
      </c>
      <c r="CM41" s="1137">
        <v>264892</v>
      </c>
      <c r="CN41" s="1138">
        <v>0</v>
      </c>
      <c r="CO41" s="1138">
        <v>0</v>
      </c>
      <c r="CP41" s="1138">
        <v>0</v>
      </c>
      <c r="CQ41" s="1137">
        <v>139448</v>
      </c>
      <c r="CR41" s="1137">
        <v>264892</v>
      </c>
      <c r="CT41" s="1138">
        <v>0</v>
      </c>
      <c r="CU41" s="1137">
        <v>264147</v>
      </c>
      <c r="CV41" s="1138">
        <v>0</v>
      </c>
      <c r="CW41" s="1138">
        <v>0</v>
      </c>
      <c r="CX41" s="1138">
        <v>0</v>
      </c>
      <c r="CY41" s="1137">
        <v>143632</v>
      </c>
      <c r="CZ41" s="1137">
        <v>264147</v>
      </c>
      <c r="DB41" s="1138">
        <v>0</v>
      </c>
      <c r="DC41" s="1138">
        <v>290740</v>
      </c>
      <c r="DD41" s="1138">
        <v>0</v>
      </c>
      <c r="DE41" s="1138">
        <v>0</v>
      </c>
      <c r="DF41" s="1138">
        <v>0</v>
      </c>
      <c r="DG41" s="1138">
        <v>125712</v>
      </c>
      <c r="DH41" s="1138">
        <v>290740</v>
      </c>
      <c r="DJ41" s="1138">
        <v>0</v>
      </c>
      <c r="DK41" s="1138">
        <v>290740</v>
      </c>
      <c r="DL41" s="1138">
        <v>0</v>
      </c>
      <c r="DM41" s="1138">
        <v>0</v>
      </c>
      <c r="DN41" s="1138">
        <v>0</v>
      </c>
      <c r="DO41" s="1138">
        <v>125712</v>
      </c>
      <c r="DP41" s="1138">
        <v>290740</v>
      </c>
      <c r="DR41" s="1138">
        <v>0</v>
      </c>
      <c r="DS41" s="1138">
        <v>280376</v>
      </c>
      <c r="DT41" s="1138">
        <v>0</v>
      </c>
      <c r="DU41" s="1138">
        <v>0</v>
      </c>
      <c r="DV41" s="1138">
        <v>0</v>
      </c>
      <c r="DW41" s="1138">
        <v>125735</v>
      </c>
      <c r="DX41" s="1138">
        <v>280376</v>
      </c>
      <c r="DZ41" s="1138">
        <v>0</v>
      </c>
      <c r="EA41" s="1138">
        <v>285220</v>
      </c>
      <c r="EB41" s="1138">
        <v>0</v>
      </c>
      <c r="EC41" s="1138">
        <v>0</v>
      </c>
      <c r="ED41" s="1138">
        <v>0</v>
      </c>
      <c r="EE41" s="1138">
        <v>129915</v>
      </c>
      <c r="EF41" s="1138">
        <v>285220</v>
      </c>
      <c r="EH41" s="1138">
        <v>0</v>
      </c>
      <c r="EI41" s="1138">
        <v>272272</v>
      </c>
      <c r="EJ41" s="1138">
        <v>0</v>
      </c>
      <c r="EK41" s="1138">
        <v>0</v>
      </c>
      <c r="EL41" s="1138">
        <v>0</v>
      </c>
      <c r="EM41" s="1138">
        <v>123705</v>
      </c>
      <c r="EN41" s="1138">
        <v>272272</v>
      </c>
    </row>
    <row r="42" spans="1:144" ht="15.6">
      <c r="A42" s="1134" t="s">
        <v>207</v>
      </c>
      <c r="B42" s="1137">
        <v>0</v>
      </c>
      <c r="C42" s="1137">
        <v>0</v>
      </c>
      <c r="D42" s="1138">
        <v>0</v>
      </c>
      <c r="E42" s="1136">
        <v>0</v>
      </c>
      <c r="F42" s="1136">
        <v>0</v>
      </c>
      <c r="G42" s="1136">
        <v>0</v>
      </c>
      <c r="H42" s="1137">
        <v>0</v>
      </c>
      <c r="J42" s="1137">
        <v>0</v>
      </c>
      <c r="K42" s="1137">
        <v>0</v>
      </c>
      <c r="L42" s="1138">
        <v>0</v>
      </c>
      <c r="M42" s="1136">
        <v>0</v>
      </c>
      <c r="N42" s="1136">
        <v>0</v>
      </c>
      <c r="O42" s="1136">
        <v>0</v>
      </c>
      <c r="P42" s="1137">
        <v>0</v>
      </c>
      <c r="R42" s="1137">
        <v>0</v>
      </c>
      <c r="S42" s="1137">
        <v>0</v>
      </c>
      <c r="T42" s="1138">
        <v>0</v>
      </c>
      <c r="U42" s="1136">
        <v>0</v>
      </c>
      <c r="V42" s="1136">
        <v>0</v>
      </c>
      <c r="W42" s="1136">
        <v>0</v>
      </c>
      <c r="X42" s="1137">
        <v>0</v>
      </c>
      <c r="Z42" s="1137">
        <v>0</v>
      </c>
      <c r="AA42" s="1137">
        <v>0</v>
      </c>
      <c r="AB42" s="1138">
        <v>0</v>
      </c>
      <c r="AC42" s="1136">
        <v>0</v>
      </c>
      <c r="AD42" s="1136">
        <v>0</v>
      </c>
      <c r="AE42" s="1136">
        <v>0</v>
      </c>
      <c r="AF42" s="1137">
        <v>0</v>
      </c>
      <c r="AH42" s="1137">
        <v>0</v>
      </c>
      <c r="AI42" s="1137">
        <v>0</v>
      </c>
      <c r="AJ42" s="1138">
        <v>0</v>
      </c>
      <c r="AK42" s="1138">
        <v>0</v>
      </c>
      <c r="AL42" s="1138">
        <v>0</v>
      </c>
      <c r="AM42" s="1138">
        <v>0</v>
      </c>
      <c r="AN42" s="1137">
        <v>0</v>
      </c>
      <c r="AP42" s="1137">
        <v>0</v>
      </c>
      <c r="AQ42" s="1137">
        <v>0</v>
      </c>
      <c r="AR42" s="1138">
        <v>0</v>
      </c>
      <c r="AS42" s="1138">
        <v>0</v>
      </c>
      <c r="AT42" s="1138">
        <v>0</v>
      </c>
      <c r="AU42" s="1138">
        <v>0</v>
      </c>
      <c r="AV42" s="1137">
        <v>0</v>
      </c>
      <c r="AX42" s="1137">
        <v>0</v>
      </c>
      <c r="AY42" s="1137">
        <v>0</v>
      </c>
      <c r="AZ42" s="1138">
        <v>0</v>
      </c>
      <c r="BA42" s="1138">
        <v>0</v>
      </c>
      <c r="BB42" s="1138"/>
      <c r="BC42" s="1138">
        <v>0</v>
      </c>
      <c r="BD42" s="1137">
        <v>0</v>
      </c>
      <c r="BF42" s="1132">
        <v>0</v>
      </c>
      <c r="BG42" s="1132">
        <v>0</v>
      </c>
      <c r="BH42" s="1133">
        <v>0</v>
      </c>
      <c r="BI42" s="1138">
        <v>0</v>
      </c>
      <c r="BJ42" s="1133">
        <v>0</v>
      </c>
      <c r="BK42" s="1138">
        <v>0</v>
      </c>
      <c r="BL42" s="1132">
        <v>0</v>
      </c>
      <c r="BN42" s="1132"/>
      <c r="BO42" s="1132"/>
      <c r="BP42" s="1133"/>
      <c r="BQ42" s="1138"/>
      <c r="BR42" s="1133"/>
      <c r="BS42" s="1138"/>
      <c r="BT42" s="1132"/>
      <c r="BV42" s="1132">
        <v>0</v>
      </c>
      <c r="BW42" s="1132">
        <v>0</v>
      </c>
      <c r="BX42" s="1133">
        <v>0</v>
      </c>
      <c r="BY42" s="1138">
        <v>0</v>
      </c>
      <c r="BZ42" s="1133">
        <v>0</v>
      </c>
      <c r="CA42" s="1138">
        <v>0</v>
      </c>
      <c r="CB42" s="1132">
        <v>0</v>
      </c>
      <c r="CD42" s="1132">
        <v>0</v>
      </c>
      <c r="CE42" s="1132">
        <v>0</v>
      </c>
      <c r="CF42" s="1133">
        <v>0</v>
      </c>
      <c r="CG42" s="1138">
        <v>0</v>
      </c>
      <c r="CH42" s="1133">
        <v>0</v>
      </c>
      <c r="CI42" s="1138">
        <v>0</v>
      </c>
      <c r="CJ42" s="1132">
        <v>0</v>
      </c>
      <c r="CL42" s="1132">
        <v>0</v>
      </c>
      <c r="CM42" s="1132">
        <v>0</v>
      </c>
      <c r="CN42" s="1133">
        <v>0</v>
      </c>
      <c r="CO42" s="1138">
        <v>0</v>
      </c>
      <c r="CP42" s="1133">
        <v>0</v>
      </c>
      <c r="CQ42" s="1138">
        <v>0</v>
      </c>
      <c r="CR42" s="1132">
        <v>0</v>
      </c>
      <c r="CT42" s="1132">
        <v>3106</v>
      </c>
      <c r="CU42" s="1132">
        <v>3178</v>
      </c>
      <c r="CV42" s="1133">
        <v>0</v>
      </c>
      <c r="CW42" s="1138">
        <v>0</v>
      </c>
      <c r="CX42" s="1133">
        <v>0</v>
      </c>
      <c r="CY42" s="1138">
        <v>0</v>
      </c>
      <c r="CZ42" s="1132">
        <v>3178</v>
      </c>
      <c r="DB42" s="1133">
        <v>3268</v>
      </c>
      <c r="DC42" s="1133">
        <v>3329</v>
      </c>
      <c r="DD42" s="1133">
        <v>0</v>
      </c>
      <c r="DE42" s="1133">
        <v>0</v>
      </c>
      <c r="DF42" s="1133">
        <v>0</v>
      </c>
      <c r="DG42" s="1133">
        <v>0</v>
      </c>
      <c r="DH42" s="1133">
        <v>3329</v>
      </c>
      <c r="DJ42" s="1133">
        <v>3268</v>
      </c>
      <c r="DK42" s="1133">
        <v>3329</v>
      </c>
      <c r="DL42" s="1133">
        <v>0</v>
      </c>
      <c r="DM42" s="1133">
        <v>0</v>
      </c>
      <c r="DN42" s="1133">
        <v>0</v>
      </c>
      <c r="DO42" s="1133">
        <v>0</v>
      </c>
      <c r="DP42" s="1133">
        <v>3329</v>
      </c>
      <c r="DR42" s="1133">
        <v>3207</v>
      </c>
      <c r="DS42" s="1133">
        <v>3249</v>
      </c>
      <c r="DT42" s="1133">
        <v>0</v>
      </c>
      <c r="DU42" s="1133">
        <v>0</v>
      </c>
      <c r="DV42" s="1133">
        <v>0</v>
      </c>
      <c r="DW42" s="1133">
        <v>0</v>
      </c>
      <c r="DX42" s="1133">
        <v>3249</v>
      </c>
      <c r="DZ42" s="1133">
        <v>3346</v>
      </c>
      <c r="EA42" s="1133">
        <v>3378</v>
      </c>
      <c r="EB42" s="1133">
        <v>0</v>
      </c>
      <c r="EC42" s="1133">
        <v>0</v>
      </c>
      <c r="ED42" s="1133">
        <v>0</v>
      </c>
      <c r="EE42" s="1133">
        <v>0</v>
      </c>
      <c r="EF42" s="1133">
        <v>3378</v>
      </c>
      <c r="EH42" s="1133">
        <v>3163</v>
      </c>
      <c r="EI42" s="1133">
        <v>3184</v>
      </c>
      <c r="EJ42" s="1133">
        <v>0</v>
      </c>
      <c r="EK42" s="1133">
        <v>0</v>
      </c>
      <c r="EL42" s="1133">
        <v>0</v>
      </c>
      <c r="EM42" s="1133">
        <v>0</v>
      </c>
      <c r="EN42" s="1133">
        <v>3184</v>
      </c>
    </row>
    <row r="43" spans="1:144" ht="14.4" thickBot="1">
      <c r="A43" s="1154" t="s">
        <v>208</v>
      </c>
      <c r="B43" s="1155">
        <v>2838080</v>
      </c>
      <c r="C43" s="1155">
        <v>2520474</v>
      </c>
      <c r="D43" s="1155">
        <v>0</v>
      </c>
      <c r="E43" s="1155">
        <v>395602</v>
      </c>
      <c r="F43" s="1155">
        <v>0</v>
      </c>
      <c r="G43" s="1155">
        <v>311801</v>
      </c>
      <c r="H43" s="1155">
        <v>2124872</v>
      </c>
      <c r="J43" s="1155">
        <v>2807432</v>
      </c>
      <c r="K43" s="1155">
        <v>2492166</v>
      </c>
      <c r="L43" s="1155">
        <v>0</v>
      </c>
      <c r="M43" s="1155">
        <v>433449</v>
      </c>
      <c r="N43" s="1155">
        <v>0</v>
      </c>
      <c r="O43" s="1155">
        <v>308091</v>
      </c>
      <c r="P43" s="1155">
        <v>2058717</v>
      </c>
      <c r="R43" s="1155">
        <v>2740007</v>
      </c>
      <c r="S43" s="1155">
        <v>2443589</v>
      </c>
      <c r="T43" s="1155">
        <v>0</v>
      </c>
      <c r="U43" s="1155">
        <v>417648</v>
      </c>
      <c r="V43" s="1155">
        <v>0</v>
      </c>
      <c r="W43" s="1155">
        <v>308818</v>
      </c>
      <c r="X43" s="1155">
        <v>2025941</v>
      </c>
      <c r="Z43" s="1155">
        <v>2605475</v>
      </c>
      <c r="AA43" s="1155">
        <v>2317715</v>
      </c>
      <c r="AB43" s="1155">
        <v>0</v>
      </c>
      <c r="AC43" s="1155">
        <v>380327</v>
      </c>
      <c r="AD43" s="1155">
        <v>0</v>
      </c>
      <c r="AE43" s="1155">
        <v>298013</v>
      </c>
      <c r="AF43" s="1155">
        <v>1937389</v>
      </c>
      <c r="AH43" s="1155">
        <v>2507587</v>
      </c>
      <c r="AI43" s="1155">
        <v>2227011</v>
      </c>
      <c r="AJ43" s="1156">
        <v>0</v>
      </c>
      <c r="AK43" s="1155">
        <v>365331</v>
      </c>
      <c r="AL43" s="1156">
        <v>0</v>
      </c>
      <c r="AM43" s="1155">
        <v>277922</v>
      </c>
      <c r="AN43" s="1155">
        <v>1861680</v>
      </c>
      <c r="AP43" s="1155">
        <v>2496604</v>
      </c>
      <c r="AQ43" s="1155">
        <v>2228216</v>
      </c>
      <c r="AR43" s="1156">
        <v>0</v>
      </c>
      <c r="AS43" s="1155">
        <v>381397</v>
      </c>
      <c r="AT43" s="1156">
        <v>0</v>
      </c>
      <c r="AU43" s="1155">
        <v>265697</v>
      </c>
      <c r="AV43" s="1155">
        <v>1846819</v>
      </c>
      <c r="AX43" s="1155">
        <v>2407344</v>
      </c>
      <c r="AY43" s="1155">
        <v>2145899</v>
      </c>
      <c r="AZ43" s="1156">
        <v>0</v>
      </c>
      <c r="BA43" s="1155">
        <v>345899</v>
      </c>
      <c r="BB43" s="1156">
        <v>0</v>
      </c>
      <c r="BC43" s="1155">
        <v>258518</v>
      </c>
      <c r="BD43" s="1155">
        <v>1800000</v>
      </c>
      <c r="BF43" s="1155">
        <v>2372960</v>
      </c>
      <c r="BG43" s="1155">
        <v>2121398</v>
      </c>
      <c r="BH43" s="1156">
        <v>0</v>
      </c>
      <c r="BI43" s="1155">
        <v>322277</v>
      </c>
      <c r="BJ43" s="1156">
        <v>0</v>
      </c>
      <c r="BK43" s="1155">
        <v>259251</v>
      </c>
      <c r="BL43" s="1155">
        <v>1799121</v>
      </c>
      <c r="BN43" s="1155">
        <v>2300223</v>
      </c>
      <c r="BO43" s="1155">
        <v>2055833</v>
      </c>
      <c r="BP43" s="1156">
        <v>0</v>
      </c>
      <c r="BQ43" s="1155">
        <v>331304</v>
      </c>
      <c r="BR43" s="1156">
        <v>0</v>
      </c>
      <c r="BS43" s="1155">
        <v>258799</v>
      </c>
      <c r="BT43" s="1155">
        <v>1724529</v>
      </c>
      <c r="BV43" s="1155">
        <v>2257391</v>
      </c>
      <c r="BW43" s="1155">
        <v>2018166</v>
      </c>
      <c r="BX43" s="1156">
        <v>0</v>
      </c>
      <c r="BY43" s="1155">
        <v>340600</v>
      </c>
      <c r="BZ43" s="1156">
        <v>0</v>
      </c>
      <c r="CA43" s="1155">
        <v>245662</v>
      </c>
      <c r="CB43" s="1155">
        <v>1677566</v>
      </c>
      <c r="CD43" s="1155">
        <v>2133802</v>
      </c>
      <c r="CE43" s="1155">
        <v>1901082</v>
      </c>
      <c r="CF43" s="1156">
        <v>0</v>
      </c>
      <c r="CG43" s="1155">
        <v>294967</v>
      </c>
      <c r="CH43" s="1156">
        <v>0</v>
      </c>
      <c r="CI43" s="1155">
        <v>239074</v>
      </c>
      <c r="CJ43" s="1155">
        <v>1606115</v>
      </c>
      <c r="CL43" s="1155">
        <v>2029408</v>
      </c>
      <c r="CM43" s="1155">
        <v>1815003</v>
      </c>
      <c r="CN43" s="1156">
        <v>0</v>
      </c>
      <c r="CO43" s="1155">
        <v>305711</v>
      </c>
      <c r="CP43" s="1156">
        <v>0</v>
      </c>
      <c r="CQ43" s="1155">
        <v>229679</v>
      </c>
      <c r="CR43" s="1155">
        <v>1509292</v>
      </c>
      <c r="CT43" s="1155">
        <v>2010443</v>
      </c>
      <c r="CU43" s="1155">
        <v>1799036</v>
      </c>
      <c r="CV43" s="1156">
        <v>0</v>
      </c>
      <c r="CW43" s="1155">
        <v>297785</v>
      </c>
      <c r="CX43" s="1156">
        <v>0</v>
      </c>
      <c r="CY43" s="1155">
        <v>227484</v>
      </c>
      <c r="CZ43" s="1155">
        <v>1501251</v>
      </c>
      <c r="DB43" s="1156">
        <v>2004726</v>
      </c>
      <c r="DC43" s="1156">
        <v>1793038</v>
      </c>
      <c r="DD43" s="1156">
        <v>0</v>
      </c>
      <c r="DE43" s="1156">
        <v>302790</v>
      </c>
      <c r="DF43" s="1156">
        <v>0</v>
      </c>
      <c r="DG43" s="1156">
        <v>208052</v>
      </c>
      <c r="DH43" s="1156">
        <v>1490248</v>
      </c>
      <c r="DJ43" s="1156">
        <v>2004726</v>
      </c>
      <c r="DK43" s="1156">
        <v>1793038</v>
      </c>
      <c r="DL43" s="1156">
        <v>0</v>
      </c>
      <c r="DM43" s="1156">
        <v>302790</v>
      </c>
      <c r="DN43" s="1156">
        <v>0</v>
      </c>
      <c r="DO43" s="1156">
        <v>208052</v>
      </c>
      <c r="DP43" s="1156">
        <v>1490248</v>
      </c>
      <c r="DR43" s="1156">
        <v>1919102</v>
      </c>
      <c r="DS43" s="1156">
        <v>1704053</v>
      </c>
      <c r="DT43" s="1156">
        <v>0</v>
      </c>
      <c r="DU43" s="1156">
        <v>266661</v>
      </c>
      <c r="DV43" s="1156">
        <v>0</v>
      </c>
      <c r="DW43" s="1156">
        <v>193463</v>
      </c>
      <c r="DX43" s="1156">
        <v>1437392</v>
      </c>
      <c r="DZ43" s="1156">
        <v>1972469</v>
      </c>
      <c r="EA43" s="1156">
        <v>1764750</v>
      </c>
      <c r="EB43" s="1156">
        <v>0</v>
      </c>
      <c r="EC43" s="1156">
        <v>285826</v>
      </c>
      <c r="ED43" s="1156">
        <v>0</v>
      </c>
      <c r="EE43" s="1156">
        <v>205545</v>
      </c>
      <c r="EF43" s="1156">
        <v>1478924</v>
      </c>
      <c r="EH43" s="1156">
        <v>1964880</v>
      </c>
      <c r="EI43" s="1156">
        <v>1754069</v>
      </c>
      <c r="EJ43" s="1156">
        <v>0</v>
      </c>
      <c r="EK43" s="1156">
        <v>298704</v>
      </c>
      <c r="EL43" s="1156">
        <v>0</v>
      </c>
      <c r="EM43" s="1156">
        <v>197649</v>
      </c>
      <c r="EN43" s="1156">
        <v>1455365</v>
      </c>
    </row>
    <row r="44" spans="1:144">
      <c r="A44" s="2009" t="s">
        <v>209</v>
      </c>
    </row>
    <row r="45" spans="1:144">
      <c r="B45" s="1157"/>
      <c r="C45" s="1157"/>
      <c r="D45" s="1157"/>
      <c r="E45" s="1157"/>
      <c r="F45" s="1157"/>
      <c r="G45" s="1157"/>
      <c r="H45" s="1157"/>
      <c r="J45" s="1157"/>
      <c r="K45" s="1157"/>
      <c r="L45" s="1157"/>
      <c r="M45" s="1157"/>
      <c r="N45" s="1157"/>
      <c r="O45" s="1157"/>
      <c r="P45" s="1157"/>
      <c r="R45" s="1157"/>
      <c r="S45" s="1157"/>
      <c r="T45" s="1157"/>
      <c r="U45" s="1157"/>
      <c r="V45" s="1157"/>
      <c r="W45" s="1157"/>
      <c r="X45" s="1157"/>
      <c r="Z45" s="1157"/>
      <c r="AA45" s="1157"/>
      <c r="AB45" s="1157"/>
      <c r="AC45" s="1157"/>
      <c r="AD45" s="1157"/>
      <c r="AE45" s="1157"/>
      <c r="AF45" s="1157"/>
      <c r="AH45" s="1157"/>
      <c r="AI45" s="1157"/>
      <c r="AJ45" s="1157"/>
      <c r="AK45" s="1157"/>
      <c r="AL45" s="1157"/>
      <c r="AM45" s="1157"/>
      <c r="AN45" s="1157"/>
      <c r="AP45" s="1157"/>
      <c r="AQ45" s="1157"/>
      <c r="AR45" s="1157"/>
      <c r="AS45" s="1157"/>
      <c r="AT45" s="1157"/>
      <c r="AU45" s="1157"/>
      <c r="AV45" s="1157"/>
      <c r="AX45" s="1157"/>
      <c r="AY45" s="1157"/>
      <c r="AZ45" s="1157"/>
      <c r="BA45" s="1157"/>
      <c r="BB45" s="1157"/>
      <c r="BC45" s="1157"/>
      <c r="BD45" s="1157"/>
      <c r="BF45" s="1157"/>
      <c r="BG45" s="1157"/>
      <c r="BH45" s="1157"/>
      <c r="BI45" s="1157"/>
      <c r="BJ45" s="1157"/>
      <c r="BK45" s="1157"/>
      <c r="BL45" s="1157"/>
      <c r="BN45" s="1157"/>
      <c r="BO45" s="1157"/>
      <c r="BP45" s="1157"/>
      <c r="BQ45" s="1157"/>
      <c r="BR45" s="1157"/>
      <c r="BS45" s="1157"/>
      <c r="BT45" s="1157"/>
      <c r="BV45" s="1157"/>
      <c r="BW45" s="1157"/>
      <c r="BX45" s="1157"/>
      <c r="BY45" s="1157"/>
      <c r="BZ45" s="1157"/>
      <c r="CA45" s="1157"/>
      <c r="CB45" s="1157"/>
    </row>
    <row r="46" spans="1:144">
      <c r="B46" s="1157"/>
      <c r="C46" s="1157"/>
      <c r="D46" s="1157"/>
      <c r="E46" s="1157"/>
      <c r="F46" s="1157"/>
      <c r="G46" s="1157"/>
      <c r="H46" s="1157"/>
      <c r="J46" s="1157"/>
      <c r="K46" s="1157"/>
      <c r="L46" s="1157"/>
      <c r="M46" s="1157"/>
      <c r="N46" s="1157"/>
      <c r="O46" s="1157"/>
      <c r="P46" s="1157"/>
      <c r="R46" s="1157"/>
      <c r="S46" s="1157"/>
      <c r="T46" s="1157"/>
      <c r="U46" s="1157"/>
      <c r="V46" s="1157"/>
      <c r="W46" s="1157"/>
      <c r="X46" s="1157"/>
      <c r="Z46" s="1157"/>
      <c r="AA46" s="1157"/>
      <c r="AB46" s="1157"/>
      <c r="AC46" s="1157"/>
      <c r="AD46" s="1157"/>
      <c r="AE46" s="1157"/>
      <c r="AF46" s="1157"/>
      <c r="AH46" s="1157"/>
      <c r="AI46" s="1157"/>
      <c r="AJ46" s="1157"/>
      <c r="AK46" s="1157"/>
      <c r="AL46" s="1157"/>
      <c r="AM46" s="1157"/>
      <c r="AN46" s="1157"/>
      <c r="AP46" s="1157"/>
      <c r="AQ46" s="1157"/>
      <c r="AR46" s="1157"/>
      <c r="AS46" s="1157"/>
      <c r="AT46" s="1157"/>
      <c r="AU46" s="1157"/>
      <c r="AV46" s="1157"/>
      <c r="AX46" s="1157"/>
      <c r="AY46" s="1157"/>
      <c r="AZ46" s="1157"/>
      <c r="BA46" s="1157"/>
      <c r="BB46" s="1157"/>
      <c r="BC46" s="1157"/>
      <c r="BD46" s="1157"/>
      <c r="BF46" s="1157"/>
      <c r="BG46" s="1157"/>
      <c r="BH46" s="1157"/>
      <c r="BI46" s="1157"/>
      <c r="BJ46" s="1157"/>
      <c r="BK46" s="1157"/>
      <c r="BL46" s="1157"/>
      <c r="BN46" s="1157"/>
      <c r="BO46" s="1157"/>
      <c r="BP46" s="1157"/>
      <c r="BQ46" s="1157"/>
      <c r="BR46" s="1157"/>
      <c r="BS46" s="1157"/>
      <c r="BT46" s="1157"/>
      <c r="BV46" s="1157"/>
      <c r="BW46" s="1157"/>
      <c r="BX46" s="1157"/>
      <c r="BY46" s="1157"/>
      <c r="BZ46" s="1157"/>
      <c r="CA46" s="1157"/>
      <c r="CB46" s="1157"/>
    </row>
    <row r="47" spans="1:144">
      <c r="B47" s="1157"/>
      <c r="C47" s="1157"/>
      <c r="D47" s="1157"/>
      <c r="E47" s="1157"/>
      <c r="F47" s="1157"/>
      <c r="G47" s="1157"/>
      <c r="H47" s="1157"/>
      <c r="J47" s="1157"/>
      <c r="K47" s="1157"/>
      <c r="L47" s="1157"/>
      <c r="M47" s="1157"/>
      <c r="N47" s="1157"/>
      <c r="O47" s="1157"/>
      <c r="P47" s="1157"/>
      <c r="R47" s="1157"/>
      <c r="S47" s="1157"/>
      <c r="T47" s="1157"/>
      <c r="U47" s="1157"/>
      <c r="V47" s="1157"/>
      <c r="W47" s="1157"/>
      <c r="X47" s="1157"/>
      <c r="Z47" s="1157"/>
      <c r="AA47" s="1157"/>
      <c r="AB47" s="1157"/>
      <c r="AC47" s="1157"/>
      <c r="AD47" s="1157"/>
      <c r="AE47" s="1157"/>
      <c r="AF47" s="1157"/>
      <c r="AH47" s="1157"/>
      <c r="AI47" s="1157"/>
      <c r="AJ47" s="1157"/>
      <c r="AK47" s="1157"/>
      <c r="AL47" s="1157"/>
      <c r="AM47" s="1157"/>
      <c r="AN47" s="1157"/>
      <c r="AP47" s="1157"/>
      <c r="AQ47" s="1157"/>
      <c r="AR47" s="1157"/>
      <c r="AS47" s="1157"/>
      <c r="AT47" s="1157"/>
      <c r="AU47" s="1157"/>
      <c r="AV47" s="1157"/>
      <c r="AX47" s="1157"/>
      <c r="AY47" s="1157"/>
      <c r="AZ47" s="1157"/>
      <c r="BA47" s="1157"/>
      <c r="BB47" s="1157"/>
      <c r="BC47" s="1157"/>
      <c r="BD47" s="1157"/>
      <c r="BF47" s="1157"/>
      <c r="BG47" s="1157"/>
      <c r="BH47" s="1157"/>
      <c r="BI47" s="1157"/>
      <c r="BJ47" s="1157"/>
      <c r="BK47" s="1157"/>
      <c r="BL47" s="1157"/>
      <c r="BN47" s="1157"/>
      <c r="BO47" s="1157"/>
      <c r="BP47" s="1157"/>
      <c r="BQ47" s="1157"/>
      <c r="BR47" s="1157"/>
      <c r="BS47" s="1157"/>
      <c r="BT47" s="1157"/>
      <c r="BV47" s="1157"/>
      <c r="BW47" s="1157"/>
      <c r="BX47" s="1157"/>
      <c r="BY47" s="1157"/>
      <c r="BZ47" s="1157"/>
      <c r="CA47" s="1157"/>
      <c r="CB47" s="1157"/>
    </row>
    <row r="48" spans="1:144">
      <c r="B48" s="1157"/>
      <c r="C48" s="1157"/>
      <c r="D48" s="1157"/>
      <c r="E48" s="1157"/>
      <c r="F48" s="1157"/>
      <c r="G48" s="1157"/>
      <c r="H48" s="1157"/>
      <c r="J48" s="1157"/>
      <c r="K48" s="1157"/>
      <c r="L48" s="1157"/>
      <c r="M48" s="1157"/>
      <c r="N48" s="1157"/>
      <c r="O48" s="1157"/>
      <c r="P48" s="1157"/>
      <c r="R48" s="1157"/>
      <c r="S48" s="1157"/>
      <c r="T48" s="1157"/>
      <c r="U48" s="1157"/>
      <c r="V48" s="1157"/>
      <c r="W48" s="1157"/>
      <c r="X48" s="1157"/>
      <c r="Z48" s="1157"/>
      <c r="AA48" s="1157"/>
      <c r="AB48" s="1157"/>
      <c r="AC48" s="1157"/>
      <c r="AD48" s="1157"/>
      <c r="AE48" s="1157"/>
      <c r="AF48" s="1157"/>
      <c r="AH48" s="1157"/>
      <c r="AI48" s="1157"/>
      <c r="AJ48" s="1157"/>
      <c r="AK48" s="1157"/>
      <c r="AL48" s="1157"/>
      <c r="AM48" s="1157"/>
      <c r="AN48" s="1157"/>
      <c r="AP48" s="1157"/>
      <c r="AQ48" s="1157"/>
      <c r="AR48" s="1157"/>
      <c r="AS48" s="1157"/>
      <c r="AT48" s="1157"/>
      <c r="AU48" s="1157"/>
      <c r="AV48" s="1157"/>
      <c r="AX48" s="1157"/>
      <c r="AY48" s="1157"/>
      <c r="AZ48" s="1157"/>
      <c r="BA48" s="1157"/>
      <c r="BB48" s="1157"/>
      <c r="BC48" s="1157"/>
      <c r="BD48" s="1157"/>
      <c r="BF48" s="1157"/>
      <c r="BG48" s="1157"/>
      <c r="BH48" s="1157"/>
      <c r="BI48" s="1157"/>
      <c r="BJ48" s="1157"/>
      <c r="BK48" s="1157"/>
      <c r="BL48" s="1157"/>
      <c r="BN48" s="1157"/>
      <c r="BO48" s="1157"/>
      <c r="BP48" s="1157"/>
      <c r="BQ48" s="1157"/>
      <c r="BR48" s="1157"/>
      <c r="BS48" s="1157"/>
      <c r="BT48" s="1157"/>
      <c r="BV48" s="1157"/>
      <c r="BW48" s="1157"/>
      <c r="BX48" s="1157"/>
      <c r="BY48" s="1157"/>
      <c r="BZ48" s="1157"/>
      <c r="CA48" s="1157"/>
      <c r="CB48" s="1157"/>
    </row>
    <row r="49" spans="2:80">
      <c r="B49" s="1157"/>
      <c r="C49" s="1157"/>
      <c r="D49" s="1157"/>
      <c r="E49" s="1157"/>
      <c r="F49" s="1157"/>
      <c r="G49" s="1157"/>
      <c r="H49" s="1157"/>
      <c r="J49" s="1157"/>
      <c r="K49" s="1157"/>
      <c r="L49" s="1157"/>
      <c r="M49" s="1157"/>
      <c r="N49" s="1157"/>
      <c r="O49" s="1157"/>
      <c r="P49" s="1157"/>
      <c r="R49" s="1157"/>
      <c r="S49" s="1157"/>
      <c r="T49" s="1157"/>
      <c r="U49" s="1157"/>
      <c r="V49" s="1157"/>
      <c r="W49" s="1157"/>
      <c r="X49" s="1157"/>
      <c r="Z49" s="1157"/>
      <c r="AA49" s="1157"/>
      <c r="AB49" s="1157"/>
      <c r="AC49" s="1157"/>
      <c r="AD49" s="1157"/>
      <c r="AE49" s="1157"/>
      <c r="AF49" s="1157"/>
      <c r="AH49" s="1157"/>
      <c r="AI49" s="1157"/>
      <c r="AJ49" s="1157"/>
      <c r="AK49" s="1157"/>
      <c r="AL49" s="1157"/>
      <c r="AM49" s="1157"/>
      <c r="AN49" s="1157"/>
      <c r="AP49" s="1157"/>
      <c r="AQ49" s="1157"/>
      <c r="AR49" s="1157"/>
      <c r="AS49" s="1157"/>
      <c r="AT49" s="1157"/>
      <c r="AU49" s="1157"/>
      <c r="AV49" s="1157"/>
      <c r="AX49" s="1157"/>
      <c r="AY49" s="1157"/>
      <c r="AZ49" s="1157"/>
      <c r="BA49" s="1157"/>
      <c r="BB49" s="1157"/>
      <c r="BC49" s="1157"/>
      <c r="BD49" s="1157"/>
      <c r="BF49" s="1157"/>
      <c r="BG49" s="1157"/>
      <c r="BH49" s="1157"/>
      <c r="BI49" s="1157"/>
      <c r="BJ49" s="1157"/>
      <c r="BK49" s="1157"/>
      <c r="BL49" s="1157"/>
      <c r="BN49" s="1157"/>
      <c r="BO49" s="1157"/>
      <c r="BP49" s="1157"/>
      <c r="BQ49" s="1157"/>
      <c r="BR49" s="1157"/>
      <c r="BS49" s="1157"/>
      <c r="BT49" s="1157"/>
      <c r="BV49" s="1157"/>
      <c r="BW49" s="1157"/>
      <c r="BX49" s="1157"/>
      <c r="BY49" s="1157"/>
      <c r="BZ49" s="1157"/>
      <c r="CA49" s="1157"/>
      <c r="CB49" s="1157"/>
    </row>
    <row r="50" spans="2:80">
      <c r="B50" s="1157"/>
      <c r="C50" s="1157"/>
      <c r="D50" s="1157"/>
      <c r="E50" s="1157"/>
      <c r="F50" s="1157"/>
      <c r="G50" s="1157"/>
      <c r="H50" s="1157"/>
      <c r="J50" s="1157"/>
      <c r="K50" s="1157"/>
      <c r="L50" s="1157"/>
      <c r="M50" s="1157"/>
      <c r="N50" s="1157"/>
      <c r="O50" s="1157"/>
      <c r="P50" s="1157"/>
      <c r="R50" s="1157"/>
      <c r="S50" s="1157"/>
      <c r="T50" s="1157"/>
      <c r="U50" s="1157"/>
      <c r="V50" s="1157"/>
      <c r="W50" s="1157"/>
      <c r="X50" s="1157"/>
      <c r="Z50" s="1157"/>
      <c r="AA50" s="1157"/>
      <c r="AB50" s="1157"/>
      <c r="AC50" s="1157"/>
      <c r="AD50" s="1157"/>
      <c r="AE50" s="1157"/>
      <c r="AF50" s="1157"/>
      <c r="AH50" s="1157"/>
      <c r="AI50" s="1157"/>
      <c r="AJ50" s="1157"/>
      <c r="AK50" s="1157"/>
      <c r="AL50" s="1157"/>
      <c r="AM50" s="1157"/>
      <c r="AN50" s="1157"/>
      <c r="AP50" s="1157"/>
      <c r="AQ50" s="1157"/>
      <c r="AR50" s="1157"/>
      <c r="AS50" s="1157"/>
      <c r="AT50" s="1157"/>
      <c r="AU50" s="1157"/>
      <c r="AV50" s="1157"/>
      <c r="AX50" s="1157"/>
      <c r="AY50" s="1157"/>
      <c r="AZ50" s="1157"/>
      <c r="BA50" s="1157"/>
      <c r="BB50" s="1157"/>
      <c r="BC50" s="1157"/>
      <c r="BD50" s="1157"/>
      <c r="BF50" s="1157"/>
      <c r="BG50" s="1157"/>
      <c r="BH50" s="1157"/>
      <c r="BI50" s="1157"/>
      <c r="BJ50" s="1157"/>
      <c r="BK50" s="1157"/>
      <c r="BL50" s="1157"/>
      <c r="BN50" s="1157"/>
      <c r="BO50" s="1157"/>
      <c r="BP50" s="1157"/>
      <c r="BQ50" s="1157"/>
      <c r="BR50" s="1157"/>
      <c r="BS50" s="1157"/>
      <c r="BT50" s="1157"/>
      <c r="BV50" s="1157"/>
      <c r="BW50" s="1157"/>
      <c r="BX50" s="1157"/>
      <c r="BY50" s="1157"/>
      <c r="BZ50" s="1157"/>
      <c r="CA50" s="1157"/>
      <c r="CB50" s="1157"/>
    </row>
    <row r="51" spans="2:80">
      <c r="B51" s="1157"/>
      <c r="C51" s="1157"/>
      <c r="D51" s="1157"/>
      <c r="E51" s="1157"/>
      <c r="F51" s="1157"/>
      <c r="G51" s="1157"/>
      <c r="H51" s="1157"/>
      <c r="J51" s="1157"/>
      <c r="K51" s="1157"/>
      <c r="L51" s="1157"/>
      <c r="M51" s="1157"/>
      <c r="N51" s="1157"/>
      <c r="O51" s="1157"/>
      <c r="P51" s="1157"/>
      <c r="R51" s="1157"/>
      <c r="S51" s="1157"/>
      <c r="T51" s="1157"/>
      <c r="U51" s="1157"/>
      <c r="V51" s="1157"/>
      <c r="W51" s="1157"/>
      <c r="X51" s="1157"/>
      <c r="Z51" s="1157"/>
      <c r="AA51" s="1157"/>
      <c r="AB51" s="1157"/>
      <c r="AC51" s="1157"/>
      <c r="AD51" s="1157"/>
      <c r="AE51" s="1157"/>
      <c r="AF51" s="1157"/>
      <c r="AH51" s="1157"/>
      <c r="AI51" s="1157"/>
      <c r="AJ51" s="1157"/>
      <c r="AK51" s="1157"/>
      <c r="AL51" s="1157"/>
      <c r="AM51" s="1157"/>
      <c r="AN51" s="1157"/>
      <c r="AP51" s="1157"/>
      <c r="AQ51" s="1157"/>
      <c r="AR51" s="1157"/>
      <c r="AS51" s="1157"/>
      <c r="AT51" s="1157"/>
      <c r="AU51" s="1157"/>
      <c r="AV51" s="1157"/>
      <c r="AX51" s="1157"/>
      <c r="AY51" s="1157"/>
      <c r="AZ51" s="1157"/>
      <c r="BA51" s="1157"/>
      <c r="BB51" s="1157"/>
      <c r="BC51" s="1157"/>
      <c r="BD51" s="1157"/>
      <c r="BF51" s="1157"/>
      <c r="BG51" s="1157"/>
      <c r="BH51" s="1157"/>
      <c r="BI51" s="1157"/>
      <c r="BJ51" s="1157"/>
      <c r="BK51" s="1157"/>
      <c r="BL51" s="1157"/>
      <c r="BN51" s="1157"/>
      <c r="BO51" s="1157"/>
      <c r="BP51" s="1157"/>
      <c r="BQ51" s="1157"/>
      <c r="BR51" s="1157"/>
      <c r="BS51" s="1157"/>
      <c r="BT51" s="1157"/>
      <c r="BV51" s="1157"/>
      <c r="BW51" s="1157"/>
      <c r="BX51" s="1157"/>
      <c r="BY51" s="1157"/>
      <c r="BZ51" s="1157"/>
      <c r="CA51" s="1157"/>
      <c r="CB51" s="1157"/>
    </row>
    <row r="52" spans="2:80">
      <c r="B52" s="1157"/>
      <c r="C52" s="1157"/>
      <c r="D52" s="1157"/>
      <c r="E52" s="1157"/>
      <c r="F52" s="1157"/>
      <c r="G52" s="1157"/>
      <c r="H52" s="1157"/>
      <c r="J52" s="1157"/>
      <c r="K52" s="1157"/>
      <c r="L52" s="1157"/>
      <c r="M52" s="1157"/>
      <c r="N52" s="1157"/>
      <c r="O52" s="1157"/>
      <c r="P52" s="1157"/>
      <c r="R52" s="1157"/>
      <c r="S52" s="1157"/>
      <c r="T52" s="1157"/>
      <c r="U52" s="1157"/>
      <c r="V52" s="1157"/>
      <c r="W52" s="1157"/>
      <c r="X52" s="1157"/>
      <c r="Z52" s="1157"/>
      <c r="AA52" s="1157"/>
      <c r="AB52" s="1157"/>
      <c r="AC52" s="1157"/>
      <c r="AD52" s="1157"/>
      <c r="AE52" s="1157"/>
      <c r="AF52" s="1157"/>
      <c r="AH52" s="1157"/>
      <c r="AI52" s="1157"/>
      <c r="AJ52" s="1157"/>
      <c r="AK52" s="1157"/>
      <c r="AL52" s="1157"/>
      <c r="AM52" s="1157"/>
      <c r="AN52" s="1157"/>
      <c r="AP52" s="1157"/>
      <c r="AQ52" s="1157"/>
      <c r="AR52" s="1157"/>
      <c r="AS52" s="1157"/>
      <c r="AT52" s="1157"/>
      <c r="AU52" s="1157"/>
      <c r="AV52" s="1157"/>
      <c r="AX52" s="1157"/>
      <c r="AY52" s="1157"/>
      <c r="AZ52" s="1157"/>
      <c r="BA52" s="1157"/>
      <c r="BB52" s="1157"/>
      <c r="BC52" s="1157"/>
      <c r="BD52" s="1157"/>
      <c r="BF52" s="1157"/>
      <c r="BG52" s="1157"/>
      <c r="BH52" s="1157"/>
      <c r="BI52" s="1157"/>
      <c r="BJ52" s="1157"/>
      <c r="BK52" s="1157"/>
      <c r="BL52" s="1157"/>
      <c r="BN52" s="1157"/>
      <c r="BO52" s="1157"/>
      <c r="BP52" s="1157"/>
      <c r="BQ52" s="1157"/>
      <c r="BR52" s="1157"/>
      <c r="BS52" s="1157"/>
      <c r="BT52" s="1157"/>
      <c r="BV52" s="1157"/>
      <c r="BW52" s="1157"/>
      <c r="BX52" s="1157"/>
      <c r="BY52" s="1157"/>
      <c r="BZ52" s="1157"/>
      <c r="CA52" s="1157"/>
      <c r="CB52" s="1157"/>
    </row>
    <row r="53" spans="2:80">
      <c r="B53" s="1157"/>
      <c r="C53" s="1157"/>
      <c r="D53" s="1157"/>
      <c r="E53" s="1157"/>
      <c r="F53" s="1157"/>
      <c r="G53" s="1157"/>
      <c r="H53" s="1157"/>
      <c r="J53" s="1157"/>
      <c r="K53" s="1157"/>
      <c r="L53" s="1157"/>
      <c r="M53" s="1157"/>
      <c r="N53" s="1157"/>
      <c r="O53" s="1157"/>
      <c r="P53" s="1157"/>
      <c r="R53" s="1157"/>
      <c r="S53" s="1157"/>
      <c r="T53" s="1157"/>
      <c r="U53" s="1157"/>
      <c r="V53" s="1157"/>
      <c r="W53" s="1157"/>
      <c r="X53" s="1157"/>
      <c r="Z53" s="1157"/>
      <c r="AA53" s="1157"/>
      <c r="AB53" s="1157"/>
      <c r="AC53" s="1157"/>
      <c r="AD53" s="1157"/>
      <c r="AE53" s="1157"/>
      <c r="AF53" s="1157"/>
      <c r="AH53" s="1157"/>
      <c r="AI53" s="1157"/>
      <c r="AJ53" s="1157"/>
      <c r="AK53" s="1157"/>
      <c r="AL53" s="1157"/>
      <c r="AM53" s="1157"/>
      <c r="AN53" s="1157"/>
      <c r="AP53" s="1157"/>
      <c r="AQ53" s="1157"/>
      <c r="AR53" s="1157"/>
      <c r="AS53" s="1157"/>
      <c r="AT53" s="1157"/>
      <c r="AU53" s="1157"/>
      <c r="AV53" s="1157"/>
      <c r="AX53" s="1157"/>
      <c r="AY53" s="1157"/>
      <c r="AZ53" s="1157"/>
      <c r="BA53" s="1157"/>
      <c r="BB53" s="1157"/>
      <c r="BC53" s="1157"/>
      <c r="BD53" s="1157"/>
      <c r="BF53" s="1157"/>
      <c r="BG53" s="1157"/>
      <c r="BH53" s="1157"/>
      <c r="BI53" s="1157"/>
      <c r="BJ53" s="1157"/>
      <c r="BK53" s="1157"/>
      <c r="BL53" s="1157"/>
      <c r="BN53" s="1157"/>
      <c r="BO53" s="1157"/>
      <c r="BP53" s="1157"/>
      <c r="BQ53" s="1157"/>
      <c r="BR53" s="1157"/>
      <c r="BS53" s="1157"/>
      <c r="BT53" s="1157"/>
      <c r="BV53" s="1157"/>
      <c r="BW53" s="1157"/>
      <c r="BX53" s="1157"/>
      <c r="BY53" s="1157"/>
      <c r="BZ53" s="1157"/>
      <c r="CA53" s="1157"/>
      <c r="CB53" s="1157"/>
    </row>
    <row r="54" spans="2:80">
      <c r="B54" s="1157"/>
      <c r="C54" s="1157"/>
      <c r="D54" s="1157"/>
      <c r="E54" s="1157"/>
      <c r="F54" s="1157"/>
      <c r="G54" s="1157"/>
      <c r="H54" s="1157"/>
      <c r="J54" s="1157"/>
      <c r="K54" s="1157"/>
      <c r="L54" s="1157"/>
      <c r="M54" s="1157"/>
      <c r="N54" s="1157"/>
      <c r="O54" s="1157"/>
      <c r="P54" s="1157"/>
      <c r="R54" s="1157"/>
      <c r="S54" s="1157"/>
      <c r="T54" s="1157"/>
      <c r="U54" s="1157"/>
      <c r="V54" s="1157"/>
      <c r="W54" s="1157"/>
      <c r="X54" s="1157"/>
      <c r="Z54" s="1157"/>
      <c r="AA54" s="1157"/>
      <c r="AB54" s="1157"/>
      <c r="AC54" s="1157"/>
      <c r="AD54" s="1157"/>
      <c r="AE54" s="1157"/>
      <c r="AF54" s="1157"/>
      <c r="AH54" s="1157"/>
      <c r="AI54" s="1157"/>
      <c r="AJ54" s="1157"/>
      <c r="AK54" s="1157"/>
      <c r="AL54" s="1157"/>
      <c r="AM54" s="1157"/>
      <c r="AN54" s="1157"/>
      <c r="AP54" s="1157"/>
      <c r="AQ54" s="1157"/>
      <c r="AR54" s="1157"/>
      <c r="AS54" s="1157"/>
      <c r="AT54" s="1157"/>
      <c r="AU54" s="1157"/>
      <c r="AV54" s="1157"/>
      <c r="AX54" s="1157"/>
      <c r="AY54" s="1157"/>
      <c r="AZ54" s="1157"/>
      <c r="BA54" s="1157"/>
      <c r="BB54" s="1157"/>
      <c r="BC54" s="1157"/>
      <c r="BD54" s="1157"/>
      <c r="BF54" s="1157"/>
      <c r="BG54" s="1157"/>
      <c r="BH54" s="1157"/>
      <c r="BI54" s="1157"/>
      <c r="BJ54" s="1157"/>
      <c r="BK54" s="1157"/>
      <c r="BL54" s="1157"/>
      <c r="BN54" s="1157"/>
      <c r="BO54" s="1157"/>
      <c r="BP54" s="1157"/>
      <c r="BQ54" s="1157"/>
      <c r="BR54" s="1157"/>
      <c r="BS54" s="1157"/>
      <c r="BT54" s="1157"/>
      <c r="BV54" s="1157"/>
      <c r="BW54" s="1157"/>
      <c r="BX54" s="1157"/>
      <c r="BY54" s="1157"/>
      <c r="BZ54" s="1157"/>
      <c r="CA54" s="1157"/>
      <c r="CB54" s="1157"/>
    </row>
    <row r="55" spans="2:80">
      <c r="B55" s="1157"/>
      <c r="C55" s="1157"/>
      <c r="D55" s="1157"/>
      <c r="E55" s="1157"/>
      <c r="F55" s="1157"/>
      <c r="G55" s="1157"/>
      <c r="H55" s="1157"/>
      <c r="J55" s="1157"/>
      <c r="K55" s="1157"/>
      <c r="L55" s="1157"/>
      <c r="M55" s="1157"/>
      <c r="N55" s="1157"/>
      <c r="O55" s="1157"/>
      <c r="P55" s="1157"/>
      <c r="R55" s="1157"/>
      <c r="S55" s="1157"/>
      <c r="T55" s="1157"/>
      <c r="U55" s="1157"/>
      <c r="V55" s="1157"/>
      <c r="W55" s="1157"/>
      <c r="X55" s="1157"/>
      <c r="Z55" s="1157"/>
      <c r="AA55" s="1157"/>
      <c r="AB55" s="1157"/>
      <c r="AC55" s="1157"/>
      <c r="AD55" s="1157"/>
      <c r="AE55" s="1157"/>
      <c r="AF55" s="1157"/>
      <c r="AH55" s="1157"/>
      <c r="AI55" s="1157"/>
      <c r="AJ55" s="1157"/>
      <c r="AK55" s="1157"/>
      <c r="AL55" s="1157"/>
      <c r="AM55" s="1157"/>
      <c r="AN55" s="1157"/>
      <c r="AP55" s="1157"/>
      <c r="AQ55" s="1157"/>
      <c r="AR55" s="1157"/>
      <c r="AS55" s="1157"/>
      <c r="AT55" s="1157"/>
      <c r="AU55" s="1157"/>
      <c r="AV55" s="1157"/>
      <c r="AX55" s="1157"/>
      <c r="AY55" s="1157"/>
      <c r="AZ55" s="1157"/>
      <c r="BA55" s="1157"/>
      <c r="BB55" s="1157"/>
      <c r="BC55" s="1157"/>
      <c r="BD55" s="1157"/>
      <c r="BF55" s="1157"/>
      <c r="BG55" s="1157"/>
      <c r="BH55" s="1157"/>
      <c r="BI55" s="1157"/>
      <c r="BJ55" s="1157"/>
      <c r="BK55" s="1157"/>
      <c r="BL55" s="1157"/>
      <c r="BN55" s="1157"/>
      <c r="BO55" s="1157"/>
      <c r="BP55" s="1157"/>
      <c r="BQ55" s="1157"/>
      <c r="BR55" s="1157"/>
      <c r="BS55" s="1157"/>
      <c r="BT55" s="1157"/>
      <c r="BV55" s="1157"/>
      <c r="BW55" s="1157"/>
      <c r="BX55" s="1157"/>
      <c r="BY55" s="1157"/>
      <c r="BZ55" s="1157"/>
      <c r="CA55" s="1157"/>
      <c r="CB55" s="1157"/>
    </row>
    <row r="56" spans="2:80">
      <c r="B56" s="1157"/>
      <c r="C56" s="1157"/>
      <c r="D56" s="1157"/>
      <c r="E56" s="1157"/>
      <c r="F56" s="1157"/>
      <c r="G56" s="1157"/>
      <c r="H56" s="1157"/>
      <c r="J56" s="1157"/>
      <c r="K56" s="1157"/>
      <c r="L56" s="1157"/>
      <c r="M56" s="1157"/>
      <c r="N56" s="1157"/>
      <c r="O56" s="1157"/>
      <c r="P56" s="1157"/>
      <c r="R56" s="1157"/>
      <c r="S56" s="1157"/>
      <c r="T56" s="1157"/>
      <c r="U56" s="1157"/>
      <c r="V56" s="1157"/>
      <c r="W56" s="1157"/>
      <c r="X56" s="1157"/>
      <c r="Z56" s="1157"/>
      <c r="AA56" s="1157"/>
      <c r="AB56" s="1157"/>
      <c r="AC56" s="1157"/>
      <c r="AD56" s="1157"/>
      <c r="AE56" s="1157"/>
      <c r="AF56" s="1157"/>
      <c r="AH56" s="1157"/>
      <c r="AI56" s="1157"/>
      <c r="AJ56" s="1157"/>
      <c r="AK56" s="1157"/>
      <c r="AL56" s="1157"/>
      <c r="AM56" s="1157"/>
      <c r="AN56" s="1157"/>
      <c r="AP56" s="1157"/>
      <c r="AQ56" s="1157"/>
      <c r="AR56" s="1157"/>
      <c r="AS56" s="1157"/>
      <c r="AT56" s="1157"/>
      <c r="AU56" s="1157"/>
      <c r="AV56" s="1157"/>
      <c r="AX56" s="1157"/>
      <c r="AY56" s="1157"/>
      <c r="AZ56" s="1157"/>
      <c r="BA56" s="1157"/>
      <c r="BB56" s="1157"/>
      <c r="BC56" s="1157"/>
      <c r="BD56" s="1157"/>
      <c r="BF56" s="1157"/>
      <c r="BG56" s="1157"/>
      <c r="BH56" s="1157"/>
      <c r="BI56" s="1157"/>
      <c r="BJ56" s="1157"/>
      <c r="BK56" s="1157"/>
      <c r="BL56" s="1157"/>
      <c r="BN56" s="1157"/>
      <c r="BO56" s="1157"/>
      <c r="BP56" s="1157"/>
      <c r="BQ56" s="1157"/>
      <c r="BR56" s="1157"/>
      <c r="BS56" s="1157"/>
      <c r="BT56" s="1157"/>
      <c r="BV56" s="1157"/>
      <c r="BW56" s="1157"/>
      <c r="BX56" s="1157"/>
      <c r="BY56" s="1157"/>
      <c r="BZ56" s="1157"/>
      <c r="CA56" s="1157"/>
      <c r="CB56" s="1157"/>
    </row>
    <row r="57" spans="2:80">
      <c r="B57" s="1157"/>
      <c r="C57" s="1157"/>
      <c r="D57" s="1157"/>
      <c r="E57" s="1157"/>
      <c r="F57" s="1157"/>
      <c r="G57" s="1157"/>
      <c r="H57" s="1157"/>
      <c r="J57" s="1157"/>
      <c r="K57" s="1157"/>
      <c r="L57" s="1157"/>
      <c r="M57" s="1157"/>
      <c r="N57" s="1157"/>
      <c r="O57" s="1157"/>
      <c r="P57" s="1157"/>
      <c r="R57" s="1157"/>
      <c r="S57" s="1157"/>
      <c r="T57" s="1157"/>
      <c r="U57" s="1157"/>
      <c r="V57" s="1157"/>
      <c r="W57" s="1157"/>
      <c r="X57" s="1157"/>
      <c r="Z57" s="1157"/>
      <c r="AA57" s="1157"/>
      <c r="AB57" s="1157"/>
      <c r="AC57" s="1157"/>
      <c r="AD57" s="1157"/>
      <c r="AE57" s="1157"/>
      <c r="AF57" s="1157"/>
      <c r="AH57" s="1157"/>
      <c r="AI57" s="1157"/>
      <c r="AJ57" s="1157"/>
      <c r="AK57" s="1157"/>
      <c r="AL57" s="1157"/>
      <c r="AM57" s="1157"/>
      <c r="AN57" s="1157"/>
      <c r="AP57" s="1157"/>
      <c r="AQ57" s="1157"/>
      <c r="AR57" s="1157"/>
      <c r="AS57" s="1157"/>
      <c r="AT57" s="1157"/>
      <c r="AU57" s="1157"/>
      <c r="AV57" s="1157"/>
      <c r="AX57" s="1157"/>
      <c r="AY57" s="1157"/>
      <c r="AZ57" s="1157"/>
      <c r="BA57" s="1157"/>
      <c r="BB57" s="1157"/>
      <c r="BC57" s="1157"/>
      <c r="BD57" s="1157"/>
      <c r="BF57" s="1157"/>
      <c r="BG57" s="1157"/>
      <c r="BH57" s="1157"/>
      <c r="BI57" s="1157"/>
      <c r="BJ57" s="1157"/>
      <c r="BK57" s="1157"/>
      <c r="BL57" s="1157"/>
      <c r="BN57" s="1157"/>
      <c r="BO57" s="1157"/>
      <c r="BP57" s="1157"/>
      <c r="BQ57" s="1157"/>
      <c r="BR57" s="1157"/>
      <c r="BS57" s="1157"/>
      <c r="BT57" s="1157"/>
      <c r="BV57" s="1157"/>
      <c r="BW57" s="1157"/>
      <c r="BX57" s="1157"/>
      <c r="BY57" s="1157"/>
      <c r="BZ57" s="1157"/>
      <c r="CA57" s="1157"/>
      <c r="CB57" s="1157"/>
    </row>
    <row r="58" spans="2:80">
      <c r="B58" s="1157"/>
      <c r="C58" s="1157"/>
      <c r="D58" s="1157"/>
      <c r="E58" s="1157"/>
      <c r="F58" s="1157"/>
      <c r="G58" s="1157"/>
      <c r="H58" s="1157"/>
      <c r="J58" s="1157"/>
      <c r="K58" s="1157"/>
      <c r="L58" s="1157"/>
      <c r="M58" s="1157"/>
      <c r="N58" s="1157"/>
      <c r="O58" s="1157"/>
      <c r="P58" s="1157"/>
      <c r="R58" s="1157"/>
      <c r="S58" s="1157"/>
      <c r="T58" s="1157"/>
      <c r="U58" s="1157"/>
      <c r="V58" s="1157"/>
      <c r="W58" s="1157"/>
      <c r="X58" s="1157"/>
      <c r="Z58" s="1157"/>
      <c r="AA58" s="1157"/>
      <c r="AB58" s="1157"/>
      <c r="AC58" s="1157"/>
      <c r="AD58" s="1157"/>
      <c r="AE58" s="1157"/>
      <c r="AF58" s="1157"/>
      <c r="AH58" s="1157"/>
      <c r="AI58" s="1157"/>
      <c r="AJ58" s="1157"/>
      <c r="AK58" s="1157"/>
      <c r="AL58" s="1157"/>
      <c r="AM58" s="1157"/>
      <c r="AN58" s="1157"/>
      <c r="AP58" s="1157"/>
      <c r="AQ58" s="1157"/>
      <c r="AR58" s="1157"/>
      <c r="AS58" s="1157"/>
      <c r="AT58" s="1157"/>
      <c r="AU58" s="1157"/>
      <c r="AV58" s="1157"/>
      <c r="AX58" s="1157"/>
      <c r="AY58" s="1157"/>
      <c r="AZ58" s="1157"/>
      <c r="BA58" s="1157"/>
      <c r="BB58" s="1157"/>
      <c r="BC58" s="1157"/>
      <c r="BD58" s="1157"/>
      <c r="BF58" s="1157"/>
      <c r="BG58" s="1157"/>
      <c r="BH58" s="1157"/>
      <c r="BI58" s="1157"/>
      <c r="BJ58" s="1157"/>
      <c r="BK58" s="1157"/>
      <c r="BL58" s="1157"/>
      <c r="BN58" s="1157"/>
      <c r="BO58" s="1157"/>
      <c r="BP58" s="1157"/>
      <c r="BQ58" s="1157"/>
      <c r="BR58" s="1157"/>
      <c r="BS58" s="1157"/>
      <c r="BT58" s="1157"/>
      <c r="BV58" s="1157"/>
      <c r="BW58" s="1157"/>
      <c r="BX58" s="1157"/>
      <c r="BY58" s="1157"/>
      <c r="BZ58" s="1157"/>
      <c r="CA58" s="1157"/>
      <c r="CB58" s="1157"/>
    </row>
    <row r="59" spans="2:80">
      <c r="B59" s="1157"/>
      <c r="C59" s="1157"/>
      <c r="D59" s="1157"/>
      <c r="E59" s="1157"/>
      <c r="F59" s="1157"/>
      <c r="G59" s="1157"/>
      <c r="H59" s="1157"/>
      <c r="J59" s="1157"/>
      <c r="K59" s="1157"/>
      <c r="L59" s="1157"/>
      <c r="M59" s="1157"/>
      <c r="N59" s="1157"/>
      <c r="O59" s="1157"/>
      <c r="P59" s="1157"/>
      <c r="R59" s="1157"/>
      <c r="S59" s="1157"/>
      <c r="T59" s="1157"/>
      <c r="U59" s="1157"/>
      <c r="V59" s="1157"/>
      <c r="W59" s="1157"/>
      <c r="X59" s="1157"/>
      <c r="Z59" s="1157"/>
      <c r="AA59" s="1157"/>
      <c r="AB59" s="1157"/>
      <c r="AC59" s="1157"/>
      <c r="AD59" s="1157"/>
      <c r="AE59" s="1157"/>
      <c r="AF59" s="1157"/>
      <c r="AH59" s="1157"/>
      <c r="AI59" s="1157"/>
      <c r="AJ59" s="1157"/>
      <c r="AK59" s="1157"/>
      <c r="AL59" s="1157"/>
      <c r="AM59" s="1157"/>
      <c r="AN59" s="1157"/>
      <c r="AP59" s="1157"/>
      <c r="AQ59" s="1157"/>
      <c r="AR59" s="1157"/>
      <c r="AS59" s="1157"/>
      <c r="AT59" s="1157"/>
      <c r="AU59" s="1157"/>
      <c r="AV59" s="1157"/>
      <c r="AX59" s="1157"/>
      <c r="AY59" s="1157"/>
      <c r="AZ59" s="1157"/>
      <c r="BA59" s="1157"/>
      <c r="BB59" s="1157"/>
      <c r="BC59" s="1157"/>
      <c r="BD59" s="1157"/>
      <c r="BF59" s="1157"/>
      <c r="BG59" s="1157"/>
      <c r="BH59" s="1157"/>
      <c r="BI59" s="1157"/>
      <c r="BJ59" s="1157"/>
      <c r="BK59" s="1157"/>
      <c r="BL59" s="1157"/>
      <c r="BN59" s="1157"/>
      <c r="BO59" s="1157"/>
      <c r="BP59" s="1157"/>
      <c r="BQ59" s="1157"/>
      <c r="BR59" s="1157"/>
      <c r="BS59" s="1157"/>
      <c r="BT59" s="1157"/>
      <c r="BV59" s="1157"/>
      <c r="BW59" s="1157"/>
      <c r="BX59" s="1157"/>
      <c r="BY59" s="1157"/>
      <c r="BZ59" s="1157"/>
      <c r="CA59" s="1157"/>
      <c r="CB59" s="1157"/>
    </row>
    <row r="60" spans="2:80">
      <c r="B60" s="1157"/>
      <c r="C60" s="1157"/>
      <c r="D60" s="1157"/>
      <c r="E60" s="1157"/>
      <c r="F60" s="1157"/>
      <c r="G60" s="1157"/>
      <c r="H60" s="1157"/>
      <c r="J60" s="1157"/>
      <c r="K60" s="1157"/>
      <c r="L60" s="1157"/>
      <c r="M60" s="1157"/>
      <c r="N60" s="1157"/>
      <c r="O60" s="1157"/>
      <c r="P60" s="1157"/>
      <c r="R60" s="1157"/>
      <c r="S60" s="1157"/>
      <c r="T60" s="1157"/>
      <c r="U60" s="1157"/>
      <c r="V60" s="1157"/>
      <c r="W60" s="1157"/>
      <c r="X60" s="1157"/>
      <c r="Z60" s="1157"/>
      <c r="AA60" s="1157"/>
      <c r="AB60" s="1157"/>
      <c r="AC60" s="1157"/>
      <c r="AD60" s="1157"/>
      <c r="AE60" s="1157"/>
      <c r="AF60" s="1157"/>
      <c r="AH60" s="1157"/>
      <c r="AI60" s="1157"/>
      <c r="AJ60" s="1157"/>
      <c r="AK60" s="1157"/>
      <c r="AL60" s="1157"/>
      <c r="AM60" s="1157"/>
      <c r="AN60" s="1157"/>
      <c r="AP60" s="1157"/>
      <c r="AQ60" s="1157"/>
      <c r="AR60" s="1157"/>
      <c r="AS60" s="1157"/>
      <c r="AT60" s="1157"/>
      <c r="AU60" s="1157"/>
      <c r="AV60" s="1157"/>
      <c r="AX60" s="1157"/>
      <c r="AY60" s="1157"/>
      <c r="AZ60" s="1157"/>
      <c r="BA60" s="1157"/>
      <c r="BB60" s="1157"/>
      <c r="BC60" s="1157"/>
      <c r="BD60" s="1157"/>
      <c r="BF60" s="1157"/>
      <c r="BG60" s="1157"/>
      <c r="BH60" s="1157"/>
      <c r="BI60" s="1157"/>
      <c r="BJ60" s="1157"/>
      <c r="BK60" s="1157"/>
      <c r="BL60" s="1157"/>
      <c r="BN60" s="1157"/>
      <c r="BO60" s="1157"/>
      <c r="BP60" s="1157"/>
      <c r="BQ60" s="1157"/>
      <c r="BR60" s="1157"/>
      <c r="BS60" s="1157"/>
      <c r="BT60" s="1157"/>
      <c r="BV60" s="1157"/>
      <c r="BW60" s="1157"/>
      <c r="BX60" s="1157"/>
      <c r="BY60" s="1157"/>
      <c r="BZ60" s="1157"/>
      <c r="CA60" s="1157"/>
      <c r="CB60" s="1157"/>
    </row>
    <row r="61" spans="2:80">
      <c r="B61" s="1157"/>
      <c r="C61" s="1157"/>
      <c r="D61" s="1157"/>
      <c r="E61" s="1157"/>
      <c r="F61" s="1157"/>
      <c r="G61" s="1157"/>
      <c r="H61" s="1157"/>
      <c r="J61" s="1157"/>
      <c r="K61" s="1157"/>
      <c r="L61" s="1157"/>
      <c r="M61" s="1157"/>
      <c r="N61" s="1157"/>
      <c r="O61" s="1157"/>
      <c r="P61" s="1157"/>
      <c r="R61" s="1157"/>
      <c r="S61" s="1157"/>
      <c r="T61" s="1157"/>
      <c r="U61" s="1157"/>
      <c r="V61" s="1157"/>
      <c r="W61" s="1157"/>
      <c r="X61" s="1157"/>
      <c r="Z61" s="1157"/>
      <c r="AA61" s="1157"/>
      <c r="AB61" s="1157"/>
      <c r="AC61" s="1157"/>
      <c r="AD61" s="1157"/>
      <c r="AE61" s="1157"/>
      <c r="AF61" s="1157"/>
      <c r="AH61" s="1157"/>
      <c r="AI61" s="1157"/>
      <c r="AJ61" s="1157"/>
      <c r="AK61" s="1157"/>
      <c r="AL61" s="1157"/>
      <c r="AM61" s="1157"/>
      <c r="AN61" s="1157"/>
      <c r="AP61" s="1157"/>
      <c r="AQ61" s="1157"/>
      <c r="AR61" s="1157"/>
      <c r="AS61" s="1157"/>
      <c r="AT61" s="1157"/>
      <c r="AU61" s="1157"/>
      <c r="AV61" s="1157"/>
      <c r="AX61" s="1157"/>
      <c r="AY61" s="1157"/>
      <c r="AZ61" s="1157"/>
      <c r="BA61" s="1157"/>
      <c r="BB61" s="1157"/>
      <c r="BC61" s="1157"/>
      <c r="BD61" s="1157"/>
      <c r="BF61" s="1157"/>
      <c r="BG61" s="1157"/>
      <c r="BH61" s="1157"/>
      <c r="BI61" s="1157"/>
      <c r="BJ61" s="1157"/>
      <c r="BK61" s="1157"/>
      <c r="BL61" s="1157"/>
      <c r="BN61" s="1157"/>
      <c r="BO61" s="1157"/>
      <c r="BP61" s="1157"/>
      <c r="BQ61" s="1157"/>
      <c r="BR61" s="1157"/>
      <c r="BS61" s="1157"/>
      <c r="BT61" s="1157"/>
      <c r="BV61" s="1157"/>
      <c r="BW61" s="1157"/>
      <c r="BX61" s="1157"/>
      <c r="BY61" s="1157"/>
      <c r="BZ61" s="1157"/>
      <c r="CA61" s="1157"/>
      <c r="CB61" s="1157"/>
    </row>
    <row r="62" spans="2:80">
      <c r="B62" s="1157"/>
      <c r="C62" s="1157"/>
      <c r="D62" s="1157"/>
      <c r="E62" s="1157"/>
      <c r="F62" s="1157"/>
      <c r="G62" s="1157"/>
      <c r="H62" s="1157"/>
      <c r="J62" s="1157"/>
      <c r="K62" s="1157"/>
      <c r="L62" s="1157"/>
      <c r="M62" s="1157"/>
      <c r="N62" s="1157"/>
      <c r="O62" s="1157"/>
      <c r="P62" s="1157"/>
      <c r="R62" s="1157"/>
      <c r="S62" s="1157"/>
      <c r="T62" s="1157"/>
      <c r="U62" s="1157"/>
      <c r="V62" s="1157"/>
      <c r="W62" s="1157"/>
      <c r="X62" s="1157"/>
      <c r="Z62" s="1157"/>
      <c r="AA62" s="1157"/>
      <c r="AB62" s="1157"/>
      <c r="AC62" s="1157"/>
      <c r="AD62" s="1157"/>
      <c r="AE62" s="1157"/>
      <c r="AF62" s="1157"/>
      <c r="AH62" s="1157"/>
      <c r="AI62" s="1157"/>
      <c r="AJ62" s="1157"/>
      <c r="AK62" s="1157"/>
      <c r="AL62" s="1157"/>
      <c r="AM62" s="1157"/>
      <c r="AN62" s="1157"/>
      <c r="AP62" s="1157"/>
      <c r="AQ62" s="1157"/>
      <c r="AR62" s="1157"/>
      <c r="AS62" s="1157"/>
      <c r="AT62" s="1157"/>
      <c r="AU62" s="1157"/>
      <c r="AV62" s="1157"/>
      <c r="AX62" s="1157"/>
      <c r="AY62" s="1157"/>
      <c r="AZ62" s="1157"/>
      <c r="BA62" s="1157"/>
      <c r="BB62" s="1157"/>
      <c r="BC62" s="1157"/>
      <c r="BD62" s="1157"/>
      <c r="BF62" s="1157"/>
      <c r="BG62" s="1157"/>
      <c r="BH62" s="1157"/>
      <c r="BI62" s="1157"/>
      <c r="BJ62" s="1157"/>
      <c r="BK62" s="1157"/>
      <c r="BL62" s="1157"/>
      <c r="BN62" s="1157"/>
      <c r="BO62" s="1157"/>
      <c r="BP62" s="1157"/>
      <c r="BQ62" s="1157"/>
      <c r="BR62" s="1157"/>
      <c r="BS62" s="1157"/>
      <c r="BT62" s="1157"/>
      <c r="BV62" s="1157"/>
      <c r="BW62" s="1157"/>
      <c r="BX62" s="1157"/>
      <c r="BY62" s="1157"/>
      <c r="BZ62" s="1157"/>
      <c r="CA62" s="1157"/>
      <c r="CB62" s="1157"/>
    </row>
    <row r="63" spans="2:80">
      <c r="B63" s="1157"/>
      <c r="C63" s="1157"/>
      <c r="D63" s="1157"/>
      <c r="E63" s="1157"/>
      <c r="F63" s="1157"/>
      <c r="G63" s="1157"/>
      <c r="H63" s="1157"/>
      <c r="J63" s="1157"/>
      <c r="K63" s="1157"/>
      <c r="L63" s="1157"/>
      <c r="M63" s="1157"/>
      <c r="N63" s="1157"/>
      <c r="O63" s="1157"/>
      <c r="P63" s="1157"/>
      <c r="R63" s="1157"/>
      <c r="S63" s="1157"/>
      <c r="T63" s="1157"/>
      <c r="U63" s="1157"/>
      <c r="V63" s="1157"/>
      <c r="W63" s="1157"/>
      <c r="X63" s="1157"/>
      <c r="Z63" s="1157"/>
      <c r="AA63" s="1157"/>
      <c r="AB63" s="1157"/>
      <c r="AC63" s="1157"/>
      <c r="AD63" s="1157"/>
      <c r="AE63" s="1157"/>
      <c r="AF63" s="1157"/>
      <c r="AH63" s="1157"/>
      <c r="AI63" s="1157"/>
      <c r="AJ63" s="1157"/>
      <c r="AK63" s="1157"/>
      <c r="AL63" s="1157"/>
      <c r="AM63" s="1157"/>
      <c r="AN63" s="1157"/>
      <c r="AP63" s="1157"/>
      <c r="AQ63" s="1157"/>
      <c r="AR63" s="1157"/>
      <c r="AS63" s="1157"/>
      <c r="AT63" s="1157"/>
      <c r="AU63" s="1157"/>
      <c r="AV63" s="1157"/>
      <c r="AX63" s="1157"/>
      <c r="AY63" s="1157"/>
      <c r="AZ63" s="1157"/>
      <c r="BA63" s="1157"/>
      <c r="BB63" s="1157"/>
      <c r="BC63" s="1157"/>
      <c r="BD63" s="1157"/>
      <c r="BF63" s="1157"/>
      <c r="BG63" s="1157"/>
      <c r="BH63" s="1157"/>
      <c r="BI63" s="1157"/>
      <c r="BJ63" s="1157"/>
      <c r="BK63" s="1157"/>
      <c r="BL63" s="1157"/>
      <c r="BN63" s="1157"/>
      <c r="BO63" s="1157"/>
      <c r="BP63" s="1157"/>
      <c r="BQ63" s="1157"/>
      <c r="BR63" s="1157"/>
      <c r="BS63" s="1157"/>
      <c r="BT63" s="1157"/>
      <c r="BV63" s="1157"/>
      <c r="BW63" s="1157"/>
      <c r="BX63" s="1157"/>
      <c r="BY63" s="1157"/>
      <c r="BZ63" s="1157"/>
      <c r="CA63" s="1157"/>
      <c r="CB63" s="1157"/>
    </row>
    <row r="64" spans="2:80">
      <c r="B64" s="1157"/>
      <c r="C64" s="1157"/>
      <c r="D64" s="1157"/>
      <c r="E64" s="1157"/>
      <c r="F64" s="1157"/>
      <c r="G64" s="1157"/>
      <c r="H64" s="1157"/>
      <c r="J64" s="1157"/>
      <c r="K64" s="1157"/>
      <c r="L64" s="1157"/>
      <c r="M64" s="1157"/>
      <c r="N64" s="1157"/>
      <c r="O64" s="1157"/>
      <c r="P64" s="1157"/>
      <c r="R64" s="1157"/>
      <c r="S64" s="1157"/>
      <c r="T64" s="1157"/>
      <c r="U64" s="1157"/>
      <c r="V64" s="1157"/>
      <c r="W64" s="1157"/>
      <c r="X64" s="1157"/>
      <c r="Z64" s="1157"/>
      <c r="AA64" s="1157"/>
      <c r="AB64" s="1157"/>
      <c r="AC64" s="1157"/>
      <c r="AD64" s="1157"/>
      <c r="AE64" s="1157"/>
      <c r="AF64" s="1157"/>
      <c r="AH64" s="1157"/>
      <c r="AI64" s="1157"/>
      <c r="AJ64" s="1157"/>
      <c r="AK64" s="1157"/>
      <c r="AL64" s="1157"/>
      <c r="AM64" s="1157"/>
      <c r="AN64" s="1157"/>
      <c r="AP64" s="1157"/>
      <c r="AQ64" s="1157"/>
      <c r="AR64" s="1157"/>
      <c r="AS64" s="1157"/>
      <c r="AT64" s="1157"/>
      <c r="AU64" s="1157"/>
      <c r="AV64" s="1157"/>
      <c r="AX64" s="1157"/>
      <c r="AY64" s="1157"/>
      <c r="AZ64" s="1157"/>
      <c r="BA64" s="1157"/>
      <c r="BB64" s="1157"/>
      <c r="BC64" s="1157"/>
      <c r="BD64" s="1157"/>
      <c r="BF64" s="1157"/>
      <c r="BG64" s="1157"/>
      <c r="BH64" s="1157"/>
      <c r="BI64" s="1157"/>
      <c r="BJ64" s="1157"/>
      <c r="BK64" s="1157"/>
      <c r="BL64" s="1157"/>
      <c r="BN64" s="1157"/>
      <c r="BO64" s="1157"/>
      <c r="BP64" s="1157"/>
      <c r="BQ64" s="1157"/>
      <c r="BR64" s="1157"/>
      <c r="BS64" s="1157"/>
      <c r="BT64" s="1157"/>
      <c r="BV64" s="1157"/>
      <c r="BW64" s="1157"/>
      <c r="BX64" s="1157"/>
      <c r="BY64" s="1157"/>
      <c r="BZ64" s="1157"/>
      <c r="CA64" s="1157"/>
      <c r="CB64" s="1157"/>
    </row>
    <row r="65" spans="2:80">
      <c r="B65" s="1157"/>
      <c r="C65" s="1157"/>
      <c r="D65" s="1157"/>
      <c r="E65" s="1157"/>
      <c r="F65" s="1157"/>
      <c r="G65" s="1157"/>
      <c r="H65" s="1157"/>
      <c r="J65" s="1157"/>
      <c r="K65" s="1157"/>
      <c r="L65" s="1157"/>
      <c r="M65" s="1157"/>
      <c r="N65" s="1157"/>
      <c r="O65" s="1157"/>
      <c r="P65" s="1157"/>
      <c r="R65" s="1157"/>
      <c r="S65" s="1157"/>
      <c r="T65" s="1157"/>
      <c r="U65" s="1157"/>
      <c r="V65" s="1157"/>
      <c r="W65" s="1157"/>
      <c r="X65" s="1157"/>
      <c r="Z65" s="1157"/>
      <c r="AA65" s="1157"/>
      <c r="AB65" s="1157"/>
      <c r="AC65" s="1157"/>
      <c r="AD65" s="1157"/>
      <c r="AE65" s="1157"/>
      <c r="AF65" s="1157"/>
      <c r="AH65" s="1157"/>
      <c r="AI65" s="1157"/>
      <c r="AJ65" s="1157"/>
      <c r="AK65" s="1157"/>
      <c r="AL65" s="1157"/>
      <c r="AM65" s="1157"/>
      <c r="AN65" s="1157"/>
      <c r="AP65" s="1157"/>
      <c r="AQ65" s="1157"/>
      <c r="AR65" s="1157"/>
      <c r="AS65" s="1157"/>
      <c r="AT65" s="1157"/>
      <c r="AU65" s="1157"/>
      <c r="AV65" s="1157"/>
      <c r="AX65" s="1157"/>
      <c r="AY65" s="1157"/>
      <c r="AZ65" s="1157"/>
      <c r="BA65" s="1157"/>
      <c r="BB65" s="1157"/>
      <c r="BC65" s="1157"/>
      <c r="BD65" s="1157"/>
      <c r="BF65" s="1157"/>
      <c r="BG65" s="1157"/>
      <c r="BH65" s="1157"/>
      <c r="BI65" s="1157"/>
      <c r="BJ65" s="1157"/>
      <c r="BK65" s="1157"/>
      <c r="BL65" s="1157"/>
      <c r="BN65" s="1157"/>
      <c r="BO65" s="1157"/>
      <c r="BP65" s="1157"/>
      <c r="BQ65" s="1157"/>
      <c r="BR65" s="1157"/>
      <c r="BS65" s="1157"/>
      <c r="BT65" s="1157"/>
      <c r="BV65" s="1157"/>
      <c r="BW65" s="1157"/>
      <c r="BX65" s="1157"/>
      <c r="BY65" s="1157"/>
      <c r="BZ65" s="1157"/>
      <c r="CA65" s="1157"/>
      <c r="CB65" s="1157"/>
    </row>
    <row r="66" spans="2:80">
      <c r="B66" s="1157"/>
      <c r="C66" s="1157"/>
      <c r="D66" s="1157"/>
      <c r="E66" s="1157"/>
      <c r="F66" s="1157"/>
      <c r="G66" s="1157"/>
      <c r="H66" s="1157"/>
      <c r="J66" s="1157"/>
      <c r="K66" s="1157"/>
      <c r="L66" s="1157"/>
      <c r="M66" s="1157"/>
      <c r="N66" s="1157"/>
      <c r="O66" s="1157"/>
      <c r="P66" s="1157"/>
      <c r="R66" s="1157"/>
      <c r="S66" s="1157"/>
      <c r="T66" s="1157"/>
      <c r="U66" s="1157"/>
      <c r="V66" s="1157"/>
      <c r="W66" s="1157"/>
      <c r="X66" s="1157"/>
      <c r="Z66" s="1157"/>
      <c r="AA66" s="1157"/>
      <c r="AB66" s="1157"/>
      <c r="AC66" s="1157"/>
      <c r="AD66" s="1157"/>
      <c r="AE66" s="1157"/>
      <c r="AF66" s="1157"/>
      <c r="AH66" s="1157"/>
      <c r="AI66" s="1157"/>
      <c r="AJ66" s="1157"/>
      <c r="AK66" s="1157"/>
      <c r="AL66" s="1157"/>
      <c r="AM66" s="1157"/>
      <c r="AN66" s="1157"/>
      <c r="AP66" s="1157"/>
      <c r="AQ66" s="1157"/>
      <c r="AR66" s="1157"/>
      <c r="AS66" s="1157"/>
      <c r="AT66" s="1157"/>
      <c r="AU66" s="1157"/>
      <c r="AV66" s="1157"/>
      <c r="AX66" s="1157"/>
      <c r="AY66" s="1157"/>
      <c r="AZ66" s="1157"/>
      <c r="BA66" s="1157"/>
      <c r="BB66" s="1157"/>
      <c r="BC66" s="1157"/>
      <c r="BD66" s="1157"/>
      <c r="BF66" s="1157"/>
      <c r="BG66" s="1157"/>
      <c r="BH66" s="1157"/>
      <c r="BI66" s="1157"/>
      <c r="BJ66" s="1157"/>
      <c r="BK66" s="1157"/>
      <c r="BL66" s="1157"/>
      <c r="BN66" s="1157"/>
      <c r="BO66" s="1157"/>
      <c r="BP66" s="1157"/>
      <c r="BQ66" s="1157"/>
      <c r="BR66" s="1157"/>
      <c r="BS66" s="1157"/>
      <c r="BT66" s="1157"/>
      <c r="BV66" s="1157"/>
      <c r="BW66" s="1157"/>
      <c r="BX66" s="1157"/>
      <c r="BY66" s="1157"/>
      <c r="BZ66" s="1157"/>
      <c r="CA66" s="1157"/>
      <c r="CB66" s="1157"/>
    </row>
    <row r="67" spans="2:80">
      <c r="B67" s="1157"/>
      <c r="C67" s="1157"/>
      <c r="D67" s="1157"/>
      <c r="E67" s="1157"/>
      <c r="F67" s="1157"/>
      <c r="G67" s="1157"/>
      <c r="H67" s="1157"/>
      <c r="J67" s="1157"/>
      <c r="K67" s="1157"/>
      <c r="L67" s="1157"/>
      <c r="M67" s="1157"/>
      <c r="N67" s="1157"/>
      <c r="O67" s="1157"/>
      <c r="P67" s="1157"/>
      <c r="R67" s="1157"/>
      <c r="S67" s="1157"/>
      <c r="T67" s="1157"/>
      <c r="U67" s="1157"/>
      <c r="V67" s="1157"/>
      <c r="W67" s="1157"/>
      <c r="X67" s="1157"/>
      <c r="Z67" s="1157"/>
      <c r="AA67" s="1157"/>
      <c r="AB67" s="1157"/>
      <c r="AC67" s="1157"/>
      <c r="AD67" s="1157"/>
      <c r="AE67" s="1157"/>
      <c r="AF67" s="1157"/>
      <c r="AH67" s="1157"/>
      <c r="AI67" s="1157"/>
      <c r="AJ67" s="1157"/>
      <c r="AK67" s="1157"/>
      <c r="AL67" s="1157"/>
      <c r="AM67" s="1157"/>
      <c r="AN67" s="1157"/>
      <c r="AP67" s="1157"/>
      <c r="AQ67" s="1157"/>
      <c r="AR67" s="1157"/>
      <c r="AS67" s="1157"/>
      <c r="AT67" s="1157"/>
      <c r="AU67" s="1157"/>
      <c r="AV67" s="1157"/>
      <c r="AX67" s="1157"/>
      <c r="AY67" s="1157"/>
      <c r="AZ67" s="1157"/>
      <c r="BA67" s="1157"/>
      <c r="BB67" s="1157"/>
      <c r="BC67" s="1157"/>
      <c r="BD67" s="1157"/>
      <c r="BF67" s="1157"/>
      <c r="BG67" s="1157"/>
      <c r="BH67" s="1157"/>
      <c r="BI67" s="1157"/>
      <c r="BJ67" s="1157"/>
      <c r="BK67" s="1157"/>
      <c r="BL67" s="1157"/>
      <c r="BN67" s="1157"/>
      <c r="BO67" s="1157"/>
      <c r="BP67" s="1157"/>
      <c r="BQ67" s="1157"/>
      <c r="BR67" s="1157"/>
      <c r="BS67" s="1157"/>
      <c r="BT67" s="1157"/>
      <c r="BV67" s="1157"/>
      <c r="BW67" s="1157"/>
      <c r="BX67" s="1157"/>
      <c r="BY67" s="1157"/>
      <c r="BZ67" s="1157"/>
      <c r="CA67" s="1157"/>
      <c r="CB67" s="1157"/>
    </row>
    <row r="68" spans="2:80">
      <c r="B68" s="1157"/>
      <c r="C68" s="1157"/>
      <c r="D68" s="1157"/>
      <c r="E68" s="1157"/>
      <c r="F68" s="1157"/>
      <c r="G68" s="1157"/>
      <c r="H68" s="1157"/>
      <c r="J68" s="1157"/>
      <c r="K68" s="1157"/>
      <c r="L68" s="1157"/>
      <c r="M68" s="1157"/>
      <c r="N68" s="1157"/>
      <c r="O68" s="1157"/>
      <c r="P68" s="1157"/>
      <c r="R68" s="1157"/>
      <c r="S68" s="1157"/>
      <c r="T68" s="1157"/>
      <c r="U68" s="1157"/>
      <c r="V68" s="1157"/>
      <c r="W68" s="1157"/>
      <c r="X68" s="1157"/>
      <c r="Z68" s="1157"/>
      <c r="AA68" s="1157"/>
      <c r="AB68" s="1157"/>
      <c r="AC68" s="1157"/>
      <c r="AD68" s="1157"/>
      <c r="AE68" s="1157"/>
      <c r="AF68" s="1157"/>
      <c r="AH68" s="1157"/>
      <c r="AI68" s="1157"/>
      <c r="AJ68" s="1157"/>
      <c r="AK68" s="1157"/>
      <c r="AL68" s="1157"/>
      <c r="AM68" s="1157"/>
      <c r="AN68" s="1157"/>
      <c r="AP68" s="1157"/>
      <c r="AQ68" s="1157"/>
      <c r="AR68" s="1157"/>
      <c r="AS68" s="1157"/>
      <c r="AT68" s="1157"/>
      <c r="AU68" s="1157"/>
      <c r="AV68" s="1157"/>
      <c r="AX68" s="1157"/>
      <c r="AY68" s="1157"/>
      <c r="AZ68" s="1157"/>
      <c r="BA68" s="1157"/>
      <c r="BB68" s="1157"/>
      <c r="BC68" s="1157"/>
      <c r="BD68" s="1157"/>
      <c r="BF68" s="1157"/>
      <c r="BG68" s="1157"/>
      <c r="BH68" s="1157"/>
      <c r="BI68" s="1157"/>
      <c r="BJ68" s="1157"/>
      <c r="BK68" s="1157"/>
      <c r="BL68" s="1157"/>
      <c r="BN68" s="1157"/>
      <c r="BO68" s="1157"/>
      <c r="BP68" s="1157"/>
      <c r="BQ68" s="1157"/>
      <c r="BR68" s="1157"/>
      <c r="BS68" s="1157"/>
      <c r="BT68" s="1157"/>
      <c r="BV68" s="1157"/>
      <c r="BW68" s="1157"/>
      <c r="BX68" s="1157"/>
      <c r="BY68" s="1157"/>
      <c r="BZ68" s="1157"/>
      <c r="CA68" s="1157"/>
      <c r="CB68" s="1157"/>
    </row>
    <row r="69" spans="2:80">
      <c r="B69" s="1157"/>
      <c r="C69" s="1157"/>
      <c r="D69" s="1157"/>
      <c r="E69" s="1157"/>
      <c r="F69" s="1157"/>
      <c r="G69" s="1157"/>
      <c r="H69" s="1157"/>
      <c r="J69" s="1157"/>
      <c r="K69" s="1157"/>
      <c r="L69" s="1157"/>
      <c r="M69" s="1157"/>
      <c r="N69" s="1157"/>
      <c r="O69" s="1157"/>
      <c r="P69" s="1157"/>
      <c r="R69" s="1157"/>
      <c r="S69" s="1157"/>
      <c r="T69" s="1157"/>
      <c r="U69" s="1157"/>
      <c r="V69" s="1157"/>
      <c r="W69" s="1157"/>
      <c r="X69" s="1157"/>
      <c r="Z69" s="1157"/>
      <c r="AA69" s="1157"/>
      <c r="AB69" s="1157"/>
      <c r="AC69" s="1157"/>
      <c r="AD69" s="1157"/>
      <c r="AE69" s="1157"/>
      <c r="AF69" s="1157"/>
      <c r="AH69" s="1157"/>
      <c r="AI69" s="1157"/>
      <c r="AJ69" s="1157"/>
      <c r="AK69" s="1157"/>
      <c r="AL69" s="1157"/>
      <c r="AM69" s="1157"/>
      <c r="AN69" s="1157"/>
      <c r="AP69" s="1157"/>
      <c r="AQ69" s="1157"/>
      <c r="AR69" s="1157"/>
      <c r="AS69" s="1157"/>
      <c r="AT69" s="1157"/>
      <c r="AU69" s="1157"/>
      <c r="AV69" s="1157"/>
      <c r="AX69" s="1157"/>
      <c r="AY69" s="1157"/>
      <c r="AZ69" s="1157"/>
      <c r="BA69" s="1157"/>
      <c r="BB69" s="1157"/>
      <c r="BC69" s="1157"/>
      <c r="BD69" s="1157"/>
      <c r="BF69" s="1157"/>
      <c r="BG69" s="1157"/>
      <c r="BH69" s="1157"/>
      <c r="BI69" s="1157"/>
      <c r="BJ69" s="1157"/>
      <c r="BK69" s="1157"/>
      <c r="BL69" s="1157"/>
      <c r="BN69" s="1157"/>
      <c r="BO69" s="1157"/>
      <c r="BP69" s="1157"/>
      <c r="BQ69" s="1157"/>
      <c r="BR69" s="1157"/>
      <c r="BS69" s="1157"/>
      <c r="BT69" s="1157"/>
      <c r="BV69" s="1157"/>
      <c r="BW69" s="1157"/>
      <c r="BX69" s="1157"/>
      <c r="BY69" s="1157"/>
      <c r="BZ69" s="1157"/>
      <c r="CA69" s="1157"/>
      <c r="CB69" s="1157"/>
    </row>
    <row r="70" spans="2:80">
      <c r="B70" s="1157"/>
      <c r="C70" s="1157"/>
      <c r="D70" s="1157"/>
      <c r="E70" s="1157"/>
      <c r="F70" s="1157"/>
      <c r="G70" s="1157"/>
      <c r="H70" s="1157"/>
      <c r="J70" s="1157"/>
      <c r="K70" s="1157"/>
      <c r="L70" s="1157"/>
      <c r="M70" s="1157"/>
      <c r="N70" s="1157"/>
      <c r="O70" s="1157"/>
      <c r="P70" s="1157"/>
      <c r="R70" s="1157"/>
      <c r="S70" s="1157"/>
      <c r="T70" s="1157"/>
      <c r="U70" s="1157"/>
      <c r="V70" s="1157"/>
      <c r="W70" s="1157"/>
      <c r="X70" s="1157"/>
      <c r="Z70" s="1157"/>
      <c r="AA70" s="1157"/>
      <c r="AB70" s="1157"/>
      <c r="AC70" s="1157"/>
      <c r="AD70" s="1157"/>
      <c r="AE70" s="1157"/>
      <c r="AF70" s="1157"/>
      <c r="AH70" s="1157"/>
      <c r="AI70" s="1157"/>
      <c r="AJ70" s="1157"/>
      <c r="AK70" s="1157"/>
      <c r="AL70" s="1157"/>
      <c r="AM70" s="1157"/>
      <c r="AN70" s="1157"/>
      <c r="AP70" s="1157"/>
      <c r="AQ70" s="1157"/>
      <c r="AR70" s="1157"/>
      <c r="AS70" s="1157"/>
      <c r="AT70" s="1157"/>
      <c r="AU70" s="1157"/>
      <c r="AV70" s="1157"/>
      <c r="AX70" s="1157"/>
      <c r="AY70" s="1157"/>
      <c r="AZ70" s="1157"/>
      <c r="BA70" s="1157"/>
      <c r="BB70" s="1157"/>
      <c r="BC70" s="1157"/>
      <c r="BD70" s="1157"/>
      <c r="BF70" s="1157"/>
      <c r="BG70" s="1157"/>
      <c r="BH70" s="1157"/>
      <c r="BI70" s="1157"/>
      <c r="BJ70" s="1157"/>
      <c r="BK70" s="1157"/>
      <c r="BL70" s="1157"/>
      <c r="BN70" s="1157"/>
      <c r="BO70" s="1157"/>
      <c r="BP70" s="1157"/>
      <c r="BQ70" s="1157"/>
      <c r="BR70" s="1157"/>
      <c r="BS70" s="1157"/>
      <c r="BT70" s="1157"/>
      <c r="BV70" s="1157"/>
      <c r="BW70" s="1157"/>
      <c r="BX70" s="1157"/>
      <c r="BY70" s="1157"/>
      <c r="BZ70" s="1157"/>
      <c r="CA70" s="1157"/>
      <c r="CB70" s="1157"/>
    </row>
    <row r="71" spans="2:80">
      <c r="B71" s="1157"/>
      <c r="C71" s="1157"/>
      <c r="D71" s="1157"/>
      <c r="E71" s="1157"/>
      <c r="F71" s="1157"/>
      <c r="G71" s="1157"/>
      <c r="H71" s="1157"/>
      <c r="J71" s="1157"/>
      <c r="K71" s="1157"/>
      <c r="L71" s="1157"/>
      <c r="M71" s="1157"/>
      <c r="N71" s="1157"/>
      <c r="O71" s="1157"/>
      <c r="P71" s="1157"/>
      <c r="R71" s="1157"/>
      <c r="S71" s="1157"/>
      <c r="T71" s="1157"/>
      <c r="U71" s="1157"/>
      <c r="V71" s="1157"/>
      <c r="W71" s="1157"/>
      <c r="X71" s="1157"/>
      <c r="Z71" s="1157"/>
      <c r="AA71" s="1157"/>
      <c r="AB71" s="1157"/>
      <c r="AC71" s="1157"/>
      <c r="AD71" s="1157"/>
      <c r="AE71" s="1157"/>
      <c r="AF71" s="1157"/>
      <c r="AH71" s="1157"/>
      <c r="AI71" s="1157"/>
      <c r="AJ71" s="1157"/>
      <c r="AK71" s="1157"/>
      <c r="AL71" s="1157"/>
      <c r="AM71" s="1157"/>
      <c r="AN71" s="1157"/>
      <c r="AP71" s="1157"/>
      <c r="AQ71" s="1157"/>
      <c r="AR71" s="1157"/>
      <c r="AS71" s="1157"/>
      <c r="AT71" s="1157"/>
      <c r="AU71" s="1157"/>
      <c r="AV71" s="1157"/>
      <c r="AX71" s="1157"/>
      <c r="AY71" s="1157"/>
      <c r="AZ71" s="1157"/>
      <c r="BA71" s="1157"/>
      <c r="BB71" s="1157"/>
      <c r="BC71" s="1157"/>
      <c r="BD71" s="1157"/>
      <c r="BF71" s="1157"/>
      <c r="BG71" s="1157"/>
      <c r="BH71" s="1157"/>
      <c r="BI71" s="1157"/>
      <c r="BJ71" s="1157"/>
      <c r="BK71" s="1157"/>
      <c r="BL71" s="1157"/>
      <c r="BN71" s="1157"/>
      <c r="BO71" s="1157"/>
      <c r="BP71" s="1157"/>
      <c r="BQ71" s="1157"/>
      <c r="BR71" s="1157"/>
      <c r="BS71" s="1157"/>
      <c r="BT71" s="1157"/>
      <c r="BV71" s="1157"/>
      <c r="BW71" s="1157"/>
      <c r="BX71" s="1157"/>
      <c r="BY71" s="1157"/>
      <c r="BZ71" s="1157"/>
      <c r="CA71" s="1157"/>
      <c r="CB71" s="1157"/>
    </row>
    <row r="72" spans="2:80">
      <c r="B72" s="1157"/>
      <c r="C72" s="1157"/>
      <c r="D72" s="1157"/>
      <c r="E72" s="1157"/>
      <c r="F72" s="1157"/>
      <c r="G72" s="1157"/>
      <c r="H72" s="1157"/>
      <c r="J72" s="1157"/>
      <c r="K72" s="1157"/>
      <c r="L72" s="1157"/>
      <c r="M72" s="1157"/>
      <c r="N72" s="1157"/>
      <c r="O72" s="1157"/>
      <c r="P72" s="1157"/>
      <c r="R72" s="1157"/>
      <c r="S72" s="1157"/>
      <c r="T72" s="1157"/>
      <c r="U72" s="1157"/>
      <c r="V72" s="1157"/>
      <c r="W72" s="1157"/>
      <c r="X72" s="1157"/>
      <c r="Z72" s="1157"/>
      <c r="AA72" s="1157"/>
      <c r="AB72" s="1157"/>
      <c r="AC72" s="1157"/>
      <c r="AD72" s="1157"/>
      <c r="AE72" s="1157"/>
      <c r="AF72" s="1157"/>
      <c r="AH72" s="1157"/>
      <c r="AI72" s="1157"/>
      <c r="AJ72" s="1157"/>
      <c r="AK72" s="1157"/>
      <c r="AL72" s="1157"/>
      <c r="AM72" s="1157"/>
      <c r="AN72" s="1157"/>
      <c r="AP72" s="1157"/>
      <c r="AQ72" s="1157"/>
      <c r="AR72" s="1157"/>
      <c r="AS72" s="1157"/>
      <c r="AT72" s="1157"/>
      <c r="AU72" s="1157"/>
      <c r="AV72" s="1157"/>
      <c r="AX72" s="1157"/>
      <c r="AY72" s="1157"/>
      <c r="AZ72" s="1157"/>
      <c r="BA72" s="1157"/>
      <c r="BB72" s="1157"/>
      <c r="BC72" s="1157"/>
      <c r="BD72" s="1157"/>
      <c r="BF72" s="1157"/>
      <c r="BG72" s="1157"/>
      <c r="BH72" s="1157"/>
      <c r="BI72" s="1157"/>
      <c r="BJ72" s="1157"/>
      <c r="BK72" s="1157"/>
      <c r="BL72" s="1157"/>
      <c r="BN72" s="1157"/>
      <c r="BO72" s="1157"/>
      <c r="BP72" s="1157"/>
      <c r="BQ72" s="1157"/>
      <c r="BR72" s="1157"/>
      <c r="BS72" s="1157"/>
      <c r="BT72" s="1157"/>
      <c r="BV72" s="1157"/>
      <c r="BW72" s="1157"/>
      <c r="BX72" s="1157"/>
      <c r="BY72" s="1157"/>
      <c r="BZ72" s="1157"/>
      <c r="CA72" s="1157"/>
      <c r="CB72" s="1157"/>
    </row>
    <row r="73" spans="2:80">
      <c r="B73" s="1157"/>
      <c r="C73" s="1157"/>
      <c r="D73" s="1157"/>
      <c r="E73" s="1157"/>
      <c r="F73" s="1157"/>
      <c r="G73" s="1157"/>
      <c r="H73" s="1157"/>
      <c r="J73" s="1157"/>
      <c r="K73" s="1157"/>
      <c r="L73" s="1157"/>
      <c r="M73" s="1157"/>
      <c r="N73" s="1157"/>
      <c r="O73" s="1157"/>
      <c r="P73" s="1157"/>
      <c r="R73" s="1157"/>
      <c r="S73" s="1157"/>
      <c r="T73" s="1157"/>
      <c r="U73" s="1157"/>
      <c r="V73" s="1157"/>
      <c r="W73" s="1157"/>
      <c r="X73" s="1157"/>
      <c r="Z73" s="1157"/>
      <c r="AA73" s="1157"/>
      <c r="AB73" s="1157"/>
      <c r="AC73" s="1157"/>
      <c r="AD73" s="1157"/>
      <c r="AE73" s="1157"/>
      <c r="AF73" s="1157"/>
      <c r="AH73" s="1157"/>
      <c r="AI73" s="1157"/>
      <c r="AJ73" s="1157"/>
      <c r="AK73" s="1157"/>
      <c r="AL73" s="1157"/>
      <c r="AM73" s="1157"/>
      <c r="AN73" s="1157"/>
      <c r="AP73" s="1157"/>
      <c r="AQ73" s="1157"/>
      <c r="AR73" s="1157"/>
      <c r="AS73" s="1157"/>
      <c r="AT73" s="1157"/>
      <c r="AU73" s="1157"/>
      <c r="AV73" s="1157"/>
      <c r="AX73" s="1157"/>
      <c r="AY73" s="1157"/>
      <c r="AZ73" s="1157"/>
      <c r="BA73" s="1157"/>
      <c r="BB73" s="1157"/>
      <c r="BC73" s="1157"/>
      <c r="BD73" s="1157"/>
      <c r="BF73" s="1157"/>
      <c r="BG73" s="1157"/>
      <c r="BH73" s="1157"/>
      <c r="BI73" s="1157"/>
      <c r="BJ73" s="1157"/>
      <c r="BK73" s="1157"/>
      <c r="BL73" s="1157"/>
      <c r="BN73" s="1157"/>
      <c r="BO73" s="1157"/>
      <c r="BP73" s="1157"/>
      <c r="BQ73" s="1157"/>
      <c r="BR73" s="1157"/>
      <c r="BS73" s="1157"/>
      <c r="BT73" s="1157"/>
      <c r="BV73" s="1157"/>
      <c r="BW73" s="1157"/>
      <c r="BX73" s="1157"/>
      <c r="BY73" s="1157"/>
      <c r="BZ73" s="1157"/>
      <c r="CA73" s="1157"/>
      <c r="CB73" s="1157"/>
    </row>
    <row r="74" spans="2:80">
      <c r="B74" s="1157"/>
      <c r="C74" s="1157"/>
      <c r="D74" s="1157"/>
      <c r="E74" s="1157"/>
      <c r="F74" s="1157"/>
      <c r="G74" s="1157"/>
      <c r="H74" s="1157"/>
      <c r="J74" s="1157"/>
      <c r="K74" s="1157"/>
      <c r="L74" s="1157"/>
      <c r="M74" s="1157"/>
      <c r="N74" s="1157"/>
      <c r="O74" s="1157"/>
      <c r="P74" s="1157"/>
      <c r="R74" s="1157"/>
      <c r="S74" s="1157"/>
      <c r="T74" s="1157"/>
      <c r="U74" s="1157"/>
      <c r="V74" s="1157"/>
      <c r="W74" s="1157"/>
      <c r="X74" s="1157"/>
      <c r="Z74" s="1157"/>
      <c r="AA74" s="1157"/>
      <c r="AB74" s="1157"/>
      <c r="AC74" s="1157"/>
      <c r="AD74" s="1157"/>
      <c r="AE74" s="1157"/>
      <c r="AF74" s="1157"/>
      <c r="AH74" s="1157"/>
      <c r="AI74" s="1157"/>
      <c r="AJ74" s="1157"/>
      <c r="AK74" s="1157"/>
      <c r="AL74" s="1157"/>
      <c r="AM74" s="1157"/>
      <c r="AN74" s="1157"/>
      <c r="AP74" s="1157"/>
      <c r="AQ74" s="1157"/>
      <c r="AR74" s="1157"/>
      <c r="AS74" s="1157"/>
      <c r="AT74" s="1157"/>
      <c r="AU74" s="1157"/>
      <c r="AV74" s="1157"/>
      <c r="AX74" s="1157"/>
      <c r="AY74" s="1157"/>
      <c r="AZ74" s="1157"/>
      <c r="BA74" s="1157"/>
      <c r="BB74" s="1157"/>
      <c r="BC74" s="1157"/>
      <c r="BD74" s="1157"/>
      <c r="BF74" s="1157"/>
      <c r="BG74" s="1157"/>
      <c r="BH74" s="1157"/>
      <c r="BI74" s="1157"/>
      <c r="BJ74" s="1157"/>
      <c r="BK74" s="1157"/>
      <c r="BL74" s="1157"/>
      <c r="BN74" s="1157"/>
      <c r="BO74" s="1157"/>
      <c r="BP74" s="1157"/>
      <c r="BQ74" s="1157"/>
      <c r="BR74" s="1157"/>
      <c r="BS74" s="1157"/>
      <c r="BT74" s="1157"/>
      <c r="BV74" s="1157"/>
      <c r="BW74" s="1157"/>
      <c r="BX74" s="1157"/>
      <c r="BY74" s="1157"/>
      <c r="BZ74" s="1157"/>
      <c r="CA74" s="1157"/>
      <c r="CB74" s="1157"/>
    </row>
    <row r="75" spans="2:80">
      <c r="B75" s="1157"/>
      <c r="C75" s="1157"/>
      <c r="D75" s="1157"/>
      <c r="E75" s="1157"/>
      <c r="F75" s="1157"/>
      <c r="G75" s="1157"/>
      <c r="H75" s="1157"/>
      <c r="J75" s="1157"/>
      <c r="K75" s="1157"/>
      <c r="L75" s="1157"/>
      <c r="M75" s="1157"/>
      <c r="N75" s="1157"/>
      <c r="O75" s="1157"/>
      <c r="P75" s="1157"/>
      <c r="R75" s="1157"/>
      <c r="S75" s="1157"/>
      <c r="T75" s="1157"/>
      <c r="U75" s="1157"/>
      <c r="V75" s="1157"/>
      <c r="W75" s="1157"/>
      <c r="X75" s="1157"/>
      <c r="Z75" s="1157"/>
      <c r="AA75" s="1157"/>
      <c r="AB75" s="1157"/>
      <c r="AC75" s="1157"/>
      <c r="AD75" s="1157"/>
      <c r="AE75" s="1157"/>
      <c r="AF75" s="1157"/>
      <c r="AH75" s="1157"/>
      <c r="AI75" s="1157"/>
      <c r="AJ75" s="1157"/>
      <c r="AK75" s="1157"/>
      <c r="AL75" s="1157"/>
      <c r="AM75" s="1157"/>
      <c r="AN75" s="1157"/>
      <c r="AP75" s="1157"/>
      <c r="AQ75" s="1157"/>
      <c r="AR75" s="1157"/>
      <c r="AS75" s="1157"/>
      <c r="AT75" s="1157"/>
      <c r="AU75" s="1157"/>
      <c r="AV75" s="1157"/>
      <c r="AX75" s="1157"/>
      <c r="AY75" s="1157"/>
      <c r="AZ75" s="1157"/>
      <c r="BA75" s="1157"/>
      <c r="BB75" s="1157"/>
      <c r="BC75" s="1157"/>
      <c r="BD75" s="1157"/>
      <c r="BF75" s="1157"/>
      <c r="BG75" s="1157"/>
      <c r="BH75" s="1157"/>
      <c r="BI75" s="1157"/>
      <c r="BJ75" s="1157"/>
      <c r="BK75" s="1157"/>
      <c r="BL75" s="1157"/>
      <c r="BN75" s="1157"/>
      <c r="BO75" s="1157"/>
      <c r="BP75" s="1157"/>
      <c r="BQ75" s="1157"/>
      <c r="BR75" s="1157"/>
      <c r="BS75" s="1157"/>
      <c r="BT75" s="1157"/>
      <c r="BV75" s="1157"/>
      <c r="BW75" s="1157"/>
      <c r="BX75" s="1157"/>
      <c r="BY75" s="1157"/>
      <c r="BZ75" s="1157"/>
      <c r="CA75" s="1157"/>
      <c r="CB75" s="1157"/>
    </row>
    <row r="76" spans="2:80">
      <c r="B76" s="1157"/>
      <c r="C76" s="1157"/>
      <c r="D76" s="1157"/>
      <c r="E76" s="1157"/>
      <c r="F76" s="1157"/>
      <c r="G76" s="1157"/>
      <c r="H76" s="1157"/>
      <c r="J76" s="1157"/>
      <c r="K76" s="1157"/>
      <c r="L76" s="1157"/>
      <c r="M76" s="1157"/>
      <c r="N76" s="1157"/>
      <c r="O76" s="1157"/>
      <c r="P76" s="1157"/>
      <c r="R76" s="1157"/>
      <c r="S76" s="1157"/>
      <c r="T76" s="1157"/>
      <c r="U76" s="1157"/>
      <c r="V76" s="1157"/>
      <c r="W76" s="1157"/>
      <c r="X76" s="1157"/>
      <c r="Z76" s="1157"/>
      <c r="AA76" s="1157"/>
      <c r="AB76" s="1157"/>
      <c r="AC76" s="1157"/>
      <c r="AD76" s="1157"/>
      <c r="AE76" s="1157"/>
      <c r="AF76" s="1157"/>
      <c r="AH76" s="1157"/>
      <c r="AI76" s="1157"/>
      <c r="AJ76" s="1157"/>
      <c r="AK76" s="1157"/>
      <c r="AL76" s="1157"/>
      <c r="AM76" s="1157"/>
      <c r="AN76" s="1157"/>
      <c r="AP76" s="1157"/>
      <c r="AQ76" s="1157"/>
      <c r="AR76" s="1157"/>
      <c r="AS76" s="1157"/>
      <c r="AT76" s="1157"/>
      <c r="AU76" s="1157"/>
      <c r="AV76" s="1157"/>
      <c r="AX76" s="1157"/>
      <c r="AY76" s="1157"/>
      <c r="AZ76" s="1157"/>
      <c r="BA76" s="1157"/>
      <c r="BB76" s="1157"/>
      <c r="BC76" s="1157"/>
      <c r="BD76" s="1157"/>
      <c r="BF76" s="1157"/>
      <c r="BG76" s="1157"/>
      <c r="BH76" s="1157"/>
      <c r="BI76" s="1157"/>
      <c r="BJ76" s="1157"/>
      <c r="BK76" s="1157"/>
      <c r="BL76" s="1157"/>
      <c r="BN76" s="1157"/>
      <c r="BO76" s="1157"/>
      <c r="BP76" s="1157"/>
      <c r="BQ76" s="1157"/>
      <c r="BR76" s="1157"/>
      <c r="BS76" s="1157"/>
      <c r="BT76" s="1157"/>
      <c r="BV76" s="1157"/>
      <c r="BW76" s="1157"/>
      <c r="BX76" s="1157"/>
      <c r="BY76" s="1157"/>
      <c r="BZ76" s="1157"/>
      <c r="CA76" s="1157"/>
      <c r="CB76" s="1157"/>
    </row>
    <row r="77" spans="2:80">
      <c r="B77" s="1157"/>
      <c r="C77" s="1157"/>
      <c r="D77" s="1157"/>
      <c r="E77" s="1157"/>
      <c r="F77" s="1157"/>
      <c r="G77" s="1157"/>
      <c r="H77" s="1157"/>
      <c r="J77" s="1157"/>
      <c r="K77" s="1157"/>
      <c r="L77" s="1157"/>
      <c r="M77" s="1157"/>
      <c r="N77" s="1157"/>
      <c r="O77" s="1157"/>
      <c r="P77" s="1157"/>
      <c r="R77" s="1157"/>
      <c r="S77" s="1157"/>
      <c r="T77" s="1157"/>
      <c r="U77" s="1157"/>
      <c r="V77" s="1157"/>
      <c r="W77" s="1157"/>
      <c r="X77" s="1157"/>
      <c r="Z77" s="1157"/>
      <c r="AA77" s="1157"/>
      <c r="AB77" s="1157"/>
      <c r="AC77" s="1157"/>
      <c r="AD77" s="1157"/>
      <c r="AE77" s="1157"/>
      <c r="AF77" s="1157"/>
      <c r="AH77" s="1157"/>
      <c r="AI77" s="1157"/>
      <c r="AJ77" s="1157"/>
      <c r="AK77" s="1157"/>
      <c r="AL77" s="1157"/>
      <c r="AM77" s="1157"/>
      <c r="AN77" s="1157"/>
      <c r="AP77" s="1157"/>
      <c r="AQ77" s="1157"/>
      <c r="AR77" s="1157"/>
      <c r="AS77" s="1157"/>
      <c r="AT77" s="1157"/>
      <c r="AU77" s="1157"/>
      <c r="AV77" s="1157"/>
      <c r="AX77" s="1157"/>
      <c r="AY77" s="1157"/>
      <c r="AZ77" s="1157"/>
      <c r="BA77" s="1157"/>
      <c r="BB77" s="1157"/>
      <c r="BC77" s="1157"/>
      <c r="BD77" s="1157"/>
      <c r="BF77" s="1157"/>
      <c r="BG77" s="1157"/>
      <c r="BH77" s="1157"/>
      <c r="BI77" s="1157"/>
      <c r="BJ77" s="1157"/>
      <c r="BK77" s="1157"/>
      <c r="BL77" s="1157"/>
      <c r="BN77" s="1157"/>
      <c r="BO77" s="1157"/>
      <c r="BP77" s="1157"/>
      <c r="BQ77" s="1157"/>
      <c r="BR77" s="1157"/>
      <c r="BS77" s="1157"/>
      <c r="BT77" s="1157"/>
      <c r="BV77" s="1157"/>
      <c r="BW77" s="1157"/>
      <c r="BX77" s="1157"/>
      <c r="BY77" s="1157"/>
      <c r="BZ77" s="1157"/>
      <c r="CA77" s="1157"/>
      <c r="CB77" s="1157"/>
    </row>
    <row r="78" spans="2:80">
      <c r="B78" s="1157"/>
      <c r="C78" s="1157"/>
      <c r="D78" s="1157"/>
      <c r="E78" s="1157"/>
      <c r="F78" s="1157"/>
      <c r="G78" s="1157"/>
      <c r="H78" s="1157"/>
      <c r="J78" s="1157"/>
      <c r="K78" s="1157"/>
      <c r="L78" s="1157"/>
      <c r="M78" s="1157"/>
      <c r="N78" s="1157"/>
      <c r="O78" s="1157"/>
      <c r="P78" s="1157"/>
      <c r="R78" s="1157"/>
      <c r="S78" s="1157"/>
      <c r="T78" s="1157"/>
      <c r="U78" s="1157"/>
      <c r="V78" s="1157"/>
      <c r="W78" s="1157"/>
      <c r="X78" s="1157"/>
      <c r="Z78" s="1157"/>
      <c r="AA78" s="1157"/>
      <c r="AB78" s="1157"/>
      <c r="AC78" s="1157"/>
      <c r="AD78" s="1157"/>
      <c r="AE78" s="1157"/>
      <c r="AF78" s="1157"/>
      <c r="AH78" s="1157"/>
      <c r="AI78" s="1157"/>
      <c r="AJ78" s="1157"/>
      <c r="AK78" s="1157"/>
      <c r="AL78" s="1157"/>
      <c r="AM78" s="1157"/>
      <c r="AN78" s="1157"/>
      <c r="AP78" s="1157"/>
      <c r="AQ78" s="1157"/>
      <c r="AR78" s="1157"/>
      <c r="AS78" s="1157"/>
      <c r="AT78" s="1157"/>
      <c r="AU78" s="1157"/>
      <c r="AV78" s="1157"/>
      <c r="AX78" s="1157"/>
      <c r="AY78" s="1157"/>
      <c r="AZ78" s="1157"/>
      <c r="BA78" s="1157"/>
      <c r="BB78" s="1157"/>
      <c r="BC78" s="1157"/>
      <c r="BD78" s="1157"/>
      <c r="BF78" s="1157"/>
      <c r="BG78" s="1157"/>
      <c r="BH78" s="1157"/>
      <c r="BI78" s="1157"/>
      <c r="BJ78" s="1157"/>
      <c r="BK78" s="1157"/>
      <c r="BL78" s="1157"/>
      <c r="BN78" s="1157"/>
      <c r="BO78" s="1157"/>
      <c r="BP78" s="1157"/>
      <c r="BQ78" s="1157"/>
      <c r="BR78" s="1157"/>
      <c r="BS78" s="1157"/>
      <c r="BT78" s="1157"/>
      <c r="BV78" s="1157"/>
      <c r="BW78" s="1157"/>
      <c r="BX78" s="1157"/>
      <c r="BY78" s="1157"/>
      <c r="BZ78" s="1157"/>
      <c r="CA78" s="1157"/>
      <c r="CB78" s="1157"/>
    </row>
    <row r="79" spans="2:80">
      <c r="B79" s="1157"/>
      <c r="C79" s="1157"/>
      <c r="D79" s="1157"/>
      <c r="E79" s="1157"/>
      <c r="F79" s="1157"/>
      <c r="G79" s="1157"/>
      <c r="H79" s="1157"/>
      <c r="J79" s="1157"/>
      <c r="K79" s="1157"/>
      <c r="L79" s="1157"/>
      <c r="M79" s="1157"/>
      <c r="N79" s="1157"/>
      <c r="O79" s="1157"/>
      <c r="P79" s="1157"/>
      <c r="R79" s="1157"/>
      <c r="S79" s="1157"/>
      <c r="T79" s="1157"/>
      <c r="U79" s="1157"/>
      <c r="V79" s="1157"/>
      <c r="W79" s="1157"/>
      <c r="X79" s="1157"/>
      <c r="Z79" s="1157"/>
      <c r="AA79" s="1157"/>
      <c r="AB79" s="1157"/>
      <c r="AC79" s="1157"/>
      <c r="AD79" s="1157"/>
      <c r="AE79" s="1157"/>
      <c r="AF79" s="1157"/>
      <c r="AH79" s="1157"/>
      <c r="AI79" s="1157"/>
      <c r="AJ79" s="1157"/>
      <c r="AK79" s="1157"/>
      <c r="AL79" s="1157"/>
      <c r="AM79" s="1157"/>
      <c r="AN79" s="1157"/>
      <c r="AP79" s="1157"/>
      <c r="AQ79" s="1157"/>
      <c r="AR79" s="1157"/>
      <c r="AS79" s="1157"/>
      <c r="AT79" s="1157"/>
      <c r="AU79" s="1157"/>
      <c r="AV79" s="1157"/>
      <c r="AX79" s="1157"/>
      <c r="AY79" s="1157"/>
      <c r="AZ79" s="1157"/>
      <c r="BA79" s="1157"/>
      <c r="BB79" s="1157"/>
      <c r="BC79" s="1157"/>
      <c r="BD79" s="1157"/>
      <c r="BF79" s="1157"/>
      <c r="BG79" s="1157"/>
      <c r="BH79" s="1157"/>
      <c r="BI79" s="1157"/>
      <c r="BJ79" s="1157"/>
      <c r="BK79" s="1157"/>
      <c r="BL79" s="1157"/>
      <c r="BN79" s="1157"/>
      <c r="BO79" s="1157"/>
      <c r="BP79" s="1157"/>
      <c r="BQ79" s="1157"/>
      <c r="BR79" s="1157"/>
      <c r="BS79" s="1157"/>
      <c r="BT79" s="1157"/>
      <c r="BV79" s="1157"/>
      <c r="BW79" s="1157"/>
      <c r="BX79" s="1157"/>
      <c r="BY79" s="1157"/>
      <c r="BZ79" s="1157"/>
      <c r="CA79" s="1157"/>
      <c r="CB79" s="1157"/>
    </row>
    <row r="80" spans="2:80">
      <c r="B80" s="1157"/>
      <c r="C80" s="1157"/>
      <c r="D80" s="1157"/>
      <c r="E80" s="1157"/>
      <c r="F80" s="1157"/>
      <c r="G80" s="1157"/>
      <c r="H80" s="1157"/>
      <c r="J80" s="1157"/>
      <c r="K80" s="1157"/>
      <c r="L80" s="1157"/>
      <c r="M80" s="1157"/>
      <c r="N80" s="1157"/>
      <c r="O80" s="1157"/>
      <c r="P80" s="1157"/>
      <c r="R80" s="1157"/>
      <c r="S80" s="1157"/>
      <c r="T80" s="1157"/>
      <c r="U80" s="1157"/>
      <c r="V80" s="1157"/>
      <c r="W80" s="1157"/>
      <c r="X80" s="1157"/>
      <c r="Z80" s="1157"/>
      <c r="AA80" s="1157"/>
      <c r="AB80" s="1157"/>
      <c r="AC80" s="1157"/>
      <c r="AD80" s="1157"/>
      <c r="AE80" s="1157"/>
      <c r="AF80" s="1157"/>
      <c r="AH80" s="1157"/>
      <c r="AI80" s="1157"/>
      <c r="AJ80" s="1157"/>
      <c r="AK80" s="1157"/>
      <c r="AL80" s="1157"/>
      <c r="AM80" s="1157"/>
      <c r="AN80" s="1157"/>
      <c r="AP80" s="1157"/>
      <c r="AQ80" s="1157"/>
      <c r="AR80" s="1157"/>
      <c r="AS80" s="1157"/>
      <c r="AT80" s="1157"/>
      <c r="AU80" s="1157"/>
      <c r="AV80" s="1157"/>
      <c r="AX80" s="1157"/>
      <c r="AY80" s="1157"/>
      <c r="AZ80" s="1157"/>
      <c r="BA80" s="1157"/>
      <c r="BB80" s="1157"/>
      <c r="BC80" s="1157"/>
      <c r="BD80" s="1157"/>
      <c r="BF80" s="1157"/>
      <c r="BG80" s="1157"/>
      <c r="BH80" s="1157"/>
      <c r="BI80" s="1157"/>
      <c r="BJ80" s="1157"/>
      <c r="BK80" s="1157"/>
      <c r="BL80" s="1157"/>
      <c r="BN80" s="1157"/>
      <c r="BO80" s="1157"/>
      <c r="BP80" s="1157"/>
      <c r="BQ80" s="1157"/>
      <c r="BR80" s="1157"/>
      <c r="BS80" s="1157"/>
      <c r="BT80" s="1157"/>
      <c r="BV80" s="1157"/>
      <c r="BW80" s="1157"/>
      <c r="BX80" s="1157"/>
      <c r="BY80" s="1157"/>
      <c r="BZ80" s="1157"/>
      <c r="CA80" s="1157"/>
      <c r="CB80" s="1157"/>
    </row>
  </sheetData>
  <mergeCells count="54">
    <mergeCell ref="L4:P4"/>
    <mergeCell ref="B4:B5"/>
    <mergeCell ref="C4:C5"/>
    <mergeCell ref="D4:H4"/>
    <mergeCell ref="J4:J5"/>
    <mergeCell ref="K4:K5"/>
    <mergeCell ref="AR4:AV4"/>
    <mergeCell ref="R4:R5"/>
    <mergeCell ref="S4:S5"/>
    <mergeCell ref="T4:X4"/>
    <mergeCell ref="Z4:Z5"/>
    <mergeCell ref="AA4:AA5"/>
    <mergeCell ref="AB4:AF4"/>
    <mergeCell ref="AH4:AH5"/>
    <mergeCell ref="AI4:AI5"/>
    <mergeCell ref="AJ4:AN4"/>
    <mergeCell ref="AP4:AP5"/>
    <mergeCell ref="AQ4:AQ5"/>
    <mergeCell ref="BX4:CB4"/>
    <mergeCell ref="AX4:AX5"/>
    <mergeCell ref="AY4:AY5"/>
    <mergeCell ref="AZ4:BD4"/>
    <mergeCell ref="BF4:BF5"/>
    <mergeCell ref="BG4:BG5"/>
    <mergeCell ref="BH4:BL4"/>
    <mergeCell ref="BN4:BN5"/>
    <mergeCell ref="BO4:BO5"/>
    <mergeCell ref="BP4:BT4"/>
    <mergeCell ref="BV4:BV5"/>
    <mergeCell ref="BW4:BW5"/>
    <mergeCell ref="DD4:DH4"/>
    <mergeCell ref="CD4:CD5"/>
    <mergeCell ref="CE4:CE5"/>
    <mergeCell ref="CF4:CJ4"/>
    <mergeCell ref="CL4:CL5"/>
    <mergeCell ref="CM4:CM5"/>
    <mergeCell ref="CN4:CR4"/>
    <mergeCell ref="CT4:CT5"/>
    <mergeCell ref="CU4:CU5"/>
    <mergeCell ref="CV4:CZ4"/>
    <mergeCell ref="DB4:DB5"/>
    <mergeCell ref="DC4:DC5"/>
    <mergeCell ref="EJ4:EN4"/>
    <mergeCell ref="DJ4:DJ5"/>
    <mergeCell ref="DK4:DK5"/>
    <mergeCell ref="DL4:DP4"/>
    <mergeCell ref="DR4:DR5"/>
    <mergeCell ref="DS4:DS5"/>
    <mergeCell ref="DT4:DX4"/>
    <mergeCell ref="DZ4:DZ5"/>
    <mergeCell ref="EA4:EA5"/>
    <mergeCell ref="EB4:EF4"/>
    <mergeCell ref="EH4:EH5"/>
    <mergeCell ref="EI4:EI5"/>
  </mergeCells>
  <hyperlinks>
    <hyperlink ref="A1" location="Contents!C8" display="Overview of risk-weighted assets (RWA)" xr:uid="{47581581-FF6C-426E-9394-78834B5E3CD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5973-898E-4596-B9ED-B63849C10989}">
  <sheetPr codeName="Plan70">
    <tabColor rgb="FF5F6062"/>
  </sheetPr>
  <dimension ref="A1:Z15"/>
  <sheetViews>
    <sheetView showGridLines="0" zoomScaleNormal="100" workbookViewId="0"/>
  </sheetViews>
  <sheetFormatPr defaultColWidth="8.77734375" defaultRowHeight="14.4"/>
  <cols>
    <col min="1" max="1" width="70.77734375" customWidth="1"/>
    <col min="2" max="2" width="10.77734375" bestFit="1" customWidth="1"/>
    <col min="3" max="3" width="10.77734375" customWidth="1"/>
    <col min="4" max="7" width="10.77734375" bestFit="1" customWidth="1"/>
    <col min="8" max="8" width="9.77734375" customWidth="1"/>
    <col min="9" max="10" width="9.77734375" bestFit="1" customWidth="1"/>
    <col min="11" max="11" width="10.77734375" bestFit="1" customWidth="1"/>
    <col min="12" max="14" width="9.77734375" bestFit="1" customWidth="1"/>
    <col min="15" max="15" width="10.77734375" bestFit="1" customWidth="1"/>
    <col min="16" max="18" width="9.77734375" bestFit="1" customWidth="1"/>
    <col min="19" max="19" width="10.77734375" bestFit="1" customWidth="1"/>
    <col min="20" max="22" width="9.77734375" bestFit="1" customWidth="1"/>
    <col min="23" max="23" width="10.77734375" bestFit="1" customWidth="1"/>
    <col min="24" max="26" width="9.77734375" bestFit="1" customWidth="1"/>
  </cols>
  <sheetData>
    <row r="1" spans="1:26">
      <c r="A1" s="162" t="s">
        <v>2077</v>
      </c>
      <c r="B1" s="619"/>
      <c r="C1" s="619"/>
      <c r="D1" s="619"/>
      <c r="E1" s="619"/>
      <c r="F1" s="619"/>
      <c r="G1" s="619"/>
      <c r="H1" s="619"/>
      <c r="I1" s="619"/>
      <c r="J1" s="619"/>
      <c r="K1" s="619"/>
      <c r="L1" s="619"/>
      <c r="M1" s="619"/>
      <c r="N1" s="619"/>
      <c r="O1" s="619"/>
      <c r="P1" s="619"/>
      <c r="Q1" s="619"/>
      <c r="R1" s="619"/>
      <c r="S1" s="619"/>
      <c r="T1" s="619"/>
      <c r="U1" s="619"/>
      <c r="V1" s="619"/>
      <c r="W1" s="619"/>
      <c r="X1" s="619"/>
      <c r="Y1" s="619"/>
      <c r="Z1" s="618" t="s">
        <v>65</v>
      </c>
    </row>
    <row r="2" spans="1:26" hidden="1">
      <c r="A2" s="293"/>
      <c r="B2" s="429"/>
      <c r="C2" s="429"/>
      <c r="D2" s="429"/>
      <c r="E2" s="429"/>
      <c r="F2" s="429"/>
      <c r="G2" s="429"/>
      <c r="H2" s="429"/>
      <c r="I2" s="429"/>
      <c r="J2" s="429"/>
      <c r="K2" s="429"/>
      <c r="L2" s="429"/>
      <c r="M2" s="429"/>
      <c r="N2" s="429"/>
      <c r="O2" s="429"/>
      <c r="P2" s="429"/>
      <c r="Q2" s="429"/>
      <c r="R2" s="429"/>
      <c r="S2" s="429"/>
      <c r="T2" s="429"/>
      <c r="U2" s="429"/>
      <c r="V2" s="429"/>
      <c r="W2" s="429"/>
      <c r="X2" s="617"/>
      <c r="Y2" s="617"/>
      <c r="Z2" s="429"/>
    </row>
    <row r="3" spans="1:26">
      <c r="A3" s="406"/>
      <c r="B3" s="390" t="s">
        <v>2488</v>
      </c>
      <c r="C3" s="390" t="s">
        <v>86</v>
      </c>
      <c r="D3" s="390" t="s">
        <v>87</v>
      </c>
      <c r="E3" s="390" t="s">
        <v>88</v>
      </c>
      <c r="F3" s="390" t="s">
        <v>89</v>
      </c>
      <c r="G3" s="390" t="s">
        <v>2098</v>
      </c>
      <c r="H3" s="390">
        <v>43373</v>
      </c>
      <c r="I3" s="390">
        <v>43281</v>
      </c>
      <c r="J3" s="390">
        <v>43190</v>
      </c>
      <c r="K3" s="390">
        <v>43100</v>
      </c>
      <c r="L3" s="390">
        <v>43008</v>
      </c>
      <c r="M3" s="390">
        <v>42916</v>
      </c>
      <c r="N3" s="390">
        <v>42825</v>
      </c>
      <c r="O3" s="224">
        <v>42735</v>
      </c>
      <c r="P3" s="224">
        <v>42643</v>
      </c>
      <c r="Q3" s="224" t="s">
        <v>2417</v>
      </c>
      <c r="R3" s="224">
        <v>42460</v>
      </c>
      <c r="S3" s="224">
        <v>42369</v>
      </c>
      <c r="T3" s="224">
        <v>42277</v>
      </c>
      <c r="U3" s="224">
        <v>42185</v>
      </c>
      <c r="V3" s="224">
        <v>42094</v>
      </c>
      <c r="W3" s="224">
        <v>42004</v>
      </c>
      <c r="X3" s="224">
        <v>41912</v>
      </c>
      <c r="Y3" s="224">
        <v>41820</v>
      </c>
      <c r="Z3" s="224">
        <v>41729</v>
      </c>
    </row>
    <row r="4" spans="1:26">
      <c r="A4" s="220" t="s">
        <v>2489</v>
      </c>
      <c r="B4" s="616">
        <v>62</v>
      </c>
      <c r="C4" s="616">
        <v>66</v>
      </c>
      <c r="D4" s="616">
        <v>71</v>
      </c>
      <c r="E4" s="612">
        <v>69</v>
      </c>
      <c r="F4" s="612">
        <v>73</v>
      </c>
      <c r="G4" s="612">
        <v>85</v>
      </c>
      <c r="H4" s="612">
        <v>91</v>
      </c>
      <c r="I4" s="612">
        <v>95</v>
      </c>
      <c r="J4" s="612">
        <v>101</v>
      </c>
      <c r="K4" s="612">
        <v>107</v>
      </c>
      <c r="L4" s="612">
        <v>113</v>
      </c>
      <c r="M4" s="612">
        <v>120</v>
      </c>
      <c r="N4" s="612">
        <v>127</v>
      </c>
      <c r="O4" s="612">
        <v>134</v>
      </c>
      <c r="P4" s="612">
        <v>144</v>
      </c>
      <c r="Q4" s="612">
        <v>152</v>
      </c>
      <c r="R4" s="612">
        <v>162</v>
      </c>
      <c r="S4" s="612">
        <v>171</v>
      </c>
      <c r="T4" s="612">
        <v>183</v>
      </c>
      <c r="U4" s="611">
        <v>195</v>
      </c>
      <c r="V4" s="611">
        <v>208</v>
      </c>
      <c r="W4" s="611">
        <v>222</v>
      </c>
      <c r="X4" s="611">
        <v>239</v>
      </c>
      <c r="Y4" s="611">
        <v>257</v>
      </c>
      <c r="Z4" s="611">
        <v>278</v>
      </c>
    </row>
    <row r="5" spans="1:26">
      <c r="A5" s="19" t="s">
        <v>2490</v>
      </c>
      <c r="B5" s="615">
        <v>1835</v>
      </c>
      <c r="C5" s="615">
        <v>2455</v>
      </c>
      <c r="D5" s="615">
        <v>3172</v>
      </c>
      <c r="E5" s="612">
        <v>3424</v>
      </c>
      <c r="F5" s="612">
        <v>3698</v>
      </c>
      <c r="G5" s="612">
        <v>4003</v>
      </c>
      <c r="H5" s="612">
        <v>4175</v>
      </c>
      <c r="I5" s="612">
        <v>4608</v>
      </c>
      <c r="J5" s="612">
        <v>4783</v>
      </c>
      <c r="K5" s="612">
        <v>5013</v>
      </c>
      <c r="L5" s="612">
        <v>5203</v>
      </c>
      <c r="M5" s="612">
        <v>5333</v>
      </c>
      <c r="N5" s="612">
        <v>5519</v>
      </c>
      <c r="O5" s="612">
        <v>5705</v>
      </c>
      <c r="P5" s="612">
        <v>5384</v>
      </c>
      <c r="Q5" s="612">
        <v>5563</v>
      </c>
      <c r="R5" s="612">
        <v>5362</v>
      </c>
      <c r="S5" s="612">
        <v>5497</v>
      </c>
      <c r="T5" s="612">
        <v>5591</v>
      </c>
      <c r="U5" s="611">
        <v>5727</v>
      </c>
      <c r="V5" s="611">
        <v>4799</v>
      </c>
      <c r="W5" s="611">
        <v>4337</v>
      </c>
      <c r="X5" s="611">
        <v>3843</v>
      </c>
      <c r="Y5" s="611">
        <v>3668</v>
      </c>
      <c r="Z5" s="611">
        <v>3919</v>
      </c>
    </row>
    <row r="6" spans="1:26" hidden="1">
      <c r="A6" s="21" t="s">
        <v>2491</v>
      </c>
      <c r="B6" s="614">
        <v>0</v>
      </c>
      <c r="C6" s="614">
        <v>0</v>
      </c>
      <c r="D6" s="614">
        <v>0</v>
      </c>
      <c r="E6" s="613">
        <v>0</v>
      </c>
      <c r="F6" s="613">
        <v>0</v>
      </c>
      <c r="G6" s="613">
        <v>0</v>
      </c>
      <c r="H6" s="613">
        <v>0</v>
      </c>
      <c r="I6" s="613">
        <v>0</v>
      </c>
      <c r="J6" s="613">
        <v>0</v>
      </c>
      <c r="K6" s="613">
        <v>0</v>
      </c>
      <c r="L6" s="613">
        <v>0</v>
      </c>
      <c r="M6" s="613">
        <v>0</v>
      </c>
      <c r="N6" s="613">
        <v>0</v>
      </c>
      <c r="O6" s="613">
        <v>0</v>
      </c>
      <c r="P6" s="613">
        <v>0</v>
      </c>
      <c r="Q6" s="613">
        <v>0</v>
      </c>
      <c r="R6" s="613">
        <v>0</v>
      </c>
      <c r="S6" s="613">
        <v>0</v>
      </c>
      <c r="T6" s="613">
        <v>0</v>
      </c>
      <c r="U6" s="183">
        <v>0</v>
      </c>
      <c r="V6" s="183">
        <v>0</v>
      </c>
      <c r="W6" s="183">
        <v>0</v>
      </c>
      <c r="X6" s="183">
        <v>0</v>
      </c>
      <c r="Y6" s="183">
        <v>0</v>
      </c>
      <c r="Z6" s="183">
        <v>0</v>
      </c>
    </row>
    <row r="7" spans="1:26">
      <c r="A7" s="21" t="s">
        <v>2492</v>
      </c>
      <c r="B7" s="614">
        <v>1804</v>
      </c>
      <c r="C7" s="614">
        <v>2425</v>
      </c>
      <c r="D7" s="614">
        <v>3142</v>
      </c>
      <c r="E7" s="613">
        <v>3391</v>
      </c>
      <c r="F7" s="613">
        <v>3665</v>
      </c>
      <c r="G7" s="613">
        <v>3970</v>
      </c>
      <c r="H7" s="613">
        <v>4141</v>
      </c>
      <c r="I7" s="613">
        <v>4540</v>
      </c>
      <c r="J7" s="613">
        <v>4719</v>
      </c>
      <c r="K7" s="613">
        <v>4932</v>
      </c>
      <c r="L7" s="613">
        <v>5126</v>
      </c>
      <c r="M7" s="613">
        <v>5333</v>
      </c>
      <c r="N7" s="613">
        <v>5502</v>
      </c>
      <c r="O7" s="613">
        <v>5686</v>
      </c>
      <c r="P7" s="613">
        <v>5358</v>
      </c>
      <c r="Q7" s="613">
        <v>5536</v>
      </c>
      <c r="R7" s="613">
        <v>5344</v>
      </c>
      <c r="S7" s="613">
        <v>5474</v>
      </c>
      <c r="T7" s="613">
        <v>5564</v>
      </c>
      <c r="U7" s="183">
        <v>5702</v>
      </c>
      <c r="V7" s="183">
        <v>4799</v>
      </c>
      <c r="W7" s="183">
        <v>4337</v>
      </c>
      <c r="X7" s="183">
        <v>3843</v>
      </c>
      <c r="Y7" s="183">
        <v>3668</v>
      </c>
      <c r="Z7" s="183">
        <v>3919</v>
      </c>
    </row>
    <row r="8" spans="1:26">
      <c r="A8" s="21" t="s">
        <v>2493</v>
      </c>
      <c r="B8" s="614">
        <v>31</v>
      </c>
      <c r="C8" s="614">
        <v>30</v>
      </c>
      <c r="D8" s="614">
        <v>30</v>
      </c>
      <c r="E8" s="613">
        <v>33</v>
      </c>
      <c r="F8" s="613">
        <v>33</v>
      </c>
      <c r="G8" s="613">
        <v>33</v>
      </c>
      <c r="H8" s="613">
        <v>34</v>
      </c>
      <c r="I8" s="613">
        <v>68</v>
      </c>
      <c r="J8" s="613">
        <v>64</v>
      </c>
      <c r="K8" s="613">
        <v>81</v>
      </c>
      <c r="L8" s="613">
        <v>77</v>
      </c>
      <c r="M8" s="613">
        <v>0</v>
      </c>
      <c r="N8" s="613">
        <v>17</v>
      </c>
      <c r="O8" s="613">
        <v>19</v>
      </c>
      <c r="P8" s="613">
        <v>26</v>
      </c>
      <c r="Q8" s="613">
        <v>27</v>
      </c>
      <c r="R8" s="613">
        <v>18</v>
      </c>
      <c r="S8" s="613">
        <v>23</v>
      </c>
      <c r="T8" s="613">
        <v>27</v>
      </c>
      <c r="U8" s="183">
        <v>25</v>
      </c>
      <c r="V8" s="183">
        <v>0</v>
      </c>
      <c r="W8" s="183">
        <v>0</v>
      </c>
      <c r="X8" s="183">
        <v>0</v>
      </c>
      <c r="Y8" s="183">
        <v>0</v>
      </c>
      <c r="Z8" s="183">
        <v>0</v>
      </c>
    </row>
    <row r="9" spans="1:26" hidden="1">
      <c r="A9" s="21" t="s">
        <v>2494</v>
      </c>
      <c r="B9" s="613">
        <v>0</v>
      </c>
      <c r="C9" s="613"/>
      <c r="D9" s="613">
        <v>0</v>
      </c>
      <c r="E9" s="613">
        <v>0</v>
      </c>
      <c r="F9" s="613">
        <v>0</v>
      </c>
      <c r="G9" s="613">
        <v>0</v>
      </c>
      <c r="H9" s="613">
        <v>0</v>
      </c>
      <c r="I9" s="613">
        <v>0</v>
      </c>
      <c r="J9" s="613">
        <v>0</v>
      </c>
      <c r="K9" s="613">
        <v>0</v>
      </c>
      <c r="L9" s="613">
        <v>0</v>
      </c>
      <c r="M9" s="613">
        <v>0</v>
      </c>
      <c r="N9" s="613">
        <v>0</v>
      </c>
      <c r="O9" s="613">
        <v>0</v>
      </c>
      <c r="P9" s="613">
        <v>0</v>
      </c>
      <c r="Q9" s="613">
        <v>0</v>
      </c>
      <c r="R9" s="613">
        <v>0</v>
      </c>
      <c r="S9" s="613">
        <v>0</v>
      </c>
      <c r="T9" s="613">
        <v>0</v>
      </c>
      <c r="U9" s="183">
        <v>0</v>
      </c>
      <c r="V9" s="183">
        <v>0</v>
      </c>
      <c r="W9" s="183">
        <v>0</v>
      </c>
      <c r="X9" s="183">
        <v>0</v>
      </c>
      <c r="Y9" s="183">
        <v>0</v>
      </c>
      <c r="Z9" s="183">
        <v>0</v>
      </c>
    </row>
    <row r="10" spans="1:26" ht="28.8" hidden="1">
      <c r="A10" s="220" t="s">
        <v>2495</v>
      </c>
      <c r="B10" s="612">
        <v>0</v>
      </c>
      <c r="C10" s="612"/>
      <c r="D10" s="612">
        <v>0</v>
      </c>
      <c r="E10" s="612">
        <v>0</v>
      </c>
      <c r="F10" s="612">
        <v>0</v>
      </c>
      <c r="G10" s="612">
        <v>0</v>
      </c>
      <c r="H10" s="612">
        <v>0</v>
      </c>
      <c r="I10" s="612">
        <v>0</v>
      </c>
      <c r="J10" s="612">
        <v>0</v>
      </c>
      <c r="K10" s="612">
        <v>0</v>
      </c>
      <c r="L10" s="612">
        <v>0</v>
      </c>
      <c r="M10" s="612">
        <v>0</v>
      </c>
      <c r="N10" s="612">
        <v>0</v>
      </c>
      <c r="O10" s="612">
        <v>0</v>
      </c>
      <c r="P10" s="612">
        <v>0</v>
      </c>
      <c r="Q10" s="612">
        <v>0</v>
      </c>
      <c r="R10" s="612">
        <v>0</v>
      </c>
      <c r="S10" s="612">
        <v>0</v>
      </c>
      <c r="T10" s="612">
        <v>0</v>
      </c>
      <c r="U10" s="611">
        <v>0</v>
      </c>
      <c r="V10" s="611">
        <v>0</v>
      </c>
      <c r="W10" s="611">
        <v>0</v>
      </c>
      <c r="X10" s="611">
        <v>0</v>
      </c>
      <c r="Y10" s="611">
        <v>0</v>
      </c>
      <c r="Z10" s="611">
        <v>0</v>
      </c>
    </row>
    <row r="11" spans="1:26" hidden="1">
      <c r="A11" s="21" t="s">
        <v>2496</v>
      </c>
      <c r="B11" s="183"/>
      <c r="C11" s="183"/>
      <c r="D11" s="183"/>
      <c r="E11" s="183"/>
      <c r="F11" s="183"/>
      <c r="G11" s="183"/>
      <c r="H11" s="183"/>
      <c r="I11" s="183"/>
      <c r="J11" s="183"/>
      <c r="K11" s="183"/>
      <c r="L11" s="183"/>
      <c r="M11" s="183"/>
      <c r="N11" s="183"/>
      <c r="O11" s="183"/>
      <c r="P11" s="183"/>
      <c r="Q11" s="183"/>
      <c r="R11" s="183"/>
      <c r="S11" s="183">
        <v>0</v>
      </c>
      <c r="T11" s="183">
        <v>0</v>
      </c>
      <c r="U11" s="183">
        <v>0</v>
      </c>
      <c r="V11" s="183">
        <v>0</v>
      </c>
      <c r="W11" s="183">
        <v>0</v>
      </c>
      <c r="X11" s="183">
        <v>0</v>
      </c>
      <c r="Y11" s="183">
        <v>0</v>
      </c>
      <c r="Z11" s="183">
        <v>0</v>
      </c>
    </row>
    <row r="12" spans="1:26" hidden="1">
      <c r="A12" s="21" t="s">
        <v>2497</v>
      </c>
      <c r="B12" s="183"/>
      <c r="C12" s="183"/>
      <c r="D12" s="183"/>
      <c r="E12" s="183"/>
      <c r="F12" s="183"/>
      <c r="G12" s="183"/>
      <c r="H12" s="183"/>
      <c r="I12" s="183"/>
      <c r="J12" s="183"/>
      <c r="K12" s="183"/>
      <c r="L12" s="183"/>
      <c r="M12" s="183"/>
      <c r="N12" s="183"/>
      <c r="O12" s="183"/>
      <c r="P12" s="183"/>
      <c r="Q12" s="183"/>
      <c r="R12" s="183"/>
      <c r="S12" s="183">
        <v>0</v>
      </c>
      <c r="T12" s="183">
        <v>0</v>
      </c>
      <c r="U12" s="183">
        <v>0</v>
      </c>
      <c r="V12" s="183">
        <v>0</v>
      </c>
      <c r="W12" s="183">
        <v>0</v>
      </c>
      <c r="X12" s="183">
        <v>0</v>
      </c>
      <c r="Y12" s="183">
        <v>0</v>
      </c>
      <c r="Z12" s="183">
        <v>0</v>
      </c>
    </row>
    <row r="13" spans="1:26" hidden="1">
      <c r="A13" s="21" t="s">
        <v>2498</v>
      </c>
      <c r="B13" s="183"/>
      <c r="C13" s="183"/>
      <c r="D13" s="183"/>
      <c r="E13" s="183"/>
      <c r="F13" s="183"/>
      <c r="G13" s="183"/>
      <c r="H13" s="183"/>
      <c r="I13" s="183"/>
      <c r="J13" s="183"/>
      <c r="K13" s="183"/>
      <c r="L13" s="183"/>
      <c r="M13" s="183"/>
      <c r="N13" s="183"/>
      <c r="O13" s="183"/>
      <c r="P13" s="183"/>
      <c r="Q13" s="183"/>
      <c r="R13" s="183"/>
      <c r="S13" s="183">
        <v>0</v>
      </c>
      <c r="T13" s="183">
        <v>0</v>
      </c>
      <c r="U13" s="183">
        <v>0</v>
      </c>
      <c r="V13" s="183">
        <v>0</v>
      </c>
      <c r="W13" s="183">
        <v>0</v>
      </c>
      <c r="X13" s="183">
        <v>0</v>
      </c>
      <c r="Y13" s="183">
        <v>0</v>
      </c>
      <c r="Z13" s="183">
        <v>0</v>
      </c>
    </row>
    <row r="14" spans="1:26" hidden="1">
      <c r="A14" s="21" t="s">
        <v>2499</v>
      </c>
      <c r="B14" s="183"/>
      <c r="C14" s="183"/>
      <c r="D14" s="183"/>
      <c r="E14" s="183"/>
      <c r="F14" s="183"/>
      <c r="G14" s="183"/>
      <c r="H14" s="183"/>
      <c r="I14" s="183"/>
      <c r="J14" s="183"/>
      <c r="K14" s="183"/>
      <c r="L14" s="183"/>
      <c r="M14" s="183"/>
      <c r="N14" s="183"/>
      <c r="O14" s="183"/>
      <c r="P14" s="183"/>
      <c r="Q14" s="183"/>
      <c r="R14" s="183"/>
      <c r="S14" s="183">
        <v>0</v>
      </c>
      <c r="T14" s="183">
        <v>0</v>
      </c>
      <c r="U14" s="183">
        <v>0</v>
      </c>
      <c r="V14" s="183">
        <v>0</v>
      </c>
      <c r="W14" s="183">
        <v>0</v>
      </c>
      <c r="X14" s="183">
        <v>0</v>
      </c>
      <c r="Y14" s="183">
        <v>0</v>
      </c>
      <c r="Z14" s="183">
        <v>0</v>
      </c>
    </row>
    <row r="15" spans="1:26">
      <c r="A15" s="531"/>
      <c r="B15" s="471"/>
      <c r="C15" s="471"/>
      <c r="D15" s="471"/>
      <c r="E15" s="471"/>
      <c r="F15" s="471"/>
      <c r="G15" s="471"/>
      <c r="H15" s="471"/>
      <c r="I15" s="471"/>
      <c r="J15" s="471"/>
      <c r="K15" s="471"/>
      <c r="L15" s="471"/>
      <c r="M15" s="471"/>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D4C3F-6D26-4431-A6BE-CA3BB87C6108}">
  <sheetPr codeName="Plan69">
    <tabColor rgb="FF5F6062"/>
  </sheetPr>
  <dimension ref="A1:AA14"/>
  <sheetViews>
    <sheetView showGridLines="0" zoomScaleNormal="100" workbookViewId="0"/>
  </sheetViews>
  <sheetFormatPr defaultColWidth="8.77734375" defaultRowHeight="14.4"/>
  <cols>
    <col min="1" max="1" width="60.77734375" customWidth="1"/>
    <col min="2" max="26" width="14.21875" customWidth="1"/>
    <col min="27" max="27" width="11.77734375" customWidth="1"/>
  </cols>
  <sheetData>
    <row r="1" spans="1:27">
      <c r="A1" s="162" t="s">
        <v>2077</v>
      </c>
      <c r="B1" s="619"/>
      <c r="C1" s="619"/>
      <c r="D1" s="619"/>
      <c r="E1" s="619"/>
      <c r="F1" s="619"/>
      <c r="G1" s="619"/>
      <c r="H1" s="619"/>
      <c r="I1" s="619"/>
      <c r="J1" s="619"/>
      <c r="K1" s="619"/>
      <c r="L1" s="619"/>
      <c r="M1" s="619"/>
      <c r="N1" s="619"/>
      <c r="O1" s="619"/>
      <c r="P1" s="619"/>
      <c r="Q1" s="619"/>
      <c r="R1" s="619"/>
      <c r="S1" s="619"/>
      <c r="T1" s="619"/>
      <c r="U1" s="619"/>
      <c r="V1" s="619"/>
      <c r="W1" s="619"/>
      <c r="X1" s="619"/>
      <c r="Y1" s="619"/>
      <c r="Z1" s="622" t="s">
        <v>2500</v>
      </c>
      <c r="AA1" s="622"/>
    </row>
    <row r="2" spans="1:27" hidden="1">
      <c r="A2" s="293"/>
      <c r="B2" s="429"/>
      <c r="C2" s="429"/>
      <c r="D2" s="429"/>
      <c r="E2" s="429"/>
      <c r="F2" s="429"/>
      <c r="G2" s="429"/>
      <c r="H2" s="429"/>
      <c r="I2" s="429"/>
      <c r="J2" s="429"/>
      <c r="K2" s="429"/>
      <c r="L2" s="429"/>
      <c r="M2" s="429"/>
      <c r="N2" s="429"/>
      <c r="O2" s="429"/>
      <c r="P2" s="429"/>
      <c r="Q2" s="429"/>
      <c r="R2" s="429"/>
      <c r="S2" s="429"/>
      <c r="T2" s="429"/>
      <c r="U2" s="429"/>
      <c r="V2" s="429"/>
      <c r="W2" s="429"/>
      <c r="X2" s="429"/>
      <c r="Y2" s="429"/>
      <c r="Z2" s="429"/>
    </row>
    <row r="3" spans="1:27" ht="28.8">
      <c r="A3" s="406"/>
      <c r="B3" s="621" t="s">
        <v>2501</v>
      </c>
      <c r="C3" s="621" t="s">
        <v>2502</v>
      </c>
      <c r="D3" s="621" t="s">
        <v>2503</v>
      </c>
      <c r="E3" s="621" t="s">
        <v>2504</v>
      </c>
      <c r="F3" s="621" t="s">
        <v>2505</v>
      </c>
      <c r="G3" s="621" t="s">
        <v>2506</v>
      </c>
      <c r="H3" s="621" t="s">
        <v>2507</v>
      </c>
      <c r="I3" s="621" t="s">
        <v>2508</v>
      </c>
      <c r="J3" s="621" t="s">
        <v>2509</v>
      </c>
      <c r="K3" s="621" t="s">
        <v>2510</v>
      </c>
      <c r="L3" s="621" t="s">
        <v>2511</v>
      </c>
      <c r="M3" s="621" t="s">
        <v>2512</v>
      </c>
      <c r="N3" s="621" t="s">
        <v>2513</v>
      </c>
      <c r="O3" s="621" t="s">
        <v>2514</v>
      </c>
      <c r="P3" s="621" t="s">
        <v>2515</v>
      </c>
      <c r="Q3" s="621" t="s">
        <v>2516</v>
      </c>
      <c r="R3" s="621" t="s">
        <v>2517</v>
      </c>
      <c r="S3" s="621" t="s">
        <v>2518</v>
      </c>
      <c r="T3" s="621" t="s">
        <v>2519</v>
      </c>
      <c r="U3" s="621" t="s">
        <v>2520</v>
      </c>
      <c r="V3" s="621" t="s">
        <v>2521</v>
      </c>
      <c r="W3" s="621" t="s">
        <v>2522</v>
      </c>
      <c r="X3" s="621" t="s">
        <v>2523</v>
      </c>
      <c r="Y3" s="621" t="s">
        <v>2524</v>
      </c>
      <c r="Z3" s="621" t="s">
        <v>2525</v>
      </c>
    </row>
    <row r="4" spans="1:27" ht="28.8">
      <c r="A4" s="319" t="s">
        <v>2526</v>
      </c>
      <c r="B4" s="628">
        <v>1191</v>
      </c>
      <c r="C4" s="628">
        <v>821</v>
      </c>
      <c r="D4" s="628">
        <v>327</v>
      </c>
      <c r="E4" s="628">
        <v>207</v>
      </c>
      <c r="F4" s="628">
        <v>177</v>
      </c>
      <c r="G4" s="628">
        <v>1564</v>
      </c>
      <c r="H4" s="628">
        <v>979</v>
      </c>
      <c r="I4" s="628">
        <v>730</v>
      </c>
      <c r="J4" s="628">
        <v>775</v>
      </c>
      <c r="K4" s="628">
        <v>1011</v>
      </c>
      <c r="L4" s="628">
        <v>775</v>
      </c>
      <c r="M4" s="628">
        <v>155</v>
      </c>
      <c r="N4" s="628">
        <v>67</v>
      </c>
      <c r="O4" s="628">
        <v>2076</v>
      </c>
      <c r="P4" s="628">
        <v>2751</v>
      </c>
      <c r="Q4" s="628">
        <v>193</v>
      </c>
      <c r="R4" s="628" t="s">
        <v>150</v>
      </c>
      <c r="S4" s="628">
        <v>946</v>
      </c>
      <c r="T4" s="628">
        <v>50</v>
      </c>
      <c r="U4" s="628">
        <v>442</v>
      </c>
      <c r="V4" s="628">
        <v>206</v>
      </c>
      <c r="W4" s="628">
        <v>1248</v>
      </c>
      <c r="X4" s="628">
        <v>770</v>
      </c>
      <c r="Y4" s="628">
        <v>1517</v>
      </c>
      <c r="Z4" s="628">
        <v>93</v>
      </c>
    </row>
    <row r="5" spans="1:27">
      <c r="A5" s="626" t="s">
        <v>2527</v>
      </c>
      <c r="B5" s="625">
        <v>985</v>
      </c>
      <c r="C5" s="625">
        <v>212</v>
      </c>
      <c r="D5" s="625">
        <v>274</v>
      </c>
      <c r="E5" s="625">
        <v>94</v>
      </c>
      <c r="F5" s="625">
        <v>40</v>
      </c>
      <c r="G5" s="625">
        <v>674</v>
      </c>
      <c r="H5" s="625">
        <v>637</v>
      </c>
      <c r="I5" s="625">
        <v>596</v>
      </c>
      <c r="J5" s="625">
        <v>252</v>
      </c>
      <c r="K5" s="625">
        <v>92</v>
      </c>
      <c r="L5" s="625">
        <v>252</v>
      </c>
      <c r="M5" s="625">
        <v>1</v>
      </c>
      <c r="N5" s="625">
        <v>67</v>
      </c>
      <c r="O5" s="625">
        <v>0</v>
      </c>
      <c r="P5" s="625">
        <v>0</v>
      </c>
      <c r="Q5" s="625">
        <v>0</v>
      </c>
      <c r="R5" s="625">
        <v>0</v>
      </c>
      <c r="S5" s="625">
        <v>0</v>
      </c>
      <c r="T5" s="625">
        <v>2</v>
      </c>
      <c r="U5" s="625">
        <v>0</v>
      </c>
      <c r="V5" s="625">
        <v>0</v>
      </c>
      <c r="W5" s="625">
        <v>25</v>
      </c>
      <c r="X5" s="625">
        <v>0</v>
      </c>
      <c r="Y5" s="625">
        <v>68</v>
      </c>
      <c r="Z5" s="625">
        <v>0</v>
      </c>
    </row>
    <row r="6" spans="1:27">
      <c r="A6" s="626" t="s">
        <v>2528</v>
      </c>
      <c r="B6" s="627">
        <v>101</v>
      </c>
      <c r="C6" s="627">
        <v>0</v>
      </c>
      <c r="D6" s="627">
        <v>39</v>
      </c>
      <c r="E6" s="627">
        <v>35</v>
      </c>
      <c r="F6" s="627">
        <v>4</v>
      </c>
      <c r="G6" s="627">
        <v>53</v>
      </c>
      <c r="H6" s="627">
        <v>43</v>
      </c>
      <c r="I6" s="627">
        <v>31</v>
      </c>
      <c r="J6" s="627">
        <v>16</v>
      </c>
      <c r="K6" s="627">
        <v>0</v>
      </c>
      <c r="L6" s="627">
        <v>16</v>
      </c>
      <c r="M6" s="627">
        <v>79</v>
      </c>
      <c r="N6" s="627">
        <v>0</v>
      </c>
      <c r="O6" s="627">
        <v>1289</v>
      </c>
      <c r="P6" s="627">
        <v>2751</v>
      </c>
      <c r="Q6" s="627">
        <v>193</v>
      </c>
      <c r="R6" s="627" t="s">
        <v>150</v>
      </c>
      <c r="S6" s="627">
        <v>675</v>
      </c>
      <c r="T6" s="627">
        <v>5</v>
      </c>
      <c r="U6" s="627">
        <v>442</v>
      </c>
      <c r="V6" s="627">
        <v>173</v>
      </c>
      <c r="W6" s="627">
        <v>1174</v>
      </c>
      <c r="X6" s="627">
        <v>607</v>
      </c>
      <c r="Y6" s="627">
        <v>1414</v>
      </c>
      <c r="Z6" s="627">
        <v>93</v>
      </c>
    </row>
    <row r="7" spans="1:27">
      <c r="A7" s="626" t="s">
        <v>2529</v>
      </c>
      <c r="B7" s="625">
        <v>0</v>
      </c>
      <c r="C7" s="625">
        <v>0</v>
      </c>
      <c r="D7" s="625">
        <v>0</v>
      </c>
      <c r="E7" s="625">
        <v>0</v>
      </c>
      <c r="F7" s="625">
        <v>0</v>
      </c>
      <c r="G7" s="625">
        <v>217</v>
      </c>
      <c r="H7" s="625">
        <v>299</v>
      </c>
      <c r="I7" s="625">
        <v>103</v>
      </c>
      <c r="J7" s="625">
        <v>507</v>
      </c>
      <c r="K7" s="625">
        <v>314</v>
      </c>
      <c r="L7" s="625">
        <v>507</v>
      </c>
      <c r="M7" s="625">
        <v>75</v>
      </c>
      <c r="N7" s="625">
        <v>0</v>
      </c>
      <c r="O7" s="625">
        <v>86</v>
      </c>
      <c r="P7" s="625">
        <v>0</v>
      </c>
      <c r="Q7" s="625">
        <v>0</v>
      </c>
      <c r="R7" s="625">
        <v>0</v>
      </c>
      <c r="S7" s="625">
        <v>15</v>
      </c>
      <c r="T7" s="625">
        <v>43</v>
      </c>
      <c r="U7" s="625">
        <v>0</v>
      </c>
      <c r="V7" s="625">
        <v>33</v>
      </c>
      <c r="W7" s="625">
        <v>0</v>
      </c>
      <c r="X7" s="625">
        <v>29</v>
      </c>
      <c r="Y7" s="625">
        <v>35</v>
      </c>
      <c r="Z7" s="625">
        <v>0</v>
      </c>
    </row>
    <row r="8" spans="1:27">
      <c r="A8" s="626" t="s">
        <v>2530</v>
      </c>
      <c r="B8" s="625"/>
      <c r="C8" s="625">
        <v>30</v>
      </c>
      <c r="D8" s="625">
        <v>0</v>
      </c>
      <c r="E8" s="625">
        <v>0</v>
      </c>
      <c r="F8" s="625">
        <v>0</v>
      </c>
      <c r="G8" s="625">
        <v>0</v>
      </c>
      <c r="H8" s="625">
        <v>0</v>
      </c>
      <c r="I8" s="625">
        <v>0</v>
      </c>
      <c r="J8" s="625">
        <v>0</v>
      </c>
      <c r="K8" s="625">
        <v>0</v>
      </c>
      <c r="L8" s="625">
        <v>0</v>
      </c>
      <c r="M8" s="625">
        <v>0</v>
      </c>
      <c r="N8" s="625">
        <v>0</v>
      </c>
      <c r="O8" s="625">
        <v>0</v>
      </c>
      <c r="P8" s="625">
        <v>0</v>
      </c>
      <c r="Q8" s="625">
        <v>0</v>
      </c>
      <c r="R8" s="625">
        <v>0</v>
      </c>
      <c r="S8" s="625">
        <v>0</v>
      </c>
      <c r="T8" s="625">
        <v>0</v>
      </c>
      <c r="U8" s="625">
        <v>0</v>
      </c>
      <c r="V8" s="625">
        <v>0</v>
      </c>
      <c r="W8" s="625">
        <v>0</v>
      </c>
      <c r="X8" s="625">
        <v>0</v>
      </c>
      <c r="Y8" s="625">
        <v>0</v>
      </c>
      <c r="Z8" s="625">
        <v>0</v>
      </c>
    </row>
    <row r="9" spans="1:27" ht="16.2">
      <c r="A9" s="626" t="s">
        <v>2531</v>
      </c>
      <c r="B9" s="625">
        <v>105</v>
      </c>
      <c r="C9" s="625">
        <v>579</v>
      </c>
      <c r="D9" s="625">
        <v>14</v>
      </c>
      <c r="E9" s="625">
        <v>78</v>
      </c>
      <c r="F9" s="625">
        <v>133</v>
      </c>
      <c r="G9" s="625">
        <v>620</v>
      </c>
      <c r="H9" s="625">
        <v>0</v>
      </c>
      <c r="I9" s="625">
        <v>0</v>
      </c>
      <c r="J9" s="625">
        <v>0</v>
      </c>
      <c r="K9" s="625">
        <v>605</v>
      </c>
      <c r="L9" s="625">
        <v>0</v>
      </c>
      <c r="M9" s="625">
        <v>0</v>
      </c>
      <c r="N9" s="625">
        <v>0</v>
      </c>
      <c r="O9" s="625">
        <v>701</v>
      </c>
      <c r="P9" s="625">
        <v>0</v>
      </c>
      <c r="Q9" s="625">
        <v>0</v>
      </c>
      <c r="R9" s="625">
        <v>0</v>
      </c>
      <c r="S9" s="625">
        <v>256</v>
      </c>
      <c r="T9" s="625">
        <v>0</v>
      </c>
      <c r="U9" s="625">
        <v>0</v>
      </c>
      <c r="V9" s="625">
        <v>0</v>
      </c>
      <c r="W9" s="625">
        <v>49</v>
      </c>
      <c r="X9" s="625">
        <v>134</v>
      </c>
      <c r="Y9" s="625">
        <v>0</v>
      </c>
      <c r="Z9" s="625">
        <v>0</v>
      </c>
    </row>
    <row r="10" spans="1:27">
      <c r="A10" s="505" t="s">
        <v>2532</v>
      </c>
    </row>
    <row r="11" spans="1:27">
      <c r="B11" s="624"/>
      <c r="C11" s="624"/>
      <c r="D11" s="624"/>
      <c r="E11" s="624"/>
      <c r="F11" s="624"/>
      <c r="G11" s="624"/>
      <c r="H11" s="624"/>
      <c r="I11" s="624"/>
      <c r="J11" s="624"/>
      <c r="K11" s="624"/>
      <c r="L11" s="624"/>
      <c r="M11" s="624"/>
      <c r="N11" s="624"/>
      <c r="O11" s="624"/>
      <c r="P11" s="624"/>
      <c r="Q11" s="624"/>
      <c r="R11" s="624"/>
      <c r="S11" s="624"/>
      <c r="T11" s="624"/>
      <c r="U11" s="624"/>
      <c r="V11" s="624"/>
      <c r="W11" s="624"/>
      <c r="X11" s="624"/>
      <c r="Y11" s="624"/>
      <c r="Z11" s="624"/>
    </row>
    <row r="12" spans="1:27">
      <c r="A12" s="433" t="s">
        <v>2077</v>
      </c>
      <c r="B12" s="623"/>
      <c r="C12" s="623"/>
      <c r="D12" s="623"/>
      <c r="E12" s="623"/>
      <c r="F12" s="623"/>
      <c r="G12" s="623"/>
      <c r="H12" s="623"/>
      <c r="I12" s="623"/>
      <c r="J12" s="623"/>
      <c r="K12" s="623"/>
      <c r="L12" s="623"/>
      <c r="M12" s="623"/>
      <c r="N12" s="623"/>
      <c r="O12" s="623"/>
      <c r="P12" s="623"/>
      <c r="Q12" s="623"/>
      <c r="R12" s="623"/>
      <c r="S12" s="623"/>
      <c r="T12" s="623"/>
      <c r="U12" s="623"/>
      <c r="V12" s="623"/>
      <c r="W12" s="623"/>
      <c r="X12" s="623"/>
      <c r="Y12" s="623"/>
      <c r="Z12" s="622" t="s">
        <v>2500</v>
      </c>
    </row>
    <row r="13" spans="1:27" ht="28.8">
      <c r="A13" s="406"/>
      <c r="B13" s="621" t="s">
        <v>2501</v>
      </c>
      <c r="C13" s="621" t="s">
        <v>2502</v>
      </c>
      <c r="D13" s="621" t="s">
        <v>2503</v>
      </c>
      <c r="E13" s="621" t="s">
        <v>2504</v>
      </c>
      <c r="F13" s="621" t="s">
        <v>2505</v>
      </c>
      <c r="G13" s="621" t="s">
        <v>2506</v>
      </c>
      <c r="H13" s="621" t="s">
        <v>2507</v>
      </c>
      <c r="I13" s="621" t="s">
        <v>2508</v>
      </c>
      <c r="J13" s="621" t="s">
        <v>2509</v>
      </c>
      <c r="K13" s="621" t="s">
        <v>2510</v>
      </c>
      <c r="L13" s="621" t="s">
        <v>2511</v>
      </c>
      <c r="M13" s="621" t="s">
        <v>2512</v>
      </c>
      <c r="N13" s="621" t="s">
        <v>2513</v>
      </c>
      <c r="O13" s="621" t="s">
        <v>2514</v>
      </c>
      <c r="P13" s="621" t="s">
        <v>2515</v>
      </c>
      <c r="Q13" s="621" t="s">
        <v>2516</v>
      </c>
      <c r="R13" s="621" t="s">
        <v>2517</v>
      </c>
      <c r="S13" s="621" t="s">
        <v>2518</v>
      </c>
      <c r="T13" s="621" t="s">
        <v>2519</v>
      </c>
      <c r="U13" s="621" t="s">
        <v>2520</v>
      </c>
      <c r="V13" s="621" t="s">
        <v>2521</v>
      </c>
      <c r="W13" s="621" t="s">
        <v>2522</v>
      </c>
      <c r="X13" s="621" t="s">
        <v>2523</v>
      </c>
      <c r="Y13" s="621" t="s">
        <v>2524</v>
      </c>
      <c r="Z13" s="621" t="s">
        <v>2525</v>
      </c>
    </row>
    <row r="14" spans="1:27" ht="28.8">
      <c r="A14" s="319" t="s">
        <v>2533</v>
      </c>
      <c r="B14" s="620">
        <v>548</v>
      </c>
      <c r="C14" s="620">
        <v>300</v>
      </c>
      <c r="D14" s="620">
        <v>125</v>
      </c>
      <c r="E14" s="620">
        <v>111</v>
      </c>
      <c r="F14" s="620">
        <v>104</v>
      </c>
      <c r="G14" s="620">
        <v>102</v>
      </c>
      <c r="H14" s="620">
        <v>110</v>
      </c>
      <c r="I14" s="620">
        <v>116</v>
      </c>
      <c r="J14" s="620">
        <v>120</v>
      </c>
      <c r="K14" s="620">
        <v>118</v>
      </c>
      <c r="L14" s="620">
        <v>120</v>
      </c>
      <c r="M14" s="620">
        <v>150</v>
      </c>
      <c r="N14" s="620">
        <v>160</v>
      </c>
      <c r="O14" s="620">
        <v>99</v>
      </c>
      <c r="P14" s="620">
        <v>135</v>
      </c>
      <c r="Q14" s="620">
        <v>117</v>
      </c>
      <c r="R14" s="620">
        <v>113</v>
      </c>
      <c r="S14" s="620">
        <v>117</v>
      </c>
      <c r="T14" s="620">
        <v>151</v>
      </c>
      <c r="U14" s="620">
        <v>141</v>
      </c>
      <c r="V14" s="620">
        <v>175</v>
      </c>
      <c r="W14" s="620">
        <v>178</v>
      </c>
      <c r="X14" s="620">
        <v>195</v>
      </c>
      <c r="Y14" s="620">
        <v>139</v>
      </c>
      <c r="Z14" s="620">
        <v>230</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0BC10-806D-4EE2-B961-5C22F0C22DC3}">
  <sheetPr codeName="Plan67">
    <tabColor rgb="FF5F6062"/>
  </sheetPr>
  <dimension ref="A1:Z27"/>
  <sheetViews>
    <sheetView showGridLines="0" workbookViewId="0"/>
  </sheetViews>
  <sheetFormatPr defaultColWidth="8.77734375" defaultRowHeight="14.4"/>
  <cols>
    <col min="1" max="1" width="65.77734375" customWidth="1"/>
    <col min="2" max="26" width="10.77734375" customWidth="1"/>
    <col min="27" max="27" width="11.77734375" customWidth="1"/>
  </cols>
  <sheetData>
    <row r="1" spans="1:26">
      <c r="A1" s="162" t="s">
        <v>2534</v>
      </c>
      <c r="B1" s="34"/>
      <c r="C1" s="34"/>
      <c r="D1" s="34"/>
      <c r="E1" s="34"/>
      <c r="F1" s="34"/>
      <c r="G1" s="34"/>
      <c r="H1" s="34"/>
      <c r="I1" s="34"/>
      <c r="J1" s="34"/>
      <c r="K1" s="34"/>
      <c r="L1" s="34"/>
      <c r="M1" s="34"/>
      <c r="N1" s="34"/>
      <c r="O1" s="34"/>
      <c r="P1" s="34"/>
      <c r="Q1" s="34"/>
      <c r="R1" s="34"/>
      <c r="S1" s="34"/>
      <c r="T1" s="34"/>
      <c r="U1" s="34"/>
      <c r="V1" s="34"/>
      <c r="W1" s="34"/>
      <c r="X1" s="34"/>
      <c r="Y1" s="34"/>
      <c r="Z1" s="622" t="s">
        <v>2500</v>
      </c>
    </row>
    <row r="2" spans="1:26" hidden="1">
      <c r="A2" s="293"/>
      <c r="B2" s="429"/>
      <c r="C2" s="429"/>
      <c r="D2" s="429"/>
      <c r="E2" s="429"/>
      <c r="F2" s="429"/>
      <c r="G2" s="429"/>
      <c r="H2" s="429"/>
      <c r="I2" s="429"/>
      <c r="J2" s="429"/>
      <c r="K2" s="429"/>
      <c r="L2" s="429"/>
      <c r="M2" s="429"/>
      <c r="N2" s="429"/>
      <c r="O2" s="429"/>
      <c r="P2" s="429"/>
      <c r="Q2" s="429"/>
      <c r="R2" s="429"/>
      <c r="S2" s="429"/>
      <c r="T2" s="429"/>
      <c r="U2" s="429"/>
      <c r="V2" s="429"/>
      <c r="W2" s="429"/>
      <c r="X2" s="617"/>
      <c r="Y2" s="617"/>
      <c r="Z2" s="429"/>
    </row>
    <row r="3" spans="1:26">
      <c r="A3" s="406"/>
      <c r="B3" s="390" t="s">
        <v>85</v>
      </c>
      <c r="C3" s="390" t="s">
        <v>86</v>
      </c>
      <c r="D3" s="390" t="s">
        <v>87</v>
      </c>
      <c r="E3" s="390" t="s">
        <v>88</v>
      </c>
      <c r="F3" s="390" t="s">
        <v>89</v>
      </c>
      <c r="G3" s="390" t="s">
        <v>2098</v>
      </c>
      <c r="H3" s="390">
        <v>43373</v>
      </c>
      <c r="I3" s="390">
        <v>43281</v>
      </c>
      <c r="J3" s="390">
        <v>43190</v>
      </c>
      <c r="K3" s="390">
        <v>43100</v>
      </c>
      <c r="L3" s="390">
        <v>43008</v>
      </c>
      <c r="M3" s="390">
        <v>42916</v>
      </c>
      <c r="N3" s="390">
        <v>42825</v>
      </c>
      <c r="O3" s="224">
        <v>42735</v>
      </c>
      <c r="P3" s="224">
        <v>42643</v>
      </c>
      <c r="Q3" s="224" t="s">
        <v>2417</v>
      </c>
      <c r="R3" s="224">
        <v>42460</v>
      </c>
      <c r="S3" s="224">
        <v>42369</v>
      </c>
      <c r="T3" s="224">
        <v>42277</v>
      </c>
      <c r="U3" s="224">
        <v>42185</v>
      </c>
      <c r="V3" s="224">
        <v>42094</v>
      </c>
      <c r="W3" s="224">
        <v>42004</v>
      </c>
      <c r="X3" s="224">
        <v>41912</v>
      </c>
      <c r="Y3" s="224">
        <v>41820</v>
      </c>
      <c r="Z3" s="224">
        <v>41729</v>
      </c>
    </row>
    <row r="4" spans="1:26" ht="28.8">
      <c r="A4" s="220" t="s">
        <v>2535</v>
      </c>
      <c r="B4" s="183" t="s">
        <v>1365</v>
      </c>
      <c r="C4" s="183" t="s">
        <v>1365</v>
      </c>
      <c r="D4" s="183" t="s">
        <v>1365</v>
      </c>
      <c r="E4" s="183"/>
      <c r="F4" s="183"/>
      <c r="G4" s="183"/>
      <c r="H4" s="183"/>
      <c r="I4" s="183"/>
      <c r="J4" s="183"/>
      <c r="K4" s="183"/>
      <c r="L4" s="183"/>
      <c r="M4" s="183"/>
      <c r="N4" s="183"/>
      <c r="O4" s="183"/>
      <c r="P4" s="183"/>
      <c r="Q4" s="183"/>
      <c r="R4" s="183"/>
      <c r="S4" s="183"/>
      <c r="T4" s="183"/>
      <c r="U4" s="183"/>
      <c r="V4" s="183"/>
      <c r="W4" s="183"/>
      <c r="X4" s="183"/>
      <c r="Y4" s="183"/>
      <c r="Z4" s="183"/>
    </row>
    <row r="5" spans="1:26">
      <c r="A5" s="220" t="s">
        <v>2536</v>
      </c>
      <c r="B5" s="632">
        <v>438</v>
      </c>
      <c r="C5" s="632">
        <v>510</v>
      </c>
      <c r="D5" s="632">
        <v>266</v>
      </c>
      <c r="E5" s="632">
        <v>372</v>
      </c>
      <c r="F5" s="632">
        <v>510</v>
      </c>
      <c r="G5" s="632">
        <v>472</v>
      </c>
      <c r="H5" s="632">
        <v>453.1263280299915</v>
      </c>
      <c r="I5" s="612">
        <v>450</v>
      </c>
      <c r="J5" s="612">
        <v>454</v>
      </c>
      <c r="K5" s="612">
        <v>594</v>
      </c>
      <c r="L5" s="612">
        <v>684</v>
      </c>
      <c r="M5" s="612">
        <v>925</v>
      </c>
      <c r="N5" s="612">
        <v>1264</v>
      </c>
      <c r="O5" s="612">
        <v>1823</v>
      </c>
      <c r="P5" s="612">
        <v>2310</v>
      </c>
      <c r="Q5" s="612">
        <v>2698</v>
      </c>
      <c r="R5" s="612">
        <v>3028</v>
      </c>
      <c r="S5" s="612">
        <v>3692</v>
      </c>
      <c r="T5" s="612">
        <v>3932</v>
      </c>
      <c r="U5" s="611">
        <v>4471</v>
      </c>
      <c r="V5" s="611">
        <v>5124</v>
      </c>
      <c r="W5" s="611">
        <v>5390</v>
      </c>
      <c r="X5" s="611">
        <v>5988</v>
      </c>
      <c r="Y5" s="611">
        <v>2419</v>
      </c>
      <c r="Z5" s="611">
        <v>2401</v>
      </c>
    </row>
    <row r="6" spans="1:26">
      <c r="A6" s="233" t="s">
        <v>2537</v>
      </c>
      <c r="B6" s="631"/>
      <c r="C6" s="631">
        <v>0</v>
      </c>
      <c r="D6" s="631">
        <v>0</v>
      </c>
      <c r="E6" s="631">
        <v>0</v>
      </c>
      <c r="F6" s="631">
        <v>0</v>
      </c>
      <c r="G6" s="631">
        <v>0</v>
      </c>
      <c r="H6" s="631">
        <v>0</v>
      </c>
      <c r="I6" s="613">
        <v>0</v>
      </c>
      <c r="J6" s="613">
        <v>0</v>
      </c>
      <c r="K6" s="613">
        <v>0</v>
      </c>
      <c r="L6" s="613">
        <v>0</v>
      </c>
      <c r="M6" s="613">
        <v>0</v>
      </c>
      <c r="N6" s="613">
        <v>0</v>
      </c>
      <c r="O6" s="613">
        <v>0</v>
      </c>
      <c r="P6" s="613">
        <v>0</v>
      </c>
      <c r="Q6" s="613">
        <v>0</v>
      </c>
      <c r="R6" s="613">
        <v>0</v>
      </c>
      <c r="S6" s="613">
        <v>0</v>
      </c>
      <c r="T6" s="613">
        <v>1</v>
      </c>
      <c r="U6" s="183">
        <v>1</v>
      </c>
      <c r="V6" s="183">
        <v>4</v>
      </c>
      <c r="W6" s="183">
        <v>14</v>
      </c>
      <c r="X6" s="183">
        <v>1483</v>
      </c>
      <c r="Y6" s="183">
        <v>109</v>
      </c>
      <c r="Z6" s="183">
        <v>246</v>
      </c>
    </row>
    <row r="7" spans="1:26">
      <c r="A7" s="233" t="s">
        <v>2538</v>
      </c>
      <c r="B7" s="631">
        <v>429</v>
      </c>
      <c r="C7" s="631">
        <v>498</v>
      </c>
      <c r="D7" s="631">
        <v>227</v>
      </c>
      <c r="E7" s="631">
        <v>284</v>
      </c>
      <c r="F7" s="631">
        <v>381</v>
      </c>
      <c r="G7" s="631">
        <v>338</v>
      </c>
      <c r="H7" s="631">
        <v>384.62570563999299</v>
      </c>
      <c r="I7" s="613">
        <v>446</v>
      </c>
      <c r="J7" s="613">
        <v>447</v>
      </c>
      <c r="K7" s="613">
        <v>584</v>
      </c>
      <c r="L7" s="613">
        <v>579</v>
      </c>
      <c r="M7" s="613">
        <v>771</v>
      </c>
      <c r="N7" s="613">
        <v>1009</v>
      </c>
      <c r="O7" s="613">
        <v>1441</v>
      </c>
      <c r="P7" s="613">
        <v>1745</v>
      </c>
      <c r="Q7" s="613">
        <v>1949</v>
      </c>
      <c r="R7" s="613">
        <v>2202</v>
      </c>
      <c r="S7" s="613">
        <v>2592</v>
      </c>
      <c r="T7" s="613">
        <v>2932</v>
      </c>
      <c r="U7" s="183">
        <v>3279</v>
      </c>
      <c r="V7" s="183">
        <v>3508</v>
      </c>
      <c r="W7" s="183">
        <v>3274</v>
      </c>
      <c r="X7" s="183">
        <v>3049</v>
      </c>
      <c r="Y7" s="183">
        <v>2300</v>
      </c>
      <c r="Z7" s="183">
        <v>2141</v>
      </c>
    </row>
    <row r="8" spans="1:26">
      <c r="A8" s="233" t="s">
        <v>2539</v>
      </c>
      <c r="B8" s="631">
        <v>0</v>
      </c>
      <c r="C8" s="631">
        <v>0</v>
      </c>
      <c r="D8" s="631">
        <v>0</v>
      </c>
      <c r="E8" s="631">
        <v>0</v>
      </c>
      <c r="F8" s="631">
        <v>0</v>
      </c>
      <c r="G8" s="631">
        <v>1</v>
      </c>
      <c r="H8" s="631">
        <v>2</v>
      </c>
      <c r="I8" s="613">
        <v>4</v>
      </c>
      <c r="J8" s="613">
        <v>6</v>
      </c>
      <c r="K8" s="613">
        <v>9</v>
      </c>
      <c r="L8" s="613">
        <v>104</v>
      </c>
      <c r="M8" s="613">
        <v>152</v>
      </c>
      <c r="N8" s="613">
        <v>252</v>
      </c>
      <c r="O8" s="613">
        <v>378</v>
      </c>
      <c r="P8" s="613">
        <v>560</v>
      </c>
      <c r="Q8" s="613">
        <v>741</v>
      </c>
      <c r="R8" s="613">
        <v>816</v>
      </c>
      <c r="S8" s="613">
        <v>1086</v>
      </c>
      <c r="T8" s="613">
        <v>981</v>
      </c>
      <c r="U8" s="183">
        <v>1168</v>
      </c>
      <c r="V8" s="183">
        <v>1583</v>
      </c>
      <c r="W8" s="183">
        <v>2067</v>
      </c>
      <c r="X8" s="183">
        <v>1414</v>
      </c>
      <c r="Y8" s="183">
        <v>10</v>
      </c>
      <c r="Z8" s="183">
        <v>14</v>
      </c>
    </row>
    <row r="9" spans="1:26">
      <c r="A9" s="233" t="s">
        <v>2540</v>
      </c>
      <c r="B9" s="631">
        <v>9</v>
      </c>
      <c r="C9" s="631">
        <v>12</v>
      </c>
      <c r="D9" s="631">
        <v>39</v>
      </c>
      <c r="E9" s="631">
        <v>88</v>
      </c>
      <c r="F9" s="631">
        <v>129</v>
      </c>
      <c r="G9" s="631">
        <v>133</v>
      </c>
      <c r="H9" s="631">
        <v>66.500622389998497</v>
      </c>
      <c r="I9" s="613">
        <v>0</v>
      </c>
      <c r="J9" s="613">
        <v>1</v>
      </c>
      <c r="K9" s="613">
        <v>1</v>
      </c>
      <c r="L9" s="613">
        <v>1</v>
      </c>
      <c r="M9" s="613">
        <v>2</v>
      </c>
      <c r="N9" s="613">
        <v>3</v>
      </c>
      <c r="O9" s="613">
        <v>4</v>
      </c>
      <c r="P9" s="613">
        <v>5</v>
      </c>
      <c r="Q9" s="613">
        <v>8</v>
      </c>
      <c r="R9" s="613">
        <v>10</v>
      </c>
      <c r="S9" s="613">
        <v>14</v>
      </c>
      <c r="T9" s="613">
        <v>18</v>
      </c>
      <c r="U9" s="183">
        <v>23</v>
      </c>
      <c r="V9" s="183">
        <v>29</v>
      </c>
      <c r="W9" s="183">
        <v>35</v>
      </c>
      <c r="X9" s="183">
        <v>42</v>
      </c>
      <c r="Y9" s="183">
        <v>0</v>
      </c>
      <c r="Z9" s="183">
        <v>0</v>
      </c>
    </row>
    <row r="10" spans="1:26">
      <c r="A10" s="220" t="s">
        <v>2541</v>
      </c>
      <c r="B10" s="632">
        <v>438</v>
      </c>
      <c r="C10" s="632">
        <v>510</v>
      </c>
      <c r="D10" s="632">
        <v>266</v>
      </c>
      <c r="E10" s="632">
        <v>372</v>
      </c>
      <c r="F10" s="632">
        <v>510</v>
      </c>
      <c r="G10" s="632">
        <v>472</v>
      </c>
      <c r="H10" s="632">
        <v>453</v>
      </c>
      <c r="I10" s="612">
        <v>450</v>
      </c>
      <c r="J10" s="612">
        <v>454</v>
      </c>
      <c r="K10" s="612">
        <v>594</v>
      </c>
      <c r="L10" s="612">
        <v>684</v>
      </c>
      <c r="M10" s="612">
        <v>925</v>
      </c>
      <c r="N10" s="612">
        <v>1264</v>
      </c>
      <c r="O10" s="612">
        <v>1823</v>
      </c>
      <c r="P10" s="612">
        <v>2310</v>
      </c>
      <c r="Q10" s="612">
        <v>2698</v>
      </c>
      <c r="R10" s="612">
        <v>3028</v>
      </c>
      <c r="S10" s="612">
        <v>3692</v>
      </c>
      <c r="T10" s="612">
        <v>3932</v>
      </c>
      <c r="U10" s="611">
        <v>4471</v>
      </c>
      <c r="V10" s="611">
        <v>5124</v>
      </c>
      <c r="W10" s="611">
        <v>5390</v>
      </c>
      <c r="X10" s="611">
        <v>5988</v>
      </c>
      <c r="Y10" s="611">
        <v>2419</v>
      </c>
      <c r="Z10" s="611">
        <v>2401</v>
      </c>
    </row>
    <row r="11" spans="1:26" hidden="1">
      <c r="A11" s="233" t="s">
        <v>2491</v>
      </c>
      <c r="B11" s="631"/>
      <c r="C11" s="631"/>
      <c r="D11" s="631"/>
      <c r="E11" s="631"/>
      <c r="F11" s="631">
        <v>0</v>
      </c>
      <c r="G11" s="631">
        <v>0</v>
      </c>
      <c r="H11" s="631">
        <v>0</v>
      </c>
      <c r="I11" s="613">
        <v>0</v>
      </c>
      <c r="J11" s="613">
        <v>0</v>
      </c>
      <c r="K11" s="613">
        <v>0</v>
      </c>
      <c r="L11" s="613">
        <v>0</v>
      </c>
      <c r="M11" s="613">
        <v>0</v>
      </c>
      <c r="N11" s="613">
        <v>0</v>
      </c>
      <c r="O11" s="613">
        <v>0</v>
      </c>
      <c r="P11" s="613">
        <v>0</v>
      </c>
      <c r="Q11" s="613">
        <v>0</v>
      </c>
      <c r="R11" s="613">
        <v>0</v>
      </c>
      <c r="S11" s="613">
        <v>0</v>
      </c>
      <c r="T11" s="613">
        <v>0</v>
      </c>
      <c r="U11" s="183">
        <v>0</v>
      </c>
      <c r="V11" s="183">
        <v>0</v>
      </c>
      <c r="W11" s="183">
        <v>0</v>
      </c>
      <c r="X11" s="183">
        <v>0</v>
      </c>
      <c r="Y11" s="183">
        <v>0</v>
      </c>
      <c r="Z11" s="183">
        <v>0</v>
      </c>
    </row>
    <row r="12" spans="1:26" hidden="1">
      <c r="A12" s="233" t="s">
        <v>2492</v>
      </c>
      <c r="B12" s="631"/>
      <c r="C12" s="631"/>
      <c r="D12" s="631"/>
      <c r="E12" s="631"/>
      <c r="F12" s="631">
        <v>0</v>
      </c>
      <c r="G12" s="631">
        <v>0</v>
      </c>
      <c r="H12" s="631">
        <v>0</v>
      </c>
      <c r="I12" s="613">
        <v>0</v>
      </c>
      <c r="J12" s="613">
        <v>0</v>
      </c>
      <c r="K12" s="613">
        <v>0</v>
      </c>
      <c r="L12" s="613">
        <v>0</v>
      </c>
      <c r="M12" s="613">
        <v>0</v>
      </c>
      <c r="N12" s="613">
        <v>0</v>
      </c>
      <c r="O12" s="613">
        <v>0</v>
      </c>
      <c r="P12" s="613">
        <v>0</v>
      </c>
      <c r="Q12" s="613">
        <v>0</v>
      </c>
      <c r="R12" s="613">
        <v>0</v>
      </c>
      <c r="S12" s="613">
        <v>0</v>
      </c>
      <c r="T12" s="613">
        <v>0</v>
      </c>
      <c r="U12" s="183">
        <v>0</v>
      </c>
      <c r="V12" s="183">
        <v>0</v>
      </c>
      <c r="W12" s="183">
        <v>0</v>
      </c>
      <c r="X12" s="183">
        <v>0</v>
      </c>
      <c r="Y12" s="183">
        <v>0</v>
      </c>
      <c r="Z12" s="183">
        <v>0</v>
      </c>
    </row>
    <row r="13" spans="1:26">
      <c r="A13" s="233" t="s">
        <v>2493</v>
      </c>
      <c r="B13" s="631">
        <v>438</v>
      </c>
      <c r="C13" s="631">
        <v>510</v>
      </c>
      <c r="D13" s="631">
        <v>266</v>
      </c>
      <c r="E13" s="631">
        <v>372</v>
      </c>
      <c r="F13" s="631">
        <v>510</v>
      </c>
      <c r="G13" s="631">
        <v>472</v>
      </c>
      <c r="H13" s="631">
        <v>453</v>
      </c>
      <c r="I13" s="613">
        <v>450</v>
      </c>
      <c r="J13" s="613">
        <v>454</v>
      </c>
      <c r="K13" s="613">
        <v>594</v>
      </c>
      <c r="L13" s="613">
        <v>684</v>
      </c>
      <c r="M13" s="613">
        <v>925</v>
      </c>
      <c r="N13" s="613">
        <v>1264</v>
      </c>
      <c r="O13" s="613">
        <v>1823</v>
      </c>
      <c r="P13" s="613">
        <v>2310</v>
      </c>
      <c r="Q13" s="613">
        <v>2698</v>
      </c>
      <c r="R13" s="613">
        <v>3028</v>
      </c>
      <c r="S13" s="613">
        <v>3692</v>
      </c>
      <c r="T13" s="613">
        <v>3932</v>
      </c>
      <c r="U13" s="183">
        <v>4471</v>
      </c>
      <c r="V13" s="183">
        <v>5124</v>
      </c>
      <c r="W13" s="183">
        <v>5390</v>
      </c>
      <c r="X13" s="183">
        <v>5988</v>
      </c>
      <c r="Y13" s="183">
        <v>2419</v>
      </c>
      <c r="Z13" s="183">
        <v>2401</v>
      </c>
    </row>
    <row r="14" spans="1:26" hidden="1">
      <c r="A14" s="233" t="s">
        <v>2494</v>
      </c>
      <c r="B14" s="631"/>
      <c r="C14" s="631">
        <v>0</v>
      </c>
      <c r="D14" s="631">
        <v>0</v>
      </c>
      <c r="E14" s="631">
        <v>0</v>
      </c>
      <c r="F14" s="631">
        <v>0</v>
      </c>
      <c r="G14" s="631">
        <v>0</v>
      </c>
      <c r="H14" s="631">
        <v>0</v>
      </c>
      <c r="I14" s="613">
        <v>0</v>
      </c>
      <c r="J14" s="613">
        <v>0</v>
      </c>
      <c r="K14" s="613">
        <v>0</v>
      </c>
      <c r="L14" s="613">
        <v>0</v>
      </c>
      <c r="M14" s="613">
        <v>0</v>
      </c>
      <c r="N14" s="613">
        <v>0</v>
      </c>
      <c r="O14" s="613">
        <v>0</v>
      </c>
      <c r="P14" s="613">
        <v>0</v>
      </c>
      <c r="Q14" s="613">
        <v>0</v>
      </c>
      <c r="R14" s="613">
        <v>0</v>
      </c>
      <c r="S14" s="613">
        <v>0</v>
      </c>
      <c r="T14" s="613">
        <v>0</v>
      </c>
      <c r="U14" s="183">
        <v>0</v>
      </c>
      <c r="V14" s="183">
        <v>0</v>
      </c>
      <c r="W14" s="183">
        <v>0</v>
      </c>
      <c r="X14" s="183">
        <v>0</v>
      </c>
      <c r="Y14" s="183">
        <v>0</v>
      </c>
      <c r="Z14" s="183">
        <v>0</v>
      </c>
    </row>
    <row r="15" spans="1:26">
      <c r="A15" s="531"/>
      <c r="B15" s="34"/>
      <c r="C15" s="34"/>
      <c r="D15" s="34"/>
      <c r="E15" s="34"/>
      <c r="F15" s="34"/>
      <c r="G15" s="34"/>
      <c r="H15" s="34"/>
      <c r="I15" s="34"/>
      <c r="J15" s="34"/>
      <c r="K15" s="34"/>
      <c r="L15" s="34"/>
      <c r="M15" s="34"/>
      <c r="N15" s="34"/>
      <c r="O15" s="34"/>
      <c r="P15" s="34"/>
      <c r="Q15" s="34"/>
      <c r="R15" s="34"/>
      <c r="S15" s="34"/>
      <c r="T15" s="34"/>
      <c r="U15" s="34"/>
      <c r="V15" s="34"/>
      <c r="W15" s="34"/>
      <c r="X15" s="34"/>
      <c r="Y15" s="34"/>
      <c r="Z15" s="34"/>
    </row>
    <row r="16" spans="1:26">
      <c r="A16" s="433" t="s">
        <v>2534</v>
      </c>
      <c r="B16" s="34"/>
      <c r="C16" s="34"/>
      <c r="D16" s="34"/>
      <c r="E16" s="34"/>
      <c r="F16" s="34"/>
      <c r="G16" s="34"/>
      <c r="H16" s="34"/>
      <c r="I16" s="34"/>
      <c r="J16" s="34"/>
      <c r="K16" s="34"/>
      <c r="L16" s="34"/>
      <c r="M16" s="34"/>
      <c r="N16" s="34"/>
      <c r="O16" s="34"/>
      <c r="P16" s="34"/>
      <c r="Q16" s="34"/>
      <c r="R16" s="34"/>
      <c r="S16" s="34"/>
      <c r="T16" s="34"/>
      <c r="U16" s="34"/>
      <c r="V16" s="34"/>
      <c r="W16" s="34"/>
      <c r="X16" s="34"/>
      <c r="Y16" s="34"/>
      <c r="Z16" s="622" t="s">
        <v>2500</v>
      </c>
    </row>
    <row r="17" spans="1:26" hidden="1">
      <c r="A17" s="293"/>
      <c r="B17" s="429"/>
      <c r="C17" s="429">
        <v>43738</v>
      </c>
      <c r="D17" s="429">
        <v>43738</v>
      </c>
      <c r="E17" s="429"/>
      <c r="F17" s="429"/>
      <c r="G17" s="429"/>
      <c r="H17" s="429"/>
      <c r="I17" s="429"/>
      <c r="J17" s="429"/>
      <c r="K17" s="429"/>
      <c r="L17" s="429"/>
      <c r="M17" s="429"/>
      <c r="N17" s="429"/>
      <c r="O17" s="429"/>
      <c r="P17" s="429"/>
      <c r="Q17" s="429"/>
      <c r="R17" s="429"/>
      <c r="S17" s="429"/>
      <c r="T17" s="429"/>
      <c r="U17" s="429"/>
      <c r="V17" s="429"/>
      <c r="W17" s="429"/>
      <c r="X17" s="617"/>
      <c r="Y17" s="429"/>
      <c r="Z17" s="617"/>
    </row>
    <row r="18" spans="1:26">
      <c r="A18" s="406"/>
      <c r="B18" s="390" t="s">
        <v>85</v>
      </c>
      <c r="C18" s="390" t="s">
        <v>86</v>
      </c>
      <c r="D18" s="390" t="s">
        <v>87</v>
      </c>
      <c r="E18" s="390" t="s">
        <v>88</v>
      </c>
      <c r="F18" s="390" t="s">
        <v>89</v>
      </c>
      <c r="G18" s="390" t="s">
        <v>2098</v>
      </c>
      <c r="H18" s="390">
        <v>43373</v>
      </c>
      <c r="I18" s="390">
        <v>43281</v>
      </c>
      <c r="J18" s="390">
        <v>43190</v>
      </c>
      <c r="K18" s="390">
        <v>43100</v>
      </c>
      <c r="L18" s="390">
        <v>43008</v>
      </c>
      <c r="M18" s="390">
        <v>42916</v>
      </c>
      <c r="N18" s="390">
        <v>42825</v>
      </c>
      <c r="O18" s="224">
        <v>42735</v>
      </c>
      <c r="P18" s="224">
        <v>42643</v>
      </c>
      <c r="Q18" s="224" t="s">
        <v>2417</v>
      </c>
      <c r="R18" s="224">
        <v>42460</v>
      </c>
      <c r="S18" s="224">
        <v>42369</v>
      </c>
      <c r="T18" s="224">
        <v>42277</v>
      </c>
      <c r="U18" s="224">
        <v>42185</v>
      </c>
      <c r="V18" s="224">
        <v>42094</v>
      </c>
      <c r="W18" s="224">
        <v>42004</v>
      </c>
      <c r="X18" s="224">
        <v>41912</v>
      </c>
      <c r="Y18" s="224">
        <v>41820</v>
      </c>
      <c r="Z18" s="224">
        <v>41729</v>
      </c>
    </row>
    <row r="19" spans="1:26" ht="28.8">
      <c r="A19" s="220" t="s">
        <v>2542</v>
      </c>
      <c r="B19" s="183"/>
      <c r="C19" s="183"/>
      <c r="D19" s="183"/>
      <c r="E19" s="183"/>
      <c r="F19" s="183"/>
      <c r="G19" s="183"/>
      <c r="H19" s="183"/>
      <c r="I19" s="183"/>
      <c r="J19" s="183"/>
      <c r="K19" s="183"/>
      <c r="L19" s="183"/>
      <c r="M19" s="183"/>
      <c r="N19" s="183"/>
      <c r="O19" s="183"/>
      <c r="P19" s="183"/>
      <c r="Q19" s="183"/>
      <c r="R19" s="183"/>
      <c r="S19" s="183"/>
      <c r="T19" s="183"/>
      <c r="U19" s="183"/>
      <c r="V19" s="183" t="s">
        <v>1365</v>
      </c>
      <c r="W19" s="183"/>
      <c r="X19" s="183" t="s">
        <v>1365</v>
      </c>
      <c r="Y19" s="183"/>
      <c r="Z19" s="183"/>
    </row>
    <row r="20" spans="1:26">
      <c r="A20" s="220" t="s">
        <v>2536</v>
      </c>
      <c r="B20" s="612">
        <v>1009</v>
      </c>
      <c r="C20" s="612">
        <v>1069</v>
      </c>
      <c r="D20" s="612">
        <v>1138</v>
      </c>
      <c r="E20" s="612">
        <v>1236</v>
      </c>
      <c r="F20" s="612">
        <v>1350</v>
      </c>
      <c r="G20" s="612">
        <v>1490</v>
      </c>
      <c r="H20" s="612">
        <v>1657.8646982400001</v>
      </c>
      <c r="I20" s="612">
        <v>1863</v>
      </c>
      <c r="J20" s="612">
        <v>2108</v>
      </c>
      <c r="K20" s="612">
        <v>2379</v>
      </c>
      <c r="L20" s="612">
        <v>2710</v>
      </c>
      <c r="M20" s="612">
        <v>3086</v>
      </c>
      <c r="N20" s="612">
        <v>3519</v>
      </c>
      <c r="O20" s="612">
        <v>3981</v>
      </c>
      <c r="P20" s="612">
        <v>4544</v>
      </c>
      <c r="Q20" s="612">
        <v>4805</v>
      </c>
      <c r="R20" s="612">
        <v>5647</v>
      </c>
      <c r="S20" s="612">
        <v>6542</v>
      </c>
      <c r="T20" s="612">
        <v>7537</v>
      </c>
      <c r="U20" s="611">
        <v>8851</v>
      </c>
      <c r="V20" s="611">
        <v>10530</v>
      </c>
      <c r="W20" s="611">
        <v>10669</v>
      </c>
      <c r="X20" s="611">
        <v>10686</v>
      </c>
      <c r="Y20" s="611">
        <v>8907</v>
      </c>
      <c r="Z20" s="611">
        <v>6528</v>
      </c>
    </row>
    <row r="21" spans="1:26">
      <c r="A21" s="233" t="s">
        <v>2537</v>
      </c>
      <c r="B21" s="613">
        <v>1009</v>
      </c>
      <c r="C21" s="613">
        <v>1069</v>
      </c>
      <c r="D21" s="613">
        <v>1138</v>
      </c>
      <c r="E21" s="613">
        <v>1236</v>
      </c>
      <c r="F21" s="613">
        <v>1350</v>
      </c>
      <c r="G21" s="613">
        <v>1490</v>
      </c>
      <c r="H21" s="613">
        <v>1657.8646982400001</v>
      </c>
      <c r="I21" s="613">
        <v>1863</v>
      </c>
      <c r="J21" s="613">
        <v>2108</v>
      </c>
      <c r="K21" s="613">
        <v>2379</v>
      </c>
      <c r="L21" s="613">
        <v>2710</v>
      </c>
      <c r="M21" s="613">
        <v>3086</v>
      </c>
      <c r="N21" s="613">
        <v>3519</v>
      </c>
      <c r="O21" s="613">
        <v>3981</v>
      </c>
      <c r="P21" s="613">
        <v>4544</v>
      </c>
      <c r="Q21" s="613">
        <v>4805</v>
      </c>
      <c r="R21" s="613">
        <v>5647</v>
      </c>
      <c r="S21" s="613">
        <v>6542</v>
      </c>
      <c r="T21" s="613">
        <v>7537</v>
      </c>
      <c r="U21" s="183">
        <v>8851</v>
      </c>
      <c r="V21" s="183">
        <v>10530</v>
      </c>
      <c r="W21" s="183">
        <v>10669</v>
      </c>
      <c r="X21" s="183">
        <v>10686</v>
      </c>
      <c r="Y21" s="183">
        <v>8907</v>
      </c>
      <c r="Z21" s="183">
        <v>6528</v>
      </c>
    </row>
    <row r="22" spans="1:26">
      <c r="A22" s="220" t="s">
        <v>2541</v>
      </c>
      <c r="B22" s="612">
        <v>1009</v>
      </c>
      <c r="C22" s="612">
        <v>1069</v>
      </c>
      <c r="D22" s="612">
        <v>1138</v>
      </c>
      <c r="E22" s="612">
        <v>1236</v>
      </c>
      <c r="F22" s="612">
        <v>1350</v>
      </c>
      <c r="G22" s="612">
        <v>1490</v>
      </c>
      <c r="H22" s="612">
        <v>1657.8646982400001</v>
      </c>
      <c r="I22" s="612">
        <v>1863</v>
      </c>
      <c r="J22" s="612">
        <v>2108</v>
      </c>
      <c r="K22" s="612">
        <v>2379</v>
      </c>
      <c r="L22" s="612">
        <v>2710</v>
      </c>
      <c r="M22" s="612">
        <v>3086</v>
      </c>
      <c r="N22" s="612">
        <v>3519</v>
      </c>
      <c r="O22" s="612">
        <v>3981</v>
      </c>
      <c r="P22" s="612">
        <v>4544</v>
      </c>
      <c r="Q22" s="612">
        <v>4805</v>
      </c>
      <c r="R22" s="612">
        <v>5647</v>
      </c>
      <c r="S22" s="612">
        <v>6542</v>
      </c>
      <c r="T22" s="612">
        <v>7537</v>
      </c>
      <c r="U22" s="611">
        <v>8851</v>
      </c>
      <c r="V22" s="611">
        <v>10530</v>
      </c>
      <c r="W22" s="611">
        <v>10669</v>
      </c>
      <c r="X22" s="611">
        <v>10686</v>
      </c>
      <c r="Y22" s="611">
        <v>8907</v>
      </c>
      <c r="Z22" s="611">
        <v>6528</v>
      </c>
    </row>
    <row r="23" spans="1:26" hidden="1">
      <c r="A23" s="233" t="s">
        <v>2491</v>
      </c>
      <c r="B23" s="613"/>
      <c r="C23" s="613"/>
      <c r="D23" s="613"/>
      <c r="E23" s="613"/>
      <c r="F23" s="613">
        <v>0</v>
      </c>
      <c r="G23" s="613">
        <v>0</v>
      </c>
      <c r="H23" s="613">
        <v>0</v>
      </c>
      <c r="I23" s="613">
        <v>0</v>
      </c>
      <c r="J23" s="613">
        <v>0</v>
      </c>
      <c r="K23" s="613">
        <v>0</v>
      </c>
      <c r="L23" s="613">
        <v>0</v>
      </c>
      <c r="M23" s="613">
        <v>0</v>
      </c>
      <c r="N23" s="613">
        <v>0</v>
      </c>
      <c r="O23" s="613">
        <v>0</v>
      </c>
      <c r="P23" s="613">
        <v>0</v>
      </c>
      <c r="Q23" s="613">
        <v>0</v>
      </c>
      <c r="R23" s="613">
        <v>0</v>
      </c>
      <c r="S23" s="613">
        <v>0</v>
      </c>
      <c r="T23" s="613">
        <v>0</v>
      </c>
      <c r="U23" s="183">
        <v>0</v>
      </c>
      <c r="V23" s="183">
        <v>0</v>
      </c>
      <c r="W23" s="183">
        <v>0</v>
      </c>
      <c r="X23" s="183">
        <v>0</v>
      </c>
      <c r="Y23" s="183">
        <v>0</v>
      </c>
      <c r="Z23" s="183">
        <v>0</v>
      </c>
    </row>
    <row r="24" spans="1:26" hidden="1">
      <c r="A24" s="233" t="s">
        <v>2492</v>
      </c>
      <c r="B24" s="613"/>
      <c r="C24" s="613"/>
      <c r="D24" s="613"/>
      <c r="E24" s="613"/>
      <c r="F24" s="613">
        <v>0</v>
      </c>
      <c r="G24" s="613">
        <v>0</v>
      </c>
      <c r="H24" s="613">
        <v>0</v>
      </c>
      <c r="I24" s="613">
        <v>0</v>
      </c>
      <c r="J24" s="613">
        <v>0</v>
      </c>
      <c r="K24" s="613">
        <v>0</v>
      </c>
      <c r="L24" s="613">
        <v>0</v>
      </c>
      <c r="M24" s="613">
        <v>0</v>
      </c>
      <c r="N24" s="613">
        <v>0</v>
      </c>
      <c r="O24" s="613">
        <v>0</v>
      </c>
      <c r="P24" s="613">
        <v>0</v>
      </c>
      <c r="Q24" s="613">
        <v>0</v>
      </c>
      <c r="R24" s="613">
        <v>0</v>
      </c>
      <c r="S24" s="613">
        <v>0</v>
      </c>
      <c r="T24" s="613">
        <v>0</v>
      </c>
      <c r="U24" s="183">
        <v>0</v>
      </c>
      <c r="V24" s="183">
        <v>0</v>
      </c>
      <c r="W24" s="183">
        <v>0</v>
      </c>
      <c r="X24" s="183">
        <v>0</v>
      </c>
      <c r="Y24" s="183">
        <v>0</v>
      </c>
      <c r="Z24" s="183">
        <v>0</v>
      </c>
    </row>
    <row r="25" spans="1:26">
      <c r="A25" s="233" t="s">
        <v>2493</v>
      </c>
      <c r="B25" s="613">
        <v>1009</v>
      </c>
      <c r="C25" s="613">
        <v>1069</v>
      </c>
      <c r="D25" s="613">
        <v>1138</v>
      </c>
      <c r="E25" s="613">
        <v>1236</v>
      </c>
      <c r="F25" s="613">
        <v>1350</v>
      </c>
      <c r="G25" s="613">
        <v>1490</v>
      </c>
      <c r="H25" s="613">
        <v>1657.8646982400001</v>
      </c>
      <c r="I25" s="613">
        <v>1863</v>
      </c>
      <c r="J25" s="613">
        <v>2108</v>
      </c>
      <c r="K25" s="613">
        <v>2379</v>
      </c>
      <c r="L25" s="613">
        <v>2710</v>
      </c>
      <c r="M25" s="613">
        <v>3086</v>
      </c>
      <c r="N25" s="613">
        <v>3519</v>
      </c>
      <c r="O25" s="613">
        <v>3981</v>
      </c>
      <c r="P25" s="613">
        <v>4544</v>
      </c>
      <c r="Q25" s="613">
        <v>4805</v>
      </c>
      <c r="R25" s="613">
        <v>5647</v>
      </c>
      <c r="S25" s="613">
        <v>6542</v>
      </c>
      <c r="T25" s="613">
        <v>7537</v>
      </c>
      <c r="U25" s="183">
        <v>8851</v>
      </c>
      <c r="V25" s="183">
        <v>10530</v>
      </c>
      <c r="W25" s="183">
        <v>10669</v>
      </c>
      <c r="X25" s="183">
        <v>10686</v>
      </c>
      <c r="Y25" s="183">
        <v>8907</v>
      </c>
      <c r="Z25" s="183">
        <v>6528</v>
      </c>
    </row>
    <row r="26" spans="1:26" hidden="1">
      <c r="A26" s="233" t="s">
        <v>2494</v>
      </c>
      <c r="B26" s="613"/>
      <c r="C26" s="613"/>
      <c r="D26" s="613"/>
      <c r="E26" s="613"/>
      <c r="F26" s="613">
        <v>0</v>
      </c>
      <c r="G26" s="613">
        <v>0</v>
      </c>
      <c r="H26" s="613">
        <v>0</v>
      </c>
      <c r="I26" s="613">
        <v>0</v>
      </c>
      <c r="J26" s="613">
        <v>0</v>
      </c>
      <c r="K26" s="613">
        <v>0</v>
      </c>
      <c r="L26" s="613">
        <v>0</v>
      </c>
      <c r="M26" s="613">
        <v>0</v>
      </c>
      <c r="N26" s="613">
        <v>0</v>
      </c>
      <c r="O26" s="613">
        <v>0</v>
      </c>
      <c r="P26" s="613">
        <v>0</v>
      </c>
      <c r="Q26" s="613">
        <v>0</v>
      </c>
      <c r="R26" s="613">
        <v>0</v>
      </c>
      <c r="S26" s="613">
        <v>0</v>
      </c>
      <c r="T26" s="613">
        <v>0</v>
      </c>
      <c r="U26" s="183">
        <v>0</v>
      </c>
      <c r="V26" s="183">
        <v>0</v>
      </c>
      <c r="W26" s="183">
        <v>0</v>
      </c>
      <c r="X26" s="183">
        <v>0</v>
      </c>
      <c r="Y26" s="183">
        <v>0</v>
      </c>
      <c r="Z26" s="183">
        <v>0</v>
      </c>
    </row>
    <row r="27" spans="1:26">
      <c r="A27" s="630"/>
      <c r="B27" s="629"/>
      <c r="C27" s="629"/>
      <c r="D27" s="629"/>
      <c r="E27" s="629"/>
      <c r="F27" s="629"/>
      <c r="G27" s="629"/>
      <c r="H27" s="629"/>
      <c r="I27" s="629"/>
      <c r="J27" s="629"/>
      <c r="K27" s="629"/>
      <c r="L27" s="629"/>
      <c r="M27" s="629"/>
      <c r="N27" s="629"/>
      <c r="O27" s="629"/>
      <c r="S27" t="s">
        <v>1365</v>
      </c>
      <c r="T27" t="s">
        <v>1365</v>
      </c>
      <c r="U27" t="s">
        <v>1365</v>
      </c>
      <c r="V27" t="s">
        <v>1365</v>
      </c>
      <c r="W27" t="s">
        <v>1365</v>
      </c>
      <c r="X27" t="s">
        <v>1365</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8BDC-90C7-4D28-B07B-5510D5E7996C}">
  <sheetPr codeName="Plan66">
    <tabColor rgb="FF5F6062"/>
  </sheetPr>
  <dimension ref="A1:BA393"/>
  <sheetViews>
    <sheetView showGridLines="0" workbookViewId="0"/>
  </sheetViews>
  <sheetFormatPr defaultColWidth="9.21875" defaultRowHeight="13.8"/>
  <cols>
    <col min="1" max="1" width="65.77734375" style="66" customWidth="1"/>
    <col min="2" max="2" width="10.77734375" style="66" bestFit="1" customWidth="1"/>
    <col min="3" max="3" width="10.77734375" style="66" customWidth="1"/>
    <col min="4" max="7" width="10.77734375" style="66" bestFit="1" customWidth="1"/>
    <col min="8" max="8" width="9.77734375" style="66" customWidth="1"/>
    <col min="9" max="10" width="9.77734375" style="66" bestFit="1" customWidth="1"/>
    <col min="11" max="11" width="10.77734375" style="66" bestFit="1" customWidth="1"/>
    <col min="12" max="14" width="9.77734375" style="66" bestFit="1" customWidth="1"/>
    <col min="15" max="15" width="10.77734375" style="66" bestFit="1" customWidth="1"/>
    <col min="16" max="16" width="9.77734375" style="66" bestFit="1" customWidth="1"/>
    <col min="17" max="17" width="11.77734375" style="66" bestFit="1" customWidth="1"/>
    <col min="18" max="18" width="9.77734375" style="66" bestFit="1" customWidth="1"/>
    <col min="19" max="19" width="10.77734375" style="66" bestFit="1" customWidth="1"/>
    <col min="20" max="22" width="9.77734375" style="66" bestFit="1" customWidth="1"/>
    <col min="23" max="23" width="10.77734375" style="66" bestFit="1" customWidth="1"/>
    <col min="24" max="26" width="9.77734375" style="66" bestFit="1" customWidth="1"/>
    <col min="27" max="16384" width="9.21875" style="66"/>
  </cols>
  <sheetData>
    <row r="1" spans="1:26" ht="17.399999999999999">
      <c r="A1" s="643" t="s">
        <v>2543</v>
      </c>
      <c r="B1" s="487"/>
      <c r="C1" s="487"/>
      <c r="D1" s="487"/>
      <c r="E1" s="487"/>
      <c r="F1" s="487"/>
      <c r="G1" s="487"/>
      <c r="H1" s="487"/>
      <c r="I1" s="487"/>
      <c r="J1" s="487"/>
      <c r="K1" s="487"/>
      <c r="L1" s="487"/>
      <c r="M1" s="487"/>
      <c r="N1" s="487"/>
      <c r="O1" s="487"/>
      <c r="P1" s="487"/>
      <c r="Q1" s="487"/>
      <c r="R1" s="487"/>
      <c r="S1" s="487"/>
      <c r="T1" s="487"/>
      <c r="U1" s="487"/>
      <c r="V1" s="487"/>
      <c r="W1" s="487"/>
      <c r="X1" s="487"/>
      <c r="Y1" s="487"/>
      <c r="Z1" s="642" t="s">
        <v>65</v>
      </c>
    </row>
    <row r="2" spans="1:26" ht="14.4">
      <c r="A2" s="641"/>
      <c r="B2" s="251" t="s">
        <v>85</v>
      </c>
      <c r="C2" s="224" t="s">
        <v>86</v>
      </c>
      <c r="D2" s="224" t="s">
        <v>87</v>
      </c>
      <c r="E2" s="224" t="s">
        <v>88</v>
      </c>
      <c r="F2" s="224" t="s">
        <v>89</v>
      </c>
      <c r="G2" s="224" t="s">
        <v>2098</v>
      </c>
      <c r="H2" s="224">
        <v>43373</v>
      </c>
      <c r="I2" s="224">
        <v>43281</v>
      </c>
      <c r="J2" s="224">
        <v>43190</v>
      </c>
      <c r="K2" s="224">
        <v>43100</v>
      </c>
      <c r="L2" s="224">
        <v>43008</v>
      </c>
      <c r="M2" s="224">
        <v>42916</v>
      </c>
      <c r="N2" s="224">
        <v>42825</v>
      </c>
      <c r="O2" s="224">
        <v>42735</v>
      </c>
      <c r="P2" s="224">
        <v>42643</v>
      </c>
      <c r="Q2" s="224" t="s">
        <v>2417</v>
      </c>
      <c r="R2" s="224">
        <v>42460</v>
      </c>
      <c r="S2" s="224">
        <v>42369</v>
      </c>
      <c r="T2" s="224">
        <v>42277</v>
      </c>
      <c r="U2" s="224">
        <v>42185</v>
      </c>
      <c r="V2" s="224">
        <v>42094</v>
      </c>
      <c r="W2" s="224">
        <v>42004</v>
      </c>
      <c r="X2" s="224">
        <v>41912</v>
      </c>
      <c r="Y2" s="224">
        <v>41820</v>
      </c>
      <c r="Z2" s="224">
        <v>41729</v>
      </c>
    </row>
    <row r="3" spans="1:26" ht="14.4">
      <c r="A3" s="640" t="s">
        <v>2544</v>
      </c>
      <c r="B3" s="528">
        <v>6327.8878846099988</v>
      </c>
      <c r="C3" s="528">
        <v>7291.4894575600047</v>
      </c>
      <c r="D3" s="528">
        <v>9150.803162369999</v>
      </c>
      <c r="E3" s="528">
        <v>9036.7127644599987</v>
      </c>
      <c r="F3" s="528">
        <v>10291</v>
      </c>
      <c r="G3" s="528">
        <v>11085.925767189996</v>
      </c>
      <c r="H3" s="528">
        <v>11967.234971200001</v>
      </c>
      <c r="I3" s="528">
        <f>I4</f>
        <v>13348.240424789994</v>
      </c>
      <c r="J3" s="528">
        <v>14195.627928420001</v>
      </c>
      <c r="K3" s="528">
        <f>K4</f>
        <v>14667.942839902091</v>
      </c>
      <c r="L3" s="528">
        <f>L4</f>
        <v>15327.056557559999</v>
      </c>
      <c r="M3" s="528">
        <v>15613</v>
      </c>
      <c r="N3" s="528">
        <v>16007</v>
      </c>
      <c r="O3" s="416">
        <v>16582</v>
      </c>
      <c r="P3" s="416">
        <f>+P4</f>
        <v>17303</v>
      </c>
      <c r="Q3" s="416">
        <v>17437</v>
      </c>
      <c r="R3" s="416">
        <v>17774</v>
      </c>
      <c r="S3" s="416">
        <v>17694</v>
      </c>
      <c r="T3" s="416">
        <v>18053</v>
      </c>
      <c r="U3" s="416">
        <v>18356</v>
      </c>
      <c r="V3" s="416">
        <v>16979</v>
      </c>
      <c r="W3" s="416">
        <v>16071</v>
      </c>
      <c r="X3" s="416">
        <v>14677</v>
      </c>
      <c r="Y3" s="416">
        <v>13464</v>
      </c>
      <c r="Z3" s="416">
        <v>12353</v>
      </c>
    </row>
    <row r="4" spans="1:26" ht="14.4">
      <c r="A4" s="639" t="s">
        <v>2545</v>
      </c>
      <c r="B4" s="182">
        <v>6327.8878846099988</v>
      </c>
      <c r="C4" s="182">
        <v>7291.4894575600047</v>
      </c>
      <c r="D4" s="182">
        <v>9150.803162369999</v>
      </c>
      <c r="E4" s="182">
        <v>9036.7127644599987</v>
      </c>
      <c r="F4" s="182">
        <v>10291</v>
      </c>
      <c r="G4" s="182">
        <v>11085.925767189996</v>
      </c>
      <c r="H4" s="182">
        <v>11967.234971200001</v>
      </c>
      <c r="I4" s="182">
        <f>I5+I7</f>
        <v>13348.240424789994</v>
      </c>
      <c r="J4" s="182">
        <v>14195.627928420001</v>
      </c>
      <c r="K4" s="182">
        <f>K5+K7</f>
        <v>14667.942839902091</v>
      </c>
      <c r="L4" s="182">
        <f>+L5+L7</f>
        <v>15327.056557559999</v>
      </c>
      <c r="M4" s="182">
        <v>15613</v>
      </c>
      <c r="N4" s="182">
        <v>16007</v>
      </c>
      <c r="O4" s="421">
        <v>16582</v>
      </c>
      <c r="P4" s="421">
        <f>+P5+P7</f>
        <v>17303</v>
      </c>
      <c r="Q4" s="421">
        <v>17437</v>
      </c>
      <c r="R4" s="421">
        <v>17774</v>
      </c>
      <c r="S4" s="421">
        <v>17694</v>
      </c>
      <c r="T4" s="421">
        <v>18053</v>
      </c>
      <c r="U4" s="421">
        <v>18356</v>
      </c>
      <c r="V4" s="421">
        <v>16979</v>
      </c>
      <c r="W4" s="421">
        <v>16071</v>
      </c>
      <c r="X4" s="421">
        <v>14677</v>
      </c>
      <c r="Y4" s="421">
        <v>13464</v>
      </c>
      <c r="Z4" s="421">
        <v>12353</v>
      </c>
    </row>
    <row r="5" spans="1:26" ht="14.4">
      <c r="A5" s="639" t="s">
        <v>2546</v>
      </c>
      <c r="B5" s="182">
        <v>5501.5897260398851</v>
      </c>
      <c r="C5" s="182">
        <v>6260.4046659299756</v>
      </c>
      <c r="D5" s="182">
        <v>7950.8304877655282</v>
      </c>
      <c r="E5" s="182">
        <v>7772.6132023574164</v>
      </c>
      <c r="F5" s="182">
        <v>8955</v>
      </c>
      <c r="G5" s="182">
        <v>9684.0810036622261</v>
      </c>
      <c r="H5" s="182">
        <v>10544.287852723337</v>
      </c>
      <c r="I5" s="182">
        <v>11819.597096311576</v>
      </c>
      <c r="J5" s="182">
        <v>12529.248797763106</v>
      </c>
      <c r="K5" s="182">
        <v>12918</v>
      </c>
      <c r="L5" s="182">
        <v>13482.80965432337</v>
      </c>
      <c r="M5" s="182">
        <v>13690</v>
      </c>
      <c r="N5" s="182">
        <v>13986</v>
      </c>
      <c r="O5" s="421">
        <v>14490</v>
      </c>
      <c r="P5" s="421">
        <v>15203</v>
      </c>
      <c r="Q5" s="421">
        <v>15307</v>
      </c>
      <c r="R5" s="421">
        <v>15688</v>
      </c>
      <c r="S5" s="421">
        <v>15660</v>
      </c>
      <c r="T5" s="421">
        <v>15982</v>
      </c>
      <c r="U5" s="421">
        <v>16016</v>
      </c>
      <c r="V5" s="421">
        <v>14561</v>
      </c>
      <c r="W5" s="421">
        <v>13548</v>
      </c>
      <c r="X5" s="421">
        <v>12033</v>
      </c>
      <c r="Y5" s="421">
        <v>10678</v>
      </c>
      <c r="Z5" s="421">
        <v>9393.4122808132997</v>
      </c>
    </row>
    <row r="6" spans="1:26" ht="14.4" hidden="1">
      <c r="A6" s="639" t="s">
        <v>2547</v>
      </c>
      <c r="B6" s="182">
        <v>7950.8304877655282</v>
      </c>
      <c r="C6" s="182">
        <v>7950.8304877655282</v>
      </c>
      <c r="D6" s="182">
        <v>7950.8304877655282</v>
      </c>
      <c r="E6" s="182"/>
      <c r="F6" s="182" t="s">
        <v>1365</v>
      </c>
      <c r="G6" s="182">
        <v>0</v>
      </c>
      <c r="H6" s="182">
        <v>0</v>
      </c>
      <c r="I6" s="182">
        <v>0</v>
      </c>
      <c r="J6" s="182">
        <v>0</v>
      </c>
      <c r="K6" s="182">
        <v>0</v>
      </c>
      <c r="L6" s="182">
        <v>0</v>
      </c>
      <c r="M6" s="182">
        <v>0</v>
      </c>
      <c r="N6" s="182">
        <v>0</v>
      </c>
      <c r="O6" s="421">
        <v>0</v>
      </c>
      <c r="P6" s="421">
        <v>0</v>
      </c>
      <c r="Q6" s="421">
        <v>0</v>
      </c>
      <c r="R6" s="421">
        <v>0</v>
      </c>
      <c r="S6" s="421">
        <v>0</v>
      </c>
      <c r="T6" s="421">
        <v>0</v>
      </c>
      <c r="U6" s="421">
        <v>0</v>
      </c>
      <c r="V6" s="421">
        <v>0</v>
      </c>
      <c r="W6" s="421">
        <v>0</v>
      </c>
      <c r="X6" s="421">
        <v>0</v>
      </c>
      <c r="Y6" s="421">
        <v>0</v>
      </c>
      <c r="Z6" s="421">
        <v>0</v>
      </c>
    </row>
    <row r="7" spans="1:26" ht="14.4">
      <c r="A7" s="639" t="s">
        <v>2548</v>
      </c>
      <c r="B7" s="182">
        <v>826.29815857011374</v>
      </c>
      <c r="C7" s="182">
        <v>1031.0847916300288</v>
      </c>
      <c r="D7" s="182">
        <v>1199.9726746044705</v>
      </c>
      <c r="E7" s="182">
        <v>1264.099562102582</v>
      </c>
      <c r="F7" s="182">
        <v>1336</v>
      </c>
      <c r="G7" s="182">
        <v>1401.8447635277701</v>
      </c>
      <c r="H7" s="182">
        <v>1422.9471184766646</v>
      </c>
      <c r="I7" s="182">
        <v>1528.6433284784182</v>
      </c>
      <c r="J7" s="182">
        <v>1666.3791306568944</v>
      </c>
      <c r="K7" s="182">
        <v>1749.9428399020901</v>
      </c>
      <c r="L7" s="182">
        <v>1844.24690323663</v>
      </c>
      <c r="M7" s="182">
        <v>1923</v>
      </c>
      <c r="N7" s="182">
        <v>2021</v>
      </c>
      <c r="O7" s="421">
        <v>2092</v>
      </c>
      <c r="P7" s="421">
        <v>2100</v>
      </c>
      <c r="Q7" s="421">
        <v>2130</v>
      </c>
      <c r="R7" s="421">
        <v>2086</v>
      </c>
      <c r="S7" s="421">
        <v>2034</v>
      </c>
      <c r="T7" s="421">
        <v>2071</v>
      </c>
      <c r="U7" s="421">
        <v>2340</v>
      </c>
      <c r="V7" s="421">
        <v>2418</v>
      </c>
      <c r="W7" s="421">
        <v>2523</v>
      </c>
      <c r="X7" s="421">
        <v>2644</v>
      </c>
      <c r="Y7" s="421">
        <v>2786</v>
      </c>
      <c r="Z7" s="421">
        <v>2959.5877191867003</v>
      </c>
    </row>
    <row r="8" spans="1:26" ht="14.4">
      <c r="A8" s="19" t="s">
        <v>2549</v>
      </c>
      <c r="B8" s="528">
        <v>511.42482520000004</v>
      </c>
      <c r="C8" s="528">
        <v>519</v>
      </c>
      <c r="D8" s="528">
        <v>274.25624453</v>
      </c>
      <c r="E8" s="528">
        <v>157.61662328999998</v>
      </c>
      <c r="F8" s="528">
        <v>155</v>
      </c>
      <c r="G8" s="528">
        <v>169.81607724</v>
      </c>
      <c r="H8" s="528">
        <v>104</v>
      </c>
      <c r="I8" s="528">
        <f>I9</f>
        <v>107.04370915999999</v>
      </c>
      <c r="J8" s="528">
        <v>61.620907580000001</v>
      </c>
      <c r="K8" s="528">
        <f>K9</f>
        <v>48</v>
      </c>
      <c r="L8" s="528">
        <f>L9</f>
        <v>42.898109750000003</v>
      </c>
      <c r="M8" s="528">
        <v>18</v>
      </c>
      <c r="N8" s="528">
        <v>61</v>
      </c>
      <c r="O8" s="416">
        <v>258</v>
      </c>
      <c r="P8" s="416">
        <f>+P9</f>
        <v>18</v>
      </c>
      <c r="Q8" s="416">
        <v>22</v>
      </c>
      <c r="R8" s="416">
        <v>20</v>
      </c>
      <c r="S8" s="416">
        <v>25</v>
      </c>
      <c r="T8" s="416">
        <v>33</v>
      </c>
      <c r="U8" s="416">
        <v>36</v>
      </c>
      <c r="V8" s="416">
        <v>32</v>
      </c>
      <c r="W8" s="416">
        <v>53</v>
      </c>
      <c r="X8" s="416">
        <v>46</v>
      </c>
      <c r="Y8" s="416">
        <v>64</v>
      </c>
      <c r="Z8" s="416">
        <v>81.96829876000001</v>
      </c>
    </row>
    <row r="9" spans="1:26" ht="14.4">
      <c r="A9" s="639" t="s">
        <v>2550</v>
      </c>
      <c r="B9" s="182">
        <v>511.42482520000004</v>
      </c>
      <c r="C9" s="182">
        <v>519</v>
      </c>
      <c r="D9" s="182">
        <v>274.25624453</v>
      </c>
      <c r="E9" s="182">
        <v>157.61662328999998</v>
      </c>
      <c r="F9" s="182">
        <v>155</v>
      </c>
      <c r="G9" s="182">
        <v>169.81607724</v>
      </c>
      <c r="H9" s="182">
        <v>104</v>
      </c>
      <c r="I9" s="182">
        <f>I10</f>
        <v>107.04370915999999</v>
      </c>
      <c r="J9" s="182">
        <v>61.620907580000001</v>
      </c>
      <c r="K9" s="182">
        <f>K10</f>
        <v>48</v>
      </c>
      <c r="L9" s="182">
        <f>L10</f>
        <v>42.898109750000003</v>
      </c>
      <c r="M9" s="182">
        <v>18</v>
      </c>
      <c r="N9" s="182">
        <v>61</v>
      </c>
      <c r="O9" s="421">
        <v>258</v>
      </c>
      <c r="P9" s="421">
        <f>+P10</f>
        <v>18</v>
      </c>
      <c r="Q9" s="421">
        <v>22</v>
      </c>
      <c r="R9" s="421">
        <v>20</v>
      </c>
      <c r="S9" s="421">
        <v>25</v>
      </c>
      <c r="T9" s="421">
        <v>33</v>
      </c>
      <c r="U9" s="421">
        <v>36</v>
      </c>
      <c r="V9" s="421">
        <v>32</v>
      </c>
      <c r="W9" s="421">
        <v>53</v>
      </c>
      <c r="X9" s="421">
        <v>46</v>
      </c>
      <c r="Y9" s="421">
        <v>64</v>
      </c>
      <c r="Z9" s="421">
        <v>81.96829876000001</v>
      </c>
    </row>
    <row r="10" spans="1:26" ht="14.4">
      <c r="A10" s="639" t="s">
        <v>2546</v>
      </c>
      <c r="B10" s="182">
        <v>511.42482520000004</v>
      </c>
      <c r="C10" s="182">
        <v>519</v>
      </c>
      <c r="D10" s="182">
        <v>274.25624453</v>
      </c>
      <c r="E10" s="182">
        <v>157.61662328999998</v>
      </c>
      <c r="F10" s="182">
        <v>155</v>
      </c>
      <c r="G10" s="182">
        <v>169.81607724</v>
      </c>
      <c r="H10" s="182">
        <v>104</v>
      </c>
      <c r="I10" s="182">
        <v>107.04370915999999</v>
      </c>
      <c r="J10" s="182">
        <v>61.620907580000001</v>
      </c>
      <c r="K10" s="182">
        <v>48</v>
      </c>
      <c r="L10" s="182">
        <v>42.898109750000003</v>
      </c>
      <c r="M10" s="182">
        <v>18</v>
      </c>
      <c r="N10" s="182">
        <v>61</v>
      </c>
      <c r="O10" s="421">
        <v>258</v>
      </c>
      <c r="P10" s="421">
        <v>18</v>
      </c>
      <c r="Q10" s="421">
        <v>22</v>
      </c>
      <c r="R10" s="421">
        <v>20</v>
      </c>
      <c r="S10" s="421">
        <v>25</v>
      </c>
      <c r="T10" s="421">
        <v>33</v>
      </c>
      <c r="U10" s="421">
        <v>36</v>
      </c>
      <c r="V10" s="421">
        <v>32</v>
      </c>
      <c r="W10" s="421">
        <v>53</v>
      </c>
      <c r="X10" s="421">
        <v>46</v>
      </c>
      <c r="Y10" s="421">
        <v>64</v>
      </c>
      <c r="Z10" s="421">
        <v>81.96829876000001</v>
      </c>
    </row>
    <row r="11" spans="1:26" ht="14.4" hidden="1">
      <c r="A11" s="639" t="s">
        <v>2547</v>
      </c>
      <c r="B11" s="182"/>
      <c r="C11" s="182"/>
      <c r="D11" s="182"/>
      <c r="E11" s="182"/>
      <c r="F11" s="182" t="s">
        <v>1365</v>
      </c>
      <c r="G11" s="182">
        <v>0</v>
      </c>
      <c r="H11" s="182">
        <v>0</v>
      </c>
      <c r="I11" s="182">
        <v>0</v>
      </c>
      <c r="J11" s="182">
        <v>0</v>
      </c>
      <c r="K11" s="182">
        <v>0</v>
      </c>
      <c r="L11" s="182">
        <v>0</v>
      </c>
      <c r="M11" s="182">
        <v>0</v>
      </c>
      <c r="N11" s="182">
        <v>0</v>
      </c>
      <c r="O11" s="421">
        <v>0</v>
      </c>
      <c r="P11" s="421">
        <v>0</v>
      </c>
      <c r="Q11" s="421">
        <v>0</v>
      </c>
      <c r="R11" s="421">
        <v>0</v>
      </c>
      <c r="S11" s="421">
        <v>0</v>
      </c>
      <c r="T11" s="421">
        <v>0</v>
      </c>
      <c r="U11" s="421">
        <v>0</v>
      </c>
      <c r="V11" s="421">
        <v>0</v>
      </c>
      <c r="W11" s="421">
        <v>0</v>
      </c>
      <c r="X11" s="421">
        <v>0</v>
      </c>
      <c r="Y11" s="421">
        <v>0</v>
      </c>
      <c r="Z11" s="421">
        <v>0</v>
      </c>
    </row>
    <row r="12" spans="1:26" ht="14.4" hidden="1">
      <c r="A12" s="639" t="s">
        <v>2548</v>
      </c>
      <c r="B12" s="182"/>
      <c r="C12" s="182"/>
      <c r="D12" s="182"/>
      <c r="E12" s="182"/>
      <c r="F12" s="182" t="s">
        <v>1365</v>
      </c>
      <c r="G12" s="182">
        <v>0</v>
      </c>
      <c r="H12" s="182">
        <v>0</v>
      </c>
      <c r="I12" s="182">
        <v>0</v>
      </c>
      <c r="J12" s="182">
        <v>0</v>
      </c>
      <c r="K12" s="182">
        <v>0</v>
      </c>
      <c r="L12" s="182">
        <v>0</v>
      </c>
      <c r="M12" s="182">
        <v>0</v>
      </c>
      <c r="N12" s="182">
        <v>0</v>
      </c>
      <c r="O12" s="421">
        <v>0</v>
      </c>
      <c r="P12" s="421">
        <v>0</v>
      </c>
      <c r="Q12" s="421">
        <v>0</v>
      </c>
      <c r="R12" s="421">
        <v>0</v>
      </c>
      <c r="S12" s="421">
        <v>0</v>
      </c>
      <c r="T12" s="421">
        <v>0</v>
      </c>
      <c r="U12" s="421">
        <v>0</v>
      </c>
      <c r="V12" s="421">
        <v>0</v>
      </c>
      <c r="W12" s="421">
        <v>0</v>
      </c>
      <c r="X12" s="421">
        <v>0</v>
      </c>
      <c r="Y12" s="421">
        <v>0</v>
      </c>
      <c r="Z12" s="421">
        <v>0</v>
      </c>
    </row>
    <row r="13" spans="1:26" ht="14.4">
      <c r="A13" s="19" t="s">
        <v>2551</v>
      </c>
      <c r="B13" s="528">
        <v>1462.9504776700001</v>
      </c>
      <c r="C13" s="528">
        <v>2764</v>
      </c>
      <c r="D13" s="528">
        <v>2978.3366329299997</v>
      </c>
      <c r="E13" s="528">
        <v>223.90886604000002</v>
      </c>
      <c r="F13" s="528">
        <v>216</v>
      </c>
      <c r="G13" s="528">
        <v>224.58568958000001</v>
      </c>
      <c r="H13" s="528">
        <v>332</v>
      </c>
      <c r="I13" s="528">
        <f>I14</f>
        <v>273.47402279999994</v>
      </c>
      <c r="J13" s="528">
        <v>256.73987239999997</v>
      </c>
      <c r="K13" s="528">
        <f>K14</f>
        <v>197</v>
      </c>
      <c r="L13" s="528">
        <f>L14</f>
        <v>21.2878106</v>
      </c>
      <c r="M13" s="528">
        <v>21</v>
      </c>
      <c r="N13" s="528">
        <v>20</v>
      </c>
      <c r="O13" s="416">
        <v>0</v>
      </c>
      <c r="P13" s="416">
        <f>+P14</f>
        <v>0</v>
      </c>
      <c r="Q13" s="416">
        <v>0</v>
      </c>
      <c r="R13" s="416">
        <v>0</v>
      </c>
      <c r="S13" s="416">
        <v>0</v>
      </c>
      <c r="T13" s="416">
        <v>9</v>
      </c>
      <c r="U13" s="416">
        <v>9</v>
      </c>
      <c r="V13" s="416">
        <v>24</v>
      </c>
      <c r="W13" s="416">
        <v>47</v>
      </c>
      <c r="X13" s="416">
        <v>91</v>
      </c>
      <c r="Y13" s="416">
        <v>125</v>
      </c>
      <c r="Z13" s="416">
        <v>160.33780914536413</v>
      </c>
    </row>
    <row r="14" spans="1:26" ht="14.4">
      <c r="A14" s="639" t="s">
        <v>2552</v>
      </c>
      <c r="B14" s="182">
        <v>1462.9504776700001</v>
      </c>
      <c r="C14" s="182">
        <v>2764</v>
      </c>
      <c r="D14" s="182">
        <v>2978.3366329299997</v>
      </c>
      <c r="E14" s="182">
        <v>223.90886604000002</v>
      </c>
      <c r="F14" s="182">
        <v>216</v>
      </c>
      <c r="G14" s="182">
        <v>224.58568958000001</v>
      </c>
      <c r="H14" s="182">
        <v>332</v>
      </c>
      <c r="I14" s="182">
        <f>I16</f>
        <v>273.47402279999994</v>
      </c>
      <c r="J14" s="182">
        <v>256.73987239999997</v>
      </c>
      <c r="K14" s="182">
        <f>K16</f>
        <v>197</v>
      </c>
      <c r="L14" s="182">
        <f>L16</f>
        <v>21.2878106</v>
      </c>
      <c r="M14" s="182">
        <v>21</v>
      </c>
      <c r="N14" s="182">
        <v>20</v>
      </c>
      <c r="O14" s="421">
        <v>0</v>
      </c>
      <c r="P14" s="421">
        <f>+P16</f>
        <v>0</v>
      </c>
      <c r="Q14" s="421">
        <v>0</v>
      </c>
      <c r="R14" s="421">
        <v>0</v>
      </c>
      <c r="S14" s="421">
        <v>0</v>
      </c>
      <c r="T14" s="421">
        <v>9</v>
      </c>
      <c r="U14" s="421">
        <v>9</v>
      </c>
      <c r="V14" s="421">
        <v>24</v>
      </c>
      <c r="W14" s="421">
        <v>47</v>
      </c>
      <c r="X14" s="421">
        <v>91</v>
      </c>
      <c r="Y14" s="421">
        <v>125</v>
      </c>
      <c r="Z14" s="421">
        <v>160.33780914536413</v>
      </c>
    </row>
    <row r="15" spans="1:26" ht="14.4" hidden="1">
      <c r="A15" s="639" t="s">
        <v>2546</v>
      </c>
      <c r="B15" s="182"/>
      <c r="C15" s="182"/>
      <c r="D15" s="182"/>
      <c r="E15" s="182"/>
      <c r="F15" s="182" t="s">
        <v>1365</v>
      </c>
      <c r="G15" s="182">
        <v>0</v>
      </c>
      <c r="H15" s="182">
        <v>0</v>
      </c>
      <c r="I15" s="182">
        <v>0</v>
      </c>
      <c r="J15" s="182">
        <v>0</v>
      </c>
      <c r="K15" s="182">
        <v>0</v>
      </c>
      <c r="L15" s="182">
        <v>0</v>
      </c>
      <c r="M15" s="182">
        <v>0</v>
      </c>
      <c r="N15" s="182">
        <v>0</v>
      </c>
      <c r="O15" s="421">
        <v>0</v>
      </c>
      <c r="P15" s="421">
        <v>0</v>
      </c>
      <c r="Q15" s="421">
        <v>0</v>
      </c>
      <c r="R15" s="421">
        <v>0</v>
      </c>
      <c r="S15" s="421">
        <v>0</v>
      </c>
      <c r="T15" s="421">
        <v>0</v>
      </c>
      <c r="U15" s="421">
        <v>0</v>
      </c>
      <c r="V15" s="421">
        <v>0</v>
      </c>
      <c r="W15" s="421">
        <v>0</v>
      </c>
      <c r="X15" s="421">
        <v>0</v>
      </c>
      <c r="Y15" s="421">
        <v>0</v>
      </c>
      <c r="Z15" s="421">
        <v>0</v>
      </c>
    </row>
    <row r="16" spans="1:26" ht="14.4">
      <c r="A16" s="639" t="s">
        <v>2547</v>
      </c>
      <c r="B16" s="182">
        <v>1462.9504776700001</v>
      </c>
      <c r="C16" s="182">
        <v>2764</v>
      </c>
      <c r="D16" s="182">
        <v>2978.3366329299997</v>
      </c>
      <c r="E16" s="182">
        <v>223.90886604000002</v>
      </c>
      <c r="F16" s="182">
        <v>216</v>
      </c>
      <c r="G16" s="182">
        <v>224.58568958000001</v>
      </c>
      <c r="H16" s="182">
        <v>332</v>
      </c>
      <c r="I16" s="182">
        <v>273.47402279999994</v>
      </c>
      <c r="J16" s="182">
        <v>256.73987239999997</v>
      </c>
      <c r="K16" s="182">
        <v>197</v>
      </c>
      <c r="L16" s="182">
        <v>21.2878106</v>
      </c>
      <c r="M16" s="182">
        <v>21</v>
      </c>
      <c r="N16" s="182">
        <v>20</v>
      </c>
      <c r="O16" s="421">
        <v>0</v>
      </c>
      <c r="P16" s="421">
        <v>0</v>
      </c>
      <c r="Q16" s="421">
        <v>0</v>
      </c>
      <c r="R16" s="421">
        <v>0</v>
      </c>
      <c r="S16" s="421">
        <v>0</v>
      </c>
      <c r="T16" s="421">
        <v>9</v>
      </c>
      <c r="U16" s="421">
        <v>9</v>
      </c>
      <c r="V16" s="421">
        <v>24</v>
      </c>
      <c r="W16" s="421">
        <v>47</v>
      </c>
      <c r="X16" s="421">
        <v>71</v>
      </c>
      <c r="Y16" s="421">
        <v>94</v>
      </c>
      <c r="Z16" s="421">
        <v>119.06022497536412</v>
      </c>
    </row>
    <row r="17" spans="1:26" ht="14.4">
      <c r="A17" s="639" t="s">
        <v>2548</v>
      </c>
      <c r="B17" s="182"/>
      <c r="C17" s="182">
        <v>0</v>
      </c>
      <c r="D17" s="182">
        <v>0</v>
      </c>
      <c r="E17" s="182">
        <v>0</v>
      </c>
      <c r="F17" s="182">
        <v>0</v>
      </c>
      <c r="G17" s="182">
        <v>0</v>
      </c>
      <c r="H17" s="182">
        <v>0</v>
      </c>
      <c r="I17" s="182">
        <v>0</v>
      </c>
      <c r="J17" s="182">
        <v>0</v>
      </c>
      <c r="K17" s="182">
        <v>0</v>
      </c>
      <c r="L17" s="182">
        <v>0</v>
      </c>
      <c r="M17" s="182">
        <v>0</v>
      </c>
      <c r="N17" s="182">
        <v>0</v>
      </c>
      <c r="O17" s="421">
        <v>0</v>
      </c>
      <c r="P17" s="421">
        <v>0</v>
      </c>
      <c r="Q17" s="421">
        <v>0</v>
      </c>
      <c r="R17" s="421">
        <v>0</v>
      </c>
      <c r="S17" s="421">
        <v>0</v>
      </c>
      <c r="T17" s="421">
        <v>0</v>
      </c>
      <c r="U17" s="421">
        <v>0</v>
      </c>
      <c r="V17" s="421">
        <v>0</v>
      </c>
      <c r="W17" s="421">
        <v>0</v>
      </c>
      <c r="X17" s="421">
        <v>20</v>
      </c>
      <c r="Y17" s="421">
        <v>31</v>
      </c>
      <c r="Z17" s="421">
        <v>41.277584170000004</v>
      </c>
    </row>
    <row r="18" spans="1:26" ht="14.4">
      <c r="A18" s="439" t="s">
        <v>2553</v>
      </c>
      <c r="B18" s="636">
        <v>105.59879366999999</v>
      </c>
      <c r="C18" s="636">
        <v>103</v>
      </c>
      <c r="D18" s="636">
        <v>103.49398169</v>
      </c>
      <c r="E18" s="636">
        <v>92.217649419999987</v>
      </c>
      <c r="F18" s="636">
        <v>84</v>
      </c>
      <c r="G18" s="636">
        <v>82.257209279999998</v>
      </c>
      <c r="H18" s="636">
        <v>77</v>
      </c>
      <c r="I18" s="636">
        <f>I19</f>
        <v>89.485768300000004</v>
      </c>
      <c r="J18" s="636">
        <v>109.47672127999999</v>
      </c>
      <c r="K18" s="636">
        <f>K19</f>
        <v>128</v>
      </c>
      <c r="L18" s="636">
        <f>L19</f>
        <v>162.92880104</v>
      </c>
      <c r="M18" s="636">
        <v>196</v>
      </c>
      <c r="N18" s="636">
        <v>203</v>
      </c>
      <c r="O18" s="635">
        <v>242</v>
      </c>
      <c r="P18" s="635">
        <f>+P19</f>
        <v>282</v>
      </c>
      <c r="Q18" s="635">
        <v>337</v>
      </c>
      <c r="R18" s="421">
        <v>0</v>
      </c>
      <c r="S18" s="421">
        <v>0</v>
      </c>
      <c r="T18" s="421">
        <v>0</v>
      </c>
      <c r="U18" s="421">
        <v>0</v>
      </c>
      <c r="V18" s="421">
        <v>0</v>
      </c>
      <c r="W18" s="421">
        <v>0</v>
      </c>
      <c r="X18" s="421">
        <v>0</v>
      </c>
      <c r="Y18" s="421">
        <v>0</v>
      </c>
      <c r="Z18" s="421">
        <v>0</v>
      </c>
    </row>
    <row r="19" spans="1:26" ht="14.4">
      <c r="A19" s="638" t="s">
        <v>2554</v>
      </c>
      <c r="B19" s="84">
        <v>105.59879366999999</v>
      </c>
      <c r="C19" s="84">
        <v>103</v>
      </c>
      <c r="D19" s="84">
        <v>103.49398169</v>
      </c>
      <c r="E19" s="84">
        <v>92.217649419999987</v>
      </c>
      <c r="F19" s="84">
        <v>84</v>
      </c>
      <c r="G19" s="84">
        <v>82.257209279999998</v>
      </c>
      <c r="H19" s="84">
        <v>77</v>
      </c>
      <c r="I19" s="84">
        <f>I20</f>
        <v>89.485768300000004</v>
      </c>
      <c r="J19" s="84">
        <v>109.47672127999999</v>
      </c>
      <c r="K19" s="84">
        <f>K20</f>
        <v>128</v>
      </c>
      <c r="L19" s="84">
        <f>L20</f>
        <v>162.92880104</v>
      </c>
      <c r="M19" s="84">
        <v>196</v>
      </c>
      <c r="N19" s="84">
        <v>203</v>
      </c>
      <c r="O19" s="85">
        <v>242</v>
      </c>
      <c r="P19" s="85">
        <f>+P20</f>
        <v>282</v>
      </c>
      <c r="Q19" s="85">
        <v>337</v>
      </c>
      <c r="R19" s="421">
        <v>0</v>
      </c>
      <c r="S19" s="421">
        <v>0</v>
      </c>
      <c r="T19" s="421">
        <v>0</v>
      </c>
      <c r="U19" s="421">
        <v>0</v>
      </c>
      <c r="V19" s="421">
        <v>0</v>
      </c>
      <c r="W19" s="421">
        <v>0</v>
      </c>
      <c r="X19" s="421">
        <v>0</v>
      </c>
      <c r="Y19" s="421">
        <v>0</v>
      </c>
      <c r="Z19" s="421">
        <v>0</v>
      </c>
    </row>
    <row r="20" spans="1:26" ht="14.4">
      <c r="A20" s="638" t="s">
        <v>2546</v>
      </c>
      <c r="B20" s="84">
        <v>105.59879366999999</v>
      </c>
      <c r="C20" s="84">
        <v>103</v>
      </c>
      <c r="D20" s="84">
        <v>103.49398169</v>
      </c>
      <c r="E20" s="84">
        <v>92.217649419999987</v>
      </c>
      <c r="F20" s="84">
        <v>84</v>
      </c>
      <c r="G20" s="84">
        <v>82.257209279999998</v>
      </c>
      <c r="H20" s="84">
        <v>77</v>
      </c>
      <c r="I20" s="84">
        <v>89.485768300000004</v>
      </c>
      <c r="J20" s="84">
        <v>109.47672127999999</v>
      </c>
      <c r="K20" s="84">
        <v>128</v>
      </c>
      <c r="L20" s="84">
        <v>162.92880104</v>
      </c>
      <c r="M20" s="84">
        <v>196</v>
      </c>
      <c r="N20" s="84">
        <v>203</v>
      </c>
      <c r="O20" s="85">
        <v>242</v>
      </c>
      <c r="P20" s="85">
        <v>282</v>
      </c>
      <c r="Q20" s="85">
        <v>337</v>
      </c>
      <c r="R20" s="421">
        <v>0</v>
      </c>
      <c r="S20" s="421">
        <v>0</v>
      </c>
      <c r="T20" s="421">
        <v>0</v>
      </c>
      <c r="U20" s="421">
        <v>0</v>
      </c>
      <c r="V20" s="421">
        <v>0</v>
      </c>
      <c r="W20" s="421">
        <v>0</v>
      </c>
      <c r="X20" s="421">
        <v>0</v>
      </c>
      <c r="Y20" s="421">
        <v>0</v>
      </c>
      <c r="Z20" s="421">
        <v>0</v>
      </c>
    </row>
    <row r="21" spans="1:26" ht="14.4">
      <c r="A21" s="637" t="s">
        <v>144</v>
      </c>
      <c r="B21" s="636">
        <v>8407.8619811499993</v>
      </c>
      <c r="C21" s="636">
        <v>10677.489457560005</v>
      </c>
      <c r="D21" s="636">
        <v>12506.890021520001</v>
      </c>
      <c r="E21" s="636">
        <v>9510.4559032099969</v>
      </c>
      <c r="F21" s="636">
        <v>10746</v>
      </c>
      <c r="G21" s="636">
        <v>11562.584743289997</v>
      </c>
      <c r="H21" s="636">
        <v>12480.234971200001</v>
      </c>
      <c r="I21" s="636">
        <f>I18+I13+I8+I3</f>
        <v>13818.243925049994</v>
      </c>
      <c r="J21" s="636">
        <v>14623.46542968</v>
      </c>
      <c r="K21" s="636">
        <f>K3+K8+K13+K18</f>
        <v>15040.942839902091</v>
      </c>
      <c r="L21" s="636">
        <f>L3+L8+L13+L18</f>
        <v>15554.17127895</v>
      </c>
      <c r="M21" s="636">
        <v>15848</v>
      </c>
      <c r="N21" s="636">
        <v>16291</v>
      </c>
      <c r="O21" s="635">
        <v>17082</v>
      </c>
      <c r="P21" s="635">
        <f>+P18+P8+P3</f>
        <v>17603</v>
      </c>
      <c r="Q21" s="635">
        <v>17796</v>
      </c>
      <c r="R21" s="416">
        <v>17794</v>
      </c>
      <c r="S21" s="416">
        <v>17719</v>
      </c>
      <c r="T21" s="528">
        <v>18095</v>
      </c>
      <c r="U21" s="416">
        <v>18401</v>
      </c>
      <c r="V21" s="416">
        <v>17035</v>
      </c>
      <c r="W21" s="416">
        <v>16171</v>
      </c>
      <c r="X21" s="416">
        <v>14814</v>
      </c>
      <c r="Y21" s="416">
        <v>13653</v>
      </c>
      <c r="Z21" s="416">
        <v>12595.306107905364</v>
      </c>
    </row>
    <row r="22" spans="1:26" ht="14.4">
      <c r="A22" s="68" t="s">
        <v>2555</v>
      </c>
    </row>
    <row r="23" spans="1:26">
      <c r="A23" s="634"/>
    </row>
    <row r="393" spans="53:53" ht="409.6">
      <c r="BA393" s="633" t="s">
        <v>2556</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0663C-039A-4BFA-A7F0-02A80386A2DD}">
  <sheetPr codeName="Plan65">
    <tabColor rgb="FF5F6062"/>
  </sheetPr>
  <dimension ref="A1:CX400"/>
  <sheetViews>
    <sheetView showGridLines="0" workbookViewId="0"/>
  </sheetViews>
  <sheetFormatPr defaultColWidth="9.21875" defaultRowHeight="13.8"/>
  <cols>
    <col min="1" max="1" width="37.44140625" style="66" customWidth="1"/>
    <col min="2" max="7" width="10.44140625" style="66" customWidth="1"/>
    <col min="8" max="8" width="10.21875" style="66" customWidth="1"/>
    <col min="9" max="9" width="10.44140625" style="66" bestFit="1" customWidth="1"/>
    <col min="10" max="12" width="10.21875" style="66" bestFit="1" customWidth="1"/>
    <col min="13" max="13" width="10.77734375" style="66" bestFit="1" customWidth="1"/>
    <col min="14" max="14" width="10.21875" style="66" bestFit="1" customWidth="1"/>
    <col min="15" max="16" width="10.44140625" style="66" bestFit="1" customWidth="1"/>
    <col min="17" max="17" width="10.77734375" style="66" bestFit="1" customWidth="1"/>
    <col min="18" max="18" width="10.21875" style="66" bestFit="1" customWidth="1"/>
    <col min="19" max="19" width="10.44140625" style="66" bestFit="1" customWidth="1"/>
    <col min="20" max="20" width="10.21875" style="66" bestFit="1" customWidth="1"/>
    <col min="21" max="26" width="10.77734375" style="66" customWidth="1"/>
    <col min="27" max="16384" width="9.21875" style="66"/>
  </cols>
  <sheetData>
    <row r="1" spans="1:26" ht="15" customHeight="1">
      <c r="A1" s="162" t="s">
        <v>2557</v>
      </c>
      <c r="B1" s="642"/>
      <c r="C1" s="642"/>
      <c r="D1" s="642"/>
      <c r="E1" s="642"/>
      <c r="F1" s="642"/>
      <c r="G1" s="642"/>
      <c r="H1" s="642"/>
      <c r="I1" s="642"/>
      <c r="J1" s="642"/>
      <c r="K1" s="642"/>
      <c r="L1" s="642"/>
      <c r="M1" s="642"/>
      <c r="N1" s="642"/>
      <c r="O1" s="642"/>
      <c r="P1" s="642"/>
      <c r="Q1" s="642"/>
      <c r="R1" s="642"/>
      <c r="S1" s="642"/>
      <c r="T1" s="642"/>
      <c r="U1" s="642"/>
      <c r="V1" s="642"/>
      <c r="W1" s="642"/>
      <c r="X1" s="642"/>
      <c r="Y1" s="642"/>
      <c r="Z1" s="642" t="s">
        <v>65</v>
      </c>
    </row>
    <row r="2" spans="1:26" s="34" customFormat="1" ht="15" hidden="1" customHeight="1">
      <c r="A2" s="662"/>
      <c r="B2" s="36"/>
      <c r="C2" s="36"/>
      <c r="D2" s="36"/>
      <c r="E2" s="36"/>
      <c r="F2" s="36"/>
      <c r="G2" s="36"/>
      <c r="H2" s="36"/>
      <c r="I2" s="36" t="s">
        <v>2353</v>
      </c>
      <c r="J2" s="36"/>
      <c r="K2" s="36"/>
      <c r="L2" s="36"/>
      <c r="M2" s="36"/>
      <c r="N2" s="36"/>
      <c r="O2" s="36"/>
      <c r="P2" s="36"/>
      <c r="Q2" s="36"/>
      <c r="R2" s="36"/>
      <c r="S2" s="36"/>
      <c r="T2" s="36"/>
      <c r="U2" s="36"/>
      <c r="V2" s="36"/>
      <c r="W2" s="661" t="s">
        <v>2558</v>
      </c>
      <c r="X2" s="661"/>
      <c r="Y2" s="661"/>
      <c r="Z2" s="661"/>
    </row>
    <row r="3" spans="1:26" s="34" customFormat="1" ht="41.4">
      <c r="A3" s="444"/>
      <c r="B3" s="659" t="s">
        <v>2559</v>
      </c>
      <c r="C3" s="659" t="s">
        <v>2502</v>
      </c>
      <c r="D3" s="659" t="s">
        <v>2560</v>
      </c>
      <c r="E3" s="659" t="s">
        <v>2504</v>
      </c>
      <c r="F3" s="659" t="s">
        <v>2561</v>
      </c>
      <c r="G3" s="659" t="s">
        <v>2506</v>
      </c>
      <c r="H3" s="659" t="s">
        <v>2507</v>
      </c>
      <c r="I3" s="659" t="s">
        <v>2508</v>
      </c>
      <c r="J3" s="659" t="s">
        <v>2509</v>
      </c>
      <c r="K3" s="659" t="s">
        <v>2510</v>
      </c>
      <c r="L3" s="659" t="s">
        <v>2511</v>
      </c>
      <c r="M3" s="659" t="s">
        <v>2512</v>
      </c>
      <c r="N3" s="660" t="s">
        <v>2513</v>
      </c>
      <c r="O3" s="660" t="s">
        <v>2514</v>
      </c>
      <c r="P3" s="659" t="s">
        <v>2515</v>
      </c>
      <c r="Q3" s="659" t="s">
        <v>2516</v>
      </c>
      <c r="R3" s="659" t="s">
        <v>2517</v>
      </c>
      <c r="S3" s="659" t="s">
        <v>2518</v>
      </c>
      <c r="T3" s="659" t="s">
        <v>2519</v>
      </c>
      <c r="U3" s="659" t="s">
        <v>2520</v>
      </c>
      <c r="V3" s="659" t="s">
        <v>2521</v>
      </c>
      <c r="W3" s="659" t="s">
        <v>2522</v>
      </c>
      <c r="X3" s="659" t="s">
        <v>2523</v>
      </c>
      <c r="Y3" s="659" t="s">
        <v>2524</v>
      </c>
      <c r="Z3" s="659" t="s">
        <v>2525</v>
      </c>
    </row>
    <row r="4" spans="1:26" s="69" customFormat="1" ht="15" customHeight="1">
      <c r="A4" s="658" t="s">
        <v>2544</v>
      </c>
      <c r="B4" s="657">
        <v>20</v>
      </c>
      <c r="C4" s="657">
        <v>195</v>
      </c>
      <c r="D4" s="657">
        <v>612.37400000000002</v>
      </c>
      <c r="E4" s="657">
        <v>150</v>
      </c>
      <c r="F4" s="657">
        <v>75</v>
      </c>
      <c r="G4" s="657">
        <v>62.21</v>
      </c>
      <c r="H4" s="657">
        <v>253.05</v>
      </c>
      <c r="I4" s="657">
        <v>0</v>
      </c>
      <c r="J4" s="657">
        <v>362.06606310000001</v>
      </c>
      <c r="K4" s="657">
        <v>184</v>
      </c>
      <c r="L4" s="657">
        <f>L5</f>
        <v>36</v>
      </c>
      <c r="M4" s="657">
        <v>187.15</v>
      </c>
      <c r="N4" s="656">
        <v>132</v>
      </c>
      <c r="O4" s="656">
        <v>745</v>
      </c>
      <c r="P4" s="656">
        <v>216</v>
      </c>
      <c r="Q4" s="656">
        <v>555</v>
      </c>
      <c r="R4" s="656">
        <v>0</v>
      </c>
      <c r="S4" s="656">
        <v>266</v>
      </c>
      <c r="T4" s="656">
        <v>47</v>
      </c>
      <c r="U4" s="656">
        <v>1739</v>
      </c>
      <c r="V4" s="656">
        <v>829</v>
      </c>
      <c r="W4" s="656">
        <v>1380</v>
      </c>
      <c r="X4" s="656">
        <v>1384</v>
      </c>
      <c r="Y4" s="656">
        <v>1390</v>
      </c>
      <c r="Z4" s="656">
        <v>997</v>
      </c>
    </row>
    <row r="5" spans="1:26" s="34" customFormat="1" ht="15" customHeight="1">
      <c r="A5" s="650" t="s">
        <v>2545</v>
      </c>
      <c r="B5" s="655">
        <v>20</v>
      </c>
      <c r="C5" s="655">
        <v>195</v>
      </c>
      <c r="D5" s="655">
        <v>612.37400000000002</v>
      </c>
      <c r="E5" s="655">
        <v>150</v>
      </c>
      <c r="F5" s="655">
        <v>75</v>
      </c>
      <c r="G5" s="655">
        <v>62.21</v>
      </c>
      <c r="H5" s="655">
        <v>253.05</v>
      </c>
      <c r="I5" s="655">
        <v>0</v>
      </c>
      <c r="J5" s="655">
        <v>362.06606310000001</v>
      </c>
      <c r="K5" s="655">
        <v>184</v>
      </c>
      <c r="L5" s="655">
        <v>36</v>
      </c>
      <c r="M5" s="655">
        <v>187.15</v>
      </c>
      <c r="N5" s="654">
        <v>132</v>
      </c>
      <c r="O5" s="654">
        <v>745</v>
      </c>
      <c r="P5" s="654">
        <v>216</v>
      </c>
      <c r="Q5" s="654">
        <v>555</v>
      </c>
      <c r="R5" s="654">
        <v>0</v>
      </c>
      <c r="S5" s="654">
        <v>266</v>
      </c>
      <c r="T5" s="654">
        <v>47</v>
      </c>
      <c r="U5" s="654">
        <v>1739</v>
      </c>
      <c r="V5" s="654">
        <v>829</v>
      </c>
      <c r="W5" s="654">
        <v>1380</v>
      </c>
      <c r="X5" s="654">
        <v>1384</v>
      </c>
      <c r="Y5" s="654">
        <v>1390</v>
      </c>
      <c r="Z5" s="654">
        <v>997</v>
      </c>
    </row>
    <row r="6" spans="1:26" s="69" customFormat="1" ht="15" customHeight="1">
      <c r="A6" s="653" t="s">
        <v>2551</v>
      </c>
      <c r="B6" s="646">
        <v>2902.52529783</v>
      </c>
      <c r="C6" s="646">
        <v>366</v>
      </c>
      <c r="D6" s="646">
        <v>90.189034579999998</v>
      </c>
      <c r="E6" s="646">
        <v>1851</v>
      </c>
      <c r="F6" s="646">
        <v>574.88609385999996</v>
      </c>
      <c r="G6" s="646">
        <v>0</v>
      </c>
      <c r="H6" s="646">
        <v>0</v>
      </c>
      <c r="I6" s="646">
        <f>I7</f>
        <v>839</v>
      </c>
      <c r="J6" s="646">
        <v>5.2724487099999999</v>
      </c>
      <c r="K6" s="646">
        <v>766</v>
      </c>
      <c r="L6" s="646">
        <f>L7</f>
        <v>16</v>
      </c>
      <c r="M6" s="646">
        <v>8.864779480000001</v>
      </c>
      <c r="N6" s="645">
        <v>237</v>
      </c>
      <c r="O6" s="645">
        <v>27</v>
      </c>
      <c r="P6" s="645">
        <v>100</v>
      </c>
      <c r="Q6" s="645">
        <v>0</v>
      </c>
      <c r="R6" s="645">
        <v>0</v>
      </c>
      <c r="S6" s="645">
        <v>0</v>
      </c>
      <c r="T6" s="645">
        <v>0</v>
      </c>
      <c r="U6" s="645">
        <v>186</v>
      </c>
      <c r="V6" s="645">
        <v>0</v>
      </c>
      <c r="W6" s="645">
        <v>0</v>
      </c>
      <c r="X6" s="645">
        <v>544</v>
      </c>
      <c r="Y6" s="645">
        <v>420</v>
      </c>
      <c r="Z6" s="645">
        <v>0</v>
      </c>
    </row>
    <row r="7" spans="1:26" s="34" customFormat="1" ht="15" customHeight="1">
      <c r="A7" s="650" t="s">
        <v>2552</v>
      </c>
      <c r="B7" s="649">
        <v>2902.52529783</v>
      </c>
      <c r="C7" s="649">
        <v>366</v>
      </c>
      <c r="D7" s="649">
        <v>90.189034579999998</v>
      </c>
      <c r="E7" s="649">
        <v>1851</v>
      </c>
      <c r="F7" s="649">
        <v>574.88609385999996</v>
      </c>
      <c r="G7" s="649">
        <v>0</v>
      </c>
      <c r="H7" s="649">
        <v>0</v>
      </c>
      <c r="I7" s="649">
        <v>839</v>
      </c>
      <c r="J7" s="649">
        <v>5.2724487099999999</v>
      </c>
      <c r="K7" s="649">
        <v>766</v>
      </c>
      <c r="L7" s="649">
        <v>16</v>
      </c>
      <c r="M7" s="649">
        <v>8.864779480000001</v>
      </c>
      <c r="N7" s="648">
        <v>237</v>
      </c>
      <c r="O7" s="648">
        <v>27</v>
      </c>
      <c r="P7" s="648">
        <v>100</v>
      </c>
      <c r="Q7" s="648">
        <v>0</v>
      </c>
      <c r="R7" s="648">
        <v>0</v>
      </c>
      <c r="S7" s="648">
        <v>0</v>
      </c>
      <c r="T7" s="648">
        <v>0</v>
      </c>
      <c r="U7" s="648">
        <v>186</v>
      </c>
      <c r="V7" s="648">
        <v>0</v>
      </c>
      <c r="W7" s="648">
        <v>0</v>
      </c>
      <c r="X7" s="648">
        <v>544</v>
      </c>
      <c r="Y7" s="648">
        <v>420</v>
      </c>
      <c r="Z7" s="648">
        <v>0</v>
      </c>
    </row>
    <row r="8" spans="1:26" s="69" customFormat="1" ht="15" hidden="1" customHeight="1">
      <c r="A8" s="652" t="s">
        <v>2562</v>
      </c>
      <c r="B8" s="646"/>
      <c r="C8" s="646"/>
      <c r="D8" s="646">
        <v>0</v>
      </c>
      <c r="E8" s="646">
        <v>0</v>
      </c>
      <c r="F8" s="646">
        <v>0</v>
      </c>
      <c r="G8" s="646">
        <v>0</v>
      </c>
      <c r="H8" s="646">
        <v>0</v>
      </c>
      <c r="I8" s="646">
        <f>I9</f>
        <v>0</v>
      </c>
      <c r="J8" s="646">
        <v>0</v>
      </c>
      <c r="K8" s="646" t="s">
        <v>1879</v>
      </c>
      <c r="L8" s="646">
        <f>L9</f>
        <v>0</v>
      </c>
      <c r="M8" s="646">
        <v>0</v>
      </c>
      <c r="N8" s="645">
        <v>0</v>
      </c>
      <c r="O8" s="645">
        <v>0</v>
      </c>
      <c r="P8" s="645">
        <v>0</v>
      </c>
      <c r="Q8" s="645">
        <v>0</v>
      </c>
      <c r="R8" s="645">
        <v>0</v>
      </c>
      <c r="S8" s="645">
        <v>0</v>
      </c>
      <c r="T8" s="645">
        <v>397</v>
      </c>
      <c r="U8" s="645">
        <v>0</v>
      </c>
      <c r="V8" s="645">
        <v>0</v>
      </c>
      <c r="W8" s="645">
        <v>0</v>
      </c>
      <c r="X8" s="645">
        <v>0</v>
      </c>
      <c r="Y8" s="645">
        <v>0</v>
      </c>
      <c r="Z8" s="645">
        <v>0</v>
      </c>
    </row>
    <row r="9" spans="1:26" s="34" customFormat="1" ht="15" hidden="1" customHeight="1">
      <c r="A9" s="650" t="s">
        <v>2563</v>
      </c>
      <c r="B9" s="649"/>
      <c r="C9" s="649"/>
      <c r="D9" s="649">
        <v>0</v>
      </c>
      <c r="E9" s="649">
        <v>0</v>
      </c>
      <c r="F9" s="649">
        <v>0</v>
      </c>
      <c r="G9" s="649">
        <v>0</v>
      </c>
      <c r="H9" s="649">
        <v>0</v>
      </c>
      <c r="I9" s="649">
        <v>0</v>
      </c>
      <c r="J9" s="649">
        <v>0</v>
      </c>
      <c r="K9" s="649" t="s">
        <v>1879</v>
      </c>
      <c r="L9" s="649">
        <v>0</v>
      </c>
      <c r="M9" s="649">
        <v>0</v>
      </c>
      <c r="N9" s="648">
        <v>0</v>
      </c>
      <c r="O9" s="648">
        <v>0</v>
      </c>
      <c r="P9" s="648">
        <v>0</v>
      </c>
      <c r="Q9" s="648">
        <v>0</v>
      </c>
      <c r="R9" s="648">
        <v>0</v>
      </c>
      <c r="S9" s="648">
        <v>0</v>
      </c>
      <c r="T9" s="648">
        <v>397</v>
      </c>
      <c r="U9" s="648">
        <v>0</v>
      </c>
      <c r="V9" s="648">
        <v>0</v>
      </c>
      <c r="W9" s="648">
        <v>0</v>
      </c>
      <c r="X9" s="648">
        <v>0</v>
      </c>
      <c r="Y9" s="648">
        <v>0</v>
      </c>
      <c r="Z9" s="648">
        <v>0</v>
      </c>
    </row>
    <row r="10" spans="1:26" s="69" customFormat="1" ht="15" customHeight="1">
      <c r="A10" s="651" t="s">
        <v>2549</v>
      </c>
      <c r="B10" s="646">
        <v>0</v>
      </c>
      <c r="C10" s="646">
        <v>322</v>
      </c>
      <c r="D10" s="646">
        <v>380.97249829999998</v>
      </c>
      <c r="E10" s="646">
        <v>446</v>
      </c>
      <c r="F10" s="646">
        <v>129.797</v>
      </c>
      <c r="G10" s="646">
        <v>0</v>
      </c>
      <c r="H10" s="646">
        <v>266.85700000000003</v>
      </c>
      <c r="I10" s="646">
        <f>I11</f>
        <v>242</v>
      </c>
      <c r="J10" s="646">
        <v>0</v>
      </c>
      <c r="K10" s="646">
        <v>753</v>
      </c>
      <c r="L10" s="646">
        <f>L11</f>
        <v>431</v>
      </c>
      <c r="M10" s="646">
        <v>625</v>
      </c>
      <c r="N10" s="645">
        <v>423</v>
      </c>
      <c r="O10" s="645">
        <v>2175</v>
      </c>
      <c r="P10" s="645">
        <v>767</v>
      </c>
      <c r="Q10" s="645">
        <v>2025</v>
      </c>
      <c r="R10" s="645">
        <v>0</v>
      </c>
      <c r="S10" s="645">
        <v>675</v>
      </c>
      <c r="T10" s="645">
        <v>0</v>
      </c>
      <c r="U10" s="645">
        <v>430</v>
      </c>
      <c r="V10" s="645">
        <v>0</v>
      </c>
      <c r="W10" s="645">
        <v>834</v>
      </c>
      <c r="X10" s="645">
        <v>0</v>
      </c>
      <c r="Y10" s="645">
        <v>0</v>
      </c>
      <c r="Z10" s="645">
        <v>0</v>
      </c>
    </row>
    <row r="11" spans="1:26" ht="15" customHeight="1">
      <c r="A11" s="650" t="s">
        <v>2552</v>
      </c>
      <c r="B11" s="649">
        <v>0</v>
      </c>
      <c r="C11" s="649">
        <v>322</v>
      </c>
      <c r="D11" s="649">
        <v>380.97249829999998</v>
      </c>
      <c r="E11" s="649">
        <v>446</v>
      </c>
      <c r="F11" s="649">
        <v>129.797</v>
      </c>
      <c r="G11" s="649">
        <v>0</v>
      </c>
      <c r="H11" s="649">
        <v>266.85700000000003</v>
      </c>
      <c r="I11" s="649">
        <v>242</v>
      </c>
      <c r="J11" s="649">
        <v>0</v>
      </c>
      <c r="K11" s="649">
        <v>753</v>
      </c>
      <c r="L11" s="649">
        <v>431</v>
      </c>
      <c r="M11" s="649">
        <v>625</v>
      </c>
      <c r="N11" s="648">
        <v>423</v>
      </c>
      <c r="O11" s="648">
        <v>2175</v>
      </c>
      <c r="P11" s="648">
        <v>767</v>
      </c>
      <c r="Q11" s="648">
        <v>2025</v>
      </c>
      <c r="R11" s="648">
        <v>0</v>
      </c>
      <c r="S11" s="648">
        <v>675</v>
      </c>
      <c r="T11" s="648">
        <v>0</v>
      </c>
      <c r="U11" s="648">
        <v>430</v>
      </c>
      <c r="V11" s="648">
        <v>0</v>
      </c>
      <c r="W11" s="648">
        <v>834</v>
      </c>
      <c r="X11" s="648">
        <v>0</v>
      </c>
      <c r="Y11" s="648">
        <v>0</v>
      </c>
      <c r="Z11" s="648">
        <v>0</v>
      </c>
    </row>
    <row r="12" spans="1:26" ht="15" hidden="1" customHeight="1">
      <c r="A12" s="651" t="s">
        <v>2553</v>
      </c>
      <c r="B12" s="646">
        <v>0</v>
      </c>
      <c r="C12" s="646">
        <v>0</v>
      </c>
      <c r="D12" s="646">
        <v>0</v>
      </c>
      <c r="E12" s="646">
        <v>0</v>
      </c>
      <c r="F12" s="646">
        <v>0</v>
      </c>
      <c r="G12" s="646">
        <v>0</v>
      </c>
      <c r="H12" s="646">
        <v>0</v>
      </c>
      <c r="I12" s="646">
        <f>I13</f>
        <v>0</v>
      </c>
      <c r="J12" s="646">
        <v>0</v>
      </c>
      <c r="K12" s="646">
        <v>0</v>
      </c>
      <c r="L12" s="646">
        <v>0</v>
      </c>
      <c r="M12" s="646">
        <v>0</v>
      </c>
      <c r="N12" s="645">
        <v>0</v>
      </c>
      <c r="O12" s="645">
        <v>13</v>
      </c>
      <c r="P12" s="648">
        <v>0</v>
      </c>
      <c r="Q12" s="648">
        <v>0</v>
      </c>
      <c r="R12" s="648">
        <v>0</v>
      </c>
      <c r="S12" s="648">
        <v>0</v>
      </c>
      <c r="T12" s="648">
        <v>0</v>
      </c>
      <c r="U12" s="648">
        <v>0</v>
      </c>
      <c r="V12" s="648">
        <v>0</v>
      </c>
      <c r="W12" s="648">
        <v>0</v>
      </c>
      <c r="X12" s="648">
        <v>0</v>
      </c>
      <c r="Y12" s="648">
        <v>0</v>
      </c>
      <c r="Z12" s="648">
        <v>0</v>
      </c>
    </row>
    <row r="13" spans="1:26" ht="15.75" hidden="1" customHeight="1">
      <c r="A13" s="650" t="s">
        <v>2554</v>
      </c>
      <c r="B13" s="649"/>
      <c r="C13" s="649"/>
      <c r="D13" s="649">
        <v>0</v>
      </c>
      <c r="E13" s="649">
        <v>0</v>
      </c>
      <c r="F13" s="649">
        <v>0</v>
      </c>
      <c r="G13" s="649">
        <v>0</v>
      </c>
      <c r="H13" s="649">
        <v>0</v>
      </c>
      <c r="I13" s="649">
        <v>0</v>
      </c>
      <c r="J13" s="649">
        <v>0</v>
      </c>
      <c r="K13" s="649" t="s">
        <v>1879</v>
      </c>
      <c r="L13" s="649">
        <v>0</v>
      </c>
      <c r="M13" s="649">
        <v>0</v>
      </c>
      <c r="N13" s="648">
        <v>0</v>
      </c>
      <c r="O13" s="648">
        <v>13</v>
      </c>
      <c r="P13" s="648">
        <v>0</v>
      </c>
      <c r="Q13" s="648">
        <v>0</v>
      </c>
      <c r="R13" s="648">
        <v>0</v>
      </c>
      <c r="S13" s="648">
        <v>0</v>
      </c>
      <c r="T13" s="648">
        <v>0</v>
      </c>
      <c r="U13" s="648">
        <v>0</v>
      </c>
      <c r="V13" s="648">
        <v>0</v>
      </c>
      <c r="W13" s="648">
        <v>0</v>
      </c>
      <c r="X13" s="648">
        <v>0</v>
      </c>
      <c r="Y13" s="648">
        <v>0</v>
      </c>
      <c r="Z13" s="648">
        <v>0</v>
      </c>
    </row>
    <row r="14" spans="1:26">
      <c r="A14" s="647" t="s">
        <v>144</v>
      </c>
      <c r="B14" s="646">
        <v>2922.52529783</v>
      </c>
      <c r="C14" s="646">
        <v>883</v>
      </c>
      <c r="D14" s="646">
        <v>1083.5355328800001</v>
      </c>
      <c r="E14" s="646">
        <v>2447</v>
      </c>
      <c r="F14" s="646">
        <v>779.68309385999999</v>
      </c>
      <c r="G14" s="646">
        <v>62.21</v>
      </c>
      <c r="H14" s="646">
        <v>519.90700000000004</v>
      </c>
      <c r="I14" s="646">
        <f>I12+I10+I8+I6+I4</f>
        <v>1081</v>
      </c>
      <c r="J14" s="646">
        <v>367.33851181</v>
      </c>
      <c r="K14" s="646">
        <v>1702</v>
      </c>
      <c r="L14" s="646">
        <f>L4+L6+L8+L10+L12</f>
        <v>483</v>
      </c>
      <c r="M14" s="646">
        <v>821</v>
      </c>
      <c r="N14" s="645">
        <v>792</v>
      </c>
      <c r="O14" s="645">
        <v>2960</v>
      </c>
      <c r="P14" s="645">
        <v>1083</v>
      </c>
      <c r="Q14" s="645">
        <v>2580</v>
      </c>
      <c r="R14" s="645">
        <v>0</v>
      </c>
      <c r="S14" s="645">
        <v>941</v>
      </c>
      <c r="T14" s="645">
        <v>444</v>
      </c>
      <c r="U14" s="645">
        <v>2355</v>
      </c>
      <c r="V14" s="645">
        <v>829</v>
      </c>
      <c r="W14" s="645">
        <v>2214</v>
      </c>
      <c r="X14" s="645">
        <v>1928</v>
      </c>
      <c r="Y14" s="645">
        <v>1810</v>
      </c>
      <c r="Z14" s="645">
        <v>997</v>
      </c>
    </row>
    <row r="15" spans="1:26" ht="14.4">
      <c r="A15" s="68" t="s">
        <v>2555</v>
      </c>
      <c r="X15" s="66" t="s">
        <v>1365</v>
      </c>
    </row>
    <row r="16" spans="1:26">
      <c r="A16" s="644"/>
    </row>
    <row r="400" spans="102:102" ht="409.6">
      <c r="CX400" s="633" t="s">
        <v>2564</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5785-1AED-45AB-8D4C-2342B449B4C4}">
  <sheetPr codeName="Planilha66">
    <tabColor rgb="FF5F6062"/>
  </sheetPr>
  <dimension ref="A1:AA11"/>
  <sheetViews>
    <sheetView showGridLines="0" zoomScaleNormal="100" workbookViewId="0"/>
  </sheetViews>
  <sheetFormatPr defaultColWidth="8.77734375" defaultRowHeight="14.4"/>
  <cols>
    <col min="1" max="1" width="5.77734375" customWidth="1"/>
    <col min="2" max="2" width="49.44140625" customWidth="1"/>
    <col min="3" max="3" width="10.77734375" bestFit="1" customWidth="1"/>
    <col min="4" max="4" width="10.77734375" customWidth="1"/>
    <col min="5" max="8" width="10.77734375" bestFit="1" customWidth="1"/>
    <col min="9" max="9" width="9.77734375" customWidth="1"/>
    <col min="10" max="11" width="9.77734375" bestFit="1" customWidth="1"/>
    <col min="12" max="12" width="10.77734375" bestFit="1" customWidth="1"/>
    <col min="13" max="15" width="9.77734375" bestFit="1" customWidth="1"/>
    <col min="16" max="16" width="10.77734375" bestFit="1" customWidth="1"/>
    <col min="17" max="17" width="9.77734375" bestFit="1" customWidth="1"/>
    <col min="18" max="18" width="11.77734375" bestFit="1" customWidth="1"/>
    <col min="19" max="19" width="9.77734375" bestFit="1" customWidth="1"/>
    <col min="20" max="20" width="10.77734375" bestFit="1" customWidth="1"/>
    <col min="21" max="23" width="9.77734375" bestFit="1" customWidth="1"/>
    <col min="24" max="24" width="10.77734375" bestFit="1" customWidth="1"/>
    <col min="25" max="27" width="9.77734375" bestFit="1" customWidth="1"/>
    <col min="28" max="29" width="15.77734375" customWidth="1"/>
  </cols>
  <sheetData>
    <row r="1" spans="1:27" s="66" customFormat="1" ht="15" customHeight="1">
      <c r="A1" s="111" t="s">
        <v>2565</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226" t="s">
        <v>65</v>
      </c>
    </row>
    <row r="2" spans="1:27" s="34" customFormat="1" ht="15" customHeight="1">
      <c r="A2" s="225"/>
      <c r="B2" s="666"/>
      <c r="C2" s="2608" t="s">
        <v>1229</v>
      </c>
      <c r="D2" s="2609"/>
      <c r="E2" s="2609"/>
      <c r="F2" s="2609"/>
      <c r="G2" s="2609"/>
      <c r="H2" s="2609"/>
      <c r="I2" s="2609"/>
      <c r="J2" s="2609"/>
      <c r="K2" s="2609"/>
      <c r="L2" s="2609"/>
      <c r="M2" s="2609"/>
      <c r="N2" s="2609"/>
      <c r="O2" s="2609"/>
      <c r="P2" s="2609"/>
      <c r="Q2" s="2609"/>
      <c r="R2" s="2609"/>
      <c r="S2" s="2609"/>
      <c r="T2" s="2609"/>
      <c r="U2" s="2609"/>
      <c r="V2" s="2609"/>
      <c r="W2" s="2610"/>
      <c r="X2" s="2608" t="s">
        <v>2566</v>
      </c>
      <c r="Y2" s="2609"/>
      <c r="Z2" s="2609"/>
      <c r="AA2" s="2609"/>
    </row>
    <row r="3" spans="1:27" s="34" customFormat="1">
      <c r="A3" s="36"/>
      <c r="B3" s="665"/>
      <c r="C3" s="251" t="s">
        <v>85</v>
      </c>
      <c r="D3" s="224" t="s">
        <v>86</v>
      </c>
      <c r="E3" s="224" t="s">
        <v>87</v>
      </c>
      <c r="F3" s="224" t="s">
        <v>88</v>
      </c>
      <c r="G3" s="224" t="s">
        <v>89</v>
      </c>
      <c r="H3" s="224" t="s">
        <v>2098</v>
      </c>
      <c r="I3" s="224">
        <v>43373</v>
      </c>
      <c r="J3" s="224">
        <v>43281</v>
      </c>
      <c r="K3" s="224">
        <v>43190</v>
      </c>
      <c r="L3" s="224">
        <v>43100</v>
      </c>
      <c r="M3" s="224">
        <v>43008</v>
      </c>
      <c r="N3" s="224">
        <v>42916</v>
      </c>
      <c r="O3" s="224">
        <v>42825</v>
      </c>
      <c r="P3" s="224">
        <v>42735</v>
      </c>
      <c r="Q3" s="224">
        <v>42643</v>
      </c>
      <c r="R3" s="224" t="s">
        <v>2417</v>
      </c>
      <c r="S3" s="224">
        <v>42460</v>
      </c>
      <c r="T3" s="224">
        <v>42369</v>
      </c>
      <c r="U3" s="224">
        <v>42277</v>
      </c>
      <c r="V3" s="224">
        <v>42185</v>
      </c>
      <c r="W3" s="224">
        <v>42094</v>
      </c>
      <c r="X3" s="224">
        <v>42004</v>
      </c>
      <c r="Y3" s="224">
        <v>41912</v>
      </c>
      <c r="Z3" s="224">
        <v>41820</v>
      </c>
      <c r="AA3" s="224">
        <v>41729</v>
      </c>
    </row>
    <row r="4" spans="1:27" s="69" customFormat="1" ht="15" customHeight="1">
      <c r="A4" s="19" t="s">
        <v>2567</v>
      </c>
      <c r="B4" s="19"/>
      <c r="C4" s="528">
        <v>1627</v>
      </c>
      <c r="D4" s="528">
        <v>2295</v>
      </c>
      <c r="E4" s="528">
        <v>2847.6170000000002</v>
      </c>
      <c r="F4" s="528">
        <v>2493</v>
      </c>
      <c r="G4" s="528">
        <v>2616</v>
      </c>
      <c r="H4" s="528">
        <v>1471</v>
      </c>
      <c r="I4" s="528">
        <v>1829</v>
      </c>
      <c r="J4" s="528">
        <v>1310</v>
      </c>
      <c r="K4" s="528">
        <v>1827</v>
      </c>
      <c r="L4" s="528">
        <v>3694</v>
      </c>
      <c r="M4" s="528">
        <v>4840</v>
      </c>
      <c r="N4" s="528">
        <v>5210</v>
      </c>
      <c r="O4" s="528">
        <v>3519</v>
      </c>
      <c r="P4" s="416">
        <v>4006</v>
      </c>
      <c r="Q4" s="416">
        <v>3702</v>
      </c>
      <c r="R4" s="416">
        <v>4105</v>
      </c>
      <c r="S4" s="416">
        <v>3884</v>
      </c>
      <c r="T4" s="416">
        <v>3863</v>
      </c>
      <c r="U4" s="416">
        <v>3835</v>
      </c>
      <c r="V4" s="416">
        <v>3116</v>
      </c>
      <c r="W4" s="416">
        <v>2834</v>
      </c>
      <c r="X4" s="416">
        <v>2661</v>
      </c>
      <c r="Y4" s="416">
        <v>1791</v>
      </c>
      <c r="Z4" s="416">
        <v>1429</v>
      </c>
      <c r="AA4" s="416">
        <v>1811</v>
      </c>
    </row>
    <row r="5" spans="1:27" s="34" customFormat="1" ht="15" customHeight="1">
      <c r="A5" s="21"/>
      <c r="B5" s="664" t="s">
        <v>2568</v>
      </c>
      <c r="C5" s="182">
        <v>1627</v>
      </c>
      <c r="D5" s="182">
        <v>2295</v>
      </c>
      <c r="E5" s="182">
        <v>2847.6170000000002</v>
      </c>
      <c r="F5" s="182">
        <v>2493</v>
      </c>
      <c r="G5" s="182">
        <v>2616</v>
      </c>
      <c r="H5" s="182">
        <v>1471</v>
      </c>
      <c r="I5" s="182">
        <v>1829</v>
      </c>
      <c r="J5" s="182">
        <v>1310</v>
      </c>
      <c r="K5" s="182">
        <v>1827</v>
      </c>
      <c r="L5" s="182">
        <v>3694</v>
      </c>
      <c r="M5" s="182">
        <v>4840</v>
      </c>
      <c r="N5" s="182">
        <v>5210</v>
      </c>
      <c r="O5" s="182">
        <v>3519</v>
      </c>
      <c r="P5" s="421">
        <v>4006</v>
      </c>
      <c r="Q5" s="421">
        <v>3702</v>
      </c>
      <c r="R5" s="421">
        <v>4105</v>
      </c>
      <c r="S5" s="421">
        <v>3884</v>
      </c>
      <c r="T5" s="421">
        <v>3863</v>
      </c>
      <c r="U5" s="421">
        <v>3835</v>
      </c>
      <c r="V5" s="421">
        <v>3116</v>
      </c>
      <c r="W5" s="421">
        <v>2834</v>
      </c>
      <c r="X5" s="421">
        <v>2661</v>
      </c>
      <c r="Y5" s="421">
        <v>1791</v>
      </c>
      <c r="Z5" s="421">
        <v>1429</v>
      </c>
      <c r="AA5" s="421">
        <v>1811</v>
      </c>
    </row>
    <row r="6" spans="1:27" s="34" customFormat="1" ht="15" hidden="1" customHeight="1">
      <c r="A6" s="21"/>
      <c r="B6" s="664" t="s">
        <v>2569</v>
      </c>
      <c r="C6" s="182">
        <v>0</v>
      </c>
      <c r="D6" s="182">
        <v>0</v>
      </c>
      <c r="E6" s="182">
        <v>0</v>
      </c>
      <c r="F6" s="182">
        <v>0</v>
      </c>
      <c r="G6" s="182">
        <v>0</v>
      </c>
      <c r="H6" s="182">
        <v>0</v>
      </c>
      <c r="I6" s="182">
        <v>0</v>
      </c>
      <c r="J6" s="182">
        <v>0</v>
      </c>
      <c r="K6" s="182">
        <v>0</v>
      </c>
      <c r="L6" s="182">
        <v>0</v>
      </c>
      <c r="M6" s="182">
        <v>0</v>
      </c>
      <c r="N6" s="182">
        <v>0</v>
      </c>
      <c r="O6" s="182">
        <v>0</v>
      </c>
      <c r="P6" s="182">
        <v>0</v>
      </c>
      <c r="Q6" s="182">
        <v>0</v>
      </c>
      <c r="R6" s="182">
        <v>0</v>
      </c>
      <c r="S6" s="182">
        <v>0</v>
      </c>
      <c r="T6" s="182">
        <v>0</v>
      </c>
      <c r="U6" s="182">
        <v>0</v>
      </c>
      <c r="V6" s="182">
        <v>0</v>
      </c>
      <c r="W6" s="182">
        <v>0</v>
      </c>
      <c r="X6" s="182">
        <v>0</v>
      </c>
      <c r="Y6" s="182">
        <v>0</v>
      </c>
      <c r="Z6" s="182">
        <v>0</v>
      </c>
      <c r="AA6" s="182">
        <v>0</v>
      </c>
    </row>
    <row r="7" spans="1:27" s="69" customFormat="1" ht="15" customHeight="1">
      <c r="A7" s="19" t="s">
        <v>2570</v>
      </c>
      <c r="B7" s="19"/>
      <c r="C7" s="528">
        <v>-14081</v>
      </c>
      <c r="D7" s="528">
        <v>-10444</v>
      </c>
      <c r="E7" s="528">
        <v>-10684</v>
      </c>
      <c r="F7" s="528">
        <v>-6982</v>
      </c>
      <c r="G7" s="528">
        <v>-6544</v>
      </c>
      <c r="H7" s="528">
        <v>-6853</v>
      </c>
      <c r="I7" s="528">
        <v>-7093</v>
      </c>
      <c r="J7" s="528">
        <v>-6941.0339999999997</v>
      </c>
      <c r="K7" s="528">
        <v>-4853</v>
      </c>
      <c r="L7" s="528">
        <v>-6416</v>
      </c>
      <c r="M7" s="528">
        <v>-7174</v>
      </c>
      <c r="N7" s="528">
        <v>-7838</v>
      </c>
      <c r="O7" s="528">
        <v>-7367</v>
      </c>
      <c r="P7" s="416">
        <v>-8094</v>
      </c>
      <c r="Q7" s="416">
        <v>-7624</v>
      </c>
      <c r="R7" s="416">
        <v>-8055</v>
      </c>
      <c r="S7" s="416">
        <v>-7717</v>
      </c>
      <c r="T7" s="416">
        <v>-8799</v>
      </c>
      <c r="U7" s="416">
        <v>-9050</v>
      </c>
      <c r="V7" s="416">
        <v>-7602</v>
      </c>
      <c r="W7" s="416">
        <v>-9941</v>
      </c>
      <c r="X7" s="416">
        <v>-8500</v>
      </c>
      <c r="Y7" s="416">
        <v>-7694</v>
      </c>
      <c r="Z7" s="416">
        <v>-6526</v>
      </c>
      <c r="AA7" s="416">
        <v>-7190</v>
      </c>
    </row>
    <row r="8" spans="1:27" s="34" customFormat="1" ht="15" customHeight="1">
      <c r="A8" s="21"/>
      <c r="B8" s="664" t="s">
        <v>2568</v>
      </c>
      <c r="C8" s="182">
        <v>-9415</v>
      </c>
      <c r="D8" s="182">
        <v>-6283</v>
      </c>
      <c r="E8" s="182">
        <v>-7399</v>
      </c>
      <c r="F8" s="182">
        <v>-6982</v>
      </c>
      <c r="G8" s="182">
        <v>-6544</v>
      </c>
      <c r="H8" s="182">
        <v>-6853</v>
      </c>
      <c r="I8" s="182">
        <v>-7093</v>
      </c>
      <c r="J8" s="182">
        <v>-6941.0339999999997</v>
      </c>
      <c r="K8" s="182">
        <v>-4853</v>
      </c>
      <c r="L8" s="182">
        <v>-6416</v>
      </c>
      <c r="M8" s="182">
        <v>-7174</v>
      </c>
      <c r="N8" s="182">
        <v>-7838</v>
      </c>
      <c r="O8" s="182">
        <v>-7367</v>
      </c>
      <c r="P8" s="421">
        <v>-8094</v>
      </c>
      <c r="Q8" s="421">
        <v>-7624</v>
      </c>
      <c r="R8" s="421">
        <v>-8055</v>
      </c>
      <c r="S8" s="421">
        <v>-7717</v>
      </c>
      <c r="T8" s="421">
        <v>-8799</v>
      </c>
      <c r="U8" s="421">
        <v>-9050</v>
      </c>
      <c r="V8" s="421">
        <v>-7587</v>
      </c>
      <c r="W8" s="421">
        <v>-8405</v>
      </c>
      <c r="X8" s="421">
        <v>-6829</v>
      </c>
      <c r="Y8" s="421">
        <v>-6152</v>
      </c>
      <c r="Z8" s="421">
        <v>-5141</v>
      </c>
      <c r="AA8" s="421">
        <v>-5767</v>
      </c>
    </row>
    <row r="9" spans="1:27" s="34" customFormat="1" ht="15" customHeight="1">
      <c r="A9" s="21"/>
      <c r="B9" s="664" t="s">
        <v>2569</v>
      </c>
      <c r="C9" s="182">
        <v>-4666</v>
      </c>
      <c r="D9" s="182">
        <v>-4161</v>
      </c>
      <c r="E9" s="182">
        <v>-3285</v>
      </c>
      <c r="F9" s="182">
        <v>0</v>
      </c>
      <c r="G9" s="182">
        <v>0</v>
      </c>
      <c r="H9" s="182">
        <v>0</v>
      </c>
      <c r="I9" s="182">
        <v>0</v>
      </c>
      <c r="J9" s="182">
        <v>0</v>
      </c>
      <c r="K9" s="182">
        <v>0</v>
      </c>
      <c r="L9" s="182">
        <v>0</v>
      </c>
      <c r="M9" s="182">
        <v>0</v>
      </c>
      <c r="N9" s="182">
        <v>0</v>
      </c>
      <c r="O9" s="182">
        <v>0</v>
      </c>
      <c r="P9" s="182">
        <v>0</v>
      </c>
      <c r="Q9" s="182">
        <v>0</v>
      </c>
      <c r="R9" s="182">
        <v>0</v>
      </c>
      <c r="S9" s="182">
        <v>0</v>
      </c>
      <c r="T9" s="182">
        <v>0</v>
      </c>
      <c r="U9" s="182">
        <v>0</v>
      </c>
      <c r="V9" s="421">
        <v>-15</v>
      </c>
      <c r="W9" s="421">
        <v>-1536</v>
      </c>
      <c r="X9" s="421">
        <v>-1671</v>
      </c>
      <c r="Y9" s="421">
        <v>-1542</v>
      </c>
      <c r="Z9" s="421">
        <v>-1385</v>
      </c>
      <c r="AA9" s="421">
        <v>-1423</v>
      </c>
    </row>
    <row r="10" spans="1:27" s="69" customFormat="1" ht="15" customHeight="1">
      <c r="A10" s="19" t="s">
        <v>144</v>
      </c>
      <c r="B10" s="19"/>
      <c r="C10" s="528">
        <v>-12454</v>
      </c>
      <c r="D10" s="528">
        <v>-8149</v>
      </c>
      <c r="E10" s="528">
        <v>-7836.3829999999998</v>
      </c>
      <c r="F10" s="528">
        <v>-4489</v>
      </c>
      <c r="G10" s="528">
        <v>-3928</v>
      </c>
      <c r="H10" s="528">
        <v>-5382</v>
      </c>
      <c r="I10" s="528">
        <v>-5264</v>
      </c>
      <c r="J10" s="528">
        <v>-5631.0339999999997</v>
      </c>
      <c r="K10" s="528">
        <v>-3026</v>
      </c>
      <c r="L10" s="528">
        <v>-2722</v>
      </c>
      <c r="M10" s="528">
        <v>-2334</v>
      </c>
      <c r="N10" s="528">
        <v>-2628</v>
      </c>
      <c r="O10" s="528">
        <v>-3848</v>
      </c>
      <c r="P10" s="416">
        <v>-4088</v>
      </c>
      <c r="Q10" s="416">
        <v>-3922</v>
      </c>
      <c r="R10" s="416">
        <v>-3950</v>
      </c>
      <c r="S10" s="416">
        <v>-3833</v>
      </c>
      <c r="T10" s="416">
        <v>-4936</v>
      </c>
      <c r="U10" s="416">
        <v>-5215</v>
      </c>
      <c r="V10" s="416">
        <v>-4486</v>
      </c>
      <c r="W10" s="416">
        <v>-7107</v>
      </c>
      <c r="X10" s="416">
        <v>-5839</v>
      </c>
      <c r="Y10" s="416">
        <v>-5903</v>
      </c>
      <c r="Z10" s="416">
        <v>-5097</v>
      </c>
      <c r="AA10" s="416">
        <v>-5379</v>
      </c>
    </row>
    <row r="11" spans="1:27" s="663" customFormat="1" ht="15" customHeight="1">
      <c r="A11" s="640" t="s">
        <v>2571</v>
      </c>
      <c r="B11" s="640"/>
      <c r="C11" s="528">
        <v>75</v>
      </c>
      <c r="D11" s="528">
        <v>57</v>
      </c>
      <c r="E11" s="528">
        <v>59</v>
      </c>
      <c r="F11" s="528">
        <v>75</v>
      </c>
      <c r="G11" s="528">
        <v>60.041522999999998</v>
      </c>
      <c r="H11" s="528">
        <v>46</v>
      </c>
      <c r="I11" s="528">
        <v>46</v>
      </c>
      <c r="J11" s="528">
        <v>108</v>
      </c>
      <c r="K11" s="528">
        <v>32</v>
      </c>
      <c r="L11" s="528">
        <v>46</v>
      </c>
      <c r="M11" s="528">
        <v>46</v>
      </c>
      <c r="N11" s="528">
        <v>66</v>
      </c>
      <c r="O11" s="528">
        <v>60</v>
      </c>
      <c r="P11" s="416">
        <v>278</v>
      </c>
      <c r="Q11" s="416">
        <v>295</v>
      </c>
      <c r="R11" s="416">
        <v>336</v>
      </c>
      <c r="S11" s="416">
        <v>350</v>
      </c>
      <c r="T11" s="416">
        <v>467</v>
      </c>
      <c r="U11" s="416">
        <v>461</v>
      </c>
      <c r="V11" s="416">
        <v>406</v>
      </c>
      <c r="W11" s="416">
        <v>428</v>
      </c>
      <c r="X11" s="416">
        <v>360</v>
      </c>
      <c r="Y11" s="416">
        <v>292</v>
      </c>
      <c r="Z11" s="416">
        <v>234</v>
      </c>
      <c r="AA11" s="416">
        <v>248</v>
      </c>
    </row>
  </sheetData>
  <mergeCells count="2">
    <mergeCell ref="X2:AA2"/>
    <mergeCell ref="C2:W2"/>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FDDD-6175-4FE8-A090-99D2802C8A5F}">
  <sheetPr codeName="Plan63">
    <tabColor rgb="FF5F6062"/>
  </sheetPr>
  <dimension ref="A1:EX392"/>
  <sheetViews>
    <sheetView showGridLines="0" workbookViewId="0">
      <selection sqref="A1:B1"/>
    </sheetView>
  </sheetViews>
  <sheetFormatPr defaultColWidth="9.21875" defaultRowHeight="13.8"/>
  <cols>
    <col min="1" max="1" width="24.44140625" style="667" bestFit="1" customWidth="1"/>
    <col min="2" max="2" width="37.44140625" style="667" bestFit="1" customWidth="1"/>
    <col min="3" max="3" width="9.44140625" style="667" bestFit="1" customWidth="1"/>
    <col min="4" max="4" width="10.44140625" style="667" bestFit="1" customWidth="1"/>
    <col min="5" max="5" width="10.77734375" style="667" bestFit="1" customWidth="1"/>
    <col min="6" max="8" width="10.77734375" style="667" customWidth="1"/>
    <col min="9" max="9" width="9.44140625" style="667" bestFit="1" customWidth="1"/>
    <col min="10" max="10" width="10.44140625" style="667" bestFit="1" customWidth="1"/>
    <col min="11" max="11" width="10.77734375" style="667" bestFit="1" customWidth="1"/>
    <col min="12" max="12" width="9.44140625" style="667" bestFit="1" customWidth="1"/>
    <col min="13" max="13" width="10.44140625" style="667" bestFit="1" customWidth="1"/>
    <col min="14" max="14" width="10.77734375" style="667" bestFit="1" customWidth="1"/>
    <col min="15" max="15" width="9.44140625" style="667" bestFit="1" customWidth="1"/>
    <col min="16" max="16" width="10.44140625" style="667" bestFit="1" customWidth="1"/>
    <col min="17" max="17" width="10.77734375" style="667" bestFit="1" customWidth="1"/>
    <col min="18" max="18" width="9.44140625" style="667" bestFit="1" customWidth="1"/>
    <col min="19" max="19" width="10.44140625" style="667" bestFit="1" customWidth="1"/>
    <col min="20" max="20" width="10.77734375" style="667" bestFit="1" customWidth="1"/>
    <col min="21" max="23" width="10.77734375" style="667" customWidth="1"/>
    <col min="24" max="24" width="9.44140625" style="667" bestFit="1" customWidth="1"/>
    <col min="25" max="25" width="10.44140625" style="667" bestFit="1" customWidth="1"/>
    <col min="26" max="26" width="10.77734375" style="667" bestFit="1" customWidth="1"/>
    <col min="27" max="27" width="9.44140625" style="667" bestFit="1" customWidth="1"/>
    <col min="28" max="28" width="10.44140625" style="667" bestFit="1" customWidth="1"/>
    <col min="29" max="29" width="10.77734375" style="667" bestFit="1" customWidth="1"/>
    <col min="30" max="30" width="9.44140625" style="667" bestFit="1" customWidth="1"/>
    <col min="31" max="31" width="10.44140625" style="667" bestFit="1" customWidth="1"/>
    <col min="32" max="32" width="10.77734375" style="667" bestFit="1" customWidth="1"/>
    <col min="33" max="33" width="9.44140625" style="667" bestFit="1" customWidth="1"/>
    <col min="34" max="34" width="10.44140625" style="667" bestFit="1" customWidth="1"/>
    <col min="35" max="35" width="10.77734375" style="667" bestFit="1" customWidth="1"/>
    <col min="36" max="36" width="9.44140625" style="667" bestFit="1" customWidth="1"/>
    <col min="37" max="37" width="10.44140625" style="667" bestFit="1" customWidth="1"/>
    <col min="38" max="38" width="10.77734375" style="667" bestFit="1" customWidth="1"/>
    <col min="39" max="39" width="9.44140625" style="667" bestFit="1" customWidth="1"/>
    <col min="40" max="40" width="10.44140625" style="667" bestFit="1" customWidth="1"/>
    <col min="41" max="41" width="10.77734375" style="667" bestFit="1" customWidth="1"/>
    <col min="42" max="42" width="9.44140625" style="667" bestFit="1" customWidth="1"/>
    <col min="43" max="43" width="10.44140625" style="667" bestFit="1" customWidth="1"/>
    <col min="44" max="44" width="10.77734375" style="667" bestFit="1" customWidth="1"/>
    <col min="45" max="45" width="9.44140625" style="667" bestFit="1" customWidth="1"/>
    <col min="46" max="46" width="10.44140625" style="667" bestFit="1" customWidth="1"/>
    <col min="47" max="47" width="10.77734375" style="667" bestFit="1" customWidth="1"/>
    <col min="48" max="48" width="9.44140625" style="667" bestFit="1" customWidth="1"/>
    <col min="49" max="49" width="10.44140625" style="667" bestFit="1" customWidth="1"/>
    <col min="50" max="50" width="10.77734375" style="667" bestFit="1" customWidth="1"/>
    <col min="51" max="51" width="9.44140625" style="667" bestFit="1" customWidth="1"/>
    <col min="52" max="52" width="10.44140625" style="667" bestFit="1" customWidth="1"/>
    <col min="53" max="53" width="10.77734375" style="667" bestFit="1" customWidth="1"/>
    <col min="54" max="54" width="9.44140625" style="667" bestFit="1" customWidth="1"/>
    <col min="55" max="55" width="10.44140625" style="667" bestFit="1" customWidth="1"/>
    <col min="56" max="56" width="10.77734375" style="667" bestFit="1" customWidth="1"/>
    <col min="57" max="57" width="9.44140625" style="667" bestFit="1" customWidth="1"/>
    <col min="58" max="58" width="10.44140625" style="667" bestFit="1" customWidth="1"/>
    <col min="59" max="59" width="10.77734375" style="667" bestFit="1" customWidth="1"/>
    <col min="60" max="60" width="9.44140625" style="667" bestFit="1" customWidth="1"/>
    <col min="61" max="61" width="10.44140625" style="667" bestFit="1" customWidth="1"/>
    <col min="62" max="62" width="10.77734375" style="667" bestFit="1" customWidth="1"/>
    <col min="63" max="63" width="9.44140625" style="667" bestFit="1" customWidth="1"/>
    <col min="64" max="64" width="10.44140625" style="667" bestFit="1" customWidth="1"/>
    <col min="65" max="65" width="10.77734375" style="667" bestFit="1" customWidth="1"/>
    <col min="66" max="66" width="9.44140625" style="667" bestFit="1" customWidth="1"/>
    <col min="67" max="67" width="10.44140625" style="667" bestFit="1" customWidth="1"/>
    <col min="68" max="68" width="10.77734375" style="667" bestFit="1" customWidth="1"/>
    <col min="69" max="69" width="9.44140625" style="667" bestFit="1" customWidth="1"/>
    <col min="70" max="70" width="10.44140625" style="667" bestFit="1" customWidth="1"/>
    <col min="71" max="71" width="10.77734375" style="667" bestFit="1" customWidth="1"/>
    <col min="72" max="72" width="9.44140625" style="667" bestFit="1" customWidth="1"/>
    <col min="73" max="73" width="10.44140625" style="667" bestFit="1" customWidth="1"/>
    <col min="74" max="74" width="10.77734375" style="667" bestFit="1" customWidth="1"/>
    <col min="75" max="75" width="9.21875" style="668"/>
    <col min="76" max="92" width="9.21875" style="667"/>
    <col min="93" max="16384" width="9.21875" style="2"/>
  </cols>
  <sheetData>
    <row r="1" spans="1:92" s="686" customFormat="1" ht="17.25" customHeight="1">
      <c r="A1" s="2611" t="s">
        <v>2572</v>
      </c>
      <c r="B1" s="2611"/>
      <c r="C1" s="699"/>
      <c r="D1" s="699"/>
      <c r="E1" s="699"/>
      <c r="F1" s="699"/>
      <c r="G1" s="699"/>
      <c r="H1" s="699"/>
      <c r="I1" s="699"/>
      <c r="J1" s="699"/>
      <c r="K1" s="699"/>
      <c r="L1" s="699"/>
      <c r="M1" s="699"/>
      <c r="N1" s="699"/>
      <c r="O1" s="699"/>
      <c r="P1" s="699"/>
      <c r="Q1" s="699"/>
      <c r="R1" s="699"/>
      <c r="S1" s="699"/>
      <c r="T1" s="699"/>
      <c r="U1" s="699"/>
      <c r="V1" s="699"/>
      <c r="W1" s="699"/>
      <c r="X1" s="699"/>
      <c r="Y1" s="699"/>
      <c r="Z1" s="699"/>
      <c r="AA1" s="699"/>
      <c r="AB1" s="699"/>
      <c r="AC1" s="699"/>
      <c r="AD1" s="699"/>
      <c r="AE1" s="699"/>
      <c r="AF1" s="698"/>
      <c r="AG1" s="699"/>
      <c r="AH1" s="699"/>
      <c r="AI1" s="698"/>
      <c r="AJ1" s="699"/>
      <c r="AK1" s="699"/>
      <c r="AL1" s="698"/>
      <c r="AM1" s="699"/>
      <c r="AN1" s="699"/>
      <c r="AO1" s="698"/>
      <c r="AP1" s="699"/>
      <c r="AQ1" s="699"/>
      <c r="AR1" s="698"/>
      <c r="AS1" s="699"/>
      <c r="AT1" s="699"/>
      <c r="AU1" s="698"/>
      <c r="AV1" s="699"/>
      <c r="AW1" s="699"/>
      <c r="AX1" s="698"/>
      <c r="AY1" s="699"/>
      <c r="AZ1" s="699"/>
      <c r="BA1" s="698"/>
      <c r="BB1" s="699"/>
      <c r="BC1" s="699"/>
      <c r="BD1" s="698"/>
      <c r="BE1" s="699"/>
      <c r="BF1" s="699"/>
      <c r="BG1" s="698"/>
      <c r="BH1" s="699"/>
      <c r="BI1" s="699"/>
      <c r="BJ1" s="698"/>
      <c r="BK1" s="699"/>
      <c r="BL1" s="699"/>
      <c r="BM1" s="698"/>
      <c r="BN1" s="699"/>
      <c r="BO1" s="699"/>
      <c r="BP1" s="698"/>
      <c r="BQ1" s="699"/>
      <c r="BR1" s="699"/>
      <c r="BS1" s="698"/>
      <c r="BT1" s="699"/>
      <c r="BU1" s="699"/>
      <c r="BV1" s="698" t="s">
        <v>65</v>
      </c>
      <c r="BW1" s="697"/>
      <c r="BX1" s="696"/>
      <c r="BY1" s="696"/>
      <c r="BZ1" s="696"/>
      <c r="CA1" s="696"/>
      <c r="CB1" s="696"/>
      <c r="CC1" s="696"/>
      <c r="CD1" s="696"/>
      <c r="CE1" s="696"/>
      <c r="CF1" s="696"/>
      <c r="CG1" s="696"/>
      <c r="CH1" s="696"/>
      <c r="CI1" s="696"/>
      <c r="CJ1" s="696"/>
      <c r="CK1" s="696"/>
      <c r="CL1" s="696"/>
      <c r="CM1" s="696"/>
      <c r="CN1" s="695"/>
    </row>
    <row r="2" spans="1:92" s="686" customFormat="1" ht="16.5" customHeight="1">
      <c r="A2" s="694" t="s">
        <v>2573</v>
      </c>
      <c r="B2" s="693"/>
      <c r="C2" s="690" t="s">
        <v>85</v>
      </c>
      <c r="D2" s="690"/>
      <c r="E2" s="690"/>
      <c r="F2" s="690" t="s">
        <v>86</v>
      </c>
      <c r="G2" s="690"/>
      <c r="H2" s="690"/>
      <c r="I2" s="690">
        <v>43738</v>
      </c>
      <c r="J2" s="690"/>
      <c r="K2" s="690"/>
      <c r="L2" s="690" t="s">
        <v>88</v>
      </c>
      <c r="M2" s="690"/>
      <c r="N2" s="690"/>
      <c r="O2" s="690" t="s">
        <v>89</v>
      </c>
      <c r="P2" s="690"/>
      <c r="Q2" s="690"/>
      <c r="R2" s="690" t="s">
        <v>2098</v>
      </c>
      <c r="S2" s="690"/>
      <c r="T2" s="690"/>
      <c r="U2" s="690">
        <v>43373</v>
      </c>
      <c r="V2" s="690"/>
      <c r="W2" s="690"/>
      <c r="X2" s="690">
        <v>43281</v>
      </c>
      <c r="Y2" s="690"/>
      <c r="Z2" s="690"/>
      <c r="AA2" s="690">
        <v>43190</v>
      </c>
      <c r="AB2" s="690"/>
      <c r="AC2" s="690"/>
      <c r="AD2" s="690">
        <v>43100</v>
      </c>
      <c r="AE2" s="690"/>
      <c r="AF2" s="690"/>
      <c r="AG2" s="690">
        <v>43008</v>
      </c>
      <c r="AH2" s="690"/>
      <c r="AI2" s="690"/>
      <c r="AJ2" s="690">
        <v>42916</v>
      </c>
      <c r="AK2" s="690"/>
      <c r="AL2" s="690"/>
      <c r="AM2" s="690">
        <v>42825</v>
      </c>
      <c r="AN2" s="690"/>
      <c r="AO2" s="690"/>
      <c r="AP2" s="690">
        <v>42735</v>
      </c>
      <c r="AQ2" s="690"/>
      <c r="AR2" s="690"/>
      <c r="AS2" s="690">
        <v>42643</v>
      </c>
      <c r="AT2" s="690"/>
      <c r="AU2" s="690"/>
      <c r="AV2" s="690" t="s">
        <v>2417</v>
      </c>
      <c r="AW2" s="690"/>
      <c r="AX2" s="690"/>
      <c r="AY2" s="690">
        <v>42460</v>
      </c>
      <c r="AZ2" s="690"/>
      <c r="BA2" s="690"/>
      <c r="BB2" s="690">
        <v>42369</v>
      </c>
      <c r="BC2" s="690"/>
      <c r="BD2" s="690"/>
      <c r="BE2" s="690">
        <v>42277</v>
      </c>
      <c r="BF2" s="690"/>
      <c r="BG2" s="690"/>
      <c r="BH2" s="690">
        <v>42185</v>
      </c>
      <c r="BI2" s="690"/>
      <c r="BJ2" s="690"/>
      <c r="BK2" s="690">
        <v>42094</v>
      </c>
      <c r="BL2" s="690"/>
      <c r="BM2" s="690"/>
      <c r="BN2" s="692">
        <v>42004</v>
      </c>
      <c r="BO2" s="691"/>
      <c r="BP2" s="690"/>
      <c r="BQ2" s="689">
        <v>41912</v>
      </c>
      <c r="BR2" s="688"/>
      <c r="BS2" s="687"/>
      <c r="BT2" s="688">
        <v>41820</v>
      </c>
      <c r="BU2" s="688"/>
      <c r="BV2" s="687"/>
      <c r="BW2" s="673"/>
      <c r="BX2" s="672"/>
      <c r="BY2" s="672"/>
      <c r="BZ2" s="672"/>
      <c r="CA2" s="672"/>
      <c r="CB2" s="672"/>
      <c r="CC2" s="672"/>
      <c r="CD2" s="672"/>
      <c r="CE2" s="672"/>
      <c r="CF2" s="672"/>
      <c r="CG2" s="672"/>
      <c r="CH2" s="672"/>
      <c r="CI2" s="672"/>
      <c r="CJ2" s="672"/>
      <c r="CK2" s="672"/>
      <c r="CL2" s="672"/>
      <c r="CM2" s="672"/>
      <c r="CN2" s="672"/>
    </row>
    <row r="3" spans="1:92" ht="17.25" customHeight="1">
      <c r="A3" s="685" t="s">
        <v>1911</v>
      </c>
      <c r="B3" s="685" t="s">
        <v>2574</v>
      </c>
      <c r="C3" s="684" t="s">
        <v>2575</v>
      </c>
      <c r="D3" s="684" t="s">
        <v>2576</v>
      </c>
      <c r="E3" s="684" t="s">
        <v>2577</v>
      </c>
      <c r="F3" s="684" t="s">
        <v>2575</v>
      </c>
      <c r="G3" s="684" t="s">
        <v>2576</v>
      </c>
      <c r="H3" s="684" t="s">
        <v>2577</v>
      </c>
      <c r="I3" s="684" t="s">
        <v>2575</v>
      </c>
      <c r="J3" s="684" t="s">
        <v>2576</v>
      </c>
      <c r="K3" s="684" t="s">
        <v>2577</v>
      </c>
      <c r="L3" s="684" t="s">
        <v>2575</v>
      </c>
      <c r="M3" s="684" t="s">
        <v>2576</v>
      </c>
      <c r="N3" s="684" t="s">
        <v>2577</v>
      </c>
      <c r="O3" s="684" t="s">
        <v>2575</v>
      </c>
      <c r="P3" s="684" t="s">
        <v>2576</v>
      </c>
      <c r="Q3" s="684" t="s">
        <v>2577</v>
      </c>
      <c r="R3" s="684" t="s">
        <v>2575</v>
      </c>
      <c r="S3" s="684" t="s">
        <v>2576</v>
      </c>
      <c r="T3" s="684" t="s">
        <v>2577</v>
      </c>
      <c r="U3" s="684" t="s">
        <v>2575</v>
      </c>
      <c r="V3" s="684" t="s">
        <v>2576</v>
      </c>
      <c r="W3" s="684" t="s">
        <v>2577</v>
      </c>
      <c r="X3" s="684" t="s">
        <v>2575</v>
      </c>
      <c r="Y3" s="684" t="s">
        <v>2576</v>
      </c>
      <c r="Z3" s="684" t="s">
        <v>2577</v>
      </c>
      <c r="AA3" s="684" t="s">
        <v>2575</v>
      </c>
      <c r="AB3" s="684" t="s">
        <v>2576</v>
      </c>
      <c r="AC3" s="684" t="s">
        <v>2577</v>
      </c>
      <c r="AD3" s="684" t="s">
        <v>2575</v>
      </c>
      <c r="AE3" s="684" t="s">
        <v>2576</v>
      </c>
      <c r="AF3" s="684" t="s">
        <v>2577</v>
      </c>
      <c r="AG3" s="684" t="s">
        <v>2575</v>
      </c>
      <c r="AH3" s="684" t="s">
        <v>2576</v>
      </c>
      <c r="AI3" s="684" t="s">
        <v>2577</v>
      </c>
      <c r="AJ3" s="684" t="s">
        <v>2575</v>
      </c>
      <c r="AK3" s="684" t="s">
        <v>2576</v>
      </c>
      <c r="AL3" s="684" t="s">
        <v>2577</v>
      </c>
      <c r="AM3" s="684" t="s">
        <v>2575</v>
      </c>
      <c r="AN3" s="684" t="s">
        <v>2576</v>
      </c>
      <c r="AO3" s="684" t="s">
        <v>2577</v>
      </c>
      <c r="AP3" s="684" t="s">
        <v>2575</v>
      </c>
      <c r="AQ3" s="684" t="s">
        <v>2576</v>
      </c>
      <c r="AR3" s="684" t="s">
        <v>2577</v>
      </c>
      <c r="AS3" s="684" t="s">
        <v>2575</v>
      </c>
      <c r="AT3" s="684" t="s">
        <v>2576</v>
      </c>
      <c r="AU3" s="684" t="s">
        <v>2577</v>
      </c>
      <c r="AV3" s="684" t="s">
        <v>2575</v>
      </c>
      <c r="AW3" s="684" t="s">
        <v>2576</v>
      </c>
      <c r="AX3" s="684" t="s">
        <v>2577</v>
      </c>
      <c r="AY3" s="684" t="s">
        <v>2575</v>
      </c>
      <c r="AZ3" s="684" t="s">
        <v>2576</v>
      </c>
      <c r="BA3" s="684" t="s">
        <v>2577</v>
      </c>
      <c r="BB3" s="684" t="s">
        <v>2575</v>
      </c>
      <c r="BC3" s="684" t="s">
        <v>2576</v>
      </c>
      <c r="BD3" s="684" t="s">
        <v>2577</v>
      </c>
      <c r="BE3" s="684" t="s">
        <v>2575</v>
      </c>
      <c r="BF3" s="684" t="s">
        <v>2576</v>
      </c>
      <c r="BG3" s="684" t="s">
        <v>2577</v>
      </c>
      <c r="BH3" s="684" t="s">
        <v>2575</v>
      </c>
      <c r="BI3" s="684" t="s">
        <v>2576</v>
      </c>
      <c r="BJ3" s="684" t="s">
        <v>2577</v>
      </c>
      <c r="BK3" s="684" t="s">
        <v>2575</v>
      </c>
      <c r="BL3" s="684" t="s">
        <v>2576</v>
      </c>
      <c r="BM3" s="684" t="s">
        <v>2577</v>
      </c>
      <c r="BN3" s="684" t="s">
        <v>2575</v>
      </c>
      <c r="BO3" s="684" t="s">
        <v>2576</v>
      </c>
      <c r="BP3" s="684" t="s">
        <v>2577</v>
      </c>
      <c r="BQ3" s="684" t="s">
        <v>2575</v>
      </c>
      <c r="BR3" s="684" t="s">
        <v>2576</v>
      </c>
      <c r="BS3" s="684" t="s">
        <v>2577</v>
      </c>
      <c r="BT3" s="684" t="s">
        <v>2575</v>
      </c>
      <c r="BU3" s="684" t="s">
        <v>2576</v>
      </c>
      <c r="BV3" s="684" t="s">
        <v>2577</v>
      </c>
      <c r="BW3" s="673"/>
      <c r="BX3" s="672"/>
      <c r="BY3" s="672"/>
      <c r="BZ3" s="672"/>
      <c r="CA3" s="672"/>
      <c r="CB3" s="672"/>
      <c r="CC3" s="672"/>
      <c r="CD3" s="672"/>
      <c r="CE3" s="672"/>
      <c r="CF3" s="672"/>
      <c r="CG3" s="672"/>
      <c r="CH3" s="672"/>
      <c r="CI3" s="672"/>
      <c r="CJ3" s="672"/>
      <c r="CK3" s="672"/>
      <c r="CL3" s="672"/>
      <c r="CM3" s="672"/>
      <c r="CN3" s="672"/>
    </row>
    <row r="4" spans="1:92" ht="17.25" customHeight="1">
      <c r="A4" s="683" t="s">
        <v>2578</v>
      </c>
      <c r="B4" s="682" t="s">
        <v>2579</v>
      </c>
      <c r="C4" s="680">
        <v>-10</v>
      </c>
      <c r="D4" s="680">
        <v>-969</v>
      </c>
      <c r="E4" s="680">
        <v>-1909</v>
      </c>
      <c r="F4" s="680">
        <v>-11</v>
      </c>
      <c r="G4" s="680">
        <v>-1291</v>
      </c>
      <c r="H4" s="680">
        <v>-2550</v>
      </c>
      <c r="I4" s="680">
        <v>-8</v>
      </c>
      <c r="J4" s="680">
        <v>-995</v>
      </c>
      <c r="K4" s="680">
        <v>-1962</v>
      </c>
      <c r="L4" s="680">
        <v>-7</v>
      </c>
      <c r="M4" s="680">
        <v>-1111</v>
      </c>
      <c r="N4" s="680">
        <v>-2184</v>
      </c>
      <c r="O4" s="680">
        <v>-8</v>
      </c>
      <c r="P4" s="680">
        <v>-1297</v>
      </c>
      <c r="Q4" s="680">
        <v>-2539</v>
      </c>
      <c r="R4" s="680">
        <v>-8</v>
      </c>
      <c r="S4" s="680">
        <v>-1271</v>
      </c>
      <c r="T4" s="680">
        <v>-2493</v>
      </c>
      <c r="U4" s="680">
        <v>-6</v>
      </c>
      <c r="V4" s="680">
        <v>-1170</v>
      </c>
      <c r="W4" s="680">
        <v>-2301</v>
      </c>
      <c r="X4" s="680">
        <v>-7</v>
      </c>
      <c r="Y4" s="680">
        <v>-1497</v>
      </c>
      <c r="Z4" s="680">
        <v>-2932</v>
      </c>
      <c r="AA4" s="680">
        <v>-9</v>
      </c>
      <c r="AB4" s="680">
        <v>-1551</v>
      </c>
      <c r="AC4" s="680">
        <v>-3051</v>
      </c>
      <c r="AD4" s="679">
        <v>-8</v>
      </c>
      <c r="AE4" s="679">
        <v>-1467</v>
      </c>
      <c r="AF4" s="679">
        <v>-2876</v>
      </c>
      <c r="AG4" s="679">
        <v>-6</v>
      </c>
      <c r="AH4" s="679">
        <v>-1411</v>
      </c>
      <c r="AI4" s="679">
        <v>-2777</v>
      </c>
      <c r="AJ4" s="679">
        <v>-8</v>
      </c>
      <c r="AK4" s="679">
        <v>-1788</v>
      </c>
      <c r="AL4" s="679">
        <v>-3524</v>
      </c>
      <c r="AM4" s="679">
        <v>-8</v>
      </c>
      <c r="AN4" s="679">
        <v>-1963</v>
      </c>
      <c r="AO4" s="679">
        <v>-3850</v>
      </c>
      <c r="AP4" s="679">
        <v>-6</v>
      </c>
      <c r="AQ4" s="679">
        <v>-1811</v>
      </c>
      <c r="AR4" s="679">
        <v>-3526</v>
      </c>
      <c r="AS4" s="679">
        <v>-6</v>
      </c>
      <c r="AT4" s="679">
        <v>-1868</v>
      </c>
      <c r="AU4" s="679">
        <v>-3630</v>
      </c>
      <c r="AV4" s="679">
        <v>-4.067931179784253</v>
      </c>
      <c r="AW4" s="679">
        <v>-1318.0376501758992</v>
      </c>
      <c r="AX4" s="679">
        <v>-2559.2472477029964</v>
      </c>
      <c r="AY4" s="679">
        <v>-3.4026930596477061</v>
      </c>
      <c r="AZ4" s="679">
        <v>-1079.5127296177025</v>
      </c>
      <c r="BA4" s="679">
        <v>-2092.9010098307804</v>
      </c>
      <c r="BB4" s="678">
        <v>-4.1934736017132428</v>
      </c>
      <c r="BC4" s="678">
        <v>-1498.1140826804035</v>
      </c>
      <c r="BD4" s="678">
        <v>-2866.8094105218001</v>
      </c>
      <c r="BE4" s="678">
        <v>-3.0458497668695648</v>
      </c>
      <c r="BF4" s="678">
        <v>-1148.4001809182571</v>
      </c>
      <c r="BG4" s="678">
        <v>-2195.7197183438498</v>
      </c>
      <c r="BH4" s="677">
        <v>-3.571312352931951</v>
      </c>
      <c r="BI4" s="677">
        <v>-1169.7206400218918</v>
      </c>
      <c r="BJ4" s="677">
        <v>-2231.021789968031</v>
      </c>
      <c r="BK4" s="677">
        <v>-4.6426718127293887</v>
      </c>
      <c r="BL4" s="677">
        <v>-1501.6385626028759</v>
      </c>
      <c r="BM4" s="677">
        <v>-2875.1754233451547</v>
      </c>
      <c r="BN4" s="677">
        <v>-4.9650121013481305</v>
      </c>
      <c r="BO4" s="677">
        <v>-1291.250320796921</v>
      </c>
      <c r="BP4" s="677">
        <v>-2451.6013189656974</v>
      </c>
      <c r="BQ4" s="677">
        <v>-4.4654060379761669</v>
      </c>
      <c r="BR4" s="677">
        <v>-1243.9248041267776</v>
      </c>
      <c r="BS4" s="677">
        <v>-2398.0935641995293</v>
      </c>
      <c r="BT4" s="677">
        <v>-3.9265761353127622</v>
      </c>
      <c r="BU4" s="677">
        <v>-1075.2822029894803</v>
      </c>
      <c r="BV4" s="677">
        <v>-2082.8562388868299</v>
      </c>
      <c r="BW4" s="673"/>
      <c r="BX4" s="672"/>
      <c r="BY4" s="672"/>
      <c r="BZ4" s="672"/>
      <c r="CA4" s="672"/>
      <c r="CB4" s="672"/>
      <c r="CC4" s="672"/>
      <c r="CD4" s="672"/>
      <c r="CE4" s="672"/>
      <c r="CF4" s="676"/>
      <c r="CG4" s="676"/>
      <c r="CH4" s="676"/>
      <c r="CI4" s="676"/>
      <c r="CJ4" s="676"/>
      <c r="CK4" s="676"/>
      <c r="CL4" s="676"/>
      <c r="CM4" s="676"/>
      <c r="CN4" s="676"/>
    </row>
    <row r="5" spans="1:92" ht="17.25" customHeight="1">
      <c r="A5" s="681" t="s">
        <v>2580</v>
      </c>
      <c r="B5" s="682" t="s">
        <v>2581</v>
      </c>
      <c r="C5" s="680">
        <v>-3</v>
      </c>
      <c r="D5" s="680">
        <v>-233</v>
      </c>
      <c r="E5" s="680">
        <v>-449</v>
      </c>
      <c r="F5" s="680">
        <v>-3</v>
      </c>
      <c r="G5" s="680">
        <v>-175</v>
      </c>
      <c r="H5" s="680">
        <v>-335</v>
      </c>
      <c r="I5" s="680">
        <v>-4</v>
      </c>
      <c r="J5" s="680">
        <v>-243</v>
      </c>
      <c r="K5" s="680">
        <v>-469</v>
      </c>
      <c r="L5" s="680">
        <v>-3</v>
      </c>
      <c r="M5" s="680">
        <v>-248</v>
      </c>
      <c r="N5" s="680">
        <v>-474</v>
      </c>
      <c r="O5" s="680">
        <v>-2</v>
      </c>
      <c r="P5" s="680">
        <v>-218</v>
      </c>
      <c r="Q5" s="680">
        <v>-413</v>
      </c>
      <c r="R5" s="680">
        <v>-2</v>
      </c>
      <c r="S5" s="680">
        <v>-236</v>
      </c>
      <c r="T5" s="680">
        <v>-447</v>
      </c>
      <c r="U5" s="680">
        <v>-2</v>
      </c>
      <c r="V5" s="680">
        <v>-261</v>
      </c>
      <c r="W5" s="680">
        <v>-495</v>
      </c>
      <c r="X5" s="680">
        <v>-2</v>
      </c>
      <c r="Y5" s="680">
        <v>-216</v>
      </c>
      <c r="Z5" s="680">
        <v>-413</v>
      </c>
      <c r="AA5" s="680">
        <v>-1</v>
      </c>
      <c r="AB5" s="680">
        <v>-208</v>
      </c>
      <c r="AC5" s="680">
        <v>-391</v>
      </c>
      <c r="AD5" s="679">
        <v>-1</v>
      </c>
      <c r="AE5" s="679">
        <v>-226</v>
      </c>
      <c r="AF5" s="679">
        <v>-426</v>
      </c>
      <c r="AG5" s="679">
        <v>-2</v>
      </c>
      <c r="AH5" s="679">
        <v>-250</v>
      </c>
      <c r="AI5" s="679">
        <v>-472</v>
      </c>
      <c r="AJ5" s="679">
        <v>-4</v>
      </c>
      <c r="AK5" s="679">
        <v>-334</v>
      </c>
      <c r="AL5" s="679">
        <v>-654</v>
      </c>
      <c r="AM5" s="679">
        <v>-2</v>
      </c>
      <c r="AN5" s="679">
        <v>-282</v>
      </c>
      <c r="AO5" s="679">
        <v>-541</v>
      </c>
      <c r="AP5" s="679">
        <v>-3</v>
      </c>
      <c r="AQ5" s="679">
        <v>-336</v>
      </c>
      <c r="AR5" s="679">
        <v>-631</v>
      </c>
      <c r="AS5" s="679">
        <v>-3</v>
      </c>
      <c r="AT5" s="679">
        <v>-330</v>
      </c>
      <c r="AU5" s="679">
        <v>-620</v>
      </c>
      <c r="AV5" s="679">
        <v>-3.3498710633269657</v>
      </c>
      <c r="AW5" s="679">
        <v>-429.74942792625603</v>
      </c>
      <c r="AX5" s="679">
        <v>-804.78341906716628</v>
      </c>
      <c r="AY5" s="679">
        <v>-1.3531946029566868</v>
      </c>
      <c r="AZ5" s="679">
        <v>-87.149243938079024</v>
      </c>
      <c r="BA5" s="679">
        <v>-156.44253078340341</v>
      </c>
      <c r="BB5" s="678">
        <v>1.0285213054917306</v>
      </c>
      <c r="BC5" s="678">
        <v>-15.815422543862979</v>
      </c>
      <c r="BD5" s="678">
        <v>-11.798379404420919</v>
      </c>
      <c r="BE5" s="679">
        <v>0</v>
      </c>
      <c r="BF5" s="678">
        <v>-16.976482701924688</v>
      </c>
      <c r="BG5" s="678">
        <v>-30.900187059465871</v>
      </c>
      <c r="BH5" s="679">
        <v>0</v>
      </c>
      <c r="BI5" s="677">
        <v>-0.58699999999999997</v>
      </c>
      <c r="BJ5" s="677">
        <v>1.8080000000000001</v>
      </c>
      <c r="BK5" s="679">
        <v>0</v>
      </c>
      <c r="BL5" s="677">
        <v>-38.564892116214523</v>
      </c>
      <c r="BM5" s="677">
        <v>-69.905928942954318</v>
      </c>
      <c r="BN5" s="679">
        <v>0</v>
      </c>
      <c r="BO5" s="677">
        <v>-17.423679529437134</v>
      </c>
      <c r="BP5" s="677">
        <v>-30.857132511468976</v>
      </c>
      <c r="BQ5" s="679">
        <v>0</v>
      </c>
      <c r="BR5" s="677">
        <v>-18.986582692463053</v>
      </c>
      <c r="BS5" s="677">
        <v>-32.950646430852778</v>
      </c>
      <c r="BT5" s="677">
        <v>0.57924321470579887</v>
      </c>
      <c r="BU5" s="677">
        <v>-10.805216647794065</v>
      </c>
      <c r="BV5" s="677">
        <v>-15.252549070008682</v>
      </c>
      <c r="BW5" s="673"/>
      <c r="BX5" s="672"/>
      <c r="BY5" s="672"/>
      <c r="BZ5" s="672"/>
      <c r="CA5" s="672"/>
      <c r="CB5" s="672"/>
      <c r="CC5" s="672"/>
      <c r="CD5" s="672"/>
      <c r="CE5" s="672"/>
      <c r="CF5" s="676"/>
      <c r="CG5" s="676"/>
      <c r="CH5" s="676"/>
      <c r="CI5" s="676"/>
      <c r="CJ5" s="676"/>
      <c r="CK5" s="676"/>
      <c r="CL5" s="676"/>
      <c r="CM5" s="676"/>
      <c r="CN5" s="676"/>
    </row>
    <row r="6" spans="1:92" ht="17.25" customHeight="1">
      <c r="A6" s="681" t="s">
        <v>2582</v>
      </c>
      <c r="B6" s="681" t="s">
        <v>2583</v>
      </c>
      <c r="C6" s="680">
        <v>-3</v>
      </c>
      <c r="D6" s="680">
        <v>-270</v>
      </c>
      <c r="E6" s="680">
        <v>-476</v>
      </c>
      <c r="F6" s="680">
        <v>-7</v>
      </c>
      <c r="G6" s="680">
        <v>-537</v>
      </c>
      <c r="H6" s="680">
        <v>-992</v>
      </c>
      <c r="I6" s="680">
        <v>-4</v>
      </c>
      <c r="J6" s="680">
        <v>-385</v>
      </c>
      <c r="K6" s="680">
        <v>-711</v>
      </c>
      <c r="L6" s="680">
        <v>-3</v>
      </c>
      <c r="M6" s="680">
        <v>-319</v>
      </c>
      <c r="N6" s="680">
        <v>-589</v>
      </c>
      <c r="O6" s="680">
        <v>-2</v>
      </c>
      <c r="P6" s="680">
        <v>-227</v>
      </c>
      <c r="Q6" s="680">
        <v>-412</v>
      </c>
      <c r="R6" s="680">
        <v>-2</v>
      </c>
      <c r="S6" s="680">
        <v>-209</v>
      </c>
      <c r="T6" s="680">
        <v>-377</v>
      </c>
      <c r="U6" s="680">
        <v>-2</v>
      </c>
      <c r="V6" s="680">
        <v>-228</v>
      </c>
      <c r="W6" s="680">
        <v>-414</v>
      </c>
      <c r="X6" s="680">
        <v>-3</v>
      </c>
      <c r="Y6" s="680">
        <v>-256</v>
      </c>
      <c r="Z6" s="680">
        <v>-455</v>
      </c>
      <c r="AA6" s="680">
        <v>-2</v>
      </c>
      <c r="AB6" s="680">
        <v>-165</v>
      </c>
      <c r="AC6" s="680">
        <v>-300</v>
      </c>
      <c r="AD6" s="679">
        <v>-3</v>
      </c>
      <c r="AE6" s="679">
        <v>-207</v>
      </c>
      <c r="AF6" s="679">
        <v>-391</v>
      </c>
      <c r="AG6" s="679">
        <v>-2</v>
      </c>
      <c r="AH6" s="679">
        <v>-210</v>
      </c>
      <c r="AI6" s="679">
        <v>-400</v>
      </c>
      <c r="AJ6" s="679">
        <v>-2</v>
      </c>
      <c r="AK6" s="679">
        <v>-232</v>
      </c>
      <c r="AL6" s="679">
        <v>-443</v>
      </c>
      <c r="AM6" s="679">
        <v>-2</v>
      </c>
      <c r="AN6" s="679">
        <v>-310</v>
      </c>
      <c r="AO6" s="679">
        <v>-570</v>
      </c>
      <c r="AP6" s="679">
        <v>-4</v>
      </c>
      <c r="AQ6" s="679">
        <v>-359</v>
      </c>
      <c r="AR6" s="679">
        <v>-664</v>
      </c>
      <c r="AS6" s="679">
        <v>-4</v>
      </c>
      <c r="AT6" s="679">
        <v>-312</v>
      </c>
      <c r="AU6" s="679">
        <v>-578</v>
      </c>
      <c r="AV6" s="679">
        <v>-2.4373668083711304</v>
      </c>
      <c r="AW6" s="679">
        <v>-269.91225422133283</v>
      </c>
      <c r="AX6" s="679">
        <v>-495.80477031110144</v>
      </c>
      <c r="AY6" s="679">
        <v>-2.5779645554379069</v>
      </c>
      <c r="AZ6" s="679">
        <v>-310.48858496949975</v>
      </c>
      <c r="BA6" s="679">
        <v>-560.64150074338204</v>
      </c>
      <c r="BB6" s="678">
        <v>-2.0475489311672597</v>
      </c>
      <c r="BC6" s="678">
        <v>-296.55174716372676</v>
      </c>
      <c r="BD6" s="678">
        <v>-528.22288534032452</v>
      </c>
      <c r="BE6" s="678">
        <v>-1.8848975317984544</v>
      </c>
      <c r="BF6" s="678">
        <v>-293.92854132629299</v>
      </c>
      <c r="BG6" s="678">
        <v>-529.21207600733374</v>
      </c>
      <c r="BH6" s="677">
        <v>-2.6640000000000001</v>
      </c>
      <c r="BI6" s="677">
        <v>-361.59899999999999</v>
      </c>
      <c r="BJ6" s="677">
        <v>-654.51499999999999</v>
      </c>
      <c r="BK6" s="677">
        <v>-2.4382860599811824</v>
      </c>
      <c r="BL6" s="677">
        <v>-280.08419282223696</v>
      </c>
      <c r="BM6" s="677">
        <v>-482.39597477614325</v>
      </c>
      <c r="BN6" s="677">
        <v>-2.3213950639169707</v>
      </c>
      <c r="BO6" s="677">
        <v>-300.12670760894514</v>
      </c>
      <c r="BP6" s="677">
        <v>-508.15892136766746</v>
      </c>
      <c r="BQ6" s="677">
        <v>-2.2318779982441304</v>
      </c>
      <c r="BR6" s="677">
        <v>-292.24504092556066</v>
      </c>
      <c r="BS6" s="677">
        <v>-501.62526678242227</v>
      </c>
      <c r="BT6" s="677">
        <v>-1.6215966027673578</v>
      </c>
      <c r="BU6" s="677">
        <v>-226.82842729793893</v>
      </c>
      <c r="BV6" s="677">
        <v>-424.50686392853316</v>
      </c>
      <c r="BW6" s="673"/>
      <c r="BX6" s="672"/>
      <c r="BY6" s="672"/>
      <c r="BZ6" s="672"/>
      <c r="CA6" s="672"/>
      <c r="CB6" s="672"/>
      <c r="CC6" s="672"/>
      <c r="CD6" s="672"/>
      <c r="CE6" s="672"/>
      <c r="CF6" s="676"/>
      <c r="CG6" s="676"/>
      <c r="CH6" s="676"/>
      <c r="CI6" s="676"/>
      <c r="CJ6" s="676"/>
      <c r="CK6" s="676"/>
      <c r="CL6" s="676"/>
      <c r="CM6" s="676"/>
      <c r="CN6" s="676"/>
    </row>
    <row r="7" spans="1:92" ht="17.25" customHeight="1">
      <c r="A7" s="681" t="s">
        <v>2584</v>
      </c>
      <c r="B7" s="681" t="s">
        <v>2585</v>
      </c>
      <c r="C7" s="679">
        <v>0</v>
      </c>
      <c r="D7" s="680">
        <v>-5</v>
      </c>
      <c r="E7" s="680">
        <v>-9</v>
      </c>
      <c r="F7" s="679">
        <v>0</v>
      </c>
      <c r="G7" s="680">
        <v>-1</v>
      </c>
      <c r="H7" s="680">
        <v>0</v>
      </c>
      <c r="I7" s="679">
        <v>0</v>
      </c>
      <c r="J7" s="680">
        <v>-1</v>
      </c>
      <c r="K7" s="680">
        <v>-1</v>
      </c>
      <c r="L7" s="679">
        <v>0</v>
      </c>
      <c r="M7" s="680">
        <v>-16</v>
      </c>
      <c r="N7" s="680">
        <v>-28</v>
      </c>
      <c r="O7" s="679">
        <v>0</v>
      </c>
      <c r="P7" s="680">
        <v>0</v>
      </c>
      <c r="Q7" s="680">
        <v>2</v>
      </c>
      <c r="R7" s="679">
        <v>0</v>
      </c>
      <c r="S7" s="680">
        <v>-32</v>
      </c>
      <c r="T7" s="680">
        <v>-66</v>
      </c>
      <c r="U7" s="679">
        <v>0</v>
      </c>
      <c r="V7" s="680">
        <v>-44</v>
      </c>
      <c r="W7" s="680">
        <v>-92</v>
      </c>
      <c r="X7" s="679">
        <v>0</v>
      </c>
      <c r="Y7" s="680">
        <v>-33</v>
      </c>
      <c r="Z7" s="680">
        <v>-66</v>
      </c>
      <c r="AA7" s="679">
        <v>0</v>
      </c>
      <c r="AB7" s="680">
        <v>-100</v>
      </c>
      <c r="AC7" s="680">
        <v>-235</v>
      </c>
      <c r="AD7" s="679">
        <v>0</v>
      </c>
      <c r="AE7" s="679">
        <v>-121</v>
      </c>
      <c r="AF7" s="679">
        <v>-308</v>
      </c>
      <c r="AG7" s="679">
        <v>1</v>
      </c>
      <c r="AH7" s="679">
        <v>-118</v>
      </c>
      <c r="AI7" s="679">
        <v>-278</v>
      </c>
      <c r="AJ7" s="679">
        <v>1</v>
      </c>
      <c r="AK7" s="679">
        <v>-125</v>
      </c>
      <c r="AL7" s="679">
        <v>-295</v>
      </c>
      <c r="AM7" s="679">
        <v>0</v>
      </c>
      <c r="AN7" s="679">
        <v>-69</v>
      </c>
      <c r="AO7" s="679">
        <v>-145</v>
      </c>
      <c r="AP7" s="679">
        <v>0</v>
      </c>
      <c r="AQ7" s="679">
        <v>-96</v>
      </c>
      <c r="AR7" s="679">
        <v>-205</v>
      </c>
      <c r="AS7" s="679">
        <v>1</v>
      </c>
      <c r="AT7" s="679">
        <v>-103</v>
      </c>
      <c r="AU7" s="679">
        <v>-219</v>
      </c>
      <c r="AV7" s="679">
        <v>0.57266083249529098</v>
      </c>
      <c r="AW7" s="679">
        <v>-133.12095757326327</v>
      </c>
      <c r="AX7" s="679">
        <v>-287.57478483884211</v>
      </c>
      <c r="AY7" s="679">
        <v>0.71277635206197654</v>
      </c>
      <c r="AZ7" s="679">
        <v>-197.26473595058792</v>
      </c>
      <c r="BA7" s="679">
        <v>-426.28614023539984</v>
      </c>
      <c r="BB7" s="678">
        <v>0.66620192111439569</v>
      </c>
      <c r="BC7" s="678">
        <v>-224.74846078855788</v>
      </c>
      <c r="BD7" s="678">
        <v>-492.36608579230898</v>
      </c>
      <c r="BE7" s="678">
        <v>0.73502388904481131</v>
      </c>
      <c r="BF7" s="678">
        <v>-240.76414277982502</v>
      </c>
      <c r="BG7" s="678">
        <v>-527.29235184979598</v>
      </c>
      <c r="BH7" s="677">
        <v>0.86</v>
      </c>
      <c r="BI7" s="677">
        <v>-228.67</v>
      </c>
      <c r="BJ7" s="677">
        <v>-491.654</v>
      </c>
      <c r="BK7" s="677">
        <v>0.57789019503998706</v>
      </c>
      <c r="BL7" s="677">
        <v>-143.49351148167412</v>
      </c>
      <c r="BM7" s="677">
        <v>-308.45615785271889</v>
      </c>
      <c r="BN7" s="677">
        <v>0.57776767158947495</v>
      </c>
      <c r="BO7" s="677">
        <v>-172.54338965807648</v>
      </c>
      <c r="BP7" s="677">
        <v>-348.3804311261685</v>
      </c>
      <c r="BQ7" s="677">
        <v>0.57789097239653797</v>
      </c>
      <c r="BR7" s="677">
        <v>-178.77446450976157</v>
      </c>
      <c r="BS7" s="677">
        <v>-406.04864300783333</v>
      </c>
      <c r="BT7" s="677">
        <v>0.69581836860719815</v>
      </c>
      <c r="BU7" s="677">
        <v>-200.05075870113464</v>
      </c>
      <c r="BV7" s="677">
        <v>-444.12941785532229</v>
      </c>
      <c r="BW7" s="673"/>
      <c r="BX7" s="672"/>
      <c r="BY7" s="672"/>
      <c r="BZ7" s="672"/>
      <c r="CA7" s="672"/>
      <c r="CB7" s="672"/>
      <c r="CC7" s="672"/>
      <c r="CD7" s="672"/>
      <c r="CE7" s="672"/>
      <c r="CF7" s="676"/>
      <c r="CG7" s="676"/>
      <c r="CH7" s="676"/>
      <c r="CI7" s="676"/>
      <c r="CJ7" s="676"/>
      <c r="CK7" s="676"/>
      <c r="CL7" s="676"/>
      <c r="CM7" s="676"/>
      <c r="CN7" s="676"/>
    </row>
    <row r="8" spans="1:92" ht="14.4">
      <c r="A8" s="675" t="s">
        <v>2586</v>
      </c>
      <c r="B8" s="674"/>
      <c r="C8" s="674"/>
      <c r="D8" s="674"/>
      <c r="E8" s="674"/>
      <c r="F8" s="674"/>
      <c r="G8" s="674"/>
      <c r="H8" s="674"/>
      <c r="I8" s="674"/>
      <c r="J8" s="674"/>
      <c r="K8" s="674"/>
      <c r="L8" s="674"/>
      <c r="M8" s="674"/>
      <c r="N8" s="674"/>
      <c r="O8" s="674"/>
      <c r="P8" s="674"/>
      <c r="Q8" s="674"/>
      <c r="R8" s="674"/>
      <c r="S8" s="674"/>
      <c r="T8" s="674"/>
      <c r="U8" s="674"/>
      <c r="V8" s="674"/>
      <c r="W8" s="674"/>
      <c r="X8" s="674"/>
      <c r="Y8" s="674"/>
      <c r="Z8" s="674"/>
      <c r="AA8" s="674"/>
      <c r="AB8" s="674"/>
      <c r="AC8" s="674"/>
      <c r="AD8" s="674"/>
      <c r="AE8" s="674"/>
      <c r="AF8" s="674"/>
      <c r="AG8" s="674"/>
      <c r="AH8" s="674"/>
      <c r="AI8" s="674"/>
      <c r="AJ8" s="674"/>
      <c r="AK8" s="674"/>
      <c r="AL8" s="674"/>
      <c r="AM8" s="674"/>
      <c r="AN8" s="674"/>
      <c r="AO8" s="674"/>
      <c r="AP8" s="674"/>
      <c r="AQ8" s="674"/>
      <c r="AR8" s="674"/>
      <c r="AS8" s="674"/>
      <c r="AT8" s="674"/>
      <c r="AU8" s="674"/>
      <c r="AV8" s="674"/>
      <c r="AW8" s="674"/>
      <c r="AX8" s="674"/>
      <c r="AY8" s="674"/>
      <c r="AZ8" s="674"/>
      <c r="BA8" s="674"/>
      <c r="BB8" s="674"/>
      <c r="BC8" s="674"/>
      <c r="BD8" s="674"/>
      <c r="BE8" s="393"/>
      <c r="BF8" s="393"/>
      <c r="BG8" s="393"/>
      <c r="BH8" s="393"/>
      <c r="BI8" s="393"/>
      <c r="BJ8" s="393"/>
      <c r="BK8" s="393"/>
      <c r="BL8" s="393"/>
      <c r="BM8" s="393"/>
      <c r="BN8" s="393"/>
      <c r="BO8" s="393"/>
      <c r="BP8" s="393"/>
      <c r="BQ8" s="393"/>
      <c r="BR8" s="393"/>
      <c r="BS8" s="393"/>
      <c r="BT8" s="393"/>
      <c r="BU8" s="393"/>
      <c r="BV8" s="393"/>
      <c r="BW8" s="673"/>
      <c r="BX8" s="672"/>
      <c r="BY8" s="672"/>
      <c r="BZ8" s="672"/>
      <c r="CA8" s="672"/>
      <c r="CB8" s="672"/>
      <c r="CC8" s="672"/>
      <c r="CD8" s="672"/>
      <c r="CE8" s="672"/>
      <c r="CF8" s="672"/>
      <c r="CG8" s="672"/>
      <c r="CH8" s="672"/>
      <c r="CI8" s="672"/>
      <c r="CJ8" s="672"/>
      <c r="CK8" s="672"/>
      <c r="CL8" s="672"/>
      <c r="CM8" s="672"/>
      <c r="CN8" s="672"/>
    </row>
    <row r="9" spans="1:92">
      <c r="A9" s="671"/>
      <c r="B9" s="670"/>
      <c r="C9" s="670"/>
      <c r="D9" s="670"/>
      <c r="E9" s="670"/>
      <c r="F9" s="670"/>
      <c r="G9" s="670"/>
      <c r="H9" s="670"/>
      <c r="I9" s="670"/>
      <c r="J9" s="670"/>
      <c r="K9" s="670"/>
      <c r="L9" s="670"/>
      <c r="M9" s="670"/>
      <c r="N9" s="670"/>
      <c r="O9" s="670"/>
      <c r="P9" s="670"/>
      <c r="Q9" s="670"/>
      <c r="R9" s="670"/>
      <c r="S9" s="670"/>
      <c r="T9" s="670"/>
      <c r="U9" s="670"/>
      <c r="V9" s="670"/>
      <c r="W9" s="670"/>
      <c r="X9" s="670"/>
      <c r="Y9" s="670"/>
      <c r="Z9" s="670"/>
      <c r="AA9" s="670"/>
      <c r="AB9" s="670"/>
      <c r="AC9" s="670"/>
      <c r="AD9" s="670"/>
      <c r="AE9" s="670"/>
      <c r="AF9" s="670"/>
      <c r="AG9" s="670"/>
      <c r="AH9" s="670"/>
      <c r="AI9" s="670"/>
      <c r="AJ9" s="670"/>
      <c r="AK9" s="670"/>
      <c r="AL9" s="670"/>
      <c r="AM9" s="670"/>
      <c r="AN9" s="670"/>
      <c r="AO9" s="670"/>
      <c r="AP9" s="670"/>
      <c r="AQ9" s="670"/>
      <c r="AR9" s="670"/>
      <c r="AS9" s="670"/>
      <c r="AT9" s="670"/>
      <c r="AU9" s="670"/>
      <c r="AV9" s="670"/>
      <c r="AW9" s="670"/>
      <c r="AX9" s="670"/>
      <c r="AY9" s="670"/>
      <c r="AZ9" s="670"/>
      <c r="BA9" s="670"/>
      <c r="BB9" s="670"/>
      <c r="BC9" s="670"/>
      <c r="BD9" s="670"/>
      <c r="BE9" s="670"/>
      <c r="BF9" s="670"/>
      <c r="BG9" s="670"/>
      <c r="BH9" s="670"/>
      <c r="BI9" s="670"/>
      <c r="BJ9" s="670"/>
      <c r="BK9" s="670"/>
      <c r="BL9" s="670"/>
      <c r="BM9" s="670"/>
      <c r="BN9" s="670"/>
      <c r="BO9" s="670"/>
      <c r="BP9" s="670"/>
      <c r="BQ9" s="670"/>
      <c r="BR9" s="670"/>
      <c r="BS9" s="670"/>
      <c r="BT9" s="670"/>
      <c r="BU9" s="670"/>
      <c r="BV9" s="670"/>
    </row>
    <row r="68" spans="84:84">
      <c r="CF68" s="669" t="s">
        <v>1365</v>
      </c>
    </row>
    <row r="392" spans="149:154">
      <c r="ES392" s="667"/>
      <c r="ET392" s="667"/>
      <c r="EU392" s="667"/>
      <c r="EV392" s="667"/>
      <c r="EW392" s="668"/>
      <c r="EX392" s="667"/>
    </row>
  </sheetData>
  <mergeCells count="1">
    <mergeCell ref="A1:B1"/>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3FFA-5A22-4FDD-B1D0-B9CF80F476EA}">
  <sheetPr codeName="Plan62">
    <tabColor rgb="FF5F6062"/>
  </sheetPr>
  <dimension ref="A1:CP398"/>
  <sheetViews>
    <sheetView showGridLines="0" workbookViewId="0"/>
  </sheetViews>
  <sheetFormatPr defaultColWidth="9.21875" defaultRowHeight="14.4"/>
  <cols>
    <col min="1" max="1" width="50.77734375" style="672" customWidth="1"/>
    <col min="2" max="2" width="8.44140625" style="672" bestFit="1" customWidth="1"/>
    <col min="3" max="3" width="9.44140625" style="672" bestFit="1" customWidth="1"/>
    <col min="4" max="5" width="9.44140625" style="672" customWidth="1"/>
    <col min="6" max="6" width="8.44140625" style="672" bestFit="1" customWidth="1"/>
    <col min="7" max="7" width="9.44140625" style="672" bestFit="1" customWidth="1"/>
    <col min="8" max="8" width="8.44140625" style="672" bestFit="1" customWidth="1"/>
    <col min="9" max="9" width="9.44140625" style="672" bestFit="1" customWidth="1"/>
    <col min="10" max="10" width="8.44140625" style="672" bestFit="1" customWidth="1"/>
    <col min="11" max="11" width="9.44140625" style="672" bestFit="1" customWidth="1"/>
    <col min="12" max="12" width="8.44140625" style="672" bestFit="1" customWidth="1"/>
    <col min="13" max="13" width="9.44140625" style="672" bestFit="1" customWidth="1"/>
    <col min="14" max="14" width="8.44140625" style="672" bestFit="1" customWidth="1"/>
    <col min="15" max="15" width="9.44140625" style="672" customWidth="1"/>
    <col min="16" max="16" width="8.44140625" style="672" bestFit="1" customWidth="1"/>
    <col min="17" max="17" width="9.44140625" style="672" bestFit="1" customWidth="1"/>
    <col min="18" max="18" width="8.44140625" style="672" bestFit="1" customWidth="1"/>
    <col min="19" max="19" width="9.44140625" style="672" bestFit="1" customWidth="1"/>
    <col min="20" max="20" width="8.44140625" style="672" bestFit="1" customWidth="1"/>
    <col min="21" max="21" width="9.44140625" style="672" bestFit="1" customWidth="1"/>
    <col min="22" max="22" width="8.44140625" style="672" bestFit="1" customWidth="1"/>
    <col min="23" max="23" width="9.44140625" style="672" bestFit="1" customWidth="1"/>
    <col min="24" max="24" width="8.44140625" style="672" bestFit="1" customWidth="1"/>
    <col min="25" max="25" width="9.44140625" style="672" bestFit="1" customWidth="1"/>
    <col min="26" max="26" width="8.44140625" style="672" bestFit="1" customWidth="1"/>
    <col min="27" max="27" width="9.44140625" style="672" bestFit="1" customWidth="1"/>
    <col min="28" max="28" width="8.44140625" style="672" bestFit="1" customWidth="1"/>
    <col min="29" max="29" width="9.44140625" style="672" bestFit="1" customWidth="1"/>
    <col min="30" max="30" width="8.44140625" style="672" bestFit="1" customWidth="1"/>
    <col min="31" max="31" width="9.44140625" style="672" bestFit="1" customWidth="1"/>
    <col min="32" max="32" width="8.44140625" style="672" bestFit="1" customWidth="1"/>
    <col min="33" max="33" width="9.44140625" style="672" bestFit="1" customWidth="1"/>
    <col min="34" max="34" width="8.44140625" style="672" bestFit="1" customWidth="1"/>
    <col min="35" max="35" width="9.44140625" style="672" bestFit="1" customWidth="1"/>
    <col min="36" max="36" width="8.44140625" style="672" bestFit="1" customWidth="1"/>
    <col min="37" max="37" width="9.44140625" style="672" bestFit="1" customWidth="1"/>
    <col min="38" max="38" width="8.44140625" style="672" bestFit="1" customWidth="1"/>
    <col min="39" max="39" width="9.44140625" style="672" bestFit="1" customWidth="1"/>
    <col min="40" max="40" width="8.44140625" style="672" bestFit="1" customWidth="1"/>
    <col min="41" max="41" width="9.44140625" style="672" bestFit="1" customWidth="1"/>
    <col min="42" max="42" width="8.44140625" style="672" bestFit="1" customWidth="1"/>
    <col min="43" max="43" width="9.44140625" style="672" bestFit="1" customWidth="1"/>
    <col min="44" max="44" width="8.44140625" style="672" bestFit="1" customWidth="1"/>
    <col min="45" max="45" width="9.44140625" style="672" bestFit="1" customWidth="1"/>
    <col min="46" max="46" width="8.44140625" style="672" bestFit="1" customWidth="1"/>
    <col min="47" max="47" width="9.44140625" style="672" bestFit="1" customWidth="1"/>
    <col min="48" max="48" width="8.44140625" style="672" bestFit="1" customWidth="1"/>
    <col min="49" max="49" width="9.44140625" style="672" bestFit="1" customWidth="1"/>
    <col min="50" max="50" width="8.44140625" style="672" bestFit="1" customWidth="1"/>
    <col min="51" max="51" width="9.44140625" style="672" bestFit="1" customWidth="1"/>
    <col min="52" max="16384" width="9.21875" style="672"/>
  </cols>
  <sheetData>
    <row r="1" spans="1:51" s="709" customFormat="1" ht="17.25" customHeight="1">
      <c r="A1" s="111" t="s">
        <v>2587</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710"/>
      <c r="AH1" s="710"/>
      <c r="AI1" s="710"/>
      <c r="AJ1" s="710"/>
      <c r="AK1" s="710"/>
      <c r="AL1" s="710"/>
      <c r="AM1" s="710"/>
      <c r="AN1" s="710"/>
      <c r="AO1" s="710"/>
      <c r="AP1" s="710"/>
      <c r="AQ1" s="710"/>
      <c r="AR1" s="710"/>
      <c r="AS1" s="710"/>
      <c r="AT1" s="710"/>
      <c r="AU1" s="710"/>
      <c r="AV1" s="710"/>
      <c r="AW1" s="710"/>
      <c r="AX1" s="710"/>
      <c r="AY1" s="562" t="s">
        <v>65</v>
      </c>
    </row>
    <row r="2" spans="1:51" s="707" customFormat="1">
      <c r="A2" s="708"/>
      <c r="B2" s="690" t="s">
        <v>85</v>
      </c>
      <c r="C2" s="690"/>
      <c r="D2" s="690" t="s">
        <v>86</v>
      </c>
      <c r="E2" s="690"/>
      <c r="F2" s="690" t="s">
        <v>87</v>
      </c>
      <c r="G2" s="690"/>
      <c r="H2" s="690" t="s">
        <v>88</v>
      </c>
      <c r="I2" s="690"/>
      <c r="J2" s="690" t="s">
        <v>89</v>
      </c>
      <c r="K2" s="690"/>
      <c r="L2" s="690" t="s">
        <v>2098</v>
      </c>
      <c r="M2" s="690"/>
      <c r="N2" s="690">
        <v>43373</v>
      </c>
      <c r="O2" s="690"/>
      <c r="P2" s="690">
        <v>43281</v>
      </c>
      <c r="Q2" s="690"/>
      <c r="R2" s="690">
        <v>43190</v>
      </c>
      <c r="S2" s="690"/>
      <c r="T2" s="690">
        <v>43100</v>
      </c>
      <c r="U2" s="690"/>
      <c r="V2" s="690">
        <v>43008</v>
      </c>
      <c r="W2" s="690"/>
      <c r="X2" s="690">
        <v>42916</v>
      </c>
      <c r="Y2" s="690"/>
      <c r="Z2" s="690">
        <v>42825</v>
      </c>
      <c r="AA2" s="690"/>
      <c r="AB2" s="691">
        <v>42735</v>
      </c>
      <c r="AC2" s="690"/>
      <c r="AD2" s="691">
        <v>42643</v>
      </c>
      <c r="AE2" s="690"/>
      <c r="AF2" s="691" t="s">
        <v>2417</v>
      </c>
      <c r="AG2" s="690"/>
      <c r="AH2" s="691">
        <v>42460</v>
      </c>
      <c r="AI2" s="690"/>
      <c r="AJ2" s="691">
        <v>42369</v>
      </c>
      <c r="AK2" s="690"/>
      <c r="AL2" s="691">
        <v>42277</v>
      </c>
      <c r="AM2" s="690"/>
      <c r="AN2" s="691">
        <v>42185</v>
      </c>
      <c r="AO2" s="690"/>
      <c r="AP2" s="691">
        <v>42094</v>
      </c>
      <c r="AQ2" s="690"/>
      <c r="AR2" s="691">
        <v>42004</v>
      </c>
      <c r="AS2" s="690"/>
      <c r="AT2" s="691">
        <v>41912</v>
      </c>
      <c r="AU2" s="690"/>
      <c r="AV2" s="691">
        <v>41820</v>
      </c>
      <c r="AW2" s="690"/>
      <c r="AX2" s="691">
        <v>41729</v>
      </c>
      <c r="AY2" s="690"/>
    </row>
    <row r="3" spans="1:51" s="705" customFormat="1" ht="17.25" customHeight="1">
      <c r="A3" s="388"/>
      <c r="B3" s="387" t="s">
        <v>1974</v>
      </c>
      <c r="C3" s="706" t="s">
        <v>1975</v>
      </c>
      <c r="D3" s="387" t="s">
        <v>1974</v>
      </c>
      <c r="E3" s="706" t="s">
        <v>1975</v>
      </c>
      <c r="F3" s="387" t="s">
        <v>1974</v>
      </c>
      <c r="G3" s="706" t="s">
        <v>1975</v>
      </c>
      <c r="H3" s="387" t="s">
        <v>1974</v>
      </c>
      <c r="I3" s="706" t="s">
        <v>1975</v>
      </c>
      <c r="J3" s="387" t="s">
        <v>1974</v>
      </c>
      <c r="K3" s="706" t="s">
        <v>1975</v>
      </c>
      <c r="L3" s="387" t="s">
        <v>1974</v>
      </c>
      <c r="M3" s="706" t="s">
        <v>1975</v>
      </c>
      <c r="N3" s="387" t="s">
        <v>1974</v>
      </c>
      <c r="O3" s="387" t="s">
        <v>1975</v>
      </c>
      <c r="P3" s="387" t="s">
        <v>1974</v>
      </c>
      <c r="Q3" s="706" t="s">
        <v>1975</v>
      </c>
      <c r="R3" s="387" t="s">
        <v>1974</v>
      </c>
      <c r="S3" s="706" t="s">
        <v>1975</v>
      </c>
      <c r="T3" s="387" t="s">
        <v>1974</v>
      </c>
      <c r="U3" s="706" t="s">
        <v>1975</v>
      </c>
      <c r="V3" s="387" t="s">
        <v>1974</v>
      </c>
      <c r="W3" s="706" t="s">
        <v>1975</v>
      </c>
      <c r="X3" s="387" t="s">
        <v>1974</v>
      </c>
      <c r="Y3" s="706" t="s">
        <v>1975</v>
      </c>
      <c r="Z3" s="387" t="s">
        <v>1974</v>
      </c>
      <c r="AA3" s="706" t="s">
        <v>1975</v>
      </c>
      <c r="AB3" s="387" t="s">
        <v>1974</v>
      </c>
      <c r="AC3" s="706" t="s">
        <v>1975</v>
      </c>
      <c r="AD3" s="387" t="s">
        <v>1974</v>
      </c>
      <c r="AE3" s="706" t="s">
        <v>1975</v>
      </c>
      <c r="AF3" s="387" t="s">
        <v>1974</v>
      </c>
      <c r="AG3" s="706" t="s">
        <v>1975</v>
      </c>
      <c r="AH3" s="387" t="s">
        <v>1974</v>
      </c>
      <c r="AI3" s="706" t="s">
        <v>1975</v>
      </c>
      <c r="AJ3" s="387" t="s">
        <v>1974</v>
      </c>
      <c r="AK3" s="706" t="s">
        <v>1975</v>
      </c>
      <c r="AL3" s="387" t="s">
        <v>1974</v>
      </c>
      <c r="AM3" s="706" t="s">
        <v>1975</v>
      </c>
      <c r="AN3" s="387" t="s">
        <v>1974</v>
      </c>
      <c r="AO3" s="706" t="s">
        <v>1975</v>
      </c>
      <c r="AP3" s="387" t="s">
        <v>1974</v>
      </c>
      <c r="AQ3" s="706" t="s">
        <v>1975</v>
      </c>
      <c r="AR3" s="387" t="s">
        <v>1974</v>
      </c>
      <c r="AS3" s="706" t="s">
        <v>1975</v>
      </c>
      <c r="AT3" s="387" t="s">
        <v>1974</v>
      </c>
      <c r="AU3" s="706" t="s">
        <v>1975</v>
      </c>
      <c r="AV3" s="387" t="s">
        <v>1974</v>
      </c>
      <c r="AW3" s="706" t="s">
        <v>1975</v>
      </c>
      <c r="AX3" s="387" t="s">
        <v>1974</v>
      </c>
      <c r="AY3" s="706" t="s">
        <v>1975</v>
      </c>
    </row>
    <row r="4" spans="1:51" s="239" customFormat="1" ht="17.25" customHeight="1">
      <c r="A4" s="682" t="s">
        <v>1913</v>
      </c>
      <c r="B4" s="703">
        <v>233409</v>
      </c>
      <c r="C4" s="703">
        <v>-215570</v>
      </c>
      <c r="D4" s="703">
        <v>170726.16686270796</v>
      </c>
      <c r="E4" s="703">
        <v>-160773.82302114397</v>
      </c>
      <c r="F4" s="703">
        <v>176155.01065413572</v>
      </c>
      <c r="G4" s="703">
        <v>-193895.21996981848</v>
      </c>
      <c r="H4" s="703">
        <v>187537.96266217958</v>
      </c>
      <c r="I4" s="703">
        <v>-192577.14728201277</v>
      </c>
      <c r="J4" s="703">
        <v>145814.26182000001</v>
      </c>
      <c r="K4" s="703">
        <v>-140255.6301200001</v>
      </c>
      <c r="L4" s="703">
        <v>188190.63491999998</v>
      </c>
      <c r="M4" s="703">
        <v>-200016.51839999994</v>
      </c>
      <c r="N4" s="703">
        <v>221928.30796999991</v>
      </c>
      <c r="O4" s="703">
        <v>-214914.19492000021</v>
      </c>
      <c r="P4" s="703">
        <v>182464.39912999983</v>
      </c>
      <c r="Q4" s="703">
        <v>-190301.53605000008</v>
      </c>
      <c r="R4" s="703">
        <v>193250.05603000039</v>
      </c>
      <c r="S4" s="703">
        <v>-184037.02720000001</v>
      </c>
      <c r="T4" s="703">
        <v>142767.30760000017</v>
      </c>
      <c r="U4" s="703">
        <v>-188766.7505900001</v>
      </c>
      <c r="V4" s="703">
        <v>138645.51204999999</v>
      </c>
      <c r="W4" s="703">
        <v>-196152.39209000001</v>
      </c>
      <c r="X4" s="703">
        <v>160867.78341000003</v>
      </c>
      <c r="Y4" s="703">
        <v>-235883.29193000021</v>
      </c>
      <c r="Z4" s="703">
        <v>142945.79260999989</v>
      </c>
      <c r="AA4" s="703">
        <v>-184785.36180999986</v>
      </c>
      <c r="AB4" s="703">
        <v>142485.57890000011</v>
      </c>
      <c r="AC4" s="703">
        <v>-183484.75817999992</v>
      </c>
      <c r="AD4" s="703">
        <v>147545.21145</v>
      </c>
      <c r="AE4" s="703">
        <v>-169485.15652999983</v>
      </c>
      <c r="AF4" s="703">
        <v>146318.02347000001</v>
      </c>
      <c r="AG4" s="703">
        <v>-191269.08650000009</v>
      </c>
      <c r="AH4" s="703">
        <v>155487.28287999998</v>
      </c>
      <c r="AI4" s="703">
        <v>-173265.15411000006</v>
      </c>
      <c r="AJ4" s="702">
        <v>121109.41409000003</v>
      </c>
      <c r="AK4" s="702">
        <v>-129064.25568999999</v>
      </c>
      <c r="AL4" s="701">
        <v>174292.83314999955</v>
      </c>
      <c r="AM4" s="701">
        <v>-178689.56705999986</v>
      </c>
      <c r="AN4" s="483">
        <v>101720.04056000008</v>
      </c>
      <c r="AO4" s="483">
        <v>-117047.92874999992</v>
      </c>
      <c r="AP4" s="483">
        <v>198263.12325999991</v>
      </c>
      <c r="AQ4" s="483">
        <v>-169575.13481000022</v>
      </c>
      <c r="AR4" s="483">
        <v>210353.17246000003</v>
      </c>
      <c r="AS4" s="483">
        <v>-182629.89600000001</v>
      </c>
      <c r="AT4" s="483">
        <v>240094.72179999985</v>
      </c>
      <c r="AU4" s="483">
        <v>-257555.07134999981</v>
      </c>
      <c r="AV4" s="483">
        <v>213230.36013999992</v>
      </c>
      <c r="AW4" s="483">
        <v>-223301.96365000008</v>
      </c>
      <c r="AX4" s="483">
        <v>247527.41051000031</v>
      </c>
      <c r="AY4" s="483">
        <v>-250749.04880000016</v>
      </c>
    </row>
    <row r="5" spans="1:51" s="239" customFormat="1" ht="17.25" customHeight="1">
      <c r="A5" s="682" t="s">
        <v>1976</v>
      </c>
      <c r="B5" s="703">
        <v>123769</v>
      </c>
      <c r="C5" s="703">
        <v>-123649</v>
      </c>
      <c r="D5" s="703">
        <v>113551.68229463336</v>
      </c>
      <c r="E5" s="703">
        <v>-113578.17211551772</v>
      </c>
      <c r="F5" s="703">
        <v>101921.55171112031</v>
      </c>
      <c r="G5" s="703">
        <v>-102882.00692277335</v>
      </c>
      <c r="H5" s="703">
        <v>215407.63084352991</v>
      </c>
      <c r="I5" s="703">
        <v>-216206.26036241787</v>
      </c>
      <c r="J5" s="703">
        <v>157090.6704300009</v>
      </c>
      <c r="K5" s="703">
        <v>-160507.53365000003</v>
      </c>
      <c r="L5" s="703">
        <v>132741.25982000036</v>
      </c>
      <c r="M5" s="703">
        <v>-131969.44228000045</v>
      </c>
      <c r="N5" s="703">
        <v>146866.14084000009</v>
      </c>
      <c r="O5" s="703">
        <v>-145623.00515000054</v>
      </c>
      <c r="P5" s="703">
        <v>133332.69506999978</v>
      </c>
      <c r="Q5" s="703">
        <v>-128499.81046000069</v>
      </c>
      <c r="R5" s="703">
        <v>118637.6630899997</v>
      </c>
      <c r="S5" s="703">
        <v>-115649.74899000014</v>
      </c>
      <c r="T5" s="703">
        <v>124282.86955999956</v>
      </c>
      <c r="U5" s="703">
        <v>-117447.67626000052</v>
      </c>
      <c r="V5" s="703">
        <v>126327.914849999</v>
      </c>
      <c r="W5" s="703">
        <v>-122724.520620001</v>
      </c>
      <c r="X5" s="703">
        <v>129684.15467000044</v>
      </c>
      <c r="Y5" s="703">
        <v>-125049.00666000004</v>
      </c>
      <c r="Z5" s="703">
        <v>171535.09215999974</v>
      </c>
      <c r="AA5" s="703">
        <v>-164980.82561999967</v>
      </c>
      <c r="AB5" s="703">
        <v>174121.26487999959</v>
      </c>
      <c r="AC5" s="703">
        <v>-164892.17002000014</v>
      </c>
      <c r="AD5" s="703">
        <v>225775.79304000063</v>
      </c>
      <c r="AE5" s="703">
        <v>-223862.51877999908</v>
      </c>
      <c r="AF5" s="703">
        <v>102354.09532000012</v>
      </c>
      <c r="AG5" s="703">
        <v>-92535.992380000273</v>
      </c>
      <c r="AH5" s="703">
        <v>116637.53578999983</v>
      </c>
      <c r="AI5" s="703">
        <v>-109010.33698000007</v>
      </c>
      <c r="AJ5" s="702">
        <v>101967.55769999995</v>
      </c>
      <c r="AK5" s="702">
        <v>-91089.502429999658</v>
      </c>
      <c r="AL5" s="701">
        <v>138814.16462000037</v>
      </c>
      <c r="AM5" s="701">
        <v>-142236.76121000064</v>
      </c>
      <c r="AN5" s="483">
        <v>104646.71463000005</v>
      </c>
      <c r="AO5" s="483">
        <v>-96585.726630000267</v>
      </c>
      <c r="AP5" s="483">
        <v>152942.05924999976</v>
      </c>
      <c r="AQ5" s="483">
        <v>-152446.89928999988</v>
      </c>
      <c r="AR5" s="483">
        <v>123089.0997600003</v>
      </c>
      <c r="AS5" s="483">
        <v>-120687.36416999993</v>
      </c>
      <c r="AT5" s="483">
        <v>119501.86100000067</v>
      </c>
      <c r="AU5" s="483">
        <v>-116984.45866000072</v>
      </c>
      <c r="AV5" s="483">
        <v>111558.58633000035</v>
      </c>
      <c r="AW5" s="483">
        <v>-110754.52014000037</v>
      </c>
      <c r="AX5" s="483">
        <v>142035.01047000001</v>
      </c>
      <c r="AY5" s="483">
        <v>-139650.89289000028</v>
      </c>
    </row>
    <row r="6" spans="1:51" s="239" customFormat="1" ht="17.25" customHeight="1">
      <c r="A6" s="682" t="s">
        <v>1977</v>
      </c>
      <c r="B6" s="703">
        <v>212</v>
      </c>
      <c r="C6" s="703">
        <v>-68</v>
      </c>
      <c r="D6" s="703">
        <v>468.52017141893913</v>
      </c>
      <c r="E6" s="703">
        <v>-168.52792422043029</v>
      </c>
      <c r="F6" s="703">
        <v>268.31540988396983</v>
      </c>
      <c r="G6" s="703">
        <v>-186.94374455379469</v>
      </c>
      <c r="H6" s="703">
        <v>438.28438962505908</v>
      </c>
      <c r="I6" s="703">
        <v>-278.85786353436242</v>
      </c>
      <c r="J6" s="703">
        <v>3661.5340299999975</v>
      </c>
      <c r="K6" s="703">
        <v>-3631.8624599999971</v>
      </c>
      <c r="L6" s="703">
        <v>3339.8436800000027</v>
      </c>
      <c r="M6" s="703">
        <v>-3303.8380600000028</v>
      </c>
      <c r="N6" s="703">
        <v>3066.8095899999958</v>
      </c>
      <c r="O6" s="703">
        <v>-2996.1228199999978</v>
      </c>
      <c r="P6" s="703">
        <v>1652.2298900000003</v>
      </c>
      <c r="Q6" s="703">
        <v>-1614.7610199999995</v>
      </c>
      <c r="R6" s="703">
        <v>2276.8673700000008</v>
      </c>
      <c r="S6" s="703">
        <v>-2557.39696</v>
      </c>
      <c r="T6" s="703">
        <v>2092.3549300000009</v>
      </c>
      <c r="U6" s="703">
        <v>-2165.674889999998</v>
      </c>
      <c r="V6" s="703">
        <v>2447.6128699999999</v>
      </c>
      <c r="W6" s="703">
        <v>-2505.5034300000002</v>
      </c>
      <c r="X6" s="703">
        <v>1661.5512500000002</v>
      </c>
      <c r="Y6" s="703">
        <v>-1800.7304000000004</v>
      </c>
      <c r="Z6" s="703">
        <v>1860.9355299999986</v>
      </c>
      <c r="AA6" s="703">
        <v>-2036.7768799999992</v>
      </c>
      <c r="AB6" s="703">
        <v>1410.4031600000008</v>
      </c>
      <c r="AC6" s="703">
        <v>-1641.2992600000002</v>
      </c>
      <c r="AD6" s="703">
        <v>1277.9055000000012</v>
      </c>
      <c r="AE6" s="703">
        <v>-1397.8388300000001</v>
      </c>
      <c r="AF6" s="703">
        <v>966.75971000000015</v>
      </c>
      <c r="AG6" s="703">
        <v>-1181.0504799999999</v>
      </c>
      <c r="AH6" s="703">
        <v>1593.8386899999991</v>
      </c>
      <c r="AI6" s="703">
        <v>-1691.8742699999998</v>
      </c>
      <c r="AJ6" s="702">
        <v>1376.0200500000001</v>
      </c>
      <c r="AK6" s="702">
        <v>-1367.2402100000004</v>
      </c>
      <c r="AL6" s="701">
        <v>1840.2705999999994</v>
      </c>
      <c r="AM6" s="701">
        <v>-1942.3950000000004</v>
      </c>
      <c r="AN6" s="483">
        <v>9443.8331900000012</v>
      </c>
      <c r="AO6" s="483">
        <v>-9328.7544599999965</v>
      </c>
      <c r="AP6" s="483">
        <v>15885.328959999992</v>
      </c>
      <c r="AQ6" s="483">
        <v>-15834.017449999988</v>
      </c>
      <c r="AR6" s="483">
        <v>18936.049819999989</v>
      </c>
      <c r="AS6" s="483">
        <v>-18946.771829999991</v>
      </c>
      <c r="AT6" s="483">
        <v>20816.823189999999</v>
      </c>
      <c r="AU6" s="483">
        <v>-20728.576719999997</v>
      </c>
      <c r="AV6" s="483">
        <v>12703.972760000002</v>
      </c>
      <c r="AW6" s="483">
        <v>-12570.777599999998</v>
      </c>
      <c r="AX6" s="483">
        <v>13158.857259999988</v>
      </c>
      <c r="AY6" s="483">
        <v>-13215.683419999983</v>
      </c>
    </row>
    <row r="7" spans="1:51" s="239" customFormat="1" ht="17.25" customHeight="1">
      <c r="A7" s="704" t="s">
        <v>224</v>
      </c>
      <c r="B7" s="703">
        <v>1741</v>
      </c>
      <c r="C7" s="703">
        <v>-1746</v>
      </c>
      <c r="D7" s="703">
        <v>1360.5089826599692</v>
      </c>
      <c r="E7" s="703">
        <v>-1372.15141371</v>
      </c>
      <c r="F7" s="703">
        <v>1109.318208034053</v>
      </c>
      <c r="G7" s="703">
        <v>-1099.30827447</v>
      </c>
      <c r="H7" s="703">
        <v>39.896979999999999</v>
      </c>
      <c r="I7" s="703">
        <v>-4.8796600000000003</v>
      </c>
      <c r="J7" s="703">
        <v>15.604770000000002</v>
      </c>
      <c r="K7" s="703">
        <v>-1.1448900000000002</v>
      </c>
      <c r="L7" s="703">
        <v>0</v>
      </c>
      <c r="M7" s="703">
        <v>0</v>
      </c>
      <c r="N7" s="703">
        <v>4.2982200000000059</v>
      </c>
      <c r="O7" s="703">
        <v>-12.177529999999999</v>
      </c>
      <c r="P7" s="703">
        <v>17.333099999999998</v>
      </c>
      <c r="Q7" s="703">
        <v>0</v>
      </c>
      <c r="R7" s="703">
        <v>26.591949999999997</v>
      </c>
      <c r="S7" s="703">
        <v>0</v>
      </c>
      <c r="T7" s="703">
        <v>0.54462999999999917</v>
      </c>
      <c r="U7" s="703">
        <v>-1.8004100000000001</v>
      </c>
      <c r="V7" s="703">
        <v>0</v>
      </c>
      <c r="W7" s="703">
        <v>-2.8442599999999998</v>
      </c>
      <c r="X7" s="703">
        <v>0.98270999999999242</v>
      </c>
      <c r="Y7" s="703">
        <v>0</v>
      </c>
      <c r="Z7" s="703">
        <v>8.0645500000000006</v>
      </c>
      <c r="AA7" s="703">
        <v>0</v>
      </c>
      <c r="AB7" s="703">
        <v>0</v>
      </c>
      <c r="AC7" s="703">
        <v>-2.4300100000000002</v>
      </c>
      <c r="AD7" s="703">
        <v>14.086370000000001</v>
      </c>
      <c r="AE7" s="703">
        <v>-0.78786999999999996</v>
      </c>
      <c r="AF7" s="703">
        <v>5.9805299999999999</v>
      </c>
      <c r="AG7" s="703">
        <v>-17.766459999999999</v>
      </c>
      <c r="AH7" s="703">
        <v>39.387860000000011</v>
      </c>
      <c r="AI7" s="703">
        <v>-16.91488</v>
      </c>
      <c r="AJ7" s="702">
        <v>20.136500000000002</v>
      </c>
      <c r="AK7" s="702">
        <v>-8.0105599999999999</v>
      </c>
      <c r="AL7" s="701">
        <v>36.779869999999995</v>
      </c>
      <c r="AM7" s="701">
        <v>-9.0260800000000003</v>
      </c>
      <c r="AN7" s="483">
        <v>48.222650000000009</v>
      </c>
      <c r="AO7" s="483">
        <v>-63.273040000000009</v>
      </c>
      <c r="AP7" s="483">
        <v>74.245629999999991</v>
      </c>
      <c r="AQ7" s="483">
        <v>-54.443000000000012</v>
      </c>
      <c r="AR7" s="483">
        <v>22.893530000000002</v>
      </c>
      <c r="AS7" s="483">
        <v>-25.423760000000001</v>
      </c>
      <c r="AT7" s="483">
        <v>59.996039999999994</v>
      </c>
      <c r="AU7" s="483">
        <v>-16.822420000000005</v>
      </c>
      <c r="AV7" s="483">
        <v>229.80998000000002</v>
      </c>
      <c r="AW7" s="483">
        <v>-18.170869999999994</v>
      </c>
      <c r="AX7" s="483">
        <v>114.08730999999997</v>
      </c>
      <c r="AY7" s="483">
        <v>-4.4667099999999982</v>
      </c>
    </row>
    <row r="8" spans="1:51">
      <c r="A8" s="671"/>
      <c r="B8" s="700"/>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0"/>
      <c r="AR8" s="700"/>
      <c r="AS8" s="700"/>
      <c r="AT8" s="700"/>
      <c r="AU8" s="700"/>
      <c r="AV8" s="700"/>
      <c r="AW8" s="700"/>
      <c r="AX8" s="700"/>
      <c r="AY8" s="700"/>
    </row>
    <row r="398" spans="93:94">
      <c r="CO398" s="667"/>
      <c r="CP398" s="667"/>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B8313-B351-461C-B9F4-5BDD1AB6881C}">
  <sheetPr codeName="Planilha67">
    <tabColor rgb="FF5F6062"/>
  </sheetPr>
  <dimension ref="A1:Y35"/>
  <sheetViews>
    <sheetView showGridLines="0" workbookViewId="0"/>
  </sheetViews>
  <sheetFormatPr defaultColWidth="8.77734375" defaultRowHeight="14.4"/>
  <cols>
    <col min="1" max="1" width="40.77734375" style="667" customWidth="1"/>
    <col min="2" max="2" width="8.44140625" style="667" bestFit="1" customWidth="1"/>
    <col min="3" max="3" width="9.44140625" style="667" bestFit="1" customWidth="1"/>
    <col min="4" max="5" width="9.44140625" style="667" customWidth="1"/>
    <col min="6" max="6" width="8.44140625" style="667" bestFit="1" customWidth="1"/>
    <col min="7" max="7" width="9.44140625" style="667" bestFit="1" customWidth="1"/>
    <col min="8" max="8" width="8.44140625" style="667" bestFit="1" customWidth="1"/>
    <col min="9" max="9" width="9.44140625" style="667" bestFit="1" customWidth="1"/>
    <col min="10" max="10" width="8.44140625" style="667" bestFit="1" customWidth="1"/>
    <col min="11" max="11" width="9.44140625" style="667" bestFit="1" customWidth="1"/>
    <col min="12" max="12" width="8.44140625" style="667" bestFit="1" customWidth="1"/>
    <col min="13" max="13" width="9.44140625" style="667" bestFit="1" customWidth="1"/>
    <col min="14" max="14" width="8.44140625" style="667" bestFit="1" customWidth="1"/>
    <col min="15" max="15" width="9.44140625" style="667" bestFit="1" customWidth="1"/>
    <col min="16" max="16" width="8.44140625" style="667" bestFit="1" customWidth="1"/>
    <col min="17" max="17" width="9.44140625" style="667" bestFit="1" customWidth="1"/>
    <col min="18" max="18" width="8.44140625" style="667" bestFit="1" customWidth="1"/>
    <col min="19" max="19" width="9.44140625" style="667" bestFit="1" customWidth="1"/>
    <col min="20" max="20" width="8.44140625" style="667" bestFit="1" customWidth="1"/>
    <col min="21" max="21" width="9.44140625" style="667" bestFit="1" customWidth="1"/>
    <col min="22" max="22" width="8.44140625" style="667" bestFit="1" customWidth="1"/>
    <col min="23" max="23" width="9.44140625" style="667" bestFit="1" customWidth="1"/>
    <col min="24" max="24" width="8.44140625" style="667" bestFit="1" customWidth="1"/>
    <col min="25" max="25" width="9.44140625" style="667" bestFit="1" customWidth="1"/>
  </cols>
  <sheetData>
    <row r="1" spans="1:25" ht="15.6">
      <c r="A1" s="719" t="s">
        <v>1967</v>
      </c>
      <c r="B1" s="710"/>
      <c r="C1" s="710"/>
      <c r="D1" s="710"/>
      <c r="E1" s="710"/>
      <c r="F1" s="710"/>
      <c r="G1" s="710"/>
      <c r="H1" s="710"/>
      <c r="I1" s="710"/>
      <c r="J1" s="710"/>
      <c r="K1" s="710"/>
      <c r="L1" s="710"/>
      <c r="M1" s="710"/>
      <c r="N1" s="710"/>
      <c r="O1" s="710"/>
      <c r="P1" s="710"/>
      <c r="Q1" s="710"/>
      <c r="R1" s="710"/>
      <c r="S1" s="710"/>
      <c r="T1" s="710"/>
      <c r="U1" s="710"/>
      <c r="V1" s="710"/>
      <c r="W1" s="710"/>
      <c r="X1" s="710"/>
      <c r="Y1" s="562" t="s">
        <v>65</v>
      </c>
    </row>
    <row r="2" spans="1:25" ht="15.6" hidden="1">
      <c r="A2" s="42"/>
      <c r="B2" s="36" t="s">
        <v>1229</v>
      </c>
      <c r="C2" s="36"/>
      <c r="D2" s="36"/>
      <c r="E2" s="36"/>
      <c r="F2" s="36" t="s">
        <v>1229</v>
      </c>
      <c r="G2" s="36"/>
      <c r="H2" s="36" t="s">
        <v>1229</v>
      </c>
      <c r="I2" s="36"/>
      <c r="J2" s="36" t="s">
        <v>1229</v>
      </c>
      <c r="K2" s="36"/>
      <c r="L2" s="36" t="s">
        <v>1229</v>
      </c>
      <c r="M2" s="36"/>
      <c r="N2" s="36"/>
      <c r="O2" s="36"/>
      <c r="P2" s="36"/>
      <c r="Q2" s="36"/>
      <c r="R2" s="36"/>
      <c r="S2" s="36"/>
      <c r="T2" s="36"/>
      <c r="U2" s="36"/>
      <c r="V2" s="36"/>
      <c r="W2" s="36"/>
      <c r="X2" s="36"/>
      <c r="Y2" s="36"/>
    </row>
    <row r="3" spans="1:25">
      <c r="A3" s="718"/>
      <c r="B3" s="690" t="s">
        <v>85</v>
      </c>
      <c r="C3" s="690"/>
      <c r="D3" s="690" t="s">
        <v>86</v>
      </c>
      <c r="E3" s="690"/>
      <c r="F3" s="690">
        <v>43738</v>
      </c>
      <c r="G3" s="690"/>
      <c r="H3" s="690" t="s">
        <v>88</v>
      </c>
      <c r="I3" s="690"/>
      <c r="J3" s="690" t="s">
        <v>89</v>
      </c>
      <c r="K3" s="690"/>
      <c r="L3" s="690" t="s">
        <v>2098</v>
      </c>
      <c r="M3" s="690"/>
      <c r="N3" s="690">
        <v>43373</v>
      </c>
      <c r="O3" s="690"/>
      <c r="P3" s="690">
        <v>43281</v>
      </c>
      <c r="Q3" s="690"/>
      <c r="R3" s="690">
        <v>43190</v>
      </c>
      <c r="S3" s="690"/>
      <c r="T3" s="690">
        <v>43100</v>
      </c>
      <c r="U3" s="690"/>
      <c r="V3" s="690">
        <v>43008</v>
      </c>
      <c r="W3" s="690"/>
      <c r="X3" s="690">
        <v>42916</v>
      </c>
      <c r="Y3" s="690"/>
    </row>
    <row r="4" spans="1:25">
      <c r="A4" s="388"/>
      <c r="B4" s="717" t="s">
        <v>1974</v>
      </c>
      <c r="C4" s="716" t="s">
        <v>1975</v>
      </c>
      <c r="D4" s="717" t="s">
        <v>1974</v>
      </c>
      <c r="E4" s="716" t="s">
        <v>1975</v>
      </c>
      <c r="F4" s="717" t="s">
        <v>1974</v>
      </c>
      <c r="G4" s="716" t="s">
        <v>1975</v>
      </c>
      <c r="H4" s="717" t="s">
        <v>1974</v>
      </c>
      <c r="I4" s="716" t="s">
        <v>1975</v>
      </c>
      <c r="J4" s="717" t="s">
        <v>1974</v>
      </c>
      <c r="K4" s="716" t="s">
        <v>1975</v>
      </c>
      <c r="L4" s="717" t="s">
        <v>1974</v>
      </c>
      <c r="M4" s="716" t="s">
        <v>1975</v>
      </c>
      <c r="N4" s="717" t="s">
        <v>1974</v>
      </c>
      <c r="O4" s="716" t="s">
        <v>1975</v>
      </c>
      <c r="P4" s="717" t="s">
        <v>1974</v>
      </c>
      <c r="Q4" s="716" t="s">
        <v>1975</v>
      </c>
      <c r="R4" s="717" t="s">
        <v>1974</v>
      </c>
      <c r="S4" s="716" t="s">
        <v>1975</v>
      </c>
      <c r="T4" s="717" t="s">
        <v>1974</v>
      </c>
      <c r="U4" s="716" t="s">
        <v>1975</v>
      </c>
      <c r="V4" s="717" t="s">
        <v>1974</v>
      </c>
      <c r="W4" s="716" t="s">
        <v>1975</v>
      </c>
      <c r="X4" s="717" t="s">
        <v>1974</v>
      </c>
      <c r="Y4" s="716" t="s">
        <v>1975</v>
      </c>
    </row>
    <row r="5" spans="1:25">
      <c r="A5" s="714" t="s">
        <v>1913</v>
      </c>
      <c r="B5" s="715">
        <v>135276</v>
      </c>
      <c r="C5" s="715">
        <v>-146301</v>
      </c>
      <c r="D5" s="715">
        <v>284380</v>
      </c>
      <c r="E5" s="715">
        <v>-81782</v>
      </c>
      <c r="F5" s="715">
        <v>192798</v>
      </c>
      <c r="G5" s="715">
        <v>-139748</v>
      </c>
      <c r="H5" s="715">
        <v>112204</v>
      </c>
      <c r="I5" s="715">
        <v>-94475</v>
      </c>
      <c r="J5" s="715">
        <v>121116</v>
      </c>
      <c r="K5" s="715">
        <v>-92398</v>
      </c>
      <c r="L5" s="715">
        <v>135839</v>
      </c>
      <c r="M5" s="715">
        <v>-127144</v>
      </c>
      <c r="N5" s="715">
        <v>283271</v>
      </c>
      <c r="O5" s="715">
        <v>-243242</v>
      </c>
      <c r="P5" s="715">
        <v>262897</v>
      </c>
      <c r="Q5" s="715">
        <v>-258689</v>
      </c>
      <c r="R5" s="715">
        <v>178527</v>
      </c>
      <c r="S5" s="715">
        <v>-164910</v>
      </c>
      <c r="T5" s="715">
        <v>164495</v>
      </c>
      <c r="U5" s="715">
        <v>-246440</v>
      </c>
      <c r="V5" s="715">
        <v>116703</v>
      </c>
      <c r="W5" s="715">
        <v>-189008</v>
      </c>
      <c r="X5" s="715">
        <v>88070</v>
      </c>
      <c r="Y5" s="715">
        <v>-182152</v>
      </c>
    </row>
    <row r="6" spans="1:25">
      <c r="A6" s="714" t="s">
        <v>1976</v>
      </c>
      <c r="B6" s="711">
        <v>240554</v>
      </c>
      <c r="C6" s="711">
        <v>-314032</v>
      </c>
      <c r="D6" s="711">
        <v>166314</v>
      </c>
      <c r="E6" s="711">
        <v>-200784</v>
      </c>
      <c r="F6" s="711">
        <v>176087</v>
      </c>
      <c r="G6" s="711">
        <v>-201663</v>
      </c>
      <c r="H6" s="711">
        <v>37229</v>
      </c>
      <c r="I6" s="711">
        <v>-58672</v>
      </c>
      <c r="J6" s="711">
        <v>44810</v>
      </c>
      <c r="K6" s="711">
        <v>-60918</v>
      </c>
      <c r="L6" s="711">
        <v>33327</v>
      </c>
      <c r="M6" s="711">
        <v>-65325</v>
      </c>
      <c r="N6" s="711">
        <v>26452</v>
      </c>
      <c r="O6" s="711">
        <v>-32032</v>
      </c>
      <c r="P6" s="711">
        <v>20263</v>
      </c>
      <c r="Q6" s="711">
        <v>-34216</v>
      </c>
      <c r="R6" s="711">
        <v>20857</v>
      </c>
      <c r="S6" s="711">
        <v>-45289</v>
      </c>
      <c r="T6" s="711">
        <v>22847</v>
      </c>
      <c r="U6" s="711">
        <v>-43287</v>
      </c>
      <c r="V6" s="711">
        <v>22663</v>
      </c>
      <c r="W6" s="711">
        <v>-44450</v>
      </c>
      <c r="X6" s="711">
        <v>12907</v>
      </c>
      <c r="Y6" s="711">
        <v>-33440</v>
      </c>
    </row>
    <row r="7" spans="1:25">
      <c r="A7" s="714" t="s">
        <v>1977</v>
      </c>
      <c r="B7" s="713">
        <v>3668</v>
      </c>
      <c r="C7" s="711">
        <v>-3299</v>
      </c>
      <c r="D7" s="713">
        <v>600</v>
      </c>
      <c r="E7" s="711">
        <v>-186</v>
      </c>
      <c r="F7" s="713">
        <v>1344</v>
      </c>
      <c r="G7" s="711">
        <v>-505</v>
      </c>
      <c r="H7" s="713">
        <v>1719</v>
      </c>
      <c r="I7" s="711">
        <v>-147</v>
      </c>
      <c r="J7" s="713">
        <v>1900</v>
      </c>
      <c r="K7" s="711">
        <v>-500</v>
      </c>
      <c r="L7" s="713">
        <v>1676</v>
      </c>
      <c r="M7" s="711">
        <v>-483</v>
      </c>
      <c r="N7" s="713">
        <v>775</v>
      </c>
      <c r="O7" s="711">
        <v>-542</v>
      </c>
      <c r="P7" s="713">
        <v>705</v>
      </c>
      <c r="Q7" s="711">
        <v>-147</v>
      </c>
      <c r="R7" s="713">
        <v>1479</v>
      </c>
      <c r="S7" s="711">
        <v>-403</v>
      </c>
      <c r="T7" s="713">
        <v>1053</v>
      </c>
      <c r="U7" s="711">
        <v>-138</v>
      </c>
      <c r="V7" s="713">
        <v>1160</v>
      </c>
      <c r="W7" s="711">
        <v>-285</v>
      </c>
      <c r="X7" s="713">
        <v>818</v>
      </c>
      <c r="Y7" s="711">
        <v>-246</v>
      </c>
    </row>
    <row r="8" spans="1:25">
      <c r="A8" s="712" t="s">
        <v>224</v>
      </c>
      <c r="B8" s="711">
        <v>1154</v>
      </c>
      <c r="C8" s="711">
        <v>-1259</v>
      </c>
      <c r="D8" s="711">
        <v>981</v>
      </c>
      <c r="E8" s="711">
        <v>-1100</v>
      </c>
      <c r="F8" s="711">
        <v>370</v>
      </c>
      <c r="G8" s="711">
        <v>-434</v>
      </c>
      <c r="H8" s="711">
        <v>8</v>
      </c>
      <c r="I8" s="711">
        <v>-284</v>
      </c>
      <c r="J8" s="711">
        <v>102</v>
      </c>
      <c r="K8" s="711">
        <v>-118</v>
      </c>
      <c r="L8" s="711">
        <v>97</v>
      </c>
      <c r="M8" s="711">
        <v>-74</v>
      </c>
      <c r="N8" s="711">
        <v>163</v>
      </c>
      <c r="O8" s="711">
        <v>-157</v>
      </c>
      <c r="P8" s="711">
        <v>118</v>
      </c>
      <c r="Q8" s="711">
        <v>-141</v>
      </c>
      <c r="R8" s="711">
        <v>150</v>
      </c>
      <c r="S8" s="711">
        <v>-165</v>
      </c>
      <c r="T8" s="711">
        <v>68</v>
      </c>
      <c r="U8" s="711">
        <v>-61</v>
      </c>
      <c r="V8" s="711">
        <v>159</v>
      </c>
      <c r="W8" s="711">
        <v>-116</v>
      </c>
      <c r="X8" s="711">
        <v>162</v>
      </c>
      <c r="Y8" s="711">
        <v>-107</v>
      </c>
    </row>
    <row r="9" spans="1:25">
      <c r="A9" s="700"/>
      <c r="B9" s="700"/>
      <c r="C9" s="700"/>
      <c r="D9" s="700"/>
      <c r="E9" s="700"/>
      <c r="F9" s="700"/>
      <c r="G9" s="700"/>
      <c r="H9" s="700"/>
      <c r="I9" s="700"/>
      <c r="J9" s="700"/>
      <c r="K9" s="700"/>
      <c r="L9" s="700"/>
      <c r="M9" s="700"/>
      <c r="N9" s="700"/>
      <c r="O9" s="700"/>
      <c r="P9" s="700"/>
      <c r="Q9" s="700"/>
      <c r="R9" s="700"/>
      <c r="S9" s="700"/>
      <c r="T9" s="700"/>
      <c r="U9" s="700"/>
      <c r="V9" s="700"/>
      <c r="W9" s="700"/>
      <c r="X9" s="700"/>
      <c r="Y9" s="700"/>
    </row>
    <row r="10" spans="1:25" ht="15.6">
      <c r="A10" s="719" t="s">
        <v>2588</v>
      </c>
      <c r="B10" s="42"/>
      <c r="C10" s="42"/>
      <c r="D10" s="42"/>
      <c r="E10" s="42"/>
      <c r="F10" s="42"/>
      <c r="G10" s="42"/>
      <c r="H10" s="42"/>
      <c r="I10" s="42"/>
      <c r="J10" s="42"/>
      <c r="K10" s="42"/>
      <c r="L10" s="42"/>
      <c r="M10" s="42"/>
      <c r="N10" s="42"/>
      <c r="O10" s="42"/>
      <c r="P10" s="42"/>
      <c r="Q10" s="42"/>
      <c r="R10" s="42"/>
      <c r="S10" s="42"/>
      <c r="T10" s="42"/>
      <c r="U10" s="42"/>
      <c r="V10" s="42"/>
      <c r="W10" s="42"/>
      <c r="X10" s="42"/>
      <c r="Y10" s="562" t="s">
        <v>65</v>
      </c>
    </row>
    <row r="11" spans="1:25" ht="15.6" hidden="1">
      <c r="A11" s="42"/>
      <c r="B11" s="36" t="s">
        <v>1229</v>
      </c>
      <c r="C11" s="36"/>
      <c r="D11" s="36" t="s">
        <v>1229</v>
      </c>
      <c r="E11" s="36"/>
      <c r="F11" s="36" t="s">
        <v>1229</v>
      </c>
      <c r="G11" s="36"/>
      <c r="H11" s="36" t="s">
        <v>1229</v>
      </c>
      <c r="I11" s="36"/>
      <c r="J11" s="36" t="s">
        <v>1229</v>
      </c>
      <c r="K11" s="36"/>
      <c r="L11" s="36" t="s">
        <v>1229</v>
      </c>
      <c r="M11" s="36"/>
      <c r="N11" s="36"/>
      <c r="O11" s="36"/>
      <c r="P11" s="36"/>
      <c r="Q11" s="36"/>
      <c r="R11" s="36"/>
      <c r="S11" s="36"/>
      <c r="T11" s="36"/>
      <c r="U11" s="36"/>
      <c r="V11" s="36"/>
      <c r="W11" s="36"/>
      <c r="X11" s="36"/>
      <c r="Y11" s="36"/>
    </row>
    <row r="12" spans="1:25">
      <c r="A12" s="718"/>
      <c r="B12" s="690" t="s">
        <v>85</v>
      </c>
      <c r="C12" s="690"/>
      <c r="D12" s="690" t="s">
        <v>86</v>
      </c>
      <c r="E12" s="690"/>
      <c r="F12" s="690">
        <v>43738</v>
      </c>
      <c r="G12" s="690"/>
      <c r="H12" s="690" t="s">
        <v>88</v>
      </c>
      <c r="I12" s="690"/>
      <c r="J12" s="690" t="s">
        <v>89</v>
      </c>
      <c r="K12" s="690"/>
      <c r="L12" s="690" t="s">
        <v>2098</v>
      </c>
      <c r="M12" s="690"/>
      <c r="N12" s="690">
        <v>43373</v>
      </c>
      <c r="O12" s="690"/>
      <c r="P12" s="690">
        <v>43281</v>
      </c>
      <c r="Q12" s="690"/>
      <c r="R12" s="690">
        <v>43190</v>
      </c>
      <c r="S12" s="690"/>
      <c r="T12" s="690">
        <v>43100</v>
      </c>
      <c r="U12" s="690"/>
      <c r="V12" s="690">
        <v>43008</v>
      </c>
      <c r="W12" s="690"/>
      <c r="X12" s="690">
        <v>42916</v>
      </c>
      <c r="Y12" s="690"/>
    </row>
    <row r="13" spans="1:25">
      <c r="A13" s="388"/>
      <c r="B13" s="717" t="s">
        <v>1974</v>
      </c>
      <c r="C13" s="716" t="s">
        <v>1975</v>
      </c>
      <c r="D13" s="717" t="s">
        <v>1974</v>
      </c>
      <c r="E13" s="716" t="s">
        <v>1975</v>
      </c>
      <c r="F13" s="717" t="s">
        <v>1974</v>
      </c>
      <c r="G13" s="716" t="s">
        <v>1975</v>
      </c>
      <c r="H13" s="717" t="s">
        <v>1974</v>
      </c>
      <c r="I13" s="716" t="s">
        <v>1975</v>
      </c>
      <c r="J13" s="717" t="s">
        <v>1974</v>
      </c>
      <c r="K13" s="716" t="s">
        <v>1975</v>
      </c>
      <c r="L13" s="717" t="s">
        <v>1974</v>
      </c>
      <c r="M13" s="716" t="s">
        <v>1975</v>
      </c>
      <c r="N13" s="717" t="s">
        <v>1974</v>
      </c>
      <c r="O13" s="716" t="s">
        <v>1975</v>
      </c>
      <c r="P13" s="717" t="s">
        <v>1974</v>
      </c>
      <c r="Q13" s="716" t="s">
        <v>1975</v>
      </c>
      <c r="R13" s="717" t="s">
        <v>1974</v>
      </c>
      <c r="S13" s="716" t="s">
        <v>1975</v>
      </c>
      <c r="T13" s="717" t="s">
        <v>1974</v>
      </c>
      <c r="U13" s="716" t="s">
        <v>1975</v>
      </c>
      <c r="V13" s="717" t="s">
        <v>1974</v>
      </c>
      <c r="W13" s="716" t="s">
        <v>1975</v>
      </c>
      <c r="X13" s="717" t="s">
        <v>1974</v>
      </c>
      <c r="Y13" s="716" t="s">
        <v>1975</v>
      </c>
    </row>
    <row r="14" spans="1:25">
      <c r="A14" s="714" t="s">
        <v>1913</v>
      </c>
      <c r="B14" s="715">
        <v>34287</v>
      </c>
      <c r="C14" s="715">
        <v>-32580</v>
      </c>
      <c r="D14" s="715">
        <v>31517</v>
      </c>
      <c r="E14" s="715">
        <v>-42525</v>
      </c>
      <c r="F14" s="715">
        <v>34170</v>
      </c>
      <c r="G14" s="715">
        <v>-26427</v>
      </c>
      <c r="H14" s="715">
        <v>43722</v>
      </c>
      <c r="I14" s="715">
        <v>-35619</v>
      </c>
      <c r="J14" s="715">
        <v>43269</v>
      </c>
      <c r="K14" s="715">
        <v>-36458</v>
      </c>
      <c r="L14" s="715">
        <v>42441</v>
      </c>
      <c r="M14" s="715">
        <v>-34893</v>
      </c>
      <c r="N14" s="715">
        <v>50677</v>
      </c>
      <c r="O14" s="715">
        <v>-41779</v>
      </c>
      <c r="P14" s="715">
        <v>53750</v>
      </c>
      <c r="Q14" s="715">
        <v>-62393</v>
      </c>
      <c r="R14" s="715">
        <v>55295</v>
      </c>
      <c r="S14" s="715">
        <v>-59751</v>
      </c>
      <c r="T14" s="715">
        <v>50645</v>
      </c>
      <c r="U14" s="715">
        <v>-63319</v>
      </c>
      <c r="V14" s="715">
        <v>54922</v>
      </c>
      <c r="W14" s="715">
        <v>-68863</v>
      </c>
      <c r="X14" s="715">
        <v>58051</v>
      </c>
      <c r="Y14" s="715">
        <v>-73236</v>
      </c>
    </row>
    <row r="15" spans="1:25">
      <c r="A15" s="714" t="s">
        <v>1976</v>
      </c>
      <c r="B15" s="711">
        <v>26193</v>
      </c>
      <c r="C15" s="711">
        <v>-43373</v>
      </c>
      <c r="D15" s="711">
        <v>16863</v>
      </c>
      <c r="E15" s="711">
        <v>-32641</v>
      </c>
      <c r="F15" s="711">
        <v>16972</v>
      </c>
      <c r="G15" s="711">
        <v>-36975</v>
      </c>
      <c r="H15" s="711">
        <v>22253</v>
      </c>
      <c r="I15" s="711">
        <v>-45210</v>
      </c>
      <c r="J15" s="711">
        <v>16172</v>
      </c>
      <c r="K15" s="711">
        <v>-41583</v>
      </c>
      <c r="L15" s="711">
        <v>13405</v>
      </c>
      <c r="M15" s="711">
        <v>-37896</v>
      </c>
      <c r="N15" s="711">
        <v>14081</v>
      </c>
      <c r="O15" s="711">
        <v>-40554</v>
      </c>
      <c r="P15" s="711">
        <v>14270</v>
      </c>
      <c r="Q15" s="711">
        <v>-36088</v>
      </c>
      <c r="R15" s="711">
        <v>10194</v>
      </c>
      <c r="S15" s="711">
        <v>-32323</v>
      </c>
      <c r="T15" s="711">
        <v>13268</v>
      </c>
      <c r="U15" s="711">
        <v>-29103</v>
      </c>
      <c r="V15" s="711">
        <v>13676</v>
      </c>
      <c r="W15" s="711">
        <v>-27181</v>
      </c>
      <c r="X15" s="711">
        <v>25804</v>
      </c>
      <c r="Y15" s="711">
        <v>-40926</v>
      </c>
    </row>
    <row r="16" spans="1:25">
      <c r="A16" s="714" t="s">
        <v>1977</v>
      </c>
      <c r="B16" s="713">
        <v>0</v>
      </c>
      <c r="C16" s="711">
        <v>-4048</v>
      </c>
      <c r="D16" s="713">
        <v>11</v>
      </c>
      <c r="E16" s="711">
        <v>-79</v>
      </c>
      <c r="F16" s="713">
        <v>0</v>
      </c>
      <c r="G16" s="711">
        <v>-126</v>
      </c>
      <c r="H16" s="713">
        <v>0</v>
      </c>
      <c r="I16" s="711">
        <v>-74</v>
      </c>
      <c r="J16" s="713">
        <v>0</v>
      </c>
      <c r="K16" s="711">
        <v>-67</v>
      </c>
      <c r="L16" s="713">
        <v>0</v>
      </c>
      <c r="M16" s="711">
        <v>-37</v>
      </c>
      <c r="N16" s="713">
        <v>0</v>
      </c>
      <c r="O16" s="711">
        <v>-75</v>
      </c>
      <c r="P16" s="713">
        <v>0</v>
      </c>
      <c r="Q16" s="711">
        <v>-57</v>
      </c>
      <c r="R16" s="713">
        <v>0</v>
      </c>
      <c r="S16" s="711">
        <v>-45</v>
      </c>
      <c r="T16" s="713">
        <v>0</v>
      </c>
      <c r="U16" s="711">
        <v>-21</v>
      </c>
      <c r="V16" s="713">
        <v>28</v>
      </c>
      <c r="W16" s="711">
        <v>-3</v>
      </c>
      <c r="X16" s="713">
        <v>0</v>
      </c>
      <c r="Y16" s="711">
        <v>-74</v>
      </c>
    </row>
    <row r="17" spans="1:25">
      <c r="A17" s="712" t="s">
        <v>224</v>
      </c>
      <c r="B17" s="711">
        <v>100</v>
      </c>
      <c r="C17" s="711">
        <v>0</v>
      </c>
      <c r="D17" s="711">
        <v>107</v>
      </c>
      <c r="E17" s="711">
        <v>0</v>
      </c>
      <c r="F17" s="711">
        <v>74</v>
      </c>
      <c r="G17" s="711">
        <v>0</v>
      </c>
      <c r="H17" s="711">
        <v>323</v>
      </c>
      <c r="I17" s="711">
        <v>0</v>
      </c>
      <c r="J17" s="711">
        <v>79</v>
      </c>
      <c r="K17" s="711">
        <v>-50</v>
      </c>
      <c r="L17" s="711">
        <v>37</v>
      </c>
      <c r="M17" s="711">
        <v>-51</v>
      </c>
      <c r="N17" s="711">
        <v>34</v>
      </c>
      <c r="O17" s="711">
        <v>-46</v>
      </c>
      <c r="P17" s="711">
        <v>85</v>
      </c>
      <c r="Q17" s="711">
        <v>-44</v>
      </c>
      <c r="R17" s="711">
        <v>54</v>
      </c>
      <c r="S17" s="711">
        <v>-14</v>
      </c>
      <c r="T17" s="711">
        <v>31</v>
      </c>
      <c r="U17" s="711">
        <v>-39</v>
      </c>
      <c r="V17" s="711">
        <v>53</v>
      </c>
      <c r="W17" s="711">
        <v>-92</v>
      </c>
      <c r="X17" s="711">
        <v>41</v>
      </c>
      <c r="Y17" s="711">
        <v>-84</v>
      </c>
    </row>
    <row r="18" spans="1:25">
      <c r="A18" s="670"/>
      <c r="B18" s="670"/>
      <c r="C18" s="670"/>
      <c r="D18" s="670"/>
      <c r="E18" s="670"/>
      <c r="F18" s="670"/>
      <c r="G18" s="670"/>
      <c r="H18" s="670"/>
      <c r="I18" s="670"/>
      <c r="J18" s="670"/>
      <c r="K18" s="670"/>
      <c r="L18" s="670"/>
      <c r="M18" s="670"/>
      <c r="N18" s="670"/>
      <c r="O18" s="670"/>
      <c r="P18" s="670"/>
      <c r="Q18" s="670"/>
      <c r="R18" s="670"/>
      <c r="S18" s="670"/>
      <c r="T18" s="670"/>
      <c r="U18" s="670"/>
      <c r="V18" s="670"/>
      <c r="W18" s="670"/>
      <c r="X18" s="670"/>
      <c r="Y18" s="670"/>
    </row>
    <row r="19" spans="1:25" ht="15.6">
      <c r="A19" s="719" t="s">
        <v>2589</v>
      </c>
      <c r="B19" s="42"/>
      <c r="C19" s="42"/>
      <c r="D19" s="42"/>
      <c r="E19" s="42"/>
      <c r="F19" s="42"/>
      <c r="G19" s="42"/>
      <c r="H19" s="42"/>
      <c r="I19" s="42"/>
      <c r="J19" s="42"/>
      <c r="K19" s="42"/>
      <c r="L19" s="42"/>
      <c r="M19" s="42"/>
      <c r="N19" s="42"/>
      <c r="O19" s="42"/>
      <c r="P19" s="42"/>
      <c r="Q19" s="42"/>
      <c r="R19" s="42"/>
      <c r="S19" s="42"/>
      <c r="T19" s="42"/>
      <c r="U19" s="42"/>
      <c r="V19" s="42"/>
      <c r="W19" s="42"/>
      <c r="X19" s="42"/>
      <c r="Y19" s="562" t="s">
        <v>65</v>
      </c>
    </row>
    <row r="20" spans="1:25" ht="15.6" hidden="1">
      <c r="A20" s="42"/>
      <c r="B20" s="36" t="s">
        <v>1229</v>
      </c>
      <c r="C20" s="36"/>
      <c r="D20" s="36" t="s">
        <v>1229</v>
      </c>
      <c r="E20" s="36"/>
      <c r="F20" s="36" t="s">
        <v>1229</v>
      </c>
      <c r="G20" s="36"/>
      <c r="H20" s="36" t="s">
        <v>1229</v>
      </c>
      <c r="I20" s="36"/>
      <c r="J20" s="36" t="s">
        <v>1229</v>
      </c>
      <c r="K20" s="36"/>
      <c r="L20" s="36" t="s">
        <v>1229</v>
      </c>
      <c r="M20" s="36"/>
      <c r="N20" s="36"/>
      <c r="O20" s="36"/>
      <c r="P20" s="36"/>
      <c r="Q20" s="36"/>
      <c r="R20" s="36"/>
      <c r="S20" s="36"/>
      <c r="T20" s="36"/>
      <c r="U20" s="36"/>
      <c r="V20" s="36"/>
      <c r="W20" s="36"/>
      <c r="X20" s="36"/>
      <c r="Y20" s="36"/>
    </row>
    <row r="21" spans="1:25">
      <c r="A21" s="718"/>
      <c r="B21" s="690" t="s">
        <v>85</v>
      </c>
      <c r="C21" s="690"/>
      <c r="D21" s="690" t="s">
        <v>86</v>
      </c>
      <c r="E21" s="690"/>
      <c r="F21" s="690">
        <v>43738</v>
      </c>
      <c r="G21" s="690"/>
      <c r="H21" s="690" t="s">
        <v>88</v>
      </c>
      <c r="I21" s="690"/>
      <c r="J21" s="690" t="s">
        <v>89</v>
      </c>
      <c r="K21" s="690"/>
      <c r="L21" s="690" t="s">
        <v>2098</v>
      </c>
      <c r="M21" s="690"/>
      <c r="N21" s="690">
        <v>43373</v>
      </c>
      <c r="O21" s="690"/>
      <c r="P21" s="690">
        <v>43281</v>
      </c>
      <c r="Q21" s="690"/>
      <c r="R21" s="690">
        <v>43190</v>
      </c>
      <c r="S21" s="690"/>
      <c r="T21" s="690">
        <v>43100</v>
      </c>
      <c r="U21" s="690"/>
      <c r="V21" s="690">
        <v>43008</v>
      </c>
      <c r="W21" s="690"/>
      <c r="X21" s="690">
        <v>42916</v>
      </c>
      <c r="Y21" s="690"/>
    </row>
    <row r="22" spans="1:25">
      <c r="A22" s="388"/>
      <c r="B22" s="717" t="s">
        <v>1974</v>
      </c>
      <c r="C22" s="716" t="s">
        <v>1975</v>
      </c>
      <c r="D22" s="717" t="s">
        <v>1974</v>
      </c>
      <c r="E22" s="716" t="s">
        <v>1975</v>
      </c>
      <c r="F22" s="717" t="s">
        <v>1974</v>
      </c>
      <c r="G22" s="716" t="s">
        <v>1975</v>
      </c>
      <c r="H22" s="717" t="s">
        <v>1974</v>
      </c>
      <c r="I22" s="716" t="s">
        <v>1975</v>
      </c>
      <c r="J22" s="717" t="s">
        <v>1974</v>
      </c>
      <c r="K22" s="716" t="s">
        <v>1975</v>
      </c>
      <c r="L22" s="717" t="s">
        <v>1974</v>
      </c>
      <c r="M22" s="716" t="s">
        <v>1975</v>
      </c>
      <c r="N22" s="717" t="s">
        <v>1974</v>
      </c>
      <c r="O22" s="716" t="s">
        <v>1975</v>
      </c>
      <c r="P22" s="717" t="s">
        <v>1974</v>
      </c>
      <c r="Q22" s="716" t="s">
        <v>1975</v>
      </c>
      <c r="R22" s="717" t="s">
        <v>1974</v>
      </c>
      <c r="S22" s="716" t="s">
        <v>1975</v>
      </c>
      <c r="T22" s="717" t="s">
        <v>1974</v>
      </c>
      <c r="U22" s="716" t="s">
        <v>1975</v>
      </c>
      <c r="V22" s="717" t="s">
        <v>1974</v>
      </c>
      <c r="W22" s="716" t="s">
        <v>1975</v>
      </c>
      <c r="X22" s="717" t="s">
        <v>1974</v>
      </c>
      <c r="Y22" s="716" t="s">
        <v>1975</v>
      </c>
    </row>
    <row r="23" spans="1:25">
      <c r="A23" s="714" t="s">
        <v>1913</v>
      </c>
      <c r="B23" s="715">
        <v>19216</v>
      </c>
      <c r="C23" s="715">
        <v>-12885</v>
      </c>
      <c r="D23" s="715">
        <v>21929</v>
      </c>
      <c r="E23" s="715">
        <v>-12932</v>
      </c>
      <c r="F23" s="715">
        <v>17985</v>
      </c>
      <c r="G23" s="715">
        <v>-11370</v>
      </c>
      <c r="H23" s="715">
        <v>1347</v>
      </c>
      <c r="I23" s="715">
        <v>-4249</v>
      </c>
      <c r="J23" s="715">
        <v>535</v>
      </c>
      <c r="K23" s="715">
        <v>-2656</v>
      </c>
      <c r="L23" s="715">
        <v>37</v>
      </c>
      <c r="M23" s="715">
        <v>-1975</v>
      </c>
      <c r="N23" s="715">
        <v>2476</v>
      </c>
      <c r="O23" s="715">
        <v>-4711</v>
      </c>
      <c r="P23" s="715">
        <v>2757</v>
      </c>
      <c r="Q23" s="715">
        <v>-5538</v>
      </c>
      <c r="R23" s="715">
        <v>2467</v>
      </c>
      <c r="S23" s="715">
        <v>-4748</v>
      </c>
      <c r="T23" s="715">
        <v>2264</v>
      </c>
      <c r="U23" s="715">
        <v>-4445</v>
      </c>
      <c r="V23" s="715">
        <v>2117</v>
      </c>
      <c r="W23" s="715">
        <v>-4220</v>
      </c>
      <c r="X23" s="715">
        <v>1456</v>
      </c>
      <c r="Y23" s="715">
        <v>-3231</v>
      </c>
    </row>
    <row r="24" spans="1:25">
      <c r="A24" s="714" t="s">
        <v>1976</v>
      </c>
      <c r="B24" s="711">
        <v>52614</v>
      </c>
      <c r="C24" s="711">
        <v>-64349</v>
      </c>
      <c r="D24" s="711">
        <v>62843</v>
      </c>
      <c r="E24" s="711">
        <v>-72285</v>
      </c>
      <c r="F24" s="711">
        <v>82584</v>
      </c>
      <c r="G24" s="711">
        <v>-87643</v>
      </c>
      <c r="H24" s="711">
        <v>84544</v>
      </c>
      <c r="I24" s="711">
        <v>-82298</v>
      </c>
      <c r="J24" s="711">
        <v>76365</v>
      </c>
      <c r="K24" s="711">
        <v>-74717</v>
      </c>
      <c r="L24" s="711">
        <v>100892</v>
      </c>
      <c r="M24" s="711">
        <v>-96589</v>
      </c>
      <c r="N24" s="711">
        <v>68200</v>
      </c>
      <c r="O24" s="711">
        <v>-64213</v>
      </c>
      <c r="P24" s="711">
        <v>97350</v>
      </c>
      <c r="Q24" s="711">
        <v>-92443</v>
      </c>
      <c r="R24" s="711">
        <v>103654</v>
      </c>
      <c r="S24" s="711">
        <v>-99959</v>
      </c>
      <c r="T24" s="711">
        <v>95286</v>
      </c>
      <c r="U24" s="711">
        <v>-91419</v>
      </c>
      <c r="V24" s="711">
        <v>74761</v>
      </c>
      <c r="W24" s="711">
        <v>-70806</v>
      </c>
      <c r="X24" s="711">
        <v>84656</v>
      </c>
      <c r="Y24" s="711">
        <v>-80774</v>
      </c>
    </row>
    <row r="25" spans="1:25">
      <c r="A25" s="714" t="s">
        <v>1977</v>
      </c>
      <c r="B25" s="713">
        <v>1839</v>
      </c>
      <c r="C25" s="711">
        <v>-3677</v>
      </c>
      <c r="D25" s="713">
        <v>515</v>
      </c>
      <c r="E25" s="711">
        <v>-770</v>
      </c>
      <c r="F25" s="713">
        <v>810</v>
      </c>
      <c r="G25" s="711">
        <v>-2290</v>
      </c>
      <c r="H25" s="713">
        <v>368</v>
      </c>
      <c r="I25" s="711">
        <v>-2349</v>
      </c>
      <c r="J25" s="713">
        <v>634</v>
      </c>
      <c r="K25" s="711">
        <v>-2471</v>
      </c>
      <c r="L25" s="713">
        <v>233</v>
      </c>
      <c r="M25" s="711">
        <v>-3402</v>
      </c>
      <c r="N25" s="713">
        <v>186</v>
      </c>
      <c r="O25" s="711">
        <v>-1623</v>
      </c>
      <c r="P25" s="713">
        <v>406</v>
      </c>
      <c r="Q25" s="711">
        <v>-2191</v>
      </c>
      <c r="R25" s="713">
        <v>0</v>
      </c>
      <c r="S25" s="711">
        <v>-1165</v>
      </c>
      <c r="T25" s="713">
        <v>0</v>
      </c>
      <c r="U25" s="711">
        <v>-1714</v>
      </c>
      <c r="V25" s="713">
        <v>6</v>
      </c>
      <c r="W25" s="711">
        <v>-216</v>
      </c>
      <c r="X25" s="713">
        <v>0</v>
      </c>
      <c r="Y25" s="711">
        <v>-166</v>
      </c>
    </row>
    <row r="26" spans="1:25" hidden="1">
      <c r="A26" s="712" t="s">
        <v>224</v>
      </c>
      <c r="B26" s="711">
        <v>0</v>
      </c>
      <c r="C26" s="711">
        <v>0</v>
      </c>
      <c r="D26" s="711">
        <v>0</v>
      </c>
      <c r="E26" s="711">
        <v>0</v>
      </c>
      <c r="F26" s="711">
        <v>0</v>
      </c>
      <c r="G26" s="711">
        <v>-31</v>
      </c>
      <c r="H26" s="711">
        <v>0</v>
      </c>
      <c r="I26" s="711">
        <v>-31</v>
      </c>
      <c r="J26" s="711">
        <v>0</v>
      </c>
      <c r="K26" s="711">
        <v>-31</v>
      </c>
      <c r="L26" s="711">
        <v>0</v>
      </c>
      <c r="M26" s="711">
        <v>0</v>
      </c>
      <c r="N26" s="711">
        <v>0</v>
      </c>
      <c r="O26" s="711">
        <v>0</v>
      </c>
      <c r="P26" s="711">
        <v>0</v>
      </c>
      <c r="Q26" s="711">
        <v>0</v>
      </c>
      <c r="R26" s="711">
        <v>0</v>
      </c>
      <c r="S26" s="711">
        <v>0</v>
      </c>
      <c r="T26" s="711">
        <v>0</v>
      </c>
      <c r="U26" s="711">
        <v>0</v>
      </c>
      <c r="V26" s="711">
        <v>0</v>
      </c>
      <c r="W26" s="711">
        <v>0</v>
      </c>
      <c r="X26" s="711">
        <v>0</v>
      </c>
      <c r="Y26" s="711">
        <v>0</v>
      </c>
    </row>
    <row r="27" spans="1:25">
      <c r="A27" s="670"/>
      <c r="B27" s="670"/>
      <c r="C27" s="670"/>
      <c r="D27" s="670"/>
      <c r="E27" s="670"/>
      <c r="F27" s="670"/>
      <c r="G27" s="670"/>
      <c r="H27" s="670"/>
      <c r="I27" s="670"/>
      <c r="J27" s="670"/>
      <c r="K27" s="670"/>
      <c r="L27" s="670"/>
      <c r="M27" s="670"/>
      <c r="N27" s="670"/>
      <c r="O27" s="670"/>
      <c r="P27" s="670"/>
      <c r="Q27" s="670"/>
      <c r="R27" s="670"/>
      <c r="S27" s="670"/>
      <c r="T27" s="670"/>
      <c r="U27" s="670"/>
      <c r="V27" s="670"/>
      <c r="W27" s="670"/>
      <c r="X27" s="670"/>
      <c r="Y27" s="670"/>
    </row>
    <row r="28" spans="1:25" ht="15.6">
      <c r="A28" s="719" t="s">
        <v>2590</v>
      </c>
      <c r="B28" s="42"/>
      <c r="C28" s="42"/>
      <c r="D28" s="42"/>
      <c r="E28" s="42"/>
      <c r="F28" s="42"/>
      <c r="G28" s="42"/>
      <c r="H28" s="42"/>
      <c r="I28" s="42"/>
      <c r="J28" s="42"/>
      <c r="K28" s="42"/>
      <c r="L28" s="42"/>
      <c r="M28" s="42"/>
      <c r="N28" s="42"/>
      <c r="O28" s="42"/>
      <c r="P28" s="42"/>
      <c r="Q28" s="42"/>
      <c r="R28" s="42"/>
      <c r="S28" s="42"/>
      <c r="T28" s="42"/>
      <c r="U28" s="42"/>
      <c r="V28" s="42"/>
      <c r="W28" s="42"/>
      <c r="X28" s="42"/>
      <c r="Y28" s="562" t="s">
        <v>65</v>
      </c>
    </row>
    <row r="29" spans="1:25" ht="15.6" hidden="1">
      <c r="A29" s="42"/>
      <c r="B29" s="36" t="s">
        <v>1229</v>
      </c>
      <c r="C29" s="36"/>
      <c r="D29" s="36" t="s">
        <v>1229</v>
      </c>
      <c r="E29" s="36"/>
      <c r="F29" s="36" t="s">
        <v>1229</v>
      </c>
      <c r="G29" s="36"/>
      <c r="H29" s="36" t="s">
        <v>1229</v>
      </c>
      <c r="I29" s="36"/>
      <c r="J29" s="36" t="s">
        <v>1229</v>
      </c>
      <c r="K29" s="36"/>
      <c r="L29" s="36" t="s">
        <v>1229</v>
      </c>
      <c r="M29" s="36"/>
      <c r="N29" s="36"/>
      <c r="O29" s="36"/>
      <c r="P29" s="36"/>
      <c r="Q29" s="36"/>
      <c r="R29" s="36"/>
      <c r="S29" s="36"/>
      <c r="T29" s="36"/>
      <c r="U29" s="36"/>
      <c r="V29" s="36"/>
      <c r="W29" s="36"/>
      <c r="X29" s="36"/>
      <c r="Y29" s="36"/>
    </row>
    <row r="30" spans="1:25">
      <c r="A30" s="718"/>
      <c r="B30" s="690" t="s">
        <v>85</v>
      </c>
      <c r="C30" s="690"/>
      <c r="D30" s="690" t="s">
        <v>86</v>
      </c>
      <c r="E30" s="690"/>
      <c r="F30" s="690">
        <v>43738</v>
      </c>
      <c r="G30" s="690"/>
      <c r="H30" s="690" t="s">
        <v>88</v>
      </c>
      <c r="I30" s="690"/>
      <c r="J30" s="690" t="s">
        <v>89</v>
      </c>
      <c r="K30" s="690"/>
      <c r="L30" s="690" t="s">
        <v>2098</v>
      </c>
      <c r="M30" s="690"/>
      <c r="N30" s="690">
        <v>43373</v>
      </c>
      <c r="O30" s="690"/>
      <c r="P30" s="690">
        <v>43281</v>
      </c>
      <c r="Q30" s="690"/>
      <c r="R30" s="690">
        <v>43190</v>
      </c>
      <c r="S30" s="690"/>
      <c r="T30" s="690">
        <v>43100</v>
      </c>
      <c r="U30" s="690"/>
      <c r="V30" s="690">
        <v>43008</v>
      </c>
      <c r="W30" s="690"/>
      <c r="X30" s="690">
        <v>42916</v>
      </c>
      <c r="Y30" s="690"/>
    </row>
    <row r="31" spans="1:25">
      <c r="A31" s="388"/>
      <c r="B31" s="717" t="s">
        <v>1974</v>
      </c>
      <c r="C31" s="716" t="s">
        <v>1975</v>
      </c>
      <c r="D31" s="717" t="s">
        <v>1974</v>
      </c>
      <c r="E31" s="716" t="s">
        <v>1975</v>
      </c>
      <c r="F31" s="717" t="s">
        <v>1974</v>
      </c>
      <c r="G31" s="716" t="s">
        <v>1975</v>
      </c>
      <c r="H31" s="717" t="s">
        <v>1974</v>
      </c>
      <c r="I31" s="716" t="s">
        <v>1975</v>
      </c>
      <c r="J31" s="717" t="s">
        <v>1974</v>
      </c>
      <c r="K31" s="716" t="s">
        <v>1975</v>
      </c>
      <c r="L31" s="717" t="s">
        <v>1974</v>
      </c>
      <c r="M31" s="716" t="s">
        <v>1975</v>
      </c>
      <c r="N31" s="717" t="s">
        <v>1974</v>
      </c>
      <c r="O31" s="716" t="s">
        <v>1975</v>
      </c>
      <c r="P31" s="717" t="s">
        <v>1974</v>
      </c>
      <c r="Q31" s="716" t="s">
        <v>1975</v>
      </c>
      <c r="R31" s="717" t="s">
        <v>1974</v>
      </c>
      <c r="S31" s="716" t="s">
        <v>1975</v>
      </c>
      <c r="T31" s="717" t="s">
        <v>1974</v>
      </c>
      <c r="U31" s="716" t="s">
        <v>1975</v>
      </c>
      <c r="V31" s="717" t="s">
        <v>1974</v>
      </c>
      <c r="W31" s="716" t="s">
        <v>1975</v>
      </c>
      <c r="X31" s="717" t="s">
        <v>1974</v>
      </c>
      <c r="Y31" s="716" t="s">
        <v>1975</v>
      </c>
    </row>
    <row r="32" spans="1:25">
      <c r="A32" s="714" t="s">
        <v>1913</v>
      </c>
      <c r="B32" s="715">
        <v>62002</v>
      </c>
      <c r="C32" s="715">
        <v>-97177</v>
      </c>
      <c r="D32" s="715">
        <v>40413</v>
      </c>
      <c r="E32" s="715">
        <v>-91245</v>
      </c>
      <c r="F32" s="715">
        <v>40000</v>
      </c>
      <c r="G32" s="715">
        <v>-113963</v>
      </c>
      <c r="H32" s="715">
        <v>50666</v>
      </c>
      <c r="I32" s="715">
        <v>-109629</v>
      </c>
      <c r="J32" s="715">
        <v>44214</v>
      </c>
      <c r="K32" s="715">
        <v>-103024</v>
      </c>
      <c r="L32" s="715">
        <v>43950</v>
      </c>
      <c r="M32" s="715">
        <v>-105333</v>
      </c>
      <c r="N32" s="715">
        <v>50044</v>
      </c>
      <c r="O32" s="715">
        <v>-115148</v>
      </c>
      <c r="P32" s="715">
        <v>66439</v>
      </c>
      <c r="Q32" s="715">
        <v>-84504</v>
      </c>
      <c r="R32" s="715">
        <v>72628</v>
      </c>
      <c r="S32" s="715">
        <v>-75970</v>
      </c>
      <c r="T32" s="715">
        <v>77284</v>
      </c>
      <c r="U32" s="715">
        <v>-73830</v>
      </c>
      <c r="V32" s="715">
        <v>68902</v>
      </c>
      <c r="W32" s="715">
        <v>-68447</v>
      </c>
      <c r="X32" s="715">
        <v>56400</v>
      </c>
      <c r="Y32" s="715">
        <v>-59428</v>
      </c>
    </row>
    <row r="33" spans="1:25">
      <c r="A33" s="714" t="s">
        <v>1976</v>
      </c>
      <c r="B33" s="711">
        <v>357057</v>
      </c>
      <c r="C33" s="711">
        <v>-347109</v>
      </c>
      <c r="D33" s="711">
        <v>277082</v>
      </c>
      <c r="E33" s="711">
        <v>-265414</v>
      </c>
      <c r="F33" s="711">
        <v>289800</v>
      </c>
      <c r="G33" s="711">
        <v>-273098</v>
      </c>
      <c r="H33" s="711">
        <v>293987</v>
      </c>
      <c r="I33" s="711">
        <v>-290195</v>
      </c>
      <c r="J33" s="711">
        <v>251375</v>
      </c>
      <c r="K33" s="711">
        <v>-244894</v>
      </c>
      <c r="L33" s="711">
        <v>236337</v>
      </c>
      <c r="M33" s="711">
        <v>-228794</v>
      </c>
      <c r="N33" s="711">
        <v>238363</v>
      </c>
      <c r="O33" s="711">
        <v>-233829</v>
      </c>
      <c r="P33" s="711">
        <v>226638</v>
      </c>
      <c r="Q33" s="711">
        <v>-220488</v>
      </c>
      <c r="R33" s="711">
        <v>205455</v>
      </c>
      <c r="S33" s="711">
        <v>-199757</v>
      </c>
      <c r="T33" s="711">
        <v>218477</v>
      </c>
      <c r="U33" s="711">
        <v>-222027</v>
      </c>
      <c r="V33" s="711">
        <v>208218</v>
      </c>
      <c r="W33" s="711">
        <v>-208911</v>
      </c>
      <c r="X33" s="711">
        <v>226170</v>
      </c>
      <c r="Y33" s="711">
        <v>-223768</v>
      </c>
    </row>
    <row r="34" spans="1:25">
      <c r="A34" s="714" t="s">
        <v>1977</v>
      </c>
      <c r="B34" s="713">
        <v>0</v>
      </c>
      <c r="C34" s="713">
        <v>0</v>
      </c>
      <c r="D34" s="713">
        <v>0</v>
      </c>
      <c r="E34" s="713">
        <v>0</v>
      </c>
      <c r="F34" s="713">
        <v>0</v>
      </c>
      <c r="G34" s="713">
        <v>0</v>
      </c>
      <c r="H34" s="713">
        <v>0</v>
      </c>
      <c r="I34" s="713">
        <v>0</v>
      </c>
      <c r="J34" s="713">
        <v>0</v>
      </c>
      <c r="K34" s="713">
        <v>0</v>
      </c>
      <c r="L34" s="713">
        <v>0</v>
      </c>
      <c r="M34" s="713">
        <v>0</v>
      </c>
      <c r="N34" s="713">
        <v>0</v>
      </c>
      <c r="O34" s="713">
        <v>0</v>
      </c>
      <c r="P34" s="713">
        <v>0</v>
      </c>
      <c r="Q34" s="713">
        <v>0</v>
      </c>
      <c r="R34" s="713">
        <v>0</v>
      </c>
      <c r="S34" s="713">
        <v>0</v>
      </c>
      <c r="T34" s="713">
        <v>5</v>
      </c>
      <c r="U34" s="711">
        <v>0</v>
      </c>
      <c r="V34" s="713">
        <v>5</v>
      </c>
      <c r="W34" s="711">
        <v>0</v>
      </c>
      <c r="X34" s="713">
        <v>4</v>
      </c>
      <c r="Y34" s="711">
        <v>0</v>
      </c>
    </row>
    <row r="35" spans="1:25" hidden="1">
      <c r="A35" s="712" t="s">
        <v>224</v>
      </c>
      <c r="B35" s="711"/>
      <c r="C35" s="711"/>
      <c r="D35" s="711"/>
      <c r="E35" s="711"/>
      <c r="F35" s="711"/>
      <c r="G35" s="711"/>
      <c r="H35" s="711"/>
      <c r="I35" s="711"/>
      <c r="J35" s="711"/>
      <c r="K35" s="711"/>
      <c r="L35" s="711">
        <v>0</v>
      </c>
      <c r="M35" s="711">
        <v>0</v>
      </c>
      <c r="N35" s="711">
        <v>0</v>
      </c>
      <c r="O35" s="711">
        <v>0</v>
      </c>
      <c r="P35" s="711">
        <v>0</v>
      </c>
      <c r="Q35" s="711">
        <v>0</v>
      </c>
      <c r="R35" s="711">
        <v>0</v>
      </c>
      <c r="S35" s="711">
        <v>0</v>
      </c>
      <c r="T35" s="711">
        <v>0</v>
      </c>
      <c r="U35" s="711">
        <v>0</v>
      </c>
      <c r="V35" s="711">
        <v>0</v>
      </c>
      <c r="W35" s="711">
        <v>0</v>
      </c>
      <c r="X35" s="711">
        <v>0</v>
      </c>
      <c r="Y35" s="711">
        <v>0</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ABDF-5268-402D-AEA6-C14C1D761F5E}">
  <sheetPr codeName="Plan60">
    <tabColor rgb="FF5F6062"/>
  </sheetPr>
  <dimension ref="A1:CM21"/>
  <sheetViews>
    <sheetView showGridLines="0" workbookViewId="0"/>
  </sheetViews>
  <sheetFormatPr defaultColWidth="9.21875" defaultRowHeight="14.4"/>
  <cols>
    <col min="1" max="1" width="69.44140625" style="670" customWidth="1"/>
    <col min="2" max="2" width="10.77734375" style="670" bestFit="1" customWidth="1"/>
    <col min="3" max="3" width="10.77734375" style="670" customWidth="1"/>
    <col min="4" max="7" width="10.77734375" style="670" bestFit="1" customWidth="1"/>
    <col min="8" max="8" width="9.77734375" style="670" customWidth="1"/>
    <col min="9" max="10" width="9.77734375" style="670" bestFit="1" customWidth="1"/>
    <col min="11" max="11" width="10.77734375" style="670" bestFit="1" customWidth="1"/>
    <col min="12" max="14" width="9.77734375" style="670" bestFit="1" customWidth="1"/>
    <col min="15" max="15" width="10.77734375" style="670" bestFit="1" customWidth="1"/>
    <col min="16" max="18" width="9.77734375" style="670" bestFit="1" customWidth="1"/>
    <col min="19" max="19" width="10.77734375" style="670" bestFit="1" customWidth="1"/>
    <col min="20" max="20" width="9.77734375" style="670" bestFit="1" customWidth="1"/>
    <col min="21" max="23" width="9.21875" style="670"/>
    <col min="24" max="91" width="8.77734375" customWidth="1"/>
    <col min="92" max="16384" width="9.21875" style="670"/>
  </cols>
  <sheetData>
    <row r="1" spans="1:20" ht="17.399999999999999">
      <c r="A1" s="741" t="s">
        <v>2591</v>
      </c>
      <c r="B1" s="740"/>
      <c r="C1" s="740"/>
      <c r="D1" s="740"/>
      <c r="E1" s="740"/>
      <c r="F1" s="740"/>
      <c r="G1" s="740"/>
      <c r="H1" s="740"/>
      <c r="I1" s="740"/>
      <c r="J1" s="740"/>
      <c r="K1" s="740"/>
      <c r="L1" s="740"/>
      <c r="M1" s="739"/>
      <c r="N1" s="739"/>
      <c r="O1" s="739"/>
      <c r="P1" s="738"/>
      <c r="T1" s="698" t="s">
        <v>65</v>
      </c>
    </row>
    <row r="2" spans="1:20" s="720" customFormat="1">
      <c r="A2" s="737" t="s">
        <v>2592</v>
      </c>
      <c r="B2" s="736" t="s">
        <v>85</v>
      </c>
      <c r="C2" s="736" t="s">
        <v>86</v>
      </c>
      <c r="D2" s="736">
        <v>43738</v>
      </c>
      <c r="E2" s="736" t="s">
        <v>88</v>
      </c>
      <c r="F2" s="736" t="s">
        <v>89</v>
      </c>
      <c r="G2" s="736" t="s">
        <v>2098</v>
      </c>
      <c r="H2" s="736">
        <v>43373</v>
      </c>
      <c r="I2" s="736">
        <v>43281</v>
      </c>
      <c r="J2" s="736">
        <v>43190</v>
      </c>
      <c r="K2" s="736">
        <v>43100</v>
      </c>
      <c r="L2" s="736">
        <v>43008</v>
      </c>
      <c r="M2" s="736">
        <v>42916</v>
      </c>
      <c r="N2" s="736">
        <v>42825</v>
      </c>
      <c r="O2" s="736">
        <v>42735</v>
      </c>
      <c r="P2" s="736">
        <v>42643</v>
      </c>
      <c r="Q2" s="735" t="s">
        <v>2417</v>
      </c>
      <c r="R2" s="735" t="s">
        <v>2593</v>
      </c>
      <c r="S2" s="735" t="s">
        <v>2110</v>
      </c>
      <c r="T2" s="735" t="s">
        <v>2594</v>
      </c>
    </row>
    <row r="3" spans="1:20" s="720" customFormat="1" ht="15" customHeight="1">
      <c r="A3" s="734" t="s">
        <v>2595</v>
      </c>
      <c r="B3" s="732">
        <v>1642</v>
      </c>
      <c r="C3" s="732">
        <v>813.1</v>
      </c>
      <c r="D3" s="732">
        <v>682</v>
      </c>
      <c r="E3" s="732">
        <v>813.7</v>
      </c>
      <c r="F3" s="732">
        <v>856.8</v>
      </c>
      <c r="G3" s="732">
        <v>898.4</v>
      </c>
      <c r="H3" s="732">
        <v>720</v>
      </c>
      <c r="I3" s="732">
        <v>912.4</v>
      </c>
      <c r="J3" s="732">
        <v>882.6</v>
      </c>
      <c r="K3" s="732">
        <v>764.7</v>
      </c>
      <c r="L3" s="732">
        <v>712</v>
      </c>
      <c r="M3" s="732">
        <v>666.5</v>
      </c>
      <c r="N3" s="732">
        <v>759.4</v>
      </c>
      <c r="O3" s="732">
        <v>607.4</v>
      </c>
      <c r="P3" s="732">
        <v>587.20000000000005</v>
      </c>
      <c r="Q3" s="731">
        <v>488.6</v>
      </c>
      <c r="R3" s="731">
        <v>381.5</v>
      </c>
      <c r="S3" s="731">
        <v>347.1</v>
      </c>
      <c r="T3" s="731">
        <v>577.20000000000005</v>
      </c>
    </row>
    <row r="4" spans="1:20" s="720" customFormat="1" ht="15" customHeight="1">
      <c r="A4" s="734" t="s">
        <v>2596</v>
      </c>
      <c r="B4" s="732">
        <v>60</v>
      </c>
      <c r="C4" s="732">
        <v>10.9</v>
      </c>
      <c r="D4" s="732">
        <v>29.3</v>
      </c>
      <c r="E4" s="732">
        <v>12.3</v>
      </c>
      <c r="F4" s="732">
        <v>30.4</v>
      </c>
      <c r="G4" s="732">
        <v>37.299999999999997</v>
      </c>
      <c r="H4" s="732">
        <v>32.299999999999997</v>
      </c>
      <c r="I4" s="732">
        <v>16.399999999999999</v>
      </c>
      <c r="J4" s="732">
        <v>17.3</v>
      </c>
      <c r="K4" s="732">
        <v>11.9</v>
      </c>
      <c r="L4" s="732">
        <v>46.6</v>
      </c>
      <c r="M4" s="732">
        <v>6.5</v>
      </c>
      <c r="N4" s="732">
        <v>20.6</v>
      </c>
      <c r="O4" s="732">
        <v>17</v>
      </c>
      <c r="P4" s="732">
        <v>18.100000000000001</v>
      </c>
      <c r="Q4" s="731">
        <v>16.3</v>
      </c>
      <c r="R4" s="731">
        <v>20.7</v>
      </c>
      <c r="S4" s="731">
        <v>12.3</v>
      </c>
      <c r="T4" s="731">
        <v>32.700000000000003</v>
      </c>
    </row>
    <row r="5" spans="1:20" s="720" customFormat="1" ht="15" customHeight="1">
      <c r="A5" s="734" t="s">
        <v>1977</v>
      </c>
      <c r="B5" s="732">
        <v>26</v>
      </c>
      <c r="C5" s="732">
        <v>29.4</v>
      </c>
      <c r="D5" s="732">
        <v>13.5</v>
      </c>
      <c r="E5" s="732">
        <v>26.4</v>
      </c>
      <c r="F5" s="732">
        <v>38.299999999999997</v>
      </c>
      <c r="G5" s="732">
        <v>50.1</v>
      </c>
      <c r="H5" s="732">
        <v>37.9</v>
      </c>
      <c r="I5" s="732">
        <v>27.3</v>
      </c>
      <c r="J5" s="732">
        <v>32.1</v>
      </c>
      <c r="K5" s="732">
        <v>46.4</v>
      </c>
      <c r="L5" s="732">
        <v>51.6</v>
      </c>
      <c r="M5" s="732">
        <v>41.4</v>
      </c>
      <c r="N5" s="732">
        <v>42.9</v>
      </c>
      <c r="O5" s="732">
        <v>44.3</v>
      </c>
      <c r="P5" s="732">
        <v>47.5</v>
      </c>
      <c r="Q5" s="731">
        <v>63.3</v>
      </c>
      <c r="R5" s="731">
        <v>43.7</v>
      </c>
      <c r="S5" s="731">
        <v>46.9</v>
      </c>
      <c r="T5" s="731">
        <v>7.1</v>
      </c>
    </row>
    <row r="6" spans="1:20" s="720" customFormat="1" ht="15" customHeight="1">
      <c r="A6" s="733" t="s">
        <v>224</v>
      </c>
      <c r="B6" s="732">
        <v>1</v>
      </c>
      <c r="C6" s="732">
        <v>1</v>
      </c>
      <c r="D6" s="732">
        <v>1.5</v>
      </c>
      <c r="E6" s="732">
        <v>1.7</v>
      </c>
      <c r="F6" s="732">
        <v>1.3</v>
      </c>
      <c r="G6" s="732">
        <v>1</v>
      </c>
      <c r="H6" s="732">
        <v>1.4</v>
      </c>
      <c r="I6" s="732">
        <v>1</v>
      </c>
      <c r="J6" s="732">
        <v>1.8</v>
      </c>
      <c r="K6" s="732">
        <v>0.8</v>
      </c>
      <c r="L6" s="732">
        <v>1.8</v>
      </c>
      <c r="M6" s="732">
        <v>4</v>
      </c>
      <c r="N6" s="732">
        <v>1.1000000000000001</v>
      </c>
      <c r="O6" s="732">
        <v>0.8</v>
      </c>
      <c r="P6" s="732">
        <v>1</v>
      </c>
      <c r="Q6" s="731">
        <v>2.2000000000000002</v>
      </c>
      <c r="R6" s="731">
        <v>2.2999999999999998</v>
      </c>
      <c r="S6" s="731">
        <v>2.1</v>
      </c>
      <c r="T6" s="731">
        <v>1.9</v>
      </c>
    </row>
    <row r="7" spans="1:20" s="720" customFormat="1" ht="15" customHeight="1">
      <c r="A7" s="728" t="s">
        <v>2597</v>
      </c>
      <c r="B7" s="730">
        <v>-966</v>
      </c>
      <c r="C7" s="730">
        <v>-576.1</v>
      </c>
      <c r="D7" s="730">
        <v>-505.9</v>
      </c>
      <c r="E7" s="730">
        <v>-524.20000000000005</v>
      </c>
      <c r="F7" s="730">
        <v>-553.20000000000005</v>
      </c>
      <c r="G7" s="730">
        <v>-605.29999999999995</v>
      </c>
      <c r="H7" s="730">
        <v>-496.9</v>
      </c>
      <c r="I7" s="730">
        <v>-466</v>
      </c>
      <c r="J7" s="730">
        <v>-549.9</v>
      </c>
      <c r="K7" s="730">
        <v>-451.5</v>
      </c>
      <c r="L7" s="730">
        <v>-375.8</v>
      </c>
      <c r="M7" s="730">
        <v>-257.60000000000002</v>
      </c>
      <c r="N7" s="730">
        <v>-393.1</v>
      </c>
      <c r="O7" s="730">
        <v>-339.7</v>
      </c>
      <c r="P7" s="730">
        <v>-357.5</v>
      </c>
      <c r="Q7" s="729">
        <v>-339.2</v>
      </c>
      <c r="R7" s="726">
        <v>-273.3</v>
      </c>
      <c r="S7" s="726">
        <v>-204.4</v>
      </c>
      <c r="T7" s="726">
        <v>-302.60000000000002</v>
      </c>
    </row>
    <row r="8" spans="1:20" s="720" customFormat="1">
      <c r="A8" s="728" t="s">
        <v>2598</v>
      </c>
      <c r="B8" s="727">
        <v>763</v>
      </c>
      <c r="C8" s="727">
        <v>278.3</v>
      </c>
      <c r="D8" s="727">
        <v>220.4</v>
      </c>
      <c r="E8" s="727">
        <v>329.9</v>
      </c>
      <c r="F8" s="727">
        <v>373.6</v>
      </c>
      <c r="G8" s="727">
        <v>381.5</v>
      </c>
      <c r="H8" s="727">
        <v>294.7</v>
      </c>
      <c r="I8" s="727">
        <v>491.1</v>
      </c>
      <c r="J8" s="727">
        <v>383.9</v>
      </c>
      <c r="K8" s="727">
        <v>372.3</v>
      </c>
      <c r="L8" s="727">
        <v>436.2</v>
      </c>
      <c r="M8" s="727">
        <v>460.8</v>
      </c>
      <c r="N8" s="727">
        <v>430.9</v>
      </c>
      <c r="O8" s="727">
        <v>329.8</v>
      </c>
      <c r="P8" s="727">
        <v>296.3</v>
      </c>
      <c r="Q8" s="726">
        <v>231.2</v>
      </c>
      <c r="R8" s="726">
        <v>174.9</v>
      </c>
      <c r="S8" s="726">
        <v>204</v>
      </c>
      <c r="T8" s="726">
        <v>316.25713843578342</v>
      </c>
    </row>
    <row r="9" spans="1:20" s="720" customFormat="1">
      <c r="A9" s="728" t="s">
        <v>2599</v>
      </c>
      <c r="B9" s="727">
        <v>763</v>
      </c>
      <c r="C9" s="727">
        <v>398.2</v>
      </c>
      <c r="D9" s="727">
        <v>398.3</v>
      </c>
      <c r="E9" s="727">
        <v>413.9</v>
      </c>
      <c r="F9" s="727">
        <v>471.9</v>
      </c>
      <c r="G9" s="727">
        <v>397</v>
      </c>
      <c r="H9" s="727">
        <v>476.3</v>
      </c>
      <c r="I9" s="727">
        <v>603.6</v>
      </c>
      <c r="J9" s="727">
        <v>525</v>
      </c>
      <c r="K9" s="727">
        <v>467.3</v>
      </c>
      <c r="L9" s="727">
        <v>466.9</v>
      </c>
      <c r="M9" s="727">
        <v>874</v>
      </c>
      <c r="N9" s="727">
        <v>452.6</v>
      </c>
      <c r="O9" s="727">
        <v>341.5</v>
      </c>
      <c r="P9" s="727">
        <v>321.8</v>
      </c>
      <c r="Q9" s="726">
        <v>237.5</v>
      </c>
      <c r="R9" s="726">
        <v>208.5</v>
      </c>
      <c r="S9" s="726">
        <v>327.60000000000002</v>
      </c>
      <c r="T9" s="726">
        <v>340.66785528197448</v>
      </c>
    </row>
    <row r="10" spans="1:20" s="720" customFormat="1">
      <c r="A10" s="728" t="s">
        <v>2600</v>
      </c>
      <c r="B10" s="727">
        <v>375</v>
      </c>
      <c r="C10" s="727">
        <v>279.60000000000002</v>
      </c>
      <c r="D10" s="727">
        <v>305.60000000000002</v>
      </c>
      <c r="E10" s="727">
        <v>350.2</v>
      </c>
      <c r="F10" s="727">
        <v>397.1</v>
      </c>
      <c r="G10" s="727">
        <v>357.8</v>
      </c>
      <c r="H10" s="727">
        <v>376.4</v>
      </c>
      <c r="I10" s="727">
        <v>431</v>
      </c>
      <c r="J10" s="727">
        <v>432.7</v>
      </c>
      <c r="K10" s="727">
        <v>400.4</v>
      </c>
      <c r="L10" s="727">
        <v>374.5</v>
      </c>
      <c r="M10" s="727">
        <v>504.3</v>
      </c>
      <c r="N10" s="727">
        <v>363.7</v>
      </c>
      <c r="O10" s="727">
        <v>308.39999999999998</v>
      </c>
      <c r="P10" s="727">
        <v>256.8</v>
      </c>
      <c r="Q10" s="726">
        <v>205.9</v>
      </c>
      <c r="R10" s="726">
        <v>174.1</v>
      </c>
      <c r="S10" s="726">
        <v>213.6</v>
      </c>
      <c r="T10" s="726">
        <v>214.06899128369471</v>
      </c>
    </row>
    <row r="11" spans="1:20" s="720" customFormat="1">
      <c r="A11" s="728" t="s">
        <v>2601</v>
      </c>
      <c r="B11" s="727">
        <v>258</v>
      </c>
      <c r="C11" s="727">
        <v>210.5</v>
      </c>
      <c r="D11" s="727">
        <v>208.7</v>
      </c>
      <c r="E11" s="727">
        <v>297.8</v>
      </c>
      <c r="F11" s="727">
        <v>360.7</v>
      </c>
      <c r="G11" s="727">
        <v>303</v>
      </c>
      <c r="H11" s="727">
        <v>294.7</v>
      </c>
      <c r="I11" s="727">
        <v>317.2</v>
      </c>
      <c r="J11" s="727">
        <v>369.2</v>
      </c>
      <c r="K11" s="727">
        <v>324.2</v>
      </c>
      <c r="L11" s="727">
        <v>315.39999999999998</v>
      </c>
      <c r="M11" s="727">
        <v>339.4</v>
      </c>
      <c r="N11" s="727">
        <v>304.8</v>
      </c>
      <c r="O11" s="727">
        <v>238.2</v>
      </c>
      <c r="P11" s="727">
        <v>199.6</v>
      </c>
      <c r="Q11" s="726">
        <v>167.9</v>
      </c>
      <c r="R11" s="726">
        <v>155.1</v>
      </c>
      <c r="S11" s="726">
        <v>170.8</v>
      </c>
      <c r="T11" s="726">
        <v>152.29756604187364</v>
      </c>
    </row>
    <row r="12" spans="1:20" s="720" customFormat="1" ht="15" customHeight="1">
      <c r="A12" s="725" t="s">
        <v>2602</v>
      </c>
      <c r="B12" s="724"/>
      <c r="C12" s="724"/>
      <c r="D12" s="724"/>
      <c r="E12" s="724"/>
      <c r="F12" s="724"/>
      <c r="G12" s="724"/>
      <c r="H12" s="724"/>
      <c r="I12" s="724"/>
      <c r="J12" s="724"/>
      <c r="K12" s="724"/>
      <c r="L12" s="724"/>
      <c r="M12" s="724"/>
      <c r="N12" s="724"/>
      <c r="O12" s="724"/>
      <c r="P12" s="724"/>
      <c r="Q12" s="724"/>
      <c r="R12" s="724"/>
      <c r="S12" s="724"/>
      <c r="T12" s="724"/>
    </row>
    <row r="13" spans="1:20" s="720" customFormat="1" ht="15" customHeight="1">
      <c r="A13" s="724"/>
      <c r="B13" s="721"/>
      <c r="C13" s="721"/>
      <c r="D13" s="721"/>
      <c r="E13" s="721"/>
      <c r="F13" s="721"/>
      <c r="G13" s="721"/>
      <c r="H13" s="721"/>
      <c r="I13" s="721"/>
      <c r="J13" s="721"/>
      <c r="K13" s="721"/>
      <c r="L13" s="721"/>
      <c r="M13" s="723"/>
      <c r="N13" s="723"/>
      <c r="O13" s="723"/>
      <c r="P13" s="723"/>
      <c r="Q13" s="723"/>
      <c r="R13" s="723"/>
      <c r="S13" s="723"/>
      <c r="T13" s="723"/>
    </row>
    <row r="14" spans="1:20" s="720" customFormat="1" ht="15" customHeight="1">
      <c r="B14" s="723"/>
      <c r="C14" s="723"/>
      <c r="D14" s="723"/>
      <c r="E14" s="723"/>
      <c r="F14" s="723"/>
      <c r="G14" s="723"/>
      <c r="H14" s="723"/>
      <c r="I14" s="723"/>
      <c r="J14" s="723"/>
      <c r="K14" s="723"/>
      <c r="L14" s="723"/>
      <c r="M14" s="722"/>
      <c r="N14" s="722"/>
      <c r="O14" s="722"/>
      <c r="P14" s="722"/>
    </row>
    <row r="15" spans="1:20" s="720" customFormat="1" ht="15" customHeight="1">
      <c r="A15" s="721"/>
      <c r="B15" s="721"/>
      <c r="C15" s="721"/>
      <c r="D15" s="721"/>
      <c r="E15" s="721"/>
      <c r="F15" s="721"/>
      <c r="G15" s="721"/>
      <c r="H15" s="721"/>
      <c r="I15" s="721"/>
      <c r="J15" s="721"/>
      <c r="K15" s="721"/>
      <c r="L15" s="721"/>
    </row>
    <row r="16" spans="1:20" s="720" customFormat="1" ht="15" customHeight="1"/>
    <row r="17" s="720" customFormat="1" ht="15" customHeight="1"/>
    <row r="18" s="720" customFormat="1"/>
    <row r="21" hidden="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75FE-5BB4-4EAE-8650-D13653B5EFB6}">
  <sheetPr codeName="Planilha6">
    <tabColor rgb="FF73C6A1"/>
  </sheetPr>
  <dimension ref="A1:EK12"/>
  <sheetViews>
    <sheetView showGridLines="0" topLeftCell="B1" zoomScaleNormal="100" workbookViewId="0">
      <selection activeCell="C6" sqref="C6:G12"/>
    </sheetView>
  </sheetViews>
  <sheetFormatPr defaultColWidth="9.21875" defaultRowHeight="13.8"/>
  <cols>
    <col min="1" max="1" width="4.77734375" style="1120" hidden="1" customWidth="1"/>
    <col min="2" max="2" width="64" style="1120" customWidth="1"/>
    <col min="3" max="7" width="12.77734375" style="1120" customWidth="1"/>
    <col min="8" max="8" width="1.21875" style="1035" customWidth="1"/>
    <col min="9" max="13" width="12.77734375" style="1120" customWidth="1"/>
    <col min="14" max="14" width="1.21875" style="1035" customWidth="1"/>
    <col min="15" max="19" width="12.77734375" style="1120" customWidth="1"/>
    <col min="20" max="20" width="1.21875" style="1035" customWidth="1"/>
    <col min="21" max="22" width="12.77734375" style="1120" customWidth="1"/>
    <col min="23" max="23" width="14.44140625" style="1120" customWidth="1"/>
    <col min="24" max="24" width="15" style="1120" bestFit="1" customWidth="1"/>
    <col min="25" max="25" width="12.77734375" style="1120" customWidth="1"/>
    <col min="26" max="26" width="1.21875" style="1035" customWidth="1"/>
    <col min="27" max="28" width="12.77734375" style="1120" customWidth="1"/>
    <col min="29" max="29" width="14.44140625" style="1120" customWidth="1"/>
    <col min="30" max="30" width="15" style="1120" bestFit="1" customWidth="1"/>
    <col min="31" max="31" width="12.77734375" style="1120" customWidth="1"/>
    <col min="32" max="32" width="1.21875" style="1035" customWidth="1"/>
    <col min="33" max="34" width="12.77734375" style="1120" customWidth="1"/>
    <col min="35" max="35" width="14.44140625" style="1120" customWidth="1"/>
    <col min="36" max="36" width="15" style="1120" bestFit="1" customWidth="1"/>
    <col min="37" max="37" width="12.77734375" style="1120" customWidth="1"/>
    <col min="38" max="38" width="1.21875" style="1035" customWidth="1"/>
    <col min="39" max="40" width="12.77734375" style="1120" customWidth="1"/>
    <col min="41" max="41" width="14.44140625" style="1120" customWidth="1"/>
    <col min="42" max="42" width="15" style="1120" bestFit="1" customWidth="1"/>
    <col min="43" max="43" width="12.77734375" style="1120" customWidth="1"/>
    <col min="44" max="44" width="1.21875" style="1035" customWidth="1"/>
    <col min="45" max="46" width="12.77734375" style="1120" customWidth="1"/>
    <col min="47" max="47" width="14.44140625" style="1120" customWidth="1"/>
    <col min="48" max="48" width="15" style="1120" bestFit="1" customWidth="1"/>
    <col min="49" max="49" width="12.77734375" style="1120" customWidth="1"/>
    <col min="50" max="50" width="1.21875" style="1035" customWidth="1"/>
    <col min="51" max="52" width="12.77734375" style="1120" customWidth="1"/>
    <col min="53" max="53" width="14.44140625" style="1120" customWidth="1"/>
    <col min="54" max="54" width="15" style="1120" bestFit="1" customWidth="1"/>
    <col min="55" max="55" width="12.77734375" style="1120" customWidth="1"/>
    <col min="56" max="56" width="1.21875" style="1035" customWidth="1"/>
    <col min="57" max="58" width="12.77734375" style="1120" customWidth="1"/>
    <col min="59" max="59" width="14.44140625" style="1120" customWidth="1"/>
    <col min="60" max="60" width="15" style="1120" bestFit="1" customWidth="1"/>
    <col min="61" max="61" width="12.77734375" style="1120" customWidth="1"/>
    <col min="62" max="62" width="1.21875" style="1035" customWidth="1"/>
    <col min="63" max="64" width="12.77734375" style="1120" customWidth="1"/>
    <col min="65" max="65" width="14.44140625" style="1120" customWidth="1"/>
    <col min="66" max="66" width="15" style="1120" bestFit="1" customWidth="1"/>
    <col min="67" max="67" width="12.77734375" style="1120" customWidth="1"/>
    <col min="68" max="68" width="1.21875" style="1035" customWidth="1"/>
    <col min="69" max="73" width="12.77734375" style="1120" customWidth="1"/>
    <col min="74" max="74" width="1.21875" style="1035" customWidth="1"/>
    <col min="75" max="79" width="12.77734375" style="1120" customWidth="1"/>
    <col min="80" max="80" width="1.21875" style="1035" customWidth="1"/>
    <col min="81" max="85" width="12.77734375" style="1120" customWidth="1"/>
    <col min="86" max="86" width="1.21875" style="1035" customWidth="1"/>
    <col min="87" max="91" width="12.77734375" style="1120" customWidth="1"/>
    <col min="92" max="92" width="1.21875" style="1035" customWidth="1"/>
    <col min="93" max="97" width="12.77734375" style="1120" customWidth="1"/>
    <col min="98" max="98" width="1.21875" style="1035" customWidth="1"/>
    <col min="99" max="103" width="12.77734375" style="1120" customWidth="1"/>
    <col min="104" max="104" width="1.21875" style="1035" customWidth="1"/>
    <col min="105" max="109" width="12.77734375" style="1120" customWidth="1"/>
    <col min="110" max="110" width="1.21875" style="1035" customWidth="1"/>
    <col min="111" max="115" width="12.77734375" style="1120" customWidth="1"/>
    <col min="116" max="116" width="1.21875" style="1035" customWidth="1"/>
    <col min="117" max="121" width="12.77734375" style="1120" customWidth="1"/>
    <col min="122" max="122" width="1.21875" style="1035" customWidth="1"/>
    <col min="123" max="127" width="12.77734375" style="1120" customWidth="1"/>
    <col min="128" max="128" width="1.21875" style="1035" customWidth="1"/>
    <col min="129" max="133" width="12.77734375" style="1120" customWidth="1"/>
    <col min="134" max="134" width="1.21875" style="1035" customWidth="1"/>
    <col min="135" max="139" width="12.77734375" style="1120" customWidth="1"/>
    <col min="140" max="140" width="7.21875" style="1120" customWidth="1"/>
    <col min="141" max="143" width="6.44140625" style="1120" customWidth="1"/>
    <col min="144" max="182" width="8" style="1120" customWidth="1"/>
    <col min="183" max="16384" width="9.21875" style="1120"/>
  </cols>
  <sheetData>
    <row r="1" spans="1:141" s="1646" customFormat="1">
      <c r="B1" s="1629" t="s">
        <v>210</v>
      </c>
      <c r="C1" s="1988"/>
      <c r="D1" s="1988"/>
      <c r="E1" s="1988"/>
      <c r="F1" s="1988"/>
      <c r="G1" s="1988"/>
      <c r="H1" s="1988"/>
      <c r="I1" s="1988"/>
      <c r="J1" s="1988"/>
      <c r="K1" s="1988"/>
      <c r="L1" s="1988"/>
      <c r="M1" s="1988"/>
      <c r="N1" s="1988"/>
      <c r="O1" s="1988"/>
      <c r="P1" s="1988"/>
      <c r="Q1" s="1988"/>
      <c r="R1" s="1988"/>
      <c r="S1" s="1988"/>
      <c r="T1" s="1988"/>
      <c r="U1" s="1988"/>
      <c r="V1" s="1988"/>
      <c r="W1" s="1988"/>
      <c r="X1" s="1988"/>
      <c r="Y1" s="1988"/>
      <c r="Z1" s="1988"/>
      <c r="AA1" s="1988"/>
      <c r="AB1" s="1988"/>
      <c r="AC1" s="1988"/>
      <c r="AD1" s="1988"/>
      <c r="AE1" s="1988"/>
      <c r="AF1" s="1988"/>
      <c r="AG1" s="1988"/>
      <c r="AH1" s="1988"/>
      <c r="AI1" s="1988"/>
      <c r="AJ1" s="1988"/>
      <c r="AK1" s="1988"/>
      <c r="AL1" s="1988"/>
      <c r="AM1" s="1988"/>
      <c r="AN1" s="1988"/>
      <c r="AO1" s="1988"/>
      <c r="AP1" s="1988"/>
      <c r="AQ1" s="1988"/>
      <c r="AR1" s="1988"/>
      <c r="AS1" s="1988"/>
      <c r="AT1" s="1988"/>
      <c r="AU1" s="1988"/>
      <c r="AV1" s="1988"/>
      <c r="AW1" s="1988"/>
      <c r="AX1" s="1988"/>
      <c r="AY1" s="1988"/>
      <c r="AZ1" s="1988"/>
      <c r="BA1" s="1988"/>
      <c r="BB1" s="1988"/>
      <c r="BC1" s="1988"/>
      <c r="BD1" s="1988"/>
      <c r="BE1" s="1988"/>
      <c r="BF1" s="1988"/>
      <c r="BG1" s="1988"/>
      <c r="BH1" s="1988"/>
      <c r="BI1" s="1988"/>
      <c r="BJ1" s="1988"/>
      <c r="BK1" s="1988"/>
      <c r="BL1" s="1988"/>
      <c r="BM1" s="1988"/>
      <c r="BN1" s="1988"/>
      <c r="BO1" s="1988"/>
      <c r="BP1" s="1988"/>
      <c r="BQ1" s="1988"/>
      <c r="BR1" s="1988"/>
      <c r="BS1" s="1988"/>
      <c r="BT1" s="1988"/>
      <c r="BU1" s="1988"/>
      <c r="BV1" s="1988"/>
      <c r="BW1" s="1988"/>
      <c r="BX1" s="1988"/>
      <c r="BY1" s="1988"/>
      <c r="BZ1" s="1988"/>
      <c r="CA1" s="1988"/>
      <c r="CB1" s="1988"/>
      <c r="CC1" s="1988"/>
      <c r="CD1" s="1988"/>
      <c r="CE1" s="1988"/>
      <c r="CF1" s="1988"/>
      <c r="CG1" s="1988"/>
      <c r="CH1" s="1988"/>
      <c r="CI1" s="1988"/>
      <c r="CJ1" s="1988"/>
      <c r="CK1" s="1988"/>
      <c r="CL1" s="1988"/>
      <c r="CM1" s="1988"/>
      <c r="CN1" s="1988"/>
      <c r="CO1" s="1988"/>
      <c r="CP1" s="1988"/>
      <c r="CQ1" s="1988"/>
      <c r="CR1" s="1988"/>
      <c r="CS1" s="1988"/>
      <c r="CT1" s="1988"/>
      <c r="CU1" s="1988"/>
      <c r="CV1" s="1988"/>
      <c r="CW1" s="1988"/>
      <c r="CX1" s="1988"/>
      <c r="CY1" s="1988"/>
      <c r="CZ1" s="1988"/>
      <c r="DA1" s="1988"/>
      <c r="DB1" s="1988"/>
      <c r="DC1" s="1988"/>
      <c r="DD1" s="1988"/>
      <c r="DE1" s="1988"/>
      <c r="DF1" s="1988"/>
      <c r="DG1" s="1988"/>
      <c r="DH1" s="1988"/>
      <c r="DI1" s="1988"/>
      <c r="DJ1" s="1988"/>
      <c r="DK1" s="1988"/>
      <c r="DL1" s="1988"/>
      <c r="DM1" s="1988"/>
      <c r="DN1" s="1988"/>
      <c r="DO1" s="1988"/>
      <c r="DP1" s="1988"/>
      <c r="DQ1" s="1988"/>
      <c r="DR1" s="1988"/>
      <c r="DS1" s="1988"/>
      <c r="DT1" s="1988"/>
      <c r="DU1" s="1988"/>
      <c r="DV1" s="1988"/>
      <c r="DW1" s="1988"/>
      <c r="DX1" s="1988"/>
      <c r="DY1" s="1988"/>
      <c r="DZ1" s="1988"/>
      <c r="EA1" s="1988"/>
      <c r="EB1" s="1988"/>
      <c r="EC1" s="1988"/>
      <c r="ED1" s="1988"/>
      <c r="EE1" s="1988"/>
      <c r="EF1" s="1988"/>
      <c r="EG1" s="1988"/>
      <c r="EH1" s="1988"/>
      <c r="EI1" s="1988"/>
      <c r="EJ1" s="2005"/>
      <c r="EK1" s="2005"/>
    </row>
    <row r="2" spans="1:141" ht="14.55" hidden="1" customHeight="1">
      <c r="A2" s="1159"/>
      <c r="B2" s="1159"/>
      <c r="C2" s="2166"/>
      <c r="D2" s="2166"/>
      <c r="E2" s="2166"/>
      <c r="F2" s="2166"/>
      <c r="G2" s="2166"/>
      <c r="I2" s="2166"/>
      <c r="J2" s="2166"/>
      <c r="K2" s="2166"/>
      <c r="L2" s="2166"/>
      <c r="M2" s="2166"/>
      <c r="O2" s="2166"/>
      <c r="P2" s="2166"/>
      <c r="Q2" s="2166"/>
      <c r="R2" s="2166"/>
      <c r="S2" s="2166"/>
      <c r="U2" s="1123"/>
      <c r="V2" s="1160"/>
      <c r="W2" s="1160"/>
      <c r="X2" s="1160"/>
      <c r="Y2" s="1160"/>
      <c r="AA2" s="1123"/>
      <c r="AB2" s="1160"/>
      <c r="AC2" s="1160"/>
      <c r="AD2" s="1160"/>
      <c r="AE2" s="1160"/>
      <c r="AG2" s="1123"/>
      <c r="AH2" s="1160"/>
      <c r="AI2" s="1160"/>
      <c r="AJ2" s="1160"/>
      <c r="AK2" s="1160"/>
      <c r="AM2" s="1123" t="s">
        <v>59</v>
      </c>
      <c r="AN2" s="1160" t="s">
        <v>60</v>
      </c>
      <c r="AO2" s="1160" t="s">
        <v>61</v>
      </c>
      <c r="AP2" s="1160" t="s">
        <v>62</v>
      </c>
      <c r="AQ2" s="1160" t="s">
        <v>63</v>
      </c>
      <c r="AS2" s="1123" t="s">
        <v>59</v>
      </c>
      <c r="AT2" s="1160" t="s">
        <v>60</v>
      </c>
      <c r="AU2" s="1160" t="s">
        <v>61</v>
      </c>
      <c r="AV2" s="1160" t="s">
        <v>62</v>
      </c>
      <c r="AW2" s="1160" t="s">
        <v>63</v>
      </c>
      <c r="AY2" s="1123" t="s">
        <v>59</v>
      </c>
      <c r="AZ2" s="1160" t="s">
        <v>60</v>
      </c>
      <c r="BA2" s="1160" t="s">
        <v>61</v>
      </c>
      <c r="BB2" s="1160" t="s">
        <v>62</v>
      </c>
      <c r="BC2" s="1160" t="s">
        <v>63</v>
      </c>
      <c r="BE2" s="1123" t="s">
        <v>59</v>
      </c>
      <c r="BF2" s="1160" t="s">
        <v>60</v>
      </c>
      <c r="BG2" s="1160" t="s">
        <v>61</v>
      </c>
      <c r="BH2" s="1160" t="s">
        <v>62</v>
      </c>
      <c r="BI2" s="1160" t="s">
        <v>63</v>
      </c>
      <c r="BK2" s="1123" t="s">
        <v>59</v>
      </c>
      <c r="BL2" s="1160" t="s">
        <v>60</v>
      </c>
      <c r="BM2" s="1160" t="s">
        <v>61</v>
      </c>
      <c r="BN2" s="1160" t="s">
        <v>62</v>
      </c>
      <c r="BO2" s="1160" t="s">
        <v>63</v>
      </c>
      <c r="BQ2" s="1123" t="s">
        <v>59</v>
      </c>
      <c r="BR2" s="1160" t="s">
        <v>60</v>
      </c>
      <c r="BS2" s="1160" t="s">
        <v>61</v>
      </c>
      <c r="BT2" s="1160" t="s">
        <v>62</v>
      </c>
      <c r="BU2" s="1160" t="s">
        <v>63</v>
      </c>
      <c r="BW2" s="1123" t="s">
        <v>59</v>
      </c>
      <c r="BX2" s="1160" t="s">
        <v>60</v>
      </c>
      <c r="BY2" s="1160" t="s">
        <v>61</v>
      </c>
      <c r="BZ2" s="1160" t="s">
        <v>62</v>
      </c>
      <c r="CA2" s="1160" t="s">
        <v>63</v>
      </c>
      <c r="CC2" s="1123" t="s">
        <v>59</v>
      </c>
      <c r="CD2" s="1160" t="s">
        <v>60</v>
      </c>
      <c r="CE2" s="1160" t="s">
        <v>61</v>
      </c>
      <c r="CF2" s="1160" t="s">
        <v>62</v>
      </c>
      <c r="CG2" s="1160" t="s">
        <v>63</v>
      </c>
      <c r="CI2" s="1123" t="s">
        <v>59</v>
      </c>
      <c r="CJ2" s="1160" t="s">
        <v>60</v>
      </c>
      <c r="CK2" s="1160" t="s">
        <v>61</v>
      </c>
      <c r="CL2" s="1160" t="s">
        <v>62</v>
      </c>
      <c r="CM2" s="1160" t="s">
        <v>63</v>
      </c>
      <c r="CO2" s="1123" t="s">
        <v>59</v>
      </c>
      <c r="CP2" s="1160" t="s">
        <v>60</v>
      </c>
      <c r="CQ2" s="1160" t="s">
        <v>61</v>
      </c>
      <c r="CR2" s="1160" t="s">
        <v>62</v>
      </c>
      <c r="CS2" s="1160" t="s">
        <v>63</v>
      </c>
      <c r="CU2" s="1123" t="s">
        <v>59</v>
      </c>
      <c r="CV2" s="1160" t="s">
        <v>60</v>
      </c>
      <c r="CW2" s="1160" t="s">
        <v>61</v>
      </c>
      <c r="CX2" s="1160" t="s">
        <v>62</v>
      </c>
      <c r="CY2" s="1160" t="s">
        <v>63</v>
      </c>
      <c r="DA2" s="1123" t="s">
        <v>59</v>
      </c>
      <c r="DB2" s="1160" t="s">
        <v>60</v>
      </c>
      <c r="DC2" s="1160" t="s">
        <v>61</v>
      </c>
      <c r="DD2" s="1160" t="s">
        <v>62</v>
      </c>
      <c r="DE2" s="1160" t="s">
        <v>63</v>
      </c>
      <c r="DG2" s="1123" t="s">
        <v>59</v>
      </c>
      <c r="DH2" s="1160" t="s">
        <v>60</v>
      </c>
      <c r="DI2" s="1160" t="s">
        <v>61</v>
      </c>
      <c r="DJ2" s="1160" t="s">
        <v>62</v>
      </c>
      <c r="DK2" s="1160" t="s">
        <v>63</v>
      </c>
      <c r="DM2" s="1123" t="s">
        <v>59</v>
      </c>
      <c r="DN2" s="1160" t="s">
        <v>60</v>
      </c>
      <c r="DO2" s="1160" t="s">
        <v>61</v>
      </c>
      <c r="DP2" s="1160" t="s">
        <v>62</v>
      </c>
      <c r="DQ2" s="1160" t="s">
        <v>63</v>
      </c>
      <c r="DS2" s="1123" t="s">
        <v>59</v>
      </c>
      <c r="DT2" s="1160" t="s">
        <v>60</v>
      </c>
      <c r="DU2" s="1160" t="s">
        <v>61</v>
      </c>
      <c r="DV2" s="1160" t="s">
        <v>62</v>
      </c>
      <c r="DW2" s="1160" t="s">
        <v>63</v>
      </c>
      <c r="DY2" s="1123" t="s">
        <v>59</v>
      </c>
      <c r="DZ2" s="1160" t="s">
        <v>60</v>
      </c>
      <c r="EA2" s="1160" t="s">
        <v>61</v>
      </c>
      <c r="EB2" s="1160" t="s">
        <v>62</v>
      </c>
      <c r="EC2" s="1160" t="s">
        <v>63</v>
      </c>
      <c r="EE2" s="1123" t="s">
        <v>59</v>
      </c>
      <c r="EF2" s="1160" t="s">
        <v>60</v>
      </c>
      <c r="EG2" s="1160" t="s">
        <v>61</v>
      </c>
      <c r="EH2" s="1160" t="s">
        <v>62</v>
      </c>
      <c r="EI2" s="1160" t="s">
        <v>63</v>
      </c>
    </row>
    <row r="3" spans="1:141">
      <c r="A3" s="1161"/>
      <c r="B3" s="1162" t="s">
        <v>65</v>
      </c>
      <c r="C3" s="1162"/>
      <c r="D3" s="1162"/>
      <c r="E3" s="1162"/>
      <c r="F3" s="1162"/>
      <c r="G3" s="1163" t="s">
        <v>3260</v>
      </c>
      <c r="I3" s="1162"/>
      <c r="J3" s="1162"/>
      <c r="K3" s="1162"/>
      <c r="L3" s="1162"/>
      <c r="M3" s="1163" t="s">
        <v>3003</v>
      </c>
      <c r="O3" s="1162"/>
      <c r="P3" s="1162"/>
      <c r="Q3" s="1162"/>
      <c r="R3" s="1162"/>
      <c r="S3" s="1163" t="s">
        <v>2942</v>
      </c>
      <c r="U3" s="1162"/>
      <c r="V3" s="1162"/>
      <c r="W3" s="1162"/>
      <c r="X3" s="1162"/>
      <c r="Y3" s="1163" t="s">
        <v>2924</v>
      </c>
      <c r="AA3" s="1162"/>
      <c r="AB3" s="1162"/>
      <c r="AC3" s="1162"/>
      <c r="AD3" s="1162"/>
      <c r="AE3" s="1163" t="s">
        <v>2871</v>
      </c>
      <c r="AG3" s="1162"/>
      <c r="AH3" s="1162"/>
      <c r="AI3" s="1162"/>
      <c r="AJ3" s="1162"/>
      <c r="AK3" s="1163" t="s">
        <v>2835</v>
      </c>
      <c r="AM3" s="1162"/>
      <c r="AN3" s="1162"/>
      <c r="AO3" s="1162"/>
      <c r="AP3" s="1162"/>
      <c r="AQ3" s="1163" t="s">
        <v>66</v>
      </c>
      <c r="AS3" s="1162"/>
      <c r="AT3" s="1162"/>
      <c r="AU3" s="1162"/>
      <c r="AV3" s="1162"/>
      <c r="AW3" s="1163" t="s">
        <v>67</v>
      </c>
      <c r="AY3" s="1162"/>
      <c r="AZ3" s="1162"/>
      <c r="BA3" s="1162"/>
      <c r="BB3" s="1162"/>
      <c r="BC3" s="1163" t="s">
        <v>68</v>
      </c>
      <c r="BE3" s="1162"/>
      <c r="BF3" s="1162"/>
      <c r="BG3" s="1162"/>
      <c r="BH3" s="1162"/>
      <c r="BI3" s="1163" t="s">
        <v>69</v>
      </c>
      <c r="BK3" s="1162"/>
      <c r="BL3" s="1162"/>
      <c r="BM3" s="1162"/>
      <c r="BN3" s="1162"/>
      <c r="BO3" s="1163" t="s">
        <v>70</v>
      </c>
      <c r="BQ3" s="1162"/>
      <c r="BR3" s="1162"/>
      <c r="BS3" s="1162"/>
      <c r="BT3" s="1162"/>
      <c r="BU3" s="1163" t="s">
        <v>71</v>
      </c>
      <c r="BW3" s="1162"/>
      <c r="BX3" s="1162"/>
      <c r="BY3" s="1162"/>
      <c r="BZ3" s="1162"/>
      <c r="CA3" s="1163" t="s">
        <v>72</v>
      </c>
      <c r="CC3" s="1162"/>
      <c r="CD3" s="1162"/>
      <c r="CE3" s="1162"/>
      <c r="CF3" s="1162"/>
      <c r="CG3" s="1163" t="s">
        <v>73</v>
      </c>
      <c r="CI3" s="1162"/>
      <c r="CJ3" s="1162"/>
      <c r="CK3" s="1162"/>
      <c r="CL3" s="1162"/>
      <c r="CM3" s="1163" t="s">
        <v>74</v>
      </c>
      <c r="CO3" s="1162"/>
      <c r="CP3" s="1162"/>
      <c r="CQ3" s="1162"/>
      <c r="CR3" s="1162"/>
      <c r="CS3" s="1163" t="s">
        <v>75</v>
      </c>
      <c r="CU3" s="1162"/>
      <c r="CV3" s="1162"/>
      <c r="CW3" s="1162"/>
      <c r="CX3" s="1162"/>
      <c r="CY3" s="1163" t="s">
        <v>76</v>
      </c>
      <c r="DA3" s="1162"/>
      <c r="DB3" s="1162"/>
      <c r="DC3" s="1162"/>
      <c r="DD3" s="1162"/>
      <c r="DE3" s="1163" t="s">
        <v>77</v>
      </c>
      <c r="DG3" s="1162"/>
      <c r="DH3" s="1162"/>
      <c r="DI3" s="1162"/>
      <c r="DJ3" s="1162"/>
      <c r="DK3" s="1163" t="s">
        <v>78</v>
      </c>
      <c r="DM3" s="1162"/>
      <c r="DN3" s="1162"/>
      <c r="DO3" s="1162"/>
      <c r="DP3" s="1162"/>
      <c r="DQ3" s="1163" t="s">
        <v>79</v>
      </c>
      <c r="DS3" s="1162"/>
      <c r="DT3" s="1162"/>
      <c r="DU3" s="1162"/>
      <c r="DV3" s="1162"/>
      <c r="DW3" s="1163" t="s">
        <v>80</v>
      </c>
      <c r="DY3" s="1162"/>
      <c r="DZ3" s="1162"/>
      <c r="EA3" s="1162"/>
      <c r="EB3" s="1162"/>
      <c r="EC3" s="1163" t="s">
        <v>81</v>
      </c>
      <c r="EE3" s="1162"/>
      <c r="EF3" s="1162"/>
      <c r="EG3" s="1162"/>
      <c r="EH3" s="1162"/>
      <c r="EI3" s="1163" t="s">
        <v>82</v>
      </c>
    </row>
    <row r="4" spans="1:141">
      <c r="A4" s="1159"/>
      <c r="B4" s="1164"/>
      <c r="C4" s="2487" t="s">
        <v>144</v>
      </c>
      <c r="D4" s="2488" t="s">
        <v>160</v>
      </c>
      <c r="E4" s="2488"/>
      <c r="F4" s="2488"/>
      <c r="G4" s="2488"/>
      <c r="I4" s="2487" t="s">
        <v>144</v>
      </c>
      <c r="J4" s="2488" t="s">
        <v>160</v>
      </c>
      <c r="K4" s="2488"/>
      <c r="L4" s="2488"/>
      <c r="M4" s="2488"/>
      <c r="O4" s="2487" t="s">
        <v>144</v>
      </c>
      <c r="P4" s="2488" t="s">
        <v>160</v>
      </c>
      <c r="Q4" s="2488"/>
      <c r="R4" s="2488"/>
      <c r="S4" s="2488"/>
      <c r="U4" s="2487" t="s">
        <v>144</v>
      </c>
      <c r="V4" s="2488" t="s">
        <v>160</v>
      </c>
      <c r="W4" s="2488"/>
      <c r="X4" s="2488"/>
      <c r="Y4" s="2488"/>
      <c r="AA4" s="2487" t="s">
        <v>144</v>
      </c>
      <c r="AB4" s="2488" t="s">
        <v>160</v>
      </c>
      <c r="AC4" s="2488"/>
      <c r="AD4" s="2488"/>
      <c r="AE4" s="2488"/>
      <c r="AG4" s="2487" t="s">
        <v>144</v>
      </c>
      <c r="AH4" s="2488" t="s">
        <v>160</v>
      </c>
      <c r="AI4" s="2488"/>
      <c r="AJ4" s="2488"/>
      <c r="AK4" s="2488"/>
      <c r="AM4" s="2487" t="s">
        <v>144</v>
      </c>
      <c r="AN4" s="2488" t="s">
        <v>160</v>
      </c>
      <c r="AO4" s="2488"/>
      <c r="AP4" s="2488"/>
      <c r="AQ4" s="2488"/>
      <c r="AS4" s="2487" t="s">
        <v>144</v>
      </c>
      <c r="AT4" s="2488" t="s">
        <v>160</v>
      </c>
      <c r="AU4" s="2488"/>
      <c r="AV4" s="2488"/>
      <c r="AW4" s="2488"/>
      <c r="AY4" s="2487" t="s">
        <v>144</v>
      </c>
      <c r="AZ4" s="2488" t="s">
        <v>160</v>
      </c>
      <c r="BA4" s="2488"/>
      <c r="BB4" s="2488"/>
      <c r="BC4" s="2488"/>
      <c r="BE4" s="2487" t="s">
        <v>144</v>
      </c>
      <c r="BF4" s="2488" t="s">
        <v>160</v>
      </c>
      <c r="BG4" s="2488"/>
      <c r="BH4" s="2488"/>
      <c r="BI4" s="2488"/>
      <c r="BK4" s="2487" t="s">
        <v>144</v>
      </c>
      <c r="BL4" s="2488" t="s">
        <v>160</v>
      </c>
      <c r="BM4" s="2488"/>
      <c r="BN4" s="2488"/>
      <c r="BO4" s="2488"/>
      <c r="BQ4" s="2487" t="s">
        <v>144</v>
      </c>
      <c r="BR4" s="2488" t="s">
        <v>160</v>
      </c>
      <c r="BS4" s="2488"/>
      <c r="BT4" s="2488"/>
      <c r="BU4" s="2488"/>
      <c r="BW4" s="2487" t="s">
        <v>144</v>
      </c>
      <c r="BX4" s="2488" t="s">
        <v>160</v>
      </c>
      <c r="BY4" s="2488"/>
      <c r="BZ4" s="2488"/>
      <c r="CA4" s="2488"/>
      <c r="CC4" s="2487" t="s">
        <v>144</v>
      </c>
      <c r="CD4" s="2488" t="s">
        <v>160</v>
      </c>
      <c r="CE4" s="2488"/>
      <c r="CF4" s="2488"/>
      <c r="CG4" s="2488"/>
      <c r="CI4" s="2487" t="s">
        <v>144</v>
      </c>
      <c r="CJ4" s="2488" t="s">
        <v>160</v>
      </c>
      <c r="CK4" s="2488"/>
      <c r="CL4" s="2488"/>
      <c r="CM4" s="2488"/>
      <c r="CO4" s="2487" t="s">
        <v>144</v>
      </c>
      <c r="CP4" s="2488" t="s">
        <v>160</v>
      </c>
      <c r="CQ4" s="2488"/>
      <c r="CR4" s="2488"/>
      <c r="CS4" s="2488"/>
      <c r="CU4" s="2487" t="s">
        <v>144</v>
      </c>
      <c r="CV4" s="2488" t="s">
        <v>160</v>
      </c>
      <c r="CW4" s="2488"/>
      <c r="CX4" s="2488"/>
      <c r="CY4" s="2488"/>
      <c r="DA4" s="2487" t="s">
        <v>144</v>
      </c>
      <c r="DB4" s="2488" t="s">
        <v>160</v>
      </c>
      <c r="DC4" s="2488"/>
      <c r="DD4" s="2488"/>
      <c r="DE4" s="2488"/>
      <c r="DG4" s="2487" t="s">
        <v>144</v>
      </c>
      <c r="DH4" s="2488" t="s">
        <v>160</v>
      </c>
      <c r="DI4" s="2488"/>
      <c r="DJ4" s="2488"/>
      <c r="DK4" s="2488"/>
      <c r="DM4" s="2487" t="s">
        <v>144</v>
      </c>
      <c r="DN4" s="2488" t="s">
        <v>160</v>
      </c>
      <c r="DO4" s="2488"/>
      <c r="DP4" s="2488"/>
      <c r="DQ4" s="2488"/>
      <c r="DS4" s="2487" t="s">
        <v>144</v>
      </c>
      <c r="DT4" s="2488" t="s">
        <v>160</v>
      </c>
      <c r="DU4" s="2488"/>
      <c r="DV4" s="2488"/>
      <c r="DW4" s="2488"/>
      <c r="DY4" s="2487" t="s">
        <v>144</v>
      </c>
      <c r="DZ4" s="2488" t="s">
        <v>160</v>
      </c>
      <c r="EA4" s="2488"/>
      <c r="EB4" s="2488"/>
      <c r="EC4" s="2488"/>
      <c r="EE4" s="2487" t="s">
        <v>144</v>
      </c>
      <c r="EF4" s="2488" t="s">
        <v>160</v>
      </c>
      <c r="EG4" s="2488"/>
      <c r="EH4" s="2488"/>
      <c r="EI4" s="2488"/>
    </row>
    <row r="5" spans="1:141" ht="53.4" thickBot="1">
      <c r="A5" s="1062"/>
      <c r="B5" s="1165"/>
      <c r="C5" s="2487"/>
      <c r="D5" s="1166" t="s">
        <v>161</v>
      </c>
      <c r="E5" s="1166" t="s">
        <v>162</v>
      </c>
      <c r="F5" s="1166" t="s">
        <v>163</v>
      </c>
      <c r="G5" s="1167" t="s">
        <v>164</v>
      </c>
      <c r="I5" s="2487"/>
      <c r="J5" s="1166" t="s">
        <v>161</v>
      </c>
      <c r="K5" s="1166" t="s">
        <v>162</v>
      </c>
      <c r="L5" s="1166" t="s">
        <v>163</v>
      </c>
      <c r="M5" s="1167" t="s">
        <v>164</v>
      </c>
      <c r="O5" s="2487"/>
      <c r="P5" s="1166" t="s">
        <v>161</v>
      </c>
      <c r="Q5" s="1166" t="s">
        <v>162</v>
      </c>
      <c r="R5" s="1166" t="s">
        <v>163</v>
      </c>
      <c r="S5" s="1167" t="s">
        <v>164</v>
      </c>
      <c r="U5" s="2487"/>
      <c r="V5" s="1166" t="s">
        <v>161</v>
      </c>
      <c r="W5" s="1166" t="s">
        <v>162</v>
      </c>
      <c r="X5" s="1166" t="s">
        <v>163</v>
      </c>
      <c r="Y5" s="1167" t="s">
        <v>164</v>
      </c>
      <c r="AA5" s="2487"/>
      <c r="AB5" s="1166" t="s">
        <v>161</v>
      </c>
      <c r="AC5" s="1166" t="s">
        <v>162</v>
      </c>
      <c r="AD5" s="1166" t="s">
        <v>163</v>
      </c>
      <c r="AE5" s="1167" t="s">
        <v>164</v>
      </c>
      <c r="AG5" s="2487"/>
      <c r="AH5" s="1166" t="s">
        <v>161</v>
      </c>
      <c r="AI5" s="1166" t="s">
        <v>162</v>
      </c>
      <c r="AJ5" s="1166" t="s">
        <v>163</v>
      </c>
      <c r="AK5" s="1167" t="s">
        <v>164</v>
      </c>
      <c r="AM5" s="2487"/>
      <c r="AN5" s="1166" t="s">
        <v>161</v>
      </c>
      <c r="AO5" s="1166" t="s">
        <v>162</v>
      </c>
      <c r="AP5" s="1166" t="s">
        <v>163</v>
      </c>
      <c r="AQ5" s="1167" t="s">
        <v>164</v>
      </c>
      <c r="AS5" s="2487"/>
      <c r="AT5" s="1166" t="s">
        <v>161</v>
      </c>
      <c r="AU5" s="1166" t="s">
        <v>162</v>
      </c>
      <c r="AV5" s="1166" t="s">
        <v>163</v>
      </c>
      <c r="AW5" s="1167" t="s">
        <v>164</v>
      </c>
      <c r="AY5" s="2487"/>
      <c r="AZ5" s="1166" t="s">
        <v>161</v>
      </c>
      <c r="BA5" s="1166" t="s">
        <v>162</v>
      </c>
      <c r="BB5" s="1166" t="s">
        <v>163</v>
      </c>
      <c r="BC5" s="1167" t="s">
        <v>164</v>
      </c>
      <c r="BE5" s="2487"/>
      <c r="BF5" s="1166" t="s">
        <v>161</v>
      </c>
      <c r="BG5" s="1166" t="s">
        <v>162</v>
      </c>
      <c r="BH5" s="1166" t="s">
        <v>163</v>
      </c>
      <c r="BI5" s="1167" t="s">
        <v>164</v>
      </c>
      <c r="BK5" s="2487"/>
      <c r="BL5" s="1166" t="s">
        <v>161</v>
      </c>
      <c r="BM5" s="1166" t="s">
        <v>162</v>
      </c>
      <c r="BN5" s="1166" t="s">
        <v>163</v>
      </c>
      <c r="BO5" s="1167" t="s">
        <v>164</v>
      </c>
      <c r="BQ5" s="2487"/>
      <c r="BR5" s="1166" t="s">
        <v>161</v>
      </c>
      <c r="BS5" s="1166" t="s">
        <v>162</v>
      </c>
      <c r="BT5" s="1166" t="s">
        <v>163</v>
      </c>
      <c r="BU5" s="1167" t="s">
        <v>164</v>
      </c>
      <c r="BW5" s="2487"/>
      <c r="BX5" s="1166" t="s">
        <v>161</v>
      </c>
      <c r="BY5" s="1166" t="s">
        <v>162</v>
      </c>
      <c r="BZ5" s="1166" t="s">
        <v>163</v>
      </c>
      <c r="CA5" s="1167" t="s">
        <v>164</v>
      </c>
      <c r="CC5" s="2487"/>
      <c r="CD5" s="1166" t="s">
        <v>161</v>
      </c>
      <c r="CE5" s="1166" t="s">
        <v>162</v>
      </c>
      <c r="CF5" s="1166" t="s">
        <v>163</v>
      </c>
      <c r="CG5" s="1167" t="s">
        <v>164</v>
      </c>
      <c r="CI5" s="2487"/>
      <c r="CJ5" s="1166" t="s">
        <v>161</v>
      </c>
      <c r="CK5" s="1166" t="s">
        <v>162</v>
      </c>
      <c r="CL5" s="1166" t="s">
        <v>163</v>
      </c>
      <c r="CM5" s="1167" t="s">
        <v>164</v>
      </c>
      <c r="CO5" s="2487"/>
      <c r="CP5" s="1166" t="s">
        <v>161</v>
      </c>
      <c r="CQ5" s="1166" t="s">
        <v>162</v>
      </c>
      <c r="CR5" s="1166" t="s">
        <v>163</v>
      </c>
      <c r="CS5" s="1167" t="s">
        <v>164</v>
      </c>
      <c r="CU5" s="2487"/>
      <c r="CV5" s="1166" t="s">
        <v>161</v>
      </c>
      <c r="CW5" s="1166" t="s">
        <v>162</v>
      </c>
      <c r="CX5" s="1166" t="s">
        <v>163</v>
      </c>
      <c r="CY5" s="1167" t="s">
        <v>164</v>
      </c>
      <c r="DA5" s="2487"/>
      <c r="DB5" s="1166" t="s">
        <v>161</v>
      </c>
      <c r="DC5" s="1166" t="s">
        <v>162</v>
      </c>
      <c r="DD5" s="1166" t="s">
        <v>163</v>
      </c>
      <c r="DE5" s="1167" t="s">
        <v>164</v>
      </c>
      <c r="DG5" s="2487"/>
      <c r="DH5" s="1166" t="s">
        <v>161</v>
      </c>
      <c r="DI5" s="1166" t="s">
        <v>162</v>
      </c>
      <c r="DJ5" s="1166" t="s">
        <v>163</v>
      </c>
      <c r="DK5" s="1167" t="s">
        <v>164</v>
      </c>
      <c r="DM5" s="2487"/>
      <c r="DN5" s="1166" t="s">
        <v>161</v>
      </c>
      <c r="DO5" s="1166" t="s">
        <v>162</v>
      </c>
      <c r="DP5" s="1166" t="s">
        <v>163</v>
      </c>
      <c r="DQ5" s="1167" t="s">
        <v>164</v>
      </c>
      <c r="DS5" s="2487"/>
      <c r="DT5" s="1166" t="s">
        <v>161</v>
      </c>
      <c r="DU5" s="1166" t="s">
        <v>162</v>
      </c>
      <c r="DV5" s="1166" t="s">
        <v>163</v>
      </c>
      <c r="DW5" s="1167" t="s">
        <v>164</v>
      </c>
      <c r="DY5" s="2487"/>
      <c r="DZ5" s="1166" t="s">
        <v>161</v>
      </c>
      <c r="EA5" s="1166" t="s">
        <v>162</v>
      </c>
      <c r="EB5" s="1166" t="s">
        <v>163</v>
      </c>
      <c r="EC5" s="1167" t="s">
        <v>164</v>
      </c>
      <c r="EE5" s="2487"/>
      <c r="EF5" s="1166" t="s">
        <v>161</v>
      </c>
      <c r="EG5" s="1166" t="s">
        <v>162</v>
      </c>
      <c r="EH5" s="1166" t="s">
        <v>163</v>
      </c>
      <c r="EI5" s="1167" t="s">
        <v>164</v>
      </c>
    </row>
    <row r="6" spans="1:141">
      <c r="A6" s="1168">
        <v>1</v>
      </c>
      <c r="B6" s="1169" t="s">
        <v>211</v>
      </c>
      <c r="C6" s="1170">
        <v>2778676</v>
      </c>
      <c r="D6" s="1170">
        <v>2407298</v>
      </c>
      <c r="E6" s="1170">
        <v>333552</v>
      </c>
      <c r="F6" s="1170">
        <v>37826</v>
      </c>
      <c r="G6" s="1170">
        <v>539411</v>
      </c>
      <c r="I6" s="1170">
        <v>2773982</v>
      </c>
      <c r="J6" s="1170">
        <v>2354513</v>
      </c>
      <c r="K6" s="1170">
        <v>382964</v>
      </c>
      <c r="L6" s="1170">
        <v>36471</v>
      </c>
      <c r="M6" s="1170">
        <v>498059</v>
      </c>
      <c r="O6" s="1170">
        <v>2682137</v>
      </c>
      <c r="P6" s="1170">
        <v>2311029</v>
      </c>
      <c r="Q6" s="1170">
        <v>338936</v>
      </c>
      <c r="R6" s="1170">
        <v>32172</v>
      </c>
      <c r="S6" s="1170">
        <v>548312</v>
      </c>
      <c r="U6" s="1170">
        <v>2597357</v>
      </c>
      <c r="V6" s="1170">
        <v>2219770</v>
      </c>
      <c r="W6" s="1170">
        <v>342120</v>
      </c>
      <c r="X6" s="1170">
        <v>29837</v>
      </c>
      <c r="Y6" s="1170">
        <v>548312</v>
      </c>
      <c r="AA6" s="1170">
        <v>2495603</v>
      </c>
      <c r="AB6" s="1170">
        <v>2184052</v>
      </c>
      <c r="AC6" s="1170">
        <v>285350</v>
      </c>
      <c r="AD6" s="1170">
        <v>26201</v>
      </c>
      <c r="AE6" s="1170">
        <v>610666</v>
      </c>
      <c r="AG6" s="1170">
        <v>2423536</v>
      </c>
      <c r="AH6" s="1170">
        <v>2136448</v>
      </c>
      <c r="AI6" s="1170">
        <v>261938</v>
      </c>
      <c r="AJ6" s="1170">
        <v>25150</v>
      </c>
      <c r="AK6" s="1170">
        <v>490812</v>
      </c>
      <c r="AM6" s="1170">
        <v>2650643</v>
      </c>
      <c r="AN6" s="1170">
        <v>2124648</v>
      </c>
      <c r="AO6" s="1170">
        <v>499933</v>
      </c>
      <c r="AP6" s="1170">
        <v>26062</v>
      </c>
      <c r="AQ6" s="1170">
        <v>454157</v>
      </c>
      <c r="AS6" s="1170">
        <v>2621821</v>
      </c>
      <c r="AT6" s="1170">
        <v>1998349</v>
      </c>
      <c r="AU6" s="1170">
        <v>601931</v>
      </c>
      <c r="AV6" s="1170">
        <v>21541</v>
      </c>
      <c r="AW6" s="1170">
        <v>419285</v>
      </c>
      <c r="AY6" s="1170">
        <v>2562749</v>
      </c>
      <c r="AZ6" s="1170">
        <v>2047774</v>
      </c>
      <c r="BA6" s="1170">
        <v>492448</v>
      </c>
      <c r="BB6" s="1170">
        <v>22527</v>
      </c>
      <c r="BC6" s="1170">
        <v>438059</v>
      </c>
      <c r="BE6" s="1170">
        <v>2427672</v>
      </c>
      <c r="BF6" s="1170">
        <v>1916314</v>
      </c>
      <c r="BG6" s="1170">
        <v>491179</v>
      </c>
      <c r="BH6" s="1170">
        <v>20179</v>
      </c>
      <c r="BI6" s="1170">
        <v>407943</v>
      </c>
      <c r="BK6" s="1170">
        <v>2343958</v>
      </c>
      <c r="BL6" s="1170">
        <v>1907336</v>
      </c>
      <c r="BM6" s="1170">
        <v>418047</v>
      </c>
      <c r="BN6" s="1170">
        <v>18575</v>
      </c>
      <c r="BO6" s="1170">
        <v>409273</v>
      </c>
      <c r="BQ6" s="1170">
        <v>2336312</v>
      </c>
      <c r="BR6" s="1170">
        <v>1850146</v>
      </c>
      <c r="BS6" s="1170">
        <v>469209</v>
      </c>
      <c r="BT6" s="1170">
        <v>16957</v>
      </c>
      <c r="BU6" s="1170">
        <v>338972</v>
      </c>
      <c r="BW6" s="1170">
        <v>2276811</v>
      </c>
      <c r="BX6" s="1170">
        <v>1859621</v>
      </c>
      <c r="BY6" s="1170">
        <v>398312</v>
      </c>
      <c r="BZ6" s="1170">
        <v>17078</v>
      </c>
      <c r="CA6" s="1170">
        <v>360976</v>
      </c>
      <c r="CC6" s="1170">
        <v>2250534</v>
      </c>
      <c r="CD6" s="1170">
        <v>1791286</v>
      </c>
      <c r="CE6" s="1170">
        <v>439607</v>
      </c>
      <c r="CF6" s="1170">
        <v>17925</v>
      </c>
      <c r="CG6" s="1170">
        <v>309414</v>
      </c>
      <c r="CI6" s="1170">
        <v>2183757</v>
      </c>
      <c r="CJ6" s="1170">
        <v>1752565</v>
      </c>
      <c r="CK6" s="1170">
        <v>408346</v>
      </c>
      <c r="CL6" s="1170">
        <v>18857</v>
      </c>
      <c r="CM6" s="1170">
        <v>305357</v>
      </c>
      <c r="CO6" s="1170">
        <v>2135047</v>
      </c>
      <c r="CP6" s="1170">
        <v>1663527</v>
      </c>
      <c r="CQ6" s="1170">
        <v>451890</v>
      </c>
      <c r="CR6" s="1170">
        <v>16348</v>
      </c>
      <c r="CS6" s="1170">
        <v>234128</v>
      </c>
      <c r="CU6" s="1170">
        <v>2007706</v>
      </c>
      <c r="CV6" s="1170">
        <v>1645069</v>
      </c>
      <c r="CW6" s="1170">
        <v>344929</v>
      </c>
      <c r="CX6" s="1170">
        <v>12941</v>
      </c>
      <c r="CY6" s="1170">
        <v>220718</v>
      </c>
      <c r="DA6" s="1170">
        <v>1920517</v>
      </c>
      <c r="DB6" s="1170">
        <v>1578936</v>
      </c>
      <c r="DC6" s="1170">
        <v>324938</v>
      </c>
      <c r="DD6" s="1170">
        <v>11939</v>
      </c>
      <c r="DE6" s="1170">
        <v>220189</v>
      </c>
      <c r="DG6" s="1170">
        <v>1909087</v>
      </c>
      <c r="DH6" s="1170">
        <v>1574512</v>
      </c>
      <c r="DI6" s="1170">
        <v>321856</v>
      </c>
      <c r="DJ6" s="1170">
        <v>10265</v>
      </c>
      <c r="DK6" s="1170">
        <v>215267</v>
      </c>
      <c r="DM6" s="1170">
        <v>1891351</v>
      </c>
      <c r="DN6" s="1170">
        <v>1523633</v>
      </c>
      <c r="DO6" s="1170">
        <v>356021</v>
      </c>
      <c r="DP6" s="1170">
        <v>9757</v>
      </c>
      <c r="DQ6" s="1170">
        <v>246479</v>
      </c>
      <c r="DS6" s="1170">
        <v>1797560</v>
      </c>
      <c r="DT6" s="1170">
        <v>1465374</v>
      </c>
      <c r="DU6" s="1170">
        <v>318236</v>
      </c>
      <c r="DV6" s="1170">
        <v>10103</v>
      </c>
      <c r="DW6" s="1170">
        <v>238862</v>
      </c>
      <c r="DY6" s="1170">
        <v>1863765</v>
      </c>
      <c r="DZ6" s="1170">
        <v>1499822</v>
      </c>
      <c r="EA6" s="1170">
        <v>352637</v>
      </c>
      <c r="EB6" s="1170">
        <v>7006</v>
      </c>
      <c r="EC6" s="1170">
        <v>308173</v>
      </c>
      <c r="EE6" s="1170">
        <v>1853307</v>
      </c>
      <c r="EF6" s="1170">
        <v>1437545</v>
      </c>
      <c r="EG6" s="1170">
        <v>406551</v>
      </c>
      <c r="EH6" s="1170">
        <v>6388</v>
      </c>
      <c r="EI6" s="1170">
        <v>269750</v>
      </c>
    </row>
    <row r="7" spans="1:141">
      <c r="A7" s="1171">
        <v>2</v>
      </c>
      <c r="B7" s="1169" t="s">
        <v>212</v>
      </c>
      <c r="C7" s="1170">
        <v>516235</v>
      </c>
      <c r="D7" s="1170">
        <v>0</v>
      </c>
      <c r="E7" s="1170">
        <v>516235</v>
      </c>
      <c r="F7" s="1170">
        <v>0</v>
      </c>
      <c r="G7" s="1170">
        <v>334609</v>
      </c>
      <c r="I7" s="1170">
        <v>578487</v>
      </c>
      <c r="J7" s="1170">
        <v>0</v>
      </c>
      <c r="K7" s="1170">
        <v>578487</v>
      </c>
      <c r="L7" s="1170">
        <v>0</v>
      </c>
      <c r="M7" s="1170">
        <v>311919</v>
      </c>
      <c r="O7" s="1170">
        <v>501829</v>
      </c>
      <c r="P7" s="1170">
        <v>0</v>
      </c>
      <c r="Q7" s="1170">
        <v>501829</v>
      </c>
      <c r="R7" s="1170">
        <v>0</v>
      </c>
      <c r="S7" s="1170">
        <v>336208</v>
      </c>
      <c r="U7" s="1170">
        <v>540223</v>
      </c>
      <c r="V7" s="1170">
        <v>0</v>
      </c>
      <c r="W7" s="1170">
        <v>540222</v>
      </c>
      <c r="X7" s="1170">
        <v>0</v>
      </c>
      <c r="Y7" s="1170">
        <v>336208</v>
      </c>
      <c r="AA7" s="1170">
        <v>440173</v>
      </c>
      <c r="AB7" s="1170">
        <v>0</v>
      </c>
      <c r="AC7" s="1170">
        <v>440173</v>
      </c>
      <c r="AD7" s="1170">
        <v>0</v>
      </c>
      <c r="AE7" s="1170">
        <v>424643</v>
      </c>
      <c r="AG7" s="1170">
        <v>404288</v>
      </c>
      <c r="AH7" s="1170">
        <v>0</v>
      </c>
      <c r="AI7" s="1170">
        <v>404288</v>
      </c>
      <c r="AJ7" s="1170">
        <v>0</v>
      </c>
      <c r="AK7" s="1170">
        <v>313513</v>
      </c>
      <c r="AM7" s="1170">
        <v>395602</v>
      </c>
      <c r="AN7" s="1170">
        <v>0</v>
      </c>
      <c r="AO7" s="1170">
        <v>395602</v>
      </c>
      <c r="AP7" s="1170">
        <v>0</v>
      </c>
      <c r="AQ7" s="1170">
        <v>311801</v>
      </c>
      <c r="AS7" s="1170">
        <v>433449</v>
      </c>
      <c r="AT7" s="1170">
        <v>0</v>
      </c>
      <c r="AU7" s="1170">
        <v>433449</v>
      </c>
      <c r="AV7" s="1170">
        <v>0</v>
      </c>
      <c r="AW7" s="1170">
        <v>308091</v>
      </c>
      <c r="AY7" s="1170">
        <v>417648</v>
      </c>
      <c r="AZ7" s="1170">
        <v>0</v>
      </c>
      <c r="BA7" s="1170">
        <v>417648</v>
      </c>
      <c r="BB7" s="1170">
        <v>0</v>
      </c>
      <c r="BC7" s="1170">
        <v>308818</v>
      </c>
      <c r="BE7" s="1170">
        <v>380326</v>
      </c>
      <c r="BF7" s="1170">
        <v>0</v>
      </c>
      <c r="BG7" s="1170">
        <v>380327</v>
      </c>
      <c r="BH7" s="1170">
        <v>0</v>
      </c>
      <c r="BI7" s="1170">
        <v>298013</v>
      </c>
      <c r="BK7" s="1170">
        <v>365331</v>
      </c>
      <c r="BL7" s="1170">
        <v>0</v>
      </c>
      <c r="BM7" s="1170">
        <v>365331</v>
      </c>
      <c r="BN7" s="1170">
        <v>0</v>
      </c>
      <c r="BO7" s="1170">
        <v>277922</v>
      </c>
      <c r="BQ7" s="1170">
        <v>381397</v>
      </c>
      <c r="BR7" s="1170">
        <v>0</v>
      </c>
      <c r="BS7" s="1170">
        <v>381397</v>
      </c>
      <c r="BT7" s="1170">
        <v>0</v>
      </c>
      <c r="BU7" s="1170">
        <v>265697</v>
      </c>
      <c r="BW7" s="1170">
        <v>345899</v>
      </c>
      <c r="BX7" s="1170">
        <v>0</v>
      </c>
      <c r="BY7" s="1170">
        <v>345899</v>
      </c>
      <c r="BZ7" s="1170">
        <v>0</v>
      </c>
      <c r="CA7" s="1170">
        <v>258518</v>
      </c>
      <c r="CC7" s="1170">
        <v>322277</v>
      </c>
      <c r="CD7" s="1170">
        <v>0</v>
      </c>
      <c r="CE7" s="1170">
        <v>322277</v>
      </c>
      <c r="CF7" s="1170">
        <v>0</v>
      </c>
      <c r="CG7" s="1170">
        <v>259251</v>
      </c>
      <c r="CI7" s="1170">
        <v>331304</v>
      </c>
      <c r="CJ7" s="1170">
        <v>0</v>
      </c>
      <c r="CK7" s="1170">
        <v>331304</v>
      </c>
      <c r="CL7" s="1170">
        <v>0</v>
      </c>
      <c r="CM7" s="1170">
        <v>258799</v>
      </c>
      <c r="CO7" s="1170">
        <v>340600</v>
      </c>
      <c r="CP7" s="1170">
        <v>0</v>
      </c>
      <c r="CQ7" s="1170">
        <v>340600</v>
      </c>
      <c r="CR7" s="1170">
        <v>0</v>
      </c>
      <c r="CS7" s="1170">
        <v>245662</v>
      </c>
      <c r="CU7" s="1170">
        <v>294967</v>
      </c>
      <c r="CV7" s="1170">
        <v>0</v>
      </c>
      <c r="CW7" s="1170">
        <v>294967</v>
      </c>
      <c r="CX7" s="1170">
        <v>0</v>
      </c>
      <c r="CY7" s="1170">
        <v>239074</v>
      </c>
      <c r="DA7" s="1170">
        <v>305711</v>
      </c>
      <c r="DB7" s="1170">
        <v>0</v>
      </c>
      <c r="DC7" s="1170">
        <v>305711</v>
      </c>
      <c r="DD7" s="1170">
        <v>0</v>
      </c>
      <c r="DE7" s="1170">
        <v>229679</v>
      </c>
      <c r="DG7" s="1170">
        <v>297785</v>
      </c>
      <c r="DH7" s="1170">
        <v>0</v>
      </c>
      <c r="DI7" s="1170">
        <v>297785</v>
      </c>
      <c r="DJ7" s="1170">
        <v>0</v>
      </c>
      <c r="DK7" s="1170">
        <v>227484</v>
      </c>
      <c r="DM7" s="1170">
        <v>302790</v>
      </c>
      <c r="DN7" s="1170">
        <v>0</v>
      </c>
      <c r="DO7" s="1170">
        <v>302790</v>
      </c>
      <c r="DP7" s="1170">
        <v>0</v>
      </c>
      <c r="DQ7" s="1170">
        <v>208052</v>
      </c>
      <c r="DS7" s="1170">
        <v>266661</v>
      </c>
      <c r="DT7" s="1170">
        <v>0</v>
      </c>
      <c r="DU7" s="1170">
        <v>266661</v>
      </c>
      <c r="DV7" s="1170">
        <v>0</v>
      </c>
      <c r="DW7" s="1170">
        <v>193463</v>
      </c>
      <c r="DY7" s="1170">
        <v>285826</v>
      </c>
      <c r="DZ7" s="1170">
        <v>0</v>
      </c>
      <c r="EA7" s="1170">
        <v>285826</v>
      </c>
      <c r="EB7" s="1170">
        <v>0</v>
      </c>
      <c r="EC7" s="1170">
        <v>205545</v>
      </c>
      <c r="EE7" s="1170">
        <v>298704</v>
      </c>
      <c r="EF7" s="1170">
        <v>0</v>
      </c>
      <c r="EG7" s="1170">
        <v>298704</v>
      </c>
      <c r="EH7" s="1170">
        <v>0</v>
      </c>
      <c r="EI7" s="1170">
        <v>197649</v>
      </c>
    </row>
    <row r="8" spans="1:141">
      <c r="A8" s="1171">
        <v>3</v>
      </c>
      <c r="B8" s="1169" t="s">
        <v>213</v>
      </c>
      <c r="C8" s="1170">
        <v>2262441</v>
      </c>
      <c r="D8" s="1170">
        <v>2407298</v>
      </c>
      <c r="E8" s="1170">
        <v>-182683</v>
      </c>
      <c r="F8" s="1170">
        <v>37826</v>
      </c>
      <c r="G8" s="1170">
        <v>204802</v>
      </c>
      <c r="I8" s="1170">
        <v>2195495</v>
      </c>
      <c r="J8" s="1170">
        <v>2354513</v>
      </c>
      <c r="K8" s="1170">
        <v>-195523</v>
      </c>
      <c r="L8" s="1170">
        <v>36471</v>
      </c>
      <c r="M8" s="1170">
        <v>186140</v>
      </c>
      <c r="O8" s="1170">
        <v>2180308</v>
      </c>
      <c r="P8" s="1170">
        <v>2311029</v>
      </c>
      <c r="Q8" s="1170">
        <v>-162893</v>
      </c>
      <c r="R8" s="1170">
        <v>32172</v>
      </c>
      <c r="S8" s="1170">
        <v>212104</v>
      </c>
      <c r="U8" s="1170">
        <v>2057134</v>
      </c>
      <c r="V8" s="1170">
        <v>2219770</v>
      </c>
      <c r="W8" s="1170">
        <v>-198102</v>
      </c>
      <c r="X8" s="1170">
        <v>29837</v>
      </c>
      <c r="Y8" s="1170">
        <v>212104</v>
      </c>
      <c r="AA8" s="1170">
        <v>2055430</v>
      </c>
      <c r="AB8" s="1170">
        <v>2184052</v>
      </c>
      <c r="AC8" s="1170">
        <v>-154823</v>
      </c>
      <c r="AD8" s="1170">
        <v>26201</v>
      </c>
      <c r="AE8" s="1170">
        <v>186023</v>
      </c>
      <c r="AG8" s="1170">
        <v>2019248</v>
      </c>
      <c r="AH8" s="1170">
        <v>2136448</v>
      </c>
      <c r="AI8" s="1170">
        <v>-142350</v>
      </c>
      <c r="AJ8" s="1170">
        <v>25150</v>
      </c>
      <c r="AK8" s="1170">
        <v>177299</v>
      </c>
      <c r="AM8" s="1170">
        <v>2255041</v>
      </c>
      <c r="AN8" s="1170">
        <v>2124648</v>
      </c>
      <c r="AO8" s="1170">
        <v>104331</v>
      </c>
      <c r="AP8" s="1170">
        <v>26062</v>
      </c>
      <c r="AQ8" s="1170">
        <v>142356</v>
      </c>
      <c r="AS8" s="1170">
        <v>2188372</v>
      </c>
      <c r="AT8" s="1170">
        <v>1998349</v>
      </c>
      <c r="AU8" s="1170">
        <v>168483</v>
      </c>
      <c r="AV8" s="1170">
        <v>21541</v>
      </c>
      <c r="AW8" s="1170">
        <v>111194</v>
      </c>
      <c r="AY8" s="1170">
        <v>2145101</v>
      </c>
      <c r="AZ8" s="1170">
        <v>2047774</v>
      </c>
      <c r="BA8" s="1170">
        <v>74800</v>
      </c>
      <c r="BB8" s="1170">
        <v>22527</v>
      </c>
      <c r="BC8" s="1170">
        <v>129241</v>
      </c>
      <c r="BE8" s="1170">
        <v>2047346</v>
      </c>
      <c r="BF8" s="1170">
        <v>1916314</v>
      </c>
      <c r="BG8" s="1170">
        <v>110852</v>
      </c>
      <c r="BH8" s="1170">
        <v>20179</v>
      </c>
      <c r="BI8" s="1170">
        <v>109930</v>
      </c>
      <c r="BK8" s="1170">
        <v>1978627</v>
      </c>
      <c r="BL8" s="1170">
        <v>1907336</v>
      </c>
      <c r="BM8" s="1170">
        <v>52716</v>
      </c>
      <c r="BN8" s="1170">
        <v>18575</v>
      </c>
      <c r="BO8" s="1170">
        <v>131351</v>
      </c>
      <c r="BQ8" s="1170">
        <v>1954915</v>
      </c>
      <c r="BR8" s="1170">
        <v>1850146</v>
      </c>
      <c r="BS8" s="1170">
        <v>87812</v>
      </c>
      <c r="BT8" s="1170">
        <v>16957</v>
      </c>
      <c r="BU8" s="1170">
        <v>73275</v>
      </c>
      <c r="BW8" s="1170">
        <v>1930912</v>
      </c>
      <c r="BX8" s="1170">
        <v>1859621</v>
      </c>
      <c r="BY8" s="1170">
        <v>52413</v>
      </c>
      <c r="BZ8" s="1170">
        <v>17078</v>
      </c>
      <c r="CA8" s="1170">
        <v>102458</v>
      </c>
      <c r="CC8" s="1170">
        <v>1928257</v>
      </c>
      <c r="CD8" s="1170">
        <v>1791286</v>
      </c>
      <c r="CE8" s="1170">
        <v>117330</v>
      </c>
      <c r="CF8" s="1170">
        <v>17925</v>
      </c>
      <c r="CG8" s="1170">
        <v>50163</v>
      </c>
      <c r="CI8" s="1170">
        <v>1852453</v>
      </c>
      <c r="CJ8" s="1170">
        <v>1752565</v>
      </c>
      <c r="CK8" s="1170">
        <v>77042</v>
      </c>
      <c r="CL8" s="1170">
        <v>18857</v>
      </c>
      <c r="CM8" s="1170">
        <v>46558</v>
      </c>
      <c r="CO8" s="1170">
        <v>1794447</v>
      </c>
      <c r="CP8" s="1170">
        <v>1663527</v>
      </c>
      <c r="CQ8" s="1170">
        <v>111290</v>
      </c>
      <c r="CR8" s="1170">
        <v>16348</v>
      </c>
      <c r="CS8" s="1170">
        <v>-11534</v>
      </c>
      <c r="CU8" s="1170">
        <v>1712739</v>
      </c>
      <c r="CV8" s="1170">
        <v>1645069</v>
      </c>
      <c r="CW8" s="1170">
        <v>49962</v>
      </c>
      <c r="CX8" s="1170">
        <v>12941</v>
      </c>
      <c r="CY8" s="1170">
        <v>-18356</v>
      </c>
      <c r="DA8" s="1170">
        <v>1614806</v>
      </c>
      <c r="DB8" s="1170">
        <v>1578936</v>
      </c>
      <c r="DC8" s="1170">
        <v>19227</v>
      </c>
      <c r="DD8" s="1170">
        <v>11939</v>
      </c>
      <c r="DE8" s="1170">
        <v>-9490</v>
      </c>
      <c r="DG8" s="1170">
        <v>1611302</v>
      </c>
      <c r="DH8" s="1170">
        <v>1574512</v>
      </c>
      <c r="DI8" s="1170">
        <v>24071</v>
      </c>
      <c r="DJ8" s="1170">
        <v>10265</v>
      </c>
      <c r="DK8" s="1170">
        <v>-12217</v>
      </c>
      <c r="DM8" s="1170">
        <v>1588561</v>
      </c>
      <c r="DN8" s="1170">
        <v>1523633</v>
      </c>
      <c r="DO8" s="1170">
        <v>53231</v>
      </c>
      <c r="DP8" s="1170">
        <v>9757</v>
      </c>
      <c r="DQ8" s="1170">
        <v>38427</v>
      </c>
      <c r="DS8" s="1170">
        <v>1530899</v>
      </c>
      <c r="DT8" s="1170">
        <v>1465374</v>
      </c>
      <c r="DU8" s="1170">
        <v>51575</v>
      </c>
      <c r="DV8" s="1170">
        <v>10103</v>
      </c>
      <c r="DW8" s="1170">
        <v>45399</v>
      </c>
      <c r="DY8" s="1170">
        <v>1577939</v>
      </c>
      <c r="DZ8" s="1170">
        <v>1499822</v>
      </c>
      <c r="EA8" s="1170">
        <v>66811</v>
      </c>
      <c r="EB8" s="1170">
        <v>7006</v>
      </c>
      <c r="EC8" s="1170">
        <v>102628</v>
      </c>
      <c r="EE8" s="1170">
        <v>1554603</v>
      </c>
      <c r="EF8" s="1170">
        <v>1437545</v>
      </c>
      <c r="EG8" s="1170">
        <v>107847</v>
      </c>
      <c r="EH8" s="1170">
        <v>6388</v>
      </c>
      <c r="EI8" s="1170">
        <v>72101</v>
      </c>
    </row>
    <row r="9" spans="1:141">
      <c r="A9" s="1171">
        <v>4</v>
      </c>
      <c r="B9" s="1169" t="s">
        <v>214</v>
      </c>
      <c r="C9" s="2376">
        <v>317907</v>
      </c>
      <c r="D9" s="2376">
        <v>187696</v>
      </c>
      <c r="E9" s="2376">
        <v>130111</v>
      </c>
      <c r="F9" s="2376">
        <v>100</v>
      </c>
      <c r="G9" s="2376">
        <v>0</v>
      </c>
      <c r="I9" s="2376">
        <v>386882</v>
      </c>
      <c r="J9" s="2376">
        <v>179350</v>
      </c>
      <c r="K9" s="2376">
        <v>207532</v>
      </c>
      <c r="L9" s="2376">
        <v>0</v>
      </c>
      <c r="M9" s="2376">
        <v>0</v>
      </c>
      <c r="O9" s="2376">
        <v>303982</v>
      </c>
      <c r="P9" s="2376">
        <v>178707</v>
      </c>
      <c r="Q9" s="2376">
        <v>125275</v>
      </c>
      <c r="R9" s="2376">
        <v>0</v>
      </c>
      <c r="S9" s="2376">
        <v>0</v>
      </c>
      <c r="U9" s="1170">
        <v>334347</v>
      </c>
      <c r="V9" s="1170">
        <v>167799</v>
      </c>
      <c r="W9" s="1170">
        <v>166548</v>
      </c>
      <c r="X9" s="1170">
        <v>0</v>
      </c>
      <c r="Y9" s="1170">
        <v>0</v>
      </c>
      <c r="AA9" s="1170">
        <v>304315</v>
      </c>
      <c r="AB9" s="1170">
        <v>159694</v>
      </c>
      <c r="AC9" s="1170">
        <v>144621</v>
      </c>
      <c r="AD9" s="1170">
        <v>0</v>
      </c>
      <c r="AE9" s="1170">
        <v>0</v>
      </c>
      <c r="AG9" s="1170">
        <v>296005</v>
      </c>
      <c r="AH9" s="1170">
        <v>162385</v>
      </c>
      <c r="AI9" s="1170">
        <v>133620</v>
      </c>
      <c r="AJ9" s="1170">
        <v>0</v>
      </c>
      <c r="AK9" s="1170">
        <v>0</v>
      </c>
      <c r="AM9" s="1170">
        <v>252085</v>
      </c>
      <c r="AN9" s="1170">
        <v>159369</v>
      </c>
      <c r="AO9" s="1170">
        <v>92716</v>
      </c>
      <c r="AP9" s="1170">
        <v>0</v>
      </c>
      <c r="AQ9" s="1170">
        <v>0</v>
      </c>
      <c r="AS9" s="1170">
        <v>253825</v>
      </c>
      <c r="AT9" s="1170">
        <v>161907</v>
      </c>
      <c r="AU9" s="1170">
        <v>91918</v>
      </c>
      <c r="AV9" s="1170">
        <v>0</v>
      </c>
      <c r="AW9" s="1170">
        <v>0</v>
      </c>
      <c r="AY9" s="1170">
        <v>235163</v>
      </c>
      <c r="AZ9" s="1170">
        <v>159245</v>
      </c>
      <c r="BA9" s="1170">
        <v>75918</v>
      </c>
      <c r="BB9" s="1170">
        <v>0</v>
      </c>
      <c r="BC9" s="1170">
        <v>0</v>
      </c>
      <c r="BE9" s="1170">
        <v>230364</v>
      </c>
      <c r="BF9" s="1170">
        <v>149759</v>
      </c>
      <c r="BG9" s="1170">
        <v>80605</v>
      </c>
      <c r="BH9" s="1170">
        <v>0</v>
      </c>
      <c r="BI9" s="1170">
        <v>0</v>
      </c>
      <c r="BK9" s="1170">
        <v>204541</v>
      </c>
      <c r="BL9" s="1170">
        <v>147066</v>
      </c>
      <c r="BM9" s="1170">
        <v>57475</v>
      </c>
      <c r="BN9" s="1170">
        <v>0</v>
      </c>
      <c r="BO9" s="1170">
        <v>0</v>
      </c>
      <c r="BQ9" s="1170">
        <v>195928</v>
      </c>
      <c r="BR9" s="1170">
        <v>136992</v>
      </c>
      <c r="BS9" s="1170">
        <v>58936</v>
      </c>
      <c r="BT9" s="1170">
        <v>0</v>
      </c>
      <c r="BU9" s="1170">
        <v>0</v>
      </c>
      <c r="BW9" s="1170">
        <v>187360</v>
      </c>
      <c r="BX9" s="1170">
        <v>144615</v>
      </c>
      <c r="BY9" s="1170">
        <v>42745</v>
      </c>
      <c r="BZ9" s="1170">
        <v>0</v>
      </c>
      <c r="CA9" s="1170">
        <v>0</v>
      </c>
      <c r="CC9" s="1170">
        <v>187211</v>
      </c>
      <c r="CD9" s="1170">
        <v>144466</v>
      </c>
      <c r="CE9" s="1170">
        <v>42745</v>
      </c>
      <c r="CF9" s="1170">
        <v>0</v>
      </c>
      <c r="CG9" s="1170">
        <v>0</v>
      </c>
      <c r="CI9" s="1170">
        <v>184011</v>
      </c>
      <c r="CJ9" s="1170">
        <v>141568</v>
      </c>
      <c r="CK9" s="1170">
        <v>42440</v>
      </c>
      <c r="CL9" s="1170">
        <v>3</v>
      </c>
      <c r="CM9" s="1170">
        <v>0</v>
      </c>
      <c r="CO9" s="1170">
        <v>171009</v>
      </c>
      <c r="CP9" s="1170">
        <v>136785</v>
      </c>
      <c r="CQ9" s="1170">
        <v>34224</v>
      </c>
      <c r="CR9" s="1170">
        <v>0</v>
      </c>
      <c r="CS9" s="1170">
        <v>0</v>
      </c>
      <c r="CU9" s="1170">
        <v>177376</v>
      </c>
      <c r="CV9" s="1170">
        <v>149341</v>
      </c>
      <c r="CW9" s="1170">
        <v>28035</v>
      </c>
      <c r="CX9" s="1170">
        <v>0</v>
      </c>
      <c r="CY9" s="1170">
        <v>0</v>
      </c>
      <c r="DA9" s="1170">
        <v>167222</v>
      </c>
      <c r="DB9" s="1170">
        <v>145843</v>
      </c>
      <c r="DC9" s="1170">
        <v>21379</v>
      </c>
      <c r="DD9" s="1170">
        <v>0</v>
      </c>
      <c r="DE9" s="1170">
        <v>0</v>
      </c>
      <c r="DG9" s="1170">
        <v>169948</v>
      </c>
      <c r="DH9" s="1170">
        <v>144833</v>
      </c>
      <c r="DI9" s="1170">
        <v>25115</v>
      </c>
      <c r="DJ9" s="1170">
        <v>0</v>
      </c>
      <c r="DK9" s="1170">
        <v>0</v>
      </c>
      <c r="DM9" s="1170">
        <v>157862</v>
      </c>
      <c r="DN9" s="1170">
        <v>135486</v>
      </c>
      <c r="DO9" s="1170">
        <v>22376</v>
      </c>
      <c r="DP9" s="1170">
        <v>0</v>
      </c>
      <c r="DQ9" s="1170">
        <v>0</v>
      </c>
      <c r="DS9" s="1170">
        <v>165124</v>
      </c>
      <c r="DT9" s="1170">
        <v>134538</v>
      </c>
      <c r="DU9" s="1170">
        <v>30586</v>
      </c>
      <c r="DV9" s="1170">
        <v>0</v>
      </c>
      <c r="DW9" s="1170">
        <v>0</v>
      </c>
      <c r="DY9" s="1170">
        <v>160403</v>
      </c>
      <c r="DZ9" s="1170">
        <v>133517</v>
      </c>
      <c r="EA9" s="1170">
        <v>26886</v>
      </c>
      <c r="EB9" s="1170">
        <v>0</v>
      </c>
      <c r="EC9" s="1170">
        <v>0</v>
      </c>
      <c r="EE9" s="1170">
        <v>142993</v>
      </c>
      <c r="EF9" s="1170">
        <v>123718.729708614</v>
      </c>
      <c r="EG9" s="1170">
        <v>19274</v>
      </c>
      <c r="EH9" s="1170">
        <v>0</v>
      </c>
      <c r="EI9" s="1170">
        <v>0</v>
      </c>
    </row>
    <row r="10" spans="1:141">
      <c r="A10" s="1172">
        <v>5</v>
      </c>
      <c r="B10" s="1173" t="s">
        <v>215</v>
      </c>
      <c r="C10" s="1170">
        <v>0</v>
      </c>
      <c r="D10" s="1170">
        <v>0</v>
      </c>
      <c r="E10" s="1170">
        <v>0</v>
      </c>
      <c r="F10" s="1170">
        <v>0</v>
      </c>
      <c r="G10" s="1170">
        <v>0</v>
      </c>
      <c r="I10" s="1170">
        <v>0</v>
      </c>
      <c r="J10" s="1170">
        <v>0</v>
      </c>
      <c r="K10" s="1170">
        <v>0</v>
      </c>
      <c r="L10" s="1170">
        <v>0</v>
      </c>
      <c r="M10" s="1170">
        <v>0</v>
      </c>
      <c r="O10" s="1170">
        <v>0</v>
      </c>
      <c r="P10" s="1170">
        <v>0</v>
      </c>
      <c r="Q10" s="1170">
        <v>0</v>
      </c>
      <c r="R10" s="1170">
        <v>0</v>
      </c>
      <c r="S10" s="1170">
        <v>0</v>
      </c>
      <c r="U10" s="1170">
        <v>0</v>
      </c>
      <c r="V10" s="1170">
        <v>0</v>
      </c>
      <c r="W10" s="1170">
        <v>0</v>
      </c>
      <c r="X10" s="1170">
        <v>0</v>
      </c>
      <c r="Y10" s="1170">
        <v>0</v>
      </c>
      <c r="AA10" s="1170">
        <v>0</v>
      </c>
      <c r="AB10" s="1170">
        <v>0</v>
      </c>
      <c r="AC10" s="1170">
        <v>0</v>
      </c>
      <c r="AD10" s="1170">
        <v>0</v>
      </c>
      <c r="AE10" s="1170">
        <v>0</v>
      </c>
      <c r="AG10" s="1170">
        <v>0</v>
      </c>
      <c r="AH10" s="1170">
        <v>0</v>
      </c>
      <c r="AI10" s="1170">
        <v>0</v>
      </c>
      <c r="AJ10" s="1170">
        <v>0</v>
      </c>
      <c r="AK10" s="1170">
        <v>0</v>
      </c>
      <c r="AM10" s="1170">
        <v>0</v>
      </c>
      <c r="AN10" s="1170">
        <v>0</v>
      </c>
      <c r="AO10" s="1170">
        <v>0</v>
      </c>
      <c r="AP10" s="1170">
        <v>0</v>
      </c>
      <c r="AQ10" s="1170">
        <v>0</v>
      </c>
      <c r="AS10" s="1170">
        <v>0</v>
      </c>
      <c r="AT10" s="1170">
        <v>0</v>
      </c>
      <c r="AU10" s="1170">
        <v>0</v>
      </c>
      <c r="AV10" s="1170">
        <v>0</v>
      </c>
      <c r="AW10" s="1170">
        <v>0</v>
      </c>
      <c r="AY10" s="1170">
        <v>0</v>
      </c>
      <c r="AZ10" s="1170">
        <v>0</v>
      </c>
      <c r="BA10" s="1170">
        <v>0</v>
      </c>
      <c r="BB10" s="1170">
        <v>0</v>
      </c>
      <c r="BC10" s="1170">
        <v>0</v>
      </c>
      <c r="BE10" s="1170">
        <v>0</v>
      </c>
      <c r="BF10" s="1170">
        <v>0</v>
      </c>
      <c r="BG10" s="1170">
        <v>0</v>
      </c>
      <c r="BH10" s="1170">
        <v>0</v>
      </c>
      <c r="BI10" s="1170">
        <v>0</v>
      </c>
      <c r="BK10" s="1170">
        <v>0</v>
      </c>
      <c r="BL10" s="1170">
        <v>0</v>
      </c>
      <c r="BM10" s="1170">
        <v>0</v>
      </c>
      <c r="BN10" s="1170">
        <v>0</v>
      </c>
      <c r="BO10" s="1170">
        <v>0</v>
      </c>
      <c r="BQ10" s="1170">
        <v>0</v>
      </c>
      <c r="BR10" s="1170">
        <v>0</v>
      </c>
      <c r="BS10" s="1170">
        <v>0</v>
      </c>
      <c r="BT10" s="1170">
        <v>0</v>
      </c>
      <c r="BU10" s="1170">
        <v>0</v>
      </c>
      <c r="BW10" s="1170">
        <v>0</v>
      </c>
      <c r="BX10" s="1170">
        <v>0</v>
      </c>
      <c r="BY10" s="1170">
        <v>0</v>
      </c>
      <c r="BZ10" s="1170">
        <v>0</v>
      </c>
      <c r="CA10" s="1170">
        <v>0</v>
      </c>
      <c r="CC10" s="1170">
        <v>0</v>
      </c>
      <c r="CD10" s="1170">
        <v>0</v>
      </c>
      <c r="CE10" s="1170">
        <v>0</v>
      </c>
      <c r="CF10" s="1170">
        <v>0</v>
      </c>
      <c r="CG10" s="1170">
        <v>0</v>
      </c>
      <c r="CI10" s="1170">
        <v>0</v>
      </c>
      <c r="CJ10" s="1170">
        <v>0</v>
      </c>
      <c r="CK10" s="1170">
        <v>0</v>
      </c>
      <c r="CL10" s="1170">
        <v>0</v>
      </c>
      <c r="CM10" s="1170">
        <v>0</v>
      </c>
      <c r="CO10" s="1170">
        <v>0</v>
      </c>
      <c r="CP10" s="1170">
        <v>0</v>
      </c>
      <c r="CQ10" s="1170">
        <v>0</v>
      </c>
      <c r="CR10" s="1170">
        <v>0</v>
      </c>
      <c r="CS10" s="1170">
        <v>0</v>
      </c>
      <c r="CU10" s="1170">
        <v>0</v>
      </c>
      <c r="CV10" s="1170">
        <v>0</v>
      </c>
      <c r="CW10" s="1170">
        <v>0</v>
      </c>
      <c r="CX10" s="1170">
        <v>0</v>
      </c>
      <c r="CY10" s="1170">
        <v>0</v>
      </c>
      <c r="DA10" s="1170">
        <v>0</v>
      </c>
      <c r="DB10" s="1170">
        <v>0</v>
      </c>
      <c r="DC10" s="1170">
        <v>0</v>
      </c>
      <c r="DD10" s="1170">
        <v>0</v>
      </c>
      <c r="DE10" s="1170">
        <v>0</v>
      </c>
      <c r="DG10" s="1170">
        <v>0</v>
      </c>
      <c r="DH10" s="1170">
        <v>0</v>
      </c>
      <c r="DI10" s="1170">
        <v>0</v>
      </c>
      <c r="DJ10" s="1170">
        <v>0</v>
      </c>
      <c r="DK10" s="1170">
        <v>0</v>
      </c>
      <c r="DM10" s="1170">
        <v>0</v>
      </c>
      <c r="DN10" s="1170">
        <v>0</v>
      </c>
      <c r="DO10" s="1170">
        <v>0</v>
      </c>
      <c r="DP10" s="1170">
        <v>0</v>
      </c>
      <c r="DQ10" s="1170">
        <v>0</v>
      </c>
      <c r="DS10" s="1170">
        <v>0</v>
      </c>
      <c r="DT10" s="1170">
        <v>0</v>
      </c>
      <c r="DU10" s="1170">
        <v>0</v>
      </c>
      <c r="DV10" s="1170">
        <v>0</v>
      </c>
      <c r="DW10" s="1170">
        <v>0</v>
      </c>
      <c r="DY10" s="1170">
        <v>0</v>
      </c>
      <c r="DZ10" s="1170">
        <v>0</v>
      </c>
      <c r="EA10" s="1170">
        <v>0</v>
      </c>
      <c r="EB10" s="1170">
        <v>0</v>
      </c>
      <c r="EC10" s="1170">
        <v>0</v>
      </c>
      <c r="EE10" s="1170">
        <v>0</v>
      </c>
      <c r="EF10" s="1170">
        <v>0</v>
      </c>
      <c r="EG10" s="1170">
        <v>0</v>
      </c>
      <c r="EH10" s="1170">
        <v>0</v>
      </c>
      <c r="EI10" s="1170">
        <v>0</v>
      </c>
    </row>
    <row r="11" spans="1:141">
      <c r="A11" s="1171">
        <v>6</v>
      </c>
      <c r="B11" s="1174" t="s">
        <v>216</v>
      </c>
      <c r="C11" s="2377">
        <v>500835</v>
      </c>
      <c r="D11" s="2377">
        <v>-9354</v>
      </c>
      <c r="E11" s="2377">
        <v>510189</v>
      </c>
      <c r="F11" s="2377">
        <v>0</v>
      </c>
      <c r="G11" s="2377">
        <v>0</v>
      </c>
      <c r="I11" s="2377">
        <v>546854</v>
      </c>
      <c r="J11" s="2377">
        <v>-8542</v>
      </c>
      <c r="K11" s="2377">
        <v>555396</v>
      </c>
      <c r="L11" s="2377">
        <v>0</v>
      </c>
      <c r="M11" s="2377">
        <v>0</v>
      </c>
      <c r="O11" s="2377">
        <v>468583</v>
      </c>
      <c r="P11" s="2377">
        <v>-8807</v>
      </c>
      <c r="Q11" s="2377">
        <v>477390</v>
      </c>
      <c r="R11" s="2377">
        <v>0</v>
      </c>
      <c r="S11" s="2377">
        <v>0</v>
      </c>
      <c r="U11" s="1170">
        <v>499364</v>
      </c>
      <c r="V11" s="1175">
        <v>-9812</v>
      </c>
      <c r="W11" s="1170">
        <v>509176</v>
      </c>
      <c r="X11" s="1170">
        <v>0</v>
      </c>
      <c r="Y11" s="1170">
        <v>0</v>
      </c>
      <c r="AA11" s="1170">
        <v>434708</v>
      </c>
      <c r="AB11" s="1175">
        <v>-24721</v>
      </c>
      <c r="AC11" s="1170">
        <v>459429</v>
      </c>
      <c r="AD11" s="1170">
        <v>0</v>
      </c>
      <c r="AE11" s="1170">
        <v>0</v>
      </c>
      <c r="AG11" s="1170">
        <v>420041</v>
      </c>
      <c r="AH11" s="1175">
        <v>-10508</v>
      </c>
      <c r="AI11" s="1170">
        <v>430549</v>
      </c>
      <c r="AJ11" s="1170">
        <v>0</v>
      </c>
      <c r="AK11" s="1170">
        <v>0</v>
      </c>
      <c r="AM11" s="1170">
        <v>158503</v>
      </c>
      <c r="AN11" s="1175">
        <v>-14009</v>
      </c>
      <c r="AO11" s="1170">
        <v>172512</v>
      </c>
      <c r="AP11" s="1170">
        <v>0</v>
      </c>
      <c r="AQ11" s="1170">
        <v>0</v>
      </c>
      <c r="AS11" s="1170">
        <v>188574</v>
      </c>
      <c r="AT11" s="1175">
        <v>-15224</v>
      </c>
      <c r="AU11" s="1170">
        <v>203798</v>
      </c>
      <c r="AV11" s="1170">
        <v>0</v>
      </c>
      <c r="AW11" s="1170">
        <v>0</v>
      </c>
      <c r="AY11" s="1170">
        <v>176752</v>
      </c>
      <c r="AZ11" s="1175">
        <v>-15328</v>
      </c>
      <c r="BA11" s="1170">
        <v>192080</v>
      </c>
      <c r="BB11" s="1170">
        <v>0</v>
      </c>
      <c r="BC11" s="1170">
        <v>0</v>
      </c>
      <c r="BE11" s="1170">
        <v>104773</v>
      </c>
      <c r="BF11" s="1175">
        <v>-13053</v>
      </c>
      <c r="BG11" s="1170">
        <v>117826</v>
      </c>
      <c r="BH11" s="1170">
        <v>0</v>
      </c>
      <c r="BI11" s="1170">
        <v>0</v>
      </c>
      <c r="BK11" s="1170">
        <v>108045</v>
      </c>
      <c r="BL11" s="1175">
        <v>-9919</v>
      </c>
      <c r="BM11" s="1170">
        <v>117964</v>
      </c>
      <c r="BN11" s="1170">
        <v>0</v>
      </c>
      <c r="BO11" s="1170">
        <v>0</v>
      </c>
      <c r="BQ11" s="1170">
        <v>81389</v>
      </c>
      <c r="BR11" s="1175">
        <v>-9520</v>
      </c>
      <c r="BS11" s="1170">
        <v>90909</v>
      </c>
      <c r="BT11" s="1170">
        <v>0</v>
      </c>
      <c r="BU11" s="1170">
        <v>0</v>
      </c>
      <c r="BW11" s="1170">
        <v>39462</v>
      </c>
      <c r="BX11" s="1170">
        <v>-9731</v>
      </c>
      <c r="BY11" s="1170">
        <v>49193</v>
      </c>
      <c r="BZ11" s="1170">
        <v>0</v>
      </c>
      <c r="CA11" s="1170">
        <v>0</v>
      </c>
      <c r="CC11" s="1170">
        <v>42878</v>
      </c>
      <c r="CD11" s="1170">
        <v>-9193</v>
      </c>
      <c r="CE11" s="1170">
        <v>52071</v>
      </c>
      <c r="CF11" s="1170">
        <v>0</v>
      </c>
      <c r="CG11" s="1170">
        <v>0</v>
      </c>
      <c r="CI11" s="1170">
        <v>86112</v>
      </c>
      <c r="CJ11" s="1170">
        <v>-8346</v>
      </c>
      <c r="CK11" s="1170">
        <v>94458</v>
      </c>
      <c r="CL11" s="1170">
        <v>0</v>
      </c>
      <c r="CM11" s="1170">
        <v>0</v>
      </c>
      <c r="CO11" s="1170">
        <v>44946</v>
      </c>
      <c r="CP11" s="1170">
        <v>-10375</v>
      </c>
      <c r="CQ11" s="1170">
        <v>55321</v>
      </c>
      <c r="CR11" s="1170">
        <v>0</v>
      </c>
      <c r="CS11" s="1170">
        <v>0</v>
      </c>
      <c r="CU11" s="1170">
        <v>87519</v>
      </c>
      <c r="CV11" s="1170">
        <v>-11761</v>
      </c>
      <c r="CW11" s="1170">
        <v>99280</v>
      </c>
      <c r="CX11" s="1170">
        <v>0</v>
      </c>
      <c r="CY11" s="1170">
        <v>0</v>
      </c>
      <c r="DA11" s="1170">
        <v>124348</v>
      </c>
      <c r="DB11" s="1170">
        <v>-10000</v>
      </c>
      <c r="DC11" s="1170">
        <v>134348</v>
      </c>
      <c r="DD11" s="1170">
        <v>0</v>
      </c>
      <c r="DE11" s="1170">
        <v>0</v>
      </c>
      <c r="DG11" s="1170">
        <v>107323</v>
      </c>
      <c r="DH11" s="1170">
        <v>-13152</v>
      </c>
      <c r="DI11" s="1170">
        <v>120475</v>
      </c>
      <c r="DJ11" s="1170">
        <v>0</v>
      </c>
      <c r="DK11" s="1170">
        <v>0</v>
      </c>
      <c r="DM11" s="1170">
        <v>86444</v>
      </c>
      <c r="DN11" s="1170">
        <v>-12268</v>
      </c>
      <c r="DO11" s="1170">
        <v>98712</v>
      </c>
      <c r="DP11" s="1170">
        <v>0</v>
      </c>
      <c r="DQ11" s="1170">
        <v>0</v>
      </c>
      <c r="DS11" s="1170">
        <v>86806</v>
      </c>
      <c r="DT11" s="1170">
        <v>-10795</v>
      </c>
      <c r="DU11" s="1170">
        <v>97601</v>
      </c>
      <c r="DV11" s="1170">
        <v>0</v>
      </c>
      <c r="DW11" s="1170">
        <v>0</v>
      </c>
      <c r="DY11" s="1170">
        <v>87567</v>
      </c>
      <c r="DZ11" s="1170">
        <v>-7507</v>
      </c>
      <c r="EA11" s="1170">
        <v>95074</v>
      </c>
      <c r="EB11" s="1170">
        <v>0</v>
      </c>
      <c r="EC11" s="1170">
        <v>0</v>
      </c>
      <c r="EE11" s="1170">
        <v>45555.238100759962</v>
      </c>
      <c r="EF11" s="1170">
        <v>-6849.73560791</v>
      </c>
      <c r="EG11" s="1170">
        <v>52404.973708669961</v>
      </c>
      <c r="EH11" s="1170">
        <v>0</v>
      </c>
      <c r="EI11" s="1170">
        <v>0</v>
      </c>
    </row>
    <row r="12" spans="1:141" ht="14.4" thickBot="1">
      <c r="A12" s="1176">
        <v>7</v>
      </c>
      <c r="B12" s="1177" t="s">
        <v>217</v>
      </c>
      <c r="C12" s="2378">
        <v>3081183</v>
      </c>
      <c r="D12" s="2378">
        <v>2585640</v>
      </c>
      <c r="E12" s="2378">
        <v>457617</v>
      </c>
      <c r="F12" s="2378">
        <v>37926</v>
      </c>
      <c r="G12" s="2378">
        <v>204802</v>
      </c>
      <c r="I12" s="2378">
        <v>3129231</v>
      </c>
      <c r="J12" s="2378">
        <v>2525321</v>
      </c>
      <c r="K12" s="2378">
        <v>567405</v>
      </c>
      <c r="L12" s="2378">
        <v>36471</v>
      </c>
      <c r="M12" s="2378">
        <v>186140</v>
      </c>
      <c r="O12" s="2378">
        <v>2952873</v>
      </c>
      <c r="P12" s="2378">
        <v>2480929</v>
      </c>
      <c r="Q12" s="2378">
        <v>439772</v>
      </c>
      <c r="R12" s="2378">
        <v>32172</v>
      </c>
      <c r="S12" s="2378">
        <v>152155</v>
      </c>
      <c r="U12" s="1178">
        <v>2890845</v>
      </c>
      <c r="V12" s="1178">
        <v>2377757</v>
      </c>
      <c r="W12" s="1178">
        <v>477622</v>
      </c>
      <c r="X12" s="1178">
        <v>29837</v>
      </c>
      <c r="Y12" s="1178">
        <v>212104</v>
      </c>
      <c r="AA12" s="1178">
        <v>2794453</v>
      </c>
      <c r="AB12" s="1178">
        <v>2319025</v>
      </c>
      <c r="AC12" s="1178">
        <v>449227</v>
      </c>
      <c r="AD12" s="1178">
        <v>26201</v>
      </c>
      <c r="AE12" s="1178">
        <v>186023</v>
      </c>
      <c r="AG12" s="1178">
        <v>2735294</v>
      </c>
      <c r="AH12" s="1178">
        <v>2288325</v>
      </c>
      <c r="AI12" s="1178">
        <v>421819</v>
      </c>
      <c r="AJ12" s="1178">
        <v>25150</v>
      </c>
      <c r="AK12" s="1178">
        <v>177299</v>
      </c>
      <c r="AM12" s="1178">
        <v>2665629</v>
      </c>
      <c r="AN12" s="1178">
        <v>2270008</v>
      </c>
      <c r="AO12" s="1178">
        <v>369559</v>
      </c>
      <c r="AP12" s="1178">
        <v>26062</v>
      </c>
      <c r="AQ12" s="1178">
        <v>142356</v>
      </c>
      <c r="AS12" s="1178">
        <v>2630771</v>
      </c>
      <c r="AT12" s="1178">
        <v>2145032</v>
      </c>
      <c r="AU12" s="1178">
        <v>464199</v>
      </c>
      <c r="AV12" s="1178">
        <v>21541</v>
      </c>
      <c r="AW12" s="1178">
        <v>111194</v>
      </c>
      <c r="AY12" s="1178">
        <v>2557016</v>
      </c>
      <c r="AZ12" s="1178">
        <v>2191691</v>
      </c>
      <c r="BA12" s="1178">
        <v>342798</v>
      </c>
      <c r="BB12" s="1178">
        <v>22527</v>
      </c>
      <c r="BC12" s="1178">
        <v>129241</v>
      </c>
      <c r="BE12" s="1178">
        <v>2382483</v>
      </c>
      <c r="BF12" s="1178">
        <v>2053020</v>
      </c>
      <c r="BG12" s="1178">
        <v>309283</v>
      </c>
      <c r="BH12" s="1178">
        <v>20179</v>
      </c>
      <c r="BI12" s="1178">
        <v>109930</v>
      </c>
      <c r="BK12" s="1178">
        <v>2291213</v>
      </c>
      <c r="BL12" s="1178">
        <v>2044483</v>
      </c>
      <c r="BM12" s="1178">
        <v>228155</v>
      </c>
      <c r="BN12" s="1178">
        <v>18575</v>
      </c>
      <c r="BO12" s="1178">
        <v>131351</v>
      </c>
      <c r="BQ12" s="1178">
        <v>2232232</v>
      </c>
      <c r="BR12" s="1178">
        <v>1977618</v>
      </c>
      <c r="BS12" s="1178">
        <v>237657</v>
      </c>
      <c r="BT12" s="1178">
        <v>16957</v>
      </c>
      <c r="BU12" s="1178">
        <v>73275</v>
      </c>
      <c r="BW12" s="1178">
        <v>2157734</v>
      </c>
      <c r="BX12" s="1178">
        <v>1994505</v>
      </c>
      <c r="BY12" s="1178">
        <v>144351</v>
      </c>
      <c r="BZ12" s="1178">
        <v>17078</v>
      </c>
      <c r="CA12" s="1178">
        <v>102458</v>
      </c>
      <c r="CC12" s="1178">
        <v>2158346</v>
      </c>
      <c r="CD12" s="1178">
        <v>1926559</v>
      </c>
      <c r="CE12" s="1178">
        <v>212146</v>
      </c>
      <c r="CF12" s="1178">
        <v>17925</v>
      </c>
      <c r="CG12" s="1178">
        <v>50163</v>
      </c>
      <c r="CI12" s="1178">
        <v>2122576</v>
      </c>
      <c r="CJ12" s="1178">
        <v>1885787</v>
      </c>
      <c r="CK12" s="1178">
        <v>213940</v>
      </c>
      <c r="CL12" s="1178">
        <v>18860</v>
      </c>
      <c r="CM12" s="1178">
        <v>46558</v>
      </c>
      <c r="CO12" s="1178">
        <v>2010402</v>
      </c>
      <c r="CP12" s="1178">
        <v>1789937</v>
      </c>
      <c r="CQ12" s="1178">
        <v>200835</v>
      </c>
      <c r="CR12" s="1178">
        <v>16348</v>
      </c>
      <c r="CS12" s="1178">
        <v>-11534</v>
      </c>
      <c r="CU12" s="1178">
        <v>1977634</v>
      </c>
      <c r="CV12" s="1178">
        <v>1782649</v>
      </c>
      <c r="CW12" s="1178">
        <v>177277</v>
      </c>
      <c r="CX12" s="1178">
        <v>12941</v>
      </c>
      <c r="CY12" s="1178">
        <v>-18356</v>
      </c>
      <c r="DA12" s="1178">
        <v>1906376</v>
      </c>
      <c r="DB12" s="1178">
        <v>1714779</v>
      </c>
      <c r="DC12" s="1178">
        <v>174954</v>
      </c>
      <c r="DD12" s="1178">
        <v>11939</v>
      </c>
      <c r="DE12" s="1178">
        <v>-9490</v>
      </c>
      <c r="DG12" s="1178">
        <v>1888573</v>
      </c>
      <c r="DH12" s="1178">
        <v>1706193</v>
      </c>
      <c r="DI12" s="1178">
        <v>169661</v>
      </c>
      <c r="DJ12" s="1178">
        <v>10265</v>
      </c>
      <c r="DK12" s="1178">
        <v>-12217</v>
      </c>
      <c r="DM12" s="1178">
        <v>1832867</v>
      </c>
      <c r="DN12" s="1178">
        <v>1646851</v>
      </c>
      <c r="DO12" s="1178">
        <v>174319</v>
      </c>
      <c r="DP12" s="1178">
        <v>9757</v>
      </c>
      <c r="DQ12" s="1178">
        <v>38427</v>
      </c>
      <c r="DS12" s="1178">
        <v>1782829</v>
      </c>
      <c r="DT12" s="1178">
        <v>1589117</v>
      </c>
      <c r="DU12" s="1178">
        <v>179762</v>
      </c>
      <c r="DV12" s="1178">
        <v>10103</v>
      </c>
      <c r="DW12" s="1178">
        <v>45399</v>
      </c>
      <c r="DY12" s="1178">
        <v>1825909</v>
      </c>
      <c r="DZ12" s="1178">
        <v>1625832</v>
      </c>
      <c r="EA12" s="1178">
        <v>188771</v>
      </c>
      <c r="EB12" s="1178">
        <v>7006</v>
      </c>
      <c r="EC12" s="1178">
        <v>102628</v>
      </c>
      <c r="EE12" s="1178">
        <v>1743151.2381007599</v>
      </c>
      <c r="EF12" s="1178">
        <v>1554413.9941007041</v>
      </c>
      <c r="EG12" s="1178">
        <v>179525.97370866995</v>
      </c>
      <c r="EH12" s="1178">
        <v>6388</v>
      </c>
      <c r="EI12" s="1178">
        <v>72101</v>
      </c>
    </row>
  </sheetData>
  <mergeCells count="46">
    <mergeCell ref="AB4:AE4"/>
    <mergeCell ref="AG4:AG5"/>
    <mergeCell ref="AH4:AK4"/>
    <mergeCell ref="AM4:AM5"/>
    <mergeCell ref="DN4:DQ4"/>
    <mergeCell ref="DM4:DM5"/>
    <mergeCell ref="DA4:DA5"/>
    <mergeCell ref="DH4:DK4"/>
    <mergeCell ref="CU4:CU5"/>
    <mergeCell ref="CV4:CY4"/>
    <mergeCell ref="CC4:CC5"/>
    <mergeCell ref="CD4:CG4"/>
    <mergeCell ref="CI4:CI5"/>
    <mergeCell ref="CJ4:CM4"/>
    <mergeCell ref="CO4:CO5"/>
    <mergeCell ref="CP4:CS4"/>
    <mergeCell ref="DG4:DG5"/>
    <mergeCell ref="DB4:DE4"/>
    <mergeCell ref="EF4:EI4"/>
    <mergeCell ref="DY4:DY5"/>
    <mergeCell ref="DZ4:EC4"/>
    <mergeCell ref="DS4:DS5"/>
    <mergeCell ref="DT4:DW4"/>
    <mergeCell ref="EE4:EE5"/>
    <mergeCell ref="U4:U5"/>
    <mergeCell ref="V4:Y4"/>
    <mergeCell ref="BX4:CA4"/>
    <mergeCell ref="BR4:BU4"/>
    <mergeCell ref="BW4:BW5"/>
    <mergeCell ref="AN4:AQ4"/>
    <mergeCell ref="BK4:BK5"/>
    <mergeCell ref="BL4:BO4"/>
    <mergeCell ref="BQ4:BQ5"/>
    <mergeCell ref="AS4:AS5"/>
    <mergeCell ref="AT4:AW4"/>
    <mergeCell ref="AY4:AY5"/>
    <mergeCell ref="AZ4:BC4"/>
    <mergeCell ref="BE4:BE5"/>
    <mergeCell ref="BF4:BI4"/>
    <mergeCell ref="AA4:AA5"/>
    <mergeCell ref="I4:I5"/>
    <mergeCell ref="J4:M4"/>
    <mergeCell ref="O4:O5"/>
    <mergeCell ref="P4:S4"/>
    <mergeCell ref="C4:C5"/>
    <mergeCell ref="D4:G4"/>
  </mergeCells>
  <hyperlinks>
    <hyperlink ref="B1" location="Contents!A1" display="Main sources of differences between regulatory exposure amounts and carrying values in financial statements" xr:uid="{B2BB5867-1D22-4CBB-ABF0-4E570F5B668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7A7B-8D9A-48D1-A3A6-658EBAC47206}">
  <sheetPr codeName="Plan59">
    <tabColor rgb="FF5F6062"/>
  </sheetPr>
  <dimension ref="A1:AJ14"/>
  <sheetViews>
    <sheetView showGridLines="0" workbookViewId="0"/>
  </sheetViews>
  <sheetFormatPr defaultColWidth="8.77734375" defaultRowHeight="14.4"/>
  <cols>
    <col min="1" max="1" width="45.21875" customWidth="1"/>
    <col min="2" max="2" width="7" bestFit="1" customWidth="1"/>
    <col min="3" max="3" width="12.77734375" bestFit="1" customWidth="1"/>
    <col min="4" max="4" width="7" bestFit="1" customWidth="1"/>
    <col min="5" max="5" width="12.77734375" customWidth="1"/>
    <col min="6" max="6" width="7" bestFit="1" customWidth="1"/>
    <col min="7" max="7" width="12.77734375" bestFit="1" customWidth="1"/>
    <col min="8" max="8" width="6.21875" bestFit="1" customWidth="1"/>
    <col min="9" max="9" width="12.77734375" bestFit="1" customWidth="1"/>
    <col min="10" max="10" width="6.21875" bestFit="1" customWidth="1"/>
    <col min="11" max="11" width="12.77734375" bestFit="1" customWidth="1"/>
    <col min="12" max="12" width="6.21875" bestFit="1" customWidth="1"/>
    <col min="13" max="13" width="12.77734375" bestFit="1" customWidth="1"/>
    <col min="14" max="14" width="6.21875" bestFit="1" customWidth="1"/>
    <col min="15" max="15" width="12.77734375" customWidth="1"/>
    <col min="16" max="16" width="7" bestFit="1" customWidth="1"/>
    <col min="17" max="17" width="12.77734375" bestFit="1" customWidth="1"/>
    <col min="18" max="18" width="6.21875" bestFit="1" customWidth="1"/>
    <col min="19" max="19" width="12.77734375" bestFit="1" customWidth="1"/>
    <col min="20" max="20" width="7" bestFit="1" customWidth="1"/>
    <col min="21" max="21" width="12.77734375" bestFit="1" customWidth="1"/>
    <col min="22" max="22" width="6" bestFit="1" customWidth="1"/>
    <col min="23" max="23" width="12.77734375" bestFit="1" customWidth="1"/>
    <col min="24" max="24" width="6.21875" bestFit="1" customWidth="1"/>
    <col min="25" max="25" width="12.77734375" bestFit="1" customWidth="1"/>
    <col min="26" max="26" width="6" bestFit="1" customWidth="1"/>
    <col min="27" max="27" width="12.77734375" bestFit="1" customWidth="1"/>
    <col min="28" max="28" width="6" bestFit="1" customWidth="1"/>
    <col min="29" max="29" width="12.77734375" bestFit="1" customWidth="1"/>
    <col min="30" max="30" width="6" bestFit="1" customWidth="1"/>
    <col min="31" max="31" width="12.77734375" bestFit="1" customWidth="1"/>
    <col min="32" max="32" width="6" bestFit="1" customWidth="1"/>
    <col min="33" max="33" width="12.77734375" bestFit="1" customWidth="1"/>
    <col min="34" max="34" width="9.77734375" bestFit="1" customWidth="1"/>
    <col min="35" max="35" width="10.77734375" bestFit="1" customWidth="1"/>
    <col min="36" max="36" width="9.77734375" bestFit="1" customWidth="1"/>
  </cols>
  <sheetData>
    <row r="1" spans="1:36" ht="17.399999999999999">
      <c r="A1" s="757" t="s">
        <v>2603</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2"/>
      <c r="AH1" s="2"/>
      <c r="AI1" s="2"/>
      <c r="AJ1" s="698" t="s">
        <v>65</v>
      </c>
    </row>
    <row r="2" spans="1:36">
      <c r="A2" s="2616" t="s">
        <v>2592</v>
      </c>
      <c r="B2" s="2614" t="s">
        <v>85</v>
      </c>
      <c r="C2" s="2615"/>
      <c r="D2" s="2614" t="s">
        <v>86</v>
      </c>
      <c r="E2" s="2615"/>
      <c r="F2" s="2614">
        <v>43738</v>
      </c>
      <c r="G2" s="2615"/>
      <c r="H2" s="2614" t="s">
        <v>88</v>
      </c>
      <c r="I2" s="2615"/>
      <c r="J2" s="2614" t="s">
        <v>89</v>
      </c>
      <c r="K2" s="2615"/>
      <c r="L2" s="2614">
        <v>43465</v>
      </c>
      <c r="M2" s="2615"/>
      <c r="N2" s="2614">
        <v>43373</v>
      </c>
      <c r="O2" s="2615"/>
      <c r="P2" s="2614">
        <v>43281</v>
      </c>
      <c r="Q2" s="2615"/>
      <c r="R2" s="2614">
        <v>43190</v>
      </c>
      <c r="S2" s="2615"/>
      <c r="T2" s="2614">
        <v>43100</v>
      </c>
      <c r="U2" s="2615"/>
      <c r="V2" s="2614">
        <v>43008</v>
      </c>
      <c r="W2" s="2615"/>
      <c r="X2" s="2614">
        <v>42916</v>
      </c>
      <c r="Y2" s="2615"/>
      <c r="Z2" s="2612">
        <v>42825</v>
      </c>
      <c r="AA2" s="2613"/>
      <c r="AB2" s="2614">
        <v>42735</v>
      </c>
      <c r="AC2" s="2615"/>
      <c r="AD2" s="2614">
        <v>42643</v>
      </c>
      <c r="AE2" s="2615"/>
      <c r="AF2" s="2614">
        <v>42551</v>
      </c>
      <c r="AG2" s="2615"/>
      <c r="AH2" s="756">
        <v>42460</v>
      </c>
      <c r="AI2" s="735">
        <v>42369</v>
      </c>
      <c r="AJ2" s="735">
        <v>42277</v>
      </c>
    </row>
    <row r="3" spans="1:36">
      <c r="A3" s="2617"/>
      <c r="B3" s="754" t="s">
        <v>1930</v>
      </c>
      <c r="C3" s="755" t="s">
        <v>2604</v>
      </c>
      <c r="D3" s="754" t="s">
        <v>1930</v>
      </c>
      <c r="E3" s="755" t="s">
        <v>2604</v>
      </c>
      <c r="F3" s="754" t="s">
        <v>1930</v>
      </c>
      <c r="G3" s="755" t="s">
        <v>2604</v>
      </c>
      <c r="H3" s="754" t="s">
        <v>1930</v>
      </c>
      <c r="I3" s="755" t="s">
        <v>2604</v>
      </c>
      <c r="J3" s="754" t="s">
        <v>1930</v>
      </c>
      <c r="K3" s="755" t="s">
        <v>2604</v>
      </c>
      <c r="L3" s="754" t="s">
        <v>1930</v>
      </c>
      <c r="M3" s="755" t="s">
        <v>2604</v>
      </c>
      <c r="N3" s="754" t="s">
        <v>1930</v>
      </c>
      <c r="O3" s="754" t="s">
        <v>2604</v>
      </c>
      <c r="P3" s="754" t="s">
        <v>1930</v>
      </c>
      <c r="Q3" s="755" t="s">
        <v>2604</v>
      </c>
      <c r="R3" s="754" t="s">
        <v>1930</v>
      </c>
      <c r="S3" s="755" t="s">
        <v>2604</v>
      </c>
      <c r="T3" s="754" t="s">
        <v>1930</v>
      </c>
      <c r="U3" s="755" t="s">
        <v>2604</v>
      </c>
      <c r="V3" s="754" t="s">
        <v>1930</v>
      </c>
      <c r="W3" s="755" t="s">
        <v>2604</v>
      </c>
      <c r="X3" s="754" t="s">
        <v>1930</v>
      </c>
      <c r="Y3" s="755" t="s">
        <v>2604</v>
      </c>
      <c r="Z3" s="754" t="s">
        <v>1930</v>
      </c>
      <c r="AA3" s="755" t="s">
        <v>2604</v>
      </c>
      <c r="AB3" s="754" t="s">
        <v>1930</v>
      </c>
      <c r="AC3" s="755" t="s">
        <v>2604</v>
      </c>
      <c r="AD3" s="754" t="s">
        <v>1930</v>
      </c>
      <c r="AE3" s="755" t="s">
        <v>2604</v>
      </c>
      <c r="AF3" s="754" t="s">
        <v>1930</v>
      </c>
      <c r="AG3" s="755" t="s">
        <v>2604</v>
      </c>
      <c r="AH3" s="754" t="s">
        <v>1930</v>
      </c>
      <c r="AI3" s="754" t="s">
        <v>1930</v>
      </c>
      <c r="AJ3" s="754" t="s">
        <v>1930</v>
      </c>
    </row>
    <row r="4" spans="1:36">
      <c r="A4" s="682" t="s">
        <v>2595</v>
      </c>
      <c r="B4" s="752">
        <v>264</v>
      </c>
      <c r="C4" s="752">
        <v>126</v>
      </c>
      <c r="D4" s="752">
        <v>114.1</v>
      </c>
      <c r="E4" s="752">
        <v>290.10000000000002</v>
      </c>
      <c r="F4" s="752">
        <v>94.6</v>
      </c>
      <c r="G4" s="752">
        <v>165</v>
      </c>
      <c r="H4" s="752">
        <v>51.7</v>
      </c>
      <c r="I4" s="752">
        <v>101.1</v>
      </c>
      <c r="J4" s="752">
        <v>83.8</v>
      </c>
      <c r="K4" s="752">
        <v>160</v>
      </c>
      <c r="L4" s="752">
        <v>56.9</v>
      </c>
      <c r="M4" s="752">
        <v>180</v>
      </c>
      <c r="N4" s="752">
        <v>79.5</v>
      </c>
      <c r="O4" s="752">
        <v>56.5</v>
      </c>
      <c r="P4" s="752">
        <v>264.7</v>
      </c>
      <c r="Q4" s="752">
        <v>156.69999999999999</v>
      </c>
      <c r="R4" s="752">
        <v>38</v>
      </c>
      <c r="S4" s="752">
        <v>113.1</v>
      </c>
      <c r="T4" s="752">
        <v>161.4</v>
      </c>
      <c r="U4" s="752">
        <v>286.60000000000002</v>
      </c>
      <c r="V4" s="752">
        <v>54.8</v>
      </c>
      <c r="W4" s="752">
        <v>286.5</v>
      </c>
      <c r="X4" s="752">
        <v>61.2</v>
      </c>
      <c r="Y4" s="752">
        <v>283.10000000000002</v>
      </c>
      <c r="Z4" s="752">
        <v>41.4</v>
      </c>
      <c r="AA4" s="752">
        <v>197.9</v>
      </c>
      <c r="AB4" s="752">
        <v>49.1</v>
      </c>
      <c r="AC4" s="752">
        <v>241</v>
      </c>
      <c r="AD4" s="752">
        <v>47.7</v>
      </c>
      <c r="AE4" s="752">
        <v>238.3</v>
      </c>
      <c r="AF4" s="752">
        <v>48.5</v>
      </c>
      <c r="AG4" s="752">
        <v>316</v>
      </c>
      <c r="AH4" s="752">
        <v>53.8</v>
      </c>
      <c r="AI4" s="752">
        <v>22.4</v>
      </c>
      <c r="AJ4" s="752">
        <v>46.3</v>
      </c>
    </row>
    <row r="5" spans="1:36">
      <c r="A5" s="682" t="s">
        <v>2596</v>
      </c>
      <c r="B5" s="752">
        <v>249</v>
      </c>
      <c r="C5" s="752">
        <v>404</v>
      </c>
      <c r="D5" s="752">
        <v>20.3</v>
      </c>
      <c r="E5" s="752">
        <v>56.4</v>
      </c>
      <c r="F5" s="752">
        <v>70.7</v>
      </c>
      <c r="G5" s="752">
        <v>292.2</v>
      </c>
      <c r="H5" s="752">
        <v>31.9</v>
      </c>
      <c r="I5" s="752">
        <v>43.4</v>
      </c>
      <c r="J5" s="752">
        <v>43.1</v>
      </c>
      <c r="K5" s="752">
        <v>91.9</v>
      </c>
      <c r="L5" s="752">
        <v>93.1</v>
      </c>
      <c r="M5" s="752">
        <v>255.6</v>
      </c>
      <c r="N5" s="752">
        <v>77.900000000000006</v>
      </c>
      <c r="O5" s="752">
        <v>89.2</v>
      </c>
      <c r="P5" s="752">
        <v>25.3</v>
      </c>
      <c r="Q5" s="752">
        <v>37.1</v>
      </c>
      <c r="R5" s="752">
        <v>20.399999999999999</v>
      </c>
      <c r="S5" s="752">
        <v>25.2</v>
      </c>
      <c r="T5" s="752">
        <v>13.8</v>
      </c>
      <c r="U5" s="752">
        <v>18.2</v>
      </c>
      <c r="V5" s="752">
        <v>36.1</v>
      </c>
      <c r="W5" s="752">
        <v>78.400000000000006</v>
      </c>
      <c r="X5" s="752">
        <v>4.5999999999999996</v>
      </c>
      <c r="Y5" s="752">
        <v>19.100000000000001</v>
      </c>
      <c r="Z5" s="752">
        <v>10.6</v>
      </c>
      <c r="AA5" s="752">
        <v>44.1</v>
      </c>
      <c r="AB5" s="752">
        <v>11</v>
      </c>
      <c r="AC5" s="752">
        <v>50.1</v>
      </c>
      <c r="AD5" s="752">
        <v>10.7</v>
      </c>
      <c r="AE5" s="752">
        <v>29.4</v>
      </c>
      <c r="AF5" s="752">
        <v>11</v>
      </c>
      <c r="AG5" s="752">
        <v>24.2</v>
      </c>
      <c r="AH5" s="752">
        <v>20.7</v>
      </c>
      <c r="AI5" s="752">
        <v>9.1999999999999993</v>
      </c>
      <c r="AJ5" s="752">
        <v>12</v>
      </c>
    </row>
    <row r="6" spans="1:36">
      <c r="A6" s="682" t="s">
        <v>1977</v>
      </c>
      <c r="B6" s="752">
        <v>105</v>
      </c>
      <c r="C6" s="752">
        <v>76</v>
      </c>
      <c r="D6" s="752">
        <v>27.9</v>
      </c>
      <c r="E6" s="752">
        <v>47</v>
      </c>
      <c r="F6" s="752">
        <v>25.1</v>
      </c>
      <c r="G6" s="752">
        <v>36.200000000000003</v>
      </c>
      <c r="H6" s="752">
        <v>39.299999999999997</v>
      </c>
      <c r="I6" s="752">
        <v>45.3</v>
      </c>
      <c r="J6" s="752">
        <v>53.9</v>
      </c>
      <c r="K6" s="752">
        <v>38.299999999999997</v>
      </c>
      <c r="L6" s="752">
        <v>53.5</v>
      </c>
      <c r="M6" s="752">
        <v>141.4</v>
      </c>
      <c r="N6" s="752">
        <v>42.2</v>
      </c>
      <c r="O6" s="752">
        <v>40.1</v>
      </c>
      <c r="P6" s="752">
        <v>24.7</v>
      </c>
      <c r="Q6" s="752">
        <v>26.8</v>
      </c>
      <c r="R6" s="752">
        <v>35.5</v>
      </c>
      <c r="S6" s="752">
        <v>88</v>
      </c>
      <c r="T6" s="752">
        <v>17.100000000000001</v>
      </c>
      <c r="U6" s="752">
        <v>42.5</v>
      </c>
      <c r="V6" s="752">
        <v>16</v>
      </c>
      <c r="W6" s="752">
        <v>46.7</v>
      </c>
      <c r="X6" s="752">
        <v>7.9</v>
      </c>
      <c r="Y6" s="752">
        <v>7.7</v>
      </c>
      <c r="Z6" s="752">
        <v>13.1</v>
      </c>
      <c r="AA6" s="752">
        <v>19.100000000000001</v>
      </c>
      <c r="AB6" s="752">
        <v>4</v>
      </c>
      <c r="AC6" s="752">
        <v>13.9</v>
      </c>
      <c r="AD6" s="752">
        <v>12.7</v>
      </c>
      <c r="AE6" s="752">
        <v>17.399999999999999</v>
      </c>
      <c r="AF6" s="752">
        <v>12.2</v>
      </c>
      <c r="AG6" s="752">
        <v>14.2</v>
      </c>
      <c r="AH6" s="752">
        <v>6.9</v>
      </c>
      <c r="AI6" s="752">
        <v>5</v>
      </c>
      <c r="AJ6" s="752">
        <v>7</v>
      </c>
    </row>
    <row r="7" spans="1:36">
      <c r="A7" s="753" t="s">
        <v>224</v>
      </c>
      <c r="B7" s="752">
        <v>4</v>
      </c>
      <c r="C7" s="752">
        <v>3</v>
      </c>
      <c r="D7" s="752">
        <v>5.7</v>
      </c>
      <c r="E7" s="752">
        <v>7.4</v>
      </c>
      <c r="F7" s="752">
        <v>4</v>
      </c>
      <c r="G7" s="752">
        <v>6.3</v>
      </c>
      <c r="H7" s="752">
        <v>6.6</v>
      </c>
      <c r="I7" s="752">
        <v>9.6</v>
      </c>
      <c r="J7" s="752">
        <v>2.8</v>
      </c>
      <c r="K7" s="752">
        <v>3.5</v>
      </c>
      <c r="L7" s="752">
        <v>2.9</v>
      </c>
      <c r="M7" s="752">
        <v>3.3</v>
      </c>
      <c r="N7" s="752">
        <v>4.7</v>
      </c>
      <c r="O7" s="752">
        <v>3</v>
      </c>
      <c r="P7" s="752">
        <v>3</v>
      </c>
      <c r="Q7" s="752">
        <v>3.2</v>
      </c>
      <c r="R7" s="752">
        <v>2.2000000000000002</v>
      </c>
      <c r="S7" s="752">
        <v>3.8</v>
      </c>
      <c r="T7" s="752">
        <v>1.5</v>
      </c>
      <c r="U7" s="752">
        <v>2.9</v>
      </c>
      <c r="V7" s="752">
        <v>1</v>
      </c>
      <c r="W7" s="752">
        <v>3</v>
      </c>
      <c r="X7" s="752">
        <v>4</v>
      </c>
      <c r="Y7" s="752">
        <v>9.1999999999999993</v>
      </c>
      <c r="Z7" s="752">
        <v>1</v>
      </c>
      <c r="AA7" s="752">
        <v>4.5999999999999996</v>
      </c>
      <c r="AB7" s="752">
        <v>0.8</v>
      </c>
      <c r="AC7" s="752">
        <v>3.4</v>
      </c>
      <c r="AD7" s="752">
        <v>0.8</v>
      </c>
      <c r="AE7" s="752">
        <v>13.6</v>
      </c>
      <c r="AF7" s="752">
        <v>2.1</v>
      </c>
      <c r="AG7" s="752">
        <v>12.2</v>
      </c>
      <c r="AH7" s="752">
        <v>2.1</v>
      </c>
      <c r="AI7" s="752">
        <v>1.5</v>
      </c>
      <c r="AJ7" s="752">
        <v>2</v>
      </c>
    </row>
    <row r="8" spans="1:36">
      <c r="A8" s="751" t="s">
        <v>2597</v>
      </c>
      <c r="B8" s="726">
        <v>-224</v>
      </c>
      <c r="C8" s="726">
        <v>-215</v>
      </c>
      <c r="D8" s="726">
        <v>-41.2</v>
      </c>
      <c r="E8" s="726">
        <v>-147.9</v>
      </c>
      <c r="F8" s="726">
        <v>-105.4</v>
      </c>
      <c r="G8" s="726">
        <v>-322.5</v>
      </c>
      <c r="H8" s="726">
        <v>-80.3</v>
      </c>
      <c r="I8" s="726">
        <v>-140</v>
      </c>
      <c r="J8" s="726">
        <v>-79.5</v>
      </c>
      <c r="K8" s="726">
        <v>-174.4</v>
      </c>
      <c r="L8" s="726">
        <v>-80.099999999999994</v>
      </c>
      <c r="M8" s="726">
        <v>-216.4</v>
      </c>
      <c r="N8" s="726">
        <v>-71.900000000000006</v>
      </c>
      <c r="O8" s="726">
        <v>-85.6</v>
      </c>
      <c r="P8" s="726">
        <v>-51.3</v>
      </c>
      <c r="Q8" s="726">
        <v>-65</v>
      </c>
      <c r="R8" s="726">
        <v>-52.8</v>
      </c>
      <c r="S8" s="726">
        <v>-175.2</v>
      </c>
      <c r="T8" s="726">
        <v>-79.2</v>
      </c>
      <c r="U8" s="726">
        <v>-159.1</v>
      </c>
      <c r="V8" s="726">
        <v>-34.4</v>
      </c>
      <c r="W8" s="726">
        <v>-196.3</v>
      </c>
      <c r="X8" s="726">
        <v>-20</v>
      </c>
      <c r="Y8" s="726">
        <v>-117.3</v>
      </c>
      <c r="Z8" s="726">
        <v>-22.8</v>
      </c>
      <c r="AA8" s="726">
        <v>-170.8</v>
      </c>
      <c r="AB8" s="726">
        <v>-18.3</v>
      </c>
      <c r="AC8" s="726">
        <v>-196.3</v>
      </c>
      <c r="AD8" s="726">
        <v>-26.700000000000003</v>
      </c>
      <c r="AE8" s="726">
        <v>-162.69999999999999</v>
      </c>
      <c r="AF8" s="726">
        <v>-26.9</v>
      </c>
      <c r="AG8" s="726">
        <v>-96.4</v>
      </c>
      <c r="AH8" s="726">
        <v>-34.799999999999997</v>
      </c>
      <c r="AI8" s="726">
        <v>-17.299999999999994</v>
      </c>
      <c r="AJ8" s="726">
        <v>-34.5</v>
      </c>
    </row>
    <row r="9" spans="1:36">
      <c r="A9" s="750" t="s">
        <v>2598</v>
      </c>
      <c r="B9" s="748">
        <v>398</v>
      </c>
      <c r="C9" s="748">
        <v>394</v>
      </c>
      <c r="D9" s="748">
        <v>126.8</v>
      </c>
      <c r="E9" s="748">
        <v>253</v>
      </c>
      <c r="F9" s="748">
        <v>89</v>
      </c>
      <c r="G9" s="748">
        <v>177.2</v>
      </c>
      <c r="H9" s="748">
        <v>49.2</v>
      </c>
      <c r="I9" s="748">
        <v>59.4</v>
      </c>
      <c r="J9" s="748">
        <v>104.1</v>
      </c>
      <c r="K9" s="748">
        <v>119.3</v>
      </c>
      <c r="L9" s="748">
        <v>126.3</v>
      </c>
      <c r="M9" s="748">
        <v>363.9</v>
      </c>
      <c r="N9" s="748">
        <v>132.4</v>
      </c>
      <c r="O9" s="748">
        <v>103.2</v>
      </c>
      <c r="P9" s="748">
        <v>266.39999999999998</v>
      </c>
      <c r="Q9" s="748">
        <v>158.80000000000001</v>
      </c>
      <c r="R9" s="748">
        <v>43.3</v>
      </c>
      <c r="S9" s="748">
        <v>54.9</v>
      </c>
      <c r="T9" s="748">
        <v>114.6</v>
      </c>
      <c r="U9" s="748">
        <v>191.1</v>
      </c>
      <c r="V9" s="748">
        <v>73.5</v>
      </c>
      <c r="W9" s="748">
        <v>218.3</v>
      </c>
      <c r="X9" s="748">
        <v>57.7</v>
      </c>
      <c r="Y9" s="748">
        <v>201.8</v>
      </c>
      <c r="Z9" s="748">
        <v>43.3</v>
      </c>
      <c r="AA9" s="748">
        <v>94.9</v>
      </c>
      <c r="AB9" s="748">
        <v>46.6</v>
      </c>
      <c r="AC9" s="748">
        <v>112.1</v>
      </c>
      <c r="AD9" s="748">
        <v>45.2</v>
      </c>
      <c r="AE9" s="748">
        <v>136</v>
      </c>
      <c r="AF9" s="748">
        <v>46.9</v>
      </c>
      <c r="AG9" s="748">
        <v>270.2</v>
      </c>
      <c r="AH9" s="748">
        <v>48.7</v>
      </c>
      <c r="AI9" s="748">
        <v>20.8</v>
      </c>
      <c r="AJ9" s="748">
        <v>32.799999999999997</v>
      </c>
    </row>
    <row r="10" spans="1:36">
      <c r="A10" s="750" t="s">
        <v>2599</v>
      </c>
      <c r="B10" s="748">
        <v>398</v>
      </c>
      <c r="C10" s="748">
        <v>394</v>
      </c>
      <c r="D10" s="748">
        <v>218.2</v>
      </c>
      <c r="E10" s="748">
        <v>601.1</v>
      </c>
      <c r="F10" s="748">
        <v>161.1</v>
      </c>
      <c r="G10" s="748">
        <v>321.39999999999998</v>
      </c>
      <c r="H10" s="748">
        <v>131.4</v>
      </c>
      <c r="I10" s="748">
        <v>247.2</v>
      </c>
      <c r="J10" s="748">
        <v>160.4</v>
      </c>
      <c r="K10" s="748">
        <v>494.7</v>
      </c>
      <c r="L10" s="748">
        <v>275</v>
      </c>
      <c r="M10" s="748">
        <v>363.9</v>
      </c>
      <c r="N10" s="748">
        <v>262.2</v>
      </c>
      <c r="O10" s="748">
        <v>245.7</v>
      </c>
      <c r="P10" s="748">
        <v>266.39999999999998</v>
      </c>
      <c r="Q10" s="748">
        <v>229.8</v>
      </c>
      <c r="R10" s="748">
        <v>196</v>
      </c>
      <c r="S10" s="748">
        <v>289.7</v>
      </c>
      <c r="T10" s="748">
        <v>245.9</v>
      </c>
      <c r="U10" s="748">
        <v>322.7</v>
      </c>
      <c r="V10" s="748">
        <v>86</v>
      </c>
      <c r="W10" s="748">
        <v>281.7</v>
      </c>
      <c r="X10" s="748">
        <v>102.8</v>
      </c>
      <c r="Y10" s="748">
        <v>345</v>
      </c>
      <c r="Z10" s="748">
        <v>65.5</v>
      </c>
      <c r="AA10" s="748">
        <v>164</v>
      </c>
      <c r="AB10" s="748">
        <v>69.400000000000006</v>
      </c>
      <c r="AC10" s="748">
        <v>173.9</v>
      </c>
      <c r="AD10" s="748">
        <v>65.3</v>
      </c>
      <c r="AE10" s="748">
        <v>266.10000000000002</v>
      </c>
      <c r="AF10" s="748">
        <v>58.4</v>
      </c>
      <c r="AG10" s="748">
        <v>270.2</v>
      </c>
      <c r="AH10" s="748">
        <v>49.4</v>
      </c>
      <c r="AI10" s="748">
        <v>42.3</v>
      </c>
      <c r="AJ10" s="748">
        <v>118.2</v>
      </c>
    </row>
    <row r="11" spans="1:36">
      <c r="A11" s="750" t="s">
        <v>2600</v>
      </c>
      <c r="B11" s="748">
        <v>142</v>
      </c>
      <c r="C11" s="748">
        <v>197</v>
      </c>
      <c r="D11" s="748">
        <v>133.19999999999999</v>
      </c>
      <c r="E11" s="748">
        <v>291.7</v>
      </c>
      <c r="F11" s="748">
        <v>109.9</v>
      </c>
      <c r="G11" s="748">
        <v>132.9</v>
      </c>
      <c r="H11" s="748">
        <v>72.900000000000006</v>
      </c>
      <c r="I11" s="748">
        <v>117.8</v>
      </c>
      <c r="J11" s="748">
        <v>103.6</v>
      </c>
      <c r="K11" s="748">
        <v>182.9</v>
      </c>
      <c r="L11" s="748">
        <v>135.80000000000001</v>
      </c>
      <c r="M11" s="748">
        <v>130.19999999999999</v>
      </c>
      <c r="N11" s="748">
        <v>140.5</v>
      </c>
      <c r="O11" s="748">
        <v>140</v>
      </c>
      <c r="P11" s="748">
        <v>118.8</v>
      </c>
      <c r="Q11" s="748">
        <v>107</v>
      </c>
      <c r="R11" s="748">
        <v>110.3</v>
      </c>
      <c r="S11" s="748">
        <v>140.9</v>
      </c>
      <c r="T11" s="748">
        <v>139.19999999999999</v>
      </c>
      <c r="U11" s="748">
        <v>180.9</v>
      </c>
      <c r="V11" s="748">
        <v>59.3</v>
      </c>
      <c r="W11" s="748">
        <v>194.7</v>
      </c>
      <c r="X11" s="748">
        <v>41.9</v>
      </c>
      <c r="Y11" s="748">
        <v>134.6</v>
      </c>
      <c r="Z11" s="748">
        <v>46.8</v>
      </c>
      <c r="AA11" s="748">
        <v>119.5</v>
      </c>
      <c r="AB11" s="748">
        <v>40.6</v>
      </c>
      <c r="AC11" s="748">
        <v>122.2</v>
      </c>
      <c r="AD11" s="748">
        <v>46.5</v>
      </c>
      <c r="AE11" s="748">
        <v>158</v>
      </c>
      <c r="AF11" s="748">
        <v>33.799999999999997</v>
      </c>
      <c r="AG11" s="748">
        <v>138.6</v>
      </c>
      <c r="AH11" s="748">
        <v>33.200000000000003</v>
      </c>
      <c r="AI11" s="748">
        <v>23.7</v>
      </c>
      <c r="AJ11" s="748">
        <v>62</v>
      </c>
    </row>
    <row r="12" spans="1:36">
      <c r="A12" s="749" t="s">
        <v>2601</v>
      </c>
      <c r="B12" s="748">
        <v>62</v>
      </c>
      <c r="C12" s="748">
        <v>101</v>
      </c>
      <c r="D12" s="748">
        <v>79.400000000000006</v>
      </c>
      <c r="E12" s="748">
        <v>208.2</v>
      </c>
      <c r="F12" s="748">
        <v>47.7</v>
      </c>
      <c r="G12" s="748">
        <v>39.1</v>
      </c>
      <c r="H12" s="748">
        <v>43</v>
      </c>
      <c r="I12" s="748">
        <v>59.4</v>
      </c>
      <c r="J12" s="748">
        <v>58.9</v>
      </c>
      <c r="K12" s="748">
        <v>75</v>
      </c>
      <c r="L12" s="748">
        <v>68.400000000000006</v>
      </c>
      <c r="M12" s="748">
        <v>65.7</v>
      </c>
      <c r="N12" s="748">
        <v>81.8</v>
      </c>
      <c r="O12" s="748">
        <v>85.5</v>
      </c>
      <c r="P12" s="748">
        <v>27.6</v>
      </c>
      <c r="Q12" s="748">
        <v>20.2</v>
      </c>
      <c r="R12" s="748">
        <v>31.3</v>
      </c>
      <c r="S12" s="748">
        <v>44.6</v>
      </c>
      <c r="T12" s="748">
        <v>60.7</v>
      </c>
      <c r="U12" s="748">
        <v>82.6</v>
      </c>
      <c r="V12" s="748">
        <v>37.700000000000003</v>
      </c>
      <c r="W12" s="748">
        <v>122.1</v>
      </c>
      <c r="X12" s="748">
        <v>15.3</v>
      </c>
      <c r="Y12" s="748">
        <v>56.8</v>
      </c>
      <c r="Z12" s="748">
        <v>30</v>
      </c>
      <c r="AA12" s="748">
        <v>85.2</v>
      </c>
      <c r="AB12" s="748">
        <v>16.3</v>
      </c>
      <c r="AC12" s="748">
        <v>84.8</v>
      </c>
      <c r="AD12" s="748">
        <v>26.3</v>
      </c>
      <c r="AE12" s="748">
        <v>102.8</v>
      </c>
      <c r="AF12" s="748">
        <v>16.2</v>
      </c>
      <c r="AG12" s="748">
        <v>77.5</v>
      </c>
      <c r="AH12" s="748">
        <v>17.899999999999999</v>
      </c>
      <c r="AI12" s="748">
        <v>10.6</v>
      </c>
      <c r="AJ12" s="748">
        <v>23.3</v>
      </c>
    </row>
    <row r="13" spans="1:36">
      <c r="A13" s="747" t="s">
        <v>2605</v>
      </c>
      <c r="B13" s="746"/>
      <c r="C13" s="746"/>
      <c r="D13" s="746"/>
      <c r="E13" s="746"/>
      <c r="F13" s="746"/>
      <c r="G13" s="746"/>
      <c r="H13" s="746"/>
      <c r="I13" s="746"/>
      <c r="J13" s="746"/>
      <c r="K13" s="746"/>
      <c r="L13" s="746"/>
      <c r="M13" s="746"/>
      <c r="N13" s="746"/>
      <c r="O13" s="746"/>
      <c r="P13" s="746"/>
      <c r="Q13" s="746"/>
      <c r="R13" s="746"/>
      <c r="S13" s="746"/>
      <c r="T13" s="746"/>
      <c r="U13" s="746"/>
      <c r="V13" s="746"/>
      <c r="W13" s="746"/>
      <c r="X13" s="745"/>
      <c r="Y13" s="745"/>
      <c r="Z13" s="745"/>
      <c r="AA13" s="745"/>
      <c r="AB13" s="745"/>
      <c r="AC13" s="745"/>
      <c r="AD13" s="745"/>
      <c r="AE13" s="745"/>
      <c r="AF13" s="745"/>
      <c r="AG13" s="745"/>
      <c r="AH13" s="744"/>
      <c r="AI13" s="744"/>
      <c r="AJ13" s="744"/>
    </row>
    <row r="14" spans="1:36">
      <c r="A14" s="743"/>
      <c r="B14" s="742"/>
      <c r="C14" s="742"/>
      <c r="D14" s="742"/>
      <c r="E14" s="742"/>
      <c r="F14" s="742"/>
      <c r="G14" s="742"/>
      <c r="H14" s="742"/>
      <c r="I14" s="742"/>
      <c r="J14" s="742"/>
      <c r="K14" s="742"/>
      <c r="L14" s="742"/>
      <c r="M14" s="742"/>
      <c r="N14" s="742"/>
      <c r="O14" s="742"/>
      <c r="P14" s="742"/>
      <c r="Q14" s="742"/>
      <c r="R14" s="742"/>
      <c r="S14" s="742"/>
      <c r="T14" s="742"/>
      <c r="U14" s="742"/>
      <c r="V14" s="742"/>
      <c r="W14" s="742"/>
    </row>
  </sheetData>
  <mergeCells count="17">
    <mergeCell ref="A2:A3"/>
    <mergeCell ref="P2:Q2"/>
    <mergeCell ref="R2:S2"/>
    <mergeCell ref="T2:U2"/>
    <mergeCell ref="V2:W2"/>
    <mergeCell ref="L2:M2"/>
    <mergeCell ref="N2:O2"/>
    <mergeCell ref="B2:C2"/>
    <mergeCell ref="J2:K2"/>
    <mergeCell ref="H2:I2"/>
    <mergeCell ref="F2:G2"/>
    <mergeCell ref="D2:E2"/>
    <mergeCell ref="Z2:AA2"/>
    <mergeCell ref="AB2:AC2"/>
    <mergeCell ref="AD2:AE2"/>
    <mergeCell ref="AF2:AG2"/>
    <mergeCell ref="X2:Y2"/>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A340-C14C-40AE-B6BA-42CCC8D90B60}">
  <sheetPr codeName="Plan57">
    <tabColor rgb="FF5F6062"/>
  </sheetPr>
  <dimension ref="A1:AJ37"/>
  <sheetViews>
    <sheetView showGridLines="0" workbookViewId="0"/>
  </sheetViews>
  <sheetFormatPr defaultColWidth="9.21875" defaultRowHeight="14.4"/>
  <cols>
    <col min="1" max="1" width="4.44140625" style="758" customWidth="1"/>
    <col min="2" max="2" width="91" style="758" bestFit="1" customWidth="1"/>
    <col min="3" max="34" width="16.44140625" style="758" customWidth="1"/>
    <col min="35" max="35" width="10.77734375" style="758" bestFit="1" customWidth="1"/>
    <col min="36" max="36" width="11.77734375" style="758" bestFit="1" customWidth="1"/>
    <col min="37" max="16384" width="9.21875" style="758"/>
  </cols>
  <sheetData>
    <row r="1" spans="1:36" ht="15.6">
      <c r="A1" s="805" t="s">
        <v>2606</v>
      </c>
      <c r="B1" s="788"/>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94"/>
      <c r="AH1" s="804" t="s">
        <v>1272</v>
      </c>
    </row>
    <row r="2" spans="1:36" ht="16.2">
      <c r="A2" s="803"/>
      <c r="B2" s="802"/>
      <c r="C2" s="800" t="s">
        <v>2607</v>
      </c>
      <c r="D2" s="799"/>
      <c r="E2" s="800" t="s">
        <v>2608</v>
      </c>
      <c r="F2" s="799"/>
      <c r="G2" s="800" t="s">
        <v>2609</v>
      </c>
      <c r="H2" s="799"/>
      <c r="I2" s="800" t="s">
        <v>2610</v>
      </c>
      <c r="J2" s="799"/>
      <c r="K2" s="800" t="s">
        <v>2505</v>
      </c>
      <c r="L2" s="799"/>
      <c r="M2" s="800" t="s">
        <v>2611</v>
      </c>
      <c r="N2" s="799"/>
      <c r="O2" s="801" t="s">
        <v>2612</v>
      </c>
      <c r="P2" s="801"/>
      <c r="Q2" s="800" t="s">
        <v>2613</v>
      </c>
      <c r="R2" s="799"/>
      <c r="S2" s="800" t="s">
        <v>2614</v>
      </c>
      <c r="T2" s="799"/>
      <c r="U2" s="800" t="s">
        <v>2510</v>
      </c>
      <c r="V2" s="799"/>
      <c r="W2" s="800" t="s">
        <v>2511</v>
      </c>
      <c r="X2" s="799"/>
      <c r="Y2" s="800" t="s">
        <v>2615</v>
      </c>
      <c r="Z2" s="799"/>
      <c r="AA2" s="800" t="s">
        <v>2616</v>
      </c>
      <c r="AB2" s="799"/>
      <c r="AC2" s="800" t="s">
        <v>2617</v>
      </c>
      <c r="AD2" s="799"/>
      <c r="AE2" s="800" t="s">
        <v>2618</v>
      </c>
      <c r="AF2" s="799"/>
      <c r="AG2" s="800" t="s">
        <v>2619</v>
      </c>
      <c r="AH2" s="799"/>
    </row>
    <row r="3" spans="1:36" ht="30.6">
      <c r="A3" s="773"/>
      <c r="B3" s="798"/>
      <c r="C3" s="797" t="s">
        <v>2620</v>
      </c>
      <c r="D3" s="796" t="s">
        <v>2621</v>
      </c>
      <c r="E3" s="797" t="s">
        <v>2620</v>
      </c>
      <c r="F3" s="796" t="s">
        <v>2621</v>
      </c>
      <c r="G3" s="797" t="s">
        <v>2620</v>
      </c>
      <c r="H3" s="796" t="s">
        <v>2621</v>
      </c>
      <c r="I3" s="797" t="s">
        <v>2620</v>
      </c>
      <c r="J3" s="796" t="s">
        <v>2621</v>
      </c>
      <c r="K3" s="797" t="s">
        <v>2620</v>
      </c>
      <c r="L3" s="796" t="s">
        <v>2621</v>
      </c>
      <c r="M3" s="797" t="s">
        <v>2620</v>
      </c>
      <c r="N3" s="796" t="s">
        <v>2621</v>
      </c>
      <c r="O3" s="797" t="s">
        <v>2620</v>
      </c>
      <c r="P3" s="796" t="s">
        <v>2621</v>
      </c>
      <c r="Q3" s="797" t="s">
        <v>2620</v>
      </c>
      <c r="R3" s="796" t="s">
        <v>2621</v>
      </c>
      <c r="S3" s="797" t="s">
        <v>2620</v>
      </c>
      <c r="T3" s="796" t="s">
        <v>2621</v>
      </c>
      <c r="U3" s="797" t="s">
        <v>2620</v>
      </c>
      <c r="V3" s="796" t="s">
        <v>2621</v>
      </c>
      <c r="W3" s="797" t="s">
        <v>2620</v>
      </c>
      <c r="X3" s="796" t="s">
        <v>2621</v>
      </c>
      <c r="Y3" s="797" t="s">
        <v>2620</v>
      </c>
      <c r="Z3" s="796" t="s">
        <v>2621</v>
      </c>
      <c r="AA3" s="797" t="s">
        <v>2620</v>
      </c>
      <c r="AB3" s="796" t="s">
        <v>2621</v>
      </c>
      <c r="AC3" s="797" t="s">
        <v>2620</v>
      </c>
      <c r="AD3" s="796" t="s">
        <v>2621</v>
      </c>
      <c r="AE3" s="797" t="s">
        <v>2620</v>
      </c>
      <c r="AF3" s="796" t="s">
        <v>2621</v>
      </c>
      <c r="AG3" s="797" t="s">
        <v>2620</v>
      </c>
      <c r="AH3" s="796" t="s">
        <v>2621</v>
      </c>
    </row>
    <row r="4" spans="1:36">
      <c r="A4" s="789"/>
      <c r="B4" s="788" t="s">
        <v>2622</v>
      </c>
      <c r="C4" s="795"/>
      <c r="D4" s="795"/>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84"/>
      <c r="AH4" s="784"/>
    </row>
    <row r="5" spans="1:36">
      <c r="A5" s="766">
        <v>1</v>
      </c>
      <c r="B5" s="765" t="s">
        <v>1348</v>
      </c>
      <c r="C5" s="793" t="s">
        <v>1879</v>
      </c>
      <c r="D5" s="776">
        <v>186704896</v>
      </c>
      <c r="E5" s="792">
        <v>0</v>
      </c>
      <c r="F5" s="774">
        <v>170004406.97567007</v>
      </c>
      <c r="G5" s="792">
        <v>0</v>
      </c>
      <c r="H5" s="774">
        <v>152914161.55614501</v>
      </c>
      <c r="I5" s="792"/>
      <c r="J5" s="774">
        <v>157473705.45414314</v>
      </c>
      <c r="K5" s="792"/>
      <c r="L5" s="774">
        <v>170648702.43412629</v>
      </c>
      <c r="M5" s="792"/>
      <c r="N5" s="774">
        <v>179879580.94020936</v>
      </c>
      <c r="O5" s="792"/>
      <c r="P5" s="774">
        <v>179507182.41941997</v>
      </c>
      <c r="Q5" s="792"/>
      <c r="R5" s="774">
        <v>172177693.06778285</v>
      </c>
      <c r="S5" s="792"/>
      <c r="T5" s="774">
        <v>192158210.4617455</v>
      </c>
      <c r="U5" s="792"/>
      <c r="V5" s="774">
        <v>187090072.17534101</v>
      </c>
      <c r="W5" s="792"/>
      <c r="X5" s="774">
        <v>190910310.19137701</v>
      </c>
      <c r="Y5" s="792"/>
      <c r="Z5" s="774">
        <v>185287400.01276234</v>
      </c>
      <c r="AA5" s="792"/>
      <c r="AB5" s="774">
        <v>187468595.24161682</v>
      </c>
      <c r="AC5" s="792"/>
      <c r="AD5" s="774">
        <v>180956506.49097523</v>
      </c>
      <c r="AE5" s="792"/>
      <c r="AF5" s="774">
        <v>184827221.52528512</v>
      </c>
      <c r="AG5" s="791"/>
      <c r="AH5" s="774">
        <v>177534502.00993797</v>
      </c>
      <c r="AJ5" s="761"/>
    </row>
    <row r="6" spans="1:36" ht="16.2">
      <c r="A6" s="789"/>
      <c r="B6" s="788" t="s">
        <v>2623</v>
      </c>
      <c r="C6" s="787" t="s">
        <v>1879</v>
      </c>
      <c r="D6" s="786"/>
      <c r="E6" s="785">
        <v>0</v>
      </c>
      <c r="F6" s="784"/>
      <c r="G6" s="785">
        <v>0</v>
      </c>
      <c r="H6" s="784"/>
      <c r="I6" s="785"/>
      <c r="J6" s="784"/>
      <c r="K6" s="785"/>
      <c r="L6" s="784"/>
      <c r="M6" s="785"/>
      <c r="N6" s="784"/>
      <c r="O6" s="784"/>
      <c r="P6" s="784"/>
      <c r="Q6" s="785"/>
      <c r="R6" s="784"/>
      <c r="S6" s="785"/>
      <c r="T6" s="784"/>
      <c r="U6" s="785"/>
      <c r="V6" s="784"/>
      <c r="W6" s="785"/>
      <c r="X6" s="784"/>
      <c r="Y6" s="785"/>
      <c r="Z6" s="784"/>
      <c r="AA6" s="785"/>
      <c r="AB6" s="784"/>
      <c r="AC6" s="785"/>
      <c r="AD6" s="784"/>
      <c r="AE6" s="785"/>
      <c r="AF6" s="784"/>
      <c r="AG6" s="784"/>
      <c r="AH6" s="784"/>
      <c r="AJ6" s="761"/>
    </row>
    <row r="7" spans="1:36">
      <c r="A7" s="766">
        <v>2</v>
      </c>
      <c r="B7" s="765" t="s">
        <v>1350</v>
      </c>
      <c r="C7" s="777">
        <v>296206563</v>
      </c>
      <c r="D7" s="776">
        <v>25694306</v>
      </c>
      <c r="E7" s="775">
        <v>283608542.24030989</v>
      </c>
      <c r="F7" s="774">
        <v>24611827.997532967</v>
      </c>
      <c r="G7" s="775">
        <v>270539589.22569996</v>
      </c>
      <c r="H7" s="774">
        <v>23165400.36564409</v>
      </c>
      <c r="I7" s="775">
        <v>272758451.30653793</v>
      </c>
      <c r="J7" s="774">
        <v>23945424.799908411</v>
      </c>
      <c r="K7" s="775">
        <v>272231490.23884767</v>
      </c>
      <c r="L7" s="774">
        <v>23844904.617019787</v>
      </c>
      <c r="M7" s="775">
        <v>275132207.12853867</v>
      </c>
      <c r="N7" s="774">
        <v>24549687.530828942</v>
      </c>
      <c r="O7" s="774">
        <v>271310918.06910318</v>
      </c>
      <c r="P7" s="774">
        <v>24337896.264328584</v>
      </c>
      <c r="Q7" s="775">
        <v>267422033.22782058</v>
      </c>
      <c r="R7" s="774">
        <v>24633244.567128595</v>
      </c>
      <c r="S7" s="775">
        <v>265055230.44027391</v>
      </c>
      <c r="T7" s="774">
        <v>24955205.646333013</v>
      </c>
      <c r="U7" s="775">
        <v>261992107.6067372</v>
      </c>
      <c r="V7" s="774">
        <v>23217280.607974969</v>
      </c>
      <c r="W7" s="775">
        <v>256569365.23532015</v>
      </c>
      <c r="X7" s="774">
        <v>22325666.418761887</v>
      </c>
      <c r="Y7" s="775">
        <v>255833402.43543607</v>
      </c>
      <c r="Z7" s="774">
        <v>21044056.923588965</v>
      </c>
      <c r="AA7" s="775">
        <v>259078946.91527253</v>
      </c>
      <c r="AB7" s="774">
        <v>21692894.033486705</v>
      </c>
      <c r="AC7" s="775">
        <v>265421802.36646223</v>
      </c>
      <c r="AD7" s="774">
        <v>22665269.099752318</v>
      </c>
      <c r="AE7" s="775">
        <v>263796159.68683243</v>
      </c>
      <c r="AF7" s="774">
        <v>23157676.83130664</v>
      </c>
      <c r="AG7" s="774">
        <v>264336655.82421455</v>
      </c>
      <c r="AH7" s="774">
        <v>23163451.208833169</v>
      </c>
      <c r="AJ7" s="761"/>
    </row>
    <row r="8" spans="1:36">
      <c r="A8" s="783">
        <v>3</v>
      </c>
      <c r="B8" s="782" t="s">
        <v>1351</v>
      </c>
      <c r="C8" s="781">
        <v>163257200</v>
      </c>
      <c r="D8" s="780">
        <v>8162860</v>
      </c>
      <c r="E8" s="779">
        <v>156766173.80818483</v>
      </c>
      <c r="F8" s="778">
        <v>7838308.6904096901</v>
      </c>
      <c r="G8" s="779">
        <v>151649019.37508863</v>
      </c>
      <c r="H8" s="778">
        <v>7582450.9687546957</v>
      </c>
      <c r="I8" s="779">
        <v>147671997.32937047</v>
      </c>
      <c r="J8" s="778">
        <v>7383599.8664690275</v>
      </c>
      <c r="K8" s="779">
        <v>147023505.30372235</v>
      </c>
      <c r="L8" s="778">
        <v>7351175.265186117</v>
      </c>
      <c r="M8" s="779">
        <v>144721508.20712504</v>
      </c>
      <c r="N8" s="778">
        <v>7236071.1764852861</v>
      </c>
      <c r="O8" s="778">
        <v>138404574.00788042</v>
      </c>
      <c r="P8" s="778">
        <v>6920228.7003940195</v>
      </c>
      <c r="Q8" s="779">
        <v>122645901.99181689</v>
      </c>
      <c r="R8" s="778">
        <v>6122044.7970450362</v>
      </c>
      <c r="S8" s="779">
        <v>109191615.0255547</v>
      </c>
      <c r="T8" s="778">
        <v>5459580.7512777364</v>
      </c>
      <c r="U8" s="779">
        <v>141316677.00929433</v>
      </c>
      <c r="V8" s="778">
        <v>7065833.8504647138</v>
      </c>
      <c r="W8" s="779">
        <v>135644891.22219259</v>
      </c>
      <c r="X8" s="778">
        <v>5954084.1761706499</v>
      </c>
      <c r="Y8" s="779">
        <v>130364693.89535376</v>
      </c>
      <c r="Z8" s="778">
        <v>3944853.2362220814</v>
      </c>
      <c r="AA8" s="779">
        <v>127986837.98189242</v>
      </c>
      <c r="AB8" s="778">
        <v>3872467.3244608482</v>
      </c>
      <c r="AC8" s="779">
        <v>125490949.54301701</v>
      </c>
      <c r="AD8" s="778">
        <v>3799356.6675923169</v>
      </c>
      <c r="AE8" s="779">
        <v>116503997.74612032</v>
      </c>
      <c r="AF8" s="778">
        <v>3525292.3624342824</v>
      </c>
      <c r="AG8" s="778">
        <v>115892790.26126321</v>
      </c>
      <c r="AH8" s="778">
        <v>3504185.3031014265</v>
      </c>
      <c r="AJ8" s="761"/>
    </row>
    <row r="9" spans="1:36">
      <c r="A9" s="783">
        <v>4</v>
      </c>
      <c r="B9" s="782" t="s">
        <v>1352</v>
      </c>
      <c r="C9" s="781">
        <v>132949363</v>
      </c>
      <c r="D9" s="780">
        <v>17531446</v>
      </c>
      <c r="E9" s="779">
        <v>126842368.43212503</v>
      </c>
      <c r="F9" s="778">
        <v>16773519.307123285</v>
      </c>
      <c r="G9" s="779">
        <v>118890569.85061137</v>
      </c>
      <c r="H9" s="778">
        <v>15582949.39688939</v>
      </c>
      <c r="I9" s="779">
        <v>125086453.97716741</v>
      </c>
      <c r="J9" s="778">
        <v>16561824.933439383</v>
      </c>
      <c r="K9" s="779">
        <v>125207984.93512538</v>
      </c>
      <c r="L9" s="778">
        <v>16493729.351833666</v>
      </c>
      <c r="M9" s="779">
        <v>130410698.92141359</v>
      </c>
      <c r="N9" s="778">
        <v>17313616.354343649</v>
      </c>
      <c r="O9" s="778">
        <v>132906344.06122282</v>
      </c>
      <c r="P9" s="778">
        <v>17417667.563934565</v>
      </c>
      <c r="Q9" s="779">
        <v>144776131.23600373</v>
      </c>
      <c r="R9" s="778">
        <v>18511199.770083554</v>
      </c>
      <c r="S9" s="779">
        <v>155863615.41471922</v>
      </c>
      <c r="T9" s="778">
        <v>19495624.89505529</v>
      </c>
      <c r="U9" s="779">
        <v>120675430.5974429</v>
      </c>
      <c r="V9" s="778">
        <v>16151446.757510258</v>
      </c>
      <c r="W9" s="779">
        <v>120924474.01312761</v>
      </c>
      <c r="X9" s="778">
        <v>16371582.24259124</v>
      </c>
      <c r="Y9" s="779">
        <v>125468708.54008228</v>
      </c>
      <c r="Z9" s="778">
        <v>17099203.687366884</v>
      </c>
      <c r="AA9" s="779">
        <v>131092108.93338013</v>
      </c>
      <c r="AB9" s="778">
        <v>17820426.709025856</v>
      </c>
      <c r="AC9" s="779">
        <v>139930852.8234452</v>
      </c>
      <c r="AD9" s="778">
        <v>18865912.432160005</v>
      </c>
      <c r="AE9" s="779">
        <v>147292161.94071209</v>
      </c>
      <c r="AF9" s="778">
        <v>19632384.468872361</v>
      </c>
      <c r="AG9" s="778">
        <v>148443865.56295133</v>
      </c>
      <c r="AH9" s="778">
        <v>19659265.905731741</v>
      </c>
      <c r="AJ9" s="761"/>
    </row>
    <row r="10" spans="1:36">
      <c r="A10" s="766">
        <v>5</v>
      </c>
      <c r="B10" s="765" t="s">
        <v>1353</v>
      </c>
      <c r="C10" s="777">
        <v>190988478</v>
      </c>
      <c r="D10" s="776">
        <v>88584954</v>
      </c>
      <c r="E10" s="775">
        <v>177757824.0065513</v>
      </c>
      <c r="F10" s="774">
        <v>80561757.733320162</v>
      </c>
      <c r="G10" s="775">
        <v>161013049.84181347</v>
      </c>
      <c r="H10" s="774">
        <v>72650960.511563763</v>
      </c>
      <c r="I10" s="775">
        <v>151405509.87452999</v>
      </c>
      <c r="J10" s="774">
        <v>68551200.222508311</v>
      </c>
      <c r="K10" s="775">
        <v>147202782.15593582</v>
      </c>
      <c r="L10" s="774">
        <v>65403978.888240628</v>
      </c>
      <c r="M10" s="775">
        <v>154104523.93951234</v>
      </c>
      <c r="N10" s="774">
        <v>70103803.116908506</v>
      </c>
      <c r="O10" s="774">
        <v>152796965.27195343</v>
      </c>
      <c r="P10" s="774">
        <v>69308090.382202178</v>
      </c>
      <c r="Q10" s="775">
        <v>145089180.71151334</v>
      </c>
      <c r="R10" s="774">
        <v>68539220.090563402</v>
      </c>
      <c r="S10" s="775">
        <v>142163928.74138629</v>
      </c>
      <c r="T10" s="774">
        <v>65811242.583101876</v>
      </c>
      <c r="U10" s="775">
        <v>140463631.98176032</v>
      </c>
      <c r="V10" s="774">
        <v>64909344.142637871</v>
      </c>
      <c r="W10" s="775">
        <v>136689716.55710271</v>
      </c>
      <c r="X10" s="774">
        <v>63415545.323697478</v>
      </c>
      <c r="Y10" s="775">
        <v>141438493.82707778</v>
      </c>
      <c r="Z10" s="774">
        <v>67179352.33996205</v>
      </c>
      <c r="AA10" s="775">
        <v>137172774.10578635</v>
      </c>
      <c r="AB10" s="774">
        <v>63224546.424610995</v>
      </c>
      <c r="AC10" s="775">
        <v>141894368.50271249</v>
      </c>
      <c r="AD10" s="774">
        <v>64730771.743334629</v>
      </c>
      <c r="AE10" s="775">
        <v>140865089.54128215</v>
      </c>
      <c r="AF10" s="774">
        <v>64002396.460068651</v>
      </c>
      <c r="AG10" s="774">
        <v>147412833.32442793</v>
      </c>
      <c r="AH10" s="774">
        <v>68957511.158518732</v>
      </c>
      <c r="AJ10" s="761"/>
    </row>
    <row r="11" spans="1:36">
      <c r="A11" s="783">
        <v>6</v>
      </c>
      <c r="B11" s="782" t="s">
        <v>1354</v>
      </c>
      <c r="C11" s="781">
        <v>1079795</v>
      </c>
      <c r="D11" s="780">
        <v>53990</v>
      </c>
      <c r="E11" s="779">
        <v>1063540.86809375</v>
      </c>
      <c r="F11" s="778">
        <v>53177.043404687443</v>
      </c>
      <c r="G11" s="779">
        <v>1160064.783090909</v>
      </c>
      <c r="H11" s="778">
        <v>58003.239154545532</v>
      </c>
      <c r="I11" s="779">
        <v>1747405.9370079006</v>
      </c>
      <c r="J11" s="778">
        <v>87370.296853709588</v>
      </c>
      <c r="K11" s="779">
        <v>2108377.4175211457</v>
      </c>
      <c r="L11" s="778">
        <v>105418.87087605735</v>
      </c>
      <c r="M11" s="779">
        <v>1997884.1774551619</v>
      </c>
      <c r="N11" s="778">
        <v>99894.208872758056</v>
      </c>
      <c r="O11" s="778">
        <v>2151927.5737832817</v>
      </c>
      <c r="P11" s="778">
        <v>107600.67798113277</v>
      </c>
      <c r="Q11" s="779">
        <v>2363384.6417824193</v>
      </c>
      <c r="R11" s="778">
        <v>118619.39291653967</v>
      </c>
      <c r="S11" s="779">
        <v>2243982.8811268844</v>
      </c>
      <c r="T11" s="778">
        <v>112607.92060673771</v>
      </c>
      <c r="U11" s="779">
        <v>2454388.6963603273</v>
      </c>
      <c r="V11" s="778">
        <v>122720.68180273773</v>
      </c>
      <c r="W11" s="779">
        <v>2348311.5847456246</v>
      </c>
      <c r="X11" s="778">
        <v>103219.00929289998</v>
      </c>
      <c r="Y11" s="779">
        <v>2258713.5030967211</v>
      </c>
      <c r="Z11" s="778">
        <v>68794.082577472131</v>
      </c>
      <c r="AA11" s="779">
        <v>1857987.1304909659</v>
      </c>
      <c r="AB11" s="778">
        <v>55793.904799232303</v>
      </c>
      <c r="AC11" s="779">
        <v>1067919.2857766666</v>
      </c>
      <c r="AD11" s="778">
        <v>32037.578573299998</v>
      </c>
      <c r="AE11" s="779">
        <v>1061189.1731399999</v>
      </c>
      <c r="AF11" s="778">
        <v>97362.009610599998</v>
      </c>
      <c r="AG11" s="778">
        <v>1858988.8451133333</v>
      </c>
      <c r="AH11" s="778">
        <v>55769.6653534</v>
      </c>
      <c r="AJ11" s="761"/>
    </row>
    <row r="12" spans="1:36">
      <c r="A12" s="783">
        <v>7</v>
      </c>
      <c r="B12" s="782" t="s">
        <v>1355</v>
      </c>
      <c r="C12" s="781">
        <v>187931523</v>
      </c>
      <c r="D12" s="780">
        <v>86553804</v>
      </c>
      <c r="E12" s="779">
        <v>175879275.07619557</v>
      </c>
      <c r="F12" s="778">
        <v>79693572.627653614</v>
      </c>
      <c r="G12" s="779">
        <v>158297564.0278835</v>
      </c>
      <c r="H12" s="778">
        <v>71037536.241570115</v>
      </c>
      <c r="I12" s="779">
        <v>148900840.97840711</v>
      </c>
      <c r="J12" s="778">
        <v>67706566.966539606</v>
      </c>
      <c r="K12" s="779">
        <v>144304710.70549521</v>
      </c>
      <c r="L12" s="778">
        <v>64508865.984445021</v>
      </c>
      <c r="M12" s="779">
        <v>150584781.88163152</v>
      </c>
      <c r="N12" s="778">
        <v>68482051.027610078</v>
      </c>
      <c r="O12" s="778">
        <v>149175964.68385419</v>
      </c>
      <c r="P12" s="778">
        <v>67731416.689905122</v>
      </c>
      <c r="Q12" s="779">
        <v>139456398.53956255</v>
      </c>
      <c r="R12" s="778">
        <v>65173581.664923146</v>
      </c>
      <c r="S12" s="779">
        <v>137282746.66563538</v>
      </c>
      <c r="T12" s="778">
        <v>63061435.467871048</v>
      </c>
      <c r="U12" s="779">
        <v>136168882.47938257</v>
      </c>
      <c r="V12" s="778">
        <v>62946262.654817656</v>
      </c>
      <c r="W12" s="779">
        <v>132826960.48595518</v>
      </c>
      <c r="X12" s="778">
        <v>61797881.828002624</v>
      </c>
      <c r="Y12" s="779">
        <v>137112788.22841886</v>
      </c>
      <c r="Z12" s="778">
        <v>65043566.161822349</v>
      </c>
      <c r="AA12" s="779">
        <v>133371886.47360674</v>
      </c>
      <c r="AB12" s="778">
        <v>61225852.01812309</v>
      </c>
      <c r="AC12" s="779">
        <v>139534291.05226874</v>
      </c>
      <c r="AD12" s="778">
        <v>63406576.000094272</v>
      </c>
      <c r="AE12" s="779">
        <v>138171682.38674679</v>
      </c>
      <c r="AF12" s="778">
        <v>62272816.469062723</v>
      </c>
      <c r="AG12" s="778">
        <v>143742217.48099554</v>
      </c>
      <c r="AH12" s="778">
        <v>67090114.494846292</v>
      </c>
      <c r="AJ12" s="761"/>
    </row>
    <row r="13" spans="1:36">
      <c r="A13" s="783">
        <v>8</v>
      </c>
      <c r="B13" s="782" t="s">
        <v>1356</v>
      </c>
      <c r="C13" s="781">
        <v>1977160</v>
      </c>
      <c r="D13" s="780">
        <v>1977160</v>
      </c>
      <c r="E13" s="779">
        <v>815008.06226187479</v>
      </c>
      <c r="F13" s="778">
        <v>815008.06226187479</v>
      </c>
      <c r="G13" s="779">
        <v>1555421.0308390916</v>
      </c>
      <c r="H13" s="778">
        <v>1555421.0308390916</v>
      </c>
      <c r="I13" s="779">
        <v>757262.95911500033</v>
      </c>
      <c r="J13" s="778">
        <v>757262.95911500033</v>
      </c>
      <c r="K13" s="779">
        <v>789694.03291955404</v>
      </c>
      <c r="L13" s="778">
        <v>789694.03291955404</v>
      </c>
      <c r="M13" s="779">
        <v>1521857.8804256825</v>
      </c>
      <c r="N13" s="778">
        <v>1521857.8804256825</v>
      </c>
      <c r="O13" s="778">
        <v>1469073.0143159407</v>
      </c>
      <c r="P13" s="778">
        <v>1469073.0143159407</v>
      </c>
      <c r="Q13" s="779">
        <v>3269397.5301684183</v>
      </c>
      <c r="R13" s="778">
        <v>3247019.0327237328</v>
      </c>
      <c r="S13" s="779">
        <v>2637199.1946240892</v>
      </c>
      <c r="T13" s="778">
        <v>2637199.1946240892</v>
      </c>
      <c r="U13" s="779">
        <v>1840360.8060174638</v>
      </c>
      <c r="V13" s="778">
        <v>1840360.8060174638</v>
      </c>
      <c r="W13" s="779">
        <v>1514444.4864019519</v>
      </c>
      <c r="X13" s="778">
        <v>1514444.4864019519</v>
      </c>
      <c r="Y13" s="779">
        <v>2066992.0955622438</v>
      </c>
      <c r="Z13" s="778">
        <v>2066992.0955622438</v>
      </c>
      <c r="AA13" s="779">
        <v>1942900.5016886715</v>
      </c>
      <c r="AB13" s="778">
        <v>1942900.5016886715</v>
      </c>
      <c r="AC13" s="779">
        <v>1292158.1646670608</v>
      </c>
      <c r="AD13" s="778">
        <v>1292158.1646670608</v>
      </c>
      <c r="AE13" s="779">
        <v>1632217.981395331</v>
      </c>
      <c r="AF13" s="778">
        <v>1632217.981395331</v>
      </c>
      <c r="AG13" s="778">
        <v>1811626.9983190342</v>
      </c>
      <c r="AH13" s="778">
        <v>1811626.9983190342</v>
      </c>
      <c r="AJ13" s="761"/>
    </row>
    <row r="14" spans="1:36">
      <c r="A14" s="766">
        <v>9</v>
      </c>
      <c r="B14" s="765" t="s">
        <v>1357</v>
      </c>
      <c r="C14" s="793"/>
      <c r="D14" s="776">
        <v>12440105</v>
      </c>
      <c r="E14" s="792"/>
      <c r="F14" s="774">
        <v>12064421.315425782</v>
      </c>
      <c r="G14" s="792">
        <v>0</v>
      </c>
      <c r="H14" s="774">
        <v>9676950.3362121228</v>
      </c>
      <c r="I14" s="792"/>
      <c r="J14" s="774">
        <v>8986657.0987504851</v>
      </c>
      <c r="K14" s="792"/>
      <c r="L14" s="774">
        <v>7654958.4013862414</v>
      </c>
      <c r="M14" s="792"/>
      <c r="N14" s="774">
        <v>7183423.1054632645</v>
      </c>
      <c r="O14" s="774"/>
      <c r="P14" s="774">
        <v>5740085.0926433979</v>
      </c>
      <c r="Q14" s="792"/>
      <c r="R14" s="774">
        <v>6220302.6786219468</v>
      </c>
      <c r="S14" s="792"/>
      <c r="T14" s="774">
        <v>6118841.8938607369</v>
      </c>
      <c r="U14" s="792"/>
      <c r="V14" s="774">
        <v>5538792.5855444707</v>
      </c>
      <c r="W14" s="792"/>
      <c r="X14" s="774">
        <v>4376561.9526436618</v>
      </c>
      <c r="Y14" s="792"/>
      <c r="Z14" s="774">
        <v>3730196.4631264633</v>
      </c>
      <c r="AA14" s="792"/>
      <c r="AB14" s="774">
        <v>2615401.8513213792</v>
      </c>
      <c r="AC14" s="792"/>
      <c r="AD14" s="774">
        <v>1803539.1987554224</v>
      </c>
      <c r="AE14" s="792"/>
      <c r="AF14" s="774">
        <v>214885.58240333665</v>
      </c>
      <c r="AG14" s="791"/>
      <c r="AH14" s="778">
        <v>331178.23866333335</v>
      </c>
      <c r="AJ14" s="761"/>
    </row>
    <row r="15" spans="1:36">
      <c r="A15" s="766">
        <v>10</v>
      </c>
      <c r="B15" s="765" t="s">
        <v>1358</v>
      </c>
      <c r="C15" s="777">
        <v>248398774</v>
      </c>
      <c r="D15" s="776">
        <v>32527090</v>
      </c>
      <c r="E15" s="775">
        <v>265458246.0119684</v>
      </c>
      <c r="F15" s="774">
        <v>34228550.31094531</v>
      </c>
      <c r="G15" s="775">
        <v>240080908.10540137</v>
      </c>
      <c r="H15" s="774">
        <v>30086435.691768035</v>
      </c>
      <c r="I15" s="775">
        <v>232476205.38359326</v>
      </c>
      <c r="J15" s="774">
        <v>28735068.636955161</v>
      </c>
      <c r="K15" s="775">
        <v>229025276.39888427</v>
      </c>
      <c r="L15" s="774">
        <v>30978104.690546501</v>
      </c>
      <c r="M15" s="775">
        <v>225759210.2470164</v>
      </c>
      <c r="N15" s="774">
        <v>30030806.960853469</v>
      </c>
      <c r="O15" s="774">
        <v>222339527.55208099</v>
      </c>
      <c r="P15" s="774">
        <v>29595361.815219559</v>
      </c>
      <c r="Q15" s="775">
        <v>227716429.7918494</v>
      </c>
      <c r="R15" s="774">
        <v>28493666.211622961</v>
      </c>
      <c r="S15" s="775">
        <v>216385897.83270332</v>
      </c>
      <c r="T15" s="774">
        <v>26374522.72706699</v>
      </c>
      <c r="U15" s="775">
        <v>206262189.9768917</v>
      </c>
      <c r="V15" s="774">
        <v>24141841.799926471</v>
      </c>
      <c r="W15" s="775">
        <v>192572014.67381519</v>
      </c>
      <c r="X15" s="774">
        <v>24135377.782015663</v>
      </c>
      <c r="Y15" s="775">
        <v>188516806.91367534</v>
      </c>
      <c r="Z15" s="774">
        <v>23072170.978997283</v>
      </c>
      <c r="AA15" s="775">
        <v>180409519.92877898</v>
      </c>
      <c r="AB15" s="774">
        <v>21396404.373502873</v>
      </c>
      <c r="AC15" s="775">
        <v>179420900.98916385</v>
      </c>
      <c r="AD15" s="774">
        <v>18417137.686497714</v>
      </c>
      <c r="AE15" s="775">
        <v>181933408.09936118</v>
      </c>
      <c r="AF15" s="774">
        <v>20322944.336229488</v>
      </c>
      <c r="AG15" s="774">
        <v>186787853.99498495</v>
      </c>
      <c r="AH15" s="774">
        <v>22863829.508898746</v>
      </c>
      <c r="AJ15" s="761"/>
    </row>
    <row r="16" spans="1:36" ht="30.75" customHeight="1">
      <c r="A16" s="783">
        <v>11</v>
      </c>
      <c r="B16" s="782" t="s">
        <v>2624</v>
      </c>
      <c r="C16" s="781">
        <v>38109640</v>
      </c>
      <c r="D16" s="780">
        <v>17745247</v>
      </c>
      <c r="E16" s="779">
        <v>37702175.513937034</v>
      </c>
      <c r="F16" s="778">
        <v>18156421.974931251</v>
      </c>
      <c r="G16" s="779">
        <v>32507266.91693075</v>
      </c>
      <c r="H16" s="778">
        <v>15199247.730815757</v>
      </c>
      <c r="I16" s="779">
        <v>28795838.374352459</v>
      </c>
      <c r="J16" s="778">
        <v>13247048.352231286</v>
      </c>
      <c r="K16" s="779">
        <v>30345289.471256346</v>
      </c>
      <c r="L16" s="778">
        <v>15163653.251987247</v>
      </c>
      <c r="M16" s="779">
        <v>27852666.925394502</v>
      </c>
      <c r="N16" s="778">
        <v>13625033.250823833</v>
      </c>
      <c r="O16" s="778">
        <v>23571940.923178442</v>
      </c>
      <c r="P16" s="778">
        <v>11775921.067652348</v>
      </c>
      <c r="Q16" s="779">
        <v>21770285.076726425</v>
      </c>
      <c r="R16" s="778">
        <v>10131981.495591072</v>
      </c>
      <c r="S16" s="779">
        <v>18777280.128414419</v>
      </c>
      <c r="T16" s="778">
        <v>9240090.6863784231</v>
      </c>
      <c r="U16" s="779">
        <v>16741073.271956246</v>
      </c>
      <c r="V16" s="778">
        <v>7150319.3381953025</v>
      </c>
      <c r="W16" s="779">
        <v>17605105.226643838</v>
      </c>
      <c r="X16" s="778">
        <v>8041172.3312703632</v>
      </c>
      <c r="Y16" s="779">
        <v>15086132.103155101</v>
      </c>
      <c r="Z16" s="778">
        <v>6575994.7930222331</v>
      </c>
      <c r="AA16" s="779">
        <v>13770336.080280066</v>
      </c>
      <c r="AB16" s="778">
        <v>6914947.4285168145</v>
      </c>
      <c r="AC16" s="779">
        <v>14513562.319078883</v>
      </c>
      <c r="AD16" s="778">
        <v>6840134.7726091864</v>
      </c>
      <c r="AE16" s="779">
        <v>16423829.468789272</v>
      </c>
      <c r="AF16" s="778">
        <v>9040341.1382943988</v>
      </c>
      <c r="AG16" s="778">
        <v>20445308.97170255</v>
      </c>
      <c r="AH16" s="778">
        <v>11500059.963259632</v>
      </c>
      <c r="AJ16" s="761"/>
    </row>
    <row r="17" spans="1:36">
      <c r="A17" s="783">
        <v>12</v>
      </c>
      <c r="B17" s="782" t="s">
        <v>1360</v>
      </c>
      <c r="C17" s="780">
        <v>1383532</v>
      </c>
      <c r="D17" s="780">
        <v>1383532</v>
      </c>
      <c r="E17" s="778">
        <v>1270912.2369328125</v>
      </c>
      <c r="F17" s="778">
        <v>1270912.2369328125</v>
      </c>
      <c r="G17" s="778">
        <v>1186913.3093865151</v>
      </c>
      <c r="H17" s="778">
        <v>1186913.3093865151</v>
      </c>
      <c r="I17" s="778">
        <v>1644233.1080435482</v>
      </c>
      <c r="J17" s="778">
        <v>1644233.1080435482</v>
      </c>
      <c r="K17" s="778">
        <v>2641861.1355349165</v>
      </c>
      <c r="L17" s="778">
        <v>2641861.1355349165</v>
      </c>
      <c r="M17" s="778">
        <v>3167151.9338853238</v>
      </c>
      <c r="N17" s="778">
        <v>3167151.9338853238</v>
      </c>
      <c r="O17" s="778">
        <v>3880923.2547776564</v>
      </c>
      <c r="P17" s="778">
        <v>3880923.2547776564</v>
      </c>
      <c r="Q17" s="778">
        <v>4529870.3443720983</v>
      </c>
      <c r="R17" s="778">
        <v>4528192.1905368278</v>
      </c>
      <c r="S17" s="778">
        <v>4278932.6442467216</v>
      </c>
      <c r="T17" s="778">
        <v>4278932.6442467216</v>
      </c>
      <c r="U17" s="778">
        <v>4345370.0809503281</v>
      </c>
      <c r="V17" s="778">
        <v>4345370.0809503281</v>
      </c>
      <c r="W17" s="778">
        <v>4057454.5149218752</v>
      </c>
      <c r="X17" s="778">
        <v>4057454.5149218752</v>
      </c>
      <c r="Y17" s="778">
        <v>4408352.8097426211</v>
      </c>
      <c r="Z17" s="778">
        <v>4408352.8097426211</v>
      </c>
      <c r="AA17" s="778">
        <v>4318984.6638649981</v>
      </c>
      <c r="AB17" s="778">
        <v>3349237.4748716601</v>
      </c>
      <c r="AC17" s="778">
        <v>132969.52647000001</v>
      </c>
      <c r="AD17" s="778">
        <v>132969.52647000001</v>
      </c>
      <c r="AE17" s="778">
        <v>135616.46059</v>
      </c>
      <c r="AF17" s="778">
        <v>135616.46059</v>
      </c>
      <c r="AG17" s="778">
        <v>95515.976576666653</v>
      </c>
      <c r="AH17" s="778">
        <v>95515.976576666653</v>
      </c>
      <c r="AJ17" s="761"/>
    </row>
    <row r="18" spans="1:36">
      <c r="A18" s="783">
        <v>13</v>
      </c>
      <c r="B18" s="782" t="s">
        <v>1361</v>
      </c>
      <c r="C18" s="781">
        <v>208905602</v>
      </c>
      <c r="D18" s="780">
        <v>13398311</v>
      </c>
      <c r="E18" s="779">
        <v>226485158.26109859</v>
      </c>
      <c r="F18" s="778">
        <v>14801216.099081252</v>
      </c>
      <c r="G18" s="779">
        <v>206386727.87908414</v>
      </c>
      <c r="H18" s="778">
        <v>13700274.65156576</v>
      </c>
      <c r="I18" s="779">
        <v>202036133.90119725</v>
      </c>
      <c r="J18" s="778">
        <v>13843787.176680326</v>
      </c>
      <c r="K18" s="779">
        <v>196038125.79209304</v>
      </c>
      <c r="L18" s="778">
        <v>13172590.303024339</v>
      </c>
      <c r="M18" s="779">
        <v>194739391.38773653</v>
      </c>
      <c r="N18" s="778">
        <v>13238621.776144326</v>
      </c>
      <c r="O18" s="778">
        <v>194886663.37412485</v>
      </c>
      <c r="P18" s="778">
        <v>13938517.492789548</v>
      </c>
      <c r="Q18" s="779">
        <v>201416274.37075087</v>
      </c>
      <c r="R18" s="778">
        <v>13833492.525495067</v>
      </c>
      <c r="S18" s="779">
        <v>193329685.06004226</v>
      </c>
      <c r="T18" s="778">
        <v>12855499.396441847</v>
      </c>
      <c r="U18" s="779">
        <v>185175746.62398514</v>
      </c>
      <c r="V18" s="778">
        <v>12646152.380780827</v>
      </c>
      <c r="W18" s="779">
        <v>170909454.93224949</v>
      </c>
      <c r="X18" s="778">
        <v>12036750.935823414</v>
      </c>
      <c r="Y18" s="779">
        <v>169022322.00077763</v>
      </c>
      <c r="Z18" s="778">
        <v>12087823.376232438</v>
      </c>
      <c r="AA18" s="779">
        <v>162320199.18463391</v>
      </c>
      <c r="AB18" s="778">
        <v>11132219.470114399</v>
      </c>
      <c r="AC18" s="779">
        <v>164774369.14361498</v>
      </c>
      <c r="AD18" s="778">
        <v>11444033.387418525</v>
      </c>
      <c r="AE18" s="779">
        <v>165373962.16998193</v>
      </c>
      <c r="AF18" s="778">
        <v>11146986.737345092</v>
      </c>
      <c r="AG18" s="778">
        <v>166247029.04670572</v>
      </c>
      <c r="AH18" s="778">
        <v>11268253.552718082</v>
      </c>
      <c r="AJ18" s="761"/>
    </row>
    <row r="19" spans="1:36">
      <c r="A19" s="766">
        <v>14</v>
      </c>
      <c r="B19" s="765" t="s">
        <v>1362</v>
      </c>
      <c r="C19" s="777">
        <v>68898360</v>
      </c>
      <c r="D19" s="776">
        <v>68898360</v>
      </c>
      <c r="E19" s="775">
        <v>62685601.473284215</v>
      </c>
      <c r="F19" s="774">
        <v>62685601.473284215</v>
      </c>
      <c r="G19" s="775">
        <v>61569911.159187257</v>
      </c>
      <c r="H19" s="774">
        <v>61569911.159187257</v>
      </c>
      <c r="I19" s="775">
        <v>58135316.511244342</v>
      </c>
      <c r="J19" s="774">
        <v>58135316.511244342</v>
      </c>
      <c r="K19" s="775">
        <v>65621871.654420361</v>
      </c>
      <c r="L19" s="774">
        <v>65621871.654420361</v>
      </c>
      <c r="M19" s="775">
        <v>58043583.669290841</v>
      </c>
      <c r="N19" s="774">
        <v>58043583.669290841</v>
      </c>
      <c r="O19" s="774">
        <v>58243799.926702209</v>
      </c>
      <c r="P19" s="774">
        <v>58243799.926702209</v>
      </c>
      <c r="Q19" s="775">
        <v>56705042.851719074</v>
      </c>
      <c r="R19" s="774">
        <v>56797285.863618977</v>
      </c>
      <c r="S19" s="775">
        <v>59870199.962949231</v>
      </c>
      <c r="T19" s="774">
        <v>59870199.962949231</v>
      </c>
      <c r="U19" s="775">
        <v>52959049.65577621</v>
      </c>
      <c r="V19" s="774">
        <v>52959049.65577621</v>
      </c>
      <c r="W19" s="775">
        <v>47297668.77883821</v>
      </c>
      <c r="X19" s="774">
        <v>47297668.77883821</v>
      </c>
      <c r="Y19" s="775">
        <v>47593878.221611664</v>
      </c>
      <c r="Z19" s="774">
        <v>47593878.221611664</v>
      </c>
      <c r="AA19" s="775">
        <v>48763354.67188248</v>
      </c>
      <c r="AB19" s="774">
        <v>48763354.67188248</v>
      </c>
      <c r="AC19" s="775">
        <v>50805938.609236419</v>
      </c>
      <c r="AD19" s="774">
        <v>50805938.609236419</v>
      </c>
      <c r="AE19" s="775">
        <v>48673949.647890002</v>
      </c>
      <c r="AF19" s="774">
        <v>48673949.647890002</v>
      </c>
      <c r="AG19" s="778">
        <v>52465740.176706366</v>
      </c>
      <c r="AH19" s="778">
        <v>52465740</v>
      </c>
      <c r="AJ19" s="761"/>
    </row>
    <row r="20" spans="1:36">
      <c r="A20" s="766">
        <v>15</v>
      </c>
      <c r="B20" s="765" t="s">
        <v>1363</v>
      </c>
      <c r="C20" s="777">
        <v>93297087</v>
      </c>
      <c r="D20" s="776">
        <v>13092603</v>
      </c>
      <c r="E20" s="775">
        <v>89753224.617993101</v>
      </c>
      <c r="F20" s="774">
        <v>11196408.443288282</v>
      </c>
      <c r="G20" s="775">
        <v>82633325.722333953</v>
      </c>
      <c r="H20" s="774">
        <v>10214204.990099397</v>
      </c>
      <c r="I20" s="775">
        <v>82906636.351679176</v>
      </c>
      <c r="J20" s="774">
        <v>11003988.596868386</v>
      </c>
      <c r="K20" s="775">
        <v>82112887.877747536</v>
      </c>
      <c r="L20" s="774">
        <v>10149407.819838833</v>
      </c>
      <c r="M20" s="775">
        <v>88777377.067741647</v>
      </c>
      <c r="N20" s="774">
        <v>10536953.402303515</v>
      </c>
      <c r="O20" s="774">
        <v>91159670.635842755</v>
      </c>
      <c r="P20" s="774">
        <v>11581523.72498375</v>
      </c>
      <c r="Q20" s="775">
        <v>91493094.126900166</v>
      </c>
      <c r="R20" s="774">
        <v>11085516.929624341</v>
      </c>
      <c r="S20" s="775">
        <v>88813739.973399609</v>
      </c>
      <c r="T20" s="774">
        <v>9498965.9856569469</v>
      </c>
      <c r="U20" s="775">
        <v>86240748.301644772</v>
      </c>
      <c r="V20" s="774">
        <v>9460366.8149391264</v>
      </c>
      <c r="W20" s="775">
        <v>84309250.693415582</v>
      </c>
      <c r="X20" s="774">
        <v>9460863.834587032</v>
      </c>
      <c r="Y20" s="775">
        <v>82689708.134419873</v>
      </c>
      <c r="Z20" s="774">
        <v>8191542.0123734698</v>
      </c>
      <c r="AA20" s="775">
        <v>79666773.671692997</v>
      </c>
      <c r="AB20" s="774">
        <v>9080380.992141379</v>
      </c>
      <c r="AC20" s="775">
        <v>83974512.153935328</v>
      </c>
      <c r="AD20" s="774">
        <v>8162540.399541731</v>
      </c>
      <c r="AE20" s="775">
        <v>86729575.028408721</v>
      </c>
      <c r="AF20" s="774">
        <v>8962373.4150059596</v>
      </c>
      <c r="AG20" s="778">
        <v>87238059.894610062</v>
      </c>
      <c r="AH20" s="778">
        <v>8047446</v>
      </c>
      <c r="AJ20" s="761"/>
    </row>
    <row r="21" spans="1:36">
      <c r="A21" s="766">
        <v>16</v>
      </c>
      <c r="B21" s="765" t="s">
        <v>2625</v>
      </c>
      <c r="C21" s="793"/>
      <c r="D21" s="776">
        <v>241237419</v>
      </c>
      <c r="E21" s="792"/>
      <c r="F21" s="774">
        <v>225348567.27379668</v>
      </c>
      <c r="G21" s="792">
        <v>0</v>
      </c>
      <c r="H21" s="774">
        <v>207363863.0544748</v>
      </c>
      <c r="I21" s="792"/>
      <c r="J21" s="774">
        <v>199357655.86623511</v>
      </c>
      <c r="K21" s="792"/>
      <c r="L21" s="774">
        <v>203653226.07145238</v>
      </c>
      <c r="M21" s="792"/>
      <c r="N21" s="774">
        <v>200448257.78564852</v>
      </c>
      <c r="O21" s="774"/>
      <c r="P21" s="774">
        <v>198806757.20607966</v>
      </c>
      <c r="Q21" s="792"/>
      <c r="R21" s="774">
        <v>195769236.34118021</v>
      </c>
      <c r="S21" s="792"/>
      <c r="T21" s="774">
        <v>192628978.79896876</v>
      </c>
      <c r="U21" s="792"/>
      <c r="V21" s="774">
        <v>180226675.60679907</v>
      </c>
      <c r="W21" s="792"/>
      <c r="X21" s="774">
        <v>171011684.09054384</v>
      </c>
      <c r="Y21" s="792"/>
      <c r="Z21" s="774">
        <v>170811196.93965989</v>
      </c>
      <c r="AA21" s="792"/>
      <c r="AB21" s="774">
        <v>166772982.34694582</v>
      </c>
      <c r="AC21" s="792"/>
      <c r="AD21" s="774">
        <v>166585196.73711824</v>
      </c>
      <c r="AE21" s="792"/>
      <c r="AF21" s="774">
        <v>165334226.27290407</v>
      </c>
      <c r="AG21" s="791"/>
      <c r="AH21" s="774">
        <v>175829155.9066</v>
      </c>
      <c r="AI21" s="790"/>
      <c r="AJ21" s="761"/>
    </row>
    <row r="22" spans="1:36" ht="16.2">
      <c r="A22" s="789"/>
      <c r="B22" s="788" t="s">
        <v>2626</v>
      </c>
      <c r="C22" s="787" t="e">
        <v>#N/A</v>
      </c>
      <c r="D22" s="786"/>
      <c r="E22" s="785" t="e">
        <v>#N/A</v>
      </c>
      <c r="F22" s="784"/>
      <c r="G22" s="785" t="e">
        <v>#N/A</v>
      </c>
      <c r="H22" s="784"/>
      <c r="I22" s="785"/>
      <c r="J22" s="784"/>
      <c r="K22" s="785"/>
      <c r="L22" s="784"/>
      <c r="M22" s="785"/>
      <c r="N22" s="784"/>
      <c r="O22" s="784"/>
      <c r="P22" s="784"/>
      <c r="Q22" s="785"/>
      <c r="R22" s="784"/>
      <c r="S22" s="785"/>
      <c r="T22" s="784"/>
      <c r="U22" s="785"/>
      <c r="V22" s="784"/>
      <c r="W22" s="785"/>
      <c r="X22" s="784"/>
      <c r="Y22" s="785"/>
      <c r="Z22" s="784"/>
      <c r="AA22" s="785" t="e">
        <v>#DIV/0!</v>
      </c>
      <c r="AB22" s="784">
        <v>91370142.306302845</v>
      </c>
      <c r="AC22" s="785"/>
      <c r="AD22" s="784">
        <v>99449240.76746881</v>
      </c>
      <c r="AE22" s="785"/>
      <c r="AF22" s="784">
        <v>94479023.55754602</v>
      </c>
      <c r="AG22" s="784"/>
      <c r="AH22" s="784"/>
      <c r="AJ22" s="761"/>
    </row>
    <row r="23" spans="1:36" ht="18.75" customHeight="1">
      <c r="A23" s="783">
        <v>17</v>
      </c>
      <c r="B23" s="782" t="s">
        <v>2627</v>
      </c>
      <c r="C23" s="781">
        <v>145548247</v>
      </c>
      <c r="D23" s="780">
        <v>1068134</v>
      </c>
      <c r="E23" s="779">
        <v>146775301.14335921</v>
      </c>
      <c r="F23" s="778">
        <v>405166.60526453122</v>
      </c>
      <c r="G23" s="779">
        <v>161229812.09073588</v>
      </c>
      <c r="H23" s="778">
        <v>242560.87984424239</v>
      </c>
      <c r="I23" s="779">
        <v>176742444.53392723</v>
      </c>
      <c r="J23" s="778">
        <v>242571.52819645166</v>
      </c>
      <c r="K23" s="779">
        <v>169849433.28783971</v>
      </c>
      <c r="L23" s="778">
        <v>221912.45218535603</v>
      </c>
      <c r="M23" s="779">
        <v>174016477.5937531</v>
      </c>
      <c r="N23" s="778">
        <v>323878.05346611544</v>
      </c>
      <c r="O23" s="778">
        <v>179692316.49265349</v>
      </c>
      <c r="P23" s="778">
        <v>368834.41707140609</v>
      </c>
      <c r="Q23" s="779">
        <v>130239839.48148715</v>
      </c>
      <c r="R23" s="778">
        <v>190669.09097091251</v>
      </c>
      <c r="S23" s="779">
        <v>138730402.50822672</v>
      </c>
      <c r="T23" s="778">
        <v>90541.867766584415</v>
      </c>
      <c r="U23" s="779">
        <v>135519089.92085791</v>
      </c>
      <c r="V23" s="778">
        <v>155832.58965251807</v>
      </c>
      <c r="W23" s="779">
        <v>163384746.08892706</v>
      </c>
      <c r="X23" s="778">
        <v>91336.791213148157</v>
      </c>
      <c r="Y23" s="779">
        <v>144818690.86596152</v>
      </c>
      <c r="Z23" s="778">
        <v>50781.532426196871</v>
      </c>
      <c r="AA23" s="779">
        <v>157702759.69788447</v>
      </c>
      <c r="AB23" s="778">
        <v>49019.871600112492</v>
      </c>
      <c r="AC23" s="779">
        <v>206676770.45649615</v>
      </c>
      <c r="AD23" s="778">
        <v>208434.15118508533</v>
      </c>
      <c r="AE23" s="779">
        <v>233373216.81743646</v>
      </c>
      <c r="AF23" s="778">
        <v>146479.415970245</v>
      </c>
      <c r="AG23" s="778">
        <v>227892379</v>
      </c>
      <c r="AH23" s="778">
        <v>115032.09209333333</v>
      </c>
      <c r="AJ23" s="761"/>
    </row>
    <row r="24" spans="1:36">
      <c r="A24" s="783">
        <v>18</v>
      </c>
      <c r="B24" s="782" t="s">
        <v>2628</v>
      </c>
      <c r="C24" s="781">
        <v>33507923</v>
      </c>
      <c r="D24" s="780">
        <v>20703815</v>
      </c>
      <c r="E24" s="779">
        <v>30968860.771752816</v>
      </c>
      <c r="F24" s="778">
        <v>18927092.080230933</v>
      </c>
      <c r="G24" s="779">
        <v>29656601.144300904</v>
      </c>
      <c r="H24" s="778">
        <v>17750448.301750612</v>
      </c>
      <c r="I24" s="779">
        <v>31192510.395003948</v>
      </c>
      <c r="J24" s="778">
        <v>19273394.25886856</v>
      </c>
      <c r="K24" s="779">
        <v>28037265.361888215</v>
      </c>
      <c r="L24" s="778">
        <v>17092910.713095009</v>
      </c>
      <c r="M24" s="779">
        <v>27381336.626246028</v>
      </c>
      <c r="N24" s="778">
        <v>16193015.980840869</v>
      </c>
      <c r="O24" s="778">
        <v>27471300.01796921</v>
      </c>
      <c r="P24" s="778">
        <v>16523695.660744123</v>
      </c>
      <c r="Q24" s="779">
        <v>30364646.541898686</v>
      </c>
      <c r="R24" s="778">
        <v>17742831.258705731</v>
      </c>
      <c r="S24" s="779">
        <v>27574981.969494466</v>
      </c>
      <c r="T24" s="778">
        <v>16428637.140956169</v>
      </c>
      <c r="U24" s="779">
        <v>28075249.188099325</v>
      </c>
      <c r="V24" s="778">
        <v>15788419.662157463</v>
      </c>
      <c r="W24" s="779">
        <v>27199506.912151985</v>
      </c>
      <c r="X24" s="778">
        <v>14755670.916182909</v>
      </c>
      <c r="Y24" s="779">
        <v>30158349.170892905</v>
      </c>
      <c r="Z24" s="778">
        <v>16389135.093579467</v>
      </c>
      <c r="AA24" s="779">
        <v>29674762.132757615</v>
      </c>
      <c r="AB24" s="778">
        <v>16294617.791396743</v>
      </c>
      <c r="AC24" s="779">
        <v>32477157.695363164</v>
      </c>
      <c r="AD24" s="778">
        <v>17882192.236606989</v>
      </c>
      <c r="AE24" s="779">
        <v>28123164.988896679</v>
      </c>
      <c r="AF24" s="778">
        <v>15663094.162985245</v>
      </c>
      <c r="AG24" s="778">
        <v>32902905</v>
      </c>
      <c r="AH24" s="778">
        <v>17148730.673779029</v>
      </c>
      <c r="AJ24" s="761"/>
    </row>
    <row r="25" spans="1:36">
      <c r="A25" s="783">
        <v>19</v>
      </c>
      <c r="B25" s="782" t="s">
        <v>1369</v>
      </c>
      <c r="C25" s="781">
        <v>119500991</v>
      </c>
      <c r="D25" s="780">
        <v>106624842</v>
      </c>
      <c r="E25" s="779">
        <v>104372198.55462536</v>
      </c>
      <c r="F25" s="778">
        <v>91980930.41854392</v>
      </c>
      <c r="G25" s="779">
        <v>100517145.02475815</v>
      </c>
      <c r="H25" s="778">
        <v>88728917.236376509</v>
      </c>
      <c r="I25" s="779">
        <v>97149928.513816014</v>
      </c>
      <c r="J25" s="778">
        <v>85648140.723872781</v>
      </c>
      <c r="K25" s="779">
        <v>94008488.569316685</v>
      </c>
      <c r="L25" s="778">
        <v>82262020.717320114</v>
      </c>
      <c r="M25" s="779">
        <v>90014371.818473727</v>
      </c>
      <c r="N25" s="778">
        <v>79188448.20403333</v>
      </c>
      <c r="O25" s="778">
        <v>87515098.196992695</v>
      </c>
      <c r="P25" s="778">
        <v>76856386.599483237</v>
      </c>
      <c r="Q25" s="779">
        <v>87164435.097702459</v>
      </c>
      <c r="R25" s="778">
        <v>76251344.404486746</v>
      </c>
      <c r="S25" s="779">
        <v>77510386.219933107</v>
      </c>
      <c r="T25" s="778">
        <v>65354254.202528834</v>
      </c>
      <c r="U25" s="779">
        <v>74529374.537697434</v>
      </c>
      <c r="V25" s="778">
        <v>65926312.669042327</v>
      </c>
      <c r="W25" s="779">
        <v>69075804.703860641</v>
      </c>
      <c r="X25" s="778">
        <v>61019020.097764559</v>
      </c>
      <c r="Y25" s="779">
        <v>70794755.006326228</v>
      </c>
      <c r="Z25" s="778">
        <v>62492051.182026692</v>
      </c>
      <c r="AA25" s="779">
        <v>70219901.99784942</v>
      </c>
      <c r="AB25" s="778">
        <v>61528824.377808966</v>
      </c>
      <c r="AC25" s="779">
        <v>72191198.508095562</v>
      </c>
      <c r="AD25" s="778">
        <v>63476422.143069722</v>
      </c>
      <c r="AE25" s="779">
        <v>71421713.379040837</v>
      </c>
      <c r="AF25" s="778">
        <v>63006355.81560526</v>
      </c>
      <c r="AG25" s="778">
        <v>73103033</v>
      </c>
      <c r="AH25" s="778">
        <v>65219624.457763515</v>
      </c>
      <c r="AJ25" s="761"/>
    </row>
    <row r="26" spans="1:36">
      <c r="A26" s="766">
        <v>20</v>
      </c>
      <c r="B26" s="765" t="s">
        <v>2629</v>
      </c>
      <c r="C26" s="777">
        <v>298557161</v>
      </c>
      <c r="D26" s="776">
        <v>128396792</v>
      </c>
      <c r="E26" s="775">
        <v>282116360.46973735</v>
      </c>
      <c r="F26" s="774">
        <v>111313189.10403936</v>
      </c>
      <c r="G26" s="775">
        <v>291403558.25979495</v>
      </c>
      <c r="H26" s="774">
        <v>106721926.4179714</v>
      </c>
      <c r="I26" s="775">
        <v>305084883.44274718</v>
      </c>
      <c r="J26" s="774">
        <v>105164106.51093781</v>
      </c>
      <c r="K26" s="775">
        <v>291895187.21904474</v>
      </c>
      <c r="L26" s="774">
        <v>99576843.882600456</v>
      </c>
      <c r="M26" s="775">
        <v>291412186.03847283</v>
      </c>
      <c r="N26" s="774">
        <v>95705342.238340348</v>
      </c>
      <c r="O26" s="774">
        <v>294678714.70761538</v>
      </c>
      <c r="P26" s="774">
        <v>93748916.677298799</v>
      </c>
      <c r="Q26" s="775">
        <v>247768921.1210883</v>
      </c>
      <c r="R26" s="774">
        <v>94184844.75416337</v>
      </c>
      <c r="S26" s="775">
        <v>243815770.69765437</v>
      </c>
      <c r="T26" s="774">
        <v>81873433.211251587</v>
      </c>
      <c r="U26" s="775">
        <v>238123713.64665473</v>
      </c>
      <c r="V26" s="774">
        <v>81870564.920852289</v>
      </c>
      <c r="W26" s="775">
        <v>259660057.70493984</v>
      </c>
      <c r="X26" s="774">
        <v>75866027.805160627</v>
      </c>
      <c r="Y26" s="775">
        <v>245771795.0431807</v>
      </c>
      <c r="Z26" s="774">
        <v>78931967.808032364</v>
      </c>
      <c r="AA26" s="775">
        <v>257597423.82849151</v>
      </c>
      <c r="AB26" s="774">
        <v>77872462.040805817</v>
      </c>
      <c r="AC26" s="775">
        <v>311345126.65995491</v>
      </c>
      <c r="AD26" s="774">
        <v>81567048.53086181</v>
      </c>
      <c r="AE26" s="775">
        <v>332918095.18537396</v>
      </c>
      <c r="AF26" s="774">
        <v>78815929.394560754</v>
      </c>
      <c r="AG26" s="774">
        <v>333898317</v>
      </c>
      <c r="AH26" s="774">
        <v>82483387.223635867</v>
      </c>
      <c r="AJ26" s="761"/>
    </row>
    <row r="27" spans="1:36" ht="17.25" customHeight="1">
      <c r="A27" s="773"/>
      <c r="B27" s="772"/>
      <c r="C27" s="770"/>
      <c r="D27" s="769" t="s">
        <v>2630</v>
      </c>
      <c r="E27" s="770"/>
      <c r="F27" s="769" t="s">
        <v>2630</v>
      </c>
      <c r="G27" s="770"/>
      <c r="H27" s="769" t="s">
        <v>2630</v>
      </c>
      <c r="I27" s="770"/>
      <c r="J27" s="769" t="s">
        <v>2630</v>
      </c>
      <c r="K27" s="770"/>
      <c r="L27" s="769" t="s">
        <v>2630</v>
      </c>
      <c r="M27" s="770"/>
      <c r="N27" s="769" t="s">
        <v>2630</v>
      </c>
      <c r="O27" s="771"/>
      <c r="P27" s="769" t="s">
        <v>2630</v>
      </c>
      <c r="Q27" s="770"/>
      <c r="R27" s="769" t="s">
        <v>2630</v>
      </c>
      <c r="S27" s="770"/>
      <c r="T27" s="769" t="s">
        <v>2630</v>
      </c>
      <c r="U27" s="770"/>
      <c r="V27" s="769" t="s">
        <v>2630</v>
      </c>
      <c r="W27" s="770"/>
      <c r="X27" s="769" t="s">
        <v>2630</v>
      </c>
      <c r="Y27" s="770"/>
      <c r="Z27" s="769" t="s">
        <v>2630</v>
      </c>
      <c r="AA27" s="770"/>
      <c r="AB27" s="769" t="s">
        <v>2630</v>
      </c>
      <c r="AC27" s="770"/>
      <c r="AD27" s="769" t="s">
        <v>2630</v>
      </c>
      <c r="AE27" s="770"/>
      <c r="AF27" s="769" t="s">
        <v>2630</v>
      </c>
      <c r="AG27" s="770"/>
      <c r="AH27" s="769" t="s">
        <v>2630</v>
      </c>
      <c r="AJ27" s="761"/>
    </row>
    <row r="28" spans="1:36">
      <c r="A28" s="766">
        <v>21</v>
      </c>
      <c r="B28" s="765" t="s">
        <v>1372</v>
      </c>
      <c r="C28" s="763"/>
      <c r="D28" s="767">
        <v>186704896</v>
      </c>
      <c r="E28" s="763"/>
      <c r="F28" s="763">
        <v>170004406.97567007</v>
      </c>
      <c r="G28" s="763"/>
      <c r="H28" s="763">
        <v>152914161.55614501</v>
      </c>
      <c r="I28" s="763"/>
      <c r="J28" s="763">
        <v>157473705.45414314</v>
      </c>
      <c r="K28" s="763"/>
      <c r="L28" s="763">
        <v>170648702.43412629</v>
      </c>
      <c r="M28" s="763"/>
      <c r="N28" s="763">
        <v>179879580.94020936</v>
      </c>
      <c r="O28" s="763"/>
      <c r="P28" s="763">
        <v>179507182.41941997</v>
      </c>
      <c r="Q28" s="763"/>
      <c r="R28" s="763">
        <v>172177693.06778285</v>
      </c>
      <c r="S28" s="763"/>
      <c r="T28" s="763">
        <v>192158210.4617455</v>
      </c>
      <c r="U28" s="763"/>
      <c r="V28" s="763">
        <v>187090072.17534101</v>
      </c>
      <c r="W28" s="763"/>
      <c r="X28" s="763">
        <v>190910310.19137701</v>
      </c>
      <c r="Y28" s="763"/>
      <c r="Z28" s="763">
        <v>185287400.01276234</v>
      </c>
      <c r="AA28" s="763"/>
      <c r="AB28" s="763">
        <v>187468595.24161682</v>
      </c>
      <c r="AC28" s="763"/>
      <c r="AD28" s="763">
        <v>180956506.49097523</v>
      </c>
      <c r="AE28" s="763"/>
      <c r="AF28" s="763">
        <v>184827221.52528512</v>
      </c>
      <c r="AG28" s="768"/>
      <c r="AH28" s="763">
        <v>177534502.00993797</v>
      </c>
      <c r="AJ28" s="761"/>
    </row>
    <row r="29" spans="1:36">
      <c r="A29" s="766">
        <v>22</v>
      </c>
      <c r="B29" s="765" t="s">
        <v>1373</v>
      </c>
      <c r="C29" s="763"/>
      <c r="D29" s="767">
        <v>112840627</v>
      </c>
      <c r="E29" s="763"/>
      <c r="F29" s="763">
        <v>114035378.16975732</v>
      </c>
      <c r="G29" s="763"/>
      <c r="H29" s="763">
        <v>100641936.6365034</v>
      </c>
      <c r="I29" s="763"/>
      <c r="J29" s="763">
        <v>94193549.355297297</v>
      </c>
      <c r="K29" s="763"/>
      <c r="L29" s="763">
        <v>104076382.18885192</v>
      </c>
      <c r="M29" s="763"/>
      <c r="N29" s="763">
        <v>104742915.54730818</v>
      </c>
      <c r="O29" s="763"/>
      <c r="P29" s="763">
        <v>105057840.52878086</v>
      </c>
      <c r="Q29" s="763"/>
      <c r="R29" s="763">
        <v>101584391.58701684</v>
      </c>
      <c r="S29" s="763"/>
      <c r="T29" s="763">
        <v>110755545.58771718</v>
      </c>
      <c r="U29" s="763"/>
      <c r="V29" s="763">
        <v>98356110.685946777</v>
      </c>
      <c r="W29" s="763"/>
      <c r="X29" s="763">
        <v>95145656.285383344</v>
      </c>
      <c r="Y29" s="763"/>
      <c r="Z29" s="763">
        <v>91879229.131627604</v>
      </c>
      <c r="AA29" s="763"/>
      <c r="AB29" s="763">
        <v>88900520.306140006</v>
      </c>
      <c r="AC29" s="763"/>
      <c r="AD29" s="763">
        <v>85018148.206256434</v>
      </c>
      <c r="AE29" s="763"/>
      <c r="AF29" s="763">
        <v>86518296.878343314</v>
      </c>
      <c r="AG29" s="763"/>
      <c r="AH29" s="763">
        <v>93345768.682921097</v>
      </c>
      <c r="AJ29" s="761"/>
    </row>
    <row r="30" spans="1:36" ht="14.25" customHeight="1">
      <c r="A30" s="766">
        <v>23</v>
      </c>
      <c r="B30" s="765" t="s">
        <v>116</v>
      </c>
      <c r="C30" s="763"/>
      <c r="D30" s="764">
        <v>1.655</v>
      </c>
      <c r="E30" s="763"/>
      <c r="F30" s="762">
        <v>1.4908040794374808</v>
      </c>
      <c r="G30" s="763"/>
      <c r="H30" s="762">
        <v>1.5193881066541617</v>
      </c>
      <c r="I30" s="763"/>
      <c r="J30" s="762">
        <v>1.6718098694864296</v>
      </c>
      <c r="K30" s="763"/>
      <c r="L30" s="762">
        <v>1.6396486776843904</v>
      </c>
      <c r="M30" s="763"/>
      <c r="N30" s="762">
        <v>1.7173436504062651</v>
      </c>
      <c r="O30" s="762"/>
      <c r="P30" s="762">
        <v>1.7086509823152469</v>
      </c>
      <c r="Q30" s="763"/>
      <c r="R30" s="762">
        <v>1.694922717731651</v>
      </c>
      <c r="S30" s="763"/>
      <c r="T30" s="762">
        <v>1.7349759729146772</v>
      </c>
      <c r="U30" s="763"/>
      <c r="V30" s="762">
        <v>1.9021702959841886</v>
      </c>
      <c r="W30" s="763"/>
      <c r="X30" s="762">
        <v>2.0065057895943634</v>
      </c>
      <c r="Y30" s="763"/>
      <c r="Z30" s="762">
        <v>2.0166407768541106</v>
      </c>
      <c r="AA30" s="763"/>
      <c r="AB30" s="762">
        <v>2.1087457598228379</v>
      </c>
      <c r="AC30" s="763"/>
      <c r="AD30" s="762">
        <v>2.1284456355361874</v>
      </c>
      <c r="AE30" s="763"/>
      <c r="AF30" s="762">
        <v>2.1362790091115378</v>
      </c>
      <c r="AG30" s="763"/>
      <c r="AH30" s="762">
        <v>1.9019019770782644</v>
      </c>
      <c r="AJ30" s="761"/>
    </row>
    <row r="31" spans="1:36" ht="14.25" customHeight="1">
      <c r="A31" s="759" t="s">
        <v>2631</v>
      </c>
      <c r="B31" s="760"/>
      <c r="C31" s="760"/>
      <c r="D31" s="760"/>
      <c r="E31" s="760"/>
      <c r="F31" s="760"/>
      <c r="G31" s="760"/>
      <c r="H31" s="760"/>
      <c r="I31" s="760"/>
      <c r="J31" s="760"/>
      <c r="K31" s="760"/>
      <c r="L31" s="760"/>
      <c r="M31" s="760"/>
      <c r="N31" s="760"/>
      <c r="O31" s="760"/>
      <c r="P31" s="760"/>
      <c r="Q31" s="760"/>
      <c r="R31" s="760"/>
      <c r="S31" s="760"/>
      <c r="T31" s="760"/>
      <c r="U31" s="760"/>
      <c r="V31" s="760"/>
      <c r="W31" s="760"/>
      <c r="X31" s="760"/>
      <c r="Y31" s="760"/>
      <c r="Z31" s="760"/>
      <c r="AA31" s="760"/>
      <c r="AB31" s="760"/>
      <c r="AC31" s="760"/>
      <c r="AD31" s="760"/>
      <c r="AE31" s="760"/>
      <c r="AF31" s="760"/>
      <c r="AG31" s="760"/>
      <c r="AH31" s="760"/>
    </row>
    <row r="32" spans="1:36" ht="14.25" customHeight="1">
      <c r="A32" s="759" t="s">
        <v>2632</v>
      </c>
      <c r="B32" s="760"/>
      <c r="C32" s="760"/>
      <c r="D32" s="760"/>
      <c r="E32" s="760"/>
      <c r="F32" s="760"/>
      <c r="G32" s="760"/>
      <c r="H32" s="760"/>
      <c r="I32" s="760"/>
      <c r="J32" s="760"/>
      <c r="K32" s="760"/>
      <c r="L32" s="760"/>
      <c r="M32" s="760"/>
      <c r="N32" s="760"/>
      <c r="O32" s="760"/>
      <c r="P32" s="760"/>
      <c r="Q32" s="760"/>
      <c r="R32" s="760"/>
      <c r="S32" s="760"/>
      <c r="T32" s="760"/>
      <c r="U32" s="760"/>
      <c r="V32" s="760"/>
      <c r="W32" s="760"/>
      <c r="X32" s="760"/>
      <c r="Y32" s="760"/>
      <c r="Z32" s="760"/>
      <c r="AA32" s="760"/>
      <c r="AB32" s="760"/>
      <c r="AC32" s="760"/>
      <c r="AD32" s="760"/>
      <c r="AE32" s="760"/>
      <c r="AF32" s="760"/>
      <c r="AG32" s="760"/>
      <c r="AH32" s="760"/>
    </row>
    <row r="33" spans="1:34">
      <c r="A33" s="759" t="s">
        <v>2633</v>
      </c>
      <c r="B33" s="760"/>
      <c r="C33" s="760"/>
      <c r="D33" s="760"/>
      <c r="E33" s="760"/>
      <c r="F33" s="760"/>
      <c r="G33" s="760"/>
      <c r="H33" s="760"/>
      <c r="I33" s="760"/>
      <c r="J33" s="760"/>
      <c r="K33" s="760"/>
      <c r="L33" s="760"/>
      <c r="M33" s="760"/>
      <c r="N33" s="760"/>
      <c r="O33" s="760"/>
      <c r="P33" s="760"/>
      <c r="Q33" s="760"/>
      <c r="R33" s="760"/>
      <c r="S33" s="760"/>
      <c r="T33" s="760"/>
      <c r="U33" s="760"/>
      <c r="V33" s="760"/>
      <c r="W33" s="760"/>
      <c r="X33" s="760"/>
      <c r="Y33" s="760"/>
      <c r="Z33" s="760"/>
      <c r="AA33" s="760"/>
      <c r="AB33" s="760"/>
      <c r="AC33" s="760"/>
      <c r="AD33" s="760"/>
      <c r="AE33" s="760"/>
      <c r="AF33" s="760"/>
      <c r="AG33" s="760"/>
      <c r="AH33" s="760"/>
    </row>
    <row r="34" spans="1:34">
      <c r="A34" s="759" t="s">
        <v>2634</v>
      </c>
      <c r="B34" s="760"/>
      <c r="C34" s="760"/>
      <c r="D34" s="760"/>
      <c r="E34" s="760"/>
      <c r="F34" s="760"/>
      <c r="G34" s="760"/>
      <c r="H34" s="760"/>
      <c r="I34" s="760"/>
      <c r="J34" s="760"/>
      <c r="K34" s="760"/>
      <c r="L34" s="760"/>
      <c r="M34" s="760"/>
      <c r="N34" s="760"/>
      <c r="O34" s="760"/>
      <c r="P34" s="760"/>
      <c r="Q34" s="760"/>
      <c r="R34" s="760"/>
      <c r="S34" s="760"/>
      <c r="T34" s="760"/>
      <c r="U34" s="760"/>
      <c r="V34" s="760"/>
      <c r="W34" s="760"/>
      <c r="X34" s="760"/>
      <c r="Y34" s="760"/>
      <c r="Z34" s="760"/>
      <c r="AA34" s="760"/>
      <c r="AB34" s="760"/>
      <c r="AC34" s="760"/>
      <c r="AD34" s="760"/>
      <c r="AE34" s="760"/>
      <c r="AF34" s="760"/>
      <c r="AG34" s="760"/>
      <c r="AH34" s="760"/>
    </row>
    <row r="35" spans="1:34">
      <c r="A35" s="759" t="s">
        <v>2635</v>
      </c>
    </row>
    <row r="36" spans="1:34">
      <c r="A36" s="759" t="s">
        <v>2636</v>
      </c>
    </row>
    <row r="37" spans="1:34">
      <c r="A37" s="759" t="s">
        <v>2637</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9D3CF-57F3-4618-AEF6-B02D81594AD2}">
  <sheetPr codeName="Planilha68">
    <tabColor rgb="FF5F6062"/>
  </sheetPr>
  <dimension ref="A1:AF47"/>
  <sheetViews>
    <sheetView showGridLines="0" workbookViewId="0"/>
  </sheetViews>
  <sheetFormatPr defaultColWidth="8.77734375" defaultRowHeight="14.4"/>
  <cols>
    <col min="1" max="1" width="3.44140625" customWidth="1"/>
    <col min="2" max="2" width="71.21875" customWidth="1"/>
    <col min="3" max="32" width="14.21875" customWidth="1"/>
  </cols>
  <sheetData>
    <row r="1" spans="1:32" ht="15.6">
      <c r="A1" s="805" t="s">
        <v>2638</v>
      </c>
      <c r="B1" s="788"/>
      <c r="C1" s="788"/>
      <c r="D1" s="788"/>
      <c r="E1" s="788"/>
      <c r="F1" s="788"/>
      <c r="G1" s="804" t="s">
        <v>1272</v>
      </c>
      <c r="H1" s="804"/>
      <c r="I1" s="804"/>
      <c r="J1" s="804"/>
      <c r="K1" s="804"/>
      <c r="L1" s="804"/>
      <c r="M1" s="788"/>
      <c r="N1" s="788"/>
      <c r="O1" s="788"/>
      <c r="P1" s="788"/>
      <c r="Q1" s="804" t="s">
        <v>1272</v>
      </c>
      <c r="R1" s="788"/>
      <c r="S1" s="788"/>
      <c r="T1" s="788"/>
      <c r="U1" s="788"/>
      <c r="V1" s="804" t="s">
        <v>1272</v>
      </c>
      <c r="W1" s="788"/>
      <c r="X1" s="788"/>
      <c r="Y1" s="788"/>
      <c r="Z1" s="788"/>
      <c r="AA1" s="804" t="s">
        <v>1272</v>
      </c>
      <c r="AB1" s="788"/>
      <c r="AC1" s="788"/>
      <c r="AD1" s="788"/>
      <c r="AE1" s="788"/>
      <c r="AF1" s="804" t="s">
        <v>1272</v>
      </c>
    </row>
    <row r="2" spans="1:32">
      <c r="A2" s="803"/>
      <c r="B2" s="802"/>
      <c r="C2" s="2619" t="s">
        <v>2501</v>
      </c>
      <c r="D2" s="2620"/>
      <c r="E2" s="2620"/>
      <c r="F2" s="2620"/>
      <c r="G2" s="2621"/>
      <c r="H2" s="2619" t="s">
        <v>2502</v>
      </c>
      <c r="I2" s="2620"/>
      <c r="J2" s="2620"/>
      <c r="K2" s="2620"/>
      <c r="L2" s="2621"/>
      <c r="M2" s="2619" t="s">
        <v>2503</v>
      </c>
      <c r="N2" s="2620"/>
      <c r="O2" s="2620"/>
      <c r="P2" s="2620"/>
      <c r="Q2" s="2621"/>
      <c r="R2" s="2619" t="s">
        <v>2504</v>
      </c>
      <c r="S2" s="2620"/>
      <c r="T2" s="2620"/>
      <c r="U2" s="2620"/>
      <c r="V2" s="2621"/>
      <c r="W2" s="2619" t="s">
        <v>2505</v>
      </c>
      <c r="X2" s="2620"/>
      <c r="Y2" s="2620"/>
      <c r="Z2" s="2620"/>
      <c r="AA2" s="2621"/>
      <c r="AB2" s="2619" t="s">
        <v>2639</v>
      </c>
      <c r="AC2" s="2620"/>
      <c r="AD2" s="2620"/>
      <c r="AE2" s="2620"/>
      <c r="AF2" s="2620"/>
    </row>
    <row r="3" spans="1:32" ht="15" customHeight="1">
      <c r="A3" s="820"/>
      <c r="B3" s="820"/>
      <c r="C3" s="2622" t="s">
        <v>1380</v>
      </c>
      <c r="D3" s="2623"/>
      <c r="E3" s="2623"/>
      <c r="F3" s="2623"/>
      <c r="G3" s="2624" t="s">
        <v>2640</v>
      </c>
      <c r="H3" s="2622" t="s">
        <v>1380</v>
      </c>
      <c r="I3" s="2623"/>
      <c r="J3" s="2623"/>
      <c r="K3" s="2623"/>
      <c r="L3" s="2624" t="s">
        <v>2640</v>
      </c>
      <c r="M3" s="2622" t="s">
        <v>1380</v>
      </c>
      <c r="N3" s="2623"/>
      <c r="O3" s="2623"/>
      <c r="P3" s="2623"/>
      <c r="Q3" s="2624" t="s">
        <v>2640</v>
      </c>
      <c r="R3" s="2622" t="s">
        <v>1380</v>
      </c>
      <c r="S3" s="2623"/>
      <c r="T3" s="2623"/>
      <c r="U3" s="2623"/>
      <c r="V3" s="2624" t="s">
        <v>2640</v>
      </c>
      <c r="W3" s="2622" t="s">
        <v>1380</v>
      </c>
      <c r="X3" s="2623"/>
      <c r="Y3" s="2623"/>
      <c r="Z3" s="2623"/>
      <c r="AA3" s="2624" t="s">
        <v>2640</v>
      </c>
      <c r="AB3" s="2622" t="s">
        <v>1380</v>
      </c>
      <c r="AC3" s="2623"/>
      <c r="AD3" s="2623"/>
      <c r="AE3" s="2623"/>
      <c r="AF3" s="2624" t="s">
        <v>2640</v>
      </c>
    </row>
    <row r="4" spans="1:32" ht="73.8">
      <c r="A4" s="773"/>
      <c r="B4" s="820"/>
      <c r="C4" s="771" t="s">
        <v>2641</v>
      </c>
      <c r="D4" s="771" t="s">
        <v>2642</v>
      </c>
      <c r="E4" s="771" t="s">
        <v>2643</v>
      </c>
      <c r="F4" s="819" t="s">
        <v>2644</v>
      </c>
      <c r="G4" s="2625"/>
      <c r="H4" s="771" t="s">
        <v>2641</v>
      </c>
      <c r="I4" s="771" t="s">
        <v>2642</v>
      </c>
      <c r="J4" s="771" t="s">
        <v>2643</v>
      </c>
      <c r="K4" s="819" t="s">
        <v>2644</v>
      </c>
      <c r="L4" s="2625"/>
      <c r="M4" s="771" t="s">
        <v>2641</v>
      </c>
      <c r="N4" s="771" t="s">
        <v>2642</v>
      </c>
      <c r="O4" s="771" t="s">
        <v>2643</v>
      </c>
      <c r="P4" s="819" t="s">
        <v>2644</v>
      </c>
      <c r="Q4" s="2625"/>
      <c r="R4" s="771" t="s">
        <v>2641</v>
      </c>
      <c r="S4" s="771" t="s">
        <v>2642</v>
      </c>
      <c r="T4" s="771" t="s">
        <v>2643</v>
      </c>
      <c r="U4" s="819" t="s">
        <v>2644</v>
      </c>
      <c r="V4" s="2625"/>
      <c r="W4" s="771" t="s">
        <v>2641</v>
      </c>
      <c r="X4" s="771" t="s">
        <v>2642</v>
      </c>
      <c r="Y4" s="771" t="s">
        <v>2643</v>
      </c>
      <c r="Z4" s="819" t="s">
        <v>2644</v>
      </c>
      <c r="AA4" s="2625"/>
      <c r="AB4" s="771" t="s">
        <v>2641</v>
      </c>
      <c r="AC4" s="771" t="s">
        <v>2642</v>
      </c>
      <c r="AD4" s="771" t="s">
        <v>2643</v>
      </c>
      <c r="AE4" s="819" t="s">
        <v>2644</v>
      </c>
      <c r="AF4" s="2625"/>
    </row>
    <row r="5" spans="1:32" ht="16.2">
      <c r="A5" s="789"/>
      <c r="B5" s="788" t="s">
        <v>2645</v>
      </c>
      <c r="C5" s="2626"/>
      <c r="D5" s="2626"/>
      <c r="E5" s="2626"/>
      <c r="F5" s="2626"/>
      <c r="G5" s="2626"/>
      <c r="H5" s="794"/>
      <c r="I5" s="794"/>
      <c r="J5" s="794"/>
      <c r="K5" s="794"/>
      <c r="L5" s="794"/>
      <c r="M5" s="794"/>
      <c r="N5" s="794"/>
      <c r="O5" s="794"/>
      <c r="P5" s="794"/>
      <c r="Q5" s="794"/>
      <c r="R5" s="794"/>
      <c r="S5" s="794"/>
      <c r="T5" s="794"/>
      <c r="U5" s="794"/>
      <c r="V5" s="794"/>
      <c r="W5" s="794"/>
      <c r="X5" s="794"/>
      <c r="Y5" s="794"/>
      <c r="Z5" s="794"/>
      <c r="AA5" s="794"/>
      <c r="AB5" s="794"/>
      <c r="AC5" s="794"/>
      <c r="AD5" s="794"/>
      <c r="AE5" s="794"/>
      <c r="AF5" s="794"/>
    </row>
    <row r="6" spans="1:32">
      <c r="A6" s="766">
        <v>1</v>
      </c>
      <c r="B6" s="765" t="s">
        <v>2646</v>
      </c>
      <c r="C6" s="811">
        <v>0</v>
      </c>
      <c r="D6" s="811">
        <v>0</v>
      </c>
      <c r="E6" s="811">
        <v>0</v>
      </c>
      <c r="F6" s="811">
        <v>194980604.82906002</v>
      </c>
      <c r="G6" s="810">
        <v>194980604.82906002</v>
      </c>
      <c r="H6" s="777">
        <v>0</v>
      </c>
      <c r="I6" s="777">
        <v>0</v>
      </c>
      <c r="J6" s="777">
        <v>0</v>
      </c>
      <c r="K6" s="777">
        <v>194018190.98469996</v>
      </c>
      <c r="L6" s="808">
        <v>194018190.98469996</v>
      </c>
      <c r="M6" s="777">
        <v>0</v>
      </c>
      <c r="N6" s="777">
        <v>0</v>
      </c>
      <c r="O6" s="777">
        <v>0</v>
      </c>
      <c r="P6" s="777">
        <v>185073922.47429001</v>
      </c>
      <c r="Q6" s="808">
        <v>185073922.47429001</v>
      </c>
      <c r="R6" s="777">
        <v>0</v>
      </c>
      <c r="S6" s="777">
        <v>0</v>
      </c>
      <c r="T6" s="777">
        <v>0</v>
      </c>
      <c r="U6" s="777">
        <v>181916833.41803998</v>
      </c>
      <c r="V6" s="808">
        <v>181916833.41804001</v>
      </c>
      <c r="W6" s="777">
        <v>0</v>
      </c>
      <c r="X6" s="777">
        <v>0</v>
      </c>
      <c r="Y6" s="777">
        <v>0</v>
      </c>
      <c r="Z6" s="777">
        <v>180019053.00876001</v>
      </c>
      <c r="AA6" s="808">
        <v>180019053.00876004</v>
      </c>
      <c r="AB6" s="777">
        <v>0</v>
      </c>
      <c r="AC6" s="777">
        <v>0</v>
      </c>
      <c r="AD6" s="777">
        <v>0</v>
      </c>
      <c r="AE6" s="777">
        <v>188378747.919182</v>
      </c>
      <c r="AF6" s="808">
        <v>188378747.919182</v>
      </c>
    </row>
    <row r="7" spans="1:32">
      <c r="A7" s="783">
        <v>2</v>
      </c>
      <c r="B7" s="818" t="s">
        <v>1393</v>
      </c>
      <c r="C7" s="814">
        <v>0</v>
      </c>
      <c r="D7" s="814"/>
      <c r="E7" s="814"/>
      <c r="F7" s="814">
        <v>137430010.99403003</v>
      </c>
      <c r="G7" s="813">
        <v>137430010.99403003</v>
      </c>
      <c r="H7" s="781">
        <v>0</v>
      </c>
      <c r="I7" s="781"/>
      <c r="J7" s="781"/>
      <c r="K7" s="781">
        <v>144831380.31785998</v>
      </c>
      <c r="L7" s="812">
        <v>144831380.31785998</v>
      </c>
      <c r="M7" s="781">
        <v>0</v>
      </c>
      <c r="N7" s="781">
        <v>0</v>
      </c>
      <c r="O7" s="781">
        <v>0</v>
      </c>
      <c r="P7" s="781">
        <v>140274851.97</v>
      </c>
      <c r="Q7" s="812">
        <v>140274851.97</v>
      </c>
      <c r="R7" s="781">
        <v>0</v>
      </c>
      <c r="S7" s="781"/>
      <c r="T7" s="781"/>
      <c r="U7" s="781">
        <v>140146871.78388</v>
      </c>
      <c r="V7" s="812">
        <v>140146871.78388</v>
      </c>
      <c r="W7" s="781">
        <v>0</v>
      </c>
      <c r="X7" s="781">
        <v>0</v>
      </c>
      <c r="Y7" s="781">
        <v>0</v>
      </c>
      <c r="Z7" s="781">
        <v>133927923.59093001</v>
      </c>
      <c r="AA7" s="812">
        <v>133927923.59093001</v>
      </c>
      <c r="AB7" s="781">
        <v>0</v>
      </c>
      <c r="AC7" s="781">
        <v>0</v>
      </c>
      <c r="AD7" s="781">
        <v>0</v>
      </c>
      <c r="AE7" s="781">
        <v>145715420.90728998</v>
      </c>
      <c r="AF7" s="812">
        <v>145715420.90728998</v>
      </c>
    </row>
    <row r="8" spans="1:32">
      <c r="A8" s="783">
        <v>3</v>
      </c>
      <c r="B8" s="818" t="s">
        <v>2647</v>
      </c>
      <c r="C8" s="814"/>
      <c r="D8" s="814"/>
      <c r="E8" s="814"/>
      <c r="F8" s="814">
        <v>57550593.835029997</v>
      </c>
      <c r="G8" s="813">
        <v>57550593.835029997</v>
      </c>
      <c r="H8" s="781"/>
      <c r="I8" s="781"/>
      <c r="J8" s="781"/>
      <c r="K8" s="781">
        <v>49186810.666840002</v>
      </c>
      <c r="L8" s="812">
        <v>49186810.666839994</v>
      </c>
      <c r="M8" s="781">
        <v>0</v>
      </c>
      <c r="N8" s="781">
        <v>0</v>
      </c>
      <c r="O8" s="781">
        <v>0</v>
      </c>
      <c r="P8" s="781">
        <v>44799070.50429</v>
      </c>
      <c r="Q8" s="812">
        <v>44799070.50429</v>
      </c>
      <c r="R8" s="781"/>
      <c r="S8" s="781"/>
      <c r="T8" s="781"/>
      <c r="U8" s="781">
        <v>41769961.634159997</v>
      </c>
      <c r="V8" s="812">
        <v>41769961.634160005</v>
      </c>
      <c r="W8" s="781">
        <v>0</v>
      </c>
      <c r="X8" s="781">
        <v>0</v>
      </c>
      <c r="Y8" s="781">
        <v>0</v>
      </c>
      <c r="Z8" s="781">
        <v>46091129.417829998</v>
      </c>
      <c r="AA8" s="812">
        <v>46091129.417830005</v>
      </c>
      <c r="AB8" s="781">
        <v>0</v>
      </c>
      <c r="AC8" s="781">
        <v>0</v>
      </c>
      <c r="AD8" s="781">
        <v>0</v>
      </c>
      <c r="AE8" s="781">
        <v>42663327.011892006</v>
      </c>
      <c r="AF8" s="812">
        <v>42663327.011892006</v>
      </c>
    </row>
    <row r="9" spans="1:32">
      <c r="A9" s="766">
        <v>4</v>
      </c>
      <c r="B9" s="765" t="s">
        <v>2648</v>
      </c>
      <c r="C9" s="811">
        <v>170828357.61273003</v>
      </c>
      <c r="D9" s="811">
        <v>167161822.24177003</v>
      </c>
      <c r="E9" s="811">
        <v>5255610.1437399983</v>
      </c>
      <c r="F9" s="811">
        <v>12929246.173989998</v>
      </c>
      <c r="G9" s="810">
        <v>330077700.58160001</v>
      </c>
      <c r="H9" s="777">
        <v>143588048.25443</v>
      </c>
      <c r="I9" s="777">
        <v>160463073.111</v>
      </c>
      <c r="J9" s="777">
        <v>4758600.8702699989</v>
      </c>
      <c r="K9" s="777">
        <v>11866956.510079999</v>
      </c>
      <c r="L9" s="808">
        <v>298122081.40270996</v>
      </c>
      <c r="M9" s="777">
        <v>139166683.32410002</v>
      </c>
      <c r="N9" s="777">
        <v>153995077.11438</v>
      </c>
      <c r="O9" s="777">
        <v>6630752.1652600011</v>
      </c>
      <c r="P9" s="777">
        <v>9571163.1633100007</v>
      </c>
      <c r="Q9" s="808">
        <v>287271609.06589997</v>
      </c>
      <c r="R9" s="777">
        <v>136598970.09569001</v>
      </c>
      <c r="S9" s="777">
        <v>151402277.84438998</v>
      </c>
      <c r="T9" s="777">
        <v>12167698.799370002</v>
      </c>
      <c r="U9" s="777">
        <v>9449979.8924400005</v>
      </c>
      <c r="V9" s="808">
        <v>287377882.09798998</v>
      </c>
      <c r="W9" s="777">
        <v>135844372.48890999</v>
      </c>
      <c r="X9" s="777">
        <v>156751319.77721</v>
      </c>
      <c r="Y9" s="777">
        <v>6214943.0772500001</v>
      </c>
      <c r="Z9" s="777">
        <v>12757158.182959998</v>
      </c>
      <c r="AA9" s="808">
        <v>289295372.34819996</v>
      </c>
      <c r="AB9" s="777">
        <v>221259544.32262045</v>
      </c>
      <c r="AC9" s="777">
        <v>73148564.83594273</v>
      </c>
      <c r="AD9" s="777">
        <v>4587817.4879953545</v>
      </c>
      <c r="AE9" s="777">
        <v>13696617.720640255</v>
      </c>
      <c r="AF9" s="808">
        <v>290412750.54252905</v>
      </c>
    </row>
    <row r="10" spans="1:32">
      <c r="A10" s="783">
        <v>5</v>
      </c>
      <c r="B10" s="818" t="s">
        <v>1396</v>
      </c>
      <c r="C10" s="814">
        <v>106355218.36432001</v>
      </c>
      <c r="D10" s="814">
        <v>69000506.117159992</v>
      </c>
      <c r="E10" s="814">
        <v>687598.56630999991</v>
      </c>
      <c r="F10" s="814">
        <v>240559.94402000002</v>
      </c>
      <c r="G10" s="813">
        <v>166887582.13683</v>
      </c>
      <c r="H10" s="781">
        <v>102889581.11511001</v>
      </c>
      <c r="I10" s="781">
        <v>63045696.275409989</v>
      </c>
      <c r="J10" s="781">
        <v>597220.21940000006</v>
      </c>
      <c r="K10" s="781">
        <v>227861.41471000001</v>
      </c>
      <c r="L10" s="812">
        <v>158433484.14412996</v>
      </c>
      <c r="M10" s="781">
        <v>99889994.171040013</v>
      </c>
      <c r="N10" s="781">
        <v>57106059.096340001</v>
      </c>
      <c r="O10" s="781">
        <v>747637.91657</v>
      </c>
      <c r="P10" s="781">
        <v>231740.17330000002</v>
      </c>
      <c r="Q10" s="812">
        <v>150088246.79803997</v>
      </c>
      <c r="R10" s="781">
        <v>98307722.699100003</v>
      </c>
      <c r="S10" s="781">
        <v>55103859.715039991</v>
      </c>
      <c r="T10" s="781">
        <v>2105420.38638</v>
      </c>
      <c r="U10" s="781">
        <v>299247.21823</v>
      </c>
      <c r="V10" s="812">
        <v>148040399.87873</v>
      </c>
      <c r="W10" s="781">
        <v>96554663.788959995</v>
      </c>
      <c r="X10" s="781">
        <v>54756024.707690008</v>
      </c>
      <c r="Y10" s="781">
        <v>862158.62680999993</v>
      </c>
      <c r="Z10" s="781">
        <v>1309817.8500699999</v>
      </c>
      <c r="AA10" s="812">
        <v>145874022.61737001</v>
      </c>
      <c r="AB10" s="781">
        <v>147896466.72624385</v>
      </c>
      <c r="AC10" s="781">
        <v>4063862.4173547341</v>
      </c>
      <c r="AD10" s="781">
        <v>435647.65612356161</v>
      </c>
      <c r="AE10" s="781">
        <v>1719122.6069600021</v>
      </c>
      <c r="AF10" s="812">
        <v>146495300.56669602</v>
      </c>
    </row>
    <row r="11" spans="1:32">
      <c r="A11" s="783">
        <v>6</v>
      </c>
      <c r="B11" s="818" t="s">
        <v>1397</v>
      </c>
      <c r="C11" s="814">
        <v>64473139.248410001</v>
      </c>
      <c r="D11" s="814">
        <v>98161316.124610022</v>
      </c>
      <c r="E11" s="814">
        <v>4568011.5774299987</v>
      </c>
      <c r="F11" s="814">
        <v>12688686.229969999</v>
      </c>
      <c r="G11" s="813">
        <v>163190118.44477001</v>
      </c>
      <c r="H11" s="781">
        <v>40698467.139319986</v>
      </c>
      <c r="I11" s="781">
        <v>97417376.83559002</v>
      </c>
      <c r="J11" s="781">
        <v>4161380.6508699991</v>
      </c>
      <c r="K11" s="781">
        <v>11639095.095369998</v>
      </c>
      <c r="L11" s="812">
        <v>139688597.25858003</v>
      </c>
      <c r="M11" s="781">
        <v>39276689.153059997</v>
      </c>
      <c r="N11" s="781">
        <v>96889018.018040001</v>
      </c>
      <c r="O11" s="781">
        <v>5883114.2486900007</v>
      </c>
      <c r="P11" s="781">
        <v>9339422.9900100008</v>
      </c>
      <c r="Q11" s="812">
        <v>137183362.26786003</v>
      </c>
      <c r="R11" s="781">
        <v>38291247.396589994</v>
      </c>
      <c r="S11" s="781">
        <v>96298418.129349992</v>
      </c>
      <c r="T11" s="781">
        <v>10062278.412990002</v>
      </c>
      <c r="U11" s="781">
        <v>9150732.6742100008</v>
      </c>
      <c r="V11" s="812">
        <v>139337482.21925998</v>
      </c>
      <c r="W11" s="781">
        <v>39289708.699950002</v>
      </c>
      <c r="X11" s="781">
        <v>101995295.06952</v>
      </c>
      <c r="Y11" s="781">
        <v>5352784.4504399998</v>
      </c>
      <c r="Z11" s="781">
        <v>11447340.332889998</v>
      </c>
      <c r="AA11" s="812">
        <v>143421349.73082998</v>
      </c>
      <c r="AB11" s="781">
        <v>73363077.596376598</v>
      </c>
      <c r="AC11" s="781">
        <v>69084702.418587998</v>
      </c>
      <c r="AD11" s="781">
        <v>4152169.8318717927</v>
      </c>
      <c r="AE11" s="781">
        <v>11977495.113680253</v>
      </c>
      <c r="AF11" s="812">
        <v>143917449.97583303</v>
      </c>
    </row>
    <row r="12" spans="1:32">
      <c r="A12" s="766">
        <v>7</v>
      </c>
      <c r="B12" s="765" t="s">
        <v>2649</v>
      </c>
      <c r="C12" s="811">
        <v>47511552.37427</v>
      </c>
      <c r="D12" s="811">
        <v>590742472.70758009</v>
      </c>
      <c r="E12" s="811">
        <v>70020066.389459997</v>
      </c>
      <c r="F12" s="811">
        <v>122921019.95029001</v>
      </c>
      <c r="G12" s="810">
        <v>283051194.84246999</v>
      </c>
      <c r="H12" s="777">
        <v>33594113.896319993</v>
      </c>
      <c r="I12" s="777">
        <v>488920513.71714002</v>
      </c>
      <c r="J12" s="777">
        <v>57164435.31205</v>
      </c>
      <c r="K12" s="777">
        <v>107391820.86162999</v>
      </c>
      <c r="L12" s="808">
        <v>236335283.23848</v>
      </c>
      <c r="M12" s="777">
        <v>33214914.301039997</v>
      </c>
      <c r="N12" s="777">
        <v>495964153.27519</v>
      </c>
      <c r="O12" s="777">
        <v>59444787.368939996</v>
      </c>
      <c r="P12" s="777">
        <v>98362449.964219987</v>
      </c>
      <c r="Q12" s="808">
        <v>222788922.50654998</v>
      </c>
      <c r="R12" s="777">
        <v>25700400.966839999</v>
      </c>
      <c r="S12" s="777">
        <v>483754534.13088</v>
      </c>
      <c r="T12" s="777">
        <v>55591405.313009992</v>
      </c>
      <c r="U12" s="777">
        <v>98673152.032260001</v>
      </c>
      <c r="V12" s="808">
        <v>208461017.96302</v>
      </c>
      <c r="W12" s="777">
        <v>27828694.175330002</v>
      </c>
      <c r="X12" s="777">
        <v>488327071.41188002</v>
      </c>
      <c r="Y12" s="777">
        <v>48278409.802529998</v>
      </c>
      <c r="Z12" s="777">
        <v>91439611.618059993</v>
      </c>
      <c r="AA12" s="808">
        <v>197411543.90968001</v>
      </c>
      <c r="AB12" s="777">
        <v>9502161.9335100017</v>
      </c>
      <c r="AC12" s="777">
        <v>511398393.09551024</v>
      </c>
      <c r="AD12" s="777">
        <v>47047598.081554785</v>
      </c>
      <c r="AE12" s="777">
        <v>100458331.49283031</v>
      </c>
      <c r="AF12" s="808">
        <v>207750093.15492404</v>
      </c>
    </row>
    <row r="13" spans="1:32">
      <c r="A13" s="783">
        <v>8</v>
      </c>
      <c r="B13" s="818" t="s">
        <v>2650</v>
      </c>
      <c r="C13" s="814">
        <v>3262278.6500000004</v>
      </c>
      <c r="D13" s="814">
        <v>0</v>
      </c>
      <c r="E13" s="814">
        <v>0</v>
      </c>
      <c r="F13" s="814">
        <v>0</v>
      </c>
      <c r="G13" s="813">
        <v>1631139.3250000002</v>
      </c>
      <c r="H13" s="781">
        <v>4087740.5109999999</v>
      </c>
      <c r="I13" s="781">
        <v>0</v>
      </c>
      <c r="J13" s="781">
        <v>0</v>
      </c>
      <c r="K13" s="781">
        <v>0</v>
      </c>
      <c r="L13" s="812">
        <v>2043870.2555</v>
      </c>
      <c r="M13" s="781">
        <v>2894617.7650000001</v>
      </c>
      <c r="N13" s="781">
        <v>0</v>
      </c>
      <c r="O13" s="781">
        <v>0</v>
      </c>
      <c r="P13" s="781">
        <v>0</v>
      </c>
      <c r="Q13" s="812">
        <v>1447308.8825000001</v>
      </c>
      <c r="R13" s="781">
        <v>2730307.2742099999</v>
      </c>
      <c r="S13" s="781">
        <v>0</v>
      </c>
      <c r="T13" s="781">
        <v>0</v>
      </c>
      <c r="U13" s="781">
        <v>0</v>
      </c>
      <c r="V13" s="812">
        <v>1324227.9524999999</v>
      </c>
      <c r="W13" s="781">
        <v>3088718.1673599998</v>
      </c>
      <c r="X13" s="781">
        <v>0</v>
      </c>
      <c r="Y13" s="781">
        <v>0</v>
      </c>
      <c r="Z13" s="781">
        <v>0</v>
      </c>
      <c r="AA13" s="812">
        <v>1544359.0836799999</v>
      </c>
      <c r="AB13" s="781">
        <v>2647020.2676600004</v>
      </c>
      <c r="AC13" s="781">
        <v>0</v>
      </c>
      <c r="AD13" s="781">
        <v>0</v>
      </c>
      <c r="AE13" s="781">
        <v>0</v>
      </c>
      <c r="AF13" s="812">
        <v>1323510.1338300002</v>
      </c>
    </row>
    <row r="14" spans="1:32">
      <c r="A14" s="783">
        <v>9</v>
      </c>
      <c r="B14" s="818" t="s">
        <v>1400</v>
      </c>
      <c r="C14" s="814">
        <v>44249273.724270001</v>
      </c>
      <c r="D14" s="814">
        <v>590742472.70758009</v>
      </c>
      <c r="E14" s="814">
        <v>70020066.389459997</v>
      </c>
      <c r="F14" s="814">
        <v>122921019.95029001</v>
      </c>
      <c r="G14" s="813">
        <v>281420055.51747</v>
      </c>
      <c r="H14" s="781">
        <v>29506373.385319993</v>
      </c>
      <c r="I14" s="781">
        <v>488920513.71714002</v>
      </c>
      <c r="J14" s="781">
        <v>57164435.31205</v>
      </c>
      <c r="K14" s="781">
        <v>107391820.86162999</v>
      </c>
      <c r="L14" s="812">
        <v>234291412.98298001</v>
      </c>
      <c r="M14" s="781">
        <v>30320296.536039997</v>
      </c>
      <c r="N14" s="781">
        <v>495964153.27519</v>
      </c>
      <c r="O14" s="781">
        <v>59444787.368939996</v>
      </c>
      <c r="P14" s="781">
        <v>98362449.964219987</v>
      </c>
      <c r="Q14" s="812">
        <v>221341613.62404999</v>
      </c>
      <c r="R14" s="781">
        <v>22970093.69263</v>
      </c>
      <c r="S14" s="781">
        <v>483754534.13088</v>
      </c>
      <c r="T14" s="781">
        <v>55591405.313009992</v>
      </c>
      <c r="U14" s="781">
        <v>98673152.032260001</v>
      </c>
      <c r="V14" s="812">
        <v>207136790.01052001</v>
      </c>
      <c r="W14" s="781">
        <v>24739976.007970002</v>
      </c>
      <c r="X14" s="781">
        <v>488327071.41188002</v>
      </c>
      <c r="Y14" s="781">
        <v>48278409.802529998</v>
      </c>
      <c r="Z14" s="781">
        <v>91439611.618059993</v>
      </c>
      <c r="AA14" s="812">
        <v>195867184.82600001</v>
      </c>
      <c r="AB14" s="781">
        <v>6855141.6658500014</v>
      </c>
      <c r="AC14" s="781">
        <v>511398393.09551024</v>
      </c>
      <c r="AD14" s="781">
        <v>47047598.081554785</v>
      </c>
      <c r="AE14" s="781">
        <v>100458331.49283031</v>
      </c>
      <c r="AF14" s="812">
        <v>206426583.02109402</v>
      </c>
    </row>
    <row r="15" spans="1:32" ht="27.75" customHeight="1">
      <c r="A15" s="766">
        <v>10</v>
      </c>
      <c r="B15" s="816" t="s">
        <v>1417</v>
      </c>
      <c r="C15" s="811">
        <v>0</v>
      </c>
      <c r="D15" s="811">
        <v>67328768.99075</v>
      </c>
      <c r="E15" s="811">
        <v>6221476.6728599994</v>
      </c>
      <c r="F15" s="811">
        <v>401216.93298000004</v>
      </c>
      <c r="G15" s="810">
        <v>0</v>
      </c>
      <c r="H15" s="777">
        <v>0</v>
      </c>
      <c r="I15" s="777">
        <v>88476563.388480008</v>
      </c>
      <c r="J15" s="777">
        <v>0</v>
      </c>
      <c r="K15" s="777">
        <v>0</v>
      </c>
      <c r="L15" s="808">
        <v>0</v>
      </c>
      <c r="M15" s="777">
        <v>0</v>
      </c>
      <c r="N15" s="777">
        <v>74914828.863110006</v>
      </c>
      <c r="O15" s="777">
        <v>3620944.7931999997</v>
      </c>
      <c r="P15" s="777">
        <v>0</v>
      </c>
      <c r="Q15" s="808">
        <v>0</v>
      </c>
      <c r="R15" s="777">
        <v>0</v>
      </c>
      <c r="S15" s="777">
        <v>77037281.79505001</v>
      </c>
      <c r="T15" s="777">
        <v>3564143.2039999999</v>
      </c>
      <c r="U15" s="777">
        <v>0</v>
      </c>
      <c r="V15" s="808">
        <v>0</v>
      </c>
      <c r="W15" s="777">
        <v>0</v>
      </c>
      <c r="X15" s="777">
        <v>76248484.647880003</v>
      </c>
      <c r="Y15" s="777">
        <v>0</v>
      </c>
      <c r="Z15" s="777">
        <v>3619757.6103600003</v>
      </c>
      <c r="AA15" s="808">
        <v>0</v>
      </c>
      <c r="AB15" s="777">
        <v>0</v>
      </c>
      <c r="AC15" s="777">
        <v>85361179.71999</v>
      </c>
      <c r="AD15" s="777">
        <v>0</v>
      </c>
      <c r="AE15" s="777">
        <v>0</v>
      </c>
      <c r="AF15" s="808">
        <v>0</v>
      </c>
    </row>
    <row r="16" spans="1:32">
      <c r="A16" s="766">
        <v>11</v>
      </c>
      <c r="B16" s="765" t="s">
        <v>1402</v>
      </c>
      <c r="C16" s="811">
        <v>83199436.536209986</v>
      </c>
      <c r="D16" s="811">
        <v>192628096.66627997</v>
      </c>
      <c r="E16" s="811">
        <v>705633.02141000004</v>
      </c>
      <c r="F16" s="811">
        <v>3217642.1769000003</v>
      </c>
      <c r="G16" s="810">
        <v>3570458.6876099994</v>
      </c>
      <c r="H16" s="777">
        <v>73627771.399949998</v>
      </c>
      <c r="I16" s="777">
        <v>140255607.86831</v>
      </c>
      <c r="J16" s="777">
        <v>912006.02210000006</v>
      </c>
      <c r="K16" s="777">
        <v>4310342.1794299996</v>
      </c>
      <c r="L16" s="808">
        <v>4766345.1904799994</v>
      </c>
      <c r="M16" s="777">
        <v>88699551.187929988</v>
      </c>
      <c r="N16" s="777">
        <v>154942899.0767</v>
      </c>
      <c r="O16" s="777">
        <v>153206.72614000001</v>
      </c>
      <c r="P16" s="777">
        <v>4786426.7764300006</v>
      </c>
      <c r="Q16" s="808">
        <v>4863030.1394999987</v>
      </c>
      <c r="R16" s="777">
        <v>78704750.464909986</v>
      </c>
      <c r="S16" s="777">
        <v>137221237.55577999</v>
      </c>
      <c r="T16" s="777">
        <v>779670.02908000001</v>
      </c>
      <c r="U16" s="777">
        <v>6542966.3223800007</v>
      </c>
      <c r="V16" s="808">
        <v>6932801.3369199997</v>
      </c>
      <c r="W16" s="777">
        <v>0</v>
      </c>
      <c r="X16" s="777">
        <v>209356775.80783001</v>
      </c>
      <c r="Y16" s="777">
        <v>682500.38578999997</v>
      </c>
      <c r="Z16" s="777">
        <v>4972451.2911599996</v>
      </c>
      <c r="AA16" s="808">
        <v>5313701.4840600006</v>
      </c>
      <c r="AB16" s="777">
        <v>0</v>
      </c>
      <c r="AC16" s="777">
        <v>171510618.91558743</v>
      </c>
      <c r="AD16" s="777">
        <v>464077.13500418502</v>
      </c>
      <c r="AE16" s="777">
        <v>4264845.4752921192</v>
      </c>
      <c r="AF16" s="808">
        <v>5008874.2510842122</v>
      </c>
    </row>
    <row r="17" spans="1:32">
      <c r="A17" s="783">
        <v>12</v>
      </c>
      <c r="B17" s="818" t="s">
        <v>1403</v>
      </c>
      <c r="C17" s="814">
        <v>0</v>
      </c>
      <c r="D17" s="814">
        <v>48682389.742999986</v>
      </c>
      <c r="E17" s="814">
        <v>0</v>
      </c>
      <c r="F17" s="814">
        <v>0</v>
      </c>
      <c r="G17" s="813">
        <v>0</v>
      </c>
      <c r="H17" s="781">
        <v>0</v>
      </c>
      <c r="I17" s="781">
        <v>29078269.171599995</v>
      </c>
      <c r="J17" s="781">
        <v>0</v>
      </c>
      <c r="K17" s="781">
        <v>0</v>
      </c>
      <c r="L17" s="812">
        <v>0</v>
      </c>
      <c r="M17" s="781">
        <v>0</v>
      </c>
      <c r="N17" s="781">
        <v>26892817.493000001</v>
      </c>
      <c r="O17" s="781">
        <v>0</v>
      </c>
      <c r="P17" s="781">
        <v>0</v>
      </c>
      <c r="Q17" s="812">
        <v>0</v>
      </c>
      <c r="R17" s="781">
        <v>0</v>
      </c>
      <c r="S17" s="781">
        <v>20912382.174399998</v>
      </c>
      <c r="T17" s="781">
        <v>0</v>
      </c>
      <c r="U17" s="781">
        <v>0</v>
      </c>
      <c r="V17" s="812">
        <v>0</v>
      </c>
      <c r="W17" s="781">
        <v>0</v>
      </c>
      <c r="X17" s="781">
        <v>17637314.884380002</v>
      </c>
      <c r="Y17" s="781">
        <v>0</v>
      </c>
      <c r="Z17" s="781">
        <v>0</v>
      </c>
      <c r="AA17" s="812">
        <v>0</v>
      </c>
      <c r="AB17" s="781">
        <v>0</v>
      </c>
      <c r="AC17" s="781">
        <v>5353854.2339698523</v>
      </c>
      <c r="AD17" s="781">
        <v>0</v>
      </c>
      <c r="AE17" s="781">
        <v>0</v>
      </c>
      <c r="AF17" s="812">
        <v>0</v>
      </c>
    </row>
    <row r="18" spans="1:32" ht="32.25" customHeight="1">
      <c r="A18" s="783">
        <v>13</v>
      </c>
      <c r="B18" s="817" t="s">
        <v>2651</v>
      </c>
      <c r="C18" s="814">
        <v>83199436.536209986</v>
      </c>
      <c r="D18" s="814">
        <v>143945706.92327997</v>
      </c>
      <c r="E18" s="814">
        <v>705633.02141000004</v>
      </c>
      <c r="F18" s="814">
        <v>3217642.1769000003</v>
      </c>
      <c r="G18" s="813">
        <v>3570458.6876099994</v>
      </c>
      <c r="H18" s="781">
        <v>73627771.399949998</v>
      </c>
      <c r="I18" s="781">
        <v>111177338.69671001</v>
      </c>
      <c r="J18" s="781">
        <v>912006.02210000006</v>
      </c>
      <c r="K18" s="781">
        <v>4310342.1794299996</v>
      </c>
      <c r="L18" s="812">
        <v>4766345.1904799994</v>
      </c>
      <c r="M18" s="781">
        <v>88699551.187929988</v>
      </c>
      <c r="N18" s="781">
        <v>128050081.5837</v>
      </c>
      <c r="O18" s="781">
        <v>153206.72614000001</v>
      </c>
      <c r="P18" s="781">
        <v>4786426.7764300006</v>
      </c>
      <c r="Q18" s="812">
        <v>4863030.1394999987</v>
      </c>
      <c r="R18" s="781">
        <v>78704750.464909986</v>
      </c>
      <c r="S18" s="781">
        <v>116308855.38137999</v>
      </c>
      <c r="T18" s="781">
        <v>779670.02908000001</v>
      </c>
      <c r="U18" s="781">
        <v>6542966.3223800007</v>
      </c>
      <c r="V18" s="812">
        <v>6932801.3369199997</v>
      </c>
      <c r="W18" s="781">
        <v>0</v>
      </c>
      <c r="X18" s="781">
        <v>191719460.92344999</v>
      </c>
      <c r="Y18" s="781">
        <v>682500.38578999997</v>
      </c>
      <c r="Z18" s="781">
        <v>4972451.2911599996</v>
      </c>
      <c r="AA18" s="812">
        <v>5313701.4840600006</v>
      </c>
      <c r="AB18" s="781">
        <v>0</v>
      </c>
      <c r="AC18" s="781">
        <v>166156764.68161756</v>
      </c>
      <c r="AD18" s="781">
        <v>464077.13500418502</v>
      </c>
      <c r="AE18" s="781">
        <v>4264845.4752921192</v>
      </c>
      <c r="AF18" s="812">
        <v>5008874.2510842122</v>
      </c>
    </row>
    <row r="19" spans="1:32">
      <c r="A19" s="766">
        <v>14</v>
      </c>
      <c r="B19" s="765" t="s">
        <v>1405</v>
      </c>
      <c r="C19" s="811">
        <v>301539346.52320999</v>
      </c>
      <c r="D19" s="811">
        <v>1017861160.60638</v>
      </c>
      <c r="E19" s="811">
        <v>82202786.227469996</v>
      </c>
      <c r="F19" s="811">
        <v>334449730.06322008</v>
      </c>
      <c r="G19" s="810">
        <v>811679958.94073999</v>
      </c>
      <c r="H19" s="777">
        <v>250809933.55069998</v>
      </c>
      <c r="I19" s="777">
        <v>878115758.08492994</v>
      </c>
      <c r="J19" s="777">
        <v>62835042.20442</v>
      </c>
      <c r="K19" s="777">
        <v>317587310.53583997</v>
      </c>
      <c r="L19" s="808">
        <v>733241900.81636989</v>
      </c>
      <c r="M19" s="777">
        <v>261081148.81307</v>
      </c>
      <c r="N19" s="777">
        <v>879816958.32938004</v>
      </c>
      <c r="O19" s="777">
        <v>69849691.053540006</v>
      </c>
      <c r="P19" s="777">
        <v>297793962.37825</v>
      </c>
      <c r="Q19" s="808">
        <v>699997484.18623996</v>
      </c>
      <c r="R19" s="777">
        <v>241004121.52744001</v>
      </c>
      <c r="S19" s="777">
        <v>849415331.32610011</v>
      </c>
      <c r="T19" s="777">
        <v>72102917.345459998</v>
      </c>
      <c r="U19" s="777">
        <v>296582931.66511995</v>
      </c>
      <c r="V19" s="808">
        <v>684688534.81596994</v>
      </c>
      <c r="W19" s="777">
        <v>163673066.66424</v>
      </c>
      <c r="X19" s="777">
        <v>930683651.64479995</v>
      </c>
      <c r="Y19" s="777">
        <v>55175853.265569992</v>
      </c>
      <c r="Z19" s="777">
        <v>292808031.71130002</v>
      </c>
      <c r="AA19" s="808">
        <v>672039670.7507</v>
      </c>
      <c r="AB19" s="777">
        <v>230761706.25613046</v>
      </c>
      <c r="AC19" s="777">
        <v>841418756.56703043</v>
      </c>
      <c r="AD19" s="777">
        <v>52099492.704554327</v>
      </c>
      <c r="AE19" s="777">
        <v>306798542.60794467</v>
      </c>
      <c r="AF19" s="808">
        <v>691550465.86771929</v>
      </c>
    </row>
    <row r="20" spans="1:32" ht="16.2">
      <c r="A20" s="789"/>
      <c r="B20" s="788" t="s">
        <v>2652</v>
      </c>
      <c r="C20" s="2618"/>
      <c r="D20" s="2618"/>
      <c r="E20" s="2618"/>
      <c r="F20" s="2618"/>
      <c r="G20" s="2618"/>
      <c r="H20" s="2618"/>
      <c r="I20" s="2618"/>
      <c r="J20" s="2618"/>
      <c r="K20" s="2618"/>
      <c r="L20" s="2618"/>
      <c r="M20" s="2618"/>
      <c r="N20" s="2618"/>
      <c r="O20" s="2618"/>
      <c r="P20" s="2618"/>
      <c r="Q20" s="2618"/>
      <c r="R20" s="2618"/>
      <c r="S20" s="2618"/>
      <c r="T20" s="2618"/>
      <c r="U20" s="2618"/>
      <c r="V20" s="2618"/>
      <c r="W20" s="2618"/>
      <c r="X20" s="2618"/>
      <c r="Y20" s="2618"/>
      <c r="Z20" s="2618"/>
      <c r="AA20" s="2618"/>
      <c r="AB20" s="2618"/>
      <c r="AC20" s="2618"/>
      <c r="AD20" s="2618"/>
      <c r="AE20" s="2618"/>
      <c r="AF20" s="2618"/>
    </row>
    <row r="21" spans="1:32">
      <c r="A21" s="766">
        <v>15</v>
      </c>
      <c r="B21" s="765" t="s">
        <v>2653</v>
      </c>
      <c r="C21" s="811">
        <v>107541031.72668001</v>
      </c>
      <c r="D21" s="811">
        <v>183570903.47054002</v>
      </c>
      <c r="E21" s="811">
        <v>9007506.4159200005</v>
      </c>
      <c r="F21" s="811">
        <v>19601084.336279999</v>
      </c>
      <c r="G21" s="810">
        <v>16981669.879069999</v>
      </c>
      <c r="H21" s="777">
        <v>126827792.30174002</v>
      </c>
      <c r="I21" s="777">
        <v>156311586.96959001</v>
      </c>
      <c r="J21" s="777">
        <v>96618.558279999997</v>
      </c>
      <c r="K21" s="777">
        <v>21408645.32889</v>
      </c>
      <c r="L21" s="808">
        <v>13733919.989039999</v>
      </c>
      <c r="M21" s="777">
        <v>119971240.86639999</v>
      </c>
      <c r="N21" s="777">
        <v>139234391.65053999</v>
      </c>
      <c r="O21" s="777">
        <v>29853.01827</v>
      </c>
      <c r="P21" s="777">
        <v>22422102.187040001</v>
      </c>
      <c r="Q21" s="808">
        <v>13088969.923759999</v>
      </c>
      <c r="R21" s="777">
        <v>128664884.77882001</v>
      </c>
      <c r="S21" s="777">
        <v>131052143.41208999</v>
      </c>
      <c r="T21" s="777">
        <v>115951.19862000001</v>
      </c>
      <c r="U21" s="777">
        <v>19284754.776919998</v>
      </c>
      <c r="V21" s="808">
        <v>12004321.80442</v>
      </c>
      <c r="W21" s="777">
        <v>122814434.11835998</v>
      </c>
      <c r="X21" s="777">
        <v>147232775.10409001</v>
      </c>
      <c r="Y21" s="777">
        <v>195035.92322</v>
      </c>
      <c r="Z21" s="777">
        <v>3778278.68872</v>
      </c>
      <c r="AA21" s="808">
        <v>11044152.135509998</v>
      </c>
      <c r="AB21" s="777">
        <v>132889871.83612993</v>
      </c>
      <c r="AC21" s="777">
        <v>149786688.51847601</v>
      </c>
      <c r="AD21" s="777">
        <v>204889.37947536193</v>
      </c>
      <c r="AE21" s="777">
        <v>4507.2132237730684</v>
      </c>
      <c r="AF21" s="808">
        <v>10893909.606576756</v>
      </c>
    </row>
    <row r="22" spans="1:32">
      <c r="A22" s="766">
        <v>16</v>
      </c>
      <c r="B22" s="765" t="s">
        <v>2654</v>
      </c>
      <c r="C22" s="811">
        <v>0</v>
      </c>
      <c r="D22" s="811">
        <v>0</v>
      </c>
      <c r="E22" s="811">
        <v>0</v>
      </c>
      <c r="F22" s="811">
        <v>0</v>
      </c>
      <c r="G22" s="810">
        <v>0</v>
      </c>
      <c r="H22" s="777">
        <v>0</v>
      </c>
      <c r="I22" s="777">
        <v>0</v>
      </c>
      <c r="J22" s="777">
        <v>0</v>
      </c>
      <c r="K22" s="777">
        <v>0</v>
      </c>
      <c r="L22" s="808">
        <v>0</v>
      </c>
      <c r="M22" s="777">
        <v>0</v>
      </c>
      <c r="N22" s="777">
        <v>0</v>
      </c>
      <c r="O22" s="777">
        <v>0</v>
      </c>
      <c r="P22" s="777">
        <v>0</v>
      </c>
      <c r="Q22" s="808">
        <v>0</v>
      </c>
      <c r="R22" s="777">
        <v>0</v>
      </c>
      <c r="S22" s="777">
        <v>0</v>
      </c>
      <c r="T22" s="777">
        <v>0</v>
      </c>
      <c r="U22" s="777">
        <v>0</v>
      </c>
      <c r="V22" s="808">
        <v>0</v>
      </c>
      <c r="W22" s="777">
        <v>0</v>
      </c>
      <c r="X22" s="777">
        <v>0</v>
      </c>
      <c r="Y22" s="777">
        <v>0</v>
      </c>
      <c r="Z22" s="777">
        <v>0</v>
      </c>
      <c r="AA22" s="808">
        <v>0</v>
      </c>
      <c r="AB22" s="777">
        <v>0</v>
      </c>
      <c r="AC22" s="777">
        <v>0</v>
      </c>
      <c r="AD22" s="777">
        <v>0</v>
      </c>
      <c r="AE22" s="777">
        <v>0</v>
      </c>
      <c r="AF22" s="808">
        <v>0</v>
      </c>
    </row>
    <row r="23" spans="1:32" ht="28.8">
      <c r="A23" s="766">
        <v>17</v>
      </c>
      <c r="B23" s="816" t="s">
        <v>1409</v>
      </c>
      <c r="C23" s="811">
        <v>0</v>
      </c>
      <c r="D23" s="811">
        <v>477502649.73932004</v>
      </c>
      <c r="E23" s="811">
        <v>95107100.489149988</v>
      </c>
      <c r="F23" s="811">
        <v>351502424.01159006</v>
      </c>
      <c r="G23" s="810">
        <v>443424000.25405002</v>
      </c>
      <c r="H23" s="777">
        <v>0</v>
      </c>
      <c r="I23" s="777">
        <v>375226522.47626001</v>
      </c>
      <c r="J23" s="777">
        <v>82999892.428930014</v>
      </c>
      <c r="K23" s="777">
        <v>321381295.02005005</v>
      </c>
      <c r="L23" s="808">
        <v>397254696.05204004</v>
      </c>
      <c r="M23" s="777">
        <v>0</v>
      </c>
      <c r="N23" s="777">
        <v>409765698.67761999</v>
      </c>
      <c r="O23" s="777">
        <v>84552446.885539994</v>
      </c>
      <c r="P23" s="777">
        <v>319599452.99924999</v>
      </c>
      <c r="Q23" s="808">
        <v>394577049.47894007</v>
      </c>
      <c r="R23" s="777">
        <v>0</v>
      </c>
      <c r="S23" s="777">
        <v>414796729.60105997</v>
      </c>
      <c r="T23" s="777">
        <v>76634362.102570012</v>
      </c>
      <c r="U23" s="777">
        <v>305110330.77903003</v>
      </c>
      <c r="V23" s="808">
        <v>376355468.30557001</v>
      </c>
      <c r="W23" s="777">
        <v>0</v>
      </c>
      <c r="X23" s="777">
        <v>429804053.08016992</v>
      </c>
      <c r="Y23" s="777">
        <v>67615259.923900008</v>
      </c>
      <c r="Z23" s="777">
        <v>298061736.52898002</v>
      </c>
      <c r="AA23" s="808">
        <v>365253288.15907991</v>
      </c>
      <c r="AB23" s="777">
        <v>0</v>
      </c>
      <c r="AC23" s="777">
        <v>435797172.04551136</v>
      </c>
      <c r="AD23" s="777">
        <v>62982033.111364357</v>
      </c>
      <c r="AE23" s="777">
        <v>302840807.90805173</v>
      </c>
      <c r="AF23" s="808">
        <v>361644074.71519268</v>
      </c>
    </row>
    <row r="24" spans="1:32">
      <c r="A24" s="783">
        <v>18</v>
      </c>
      <c r="B24" s="782" t="s">
        <v>1410</v>
      </c>
      <c r="C24" s="814">
        <v>0</v>
      </c>
      <c r="D24" s="814">
        <v>20697926.435430001</v>
      </c>
      <c r="E24" s="814">
        <v>0</v>
      </c>
      <c r="F24" s="814">
        <v>8795.0242500000004</v>
      </c>
      <c r="G24" s="813">
        <v>2078587.6677900001</v>
      </c>
      <c r="H24" s="781">
        <v>0</v>
      </c>
      <c r="I24" s="781">
        <v>11996546.351260001</v>
      </c>
      <c r="J24" s="781">
        <v>0</v>
      </c>
      <c r="K24" s="781">
        <v>2653.3851400000003</v>
      </c>
      <c r="L24" s="812">
        <v>1202308.0202700002</v>
      </c>
      <c r="M24" s="781">
        <v>0</v>
      </c>
      <c r="N24" s="781">
        <v>14194648.988219999</v>
      </c>
      <c r="O24" s="781">
        <v>0</v>
      </c>
      <c r="P24" s="781">
        <v>0</v>
      </c>
      <c r="Q24" s="812">
        <v>1419464.89882</v>
      </c>
      <c r="R24" s="781">
        <v>0</v>
      </c>
      <c r="S24" s="781">
        <v>27922779.400100004</v>
      </c>
      <c r="T24" s="781">
        <v>0</v>
      </c>
      <c r="U24" s="781">
        <v>280318.54683999997</v>
      </c>
      <c r="V24" s="812">
        <v>3072596.4868500005</v>
      </c>
      <c r="W24" s="781">
        <v>0</v>
      </c>
      <c r="X24" s="781">
        <v>29189996.163689997</v>
      </c>
      <c r="Y24" s="781">
        <v>0</v>
      </c>
      <c r="Z24" s="781">
        <v>0</v>
      </c>
      <c r="AA24" s="812">
        <v>2918999.6163700004</v>
      </c>
      <c r="AB24" s="781">
        <v>0</v>
      </c>
      <c r="AC24" s="781">
        <v>32706255.766797572</v>
      </c>
      <c r="AD24" s="781">
        <v>0</v>
      </c>
      <c r="AE24" s="781">
        <v>18683.673500000004</v>
      </c>
      <c r="AF24" s="812">
        <v>3289309.2501797578</v>
      </c>
    </row>
    <row r="25" spans="1:32" ht="34.5" customHeight="1">
      <c r="A25" s="783">
        <v>19</v>
      </c>
      <c r="B25" s="815" t="s">
        <v>1411</v>
      </c>
      <c r="C25" s="814">
        <v>0</v>
      </c>
      <c r="D25" s="814">
        <v>43438016.194329999</v>
      </c>
      <c r="E25" s="814">
        <v>3452472.5939999996</v>
      </c>
      <c r="F25" s="814">
        <v>23255498.172340002</v>
      </c>
      <c r="G25" s="813">
        <v>31499544.856850002</v>
      </c>
      <c r="H25" s="781">
        <v>0</v>
      </c>
      <c r="I25" s="781">
        <v>30117651.170280006</v>
      </c>
      <c r="J25" s="781">
        <v>3756119.4896000004</v>
      </c>
      <c r="K25" s="781">
        <v>19544856.993739996</v>
      </c>
      <c r="L25" s="812">
        <v>25940564.414089996</v>
      </c>
      <c r="M25" s="781">
        <v>0</v>
      </c>
      <c r="N25" s="781">
        <v>26985966.66759</v>
      </c>
      <c r="O25" s="781">
        <v>4842583.97963</v>
      </c>
      <c r="P25" s="781">
        <v>17858613.721500002</v>
      </c>
      <c r="Q25" s="812">
        <v>24327800.711459998</v>
      </c>
      <c r="R25" s="781">
        <v>0</v>
      </c>
      <c r="S25" s="781">
        <v>26500235.32638</v>
      </c>
      <c r="T25" s="781">
        <v>3484478.0386600001</v>
      </c>
      <c r="U25" s="781">
        <v>17535155.756630003</v>
      </c>
      <c r="V25" s="812">
        <v>23252430.074930001</v>
      </c>
      <c r="W25" s="781">
        <v>0</v>
      </c>
      <c r="X25" s="781">
        <v>25177267.316800006</v>
      </c>
      <c r="Y25" s="781">
        <v>2296362.8059099996</v>
      </c>
      <c r="Z25" s="781">
        <v>18598979.612529997</v>
      </c>
      <c r="AA25" s="812">
        <v>23523751.113029998</v>
      </c>
      <c r="AB25" s="781">
        <v>0</v>
      </c>
      <c r="AC25" s="781">
        <v>23904188.792356327</v>
      </c>
      <c r="AD25" s="781">
        <v>2033212.7457940395</v>
      </c>
      <c r="AE25" s="781">
        <v>15584385.277037179</v>
      </c>
      <c r="AF25" s="812">
        <v>20186619.968787648</v>
      </c>
    </row>
    <row r="26" spans="1:32" ht="34.5" customHeight="1">
      <c r="A26" s="783">
        <v>20</v>
      </c>
      <c r="B26" s="815" t="s">
        <v>1412</v>
      </c>
      <c r="C26" s="814">
        <v>0</v>
      </c>
      <c r="D26" s="814">
        <v>393075750.24789798</v>
      </c>
      <c r="E26" s="814">
        <v>75351647.771814093</v>
      </c>
      <c r="F26" s="814">
        <v>191285944.7191641</v>
      </c>
      <c r="G26" s="813">
        <v>282684420.90406561</v>
      </c>
      <c r="H26" s="781">
        <v>0</v>
      </c>
      <c r="I26" s="781">
        <v>317460981.88542485</v>
      </c>
      <c r="J26" s="781">
        <v>64626054.802070402</v>
      </c>
      <c r="K26" s="781">
        <v>170936370.28592604</v>
      </c>
      <c r="L26" s="812">
        <v>251018136.25785634</v>
      </c>
      <c r="M26" s="781">
        <v>0</v>
      </c>
      <c r="N26" s="781">
        <v>354691837.34304589</v>
      </c>
      <c r="O26" s="781">
        <v>64916102.699464485</v>
      </c>
      <c r="P26" s="781">
        <v>171329191.51522911</v>
      </c>
      <c r="Q26" s="812">
        <v>249524826.99128011</v>
      </c>
      <c r="R26" s="781">
        <v>0</v>
      </c>
      <c r="S26" s="781">
        <v>348119938.90365171</v>
      </c>
      <c r="T26" s="781">
        <v>63479832.134098135</v>
      </c>
      <c r="U26" s="781">
        <v>162049344.28610829</v>
      </c>
      <c r="V26" s="812">
        <v>238723775.76542655</v>
      </c>
      <c r="W26" s="781">
        <v>0</v>
      </c>
      <c r="X26" s="781">
        <v>362555370.33228743</v>
      </c>
      <c r="Y26" s="781">
        <v>59459617.665287897</v>
      </c>
      <c r="Z26" s="781">
        <v>167641769.67386818</v>
      </c>
      <c r="AA26" s="812">
        <v>240988589.88730106</v>
      </c>
      <c r="AB26" s="781">
        <v>0</v>
      </c>
      <c r="AC26" s="781">
        <v>367884802.99661642</v>
      </c>
      <c r="AD26" s="781">
        <v>53893865.111936033</v>
      </c>
      <c r="AE26" s="781">
        <v>173257794.4527081</v>
      </c>
      <c r="AF26" s="812">
        <v>238499589.82091635</v>
      </c>
    </row>
    <row r="27" spans="1:32" ht="28.8">
      <c r="A27" s="783">
        <v>21</v>
      </c>
      <c r="B27" s="815" t="s">
        <v>1413</v>
      </c>
      <c r="C27" s="814">
        <v>0</v>
      </c>
      <c r="D27" s="814">
        <v>0</v>
      </c>
      <c r="E27" s="814">
        <v>0</v>
      </c>
      <c r="F27" s="814">
        <v>0</v>
      </c>
      <c r="G27" s="813">
        <v>0</v>
      </c>
      <c r="H27" s="781">
        <v>0</v>
      </c>
      <c r="I27" s="781">
        <v>0</v>
      </c>
      <c r="J27" s="781">
        <v>0</v>
      </c>
      <c r="K27" s="781">
        <v>0</v>
      </c>
      <c r="L27" s="812">
        <v>0</v>
      </c>
      <c r="M27" s="781">
        <v>0</v>
      </c>
      <c r="N27" s="781">
        <v>0</v>
      </c>
      <c r="O27" s="781">
        <v>0</v>
      </c>
      <c r="P27" s="781">
        <v>0</v>
      </c>
      <c r="Q27" s="812">
        <v>0</v>
      </c>
      <c r="R27" s="781">
        <v>0</v>
      </c>
      <c r="S27" s="781">
        <v>0</v>
      </c>
      <c r="T27" s="781">
        <v>0</v>
      </c>
      <c r="U27" s="781">
        <v>0</v>
      </c>
      <c r="V27" s="812">
        <v>0</v>
      </c>
      <c r="W27" s="781">
        <v>0</v>
      </c>
      <c r="X27" s="781">
        <v>0</v>
      </c>
      <c r="Y27" s="781">
        <v>0</v>
      </c>
      <c r="Z27" s="781">
        <v>0</v>
      </c>
      <c r="AA27" s="812">
        <v>0</v>
      </c>
      <c r="AB27" s="781">
        <v>0</v>
      </c>
      <c r="AC27" s="781">
        <v>0</v>
      </c>
      <c r="AD27" s="781">
        <v>0</v>
      </c>
      <c r="AE27" s="781">
        <v>0</v>
      </c>
      <c r="AF27" s="812">
        <v>0</v>
      </c>
    </row>
    <row r="28" spans="1:32">
      <c r="A28" s="783">
        <v>22</v>
      </c>
      <c r="B28" s="782" t="s">
        <v>2655</v>
      </c>
      <c r="C28" s="814">
        <v>0</v>
      </c>
      <c r="D28" s="814">
        <v>4866046.5999520542</v>
      </c>
      <c r="E28" s="814">
        <v>4188456.6807958917</v>
      </c>
      <c r="F28" s="814">
        <v>67217298.375465959</v>
      </c>
      <c r="G28" s="813">
        <v>53861404.338024378</v>
      </c>
      <c r="H28" s="781">
        <v>0</v>
      </c>
      <c r="I28" s="781">
        <v>4327452.3377651768</v>
      </c>
      <c r="J28" s="781">
        <v>4001007.1843096092</v>
      </c>
      <c r="K28" s="781">
        <v>62161957.827713981</v>
      </c>
      <c r="L28" s="812">
        <v>49204008.421303719</v>
      </c>
      <c r="M28" s="781">
        <v>0</v>
      </c>
      <c r="N28" s="781">
        <v>5739018.0978540936</v>
      </c>
      <c r="O28" s="781">
        <v>4987566.7383355163</v>
      </c>
      <c r="P28" s="781">
        <v>67933160.762100905</v>
      </c>
      <c r="Q28" s="812">
        <v>55573627.942549914</v>
      </c>
      <c r="R28" s="781">
        <v>0</v>
      </c>
      <c r="S28" s="781">
        <v>3934468.4931982802</v>
      </c>
      <c r="T28" s="781">
        <v>3355374.8782818699</v>
      </c>
      <c r="U28" s="781">
        <v>69549258.249321699</v>
      </c>
      <c r="V28" s="812">
        <v>54888840.248223513</v>
      </c>
      <c r="W28" s="781">
        <v>0</v>
      </c>
      <c r="X28" s="781">
        <v>2979613.2987525393</v>
      </c>
      <c r="Y28" s="781">
        <v>2487241.912872111</v>
      </c>
      <c r="Z28" s="781">
        <v>61678064.903901845</v>
      </c>
      <c r="AA28" s="812">
        <v>46907458.873328894</v>
      </c>
      <c r="AB28" s="781">
        <v>0</v>
      </c>
      <c r="AC28" s="781">
        <v>2954528.604891011</v>
      </c>
      <c r="AD28" s="781">
        <v>2690117.2323842826</v>
      </c>
      <c r="AE28" s="781">
        <v>60378757.295351543</v>
      </c>
      <c r="AF28" s="812">
        <v>46041493.474486455</v>
      </c>
    </row>
    <row r="29" spans="1:32">
      <c r="A29" s="783">
        <v>23</v>
      </c>
      <c r="B29" s="782" t="s">
        <v>1415</v>
      </c>
      <c r="C29" s="814">
        <v>0</v>
      </c>
      <c r="D29" s="814">
        <v>0</v>
      </c>
      <c r="E29" s="814">
        <v>0</v>
      </c>
      <c r="F29" s="814">
        <v>45169071.105999999</v>
      </c>
      <c r="G29" s="813">
        <v>31315443.506039999</v>
      </c>
      <c r="H29" s="781">
        <v>0</v>
      </c>
      <c r="I29" s="781">
        <v>0</v>
      </c>
      <c r="J29" s="781">
        <v>0</v>
      </c>
      <c r="K29" s="781">
        <v>44158994.300999999</v>
      </c>
      <c r="L29" s="812">
        <v>30259068.02366</v>
      </c>
      <c r="M29" s="781">
        <v>0</v>
      </c>
      <c r="N29" s="781">
        <v>0</v>
      </c>
      <c r="O29" s="781">
        <v>0</v>
      </c>
      <c r="P29" s="781">
        <v>43203097.596000001</v>
      </c>
      <c r="Q29" s="812">
        <v>28955193.858339999</v>
      </c>
      <c r="R29" s="781">
        <v>0</v>
      </c>
      <c r="S29" s="781">
        <v>0</v>
      </c>
      <c r="T29" s="781">
        <v>0</v>
      </c>
      <c r="U29" s="781">
        <v>42367412.303000003</v>
      </c>
      <c r="V29" s="812">
        <v>27881184.13405</v>
      </c>
      <c r="W29" s="781">
        <v>0</v>
      </c>
      <c r="X29" s="781">
        <v>0</v>
      </c>
      <c r="Y29" s="781">
        <v>0</v>
      </c>
      <c r="Z29" s="781">
        <v>41261619.504000001</v>
      </c>
      <c r="AA29" s="812">
        <v>26820052.6776</v>
      </c>
      <c r="AB29" s="781">
        <v>0</v>
      </c>
      <c r="AC29" s="781">
        <v>0</v>
      </c>
      <c r="AD29" s="781">
        <v>0</v>
      </c>
      <c r="AE29" s="781">
        <v>40513865.726000004</v>
      </c>
      <c r="AF29" s="812">
        <v>26334012.721900005</v>
      </c>
    </row>
    <row r="30" spans="1:32" ht="28.8">
      <c r="A30" s="783">
        <v>24</v>
      </c>
      <c r="B30" s="815" t="s">
        <v>1416</v>
      </c>
      <c r="C30" s="814">
        <v>0</v>
      </c>
      <c r="D30" s="814">
        <v>15424910.261709999</v>
      </c>
      <c r="E30" s="814">
        <v>12114523.442539999</v>
      </c>
      <c r="F30" s="814">
        <v>69734887.72037001</v>
      </c>
      <c r="G30" s="813">
        <v>73300042.487319991</v>
      </c>
      <c r="H30" s="781">
        <v>0</v>
      </c>
      <c r="I30" s="781">
        <v>11323890.73153</v>
      </c>
      <c r="J30" s="781">
        <v>10616710.952950001</v>
      </c>
      <c r="K30" s="781">
        <v>68735456.527530015</v>
      </c>
      <c r="L30" s="812">
        <v>69889678.938519999</v>
      </c>
      <c r="M30" s="781">
        <v>0</v>
      </c>
      <c r="N30" s="781">
        <v>8154227.58091</v>
      </c>
      <c r="O30" s="781">
        <v>9806193.4681099989</v>
      </c>
      <c r="P30" s="781">
        <v>62478487.000419989</v>
      </c>
      <c r="Q30" s="812">
        <v>63731328.934830002</v>
      </c>
      <c r="R30" s="781">
        <v>0</v>
      </c>
      <c r="S30" s="781">
        <v>8319307.4777299995</v>
      </c>
      <c r="T30" s="781">
        <v>6314677.0515299998</v>
      </c>
      <c r="U30" s="781">
        <v>55696253.940130003</v>
      </c>
      <c r="V30" s="812">
        <v>56417825.730140001</v>
      </c>
      <c r="W30" s="781">
        <v>0</v>
      </c>
      <c r="X30" s="781">
        <v>9901805.9686399996</v>
      </c>
      <c r="Y30" s="781">
        <v>3372037.5398300001</v>
      </c>
      <c r="Z30" s="781">
        <v>50142922.338679999</v>
      </c>
      <c r="AA30" s="812">
        <v>50914488.669050001</v>
      </c>
      <c r="AB30" s="781">
        <v>0</v>
      </c>
      <c r="AC30" s="781">
        <v>8347395.884850001</v>
      </c>
      <c r="AD30" s="781">
        <v>4364838.0212499993</v>
      </c>
      <c r="AE30" s="781">
        <v>53601187.209454924</v>
      </c>
      <c r="AF30" s="812">
        <v>53627062.200822487</v>
      </c>
    </row>
    <row r="31" spans="1:32">
      <c r="A31" s="766">
        <v>25</v>
      </c>
      <c r="B31" s="765" t="s">
        <v>2656</v>
      </c>
      <c r="C31" s="811">
        <v>0</v>
      </c>
      <c r="D31" s="811">
        <v>68247630.920929998</v>
      </c>
      <c r="E31" s="811">
        <v>6835419.7307799999</v>
      </c>
      <c r="F31" s="811">
        <v>899993.18995999999</v>
      </c>
      <c r="G31" s="810">
        <v>0</v>
      </c>
      <c r="H31" s="777">
        <v>0</v>
      </c>
      <c r="I31" s="777">
        <v>113193059.56301001</v>
      </c>
      <c r="J31" s="777">
        <v>7657494.0454799999</v>
      </c>
      <c r="K31" s="777">
        <v>886820.02170000004</v>
      </c>
      <c r="L31" s="808">
        <v>0</v>
      </c>
      <c r="M31" s="777">
        <v>0</v>
      </c>
      <c r="N31" s="777">
        <v>95908785.326020002</v>
      </c>
      <c r="O31" s="777">
        <v>10139416.82195</v>
      </c>
      <c r="P31" s="777">
        <v>648305.31557000009</v>
      </c>
      <c r="Q31" s="808">
        <v>0</v>
      </c>
      <c r="R31" s="777">
        <v>0</v>
      </c>
      <c r="S31" s="777">
        <v>95514722.378260002</v>
      </c>
      <c r="T31" s="777">
        <v>9710750.1765599996</v>
      </c>
      <c r="U31" s="777">
        <v>542380.55750999996</v>
      </c>
      <c r="V31" s="808">
        <v>0</v>
      </c>
      <c r="W31" s="777">
        <v>0</v>
      </c>
      <c r="X31" s="777">
        <v>94209958.825069994</v>
      </c>
      <c r="Y31" s="777">
        <v>6082891.5082099997</v>
      </c>
      <c r="Z31" s="777">
        <v>4107049.5625499999</v>
      </c>
      <c r="AA31" s="808">
        <v>0</v>
      </c>
      <c r="AB31" s="777">
        <v>0</v>
      </c>
      <c r="AC31" s="777">
        <v>100386085.17569306</v>
      </c>
      <c r="AD31" s="777">
        <v>6158622.6643397957</v>
      </c>
      <c r="AE31" s="777">
        <v>448657.51350571745</v>
      </c>
      <c r="AF31" s="808">
        <v>0</v>
      </c>
    </row>
    <row r="32" spans="1:32">
      <c r="A32" s="766">
        <v>26</v>
      </c>
      <c r="B32" s="765" t="s">
        <v>1418</v>
      </c>
      <c r="C32" s="811">
        <v>4860725.6445999993</v>
      </c>
      <c r="D32" s="811">
        <v>244786428.10733998</v>
      </c>
      <c r="E32" s="811">
        <v>9191679.4088199995</v>
      </c>
      <c r="F32" s="811">
        <v>151125333.58167997</v>
      </c>
      <c r="G32" s="810">
        <v>217858533.38002998</v>
      </c>
      <c r="H32" s="777">
        <v>6498567.5137799997</v>
      </c>
      <c r="I32" s="777">
        <v>188504467.54048002</v>
      </c>
      <c r="J32" s="777">
        <v>7748690.4617299996</v>
      </c>
      <c r="K32" s="777">
        <v>106862623.96089999</v>
      </c>
      <c r="L32" s="808">
        <v>172657151.78786999</v>
      </c>
      <c r="M32" s="777">
        <v>5759939.3861699998</v>
      </c>
      <c r="N32" s="777">
        <v>202411163.52112001</v>
      </c>
      <c r="O32" s="777">
        <v>7428454.6888300003</v>
      </c>
      <c r="P32" s="777">
        <v>100744240.38549</v>
      </c>
      <c r="Q32" s="808">
        <v>171997510.97909003</v>
      </c>
      <c r="R32" s="777">
        <v>5696488.1091499999</v>
      </c>
      <c r="S32" s="777">
        <v>180581681.69532996</v>
      </c>
      <c r="T32" s="777">
        <v>4443769.5489399992</v>
      </c>
      <c r="U32" s="777">
        <v>94089119.337819993</v>
      </c>
      <c r="V32" s="808">
        <v>161009068.57983002</v>
      </c>
      <c r="W32" s="777">
        <v>0</v>
      </c>
      <c r="X32" s="777">
        <v>179298092.33925</v>
      </c>
      <c r="Y32" s="777">
        <v>6603178.8566699997</v>
      </c>
      <c r="Z32" s="777">
        <v>83498624.634829998</v>
      </c>
      <c r="AA32" s="808">
        <v>155887360.29100001</v>
      </c>
      <c r="AB32" s="777">
        <v>0</v>
      </c>
      <c r="AC32" s="777">
        <v>178283038.17367804</v>
      </c>
      <c r="AD32" s="777">
        <v>7220460.2553358898</v>
      </c>
      <c r="AE32" s="777">
        <v>54727436.498535037</v>
      </c>
      <c r="AF32" s="808">
        <v>154529421.04380599</v>
      </c>
    </row>
    <row r="33" spans="1:32" ht="28.8">
      <c r="A33" s="783">
        <v>27</v>
      </c>
      <c r="B33" s="815" t="s">
        <v>2657</v>
      </c>
      <c r="C33" s="814">
        <v>0</v>
      </c>
      <c r="D33" s="814">
        <v>0</v>
      </c>
      <c r="E33" s="814">
        <v>0</v>
      </c>
      <c r="F33" s="814">
        <v>0</v>
      </c>
      <c r="G33" s="813">
        <v>0</v>
      </c>
      <c r="H33" s="781">
        <v>0</v>
      </c>
      <c r="I33" s="781">
        <v>0</v>
      </c>
      <c r="J33" s="781">
        <v>0</v>
      </c>
      <c r="K33" s="781">
        <v>0</v>
      </c>
      <c r="L33" s="812">
        <v>0</v>
      </c>
      <c r="M33" s="781">
        <v>0</v>
      </c>
      <c r="N33" s="781">
        <v>0</v>
      </c>
      <c r="O33" s="781">
        <v>0</v>
      </c>
      <c r="P33" s="781">
        <v>0</v>
      </c>
      <c r="Q33" s="812">
        <v>0</v>
      </c>
      <c r="R33" s="781">
        <v>0</v>
      </c>
      <c r="S33" s="781">
        <v>0</v>
      </c>
      <c r="T33" s="781">
        <v>0</v>
      </c>
      <c r="U33" s="781">
        <v>0</v>
      </c>
      <c r="V33" s="812">
        <v>0</v>
      </c>
      <c r="W33" s="781">
        <v>0</v>
      </c>
      <c r="X33" s="781">
        <v>0</v>
      </c>
      <c r="Y33" s="781">
        <v>0</v>
      </c>
      <c r="Z33" s="781">
        <v>0</v>
      </c>
      <c r="AA33" s="812">
        <v>0</v>
      </c>
      <c r="AB33" s="781">
        <v>0</v>
      </c>
      <c r="AC33" s="781">
        <v>0</v>
      </c>
      <c r="AD33" s="781">
        <v>0</v>
      </c>
      <c r="AE33" s="781">
        <v>0</v>
      </c>
      <c r="AF33" s="812">
        <v>0</v>
      </c>
    </row>
    <row r="34" spans="1:32" ht="46.5" customHeight="1">
      <c r="A34" s="783">
        <v>28</v>
      </c>
      <c r="B34" s="815" t="s">
        <v>2658</v>
      </c>
      <c r="C34" s="814">
        <v>0</v>
      </c>
      <c r="D34" s="814">
        <v>0</v>
      </c>
      <c r="E34" s="814">
        <v>0</v>
      </c>
      <c r="F34" s="814">
        <v>28843839.924000002</v>
      </c>
      <c r="G34" s="813">
        <v>24517263.935400002</v>
      </c>
      <c r="H34" s="781">
        <v>0</v>
      </c>
      <c r="I34" s="781">
        <v>0</v>
      </c>
      <c r="J34" s="781">
        <v>0</v>
      </c>
      <c r="K34" s="781">
        <v>22529162.3783</v>
      </c>
      <c r="L34" s="812">
        <v>19149788.021550003</v>
      </c>
      <c r="M34" s="781">
        <v>0</v>
      </c>
      <c r="N34" s="781">
        <v>0</v>
      </c>
      <c r="O34" s="781">
        <v>0</v>
      </c>
      <c r="P34" s="781">
        <v>23188978.578050002</v>
      </c>
      <c r="Q34" s="812">
        <v>19710631.791340001</v>
      </c>
      <c r="R34" s="781">
        <v>0</v>
      </c>
      <c r="S34" s="781">
        <v>0</v>
      </c>
      <c r="T34" s="781">
        <v>0</v>
      </c>
      <c r="U34" s="781">
        <v>22057059.561590001</v>
      </c>
      <c r="V34" s="812">
        <v>18748500.627349999</v>
      </c>
      <c r="W34" s="781">
        <v>0</v>
      </c>
      <c r="X34" s="781">
        <v>0</v>
      </c>
      <c r="Y34" s="781">
        <v>0</v>
      </c>
      <c r="Z34" s="781">
        <v>19501014.238450002</v>
      </c>
      <c r="AA34" s="812">
        <v>16575862.10268</v>
      </c>
      <c r="AB34" s="781">
        <v>0</v>
      </c>
      <c r="AC34" s="781">
        <v>0</v>
      </c>
      <c r="AD34" s="781">
        <v>0</v>
      </c>
      <c r="AE34" s="781">
        <v>11981730.2776</v>
      </c>
      <c r="AF34" s="812">
        <v>10184470.735959999</v>
      </c>
    </row>
    <row r="35" spans="1:32" ht="18" customHeight="1">
      <c r="A35" s="783">
        <v>29</v>
      </c>
      <c r="B35" s="815" t="s">
        <v>1421</v>
      </c>
      <c r="C35" s="814">
        <v>0</v>
      </c>
      <c r="D35" s="814">
        <v>0</v>
      </c>
      <c r="E35" s="814">
        <v>0</v>
      </c>
      <c r="F35" s="814">
        <v>51112292.166159987</v>
      </c>
      <c r="G35" s="813">
        <v>2294378.8355199997</v>
      </c>
      <c r="H35" s="781">
        <v>0</v>
      </c>
      <c r="I35" s="781">
        <v>0</v>
      </c>
      <c r="J35" s="781">
        <v>0</v>
      </c>
      <c r="K35" s="781">
        <v>30274186.078199994</v>
      </c>
      <c r="L35" s="812">
        <v>1195916.9065999999</v>
      </c>
      <c r="M35" s="781">
        <v>0</v>
      </c>
      <c r="N35" s="781">
        <v>0</v>
      </c>
      <c r="O35" s="781">
        <v>0</v>
      </c>
      <c r="P35" s="781">
        <v>28832295.562690001</v>
      </c>
      <c r="Q35" s="812">
        <v>1939478.06969</v>
      </c>
      <c r="R35" s="781">
        <v>0</v>
      </c>
      <c r="S35" s="781">
        <v>0</v>
      </c>
      <c r="T35" s="781">
        <v>0</v>
      </c>
      <c r="U35" s="781">
        <v>22208589.097559996</v>
      </c>
      <c r="V35" s="812">
        <v>1296206.9231599998</v>
      </c>
      <c r="W35" s="781">
        <v>0</v>
      </c>
      <c r="X35" s="781">
        <v>0</v>
      </c>
      <c r="Y35" s="781">
        <v>0</v>
      </c>
      <c r="Z35" s="781">
        <v>14001419.35231</v>
      </c>
      <c r="AA35" s="812">
        <v>1253895.7734400001</v>
      </c>
      <c r="AB35" s="781">
        <v>0</v>
      </c>
      <c r="AC35" s="781">
        <v>0</v>
      </c>
      <c r="AD35" s="781">
        <v>0</v>
      </c>
      <c r="AE35" s="781">
        <v>1125045.5112799993</v>
      </c>
      <c r="AF35" s="812">
        <v>1125045.5112799993</v>
      </c>
    </row>
    <row r="36" spans="1:32" ht="33.75" customHeight="1">
      <c r="A36" s="783">
        <v>30</v>
      </c>
      <c r="B36" s="815" t="s">
        <v>1422</v>
      </c>
      <c r="C36" s="814">
        <v>0</v>
      </c>
      <c r="D36" s="814">
        <v>0</v>
      </c>
      <c r="E36" s="814">
        <v>0</v>
      </c>
      <c r="F36" s="814">
        <v>2435117.8454499994</v>
      </c>
      <c r="G36" s="813">
        <v>2435117.8454499994</v>
      </c>
      <c r="H36" s="781">
        <v>0</v>
      </c>
      <c r="I36" s="781">
        <v>0</v>
      </c>
      <c r="J36" s="781">
        <v>0</v>
      </c>
      <c r="K36" s="781">
        <v>1453913.4585799999</v>
      </c>
      <c r="L36" s="812">
        <v>1453913.4585799999</v>
      </c>
      <c r="M36" s="781">
        <v>0</v>
      </c>
      <c r="N36" s="781">
        <v>0</v>
      </c>
      <c r="O36" s="781">
        <v>0</v>
      </c>
      <c r="P36" s="781">
        <v>1344640.8746500001</v>
      </c>
      <c r="Q36" s="812">
        <v>1344640.8746500001</v>
      </c>
      <c r="R36" s="781">
        <v>0</v>
      </c>
      <c r="S36" s="781">
        <v>0</v>
      </c>
      <c r="T36" s="781">
        <v>0</v>
      </c>
      <c r="U36" s="781">
        <v>1045619.10872</v>
      </c>
      <c r="V36" s="812">
        <v>1045619.10872</v>
      </c>
      <c r="W36" s="781">
        <v>0</v>
      </c>
      <c r="X36" s="781">
        <v>0</v>
      </c>
      <c r="Y36" s="781">
        <v>0</v>
      </c>
      <c r="Z36" s="781">
        <v>888035.99372999999</v>
      </c>
      <c r="AA36" s="812">
        <v>888035.99372999999</v>
      </c>
      <c r="AB36" s="781">
        <v>0</v>
      </c>
      <c r="AC36" s="781">
        <v>0</v>
      </c>
      <c r="AD36" s="781">
        <v>0</v>
      </c>
      <c r="AE36" s="781">
        <v>857080.84572999261</v>
      </c>
      <c r="AF36" s="812">
        <v>857080.84572999261</v>
      </c>
    </row>
    <row r="37" spans="1:32">
      <c r="A37" s="783">
        <v>31</v>
      </c>
      <c r="B37" s="815" t="s">
        <v>2659</v>
      </c>
      <c r="C37" s="814">
        <v>4860725.6445999993</v>
      </c>
      <c r="D37" s="814">
        <v>244786428.10733998</v>
      </c>
      <c r="E37" s="814">
        <v>9191679.4088199995</v>
      </c>
      <c r="F37" s="814">
        <v>68734083.646069989</v>
      </c>
      <c r="G37" s="813">
        <v>188611772.76365998</v>
      </c>
      <c r="H37" s="781">
        <v>6498567.5137799997</v>
      </c>
      <c r="I37" s="781">
        <v>188504467.54048002</v>
      </c>
      <c r="J37" s="781">
        <v>7748690.4617299996</v>
      </c>
      <c r="K37" s="781">
        <v>52605362.045819998</v>
      </c>
      <c r="L37" s="812">
        <v>150857533.40114</v>
      </c>
      <c r="M37" s="781">
        <v>5759939.3861699998</v>
      </c>
      <c r="N37" s="781">
        <v>202411163.52112001</v>
      </c>
      <c r="O37" s="781">
        <v>7428454.6888300003</v>
      </c>
      <c r="P37" s="781">
        <v>47378325.370099992</v>
      </c>
      <c r="Q37" s="812">
        <v>149331560.01962003</v>
      </c>
      <c r="R37" s="781">
        <v>5696488.1091499999</v>
      </c>
      <c r="S37" s="781">
        <v>180581681.69532996</v>
      </c>
      <c r="T37" s="781">
        <v>4443769.5489399992</v>
      </c>
      <c r="U37" s="781">
        <v>48777851.569949999</v>
      </c>
      <c r="V37" s="812">
        <v>140180024.01993003</v>
      </c>
      <c r="W37" s="781">
        <v>0</v>
      </c>
      <c r="X37" s="781">
        <v>179298092.33925</v>
      </c>
      <c r="Y37" s="781">
        <v>6603178.8566699997</v>
      </c>
      <c r="Z37" s="781">
        <v>49108155.050339997</v>
      </c>
      <c r="AA37" s="812">
        <v>137169566.42115</v>
      </c>
      <c r="AB37" s="781">
        <v>0</v>
      </c>
      <c r="AC37" s="781">
        <v>178283038.17367804</v>
      </c>
      <c r="AD37" s="781">
        <v>7220460.2553358898</v>
      </c>
      <c r="AE37" s="781">
        <v>40763579.863925047</v>
      </c>
      <c r="AF37" s="812">
        <v>142362823.950836</v>
      </c>
    </row>
    <row r="38" spans="1:32">
      <c r="A38" s="766">
        <v>32</v>
      </c>
      <c r="B38" s="765" t="s">
        <v>1424</v>
      </c>
      <c r="C38" s="811">
        <v>408000058.12767994</v>
      </c>
      <c r="D38" s="811">
        <v>0</v>
      </c>
      <c r="E38" s="811">
        <v>0</v>
      </c>
      <c r="F38" s="811">
        <v>0</v>
      </c>
      <c r="G38" s="810">
        <v>16870353.460829996</v>
      </c>
      <c r="H38" s="777">
        <v>392851345.43194008</v>
      </c>
      <c r="I38" s="777">
        <v>0</v>
      </c>
      <c r="J38" s="777">
        <v>0</v>
      </c>
      <c r="K38" s="777">
        <v>0</v>
      </c>
      <c r="L38" s="808">
        <v>16316911.453099998</v>
      </c>
      <c r="M38" s="777">
        <v>390638216.96421993</v>
      </c>
      <c r="N38" s="777">
        <v>0</v>
      </c>
      <c r="O38" s="777">
        <v>0</v>
      </c>
      <c r="P38" s="777">
        <v>0</v>
      </c>
      <c r="Q38" s="808">
        <v>16279812.59065</v>
      </c>
      <c r="R38" s="777">
        <v>378260737.9059</v>
      </c>
      <c r="S38" s="777">
        <v>0</v>
      </c>
      <c r="T38" s="777">
        <v>0</v>
      </c>
      <c r="U38" s="777">
        <v>0</v>
      </c>
      <c r="V38" s="808">
        <v>15789617.77052</v>
      </c>
      <c r="W38" s="777">
        <v>359888529.53073996</v>
      </c>
      <c r="X38" s="777">
        <v>0</v>
      </c>
      <c r="Y38" s="777">
        <v>0</v>
      </c>
      <c r="Z38" s="777">
        <v>0</v>
      </c>
      <c r="AA38" s="808">
        <v>14882473.22893</v>
      </c>
      <c r="AB38" s="777">
        <v>353106561.03184998</v>
      </c>
      <c r="AC38" s="777">
        <v>0</v>
      </c>
      <c r="AD38" s="777">
        <v>0</v>
      </c>
      <c r="AE38" s="777">
        <v>0</v>
      </c>
      <c r="AF38" s="808">
        <v>14574588.916386601</v>
      </c>
    </row>
    <row r="39" spans="1:32">
      <c r="A39" s="766">
        <v>33</v>
      </c>
      <c r="B39" s="765" t="s">
        <v>1425</v>
      </c>
      <c r="C39" s="811">
        <v>520401815.49895996</v>
      </c>
      <c r="D39" s="811">
        <v>974107612.23813009</v>
      </c>
      <c r="E39" s="811">
        <v>120141706.04467</v>
      </c>
      <c r="F39" s="811">
        <v>523128835.11951005</v>
      </c>
      <c r="G39" s="810">
        <v>695134556.97397995</v>
      </c>
      <c r="H39" s="777">
        <v>526177705.24746013</v>
      </c>
      <c r="I39" s="777">
        <v>833235636.54934001</v>
      </c>
      <c r="J39" s="777">
        <v>98502695.494420022</v>
      </c>
      <c r="K39" s="777">
        <v>450539384.33154011</v>
      </c>
      <c r="L39" s="808">
        <v>599962679.28205001</v>
      </c>
      <c r="M39" s="777">
        <v>516369397.2167899</v>
      </c>
      <c r="N39" s="777">
        <v>847320039.17530012</v>
      </c>
      <c r="O39" s="777">
        <v>102150171.41459</v>
      </c>
      <c r="P39" s="777">
        <v>443414100.88735002</v>
      </c>
      <c r="Q39" s="808">
        <v>595943342.97244012</v>
      </c>
      <c r="R39" s="777">
        <v>512622110.79386997</v>
      </c>
      <c r="S39" s="777">
        <v>821945277.08674002</v>
      </c>
      <c r="T39" s="777">
        <v>90904833.026690021</v>
      </c>
      <c r="U39" s="777">
        <v>419026585.45128006</v>
      </c>
      <c r="V39" s="808">
        <v>565158476.46034002</v>
      </c>
      <c r="W39" s="777">
        <v>482702963.64909995</v>
      </c>
      <c r="X39" s="777">
        <v>850544879.34857988</v>
      </c>
      <c r="Y39" s="777">
        <v>80496366.212000012</v>
      </c>
      <c r="Z39" s="777">
        <v>389445689.41508001</v>
      </c>
      <c r="AA39" s="808">
        <v>547067273.81451988</v>
      </c>
      <c r="AB39" s="777">
        <v>485996432.86797988</v>
      </c>
      <c r="AC39" s="777">
        <v>864252983.91335845</v>
      </c>
      <c r="AD39" s="777">
        <v>76566005.410515398</v>
      </c>
      <c r="AE39" s="777">
        <v>358021409.13331622</v>
      </c>
      <c r="AF39" s="808">
        <v>541641994.28196204</v>
      </c>
    </row>
    <row r="40" spans="1:32" ht="30.6">
      <c r="A40" s="773"/>
      <c r="B40" s="809"/>
      <c r="C40" s="809"/>
      <c r="D40" s="809"/>
      <c r="E40" s="809"/>
      <c r="F40" s="809"/>
      <c r="G40" s="769" t="s">
        <v>2660</v>
      </c>
      <c r="H40" s="809"/>
      <c r="I40" s="809"/>
      <c r="J40" s="809"/>
      <c r="K40" s="809"/>
      <c r="L40" s="769" t="s">
        <v>2660</v>
      </c>
      <c r="M40" s="809"/>
      <c r="N40" s="809"/>
      <c r="O40" s="809"/>
      <c r="P40" s="809"/>
      <c r="Q40" s="769" t="s">
        <v>2660</v>
      </c>
      <c r="R40" s="809"/>
      <c r="S40" s="809"/>
      <c r="T40" s="809"/>
      <c r="U40" s="809"/>
      <c r="V40" s="769" t="s">
        <v>2661</v>
      </c>
      <c r="W40" s="809"/>
      <c r="X40" s="809"/>
      <c r="Y40" s="809"/>
      <c r="Z40" s="809"/>
      <c r="AA40" s="769" t="s">
        <v>2662</v>
      </c>
      <c r="AB40" s="809"/>
      <c r="AC40" s="809"/>
      <c r="AD40" s="809"/>
      <c r="AE40" s="809"/>
      <c r="AF40" s="769" t="s">
        <v>2661</v>
      </c>
    </row>
    <row r="41" spans="1:32">
      <c r="A41" s="766"/>
      <c r="B41" s="765" t="s">
        <v>1405</v>
      </c>
      <c r="C41" s="763"/>
      <c r="D41" s="763"/>
      <c r="E41" s="763"/>
      <c r="F41" s="763"/>
      <c r="G41" s="808">
        <v>811679958.94073999</v>
      </c>
      <c r="H41" s="763"/>
      <c r="I41" s="763"/>
      <c r="J41" s="763"/>
      <c r="K41" s="763"/>
      <c r="L41" s="808">
        <v>733241900.81636989</v>
      </c>
      <c r="M41" s="763"/>
      <c r="N41" s="763"/>
      <c r="O41" s="763"/>
      <c r="P41" s="763"/>
      <c r="Q41" s="808">
        <v>699997484.18623996</v>
      </c>
      <c r="R41" s="763"/>
      <c r="S41" s="763"/>
      <c r="T41" s="763"/>
      <c r="U41" s="763"/>
      <c r="V41" s="808">
        <v>684688534.81596994</v>
      </c>
      <c r="W41" s="763"/>
      <c r="X41" s="763"/>
      <c r="Y41" s="763"/>
      <c r="Z41" s="763"/>
      <c r="AA41" s="808">
        <v>672039670.7507</v>
      </c>
      <c r="AB41" s="763"/>
      <c r="AC41" s="763"/>
      <c r="AD41" s="763"/>
      <c r="AE41" s="763"/>
      <c r="AF41" s="808">
        <v>691550465.86771929</v>
      </c>
    </row>
    <row r="42" spans="1:32">
      <c r="A42" s="766"/>
      <c r="B42" s="765" t="s">
        <v>1425</v>
      </c>
      <c r="C42" s="763"/>
      <c r="D42" s="763"/>
      <c r="E42" s="763"/>
      <c r="F42" s="763"/>
      <c r="G42" s="808">
        <v>695134556.97397995</v>
      </c>
      <c r="H42" s="763"/>
      <c r="I42" s="763"/>
      <c r="J42" s="763"/>
      <c r="K42" s="763"/>
      <c r="L42" s="808">
        <v>599962679.28205001</v>
      </c>
      <c r="M42" s="763"/>
      <c r="N42" s="763"/>
      <c r="O42" s="763"/>
      <c r="P42" s="763"/>
      <c r="Q42" s="808">
        <v>595943342.97244</v>
      </c>
      <c r="R42" s="763"/>
      <c r="S42" s="763"/>
      <c r="T42" s="763"/>
      <c r="U42" s="763"/>
      <c r="V42" s="808">
        <v>565158476.46034002</v>
      </c>
      <c r="W42" s="763"/>
      <c r="X42" s="763"/>
      <c r="Y42" s="763"/>
      <c r="Z42" s="763"/>
      <c r="AA42" s="808">
        <v>547067273.81451988</v>
      </c>
      <c r="AB42" s="763"/>
      <c r="AC42" s="763"/>
      <c r="AD42" s="763"/>
      <c r="AE42" s="763"/>
      <c r="AF42" s="808">
        <v>541641994.28196204</v>
      </c>
    </row>
    <row r="43" spans="1:32">
      <c r="A43" s="766">
        <v>34</v>
      </c>
      <c r="B43" s="765" t="s">
        <v>120</v>
      </c>
      <c r="C43" s="763"/>
      <c r="D43" s="762"/>
      <c r="E43" s="762"/>
      <c r="F43" s="762"/>
      <c r="G43" s="807">
        <v>1.167658765914471</v>
      </c>
      <c r="H43" s="763"/>
      <c r="I43" s="762"/>
      <c r="J43" s="762"/>
      <c r="K43" s="762"/>
      <c r="L43" s="807">
        <v>1.2221458536284449</v>
      </c>
      <c r="M43" s="763"/>
      <c r="N43" s="762"/>
      <c r="O43" s="762"/>
      <c r="P43" s="762"/>
      <c r="Q43" s="807">
        <v>1.1746040834935747</v>
      </c>
      <c r="R43" s="763"/>
      <c r="S43" s="762"/>
      <c r="T43" s="762"/>
      <c r="U43" s="762"/>
      <c r="V43" s="807">
        <v>1.2110000000000001</v>
      </c>
      <c r="W43" s="763"/>
      <c r="X43" s="762"/>
      <c r="Y43" s="762"/>
      <c r="Z43" s="762"/>
      <c r="AA43" s="807">
        <v>1.228</v>
      </c>
      <c r="AB43" s="763"/>
      <c r="AC43" s="762"/>
      <c r="AD43" s="762"/>
      <c r="AE43" s="762"/>
      <c r="AF43" s="807">
        <v>1.2767667078408245</v>
      </c>
    </row>
    <row r="44" spans="1:32" ht="15">
      <c r="A44" s="806" t="s">
        <v>2663</v>
      </c>
      <c r="B44" s="760"/>
      <c r="C44" s="760"/>
      <c r="D44" s="760"/>
      <c r="E44" s="760"/>
      <c r="F44" s="760"/>
      <c r="G44" s="760"/>
      <c r="H44" s="760"/>
      <c r="I44" s="760"/>
      <c r="J44" s="760"/>
      <c r="K44" s="760"/>
      <c r="L44" s="760"/>
      <c r="M44" s="760"/>
      <c r="N44" s="760"/>
      <c r="O44" s="760"/>
      <c r="P44" s="760"/>
      <c r="Q44" s="760"/>
      <c r="R44" s="760"/>
      <c r="S44" s="760"/>
      <c r="T44" s="760"/>
      <c r="U44" s="760"/>
      <c r="V44" s="760"/>
      <c r="W44" s="760"/>
      <c r="X44" s="760"/>
      <c r="Y44" s="760"/>
      <c r="Z44" s="760"/>
      <c r="AA44" s="760"/>
      <c r="AB44" s="760"/>
      <c r="AC44" s="760"/>
      <c r="AD44" s="760"/>
      <c r="AE44" s="760"/>
      <c r="AF44" s="760"/>
    </row>
    <row r="45" spans="1:32" ht="15">
      <c r="A45" s="806" t="s">
        <v>2664</v>
      </c>
      <c r="B45" s="760"/>
      <c r="C45" s="760"/>
      <c r="D45" s="760"/>
      <c r="E45" s="760"/>
      <c r="F45" s="760"/>
      <c r="G45" s="760"/>
      <c r="H45" s="760"/>
      <c r="I45" s="760"/>
      <c r="J45" s="760"/>
      <c r="K45" s="760"/>
      <c r="L45" s="760"/>
      <c r="M45" s="760"/>
      <c r="N45" s="760"/>
      <c r="O45" s="760"/>
      <c r="P45" s="760"/>
      <c r="Q45" s="760"/>
      <c r="R45" s="760"/>
      <c r="S45" s="760"/>
      <c r="T45" s="760"/>
      <c r="U45" s="760"/>
      <c r="V45" s="760"/>
      <c r="W45" s="760"/>
      <c r="X45" s="760"/>
      <c r="Y45" s="760"/>
      <c r="Z45" s="760"/>
      <c r="AA45" s="760"/>
      <c r="AB45" s="760"/>
      <c r="AC45" s="760"/>
      <c r="AD45" s="760"/>
      <c r="AE45" s="760"/>
      <c r="AF45" s="760"/>
    </row>
    <row r="46" spans="1:32" ht="15">
      <c r="A46" s="806" t="s">
        <v>2665</v>
      </c>
      <c r="B46" s="760"/>
      <c r="C46" s="760"/>
      <c r="D46" s="760"/>
      <c r="E46" s="760"/>
      <c r="F46" s="760"/>
      <c r="G46" s="760"/>
      <c r="H46" s="760"/>
      <c r="I46" s="760"/>
      <c r="J46" s="760"/>
      <c r="K46" s="760"/>
      <c r="L46" s="760"/>
      <c r="M46" s="760"/>
      <c r="N46" s="760"/>
      <c r="O46" s="760"/>
      <c r="P46" s="760"/>
      <c r="Q46" s="760"/>
      <c r="R46" s="760"/>
      <c r="S46" s="760"/>
      <c r="T46" s="760"/>
      <c r="U46" s="760"/>
      <c r="V46" s="760"/>
      <c r="W46" s="760"/>
      <c r="X46" s="760"/>
      <c r="Y46" s="760"/>
      <c r="Z46" s="760"/>
      <c r="AA46" s="760"/>
      <c r="AB46" s="760"/>
      <c r="AC46" s="760"/>
      <c r="AD46" s="760"/>
      <c r="AE46" s="760"/>
      <c r="AF46" s="760"/>
    </row>
    <row r="47" spans="1:32" ht="15">
      <c r="A47" s="806" t="s">
        <v>2666</v>
      </c>
      <c r="B47" s="760"/>
      <c r="C47" s="760"/>
      <c r="D47" s="760"/>
      <c r="E47" s="760"/>
      <c r="F47" s="760"/>
      <c r="G47" s="760"/>
      <c r="H47" s="760"/>
      <c r="I47" s="760"/>
      <c r="J47" s="760"/>
      <c r="K47" s="760"/>
      <c r="L47" s="760"/>
      <c r="M47" s="760"/>
      <c r="N47" s="760"/>
      <c r="O47" s="760"/>
      <c r="P47" s="760"/>
      <c r="Q47" s="760"/>
      <c r="R47" s="760"/>
      <c r="S47" s="760"/>
      <c r="T47" s="760"/>
      <c r="U47" s="760"/>
      <c r="V47" s="760"/>
      <c r="W47" s="760"/>
      <c r="X47" s="760"/>
      <c r="Y47" s="760"/>
      <c r="Z47" s="760"/>
      <c r="AA47" s="760"/>
      <c r="AB47" s="760"/>
      <c r="AC47" s="760"/>
      <c r="AD47" s="760"/>
      <c r="AE47" s="760"/>
      <c r="AF47" s="760"/>
    </row>
  </sheetData>
  <mergeCells count="25">
    <mergeCell ref="C5:G5"/>
    <mergeCell ref="C2:G2"/>
    <mergeCell ref="C20:G20"/>
    <mergeCell ref="C3:F3"/>
    <mergeCell ref="G3:G4"/>
    <mergeCell ref="AB2:AF2"/>
    <mergeCell ref="AB20:AF20"/>
    <mergeCell ref="AF3:AF4"/>
    <mergeCell ref="R2:V2"/>
    <mergeCell ref="R3:U3"/>
    <mergeCell ref="V3:V4"/>
    <mergeCell ref="R20:V20"/>
    <mergeCell ref="AB3:AE3"/>
    <mergeCell ref="W2:AA2"/>
    <mergeCell ref="W3:Z3"/>
    <mergeCell ref="AA3:AA4"/>
    <mergeCell ref="W20:AA20"/>
    <mergeCell ref="M20:Q20"/>
    <mergeCell ref="H20:L20"/>
    <mergeCell ref="H2:L2"/>
    <mergeCell ref="H3:K3"/>
    <mergeCell ref="L3:L4"/>
    <mergeCell ref="M2:Q2"/>
    <mergeCell ref="M3:P3"/>
    <mergeCell ref="Q3:Q4"/>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65CE-8122-4195-A1C1-B8988A191FE6}">
  <sheetPr codeName="Plan42">
    <tabColor rgb="FF5F6062"/>
  </sheetPr>
  <dimension ref="A1:BS385"/>
  <sheetViews>
    <sheetView showGridLines="0" workbookViewId="0"/>
  </sheetViews>
  <sheetFormatPr defaultColWidth="9.21875" defaultRowHeight="10.199999999999999"/>
  <cols>
    <col min="1" max="1" width="79.44140625" style="12" customWidth="1"/>
    <col min="2" max="11" width="12.21875" style="45" customWidth="1"/>
    <col min="12" max="12" width="10.77734375" style="12" bestFit="1" customWidth="1"/>
    <col min="13" max="71" width="9.21875" style="12"/>
    <col min="72" max="16384" width="9.21875" style="11"/>
  </cols>
  <sheetData>
    <row r="1" spans="1:13" s="39" customFormat="1" ht="15.6">
      <c r="A1" s="827" t="s">
        <v>2026</v>
      </c>
      <c r="B1" s="64"/>
      <c r="C1" s="64"/>
      <c r="D1" s="64"/>
      <c r="E1" s="64"/>
      <c r="F1" s="64"/>
      <c r="G1" s="64"/>
      <c r="H1" s="64"/>
      <c r="I1" s="64"/>
      <c r="J1" s="64"/>
      <c r="K1" s="64"/>
      <c r="L1" s="826" t="s">
        <v>65</v>
      </c>
      <c r="M1" s="825"/>
    </row>
    <row r="2" spans="1:13" s="62" customFormat="1" ht="14.4">
      <c r="A2" s="63"/>
      <c r="B2" s="223">
        <v>43281</v>
      </c>
      <c r="C2" s="223">
        <v>43190</v>
      </c>
      <c r="D2" s="223">
        <v>43100</v>
      </c>
      <c r="E2" s="223">
        <v>43008</v>
      </c>
      <c r="F2" s="223">
        <v>42916</v>
      </c>
      <c r="G2" s="223">
        <v>42825</v>
      </c>
      <c r="H2" s="223">
        <v>42735</v>
      </c>
      <c r="I2" s="223">
        <v>42643</v>
      </c>
      <c r="J2" s="223" t="s">
        <v>2417</v>
      </c>
      <c r="K2" s="223">
        <v>42460</v>
      </c>
      <c r="L2" s="223">
        <v>42369</v>
      </c>
      <c r="M2" s="824"/>
    </row>
    <row r="3" spans="1:13" s="23" customFormat="1" ht="14.4">
      <c r="A3" s="61" t="s">
        <v>2133</v>
      </c>
      <c r="B3" s="59">
        <v>9059</v>
      </c>
      <c r="C3" s="59">
        <v>9473</v>
      </c>
      <c r="D3" s="59">
        <v>8123</v>
      </c>
      <c r="E3" s="59">
        <v>8094</v>
      </c>
      <c r="F3" s="59">
        <v>8744</v>
      </c>
      <c r="G3" s="59">
        <v>9185</v>
      </c>
      <c r="H3" s="59">
        <v>7408</v>
      </c>
      <c r="I3" s="59">
        <v>7374</v>
      </c>
      <c r="J3" s="59">
        <v>7780</v>
      </c>
      <c r="K3" s="59">
        <v>4527</v>
      </c>
      <c r="L3" s="59">
        <v>2926</v>
      </c>
      <c r="M3" s="823"/>
    </row>
    <row r="4" spans="1:13" s="23" customFormat="1" ht="14.4">
      <c r="A4" s="61" t="s">
        <v>2134</v>
      </c>
      <c r="B4" s="60">
        <v>7937</v>
      </c>
      <c r="C4" s="60">
        <v>7775</v>
      </c>
      <c r="D4" s="60">
        <v>5456</v>
      </c>
      <c r="E4" s="60">
        <v>4900</v>
      </c>
      <c r="F4" s="60">
        <v>4458</v>
      </c>
      <c r="G4" s="60">
        <v>4322</v>
      </c>
      <c r="H4" s="60">
        <v>3254</v>
      </c>
      <c r="I4" s="60">
        <v>3071.366</v>
      </c>
      <c r="J4" s="60">
        <v>2627</v>
      </c>
      <c r="K4" s="60">
        <v>1741</v>
      </c>
      <c r="L4" s="59">
        <v>1077.9349999999999</v>
      </c>
      <c r="M4" s="822"/>
    </row>
    <row r="5" spans="1:13" s="23" customFormat="1" ht="14.4">
      <c r="A5" s="61" t="s">
        <v>2135</v>
      </c>
      <c r="B5" s="60">
        <v>5841</v>
      </c>
      <c r="C5" s="60">
        <v>5231</v>
      </c>
      <c r="D5" s="60">
        <v>5208</v>
      </c>
      <c r="E5" s="60">
        <v>4620</v>
      </c>
      <c r="F5" s="60">
        <v>5877</v>
      </c>
      <c r="G5" s="60">
        <v>5428</v>
      </c>
      <c r="H5" s="60">
        <v>3678</v>
      </c>
      <c r="I5" s="60">
        <v>4345</v>
      </c>
      <c r="J5" s="60">
        <v>3983</v>
      </c>
      <c r="K5" s="60">
        <v>4533</v>
      </c>
      <c r="L5" s="59">
        <v>2389</v>
      </c>
      <c r="M5" s="822"/>
    </row>
    <row r="6" spans="1:13" s="16" customFormat="1" ht="28.8">
      <c r="A6" s="61" t="s">
        <v>2136</v>
      </c>
      <c r="B6" s="56">
        <v>0</v>
      </c>
      <c r="C6" s="56">
        <v>0</v>
      </c>
      <c r="D6" s="56">
        <v>0</v>
      </c>
      <c r="E6" s="56">
        <v>0</v>
      </c>
      <c r="F6" s="56">
        <v>0</v>
      </c>
      <c r="G6" s="56">
        <v>0</v>
      </c>
      <c r="H6" s="56">
        <v>0</v>
      </c>
      <c r="I6" s="56">
        <v>0</v>
      </c>
      <c r="J6" s="56">
        <v>0</v>
      </c>
      <c r="K6" s="56">
        <v>0</v>
      </c>
      <c r="L6" s="59">
        <v>0</v>
      </c>
      <c r="M6" s="823"/>
    </row>
    <row r="7" spans="1:13" s="23" customFormat="1" ht="14.4">
      <c r="A7" s="61" t="s">
        <v>2137</v>
      </c>
      <c r="B7" s="60">
        <v>329</v>
      </c>
      <c r="C7" s="60">
        <v>319</v>
      </c>
      <c r="D7" s="60">
        <v>286</v>
      </c>
      <c r="E7" s="60">
        <v>421</v>
      </c>
      <c r="F7" s="60">
        <v>418</v>
      </c>
      <c r="G7" s="60">
        <v>606</v>
      </c>
      <c r="H7" s="60">
        <v>909</v>
      </c>
      <c r="I7" s="60">
        <v>1188</v>
      </c>
      <c r="J7" s="60">
        <v>1229</v>
      </c>
      <c r="K7" s="60">
        <v>237</v>
      </c>
      <c r="L7" s="59">
        <v>152</v>
      </c>
      <c r="M7" s="822"/>
    </row>
    <row r="8" spans="1:13" s="23" customFormat="1" ht="43.2">
      <c r="A8" s="61" t="s">
        <v>2138</v>
      </c>
      <c r="B8" s="60">
        <v>-1447</v>
      </c>
      <c r="C8" s="60">
        <v>-1497</v>
      </c>
      <c r="D8" s="60">
        <v>-1399</v>
      </c>
      <c r="E8" s="60">
        <v>-1722</v>
      </c>
      <c r="F8" s="60">
        <v>-1575</v>
      </c>
      <c r="G8" s="60">
        <v>-1681</v>
      </c>
      <c r="H8" s="60">
        <v>-1254</v>
      </c>
      <c r="I8" s="60">
        <v>-1123</v>
      </c>
      <c r="J8" s="60">
        <v>-796</v>
      </c>
      <c r="K8" s="60">
        <v>0</v>
      </c>
      <c r="L8" s="59">
        <v>0</v>
      </c>
      <c r="M8" s="822"/>
    </row>
    <row r="9" spans="1:13" s="23" customFormat="1" ht="14.4">
      <c r="A9" s="61" t="s">
        <v>1653</v>
      </c>
      <c r="B9" s="60">
        <v>3558</v>
      </c>
      <c r="C9" s="60">
        <v>176</v>
      </c>
      <c r="D9" s="60">
        <v>278</v>
      </c>
      <c r="E9" s="60">
        <v>321</v>
      </c>
      <c r="F9" s="60">
        <v>537</v>
      </c>
      <c r="G9" s="60">
        <v>460</v>
      </c>
      <c r="H9" s="60">
        <v>532</v>
      </c>
      <c r="I9" s="60">
        <v>539.63400000000001</v>
      </c>
      <c r="J9" s="60">
        <v>587</v>
      </c>
      <c r="K9" s="60">
        <v>704</v>
      </c>
      <c r="L9" s="59">
        <v>3562.0650000000005</v>
      </c>
      <c r="M9" s="822"/>
    </row>
    <row r="10" spans="1:13" s="23" customFormat="1" ht="14.4">
      <c r="A10" s="57" t="s">
        <v>144</v>
      </c>
      <c r="B10" s="56">
        <v>25277</v>
      </c>
      <c r="C10" s="56">
        <v>21477</v>
      </c>
      <c r="D10" s="56">
        <v>17952</v>
      </c>
      <c r="E10" s="56">
        <v>16634</v>
      </c>
      <c r="F10" s="56">
        <v>18459</v>
      </c>
      <c r="G10" s="56">
        <v>18320</v>
      </c>
      <c r="H10" s="56">
        <v>14527</v>
      </c>
      <c r="I10" s="56">
        <v>15395</v>
      </c>
      <c r="J10" s="56">
        <v>15410</v>
      </c>
      <c r="K10" s="56">
        <v>11742</v>
      </c>
      <c r="L10" s="55">
        <v>10107</v>
      </c>
      <c r="M10" s="821"/>
    </row>
    <row r="11" spans="1:13" s="12" customFormat="1" ht="14.4">
      <c r="A11" s="51"/>
      <c r="L11" s="52"/>
      <c r="M11" s="821"/>
    </row>
    <row r="12" spans="1:13" s="12" customFormat="1" ht="12">
      <c r="A12" s="51"/>
    </row>
    <row r="13" spans="1:13" s="12" customFormat="1">
      <c r="A13" s="50"/>
      <c r="B13" s="45"/>
      <c r="C13" s="45"/>
      <c r="D13" s="45"/>
      <c r="E13" s="45"/>
      <c r="F13" s="45"/>
      <c r="G13" s="45"/>
      <c r="H13" s="45"/>
      <c r="I13" s="45"/>
      <c r="J13" s="45"/>
      <c r="K13" s="45"/>
    </row>
    <row r="14" spans="1:13" s="12" customFormat="1">
      <c r="B14" s="45"/>
      <c r="C14" s="45"/>
      <c r="D14" s="45"/>
      <c r="E14" s="45"/>
      <c r="F14" s="45"/>
      <c r="G14" s="45"/>
      <c r="H14" s="45"/>
      <c r="I14" s="45"/>
      <c r="J14" s="45"/>
      <c r="K14" s="45"/>
    </row>
    <row r="15" spans="1:13" s="12" customFormat="1">
      <c r="B15" s="45"/>
      <c r="C15" s="45"/>
      <c r="D15" s="45"/>
      <c r="E15" s="45"/>
      <c r="F15" s="45"/>
      <c r="G15" s="45"/>
      <c r="H15" s="45"/>
      <c r="I15" s="45"/>
      <c r="J15" s="45"/>
      <c r="K15" s="45"/>
    </row>
    <row r="334" spans="1:71" s="12" customFormat="1">
      <c r="B334" s="45"/>
      <c r="C334" s="45"/>
      <c r="D334" s="45"/>
      <c r="E334" s="45"/>
      <c r="F334" s="45"/>
      <c r="G334" s="45"/>
      <c r="H334" s="45"/>
      <c r="I334" s="45"/>
      <c r="J334" s="45"/>
      <c r="K334" s="45"/>
    </row>
    <row r="336" spans="1:71" ht="14.4">
      <c r="A336" s="48"/>
      <c r="B336" s="48"/>
      <c r="C336" s="48"/>
      <c r="D336" s="48"/>
      <c r="E336" s="48"/>
      <c r="F336" s="48"/>
      <c r="G336" s="48"/>
      <c r="H336" s="48"/>
      <c r="I336" s="48"/>
      <c r="J336" s="48"/>
      <c r="K336" s="48"/>
      <c r="L336" s="48"/>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9"/>
      <c r="BS336" s="49"/>
    </row>
    <row r="383" spans="2:11" s="12" customFormat="1">
      <c r="B383" s="45"/>
      <c r="C383" s="45"/>
      <c r="D383" s="45"/>
      <c r="E383" s="45"/>
      <c r="F383" s="45"/>
      <c r="G383" s="45"/>
      <c r="H383" s="45"/>
      <c r="I383" s="45"/>
      <c r="J383" s="45"/>
      <c r="K383" s="45"/>
    </row>
    <row r="385" spans="1:62" ht="14.4">
      <c r="A385" s="48"/>
      <c r="B385" s="48"/>
      <c r="C385" s="48"/>
      <c r="D385" s="48"/>
      <c r="E385" s="48"/>
      <c r="F385" s="48"/>
      <c r="G385" s="48"/>
      <c r="H385" s="48"/>
      <c r="I385" s="48"/>
      <c r="J385" s="48"/>
      <c r="K385" s="48"/>
      <c r="L385" s="48"/>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6"/>
      <c r="BE385" s="47"/>
      <c r="BF385" s="47"/>
      <c r="BG385" s="47"/>
      <c r="BH385" s="47"/>
      <c r="BI385" s="47"/>
      <c r="BJ385" s="4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79E9-1C98-42D2-BFE0-537B96ACB5E7}">
  <sheetPr codeName="Plan43">
    <tabColor rgb="FF5F6062"/>
  </sheetPr>
  <dimension ref="A1:Q391"/>
  <sheetViews>
    <sheetView showGridLines="0" workbookViewId="0"/>
  </sheetViews>
  <sheetFormatPr defaultColWidth="9.21875" defaultRowHeight="13.8"/>
  <cols>
    <col min="1" max="1" width="64.21875" style="66" bestFit="1" customWidth="1"/>
    <col min="2" max="17" width="13" style="66" customWidth="1"/>
    <col min="18" max="16384" width="9.21875" style="66"/>
  </cols>
  <sheetData>
    <row r="1" spans="1:17" ht="17.25" customHeight="1">
      <c r="A1" s="111" t="s">
        <v>2173</v>
      </c>
      <c r="B1" s="42"/>
      <c r="C1" s="42"/>
      <c r="D1" s="42"/>
      <c r="E1" s="42"/>
      <c r="F1" s="42"/>
      <c r="G1" s="42"/>
      <c r="H1" s="42"/>
      <c r="I1" s="42"/>
      <c r="J1" s="42"/>
      <c r="K1" s="42"/>
      <c r="L1" s="42"/>
      <c r="M1" s="42"/>
      <c r="N1" s="42"/>
      <c r="O1" s="42"/>
      <c r="P1" s="42"/>
      <c r="Q1" s="161" t="s">
        <v>65</v>
      </c>
    </row>
    <row r="2" spans="1:17" s="34" customFormat="1" ht="15" hidden="1" customHeight="1">
      <c r="A2" s="200"/>
      <c r="B2" s="36"/>
      <c r="C2" s="36"/>
      <c r="D2" s="36"/>
      <c r="E2" s="36"/>
      <c r="F2" s="36"/>
      <c r="G2" s="36"/>
      <c r="H2" s="36"/>
      <c r="I2" s="36"/>
      <c r="J2" s="36"/>
      <c r="K2" s="36"/>
      <c r="L2" s="36"/>
      <c r="M2" s="36"/>
      <c r="N2" s="36" t="s">
        <v>2354</v>
      </c>
      <c r="O2" s="36"/>
      <c r="P2" s="36"/>
      <c r="Q2" s="36"/>
    </row>
    <row r="3" spans="1:17" s="29" customFormat="1" ht="14.4">
      <c r="A3" s="835"/>
      <c r="B3" s="834">
        <v>43100</v>
      </c>
      <c r="C3" s="834">
        <v>43008</v>
      </c>
      <c r="D3" s="834">
        <v>42916</v>
      </c>
      <c r="E3" s="834">
        <v>42825</v>
      </c>
      <c r="F3" s="834">
        <v>42735</v>
      </c>
      <c r="G3" s="834">
        <v>42643</v>
      </c>
      <c r="H3" s="834">
        <v>42551</v>
      </c>
      <c r="I3" s="834">
        <v>42460</v>
      </c>
      <c r="J3" s="834">
        <v>42369</v>
      </c>
      <c r="K3" s="834">
        <v>42277</v>
      </c>
      <c r="L3" s="834">
        <v>42185</v>
      </c>
      <c r="M3" s="834">
        <v>42094</v>
      </c>
      <c r="N3" s="834">
        <v>42004</v>
      </c>
      <c r="O3" s="834">
        <v>41912</v>
      </c>
      <c r="P3" s="834">
        <v>41820</v>
      </c>
      <c r="Q3" s="834">
        <v>41729</v>
      </c>
    </row>
    <row r="4" spans="1:17" s="193" customFormat="1" ht="15" customHeight="1">
      <c r="A4" s="196" t="s">
        <v>2168</v>
      </c>
      <c r="B4" s="196"/>
      <c r="C4" s="196"/>
      <c r="D4" s="196"/>
      <c r="E4" s="196"/>
      <c r="F4" s="196"/>
      <c r="G4" s="196"/>
      <c r="H4" s="196"/>
      <c r="I4" s="196"/>
      <c r="J4" s="196"/>
      <c r="K4" s="196"/>
      <c r="L4" s="196"/>
      <c r="M4" s="196"/>
      <c r="N4" s="196"/>
      <c r="O4" s="196"/>
      <c r="P4" s="196"/>
      <c r="Q4" s="196"/>
    </row>
    <row r="5" spans="1:17" s="16" customFormat="1" ht="30" customHeight="1">
      <c r="A5" s="143" t="s">
        <v>2174</v>
      </c>
      <c r="B5" s="17">
        <v>660516</v>
      </c>
      <c r="C5" s="17">
        <v>637758</v>
      </c>
      <c r="D5" s="17">
        <v>642616</v>
      </c>
      <c r="E5" s="17">
        <v>642700</v>
      </c>
      <c r="F5" s="17">
        <v>669284</v>
      </c>
      <c r="G5" s="17">
        <v>673404.79299999995</v>
      </c>
      <c r="H5" s="17">
        <v>690963.16799999995</v>
      </c>
      <c r="I5" s="17">
        <v>637179.04200000013</v>
      </c>
      <c r="J5" s="17">
        <v>679593.6399999999</v>
      </c>
      <c r="K5" s="17">
        <v>728976.17800000007</v>
      </c>
      <c r="L5" s="17">
        <v>681622.07200000004</v>
      </c>
      <c r="M5" s="17">
        <v>728559.12199999986</v>
      </c>
      <c r="N5" s="17">
        <v>706081.48399999994</v>
      </c>
      <c r="O5" s="17">
        <v>687782.89800000016</v>
      </c>
      <c r="P5" s="17">
        <v>687125.65600000008</v>
      </c>
      <c r="Q5" s="17">
        <v>686511.4219999999</v>
      </c>
    </row>
    <row r="6" spans="1:17" s="16" customFormat="1" ht="15" customHeight="1">
      <c r="A6" s="191" t="s">
        <v>2175</v>
      </c>
      <c r="B6" s="189"/>
      <c r="C6" s="189"/>
      <c r="D6" s="189"/>
      <c r="E6" s="189"/>
      <c r="F6" s="189"/>
      <c r="G6" s="189"/>
      <c r="H6" s="189"/>
      <c r="I6" s="189"/>
      <c r="J6" s="189"/>
      <c r="K6" s="189"/>
      <c r="L6" s="189"/>
      <c r="M6" s="189"/>
      <c r="N6" s="189"/>
      <c r="O6" s="189"/>
      <c r="P6" s="189"/>
      <c r="Q6" s="189"/>
    </row>
    <row r="7" spans="1:17" s="16" customFormat="1" ht="15" customHeight="1">
      <c r="A7" s="152" t="s">
        <v>2176</v>
      </c>
      <c r="B7" s="833">
        <v>92</v>
      </c>
      <c r="C7" s="833">
        <v>79</v>
      </c>
      <c r="D7" s="833">
        <v>133</v>
      </c>
      <c r="E7" s="833">
        <v>104</v>
      </c>
      <c r="F7" s="833">
        <v>105</v>
      </c>
      <c r="G7" s="833">
        <v>125.30800000000001</v>
      </c>
      <c r="H7" s="833">
        <v>160.53299999999999</v>
      </c>
      <c r="I7" s="833">
        <v>149.06800000000001</v>
      </c>
      <c r="J7" s="833">
        <v>179.196</v>
      </c>
      <c r="K7" s="833">
        <v>218.92</v>
      </c>
      <c r="L7" s="833">
        <v>101.24</v>
      </c>
      <c r="M7" s="833">
        <v>136.017</v>
      </c>
      <c r="N7" s="833">
        <v>75.016999999999996</v>
      </c>
      <c r="O7" s="833">
        <v>69.998999999999995</v>
      </c>
      <c r="P7" s="833">
        <v>53.725999999999999</v>
      </c>
      <c r="Q7" s="833">
        <v>52.747</v>
      </c>
    </row>
    <row r="8" spans="1:17" s="23" customFormat="1" ht="15" customHeight="1">
      <c r="A8" s="152" t="s">
        <v>2177</v>
      </c>
      <c r="B8" s="832">
        <v>7674</v>
      </c>
      <c r="C8" s="832">
        <v>5958</v>
      </c>
      <c r="D8" s="832">
        <v>6963</v>
      </c>
      <c r="E8" s="832">
        <v>6956</v>
      </c>
      <c r="F8" s="832">
        <v>8011</v>
      </c>
      <c r="G8" s="832">
        <v>8285.6110000000008</v>
      </c>
      <c r="H8" s="832">
        <v>7121.2219999999998</v>
      </c>
      <c r="I8" s="832">
        <v>6484.4840000000004</v>
      </c>
      <c r="J8" s="832">
        <v>7000.0330000000004</v>
      </c>
      <c r="K8" s="832">
        <v>6872.9989999999998</v>
      </c>
      <c r="L8" s="832">
        <v>6085.31</v>
      </c>
      <c r="M8" s="832">
        <v>6291.4120000000003</v>
      </c>
      <c r="N8" s="832">
        <v>3248.5619999999999</v>
      </c>
      <c r="O8" s="832">
        <v>3456.0479999999998</v>
      </c>
      <c r="P8" s="832">
        <v>7168.4440000000004</v>
      </c>
      <c r="Q8" s="832">
        <v>7297.7759999999998</v>
      </c>
    </row>
    <row r="9" spans="1:17" s="23" customFormat="1" ht="15" customHeight="1">
      <c r="A9" s="152" t="s">
        <v>2178</v>
      </c>
      <c r="B9" s="832">
        <v>15900</v>
      </c>
      <c r="C9" s="832">
        <v>15272</v>
      </c>
      <c r="D9" s="832">
        <v>13115</v>
      </c>
      <c r="E9" s="832">
        <v>13026</v>
      </c>
      <c r="F9" s="832">
        <v>12056</v>
      </c>
      <c r="G9" s="832">
        <v>11991.735000000001</v>
      </c>
      <c r="H9" s="832">
        <v>11396.183999999999</v>
      </c>
      <c r="I9" s="832">
        <v>11887.862999999999</v>
      </c>
      <c r="J9" s="832">
        <v>11694.8</v>
      </c>
      <c r="K9" s="832">
        <v>9666.5519999999997</v>
      </c>
      <c r="L9" s="832">
        <v>9049.8880000000008</v>
      </c>
      <c r="M9" s="832">
        <v>8579.4989999999998</v>
      </c>
      <c r="N9" s="832">
        <v>8139.0990000000002</v>
      </c>
      <c r="O9" s="832">
        <v>7711.4059999999999</v>
      </c>
      <c r="P9" s="832">
        <v>7333.183</v>
      </c>
      <c r="Q9" s="832">
        <v>7032.7150000000001</v>
      </c>
    </row>
    <row r="10" spans="1:17" s="23" customFormat="1" ht="15" customHeight="1">
      <c r="A10" s="152" t="s">
        <v>2179</v>
      </c>
      <c r="B10" s="20">
        <v>42896</v>
      </c>
      <c r="C10" s="20">
        <v>44432</v>
      </c>
      <c r="D10" s="20">
        <v>43328</v>
      </c>
      <c r="E10" s="20">
        <v>44403</v>
      </c>
      <c r="F10" s="20">
        <v>44251</v>
      </c>
      <c r="G10" s="20">
        <v>43785.425000000003</v>
      </c>
      <c r="H10" s="20">
        <v>47094.99</v>
      </c>
      <c r="I10" s="20">
        <v>46621.553999999996</v>
      </c>
      <c r="J10" s="20">
        <v>46024.625</v>
      </c>
      <c r="K10" s="20">
        <v>49582.970999999998</v>
      </c>
      <c r="L10" s="20">
        <v>42722.722999999998</v>
      </c>
      <c r="M10" s="20">
        <v>46681.055999999997</v>
      </c>
      <c r="N10" s="20">
        <v>34485.512000000002</v>
      </c>
      <c r="O10" s="20">
        <v>34346.644999999997</v>
      </c>
      <c r="P10" s="20">
        <v>19749.398000000001</v>
      </c>
      <c r="Q10" s="20">
        <v>23614.899000000001</v>
      </c>
    </row>
    <row r="11" spans="1:17" s="16" customFormat="1" ht="15" customHeight="1">
      <c r="A11" s="152" t="s">
        <v>2180</v>
      </c>
      <c r="B11" s="20">
        <v>145376</v>
      </c>
      <c r="C11" s="20">
        <v>133580</v>
      </c>
      <c r="D11" s="20">
        <v>137415</v>
      </c>
      <c r="E11" s="20">
        <v>137830</v>
      </c>
      <c r="F11" s="20">
        <v>142194</v>
      </c>
      <c r="G11" s="20">
        <v>140363.26699999999</v>
      </c>
      <c r="H11" s="20">
        <v>141481.929</v>
      </c>
      <c r="I11" s="20">
        <v>129243.69100000001</v>
      </c>
      <c r="J11" s="20">
        <v>136104.497</v>
      </c>
      <c r="K11" s="20">
        <v>138754.58199999999</v>
      </c>
      <c r="L11" s="20">
        <v>142557.128</v>
      </c>
      <c r="M11" s="20">
        <v>145249.72200000001</v>
      </c>
      <c r="N11" s="20">
        <v>146705.07999999999</v>
      </c>
      <c r="O11" s="20">
        <v>141701.06700000001</v>
      </c>
      <c r="P11" s="20">
        <v>132446.15100000001</v>
      </c>
      <c r="Q11" s="20">
        <v>127690.427</v>
      </c>
    </row>
    <row r="12" spans="1:17" s="16" customFormat="1" ht="15" customHeight="1">
      <c r="A12" s="152" t="s">
        <v>2181</v>
      </c>
      <c r="B12" s="20">
        <v>75673</v>
      </c>
      <c r="C12" s="20">
        <v>77998</v>
      </c>
      <c r="D12" s="20">
        <v>87750</v>
      </c>
      <c r="E12" s="20">
        <v>92745</v>
      </c>
      <c r="F12" s="20">
        <v>82494</v>
      </c>
      <c r="G12" s="20">
        <v>94445.354000000007</v>
      </c>
      <c r="H12" s="20">
        <v>116582.126</v>
      </c>
      <c r="I12" s="20">
        <v>117928.76700000001</v>
      </c>
      <c r="J12" s="20">
        <v>129883.91</v>
      </c>
      <c r="K12" s="20">
        <v>151295.27799999999</v>
      </c>
      <c r="L12" s="20">
        <v>142034.04699999999</v>
      </c>
      <c r="M12" s="20">
        <v>147949.70199999999</v>
      </c>
      <c r="N12" s="20">
        <v>139730.24799999999</v>
      </c>
      <c r="O12" s="20">
        <v>139582.98800000001</v>
      </c>
      <c r="P12" s="20">
        <v>133408.13099999999</v>
      </c>
      <c r="Q12" s="20">
        <v>119733.196</v>
      </c>
    </row>
    <row r="13" spans="1:17" s="16" customFormat="1" ht="15" customHeight="1">
      <c r="A13" s="152" t="s">
        <v>2182</v>
      </c>
      <c r="B13" s="20">
        <v>320976</v>
      </c>
      <c r="C13" s="20">
        <v>312423</v>
      </c>
      <c r="D13" s="20">
        <v>301570</v>
      </c>
      <c r="E13" s="20">
        <v>302200</v>
      </c>
      <c r="F13" s="20">
        <v>325890</v>
      </c>
      <c r="G13" s="20">
        <v>323270.38500000001</v>
      </c>
      <c r="H13" s="20">
        <v>314034.39299999998</v>
      </c>
      <c r="I13" s="20">
        <v>267514.69</v>
      </c>
      <c r="J13" s="20">
        <v>288057.25400000002</v>
      </c>
      <c r="K13" s="20">
        <v>304598.36</v>
      </c>
      <c r="L13" s="20">
        <v>275611.35100000002</v>
      </c>
      <c r="M13" s="20">
        <v>305874.64</v>
      </c>
      <c r="N13" s="20">
        <v>307258.68199999997</v>
      </c>
      <c r="O13" s="20">
        <v>291637.842</v>
      </c>
      <c r="P13" s="20">
        <v>298906.70600000001</v>
      </c>
      <c r="Q13" s="20">
        <v>314159.65899999999</v>
      </c>
    </row>
    <row r="14" spans="1:17" s="23" customFormat="1" ht="15" customHeight="1">
      <c r="A14" s="152" t="s">
        <v>2183</v>
      </c>
      <c r="B14" s="421">
        <v>0</v>
      </c>
      <c r="C14" s="421">
        <v>0</v>
      </c>
      <c r="D14" s="421">
        <v>0</v>
      </c>
      <c r="E14" s="421">
        <v>0</v>
      </c>
      <c r="F14" s="421">
        <v>0</v>
      </c>
      <c r="G14" s="421">
        <v>0</v>
      </c>
      <c r="H14" s="421">
        <v>0</v>
      </c>
      <c r="I14" s="421">
        <v>0</v>
      </c>
      <c r="J14" s="421" t="s">
        <v>2260</v>
      </c>
      <c r="K14" s="20">
        <v>0</v>
      </c>
      <c r="L14" s="20">
        <v>0</v>
      </c>
      <c r="M14" s="20">
        <v>0</v>
      </c>
      <c r="N14" s="20">
        <v>0</v>
      </c>
      <c r="O14" s="20">
        <v>0</v>
      </c>
      <c r="P14" s="20">
        <v>19188.25</v>
      </c>
      <c r="Q14" s="20">
        <v>20200.61</v>
      </c>
    </row>
    <row r="15" spans="1:17" s="23" customFormat="1" ht="15" customHeight="1">
      <c r="A15" s="152" t="s">
        <v>2184</v>
      </c>
      <c r="B15" s="20">
        <v>34053</v>
      </c>
      <c r="C15" s="20">
        <v>28757</v>
      </c>
      <c r="D15" s="20">
        <v>32718</v>
      </c>
      <c r="E15" s="20">
        <v>26419</v>
      </c>
      <c r="F15" s="20">
        <v>33213</v>
      </c>
      <c r="G15" s="20">
        <v>27402.772000000001</v>
      </c>
      <c r="H15" s="20">
        <v>28267.445</v>
      </c>
      <c r="I15" s="20">
        <v>36973.133000000002</v>
      </c>
      <c r="J15" s="20">
        <v>37858.010999999999</v>
      </c>
      <c r="K15" s="20">
        <v>35744.086000000003</v>
      </c>
      <c r="L15" s="20">
        <v>36338.769999999997</v>
      </c>
      <c r="M15" s="20">
        <v>34294.084999999999</v>
      </c>
      <c r="N15" s="20">
        <v>34837.805999999997</v>
      </c>
      <c r="O15" s="20">
        <v>33747.455999999998</v>
      </c>
      <c r="P15" s="20">
        <v>32424.545999999998</v>
      </c>
      <c r="Q15" s="20">
        <v>31129.798999999999</v>
      </c>
    </row>
    <row r="16" spans="1:17" s="23" customFormat="1" ht="15" customHeight="1">
      <c r="A16" s="152" t="s">
        <v>2186</v>
      </c>
      <c r="B16" s="20">
        <v>3906</v>
      </c>
      <c r="C16" s="20">
        <v>3465</v>
      </c>
      <c r="D16" s="20">
        <v>4408</v>
      </c>
      <c r="E16" s="20">
        <v>4071</v>
      </c>
      <c r="F16" s="20">
        <v>7357</v>
      </c>
      <c r="G16" s="20">
        <v>8689.3379999999997</v>
      </c>
      <c r="H16" s="20">
        <v>7967.8990000000003</v>
      </c>
      <c r="I16" s="20">
        <v>9065.5339999999997</v>
      </c>
      <c r="J16" s="20">
        <v>10751.102000000001</v>
      </c>
      <c r="K16" s="20">
        <v>17918.491999999998</v>
      </c>
      <c r="L16" s="20">
        <v>13362.311</v>
      </c>
      <c r="M16" s="20">
        <v>18002.415000000001</v>
      </c>
      <c r="N16" s="20">
        <v>14015.012000000001</v>
      </c>
      <c r="O16" s="20">
        <v>17421.063999999998</v>
      </c>
      <c r="P16" s="20">
        <v>19731.464</v>
      </c>
      <c r="Q16" s="20">
        <v>19288.163</v>
      </c>
    </row>
    <row r="17" spans="1:17" s="23" customFormat="1" ht="15" customHeight="1">
      <c r="A17" s="181" t="s">
        <v>2187</v>
      </c>
      <c r="B17" s="20">
        <v>2096</v>
      </c>
      <c r="C17" s="20">
        <v>4249</v>
      </c>
      <c r="D17" s="20">
        <v>3547</v>
      </c>
      <c r="E17" s="20">
        <v>3429</v>
      </c>
      <c r="F17" s="20">
        <v>1608</v>
      </c>
      <c r="G17" s="20">
        <v>1706.598</v>
      </c>
      <c r="H17" s="20">
        <v>1744.4469999999999</v>
      </c>
      <c r="I17" s="20">
        <v>1305.258</v>
      </c>
      <c r="J17" s="20">
        <v>1990.212</v>
      </c>
      <c r="K17" s="20">
        <v>2399.5279999999998</v>
      </c>
      <c r="L17" s="20">
        <v>1406.5429999999999</v>
      </c>
      <c r="M17" s="20">
        <v>1688.2049999999999</v>
      </c>
      <c r="N17" s="20">
        <v>4430.1660000000002</v>
      </c>
      <c r="O17" s="20">
        <v>6947.924</v>
      </c>
      <c r="P17" s="20">
        <v>6957.848</v>
      </c>
      <c r="Q17" s="20">
        <v>6392.2250000000004</v>
      </c>
    </row>
    <row r="18" spans="1:17" s="16" customFormat="1" ht="15" customHeight="1">
      <c r="A18" s="181" t="s">
        <v>2188</v>
      </c>
      <c r="B18" s="20">
        <v>6417</v>
      </c>
      <c r="C18" s="20">
        <v>6015</v>
      </c>
      <c r="D18" s="20">
        <v>6000</v>
      </c>
      <c r="E18" s="20">
        <v>5607</v>
      </c>
      <c r="F18" s="20">
        <v>6168</v>
      </c>
      <c r="G18" s="20">
        <v>6918</v>
      </c>
      <c r="H18" s="20">
        <v>8858</v>
      </c>
      <c r="I18" s="20">
        <v>5270</v>
      </c>
      <c r="J18" s="20">
        <v>4924</v>
      </c>
      <c r="K18" s="831">
        <v>11924.41</v>
      </c>
      <c r="L18" s="831">
        <v>12352.761</v>
      </c>
      <c r="M18" s="831">
        <v>13812.369000000001</v>
      </c>
      <c r="N18" s="831">
        <v>13156.3</v>
      </c>
      <c r="O18" s="831">
        <v>11160.459000000001</v>
      </c>
      <c r="P18" s="831">
        <v>9757.8089999999993</v>
      </c>
      <c r="Q18" s="831">
        <v>9919.2060000000001</v>
      </c>
    </row>
    <row r="19" spans="1:17" s="23" customFormat="1" ht="15" customHeight="1">
      <c r="A19" s="152" t="s">
        <v>2200</v>
      </c>
      <c r="B19" s="20">
        <v>5457</v>
      </c>
      <c r="C19" s="20">
        <v>5530</v>
      </c>
      <c r="D19" s="20">
        <v>5669</v>
      </c>
      <c r="E19" s="20">
        <v>5910</v>
      </c>
      <c r="F19" s="20">
        <v>5937</v>
      </c>
      <c r="G19" s="20">
        <v>6421</v>
      </c>
      <c r="H19" s="20">
        <v>6254</v>
      </c>
      <c r="I19" s="20">
        <v>4735</v>
      </c>
      <c r="J19" s="20">
        <v>5126</v>
      </c>
      <c r="K19" s="173">
        <v>0</v>
      </c>
      <c r="L19" s="173">
        <v>0</v>
      </c>
      <c r="M19" s="173">
        <v>0</v>
      </c>
      <c r="N19" s="173">
        <v>0</v>
      </c>
      <c r="O19" s="173">
        <v>0</v>
      </c>
      <c r="P19" s="173">
        <v>0</v>
      </c>
      <c r="Q19" s="173">
        <v>0</v>
      </c>
    </row>
    <row r="20" spans="1:17" s="23" customFormat="1" ht="15" customHeight="1">
      <c r="A20" s="830"/>
    </row>
    <row r="21" spans="1:17" s="23" customFormat="1" ht="15" customHeight="1">
      <c r="A21" s="829" t="s">
        <v>2174</v>
      </c>
      <c r="B21" s="176">
        <v>660516</v>
      </c>
      <c r="C21" s="176">
        <v>637758</v>
      </c>
      <c r="D21" s="176">
        <v>642616</v>
      </c>
      <c r="E21" s="176">
        <v>642700</v>
      </c>
      <c r="F21" s="176">
        <v>669284</v>
      </c>
      <c r="G21" s="176">
        <v>673404.50199999998</v>
      </c>
      <c r="H21" s="176">
        <v>690963.02099999995</v>
      </c>
      <c r="I21" s="176">
        <v>637179.005</v>
      </c>
      <c r="J21" s="176">
        <v>679593.18400000001</v>
      </c>
      <c r="K21" s="176">
        <v>728976.17797049915</v>
      </c>
      <c r="L21" s="176">
        <v>681622.07159279159</v>
      </c>
      <c r="M21" s="176">
        <v>728559.12300899997</v>
      </c>
      <c r="N21" s="176">
        <v>706081.48704100004</v>
      </c>
      <c r="O21" s="176">
        <v>687782.80799999996</v>
      </c>
      <c r="P21" s="176">
        <v>687125.65599999996</v>
      </c>
      <c r="Q21" s="176">
        <v>686511.42099999997</v>
      </c>
    </row>
    <row r="22" spans="1:17" s="23" customFormat="1" ht="15" customHeight="1">
      <c r="A22" s="828" t="s">
        <v>2192</v>
      </c>
    </row>
    <row r="23" spans="1:17" s="23" customFormat="1" ht="15" customHeight="1">
      <c r="A23" s="152" t="s">
        <v>2193</v>
      </c>
      <c r="B23" s="20">
        <v>45629</v>
      </c>
      <c r="C23" s="20">
        <v>43495</v>
      </c>
      <c r="D23" s="20">
        <v>43524</v>
      </c>
      <c r="E23" s="20">
        <v>43768</v>
      </c>
      <c r="F23" s="20">
        <v>45741</v>
      </c>
      <c r="G23" s="20">
        <v>45344.260999999999</v>
      </c>
      <c r="H23" s="20">
        <v>44191.232000000004</v>
      </c>
      <c r="I23" s="20">
        <v>45130.41</v>
      </c>
      <c r="J23" s="20">
        <v>51085.464999999997</v>
      </c>
      <c r="K23" s="20">
        <v>54555.872827942221</v>
      </c>
      <c r="L23" s="20">
        <v>54015.531420925006</v>
      </c>
      <c r="M23" s="20">
        <v>55102.237999999998</v>
      </c>
      <c r="N23" s="20">
        <v>37570.906999999999</v>
      </c>
      <c r="O23" s="20">
        <v>41004.656999999999</v>
      </c>
      <c r="P23" s="20">
        <v>44173.705000000002</v>
      </c>
      <c r="Q23" s="20">
        <v>41332.474999999999</v>
      </c>
    </row>
    <row r="24" spans="1:17" s="23" customFormat="1" ht="15" customHeight="1">
      <c r="A24" s="152" t="s">
        <v>2194</v>
      </c>
      <c r="B24" s="20">
        <v>114141</v>
      </c>
      <c r="C24" s="20">
        <v>104667</v>
      </c>
      <c r="D24" s="20">
        <v>109075</v>
      </c>
      <c r="E24" s="20">
        <v>109904</v>
      </c>
      <c r="F24" s="20">
        <v>114481</v>
      </c>
      <c r="G24" s="20">
        <v>112987.61500000001</v>
      </c>
      <c r="H24" s="20">
        <v>113499.965</v>
      </c>
      <c r="I24" s="20">
        <v>102839.66899999999</v>
      </c>
      <c r="J24" s="20">
        <v>109882.31</v>
      </c>
      <c r="K24" s="20">
        <v>111978.87604787633</v>
      </c>
      <c r="L24" s="20">
        <v>116071.64690370507</v>
      </c>
      <c r="M24" s="20">
        <v>119256.85799999999</v>
      </c>
      <c r="N24" s="20">
        <v>121534.16899999999</v>
      </c>
      <c r="O24" s="20">
        <v>116085.63</v>
      </c>
      <c r="P24" s="20">
        <v>108544.698</v>
      </c>
      <c r="Q24" s="20">
        <v>104157.774</v>
      </c>
    </row>
    <row r="25" spans="1:17" s="23" customFormat="1" ht="15" customHeight="1">
      <c r="A25" s="152" t="s">
        <v>2195</v>
      </c>
      <c r="B25" s="20">
        <v>240815</v>
      </c>
      <c r="C25" s="20">
        <v>229604</v>
      </c>
      <c r="D25" s="20">
        <v>237794</v>
      </c>
      <c r="E25" s="20">
        <v>239482</v>
      </c>
      <c r="F25" s="20">
        <v>247911</v>
      </c>
      <c r="G25" s="20">
        <v>250095.55499999999</v>
      </c>
      <c r="H25" s="20">
        <v>254015.71</v>
      </c>
      <c r="I25" s="20">
        <v>218141.106</v>
      </c>
      <c r="J25" s="20">
        <v>237364.598</v>
      </c>
      <c r="K25" s="20">
        <v>240199.78606778424</v>
      </c>
      <c r="L25" s="20">
        <v>225751.24085839669</v>
      </c>
      <c r="M25" s="20">
        <v>232034.891</v>
      </c>
      <c r="N25" s="20">
        <v>226925.158</v>
      </c>
      <c r="O25" s="20">
        <v>215887.595</v>
      </c>
      <c r="P25" s="20">
        <v>233113.61</v>
      </c>
      <c r="Q25" s="20">
        <v>230688.97099999999</v>
      </c>
    </row>
    <row r="26" spans="1:17" s="23" customFormat="1" ht="15" customHeight="1">
      <c r="A26" s="152" t="s">
        <v>2196</v>
      </c>
      <c r="B26" s="20">
        <v>172</v>
      </c>
      <c r="C26" s="20">
        <v>183</v>
      </c>
      <c r="D26" s="20">
        <v>186</v>
      </c>
      <c r="E26" s="20">
        <v>188</v>
      </c>
      <c r="F26" s="20">
        <v>205</v>
      </c>
      <c r="G26" s="20">
        <v>205.81800000000001</v>
      </c>
      <c r="H26" s="20">
        <v>206.67099999999999</v>
      </c>
      <c r="I26" s="20">
        <v>201.791</v>
      </c>
      <c r="J26" s="20">
        <v>242.32900000000001</v>
      </c>
      <c r="K26" s="20">
        <v>258.62229230100002</v>
      </c>
      <c r="L26" s="20">
        <v>302.39345414925003</v>
      </c>
      <c r="M26" s="20">
        <v>323.91199999999998</v>
      </c>
      <c r="N26" s="20">
        <v>323.99900000000002</v>
      </c>
      <c r="O26" s="20">
        <v>320.32499999999999</v>
      </c>
      <c r="P26" s="20">
        <v>168.744</v>
      </c>
      <c r="Q26" s="20">
        <v>181.22900000000001</v>
      </c>
    </row>
    <row r="27" spans="1:17" s="23" customFormat="1" ht="15" customHeight="1">
      <c r="A27" s="152" t="s">
        <v>2197</v>
      </c>
      <c r="B27" s="20">
        <v>45405</v>
      </c>
      <c r="C27" s="20">
        <v>45224</v>
      </c>
      <c r="D27" s="20">
        <v>44902</v>
      </c>
      <c r="E27" s="20">
        <v>45063</v>
      </c>
      <c r="F27" s="20">
        <v>47108</v>
      </c>
      <c r="G27" s="20">
        <v>47718.724999999999</v>
      </c>
      <c r="H27" s="20">
        <v>48712.82</v>
      </c>
      <c r="I27" s="20">
        <v>44450.762999999999</v>
      </c>
      <c r="J27" s="20">
        <v>46654.78</v>
      </c>
      <c r="K27" s="20">
        <v>64930.004165500686</v>
      </c>
      <c r="L27" s="20">
        <v>63692.154873221785</v>
      </c>
      <c r="M27" s="20">
        <v>65498.690999999999</v>
      </c>
      <c r="N27" s="20">
        <v>63509.163</v>
      </c>
      <c r="O27" s="20">
        <v>65235.3</v>
      </c>
      <c r="P27" s="20">
        <v>64006.423000000003</v>
      </c>
      <c r="Q27" s="20">
        <v>63995.142</v>
      </c>
    </row>
    <row r="28" spans="1:17" s="23" customFormat="1" ht="15" customHeight="1">
      <c r="A28" s="152" t="s">
        <v>2198</v>
      </c>
      <c r="B28" s="20">
        <v>31058</v>
      </c>
      <c r="C28" s="20">
        <v>28726</v>
      </c>
      <c r="D28" s="20">
        <v>28147</v>
      </c>
      <c r="E28" s="20">
        <v>27735</v>
      </c>
      <c r="F28" s="20">
        <v>27504</v>
      </c>
      <c r="G28" s="20">
        <v>27167.192999999999</v>
      </c>
      <c r="H28" s="20">
        <v>27773.255000000001</v>
      </c>
      <c r="I28" s="20">
        <v>26199.438999999998</v>
      </c>
      <c r="J28" s="20">
        <v>25971.524000000001</v>
      </c>
      <c r="K28" s="20">
        <v>26497.375894320754</v>
      </c>
      <c r="L28" s="20">
        <v>26172.056723592152</v>
      </c>
      <c r="M28" s="20">
        <v>25650.856</v>
      </c>
      <c r="N28" s="20">
        <v>24834.741999999998</v>
      </c>
      <c r="O28" s="20">
        <v>25291.883000000002</v>
      </c>
      <c r="P28" s="20">
        <v>23729.054</v>
      </c>
      <c r="Q28" s="20">
        <v>23345.39</v>
      </c>
    </row>
    <row r="29" spans="1:17" s="23" customFormat="1" ht="15" customHeight="1">
      <c r="A29" s="152" t="s">
        <v>2199</v>
      </c>
      <c r="B29" s="20">
        <v>9017</v>
      </c>
      <c r="C29" s="20">
        <v>9120</v>
      </c>
      <c r="D29" s="20">
        <v>8977</v>
      </c>
      <c r="E29" s="20">
        <v>10024</v>
      </c>
      <c r="F29" s="20">
        <v>10234</v>
      </c>
      <c r="G29" s="20">
        <v>10906.448</v>
      </c>
      <c r="H29" s="20">
        <v>11009.174999999999</v>
      </c>
      <c r="I29" s="20">
        <v>11463.791999999999</v>
      </c>
      <c r="J29" s="20">
        <v>12923.897999999999</v>
      </c>
      <c r="K29" s="20">
        <v>16222.606667754642</v>
      </c>
      <c r="L29" s="20">
        <v>16695.339933267802</v>
      </c>
      <c r="M29" s="20">
        <v>17629.013999999999</v>
      </c>
      <c r="N29" s="20">
        <v>23699.399000000001</v>
      </c>
      <c r="O29" s="20">
        <v>23808.129000000001</v>
      </c>
      <c r="P29" s="20">
        <v>26474.37</v>
      </c>
      <c r="Q29" s="20">
        <v>29130.954000000002</v>
      </c>
    </row>
    <row r="30" spans="1:17" ht="14.4">
      <c r="A30" s="152" t="s">
        <v>2202</v>
      </c>
      <c r="B30" s="20">
        <v>174279</v>
      </c>
      <c r="C30" s="20">
        <v>176739</v>
      </c>
      <c r="D30" s="20">
        <v>170011</v>
      </c>
      <c r="E30" s="20">
        <v>166536</v>
      </c>
      <c r="F30" s="20">
        <v>176100</v>
      </c>
      <c r="G30" s="20">
        <v>178978.88699999999</v>
      </c>
      <c r="H30" s="20">
        <v>191554.193</v>
      </c>
      <c r="I30" s="20">
        <v>188752.035</v>
      </c>
      <c r="J30" s="20">
        <v>195468.28</v>
      </c>
      <c r="K30" s="20">
        <v>214333.03400701922</v>
      </c>
      <c r="L30" s="20">
        <v>178921.70742553382</v>
      </c>
      <c r="M30" s="20">
        <v>213062.66300900001</v>
      </c>
      <c r="N30" s="20">
        <v>207683.950041</v>
      </c>
      <c r="O30" s="20">
        <v>200149.28899999999</v>
      </c>
      <c r="P30" s="20">
        <v>186915.052</v>
      </c>
      <c r="Q30" s="20">
        <v>193679.486</v>
      </c>
    </row>
    <row r="31" spans="1:17">
      <c r="A31" s="68"/>
      <c r="Q31" s="74"/>
    </row>
    <row r="32" spans="1:17" ht="12.75" customHeight="1">
      <c r="A32" s="68"/>
    </row>
    <row r="33" ht="12.75" customHeight="1"/>
    <row r="34" ht="12.75" customHeight="1"/>
    <row r="391"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741B5-C9A9-4663-8E1A-A7D4A6E33FD3}">
  <sheetPr codeName="Plan8">
    <tabColor rgb="FF5F6062"/>
  </sheetPr>
  <dimension ref="A1:BU398"/>
  <sheetViews>
    <sheetView showGridLines="0" workbookViewId="0"/>
  </sheetViews>
  <sheetFormatPr defaultColWidth="9.21875" defaultRowHeight="14.4"/>
  <cols>
    <col min="1" max="1" width="90.77734375" style="34" customWidth="1"/>
    <col min="2" max="2" width="12.44140625" style="34" bestFit="1" customWidth="1"/>
    <col min="3" max="3" width="11.44140625" style="34" bestFit="1" customWidth="1"/>
    <col min="4" max="5" width="9.77734375" style="34" bestFit="1" customWidth="1"/>
    <col min="6" max="6" width="10.77734375" style="34" bestFit="1" customWidth="1"/>
    <col min="7" max="9" width="9.77734375" style="34" bestFit="1" customWidth="1"/>
    <col min="10" max="10" width="10.77734375" style="34" bestFit="1" customWidth="1"/>
    <col min="11" max="13" width="9.77734375" style="34" bestFit="1" customWidth="1"/>
    <col min="14" max="14" width="10.77734375" style="34" bestFit="1" customWidth="1"/>
    <col min="15" max="17" width="9.77734375" style="34" bestFit="1" customWidth="1"/>
    <col min="18" max="16384" width="9.21875" style="34"/>
  </cols>
  <sheetData>
    <row r="1" spans="1:17" s="66" customFormat="1" ht="18">
      <c r="A1" s="111" t="s">
        <v>2667</v>
      </c>
      <c r="B1" s="42"/>
      <c r="C1" s="42"/>
      <c r="D1" s="42"/>
      <c r="E1" s="42"/>
      <c r="F1" s="42"/>
      <c r="G1" s="42"/>
      <c r="H1" s="42"/>
      <c r="I1" s="42"/>
      <c r="J1" s="42"/>
      <c r="K1" s="42"/>
      <c r="L1" s="42"/>
      <c r="M1" s="42"/>
      <c r="N1" s="42"/>
      <c r="O1" s="42"/>
      <c r="P1" s="42"/>
      <c r="Q1" s="161" t="s">
        <v>65</v>
      </c>
    </row>
    <row r="2" spans="1:17" ht="15" hidden="1" customHeight="1">
      <c r="A2" s="218"/>
      <c r="B2" s="36" t="s">
        <v>2668</v>
      </c>
      <c r="C2" s="36"/>
      <c r="D2" s="36"/>
      <c r="E2" s="36"/>
      <c r="F2" s="36"/>
      <c r="G2" s="36"/>
      <c r="H2" s="36"/>
      <c r="I2" s="36"/>
      <c r="J2" s="36"/>
      <c r="K2" s="36"/>
      <c r="L2" s="36"/>
      <c r="M2" s="36"/>
      <c r="N2" s="36" t="s">
        <v>2558</v>
      </c>
      <c r="O2" s="36"/>
      <c r="P2" s="36"/>
      <c r="Q2" s="36"/>
    </row>
    <row r="3" spans="1:17" s="29" customFormat="1">
      <c r="A3" s="160"/>
      <c r="B3" s="223" t="s">
        <v>2102</v>
      </c>
      <c r="C3" s="223" t="s">
        <v>2669</v>
      </c>
      <c r="D3" s="223">
        <v>42916</v>
      </c>
      <c r="E3" s="848">
        <v>42825</v>
      </c>
      <c r="F3" s="847">
        <v>42735</v>
      </c>
      <c r="G3" s="847">
        <v>42643</v>
      </c>
      <c r="H3" s="224">
        <v>42551</v>
      </c>
      <c r="I3" s="224">
        <v>42460</v>
      </c>
      <c r="J3" s="224">
        <v>42369</v>
      </c>
      <c r="K3" s="847">
        <v>42277</v>
      </c>
      <c r="L3" s="224">
        <v>42185</v>
      </c>
      <c r="M3" s="224">
        <v>42094</v>
      </c>
      <c r="N3" s="224">
        <v>42004</v>
      </c>
      <c r="O3" s="847">
        <v>41912</v>
      </c>
      <c r="P3" s="224">
        <v>41820</v>
      </c>
      <c r="Q3" s="224">
        <v>41729</v>
      </c>
    </row>
    <row r="4" spans="1:17" s="193" customFormat="1" ht="30" customHeight="1">
      <c r="A4" s="211" t="s">
        <v>2218</v>
      </c>
      <c r="B4" s="209">
        <v>32892.766162162159</v>
      </c>
      <c r="C4" s="209">
        <v>23056</v>
      </c>
      <c r="D4" s="208">
        <v>30499.54075675676</v>
      </c>
      <c r="E4" s="208">
        <v>24480.611783783785</v>
      </c>
      <c r="F4" s="839">
        <v>26811</v>
      </c>
      <c r="G4" s="839">
        <f>G5+G10+G11+G12</f>
        <v>27433.01</v>
      </c>
      <c r="H4" s="17">
        <v>17709.478999999999</v>
      </c>
      <c r="I4" s="17">
        <v>20356.092000000004</v>
      </c>
      <c r="J4" s="17">
        <v>14251.500000000002</v>
      </c>
      <c r="K4" s="17">
        <v>17062.399999999998</v>
      </c>
      <c r="L4" s="17">
        <v>19261.745454545453</v>
      </c>
      <c r="M4" s="17">
        <v>24775.837</v>
      </c>
      <c r="N4" s="17">
        <v>25176.055</v>
      </c>
      <c r="O4" s="17">
        <v>26847.946</v>
      </c>
      <c r="P4" s="17">
        <v>25717.9</v>
      </c>
      <c r="Q4" s="17">
        <v>22053.826999999997</v>
      </c>
    </row>
    <row r="5" spans="1:17" s="16" customFormat="1" ht="15" customHeight="1">
      <c r="A5" s="143" t="s">
        <v>2219</v>
      </c>
      <c r="B5" s="176">
        <v>31076.008324324324</v>
      </c>
      <c r="C5" s="176">
        <v>21655</v>
      </c>
      <c r="D5" s="192">
        <v>28682.15545945946</v>
      </c>
      <c r="E5" s="192">
        <v>22626.742162162162</v>
      </c>
      <c r="F5" s="839">
        <v>24919.01</v>
      </c>
      <c r="G5" s="839">
        <v>23968.01</v>
      </c>
      <c r="H5" s="17">
        <v>15655.798000000001</v>
      </c>
      <c r="I5" s="17">
        <v>15778.795</v>
      </c>
      <c r="J5" s="17">
        <v>11290.663</v>
      </c>
      <c r="K5" s="17">
        <v>11844.063636363637</v>
      </c>
      <c r="L5" s="17">
        <v>9956.545454545454</v>
      </c>
      <c r="M5" s="17">
        <v>12046.317999999999</v>
      </c>
      <c r="N5" s="17">
        <v>10347.418</v>
      </c>
      <c r="O5" s="17">
        <v>12635.819</v>
      </c>
      <c r="P5" s="17">
        <v>16205.519</v>
      </c>
      <c r="Q5" s="17">
        <v>14421.017999999998</v>
      </c>
    </row>
    <row r="6" spans="1:17" s="23" customFormat="1" ht="15" customHeight="1">
      <c r="A6" s="152" t="s">
        <v>2220</v>
      </c>
      <c r="B6" s="174">
        <v>6118.7359999999999</v>
      </c>
      <c r="C6" s="174">
        <v>4971</v>
      </c>
      <c r="D6" s="173">
        <v>4373.8177297297298</v>
      </c>
      <c r="E6" s="173">
        <v>5881.5338378378374</v>
      </c>
      <c r="F6" s="846">
        <v>4952</v>
      </c>
      <c r="G6" s="846">
        <v>6614</v>
      </c>
      <c r="H6" s="20">
        <v>3507.4839999999999</v>
      </c>
      <c r="I6" s="20">
        <v>5050.6130000000003</v>
      </c>
      <c r="J6" s="20">
        <v>2127.4540000000002</v>
      </c>
      <c r="K6" s="20">
        <v>2934.3454545454547</v>
      </c>
      <c r="L6" s="20">
        <v>4252.1454545454544</v>
      </c>
      <c r="M6" s="20">
        <v>3994.8449999999998</v>
      </c>
      <c r="N6" s="20">
        <v>1612.2</v>
      </c>
      <c r="O6" s="20">
        <v>3676.1640000000002</v>
      </c>
      <c r="P6" s="20">
        <v>4383.1549999999997</v>
      </c>
      <c r="Q6" s="20">
        <v>2763.982</v>
      </c>
    </row>
    <row r="7" spans="1:17" s="23" customFormat="1" ht="15" customHeight="1">
      <c r="A7" s="152" t="s">
        <v>2221</v>
      </c>
      <c r="B7" s="174">
        <v>17153.16691891892</v>
      </c>
      <c r="C7" s="174">
        <v>11623</v>
      </c>
      <c r="D7" s="173">
        <v>17706.589297297298</v>
      </c>
      <c r="E7" s="173">
        <v>13734.965729729731</v>
      </c>
      <c r="F7" s="846">
        <v>15497</v>
      </c>
      <c r="G7" s="846">
        <v>14056</v>
      </c>
      <c r="H7" s="20">
        <v>7033.0630000000001</v>
      </c>
      <c r="I7" s="20">
        <v>7621.5389999999998</v>
      </c>
      <c r="J7" s="20">
        <v>6699.5910000000003</v>
      </c>
      <c r="K7" s="20">
        <v>5651.9636363636364</v>
      </c>
      <c r="L7" s="20">
        <v>3603.7454545454548</v>
      </c>
      <c r="M7" s="20">
        <v>4857.7730000000001</v>
      </c>
      <c r="N7" s="20">
        <v>4808.509</v>
      </c>
      <c r="O7" s="20">
        <v>4445.7089999999998</v>
      </c>
      <c r="P7" s="20">
        <v>6378.5450000000001</v>
      </c>
      <c r="Q7" s="20">
        <v>7425.2449999999999</v>
      </c>
    </row>
    <row r="8" spans="1:17" s="23" customFormat="1" ht="15" customHeight="1">
      <c r="A8" s="152" t="s">
        <v>2222</v>
      </c>
      <c r="B8" s="174">
        <v>7804.1047567567566</v>
      </c>
      <c r="C8" s="174">
        <v>5062</v>
      </c>
      <c r="D8" s="173">
        <v>6601.7457297297296</v>
      </c>
      <c r="E8" s="173">
        <v>3010.2396756756757</v>
      </c>
      <c r="F8" s="846">
        <v>4470</v>
      </c>
      <c r="G8" s="846">
        <v>3298</v>
      </c>
      <c r="H8" s="20">
        <v>5115.2510000000002</v>
      </c>
      <c r="I8" s="20">
        <v>3106.643</v>
      </c>
      <c r="J8" s="20">
        <v>2463.6179999999999</v>
      </c>
      <c r="K8" s="20">
        <v>3257.7545454545452</v>
      </c>
      <c r="L8" s="20">
        <v>2100.5</v>
      </c>
      <c r="M8" s="20">
        <v>3193.7</v>
      </c>
      <c r="N8" s="20">
        <v>3743.982</v>
      </c>
      <c r="O8" s="20">
        <v>4301.982</v>
      </c>
      <c r="P8" s="20">
        <v>5209.9189999999999</v>
      </c>
      <c r="Q8" s="20">
        <v>3990.527</v>
      </c>
    </row>
    <row r="9" spans="1:17" s="23" customFormat="1" ht="15" customHeight="1">
      <c r="A9" s="152" t="s">
        <v>2223</v>
      </c>
      <c r="B9" s="174">
        <v>0</v>
      </c>
      <c r="C9" s="174">
        <v>0</v>
      </c>
      <c r="D9" s="173">
        <v>2.7027027027027024E-3</v>
      </c>
      <c r="E9" s="173">
        <v>2.9189189189189192E-3</v>
      </c>
      <c r="F9" s="846">
        <v>0.01</v>
      </c>
      <c r="G9" s="846">
        <v>0.01</v>
      </c>
      <c r="H9" s="17">
        <v>0</v>
      </c>
      <c r="I9" s="845">
        <v>0</v>
      </c>
      <c r="J9" s="17">
        <v>0</v>
      </c>
      <c r="K9" s="17">
        <v>0</v>
      </c>
      <c r="L9" s="17">
        <v>0</v>
      </c>
      <c r="M9" s="17">
        <v>0</v>
      </c>
      <c r="N9" s="20">
        <v>182.727</v>
      </c>
      <c r="O9" s="20">
        <v>211.964</v>
      </c>
      <c r="P9" s="20">
        <v>233.9</v>
      </c>
      <c r="Q9" s="20">
        <v>241.26400000000001</v>
      </c>
    </row>
    <row r="10" spans="1:17" s="16" customFormat="1">
      <c r="A10" s="143" t="s">
        <v>2224</v>
      </c>
      <c r="B10" s="176">
        <v>361.10897297297299</v>
      </c>
      <c r="C10" s="176">
        <v>412</v>
      </c>
      <c r="D10" s="192">
        <v>331.24097297297294</v>
      </c>
      <c r="E10" s="192">
        <v>424.16702702702696</v>
      </c>
      <c r="F10" s="839">
        <v>353</v>
      </c>
      <c r="G10" s="839">
        <v>455</v>
      </c>
      <c r="H10" s="17">
        <v>510.06599999999997</v>
      </c>
      <c r="I10" s="17">
        <v>623.51400000000001</v>
      </c>
      <c r="J10" s="17">
        <v>472.6</v>
      </c>
      <c r="K10" s="17">
        <v>573.83636363636367</v>
      </c>
      <c r="L10" s="17">
        <v>572.62727272727273</v>
      </c>
      <c r="M10" s="17">
        <v>921.45500000000004</v>
      </c>
      <c r="N10" s="17">
        <v>952.35500000000002</v>
      </c>
      <c r="O10" s="17">
        <v>1000.327</v>
      </c>
      <c r="P10" s="17">
        <v>1396.809</v>
      </c>
      <c r="Q10" s="17">
        <v>939.35500000000002</v>
      </c>
    </row>
    <row r="11" spans="1:17" s="16" customFormat="1" ht="15" customHeight="1">
      <c r="A11" s="143" t="s">
        <v>2225</v>
      </c>
      <c r="B11" s="176">
        <v>239.09102702702702</v>
      </c>
      <c r="C11" s="176">
        <v>273</v>
      </c>
      <c r="D11" s="192">
        <v>272.85567567567568</v>
      </c>
      <c r="E11" s="192">
        <v>382.70151351351348</v>
      </c>
      <c r="F11" s="839">
        <v>401</v>
      </c>
      <c r="G11" s="839">
        <v>212</v>
      </c>
      <c r="H11" s="17">
        <v>312.40499999999997</v>
      </c>
      <c r="I11" s="17">
        <v>913.327</v>
      </c>
      <c r="J11" s="17">
        <v>952.173</v>
      </c>
      <c r="K11" s="17">
        <v>1209.4818181818182</v>
      </c>
      <c r="L11" s="17">
        <v>1127.5727272727272</v>
      </c>
      <c r="M11" s="17">
        <v>609.88199999999995</v>
      </c>
      <c r="N11" s="17">
        <v>473.51799999999997</v>
      </c>
      <c r="O11" s="17">
        <v>967.63599999999997</v>
      </c>
      <c r="P11" s="17">
        <v>1056.4449999999999</v>
      </c>
      <c r="Q11" s="17">
        <v>1051.827</v>
      </c>
    </row>
    <row r="12" spans="1:17" s="16" customFormat="1">
      <c r="A12" s="213" t="s">
        <v>2226</v>
      </c>
      <c r="B12" s="176">
        <v>1216.557837837838</v>
      </c>
      <c r="C12" s="176">
        <v>716</v>
      </c>
      <c r="D12" s="192">
        <v>1213.2886486486489</v>
      </c>
      <c r="E12" s="192">
        <v>1047.0010810810811</v>
      </c>
      <c r="F12" s="839">
        <v>1138</v>
      </c>
      <c r="G12" s="839">
        <v>2798</v>
      </c>
      <c r="H12" s="17">
        <v>1231.21</v>
      </c>
      <c r="I12" s="17">
        <v>3040.4560000000001</v>
      </c>
      <c r="J12" s="17">
        <v>1536.0640000000001</v>
      </c>
      <c r="K12" s="17">
        <v>3435.0181818181818</v>
      </c>
      <c r="L12" s="17">
        <v>7605</v>
      </c>
      <c r="M12" s="17">
        <v>11198.182000000001</v>
      </c>
      <c r="N12" s="17">
        <v>13402.763999999999</v>
      </c>
      <c r="O12" s="17">
        <v>12244.164000000001</v>
      </c>
      <c r="P12" s="17">
        <v>7059.1270000000004</v>
      </c>
      <c r="Q12" s="17">
        <v>5641.6270000000004</v>
      </c>
    </row>
    <row r="13" spans="1:17" s="23" customFormat="1" ht="15.75" customHeight="1">
      <c r="A13" s="211" t="s">
        <v>2670</v>
      </c>
      <c r="B13" s="209">
        <v>-6578.5529999999999</v>
      </c>
      <c r="C13" s="209">
        <v>-4611</v>
      </c>
      <c r="D13" s="208">
        <v>-3049.9540756756796</v>
      </c>
      <c r="E13" s="208">
        <v>-2448.0611783783797</v>
      </c>
      <c r="F13" s="839">
        <v>-2681</v>
      </c>
      <c r="G13" s="839">
        <v>-2743</v>
      </c>
      <c r="H13" s="844"/>
      <c r="I13" s="844"/>
      <c r="J13" s="844"/>
      <c r="K13" s="844"/>
      <c r="L13" s="844"/>
      <c r="M13" s="844"/>
      <c r="N13" s="844"/>
      <c r="O13" s="844"/>
      <c r="P13" s="844"/>
      <c r="Q13" s="844"/>
    </row>
    <row r="14" spans="1:17" s="23" customFormat="1" ht="15.6">
      <c r="A14" s="843" t="s">
        <v>2671</v>
      </c>
      <c r="B14" s="842">
        <v>32914.851000000002</v>
      </c>
      <c r="C14" s="842">
        <v>18864</v>
      </c>
      <c r="D14" s="841">
        <v>27449.586681081084</v>
      </c>
      <c r="E14" s="841">
        <v>22032.550605405409</v>
      </c>
      <c r="F14" s="840">
        <v>24130</v>
      </c>
      <c r="G14" s="840">
        <v>24690.01</v>
      </c>
      <c r="H14" s="837"/>
      <c r="I14" s="837"/>
      <c r="J14" s="837"/>
      <c r="K14" s="837"/>
      <c r="L14" s="837"/>
      <c r="M14" s="837"/>
      <c r="N14" s="837"/>
      <c r="O14" s="837"/>
      <c r="P14" s="837"/>
      <c r="Q14" s="837"/>
    </row>
    <row r="15" spans="1:17" s="23" customFormat="1" ht="18" customHeight="1">
      <c r="A15" s="211" t="s">
        <v>2229</v>
      </c>
      <c r="B15" s="209">
        <v>32914.851000000002</v>
      </c>
      <c r="C15" s="209">
        <v>18864</v>
      </c>
      <c r="D15" s="208">
        <v>22630.423336208078</v>
      </c>
      <c r="E15" s="208">
        <v>21392.342814712356</v>
      </c>
      <c r="F15" s="839">
        <v>19799</v>
      </c>
      <c r="G15" s="838"/>
      <c r="H15" s="837"/>
      <c r="I15" s="837"/>
      <c r="J15" s="837"/>
      <c r="K15" s="837"/>
      <c r="L15" s="837"/>
      <c r="M15" s="837"/>
      <c r="N15" s="837"/>
      <c r="O15" s="837"/>
      <c r="P15" s="837"/>
      <c r="Q15" s="837"/>
    </row>
    <row r="16" spans="1:17">
      <c r="A16" s="836"/>
      <c r="B16" s="88"/>
      <c r="C16" s="88"/>
      <c r="D16" s="88"/>
      <c r="E16" s="88"/>
      <c r="F16" s="88"/>
      <c r="G16" s="88"/>
    </row>
    <row r="17" spans="1:6">
      <c r="A17" s="836"/>
      <c r="B17" s="88"/>
      <c r="C17" s="88"/>
      <c r="D17" s="88"/>
      <c r="E17" s="88"/>
      <c r="F17" s="88"/>
    </row>
    <row r="18" spans="1:6">
      <c r="A18" s="203"/>
      <c r="B18" s="88"/>
      <c r="C18" s="88"/>
      <c r="D18" s="88"/>
      <c r="E18" s="88"/>
      <c r="F18" s="88"/>
    </row>
    <row r="19" spans="1:6">
      <c r="A19" s="203"/>
      <c r="B19" s="203"/>
    </row>
    <row r="397" spans="56:73" ht="15" customHeight="1">
      <c r="BT397" s="66"/>
      <c r="BU397" s="66"/>
    </row>
    <row r="398" spans="56:73">
      <c r="BD398" s="66"/>
      <c r="BJ398" s="6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21513-B902-4F32-853F-DD2A20DC100C}">
  <sheetPr codeName="Plan36">
    <tabColor rgb="FF5F6062"/>
  </sheetPr>
  <dimension ref="A1:U387"/>
  <sheetViews>
    <sheetView showGridLines="0" workbookViewId="0"/>
  </sheetViews>
  <sheetFormatPr defaultColWidth="9.21875" defaultRowHeight="13.8"/>
  <cols>
    <col min="1" max="1" width="70.77734375" style="116" customWidth="1"/>
    <col min="2" max="4" width="9.77734375" style="116" bestFit="1" customWidth="1"/>
    <col min="5" max="5" width="10.77734375" style="116" bestFit="1" customWidth="1"/>
    <col min="6" max="8" width="9.77734375" style="116" bestFit="1" customWidth="1"/>
    <col min="9" max="9" width="10.77734375" style="116" bestFit="1" customWidth="1"/>
    <col min="10" max="12" width="9.77734375" style="116" bestFit="1" customWidth="1"/>
    <col min="13" max="13" width="10.77734375" style="116" bestFit="1" customWidth="1"/>
    <col min="14" max="16" width="9.77734375" style="116" bestFit="1" customWidth="1"/>
    <col min="17" max="17" width="10.77734375" style="116" bestFit="1" customWidth="1"/>
    <col min="18" max="20" width="9.77734375" style="116" bestFit="1" customWidth="1"/>
    <col min="21" max="16384" width="9.21875" style="116"/>
  </cols>
  <sheetData>
    <row r="1" spans="1:21" ht="15" customHeight="1">
      <c r="A1" s="111" t="s">
        <v>2672</v>
      </c>
      <c r="B1" s="42"/>
      <c r="C1" s="42"/>
      <c r="D1" s="42"/>
      <c r="E1" s="42"/>
      <c r="F1" s="42"/>
      <c r="G1" s="42"/>
      <c r="H1" s="42"/>
      <c r="I1" s="42"/>
      <c r="J1" s="42"/>
      <c r="K1" s="42"/>
      <c r="L1" s="42"/>
      <c r="M1" s="42"/>
      <c r="N1" s="42"/>
      <c r="O1" s="42"/>
      <c r="P1" s="42"/>
      <c r="Q1" s="42"/>
      <c r="R1" s="42"/>
      <c r="S1" s="42"/>
      <c r="T1" s="854" t="s">
        <v>65</v>
      </c>
    </row>
    <row r="2" spans="1:21" s="231" customFormat="1" ht="15" hidden="1" customHeight="1">
      <c r="A2" s="225"/>
      <c r="B2" s="36"/>
      <c r="C2" s="36"/>
      <c r="D2" s="36"/>
      <c r="E2" s="36"/>
      <c r="F2" s="36"/>
      <c r="G2" s="36"/>
      <c r="H2" s="36"/>
      <c r="I2" s="36"/>
      <c r="J2" s="36"/>
      <c r="K2" s="36"/>
      <c r="L2" s="36"/>
      <c r="M2" s="36"/>
      <c r="N2" s="36"/>
      <c r="O2" s="36"/>
      <c r="P2" s="36"/>
      <c r="Q2" s="36"/>
      <c r="R2" s="36"/>
      <c r="S2" s="36"/>
      <c r="T2" s="36"/>
    </row>
    <row r="3" spans="1:21" s="235" customFormat="1" ht="14.4">
      <c r="A3" s="33"/>
      <c r="B3" s="223">
        <v>43373</v>
      </c>
      <c r="C3" s="223">
        <v>43281</v>
      </c>
      <c r="D3" s="223">
        <v>43190</v>
      </c>
      <c r="E3" s="223">
        <v>43100</v>
      </c>
      <c r="F3" s="223">
        <v>43008</v>
      </c>
      <c r="G3" s="223">
        <v>42916</v>
      </c>
      <c r="H3" s="848">
        <v>42825</v>
      </c>
      <c r="I3" s="853">
        <v>42735</v>
      </c>
      <c r="J3" s="853">
        <v>42643</v>
      </c>
      <c r="K3" s="853" t="s">
        <v>2417</v>
      </c>
      <c r="L3" s="853">
        <v>42460</v>
      </c>
      <c r="M3" s="853">
        <v>42369</v>
      </c>
      <c r="N3" s="853">
        <v>42277</v>
      </c>
      <c r="O3" s="853">
        <v>42185</v>
      </c>
      <c r="P3" s="853">
        <v>42094</v>
      </c>
      <c r="Q3" s="853">
        <v>42004</v>
      </c>
      <c r="R3" s="853">
        <v>41912</v>
      </c>
      <c r="S3" s="853">
        <v>41820</v>
      </c>
      <c r="T3" s="853">
        <v>41729</v>
      </c>
    </row>
    <row r="4" spans="1:21" s="234" customFormat="1" ht="15" customHeight="1">
      <c r="A4" s="220" t="s">
        <v>2261</v>
      </c>
      <c r="B4" s="192">
        <v>121386</v>
      </c>
      <c r="C4" s="192">
        <v>118203</v>
      </c>
      <c r="D4" s="192">
        <v>110410</v>
      </c>
      <c r="E4" s="192">
        <v>122453</v>
      </c>
      <c r="F4" s="192">
        <v>120311</v>
      </c>
      <c r="G4" s="192">
        <v>113865</v>
      </c>
      <c r="H4" s="192">
        <v>110608</v>
      </c>
      <c r="I4" s="17">
        <v>115940</v>
      </c>
      <c r="J4" s="17">
        <v>115935.647</v>
      </c>
      <c r="K4" s="17">
        <v>112149</v>
      </c>
      <c r="L4" s="17">
        <v>99290.053999999989</v>
      </c>
      <c r="M4" s="17">
        <v>101000.68399999999</v>
      </c>
      <c r="N4" s="17">
        <v>95363.86099999999</v>
      </c>
      <c r="O4" s="17">
        <v>97008.420000000013</v>
      </c>
      <c r="P4" s="17">
        <v>91501.161999999997</v>
      </c>
      <c r="Q4" s="17">
        <v>96231.766000000003</v>
      </c>
      <c r="R4" s="17">
        <v>91169.366999999998</v>
      </c>
      <c r="S4" s="17">
        <v>86478.009000000005</v>
      </c>
      <c r="T4" s="17">
        <v>83034.054999999993</v>
      </c>
      <c r="U4" s="130"/>
    </row>
    <row r="5" spans="1:21" s="234" customFormat="1" ht="15" customHeight="1">
      <c r="A5" s="233" t="s">
        <v>1155</v>
      </c>
      <c r="B5" s="173">
        <v>113313</v>
      </c>
      <c r="C5" s="173">
        <v>110457</v>
      </c>
      <c r="D5" s="173">
        <v>110335</v>
      </c>
      <c r="E5" s="173">
        <v>122396</v>
      </c>
      <c r="F5" s="173">
        <v>120260</v>
      </c>
      <c r="G5" s="173">
        <v>113816</v>
      </c>
      <c r="H5" s="173">
        <v>110454</v>
      </c>
      <c r="I5" s="20">
        <v>115408</v>
      </c>
      <c r="J5" s="20">
        <v>115364.144</v>
      </c>
      <c r="K5" s="20">
        <v>111464</v>
      </c>
      <c r="L5" s="20">
        <v>99220.202999999994</v>
      </c>
      <c r="M5" s="20">
        <v>100954.697</v>
      </c>
      <c r="N5" s="20">
        <v>95317.562999999995</v>
      </c>
      <c r="O5" s="20">
        <v>96959.047000000006</v>
      </c>
      <c r="P5" s="20">
        <v>91450.892999999996</v>
      </c>
      <c r="Q5" s="20">
        <v>96211.766000000003</v>
      </c>
      <c r="R5" s="20">
        <v>91139.811000000002</v>
      </c>
      <c r="S5" s="20">
        <v>86465.455000000002</v>
      </c>
      <c r="T5" s="20">
        <v>83012.798999999999</v>
      </c>
      <c r="U5" s="130"/>
    </row>
    <row r="6" spans="1:21" s="234" customFormat="1" ht="15" customHeight="1">
      <c r="A6" s="233" t="s">
        <v>2126</v>
      </c>
      <c r="B6" s="173">
        <v>8073</v>
      </c>
      <c r="C6" s="173">
        <v>7746</v>
      </c>
      <c r="D6" s="173">
        <v>75</v>
      </c>
      <c r="E6" s="173">
        <v>57</v>
      </c>
      <c r="F6" s="173">
        <v>51</v>
      </c>
      <c r="G6" s="173">
        <v>49</v>
      </c>
      <c r="H6" s="173">
        <v>154</v>
      </c>
      <c r="I6" s="20">
        <v>532</v>
      </c>
      <c r="J6" s="20">
        <v>571.50300000000004</v>
      </c>
      <c r="K6" s="20">
        <v>685</v>
      </c>
      <c r="L6" s="20">
        <v>69.850999999999999</v>
      </c>
      <c r="M6" s="20">
        <v>45.987000000000002</v>
      </c>
      <c r="N6" s="20">
        <v>46.298000000000002</v>
      </c>
      <c r="O6" s="20">
        <v>49.372999999999998</v>
      </c>
      <c r="P6" s="20">
        <v>50.268999999999998</v>
      </c>
      <c r="Q6" s="20">
        <v>20</v>
      </c>
      <c r="R6" s="20">
        <v>29.556000000000001</v>
      </c>
      <c r="S6" s="20">
        <v>12.554</v>
      </c>
      <c r="T6" s="20">
        <v>21.256</v>
      </c>
      <c r="U6" s="130"/>
    </row>
    <row r="7" spans="1:21" s="234" customFormat="1" ht="15" customHeight="1">
      <c r="A7" s="220" t="s">
        <v>484</v>
      </c>
      <c r="B7" s="192">
        <v>15866</v>
      </c>
      <c r="C7" s="192">
        <v>15869</v>
      </c>
      <c r="D7" s="192">
        <v>15868</v>
      </c>
      <c r="E7" s="192">
        <v>19799</v>
      </c>
      <c r="F7" s="192">
        <v>19791</v>
      </c>
      <c r="G7" s="192">
        <v>19789</v>
      </c>
      <c r="H7" s="192">
        <v>19786</v>
      </c>
      <c r="I7" s="17">
        <v>23537</v>
      </c>
      <c r="J7" s="17">
        <v>23621.589</v>
      </c>
      <c r="K7" s="17">
        <v>23686</v>
      </c>
      <c r="L7" s="17">
        <v>23581.565999999999</v>
      </c>
      <c r="M7" s="17">
        <v>27464.468000000001</v>
      </c>
      <c r="N7" s="17">
        <v>29399.028999999999</v>
      </c>
      <c r="O7" s="17">
        <v>29415.86</v>
      </c>
      <c r="P7" s="17">
        <v>29401.685000000001</v>
      </c>
      <c r="Q7" s="17">
        <v>33558.69</v>
      </c>
      <c r="R7" s="17">
        <v>33554.97</v>
      </c>
      <c r="S7" s="17">
        <v>33555.911999999997</v>
      </c>
      <c r="T7" s="17">
        <v>33559.154999999999</v>
      </c>
      <c r="U7" s="130"/>
    </row>
    <row r="8" spans="1:21" s="234" customFormat="1" ht="14.4" hidden="1">
      <c r="A8" s="233" t="s">
        <v>2673</v>
      </c>
      <c r="B8" s="173">
        <v>0</v>
      </c>
      <c r="C8" s="173">
        <v>0</v>
      </c>
      <c r="D8" s="173">
        <v>0</v>
      </c>
      <c r="E8" s="173">
        <v>0</v>
      </c>
      <c r="F8" s="173">
        <v>0</v>
      </c>
      <c r="G8" s="173">
        <v>0</v>
      </c>
      <c r="H8" s="173">
        <v>0</v>
      </c>
      <c r="I8" s="20">
        <v>0</v>
      </c>
      <c r="J8" s="20">
        <v>0</v>
      </c>
      <c r="K8" s="20">
        <v>0</v>
      </c>
      <c r="L8" s="20">
        <v>0</v>
      </c>
      <c r="M8" s="20">
        <v>0</v>
      </c>
      <c r="N8" s="20">
        <v>0</v>
      </c>
      <c r="O8" s="20">
        <v>0</v>
      </c>
      <c r="P8" s="20">
        <v>0</v>
      </c>
      <c r="Q8" s="20">
        <v>0</v>
      </c>
      <c r="R8" s="20">
        <v>0</v>
      </c>
      <c r="S8" s="20">
        <v>0</v>
      </c>
      <c r="T8" s="20">
        <v>0</v>
      </c>
      <c r="U8" s="130"/>
    </row>
    <row r="9" spans="1:21" s="130" customFormat="1" ht="15" customHeight="1">
      <c r="A9" s="220" t="s">
        <v>2674</v>
      </c>
      <c r="B9" s="192">
        <v>137252</v>
      </c>
      <c r="C9" s="192">
        <v>134072</v>
      </c>
      <c r="D9" s="192">
        <v>126278</v>
      </c>
      <c r="E9" s="192">
        <v>142252</v>
      </c>
      <c r="F9" s="192">
        <v>140102</v>
      </c>
      <c r="G9" s="192">
        <v>133654</v>
      </c>
      <c r="H9" s="192">
        <v>130394</v>
      </c>
      <c r="I9" s="17">
        <v>139477</v>
      </c>
      <c r="J9" s="17">
        <v>139557.236</v>
      </c>
      <c r="K9" s="17">
        <v>135835</v>
      </c>
      <c r="L9" s="17">
        <v>122871.62</v>
      </c>
      <c r="M9" s="17">
        <v>128465.152</v>
      </c>
      <c r="N9" s="17">
        <v>124762.88999999998</v>
      </c>
      <c r="O9" s="17">
        <v>126424.28000000001</v>
      </c>
      <c r="P9" s="17">
        <v>120902.84699999999</v>
      </c>
      <c r="Q9" s="17">
        <v>129790.45600000001</v>
      </c>
      <c r="R9" s="17">
        <v>124724.337</v>
      </c>
      <c r="S9" s="17">
        <v>120033.921</v>
      </c>
      <c r="T9" s="17">
        <v>116593.20999999999</v>
      </c>
    </row>
    <row r="10" spans="1:21" s="130" customFormat="1" ht="15" customHeight="1">
      <c r="A10" s="220" t="s">
        <v>2675</v>
      </c>
      <c r="B10" s="192">
        <v>70089</v>
      </c>
      <c r="C10" s="192">
        <v>67337.802075</v>
      </c>
      <c r="D10" s="192">
        <v>65561.974087499984</v>
      </c>
      <c r="E10" s="192">
        <v>69995</v>
      </c>
      <c r="F10" s="192">
        <v>66566</v>
      </c>
      <c r="G10" s="192">
        <v>67015</v>
      </c>
      <c r="H10" s="192">
        <v>66521</v>
      </c>
      <c r="I10" s="17">
        <v>72210</v>
      </c>
      <c r="J10" s="17">
        <v>72672.182000000001</v>
      </c>
      <c r="K10" s="17">
        <v>74272</v>
      </c>
      <c r="L10" s="17">
        <v>68621.245999999999</v>
      </c>
      <c r="M10" s="17">
        <v>79471.441000000006</v>
      </c>
      <c r="N10" s="17">
        <v>85212.76840999999</v>
      </c>
      <c r="O10" s="17">
        <v>81003.191990000007</v>
      </c>
      <c r="P10" s="17">
        <v>86772.831000000006</v>
      </c>
      <c r="Q10" s="17">
        <v>84488.202999999994</v>
      </c>
      <c r="R10" s="17">
        <v>82659.266000000003</v>
      </c>
      <c r="S10" s="17">
        <v>82435.021999999997</v>
      </c>
      <c r="T10" s="17">
        <v>81964.418999999994</v>
      </c>
    </row>
    <row r="11" spans="1:21" s="852" customFormat="1" ht="15" customHeight="1">
      <c r="A11" s="220" t="s">
        <v>2676</v>
      </c>
      <c r="B11" s="192">
        <v>67163</v>
      </c>
      <c r="C11" s="192">
        <v>66734.197925</v>
      </c>
      <c r="D11" s="192">
        <v>60716.025912500016</v>
      </c>
      <c r="E11" s="192">
        <v>72257</v>
      </c>
      <c r="F11" s="192">
        <v>73536</v>
      </c>
      <c r="G11" s="192">
        <v>66639</v>
      </c>
      <c r="H11" s="192">
        <v>63873</v>
      </c>
      <c r="I11" s="17">
        <v>67267</v>
      </c>
      <c r="J11" s="17">
        <v>66884.953999999998</v>
      </c>
      <c r="K11" s="17">
        <v>61563</v>
      </c>
      <c r="L11" s="17">
        <v>54250.373999999996</v>
      </c>
      <c r="M11" s="17">
        <v>48993.710999999996</v>
      </c>
      <c r="N11" s="17">
        <v>39550.121589999995</v>
      </c>
      <c r="O11" s="17">
        <v>45421.088010000007</v>
      </c>
      <c r="P11" s="17">
        <v>34130.015999999989</v>
      </c>
      <c r="Q11" s="17">
        <v>45302.252999999997</v>
      </c>
      <c r="R11" s="17">
        <v>42065.070999999996</v>
      </c>
      <c r="S11" s="17">
        <v>37598.899000000005</v>
      </c>
      <c r="T11" s="17">
        <v>34628.790999999997</v>
      </c>
      <c r="U11" s="130"/>
    </row>
    <row r="12" spans="1:21" ht="15.6">
      <c r="A12" s="851" t="s">
        <v>2677</v>
      </c>
      <c r="B12" s="850">
        <v>19300</v>
      </c>
      <c r="C12" s="850">
        <v>18542.652625000002</v>
      </c>
      <c r="D12" s="850">
        <v>18053.297212499998</v>
      </c>
      <c r="E12" s="850">
        <v>11351</v>
      </c>
      <c r="F12" s="850">
        <v>10794</v>
      </c>
      <c r="G12" s="850">
        <v>10867</v>
      </c>
      <c r="H12" s="850">
        <v>10787</v>
      </c>
      <c r="I12" s="849">
        <v>4570</v>
      </c>
      <c r="J12" s="849">
        <v>4600</v>
      </c>
      <c r="K12" s="849">
        <v>4701</v>
      </c>
      <c r="L12" s="849">
        <v>4343</v>
      </c>
      <c r="M12" s="849"/>
      <c r="N12" s="849"/>
      <c r="O12" s="849"/>
      <c r="P12" s="849"/>
      <c r="Q12" s="849"/>
      <c r="R12" s="849"/>
      <c r="S12" s="849"/>
      <c r="T12" s="849"/>
    </row>
    <row r="13" spans="1:21" ht="28.8">
      <c r="A13" s="319" t="s">
        <v>2678</v>
      </c>
      <c r="B13" s="208">
        <v>1949</v>
      </c>
      <c r="C13" s="208">
        <v>2388</v>
      </c>
      <c r="D13" s="208">
        <v>3044</v>
      </c>
      <c r="E13" s="208">
        <v>2470</v>
      </c>
      <c r="F13" s="208">
        <v>2462</v>
      </c>
      <c r="G13" s="208">
        <v>2366</v>
      </c>
      <c r="H13" s="208">
        <v>2747</v>
      </c>
      <c r="I13" s="839">
        <v>2264</v>
      </c>
      <c r="J13" s="839">
        <v>2331.8290000000002</v>
      </c>
      <c r="K13" s="17">
        <v>1820.229</v>
      </c>
      <c r="L13" s="17">
        <v>1025.8389999999999</v>
      </c>
      <c r="M13" s="17">
        <v>1274.6610000000001</v>
      </c>
      <c r="N13" s="17">
        <v>1210.8150000000001</v>
      </c>
      <c r="O13" s="17">
        <v>1417.6379999999999</v>
      </c>
      <c r="P13" s="17">
        <v>1215.972</v>
      </c>
      <c r="Q13" s="17">
        <v>1846.0440000000001</v>
      </c>
      <c r="R13" s="17">
        <v>2301.2310000000002</v>
      </c>
      <c r="S13" s="17">
        <v>1108.104</v>
      </c>
      <c r="T13" s="17">
        <v>935.06799999999998</v>
      </c>
    </row>
    <row r="14" spans="1:21">
      <c r="A14" s="15" t="s">
        <v>2679</v>
      </c>
    </row>
    <row r="15" spans="1:21">
      <c r="B15" s="118"/>
      <c r="C15" s="118"/>
      <c r="D15" s="118"/>
      <c r="E15" s="118"/>
      <c r="F15" s="118"/>
      <c r="G15" s="118"/>
      <c r="H15" s="118"/>
      <c r="I15" s="118"/>
      <c r="J15" s="118"/>
      <c r="K15" s="118"/>
      <c r="L15" s="118"/>
      <c r="M15" s="118"/>
      <c r="N15" s="118"/>
    </row>
    <row r="16" spans="1:21">
      <c r="B16" s="118"/>
      <c r="C16" s="118"/>
      <c r="D16" s="118"/>
      <c r="E16" s="118"/>
      <c r="F16" s="118"/>
      <c r="G16" s="118"/>
      <c r="H16" s="118"/>
      <c r="I16" s="118"/>
      <c r="J16" s="118"/>
      <c r="K16" s="118"/>
      <c r="L16" s="118"/>
      <c r="M16" s="118"/>
      <c r="N16" s="118"/>
    </row>
    <row r="387"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904D-F671-49BD-B4B5-9E71C05F45EA}">
  <sheetPr codeName="Plan17">
    <tabColor rgb="FF5F6062"/>
  </sheetPr>
  <dimension ref="A1:T400"/>
  <sheetViews>
    <sheetView showGridLines="0" workbookViewId="0"/>
  </sheetViews>
  <sheetFormatPr defaultColWidth="9.21875" defaultRowHeight="13.8"/>
  <cols>
    <col min="1" max="1" width="67.77734375" style="116" customWidth="1"/>
    <col min="2" max="4" width="9.77734375" style="116" bestFit="1" customWidth="1"/>
    <col min="5" max="5" width="10.77734375" style="116" bestFit="1" customWidth="1"/>
    <col min="6" max="8" width="9.77734375" style="116" bestFit="1" customWidth="1"/>
    <col min="9" max="9" width="10.77734375" style="116" bestFit="1" customWidth="1"/>
    <col min="10" max="12" width="9.77734375" style="116" bestFit="1" customWidth="1"/>
    <col min="13" max="13" width="10.77734375" style="116" bestFit="1" customWidth="1"/>
    <col min="14" max="16" width="9.77734375" style="116" bestFit="1" customWidth="1"/>
    <col min="17" max="17" width="10.77734375" style="116" bestFit="1" customWidth="1"/>
    <col min="18" max="20" width="9.77734375" style="116" bestFit="1" customWidth="1"/>
    <col min="21" max="16384" width="9.21875" style="116"/>
  </cols>
  <sheetData>
    <row r="1" spans="1:20" ht="15" customHeight="1">
      <c r="A1" s="111" t="s">
        <v>2680</v>
      </c>
      <c r="B1" s="42"/>
      <c r="C1" s="42"/>
      <c r="D1" s="42"/>
      <c r="E1" s="42"/>
      <c r="F1" s="42"/>
      <c r="G1" s="42"/>
      <c r="H1" s="42"/>
      <c r="I1" s="42"/>
      <c r="J1" s="42"/>
      <c r="K1" s="42"/>
      <c r="L1" s="42"/>
      <c r="M1" s="42"/>
      <c r="N1" s="42"/>
      <c r="O1" s="42"/>
      <c r="P1" s="42"/>
      <c r="Q1" s="42"/>
      <c r="R1" s="42"/>
      <c r="S1" s="42"/>
      <c r="T1" s="161" t="s">
        <v>65</v>
      </c>
    </row>
    <row r="2" spans="1:20" s="231" customFormat="1" ht="15" hidden="1" customHeight="1">
      <c r="A2" s="218"/>
      <c r="B2" s="36"/>
      <c r="C2" s="36"/>
      <c r="D2" s="36"/>
      <c r="E2" s="36"/>
      <c r="F2" s="36"/>
      <c r="G2" s="36"/>
      <c r="H2" s="36"/>
      <c r="I2" s="36"/>
      <c r="J2" s="36"/>
      <c r="K2" s="36"/>
      <c r="L2" s="36"/>
      <c r="M2" s="36"/>
      <c r="N2" s="36"/>
      <c r="O2" s="36"/>
      <c r="P2" s="36"/>
      <c r="Q2" s="36"/>
      <c r="R2" s="36"/>
      <c r="S2" s="36"/>
      <c r="T2" s="36"/>
    </row>
    <row r="3" spans="1:20" s="235" customFormat="1" ht="14.4">
      <c r="A3" s="33"/>
      <c r="B3" s="223">
        <v>43373</v>
      </c>
      <c r="C3" s="223">
        <v>43281</v>
      </c>
      <c r="D3" s="223">
        <v>43190</v>
      </c>
      <c r="E3" s="223">
        <v>43100</v>
      </c>
      <c r="F3" s="223">
        <v>43008</v>
      </c>
      <c r="G3" s="223">
        <v>42916</v>
      </c>
      <c r="H3" s="223">
        <v>42825</v>
      </c>
      <c r="I3" s="224">
        <v>42735</v>
      </c>
      <c r="J3" s="224">
        <v>42643</v>
      </c>
      <c r="K3" s="224">
        <v>42551</v>
      </c>
      <c r="L3" s="224">
        <v>42460</v>
      </c>
      <c r="M3" s="857">
        <v>42369</v>
      </c>
      <c r="N3" s="857">
        <v>42277</v>
      </c>
      <c r="O3" s="857">
        <v>42185</v>
      </c>
      <c r="P3" s="857">
        <v>42094</v>
      </c>
      <c r="Q3" s="857">
        <v>42004</v>
      </c>
      <c r="R3" s="857">
        <v>41912</v>
      </c>
      <c r="S3" s="857">
        <v>41820</v>
      </c>
      <c r="T3" s="224">
        <v>41729</v>
      </c>
    </row>
    <row r="4" spans="1:20" s="234" customFormat="1" ht="15" customHeight="1">
      <c r="A4" s="220" t="s">
        <v>2681</v>
      </c>
      <c r="B4" s="855">
        <v>0.16900000000000001</v>
      </c>
      <c r="C4" s="855">
        <v>0.17172731727077239</v>
      </c>
      <c r="D4" s="855">
        <v>0.16612521031191108</v>
      </c>
      <c r="E4" s="855">
        <v>0.188</v>
      </c>
      <c r="F4" s="855">
        <v>0.19500000000000001</v>
      </c>
      <c r="G4" s="139">
        <v>0.18448194974909624</v>
      </c>
      <c r="H4" s="139">
        <v>0.18099999999999999</v>
      </c>
      <c r="I4" s="138">
        <v>0.191</v>
      </c>
      <c r="J4" s="138">
        <v>0.19</v>
      </c>
      <c r="K4" s="138">
        <v>0.18099999999999999</v>
      </c>
      <c r="L4" s="138">
        <v>0.17699999999999999</v>
      </c>
      <c r="M4" s="138">
        <v>0.17800000000000002</v>
      </c>
      <c r="N4" s="138">
        <v>0.161</v>
      </c>
      <c r="O4" s="138">
        <v>0.17200000000000001</v>
      </c>
      <c r="P4" s="138">
        <v>0.153</v>
      </c>
      <c r="Q4" s="138">
        <v>0.16899999999999998</v>
      </c>
      <c r="R4" s="138">
        <v>0.16600000000000001</v>
      </c>
      <c r="S4" s="138">
        <v>0.16</v>
      </c>
      <c r="T4" s="138">
        <v>0.156</v>
      </c>
    </row>
    <row r="5" spans="1:20" s="130" customFormat="1" ht="15" customHeight="1">
      <c r="A5" s="233" t="s">
        <v>1176</v>
      </c>
      <c r="B5" s="856">
        <v>0.14899999999999999</v>
      </c>
      <c r="C5" s="856">
        <v>0.1514011842841991</v>
      </c>
      <c r="D5" s="856">
        <v>0.14525039064245673</v>
      </c>
      <c r="E5" s="856">
        <v>0.16200000000000001</v>
      </c>
      <c r="F5" s="856">
        <v>0.16700000000000001</v>
      </c>
      <c r="G5" s="148">
        <v>0.15716800509696788</v>
      </c>
      <c r="H5" s="148">
        <v>0.154</v>
      </c>
      <c r="I5" s="145">
        <v>0.159</v>
      </c>
      <c r="J5" s="145">
        <v>0.158</v>
      </c>
      <c r="K5" s="145">
        <v>0.14899999999999999</v>
      </c>
      <c r="L5" s="145">
        <v>0.14299999999999999</v>
      </c>
      <c r="M5" s="145">
        <v>0.14000000000000001</v>
      </c>
      <c r="N5" s="145">
        <v>0.123</v>
      </c>
      <c r="O5" s="145">
        <v>0.13200000000000001</v>
      </c>
      <c r="P5" s="145">
        <v>0.11600000000000001</v>
      </c>
      <c r="Q5" s="145">
        <v>0.125</v>
      </c>
      <c r="R5" s="145">
        <v>0.121</v>
      </c>
      <c r="S5" s="145">
        <v>0.115</v>
      </c>
      <c r="T5" s="145">
        <v>0.111</v>
      </c>
    </row>
    <row r="6" spans="1:20" s="130" customFormat="1" ht="15" customHeight="1">
      <c r="A6" s="233" t="s">
        <v>1155</v>
      </c>
      <c r="B6" s="856">
        <v>0.13900000000000001</v>
      </c>
      <c r="C6" s="856">
        <v>0.14147989977663672</v>
      </c>
      <c r="D6" s="856">
        <v>0.1451519994051613</v>
      </c>
      <c r="E6" s="856">
        <v>0.16200000000000001</v>
      </c>
      <c r="F6" s="856">
        <v>0.16700000000000001</v>
      </c>
      <c r="G6" s="148">
        <v>0.15709975537490603</v>
      </c>
      <c r="H6" s="148">
        <v>0.154</v>
      </c>
      <c r="I6" s="145">
        <v>0.158</v>
      </c>
      <c r="J6" s="145">
        <v>0.157</v>
      </c>
      <c r="K6" s="145">
        <v>0.14799999999999999</v>
      </c>
      <c r="L6" s="145">
        <v>0.14299999999999999</v>
      </c>
      <c r="M6" s="145">
        <v>0.14000000000000001</v>
      </c>
      <c r="N6" s="145">
        <v>0.123</v>
      </c>
      <c r="O6" s="145">
        <v>0.13200000000000001</v>
      </c>
      <c r="P6" s="145">
        <v>0.11600000000000001</v>
      </c>
      <c r="Q6" s="145">
        <v>0.125</v>
      </c>
      <c r="R6" s="145">
        <v>0.121</v>
      </c>
      <c r="S6" s="145">
        <v>0.115</v>
      </c>
      <c r="T6" s="145">
        <v>0.111</v>
      </c>
    </row>
    <row r="7" spans="1:20" s="130" customFormat="1" ht="15" customHeight="1">
      <c r="A7" s="233" t="s">
        <v>2126</v>
      </c>
      <c r="B7" s="856">
        <v>0.01</v>
      </c>
      <c r="C7" s="856">
        <v>9.9212845075623887E-3</v>
      </c>
      <c r="D7" s="856">
        <v>9.8391237295429305E-5</v>
      </c>
      <c r="E7" s="856">
        <v>0</v>
      </c>
      <c r="F7" s="856">
        <v>0</v>
      </c>
      <c r="G7" s="148">
        <v>6.8249722061861112E-5</v>
      </c>
      <c r="H7" s="148">
        <v>0</v>
      </c>
      <c r="I7" s="145">
        <v>1E-3</v>
      </c>
      <c r="J7" s="145">
        <v>1E-3</v>
      </c>
      <c r="K7" s="145">
        <v>1E-3</v>
      </c>
      <c r="L7" s="145">
        <v>0</v>
      </c>
      <c r="M7" s="145">
        <v>0</v>
      </c>
      <c r="N7" s="145">
        <v>0</v>
      </c>
      <c r="O7" s="145">
        <v>0</v>
      </c>
      <c r="P7" s="145">
        <v>0</v>
      </c>
      <c r="Q7" s="145">
        <v>0</v>
      </c>
      <c r="R7" s="145">
        <v>0</v>
      </c>
      <c r="S7" s="145">
        <v>0</v>
      </c>
      <c r="T7" s="145">
        <v>0</v>
      </c>
    </row>
    <row r="8" spans="1:20" s="130" customFormat="1" ht="15" customHeight="1">
      <c r="A8" s="233" t="s">
        <v>484</v>
      </c>
      <c r="B8" s="856">
        <v>0.02</v>
      </c>
      <c r="C8" s="856">
        <v>2.0326132986573278E-2</v>
      </c>
      <c r="D8" s="856">
        <v>2.0874819669454328E-2</v>
      </c>
      <c r="E8" s="856">
        <v>2.5999999999999999E-2</v>
      </c>
      <c r="F8" s="856">
        <v>2.8000000000000001E-2</v>
      </c>
      <c r="G8" s="148">
        <v>2.7313944652128327E-2</v>
      </c>
      <c r="H8" s="148">
        <v>2.8000000000000001E-2</v>
      </c>
      <c r="I8" s="145">
        <v>3.2000000000000001E-2</v>
      </c>
      <c r="J8" s="145">
        <v>3.2000000000000001E-2</v>
      </c>
      <c r="K8" s="145">
        <v>3.2000000000000001E-2</v>
      </c>
      <c r="L8" s="145">
        <v>3.4000000000000002E-2</v>
      </c>
      <c r="M8" s="145">
        <v>3.7999999999999999E-2</v>
      </c>
      <c r="N8" s="145">
        <v>3.7999999999999999E-2</v>
      </c>
      <c r="O8" s="145">
        <v>0.04</v>
      </c>
      <c r="P8" s="145">
        <v>3.6999999999999998E-2</v>
      </c>
      <c r="Q8" s="145">
        <v>4.3999999999999997E-2</v>
      </c>
      <c r="R8" s="145">
        <v>4.4999999999999998E-2</v>
      </c>
      <c r="S8" s="145">
        <v>4.4999999999999998E-2</v>
      </c>
      <c r="T8" s="145">
        <v>4.4999999999999998E-2</v>
      </c>
    </row>
    <row r="9" spans="1:20" s="234" customFormat="1" ht="15" customHeight="1">
      <c r="A9" s="220" t="s">
        <v>2682</v>
      </c>
      <c r="B9" s="855">
        <v>0.26100000000000001</v>
      </c>
      <c r="C9" s="855">
        <v>0.21409214626206741</v>
      </c>
      <c r="D9" s="855">
        <v>0.23842035446473608</v>
      </c>
      <c r="E9" s="855">
        <v>0.23899999999999999</v>
      </c>
      <c r="F9" s="855">
        <v>0.23499999999999999</v>
      </c>
      <c r="G9" s="139">
        <v>0.23980000000000001</v>
      </c>
      <c r="H9" s="139">
        <v>0.246</v>
      </c>
      <c r="I9" s="138">
        <v>0.254</v>
      </c>
      <c r="J9" s="138">
        <v>0.23599999999999999</v>
      </c>
      <c r="K9" s="138">
        <v>0.24399999999999999</v>
      </c>
      <c r="L9" s="138">
        <v>0.27400000000000002</v>
      </c>
      <c r="M9" s="138">
        <v>0.27700000000000002</v>
      </c>
      <c r="N9" s="138">
        <v>0.29699999999999999</v>
      </c>
      <c r="O9" s="138">
        <v>0.30099999999999999</v>
      </c>
      <c r="P9" s="138">
        <v>0.47499999999999998</v>
      </c>
      <c r="Q9" s="138">
        <v>0.49099999999999999</v>
      </c>
      <c r="R9" s="138">
        <v>0.49399999999999999</v>
      </c>
      <c r="S9" s="138">
        <v>0.48399999999999999</v>
      </c>
      <c r="T9" s="138">
        <v>0.49199999999999999</v>
      </c>
    </row>
    <row r="10" spans="1:20" s="130" customFormat="1" ht="15" customHeight="1">
      <c r="A10" s="233" t="s">
        <v>2683</v>
      </c>
      <c r="B10" s="174">
        <v>32854</v>
      </c>
      <c r="C10" s="174">
        <v>38331.944359550522</v>
      </c>
      <c r="D10" s="174">
        <v>33031.608</v>
      </c>
      <c r="E10" s="174">
        <v>37101</v>
      </c>
      <c r="F10" s="174">
        <v>37165</v>
      </c>
      <c r="G10" s="173">
        <v>34773</v>
      </c>
      <c r="H10" s="173">
        <v>33113</v>
      </c>
      <c r="I10" s="20">
        <v>34298</v>
      </c>
      <c r="J10" s="20">
        <v>36837.192000000003</v>
      </c>
      <c r="K10" s="20">
        <v>34834</v>
      </c>
      <c r="L10" s="20">
        <v>27813</v>
      </c>
      <c r="M10" s="20">
        <v>28616</v>
      </c>
      <c r="N10" s="20">
        <v>25301.685000000001</v>
      </c>
      <c r="O10" s="20">
        <v>25152.5825</v>
      </c>
      <c r="P10" s="20">
        <v>3054</v>
      </c>
      <c r="Q10" s="20">
        <v>1160.1120000000001</v>
      </c>
      <c r="R10" s="20">
        <v>724.36</v>
      </c>
      <c r="S10" s="20">
        <v>1910.5630000000001</v>
      </c>
      <c r="T10" s="20">
        <v>925.99</v>
      </c>
    </row>
    <row r="11" spans="1:20" s="231" customFormat="1" ht="14.4">
      <c r="A11" s="15" t="s">
        <v>2679</v>
      </c>
    </row>
    <row r="12" spans="1:20" s="231" customFormat="1" ht="14.4">
      <c r="A12" s="232"/>
      <c r="B12" s="232"/>
      <c r="C12" s="232"/>
      <c r="D12" s="232"/>
      <c r="E12" s="232"/>
      <c r="F12" s="232"/>
      <c r="G12" s="232"/>
      <c r="H12" s="232"/>
      <c r="I12" s="232"/>
      <c r="J12" s="232"/>
      <c r="K12" s="232"/>
      <c r="L12" s="232"/>
      <c r="M12" s="232"/>
      <c r="N12" s="232"/>
      <c r="O12" s="232"/>
      <c r="P12" s="232"/>
      <c r="Q12" s="232"/>
      <c r="R12" s="232"/>
      <c r="S12" s="232"/>
      <c r="T12" s="232"/>
    </row>
    <row r="13" spans="1:20">
      <c r="A13" s="230"/>
      <c r="B13" s="230"/>
      <c r="C13" s="230"/>
      <c r="D13" s="230"/>
      <c r="E13" s="230"/>
      <c r="F13" s="230"/>
      <c r="G13" s="230"/>
      <c r="H13" s="230"/>
      <c r="I13" s="230"/>
      <c r="J13" s="230"/>
      <c r="K13" s="230"/>
      <c r="L13" s="230"/>
      <c r="M13" s="230"/>
      <c r="N13" s="230"/>
      <c r="O13" s="230"/>
      <c r="P13" s="230"/>
      <c r="Q13" s="230"/>
      <c r="R13" s="230"/>
      <c r="S13" s="230"/>
      <c r="T13" s="230"/>
    </row>
    <row r="14" spans="1:20">
      <c r="A14" s="230"/>
      <c r="B14" s="230"/>
      <c r="C14" s="230"/>
      <c r="D14" s="230"/>
      <c r="E14" s="230"/>
      <c r="F14" s="230"/>
      <c r="G14" s="230"/>
      <c r="H14" s="230"/>
      <c r="I14" s="230"/>
      <c r="J14" s="230"/>
      <c r="K14" s="230"/>
      <c r="L14" s="230"/>
      <c r="M14" s="230"/>
      <c r="N14" s="230"/>
      <c r="O14" s="230"/>
      <c r="P14" s="230"/>
      <c r="Q14" s="230"/>
      <c r="R14" s="230"/>
      <c r="S14" s="230"/>
      <c r="T14" s="230"/>
    </row>
    <row r="15" spans="1:20">
      <c r="A15" s="230"/>
      <c r="B15" s="230"/>
      <c r="C15" s="230"/>
      <c r="D15" s="230"/>
      <c r="E15" s="230"/>
      <c r="F15" s="230"/>
      <c r="G15" s="230"/>
      <c r="H15" s="230"/>
      <c r="I15" s="230"/>
      <c r="J15" s="230"/>
      <c r="K15" s="230"/>
      <c r="L15" s="230"/>
      <c r="M15" s="230"/>
      <c r="N15" s="230"/>
      <c r="O15" s="230"/>
      <c r="P15" s="230"/>
      <c r="Q15" s="230"/>
      <c r="R15" s="230"/>
      <c r="S15" s="230"/>
      <c r="T15" s="230"/>
    </row>
    <row r="16" spans="1:20">
      <c r="A16" s="229"/>
      <c r="B16" s="230"/>
      <c r="C16" s="230"/>
      <c r="D16" s="230"/>
      <c r="E16" s="230"/>
      <c r="F16" s="230"/>
      <c r="G16" s="230"/>
      <c r="H16" s="230"/>
      <c r="I16" s="229"/>
      <c r="J16" s="229"/>
      <c r="K16" s="229"/>
      <c r="L16" s="229"/>
      <c r="M16" s="229"/>
      <c r="N16" s="229"/>
      <c r="O16" s="229"/>
      <c r="P16" s="229"/>
      <c r="Q16" s="229"/>
      <c r="R16" s="229"/>
      <c r="S16" s="229"/>
      <c r="T16" s="229"/>
    </row>
    <row r="18" s="227" customFormat="1"/>
    <row r="19" s="227" customFormat="1"/>
    <row r="20" s="227" customFormat="1"/>
    <row r="29" s="227" customFormat="1"/>
    <row r="39" s="228" customFormat="1"/>
    <row r="41" s="227" customFormat="1"/>
    <row r="48" customFormat="1" ht="14.4"/>
    <row r="400"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14DB-89A6-4F48-96AD-8E35DAE118A4}">
  <sheetPr codeName="Plan19">
    <tabColor rgb="FF5F6062"/>
  </sheetPr>
  <dimension ref="A1:M42"/>
  <sheetViews>
    <sheetView showGridLines="0" workbookViewId="0"/>
  </sheetViews>
  <sheetFormatPr defaultColWidth="8.77734375" defaultRowHeight="14.4"/>
  <cols>
    <col min="1" max="1" width="71.77734375" customWidth="1"/>
    <col min="2" max="2" width="14.77734375" bestFit="1" customWidth="1"/>
    <col min="3" max="3" width="12.44140625" bestFit="1" customWidth="1"/>
    <col min="4" max="4" width="10.21875" bestFit="1" customWidth="1"/>
    <col min="5" max="5" width="14.77734375" bestFit="1" customWidth="1"/>
    <col min="6" max="6" width="12.44140625" bestFit="1" customWidth="1"/>
    <col min="7" max="7" width="10.21875" bestFit="1" customWidth="1"/>
    <col min="8" max="8" width="14.77734375" bestFit="1" customWidth="1"/>
    <col min="9" max="9" width="12.44140625" bestFit="1" customWidth="1"/>
    <col min="10" max="10" width="10.21875" bestFit="1" customWidth="1"/>
    <col min="11" max="11" width="14.77734375" bestFit="1" customWidth="1"/>
    <col min="12" max="12" width="12.44140625" bestFit="1" customWidth="1"/>
    <col min="13" max="13" width="10.21875" bestFit="1" customWidth="1"/>
  </cols>
  <sheetData>
    <row r="1" spans="1:13" ht="14.25" customHeight="1">
      <c r="A1" s="869" t="s">
        <v>2684</v>
      </c>
      <c r="D1" s="41"/>
      <c r="G1" s="41"/>
      <c r="J1" s="41"/>
      <c r="M1" s="41" t="s">
        <v>65</v>
      </c>
    </row>
    <row r="2" spans="1:13" s="310" customFormat="1" ht="34.5" customHeight="1">
      <c r="A2" s="868"/>
      <c r="B2" s="361" t="s">
        <v>2289</v>
      </c>
      <c r="C2" s="361" t="s">
        <v>2685</v>
      </c>
      <c r="D2" s="360" t="s">
        <v>1229</v>
      </c>
      <c r="E2" s="361" t="s">
        <v>2289</v>
      </c>
      <c r="F2" s="361" t="s">
        <v>2685</v>
      </c>
      <c r="G2" s="360" t="s">
        <v>1229</v>
      </c>
      <c r="H2" s="361" t="s">
        <v>2289</v>
      </c>
      <c r="I2" s="361" t="s">
        <v>2685</v>
      </c>
      <c r="J2" s="360" t="s">
        <v>1229</v>
      </c>
      <c r="K2" s="361" t="s">
        <v>2289</v>
      </c>
      <c r="L2" s="361" t="s">
        <v>2685</v>
      </c>
      <c r="M2" s="360" t="s">
        <v>1229</v>
      </c>
    </row>
    <row r="3" spans="1:13">
      <c r="A3" s="359" t="s">
        <v>166</v>
      </c>
      <c r="B3" s="2627" t="s">
        <v>86</v>
      </c>
      <c r="C3" s="2628"/>
      <c r="D3" s="2629"/>
      <c r="E3" s="2627" t="s">
        <v>87</v>
      </c>
      <c r="F3" s="2628"/>
      <c r="G3" s="2629"/>
      <c r="H3" s="2627" t="s">
        <v>88</v>
      </c>
      <c r="I3" s="2628"/>
      <c r="J3" s="2629"/>
      <c r="K3" s="2627" t="s">
        <v>89</v>
      </c>
      <c r="L3" s="2628"/>
      <c r="M3" s="2629"/>
    </row>
    <row r="4" spans="1:13" ht="11.55" customHeight="1">
      <c r="A4" s="859" t="s">
        <v>167</v>
      </c>
      <c r="B4" s="858">
        <v>1702122.7255066498</v>
      </c>
      <c r="C4" s="858">
        <v>-230566</v>
      </c>
      <c r="D4" s="858">
        <v>1471556.88712388</v>
      </c>
      <c r="E4" s="858">
        <v>1703925.4785559999</v>
      </c>
      <c r="F4" s="858">
        <v>-228364</v>
      </c>
      <c r="G4" s="858">
        <v>1475561.6677888702</v>
      </c>
      <c r="H4" s="858">
        <v>1644065.9156619799</v>
      </c>
      <c r="I4" s="858">
        <v>-223392</v>
      </c>
      <c r="J4" s="858">
        <v>1420673.6966776</v>
      </c>
      <c r="K4" s="858">
        <v>1617065.30115995</v>
      </c>
      <c r="L4" s="858">
        <v>-217595</v>
      </c>
      <c r="M4" s="858">
        <v>1399470.7704583001</v>
      </c>
    </row>
    <row r="5" spans="1:13" ht="11.55" customHeight="1">
      <c r="A5" s="867" t="s">
        <v>1230</v>
      </c>
      <c r="B5" s="866">
        <v>30366.518046689998</v>
      </c>
      <c r="C5" s="866">
        <v>-140</v>
      </c>
      <c r="D5" s="866">
        <v>30226.158278389998</v>
      </c>
      <c r="E5" s="866">
        <v>27720.56498304</v>
      </c>
      <c r="F5" s="866">
        <v>-70</v>
      </c>
      <c r="G5" s="866">
        <v>27650.301529080003</v>
      </c>
      <c r="H5" s="866">
        <v>33241.59018988</v>
      </c>
      <c r="I5" s="866">
        <v>-77</v>
      </c>
      <c r="J5" s="866">
        <v>33164.75965847</v>
      </c>
      <c r="K5" s="866">
        <v>30376.247620800001</v>
      </c>
      <c r="L5" s="866">
        <v>-58</v>
      </c>
      <c r="M5" s="866">
        <v>30318.121683429999</v>
      </c>
    </row>
    <row r="6" spans="1:13" ht="11.55" customHeight="1">
      <c r="A6" s="863" t="s">
        <v>169</v>
      </c>
      <c r="B6" s="858">
        <v>232362.30899145</v>
      </c>
      <c r="C6" s="858">
        <v>-1283</v>
      </c>
      <c r="D6" s="858">
        <v>231079.42697281</v>
      </c>
      <c r="E6" s="858">
        <v>274139.2596236</v>
      </c>
      <c r="F6" s="858">
        <v>-3279</v>
      </c>
      <c r="G6" s="858">
        <v>270859.99957034999</v>
      </c>
      <c r="H6" s="858">
        <v>284780.56390071998</v>
      </c>
      <c r="I6" s="858">
        <v>-3621</v>
      </c>
      <c r="J6" s="858">
        <v>281159.19290472998</v>
      </c>
      <c r="K6" s="858">
        <v>284397.66955258005</v>
      </c>
      <c r="L6" s="858">
        <v>-3616</v>
      </c>
      <c r="M6" s="858">
        <v>280781.64718502003</v>
      </c>
    </row>
    <row r="7" spans="1:13" ht="11.55" customHeight="1">
      <c r="A7" s="863" t="s">
        <v>170</v>
      </c>
      <c r="B7" s="858">
        <v>545286.04903885</v>
      </c>
      <c r="C7" s="858">
        <v>-225255</v>
      </c>
      <c r="D7" s="858">
        <v>320030.98234862002</v>
      </c>
      <c r="E7" s="858">
        <v>510656.45513508003</v>
      </c>
      <c r="F7" s="858">
        <v>-220408</v>
      </c>
      <c r="G7" s="858">
        <v>290248.32277315005</v>
      </c>
      <c r="H7" s="858">
        <v>473607.54098488</v>
      </c>
      <c r="I7" s="858">
        <v>-215314</v>
      </c>
      <c r="J7" s="858">
        <v>258293.39387666</v>
      </c>
      <c r="K7" s="858">
        <v>464080.98453288001</v>
      </c>
      <c r="L7" s="858">
        <v>-209519</v>
      </c>
      <c r="M7" s="858">
        <v>254561.9370681</v>
      </c>
    </row>
    <row r="8" spans="1:13" ht="11.55" customHeight="1">
      <c r="A8" s="863" t="s">
        <v>171</v>
      </c>
      <c r="B8" s="858">
        <v>135125.75785885</v>
      </c>
      <c r="C8" s="858">
        <v>0</v>
      </c>
      <c r="D8" s="858">
        <v>135125.75496409001</v>
      </c>
      <c r="E8" s="858">
        <v>130752.63019307001</v>
      </c>
      <c r="F8" s="858">
        <v>0</v>
      </c>
      <c r="G8" s="858">
        <v>130752.6273413</v>
      </c>
      <c r="H8" s="858">
        <v>134402.01376393999</v>
      </c>
      <c r="I8" s="858">
        <v>0</v>
      </c>
      <c r="J8" s="858">
        <v>134402.01095453001</v>
      </c>
      <c r="K8" s="858">
        <v>132949.60772920999</v>
      </c>
      <c r="L8" s="858">
        <v>0</v>
      </c>
      <c r="M8" s="858">
        <v>132949.60496152999</v>
      </c>
    </row>
    <row r="9" spans="1:13" ht="11.55" customHeight="1">
      <c r="A9" s="863" t="s">
        <v>172</v>
      </c>
      <c r="B9" s="858">
        <v>373.42542844999997</v>
      </c>
      <c r="C9" s="858">
        <v>0</v>
      </c>
      <c r="D9" s="858">
        <v>373.42542844999997</v>
      </c>
      <c r="E9" s="858">
        <v>298.91880169000001</v>
      </c>
      <c r="F9" s="858">
        <v>0</v>
      </c>
      <c r="G9" s="858">
        <v>298.91880169000001</v>
      </c>
      <c r="H9" s="858">
        <v>339.26772799000003</v>
      </c>
      <c r="I9" s="858">
        <v>0</v>
      </c>
      <c r="J9" s="858">
        <v>339.26772799000003</v>
      </c>
      <c r="K9" s="858">
        <v>381.12772219999999</v>
      </c>
      <c r="L9" s="858">
        <v>0</v>
      </c>
      <c r="M9" s="858">
        <v>381.12772219999999</v>
      </c>
    </row>
    <row r="10" spans="1:13" ht="11.55" customHeight="1">
      <c r="A10" s="863" t="s">
        <v>175</v>
      </c>
      <c r="B10" s="858">
        <v>544128.82586777001</v>
      </c>
      <c r="C10" s="858">
        <v>785</v>
      </c>
      <c r="D10" s="858">
        <v>544913.96654415003</v>
      </c>
      <c r="E10" s="858">
        <v>542552.41985817999</v>
      </c>
      <c r="F10" s="858">
        <v>0</v>
      </c>
      <c r="G10" s="858">
        <v>542552.53571453993</v>
      </c>
      <c r="H10" s="858">
        <v>520956.69815999002</v>
      </c>
      <c r="I10" s="858">
        <v>2</v>
      </c>
      <c r="J10" s="858">
        <v>520958.78053715004</v>
      </c>
      <c r="K10" s="858">
        <v>510605.70270692999</v>
      </c>
      <c r="L10" s="858">
        <v>0</v>
      </c>
      <c r="M10" s="858">
        <v>510606.14923565998</v>
      </c>
    </row>
    <row r="11" spans="1:13" ht="11.55" customHeight="1">
      <c r="A11" s="863" t="s">
        <v>176</v>
      </c>
      <c r="B11" s="858">
        <v>210950.70535221</v>
      </c>
      <c r="C11" s="858">
        <v>-4591</v>
      </c>
      <c r="D11" s="858">
        <v>206359.53820618</v>
      </c>
      <c r="E11" s="858">
        <v>214484.44838106001</v>
      </c>
      <c r="F11" s="858">
        <v>-4516</v>
      </c>
      <c r="G11" s="858">
        <v>209968.10363756001</v>
      </c>
      <c r="H11" s="858">
        <v>193917.76057936999</v>
      </c>
      <c r="I11" s="858">
        <v>-4291</v>
      </c>
      <c r="J11" s="858">
        <v>189626.93918483998</v>
      </c>
      <c r="K11" s="858">
        <v>191184.18376749</v>
      </c>
      <c r="L11" s="858">
        <v>-4338</v>
      </c>
      <c r="M11" s="858">
        <v>186846.59636893999</v>
      </c>
    </row>
    <row r="12" spans="1:13" ht="11.55" customHeight="1">
      <c r="A12" s="865" t="s">
        <v>1231</v>
      </c>
      <c r="B12" s="858">
        <v>0</v>
      </c>
      <c r="C12" s="858">
        <v>0</v>
      </c>
      <c r="D12" s="858">
        <v>18568.710000000003</v>
      </c>
      <c r="E12" s="858">
        <v>0</v>
      </c>
      <c r="F12" s="858">
        <v>0</v>
      </c>
      <c r="G12" s="858">
        <v>19588.460000000003</v>
      </c>
      <c r="H12" s="858">
        <v>0</v>
      </c>
      <c r="I12" s="858">
        <v>0</v>
      </c>
      <c r="J12" s="858">
        <v>18427.169999999998</v>
      </c>
      <c r="K12" s="858">
        <v>0</v>
      </c>
      <c r="L12" s="858">
        <v>0</v>
      </c>
      <c r="M12" s="858">
        <v>18193.210000000003</v>
      </c>
    </row>
    <row r="13" spans="1:13" ht="11.55" customHeight="1">
      <c r="A13" s="861" t="s">
        <v>1232</v>
      </c>
      <c r="B13" s="860">
        <v>0</v>
      </c>
      <c r="C13" s="860">
        <v>0</v>
      </c>
      <c r="D13" s="860">
        <v>1480.0400000000002</v>
      </c>
      <c r="E13" s="860">
        <v>0</v>
      </c>
      <c r="F13" s="860">
        <v>0</v>
      </c>
      <c r="G13" s="860">
        <v>4610.54</v>
      </c>
      <c r="H13" s="860">
        <v>0</v>
      </c>
      <c r="I13" s="860">
        <v>0</v>
      </c>
      <c r="J13" s="860">
        <v>4659.26</v>
      </c>
      <c r="K13" s="860">
        <v>0</v>
      </c>
      <c r="L13" s="860">
        <v>0</v>
      </c>
      <c r="M13" s="860">
        <v>5021.3500000000004</v>
      </c>
    </row>
    <row r="14" spans="1:13" ht="11.55" customHeight="1">
      <c r="A14" s="861" t="s">
        <v>1233</v>
      </c>
      <c r="B14" s="860">
        <v>0</v>
      </c>
      <c r="C14" s="860">
        <v>0</v>
      </c>
      <c r="D14" s="860">
        <v>16998.170000000002</v>
      </c>
      <c r="E14" s="860">
        <v>0</v>
      </c>
      <c r="F14" s="860">
        <v>0</v>
      </c>
      <c r="G14" s="860">
        <v>14911.84</v>
      </c>
      <c r="H14" s="860">
        <v>0</v>
      </c>
      <c r="I14" s="860">
        <v>0</v>
      </c>
      <c r="J14" s="860">
        <v>13701.509999999998</v>
      </c>
      <c r="K14" s="860">
        <v>0</v>
      </c>
      <c r="L14" s="860">
        <v>0</v>
      </c>
      <c r="M14" s="860">
        <v>13105.98</v>
      </c>
    </row>
    <row r="15" spans="1:13" ht="11.55" customHeight="1">
      <c r="A15" s="861" t="s">
        <v>1126</v>
      </c>
      <c r="B15" s="860">
        <v>0</v>
      </c>
      <c r="C15" s="860">
        <v>0</v>
      </c>
      <c r="D15" s="860">
        <v>90.5</v>
      </c>
      <c r="E15" s="860">
        <v>0</v>
      </c>
      <c r="F15" s="860">
        <v>0</v>
      </c>
      <c r="G15" s="860">
        <v>66.08</v>
      </c>
      <c r="H15" s="860">
        <v>0</v>
      </c>
      <c r="I15" s="860">
        <v>0</v>
      </c>
      <c r="J15" s="860">
        <v>66.400000000000006</v>
      </c>
      <c r="K15" s="860">
        <v>0</v>
      </c>
      <c r="L15" s="860">
        <v>0</v>
      </c>
      <c r="M15" s="860">
        <v>65.88</v>
      </c>
    </row>
    <row r="16" spans="1:13" ht="11.55" customHeight="1">
      <c r="A16" s="864" t="s">
        <v>1234</v>
      </c>
      <c r="B16" s="860">
        <v>0</v>
      </c>
      <c r="C16" s="860">
        <v>0</v>
      </c>
      <c r="D16" s="860">
        <v>187790.82820618001</v>
      </c>
      <c r="E16" s="860">
        <v>0</v>
      </c>
      <c r="F16" s="860">
        <v>0</v>
      </c>
      <c r="G16" s="860">
        <v>190379.64363756002</v>
      </c>
      <c r="H16" s="860">
        <v>0</v>
      </c>
      <c r="I16" s="860">
        <v>0</v>
      </c>
      <c r="J16" s="860">
        <v>171199.76918483997</v>
      </c>
      <c r="K16" s="860">
        <v>0</v>
      </c>
      <c r="L16" s="860">
        <v>0</v>
      </c>
      <c r="M16" s="860">
        <v>168653.38636894</v>
      </c>
    </row>
    <row r="17" spans="1:13" ht="11.55" customHeight="1">
      <c r="A17" s="863" t="s">
        <v>181</v>
      </c>
      <c r="B17" s="858">
        <v>3529.1349223800003</v>
      </c>
      <c r="C17" s="858">
        <v>-82</v>
      </c>
      <c r="D17" s="858">
        <v>3447.6343811900001</v>
      </c>
      <c r="E17" s="858">
        <v>3320.7815802800001</v>
      </c>
      <c r="F17" s="858">
        <v>-90</v>
      </c>
      <c r="G17" s="858">
        <v>3230.8584211999996</v>
      </c>
      <c r="H17" s="858">
        <v>2820.4803552100002</v>
      </c>
      <c r="I17" s="858">
        <v>-91</v>
      </c>
      <c r="J17" s="858">
        <v>2729.35183323</v>
      </c>
      <c r="K17" s="858">
        <v>3089.7775278600002</v>
      </c>
      <c r="L17" s="858">
        <v>-64</v>
      </c>
      <c r="M17" s="858">
        <v>3025.5862334200001</v>
      </c>
    </row>
    <row r="18" spans="1:13" ht="11.55" customHeight="1">
      <c r="A18" s="859" t="s">
        <v>182</v>
      </c>
      <c r="B18" s="858">
        <v>36590.28330956</v>
      </c>
      <c r="C18" s="858">
        <v>24359</v>
      </c>
      <c r="D18" s="858">
        <v>60949.218445129998</v>
      </c>
      <c r="E18" s="858">
        <v>34413.751380720001</v>
      </c>
      <c r="F18" s="858">
        <v>23325</v>
      </c>
      <c r="G18" s="858">
        <v>57739.036980720004</v>
      </c>
      <c r="H18" s="858">
        <v>34312.254977570003</v>
      </c>
      <c r="I18" s="858">
        <v>22318</v>
      </c>
      <c r="J18" s="858">
        <v>56630.643725360002</v>
      </c>
      <c r="K18" s="858">
        <v>34359.266131930002</v>
      </c>
      <c r="L18" s="858">
        <v>21326</v>
      </c>
      <c r="M18" s="858">
        <v>55685.411160660005</v>
      </c>
    </row>
    <row r="19" spans="1:13" ht="11.55" customHeight="1">
      <c r="A19" s="863" t="s">
        <v>183</v>
      </c>
      <c r="B19" s="858">
        <v>15852.502976559999</v>
      </c>
      <c r="C19" s="858">
        <v>25094</v>
      </c>
      <c r="D19" s="858">
        <v>40946.863863660001</v>
      </c>
      <c r="E19" s="858">
        <v>13439.532383719999</v>
      </c>
      <c r="F19" s="858">
        <v>24655</v>
      </c>
      <c r="G19" s="858">
        <v>38095.000689289998</v>
      </c>
      <c r="H19" s="858">
        <v>13192.30957806</v>
      </c>
      <c r="I19" s="858">
        <v>23691</v>
      </c>
      <c r="J19" s="858">
        <v>36883.04388669</v>
      </c>
      <c r="K19" s="858">
        <v>12963.436613110001</v>
      </c>
      <c r="L19" s="858">
        <v>22744</v>
      </c>
      <c r="M19" s="858">
        <v>35707.741223410005</v>
      </c>
    </row>
    <row r="20" spans="1:13" ht="11.55" customHeight="1">
      <c r="A20" s="864" t="s">
        <v>1235</v>
      </c>
      <c r="B20" s="860">
        <v>0</v>
      </c>
      <c r="C20" s="860">
        <v>0</v>
      </c>
      <c r="D20" s="860">
        <v>764.49000000000012</v>
      </c>
      <c r="E20" s="860">
        <v>0</v>
      </c>
      <c r="F20" s="860">
        <v>0</v>
      </c>
      <c r="G20" s="860">
        <v>516.52</v>
      </c>
      <c r="H20" s="860">
        <v>0</v>
      </c>
      <c r="I20" s="860">
        <v>0</v>
      </c>
      <c r="J20" s="860">
        <v>558.9699999999998</v>
      </c>
      <c r="K20" s="860">
        <v>0</v>
      </c>
      <c r="L20" s="860">
        <v>0</v>
      </c>
      <c r="M20" s="860">
        <v>601.41999999999996</v>
      </c>
    </row>
    <row r="21" spans="1:13" ht="11.55" customHeight="1">
      <c r="A21" s="864" t="s">
        <v>2295</v>
      </c>
      <c r="B21" s="860">
        <v>0</v>
      </c>
      <c r="C21" s="860">
        <v>0</v>
      </c>
      <c r="D21" s="860">
        <v>7939.78</v>
      </c>
      <c r="E21" s="860">
        <v>0</v>
      </c>
      <c r="F21" s="860">
        <v>0</v>
      </c>
      <c r="G21" s="860">
        <v>9451.99</v>
      </c>
      <c r="H21" s="860">
        <v>0</v>
      </c>
      <c r="I21" s="860">
        <v>0</v>
      </c>
      <c r="J21" s="860">
        <v>8919.6200000000008</v>
      </c>
      <c r="K21" s="860">
        <v>0</v>
      </c>
      <c r="L21" s="860">
        <v>0</v>
      </c>
      <c r="M21" s="860">
        <v>8286.81</v>
      </c>
    </row>
    <row r="22" spans="1:13" ht="11.55" customHeight="1">
      <c r="A22" s="864" t="s">
        <v>1237</v>
      </c>
      <c r="B22" s="860">
        <v>0</v>
      </c>
      <c r="C22" s="860">
        <v>0</v>
      </c>
      <c r="D22" s="860">
        <v>10390.039999999999</v>
      </c>
      <c r="E22" s="860">
        <v>0</v>
      </c>
      <c r="F22" s="860">
        <v>0</v>
      </c>
      <c r="G22" s="860">
        <v>8297.3499999999985</v>
      </c>
      <c r="H22" s="860">
        <v>0</v>
      </c>
      <c r="I22" s="860">
        <v>0</v>
      </c>
      <c r="J22" s="860">
        <v>8119.1299999999992</v>
      </c>
      <c r="K22" s="860">
        <v>0</v>
      </c>
      <c r="L22" s="860">
        <v>0</v>
      </c>
      <c r="M22" s="860">
        <v>7970.37</v>
      </c>
    </row>
    <row r="23" spans="1:13" ht="11.55" customHeight="1">
      <c r="A23" s="864" t="s">
        <v>191</v>
      </c>
      <c r="B23" s="860">
        <v>0</v>
      </c>
      <c r="C23" s="860">
        <v>0</v>
      </c>
      <c r="D23" s="860">
        <v>21852.553863660003</v>
      </c>
      <c r="E23" s="860">
        <v>0</v>
      </c>
      <c r="F23" s="860">
        <v>0</v>
      </c>
      <c r="G23" s="860">
        <v>19829.140689290005</v>
      </c>
      <c r="H23" s="860">
        <v>0</v>
      </c>
      <c r="I23" s="860">
        <v>0</v>
      </c>
      <c r="J23" s="860">
        <v>19285.323886689999</v>
      </c>
      <c r="K23" s="860">
        <v>0</v>
      </c>
      <c r="L23" s="860">
        <v>0</v>
      </c>
      <c r="M23" s="860">
        <v>18849.14122341001</v>
      </c>
    </row>
    <row r="24" spans="1:13" ht="11.55" customHeight="1">
      <c r="A24" s="863" t="s">
        <v>1238</v>
      </c>
      <c r="B24" s="858">
        <v>6411.66627668</v>
      </c>
      <c r="C24" s="858">
        <v>-508</v>
      </c>
      <c r="D24" s="858">
        <v>5903.7497761999994</v>
      </c>
      <c r="E24" s="858">
        <v>6386.7125039499997</v>
      </c>
      <c r="F24" s="858">
        <v>-498</v>
      </c>
      <c r="G24" s="858">
        <v>5888.9601945100003</v>
      </c>
      <c r="H24" s="858">
        <v>6347.5726181299997</v>
      </c>
      <c r="I24" s="858">
        <v>-494</v>
      </c>
      <c r="J24" s="858">
        <v>5853.1317193500008</v>
      </c>
      <c r="K24" s="858">
        <v>6336.1878918699995</v>
      </c>
      <c r="L24" s="858">
        <v>-522</v>
      </c>
      <c r="M24" s="858">
        <v>5813.7750496199997</v>
      </c>
    </row>
    <row r="25" spans="1:13" ht="11.55" customHeight="1">
      <c r="A25" s="864" t="s">
        <v>1137</v>
      </c>
      <c r="B25" s="860">
        <v>0</v>
      </c>
      <c r="C25" s="860">
        <v>0</v>
      </c>
      <c r="D25" s="860">
        <v>0</v>
      </c>
      <c r="E25" s="860">
        <v>0</v>
      </c>
      <c r="F25" s="860">
        <v>0</v>
      </c>
      <c r="G25" s="860">
        <v>0</v>
      </c>
      <c r="H25" s="860"/>
      <c r="I25" s="860"/>
      <c r="J25" s="860"/>
      <c r="K25" s="860">
        <v>0</v>
      </c>
      <c r="L25" s="860">
        <v>0</v>
      </c>
      <c r="M25" s="860">
        <v>0</v>
      </c>
    </row>
    <row r="26" spans="1:13" ht="11.55" customHeight="1">
      <c r="A26" s="864" t="s">
        <v>191</v>
      </c>
      <c r="B26" s="860">
        <v>0</v>
      </c>
      <c r="C26" s="860">
        <v>0</v>
      </c>
      <c r="D26" s="860">
        <v>5903.7497761999994</v>
      </c>
      <c r="E26" s="860">
        <v>0</v>
      </c>
      <c r="F26" s="860">
        <v>0</v>
      </c>
      <c r="G26" s="860">
        <v>5888.9601945100003</v>
      </c>
      <c r="H26" s="860">
        <v>0</v>
      </c>
      <c r="I26" s="860">
        <v>0</v>
      </c>
      <c r="J26" s="860">
        <v>5853.1317193500008</v>
      </c>
      <c r="K26" s="860">
        <v>0</v>
      </c>
      <c r="L26" s="860">
        <v>0</v>
      </c>
      <c r="M26" s="860">
        <v>5813.7750496199997</v>
      </c>
    </row>
    <row r="27" spans="1:13" ht="11.55" customHeight="1">
      <c r="A27" s="863" t="s">
        <v>189</v>
      </c>
      <c r="B27" s="858">
        <v>924.80716912000003</v>
      </c>
      <c r="C27" s="858">
        <v>-94</v>
      </c>
      <c r="D27" s="858">
        <v>830.9681673</v>
      </c>
      <c r="E27" s="858">
        <v>1104.2627784000001</v>
      </c>
      <c r="F27" s="858">
        <v>-811</v>
      </c>
      <c r="G27" s="858">
        <v>293.52606118</v>
      </c>
      <c r="H27" s="858">
        <v>1158.9969524100002</v>
      </c>
      <c r="I27" s="858">
        <v>-854</v>
      </c>
      <c r="J27" s="858">
        <v>304.81552506999998</v>
      </c>
      <c r="K27" s="858">
        <v>1222.3224682499999</v>
      </c>
      <c r="L27" s="858">
        <v>-872</v>
      </c>
      <c r="M27" s="858">
        <v>350.38742033</v>
      </c>
    </row>
    <row r="28" spans="1:13" ht="11.55" customHeight="1">
      <c r="A28" s="864" t="s">
        <v>1235</v>
      </c>
      <c r="B28" s="860">
        <v>0</v>
      </c>
      <c r="C28" s="860">
        <v>0</v>
      </c>
      <c r="D28" s="860">
        <v>830.96999999999991</v>
      </c>
      <c r="E28" s="860">
        <v>0</v>
      </c>
      <c r="F28" s="860">
        <v>0</v>
      </c>
      <c r="G28" s="860">
        <v>293.52999999999997</v>
      </c>
      <c r="H28" s="860">
        <v>0</v>
      </c>
      <c r="I28" s="860">
        <v>0</v>
      </c>
      <c r="J28" s="860">
        <v>304.82</v>
      </c>
      <c r="K28" s="860">
        <v>0</v>
      </c>
      <c r="L28" s="860">
        <v>0</v>
      </c>
      <c r="M28" s="860">
        <v>350.39</v>
      </c>
    </row>
    <row r="29" spans="1:13" ht="11.55" customHeight="1">
      <c r="A29" s="863" t="s">
        <v>190</v>
      </c>
      <c r="B29" s="858">
        <v>13401.306887190001</v>
      </c>
      <c r="C29" s="858">
        <v>-134</v>
      </c>
      <c r="D29" s="858">
        <v>13267.636637959999</v>
      </c>
      <c r="E29" s="858">
        <v>13483.24371463</v>
      </c>
      <c r="F29" s="858">
        <v>-22</v>
      </c>
      <c r="G29" s="858">
        <v>13461.55003572</v>
      </c>
      <c r="H29" s="858">
        <v>13613.37582897</v>
      </c>
      <c r="I29" s="858">
        <v>-24</v>
      </c>
      <c r="J29" s="858">
        <v>13589.652594249999</v>
      </c>
      <c r="K29" s="858">
        <v>13837.3191587</v>
      </c>
      <c r="L29" s="858">
        <v>-24</v>
      </c>
      <c r="M29" s="858">
        <v>13813.5074673</v>
      </c>
    </row>
    <row r="30" spans="1:13" ht="11.55" customHeight="1">
      <c r="A30" s="862" t="s">
        <v>2686</v>
      </c>
      <c r="B30" s="860">
        <v>1849.9520205700001</v>
      </c>
      <c r="C30" s="860">
        <v>0</v>
      </c>
      <c r="D30" s="860">
        <v>1849.96</v>
      </c>
      <c r="E30" s="860">
        <v>1513.69329608</v>
      </c>
      <c r="F30" s="860">
        <v>0</v>
      </c>
      <c r="G30" s="860">
        <v>1513.7</v>
      </c>
      <c r="H30" s="860">
        <v>1423.77639705</v>
      </c>
      <c r="I30" s="860">
        <v>0</v>
      </c>
      <c r="J30" s="860">
        <v>1423.77639705</v>
      </c>
      <c r="K30" s="860">
        <v>1403.3462318499999</v>
      </c>
      <c r="L30" s="860">
        <v>0</v>
      </c>
      <c r="M30" s="860">
        <v>1403.3462318499999</v>
      </c>
    </row>
    <row r="31" spans="1:13" ht="11.55" customHeight="1">
      <c r="A31" s="862" t="s">
        <v>2687</v>
      </c>
      <c r="B31" s="860">
        <v>24026.320262540001</v>
      </c>
      <c r="C31" s="860">
        <v>12083</v>
      </c>
      <c r="D31" s="860">
        <v>36108.883707940004</v>
      </c>
      <c r="E31" s="860">
        <v>23829.192100469998</v>
      </c>
      <c r="F31" s="860">
        <v>12330</v>
      </c>
      <c r="G31" s="860">
        <v>36158.998722540004</v>
      </c>
      <c r="H31" s="860">
        <v>23199.883000459999</v>
      </c>
      <c r="I31" s="860">
        <v>-81</v>
      </c>
      <c r="J31" s="860">
        <v>23118.888961090001</v>
      </c>
      <c r="K31" s="860">
        <v>22833.069600549999</v>
      </c>
      <c r="L31" s="860">
        <v>-79</v>
      </c>
      <c r="M31" s="860">
        <v>22754.482650869999</v>
      </c>
    </row>
    <row r="32" spans="1:13" ht="11.55" customHeight="1">
      <c r="A32" s="861" t="s">
        <v>190</v>
      </c>
      <c r="B32" s="860"/>
      <c r="C32" s="860"/>
      <c r="D32" s="860">
        <v>14187.42</v>
      </c>
      <c r="E32" s="860"/>
      <c r="F32" s="860"/>
      <c r="G32" s="860">
        <v>13784.05</v>
      </c>
      <c r="H32" s="860"/>
      <c r="I32" s="860"/>
      <c r="J32" s="860">
        <v>13292</v>
      </c>
      <c r="K32" s="860">
        <v>0</v>
      </c>
      <c r="L32" s="860">
        <v>0</v>
      </c>
      <c r="M32" s="860">
        <v>12810</v>
      </c>
    </row>
    <row r="33" spans="1:13" ht="11.55" customHeight="1">
      <c r="A33" s="861" t="s">
        <v>1235</v>
      </c>
      <c r="B33" s="860">
        <v>0</v>
      </c>
      <c r="C33" s="860">
        <v>0</v>
      </c>
      <c r="D33" s="860">
        <v>21341.57</v>
      </c>
      <c r="E33" s="860">
        <v>0</v>
      </c>
      <c r="F33" s="860">
        <v>0</v>
      </c>
      <c r="G33" s="860">
        <v>21776.04</v>
      </c>
      <c r="H33" s="860">
        <v>0</v>
      </c>
      <c r="I33" s="860">
        <v>0</v>
      </c>
      <c r="J33" s="860">
        <v>9261.65</v>
      </c>
      <c r="K33" s="860">
        <v>0</v>
      </c>
      <c r="L33" s="860">
        <v>0</v>
      </c>
      <c r="M33" s="860">
        <v>9367.73</v>
      </c>
    </row>
    <row r="34" spans="1:13" ht="11.55" customHeight="1">
      <c r="A34" s="861" t="s">
        <v>1137</v>
      </c>
      <c r="B34" s="860">
        <v>0</v>
      </c>
      <c r="C34" s="860">
        <v>0</v>
      </c>
      <c r="D34" s="860">
        <v>456.04</v>
      </c>
      <c r="E34" s="860">
        <v>0</v>
      </c>
      <c r="F34" s="860">
        <v>0</v>
      </c>
      <c r="G34" s="860">
        <v>471.17</v>
      </c>
      <c r="H34" s="860">
        <v>0</v>
      </c>
      <c r="I34" s="860">
        <v>0</v>
      </c>
      <c r="J34" s="860">
        <v>433.58</v>
      </c>
      <c r="K34" s="860">
        <v>0</v>
      </c>
      <c r="L34" s="860">
        <v>0</v>
      </c>
      <c r="M34" s="860">
        <v>440.88</v>
      </c>
    </row>
    <row r="35" spans="1:13" ht="11.55" customHeight="1">
      <c r="A35" s="861" t="s">
        <v>191</v>
      </c>
      <c r="B35" s="860">
        <v>0</v>
      </c>
      <c r="C35" s="860">
        <v>0</v>
      </c>
      <c r="D35" s="860">
        <v>123.85370794000568</v>
      </c>
      <c r="E35" s="860">
        <v>0</v>
      </c>
      <c r="F35" s="860">
        <v>0</v>
      </c>
      <c r="G35" s="860">
        <v>127.73872254000349</v>
      </c>
      <c r="H35" s="860">
        <v>0</v>
      </c>
      <c r="I35" s="860">
        <v>0</v>
      </c>
      <c r="J35" s="860">
        <v>131.64896109000068</v>
      </c>
      <c r="K35" s="860">
        <v>0</v>
      </c>
      <c r="L35" s="860">
        <v>0</v>
      </c>
      <c r="M35" s="860">
        <v>135.5326508699992</v>
      </c>
    </row>
    <row r="36" spans="1:13" ht="11.55" customHeight="1">
      <c r="A36" s="862" t="s">
        <v>2688</v>
      </c>
      <c r="B36" s="860">
        <v>-12474.96539592</v>
      </c>
      <c r="C36" s="860">
        <v>-12216</v>
      </c>
      <c r="D36" s="860">
        <v>-24691.207069979999</v>
      </c>
      <c r="E36" s="860">
        <v>-11859.64168192</v>
      </c>
      <c r="F36" s="860">
        <v>-12352</v>
      </c>
      <c r="G36" s="860">
        <v>-24211.148686820001</v>
      </c>
      <c r="H36" s="860">
        <v>-11010.28356854</v>
      </c>
      <c r="I36" s="860">
        <v>57</v>
      </c>
      <c r="J36" s="860">
        <v>-10953.012763889999</v>
      </c>
      <c r="K36" s="860">
        <v>-10399.72705252</v>
      </c>
      <c r="L36" s="860">
        <v>55</v>
      </c>
      <c r="M36" s="860">
        <v>-10344.32141542</v>
      </c>
    </row>
    <row r="37" spans="1:13" ht="11.55" customHeight="1">
      <c r="A37" s="861" t="s">
        <v>190</v>
      </c>
      <c r="B37" s="860" t="s">
        <v>1365</v>
      </c>
      <c r="C37" s="860" t="s">
        <v>1365</v>
      </c>
      <c r="D37" s="860">
        <v>-7695.98</v>
      </c>
      <c r="E37" s="860" t="s">
        <v>1365</v>
      </c>
      <c r="F37" s="860" t="s">
        <v>1365</v>
      </c>
      <c r="G37" s="860">
        <v>-7297.1100000000006</v>
      </c>
      <c r="H37" s="860" t="s">
        <v>1365</v>
      </c>
      <c r="I37" s="860" t="s">
        <v>1365</v>
      </c>
      <c r="J37" s="860">
        <v>-6795</v>
      </c>
      <c r="K37" s="860">
        <v>0</v>
      </c>
      <c r="L37" s="860">
        <v>0</v>
      </c>
      <c r="M37" s="860">
        <v>-6404</v>
      </c>
    </row>
    <row r="38" spans="1:13" ht="11.55" customHeight="1">
      <c r="A38" s="861" t="s">
        <v>1235</v>
      </c>
      <c r="B38" s="860">
        <v>0</v>
      </c>
      <c r="C38" s="860">
        <v>0</v>
      </c>
      <c r="D38" s="860">
        <v>-16539.189999999999</v>
      </c>
      <c r="E38" s="860">
        <v>0</v>
      </c>
      <c r="F38" s="860">
        <v>0</v>
      </c>
      <c r="G38" s="860">
        <v>-16442.86</v>
      </c>
      <c r="H38" s="860">
        <v>0</v>
      </c>
      <c r="I38" s="860">
        <v>0</v>
      </c>
      <c r="J38" s="860">
        <v>-3724.73</v>
      </c>
      <c r="K38" s="860">
        <v>0</v>
      </c>
      <c r="L38" s="860">
        <v>0</v>
      </c>
      <c r="M38" s="860">
        <v>-3499.69</v>
      </c>
    </row>
    <row r="39" spans="1:13" ht="11.25" customHeight="1">
      <c r="A39" s="861" t="s">
        <v>1137</v>
      </c>
      <c r="B39" s="860">
        <v>0</v>
      </c>
      <c r="C39" s="860">
        <v>0</v>
      </c>
      <c r="D39" s="860">
        <v>-456.04</v>
      </c>
      <c r="E39" s="860">
        <v>0</v>
      </c>
      <c r="F39" s="860">
        <v>0</v>
      </c>
      <c r="G39" s="860">
        <v>-471.17</v>
      </c>
      <c r="H39" s="860">
        <v>0</v>
      </c>
      <c r="I39" s="860">
        <v>0</v>
      </c>
      <c r="J39" s="860">
        <v>-433.58</v>
      </c>
      <c r="K39" s="860">
        <v>0</v>
      </c>
      <c r="L39" s="860">
        <v>0</v>
      </c>
      <c r="M39" s="860">
        <v>-440.88</v>
      </c>
    </row>
    <row r="40" spans="1:13" ht="11.55" customHeight="1">
      <c r="A40" s="859" t="s">
        <v>192</v>
      </c>
      <c r="B40" s="858">
        <v>1738713.00881597</v>
      </c>
      <c r="C40" s="858">
        <v>-206207</v>
      </c>
      <c r="D40" s="858">
        <v>1532505.98913128</v>
      </c>
      <c r="E40" s="858">
        <v>1738339.2299367199</v>
      </c>
      <c r="F40" s="858">
        <v>-205039</v>
      </c>
      <c r="G40" s="858">
        <v>1533300.7047695902</v>
      </c>
      <c r="H40" s="858">
        <v>1678378.1706395501</v>
      </c>
      <c r="I40" s="858">
        <v>-201074</v>
      </c>
      <c r="J40" s="858">
        <v>1477304.3404029598</v>
      </c>
      <c r="K40" s="858">
        <v>1651424.5672918798</v>
      </c>
      <c r="L40" s="858">
        <v>-196268</v>
      </c>
      <c r="M40" s="858">
        <v>1455156.1816189599</v>
      </c>
    </row>
    <row r="41" spans="1:13">
      <c r="A41" s="2630" t="s">
        <v>2689</v>
      </c>
      <c r="B41" s="2630"/>
      <c r="C41" s="2630"/>
      <c r="D41" s="2630"/>
      <c r="E41" s="2630"/>
      <c r="F41" s="2630"/>
      <c r="G41" s="2630"/>
      <c r="H41" s="2630"/>
      <c r="I41" s="2630"/>
      <c r="J41" s="2630"/>
      <c r="K41" s="2630"/>
      <c r="L41" s="2630"/>
      <c r="M41" s="2630"/>
    </row>
    <row r="42" spans="1:13">
      <c r="A42" s="2631"/>
      <c r="B42" s="2631"/>
      <c r="C42" s="2631"/>
      <c r="D42" s="2631"/>
      <c r="E42" s="2631"/>
      <c r="F42" s="2631"/>
      <c r="G42" s="2631"/>
      <c r="H42" s="2631"/>
      <c r="I42" s="2631"/>
      <c r="J42" s="2631"/>
      <c r="K42" s="2631"/>
      <c r="L42" s="2631"/>
      <c r="M42" s="2631"/>
    </row>
  </sheetData>
  <mergeCells count="5">
    <mergeCell ref="B3:D3"/>
    <mergeCell ref="K3:M3"/>
    <mergeCell ref="A41:M42"/>
    <mergeCell ref="H3:J3"/>
    <mergeCell ref="E3:G3"/>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90AD-3420-4431-B038-A428866514F9}">
  <sheetPr codeName="Plan45">
    <tabColor rgb="FF5F6062"/>
  </sheetPr>
  <dimension ref="A1:BF46"/>
  <sheetViews>
    <sheetView showGridLines="0" workbookViewId="0"/>
  </sheetViews>
  <sheetFormatPr defaultColWidth="8.77734375" defaultRowHeight="14.4"/>
  <cols>
    <col min="1" max="1" width="71.77734375" customWidth="1"/>
    <col min="2" max="2" width="14.77734375" bestFit="1" customWidth="1"/>
    <col min="3" max="3" width="12.44140625" bestFit="1" customWidth="1"/>
    <col min="4" max="4" width="10.21875" bestFit="1" customWidth="1"/>
    <col min="5" max="5" width="14.77734375" bestFit="1" customWidth="1"/>
    <col min="6" max="6" width="12.44140625" customWidth="1"/>
    <col min="7" max="7" width="10.21875" bestFit="1" customWidth="1"/>
    <col min="8" max="8" width="14.77734375" bestFit="1" customWidth="1"/>
    <col min="9" max="9" width="12.44140625" bestFit="1" customWidth="1"/>
    <col min="10" max="10" width="10.21875" bestFit="1" customWidth="1"/>
    <col min="11" max="11" width="14.77734375" bestFit="1" customWidth="1"/>
    <col min="12" max="12" width="12.44140625" bestFit="1" customWidth="1"/>
    <col min="13" max="13" width="10.21875" bestFit="1" customWidth="1"/>
    <col min="14" max="14" width="14.77734375" bestFit="1" customWidth="1"/>
    <col min="15" max="15" width="12.44140625" bestFit="1" customWidth="1"/>
    <col min="16" max="16" width="10.21875" bestFit="1" customWidth="1"/>
    <col min="17" max="17" width="14.77734375" bestFit="1" customWidth="1"/>
    <col min="18" max="18" width="12.44140625" bestFit="1" customWidth="1"/>
    <col min="19" max="19" width="10.21875" bestFit="1" customWidth="1"/>
    <col min="20" max="20" width="14.77734375" bestFit="1" customWidth="1"/>
    <col min="21" max="21" width="12.44140625" bestFit="1" customWidth="1"/>
    <col min="22" max="22" width="10.21875" bestFit="1" customWidth="1"/>
    <col min="23" max="23" width="14.77734375" bestFit="1" customWidth="1"/>
    <col min="24" max="24" width="12.44140625" bestFit="1" customWidth="1"/>
    <col min="25" max="25" width="10.21875" bestFit="1" customWidth="1"/>
    <col min="26" max="26" width="14.77734375" bestFit="1" customWidth="1"/>
    <col min="27" max="27" width="12.44140625" bestFit="1" customWidth="1"/>
    <col min="28" max="28" width="10.21875" bestFit="1" customWidth="1"/>
    <col min="29" max="29" width="14.77734375" bestFit="1" customWidth="1"/>
    <col min="30" max="30" width="12.44140625" bestFit="1" customWidth="1"/>
    <col min="31" max="31" width="10.21875" bestFit="1" customWidth="1"/>
    <col min="32" max="32" width="14.77734375" bestFit="1" customWidth="1"/>
    <col min="33" max="33" width="12.44140625" bestFit="1" customWidth="1"/>
    <col min="34" max="34" width="10.21875" bestFit="1" customWidth="1"/>
    <col min="35" max="35" width="14.77734375" bestFit="1" customWidth="1"/>
    <col min="36" max="36" width="12.44140625" bestFit="1" customWidth="1"/>
    <col min="37" max="37" width="10.21875" bestFit="1" customWidth="1"/>
    <col min="38" max="38" width="14.77734375" bestFit="1" customWidth="1"/>
    <col min="39" max="39" width="12.44140625" bestFit="1" customWidth="1"/>
    <col min="40" max="40" width="10.21875" bestFit="1" customWidth="1"/>
    <col min="41" max="41" width="14.77734375" bestFit="1" customWidth="1"/>
    <col min="42" max="42" width="12.44140625" bestFit="1" customWidth="1"/>
    <col min="43" max="43" width="10.21875" bestFit="1" customWidth="1"/>
    <col min="44" max="44" width="14.77734375" bestFit="1" customWidth="1"/>
    <col min="45" max="45" width="12.44140625" bestFit="1" customWidth="1"/>
    <col min="46" max="46" width="10.21875" bestFit="1" customWidth="1"/>
    <col min="47" max="47" width="14.77734375" bestFit="1" customWidth="1"/>
    <col min="48" max="48" width="12.44140625" bestFit="1" customWidth="1"/>
    <col min="49" max="49" width="10.21875" bestFit="1" customWidth="1"/>
    <col min="50" max="50" width="14.77734375" bestFit="1" customWidth="1"/>
    <col min="51" max="51" width="12.44140625" bestFit="1" customWidth="1"/>
    <col min="52" max="52" width="10.21875" bestFit="1" customWidth="1"/>
    <col min="53" max="53" width="14.77734375" bestFit="1" customWidth="1"/>
    <col min="54" max="54" width="12.44140625" bestFit="1" customWidth="1"/>
    <col min="55" max="55" width="10.21875" bestFit="1" customWidth="1"/>
    <col min="56" max="56" width="14.77734375" bestFit="1" customWidth="1"/>
    <col min="57" max="57" width="12.44140625" bestFit="1" customWidth="1"/>
    <col min="58" max="58" width="10.21875" bestFit="1" customWidth="1"/>
    <col min="59" max="59" width="12.44140625" bestFit="1" customWidth="1"/>
  </cols>
  <sheetData>
    <row r="1" spans="1:58" ht="14.25" customHeight="1">
      <c r="A1" s="869" t="s">
        <v>2684</v>
      </c>
      <c r="Q1" s="889"/>
      <c r="R1" s="889"/>
      <c r="S1" s="889"/>
      <c r="T1" s="889"/>
      <c r="U1" s="889"/>
      <c r="V1" s="889"/>
      <c r="W1" s="889"/>
      <c r="X1" s="889"/>
      <c r="Y1" s="889"/>
      <c r="Z1" s="889"/>
      <c r="AA1" s="889"/>
      <c r="AB1" s="889"/>
      <c r="AC1" s="889"/>
      <c r="AD1" s="889"/>
      <c r="AE1" s="889"/>
      <c r="AF1" s="889"/>
      <c r="AG1" s="889"/>
      <c r="AH1" s="889"/>
      <c r="AI1" s="889"/>
      <c r="AJ1" s="889"/>
      <c r="AK1" s="889"/>
      <c r="AL1" s="889"/>
      <c r="AM1" s="889"/>
      <c r="AN1" s="889"/>
      <c r="AO1" s="889"/>
      <c r="AP1" s="889"/>
      <c r="AQ1" s="889"/>
      <c r="AR1" s="889"/>
      <c r="AS1" s="889"/>
      <c r="AT1" s="889"/>
      <c r="AU1" s="889"/>
      <c r="AV1" s="889"/>
      <c r="AW1" s="889"/>
      <c r="BA1" s="889"/>
      <c r="BB1" s="889"/>
      <c r="BC1" s="889"/>
      <c r="BD1" s="889"/>
      <c r="BE1" s="889"/>
      <c r="BF1" s="363" t="s">
        <v>65</v>
      </c>
    </row>
    <row r="2" spans="1:58" s="310" customFormat="1" ht="34.5" customHeight="1">
      <c r="A2" s="868"/>
      <c r="B2" s="361" t="s">
        <v>2289</v>
      </c>
      <c r="C2" s="361" t="s">
        <v>2685</v>
      </c>
      <c r="D2" s="360" t="s">
        <v>1229</v>
      </c>
      <c r="E2" s="361" t="s">
        <v>2289</v>
      </c>
      <c r="F2" s="361" t="s">
        <v>2690</v>
      </c>
      <c r="G2" s="360" t="s">
        <v>1229</v>
      </c>
      <c r="H2" s="361" t="s">
        <v>2289</v>
      </c>
      <c r="I2" s="361" t="s">
        <v>2685</v>
      </c>
      <c r="J2" s="360" t="s">
        <v>1229</v>
      </c>
      <c r="K2" s="361" t="s">
        <v>2289</v>
      </c>
      <c r="L2" s="361" t="s">
        <v>2685</v>
      </c>
      <c r="M2" s="360" t="s">
        <v>1229</v>
      </c>
      <c r="N2" s="361" t="s">
        <v>2289</v>
      </c>
      <c r="O2" s="361" t="s">
        <v>2685</v>
      </c>
      <c r="P2" s="360" t="s">
        <v>1229</v>
      </c>
      <c r="Q2" s="361" t="s">
        <v>2289</v>
      </c>
      <c r="R2" s="361" t="s">
        <v>2685</v>
      </c>
      <c r="S2" s="360" t="s">
        <v>1229</v>
      </c>
      <c r="T2" s="361" t="s">
        <v>2289</v>
      </c>
      <c r="U2" s="361" t="s">
        <v>2685</v>
      </c>
      <c r="V2" s="360" t="s">
        <v>1229</v>
      </c>
      <c r="W2" s="361" t="s">
        <v>2289</v>
      </c>
      <c r="X2" s="361" t="s">
        <v>2685</v>
      </c>
      <c r="Y2" s="360" t="s">
        <v>1229</v>
      </c>
      <c r="Z2" s="361" t="s">
        <v>2289</v>
      </c>
      <c r="AA2" s="361" t="s">
        <v>2685</v>
      </c>
      <c r="AB2" s="360" t="s">
        <v>1229</v>
      </c>
      <c r="AC2" s="361" t="s">
        <v>2289</v>
      </c>
      <c r="AD2" s="361" t="s">
        <v>2685</v>
      </c>
      <c r="AE2" s="360" t="s">
        <v>1229</v>
      </c>
      <c r="AF2" s="361" t="s">
        <v>2289</v>
      </c>
      <c r="AG2" s="361" t="s">
        <v>2685</v>
      </c>
      <c r="AH2" s="360" t="s">
        <v>1229</v>
      </c>
      <c r="AI2" s="361" t="s">
        <v>2289</v>
      </c>
      <c r="AJ2" s="361" t="s">
        <v>2685</v>
      </c>
      <c r="AK2" s="360" t="s">
        <v>1229</v>
      </c>
      <c r="AL2" s="361" t="s">
        <v>2289</v>
      </c>
      <c r="AM2" s="361" t="s">
        <v>2685</v>
      </c>
      <c r="AN2" s="360" t="s">
        <v>1229</v>
      </c>
      <c r="AO2" s="361" t="s">
        <v>2289</v>
      </c>
      <c r="AP2" s="361" t="s">
        <v>2685</v>
      </c>
      <c r="AQ2" s="360" t="s">
        <v>1229</v>
      </c>
      <c r="AR2" s="361" t="s">
        <v>2289</v>
      </c>
      <c r="AS2" s="361" t="s">
        <v>2685</v>
      </c>
      <c r="AT2" s="360" t="s">
        <v>1229</v>
      </c>
      <c r="AU2" s="361" t="s">
        <v>2289</v>
      </c>
      <c r="AV2" s="361" t="s">
        <v>2685</v>
      </c>
      <c r="AW2" s="360" t="s">
        <v>1229</v>
      </c>
      <c r="AX2" s="361" t="s">
        <v>2289</v>
      </c>
      <c r="AY2" s="361" t="s">
        <v>2685</v>
      </c>
      <c r="AZ2" s="360" t="s">
        <v>1229</v>
      </c>
      <c r="BA2" s="361" t="s">
        <v>2289</v>
      </c>
      <c r="BB2" s="361" t="s">
        <v>2685</v>
      </c>
      <c r="BC2" s="360" t="s">
        <v>1229</v>
      </c>
      <c r="BD2" s="361" t="s">
        <v>2289</v>
      </c>
      <c r="BE2" s="361" t="s">
        <v>2685</v>
      </c>
      <c r="BF2" s="360" t="s">
        <v>1229</v>
      </c>
    </row>
    <row r="3" spans="1:58">
      <c r="A3" s="359" t="s">
        <v>166</v>
      </c>
      <c r="B3" s="2627">
        <v>43465</v>
      </c>
      <c r="C3" s="2628"/>
      <c r="D3" s="2629"/>
      <c r="E3" s="2627">
        <v>43373</v>
      </c>
      <c r="F3" s="2628"/>
      <c r="G3" s="2629"/>
      <c r="H3" s="2627">
        <v>43281</v>
      </c>
      <c r="I3" s="2628"/>
      <c r="J3" s="2629"/>
      <c r="K3" s="2627">
        <v>43190</v>
      </c>
      <c r="L3" s="2628"/>
      <c r="M3" s="2629"/>
      <c r="N3" s="2627">
        <v>43100</v>
      </c>
      <c r="O3" s="2628"/>
      <c r="P3" s="2629"/>
      <c r="Q3" s="2627">
        <v>43008</v>
      </c>
      <c r="R3" s="2628"/>
      <c r="S3" s="2629"/>
      <c r="T3" s="2627">
        <v>42916</v>
      </c>
      <c r="U3" s="2628"/>
      <c r="V3" s="2629"/>
      <c r="W3" s="2627">
        <v>42825</v>
      </c>
      <c r="X3" s="2628"/>
      <c r="Y3" s="2629"/>
      <c r="Z3" s="2627">
        <v>42735</v>
      </c>
      <c r="AA3" s="2628"/>
      <c r="AB3" s="2629"/>
      <c r="AC3" s="2627">
        <v>42643</v>
      </c>
      <c r="AD3" s="2628"/>
      <c r="AE3" s="2629"/>
      <c r="AF3" s="2627" t="s">
        <v>2417</v>
      </c>
      <c r="AG3" s="2628"/>
      <c r="AH3" s="2629"/>
      <c r="AI3" s="2627">
        <v>42460</v>
      </c>
      <c r="AJ3" s="2628"/>
      <c r="AK3" s="2629"/>
      <c r="AL3" s="2627">
        <v>42369</v>
      </c>
      <c r="AM3" s="2628"/>
      <c r="AN3" s="2629"/>
      <c r="AO3" s="2627">
        <v>42277</v>
      </c>
      <c r="AP3" s="2628"/>
      <c r="AQ3" s="2629"/>
      <c r="AR3" s="2627">
        <v>42185</v>
      </c>
      <c r="AS3" s="2628"/>
      <c r="AT3" s="2629"/>
      <c r="AU3" s="2627">
        <v>42094</v>
      </c>
      <c r="AV3" s="2628"/>
      <c r="AW3" s="2629"/>
      <c r="AX3" s="2627">
        <v>42004</v>
      </c>
      <c r="AY3" s="2628"/>
      <c r="AZ3" s="2629"/>
      <c r="BA3" s="2627">
        <v>41912</v>
      </c>
      <c r="BB3" s="2628"/>
      <c r="BC3" s="2629"/>
      <c r="BD3" s="2627">
        <v>41820</v>
      </c>
      <c r="BE3" s="2628"/>
      <c r="BF3" s="2629"/>
    </row>
    <row r="4" spans="1:58" ht="11.55" customHeight="1">
      <c r="A4" s="859" t="s">
        <v>167</v>
      </c>
      <c r="B4" s="858">
        <v>1615235.3887092499</v>
      </c>
      <c r="C4" s="858">
        <v>-214391</v>
      </c>
      <c r="D4" s="858">
        <v>1400844.5710501201</v>
      </c>
      <c r="E4" s="858">
        <v>1578127.4071734499</v>
      </c>
      <c r="F4" s="858">
        <v>-208689</v>
      </c>
      <c r="G4" s="858">
        <v>1369438.6295040802</v>
      </c>
      <c r="H4" s="858">
        <v>1514684.8693637201</v>
      </c>
      <c r="I4" s="858">
        <v>-203095</v>
      </c>
      <c r="J4" s="858">
        <v>1311590.30066424</v>
      </c>
      <c r="K4" s="880">
        <v>1496519.20878659</v>
      </c>
      <c r="L4" s="880">
        <v>-200501</v>
      </c>
      <c r="M4" s="880">
        <v>1296018.4078071101</v>
      </c>
      <c r="N4" s="880">
        <v>1475217.0606887699</v>
      </c>
      <c r="O4" s="880">
        <v>-196648</v>
      </c>
      <c r="P4" s="880">
        <v>1278569.24220818</v>
      </c>
      <c r="Q4" s="880">
        <v>1439522.5406442899</v>
      </c>
      <c r="R4" s="880">
        <v>-190015</v>
      </c>
      <c r="S4" s="880">
        <v>1249507.6851095802</v>
      </c>
      <c r="T4" s="858">
        <v>1422005.3336376899</v>
      </c>
      <c r="U4" s="858">
        <v>-181059</v>
      </c>
      <c r="V4" s="858">
        <v>1240946.7905193402</v>
      </c>
      <c r="W4" s="858">
        <v>1386958.7309373701</v>
      </c>
      <c r="X4" s="858">
        <v>-176876</v>
      </c>
      <c r="Y4" s="858">
        <v>1210082.4674508702</v>
      </c>
      <c r="Z4" s="858">
        <v>1398651</v>
      </c>
      <c r="AA4" s="858">
        <v>-168297</v>
      </c>
      <c r="AB4" s="858">
        <v>1230354</v>
      </c>
      <c r="AC4" s="858">
        <v>1372105</v>
      </c>
      <c r="AD4" s="858">
        <v>-159655</v>
      </c>
      <c r="AE4" s="858">
        <v>1212450</v>
      </c>
      <c r="AF4" s="879">
        <v>1368691</v>
      </c>
      <c r="AG4" s="879">
        <v>-153556</v>
      </c>
      <c r="AH4" s="879">
        <v>1215135</v>
      </c>
      <c r="AI4" s="858">
        <v>1263779</v>
      </c>
      <c r="AJ4" s="858">
        <v>-148519</v>
      </c>
      <c r="AK4" s="858">
        <v>1115260</v>
      </c>
      <c r="AL4" s="858">
        <v>1340483</v>
      </c>
      <c r="AM4" s="858">
        <v>-144290</v>
      </c>
      <c r="AN4" s="858">
        <v>1196193</v>
      </c>
      <c r="AO4" s="858">
        <v>1303953</v>
      </c>
      <c r="AP4" s="858">
        <v>-139486</v>
      </c>
      <c r="AQ4" s="858">
        <v>1164467</v>
      </c>
      <c r="AR4" s="858">
        <v>1210691</v>
      </c>
      <c r="AS4" s="858">
        <v>-136474</v>
      </c>
      <c r="AT4" s="858">
        <v>1074217</v>
      </c>
      <c r="AU4" s="878">
        <v>1274667</v>
      </c>
      <c r="AV4" s="878">
        <v>-131498</v>
      </c>
      <c r="AW4" s="878">
        <v>1143169</v>
      </c>
      <c r="AX4" s="877">
        <v>1188779</v>
      </c>
      <c r="AY4" s="877">
        <v>-141048</v>
      </c>
      <c r="AZ4" s="877">
        <v>1047731</v>
      </c>
      <c r="BA4" s="877">
        <v>1139030</v>
      </c>
      <c r="BB4" s="877">
        <v>-139125</v>
      </c>
      <c r="BC4" s="877">
        <v>999905</v>
      </c>
      <c r="BD4" s="877">
        <v>1094444</v>
      </c>
      <c r="BE4" s="877">
        <v>-132443</v>
      </c>
      <c r="BF4" s="877">
        <v>962001</v>
      </c>
    </row>
    <row r="5" spans="1:58" ht="11.55" customHeight="1">
      <c r="A5" s="867" t="s">
        <v>1230</v>
      </c>
      <c r="B5" s="866">
        <v>37158.57641894</v>
      </c>
      <c r="C5" s="866">
        <v>-72</v>
      </c>
      <c r="D5" s="866">
        <v>37087.047117199996</v>
      </c>
      <c r="E5" s="866">
        <v>29467.215586169998</v>
      </c>
      <c r="F5" s="866">
        <v>-524</v>
      </c>
      <c r="G5" s="866">
        <v>28942.852233900001</v>
      </c>
      <c r="H5" s="866">
        <v>25401.912696080002</v>
      </c>
      <c r="I5" s="866">
        <v>-165</v>
      </c>
      <c r="J5" s="866">
        <v>25237.355160570001</v>
      </c>
      <c r="K5" s="888">
        <v>25444.060204279998</v>
      </c>
      <c r="L5" s="888">
        <v>-70</v>
      </c>
      <c r="M5" s="888">
        <v>25373.870132979999</v>
      </c>
      <c r="N5" s="888">
        <v>18749.350453130002</v>
      </c>
      <c r="O5" s="888">
        <v>-81</v>
      </c>
      <c r="P5" s="888">
        <v>18668.745732849999</v>
      </c>
      <c r="Q5" s="888">
        <v>19089.190581619998</v>
      </c>
      <c r="R5" s="888">
        <v>-108</v>
      </c>
      <c r="S5" s="888">
        <v>18981.565326880002</v>
      </c>
      <c r="T5" s="866">
        <v>22699.561743360002</v>
      </c>
      <c r="U5" s="866">
        <v>-124</v>
      </c>
      <c r="V5" s="866">
        <v>22575.276341590001</v>
      </c>
      <c r="W5" s="866">
        <v>20223.961134109999</v>
      </c>
      <c r="X5" s="866">
        <v>-120</v>
      </c>
      <c r="Y5" s="866">
        <v>20104.41262703</v>
      </c>
      <c r="Z5" s="866">
        <v>18542</v>
      </c>
      <c r="AA5" s="866">
        <v>-147</v>
      </c>
      <c r="AB5" s="866">
        <v>18395</v>
      </c>
      <c r="AC5" s="866">
        <v>20176</v>
      </c>
      <c r="AD5" s="866">
        <v>-211</v>
      </c>
      <c r="AE5" s="866">
        <v>19965</v>
      </c>
      <c r="AF5" s="887">
        <v>21852</v>
      </c>
      <c r="AG5" s="887">
        <v>-141</v>
      </c>
      <c r="AH5" s="887">
        <v>21711</v>
      </c>
      <c r="AI5" s="866">
        <v>18384</v>
      </c>
      <c r="AJ5" s="866">
        <v>-218</v>
      </c>
      <c r="AK5" s="866">
        <v>18166</v>
      </c>
      <c r="AL5" s="866">
        <v>18544</v>
      </c>
      <c r="AM5" s="866">
        <v>-371</v>
      </c>
      <c r="AN5" s="866">
        <v>18173</v>
      </c>
      <c r="AO5" s="866">
        <v>18138</v>
      </c>
      <c r="AP5" s="866">
        <v>-199</v>
      </c>
      <c r="AQ5" s="866">
        <v>17939</v>
      </c>
      <c r="AR5" s="866">
        <v>18005</v>
      </c>
      <c r="AS5" s="866">
        <v>-207</v>
      </c>
      <c r="AT5" s="866">
        <v>17798</v>
      </c>
      <c r="AU5" s="886">
        <v>18687</v>
      </c>
      <c r="AV5" s="886">
        <v>-180</v>
      </c>
      <c r="AW5" s="886">
        <v>18507</v>
      </c>
      <c r="AX5" s="885">
        <v>17527</v>
      </c>
      <c r="AY5" s="885">
        <v>-236</v>
      </c>
      <c r="AZ5" s="885">
        <v>17291</v>
      </c>
      <c r="BA5" s="885">
        <v>16636</v>
      </c>
      <c r="BB5" s="885">
        <v>-198</v>
      </c>
      <c r="BC5" s="885">
        <v>16438</v>
      </c>
      <c r="BD5" s="885">
        <v>20605</v>
      </c>
      <c r="BE5" s="885">
        <v>-165</v>
      </c>
      <c r="BF5" s="885">
        <v>20440</v>
      </c>
    </row>
    <row r="6" spans="1:58" ht="11.55" customHeight="1">
      <c r="A6" s="863" t="s">
        <v>169</v>
      </c>
      <c r="B6" s="858">
        <v>304746.65950112999</v>
      </c>
      <c r="C6" s="858">
        <v>-5408</v>
      </c>
      <c r="D6" s="858">
        <v>299339.14456232003</v>
      </c>
      <c r="E6" s="858">
        <v>320965.20412729</v>
      </c>
      <c r="F6" s="858">
        <v>-5771</v>
      </c>
      <c r="G6" s="858">
        <v>315194.31667640002</v>
      </c>
      <c r="H6" s="858">
        <v>277464.72573701001</v>
      </c>
      <c r="I6" s="858">
        <v>-5904</v>
      </c>
      <c r="J6" s="858">
        <v>271561.02555918001</v>
      </c>
      <c r="K6" s="880">
        <v>264523.82275098999</v>
      </c>
      <c r="L6" s="880">
        <v>-5021</v>
      </c>
      <c r="M6" s="880">
        <v>259502.79910829998</v>
      </c>
      <c r="N6" s="880">
        <v>271254.14530941</v>
      </c>
      <c r="O6" s="880">
        <v>-6097</v>
      </c>
      <c r="P6" s="880">
        <v>265157.37189017999</v>
      </c>
      <c r="Q6" s="880">
        <v>287701.28071018</v>
      </c>
      <c r="R6" s="880">
        <v>-5510</v>
      </c>
      <c r="S6" s="880">
        <v>282190.92366571003</v>
      </c>
      <c r="T6" s="858">
        <v>288332.59102940996</v>
      </c>
      <c r="U6" s="858">
        <v>-4545</v>
      </c>
      <c r="V6" s="858">
        <v>283787.48150257999</v>
      </c>
      <c r="W6" s="858">
        <v>274434.67719989002</v>
      </c>
      <c r="X6" s="858">
        <v>-4277</v>
      </c>
      <c r="Y6" s="858">
        <v>270157.82344171999</v>
      </c>
      <c r="Z6" s="858">
        <v>286038</v>
      </c>
      <c r="AA6" s="858">
        <v>-6112</v>
      </c>
      <c r="AB6" s="858">
        <v>279926</v>
      </c>
      <c r="AC6" s="858">
        <v>278663</v>
      </c>
      <c r="AD6" s="858">
        <v>-4246</v>
      </c>
      <c r="AE6" s="858">
        <v>274417</v>
      </c>
      <c r="AF6" s="879">
        <v>270899</v>
      </c>
      <c r="AG6" s="879">
        <v>-5278</v>
      </c>
      <c r="AH6" s="879">
        <v>265621</v>
      </c>
      <c r="AI6" s="858">
        <v>237642</v>
      </c>
      <c r="AJ6" s="858">
        <v>-3277</v>
      </c>
      <c r="AK6" s="858">
        <v>234365</v>
      </c>
      <c r="AL6" s="858">
        <v>280944</v>
      </c>
      <c r="AM6" s="858">
        <v>-4085</v>
      </c>
      <c r="AN6" s="858">
        <v>276859</v>
      </c>
      <c r="AO6" s="858">
        <v>229677</v>
      </c>
      <c r="AP6" s="858">
        <v>-5193</v>
      </c>
      <c r="AQ6" s="858">
        <v>224484</v>
      </c>
      <c r="AR6" s="858">
        <v>192433</v>
      </c>
      <c r="AS6" s="858">
        <v>-3867</v>
      </c>
      <c r="AT6" s="858">
        <v>188566</v>
      </c>
      <c r="AU6" s="878">
        <v>225076</v>
      </c>
      <c r="AV6" s="878">
        <v>-4099</v>
      </c>
      <c r="AW6" s="878">
        <v>220977</v>
      </c>
      <c r="AX6" s="877">
        <v>229828</v>
      </c>
      <c r="AY6" s="877">
        <v>-7210</v>
      </c>
      <c r="AZ6" s="877">
        <v>222618</v>
      </c>
      <c r="BA6" s="877">
        <v>217538</v>
      </c>
      <c r="BB6" s="877">
        <v>-6513</v>
      </c>
      <c r="BC6" s="877">
        <v>211025</v>
      </c>
      <c r="BD6" s="877">
        <v>165588</v>
      </c>
      <c r="BE6" s="877">
        <v>-6041</v>
      </c>
      <c r="BF6" s="877">
        <v>159547</v>
      </c>
    </row>
    <row r="7" spans="1:58" ht="11.55" customHeight="1">
      <c r="A7" s="863" t="s">
        <v>170</v>
      </c>
      <c r="B7" s="858">
        <v>457513.05265461997</v>
      </c>
      <c r="C7" s="858">
        <v>-204509</v>
      </c>
      <c r="D7" s="858">
        <v>253004.52238616001</v>
      </c>
      <c r="E7" s="858">
        <v>428259.90410292998</v>
      </c>
      <c r="F7" s="858">
        <v>-198923</v>
      </c>
      <c r="G7" s="858">
        <v>229337.38965328</v>
      </c>
      <c r="H7" s="858">
        <v>449461.96585062001</v>
      </c>
      <c r="I7" s="858">
        <v>-193453</v>
      </c>
      <c r="J7" s="858">
        <v>256008.54140747001</v>
      </c>
      <c r="K7" s="880">
        <v>451167.08350921998</v>
      </c>
      <c r="L7" s="880">
        <v>-191400</v>
      </c>
      <c r="M7" s="880">
        <v>259766.95715226</v>
      </c>
      <c r="N7" s="880">
        <v>445750.5221611</v>
      </c>
      <c r="O7" s="880">
        <v>-186255</v>
      </c>
      <c r="P7" s="880">
        <v>259495.55210440001</v>
      </c>
      <c r="Q7" s="880">
        <v>412806.02831340005</v>
      </c>
      <c r="R7" s="880">
        <v>-179866</v>
      </c>
      <c r="S7" s="880">
        <v>232939.53547423001</v>
      </c>
      <c r="T7" s="858">
        <v>389593.16905354999</v>
      </c>
      <c r="U7" s="858">
        <v>-171560</v>
      </c>
      <c r="V7" s="858">
        <v>218032.87086584</v>
      </c>
      <c r="W7" s="858">
        <v>379951.86658276001</v>
      </c>
      <c r="X7" s="858">
        <v>-167609</v>
      </c>
      <c r="Y7" s="858">
        <v>212342.90311809001</v>
      </c>
      <c r="Z7" s="858">
        <v>376887</v>
      </c>
      <c r="AA7" s="858">
        <v>-157113</v>
      </c>
      <c r="AB7" s="858">
        <v>219774</v>
      </c>
      <c r="AC7" s="858">
        <v>357550</v>
      </c>
      <c r="AD7" s="858">
        <v>-150909</v>
      </c>
      <c r="AE7" s="858">
        <v>206641</v>
      </c>
      <c r="AF7" s="879">
        <v>358267</v>
      </c>
      <c r="AG7" s="879">
        <v>-144416</v>
      </c>
      <c r="AH7" s="879">
        <v>213851</v>
      </c>
      <c r="AI7" s="858">
        <v>338997</v>
      </c>
      <c r="AJ7" s="858">
        <v>-137930</v>
      </c>
      <c r="AK7" s="858">
        <v>201067</v>
      </c>
      <c r="AL7" s="858">
        <v>338391</v>
      </c>
      <c r="AM7" s="858">
        <v>-131160</v>
      </c>
      <c r="AN7" s="858">
        <v>207231</v>
      </c>
      <c r="AO7" s="858">
        <v>345844</v>
      </c>
      <c r="AP7" s="858">
        <v>-126186</v>
      </c>
      <c r="AQ7" s="858">
        <v>219658</v>
      </c>
      <c r="AR7" s="858">
        <v>334727</v>
      </c>
      <c r="AS7" s="858">
        <v>-122339</v>
      </c>
      <c r="AT7" s="858">
        <v>212388</v>
      </c>
      <c r="AU7" s="878">
        <v>324060</v>
      </c>
      <c r="AV7" s="878">
        <v>-117034</v>
      </c>
      <c r="AW7" s="878">
        <v>207026</v>
      </c>
      <c r="AX7" s="877">
        <v>299627</v>
      </c>
      <c r="AY7" s="877">
        <v>-107815</v>
      </c>
      <c r="AZ7" s="877">
        <v>191812</v>
      </c>
      <c r="BA7" s="877">
        <v>283108</v>
      </c>
      <c r="BB7" s="877">
        <v>-102805</v>
      </c>
      <c r="BC7" s="877">
        <v>180303</v>
      </c>
      <c r="BD7" s="877">
        <v>291297</v>
      </c>
      <c r="BE7" s="877">
        <v>-98810</v>
      </c>
      <c r="BF7" s="877">
        <v>192487</v>
      </c>
    </row>
    <row r="8" spans="1:58" ht="11.55" customHeight="1">
      <c r="A8" s="863" t="s">
        <v>171</v>
      </c>
      <c r="B8" s="858">
        <v>132258.77830539001</v>
      </c>
      <c r="C8" s="858">
        <v>0</v>
      </c>
      <c r="D8" s="858">
        <v>132258.77558761998</v>
      </c>
      <c r="E8" s="858">
        <v>125741.24294811</v>
      </c>
      <c r="F8" s="858">
        <v>0</v>
      </c>
      <c r="G8" s="858">
        <v>125741.24027539</v>
      </c>
      <c r="H8" s="858">
        <v>119593.02646379</v>
      </c>
      <c r="I8" s="858">
        <v>0</v>
      </c>
      <c r="J8" s="858">
        <v>119593.02381760001</v>
      </c>
      <c r="K8" s="880">
        <v>131381.83971592001</v>
      </c>
      <c r="L8" s="880">
        <v>0</v>
      </c>
      <c r="M8" s="880">
        <v>131381.83710902999</v>
      </c>
      <c r="N8" s="880">
        <v>132628.42635498999</v>
      </c>
      <c r="O8" s="880">
        <v>0</v>
      </c>
      <c r="P8" s="880">
        <v>132628.42635498999</v>
      </c>
      <c r="Q8" s="880">
        <v>126514.38048331</v>
      </c>
      <c r="R8" s="880">
        <v>0</v>
      </c>
      <c r="S8" s="880">
        <v>126514.37778453999</v>
      </c>
      <c r="T8" s="858">
        <v>92887.416260390004</v>
      </c>
      <c r="U8" s="858">
        <v>0</v>
      </c>
      <c r="V8" s="858">
        <v>92887.413771380001</v>
      </c>
      <c r="W8" s="858">
        <v>88197.125807050004</v>
      </c>
      <c r="X8" s="858">
        <v>0</v>
      </c>
      <c r="Y8" s="858">
        <v>88197.080963159999</v>
      </c>
      <c r="Z8" s="858">
        <v>86557</v>
      </c>
      <c r="AA8" s="858">
        <v>0</v>
      </c>
      <c r="AB8" s="858">
        <v>86557</v>
      </c>
      <c r="AC8" s="858">
        <v>81454</v>
      </c>
      <c r="AD8" s="858">
        <v>0</v>
      </c>
      <c r="AE8" s="858">
        <v>81454</v>
      </c>
      <c r="AF8" s="879">
        <v>73521</v>
      </c>
      <c r="AG8" s="879">
        <v>0</v>
      </c>
      <c r="AH8" s="879">
        <v>73521</v>
      </c>
      <c r="AI8" s="858">
        <v>70709</v>
      </c>
      <c r="AJ8" s="858">
        <v>0</v>
      </c>
      <c r="AK8" s="858">
        <v>70709</v>
      </c>
      <c r="AL8" s="858">
        <v>67341</v>
      </c>
      <c r="AM8" s="858">
        <v>0</v>
      </c>
      <c r="AN8" s="858">
        <v>67341</v>
      </c>
      <c r="AO8" s="858">
        <v>69737</v>
      </c>
      <c r="AP8" s="858">
        <v>0</v>
      </c>
      <c r="AQ8" s="858">
        <v>69737</v>
      </c>
      <c r="AR8" s="858">
        <v>64503</v>
      </c>
      <c r="AS8" s="858">
        <v>0</v>
      </c>
      <c r="AT8" s="858">
        <v>64503</v>
      </c>
      <c r="AU8" s="878">
        <v>66855</v>
      </c>
      <c r="AV8" s="878">
        <v>0</v>
      </c>
      <c r="AW8" s="878">
        <v>66855</v>
      </c>
      <c r="AX8" s="877">
        <v>63785</v>
      </c>
      <c r="AY8" s="877">
        <v>-1</v>
      </c>
      <c r="AZ8" s="877">
        <v>63784</v>
      </c>
      <c r="BA8" s="877">
        <v>67915</v>
      </c>
      <c r="BB8" s="877">
        <v>0</v>
      </c>
      <c r="BC8" s="877">
        <v>67915</v>
      </c>
      <c r="BD8" s="877">
        <v>86897</v>
      </c>
      <c r="BE8" s="877">
        <v>0</v>
      </c>
      <c r="BF8" s="877">
        <v>86897</v>
      </c>
    </row>
    <row r="9" spans="1:58" ht="11.55" customHeight="1">
      <c r="A9" s="863" t="s">
        <v>172</v>
      </c>
      <c r="B9" s="858">
        <v>517.55972703999998</v>
      </c>
      <c r="C9" s="858">
        <v>0</v>
      </c>
      <c r="D9" s="858">
        <v>517.55972703999998</v>
      </c>
      <c r="E9" s="858">
        <v>245.92529630000001</v>
      </c>
      <c r="F9" s="858">
        <v>0</v>
      </c>
      <c r="G9" s="858">
        <v>245.92529630000001</v>
      </c>
      <c r="H9" s="858">
        <v>269.65881497000004</v>
      </c>
      <c r="I9" s="858">
        <v>0</v>
      </c>
      <c r="J9" s="858">
        <v>269.65881497000004</v>
      </c>
      <c r="K9" s="880">
        <v>236.23257412999999</v>
      </c>
      <c r="L9" s="880">
        <v>0</v>
      </c>
      <c r="M9" s="880">
        <v>236.23257412999999</v>
      </c>
      <c r="N9" s="880">
        <v>123.94613517000001</v>
      </c>
      <c r="O9" s="880">
        <v>0</v>
      </c>
      <c r="P9" s="880">
        <v>123.94613517000001</v>
      </c>
      <c r="Q9" s="880">
        <v>289.65216373000004</v>
      </c>
      <c r="R9" s="880">
        <v>0</v>
      </c>
      <c r="S9" s="880">
        <v>289.65216373000004</v>
      </c>
      <c r="T9" s="858">
        <v>49.321923119999994</v>
      </c>
      <c r="U9" s="858">
        <v>0</v>
      </c>
      <c r="V9" s="858">
        <v>49.321923119999994</v>
      </c>
      <c r="W9" s="858">
        <v>49.670760659999999</v>
      </c>
      <c r="X9" s="858">
        <v>0</v>
      </c>
      <c r="Y9" s="858">
        <v>49.670760659999999</v>
      </c>
      <c r="Z9" s="858">
        <v>7</v>
      </c>
      <c r="AA9" s="858">
        <v>0</v>
      </c>
      <c r="AB9" s="858">
        <v>7</v>
      </c>
      <c r="AC9" s="858">
        <v>112</v>
      </c>
      <c r="AD9" s="858">
        <v>0</v>
      </c>
      <c r="AE9" s="858">
        <v>112</v>
      </c>
      <c r="AF9" s="879">
        <v>104</v>
      </c>
      <c r="AG9" s="879">
        <v>0</v>
      </c>
      <c r="AH9" s="879">
        <v>104</v>
      </c>
      <c r="AI9" s="858">
        <v>149</v>
      </c>
      <c r="AJ9" s="858">
        <v>0</v>
      </c>
      <c r="AK9" s="858">
        <v>149</v>
      </c>
      <c r="AL9" s="858">
        <v>31</v>
      </c>
      <c r="AM9" s="858">
        <v>0</v>
      </c>
      <c r="AN9" s="858">
        <v>31</v>
      </c>
      <c r="AO9" s="858">
        <v>169</v>
      </c>
      <c r="AP9" s="858">
        <v>0</v>
      </c>
      <c r="AQ9" s="858">
        <v>169</v>
      </c>
      <c r="AR9" s="858">
        <v>148</v>
      </c>
      <c r="AS9" s="858">
        <v>0</v>
      </c>
      <c r="AT9" s="858">
        <v>148</v>
      </c>
      <c r="AU9" s="878">
        <v>146</v>
      </c>
      <c r="AV9" s="878">
        <v>0</v>
      </c>
      <c r="AW9" s="878">
        <v>146</v>
      </c>
      <c r="AX9" s="877">
        <v>25</v>
      </c>
      <c r="AY9" s="877">
        <v>0</v>
      </c>
      <c r="AZ9" s="877">
        <v>25</v>
      </c>
      <c r="BA9" s="877">
        <v>130</v>
      </c>
      <c r="BB9" s="877">
        <v>0</v>
      </c>
      <c r="BC9" s="877">
        <v>130</v>
      </c>
      <c r="BD9" s="877">
        <v>119</v>
      </c>
      <c r="BE9" s="877">
        <v>0</v>
      </c>
      <c r="BF9" s="877">
        <v>119</v>
      </c>
    </row>
    <row r="10" spans="1:58" ht="11.55" customHeight="1">
      <c r="A10" s="863" t="s">
        <v>175</v>
      </c>
      <c r="B10" s="858">
        <v>499356.55852451001</v>
      </c>
      <c r="C10" s="858">
        <v>2</v>
      </c>
      <c r="D10" s="858">
        <v>499358.62821847998</v>
      </c>
      <c r="E10" s="858">
        <v>496292.59602314001</v>
      </c>
      <c r="F10" s="858">
        <v>4</v>
      </c>
      <c r="G10" s="858">
        <v>496297.00727122999</v>
      </c>
      <c r="H10" s="858">
        <v>484201.39654861001</v>
      </c>
      <c r="I10" s="858">
        <v>0</v>
      </c>
      <c r="J10" s="858">
        <v>484201.54625827004</v>
      </c>
      <c r="K10" s="880">
        <v>460685.57244059001</v>
      </c>
      <c r="L10" s="880">
        <v>0</v>
      </c>
      <c r="M10" s="880">
        <v>460685.65645702003</v>
      </c>
      <c r="N10" s="880">
        <v>458235.39111822</v>
      </c>
      <c r="O10" s="880">
        <v>2</v>
      </c>
      <c r="P10" s="880">
        <v>458237.77443281002</v>
      </c>
      <c r="Q10" s="880">
        <v>433128.69816556998</v>
      </c>
      <c r="R10" s="880">
        <v>7</v>
      </c>
      <c r="S10" s="880">
        <v>433135.79392959998</v>
      </c>
      <c r="T10" s="858">
        <v>444341.964576</v>
      </c>
      <c r="U10" s="858">
        <v>0</v>
      </c>
      <c r="V10" s="858">
        <v>444342.08293079998</v>
      </c>
      <c r="W10" s="858">
        <v>442325.47648526001</v>
      </c>
      <c r="X10" s="858">
        <v>0</v>
      </c>
      <c r="Y10" s="858">
        <v>442325.58055792999</v>
      </c>
      <c r="Z10" s="858">
        <v>453794</v>
      </c>
      <c r="AA10" s="858">
        <v>-5</v>
      </c>
      <c r="AB10" s="858">
        <v>453789</v>
      </c>
      <c r="AC10" s="858">
        <v>456224</v>
      </c>
      <c r="AD10" s="858">
        <v>-4</v>
      </c>
      <c r="AE10" s="858">
        <v>456220</v>
      </c>
      <c r="AF10" s="879">
        <v>459489</v>
      </c>
      <c r="AG10" s="879">
        <v>-5</v>
      </c>
      <c r="AH10" s="879">
        <v>459484</v>
      </c>
      <c r="AI10" s="858">
        <v>409431</v>
      </c>
      <c r="AJ10" s="858">
        <v>-3520</v>
      </c>
      <c r="AK10" s="858">
        <v>405911</v>
      </c>
      <c r="AL10" s="858">
        <v>439751</v>
      </c>
      <c r="AM10" s="858">
        <v>-3716</v>
      </c>
      <c r="AN10" s="858">
        <v>436035</v>
      </c>
      <c r="AO10" s="858">
        <v>443005</v>
      </c>
      <c r="AP10" s="858">
        <v>-3595</v>
      </c>
      <c r="AQ10" s="858">
        <v>439410</v>
      </c>
      <c r="AR10" s="858">
        <v>429332</v>
      </c>
      <c r="AS10" s="858">
        <v>-3708</v>
      </c>
      <c r="AT10" s="858">
        <v>425624</v>
      </c>
      <c r="AU10" s="878">
        <v>439751</v>
      </c>
      <c r="AV10" s="878">
        <v>-3727</v>
      </c>
      <c r="AW10" s="878">
        <v>436024</v>
      </c>
      <c r="AX10" s="877">
        <v>424812</v>
      </c>
      <c r="AY10" s="877">
        <v>-25</v>
      </c>
      <c r="AZ10" s="877">
        <v>424787</v>
      </c>
      <c r="BA10" s="877">
        <v>403574</v>
      </c>
      <c r="BB10" s="877">
        <v>18</v>
      </c>
      <c r="BC10" s="877">
        <v>403592</v>
      </c>
      <c r="BD10" s="877">
        <v>390381</v>
      </c>
      <c r="BE10" s="877">
        <v>-21</v>
      </c>
      <c r="BF10" s="877">
        <v>390360</v>
      </c>
    </row>
    <row r="11" spans="1:58" ht="11.55" customHeight="1">
      <c r="A11" s="863" t="s">
        <v>176</v>
      </c>
      <c r="B11" s="858">
        <v>180731.55727215001</v>
      </c>
      <c r="C11" s="858">
        <v>-4345</v>
      </c>
      <c r="D11" s="858">
        <v>176386.91430426002</v>
      </c>
      <c r="E11" s="858">
        <v>174497.14729526002</v>
      </c>
      <c r="F11" s="858">
        <v>-3403</v>
      </c>
      <c r="G11" s="858">
        <v>171094.56453426002</v>
      </c>
      <c r="H11" s="858">
        <v>155571.54510973999</v>
      </c>
      <c r="I11" s="858">
        <v>-3492</v>
      </c>
      <c r="J11" s="858">
        <v>152079.58731062</v>
      </c>
      <c r="K11" s="880">
        <v>160003.56660410998</v>
      </c>
      <c r="L11" s="880">
        <v>-3911</v>
      </c>
      <c r="M11" s="880">
        <v>156092.68722808998</v>
      </c>
      <c r="N11" s="880">
        <v>145367.67039921999</v>
      </c>
      <c r="O11" s="880">
        <v>-4100</v>
      </c>
      <c r="P11" s="880">
        <v>141267.97610378001</v>
      </c>
      <c r="Q11" s="880">
        <v>157311.69989131999</v>
      </c>
      <c r="R11" s="880">
        <v>-4381</v>
      </c>
      <c r="S11" s="880">
        <v>152930.54278218999</v>
      </c>
      <c r="T11" s="858">
        <v>181261.17391054</v>
      </c>
      <c r="U11" s="858">
        <v>-4633</v>
      </c>
      <c r="V11" s="858">
        <v>176627.85953398002</v>
      </c>
      <c r="W11" s="858">
        <v>178629.85895564003</v>
      </c>
      <c r="X11" s="858">
        <v>-4626</v>
      </c>
      <c r="Y11" s="858">
        <v>174003.73575410998</v>
      </c>
      <c r="Z11" s="858">
        <v>173694</v>
      </c>
      <c r="AA11" s="858">
        <v>-4611</v>
      </c>
      <c r="AB11" s="858">
        <v>169083</v>
      </c>
      <c r="AC11" s="858">
        <v>174932</v>
      </c>
      <c r="AD11" s="858">
        <v>-3897</v>
      </c>
      <c r="AE11" s="858">
        <v>171035</v>
      </c>
      <c r="AF11" s="879">
        <v>181081</v>
      </c>
      <c r="AG11" s="879">
        <v>-3228</v>
      </c>
      <c r="AH11" s="879">
        <v>177853</v>
      </c>
      <c r="AI11" s="858">
        <v>184933</v>
      </c>
      <c r="AJ11" s="858">
        <v>-2955</v>
      </c>
      <c r="AK11" s="858">
        <v>181978</v>
      </c>
      <c r="AL11" s="858">
        <v>191797</v>
      </c>
      <c r="AM11" s="858">
        <v>-4190</v>
      </c>
      <c r="AN11" s="858">
        <v>187607</v>
      </c>
      <c r="AO11" s="858">
        <v>194004</v>
      </c>
      <c r="AP11" s="858">
        <v>-3365</v>
      </c>
      <c r="AQ11" s="858">
        <v>190639</v>
      </c>
      <c r="AR11" s="858">
        <v>167559</v>
      </c>
      <c r="AS11" s="858">
        <v>-5214</v>
      </c>
      <c r="AT11" s="858">
        <v>162345</v>
      </c>
      <c r="AU11" s="878">
        <v>195751</v>
      </c>
      <c r="AV11" s="878">
        <v>-5133</v>
      </c>
      <c r="AW11" s="878">
        <v>190618</v>
      </c>
      <c r="AX11" s="877">
        <v>148647</v>
      </c>
      <c r="AY11" s="877">
        <v>-24240</v>
      </c>
      <c r="AZ11" s="877">
        <v>124407</v>
      </c>
      <c r="BA11" s="877">
        <v>144949</v>
      </c>
      <c r="BB11" s="877">
        <v>-26799</v>
      </c>
      <c r="BC11" s="877">
        <v>118150</v>
      </c>
      <c r="BD11" s="877">
        <v>133959</v>
      </c>
      <c r="BE11" s="877">
        <v>-24168</v>
      </c>
      <c r="BF11" s="877">
        <v>109791</v>
      </c>
    </row>
    <row r="12" spans="1:58" ht="11.55" customHeight="1">
      <c r="A12" s="865" t="s">
        <v>1231</v>
      </c>
      <c r="B12" s="858">
        <v>0</v>
      </c>
      <c r="C12" s="858">
        <v>0</v>
      </c>
      <c r="D12" s="858">
        <v>18133.439999999999</v>
      </c>
      <c r="E12" s="858">
        <v>0</v>
      </c>
      <c r="F12" s="858">
        <v>0</v>
      </c>
      <c r="G12" s="858">
        <v>20856.79</v>
      </c>
      <c r="H12" s="858">
        <v>0</v>
      </c>
      <c r="I12" s="858">
        <v>0</v>
      </c>
      <c r="J12" s="858">
        <v>21942.760000000002</v>
      </c>
      <c r="K12" s="880">
        <v>0</v>
      </c>
      <c r="L12" s="880">
        <v>0</v>
      </c>
      <c r="M12" s="880">
        <v>20300.579999999998</v>
      </c>
      <c r="N12" s="880">
        <v>0</v>
      </c>
      <c r="O12" s="880">
        <v>0</v>
      </c>
      <c r="P12" s="880">
        <v>22464.799999999999</v>
      </c>
      <c r="Q12" s="880"/>
      <c r="R12" s="880">
        <v>0</v>
      </c>
      <c r="S12" s="880">
        <v>21965.74</v>
      </c>
      <c r="T12" s="858">
        <v>0</v>
      </c>
      <c r="U12" s="858">
        <v>0</v>
      </c>
      <c r="V12" s="858">
        <v>23379</v>
      </c>
      <c r="W12" s="858">
        <v>0</v>
      </c>
      <c r="X12" s="858">
        <v>0</v>
      </c>
      <c r="Y12" s="858">
        <v>22020</v>
      </c>
      <c r="Z12" s="858">
        <v>0</v>
      </c>
      <c r="AA12" s="858">
        <v>0</v>
      </c>
      <c r="AB12" s="858">
        <v>21489</v>
      </c>
      <c r="AC12" s="858">
        <v>0</v>
      </c>
      <c r="AD12" s="858">
        <v>0</v>
      </c>
      <c r="AE12" s="858">
        <v>21875</v>
      </c>
      <c r="AF12" s="879">
        <v>0</v>
      </c>
      <c r="AG12" s="879">
        <v>0</v>
      </c>
      <c r="AH12" s="879">
        <v>21920</v>
      </c>
      <c r="AI12" s="858">
        <v>0</v>
      </c>
      <c r="AJ12" s="858">
        <v>0</v>
      </c>
      <c r="AK12" s="858">
        <v>19551</v>
      </c>
      <c r="AL12" s="858">
        <v>0</v>
      </c>
      <c r="AM12" s="858">
        <v>0</v>
      </c>
      <c r="AN12" s="858">
        <v>24682</v>
      </c>
      <c r="AO12" s="858">
        <v>0</v>
      </c>
      <c r="AP12" s="858">
        <v>0</v>
      </c>
      <c r="AQ12" s="858">
        <v>30424</v>
      </c>
      <c r="AR12" s="858">
        <v>0</v>
      </c>
      <c r="AS12" s="858">
        <v>0</v>
      </c>
      <c r="AT12" s="858">
        <v>17095</v>
      </c>
      <c r="AU12" s="878">
        <v>0</v>
      </c>
      <c r="AV12" s="878">
        <v>0</v>
      </c>
      <c r="AW12" s="878">
        <v>20524</v>
      </c>
      <c r="AX12" s="877">
        <v>0</v>
      </c>
      <c r="AY12" s="877">
        <v>0</v>
      </c>
      <c r="AZ12" s="877">
        <v>14739</v>
      </c>
      <c r="BA12" s="877">
        <v>0</v>
      </c>
      <c r="BB12" s="877">
        <v>0</v>
      </c>
      <c r="BC12" s="877">
        <v>16744</v>
      </c>
      <c r="BD12" s="877">
        <v>0</v>
      </c>
      <c r="BE12" s="877">
        <v>0</v>
      </c>
      <c r="BF12" s="877">
        <v>16555</v>
      </c>
    </row>
    <row r="13" spans="1:58" ht="11.55" customHeight="1">
      <c r="A13" s="861" t="s">
        <v>1232</v>
      </c>
      <c r="B13" s="860">
        <v>0</v>
      </c>
      <c r="C13" s="860">
        <v>0</v>
      </c>
      <c r="D13" s="860">
        <v>4210.91</v>
      </c>
      <c r="E13" s="860">
        <v>0</v>
      </c>
      <c r="F13" s="860">
        <v>0</v>
      </c>
      <c r="G13" s="860">
        <v>6092.61</v>
      </c>
      <c r="H13" s="860">
        <v>0</v>
      </c>
      <c r="I13" s="860">
        <v>0</v>
      </c>
      <c r="J13" s="860">
        <v>5841.16</v>
      </c>
      <c r="K13" s="884">
        <v>0</v>
      </c>
      <c r="L13" s="884">
        <v>0</v>
      </c>
      <c r="M13" s="884">
        <v>5231.3599999999997</v>
      </c>
      <c r="N13" s="884">
        <v>0</v>
      </c>
      <c r="O13" s="884">
        <v>0</v>
      </c>
      <c r="P13" s="884">
        <v>6510.4400000000005</v>
      </c>
      <c r="Q13" s="884"/>
      <c r="R13" s="884">
        <v>0</v>
      </c>
      <c r="S13" s="884">
        <v>6004.75</v>
      </c>
      <c r="T13" s="860">
        <v>0</v>
      </c>
      <c r="U13" s="860">
        <v>0</v>
      </c>
      <c r="V13" s="860">
        <v>7346</v>
      </c>
      <c r="W13" s="860">
        <v>0</v>
      </c>
      <c r="X13" s="860">
        <v>0</v>
      </c>
      <c r="Y13" s="860">
        <v>6875</v>
      </c>
      <c r="Z13" s="860">
        <v>0</v>
      </c>
      <c r="AA13" s="860">
        <v>0</v>
      </c>
      <c r="AB13" s="860">
        <v>6130</v>
      </c>
      <c r="AC13" s="860">
        <v>0</v>
      </c>
      <c r="AD13" s="860">
        <v>0</v>
      </c>
      <c r="AE13" s="860">
        <v>7241</v>
      </c>
      <c r="AF13" s="883">
        <v>0</v>
      </c>
      <c r="AG13" s="883">
        <v>0</v>
      </c>
      <c r="AH13" s="883">
        <v>6640</v>
      </c>
      <c r="AI13" s="860">
        <v>0</v>
      </c>
      <c r="AJ13" s="860">
        <v>0</v>
      </c>
      <c r="AK13" s="860">
        <v>7594</v>
      </c>
      <c r="AL13" s="860">
        <v>0</v>
      </c>
      <c r="AM13" s="860">
        <v>0</v>
      </c>
      <c r="AN13" s="860">
        <v>6031</v>
      </c>
      <c r="AO13" s="860">
        <v>0</v>
      </c>
      <c r="AP13" s="860">
        <v>0</v>
      </c>
      <c r="AQ13" s="860">
        <v>10008</v>
      </c>
      <c r="AR13" s="860">
        <v>0</v>
      </c>
      <c r="AS13" s="860">
        <v>0</v>
      </c>
      <c r="AT13" s="860">
        <v>7461</v>
      </c>
      <c r="AU13" s="882">
        <v>0</v>
      </c>
      <c r="AV13" s="882">
        <v>0</v>
      </c>
      <c r="AW13" s="882">
        <v>10920</v>
      </c>
      <c r="AX13" s="881">
        <v>0</v>
      </c>
      <c r="AY13" s="881">
        <v>0</v>
      </c>
      <c r="AZ13" s="881">
        <v>5876</v>
      </c>
      <c r="BA13" s="881">
        <v>0</v>
      </c>
      <c r="BB13" s="881">
        <v>0</v>
      </c>
      <c r="BC13" s="881">
        <v>7290</v>
      </c>
      <c r="BD13" s="877">
        <v>0</v>
      </c>
      <c r="BE13" s="877">
        <v>0</v>
      </c>
      <c r="BF13" s="877">
        <v>6121</v>
      </c>
    </row>
    <row r="14" spans="1:58" ht="11.55" customHeight="1">
      <c r="A14" s="861" t="s">
        <v>1233</v>
      </c>
      <c r="B14" s="860">
        <v>0</v>
      </c>
      <c r="C14" s="860">
        <v>0</v>
      </c>
      <c r="D14" s="860">
        <v>13856.83</v>
      </c>
      <c r="E14" s="860">
        <v>0</v>
      </c>
      <c r="F14" s="860">
        <v>0</v>
      </c>
      <c r="G14" s="860">
        <v>14395.62</v>
      </c>
      <c r="H14" s="860">
        <v>0</v>
      </c>
      <c r="I14" s="860">
        <v>0</v>
      </c>
      <c r="J14" s="860">
        <v>15740.95</v>
      </c>
      <c r="K14" s="884">
        <v>0</v>
      </c>
      <c r="L14" s="884">
        <v>0</v>
      </c>
      <c r="M14" s="884">
        <v>14715.92</v>
      </c>
      <c r="N14" s="884">
        <v>0</v>
      </c>
      <c r="O14" s="884">
        <v>0</v>
      </c>
      <c r="P14" s="884">
        <v>15609.45</v>
      </c>
      <c r="Q14" s="884"/>
      <c r="R14" s="884">
        <v>0</v>
      </c>
      <c r="S14" s="884">
        <v>15623.060000000001</v>
      </c>
      <c r="T14" s="860">
        <v>0</v>
      </c>
      <c r="U14" s="860">
        <v>0</v>
      </c>
      <c r="V14" s="860">
        <v>15701</v>
      </c>
      <c r="W14" s="860">
        <v>0</v>
      </c>
      <c r="X14" s="860">
        <v>0</v>
      </c>
      <c r="Y14" s="860">
        <v>14820</v>
      </c>
      <c r="Z14" s="860">
        <v>0</v>
      </c>
      <c r="AA14" s="860">
        <v>0</v>
      </c>
      <c r="AB14" s="860">
        <v>15042</v>
      </c>
      <c r="AC14" s="860">
        <v>0</v>
      </c>
      <c r="AD14" s="860">
        <v>0</v>
      </c>
      <c r="AE14" s="860">
        <v>14397</v>
      </c>
      <c r="AF14" s="883">
        <v>0</v>
      </c>
      <c r="AG14" s="883">
        <v>0</v>
      </c>
      <c r="AH14" s="883">
        <v>15049</v>
      </c>
      <c r="AI14" s="860">
        <v>0</v>
      </c>
      <c r="AJ14" s="860">
        <v>0</v>
      </c>
      <c r="AK14" s="860">
        <v>11733</v>
      </c>
      <c r="AL14" s="860">
        <v>0</v>
      </c>
      <c r="AM14" s="860">
        <v>0</v>
      </c>
      <c r="AN14" s="860">
        <v>18427</v>
      </c>
      <c r="AO14" s="860">
        <v>0</v>
      </c>
      <c r="AP14" s="860">
        <v>0</v>
      </c>
      <c r="AQ14" s="860">
        <v>20145</v>
      </c>
      <c r="AR14" s="860">
        <v>0</v>
      </c>
      <c r="AS14" s="860">
        <v>0</v>
      </c>
      <c r="AT14" s="860">
        <v>9370</v>
      </c>
      <c r="AU14" s="882">
        <v>0</v>
      </c>
      <c r="AV14" s="882">
        <v>0</v>
      </c>
      <c r="AW14" s="882">
        <v>9348</v>
      </c>
      <c r="AX14" s="881">
        <v>0</v>
      </c>
      <c r="AY14" s="881">
        <v>0</v>
      </c>
      <c r="AZ14" s="881">
        <v>8621</v>
      </c>
      <c r="BA14" s="881">
        <v>0</v>
      </c>
      <c r="BB14" s="881">
        <v>0</v>
      </c>
      <c r="BC14" s="881">
        <v>9200</v>
      </c>
      <c r="BD14" s="877">
        <v>0</v>
      </c>
      <c r="BE14" s="877">
        <v>0</v>
      </c>
      <c r="BF14" s="877">
        <v>10185</v>
      </c>
    </row>
    <row r="15" spans="1:58" ht="11.55" customHeight="1">
      <c r="A15" s="861" t="s">
        <v>1126</v>
      </c>
      <c r="B15" s="860">
        <v>0</v>
      </c>
      <c r="C15" s="860">
        <v>0</v>
      </c>
      <c r="D15" s="860">
        <v>65.7</v>
      </c>
      <c r="E15" s="860">
        <v>0</v>
      </c>
      <c r="F15" s="860">
        <v>0</v>
      </c>
      <c r="G15" s="860">
        <v>368.56</v>
      </c>
      <c r="H15" s="860">
        <v>0</v>
      </c>
      <c r="I15" s="860">
        <v>0</v>
      </c>
      <c r="J15" s="860">
        <v>360.65</v>
      </c>
      <c r="K15" s="884">
        <v>0</v>
      </c>
      <c r="L15" s="884">
        <v>0</v>
      </c>
      <c r="M15" s="884">
        <v>353.3</v>
      </c>
      <c r="N15" s="884">
        <v>0</v>
      </c>
      <c r="O15" s="884">
        <v>0</v>
      </c>
      <c r="P15" s="884">
        <v>344.91</v>
      </c>
      <c r="Q15" s="884"/>
      <c r="R15" s="884">
        <v>0</v>
      </c>
      <c r="S15" s="884">
        <v>337.93</v>
      </c>
      <c r="T15" s="860">
        <v>0</v>
      </c>
      <c r="U15" s="860">
        <v>0</v>
      </c>
      <c r="V15" s="860">
        <v>332</v>
      </c>
      <c r="W15" s="860">
        <v>0</v>
      </c>
      <c r="X15" s="860">
        <v>0</v>
      </c>
      <c r="Y15" s="860">
        <v>325</v>
      </c>
      <c r="Z15" s="860">
        <v>0</v>
      </c>
      <c r="AA15" s="860">
        <v>0</v>
      </c>
      <c r="AB15" s="860">
        <v>317</v>
      </c>
      <c r="AC15" s="860">
        <v>0</v>
      </c>
      <c r="AD15" s="860">
        <v>0</v>
      </c>
      <c r="AE15" s="860">
        <v>237</v>
      </c>
      <c r="AF15" s="883">
        <v>0</v>
      </c>
      <c r="AG15" s="883">
        <v>0</v>
      </c>
      <c r="AH15" s="883">
        <v>231</v>
      </c>
      <c r="AI15" s="860">
        <v>0</v>
      </c>
      <c r="AJ15" s="860">
        <v>0</v>
      </c>
      <c r="AK15" s="860">
        <v>224</v>
      </c>
      <c r="AL15" s="860">
        <v>0</v>
      </c>
      <c r="AM15" s="860">
        <v>0</v>
      </c>
      <c r="AN15" s="860">
        <v>224</v>
      </c>
      <c r="AO15" s="860">
        <v>0</v>
      </c>
      <c r="AP15" s="860">
        <v>0</v>
      </c>
      <c r="AQ15" s="860">
        <v>271</v>
      </c>
      <c r="AR15" s="860">
        <v>0</v>
      </c>
      <c r="AS15" s="860">
        <v>0</v>
      </c>
      <c r="AT15" s="860">
        <v>264</v>
      </c>
      <c r="AU15" s="882">
        <v>0</v>
      </c>
      <c r="AV15" s="882">
        <v>0</v>
      </c>
      <c r="AW15" s="882">
        <v>256</v>
      </c>
      <c r="AX15" s="881">
        <v>0</v>
      </c>
      <c r="AY15" s="881">
        <v>0</v>
      </c>
      <c r="AZ15" s="881">
        <v>242</v>
      </c>
      <c r="BA15" s="881">
        <v>0</v>
      </c>
      <c r="BB15" s="881">
        <v>0</v>
      </c>
      <c r="BC15" s="881">
        <v>254</v>
      </c>
      <c r="BD15" s="877">
        <v>0</v>
      </c>
      <c r="BE15" s="877">
        <v>0</v>
      </c>
      <c r="BF15" s="877">
        <v>249</v>
      </c>
    </row>
    <row r="16" spans="1:58" ht="11.55" customHeight="1">
      <c r="A16" s="864" t="s">
        <v>1234</v>
      </c>
      <c r="B16" s="860">
        <v>0</v>
      </c>
      <c r="C16" s="860">
        <v>0</v>
      </c>
      <c r="D16" s="860">
        <v>158253.47430426002</v>
      </c>
      <c r="E16" s="860">
        <v>0</v>
      </c>
      <c r="F16" s="860">
        <v>0</v>
      </c>
      <c r="G16" s="860">
        <v>150237.77453426001</v>
      </c>
      <c r="H16" s="860">
        <v>0</v>
      </c>
      <c r="I16" s="860">
        <v>0</v>
      </c>
      <c r="J16" s="860">
        <v>130136.82731061999</v>
      </c>
      <c r="K16" s="884">
        <v>0</v>
      </c>
      <c r="L16" s="884">
        <v>0</v>
      </c>
      <c r="M16" s="884">
        <v>135792.10722809</v>
      </c>
      <c r="N16" s="884">
        <v>0</v>
      </c>
      <c r="O16" s="884">
        <v>0</v>
      </c>
      <c r="P16" s="884">
        <v>118803.17610378</v>
      </c>
      <c r="Q16" s="884"/>
      <c r="R16" s="884">
        <v>0</v>
      </c>
      <c r="S16" s="884">
        <v>130964.80278218999</v>
      </c>
      <c r="T16" s="860">
        <v>0</v>
      </c>
      <c r="U16" s="860">
        <v>0</v>
      </c>
      <c r="V16" s="860">
        <v>153248.85953398002</v>
      </c>
      <c r="W16" s="860">
        <v>0</v>
      </c>
      <c r="X16" s="860">
        <v>0</v>
      </c>
      <c r="Y16" s="860">
        <v>151983.73575410998</v>
      </c>
      <c r="Z16" s="860">
        <v>0</v>
      </c>
      <c r="AA16" s="860">
        <v>0</v>
      </c>
      <c r="AB16" s="860">
        <v>147594</v>
      </c>
      <c r="AC16" s="860">
        <v>0</v>
      </c>
      <c r="AD16" s="860">
        <v>0</v>
      </c>
      <c r="AE16" s="860">
        <v>149160</v>
      </c>
      <c r="AF16" s="883">
        <v>0</v>
      </c>
      <c r="AG16" s="883">
        <v>0</v>
      </c>
      <c r="AH16" s="883">
        <v>155933</v>
      </c>
      <c r="AI16" s="860">
        <v>0</v>
      </c>
      <c r="AJ16" s="860">
        <v>0</v>
      </c>
      <c r="AK16" s="860">
        <v>162427</v>
      </c>
      <c r="AL16" s="860">
        <v>0</v>
      </c>
      <c r="AM16" s="860">
        <v>0</v>
      </c>
      <c r="AN16" s="860">
        <v>162925</v>
      </c>
      <c r="AO16" s="860">
        <v>0</v>
      </c>
      <c r="AP16" s="860">
        <v>0</v>
      </c>
      <c r="AQ16" s="860">
        <v>160215</v>
      </c>
      <c r="AR16" s="860">
        <v>0</v>
      </c>
      <c r="AS16" s="860">
        <v>0</v>
      </c>
      <c r="AT16" s="860">
        <v>145250</v>
      </c>
      <c r="AU16" s="882">
        <v>0</v>
      </c>
      <c r="AV16" s="882">
        <v>0</v>
      </c>
      <c r="AW16" s="882">
        <v>170094</v>
      </c>
      <c r="AX16" s="881">
        <v>0</v>
      </c>
      <c r="AY16" s="881">
        <v>0</v>
      </c>
      <c r="AZ16" s="881">
        <v>109668</v>
      </c>
      <c r="BA16" s="881">
        <v>0</v>
      </c>
      <c r="BB16" s="881">
        <v>0</v>
      </c>
      <c r="BC16" s="881">
        <v>101406</v>
      </c>
      <c r="BD16" s="877">
        <v>0</v>
      </c>
      <c r="BE16" s="877">
        <v>0</v>
      </c>
      <c r="BF16" s="877">
        <v>93236</v>
      </c>
    </row>
    <row r="17" spans="1:58" ht="11.55" customHeight="1">
      <c r="A17" s="863" t="s">
        <v>181</v>
      </c>
      <c r="B17" s="858">
        <v>2952.6463054699998</v>
      </c>
      <c r="C17" s="858">
        <v>-61</v>
      </c>
      <c r="D17" s="858">
        <v>2891.97914704</v>
      </c>
      <c r="E17" s="858">
        <v>2658.1717942499999</v>
      </c>
      <c r="F17" s="858">
        <v>-73</v>
      </c>
      <c r="G17" s="858">
        <v>2585.3335633200004</v>
      </c>
      <c r="H17" s="858">
        <v>2720.6381429000003</v>
      </c>
      <c r="I17" s="858">
        <v>-81</v>
      </c>
      <c r="J17" s="858">
        <v>2639.5623355600001</v>
      </c>
      <c r="K17" s="880">
        <v>3077.03098735</v>
      </c>
      <c r="L17" s="880">
        <v>-99</v>
      </c>
      <c r="M17" s="880">
        <v>2978.3680453000002</v>
      </c>
      <c r="N17" s="880">
        <v>3107.6087575300003</v>
      </c>
      <c r="O17" s="880">
        <v>-118</v>
      </c>
      <c r="P17" s="880">
        <v>2989.4494540000001</v>
      </c>
      <c r="Q17" s="880">
        <v>2681.61033516</v>
      </c>
      <c r="R17" s="880">
        <v>-156</v>
      </c>
      <c r="S17" s="880">
        <v>2525.2939827</v>
      </c>
      <c r="T17" s="858">
        <v>2840.13514132</v>
      </c>
      <c r="U17" s="858">
        <v>-196</v>
      </c>
      <c r="V17" s="858">
        <v>2644.4836500500001</v>
      </c>
      <c r="W17" s="858">
        <v>3146.094012</v>
      </c>
      <c r="X17" s="858">
        <v>-245</v>
      </c>
      <c r="Y17" s="858">
        <v>2901.2602281700001</v>
      </c>
      <c r="Z17" s="858">
        <v>3132</v>
      </c>
      <c r="AA17" s="858">
        <v>-309</v>
      </c>
      <c r="AB17" s="858">
        <v>2823</v>
      </c>
      <c r="AC17" s="858">
        <v>2994</v>
      </c>
      <c r="AD17" s="858">
        <v>-388</v>
      </c>
      <c r="AE17" s="858">
        <v>2606</v>
      </c>
      <c r="AF17" s="879">
        <v>3478</v>
      </c>
      <c r="AG17" s="879">
        <v>-488</v>
      </c>
      <c r="AH17" s="879">
        <v>2990</v>
      </c>
      <c r="AI17" s="858">
        <v>3533</v>
      </c>
      <c r="AJ17" s="858">
        <v>-618</v>
      </c>
      <c r="AK17" s="858">
        <v>2915</v>
      </c>
      <c r="AL17" s="858">
        <v>3684</v>
      </c>
      <c r="AM17" s="858">
        <v>-768</v>
      </c>
      <c r="AN17" s="858">
        <v>2916</v>
      </c>
      <c r="AO17" s="858">
        <v>3377</v>
      </c>
      <c r="AP17" s="858">
        <v>-946</v>
      </c>
      <c r="AQ17" s="858">
        <v>2431</v>
      </c>
      <c r="AR17" s="858">
        <v>3984</v>
      </c>
      <c r="AS17" s="858">
        <v>-1139</v>
      </c>
      <c r="AT17" s="858">
        <v>2845</v>
      </c>
      <c r="AU17" s="878">
        <v>4341</v>
      </c>
      <c r="AV17" s="878">
        <v>-1325</v>
      </c>
      <c r="AW17" s="878">
        <v>3016</v>
      </c>
      <c r="AX17" s="877">
        <v>4528</v>
      </c>
      <c r="AY17" s="877">
        <v>-1521</v>
      </c>
      <c r="AZ17" s="877">
        <v>3007</v>
      </c>
      <c r="BA17" s="877">
        <v>5180</v>
      </c>
      <c r="BB17" s="877">
        <v>-2828</v>
      </c>
      <c r="BC17" s="877">
        <v>2352</v>
      </c>
      <c r="BD17" s="877">
        <v>5598</v>
      </c>
      <c r="BE17" s="877">
        <v>-3238</v>
      </c>
      <c r="BF17" s="877">
        <v>2360</v>
      </c>
    </row>
    <row r="18" spans="1:58" ht="11.55" customHeight="1">
      <c r="A18" s="859" t="s">
        <v>182</v>
      </c>
      <c r="B18" s="858">
        <v>34378.004919400002</v>
      </c>
      <c r="C18" s="858">
        <v>20704</v>
      </c>
      <c r="D18" s="858">
        <v>55082.1935553</v>
      </c>
      <c r="E18" s="858">
        <v>35034.247465629996</v>
      </c>
      <c r="F18" s="858">
        <v>20439</v>
      </c>
      <c r="G18" s="858">
        <v>55473.578059139996</v>
      </c>
      <c r="H18" s="858">
        <v>27999.221045830003</v>
      </c>
      <c r="I18" s="858">
        <v>19401</v>
      </c>
      <c r="J18" s="858">
        <v>47400.540634239995</v>
      </c>
      <c r="K18" s="880">
        <v>27834.56456047</v>
      </c>
      <c r="L18" s="880">
        <v>19673</v>
      </c>
      <c r="M18" s="880">
        <v>47507.127480529998</v>
      </c>
      <c r="N18" s="880">
        <v>28286.423758270001</v>
      </c>
      <c r="O18" s="880">
        <v>19473</v>
      </c>
      <c r="P18" s="880">
        <v>47759.850917060001</v>
      </c>
      <c r="Q18" s="880">
        <v>26477.247381669997</v>
      </c>
      <c r="R18" s="880">
        <v>19562</v>
      </c>
      <c r="S18" s="880">
        <v>46039.412209529997</v>
      </c>
      <c r="T18" s="858">
        <v>26329.889906439999</v>
      </c>
      <c r="U18" s="858">
        <v>19090</v>
      </c>
      <c r="V18" s="858">
        <v>45420.028811370001</v>
      </c>
      <c r="W18" s="858">
        <v>26310.750364509997</v>
      </c>
      <c r="X18" s="858">
        <v>19454</v>
      </c>
      <c r="Y18" s="858">
        <v>45765.16180193</v>
      </c>
      <c r="Z18" s="858">
        <v>26988</v>
      </c>
      <c r="AA18" s="858">
        <v>19303</v>
      </c>
      <c r="AB18" s="858">
        <v>46291</v>
      </c>
      <c r="AC18" s="858">
        <v>26995</v>
      </c>
      <c r="AD18" s="858">
        <v>16501</v>
      </c>
      <c r="AE18" s="858">
        <v>43496</v>
      </c>
      <c r="AF18" s="879">
        <v>27165</v>
      </c>
      <c r="AG18" s="879">
        <v>16477</v>
      </c>
      <c r="AH18" s="879">
        <v>43642</v>
      </c>
      <c r="AI18" s="858">
        <v>19292</v>
      </c>
      <c r="AJ18" s="858">
        <v>20768</v>
      </c>
      <c r="AK18" s="858">
        <v>40060</v>
      </c>
      <c r="AL18" s="858">
        <v>18689</v>
      </c>
      <c r="AM18" s="858">
        <v>22010</v>
      </c>
      <c r="AN18" s="858">
        <v>40699</v>
      </c>
      <c r="AO18" s="858">
        <v>18740</v>
      </c>
      <c r="AP18" s="858">
        <v>24062</v>
      </c>
      <c r="AQ18" s="858">
        <v>42802</v>
      </c>
      <c r="AR18" s="858">
        <v>19819</v>
      </c>
      <c r="AS18" s="858">
        <v>23886</v>
      </c>
      <c r="AT18" s="858">
        <v>43705</v>
      </c>
      <c r="AU18" s="878">
        <v>19947</v>
      </c>
      <c r="AV18" s="878">
        <v>40521</v>
      </c>
      <c r="AW18" s="878">
        <v>60468</v>
      </c>
      <c r="AX18" s="877">
        <v>19923</v>
      </c>
      <c r="AY18" s="877">
        <v>46223</v>
      </c>
      <c r="AZ18" s="877">
        <v>66146</v>
      </c>
      <c r="BA18" s="877">
        <v>18527</v>
      </c>
      <c r="BB18" s="877">
        <v>45533</v>
      </c>
      <c r="BC18" s="877">
        <v>64060</v>
      </c>
      <c r="BD18" s="877">
        <v>17488</v>
      </c>
      <c r="BE18" s="877">
        <v>43137</v>
      </c>
      <c r="BF18" s="877">
        <v>60625</v>
      </c>
    </row>
    <row r="19" spans="1:58" ht="11.55" customHeight="1">
      <c r="A19" s="863" t="s">
        <v>183</v>
      </c>
      <c r="B19" s="858">
        <v>12949.832599040001</v>
      </c>
      <c r="C19" s="858">
        <v>22338</v>
      </c>
      <c r="D19" s="858">
        <v>35287.355831589994</v>
      </c>
      <c r="E19" s="858">
        <v>12652.753988780001</v>
      </c>
      <c r="F19" s="858">
        <v>21364</v>
      </c>
      <c r="G19" s="858">
        <v>34016.312923220001</v>
      </c>
      <c r="H19" s="858">
        <v>5373.1237365500001</v>
      </c>
      <c r="I19" s="858">
        <v>19888</v>
      </c>
      <c r="J19" s="858">
        <v>25260.860031790002</v>
      </c>
      <c r="K19" s="880">
        <v>5488.97843139</v>
      </c>
      <c r="L19" s="880">
        <v>19667</v>
      </c>
      <c r="M19" s="880">
        <v>25156.428576740003</v>
      </c>
      <c r="N19" s="880">
        <v>5458.8025033800004</v>
      </c>
      <c r="O19" s="880">
        <v>18989</v>
      </c>
      <c r="P19" s="880">
        <v>24447.576668869999</v>
      </c>
      <c r="Q19" s="880">
        <v>5113.2623165900004</v>
      </c>
      <c r="R19" s="880">
        <v>18337</v>
      </c>
      <c r="S19" s="880">
        <v>23449.933869970002</v>
      </c>
      <c r="T19" s="858">
        <v>5025.15236568</v>
      </c>
      <c r="U19" s="858">
        <v>17391</v>
      </c>
      <c r="V19" s="858">
        <v>22416.268897099999</v>
      </c>
      <c r="W19" s="858">
        <v>4933.3422585400003</v>
      </c>
      <c r="X19" s="858">
        <v>17273</v>
      </c>
      <c r="Y19" s="858">
        <v>22206.828668300001</v>
      </c>
      <c r="Z19" s="858">
        <v>4944</v>
      </c>
      <c r="AA19" s="858">
        <v>16518</v>
      </c>
      <c r="AB19" s="858">
        <v>21462</v>
      </c>
      <c r="AC19" s="858">
        <v>4810</v>
      </c>
      <c r="AD19" s="858">
        <v>13792</v>
      </c>
      <c r="AE19" s="858">
        <v>18602</v>
      </c>
      <c r="AF19" s="879">
        <v>4725</v>
      </c>
      <c r="AG19" s="879">
        <v>13349</v>
      </c>
      <c r="AH19" s="879">
        <v>18074</v>
      </c>
      <c r="AI19" s="858">
        <v>4342</v>
      </c>
      <c r="AJ19" s="858">
        <v>17077</v>
      </c>
      <c r="AK19" s="858">
        <v>21419</v>
      </c>
      <c r="AL19" s="858">
        <v>3939</v>
      </c>
      <c r="AM19" s="858">
        <v>17401</v>
      </c>
      <c r="AN19" s="858">
        <v>21340</v>
      </c>
      <c r="AO19" s="858">
        <v>3732</v>
      </c>
      <c r="AP19" s="858">
        <v>19030</v>
      </c>
      <c r="AQ19" s="858">
        <v>22762</v>
      </c>
      <c r="AR19" s="858">
        <v>3610</v>
      </c>
      <c r="AS19" s="858">
        <v>18389</v>
      </c>
      <c r="AT19" s="858">
        <v>21999</v>
      </c>
      <c r="AU19" s="878">
        <v>3539</v>
      </c>
      <c r="AV19" s="878">
        <v>34598</v>
      </c>
      <c r="AW19" s="878">
        <v>38137</v>
      </c>
      <c r="AX19" s="877">
        <v>3526</v>
      </c>
      <c r="AY19" s="877">
        <v>47660</v>
      </c>
      <c r="AZ19" s="877">
        <v>51186</v>
      </c>
      <c r="BA19" s="877">
        <v>3434</v>
      </c>
      <c r="BB19" s="877">
        <v>46982</v>
      </c>
      <c r="BC19" s="877">
        <v>50416</v>
      </c>
      <c r="BD19" s="877">
        <v>3233</v>
      </c>
      <c r="BE19" s="877">
        <v>44449</v>
      </c>
      <c r="BF19" s="877">
        <v>47682</v>
      </c>
    </row>
    <row r="20" spans="1:58" ht="11.55" customHeight="1">
      <c r="A20" s="864" t="s">
        <v>1235</v>
      </c>
      <c r="B20" s="860">
        <v>0</v>
      </c>
      <c r="C20" s="860">
        <v>0</v>
      </c>
      <c r="D20" s="860">
        <v>861.99</v>
      </c>
      <c r="E20" s="860">
        <v>0</v>
      </c>
      <c r="F20" s="860">
        <v>0</v>
      </c>
      <c r="G20" s="860">
        <v>686.31000000000006</v>
      </c>
      <c r="H20" s="860">
        <v>0</v>
      </c>
      <c r="I20" s="860">
        <v>0</v>
      </c>
      <c r="J20" s="860">
        <v>730.26</v>
      </c>
      <c r="K20" s="884">
        <v>0</v>
      </c>
      <c r="L20" s="884">
        <v>0</v>
      </c>
      <c r="M20" s="884">
        <v>772.76</v>
      </c>
      <c r="N20" s="884">
        <v>0</v>
      </c>
      <c r="O20" s="884">
        <v>0</v>
      </c>
      <c r="P20" s="884">
        <v>815.24000000000012</v>
      </c>
      <c r="Q20" s="884"/>
      <c r="R20" s="884">
        <v>0</v>
      </c>
      <c r="S20" s="884">
        <v>857.75</v>
      </c>
      <c r="T20" s="860">
        <v>0</v>
      </c>
      <c r="U20" s="860">
        <v>0</v>
      </c>
      <c r="V20" s="860">
        <v>900</v>
      </c>
      <c r="W20" s="860">
        <v>0</v>
      </c>
      <c r="X20" s="860">
        <v>0</v>
      </c>
      <c r="Y20" s="860">
        <v>942</v>
      </c>
      <c r="Z20" s="860">
        <v>0</v>
      </c>
      <c r="AA20" s="860">
        <v>0</v>
      </c>
      <c r="AB20" s="860">
        <v>883</v>
      </c>
      <c r="AC20" s="860">
        <v>0</v>
      </c>
      <c r="AD20" s="860">
        <v>0</v>
      </c>
      <c r="AE20" s="860">
        <v>923</v>
      </c>
      <c r="AF20" s="883">
        <v>0</v>
      </c>
      <c r="AG20" s="883">
        <v>0</v>
      </c>
      <c r="AH20" s="883">
        <v>913</v>
      </c>
      <c r="AI20" s="860">
        <v>0</v>
      </c>
      <c r="AJ20" s="860">
        <v>0</v>
      </c>
      <c r="AK20" s="860">
        <v>965</v>
      </c>
      <c r="AL20" s="860">
        <v>0</v>
      </c>
      <c r="AM20" s="860">
        <v>0</v>
      </c>
      <c r="AN20" s="860">
        <v>341</v>
      </c>
      <c r="AO20" s="860">
        <v>0</v>
      </c>
      <c r="AP20" s="860">
        <v>0</v>
      </c>
      <c r="AQ20" s="860">
        <v>361</v>
      </c>
      <c r="AR20" s="860">
        <v>0</v>
      </c>
      <c r="AS20" s="860">
        <v>0</v>
      </c>
      <c r="AT20" s="860">
        <v>381</v>
      </c>
      <c r="AU20" s="882">
        <v>0</v>
      </c>
      <c r="AV20" s="882">
        <v>0</v>
      </c>
      <c r="AW20" s="882">
        <v>401</v>
      </c>
      <c r="AX20" s="881">
        <v>0</v>
      </c>
      <c r="AY20" s="881">
        <v>0</v>
      </c>
      <c r="AZ20" s="881">
        <v>376</v>
      </c>
      <c r="BA20" s="881">
        <v>0</v>
      </c>
      <c r="BB20" s="881">
        <v>0</v>
      </c>
      <c r="BC20" s="881">
        <v>397</v>
      </c>
      <c r="BD20" s="877">
        <v>0</v>
      </c>
      <c r="BE20" s="877">
        <v>0</v>
      </c>
      <c r="BF20" s="881">
        <v>415</v>
      </c>
    </row>
    <row r="21" spans="1:58" ht="11.55" customHeight="1">
      <c r="A21" s="864" t="s">
        <v>2295</v>
      </c>
      <c r="B21" s="860">
        <v>0</v>
      </c>
      <c r="C21" s="860">
        <v>0</v>
      </c>
      <c r="D21" s="860">
        <v>8134.4</v>
      </c>
      <c r="E21" s="860">
        <v>0</v>
      </c>
      <c r="F21" s="860">
        <v>0</v>
      </c>
      <c r="G21" s="860">
        <v>8473.5400000000009</v>
      </c>
      <c r="H21" s="860">
        <v>0</v>
      </c>
      <c r="I21" s="860">
        <v>0</v>
      </c>
      <c r="J21" s="860">
        <v>8105.57</v>
      </c>
      <c r="K21" s="884">
        <v>0</v>
      </c>
      <c r="L21" s="884">
        <v>0</v>
      </c>
      <c r="M21" s="884">
        <v>10576.68</v>
      </c>
      <c r="N21" s="884">
        <v>0</v>
      </c>
      <c r="O21" s="884">
        <v>0</v>
      </c>
      <c r="P21" s="884">
        <v>10100.25</v>
      </c>
      <c r="Q21" s="884"/>
      <c r="R21" s="884">
        <v>0</v>
      </c>
      <c r="S21" s="884">
        <v>10318.94</v>
      </c>
      <c r="T21" s="860">
        <v>0</v>
      </c>
      <c r="U21" s="860">
        <v>0</v>
      </c>
      <c r="V21" s="860">
        <v>9398</v>
      </c>
      <c r="W21" s="860">
        <v>0</v>
      </c>
      <c r="X21" s="860">
        <v>0</v>
      </c>
      <c r="Y21" s="860">
        <v>9443</v>
      </c>
      <c r="Z21" s="860">
        <v>0</v>
      </c>
      <c r="AA21" s="860">
        <v>0</v>
      </c>
      <c r="AB21" s="860">
        <v>9604</v>
      </c>
      <c r="AC21" s="860">
        <v>0</v>
      </c>
      <c r="AD21" s="860">
        <v>0</v>
      </c>
      <c r="AE21" s="860">
        <v>7807</v>
      </c>
      <c r="AF21" s="883">
        <v>0</v>
      </c>
      <c r="AG21" s="883">
        <v>0</v>
      </c>
      <c r="AH21" s="883">
        <v>7541</v>
      </c>
      <c r="AI21" s="860">
        <v>0</v>
      </c>
      <c r="AJ21" s="860">
        <v>0</v>
      </c>
      <c r="AK21" s="860">
        <v>7805</v>
      </c>
      <c r="AL21" s="860">
        <v>0</v>
      </c>
      <c r="AM21" s="860">
        <v>0</v>
      </c>
      <c r="AN21" s="860">
        <v>8109</v>
      </c>
      <c r="AO21" s="860">
        <v>0</v>
      </c>
      <c r="AP21" s="860">
        <v>0</v>
      </c>
      <c r="AQ21" s="860">
        <v>7548</v>
      </c>
      <c r="AR21" s="860">
        <v>0</v>
      </c>
      <c r="AS21" s="860">
        <v>0</v>
      </c>
      <c r="AT21" s="860">
        <v>9463</v>
      </c>
      <c r="AU21" s="882">
        <v>0</v>
      </c>
      <c r="AV21" s="882">
        <v>0</v>
      </c>
      <c r="AW21" s="882">
        <v>9368</v>
      </c>
      <c r="AX21" s="881">
        <v>0</v>
      </c>
      <c r="AY21" s="881">
        <v>0</v>
      </c>
      <c r="AZ21" s="881">
        <v>23533</v>
      </c>
      <c r="BA21" s="881">
        <v>0</v>
      </c>
      <c r="BB21" s="881">
        <v>0</v>
      </c>
      <c r="BC21" s="881">
        <v>24554</v>
      </c>
      <c r="BD21" s="877">
        <v>0</v>
      </c>
      <c r="BE21" s="877">
        <v>0</v>
      </c>
      <c r="BF21" s="881">
        <v>24735</v>
      </c>
    </row>
    <row r="22" spans="1:58" ht="11.55" customHeight="1">
      <c r="A22" s="864" t="s">
        <v>1237</v>
      </c>
      <c r="B22" s="860">
        <v>0</v>
      </c>
      <c r="C22" s="860">
        <v>0</v>
      </c>
      <c r="D22" s="860">
        <v>7879.98</v>
      </c>
      <c r="E22" s="860">
        <v>0</v>
      </c>
      <c r="F22" s="860">
        <v>0</v>
      </c>
      <c r="G22" s="860">
        <v>7770.369999999999</v>
      </c>
      <c r="H22" s="860">
        <v>0</v>
      </c>
      <c r="I22" s="860">
        <v>0</v>
      </c>
      <c r="J22" s="860">
        <v>1070.6300000000001</v>
      </c>
      <c r="K22" s="884">
        <v>0</v>
      </c>
      <c r="L22" s="884">
        <v>0</v>
      </c>
      <c r="M22" s="884">
        <v>1046</v>
      </c>
      <c r="N22" s="884">
        <v>0</v>
      </c>
      <c r="O22" s="884">
        <v>0</v>
      </c>
      <c r="P22" s="884">
        <v>1027.4100000000001</v>
      </c>
      <c r="Q22" s="884"/>
      <c r="R22" s="884">
        <v>0</v>
      </c>
      <c r="S22" s="884">
        <v>989.72</v>
      </c>
      <c r="T22" s="860">
        <v>0</v>
      </c>
      <c r="U22" s="860">
        <v>0</v>
      </c>
      <c r="V22" s="860">
        <v>970</v>
      </c>
      <c r="W22" s="860">
        <v>0</v>
      </c>
      <c r="X22" s="860">
        <v>0</v>
      </c>
      <c r="Y22" s="860">
        <v>986</v>
      </c>
      <c r="Z22" s="860">
        <v>0</v>
      </c>
      <c r="AA22" s="860">
        <v>0</v>
      </c>
      <c r="AB22" s="860">
        <v>1105</v>
      </c>
      <c r="AC22" s="860">
        <v>0</v>
      </c>
      <c r="AD22" s="860">
        <v>0</v>
      </c>
      <c r="AE22" s="860">
        <v>1055</v>
      </c>
      <c r="AF22" s="883">
        <v>0</v>
      </c>
      <c r="AG22" s="883">
        <v>0</v>
      </c>
      <c r="AH22" s="883">
        <v>1011</v>
      </c>
      <c r="AI22" s="860">
        <v>0</v>
      </c>
      <c r="AJ22" s="860">
        <v>0</v>
      </c>
      <c r="AK22" s="860">
        <v>749</v>
      </c>
      <c r="AL22" s="860">
        <v>0</v>
      </c>
      <c r="AM22" s="860">
        <v>0</v>
      </c>
      <c r="AN22" s="860">
        <v>765</v>
      </c>
      <c r="AO22" s="860">
        <v>0</v>
      </c>
      <c r="AP22" s="860">
        <v>0</v>
      </c>
      <c r="AQ22" s="860">
        <v>716</v>
      </c>
      <c r="AR22" s="860">
        <v>0</v>
      </c>
      <c r="AS22" s="860">
        <v>0</v>
      </c>
      <c r="AT22" s="860">
        <v>663</v>
      </c>
      <c r="AU22" s="882">
        <v>0</v>
      </c>
      <c r="AV22" s="882">
        <v>0</v>
      </c>
      <c r="AW22" s="882">
        <v>602</v>
      </c>
      <c r="AX22" s="881">
        <v>0</v>
      </c>
      <c r="AY22" s="881">
        <v>0</v>
      </c>
      <c r="AZ22" s="881">
        <v>604</v>
      </c>
      <c r="BA22" s="881">
        <v>0</v>
      </c>
      <c r="BB22" s="881">
        <v>0</v>
      </c>
      <c r="BC22" s="881">
        <v>544</v>
      </c>
      <c r="BD22" s="877">
        <v>0</v>
      </c>
      <c r="BE22" s="877">
        <v>0</v>
      </c>
      <c r="BF22" s="881">
        <v>493</v>
      </c>
    </row>
    <row r="23" spans="1:58" ht="11.55" customHeight="1">
      <c r="A23" s="864" t="s">
        <v>191</v>
      </c>
      <c r="B23" s="860">
        <v>0</v>
      </c>
      <c r="C23" s="860">
        <v>0</v>
      </c>
      <c r="D23" s="860">
        <v>18410.985831589995</v>
      </c>
      <c r="E23" s="860">
        <v>0</v>
      </c>
      <c r="F23" s="860">
        <v>0</v>
      </c>
      <c r="G23" s="860">
        <v>17086.092923220003</v>
      </c>
      <c r="H23" s="860">
        <v>0</v>
      </c>
      <c r="I23" s="860">
        <v>0</v>
      </c>
      <c r="J23" s="860">
        <v>15354.400031790003</v>
      </c>
      <c r="K23" s="884">
        <v>0</v>
      </c>
      <c r="L23" s="884">
        <v>0</v>
      </c>
      <c r="M23" s="884">
        <v>12760.988576740005</v>
      </c>
      <c r="N23" s="884">
        <v>0</v>
      </c>
      <c r="O23" s="884">
        <v>0</v>
      </c>
      <c r="P23" s="884">
        <v>12504.676668869997</v>
      </c>
      <c r="Q23" s="884"/>
      <c r="R23" s="884">
        <v>0</v>
      </c>
      <c r="S23" s="884">
        <v>11283.523869970002</v>
      </c>
      <c r="T23" s="860">
        <v>0</v>
      </c>
      <c r="U23" s="860">
        <v>0</v>
      </c>
      <c r="V23" s="860">
        <v>11148.268897099999</v>
      </c>
      <c r="W23" s="860">
        <v>0</v>
      </c>
      <c r="X23" s="860">
        <v>0</v>
      </c>
      <c r="Y23" s="860">
        <v>10835.828668300001</v>
      </c>
      <c r="Z23" s="860">
        <v>0</v>
      </c>
      <c r="AA23" s="860">
        <v>0</v>
      </c>
      <c r="AB23" s="860">
        <v>9870</v>
      </c>
      <c r="AC23" s="860">
        <v>0</v>
      </c>
      <c r="AD23" s="860">
        <v>0</v>
      </c>
      <c r="AE23" s="860">
        <v>8817</v>
      </c>
      <c r="AF23" s="883">
        <v>0</v>
      </c>
      <c r="AG23" s="883">
        <v>0</v>
      </c>
      <c r="AH23" s="883">
        <v>8609</v>
      </c>
      <c r="AI23" s="860">
        <v>0</v>
      </c>
      <c r="AJ23" s="860">
        <v>0</v>
      </c>
      <c r="AK23" s="860">
        <v>11900</v>
      </c>
      <c r="AL23" s="860">
        <v>0</v>
      </c>
      <c r="AM23" s="860">
        <v>0</v>
      </c>
      <c r="AN23" s="860">
        <v>12125</v>
      </c>
      <c r="AO23" s="860">
        <v>0</v>
      </c>
      <c r="AP23" s="860">
        <v>0</v>
      </c>
      <c r="AQ23" s="860">
        <v>14137</v>
      </c>
      <c r="AR23" s="860">
        <v>0</v>
      </c>
      <c r="AS23" s="860">
        <v>0</v>
      </c>
      <c r="AT23" s="860">
        <v>11492</v>
      </c>
      <c r="AU23" s="882">
        <v>0</v>
      </c>
      <c r="AV23" s="882">
        <v>0</v>
      </c>
      <c r="AW23" s="882">
        <v>27766</v>
      </c>
      <c r="AX23" s="881">
        <v>0</v>
      </c>
      <c r="AY23" s="881">
        <v>0</v>
      </c>
      <c r="AZ23" s="881">
        <v>26673</v>
      </c>
      <c r="BA23" s="881">
        <v>0</v>
      </c>
      <c r="BB23" s="881">
        <v>0</v>
      </c>
      <c r="BC23" s="877">
        <v>24921</v>
      </c>
      <c r="BD23" s="877">
        <v>0</v>
      </c>
      <c r="BE23" s="877">
        <v>0</v>
      </c>
      <c r="BF23" s="877">
        <v>22039</v>
      </c>
    </row>
    <row r="24" spans="1:58" ht="11.55" customHeight="1">
      <c r="A24" s="863" t="s">
        <v>1238</v>
      </c>
      <c r="B24" s="858">
        <v>6404.6413866700004</v>
      </c>
      <c r="C24" s="858">
        <v>-521</v>
      </c>
      <c r="D24" s="858">
        <v>5883.3368378599998</v>
      </c>
      <c r="E24" s="858">
        <v>6300.5465952599998</v>
      </c>
      <c r="F24" s="858">
        <v>-550</v>
      </c>
      <c r="G24" s="858">
        <v>5751.0287906899994</v>
      </c>
      <c r="H24" s="858">
        <v>6280.3734998199998</v>
      </c>
      <c r="I24" s="858">
        <v>-554</v>
      </c>
      <c r="J24" s="858">
        <v>5726.8275825800001</v>
      </c>
      <c r="K24" s="880">
        <v>6275.2163050600002</v>
      </c>
      <c r="L24" s="880">
        <v>-551</v>
      </c>
      <c r="M24" s="880">
        <v>5724.22812995</v>
      </c>
      <c r="N24" s="880">
        <v>6394.9475498500005</v>
      </c>
      <c r="O24" s="880">
        <v>-545</v>
      </c>
      <c r="P24" s="880">
        <v>5849.4803593100005</v>
      </c>
      <c r="Q24" s="880">
        <v>6370.0274161899997</v>
      </c>
      <c r="R24" s="880">
        <v>-532</v>
      </c>
      <c r="S24" s="880">
        <v>5837.8524515899999</v>
      </c>
      <c r="T24" s="858">
        <v>6512.6308326999997</v>
      </c>
      <c r="U24" s="858">
        <v>-534</v>
      </c>
      <c r="V24" s="858">
        <v>5978.7459172600002</v>
      </c>
      <c r="W24" s="858">
        <v>6622.0107167400001</v>
      </c>
      <c r="X24" s="858">
        <v>-537</v>
      </c>
      <c r="Y24" s="858">
        <v>6085.2899081699998</v>
      </c>
      <c r="Z24" s="858">
        <v>6811</v>
      </c>
      <c r="AA24" s="858">
        <v>-540</v>
      </c>
      <c r="AB24" s="858">
        <v>6271</v>
      </c>
      <c r="AC24" s="858">
        <v>6586</v>
      </c>
      <c r="AD24" s="858">
        <v>-547</v>
      </c>
      <c r="AE24" s="858">
        <v>6039</v>
      </c>
      <c r="AF24" s="879">
        <v>6790</v>
      </c>
      <c r="AG24" s="879">
        <v>-553</v>
      </c>
      <c r="AH24" s="879">
        <v>6237</v>
      </c>
      <c r="AI24" s="858">
        <v>6756</v>
      </c>
      <c r="AJ24" s="858">
        <v>-562</v>
      </c>
      <c r="AK24" s="858">
        <v>6194</v>
      </c>
      <c r="AL24" s="858">
        <v>7055</v>
      </c>
      <c r="AM24" s="858">
        <v>-575</v>
      </c>
      <c r="AN24" s="858">
        <v>6480</v>
      </c>
      <c r="AO24" s="858">
        <v>7244</v>
      </c>
      <c r="AP24" s="858">
        <v>-593</v>
      </c>
      <c r="AQ24" s="858">
        <v>6651</v>
      </c>
      <c r="AR24" s="858">
        <v>7379</v>
      </c>
      <c r="AS24" s="858">
        <v>-602</v>
      </c>
      <c r="AT24" s="858">
        <v>6777</v>
      </c>
      <c r="AU24" s="878">
        <v>7521</v>
      </c>
      <c r="AV24" s="878">
        <v>-615</v>
      </c>
      <c r="AW24" s="878">
        <v>6906</v>
      </c>
      <c r="AX24" s="877">
        <v>7561</v>
      </c>
      <c r="AY24" s="877">
        <v>-1089</v>
      </c>
      <c r="AZ24" s="877">
        <v>6472</v>
      </c>
      <c r="BA24" s="877">
        <v>7412</v>
      </c>
      <c r="BB24" s="877">
        <v>-1104</v>
      </c>
      <c r="BC24" s="877">
        <v>6308</v>
      </c>
      <c r="BD24" s="877">
        <v>6771</v>
      </c>
      <c r="BE24" s="877">
        <v>-1124</v>
      </c>
      <c r="BF24" s="877">
        <v>5647</v>
      </c>
    </row>
    <row r="25" spans="1:58" ht="11.55" customHeight="1">
      <c r="A25" s="864" t="s">
        <v>1137</v>
      </c>
      <c r="B25" s="860">
        <v>0</v>
      </c>
      <c r="C25" s="860">
        <v>0</v>
      </c>
      <c r="D25" s="860">
        <v>0</v>
      </c>
      <c r="E25" s="860">
        <v>0</v>
      </c>
      <c r="F25" s="860">
        <v>0</v>
      </c>
      <c r="G25" s="860">
        <v>0</v>
      </c>
      <c r="H25" s="860">
        <v>0</v>
      </c>
      <c r="I25" s="860">
        <v>0</v>
      </c>
      <c r="J25" s="860">
        <v>0</v>
      </c>
      <c r="K25" s="884">
        <v>0</v>
      </c>
      <c r="L25" s="884">
        <v>0</v>
      </c>
      <c r="M25" s="884">
        <v>0</v>
      </c>
      <c r="N25" s="884">
        <v>0</v>
      </c>
      <c r="O25" s="884">
        <v>0</v>
      </c>
      <c r="P25" s="884">
        <v>0</v>
      </c>
      <c r="Q25" s="884">
        <v>0</v>
      </c>
      <c r="R25" s="884">
        <v>0</v>
      </c>
      <c r="S25" s="884">
        <v>0</v>
      </c>
      <c r="T25" s="860">
        <v>0</v>
      </c>
      <c r="U25" s="860">
        <v>0</v>
      </c>
      <c r="V25" s="860">
        <v>0</v>
      </c>
      <c r="W25" s="860">
        <v>0</v>
      </c>
      <c r="X25" s="860">
        <v>0</v>
      </c>
      <c r="Y25" s="860">
        <v>0</v>
      </c>
      <c r="Z25" s="860">
        <v>0</v>
      </c>
      <c r="AA25" s="860">
        <v>0</v>
      </c>
      <c r="AB25" s="860">
        <v>0</v>
      </c>
      <c r="AC25" s="860">
        <v>0</v>
      </c>
      <c r="AD25" s="860">
        <v>0</v>
      </c>
      <c r="AE25" s="860">
        <v>13</v>
      </c>
      <c r="AF25" s="883">
        <v>0</v>
      </c>
      <c r="AG25" s="883">
        <v>0</v>
      </c>
      <c r="AH25" s="883">
        <v>16</v>
      </c>
      <c r="AI25" s="860">
        <v>0</v>
      </c>
      <c r="AJ25" s="860">
        <v>0</v>
      </c>
      <c r="AK25" s="860">
        <v>21</v>
      </c>
      <c r="AL25" s="860">
        <v>0</v>
      </c>
      <c r="AM25" s="860">
        <v>0</v>
      </c>
      <c r="AN25" s="860">
        <v>25</v>
      </c>
      <c r="AO25" s="860">
        <v>0</v>
      </c>
      <c r="AP25" s="860">
        <v>0</v>
      </c>
      <c r="AQ25" s="860">
        <v>29</v>
      </c>
      <c r="AR25" s="860">
        <v>0</v>
      </c>
      <c r="AS25" s="860">
        <v>0</v>
      </c>
      <c r="AT25" s="860">
        <v>33</v>
      </c>
      <c r="AU25" s="882">
        <v>0</v>
      </c>
      <c r="AV25" s="882">
        <v>0</v>
      </c>
      <c r="AW25" s="882">
        <v>41</v>
      </c>
      <c r="AX25" s="881">
        <v>0</v>
      </c>
      <c r="AY25" s="881">
        <v>0</v>
      </c>
      <c r="AZ25" s="881">
        <v>48</v>
      </c>
      <c r="BA25" s="877">
        <v>0</v>
      </c>
      <c r="BB25" s="877">
        <v>0</v>
      </c>
      <c r="BC25" s="877">
        <v>56</v>
      </c>
      <c r="BD25" s="877">
        <v>0</v>
      </c>
      <c r="BE25" s="877">
        <v>0</v>
      </c>
      <c r="BF25" s="881">
        <v>63</v>
      </c>
    </row>
    <row r="26" spans="1:58" ht="11.55" customHeight="1">
      <c r="A26" s="864" t="s">
        <v>191</v>
      </c>
      <c r="B26" s="860">
        <v>0</v>
      </c>
      <c r="C26" s="860">
        <v>0</v>
      </c>
      <c r="D26" s="860">
        <v>5883.3368378599998</v>
      </c>
      <c r="E26" s="860">
        <v>0</v>
      </c>
      <c r="F26" s="860">
        <v>0</v>
      </c>
      <c r="G26" s="860">
        <v>5751.0287906899994</v>
      </c>
      <c r="H26" s="860">
        <v>0</v>
      </c>
      <c r="I26" s="860">
        <v>0</v>
      </c>
      <c r="J26" s="860">
        <v>5726.8275825800001</v>
      </c>
      <c r="K26" s="884">
        <v>0</v>
      </c>
      <c r="L26" s="884">
        <v>0</v>
      </c>
      <c r="M26" s="884">
        <v>5724.22812995</v>
      </c>
      <c r="N26" s="884">
        <v>0</v>
      </c>
      <c r="O26" s="884">
        <v>0</v>
      </c>
      <c r="P26" s="884">
        <v>5849.4803593100005</v>
      </c>
      <c r="Q26" s="884">
        <v>0</v>
      </c>
      <c r="R26" s="884">
        <v>0</v>
      </c>
      <c r="S26" s="884">
        <v>5837.8524515899999</v>
      </c>
      <c r="T26" s="860">
        <v>0</v>
      </c>
      <c r="U26" s="860">
        <v>0</v>
      </c>
      <c r="V26" s="860">
        <v>5978.7459172600002</v>
      </c>
      <c r="W26" s="860">
        <v>0</v>
      </c>
      <c r="X26" s="860">
        <v>0</v>
      </c>
      <c r="Y26" s="860">
        <v>6085.2899081699998</v>
      </c>
      <c r="Z26" s="860">
        <v>0</v>
      </c>
      <c r="AA26" s="860">
        <v>0</v>
      </c>
      <c r="AB26" s="860">
        <v>6271</v>
      </c>
      <c r="AC26" s="860">
        <v>0</v>
      </c>
      <c r="AD26" s="860">
        <v>0</v>
      </c>
      <c r="AE26" s="860">
        <v>6026</v>
      </c>
      <c r="AF26" s="883">
        <v>0</v>
      </c>
      <c r="AG26" s="883">
        <v>0</v>
      </c>
      <c r="AH26" s="883">
        <v>6221</v>
      </c>
      <c r="AI26" s="860">
        <v>0</v>
      </c>
      <c r="AJ26" s="860">
        <v>0</v>
      </c>
      <c r="AK26" s="860">
        <v>6173</v>
      </c>
      <c r="AL26" s="860">
        <v>0</v>
      </c>
      <c r="AM26" s="860">
        <v>0</v>
      </c>
      <c r="AN26" s="860">
        <v>6455</v>
      </c>
      <c r="AO26" s="860">
        <v>0</v>
      </c>
      <c r="AP26" s="860">
        <v>0</v>
      </c>
      <c r="AQ26" s="860">
        <v>6622</v>
      </c>
      <c r="AR26" s="860">
        <v>0</v>
      </c>
      <c r="AS26" s="860">
        <v>0</v>
      </c>
      <c r="AT26" s="860">
        <v>6744</v>
      </c>
      <c r="AU26" s="882">
        <v>0</v>
      </c>
      <c r="AV26" s="882">
        <v>0</v>
      </c>
      <c r="AW26" s="882">
        <v>6865</v>
      </c>
      <c r="AX26" s="881">
        <v>0</v>
      </c>
      <c r="AY26" s="881">
        <v>0</v>
      </c>
      <c r="AZ26" s="881">
        <v>6424</v>
      </c>
      <c r="BA26" s="877">
        <v>0</v>
      </c>
      <c r="BB26" s="877">
        <v>0</v>
      </c>
      <c r="BC26" s="877">
        <v>6252</v>
      </c>
      <c r="BD26" s="877">
        <v>0</v>
      </c>
      <c r="BE26" s="877">
        <v>0</v>
      </c>
      <c r="BF26" s="877">
        <v>5584</v>
      </c>
    </row>
    <row r="27" spans="1:58" ht="11.55" customHeight="1">
      <c r="A27" s="863" t="s">
        <v>189</v>
      </c>
      <c r="B27" s="858">
        <v>1281.4959621099999</v>
      </c>
      <c r="C27" s="858">
        <v>-1087</v>
      </c>
      <c r="D27" s="858">
        <v>194.96622443000001</v>
      </c>
      <c r="E27" s="858">
        <v>1283.4466950899998</v>
      </c>
      <c r="F27" s="858">
        <v>-808</v>
      </c>
      <c r="G27" s="858">
        <v>475.81364200999997</v>
      </c>
      <c r="H27" s="858">
        <v>1369.5563662699999</v>
      </c>
      <c r="I27" s="858">
        <v>-824</v>
      </c>
      <c r="J27" s="858">
        <v>545.05960408999999</v>
      </c>
      <c r="K27" s="880">
        <v>1403.75639503</v>
      </c>
      <c r="L27" s="880">
        <v>-797</v>
      </c>
      <c r="M27" s="880">
        <v>607.17855641999995</v>
      </c>
      <c r="N27" s="880">
        <v>1451.80882245</v>
      </c>
      <c r="O27" s="880">
        <v>-782</v>
      </c>
      <c r="P27" s="880">
        <v>669.5214608</v>
      </c>
      <c r="Q27" s="880">
        <v>1248.6418938800002</v>
      </c>
      <c r="R27" s="880">
        <v>-517</v>
      </c>
      <c r="S27" s="880">
        <v>732.09745813999996</v>
      </c>
      <c r="T27" s="858">
        <v>1296.0236095400001</v>
      </c>
      <c r="U27" s="858">
        <v>-501</v>
      </c>
      <c r="V27" s="858">
        <v>794.84256213000003</v>
      </c>
      <c r="W27" s="858">
        <v>1332.9342040699999</v>
      </c>
      <c r="X27" s="858">
        <v>-476</v>
      </c>
      <c r="Y27" s="858">
        <v>857.01508882000007</v>
      </c>
      <c r="Z27" s="858">
        <v>1398</v>
      </c>
      <c r="AA27" s="858">
        <v>-355</v>
      </c>
      <c r="AB27" s="858">
        <v>1043</v>
      </c>
      <c r="AC27" s="858">
        <v>1434</v>
      </c>
      <c r="AD27" s="858">
        <v>-888</v>
      </c>
      <c r="AE27" s="858">
        <v>546</v>
      </c>
      <c r="AF27" s="879">
        <v>1479</v>
      </c>
      <c r="AG27" s="879">
        <v>-911</v>
      </c>
      <c r="AH27" s="879">
        <v>568</v>
      </c>
      <c r="AI27" s="858">
        <v>853</v>
      </c>
      <c r="AJ27" s="858">
        <v>-718</v>
      </c>
      <c r="AK27" s="858">
        <v>135</v>
      </c>
      <c r="AL27" s="858">
        <v>232</v>
      </c>
      <c r="AM27" s="858">
        <v>-231</v>
      </c>
      <c r="AN27" s="858">
        <v>1</v>
      </c>
      <c r="AO27" s="858">
        <v>244</v>
      </c>
      <c r="AP27" s="858">
        <v>-243</v>
      </c>
      <c r="AQ27" s="858">
        <v>1</v>
      </c>
      <c r="AR27" s="858">
        <v>213</v>
      </c>
      <c r="AS27" s="858">
        <v>-212</v>
      </c>
      <c r="AT27" s="858">
        <v>1</v>
      </c>
      <c r="AU27" s="878">
        <v>225</v>
      </c>
      <c r="AV27" s="878">
        <v>-225</v>
      </c>
      <c r="AW27" s="878">
        <v>0</v>
      </c>
      <c r="AX27" s="877">
        <v>204</v>
      </c>
      <c r="AY27" s="877">
        <v>-157</v>
      </c>
      <c r="AZ27" s="877">
        <v>47</v>
      </c>
      <c r="BA27" s="877">
        <v>202</v>
      </c>
      <c r="BB27" s="877">
        <v>-155</v>
      </c>
      <c r="BC27" s="877">
        <v>47</v>
      </c>
      <c r="BD27" s="877">
        <v>1841</v>
      </c>
      <c r="BE27" s="877">
        <v>-49</v>
      </c>
      <c r="BF27" s="877">
        <v>1792</v>
      </c>
    </row>
    <row r="28" spans="1:58" ht="11.55" customHeight="1">
      <c r="A28" s="864" t="s">
        <v>1235</v>
      </c>
      <c r="B28" s="860">
        <v>0</v>
      </c>
      <c r="C28" s="860">
        <v>0</v>
      </c>
      <c r="D28" s="860">
        <v>194.97999999999993</v>
      </c>
      <c r="E28" s="860">
        <v>0</v>
      </c>
      <c r="F28" s="860">
        <v>0</v>
      </c>
      <c r="G28" s="860">
        <v>475.81</v>
      </c>
      <c r="H28" s="860">
        <v>0</v>
      </c>
      <c r="I28" s="860">
        <v>0</v>
      </c>
      <c r="J28" s="860">
        <v>545.05999999999995</v>
      </c>
      <c r="K28" s="884">
        <v>0</v>
      </c>
      <c r="L28" s="884">
        <v>0</v>
      </c>
      <c r="M28" s="884">
        <v>607.17999999999995</v>
      </c>
      <c r="N28" s="884">
        <v>0</v>
      </c>
      <c r="O28" s="884">
        <v>0</v>
      </c>
      <c r="P28" s="884">
        <v>669.52</v>
      </c>
      <c r="Q28" s="884">
        <v>0</v>
      </c>
      <c r="R28" s="884">
        <v>0</v>
      </c>
      <c r="S28" s="884">
        <v>732.08999999999992</v>
      </c>
      <c r="T28" s="860">
        <v>0</v>
      </c>
      <c r="U28" s="860">
        <v>0</v>
      </c>
      <c r="V28" s="860">
        <v>795</v>
      </c>
      <c r="W28" s="860">
        <v>0</v>
      </c>
      <c r="X28" s="860">
        <v>0</v>
      </c>
      <c r="Y28" s="860">
        <v>857</v>
      </c>
      <c r="Z28" s="860">
        <v>0</v>
      </c>
      <c r="AA28" s="860">
        <v>0</v>
      </c>
      <c r="AB28" s="860">
        <v>1043</v>
      </c>
      <c r="AC28" s="860">
        <v>0</v>
      </c>
      <c r="AD28" s="860">
        <v>0</v>
      </c>
      <c r="AE28" s="860">
        <v>546</v>
      </c>
      <c r="AF28" s="883">
        <v>0</v>
      </c>
      <c r="AG28" s="883">
        <v>0</v>
      </c>
      <c r="AH28" s="883">
        <v>568</v>
      </c>
      <c r="AI28" s="860">
        <v>0</v>
      </c>
      <c r="AJ28" s="860">
        <v>0</v>
      </c>
      <c r="AK28" s="860">
        <v>135</v>
      </c>
      <c r="AL28" s="860">
        <v>0</v>
      </c>
      <c r="AM28" s="860">
        <v>0</v>
      </c>
      <c r="AN28" s="860">
        <v>1</v>
      </c>
      <c r="AO28" s="860">
        <v>0</v>
      </c>
      <c r="AP28" s="860">
        <v>0</v>
      </c>
      <c r="AQ28" s="860">
        <v>1</v>
      </c>
      <c r="AR28" s="860">
        <v>0</v>
      </c>
      <c r="AS28" s="860">
        <v>0</v>
      </c>
      <c r="AT28" s="860">
        <v>1</v>
      </c>
      <c r="AU28" s="881"/>
      <c r="AV28" s="881"/>
      <c r="AW28" s="881"/>
      <c r="AX28" s="881">
        <v>0</v>
      </c>
      <c r="AY28" s="881">
        <v>0</v>
      </c>
      <c r="AZ28" s="881">
        <v>47</v>
      </c>
      <c r="BA28" s="877">
        <v>0</v>
      </c>
      <c r="BB28" s="877">
        <v>0</v>
      </c>
      <c r="BC28" s="877">
        <v>47</v>
      </c>
      <c r="BD28" s="877">
        <v>0</v>
      </c>
      <c r="BE28" s="877">
        <v>0</v>
      </c>
      <c r="BF28" s="877">
        <v>1792</v>
      </c>
    </row>
    <row r="29" spans="1:58" ht="11.55" customHeight="1">
      <c r="A29" s="863" t="s">
        <v>190</v>
      </c>
      <c r="B29" s="858">
        <v>13742.03497158</v>
      </c>
      <c r="C29" s="858">
        <v>-26</v>
      </c>
      <c r="D29" s="858">
        <v>13716.534661420001</v>
      </c>
      <c r="E29" s="858">
        <v>14797.500186499999</v>
      </c>
      <c r="F29" s="858">
        <v>433</v>
      </c>
      <c r="G29" s="858">
        <v>15230.42270322</v>
      </c>
      <c r="H29" s="858">
        <v>14976.167443190001</v>
      </c>
      <c r="I29" s="858">
        <v>892</v>
      </c>
      <c r="J29" s="858">
        <v>15867.793415780001</v>
      </c>
      <c r="K29" s="880">
        <v>14666.61342899</v>
      </c>
      <c r="L29" s="880">
        <v>1353</v>
      </c>
      <c r="M29" s="880">
        <v>16019.292217419999</v>
      </c>
      <c r="N29" s="880">
        <v>14980.864882579999</v>
      </c>
      <c r="O29" s="880">
        <v>1812</v>
      </c>
      <c r="P29" s="880">
        <v>16793.272428069999</v>
      </c>
      <c r="Q29" s="880">
        <v>13745.315755</v>
      </c>
      <c r="R29" s="880">
        <v>2274</v>
      </c>
      <c r="S29" s="880">
        <v>16019.52842982</v>
      </c>
      <c r="T29" s="858">
        <v>13496.08309851</v>
      </c>
      <c r="U29" s="858">
        <v>2734</v>
      </c>
      <c r="V29" s="858">
        <v>16230.57143487</v>
      </c>
      <c r="W29" s="858">
        <v>13422.46318515</v>
      </c>
      <c r="X29" s="858">
        <v>3193</v>
      </c>
      <c r="Y29" s="858">
        <v>16615.82813663</v>
      </c>
      <c r="Z29" s="858">
        <v>13835</v>
      </c>
      <c r="AA29" s="858">
        <v>3680</v>
      </c>
      <c r="AB29" s="858">
        <v>17515</v>
      </c>
      <c r="AC29" s="858">
        <v>14165</v>
      </c>
      <c r="AD29" s="858">
        <v>4144</v>
      </c>
      <c r="AE29" s="858">
        <v>18309</v>
      </c>
      <c r="AF29" s="879">
        <v>14171</v>
      </c>
      <c r="AG29" s="879">
        <v>4592</v>
      </c>
      <c r="AH29" s="879">
        <v>18763</v>
      </c>
      <c r="AI29" s="858">
        <v>7341</v>
      </c>
      <c r="AJ29" s="858">
        <v>4971</v>
      </c>
      <c r="AK29" s="858">
        <v>12312</v>
      </c>
      <c r="AL29" s="858">
        <v>7463</v>
      </c>
      <c r="AM29" s="858">
        <v>5415</v>
      </c>
      <c r="AN29" s="858">
        <v>12878</v>
      </c>
      <c r="AO29" s="858">
        <v>7520</v>
      </c>
      <c r="AP29" s="858">
        <v>5868</v>
      </c>
      <c r="AQ29" s="858">
        <v>13388</v>
      </c>
      <c r="AR29" s="858">
        <v>8618</v>
      </c>
      <c r="AS29" s="858">
        <v>6310</v>
      </c>
      <c r="AT29" s="858">
        <v>14928</v>
      </c>
      <c r="AU29" s="878">
        <v>8662</v>
      </c>
      <c r="AV29" s="878">
        <v>6763</v>
      </c>
      <c r="AW29" s="878">
        <v>15425</v>
      </c>
      <c r="AX29" s="877">
        <v>8632</v>
      </c>
      <c r="AY29" s="877">
        <v>-191</v>
      </c>
      <c r="AZ29" s="877">
        <v>8441</v>
      </c>
      <c r="BA29" s="877">
        <v>7479</v>
      </c>
      <c r="BB29" s="877">
        <v>-190</v>
      </c>
      <c r="BC29" s="877">
        <v>7289</v>
      </c>
      <c r="BD29" s="877">
        <v>5643</v>
      </c>
      <c r="BE29" s="877">
        <v>-139</v>
      </c>
      <c r="BF29" s="877">
        <v>5504</v>
      </c>
    </row>
    <row r="30" spans="1:58" ht="11.55" customHeight="1">
      <c r="A30" s="862" t="s">
        <v>2686</v>
      </c>
      <c r="B30" s="860">
        <v>1265.2294194999999</v>
      </c>
      <c r="C30" s="860">
        <v>0</v>
      </c>
      <c r="D30" s="860">
        <v>1265.2294194999999</v>
      </c>
      <c r="E30" s="860">
        <v>1186.3788299100001</v>
      </c>
      <c r="F30" s="860">
        <v>0</v>
      </c>
      <c r="G30" s="860">
        <v>1186.3788299100001</v>
      </c>
      <c r="H30" s="860">
        <v>1132.76095904</v>
      </c>
      <c r="I30" s="860">
        <v>0</v>
      </c>
      <c r="J30" s="860">
        <v>1132.76095904</v>
      </c>
      <c r="K30" s="884">
        <v>1117.92747233</v>
      </c>
      <c r="L30" s="884">
        <v>0</v>
      </c>
      <c r="M30" s="884">
        <v>1117.92747233</v>
      </c>
      <c r="N30" s="884">
        <v>1059.88985682</v>
      </c>
      <c r="O30" s="884">
        <v>0</v>
      </c>
      <c r="P30" s="884">
        <v>1059.88985682</v>
      </c>
      <c r="Q30" s="884">
        <v>1006.9226298899999</v>
      </c>
      <c r="R30" s="884">
        <v>0</v>
      </c>
      <c r="S30" s="884">
        <v>1006.9226298899999</v>
      </c>
      <c r="T30" s="860">
        <v>1004.0348404800001</v>
      </c>
      <c r="U30" s="860">
        <v>0</v>
      </c>
      <c r="V30" s="860">
        <v>1004.0348404800001</v>
      </c>
      <c r="W30" s="860">
        <v>994.43043023000007</v>
      </c>
      <c r="X30" s="860">
        <v>0</v>
      </c>
      <c r="Y30" s="860">
        <v>994.43043023000007</v>
      </c>
      <c r="Z30" s="860">
        <v>1045</v>
      </c>
      <c r="AA30" s="860">
        <v>0</v>
      </c>
      <c r="AB30" s="860">
        <v>1045</v>
      </c>
      <c r="AC30" s="860">
        <v>1074</v>
      </c>
      <c r="AD30" s="860">
        <v>0</v>
      </c>
      <c r="AE30" s="860">
        <v>1074</v>
      </c>
      <c r="AF30" s="883">
        <v>1046</v>
      </c>
      <c r="AG30" s="883">
        <v>0</v>
      </c>
      <c r="AH30" s="883">
        <v>1046</v>
      </c>
      <c r="AI30" s="860">
        <v>1038</v>
      </c>
      <c r="AJ30" s="860">
        <v>0</v>
      </c>
      <c r="AK30" s="860">
        <v>1038</v>
      </c>
      <c r="AL30" s="860">
        <v>1001</v>
      </c>
      <c r="AM30" s="860">
        <v>0</v>
      </c>
      <c r="AN30" s="860">
        <v>1001</v>
      </c>
      <c r="AO30" s="860">
        <v>1049</v>
      </c>
      <c r="AP30" s="860">
        <v>0</v>
      </c>
      <c r="AQ30" s="860">
        <v>1049</v>
      </c>
      <c r="AR30" s="860">
        <v>1053</v>
      </c>
      <c r="AS30" s="860">
        <v>0</v>
      </c>
      <c r="AT30" s="860">
        <v>1053</v>
      </c>
      <c r="AU30" s="882">
        <v>1051</v>
      </c>
      <c r="AV30" s="882">
        <v>0</v>
      </c>
      <c r="AW30" s="882">
        <v>1051</v>
      </c>
      <c r="AX30" s="881">
        <v>1058</v>
      </c>
      <c r="AY30" s="881">
        <v>0</v>
      </c>
      <c r="AZ30" s="881">
        <v>1058</v>
      </c>
      <c r="BA30" s="881">
        <v>1119</v>
      </c>
      <c r="BB30" s="881">
        <v>0</v>
      </c>
      <c r="BC30" s="881">
        <v>1119</v>
      </c>
      <c r="BD30" s="881">
        <v>1117</v>
      </c>
      <c r="BE30" s="881">
        <v>0</v>
      </c>
      <c r="BF30" s="881">
        <v>1117</v>
      </c>
    </row>
    <row r="31" spans="1:58" ht="11.55" customHeight="1">
      <c r="A31" s="861" t="s">
        <v>2691</v>
      </c>
      <c r="B31" s="860">
        <v>0</v>
      </c>
      <c r="C31" s="860">
        <v>0</v>
      </c>
      <c r="D31" s="860">
        <v>1148.44</v>
      </c>
      <c r="E31" s="860">
        <v>0</v>
      </c>
      <c r="F31" s="860">
        <v>0</v>
      </c>
      <c r="G31" s="860">
        <v>1068.8900000000001</v>
      </c>
      <c r="H31" s="860">
        <v>0</v>
      </c>
      <c r="I31" s="860">
        <v>0</v>
      </c>
      <c r="J31" s="860">
        <v>963.81</v>
      </c>
      <c r="K31" s="884">
        <v>0</v>
      </c>
      <c r="L31" s="884">
        <v>0</v>
      </c>
      <c r="M31" s="884">
        <v>911.22</v>
      </c>
      <c r="N31" s="884">
        <v>0</v>
      </c>
      <c r="O31" s="884">
        <v>0</v>
      </c>
      <c r="P31" s="884">
        <v>811.96</v>
      </c>
      <c r="Q31" s="884">
        <v>0</v>
      </c>
      <c r="R31" s="884">
        <v>0</v>
      </c>
      <c r="S31" s="884">
        <v>685.43</v>
      </c>
      <c r="T31" s="860">
        <v>0</v>
      </c>
      <c r="U31" s="860">
        <v>0</v>
      </c>
      <c r="V31" s="860">
        <v>634</v>
      </c>
      <c r="W31" s="860">
        <v>0</v>
      </c>
      <c r="X31" s="860">
        <v>0</v>
      </c>
      <c r="Y31" s="860">
        <v>569</v>
      </c>
      <c r="Z31" s="860">
        <v>0</v>
      </c>
      <c r="AA31" s="860">
        <v>0</v>
      </c>
      <c r="AB31" s="860">
        <v>564</v>
      </c>
      <c r="AC31" s="860">
        <v>0</v>
      </c>
      <c r="AD31" s="860">
        <v>0</v>
      </c>
      <c r="AE31" s="860">
        <v>438</v>
      </c>
      <c r="AF31" s="883">
        <v>0</v>
      </c>
      <c r="AG31" s="883">
        <v>0</v>
      </c>
      <c r="AH31" s="883">
        <v>376</v>
      </c>
      <c r="AI31" s="860">
        <v>0</v>
      </c>
      <c r="AJ31" s="860">
        <v>0</v>
      </c>
      <c r="AK31" s="860">
        <v>314</v>
      </c>
      <c r="AL31" s="860">
        <v>0</v>
      </c>
      <c r="AM31" s="860">
        <v>0</v>
      </c>
      <c r="AN31" s="860">
        <v>243</v>
      </c>
      <c r="AO31" s="860">
        <v>0</v>
      </c>
      <c r="AP31" s="860">
        <v>0</v>
      </c>
      <c r="AQ31" s="860">
        <v>180</v>
      </c>
      <c r="AR31" s="860">
        <v>0</v>
      </c>
      <c r="AS31" s="860">
        <v>0</v>
      </c>
      <c r="AT31" s="860">
        <v>167</v>
      </c>
      <c r="AU31" s="882">
        <v>0</v>
      </c>
      <c r="AV31" s="882">
        <v>0</v>
      </c>
      <c r="AW31" s="882">
        <v>160</v>
      </c>
      <c r="AX31" s="881">
        <v>0</v>
      </c>
      <c r="AY31" s="881">
        <v>0</v>
      </c>
      <c r="AZ31" s="881">
        <v>156</v>
      </c>
      <c r="BA31" s="881">
        <v>0</v>
      </c>
      <c r="BB31" s="881">
        <v>0</v>
      </c>
      <c r="BC31" s="881">
        <v>119</v>
      </c>
      <c r="BD31" s="881">
        <v>0</v>
      </c>
      <c r="BE31" s="881">
        <v>0</v>
      </c>
      <c r="BF31" s="881">
        <v>98</v>
      </c>
    </row>
    <row r="32" spans="1:58" ht="11.55" customHeight="1">
      <c r="A32" s="861" t="s">
        <v>2692</v>
      </c>
      <c r="B32" s="860">
        <v>0</v>
      </c>
      <c r="C32" s="860">
        <v>0</v>
      </c>
      <c r="D32" s="860">
        <v>116.78999999999999</v>
      </c>
      <c r="E32" s="860">
        <v>0</v>
      </c>
      <c r="F32" s="860">
        <v>0</v>
      </c>
      <c r="G32" s="860">
        <v>117.49000000000001</v>
      </c>
      <c r="H32" s="860">
        <v>0</v>
      </c>
      <c r="I32" s="860">
        <v>0</v>
      </c>
      <c r="J32" s="860">
        <v>168.95</v>
      </c>
      <c r="K32" s="884">
        <v>0</v>
      </c>
      <c r="L32" s="884">
        <v>0</v>
      </c>
      <c r="M32" s="884">
        <v>206.7</v>
      </c>
      <c r="N32" s="884">
        <v>0</v>
      </c>
      <c r="O32" s="884">
        <v>0</v>
      </c>
      <c r="P32" s="884">
        <v>247.93</v>
      </c>
      <c r="Q32" s="884">
        <v>0</v>
      </c>
      <c r="R32" s="884">
        <v>0</v>
      </c>
      <c r="S32" s="884">
        <v>321.49</v>
      </c>
      <c r="T32" s="860">
        <v>0</v>
      </c>
      <c r="U32" s="860">
        <v>0</v>
      </c>
      <c r="V32" s="860">
        <v>370</v>
      </c>
      <c r="W32" s="860">
        <v>0</v>
      </c>
      <c r="X32" s="860">
        <v>0</v>
      </c>
      <c r="Y32" s="860">
        <v>425</v>
      </c>
      <c r="Z32" s="860">
        <v>0</v>
      </c>
      <c r="AA32" s="860">
        <v>0</v>
      </c>
      <c r="AB32" s="860">
        <v>481</v>
      </c>
      <c r="AC32" s="860">
        <v>0</v>
      </c>
      <c r="AD32" s="860">
        <v>0</v>
      </c>
      <c r="AE32" s="860">
        <v>636</v>
      </c>
      <c r="AF32" s="883">
        <v>0</v>
      </c>
      <c r="AG32" s="883">
        <v>0</v>
      </c>
      <c r="AH32" s="883">
        <v>670</v>
      </c>
      <c r="AI32" s="860">
        <v>0</v>
      </c>
      <c r="AJ32" s="860">
        <v>0</v>
      </c>
      <c r="AK32" s="860">
        <v>724</v>
      </c>
      <c r="AL32" s="860">
        <v>0</v>
      </c>
      <c r="AM32" s="860">
        <v>0</v>
      </c>
      <c r="AN32" s="860">
        <v>758</v>
      </c>
      <c r="AO32" s="860">
        <v>0</v>
      </c>
      <c r="AP32" s="860">
        <v>0</v>
      </c>
      <c r="AQ32" s="860">
        <v>869</v>
      </c>
      <c r="AR32" s="860">
        <v>0</v>
      </c>
      <c r="AS32" s="860">
        <v>0</v>
      </c>
      <c r="AT32" s="860">
        <v>886</v>
      </c>
      <c r="AU32" s="882">
        <v>0</v>
      </c>
      <c r="AV32" s="882">
        <v>0</v>
      </c>
      <c r="AW32" s="882">
        <v>891</v>
      </c>
      <c r="AX32" s="881">
        <v>0</v>
      </c>
      <c r="AY32" s="881">
        <v>0</v>
      </c>
      <c r="AZ32" s="881">
        <v>902</v>
      </c>
      <c r="BA32" s="881">
        <v>0</v>
      </c>
      <c r="BB32" s="881">
        <v>0</v>
      </c>
      <c r="BC32" s="881">
        <v>1000</v>
      </c>
      <c r="BD32" s="881">
        <v>0</v>
      </c>
      <c r="BE32" s="881">
        <v>0</v>
      </c>
      <c r="BF32" s="881">
        <v>1019</v>
      </c>
    </row>
    <row r="33" spans="1:58" ht="11.55" customHeight="1">
      <c r="A33" s="862" t="s">
        <v>2687</v>
      </c>
      <c r="B33" s="860">
        <v>22059.686240070001</v>
      </c>
      <c r="C33" s="860">
        <v>11062</v>
      </c>
      <c r="D33" s="860">
        <v>33122.179425659997</v>
      </c>
      <c r="E33" s="860">
        <v>23007.922593660001</v>
      </c>
      <c r="F33" s="860">
        <v>11061</v>
      </c>
      <c r="G33" s="860">
        <v>34068.611443419999</v>
      </c>
      <c r="H33" s="860">
        <v>22426.049037369998</v>
      </c>
      <c r="I33" s="860">
        <v>11060</v>
      </c>
      <c r="J33" s="860">
        <v>33485.588911910003</v>
      </c>
      <c r="K33" s="884">
        <v>21296.67419061</v>
      </c>
      <c r="L33" s="884">
        <v>10980</v>
      </c>
      <c r="M33" s="884">
        <v>32276.881758389998</v>
      </c>
      <c r="N33" s="884">
        <v>20961.01870597</v>
      </c>
      <c r="O33" s="884">
        <v>10993</v>
      </c>
      <c r="P33" s="884">
        <v>31954.049620009999</v>
      </c>
      <c r="Q33" s="884">
        <v>19028.58602418</v>
      </c>
      <c r="R33" s="884">
        <v>10991</v>
      </c>
      <c r="S33" s="884">
        <v>30019.561377830003</v>
      </c>
      <c r="T33" s="860">
        <v>18078.91747597</v>
      </c>
      <c r="U33" s="860">
        <v>10966</v>
      </c>
      <c r="V33" s="860">
        <v>29044.730475550001</v>
      </c>
      <c r="W33" s="860">
        <v>17522.008872580001</v>
      </c>
      <c r="X33" s="860">
        <v>10958</v>
      </c>
      <c r="Y33" s="860">
        <v>28479.924985009999</v>
      </c>
      <c r="Z33" s="860">
        <v>17479</v>
      </c>
      <c r="AA33" s="860">
        <v>11003</v>
      </c>
      <c r="AB33" s="860">
        <v>28482</v>
      </c>
      <c r="AC33" s="860">
        <v>17462</v>
      </c>
      <c r="AD33" s="860">
        <v>11009</v>
      </c>
      <c r="AE33" s="860">
        <v>28471</v>
      </c>
      <c r="AF33" s="883">
        <v>17050</v>
      </c>
      <c r="AG33" s="883">
        <v>10992</v>
      </c>
      <c r="AH33" s="883">
        <v>28042</v>
      </c>
      <c r="AI33" s="860">
        <v>9728</v>
      </c>
      <c r="AJ33" s="860">
        <v>10876</v>
      </c>
      <c r="AK33" s="860">
        <v>20604</v>
      </c>
      <c r="AL33" s="860">
        <v>9707</v>
      </c>
      <c r="AM33" s="860">
        <v>10856</v>
      </c>
      <c r="AN33" s="860">
        <v>20563</v>
      </c>
      <c r="AO33" s="860">
        <v>9657</v>
      </c>
      <c r="AP33" s="860">
        <v>10855</v>
      </c>
      <c r="AQ33" s="860">
        <v>20512</v>
      </c>
      <c r="AR33" s="860">
        <v>10390</v>
      </c>
      <c r="AS33" s="860">
        <v>10843</v>
      </c>
      <c r="AT33" s="860">
        <v>21233</v>
      </c>
      <c r="AU33" s="882">
        <v>10261</v>
      </c>
      <c r="AV33" s="882">
        <v>10841</v>
      </c>
      <c r="AW33" s="882">
        <v>21102</v>
      </c>
      <c r="AX33" s="881">
        <v>9883</v>
      </c>
      <c r="AY33" s="881">
        <v>-403</v>
      </c>
      <c r="AZ33" s="881">
        <v>9480</v>
      </c>
      <c r="BA33" s="881">
        <v>8592</v>
      </c>
      <c r="BB33" s="881">
        <v>-389</v>
      </c>
      <c r="BC33" s="881">
        <v>8203</v>
      </c>
      <c r="BD33" s="881">
        <v>6558</v>
      </c>
      <c r="BE33" s="881">
        <v>-274</v>
      </c>
      <c r="BF33" s="881">
        <v>6284</v>
      </c>
    </row>
    <row r="34" spans="1:58" ht="11.55" customHeight="1">
      <c r="A34" s="861" t="s">
        <v>2691</v>
      </c>
      <c r="B34" s="860">
        <v>0</v>
      </c>
      <c r="C34" s="860">
        <v>0</v>
      </c>
      <c r="D34" s="860">
        <v>10206.620000000001</v>
      </c>
      <c r="E34" s="860">
        <v>0</v>
      </c>
      <c r="F34" s="860">
        <v>0</v>
      </c>
      <c r="G34" s="860">
        <v>10436.620000000001</v>
      </c>
      <c r="H34" s="860">
        <v>0</v>
      </c>
      <c r="I34" s="860">
        <v>0</v>
      </c>
      <c r="J34" s="860">
        <v>9966.0400000000009</v>
      </c>
      <c r="K34" s="884">
        <v>0</v>
      </c>
      <c r="L34" s="884">
        <v>0</v>
      </c>
      <c r="M34" s="884">
        <v>9182.9</v>
      </c>
      <c r="N34" s="884">
        <v>0</v>
      </c>
      <c r="O34" s="884">
        <v>0</v>
      </c>
      <c r="P34" s="884">
        <v>8798</v>
      </c>
      <c r="Q34" s="884">
        <v>0</v>
      </c>
      <c r="R34" s="884">
        <v>0</v>
      </c>
      <c r="S34" s="884">
        <v>7751.1</v>
      </c>
      <c r="T34" s="860">
        <v>0</v>
      </c>
      <c r="U34" s="860">
        <v>0</v>
      </c>
      <c r="V34" s="860">
        <v>6869</v>
      </c>
      <c r="W34" s="860">
        <v>0</v>
      </c>
      <c r="X34" s="860">
        <v>0</v>
      </c>
      <c r="Y34" s="860">
        <v>6513</v>
      </c>
      <c r="Z34" s="860">
        <v>0</v>
      </c>
      <c r="AA34" s="860">
        <v>0</v>
      </c>
      <c r="AB34" s="860">
        <v>6358</v>
      </c>
      <c r="AC34" s="860">
        <v>0</v>
      </c>
      <c r="AD34" s="860">
        <v>0</v>
      </c>
      <c r="AE34" s="860">
        <v>6001</v>
      </c>
      <c r="AF34" s="883">
        <v>0</v>
      </c>
      <c r="AG34" s="883">
        <v>0</v>
      </c>
      <c r="AH34" s="883">
        <v>5115</v>
      </c>
      <c r="AI34" s="860">
        <v>0</v>
      </c>
      <c r="AJ34" s="860">
        <v>0</v>
      </c>
      <c r="AK34" s="860">
        <v>3427</v>
      </c>
      <c r="AL34" s="860">
        <v>0</v>
      </c>
      <c r="AM34" s="860">
        <v>0</v>
      </c>
      <c r="AN34" s="860">
        <v>3202</v>
      </c>
      <c r="AO34" s="860">
        <v>0</v>
      </c>
      <c r="AP34" s="860">
        <v>0</v>
      </c>
      <c r="AQ34" s="860">
        <v>3878</v>
      </c>
      <c r="AR34" s="860">
        <v>0</v>
      </c>
      <c r="AS34" s="860">
        <v>0</v>
      </c>
      <c r="AT34" s="860">
        <v>3883</v>
      </c>
      <c r="AU34" s="882">
        <v>0</v>
      </c>
      <c r="AV34" s="882">
        <v>0</v>
      </c>
      <c r="AW34" s="882">
        <v>3621</v>
      </c>
      <c r="AX34" s="881">
        <v>0</v>
      </c>
      <c r="AY34" s="881">
        <v>0</v>
      </c>
      <c r="AZ34" s="881">
        <v>3112</v>
      </c>
      <c r="BA34" s="881">
        <v>0</v>
      </c>
      <c r="BB34" s="881">
        <v>0</v>
      </c>
      <c r="BC34" s="881">
        <v>1462</v>
      </c>
      <c r="BD34" s="881">
        <v>0</v>
      </c>
      <c r="BE34" s="881">
        <v>0</v>
      </c>
      <c r="BF34" s="881">
        <v>1203</v>
      </c>
    </row>
    <row r="35" spans="1:58" ht="11.55" customHeight="1">
      <c r="A35" s="861" t="s">
        <v>2692</v>
      </c>
      <c r="B35" s="860">
        <v>0</v>
      </c>
      <c r="C35" s="860">
        <v>0</v>
      </c>
      <c r="D35" s="860">
        <v>2062.87</v>
      </c>
      <c r="E35" s="860">
        <v>0</v>
      </c>
      <c r="F35" s="860">
        <v>0</v>
      </c>
      <c r="G35" s="860">
        <v>2133.85</v>
      </c>
      <c r="H35" s="860">
        <v>0</v>
      </c>
      <c r="I35" s="860">
        <v>0</v>
      </c>
      <c r="J35" s="860">
        <v>2260.9299999999998</v>
      </c>
      <c r="K35" s="884">
        <v>0</v>
      </c>
      <c r="L35" s="884">
        <v>0</v>
      </c>
      <c r="M35" s="884">
        <v>2399.56</v>
      </c>
      <c r="N35" s="884">
        <v>0</v>
      </c>
      <c r="O35" s="884">
        <v>0</v>
      </c>
      <c r="P35" s="884">
        <v>2612.6</v>
      </c>
      <c r="Q35" s="884">
        <v>0</v>
      </c>
      <c r="R35" s="884">
        <v>0</v>
      </c>
      <c r="S35" s="884">
        <v>2650.38</v>
      </c>
      <c r="T35" s="860">
        <v>0</v>
      </c>
      <c r="U35" s="860">
        <v>0</v>
      </c>
      <c r="V35" s="860">
        <v>2651</v>
      </c>
      <c r="W35" s="860">
        <v>0</v>
      </c>
      <c r="X35" s="860">
        <v>0</v>
      </c>
      <c r="Y35" s="860">
        <v>2704</v>
      </c>
      <c r="Z35" s="860">
        <v>0</v>
      </c>
      <c r="AA35" s="860">
        <v>0</v>
      </c>
      <c r="AB35" s="860">
        <v>2772</v>
      </c>
      <c r="AC35" s="860">
        <v>0</v>
      </c>
      <c r="AD35" s="860">
        <v>0</v>
      </c>
      <c r="AE35" s="860">
        <v>3359</v>
      </c>
      <c r="AF35" s="883">
        <v>0</v>
      </c>
      <c r="AG35" s="883">
        <v>0</v>
      </c>
      <c r="AH35" s="883">
        <v>3812</v>
      </c>
      <c r="AI35" s="860">
        <v>0</v>
      </c>
      <c r="AJ35" s="860">
        <v>0</v>
      </c>
      <c r="AK35" s="860">
        <v>3722</v>
      </c>
      <c r="AL35" s="860">
        <v>0</v>
      </c>
      <c r="AM35" s="860">
        <v>0</v>
      </c>
      <c r="AN35" s="860">
        <v>3823</v>
      </c>
      <c r="AO35" s="860">
        <v>0</v>
      </c>
      <c r="AP35" s="860">
        <v>0</v>
      </c>
      <c r="AQ35" s="860">
        <v>3094</v>
      </c>
      <c r="AR35" s="860">
        <v>0</v>
      </c>
      <c r="AS35" s="860">
        <v>0</v>
      </c>
      <c r="AT35" s="860">
        <v>3921</v>
      </c>
      <c r="AU35" s="882">
        <v>0</v>
      </c>
      <c r="AV35" s="882">
        <v>0</v>
      </c>
      <c r="AW35" s="882">
        <v>3996</v>
      </c>
      <c r="AX35" s="881">
        <v>0</v>
      </c>
      <c r="AY35" s="881">
        <v>0</v>
      </c>
      <c r="AZ35" s="881">
        <v>4034</v>
      </c>
      <c r="BA35" s="881">
        <v>0</v>
      </c>
      <c r="BB35" s="881">
        <v>0</v>
      </c>
      <c r="BC35" s="881">
        <v>4145</v>
      </c>
      <c r="BD35" s="881">
        <v>0</v>
      </c>
      <c r="BE35" s="881">
        <v>0</v>
      </c>
      <c r="BF35" s="881">
        <v>4166</v>
      </c>
    </row>
    <row r="36" spans="1:58" ht="11.55" customHeight="1">
      <c r="A36" s="861" t="s">
        <v>1235</v>
      </c>
      <c r="B36" s="860">
        <v>0</v>
      </c>
      <c r="C36" s="860">
        <v>0</v>
      </c>
      <c r="D36" s="860">
        <v>20274.849999999999</v>
      </c>
      <c r="E36" s="860">
        <v>0</v>
      </c>
      <c r="F36" s="860">
        <v>0</v>
      </c>
      <c r="G36" s="860">
        <v>20901.810000000001</v>
      </c>
      <c r="H36" s="860">
        <v>0</v>
      </c>
      <c r="I36" s="860">
        <v>0</v>
      </c>
      <c r="J36" s="860">
        <v>20675.150000000001</v>
      </c>
      <c r="K36" s="884">
        <v>0</v>
      </c>
      <c r="L36" s="884">
        <v>0</v>
      </c>
      <c r="M36" s="884">
        <v>20167.25</v>
      </c>
      <c r="N36" s="884">
        <v>0</v>
      </c>
      <c r="O36" s="884">
        <v>0</v>
      </c>
      <c r="P36" s="884">
        <v>20014.18</v>
      </c>
      <c r="Q36" s="884">
        <v>0</v>
      </c>
      <c r="R36" s="884">
        <v>0</v>
      </c>
      <c r="S36" s="884">
        <v>19100.599999999999</v>
      </c>
      <c r="T36" s="860">
        <v>0</v>
      </c>
      <c r="U36" s="860">
        <v>0</v>
      </c>
      <c r="V36" s="860">
        <v>18988</v>
      </c>
      <c r="W36" s="860">
        <v>0</v>
      </c>
      <c r="X36" s="860">
        <v>0</v>
      </c>
      <c r="Y36" s="860">
        <v>18736</v>
      </c>
      <c r="Z36" s="860">
        <v>0</v>
      </c>
      <c r="AA36" s="860">
        <v>0</v>
      </c>
      <c r="AB36" s="860">
        <v>18812</v>
      </c>
      <c r="AC36" s="860">
        <v>0</v>
      </c>
      <c r="AD36" s="860">
        <v>0</v>
      </c>
      <c r="AE36" s="860">
        <v>18527</v>
      </c>
      <c r="AF36" s="883">
        <v>0</v>
      </c>
      <c r="AG36" s="883">
        <v>0</v>
      </c>
      <c r="AH36" s="883">
        <v>18530</v>
      </c>
      <c r="AI36" s="860">
        <v>0</v>
      </c>
      <c r="AJ36" s="860">
        <v>0</v>
      </c>
      <c r="AK36" s="860">
        <v>12826</v>
      </c>
      <c r="AL36" s="860">
        <v>0</v>
      </c>
      <c r="AM36" s="860">
        <v>0</v>
      </c>
      <c r="AN36" s="860">
        <v>12836</v>
      </c>
      <c r="AO36" s="860">
        <v>0</v>
      </c>
      <c r="AP36" s="860">
        <v>0</v>
      </c>
      <c r="AQ36" s="860">
        <v>12840</v>
      </c>
      <c r="AR36" s="860">
        <v>0</v>
      </c>
      <c r="AS36" s="860">
        <v>0</v>
      </c>
      <c r="AT36" s="860">
        <v>12828</v>
      </c>
      <c r="AU36" s="882">
        <v>0</v>
      </c>
      <c r="AV36" s="882">
        <v>0</v>
      </c>
      <c r="AW36" s="882">
        <v>12834</v>
      </c>
      <c r="AX36" s="881">
        <v>0</v>
      </c>
      <c r="AY36" s="881">
        <v>0</v>
      </c>
      <c r="AZ36" s="881">
        <v>1734</v>
      </c>
      <c r="BA36" s="881">
        <v>0</v>
      </c>
      <c r="BB36" s="881">
        <v>0</v>
      </c>
      <c r="BC36" s="881">
        <v>2009</v>
      </c>
      <c r="BD36" s="881">
        <v>0</v>
      </c>
      <c r="BE36" s="881">
        <v>0</v>
      </c>
      <c r="BF36" s="881">
        <v>298</v>
      </c>
    </row>
    <row r="37" spans="1:58" ht="11.55" customHeight="1">
      <c r="A37" s="861" t="s">
        <v>1137</v>
      </c>
      <c r="B37" s="860">
        <v>0</v>
      </c>
      <c r="C37" s="860">
        <v>0</v>
      </c>
      <c r="D37" s="860">
        <v>438.4</v>
      </c>
      <c r="E37" s="860">
        <v>0</v>
      </c>
      <c r="F37" s="860">
        <v>0</v>
      </c>
      <c r="G37" s="860">
        <v>453.01</v>
      </c>
      <c r="H37" s="860">
        <v>0</v>
      </c>
      <c r="I37" s="860">
        <v>0</v>
      </c>
      <c r="J37" s="860">
        <v>436.25</v>
      </c>
      <c r="K37" s="884">
        <v>0</v>
      </c>
      <c r="L37" s="884">
        <v>0</v>
      </c>
      <c r="M37" s="884">
        <v>376.06</v>
      </c>
      <c r="N37" s="884">
        <v>0</v>
      </c>
      <c r="O37" s="884">
        <v>0</v>
      </c>
      <c r="P37" s="884">
        <v>374.28</v>
      </c>
      <c r="Q37" s="884">
        <v>0</v>
      </c>
      <c r="R37" s="884">
        <v>0</v>
      </c>
      <c r="S37" s="884">
        <v>358.44</v>
      </c>
      <c r="T37" s="860">
        <v>0</v>
      </c>
      <c r="U37" s="860">
        <v>0</v>
      </c>
      <c r="V37" s="860">
        <v>374</v>
      </c>
      <c r="W37" s="860">
        <v>0</v>
      </c>
      <c r="X37" s="860">
        <v>0</v>
      </c>
      <c r="Y37" s="860">
        <v>359</v>
      </c>
      <c r="Z37" s="860">
        <v>0</v>
      </c>
      <c r="AA37" s="860">
        <v>0</v>
      </c>
      <c r="AB37" s="860">
        <v>369</v>
      </c>
      <c r="AC37" s="860">
        <v>0</v>
      </c>
      <c r="AD37" s="860">
        <v>0</v>
      </c>
      <c r="AE37" s="860">
        <v>409</v>
      </c>
      <c r="AF37" s="883">
        <v>0</v>
      </c>
      <c r="AG37" s="883">
        <v>0</v>
      </c>
      <c r="AH37" s="883">
        <v>404</v>
      </c>
      <c r="AI37" s="860">
        <v>0</v>
      </c>
      <c r="AJ37" s="860">
        <v>0</v>
      </c>
      <c r="AK37" s="860">
        <v>444</v>
      </c>
      <c r="AL37" s="860">
        <v>0</v>
      </c>
      <c r="AM37" s="860">
        <v>0</v>
      </c>
      <c r="AN37" s="860">
        <v>485</v>
      </c>
      <c r="AO37" s="860">
        <v>0</v>
      </c>
      <c r="AP37" s="860">
        <v>0</v>
      </c>
      <c r="AQ37" s="860">
        <v>494</v>
      </c>
      <c r="AR37" s="860">
        <v>0</v>
      </c>
      <c r="AS37" s="860">
        <v>0</v>
      </c>
      <c r="AT37" s="860">
        <v>385</v>
      </c>
      <c r="AU37" s="882">
        <v>0</v>
      </c>
      <c r="AV37" s="882">
        <v>0</v>
      </c>
      <c r="AW37" s="882">
        <v>399</v>
      </c>
      <c r="AX37" s="881">
        <v>0</v>
      </c>
      <c r="AY37" s="881">
        <v>0</v>
      </c>
      <c r="AZ37" s="881">
        <v>331</v>
      </c>
      <c r="BA37" s="881">
        <v>0</v>
      </c>
      <c r="BB37" s="881">
        <v>0</v>
      </c>
      <c r="BC37" s="881">
        <v>308</v>
      </c>
      <c r="BD37" s="881">
        <v>0</v>
      </c>
      <c r="BE37" s="881">
        <v>0</v>
      </c>
      <c r="BF37" s="881">
        <v>332</v>
      </c>
    </row>
    <row r="38" spans="1:58" ht="11.55" customHeight="1">
      <c r="A38" s="861" t="s">
        <v>191</v>
      </c>
      <c r="B38" s="860">
        <v>0</v>
      </c>
      <c r="C38" s="860">
        <v>0</v>
      </c>
      <c r="D38" s="860">
        <v>139.4394256599968</v>
      </c>
      <c r="E38" s="860">
        <v>0</v>
      </c>
      <c r="F38" s="860">
        <v>0</v>
      </c>
      <c r="G38" s="860">
        <v>143.32144341999651</v>
      </c>
      <c r="H38" s="860">
        <v>0</v>
      </c>
      <c r="I38" s="860">
        <v>0</v>
      </c>
      <c r="J38" s="860">
        <v>147.21891191000032</v>
      </c>
      <c r="K38" s="884">
        <v>0</v>
      </c>
      <c r="L38" s="884">
        <v>0</v>
      </c>
      <c r="M38" s="884">
        <v>151.11175838999901</v>
      </c>
      <c r="N38" s="884">
        <v>0</v>
      </c>
      <c r="O38" s="884">
        <v>0</v>
      </c>
      <c r="P38" s="884">
        <v>154.98962000999995</v>
      </c>
      <c r="Q38" s="884">
        <v>0</v>
      </c>
      <c r="R38" s="884">
        <v>0</v>
      </c>
      <c r="S38" s="884">
        <v>159.04137783000493</v>
      </c>
      <c r="T38" s="860">
        <v>0</v>
      </c>
      <c r="U38" s="860">
        <v>0</v>
      </c>
      <c r="V38" s="860">
        <v>162.73047555000085</v>
      </c>
      <c r="W38" s="860">
        <v>0</v>
      </c>
      <c r="X38" s="860">
        <v>0</v>
      </c>
      <c r="Y38" s="860">
        <v>167.92498500999864</v>
      </c>
      <c r="Z38" s="860">
        <v>0</v>
      </c>
      <c r="AA38" s="860">
        <v>0</v>
      </c>
      <c r="AB38" s="860">
        <v>171</v>
      </c>
      <c r="AC38" s="860">
        <v>0</v>
      </c>
      <c r="AD38" s="860">
        <v>0</v>
      </c>
      <c r="AE38" s="860">
        <v>175</v>
      </c>
      <c r="AF38" s="883">
        <v>0</v>
      </c>
      <c r="AG38" s="883">
        <v>0</v>
      </c>
      <c r="AH38" s="883">
        <v>181</v>
      </c>
      <c r="AI38" s="860">
        <v>0</v>
      </c>
      <c r="AJ38" s="860">
        <v>0</v>
      </c>
      <c r="AK38" s="860">
        <v>185</v>
      </c>
      <c r="AL38" s="860">
        <v>0</v>
      </c>
      <c r="AM38" s="860">
        <v>0</v>
      </c>
      <c r="AN38" s="860">
        <v>217</v>
      </c>
      <c r="AO38" s="860">
        <v>0</v>
      </c>
      <c r="AP38" s="860">
        <v>0</v>
      </c>
      <c r="AQ38" s="860">
        <v>206</v>
      </c>
      <c r="AR38" s="860">
        <v>0</v>
      </c>
      <c r="AS38" s="860">
        <v>0</v>
      </c>
      <c r="AT38" s="860">
        <v>216</v>
      </c>
      <c r="AU38" s="882">
        <v>0</v>
      </c>
      <c r="AV38" s="882">
        <v>0</v>
      </c>
      <c r="AW38" s="882">
        <v>252</v>
      </c>
      <c r="AX38" s="881">
        <v>0</v>
      </c>
      <c r="AY38" s="881">
        <v>0</v>
      </c>
      <c r="AZ38" s="881">
        <v>269</v>
      </c>
      <c r="BA38" s="881">
        <v>0</v>
      </c>
      <c r="BB38" s="881">
        <v>0</v>
      </c>
      <c r="BC38" s="881">
        <v>279</v>
      </c>
      <c r="BD38" s="881">
        <v>0</v>
      </c>
      <c r="BE38" s="881">
        <v>0</v>
      </c>
      <c r="BF38" s="881">
        <v>285</v>
      </c>
    </row>
    <row r="39" spans="1:58" ht="11.55" customHeight="1">
      <c r="A39" s="862" t="s">
        <v>2688</v>
      </c>
      <c r="B39" s="860">
        <v>-9582.8806879900003</v>
      </c>
      <c r="C39" s="860">
        <v>-11088</v>
      </c>
      <c r="D39" s="860">
        <v>-20670.874183740001</v>
      </c>
      <c r="E39" s="860">
        <v>-9396.8012370699998</v>
      </c>
      <c r="F39" s="860">
        <v>-10628</v>
      </c>
      <c r="G39" s="860">
        <v>-20024.567570110001</v>
      </c>
      <c r="H39" s="860">
        <v>-8582.642553220001</v>
      </c>
      <c r="I39" s="860">
        <v>-10168</v>
      </c>
      <c r="J39" s="860">
        <v>-18750.556455169997</v>
      </c>
      <c r="K39" s="884">
        <v>-7747.98823395</v>
      </c>
      <c r="L39" s="884">
        <v>-9628</v>
      </c>
      <c r="M39" s="884">
        <v>-17375.517013299999</v>
      </c>
      <c r="N39" s="884">
        <v>-7040.0436802100003</v>
      </c>
      <c r="O39" s="884">
        <v>-9181</v>
      </c>
      <c r="P39" s="884">
        <v>-16220.66704876</v>
      </c>
      <c r="Q39" s="884">
        <v>-6290.1928990699998</v>
      </c>
      <c r="R39" s="884">
        <v>-8717</v>
      </c>
      <c r="S39" s="884">
        <v>-15006.9555779</v>
      </c>
      <c r="T39" s="860">
        <v>-5586.8692179399995</v>
      </c>
      <c r="U39" s="860">
        <v>-8231</v>
      </c>
      <c r="V39" s="860">
        <v>-13818.193881159999</v>
      </c>
      <c r="W39" s="860">
        <v>-5093.9761176599995</v>
      </c>
      <c r="X39" s="860">
        <v>-7765</v>
      </c>
      <c r="Y39" s="860">
        <v>-12858.527278610001</v>
      </c>
      <c r="Z39" s="860">
        <v>-4689</v>
      </c>
      <c r="AA39" s="860">
        <v>-7323</v>
      </c>
      <c r="AB39" s="860">
        <v>-12012</v>
      </c>
      <c r="AC39" s="860">
        <v>-4371</v>
      </c>
      <c r="AD39" s="860">
        <v>-6865</v>
      </c>
      <c r="AE39" s="860">
        <v>-11236</v>
      </c>
      <c r="AF39" s="883">
        <v>-3925</v>
      </c>
      <c r="AG39" s="883">
        <v>-6400</v>
      </c>
      <c r="AH39" s="883">
        <v>-10325</v>
      </c>
      <c r="AI39" s="860">
        <v>-3425</v>
      </c>
      <c r="AJ39" s="860">
        <v>-5905</v>
      </c>
      <c r="AK39" s="860">
        <v>-9330</v>
      </c>
      <c r="AL39" s="860">
        <v>-3244</v>
      </c>
      <c r="AM39" s="860">
        <v>-5442</v>
      </c>
      <c r="AN39" s="860">
        <v>-8686</v>
      </c>
      <c r="AO39" s="860">
        <v>-3185</v>
      </c>
      <c r="AP39" s="860">
        <v>-4988</v>
      </c>
      <c r="AQ39" s="860">
        <v>-8173</v>
      </c>
      <c r="AR39" s="860">
        <v>-2825</v>
      </c>
      <c r="AS39" s="860">
        <v>-4533</v>
      </c>
      <c r="AT39" s="860">
        <v>-7358</v>
      </c>
      <c r="AU39" s="882">
        <v>-2649</v>
      </c>
      <c r="AV39" s="882">
        <v>-4079</v>
      </c>
      <c r="AW39" s="882">
        <v>-6728</v>
      </c>
      <c r="AX39" s="881">
        <v>-2309</v>
      </c>
      <c r="AY39" s="881">
        <v>212</v>
      </c>
      <c r="AZ39" s="881">
        <v>-2097</v>
      </c>
      <c r="BA39" s="881">
        <v>-2232</v>
      </c>
      <c r="BB39" s="881">
        <v>199</v>
      </c>
      <c r="BC39" s="881">
        <v>-2033</v>
      </c>
      <c r="BD39" s="881">
        <v>-2032</v>
      </c>
      <c r="BE39" s="881">
        <v>135</v>
      </c>
      <c r="BF39" s="881">
        <v>-1897</v>
      </c>
    </row>
    <row r="40" spans="1:58" ht="11.55" customHeight="1">
      <c r="A40" s="861" t="s">
        <v>2691</v>
      </c>
      <c r="B40" s="860">
        <v>0</v>
      </c>
      <c r="C40" s="860">
        <v>0</v>
      </c>
      <c r="D40" s="860">
        <v>-4361.75</v>
      </c>
      <c r="E40" s="860">
        <v>0</v>
      </c>
      <c r="F40" s="860">
        <v>0</v>
      </c>
      <c r="G40" s="860">
        <v>-4205.42</v>
      </c>
      <c r="H40" s="860">
        <v>0</v>
      </c>
      <c r="I40" s="860">
        <v>0</v>
      </c>
      <c r="J40" s="860">
        <v>-3683.01</v>
      </c>
      <c r="K40" s="884">
        <v>0</v>
      </c>
      <c r="L40" s="884">
        <v>0</v>
      </c>
      <c r="M40" s="884">
        <v>-3267.59</v>
      </c>
      <c r="N40" s="884">
        <v>0</v>
      </c>
      <c r="O40" s="884">
        <v>0</v>
      </c>
      <c r="P40" s="884">
        <v>-2789.46</v>
      </c>
      <c r="Q40" s="884">
        <v>0</v>
      </c>
      <c r="R40" s="884">
        <v>0</v>
      </c>
      <c r="S40" s="884">
        <v>-2312.11</v>
      </c>
      <c r="T40" s="860">
        <v>0</v>
      </c>
      <c r="U40" s="860">
        <v>0</v>
      </c>
      <c r="V40" s="860">
        <v>-1930</v>
      </c>
      <c r="W40" s="860">
        <v>0</v>
      </c>
      <c r="X40" s="860">
        <v>0</v>
      </c>
      <c r="Y40" s="860">
        <v>-1680</v>
      </c>
      <c r="Z40" s="860">
        <v>0</v>
      </c>
      <c r="AA40" s="860">
        <v>0</v>
      </c>
      <c r="AB40" s="860">
        <v>-1498</v>
      </c>
      <c r="AC40" s="860">
        <v>0</v>
      </c>
      <c r="AD40" s="860">
        <v>0</v>
      </c>
      <c r="AE40" s="860">
        <v>-1320</v>
      </c>
      <c r="AF40" s="883">
        <v>0</v>
      </c>
      <c r="AG40" s="883">
        <v>0</v>
      </c>
      <c r="AH40" s="883">
        <v>-1112</v>
      </c>
      <c r="AI40" s="860">
        <v>0</v>
      </c>
      <c r="AJ40" s="860">
        <v>0</v>
      </c>
      <c r="AK40" s="860">
        <v>-840</v>
      </c>
      <c r="AL40" s="860">
        <v>0</v>
      </c>
      <c r="AM40" s="860">
        <v>0</v>
      </c>
      <c r="AN40" s="860">
        <v>-750</v>
      </c>
      <c r="AO40" s="860">
        <v>0</v>
      </c>
      <c r="AP40" s="860">
        <v>0</v>
      </c>
      <c r="AQ40" s="860">
        <v>-1336</v>
      </c>
      <c r="AR40" s="860">
        <v>0</v>
      </c>
      <c r="AS40" s="860">
        <v>0</v>
      </c>
      <c r="AT40" s="860">
        <v>-572</v>
      </c>
      <c r="AU40" s="882">
        <v>0</v>
      </c>
      <c r="AV40" s="882">
        <v>0</v>
      </c>
      <c r="AW40" s="882">
        <v>-488</v>
      </c>
      <c r="AX40" s="881">
        <v>0</v>
      </c>
      <c r="AY40" s="881">
        <v>0</v>
      </c>
      <c r="AZ40" s="881">
        <v>-284</v>
      </c>
      <c r="BA40" s="881">
        <v>0</v>
      </c>
      <c r="BB40" s="881">
        <v>0</v>
      </c>
      <c r="BC40" s="881">
        <v>-236</v>
      </c>
      <c r="BD40" s="881">
        <v>0</v>
      </c>
      <c r="BE40" s="881">
        <v>0</v>
      </c>
      <c r="BF40" s="881">
        <v>-195</v>
      </c>
    </row>
    <row r="41" spans="1:58" ht="11.55" customHeight="1">
      <c r="A41" s="861" t="s">
        <v>2692</v>
      </c>
      <c r="B41" s="860">
        <v>0</v>
      </c>
      <c r="C41" s="860">
        <v>0</v>
      </c>
      <c r="D41" s="860">
        <v>-1600.02</v>
      </c>
      <c r="E41" s="860">
        <v>0</v>
      </c>
      <c r="F41" s="860">
        <v>0</v>
      </c>
      <c r="G41" s="860">
        <v>-1656.85</v>
      </c>
      <c r="H41" s="860">
        <v>0</v>
      </c>
      <c r="I41" s="860">
        <v>0</v>
      </c>
      <c r="J41" s="860">
        <v>-1739.91</v>
      </c>
      <c r="K41" s="884">
        <v>0</v>
      </c>
      <c r="L41" s="884">
        <v>0</v>
      </c>
      <c r="M41" s="884">
        <v>-1657.49</v>
      </c>
      <c r="N41" s="884">
        <v>0</v>
      </c>
      <c r="O41" s="884">
        <v>0</v>
      </c>
      <c r="P41" s="884">
        <v>-1712.13</v>
      </c>
      <c r="Q41" s="884">
        <v>0</v>
      </c>
      <c r="R41" s="884">
        <v>0</v>
      </c>
      <c r="S41" s="884">
        <v>-1763.27</v>
      </c>
      <c r="T41" s="860">
        <v>0</v>
      </c>
      <c r="U41" s="860">
        <v>0</v>
      </c>
      <c r="V41" s="860">
        <v>-1761</v>
      </c>
      <c r="W41" s="860">
        <v>0</v>
      </c>
      <c r="X41" s="860">
        <v>0</v>
      </c>
      <c r="Y41" s="860">
        <v>-1773</v>
      </c>
      <c r="Z41" s="860">
        <v>0</v>
      </c>
      <c r="AA41" s="860">
        <v>0</v>
      </c>
      <c r="AB41" s="860">
        <v>-1769</v>
      </c>
      <c r="AC41" s="860">
        <v>0</v>
      </c>
      <c r="AD41" s="860">
        <v>0</v>
      </c>
      <c r="AE41" s="860">
        <v>-1826</v>
      </c>
      <c r="AF41" s="883">
        <v>0</v>
      </c>
      <c r="AG41" s="883">
        <v>0</v>
      </c>
      <c r="AH41" s="883">
        <v>-1800</v>
      </c>
      <c r="AI41" s="860">
        <v>0</v>
      </c>
      <c r="AJ41" s="860">
        <v>0</v>
      </c>
      <c r="AK41" s="860">
        <v>-1713</v>
      </c>
      <c r="AL41" s="860">
        <v>0</v>
      </c>
      <c r="AM41" s="860">
        <v>0</v>
      </c>
      <c r="AN41" s="860">
        <v>-1652</v>
      </c>
      <c r="AO41" s="860">
        <v>0</v>
      </c>
      <c r="AP41" s="860">
        <v>0</v>
      </c>
      <c r="AQ41" s="860">
        <v>-1078</v>
      </c>
      <c r="AR41" s="860">
        <v>0</v>
      </c>
      <c r="AS41" s="860">
        <v>0</v>
      </c>
      <c r="AT41" s="860">
        <v>-1650</v>
      </c>
      <c r="AU41" s="882">
        <v>0</v>
      </c>
      <c r="AV41" s="882">
        <v>0</v>
      </c>
      <c r="AW41" s="882">
        <v>-1622</v>
      </c>
      <c r="AX41" s="881">
        <v>0</v>
      </c>
      <c r="AY41" s="881">
        <v>0</v>
      </c>
      <c r="AZ41" s="881">
        <v>-1473</v>
      </c>
      <c r="BA41" s="881">
        <v>0</v>
      </c>
      <c r="BB41" s="881">
        <v>0</v>
      </c>
      <c r="BC41" s="881">
        <v>-1548</v>
      </c>
      <c r="BD41" s="881">
        <v>0</v>
      </c>
      <c r="BE41" s="881">
        <v>0</v>
      </c>
      <c r="BF41" s="881">
        <v>-1459</v>
      </c>
    </row>
    <row r="42" spans="1:58" ht="11.55" customHeight="1">
      <c r="A42" s="861" t="s">
        <v>1235</v>
      </c>
      <c r="B42" s="860">
        <v>0</v>
      </c>
      <c r="C42" s="860">
        <v>0</v>
      </c>
      <c r="D42" s="860">
        <v>-14270.7</v>
      </c>
      <c r="E42" s="860">
        <v>0</v>
      </c>
      <c r="F42" s="860">
        <v>0</v>
      </c>
      <c r="G42" s="860">
        <v>-13709.28</v>
      </c>
      <c r="H42" s="860">
        <v>0</v>
      </c>
      <c r="I42" s="860">
        <v>0</v>
      </c>
      <c r="J42" s="860">
        <v>-12891.38</v>
      </c>
      <c r="K42" s="884">
        <v>0</v>
      </c>
      <c r="L42" s="884">
        <v>0</v>
      </c>
      <c r="M42" s="884">
        <v>-12074.38</v>
      </c>
      <c r="N42" s="884">
        <v>0</v>
      </c>
      <c r="O42" s="884">
        <v>0</v>
      </c>
      <c r="P42" s="884">
        <v>-11345.25</v>
      </c>
      <c r="Q42" s="884">
        <v>0</v>
      </c>
      <c r="R42" s="884">
        <v>0</v>
      </c>
      <c r="S42" s="884">
        <v>-10573.57</v>
      </c>
      <c r="T42" s="860">
        <v>0</v>
      </c>
      <c r="U42" s="860">
        <v>0</v>
      </c>
      <c r="V42" s="860">
        <v>-9753</v>
      </c>
      <c r="W42" s="860">
        <v>0</v>
      </c>
      <c r="X42" s="860">
        <v>0</v>
      </c>
      <c r="Y42" s="860">
        <v>-9053</v>
      </c>
      <c r="Z42" s="860">
        <v>0</v>
      </c>
      <c r="AA42" s="860">
        <v>0</v>
      </c>
      <c r="AB42" s="860">
        <v>-8391</v>
      </c>
      <c r="AC42" s="860">
        <v>0</v>
      </c>
      <c r="AD42" s="860">
        <v>0</v>
      </c>
      <c r="AE42" s="860">
        <v>-7706</v>
      </c>
      <c r="AF42" s="883">
        <v>0</v>
      </c>
      <c r="AG42" s="883">
        <v>0</v>
      </c>
      <c r="AH42" s="883">
        <v>-7043</v>
      </c>
      <c r="AI42" s="860">
        <v>0</v>
      </c>
      <c r="AJ42" s="860">
        <v>0</v>
      </c>
      <c r="AK42" s="860">
        <v>-6380</v>
      </c>
      <c r="AL42" s="860">
        <v>0</v>
      </c>
      <c r="AM42" s="860">
        <v>0</v>
      </c>
      <c r="AN42" s="860">
        <v>-5862</v>
      </c>
      <c r="AO42" s="860">
        <v>0</v>
      </c>
      <c r="AP42" s="860">
        <v>0</v>
      </c>
      <c r="AQ42" s="860">
        <v>-5341</v>
      </c>
      <c r="AR42" s="860">
        <v>0</v>
      </c>
      <c r="AS42" s="860">
        <v>0</v>
      </c>
      <c r="AT42" s="860">
        <v>-4819</v>
      </c>
      <c r="AU42" s="882">
        <v>0</v>
      </c>
      <c r="AV42" s="882">
        <v>0</v>
      </c>
      <c r="AW42" s="882">
        <v>-4298</v>
      </c>
      <c r="AX42" s="881">
        <v>0</v>
      </c>
      <c r="AY42" s="881">
        <v>0</v>
      </c>
      <c r="AZ42" s="881">
        <v>-82</v>
      </c>
      <c r="BA42" s="881">
        <v>0</v>
      </c>
      <c r="BB42" s="881">
        <v>0</v>
      </c>
      <c r="BC42" s="881">
        <v>-17</v>
      </c>
      <c r="BD42" s="881">
        <v>0</v>
      </c>
      <c r="BE42" s="881">
        <v>0</v>
      </c>
      <c r="BF42" s="881">
        <v>0</v>
      </c>
    </row>
    <row r="43" spans="1:58" ht="11.25" customHeight="1">
      <c r="A43" s="861" t="s">
        <v>1137</v>
      </c>
      <c r="B43" s="860">
        <v>0</v>
      </c>
      <c r="C43" s="860">
        <v>0</v>
      </c>
      <c r="D43" s="860">
        <v>-438.4</v>
      </c>
      <c r="E43" s="860">
        <v>0</v>
      </c>
      <c r="F43" s="860">
        <v>0</v>
      </c>
      <c r="G43" s="860">
        <v>-453.01</v>
      </c>
      <c r="H43" s="860">
        <v>0</v>
      </c>
      <c r="I43" s="860">
        <v>0</v>
      </c>
      <c r="J43" s="860">
        <v>-436.25</v>
      </c>
      <c r="K43" s="884">
        <v>0</v>
      </c>
      <c r="L43" s="884">
        <v>0</v>
      </c>
      <c r="M43" s="884">
        <v>-376.06</v>
      </c>
      <c r="N43" s="884">
        <v>0</v>
      </c>
      <c r="O43" s="884">
        <v>0</v>
      </c>
      <c r="P43" s="884">
        <v>-373.83</v>
      </c>
      <c r="Q43" s="884">
        <v>0</v>
      </c>
      <c r="R43" s="884">
        <v>0</v>
      </c>
      <c r="S43" s="884">
        <v>-358.01</v>
      </c>
      <c r="T43" s="860">
        <v>0</v>
      </c>
      <c r="U43" s="860">
        <v>0</v>
      </c>
      <c r="V43" s="860">
        <v>-374</v>
      </c>
      <c r="W43" s="860">
        <v>0</v>
      </c>
      <c r="X43" s="860">
        <v>0</v>
      </c>
      <c r="Y43" s="860">
        <v>-353</v>
      </c>
      <c r="Z43" s="860">
        <v>0</v>
      </c>
      <c r="AA43" s="860">
        <v>0</v>
      </c>
      <c r="AB43" s="860">
        <v>-354</v>
      </c>
      <c r="AC43" s="860">
        <v>0</v>
      </c>
      <c r="AD43" s="860">
        <v>0</v>
      </c>
      <c r="AE43" s="860">
        <v>-384</v>
      </c>
      <c r="AF43" s="883">
        <v>0</v>
      </c>
      <c r="AG43" s="883">
        <v>0</v>
      </c>
      <c r="AH43" s="883">
        <v>-370</v>
      </c>
      <c r="AI43" s="860">
        <v>0</v>
      </c>
      <c r="AJ43" s="860">
        <v>0</v>
      </c>
      <c r="AK43" s="860">
        <v>-397</v>
      </c>
      <c r="AL43" s="860">
        <v>0</v>
      </c>
      <c r="AM43" s="860">
        <v>0</v>
      </c>
      <c r="AN43" s="860">
        <v>-422</v>
      </c>
      <c r="AO43" s="860">
        <v>0</v>
      </c>
      <c r="AP43" s="860">
        <v>0</v>
      </c>
      <c r="AQ43" s="860">
        <v>-418</v>
      </c>
      <c r="AR43" s="860">
        <v>0</v>
      </c>
      <c r="AS43" s="860">
        <v>0</v>
      </c>
      <c r="AT43" s="860">
        <v>-317</v>
      </c>
      <c r="AU43" s="882">
        <v>0</v>
      </c>
      <c r="AV43" s="882">
        <v>0</v>
      </c>
      <c r="AW43" s="882">
        <v>-320</v>
      </c>
      <c r="AX43" s="881">
        <v>0</v>
      </c>
      <c r="AY43" s="881">
        <v>0</v>
      </c>
      <c r="AZ43" s="881">
        <v>-258</v>
      </c>
      <c r="BA43" s="881">
        <v>0</v>
      </c>
      <c r="BB43" s="881">
        <v>0</v>
      </c>
      <c r="BC43" s="881">
        <v>-232</v>
      </c>
      <c r="BD43" s="881"/>
      <c r="BE43" s="881"/>
      <c r="BF43" s="881">
        <v>-243</v>
      </c>
    </row>
    <row r="44" spans="1:58" ht="11.55" customHeight="1">
      <c r="A44" s="859" t="s">
        <v>192</v>
      </c>
      <c r="B44" s="858">
        <v>1649613.3936286499</v>
      </c>
      <c r="C44" s="858">
        <v>-193687</v>
      </c>
      <c r="D44" s="858">
        <v>1455926.7646054199</v>
      </c>
      <c r="E44" s="858">
        <v>1613161.6546390802</v>
      </c>
      <c r="F44" s="858">
        <v>-188249</v>
      </c>
      <c r="G44" s="858">
        <v>1424912.2075632201</v>
      </c>
      <c r="H44" s="858">
        <v>1542684.0904095501</v>
      </c>
      <c r="I44" s="858">
        <v>-183693</v>
      </c>
      <c r="J44" s="858">
        <v>1358990.8412984801</v>
      </c>
      <c r="K44" s="880">
        <v>1524353.77334706</v>
      </c>
      <c r="L44" s="880">
        <v>-180828</v>
      </c>
      <c r="M44" s="880">
        <v>1343525.5352876398</v>
      </c>
      <c r="N44" s="880">
        <v>1503503.4844470401</v>
      </c>
      <c r="O44" s="880">
        <v>-177174</v>
      </c>
      <c r="P44" s="880">
        <v>1326329.0931252399</v>
      </c>
      <c r="Q44" s="880">
        <v>1465999.7880259599</v>
      </c>
      <c r="R44" s="880">
        <v>-170453</v>
      </c>
      <c r="S44" s="880">
        <v>1295547.0973191101</v>
      </c>
      <c r="T44" s="858">
        <v>1448335.2235441299</v>
      </c>
      <c r="U44" s="858">
        <v>-161968</v>
      </c>
      <c r="V44" s="858">
        <v>1286366.81933071</v>
      </c>
      <c r="W44" s="858">
        <v>1413269.48130188</v>
      </c>
      <c r="X44" s="858">
        <v>-157422</v>
      </c>
      <c r="Y44" s="858">
        <v>1255847.6292528</v>
      </c>
      <c r="Z44" s="858">
        <v>1425639</v>
      </c>
      <c r="AA44" s="858">
        <v>-148994</v>
      </c>
      <c r="AB44" s="858">
        <v>1276645</v>
      </c>
      <c r="AC44" s="858">
        <v>1399100</v>
      </c>
      <c r="AD44" s="858">
        <v>-143154</v>
      </c>
      <c r="AE44" s="858">
        <v>1255946</v>
      </c>
      <c r="AF44" s="879">
        <v>1395856</v>
      </c>
      <c r="AG44" s="879">
        <v>-137079</v>
      </c>
      <c r="AH44" s="879">
        <v>1258777</v>
      </c>
      <c r="AI44" s="858">
        <v>1283071</v>
      </c>
      <c r="AJ44" s="858">
        <v>-127751</v>
      </c>
      <c r="AK44" s="858">
        <v>1155320</v>
      </c>
      <c r="AL44" s="858">
        <v>1359172</v>
      </c>
      <c r="AM44" s="858">
        <v>-122280</v>
      </c>
      <c r="AN44" s="858">
        <v>1236892</v>
      </c>
      <c r="AO44" s="858">
        <v>1322693</v>
      </c>
      <c r="AP44" s="858">
        <v>-115424</v>
      </c>
      <c r="AQ44" s="858">
        <v>1207269</v>
      </c>
      <c r="AR44" s="858">
        <v>1230510</v>
      </c>
      <c r="AS44" s="858">
        <v>-112588</v>
      </c>
      <c r="AT44" s="858">
        <v>1117922</v>
      </c>
      <c r="AU44" s="878">
        <v>1294613</v>
      </c>
      <c r="AV44" s="878">
        <v>-90976</v>
      </c>
      <c r="AW44" s="878">
        <v>1203637</v>
      </c>
      <c r="AX44" s="877">
        <v>1208702</v>
      </c>
      <c r="AY44" s="877">
        <v>-94825</v>
      </c>
      <c r="AZ44" s="877">
        <v>1113877</v>
      </c>
      <c r="BA44" s="877">
        <v>1157557</v>
      </c>
      <c r="BB44" s="877">
        <v>-93592</v>
      </c>
      <c r="BC44" s="877">
        <v>1063965</v>
      </c>
      <c r="BD44" s="877">
        <v>1111932</v>
      </c>
      <c r="BE44" s="877">
        <v>-89306</v>
      </c>
      <c r="BF44" s="877">
        <v>1022626</v>
      </c>
    </row>
    <row r="45" spans="1:58">
      <c r="A45" s="876" t="s">
        <v>2689</v>
      </c>
      <c r="B45" s="875"/>
      <c r="C45" s="875"/>
      <c r="D45" s="875"/>
      <c r="E45" s="875"/>
      <c r="F45" s="875"/>
      <c r="G45" s="875"/>
      <c r="H45" s="874"/>
      <c r="I45" s="874"/>
      <c r="J45" s="874"/>
      <c r="K45" s="874"/>
      <c r="L45" s="874"/>
      <c r="M45" s="874"/>
      <c r="N45" s="874"/>
      <c r="O45" s="874"/>
      <c r="P45" s="874"/>
      <c r="Q45" s="874"/>
      <c r="R45" s="874"/>
      <c r="S45" s="874"/>
      <c r="T45" s="874"/>
      <c r="U45" s="874"/>
      <c r="V45" s="874"/>
      <c r="W45" s="874"/>
      <c r="X45" s="874"/>
      <c r="Y45" s="874"/>
      <c r="Z45" s="874"/>
      <c r="AA45" s="874"/>
      <c r="AB45" s="874"/>
      <c r="AC45" s="874"/>
      <c r="AD45" s="874"/>
      <c r="AE45" s="874"/>
      <c r="AF45" s="874"/>
      <c r="AG45" s="874"/>
      <c r="AH45" s="874"/>
      <c r="AI45" s="874"/>
      <c r="AJ45" s="874"/>
      <c r="AK45" s="874"/>
      <c r="AL45" s="874"/>
      <c r="AM45" s="874"/>
      <c r="AN45" s="874"/>
      <c r="AO45" s="873"/>
      <c r="AP45" s="873"/>
      <c r="AQ45" s="873"/>
      <c r="AR45" s="873"/>
      <c r="AS45" s="873"/>
      <c r="AT45" s="873"/>
      <c r="AU45" s="873"/>
      <c r="AV45" s="873"/>
      <c r="AW45" s="873"/>
      <c r="AX45" s="872"/>
      <c r="AY45" s="872"/>
      <c r="AZ45" s="872"/>
      <c r="BA45" s="872"/>
      <c r="BB45" s="872"/>
      <c r="BC45" s="872"/>
    </row>
    <row r="46" spans="1:58">
      <c r="A46" s="871"/>
      <c r="H46" s="870"/>
      <c r="I46" s="870"/>
      <c r="J46" s="870"/>
      <c r="K46" s="870"/>
      <c r="L46" s="870"/>
      <c r="M46" s="870"/>
      <c r="N46" s="870"/>
    </row>
  </sheetData>
  <mergeCells count="19">
    <mergeCell ref="Q3:S3"/>
    <mergeCell ref="T3:V3"/>
    <mergeCell ref="W3:Y3"/>
    <mergeCell ref="Z3:AB3"/>
    <mergeCell ref="B3:D3"/>
    <mergeCell ref="E3:G3"/>
    <mergeCell ref="H3:J3"/>
    <mergeCell ref="K3:M3"/>
    <mergeCell ref="N3:P3"/>
    <mergeCell ref="AC3:AE3"/>
    <mergeCell ref="AF3:AH3"/>
    <mergeCell ref="BD3:BF3"/>
    <mergeCell ref="AL3:AN3"/>
    <mergeCell ref="AO3:AQ3"/>
    <mergeCell ref="AR3:AT3"/>
    <mergeCell ref="AU3:AW3"/>
    <mergeCell ref="AX3:AZ3"/>
    <mergeCell ref="BA3:BC3"/>
    <mergeCell ref="AI3:AK3"/>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99292-6F71-4FD6-BA57-EC35F045714C}">
  <sheetPr codeName="Planilha7">
    <tabColor rgb="FF73C6A1"/>
    <pageSetUpPr fitToPage="1"/>
  </sheetPr>
  <dimension ref="A1:HD16"/>
  <sheetViews>
    <sheetView showGridLines="0" topLeftCell="B1" zoomScaleNormal="100" workbookViewId="0">
      <selection activeCell="C5" sqref="C5:J15"/>
    </sheetView>
  </sheetViews>
  <sheetFormatPr defaultColWidth="9.21875" defaultRowHeight="13.8"/>
  <cols>
    <col min="1" max="1" width="6" style="1201" hidden="1" customWidth="1"/>
    <col min="2" max="2" width="39" style="1169" customWidth="1"/>
    <col min="3" max="3" width="6.77734375" style="1201" customWidth="1"/>
    <col min="4" max="4" width="11.77734375" style="1201" bestFit="1" customWidth="1"/>
    <col min="5" max="5" width="9.44140625" style="1201" customWidth="1"/>
    <col min="6" max="6" width="8.44140625" style="1201" customWidth="1"/>
    <col min="7" max="7" width="15.77734375" style="1201" customWidth="1"/>
    <col min="8" max="8" width="8.44140625" style="1201" customWidth="1"/>
    <col min="9" max="10" width="11.21875" style="1201" bestFit="1" customWidth="1"/>
    <col min="11" max="11" width="1.21875" style="1035" customWidth="1"/>
    <col min="12" max="12" width="6.77734375" style="1201" customWidth="1"/>
    <col min="13" max="13" width="11.77734375" style="1201" bestFit="1" customWidth="1"/>
    <col min="14" max="14" width="9.44140625" style="1201" customWidth="1"/>
    <col min="15" max="15" width="8.44140625" style="1201" customWidth="1"/>
    <col min="16" max="16" width="15.77734375" style="1201" customWidth="1"/>
    <col min="17" max="17" width="8.44140625" style="1201" customWidth="1"/>
    <col min="18" max="19" width="11.21875" style="1201" bestFit="1" customWidth="1"/>
    <col min="20" max="20" width="1.21875" style="1035" customWidth="1"/>
    <col min="21" max="21" width="6.77734375" style="1201" customWidth="1"/>
    <col min="22" max="22" width="11.77734375" style="1201" bestFit="1" customWidth="1"/>
    <col min="23" max="23" width="9.44140625" style="1201" customWidth="1"/>
    <col min="24" max="24" width="8.44140625" style="1201" customWidth="1"/>
    <col min="25" max="25" width="15.77734375" style="1201" customWidth="1"/>
    <col min="26" max="26" width="8.44140625" style="1201" customWidth="1"/>
    <col min="27" max="28" width="11.21875" style="1201" bestFit="1" customWidth="1"/>
    <col min="29" max="29" width="1.21875" style="1035" customWidth="1"/>
    <col min="30" max="30" width="6.77734375" style="1201" customWidth="1"/>
    <col min="31" max="31" width="11.77734375" style="1201" bestFit="1" customWidth="1"/>
    <col min="32" max="32" width="9.44140625" style="1201" customWidth="1"/>
    <col min="33" max="33" width="8.44140625" style="1201" customWidth="1"/>
    <col min="34" max="34" width="15.77734375" style="1201" customWidth="1"/>
    <col min="35" max="35" width="8.44140625" style="1201" customWidth="1"/>
    <col min="36" max="37" width="11.21875" style="1201" bestFit="1" customWidth="1"/>
    <col min="38" max="38" width="1.21875" style="1035" customWidth="1"/>
    <col min="39" max="39" width="6.77734375" style="1201" customWidth="1"/>
    <col min="40" max="40" width="11.77734375" style="1201" bestFit="1" customWidth="1"/>
    <col min="41" max="41" width="9.44140625" style="1201" customWidth="1"/>
    <col min="42" max="42" width="8.44140625" style="1201" customWidth="1"/>
    <col min="43" max="43" width="15.77734375" style="1201" customWidth="1"/>
    <col min="44" max="44" width="8.44140625" style="1201" customWidth="1"/>
    <col min="45" max="46" width="11.21875" style="1201" bestFit="1" customWidth="1"/>
    <col min="47" max="47" width="1.21875" style="1035" customWidth="1"/>
    <col min="48" max="48" width="6.77734375" style="1201" customWidth="1"/>
    <col min="49" max="49" width="11.77734375" style="1201" bestFit="1" customWidth="1"/>
    <col min="50" max="50" width="9.44140625" style="1201" customWidth="1"/>
    <col min="51" max="51" width="8.44140625" style="1201" customWidth="1"/>
    <col min="52" max="52" width="15.77734375" style="1201" customWidth="1"/>
    <col min="53" max="53" width="8.44140625" style="1201" customWidth="1"/>
    <col min="54" max="55" width="11.21875" style="1201" bestFit="1" customWidth="1"/>
    <col min="56" max="56" width="1.21875" style="1035" customWidth="1"/>
    <col min="57" max="57" width="6.77734375" style="1201" customWidth="1"/>
    <col min="58" max="58" width="11.77734375" style="1201" bestFit="1" customWidth="1"/>
    <col min="59" max="59" width="9.44140625" style="1201" customWidth="1"/>
    <col min="60" max="60" width="8.44140625" style="1201" customWidth="1"/>
    <col min="61" max="61" width="15.77734375" style="1201" customWidth="1"/>
    <col min="62" max="62" width="8.44140625" style="1201" customWidth="1"/>
    <col min="63" max="64" width="11.21875" style="1201" bestFit="1" customWidth="1"/>
    <col min="65" max="65" width="1.21875" style="1035" customWidth="1"/>
    <col min="66" max="66" width="6.77734375" style="1201" customWidth="1"/>
    <col min="67" max="67" width="11.77734375" style="1201" bestFit="1" customWidth="1"/>
    <col min="68" max="68" width="9.44140625" style="1201" customWidth="1"/>
    <col min="69" max="69" width="8.44140625" style="1201" customWidth="1"/>
    <col min="70" max="70" width="15.77734375" style="1201" customWidth="1"/>
    <col min="71" max="71" width="8.44140625" style="1201" customWidth="1"/>
    <col min="72" max="73" width="11.21875" style="1201" bestFit="1" customWidth="1"/>
    <col min="74" max="74" width="1.21875" style="1035" customWidth="1"/>
    <col min="75" max="75" width="6.77734375" style="1201" customWidth="1"/>
    <col min="76" max="76" width="11.77734375" style="1201" bestFit="1" customWidth="1"/>
    <col min="77" max="77" width="9.44140625" style="1201" customWidth="1"/>
    <col min="78" max="78" width="8.44140625" style="1201" customWidth="1"/>
    <col min="79" max="79" width="15.77734375" style="1201" customWidth="1"/>
    <col min="80" max="80" width="8.44140625" style="1201" customWidth="1"/>
    <col min="81" max="82" width="11.21875" style="1201" bestFit="1" customWidth="1"/>
    <col min="83" max="83" width="1.21875" style="1035" customWidth="1"/>
    <col min="84" max="84" width="6.77734375" style="1201" customWidth="1"/>
    <col min="85" max="85" width="11.77734375" style="1201" bestFit="1" customWidth="1"/>
    <col min="86" max="86" width="9.44140625" style="1201" customWidth="1"/>
    <col min="87" max="87" width="8.44140625" style="1201" customWidth="1"/>
    <col min="88" max="88" width="15.77734375" style="1201" customWidth="1"/>
    <col min="89" max="89" width="8.44140625" style="1201" customWidth="1"/>
    <col min="90" max="91" width="11.21875" style="1201" bestFit="1" customWidth="1"/>
    <col min="92" max="92" width="1.21875" style="1035" customWidth="1"/>
    <col min="93" max="93" width="6.77734375" style="1201" customWidth="1"/>
    <col min="94" max="94" width="11.77734375" style="1201" bestFit="1" customWidth="1"/>
    <col min="95" max="95" width="9.44140625" style="1201" customWidth="1"/>
    <col min="96" max="96" width="8.44140625" style="1201" customWidth="1"/>
    <col min="97" max="97" width="15.77734375" style="1201" customWidth="1"/>
    <col min="98" max="98" width="8.44140625" style="1201" customWidth="1"/>
    <col min="99" max="100" width="11.21875" style="1201" bestFit="1" customWidth="1"/>
    <col min="101" max="101" width="1.21875" style="1035" customWidth="1"/>
    <col min="102" max="102" width="6.77734375" style="1201" customWidth="1"/>
    <col min="103" max="103" width="11.77734375" style="1201" bestFit="1" customWidth="1"/>
    <col min="104" max="104" width="9.44140625" style="1201" customWidth="1"/>
    <col min="105" max="105" width="8.44140625" style="1201" customWidth="1"/>
    <col min="106" max="106" width="14.77734375" style="1201" customWidth="1"/>
    <col min="107" max="107" width="8.44140625" style="1201" customWidth="1"/>
    <col min="108" max="109" width="11.21875" style="1201" bestFit="1" customWidth="1"/>
    <col min="110" max="110" width="1.21875" style="1035" customWidth="1"/>
    <col min="111" max="111" width="6.77734375" style="1201" customWidth="1"/>
    <col min="112" max="112" width="11.77734375" style="1201" bestFit="1" customWidth="1"/>
    <col min="113" max="113" width="9.44140625" style="1201" customWidth="1"/>
    <col min="114" max="114" width="8.44140625" style="1201" customWidth="1"/>
    <col min="115" max="115" width="13.44140625" style="1201" customWidth="1"/>
    <col min="116" max="116" width="8.44140625" style="1201" customWidth="1"/>
    <col min="117" max="118" width="11.21875" style="1201" bestFit="1" customWidth="1"/>
    <col min="119" max="119" width="1.21875" style="1035" customWidth="1"/>
    <col min="120" max="120" width="6.77734375" style="1201" customWidth="1"/>
    <col min="121" max="121" width="11.77734375" style="1201" bestFit="1" customWidth="1"/>
    <col min="122" max="122" width="9.44140625" style="1201" customWidth="1"/>
    <col min="123" max="123" width="8.44140625" style="1201" customWidth="1"/>
    <col min="124" max="124" width="13.44140625" style="1201" customWidth="1"/>
    <col min="125" max="125" width="8.44140625" style="1201" customWidth="1"/>
    <col min="126" max="127" width="11.21875" style="1201" bestFit="1" customWidth="1"/>
    <col min="128" max="128" width="1.21875" style="1035" customWidth="1"/>
    <col min="129" max="129" width="6.77734375" style="1201" customWidth="1"/>
    <col min="130" max="130" width="11.77734375" style="1201" bestFit="1" customWidth="1"/>
    <col min="131" max="131" width="9.44140625" style="1201" customWidth="1"/>
    <col min="132" max="132" width="8.44140625" style="1201" customWidth="1"/>
    <col min="133" max="133" width="13.44140625" style="1201" customWidth="1"/>
    <col min="134" max="134" width="8.44140625" style="1201" customWidth="1"/>
    <col min="135" max="136" width="11.21875" style="1201" bestFit="1" customWidth="1"/>
    <col min="137" max="137" width="1.21875" style="1035" customWidth="1"/>
    <col min="138" max="138" width="6.77734375" style="1201" customWidth="1"/>
    <col min="139" max="139" width="11.77734375" style="1201" bestFit="1" customWidth="1"/>
    <col min="140" max="140" width="9.44140625" style="1201" customWidth="1"/>
    <col min="141" max="141" width="8.44140625" style="1201" customWidth="1"/>
    <col min="142" max="142" width="13.44140625" style="1201" customWidth="1"/>
    <col min="143" max="143" width="8.44140625" style="1201" customWidth="1"/>
    <col min="144" max="145" width="11.21875" style="1201" bestFit="1" customWidth="1"/>
    <col min="146" max="146" width="1.21875" style="1035" customWidth="1"/>
    <col min="147" max="147" width="6.77734375" style="1201" customWidth="1"/>
    <col min="148" max="148" width="11.77734375" style="1201" bestFit="1" customWidth="1"/>
    <col min="149" max="149" width="9.44140625" style="1201" customWidth="1"/>
    <col min="150" max="150" width="8.44140625" style="1201" customWidth="1"/>
    <col min="151" max="151" width="13.44140625" style="1201" customWidth="1"/>
    <col min="152" max="152" width="8.44140625" style="1201" customWidth="1"/>
    <col min="153" max="154" width="11.21875" style="1201" bestFit="1" customWidth="1"/>
    <col min="155" max="155" width="1.21875" style="1035" customWidth="1"/>
    <col min="156" max="156" width="6.77734375" style="1201" customWidth="1"/>
    <col min="157" max="157" width="11.77734375" style="1201" bestFit="1" customWidth="1"/>
    <col min="158" max="158" width="9.44140625" style="1201" customWidth="1"/>
    <col min="159" max="159" width="8.44140625" style="1201" customWidth="1"/>
    <col min="160" max="160" width="13.44140625" style="1201" customWidth="1"/>
    <col min="161" max="161" width="8.44140625" style="1201" customWidth="1"/>
    <col min="162" max="163" width="11.21875" style="1201" bestFit="1" customWidth="1"/>
    <col min="164" max="164" width="1.21875" style="1035" customWidth="1"/>
    <col min="165" max="165" width="6.77734375" style="1201" customWidth="1"/>
    <col min="166" max="166" width="11.77734375" style="1201" bestFit="1" customWidth="1"/>
    <col min="167" max="167" width="9.44140625" style="1201" customWidth="1"/>
    <col min="168" max="168" width="8.44140625" style="1201" customWidth="1"/>
    <col min="169" max="169" width="13.44140625" style="1201" customWidth="1"/>
    <col min="170" max="170" width="8.44140625" style="1201" customWidth="1"/>
    <col min="171" max="172" width="11.21875" style="1201" bestFit="1" customWidth="1"/>
    <col min="173" max="173" width="1.21875" style="1035" customWidth="1"/>
    <col min="174" max="174" width="6.77734375" style="1201" customWidth="1"/>
    <col min="175" max="175" width="11.77734375" style="1201" bestFit="1" customWidth="1"/>
    <col min="176" max="176" width="9.44140625" style="1201" customWidth="1"/>
    <col min="177" max="177" width="8.44140625" style="1201" customWidth="1"/>
    <col min="178" max="178" width="13.44140625" style="1201" customWidth="1"/>
    <col min="179" max="179" width="8.44140625" style="1201" customWidth="1"/>
    <col min="180" max="181" width="11.21875" style="1201" bestFit="1" customWidth="1"/>
    <col min="182" max="182" width="1.21875" style="1035" customWidth="1"/>
    <col min="183" max="183" width="6.77734375" style="1201" customWidth="1"/>
    <col min="184" max="184" width="11.77734375" style="1201" bestFit="1" customWidth="1"/>
    <col min="185" max="185" width="9.44140625" style="1201" customWidth="1"/>
    <col min="186" max="186" width="8.44140625" style="1201" customWidth="1"/>
    <col min="187" max="187" width="13.44140625" style="1201" customWidth="1"/>
    <col min="188" max="188" width="8.44140625" style="1201" customWidth="1"/>
    <col min="189" max="190" width="11.21875" style="1201" bestFit="1" customWidth="1"/>
    <col min="191" max="191" width="1.21875" style="1035" customWidth="1"/>
    <col min="192" max="192" width="6.77734375" style="1201" customWidth="1"/>
    <col min="193" max="193" width="11.77734375" style="1201" bestFit="1" customWidth="1"/>
    <col min="194" max="194" width="9.44140625" style="1201" customWidth="1"/>
    <col min="195" max="195" width="8.44140625" style="1201" customWidth="1"/>
    <col min="196" max="196" width="13.44140625" style="1201" customWidth="1"/>
    <col min="197" max="197" width="8.44140625" style="1201" customWidth="1"/>
    <col min="198" max="199" width="11.21875" style="1201" bestFit="1" customWidth="1"/>
    <col min="200" max="200" width="1.21875" style="1035" customWidth="1"/>
    <col min="201" max="201" width="6.77734375" style="1201" customWidth="1"/>
    <col min="202" max="202" width="11.77734375" style="1201" bestFit="1" customWidth="1"/>
    <col min="203" max="203" width="9.44140625" style="1201" customWidth="1"/>
    <col min="204" max="204" width="8.44140625" style="1201" customWidth="1"/>
    <col min="205" max="205" width="13.44140625" style="1201" customWidth="1"/>
    <col min="206" max="206" width="8.44140625" style="1201" customWidth="1"/>
    <col min="207" max="208" width="11.21875" style="1201" bestFit="1" customWidth="1"/>
    <col min="209" max="209" width="2.44140625" style="1169" customWidth="1"/>
    <col min="210" max="210" width="15.77734375" style="1169" customWidth="1"/>
    <col min="211" max="211" width="40.44140625" style="1169" customWidth="1"/>
    <col min="212" max="16384" width="9.21875" style="1169"/>
  </cols>
  <sheetData>
    <row r="1" spans="1:212" s="1646" customFormat="1">
      <c r="B1" s="1629" t="s">
        <v>2870</v>
      </c>
      <c r="C1" s="1988"/>
      <c r="D1" s="1988"/>
      <c r="E1" s="1988"/>
      <c r="F1" s="1988"/>
      <c r="G1" s="1988"/>
      <c r="H1" s="1988"/>
      <c r="I1" s="1988"/>
      <c r="J1" s="1988"/>
      <c r="K1" s="1988"/>
      <c r="L1" s="1988"/>
      <c r="M1" s="1988"/>
      <c r="N1" s="1988"/>
      <c r="O1" s="1988"/>
      <c r="P1" s="1988"/>
      <c r="Q1" s="1988"/>
      <c r="R1" s="1988"/>
      <c r="S1" s="1988"/>
      <c r="T1" s="1988"/>
      <c r="U1" s="1988"/>
      <c r="V1" s="1988"/>
      <c r="W1" s="1988"/>
      <c r="X1" s="1988"/>
      <c r="Y1" s="1988"/>
      <c r="Z1" s="1988"/>
      <c r="AA1" s="1988"/>
      <c r="AB1" s="1988"/>
      <c r="AC1" s="1988"/>
      <c r="AD1" s="1988"/>
      <c r="AE1" s="1988"/>
      <c r="AF1" s="1988"/>
      <c r="AG1" s="1988"/>
      <c r="AH1" s="1988"/>
      <c r="AI1" s="1988"/>
      <c r="AJ1" s="1988"/>
      <c r="AK1" s="1988"/>
      <c r="AL1" s="1988"/>
      <c r="AM1" s="1988"/>
      <c r="AN1" s="1988"/>
      <c r="AO1" s="1988"/>
      <c r="AP1" s="1988"/>
      <c r="AQ1" s="1988"/>
      <c r="AR1" s="1988"/>
      <c r="AS1" s="1988"/>
      <c r="AT1" s="1988"/>
      <c r="AU1" s="1988"/>
      <c r="AV1" s="1988"/>
      <c r="AW1" s="1988"/>
      <c r="AX1" s="1988"/>
      <c r="AY1" s="1988"/>
      <c r="AZ1" s="1988"/>
      <c r="BA1" s="1988"/>
      <c r="BB1" s="1988"/>
      <c r="BC1" s="1988"/>
      <c r="BD1" s="1988"/>
      <c r="BE1" s="1988"/>
      <c r="BF1" s="1988"/>
      <c r="BG1" s="1988"/>
      <c r="BH1" s="1988"/>
      <c r="BI1" s="1988"/>
      <c r="BJ1" s="1988"/>
      <c r="BK1" s="1988"/>
      <c r="BL1" s="1988"/>
      <c r="BM1" s="1988"/>
      <c r="BN1" s="1988"/>
      <c r="BO1" s="1988"/>
      <c r="BP1" s="1988"/>
      <c r="BQ1" s="1988"/>
      <c r="BR1" s="1988"/>
      <c r="BS1" s="1988"/>
      <c r="BT1" s="1988"/>
      <c r="BU1" s="1988"/>
      <c r="BV1" s="1988"/>
      <c r="BW1" s="1988"/>
      <c r="BX1" s="1988"/>
      <c r="BY1" s="1988"/>
      <c r="BZ1" s="1988"/>
      <c r="CA1" s="1988"/>
      <c r="CB1" s="1988"/>
      <c r="CC1" s="1988"/>
      <c r="CD1" s="1988"/>
      <c r="CE1" s="1988"/>
      <c r="CF1" s="1988"/>
      <c r="CG1" s="1988"/>
      <c r="CH1" s="1988"/>
      <c r="CI1" s="1988"/>
      <c r="CJ1" s="1988"/>
      <c r="CK1" s="1988"/>
      <c r="CL1" s="1988"/>
      <c r="CM1" s="1988"/>
      <c r="CN1" s="1988"/>
      <c r="CO1" s="1988"/>
      <c r="CP1" s="1988"/>
      <c r="CQ1" s="1988"/>
      <c r="CR1" s="1988"/>
      <c r="CS1" s="1988"/>
      <c r="CT1" s="1988"/>
      <c r="CU1" s="1988"/>
      <c r="CV1" s="1988"/>
      <c r="CW1" s="1988"/>
      <c r="CX1" s="1988"/>
      <c r="CY1" s="1988"/>
      <c r="CZ1" s="1988"/>
      <c r="DA1" s="1988"/>
      <c r="DB1" s="1988"/>
      <c r="DC1" s="1988"/>
      <c r="DD1" s="1988"/>
      <c r="DE1" s="1988"/>
      <c r="DF1" s="1988"/>
      <c r="DG1" s="1988"/>
      <c r="DH1" s="1988"/>
      <c r="DI1" s="1988"/>
      <c r="DJ1" s="1988"/>
      <c r="DK1" s="1988"/>
      <c r="DL1" s="1988"/>
      <c r="DM1" s="1988"/>
      <c r="DN1" s="1988"/>
      <c r="DO1" s="1988"/>
      <c r="DP1" s="1988"/>
      <c r="DQ1" s="1988"/>
      <c r="DR1" s="1988"/>
      <c r="DS1" s="1988"/>
      <c r="DT1" s="1988"/>
      <c r="DU1" s="1988"/>
      <c r="DV1" s="1988"/>
      <c r="DW1" s="1988"/>
      <c r="DX1" s="1988"/>
      <c r="DY1" s="1988"/>
      <c r="DZ1" s="1988"/>
      <c r="EA1" s="1988"/>
      <c r="EB1" s="1988"/>
      <c r="EC1" s="1988"/>
      <c r="ED1" s="1988"/>
      <c r="EE1" s="1988"/>
      <c r="EF1" s="1988"/>
      <c r="EG1" s="1988"/>
      <c r="EH1" s="1988"/>
      <c r="EI1" s="1988"/>
      <c r="EJ1" s="1988"/>
      <c r="EK1" s="1988"/>
      <c r="EL1" s="1988"/>
      <c r="EM1" s="1988"/>
      <c r="EN1" s="1988"/>
      <c r="EO1" s="1988"/>
      <c r="EP1" s="1988"/>
      <c r="EQ1" s="1988"/>
      <c r="ER1" s="1988"/>
      <c r="ES1" s="1988"/>
      <c r="ET1" s="1988"/>
      <c r="EU1" s="1988"/>
      <c r="EV1" s="1988"/>
      <c r="EW1" s="1988"/>
      <c r="EX1" s="1988"/>
      <c r="EY1" s="1988"/>
      <c r="EZ1" s="1988"/>
      <c r="FA1" s="1988"/>
      <c r="FB1" s="1988"/>
      <c r="FC1" s="1988"/>
      <c r="FD1" s="1988"/>
      <c r="FE1" s="1988"/>
      <c r="FF1" s="1988"/>
      <c r="FG1" s="1988"/>
      <c r="FH1" s="1988"/>
      <c r="FI1" s="1988"/>
      <c r="FJ1" s="1988"/>
      <c r="FK1" s="1988"/>
      <c r="FL1" s="1988"/>
      <c r="FM1" s="1988"/>
      <c r="FN1" s="1988"/>
      <c r="FO1" s="1988"/>
      <c r="FP1" s="1988"/>
      <c r="FQ1" s="1988"/>
      <c r="FR1" s="1988"/>
      <c r="FS1" s="1988"/>
      <c r="FT1" s="1988"/>
      <c r="FU1" s="1988"/>
      <c r="FV1" s="1988"/>
      <c r="FW1" s="1988"/>
      <c r="FX1" s="1988"/>
      <c r="FY1" s="1988"/>
      <c r="FZ1" s="1988"/>
      <c r="GA1" s="1988"/>
      <c r="GB1" s="1988"/>
      <c r="GC1" s="1988"/>
      <c r="GD1" s="1988"/>
      <c r="GE1" s="1988"/>
      <c r="GF1" s="1988"/>
      <c r="GG1" s="1988"/>
      <c r="GH1" s="1988"/>
      <c r="GI1" s="1988"/>
      <c r="GJ1" s="1988"/>
      <c r="GK1" s="1988"/>
      <c r="GL1" s="1988"/>
      <c r="GM1" s="1988"/>
      <c r="GN1" s="1988"/>
      <c r="GO1" s="1988"/>
      <c r="GP1" s="1988"/>
      <c r="GQ1" s="1988"/>
      <c r="GR1" s="1988"/>
      <c r="GS1" s="1988"/>
      <c r="GT1" s="1988"/>
      <c r="GU1" s="1988"/>
      <c r="GV1" s="1988"/>
      <c r="GW1" s="1988"/>
      <c r="GX1" s="1988"/>
      <c r="GY1" s="1988"/>
      <c r="GZ1" s="1988"/>
    </row>
    <row r="2" spans="1:212" ht="14.4" thickBot="1">
      <c r="A2" s="1179"/>
      <c r="C2" s="1180"/>
      <c r="D2" s="1180"/>
      <c r="E2" s="1180"/>
      <c r="F2" s="1180"/>
      <c r="G2" s="1180"/>
      <c r="H2" s="1180"/>
      <c r="I2" s="1180"/>
      <c r="J2" s="1181" t="s">
        <v>3260</v>
      </c>
      <c r="L2" s="1180"/>
      <c r="M2" s="1180"/>
      <c r="N2" s="1180"/>
      <c r="O2" s="1180"/>
      <c r="P2" s="1180"/>
      <c r="Q2" s="1180"/>
      <c r="R2" s="1180"/>
      <c r="S2" s="1181" t="s">
        <v>3003</v>
      </c>
      <c r="U2" s="1180"/>
      <c r="V2" s="1180"/>
      <c r="W2" s="1180"/>
      <c r="X2" s="1180"/>
      <c r="Y2" s="1180"/>
      <c r="Z2" s="1180"/>
      <c r="AA2" s="1180"/>
      <c r="AB2" s="1181" t="s">
        <v>2942</v>
      </c>
      <c r="AD2" s="1180"/>
      <c r="AE2" s="1180"/>
      <c r="AF2" s="1180"/>
      <c r="AG2" s="1180"/>
      <c r="AH2" s="1180"/>
      <c r="AI2" s="1180"/>
      <c r="AJ2" s="1180"/>
      <c r="AK2" s="1181" t="s">
        <v>2924</v>
      </c>
      <c r="AM2" s="1180"/>
      <c r="AN2" s="1180"/>
      <c r="AO2" s="1180"/>
      <c r="AP2" s="1180"/>
      <c r="AQ2" s="1180"/>
      <c r="AR2" s="1180"/>
      <c r="AS2" s="1180"/>
      <c r="AT2" s="1181" t="s">
        <v>2871</v>
      </c>
      <c r="AV2" s="1180"/>
      <c r="AW2" s="1180"/>
      <c r="AX2" s="1180"/>
      <c r="AY2" s="1180"/>
      <c r="AZ2" s="1180"/>
      <c r="BA2" s="1180"/>
      <c r="BB2" s="1180"/>
      <c r="BC2" s="1181" t="s">
        <v>2835</v>
      </c>
      <c r="BE2" s="1180"/>
      <c r="BF2" s="1180"/>
      <c r="BG2" s="1180"/>
      <c r="BH2" s="1180"/>
      <c r="BI2" s="1180"/>
      <c r="BJ2" s="1180"/>
      <c r="BK2" s="1180"/>
      <c r="BL2" s="1181" t="s">
        <v>66</v>
      </c>
      <c r="BN2" s="1180"/>
      <c r="BO2" s="1180"/>
      <c r="BP2" s="1180"/>
      <c r="BQ2" s="1180"/>
      <c r="BR2" s="1180"/>
      <c r="BS2" s="1180"/>
      <c r="BT2" s="1180"/>
      <c r="BU2" s="1181" t="s">
        <v>67</v>
      </c>
      <c r="BW2" s="1180"/>
      <c r="BX2" s="1180"/>
      <c r="BY2" s="1180"/>
      <c r="BZ2" s="1180"/>
      <c r="CA2" s="1180"/>
      <c r="CB2" s="1180"/>
      <c r="CC2" s="1180"/>
      <c r="CD2" s="1181" t="s">
        <v>68</v>
      </c>
      <c r="CF2" s="1180"/>
      <c r="CG2" s="1180"/>
      <c r="CH2" s="1180"/>
      <c r="CI2" s="1180"/>
      <c r="CJ2" s="1180"/>
      <c r="CK2" s="1180"/>
      <c r="CL2" s="1180"/>
      <c r="CM2" s="1181" t="s">
        <v>69</v>
      </c>
      <c r="CO2" s="1180"/>
      <c r="CP2" s="1180"/>
      <c r="CQ2" s="1180"/>
      <c r="CR2" s="1180"/>
      <c r="CS2" s="1180"/>
      <c r="CT2" s="1180"/>
      <c r="CU2" s="1180"/>
      <c r="CV2" s="1181" t="s">
        <v>70</v>
      </c>
      <c r="CX2" s="1180"/>
      <c r="CY2" s="1180"/>
      <c r="CZ2" s="1180"/>
      <c r="DA2" s="1180"/>
      <c r="DB2" s="1180"/>
      <c r="DC2" s="1180"/>
      <c r="DD2" s="1180"/>
      <c r="DE2" s="1181" t="s">
        <v>71</v>
      </c>
      <c r="DG2" s="1180"/>
      <c r="DH2" s="1180"/>
      <c r="DI2" s="1180"/>
      <c r="DJ2" s="1180"/>
      <c r="DK2" s="1180"/>
      <c r="DL2" s="1180"/>
      <c r="DM2" s="1180"/>
      <c r="DN2" s="1181" t="s">
        <v>72</v>
      </c>
      <c r="DP2" s="1180"/>
      <c r="DQ2" s="1180"/>
      <c r="DR2" s="1180"/>
      <c r="DS2" s="1180"/>
      <c r="DT2" s="1180"/>
      <c r="DU2" s="1180"/>
      <c r="DV2" s="1180"/>
      <c r="DW2" s="1181" t="s">
        <v>73</v>
      </c>
      <c r="DY2" s="1180"/>
      <c r="DZ2" s="1180"/>
      <c r="EA2" s="1180"/>
      <c r="EB2" s="1180"/>
      <c r="EC2" s="1180"/>
      <c r="ED2" s="1180"/>
      <c r="EE2" s="1180"/>
      <c r="EF2" s="1181" t="s">
        <v>74</v>
      </c>
      <c r="EH2" s="1180"/>
      <c r="EI2" s="1180"/>
      <c r="EJ2" s="1180"/>
      <c r="EK2" s="1180"/>
      <c r="EL2" s="1180"/>
      <c r="EM2" s="1180"/>
      <c r="EN2" s="1180"/>
      <c r="EO2" s="1181" t="s">
        <v>75</v>
      </c>
      <c r="EQ2" s="1180"/>
      <c r="ER2" s="1180"/>
      <c r="ES2" s="1180"/>
      <c r="ET2" s="1180"/>
      <c r="EU2" s="1180"/>
      <c r="EV2" s="1180"/>
      <c r="EW2" s="1180"/>
      <c r="EX2" s="1181" t="s">
        <v>76</v>
      </c>
      <c r="EZ2" s="1180"/>
      <c r="FA2" s="1180"/>
      <c r="FB2" s="1180"/>
      <c r="FC2" s="1180"/>
      <c r="FD2" s="1180"/>
      <c r="FE2" s="1180"/>
      <c r="FF2" s="1180"/>
      <c r="FG2" s="1181" t="s">
        <v>77</v>
      </c>
      <c r="FI2" s="1180"/>
      <c r="FJ2" s="1180"/>
      <c r="FK2" s="1180"/>
      <c r="FL2" s="1180"/>
      <c r="FM2" s="1180"/>
      <c r="FN2" s="1180"/>
      <c r="FO2" s="1180"/>
      <c r="FP2" s="1181" t="s">
        <v>78</v>
      </c>
      <c r="FR2" s="1180"/>
      <c r="FS2" s="1180"/>
      <c r="FT2" s="1180"/>
      <c r="FU2" s="1180"/>
      <c r="FV2" s="1180"/>
      <c r="FW2" s="1180"/>
      <c r="FX2" s="1180"/>
      <c r="FY2" s="1181" t="s">
        <v>79</v>
      </c>
      <c r="GA2" s="1180"/>
      <c r="GB2" s="1180"/>
      <c r="GC2" s="1180"/>
      <c r="GD2" s="1180"/>
      <c r="GE2" s="1180"/>
      <c r="GF2" s="1180"/>
      <c r="GG2" s="1180"/>
      <c r="GH2" s="1181" t="s">
        <v>80</v>
      </c>
      <c r="GJ2" s="1180"/>
      <c r="GK2" s="1180"/>
      <c r="GL2" s="1180"/>
      <c r="GM2" s="1180"/>
      <c r="GN2" s="1180"/>
      <c r="GO2" s="1180"/>
      <c r="GP2" s="1180"/>
      <c r="GQ2" s="1181" t="s">
        <v>81</v>
      </c>
      <c r="GS2" s="1180"/>
      <c r="GT2" s="1180"/>
      <c r="GU2" s="1180"/>
      <c r="GV2" s="1180"/>
      <c r="GW2" s="1180"/>
      <c r="GX2" s="1180"/>
      <c r="GY2" s="1180"/>
      <c r="GZ2" s="1181" t="s">
        <v>82</v>
      </c>
    </row>
    <row r="3" spans="1:212" ht="18.75" hidden="1" customHeight="1">
      <c r="A3" s="1182"/>
      <c r="B3" s="1182"/>
      <c r="C3" s="1183"/>
      <c r="D3" s="1183"/>
      <c r="E3" s="1183"/>
      <c r="F3" s="1183"/>
      <c r="G3" s="1183"/>
      <c r="H3" s="1183"/>
      <c r="I3" s="1183"/>
      <c r="J3" s="1183"/>
      <c r="L3" s="1183"/>
      <c r="M3" s="1183"/>
      <c r="N3" s="1183"/>
      <c r="O3" s="1183"/>
      <c r="P3" s="1183"/>
      <c r="Q3" s="1183"/>
      <c r="R3" s="1183"/>
      <c r="S3" s="1183"/>
      <c r="U3" s="1183"/>
      <c r="V3" s="1183"/>
      <c r="W3" s="1183"/>
      <c r="X3" s="1183"/>
      <c r="Y3" s="1183"/>
      <c r="Z3" s="1183"/>
      <c r="AA3" s="1183"/>
      <c r="AB3" s="1183"/>
      <c r="AD3" s="1183"/>
      <c r="AE3" s="1183"/>
      <c r="AF3" s="1183"/>
      <c r="AG3" s="1183"/>
      <c r="AH3" s="1183"/>
      <c r="AI3" s="1183"/>
      <c r="AJ3" s="1183"/>
      <c r="AK3" s="1183"/>
      <c r="AM3" s="1183"/>
      <c r="AN3" s="1183"/>
      <c r="AO3" s="1183"/>
      <c r="AP3" s="1183"/>
      <c r="AQ3" s="1183"/>
      <c r="AR3" s="1183"/>
      <c r="AS3" s="1183"/>
      <c r="AT3" s="1183"/>
      <c r="AV3" s="1183"/>
      <c r="AW3" s="1183"/>
      <c r="AX3" s="1183"/>
      <c r="AY3" s="1183"/>
      <c r="AZ3" s="1183"/>
      <c r="BA3" s="1183"/>
      <c r="BB3" s="1183"/>
      <c r="BC3" s="1183"/>
      <c r="BE3" s="1183" t="s">
        <v>59</v>
      </c>
      <c r="BF3" s="1183" t="s">
        <v>60</v>
      </c>
      <c r="BG3" s="1183" t="s">
        <v>61</v>
      </c>
      <c r="BH3" s="1183" t="s">
        <v>62</v>
      </c>
      <c r="BI3" s="1183" t="s">
        <v>63</v>
      </c>
      <c r="BJ3" s="1183" t="s">
        <v>64</v>
      </c>
      <c r="BK3" s="1183" t="s">
        <v>157</v>
      </c>
      <c r="BL3" s="1183" t="s">
        <v>218</v>
      </c>
      <c r="BN3" s="1183" t="s">
        <v>59</v>
      </c>
      <c r="BO3" s="1183" t="s">
        <v>60</v>
      </c>
      <c r="BP3" s="1183" t="s">
        <v>61</v>
      </c>
      <c r="BQ3" s="1183" t="s">
        <v>62</v>
      </c>
      <c r="BR3" s="1183" t="s">
        <v>63</v>
      </c>
      <c r="BS3" s="1183" t="s">
        <v>64</v>
      </c>
      <c r="BT3" s="1183" t="s">
        <v>157</v>
      </c>
      <c r="BU3" s="1183" t="s">
        <v>218</v>
      </c>
      <c r="BW3" s="1183" t="s">
        <v>59</v>
      </c>
      <c r="BX3" s="1183" t="s">
        <v>60</v>
      </c>
      <c r="BY3" s="1183" t="s">
        <v>61</v>
      </c>
      <c r="BZ3" s="1183" t="s">
        <v>62</v>
      </c>
      <c r="CA3" s="1183" t="s">
        <v>63</v>
      </c>
      <c r="CB3" s="1183" t="s">
        <v>64</v>
      </c>
      <c r="CC3" s="1183" t="s">
        <v>157</v>
      </c>
      <c r="CD3" s="1183" t="s">
        <v>218</v>
      </c>
      <c r="CF3" s="1183" t="s">
        <v>59</v>
      </c>
      <c r="CG3" s="1183" t="s">
        <v>60</v>
      </c>
      <c r="CH3" s="1183" t="s">
        <v>61</v>
      </c>
      <c r="CI3" s="1183" t="s">
        <v>62</v>
      </c>
      <c r="CJ3" s="1183" t="s">
        <v>63</v>
      </c>
      <c r="CK3" s="1183" t="s">
        <v>64</v>
      </c>
      <c r="CL3" s="1183" t="s">
        <v>157</v>
      </c>
      <c r="CM3" s="1183" t="s">
        <v>218</v>
      </c>
      <c r="CO3" s="1183" t="s">
        <v>59</v>
      </c>
      <c r="CP3" s="1183" t="s">
        <v>60</v>
      </c>
      <c r="CQ3" s="1183" t="s">
        <v>61</v>
      </c>
      <c r="CR3" s="1183" t="s">
        <v>62</v>
      </c>
      <c r="CS3" s="1183" t="s">
        <v>63</v>
      </c>
      <c r="CT3" s="1183" t="s">
        <v>64</v>
      </c>
      <c r="CU3" s="1183" t="s">
        <v>157</v>
      </c>
      <c r="CV3" s="1183" t="s">
        <v>218</v>
      </c>
      <c r="CX3" s="1183" t="s">
        <v>59</v>
      </c>
      <c r="CY3" s="1183" t="s">
        <v>60</v>
      </c>
      <c r="CZ3" s="1183" t="s">
        <v>61</v>
      </c>
      <c r="DA3" s="1183" t="s">
        <v>62</v>
      </c>
      <c r="DB3" s="1183" t="s">
        <v>63</v>
      </c>
      <c r="DC3" s="1183" t="s">
        <v>64</v>
      </c>
      <c r="DD3" s="1183" t="s">
        <v>157</v>
      </c>
      <c r="DE3" s="1183" t="s">
        <v>218</v>
      </c>
      <c r="DG3" s="1183" t="s">
        <v>59</v>
      </c>
      <c r="DH3" s="1183" t="s">
        <v>60</v>
      </c>
      <c r="DI3" s="1183" t="s">
        <v>61</v>
      </c>
      <c r="DJ3" s="1183" t="s">
        <v>62</v>
      </c>
      <c r="DK3" s="1183" t="s">
        <v>63</v>
      </c>
      <c r="DL3" s="1183" t="s">
        <v>64</v>
      </c>
      <c r="DM3" s="1183" t="s">
        <v>157</v>
      </c>
      <c r="DN3" s="1183" t="s">
        <v>218</v>
      </c>
      <c r="DP3" s="1183" t="s">
        <v>59</v>
      </c>
      <c r="DQ3" s="1183" t="s">
        <v>60</v>
      </c>
      <c r="DR3" s="1183" t="s">
        <v>61</v>
      </c>
      <c r="DS3" s="1183" t="s">
        <v>62</v>
      </c>
      <c r="DT3" s="1183" t="s">
        <v>63</v>
      </c>
      <c r="DU3" s="1183" t="s">
        <v>64</v>
      </c>
      <c r="DV3" s="1183" t="s">
        <v>157</v>
      </c>
      <c r="DW3" s="1183" t="s">
        <v>218</v>
      </c>
      <c r="DY3" s="1183" t="s">
        <v>59</v>
      </c>
      <c r="DZ3" s="1183" t="s">
        <v>60</v>
      </c>
      <c r="EA3" s="1183" t="s">
        <v>61</v>
      </c>
      <c r="EB3" s="1183" t="s">
        <v>62</v>
      </c>
      <c r="EC3" s="1183" t="s">
        <v>63</v>
      </c>
      <c r="ED3" s="1183" t="s">
        <v>64</v>
      </c>
      <c r="EE3" s="1183" t="s">
        <v>157</v>
      </c>
      <c r="EF3" s="1183" t="s">
        <v>218</v>
      </c>
      <c r="EH3" s="1183" t="s">
        <v>59</v>
      </c>
      <c r="EI3" s="1183" t="s">
        <v>60</v>
      </c>
      <c r="EJ3" s="1183" t="s">
        <v>61</v>
      </c>
      <c r="EK3" s="1183" t="s">
        <v>62</v>
      </c>
      <c r="EL3" s="1183" t="s">
        <v>63</v>
      </c>
      <c r="EM3" s="1183" t="s">
        <v>64</v>
      </c>
      <c r="EN3" s="1183" t="s">
        <v>157</v>
      </c>
      <c r="EO3" s="1183" t="s">
        <v>218</v>
      </c>
      <c r="EQ3" s="1183" t="s">
        <v>59</v>
      </c>
      <c r="ER3" s="1183" t="s">
        <v>60</v>
      </c>
      <c r="ES3" s="1183" t="s">
        <v>61</v>
      </c>
      <c r="ET3" s="1183" t="s">
        <v>62</v>
      </c>
      <c r="EU3" s="1183" t="s">
        <v>63</v>
      </c>
      <c r="EV3" s="1183" t="s">
        <v>64</v>
      </c>
      <c r="EW3" s="1183" t="s">
        <v>157</v>
      </c>
      <c r="EX3" s="1183" t="s">
        <v>218</v>
      </c>
      <c r="EZ3" s="1183" t="s">
        <v>59</v>
      </c>
      <c r="FA3" s="1183" t="s">
        <v>60</v>
      </c>
      <c r="FB3" s="1183" t="s">
        <v>61</v>
      </c>
      <c r="FC3" s="1183" t="s">
        <v>62</v>
      </c>
      <c r="FD3" s="1183" t="s">
        <v>63</v>
      </c>
      <c r="FE3" s="1183" t="s">
        <v>64</v>
      </c>
      <c r="FF3" s="1183" t="s">
        <v>157</v>
      </c>
      <c r="FG3" s="1183" t="s">
        <v>218</v>
      </c>
      <c r="FI3" s="1183" t="s">
        <v>59</v>
      </c>
      <c r="FJ3" s="1183" t="s">
        <v>60</v>
      </c>
      <c r="FK3" s="1183" t="s">
        <v>61</v>
      </c>
      <c r="FL3" s="1183" t="s">
        <v>62</v>
      </c>
      <c r="FM3" s="1183" t="s">
        <v>63</v>
      </c>
      <c r="FN3" s="1183" t="s">
        <v>64</v>
      </c>
      <c r="FO3" s="1183" t="s">
        <v>157</v>
      </c>
      <c r="FP3" s="1183" t="s">
        <v>218</v>
      </c>
      <c r="FR3" s="1183" t="s">
        <v>59</v>
      </c>
      <c r="FS3" s="1183" t="s">
        <v>60</v>
      </c>
      <c r="FT3" s="1183" t="s">
        <v>61</v>
      </c>
      <c r="FU3" s="1183" t="s">
        <v>62</v>
      </c>
      <c r="FV3" s="1183" t="s">
        <v>63</v>
      </c>
      <c r="FW3" s="1183" t="s">
        <v>64</v>
      </c>
      <c r="FX3" s="1183" t="s">
        <v>157</v>
      </c>
      <c r="FY3" s="1183" t="s">
        <v>218</v>
      </c>
      <c r="GA3" s="1183" t="s">
        <v>59</v>
      </c>
      <c r="GB3" s="1183" t="s">
        <v>60</v>
      </c>
      <c r="GC3" s="1183" t="s">
        <v>61</v>
      </c>
      <c r="GD3" s="1183" t="s">
        <v>62</v>
      </c>
      <c r="GE3" s="1183" t="s">
        <v>63</v>
      </c>
      <c r="GF3" s="1183" t="s">
        <v>64</v>
      </c>
      <c r="GG3" s="1183" t="s">
        <v>157</v>
      </c>
      <c r="GH3" s="1183" t="s">
        <v>218</v>
      </c>
      <c r="GJ3" s="1183" t="s">
        <v>59</v>
      </c>
      <c r="GK3" s="1183" t="s">
        <v>60</v>
      </c>
      <c r="GL3" s="1183" t="s">
        <v>61</v>
      </c>
      <c r="GM3" s="1183" t="s">
        <v>62</v>
      </c>
      <c r="GN3" s="1183" t="s">
        <v>63</v>
      </c>
      <c r="GO3" s="1183" t="s">
        <v>64</v>
      </c>
      <c r="GP3" s="1183" t="s">
        <v>157</v>
      </c>
      <c r="GQ3" s="1183" t="s">
        <v>218</v>
      </c>
      <c r="GS3" s="1183" t="s">
        <v>59</v>
      </c>
      <c r="GT3" s="1183" t="s">
        <v>60</v>
      </c>
      <c r="GU3" s="1183" t="s">
        <v>61</v>
      </c>
      <c r="GV3" s="1183" t="s">
        <v>62</v>
      </c>
      <c r="GW3" s="1183" t="s">
        <v>63</v>
      </c>
      <c r="GX3" s="1183" t="s">
        <v>64</v>
      </c>
      <c r="GY3" s="1183" t="s">
        <v>157</v>
      </c>
      <c r="GZ3" s="1183" t="s">
        <v>218</v>
      </c>
      <c r="HA3" s="1182"/>
      <c r="HB3" s="1182"/>
      <c r="HC3" s="1182"/>
      <c r="HD3" s="1182"/>
    </row>
    <row r="4" spans="1:212" ht="53.25" customHeight="1" thickBot="1">
      <c r="A4" s="1062"/>
      <c r="B4" s="2163" t="s">
        <v>219</v>
      </c>
      <c r="C4" s="1184" t="s">
        <v>220</v>
      </c>
      <c r="D4" s="1184" t="s">
        <v>221</v>
      </c>
      <c r="E4" s="1184" t="s">
        <v>222</v>
      </c>
      <c r="F4" s="1184" t="s">
        <v>223</v>
      </c>
      <c r="G4" s="1184" t="s">
        <v>224</v>
      </c>
      <c r="H4" s="1184" t="s">
        <v>144</v>
      </c>
      <c r="I4" s="1184" t="s">
        <v>225</v>
      </c>
      <c r="J4" s="1184" t="s">
        <v>226</v>
      </c>
      <c r="L4" s="1184" t="s">
        <v>220</v>
      </c>
      <c r="M4" s="1184" t="s">
        <v>221</v>
      </c>
      <c r="N4" s="1184" t="s">
        <v>222</v>
      </c>
      <c r="O4" s="1184" t="s">
        <v>223</v>
      </c>
      <c r="P4" s="1184" t="s">
        <v>224</v>
      </c>
      <c r="Q4" s="1184" t="s">
        <v>144</v>
      </c>
      <c r="R4" s="1184" t="s">
        <v>225</v>
      </c>
      <c r="S4" s="1184" t="s">
        <v>226</v>
      </c>
      <c r="U4" s="1184" t="s">
        <v>220</v>
      </c>
      <c r="V4" s="1184" t="s">
        <v>221</v>
      </c>
      <c r="W4" s="1184" t="s">
        <v>222</v>
      </c>
      <c r="X4" s="1184" t="s">
        <v>223</v>
      </c>
      <c r="Y4" s="1184" t="s">
        <v>224</v>
      </c>
      <c r="Z4" s="1184" t="s">
        <v>144</v>
      </c>
      <c r="AA4" s="1184" t="s">
        <v>225</v>
      </c>
      <c r="AB4" s="1184" t="s">
        <v>226</v>
      </c>
      <c r="AD4" s="1184" t="s">
        <v>220</v>
      </c>
      <c r="AE4" s="1184" t="s">
        <v>221</v>
      </c>
      <c r="AF4" s="1184" t="s">
        <v>222</v>
      </c>
      <c r="AG4" s="1184" t="s">
        <v>223</v>
      </c>
      <c r="AH4" s="1184" t="s">
        <v>224</v>
      </c>
      <c r="AI4" s="1184" t="s">
        <v>144</v>
      </c>
      <c r="AJ4" s="1184" t="s">
        <v>225</v>
      </c>
      <c r="AK4" s="1184" t="s">
        <v>226</v>
      </c>
      <c r="AM4" s="1184" t="s">
        <v>220</v>
      </c>
      <c r="AN4" s="1184" t="s">
        <v>221</v>
      </c>
      <c r="AO4" s="1184" t="s">
        <v>222</v>
      </c>
      <c r="AP4" s="1184" t="s">
        <v>223</v>
      </c>
      <c r="AQ4" s="1184" t="s">
        <v>224</v>
      </c>
      <c r="AR4" s="1184" t="s">
        <v>144</v>
      </c>
      <c r="AS4" s="1184" t="s">
        <v>225</v>
      </c>
      <c r="AT4" s="1184" t="s">
        <v>226</v>
      </c>
      <c r="AV4" s="1184" t="s">
        <v>220</v>
      </c>
      <c r="AW4" s="1184" t="s">
        <v>221</v>
      </c>
      <c r="AX4" s="1184" t="s">
        <v>222</v>
      </c>
      <c r="AY4" s="1184" t="s">
        <v>223</v>
      </c>
      <c r="AZ4" s="1184" t="s">
        <v>224</v>
      </c>
      <c r="BA4" s="1184" t="s">
        <v>144</v>
      </c>
      <c r="BB4" s="1184" t="s">
        <v>225</v>
      </c>
      <c r="BC4" s="1184" t="s">
        <v>226</v>
      </c>
      <c r="BE4" s="1184" t="s">
        <v>220</v>
      </c>
      <c r="BF4" s="1184" t="s">
        <v>221</v>
      </c>
      <c r="BG4" s="1184" t="s">
        <v>222</v>
      </c>
      <c r="BH4" s="1184" t="s">
        <v>223</v>
      </c>
      <c r="BI4" s="1184" t="s">
        <v>224</v>
      </c>
      <c r="BJ4" s="1184" t="s">
        <v>144</v>
      </c>
      <c r="BK4" s="1184" t="s">
        <v>225</v>
      </c>
      <c r="BL4" s="1184" t="s">
        <v>226</v>
      </c>
      <c r="BN4" s="1184" t="s">
        <v>220</v>
      </c>
      <c r="BO4" s="1184" t="s">
        <v>221</v>
      </c>
      <c r="BP4" s="1184" t="s">
        <v>222</v>
      </c>
      <c r="BQ4" s="1184" t="s">
        <v>223</v>
      </c>
      <c r="BR4" s="1184" t="s">
        <v>224</v>
      </c>
      <c r="BS4" s="1184" t="s">
        <v>144</v>
      </c>
      <c r="BT4" s="1184" t="s">
        <v>225</v>
      </c>
      <c r="BU4" s="1184" t="s">
        <v>226</v>
      </c>
      <c r="BW4" s="1184" t="s">
        <v>220</v>
      </c>
      <c r="BX4" s="1184" t="s">
        <v>221</v>
      </c>
      <c r="BY4" s="1184" t="s">
        <v>222</v>
      </c>
      <c r="BZ4" s="1184" t="s">
        <v>223</v>
      </c>
      <c r="CA4" s="1184" t="s">
        <v>224</v>
      </c>
      <c r="CB4" s="1184" t="s">
        <v>144</v>
      </c>
      <c r="CC4" s="1184" t="s">
        <v>225</v>
      </c>
      <c r="CD4" s="1184" t="s">
        <v>226</v>
      </c>
      <c r="CF4" s="1184" t="s">
        <v>220</v>
      </c>
      <c r="CG4" s="1184" t="s">
        <v>221</v>
      </c>
      <c r="CH4" s="1184" t="s">
        <v>222</v>
      </c>
      <c r="CI4" s="1184" t="s">
        <v>223</v>
      </c>
      <c r="CJ4" s="1184" t="s">
        <v>224</v>
      </c>
      <c r="CK4" s="1184" t="s">
        <v>144</v>
      </c>
      <c r="CL4" s="1184" t="s">
        <v>225</v>
      </c>
      <c r="CM4" s="1184" t="s">
        <v>226</v>
      </c>
      <c r="CO4" s="1184" t="s">
        <v>220</v>
      </c>
      <c r="CP4" s="1184" t="s">
        <v>221</v>
      </c>
      <c r="CQ4" s="1184" t="s">
        <v>222</v>
      </c>
      <c r="CR4" s="1184" t="s">
        <v>223</v>
      </c>
      <c r="CS4" s="1184" t="s">
        <v>224</v>
      </c>
      <c r="CT4" s="1184" t="s">
        <v>144</v>
      </c>
      <c r="CU4" s="1184" t="s">
        <v>225</v>
      </c>
      <c r="CV4" s="1184" t="s">
        <v>226</v>
      </c>
      <c r="CX4" s="1184" t="s">
        <v>220</v>
      </c>
      <c r="CY4" s="1184" t="s">
        <v>221</v>
      </c>
      <c r="CZ4" s="1184" t="s">
        <v>222</v>
      </c>
      <c r="DA4" s="1184" t="s">
        <v>223</v>
      </c>
      <c r="DB4" s="1184" t="s">
        <v>224</v>
      </c>
      <c r="DC4" s="1184" t="s">
        <v>144</v>
      </c>
      <c r="DD4" s="1184" t="s">
        <v>225</v>
      </c>
      <c r="DE4" s="1184" t="s">
        <v>226</v>
      </c>
      <c r="DG4" s="1184" t="s">
        <v>220</v>
      </c>
      <c r="DH4" s="1184" t="s">
        <v>221</v>
      </c>
      <c r="DI4" s="1184" t="s">
        <v>222</v>
      </c>
      <c r="DJ4" s="1184" t="s">
        <v>223</v>
      </c>
      <c r="DK4" s="1184" t="s">
        <v>224</v>
      </c>
      <c r="DL4" s="1184" t="s">
        <v>144</v>
      </c>
      <c r="DM4" s="1184" t="s">
        <v>225</v>
      </c>
      <c r="DN4" s="1184" t="s">
        <v>226</v>
      </c>
      <c r="DP4" s="1184" t="s">
        <v>220</v>
      </c>
      <c r="DQ4" s="1184" t="s">
        <v>221</v>
      </c>
      <c r="DR4" s="1184" t="s">
        <v>222</v>
      </c>
      <c r="DS4" s="1184" t="s">
        <v>223</v>
      </c>
      <c r="DT4" s="1184" t="s">
        <v>224</v>
      </c>
      <c r="DU4" s="1184" t="s">
        <v>144</v>
      </c>
      <c r="DV4" s="1184" t="s">
        <v>225</v>
      </c>
      <c r="DW4" s="1184" t="s">
        <v>226</v>
      </c>
      <c r="DY4" s="1184" t="s">
        <v>220</v>
      </c>
      <c r="DZ4" s="1184" t="s">
        <v>221</v>
      </c>
      <c r="EA4" s="1184" t="s">
        <v>222</v>
      </c>
      <c r="EB4" s="1184" t="s">
        <v>223</v>
      </c>
      <c r="EC4" s="1184" t="s">
        <v>224</v>
      </c>
      <c r="ED4" s="1184" t="s">
        <v>144</v>
      </c>
      <c r="EE4" s="1184" t="s">
        <v>225</v>
      </c>
      <c r="EF4" s="1184" t="s">
        <v>226</v>
      </c>
      <c r="EH4" s="1184" t="s">
        <v>220</v>
      </c>
      <c r="EI4" s="1184" t="s">
        <v>221</v>
      </c>
      <c r="EJ4" s="1184" t="s">
        <v>222</v>
      </c>
      <c r="EK4" s="1184" t="s">
        <v>223</v>
      </c>
      <c r="EL4" s="1184" t="s">
        <v>224</v>
      </c>
      <c r="EM4" s="1184" t="s">
        <v>144</v>
      </c>
      <c r="EN4" s="1184" t="s">
        <v>225</v>
      </c>
      <c r="EO4" s="1184" t="s">
        <v>226</v>
      </c>
      <c r="EQ4" s="1184" t="s">
        <v>220</v>
      </c>
      <c r="ER4" s="1184" t="s">
        <v>221</v>
      </c>
      <c r="ES4" s="1184" t="s">
        <v>222</v>
      </c>
      <c r="ET4" s="1184" t="s">
        <v>223</v>
      </c>
      <c r="EU4" s="1184" t="s">
        <v>224</v>
      </c>
      <c r="EV4" s="1184" t="s">
        <v>144</v>
      </c>
      <c r="EW4" s="1184" t="s">
        <v>225</v>
      </c>
      <c r="EX4" s="1184" t="s">
        <v>226</v>
      </c>
      <c r="EZ4" s="1184" t="s">
        <v>220</v>
      </c>
      <c r="FA4" s="1184" t="s">
        <v>221</v>
      </c>
      <c r="FB4" s="1184" t="s">
        <v>222</v>
      </c>
      <c r="FC4" s="1184" t="s">
        <v>223</v>
      </c>
      <c r="FD4" s="1184" t="s">
        <v>224</v>
      </c>
      <c r="FE4" s="1184" t="s">
        <v>144</v>
      </c>
      <c r="FF4" s="1184" t="s">
        <v>225</v>
      </c>
      <c r="FG4" s="1184" t="s">
        <v>226</v>
      </c>
      <c r="FI4" s="1184" t="s">
        <v>220</v>
      </c>
      <c r="FJ4" s="1184" t="s">
        <v>221</v>
      </c>
      <c r="FK4" s="1184" t="s">
        <v>222</v>
      </c>
      <c r="FL4" s="1184" t="s">
        <v>223</v>
      </c>
      <c r="FM4" s="1184" t="s">
        <v>224</v>
      </c>
      <c r="FN4" s="1184" t="s">
        <v>144</v>
      </c>
      <c r="FO4" s="1184" t="s">
        <v>225</v>
      </c>
      <c r="FP4" s="1184" t="s">
        <v>226</v>
      </c>
      <c r="FR4" s="1184" t="s">
        <v>220</v>
      </c>
      <c r="FS4" s="1184" t="s">
        <v>221</v>
      </c>
      <c r="FT4" s="1184" t="s">
        <v>222</v>
      </c>
      <c r="FU4" s="1184" t="s">
        <v>223</v>
      </c>
      <c r="FV4" s="1184" t="s">
        <v>224</v>
      </c>
      <c r="FW4" s="1184" t="s">
        <v>144</v>
      </c>
      <c r="FX4" s="1184" t="s">
        <v>225</v>
      </c>
      <c r="FY4" s="1184" t="s">
        <v>226</v>
      </c>
      <c r="GA4" s="1184" t="s">
        <v>220</v>
      </c>
      <c r="GB4" s="1184" t="s">
        <v>221</v>
      </c>
      <c r="GC4" s="1184" t="s">
        <v>222</v>
      </c>
      <c r="GD4" s="1184" t="s">
        <v>223</v>
      </c>
      <c r="GE4" s="1184" t="s">
        <v>224</v>
      </c>
      <c r="GF4" s="1184" t="s">
        <v>144</v>
      </c>
      <c r="GG4" s="1184" t="s">
        <v>225</v>
      </c>
      <c r="GH4" s="1184" t="s">
        <v>226</v>
      </c>
      <c r="GJ4" s="1184" t="s">
        <v>220</v>
      </c>
      <c r="GK4" s="1184" t="s">
        <v>221</v>
      </c>
      <c r="GL4" s="1184" t="s">
        <v>222</v>
      </c>
      <c r="GM4" s="1184" t="s">
        <v>223</v>
      </c>
      <c r="GN4" s="1184" t="s">
        <v>224</v>
      </c>
      <c r="GO4" s="1184" t="s">
        <v>144</v>
      </c>
      <c r="GP4" s="1184" t="s">
        <v>225</v>
      </c>
      <c r="GQ4" s="1184" t="s">
        <v>226</v>
      </c>
      <c r="GS4" s="1184" t="s">
        <v>220</v>
      </c>
      <c r="GT4" s="1184" t="s">
        <v>221</v>
      </c>
      <c r="GU4" s="1184" t="s">
        <v>222</v>
      </c>
      <c r="GV4" s="1184" t="s">
        <v>223</v>
      </c>
      <c r="GW4" s="1184" t="s">
        <v>224</v>
      </c>
      <c r="GX4" s="1184" t="s">
        <v>144</v>
      </c>
      <c r="GY4" s="1184" t="s">
        <v>225</v>
      </c>
      <c r="GZ4" s="1184" t="s">
        <v>226</v>
      </c>
    </row>
    <row r="5" spans="1:212" ht="15.75" customHeight="1">
      <c r="A5" s="1185">
        <v>1</v>
      </c>
      <c r="B5" s="1186" t="s">
        <v>227</v>
      </c>
      <c r="C5" s="1191">
        <v>0</v>
      </c>
      <c r="D5" s="1191">
        <v>0</v>
      </c>
      <c r="E5" s="1191">
        <v>0</v>
      </c>
      <c r="F5" s="1191">
        <v>3</v>
      </c>
      <c r="G5" s="1191">
        <v>0</v>
      </c>
      <c r="H5" s="1191">
        <v>3</v>
      </c>
      <c r="I5" s="1191">
        <v>0</v>
      </c>
      <c r="J5" s="1191">
        <v>3</v>
      </c>
      <c r="K5" s="1189"/>
      <c r="L5" s="1187">
        <v>0</v>
      </c>
      <c r="M5" s="1187">
        <v>0</v>
      </c>
      <c r="N5" s="1187">
        <v>0</v>
      </c>
      <c r="O5" s="1187">
        <v>1</v>
      </c>
      <c r="P5" s="1187">
        <v>0</v>
      </c>
      <c r="Q5" s="1188">
        <v>1</v>
      </c>
      <c r="R5" s="1187">
        <v>0</v>
      </c>
      <c r="S5" s="1187">
        <v>1</v>
      </c>
      <c r="T5" s="1189"/>
      <c r="U5" s="1187">
        <v>0</v>
      </c>
      <c r="V5" s="1187">
        <v>0</v>
      </c>
      <c r="W5" s="1187">
        <v>0</v>
      </c>
      <c r="X5" s="1187">
        <v>4</v>
      </c>
      <c r="Y5" s="1187">
        <v>0</v>
      </c>
      <c r="Z5" s="1188">
        <v>4</v>
      </c>
      <c r="AA5" s="1187">
        <v>0</v>
      </c>
      <c r="AB5" s="1187">
        <v>4</v>
      </c>
      <c r="AC5" s="1189"/>
      <c r="AD5" s="1187">
        <v>0</v>
      </c>
      <c r="AE5" s="1187">
        <v>0</v>
      </c>
      <c r="AF5" s="1187">
        <v>0</v>
      </c>
      <c r="AG5" s="1187">
        <v>6</v>
      </c>
      <c r="AH5" s="1187">
        <v>0</v>
      </c>
      <c r="AI5" s="1188">
        <v>6</v>
      </c>
      <c r="AJ5" s="1187">
        <v>0</v>
      </c>
      <c r="AK5" s="1187">
        <v>6</v>
      </c>
      <c r="AL5" s="1189"/>
      <c r="AM5" s="1187">
        <v>0</v>
      </c>
      <c r="AN5" s="1187">
        <v>0</v>
      </c>
      <c r="AO5" s="1187">
        <v>0</v>
      </c>
      <c r="AP5" s="1187">
        <v>2</v>
      </c>
      <c r="AQ5" s="1187">
        <v>0</v>
      </c>
      <c r="AR5" s="1188">
        <v>2</v>
      </c>
      <c r="AS5" s="1187">
        <v>0</v>
      </c>
      <c r="AT5" s="1187">
        <v>2</v>
      </c>
      <c r="AU5" s="1189"/>
      <c r="AV5" s="1187">
        <v>0</v>
      </c>
      <c r="AW5" s="1187">
        <v>0</v>
      </c>
      <c r="AX5" s="1187">
        <v>0</v>
      </c>
      <c r="AY5" s="1187">
        <v>12</v>
      </c>
      <c r="AZ5" s="1187">
        <v>0</v>
      </c>
      <c r="BA5" s="1188">
        <v>12</v>
      </c>
      <c r="BB5" s="1187">
        <v>0</v>
      </c>
      <c r="BC5" s="1187">
        <v>12</v>
      </c>
      <c r="BD5" s="1189"/>
      <c r="BE5" s="1187">
        <v>0</v>
      </c>
      <c r="BF5" s="1187">
        <v>0</v>
      </c>
      <c r="BG5" s="1187">
        <v>0</v>
      </c>
      <c r="BH5" s="1187">
        <v>12</v>
      </c>
      <c r="BI5" s="1187">
        <v>0</v>
      </c>
      <c r="BJ5" s="1188">
        <v>12</v>
      </c>
      <c r="BK5" s="1187">
        <v>0</v>
      </c>
      <c r="BL5" s="1187">
        <v>12</v>
      </c>
      <c r="BM5" s="1189"/>
      <c r="BN5" s="1187">
        <v>0</v>
      </c>
      <c r="BO5" s="1187">
        <v>0</v>
      </c>
      <c r="BP5" s="1187">
        <v>0</v>
      </c>
      <c r="BQ5" s="1187">
        <v>15</v>
      </c>
      <c r="BR5" s="1187">
        <v>0</v>
      </c>
      <c r="BS5" s="1188">
        <v>15</v>
      </c>
      <c r="BT5" s="1187">
        <v>0</v>
      </c>
      <c r="BU5" s="1187">
        <v>15</v>
      </c>
      <c r="BV5" s="1189"/>
      <c r="BW5" s="1187">
        <v>0</v>
      </c>
      <c r="BX5" s="1187">
        <v>0</v>
      </c>
      <c r="BY5" s="1187">
        <v>0</v>
      </c>
      <c r="BZ5" s="1187">
        <v>29</v>
      </c>
      <c r="CA5" s="1187">
        <v>0</v>
      </c>
      <c r="CB5" s="1188">
        <v>29</v>
      </c>
      <c r="CC5" s="1187">
        <v>0</v>
      </c>
      <c r="CD5" s="1187">
        <v>29</v>
      </c>
      <c r="CE5" s="1189"/>
      <c r="CF5" s="1187">
        <v>0</v>
      </c>
      <c r="CG5" s="1187">
        <v>0</v>
      </c>
      <c r="CH5" s="1187">
        <v>0</v>
      </c>
      <c r="CI5" s="1187">
        <v>21</v>
      </c>
      <c r="CJ5" s="1187">
        <v>0</v>
      </c>
      <c r="CK5" s="1188">
        <v>21</v>
      </c>
      <c r="CL5" s="1187">
        <v>0</v>
      </c>
      <c r="CM5" s="1187">
        <v>21</v>
      </c>
      <c r="CN5" s="1189"/>
      <c r="CO5" s="1187">
        <v>0</v>
      </c>
      <c r="CP5" s="1187">
        <v>0</v>
      </c>
      <c r="CQ5" s="1187">
        <v>0</v>
      </c>
      <c r="CR5" s="1187">
        <v>26</v>
      </c>
      <c r="CS5" s="1187">
        <v>0</v>
      </c>
      <c r="CT5" s="1188">
        <v>26</v>
      </c>
      <c r="CU5" s="1187">
        <v>0</v>
      </c>
      <c r="CV5" s="1187">
        <v>26</v>
      </c>
      <c r="CW5" s="1189"/>
      <c r="CX5" s="1187">
        <v>0</v>
      </c>
      <c r="CY5" s="1187">
        <v>0</v>
      </c>
      <c r="CZ5" s="1187">
        <v>0</v>
      </c>
      <c r="DA5" s="1187">
        <v>51</v>
      </c>
      <c r="DB5" s="1187">
        <v>0</v>
      </c>
      <c r="DC5" s="1188">
        <v>51</v>
      </c>
      <c r="DD5" s="1187">
        <v>1</v>
      </c>
      <c r="DE5" s="1187">
        <v>50</v>
      </c>
      <c r="DF5" s="1189"/>
      <c r="DG5" s="1187">
        <v>0</v>
      </c>
      <c r="DH5" s="1187">
        <v>0</v>
      </c>
      <c r="DI5" s="1187">
        <v>0</v>
      </c>
      <c r="DJ5" s="1187">
        <v>50</v>
      </c>
      <c r="DK5" s="1187">
        <v>0</v>
      </c>
      <c r="DL5" s="1188">
        <v>50</v>
      </c>
      <c r="DM5" s="1187">
        <v>8</v>
      </c>
      <c r="DN5" s="1187">
        <v>42</v>
      </c>
      <c r="DO5" s="1189"/>
      <c r="DP5" s="1187">
        <v>0</v>
      </c>
      <c r="DQ5" s="1187">
        <v>0</v>
      </c>
      <c r="DR5" s="1187">
        <v>0</v>
      </c>
      <c r="DS5" s="1187">
        <v>44</v>
      </c>
      <c r="DT5" s="1187">
        <v>0</v>
      </c>
      <c r="DU5" s="1188">
        <v>44</v>
      </c>
      <c r="DV5" s="1187">
        <v>1</v>
      </c>
      <c r="DW5" s="1187">
        <v>43</v>
      </c>
      <c r="DX5" s="1189"/>
      <c r="DY5" s="1187">
        <v>0</v>
      </c>
      <c r="DZ5" s="1187">
        <v>0</v>
      </c>
      <c r="EA5" s="1187">
        <v>0</v>
      </c>
      <c r="EB5" s="1187">
        <v>33</v>
      </c>
      <c r="EC5" s="1187">
        <v>0</v>
      </c>
      <c r="ED5" s="1188">
        <v>33</v>
      </c>
      <c r="EE5" s="1187">
        <v>0</v>
      </c>
      <c r="EF5" s="1187">
        <v>33</v>
      </c>
      <c r="EG5" s="1189"/>
      <c r="EH5" s="1187">
        <v>0</v>
      </c>
      <c r="EI5" s="1187">
        <v>0</v>
      </c>
      <c r="EJ5" s="1187">
        <v>0</v>
      </c>
      <c r="EK5" s="1187">
        <v>35</v>
      </c>
      <c r="EL5" s="1187">
        <v>0</v>
      </c>
      <c r="EM5" s="1188">
        <v>35</v>
      </c>
      <c r="EN5" s="1187">
        <v>3</v>
      </c>
      <c r="EO5" s="1187">
        <v>32</v>
      </c>
      <c r="EP5" s="1189"/>
      <c r="EQ5" s="1187">
        <v>0</v>
      </c>
      <c r="ER5" s="1187">
        <v>0</v>
      </c>
      <c r="ES5" s="1187">
        <v>0</v>
      </c>
      <c r="ET5" s="1187">
        <v>40</v>
      </c>
      <c r="EU5" s="1187">
        <v>0</v>
      </c>
      <c r="EV5" s="1188">
        <v>40</v>
      </c>
      <c r="EW5" s="1187">
        <v>2</v>
      </c>
      <c r="EX5" s="1187">
        <v>38</v>
      </c>
      <c r="EY5" s="1189"/>
      <c r="EZ5" s="1187">
        <v>0</v>
      </c>
      <c r="FA5" s="1187">
        <v>0</v>
      </c>
      <c r="FB5" s="1187">
        <v>0</v>
      </c>
      <c r="FC5" s="1187" t="s">
        <v>228</v>
      </c>
      <c r="FD5" s="1187">
        <v>0</v>
      </c>
      <c r="FE5" s="1188" t="s">
        <v>228</v>
      </c>
      <c r="FF5" s="1187" t="s">
        <v>229</v>
      </c>
      <c r="FG5" s="1187" t="s">
        <v>230</v>
      </c>
      <c r="FI5" s="1190">
        <v>0</v>
      </c>
      <c r="FJ5" s="1191">
        <v>0</v>
      </c>
      <c r="FK5" s="1191">
        <v>0</v>
      </c>
      <c r="FL5" s="1191">
        <v>39</v>
      </c>
      <c r="FM5" s="1191">
        <v>0</v>
      </c>
      <c r="FN5" s="1191">
        <v>39</v>
      </c>
      <c r="FO5" s="1191">
        <v>2</v>
      </c>
      <c r="FP5" s="1191">
        <v>37</v>
      </c>
      <c r="FR5" s="1190">
        <v>0</v>
      </c>
      <c r="FS5" s="1191">
        <v>0</v>
      </c>
      <c r="FT5" s="1191">
        <v>0</v>
      </c>
      <c r="FU5" s="1191">
        <v>34</v>
      </c>
      <c r="FV5" s="1191">
        <v>0</v>
      </c>
      <c r="FW5" s="1191">
        <v>34</v>
      </c>
      <c r="FX5" s="1191">
        <v>1</v>
      </c>
      <c r="FY5" s="1191">
        <v>33</v>
      </c>
      <c r="GA5" s="1190">
        <v>0</v>
      </c>
      <c r="GB5" s="1191">
        <v>0</v>
      </c>
      <c r="GC5" s="1191">
        <v>0</v>
      </c>
      <c r="GD5" s="1191">
        <v>42</v>
      </c>
      <c r="GE5" s="1191">
        <v>0</v>
      </c>
      <c r="GF5" s="1191">
        <v>42</v>
      </c>
      <c r="GG5" s="1191">
        <v>1</v>
      </c>
      <c r="GH5" s="1191">
        <v>41</v>
      </c>
      <c r="GJ5" s="1190">
        <v>0</v>
      </c>
      <c r="GK5" s="1191">
        <v>2</v>
      </c>
      <c r="GL5" s="1191">
        <v>0</v>
      </c>
      <c r="GM5" s="1191">
        <v>41</v>
      </c>
      <c r="GN5" s="1191">
        <v>0</v>
      </c>
      <c r="GO5" s="1191">
        <v>43</v>
      </c>
      <c r="GP5" s="1191">
        <v>3</v>
      </c>
      <c r="GQ5" s="1191">
        <v>40</v>
      </c>
      <c r="GS5" s="1190">
        <v>0</v>
      </c>
      <c r="GT5" s="1191">
        <v>17</v>
      </c>
      <c r="GU5" s="1191">
        <v>0</v>
      </c>
      <c r="GV5" s="1191">
        <v>221</v>
      </c>
      <c r="GW5" s="1191">
        <v>0</v>
      </c>
      <c r="GX5" s="1191">
        <v>238</v>
      </c>
      <c r="GY5" s="1191">
        <v>24</v>
      </c>
      <c r="GZ5" s="1191">
        <v>214</v>
      </c>
      <c r="HB5" s="1192"/>
    </row>
    <row r="6" spans="1:212" ht="15.75" customHeight="1">
      <c r="A6" s="1193">
        <v>3</v>
      </c>
      <c r="B6" s="1194" t="s">
        <v>231</v>
      </c>
      <c r="C6" s="1196">
        <v>0</v>
      </c>
      <c r="D6" s="1196">
        <v>0</v>
      </c>
      <c r="E6" s="1196">
        <v>0</v>
      </c>
      <c r="F6" s="1196">
        <v>3</v>
      </c>
      <c r="G6" s="1196">
        <v>0</v>
      </c>
      <c r="H6" s="1196">
        <v>3</v>
      </c>
      <c r="I6" s="1196">
        <v>0</v>
      </c>
      <c r="J6" s="1196">
        <v>3</v>
      </c>
      <c r="K6" s="1189"/>
      <c r="L6" s="1187">
        <v>0</v>
      </c>
      <c r="M6" s="1195">
        <v>0</v>
      </c>
      <c r="N6" s="1187">
        <v>0</v>
      </c>
      <c r="O6" s="1195">
        <v>1</v>
      </c>
      <c r="P6" s="1187">
        <v>0</v>
      </c>
      <c r="Q6" s="1188">
        <v>1</v>
      </c>
      <c r="R6" s="1195">
        <v>0</v>
      </c>
      <c r="S6" s="1195">
        <v>1</v>
      </c>
      <c r="T6" s="1189"/>
      <c r="U6" s="1187">
        <v>0</v>
      </c>
      <c r="V6" s="1195">
        <v>0</v>
      </c>
      <c r="W6" s="1187">
        <v>0</v>
      </c>
      <c r="X6" s="1195">
        <v>4</v>
      </c>
      <c r="Y6" s="1187">
        <v>0</v>
      </c>
      <c r="Z6" s="1188">
        <v>4</v>
      </c>
      <c r="AA6" s="1195">
        <v>0</v>
      </c>
      <c r="AB6" s="1195">
        <v>4</v>
      </c>
      <c r="AC6" s="1189"/>
      <c r="AD6" s="1187">
        <v>0</v>
      </c>
      <c r="AE6" s="1195">
        <v>0</v>
      </c>
      <c r="AF6" s="1187">
        <v>0</v>
      </c>
      <c r="AG6" s="1195">
        <v>6</v>
      </c>
      <c r="AH6" s="1187">
        <v>0</v>
      </c>
      <c r="AI6" s="1188">
        <v>6</v>
      </c>
      <c r="AJ6" s="1195">
        <v>0</v>
      </c>
      <c r="AK6" s="1195">
        <v>6</v>
      </c>
      <c r="AL6" s="1189"/>
      <c r="AM6" s="1187">
        <v>0</v>
      </c>
      <c r="AN6" s="1195">
        <v>0</v>
      </c>
      <c r="AO6" s="1187">
        <v>0</v>
      </c>
      <c r="AP6" s="1195">
        <v>2</v>
      </c>
      <c r="AQ6" s="1187">
        <v>0</v>
      </c>
      <c r="AR6" s="1188">
        <v>2</v>
      </c>
      <c r="AS6" s="1195">
        <v>0</v>
      </c>
      <c r="AT6" s="1195">
        <v>2</v>
      </c>
      <c r="AU6" s="1189"/>
      <c r="AV6" s="1187">
        <v>0</v>
      </c>
      <c r="AW6" s="1195">
        <v>0</v>
      </c>
      <c r="AX6" s="1187">
        <v>0</v>
      </c>
      <c r="AY6" s="1195">
        <v>12</v>
      </c>
      <c r="AZ6" s="1187">
        <v>0</v>
      </c>
      <c r="BA6" s="1188">
        <v>12</v>
      </c>
      <c r="BB6" s="1195">
        <v>0</v>
      </c>
      <c r="BC6" s="1195">
        <v>12</v>
      </c>
      <c r="BD6" s="1189"/>
      <c r="BE6" s="1187">
        <v>0</v>
      </c>
      <c r="BF6" s="1195">
        <v>0</v>
      </c>
      <c r="BG6" s="1187">
        <v>0</v>
      </c>
      <c r="BH6" s="1195">
        <v>12</v>
      </c>
      <c r="BI6" s="1187">
        <v>0</v>
      </c>
      <c r="BJ6" s="1188">
        <v>12</v>
      </c>
      <c r="BK6" s="1195">
        <v>0</v>
      </c>
      <c r="BL6" s="1195">
        <v>12</v>
      </c>
      <c r="BM6" s="1189"/>
      <c r="BN6" s="1187">
        <v>0</v>
      </c>
      <c r="BO6" s="1195">
        <v>0</v>
      </c>
      <c r="BP6" s="1187">
        <v>0</v>
      </c>
      <c r="BQ6" s="1195">
        <v>14</v>
      </c>
      <c r="BR6" s="1187">
        <v>0</v>
      </c>
      <c r="BS6" s="1188">
        <v>14</v>
      </c>
      <c r="BT6" s="1195">
        <v>0</v>
      </c>
      <c r="BU6" s="1195">
        <v>14</v>
      </c>
      <c r="BV6" s="1189"/>
      <c r="BW6" s="1187">
        <v>0</v>
      </c>
      <c r="BX6" s="1195">
        <v>0</v>
      </c>
      <c r="BY6" s="1187">
        <v>0</v>
      </c>
      <c r="BZ6" s="1195">
        <v>28</v>
      </c>
      <c r="CA6" s="1187">
        <v>0</v>
      </c>
      <c r="CB6" s="1188">
        <v>28</v>
      </c>
      <c r="CC6" s="1195">
        <v>0</v>
      </c>
      <c r="CD6" s="1195">
        <v>28</v>
      </c>
      <c r="CE6" s="1189"/>
      <c r="CF6" s="1187">
        <v>0</v>
      </c>
      <c r="CG6" s="1195">
        <v>0</v>
      </c>
      <c r="CH6" s="1187">
        <v>0</v>
      </c>
      <c r="CI6" s="1195">
        <v>20</v>
      </c>
      <c r="CJ6" s="1187">
        <v>0</v>
      </c>
      <c r="CK6" s="1188">
        <v>20</v>
      </c>
      <c r="CL6" s="1195">
        <v>0</v>
      </c>
      <c r="CM6" s="1195">
        <v>20</v>
      </c>
      <c r="CN6" s="1189"/>
      <c r="CO6" s="1187">
        <v>0</v>
      </c>
      <c r="CP6" s="1195">
        <v>0</v>
      </c>
      <c r="CQ6" s="1187">
        <v>0</v>
      </c>
      <c r="CR6" s="1195">
        <v>25</v>
      </c>
      <c r="CS6" s="1187">
        <v>0</v>
      </c>
      <c r="CT6" s="1188">
        <v>25</v>
      </c>
      <c r="CU6" s="1195">
        <v>0</v>
      </c>
      <c r="CV6" s="1195">
        <v>25</v>
      </c>
      <c r="CW6" s="1189"/>
      <c r="CX6" s="1187">
        <v>0</v>
      </c>
      <c r="CY6" s="1195">
        <v>0</v>
      </c>
      <c r="CZ6" s="1187">
        <v>0</v>
      </c>
      <c r="DA6" s="1195">
        <v>46</v>
      </c>
      <c r="DB6" s="1187">
        <v>0</v>
      </c>
      <c r="DC6" s="1188">
        <v>46</v>
      </c>
      <c r="DD6" s="1195">
        <v>1</v>
      </c>
      <c r="DE6" s="1195">
        <v>45</v>
      </c>
      <c r="DF6" s="1189"/>
      <c r="DG6" s="1187">
        <v>0</v>
      </c>
      <c r="DH6" s="1195">
        <v>0</v>
      </c>
      <c r="DI6" s="1187">
        <v>0</v>
      </c>
      <c r="DJ6" s="1195">
        <v>46</v>
      </c>
      <c r="DK6" s="1187">
        <v>0</v>
      </c>
      <c r="DL6" s="1188">
        <v>46</v>
      </c>
      <c r="DM6" s="1195">
        <v>7</v>
      </c>
      <c r="DN6" s="1195">
        <v>39</v>
      </c>
      <c r="DO6" s="1189"/>
      <c r="DP6" s="1187">
        <v>0</v>
      </c>
      <c r="DQ6" s="1195">
        <v>0</v>
      </c>
      <c r="DR6" s="1187">
        <v>0</v>
      </c>
      <c r="DS6" s="1195">
        <v>39</v>
      </c>
      <c r="DT6" s="1187">
        <v>0</v>
      </c>
      <c r="DU6" s="1188">
        <v>39</v>
      </c>
      <c r="DV6" s="1195">
        <v>1</v>
      </c>
      <c r="DW6" s="1195">
        <v>38</v>
      </c>
      <c r="DX6" s="1189"/>
      <c r="DY6" s="1187">
        <v>0</v>
      </c>
      <c r="DZ6" s="1195">
        <v>0</v>
      </c>
      <c r="EA6" s="1187">
        <v>0</v>
      </c>
      <c r="EB6" s="1195">
        <v>32</v>
      </c>
      <c r="EC6" s="1187">
        <v>0</v>
      </c>
      <c r="ED6" s="1188">
        <v>32</v>
      </c>
      <c r="EE6" s="1195">
        <v>0</v>
      </c>
      <c r="EF6" s="1195">
        <v>32</v>
      </c>
      <c r="EG6" s="1189"/>
      <c r="EH6" s="1187">
        <v>0</v>
      </c>
      <c r="EI6" s="1195">
        <v>0</v>
      </c>
      <c r="EJ6" s="1187">
        <v>0</v>
      </c>
      <c r="EK6" s="1195">
        <v>34</v>
      </c>
      <c r="EL6" s="1187">
        <v>0</v>
      </c>
      <c r="EM6" s="1188">
        <v>34</v>
      </c>
      <c r="EN6" s="1195">
        <v>3</v>
      </c>
      <c r="EO6" s="1195">
        <v>31</v>
      </c>
      <c r="EP6" s="1189"/>
      <c r="EQ6" s="1187">
        <v>0</v>
      </c>
      <c r="ER6" s="1195">
        <v>0</v>
      </c>
      <c r="ES6" s="1187">
        <v>0</v>
      </c>
      <c r="ET6" s="1195">
        <v>39</v>
      </c>
      <c r="EU6" s="1187">
        <v>0</v>
      </c>
      <c r="EV6" s="1188">
        <v>39</v>
      </c>
      <c r="EW6" s="1195">
        <v>2</v>
      </c>
      <c r="EX6" s="1195">
        <v>37</v>
      </c>
      <c r="EY6" s="1189"/>
      <c r="EZ6" s="1187">
        <v>0</v>
      </c>
      <c r="FA6" s="1195">
        <v>0</v>
      </c>
      <c r="FB6" s="1187">
        <v>0</v>
      </c>
      <c r="FC6" s="1195">
        <v>20</v>
      </c>
      <c r="FD6" s="1187">
        <v>0</v>
      </c>
      <c r="FE6" s="1188">
        <v>20</v>
      </c>
      <c r="FF6" s="1195" t="s">
        <v>229</v>
      </c>
      <c r="FG6" s="1195" t="s">
        <v>232</v>
      </c>
      <c r="FI6" s="1196">
        <v>0</v>
      </c>
      <c r="FJ6" s="1196">
        <v>0</v>
      </c>
      <c r="FK6" s="1196">
        <v>0</v>
      </c>
      <c r="FL6" s="1196">
        <v>38</v>
      </c>
      <c r="FM6" s="1196">
        <v>0</v>
      </c>
      <c r="FN6" s="1191">
        <v>38</v>
      </c>
      <c r="FO6" s="1196">
        <v>2</v>
      </c>
      <c r="FP6" s="1196">
        <v>36</v>
      </c>
      <c r="FR6" s="1196">
        <v>0</v>
      </c>
      <c r="FS6" s="1196">
        <v>0</v>
      </c>
      <c r="FT6" s="1196">
        <v>0</v>
      </c>
      <c r="FU6" s="1196">
        <v>32</v>
      </c>
      <c r="FV6" s="1196">
        <v>0</v>
      </c>
      <c r="FW6" s="1191">
        <v>32</v>
      </c>
      <c r="FX6" s="1196">
        <v>1</v>
      </c>
      <c r="FY6" s="1196">
        <v>31</v>
      </c>
      <c r="GA6" s="1196">
        <v>0</v>
      </c>
      <c r="GB6" s="1196">
        <v>0</v>
      </c>
      <c r="GC6" s="1196">
        <v>0</v>
      </c>
      <c r="GD6" s="1196">
        <v>39</v>
      </c>
      <c r="GE6" s="1196">
        <v>0</v>
      </c>
      <c r="GF6" s="1191">
        <v>39</v>
      </c>
      <c r="GG6" s="1196">
        <v>1</v>
      </c>
      <c r="GH6" s="1196">
        <v>38</v>
      </c>
      <c r="GJ6" s="1196">
        <v>0</v>
      </c>
      <c r="GK6" s="1196">
        <v>2</v>
      </c>
      <c r="GL6" s="1196">
        <v>0</v>
      </c>
      <c r="GM6" s="1196">
        <v>35</v>
      </c>
      <c r="GN6" s="1196">
        <v>0</v>
      </c>
      <c r="GO6" s="1191">
        <v>37</v>
      </c>
      <c r="GP6" s="1196">
        <v>3</v>
      </c>
      <c r="GQ6" s="1196">
        <v>34</v>
      </c>
      <c r="GS6" s="1196">
        <v>0</v>
      </c>
      <c r="GT6" s="1196">
        <v>16</v>
      </c>
      <c r="GU6" s="1196">
        <v>0</v>
      </c>
      <c r="GV6" s="1196">
        <v>188</v>
      </c>
      <c r="GW6" s="1196">
        <v>0</v>
      </c>
      <c r="GX6" s="1191">
        <v>204</v>
      </c>
      <c r="GY6" s="1196">
        <v>22</v>
      </c>
      <c r="GZ6" s="1196">
        <v>182</v>
      </c>
    </row>
    <row r="7" spans="1:212" ht="15.75" customHeight="1">
      <c r="A7" s="1193">
        <v>4</v>
      </c>
      <c r="B7" s="1194" t="s">
        <v>233</v>
      </c>
      <c r="C7" s="1196">
        <v>0</v>
      </c>
      <c r="D7" s="1196">
        <v>0</v>
      </c>
      <c r="E7" s="1196">
        <v>0</v>
      </c>
      <c r="F7" s="1196">
        <v>0</v>
      </c>
      <c r="G7" s="1196">
        <v>0</v>
      </c>
      <c r="H7" s="1196">
        <v>0</v>
      </c>
      <c r="I7" s="1196">
        <v>0</v>
      </c>
      <c r="J7" s="1196">
        <v>0</v>
      </c>
      <c r="K7" s="1189"/>
      <c r="L7" s="1187">
        <v>0</v>
      </c>
      <c r="M7" s="1195">
        <v>0</v>
      </c>
      <c r="N7" s="1187">
        <v>0</v>
      </c>
      <c r="O7" s="1195">
        <v>0</v>
      </c>
      <c r="P7" s="1187">
        <v>0</v>
      </c>
      <c r="Q7" s="1188">
        <v>0</v>
      </c>
      <c r="R7" s="1195">
        <v>0</v>
      </c>
      <c r="S7" s="1195">
        <v>0</v>
      </c>
      <c r="T7" s="1189"/>
      <c r="U7" s="1187">
        <v>0</v>
      </c>
      <c r="V7" s="1195">
        <v>0</v>
      </c>
      <c r="W7" s="1187">
        <v>0</v>
      </c>
      <c r="X7" s="1195">
        <v>0</v>
      </c>
      <c r="Y7" s="1187">
        <v>0</v>
      </c>
      <c r="Z7" s="1188">
        <v>0</v>
      </c>
      <c r="AA7" s="1195">
        <v>0</v>
      </c>
      <c r="AB7" s="1195">
        <v>0</v>
      </c>
      <c r="AC7" s="1189"/>
      <c r="AD7" s="1187">
        <v>0</v>
      </c>
      <c r="AE7" s="1195">
        <v>0</v>
      </c>
      <c r="AF7" s="1187">
        <v>0</v>
      </c>
      <c r="AG7" s="1195">
        <v>0</v>
      </c>
      <c r="AH7" s="1187">
        <v>0</v>
      </c>
      <c r="AI7" s="1188">
        <v>0</v>
      </c>
      <c r="AJ7" s="1195">
        <v>0</v>
      </c>
      <c r="AK7" s="1195">
        <v>0</v>
      </c>
      <c r="AL7" s="1189"/>
      <c r="AM7" s="1187">
        <v>0</v>
      </c>
      <c r="AN7" s="1195">
        <v>0</v>
      </c>
      <c r="AO7" s="1187">
        <v>0</v>
      </c>
      <c r="AP7" s="1195">
        <v>0</v>
      </c>
      <c r="AQ7" s="1187">
        <v>0</v>
      </c>
      <c r="AR7" s="1188">
        <v>0</v>
      </c>
      <c r="AS7" s="1195">
        <v>0</v>
      </c>
      <c r="AT7" s="1195">
        <v>0</v>
      </c>
      <c r="AU7" s="1189"/>
      <c r="AV7" s="1187">
        <v>0</v>
      </c>
      <c r="AW7" s="1195">
        <v>0</v>
      </c>
      <c r="AX7" s="1187">
        <v>0</v>
      </c>
      <c r="AY7" s="1195">
        <v>0</v>
      </c>
      <c r="AZ7" s="1187">
        <v>0</v>
      </c>
      <c r="BA7" s="1188">
        <v>0</v>
      </c>
      <c r="BB7" s="1195">
        <v>0</v>
      </c>
      <c r="BC7" s="1195">
        <v>0</v>
      </c>
      <c r="BD7" s="1189"/>
      <c r="BE7" s="1187">
        <v>0</v>
      </c>
      <c r="BF7" s="1195">
        <v>0</v>
      </c>
      <c r="BG7" s="1187">
        <v>0</v>
      </c>
      <c r="BH7" s="1195">
        <v>0</v>
      </c>
      <c r="BI7" s="1187">
        <v>0</v>
      </c>
      <c r="BJ7" s="1188">
        <v>0</v>
      </c>
      <c r="BK7" s="1195">
        <v>0</v>
      </c>
      <c r="BL7" s="1195">
        <v>0</v>
      </c>
      <c r="BM7" s="1189"/>
      <c r="BN7" s="1187">
        <v>0</v>
      </c>
      <c r="BO7" s="1195">
        <v>0</v>
      </c>
      <c r="BP7" s="1187">
        <v>0</v>
      </c>
      <c r="BQ7" s="1195">
        <v>1</v>
      </c>
      <c r="BR7" s="1187">
        <v>0</v>
      </c>
      <c r="BS7" s="1188">
        <v>1</v>
      </c>
      <c r="BT7" s="1195">
        <v>0</v>
      </c>
      <c r="BU7" s="1195">
        <v>1</v>
      </c>
      <c r="BV7" s="1189"/>
      <c r="BW7" s="1187">
        <v>0</v>
      </c>
      <c r="BX7" s="1195">
        <v>0</v>
      </c>
      <c r="BY7" s="1187">
        <v>0</v>
      </c>
      <c r="BZ7" s="1195">
        <v>1</v>
      </c>
      <c r="CA7" s="1187">
        <v>0</v>
      </c>
      <c r="CB7" s="1188">
        <v>1</v>
      </c>
      <c r="CC7" s="1195">
        <v>0</v>
      </c>
      <c r="CD7" s="1195">
        <v>1</v>
      </c>
      <c r="CE7" s="1189"/>
      <c r="CF7" s="1187">
        <v>0</v>
      </c>
      <c r="CG7" s="1195">
        <v>0</v>
      </c>
      <c r="CH7" s="1187">
        <v>0</v>
      </c>
      <c r="CI7" s="1195">
        <v>1</v>
      </c>
      <c r="CJ7" s="1187">
        <v>0</v>
      </c>
      <c r="CK7" s="1188">
        <v>1</v>
      </c>
      <c r="CL7" s="1195">
        <v>0</v>
      </c>
      <c r="CM7" s="1195">
        <v>1</v>
      </c>
      <c r="CN7" s="1189"/>
      <c r="CO7" s="1187">
        <v>0</v>
      </c>
      <c r="CP7" s="1195">
        <v>0</v>
      </c>
      <c r="CQ7" s="1187">
        <v>0</v>
      </c>
      <c r="CR7" s="1195">
        <v>1</v>
      </c>
      <c r="CS7" s="1187">
        <v>0</v>
      </c>
      <c r="CT7" s="1188">
        <v>1</v>
      </c>
      <c r="CU7" s="1195">
        <v>0</v>
      </c>
      <c r="CV7" s="1195">
        <v>1</v>
      </c>
      <c r="CW7" s="1189"/>
      <c r="CX7" s="1187">
        <v>0</v>
      </c>
      <c r="CY7" s="1195">
        <v>0</v>
      </c>
      <c r="CZ7" s="1187">
        <v>0</v>
      </c>
      <c r="DA7" s="1195">
        <v>5</v>
      </c>
      <c r="DB7" s="1187">
        <v>0</v>
      </c>
      <c r="DC7" s="1188">
        <v>5</v>
      </c>
      <c r="DD7" s="1195">
        <v>0</v>
      </c>
      <c r="DE7" s="1195">
        <v>5</v>
      </c>
      <c r="DF7" s="1189"/>
      <c r="DG7" s="1187">
        <v>0</v>
      </c>
      <c r="DH7" s="1195">
        <v>0</v>
      </c>
      <c r="DI7" s="1187">
        <v>0</v>
      </c>
      <c r="DJ7" s="1195">
        <v>4</v>
      </c>
      <c r="DK7" s="1187">
        <v>0</v>
      </c>
      <c r="DL7" s="1188">
        <v>4</v>
      </c>
      <c r="DM7" s="1195">
        <v>1</v>
      </c>
      <c r="DN7" s="1195">
        <v>3</v>
      </c>
      <c r="DO7" s="1189"/>
      <c r="DP7" s="1187">
        <v>0</v>
      </c>
      <c r="DQ7" s="1195">
        <v>0</v>
      </c>
      <c r="DR7" s="1187">
        <v>0</v>
      </c>
      <c r="DS7" s="1195">
        <v>5</v>
      </c>
      <c r="DT7" s="1187">
        <v>0</v>
      </c>
      <c r="DU7" s="1188">
        <v>5</v>
      </c>
      <c r="DV7" s="1195">
        <v>0</v>
      </c>
      <c r="DW7" s="1195">
        <v>5</v>
      </c>
      <c r="DX7" s="1189"/>
      <c r="DY7" s="1187">
        <v>0</v>
      </c>
      <c r="DZ7" s="1195">
        <v>0</v>
      </c>
      <c r="EA7" s="1187">
        <v>0</v>
      </c>
      <c r="EB7" s="1195">
        <v>1</v>
      </c>
      <c r="EC7" s="1187">
        <v>0</v>
      </c>
      <c r="ED7" s="1188">
        <v>1</v>
      </c>
      <c r="EE7" s="1195">
        <v>0</v>
      </c>
      <c r="EF7" s="1195">
        <v>1</v>
      </c>
      <c r="EG7" s="1189"/>
      <c r="EH7" s="1187">
        <v>0</v>
      </c>
      <c r="EI7" s="1195">
        <v>0</v>
      </c>
      <c r="EJ7" s="1187">
        <v>0</v>
      </c>
      <c r="EK7" s="1195">
        <v>1</v>
      </c>
      <c r="EL7" s="1187">
        <v>0</v>
      </c>
      <c r="EM7" s="1188">
        <v>1</v>
      </c>
      <c r="EN7" s="1195">
        <v>0</v>
      </c>
      <c r="EO7" s="1195">
        <v>1</v>
      </c>
      <c r="EP7" s="1189"/>
      <c r="EQ7" s="1187">
        <v>0</v>
      </c>
      <c r="ER7" s="1195">
        <v>0</v>
      </c>
      <c r="ES7" s="1187">
        <v>0</v>
      </c>
      <c r="ET7" s="1195">
        <v>1</v>
      </c>
      <c r="EU7" s="1187">
        <v>0</v>
      </c>
      <c r="EV7" s="1188">
        <v>1</v>
      </c>
      <c r="EW7" s="1195">
        <v>0</v>
      </c>
      <c r="EX7" s="1195">
        <v>1</v>
      </c>
      <c r="EY7" s="1189"/>
      <c r="EZ7" s="1187">
        <v>0</v>
      </c>
      <c r="FA7" s="1195">
        <v>0</v>
      </c>
      <c r="FB7" s="1187">
        <v>0</v>
      </c>
      <c r="FC7" s="1195" t="s">
        <v>234</v>
      </c>
      <c r="FD7" s="1187">
        <v>0</v>
      </c>
      <c r="FE7" s="1188" t="s">
        <v>234</v>
      </c>
      <c r="FF7" s="1195">
        <v>0</v>
      </c>
      <c r="FG7" s="1195" t="s">
        <v>234</v>
      </c>
      <c r="FI7" s="1196">
        <v>0</v>
      </c>
      <c r="FJ7" s="1196">
        <v>0</v>
      </c>
      <c r="FK7" s="1196">
        <v>0</v>
      </c>
      <c r="FL7" s="1196">
        <v>1</v>
      </c>
      <c r="FM7" s="1196">
        <v>0</v>
      </c>
      <c r="FN7" s="1191">
        <v>1</v>
      </c>
      <c r="FO7" s="1196">
        <v>0</v>
      </c>
      <c r="FP7" s="1196">
        <v>1</v>
      </c>
      <c r="FR7" s="1196">
        <v>0</v>
      </c>
      <c r="FS7" s="1196">
        <v>0</v>
      </c>
      <c r="FT7" s="1196">
        <v>0</v>
      </c>
      <c r="FU7" s="1196">
        <v>2</v>
      </c>
      <c r="FV7" s="1196">
        <v>0</v>
      </c>
      <c r="FW7" s="1191">
        <v>2</v>
      </c>
      <c r="FX7" s="1196">
        <v>0</v>
      </c>
      <c r="FY7" s="1196">
        <v>2</v>
      </c>
      <c r="GA7" s="1196">
        <v>0</v>
      </c>
      <c r="GB7" s="1196">
        <v>0</v>
      </c>
      <c r="GC7" s="1196">
        <v>0</v>
      </c>
      <c r="GD7" s="1196">
        <v>3</v>
      </c>
      <c r="GE7" s="1196">
        <v>0</v>
      </c>
      <c r="GF7" s="1191">
        <v>3</v>
      </c>
      <c r="GG7" s="1196">
        <v>0</v>
      </c>
      <c r="GH7" s="1196">
        <v>3</v>
      </c>
      <c r="GJ7" s="1196">
        <v>0</v>
      </c>
      <c r="GK7" s="1196">
        <v>0</v>
      </c>
      <c r="GL7" s="1196">
        <v>0</v>
      </c>
      <c r="GM7" s="1196">
        <v>6</v>
      </c>
      <c r="GN7" s="1196">
        <v>0</v>
      </c>
      <c r="GO7" s="1191">
        <v>6</v>
      </c>
      <c r="GP7" s="1196">
        <v>0</v>
      </c>
      <c r="GQ7" s="1196">
        <v>6</v>
      </c>
      <c r="GS7" s="1196">
        <v>0</v>
      </c>
      <c r="GT7" s="1196">
        <v>1</v>
      </c>
      <c r="GU7" s="1196">
        <v>0</v>
      </c>
      <c r="GV7" s="1196">
        <v>33</v>
      </c>
      <c r="GW7" s="1196">
        <v>0</v>
      </c>
      <c r="GX7" s="1191">
        <v>34</v>
      </c>
      <c r="GY7" s="1196">
        <v>2</v>
      </c>
      <c r="GZ7" s="1196">
        <v>32</v>
      </c>
    </row>
    <row r="8" spans="1:212" ht="15.75" customHeight="1">
      <c r="A8" s="1193">
        <v>5</v>
      </c>
      <c r="B8" s="1186" t="s">
        <v>235</v>
      </c>
      <c r="C8" s="1191">
        <v>0</v>
      </c>
      <c r="D8" s="1191">
        <v>1</v>
      </c>
      <c r="E8" s="1191">
        <v>0</v>
      </c>
      <c r="F8" s="1191">
        <v>20</v>
      </c>
      <c r="G8" s="1191">
        <v>0</v>
      </c>
      <c r="H8" s="1191">
        <v>21</v>
      </c>
      <c r="I8" s="1191">
        <v>0</v>
      </c>
      <c r="J8" s="1191">
        <v>21</v>
      </c>
      <c r="K8" s="1189"/>
      <c r="L8" s="1187">
        <v>0</v>
      </c>
      <c r="M8" s="1187">
        <v>1</v>
      </c>
      <c r="N8" s="1187">
        <v>0</v>
      </c>
      <c r="O8" s="1187">
        <v>12</v>
      </c>
      <c r="P8" s="1187">
        <v>0</v>
      </c>
      <c r="Q8" s="1188">
        <v>13</v>
      </c>
      <c r="R8" s="1187">
        <v>0</v>
      </c>
      <c r="S8" s="1187">
        <v>13</v>
      </c>
      <c r="T8" s="1189"/>
      <c r="U8" s="1187">
        <v>0</v>
      </c>
      <c r="V8" s="1187">
        <v>40</v>
      </c>
      <c r="W8" s="1187">
        <v>0</v>
      </c>
      <c r="X8" s="1187">
        <v>55</v>
      </c>
      <c r="Y8" s="1187">
        <v>0</v>
      </c>
      <c r="Z8" s="1188">
        <v>95</v>
      </c>
      <c r="AA8" s="1187">
        <v>0</v>
      </c>
      <c r="AB8" s="1187">
        <v>95</v>
      </c>
      <c r="AC8" s="1189"/>
      <c r="AD8" s="1187">
        <v>0</v>
      </c>
      <c r="AE8" s="1187">
        <v>58</v>
      </c>
      <c r="AF8" s="1187">
        <v>0</v>
      </c>
      <c r="AG8" s="1187">
        <v>56</v>
      </c>
      <c r="AH8" s="1187">
        <v>0</v>
      </c>
      <c r="AI8" s="1188">
        <v>114</v>
      </c>
      <c r="AJ8" s="1187">
        <v>1</v>
      </c>
      <c r="AK8" s="1187">
        <v>113</v>
      </c>
      <c r="AL8" s="1189"/>
      <c r="AM8" s="1187">
        <v>0</v>
      </c>
      <c r="AN8" s="1187">
        <v>74</v>
      </c>
      <c r="AO8" s="1187">
        <v>0</v>
      </c>
      <c r="AP8" s="1187">
        <v>75</v>
      </c>
      <c r="AQ8" s="1187">
        <v>0</v>
      </c>
      <c r="AR8" s="1188">
        <v>149</v>
      </c>
      <c r="AS8" s="1187">
        <v>1</v>
      </c>
      <c r="AT8" s="1187">
        <v>148</v>
      </c>
      <c r="AU8" s="1189"/>
      <c r="AV8" s="1187">
        <v>0</v>
      </c>
      <c r="AW8" s="1187">
        <v>73</v>
      </c>
      <c r="AX8" s="1187">
        <v>0</v>
      </c>
      <c r="AY8" s="1187">
        <v>76</v>
      </c>
      <c r="AZ8" s="1187">
        <v>0</v>
      </c>
      <c r="BA8" s="1188">
        <v>149</v>
      </c>
      <c r="BB8" s="1187">
        <v>0</v>
      </c>
      <c r="BC8" s="1187">
        <v>149</v>
      </c>
      <c r="BD8" s="1189"/>
      <c r="BE8" s="1187">
        <v>0</v>
      </c>
      <c r="BF8" s="1187">
        <v>62</v>
      </c>
      <c r="BG8" s="1187">
        <v>0</v>
      </c>
      <c r="BH8" s="1187">
        <v>90</v>
      </c>
      <c r="BI8" s="1187">
        <v>0</v>
      </c>
      <c r="BJ8" s="1188">
        <v>152</v>
      </c>
      <c r="BK8" s="1187">
        <v>0</v>
      </c>
      <c r="BL8" s="1187">
        <v>152</v>
      </c>
      <c r="BM8" s="1189"/>
      <c r="BN8" s="1187">
        <v>0</v>
      </c>
      <c r="BO8" s="1187">
        <v>87</v>
      </c>
      <c r="BP8" s="1187">
        <v>0</v>
      </c>
      <c r="BQ8" s="1187">
        <v>87</v>
      </c>
      <c r="BR8" s="1187">
        <v>0</v>
      </c>
      <c r="BS8" s="1188">
        <v>174</v>
      </c>
      <c r="BT8" s="1187">
        <v>1</v>
      </c>
      <c r="BU8" s="1187">
        <v>173</v>
      </c>
      <c r="BV8" s="1189"/>
      <c r="BW8" s="1187">
        <v>0</v>
      </c>
      <c r="BX8" s="1187">
        <v>70</v>
      </c>
      <c r="BY8" s="1187">
        <v>0</v>
      </c>
      <c r="BZ8" s="1187">
        <v>70</v>
      </c>
      <c r="CA8" s="1187">
        <v>0</v>
      </c>
      <c r="CB8" s="1188">
        <v>140</v>
      </c>
      <c r="CC8" s="1187">
        <v>1</v>
      </c>
      <c r="CD8" s="1187">
        <v>139</v>
      </c>
      <c r="CE8" s="1189"/>
      <c r="CF8" s="1187">
        <v>0</v>
      </c>
      <c r="CG8" s="1187">
        <v>36</v>
      </c>
      <c r="CH8" s="1187">
        <v>0</v>
      </c>
      <c r="CI8" s="1187">
        <v>37</v>
      </c>
      <c r="CJ8" s="1187">
        <v>0</v>
      </c>
      <c r="CK8" s="1188">
        <v>73</v>
      </c>
      <c r="CL8" s="1187">
        <v>0</v>
      </c>
      <c r="CM8" s="1187">
        <v>73</v>
      </c>
      <c r="CN8" s="1189"/>
      <c r="CO8" s="1187">
        <v>0</v>
      </c>
      <c r="CP8" s="1187">
        <v>30</v>
      </c>
      <c r="CQ8" s="1187">
        <v>0</v>
      </c>
      <c r="CR8" s="1187">
        <v>31</v>
      </c>
      <c r="CS8" s="1187">
        <v>0</v>
      </c>
      <c r="CT8" s="1188">
        <v>61</v>
      </c>
      <c r="CU8" s="1187">
        <v>1</v>
      </c>
      <c r="CV8" s="1187">
        <v>60</v>
      </c>
      <c r="CW8" s="1189"/>
      <c r="CX8" s="1187">
        <v>0</v>
      </c>
      <c r="CY8" s="1187">
        <v>38</v>
      </c>
      <c r="CZ8" s="1187">
        <v>0</v>
      </c>
      <c r="DA8" s="1187">
        <v>38</v>
      </c>
      <c r="DB8" s="1187">
        <v>0</v>
      </c>
      <c r="DC8" s="1188">
        <v>76</v>
      </c>
      <c r="DD8" s="1187">
        <v>0</v>
      </c>
      <c r="DE8" s="1187">
        <v>76</v>
      </c>
      <c r="DF8" s="1189"/>
      <c r="DG8" s="1187">
        <v>0</v>
      </c>
      <c r="DH8" s="1187">
        <v>31</v>
      </c>
      <c r="DI8" s="1187">
        <v>0</v>
      </c>
      <c r="DJ8" s="1187">
        <v>34</v>
      </c>
      <c r="DK8" s="1187">
        <v>0</v>
      </c>
      <c r="DL8" s="1188">
        <v>65</v>
      </c>
      <c r="DM8" s="1187">
        <v>3</v>
      </c>
      <c r="DN8" s="1187">
        <v>62</v>
      </c>
      <c r="DO8" s="1189"/>
      <c r="DP8" s="1187">
        <v>0</v>
      </c>
      <c r="DQ8" s="1187">
        <v>43</v>
      </c>
      <c r="DR8" s="1187">
        <v>0</v>
      </c>
      <c r="DS8" s="1187">
        <v>47</v>
      </c>
      <c r="DT8" s="1187">
        <v>0</v>
      </c>
      <c r="DU8" s="1188">
        <v>90</v>
      </c>
      <c r="DV8" s="1187">
        <v>0</v>
      </c>
      <c r="DW8" s="1187">
        <v>90</v>
      </c>
      <c r="DX8" s="1189"/>
      <c r="DY8" s="1187">
        <v>0</v>
      </c>
      <c r="DZ8" s="1187">
        <v>61</v>
      </c>
      <c r="EA8" s="1187">
        <v>0</v>
      </c>
      <c r="EB8" s="1187">
        <v>62</v>
      </c>
      <c r="EC8" s="1187">
        <v>0</v>
      </c>
      <c r="ED8" s="1188">
        <v>123</v>
      </c>
      <c r="EE8" s="1187">
        <v>0</v>
      </c>
      <c r="EF8" s="1187">
        <v>123</v>
      </c>
      <c r="EG8" s="1189"/>
      <c r="EH8" s="1187">
        <v>0</v>
      </c>
      <c r="EI8" s="1187">
        <v>51</v>
      </c>
      <c r="EJ8" s="1187">
        <v>0</v>
      </c>
      <c r="EK8" s="1187">
        <v>51</v>
      </c>
      <c r="EL8" s="1187">
        <v>0</v>
      </c>
      <c r="EM8" s="1188">
        <v>102</v>
      </c>
      <c r="EN8" s="1187">
        <v>1</v>
      </c>
      <c r="EO8" s="1187">
        <v>101</v>
      </c>
      <c r="EP8" s="1189"/>
      <c r="EQ8" s="1187">
        <v>0</v>
      </c>
      <c r="ER8" s="1187">
        <v>77</v>
      </c>
      <c r="ES8" s="1187">
        <v>0</v>
      </c>
      <c r="ET8" s="1187">
        <v>78</v>
      </c>
      <c r="EU8" s="1187">
        <v>0</v>
      </c>
      <c r="EV8" s="1188">
        <v>155</v>
      </c>
      <c r="EW8" s="1187">
        <v>2</v>
      </c>
      <c r="EX8" s="1187">
        <v>153</v>
      </c>
      <c r="EY8" s="1189"/>
      <c r="EZ8" s="1187">
        <v>0</v>
      </c>
      <c r="FA8" s="1187" t="s">
        <v>236</v>
      </c>
      <c r="FB8" s="1187">
        <v>0</v>
      </c>
      <c r="FC8" s="1187" t="s">
        <v>237</v>
      </c>
      <c r="FD8" s="1187">
        <v>0</v>
      </c>
      <c r="FE8" s="1188">
        <v>108</v>
      </c>
      <c r="FF8" s="1187" t="s">
        <v>229</v>
      </c>
      <c r="FG8" s="1187">
        <v>106</v>
      </c>
      <c r="FI8" s="1190">
        <v>0</v>
      </c>
      <c r="FJ8" s="1191">
        <v>55</v>
      </c>
      <c r="FK8" s="1191">
        <v>0</v>
      </c>
      <c r="FL8" s="1191">
        <v>55</v>
      </c>
      <c r="FM8" s="1191">
        <v>0</v>
      </c>
      <c r="FN8" s="1191">
        <v>110</v>
      </c>
      <c r="FO8" s="1191">
        <v>2</v>
      </c>
      <c r="FP8" s="1191">
        <v>108</v>
      </c>
      <c r="FR8" s="1190">
        <v>0</v>
      </c>
      <c r="FS8" s="1191">
        <v>56</v>
      </c>
      <c r="FT8" s="1191">
        <v>0</v>
      </c>
      <c r="FU8" s="1191">
        <v>56</v>
      </c>
      <c r="FV8" s="1191">
        <v>0</v>
      </c>
      <c r="FW8" s="1191">
        <v>112</v>
      </c>
      <c r="FX8" s="1191">
        <v>1</v>
      </c>
      <c r="FY8" s="1191">
        <v>111</v>
      </c>
      <c r="GA8" s="1190">
        <v>0</v>
      </c>
      <c r="GB8" s="1191">
        <v>20</v>
      </c>
      <c r="GC8" s="1191">
        <v>0</v>
      </c>
      <c r="GD8" s="1191">
        <v>21</v>
      </c>
      <c r="GE8" s="1191">
        <v>0</v>
      </c>
      <c r="GF8" s="1191">
        <v>41</v>
      </c>
      <c r="GG8" s="1191">
        <v>1</v>
      </c>
      <c r="GH8" s="1191">
        <v>40</v>
      </c>
      <c r="GJ8" s="1190">
        <v>0</v>
      </c>
      <c r="GK8" s="1191">
        <v>18</v>
      </c>
      <c r="GL8" s="1191">
        <v>0</v>
      </c>
      <c r="GM8" s="1191">
        <v>18</v>
      </c>
      <c r="GN8" s="1191">
        <v>0</v>
      </c>
      <c r="GO8" s="1191">
        <v>36</v>
      </c>
      <c r="GP8" s="1191">
        <v>0</v>
      </c>
      <c r="GQ8" s="1191">
        <v>36</v>
      </c>
      <c r="GS8" s="1190">
        <v>0</v>
      </c>
      <c r="GT8" s="1191">
        <v>13</v>
      </c>
      <c r="GU8" s="1191">
        <v>0</v>
      </c>
      <c r="GV8" s="1191">
        <v>13</v>
      </c>
      <c r="GW8" s="1191">
        <v>0</v>
      </c>
      <c r="GX8" s="1191">
        <v>26</v>
      </c>
      <c r="GY8" s="1191">
        <v>0</v>
      </c>
      <c r="GZ8" s="1191">
        <v>26</v>
      </c>
    </row>
    <row r="9" spans="1:212" ht="15.75" customHeight="1">
      <c r="A9" s="1193">
        <v>6</v>
      </c>
      <c r="B9" s="1186" t="s">
        <v>238</v>
      </c>
      <c r="C9" s="1191">
        <v>52</v>
      </c>
      <c r="D9" s="1191">
        <v>24</v>
      </c>
      <c r="E9" s="1191">
        <v>0</v>
      </c>
      <c r="F9" s="1191">
        <v>13</v>
      </c>
      <c r="G9" s="1191">
        <v>0</v>
      </c>
      <c r="H9" s="1191">
        <v>89</v>
      </c>
      <c r="I9" s="1191">
        <v>52</v>
      </c>
      <c r="J9" s="1191">
        <v>37</v>
      </c>
      <c r="K9" s="1189"/>
      <c r="L9" s="1187">
        <v>44</v>
      </c>
      <c r="M9" s="1187">
        <v>19</v>
      </c>
      <c r="N9" s="1187">
        <v>0</v>
      </c>
      <c r="O9" s="1187">
        <v>7</v>
      </c>
      <c r="P9" s="1187">
        <v>0</v>
      </c>
      <c r="Q9" s="1188">
        <v>70</v>
      </c>
      <c r="R9" s="1187">
        <v>44</v>
      </c>
      <c r="S9" s="1187">
        <v>26</v>
      </c>
      <c r="T9" s="1189"/>
      <c r="U9" s="1187">
        <v>52</v>
      </c>
      <c r="V9" s="1187">
        <v>54</v>
      </c>
      <c r="W9" s="1187">
        <v>0</v>
      </c>
      <c r="X9" s="1187">
        <v>6</v>
      </c>
      <c r="Y9" s="1187">
        <v>0</v>
      </c>
      <c r="Z9" s="1188">
        <v>112</v>
      </c>
      <c r="AA9" s="1187">
        <v>52</v>
      </c>
      <c r="AB9" s="1187">
        <v>61</v>
      </c>
      <c r="AC9" s="1189"/>
      <c r="AD9" s="1187">
        <v>50</v>
      </c>
      <c r="AE9" s="1187">
        <v>52</v>
      </c>
      <c r="AF9" s="1187">
        <v>0</v>
      </c>
      <c r="AG9" s="1187">
        <v>8</v>
      </c>
      <c r="AH9" s="1187">
        <v>0</v>
      </c>
      <c r="AI9" s="1188">
        <v>110</v>
      </c>
      <c r="AJ9" s="1187">
        <v>50</v>
      </c>
      <c r="AK9" s="1187">
        <v>60</v>
      </c>
      <c r="AL9" s="1189"/>
      <c r="AM9" s="1187">
        <v>48</v>
      </c>
      <c r="AN9" s="1187">
        <v>19</v>
      </c>
      <c r="AO9" s="1187">
        <v>0</v>
      </c>
      <c r="AP9" s="1187">
        <v>14</v>
      </c>
      <c r="AQ9" s="1187">
        <v>0</v>
      </c>
      <c r="AR9" s="1188">
        <v>81</v>
      </c>
      <c r="AS9" s="1187">
        <v>48</v>
      </c>
      <c r="AT9" s="1187">
        <v>33</v>
      </c>
      <c r="AU9" s="1189"/>
      <c r="AV9" s="1187">
        <v>47</v>
      </c>
      <c r="AW9" s="1187">
        <v>13</v>
      </c>
      <c r="AX9" s="1187">
        <v>0</v>
      </c>
      <c r="AY9" s="1187">
        <v>33</v>
      </c>
      <c r="AZ9" s="1187">
        <v>0</v>
      </c>
      <c r="BA9" s="1188">
        <v>93</v>
      </c>
      <c r="BB9" s="1187">
        <v>47</v>
      </c>
      <c r="BC9" s="1187">
        <v>46</v>
      </c>
      <c r="BD9" s="1189"/>
      <c r="BE9" s="1187">
        <v>37</v>
      </c>
      <c r="BF9" s="1187">
        <v>10</v>
      </c>
      <c r="BG9" s="1187">
        <v>0</v>
      </c>
      <c r="BH9" s="1187">
        <v>33</v>
      </c>
      <c r="BI9" s="1187">
        <v>0</v>
      </c>
      <c r="BJ9" s="1188">
        <v>80</v>
      </c>
      <c r="BK9" s="1187">
        <v>37</v>
      </c>
      <c r="BL9" s="1187">
        <v>43</v>
      </c>
      <c r="BM9" s="1189"/>
      <c r="BN9" s="1187">
        <v>37</v>
      </c>
      <c r="BO9" s="1187">
        <v>7</v>
      </c>
      <c r="BP9" s="1187">
        <v>0</v>
      </c>
      <c r="BQ9" s="1187">
        <v>28</v>
      </c>
      <c r="BR9" s="1187">
        <v>0</v>
      </c>
      <c r="BS9" s="1188">
        <v>72</v>
      </c>
      <c r="BT9" s="1187">
        <v>37</v>
      </c>
      <c r="BU9" s="1187">
        <v>35</v>
      </c>
      <c r="BV9" s="1189"/>
      <c r="BW9" s="1187">
        <v>27</v>
      </c>
      <c r="BX9" s="1187">
        <v>10</v>
      </c>
      <c r="BY9" s="1187">
        <v>0</v>
      </c>
      <c r="BZ9" s="1187">
        <v>45</v>
      </c>
      <c r="CA9" s="1187">
        <v>0</v>
      </c>
      <c r="CB9" s="1188">
        <v>82</v>
      </c>
      <c r="CC9" s="1187">
        <v>28</v>
      </c>
      <c r="CD9" s="1187">
        <v>54</v>
      </c>
      <c r="CE9" s="1189"/>
      <c r="CF9" s="1187">
        <v>22</v>
      </c>
      <c r="CG9" s="1187">
        <v>10</v>
      </c>
      <c r="CH9" s="1187">
        <v>0</v>
      </c>
      <c r="CI9" s="1187">
        <v>76</v>
      </c>
      <c r="CJ9" s="1187">
        <v>0</v>
      </c>
      <c r="CK9" s="1188">
        <v>108</v>
      </c>
      <c r="CL9" s="1187">
        <v>23</v>
      </c>
      <c r="CM9" s="1187">
        <v>85</v>
      </c>
      <c r="CN9" s="1189"/>
      <c r="CO9" s="1187">
        <v>16</v>
      </c>
      <c r="CP9" s="1187">
        <v>12</v>
      </c>
      <c r="CQ9" s="1187">
        <v>0</v>
      </c>
      <c r="CR9" s="1187">
        <v>102</v>
      </c>
      <c r="CS9" s="1187">
        <v>0</v>
      </c>
      <c r="CT9" s="1188">
        <v>130</v>
      </c>
      <c r="CU9" s="1187">
        <v>18</v>
      </c>
      <c r="CV9" s="1187">
        <v>112</v>
      </c>
      <c r="CW9" s="1189"/>
      <c r="CX9" s="1187">
        <v>0</v>
      </c>
      <c r="CY9" s="1187">
        <v>13</v>
      </c>
      <c r="CZ9" s="1187">
        <v>0</v>
      </c>
      <c r="DA9" s="1187">
        <v>84</v>
      </c>
      <c r="DB9" s="1187">
        <v>0</v>
      </c>
      <c r="DC9" s="1188">
        <v>97</v>
      </c>
      <c r="DD9" s="1187">
        <v>2</v>
      </c>
      <c r="DE9" s="1187">
        <v>95</v>
      </c>
      <c r="DF9" s="1189"/>
      <c r="DG9" s="1187">
        <v>0</v>
      </c>
      <c r="DH9" s="1187">
        <v>6</v>
      </c>
      <c r="DI9" s="1187">
        <v>0</v>
      </c>
      <c r="DJ9" s="1187">
        <v>119</v>
      </c>
      <c r="DK9" s="1187">
        <v>0</v>
      </c>
      <c r="DL9" s="1188">
        <v>125</v>
      </c>
      <c r="DM9" s="1187">
        <v>16</v>
      </c>
      <c r="DN9" s="1187">
        <v>109</v>
      </c>
      <c r="DO9" s="1189"/>
      <c r="DP9" s="1187">
        <v>0</v>
      </c>
      <c r="DQ9" s="1187">
        <v>9</v>
      </c>
      <c r="DR9" s="1187">
        <v>0</v>
      </c>
      <c r="DS9" s="1187">
        <v>92</v>
      </c>
      <c r="DT9" s="1187">
        <v>0</v>
      </c>
      <c r="DU9" s="1188">
        <v>101</v>
      </c>
      <c r="DV9" s="1187">
        <v>2</v>
      </c>
      <c r="DW9" s="1187">
        <v>99</v>
      </c>
      <c r="DX9" s="1189"/>
      <c r="DY9" s="1187">
        <v>0</v>
      </c>
      <c r="DZ9" s="1187">
        <v>10</v>
      </c>
      <c r="EA9" s="1187">
        <v>0</v>
      </c>
      <c r="EB9" s="1187">
        <v>67</v>
      </c>
      <c r="EC9" s="1187">
        <v>0</v>
      </c>
      <c r="ED9" s="1188">
        <v>77</v>
      </c>
      <c r="EE9" s="1187">
        <v>0</v>
      </c>
      <c r="EF9" s="1187">
        <v>77</v>
      </c>
      <c r="EG9" s="1189"/>
      <c r="EH9" s="1187">
        <v>0</v>
      </c>
      <c r="EI9" s="1187">
        <v>41</v>
      </c>
      <c r="EJ9" s="1187">
        <v>0</v>
      </c>
      <c r="EK9" s="1187">
        <v>73</v>
      </c>
      <c r="EL9" s="1187">
        <v>0</v>
      </c>
      <c r="EM9" s="1188">
        <v>114</v>
      </c>
      <c r="EN9" s="1187">
        <v>6</v>
      </c>
      <c r="EO9" s="1187">
        <v>108</v>
      </c>
      <c r="EP9" s="1189"/>
      <c r="EQ9" s="1187">
        <v>0</v>
      </c>
      <c r="ER9" s="1187">
        <v>31</v>
      </c>
      <c r="ES9" s="1187">
        <v>0</v>
      </c>
      <c r="ET9" s="1187">
        <v>70</v>
      </c>
      <c r="EU9" s="1187">
        <v>0</v>
      </c>
      <c r="EV9" s="1188">
        <v>101</v>
      </c>
      <c r="EW9" s="1187">
        <v>3</v>
      </c>
      <c r="EX9" s="1187">
        <v>98</v>
      </c>
      <c r="EY9" s="1189"/>
      <c r="EZ9" s="1187">
        <v>0</v>
      </c>
      <c r="FA9" s="1187" t="s">
        <v>239</v>
      </c>
      <c r="FB9" s="1187">
        <v>0</v>
      </c>
      <c r="FC9" s="1187" t="s">
        <v>240</v>
      </c>
      <c r="FD9" s="1187">
        <v>0</v>
      </c>
      <c r="FE9" s="1188" t="s">
        <v>241</v>
      </c>
      <c r="FF9" s="1187" t="s">
        <v>242</v>
      </c>
      <c r="FG9" s="1187" t="s">
        <v>188</v>
      </c>
      <c r="FI9" s="1190">
        <v>0</v>
      </c>
      <c r="FJ9" s="1191">
        <v>19</v>
      </c>
      <c r="FK9" s="1191">
        <v>0</v>
      </c>
      <c r="FL9" s="1191">
        <v>61</v>
      </c>
      <c r="FM9" s="1191">
        <v>0</v>
      </c>
      <c r="FN9" s="1191">
        <v>80</v>
      </c>
      <c r="FO9" s="1191">
        <v>3</v>
      </c>
      <c r="FP9" s="1191">
        <v>77</v>
      </c>
      <c r="FR9" s="1190">
        <v>0</v>
      </c>
      <c r="FS9" s="1191">
        <v>11</v>
      </c>
      <c r="FT9" s="1191">
        <v>0</v>
      </c>
      <c r="FU9" s="1191">
        <v>78</v>
      </c>
      <c r="FV9" s="1191">
        <v>0</v>
      </c>
      <c r="FW9" s="1191">
        <v>89</v>
      </c>
      <c r="FX9" s="1191">
        <v>1</v>
      </c>
      <c r="FY9" s="1191">
        <v>88</v>
      </c>
      <c r="GA9" s="1190">
        <v>0</v>
      </c>
      <c r="GB9" s="1191">
        <v>108</v>
      </c>
      <c r="GC9" s="1191">
        <v>0</v>
      </c>
      <c r="GD9" s="1191">
        <v>77</v>
      </c>
      <c r="GE9" s="1191">
        <v>0</v>
      </c>
      <c r="GF9" s="1191">
        <v>185</v>
      </c>
      <c r="GG9" s="1191">
        <v>2</v>
      </c>
      <c r="GH9" s="1191">
        <v>183</v>
      </c>
      <c r="GJ9" s="1190">
        <v>0</v>
      </c>
      <c r="GK9" s="1191">
        <v>107</v>
      </c>
      <c r="GL9" s="1191">
        <v>0</v>
      </c>
      <c r="GM9" s="1191">
        <v>89</v>
      </c>
      <c r="GN9" s="1191">
        <v>0</v>
      </c>
      <c r="GO9" s="1191">
        <v>196</v>
      </c>
      <c r="GP9" s="1191">
        <v>3</v>
      </c>
      <c r="GQ9" s="1191">
        <v>193</v>
      </c>
      <c r="GS9" s="1190">
        <v>0</v>
      </c>
      <c r="GT9" s="1191">
        <v>36</v>
      </c>
      <c r="GU9" s="1191">
        <v>0</v>
      </c>
      <c r="GV9" s="1191">
        <v>68</v>
      </c>
      <c r="GW9" s="1191">
        <v>0</v>
      </c>
      <c r="GX9" s="1191">
        <v>104</v>
      </c>
      <c r="GY9" s="1191">
        <v>3</v>
      </c>
      <c r="GZ9" s="1191">
        <v>101</v>
      </c>
      <c r="HA9" s="1192"/>
    </row>
    <row r="10" spans="1:212" ht="15.75" customHeight="1">
      <c r="A10" s="1193">
        <v>7</v>
      </c>
      <c r="B10" s="1186" t="s">
        <v>140</v>
      </c>
      <c r="C10" s="1191">
        <v>0</v>
      </c>
      <c r="D10" s="1191">
        <v>0</v>
      </c>
      <c r="E10" s="1191">
        <v>0</v>
      </c>
      <c r="F10" s="1191">
        <v>0</v>
      </c>
      <c r="G10" s="1191">
        <v>0</v>
      </c>
      <c r="H10" s="1191">
        <v>0</v>
      </c>
      <c r="I10" s="1191">
        <v>0</v>
      </c>
      <c r="J10" s="1191">
        <v>0</v>
      </c>
      <c r="K10" s="1189"/>
      <c r="L10" s="1187">
        <v>0</v>
      </c>
      <c r="M10" s="1187">
        <v>0</v>
      </c>
      <c r="N10" s="1187">
        <v>0</v>
      </c>
      <c r="O10" s="1187">
        <v>0</v>
      </c>
      <c r="P10" s="1187">
        <v>0</v>
      </c>
      <c r="Q10" s="1188">
        <v>0</v>
      </c>
      <c r="R10" s="1187">
        <v>0</v>
      </c>
      <c r="S10" s="1187">
        <v>0</v>
      </c>
      <c r="T10" s="1189"/>
      <c r="U10" s="1187">
        <v>0</v>
      </c>
      <c r="V10" s="1187">
        <v>0</v>
      </c>
      <c r="W10" s="1187">
        <v>0</v>
      </c>
      <c r="X10" s="1187">
        <v>0</v>
      </c>
      <c r="Y10" s="1187">
        <v>0</v>
      </c>
      <c r="Z10" s="1188">
        <v>0</v>
      </c>
      <c r="AA10" s="1187">
        <v>0</v>
      </c>
      <c r="AB10" s="1187">
        <v>0</v>
      </c>
      <c r="AC10" s="1189"/>
      <c r="AD10" s="1187">
        <v>0</v>
      </c>
      <c r="AE10" s="1187">
        <v>0</v>
      </c>
      <c r="AF10" s="1187">
        <v>0</v>
      </c>
      <c r="AG10" s="1187">
        <v>0</v>
      </c>
      <c r="AH10" s="1187">
        <v>0</v>
      </c>
      <c r="AI10" s="1188">
        <v>0</v>
      </c>
      <c r="AJ10" s="1187">
        <v>0</v>
      </c>
      <c r="AK10" s="1187">
        <v>0</v>
      </c>
      <c r="AL10" s="1189"/>
      <c r="AM10" s="1187">
        <v>0</v>
      </c>
      <c r="AN10" s="1187">
        <v>0</v>
      </c>
      <c r="AO10" s="1187">
        <v>0</v>
      </c>
      <c r="AP10" s="1187">
        <v>0</v>
      </c>
      <c r="AQ10" s="1187">
        <v>0</v>
      </c>
      <c r="AR10" s="1188">
        <v>0</v>
      </c>
      <c r="AS10" s="1187">
        <v>0</v>
      </c>
      <c r="AT10" s="1187">
        <v>0</v>
      </c>
      <c r="AU10" s="1189"/>
      <c r="AV10" s="1187">
        <v>0</v>
      </c>
      <c r="AW10" s="1187">
        <v>0</v>
      </c>
      <c r="AX10" s="1187">
        <v>0</v>
      </c>
      <c r="AY10" s="1187">
        <v>0</v>
      </c>
      <c r="AZ10" s="1187">
        <v>0</v>
      </c>
      <c r="BA10" s="1188">
        <v>0</v>
      </c>
      <c r="BB10" s="1187">
        <v>0</v>
      </c>
      <c r="BC10" s="1187">
        <v>0</v>
      </c>
      <c r="BD10" s="1189"/>
      <c r="BE10" s="1187">
        <v>0</v>
      </c>
      <c r="BF10" s="1187">
        <v>0</v>
      </c>
      <c r="BG10" s="1187">
        <v>0</v>
      </c>
      <c r="BH10" s="1187">
        <v>0</v>
      </c>
      <c r="BI10" s="1187">
        <v>0</v>
      </c>
      <c r="BJ10" s="1188">
        <v>0</v>
      </c>
      <c r="BK10" s="1187">
        <v>0</v>
      </c>
      <c r="BL10" s="1187">
        <v>0</v>
      </c>
      <c r="BM10" s="1189"/>
      <c r="BN10" s="1187">
        <v>0</v>
      </c>
      <c r="BO10" s="1187">
        <v>0</v>
      </c>
      <c r="BP10" s="1187">
        <v>0</v>
      </c>
      <c r="BQ10" s="1187">
        <v>0</v>
      </c>
      <c r="BR10" s="1187">
        <v>0</v>
      </c>
      <c r="BS10" s="1188">
        <v>0</v>
      </c>
      <c r="BT10" s="1187">
        <v>0</v>
      </c>
      <c r="BU10" s="1187">
        <v>0</v>
      </c>
      <c r="BV10" s="1189"/>
      <c r="BW10" s="1187">
        <v>0</v>
      </c>
      <c r="BX10" s="1187">
        <v>0</v>
      </c>
      <c r="BY10" s="1187">
        <v>0</v>
      </c>
      <c r="BZ10" s="1187">
        <v>0</v>
      </c>
      <c r="CA10" s="1187">
        <v>0</v>
      </c>
      <c r="CB10" s="1188">
        <v>0</v>
      </c>
      <c r="CC10" s="1187">
        <v>0</v>
      </c>
      <c r="CD10" s="1187">
        <v>0</v>
      </c>
      <c r="CE10" s="1189"/>
      <c r="CF10" s="1187">
        <v>0</v>
      </c>
      <c r="CG10" s="1187">
        <v>0</v>
      </c>
      <c r="CH10" s="1187">
        <v>0</v>
      </c>
      <c r="CI10" s="1187">
        <v>0</v>
      </c>
      <c r="CJ10" s="1187">
        <v>0</v>
      </c>
      <c r="CK10" s="1188">
        <v>0</v>
      </c>
      <c r="CL10" s="1187">
        <v>0</v>
      </c>
      <c r="CM10" s="1187">
        <v>0</v>
      </c>
      <c r="CN10" s="1189"/>
      <c r="CO10" s="1187">
        <v>0</v>
      </c>
      <c r="CP10" s="1187">
        <v>0</v>
      </c>
      <c r="CQ10" s="1187">
        <v>0</v>
      </c>
      <c r="CR10" s="1187">
        <v>0</v>
      </c>
      <c r="CS10" s="1187">
        <v>0</v>
      </c>
      <c r="CT10" s="1188">
        <v>0</v>
      </c>
      <c r="CU10" s="1187">
        <v>0</v>
      </c>
      <c r="CV10" s="1187">
        <v>0</v>
      </c>
      <c r="CW10" s="1189"/>
      <c r="CX10" s="1187">
        <v>0</v>
      </c>
      <c r="CY10" s="1187">
        <v>0</v>
      </c>
      <c r="CZ10" s="1187">
        <v>0</v>
      </c>
      <c r="DA10" s="1187">
        <v>0</v>
      </c>
      <c r="DB10" s="1187">
        <v>0</v>
      </c>
      <c r="DC10" s="1188">
        <v>0</v>
      </c>
      <c r="DD10" s="1187">
        <v>0</v>
      </c>
      <c r="DE10" s="1187">
        <v>0</v>
      </c>
      <c r="DF10" s="1189"/>
      <c r="DG10" s="1187">
        <v>0</v>
      </c>
      <c r="DH10" s="1187">
        <v>0</v>
      </c>
      <c r="DI10" s="1187">
        <v>0</v>
      </c>
      <c r="DJ10" s="1187">
        <v>0</v>
      </c>
      <c r="DK10" s="1187">
        <v>0</v>
      </c>
      <c r="DL10" s="1188">
        <v>0</v>
      </c>
      <c r="DM10" s="1187">
        <v>0</v>
      </c>
      <c r="DN10" s="1187">
        <v>0</v>
      </c>
      <c r="DO10" s="1189"/>
      <c r="DP10" s="1187">
        <v>0</v>
      </c>
      <c r="DQ10" s="1187">
        <v>0</v>
      </c>
      <c r="DR10" s="1187">
        <v>0</v>
      </c>
      <c r="DS10" s="1187">
        <v>0</v>
      </c>
      <c r="DT10" s="1187">
        <v>0</v>
      </c>
      <c r="DU10" s="1188">
        <v>0</v>
      </c>
      <c r="DV10" s="1187">
        <v>0</v>
      </c>
      <c r="DW10" s="1187">
        <v>0</v>
      </c>
      <c r="DX10" s="1189"/>
      <c r="DY10" s="1187">
        <v>0</v>
      </c>
      <c r="DZ10" s="1187">
        <v>0</v>
      </c>
      <c r="EA10" s="1187">
        <v>0</v>
      </c>
      <c r="EB10" s="1187">
        <v>0</v>
      </c>
      <c r="EC10" s="1187">
        <v>0</v>
      </c>
      <c r="ED10" s="1188">
        <v>0</v>
      </c>
      <c r="EE10" s="1187">
        <v>0</v>
      </c>
      <c r="EF10" s="1187">
        <v>0</v>
      </c>
      <c r="EG10" s="1189"/>
      <c r="EH10" s="1187">
        <v>0</v>
      </c>
      <c r="EI10" s="1187">
        <v>0</v>
      </c>
      <c r="EJ10" s="1187">
        <v>0</v>
      </c>
      <c r="EK10" s="1187">
        <v>0</v>
      </c>
      <c r="EL10" s="1187">
        <v>0</v>
      </c>
      <c r="EM10" s="1188">
        <v>0</v>
      </c>
      <c r="EN10" s="1187">
        <v>0</v>
      </c>
      <c r="EO10" s="1187">
        <v>0</v>
      </c>
      <c r="EP10" s="1189"/>
      <c r="EQ10" s="1187">
        <v>0</v>
      </c>
      <c r="ER10" s="1187">
        <v>0</v>
      </c>
      <c r="ES10" s="1187">
        <v>0</v>
      </c>
      <c r="ET10" s="1187">
        <v>0</v>
      </c>
      <c r="EU10" s="1187">
        <v>0</v>
      </c>
      <c r="EV10" s="1188">
        <v>0</v>
      </c>
      <c r="EW10" s="1187">
        <v>0</v>
      </c>
      <c r="EX10" s="1187">
        <v>0</v>
      </c>
      <c r="EY10" s="1189"/>
      <c r="EZ10" s="1187">
        <v>0</v>
      </c>
      <c r="FA10" s="1187">
        <v>0</v>
      </c>
      <c r="FB10" s="1187">
        <v>0</v>
      </c>
      <c r="FC10" s="1187">
        <v>0</v>
      </c>
      <c r="FD10" s="1187">
        <v>0</v>
      </c>
      <c r="FE10" s="1188">
        <v>0</v>
      </c>
      <c r="FF10" s="1187">
        <v>0</v>
      </c>
      <c r="FG10" s="1187">
        <v>0</v>
      </c>
      <c r="FI10" s="1190">
        <v>0</v>
      </c>
      <c r="FJ10" s="1191">
        <v>0</v>
      </c>
      <c r="FK10" s="1191">
        <v>0</v>
      </c>
      <c r="FL10" s="1191">
        <v>0</v>
      </c>
      <c r="FM10" s="1191">
        <v>0</v>
      </c>
      <c r="FN10" s="1191">
        <v>0</v>
      </c>
      <c r="FO10" s="1191">
        <v>0</v>
      </c>
      <c r="FP10" s="1191">
        <v>0</v>
      </c>
      <c r="FR10" s="1190">
        <v>0</v>
      </c>
      <c r="FS10" s="1191">
        <v>0</v>
      </c>
      <c r="FT10" s="1191">
        <v>0</v>
      </c>
      <c r="FU10" s="1191">
        <v>0</v>
      </c>
      <c r="FV10" s="1191">
        <v>0</v>
      </c>
      <c r="FW10" s="1191">
        <v>0</v>
      </c>
      <c r="FX10" s="1191">
        <v>0</v>
      </c>
      <c r="FY10" s="1191">
        <v>0</v>
      </c>
      <c r="GA10" s="1190">
        <v>0</v>
      </c>
      <c r="GB10" s="1191">
        <v>0</v>
      </c>
      <c r="GC10" s="1191">
        <v>0</v>
      </c>
      <c r="GD10" s="1191">
        <v>0</v>
      </c>
      <c r="GE10" s="1191">
        <v>0</v>
      </c>
      <c r="GF10" s="1191">
        <v>0</v>
      </c>
      <c r="GG10" s="1191">
        <v>0</v>
      </c>
      <c r="GH10" s="1191">
        <v>0</v>
      </c>
      <c r="GJ10" s="1190">
        <v>0</v>
      </c>
      <c r="GK10" s="1191">
        <v>0</v>
      </c>
      <c r="GL10" s="1191">
        <v>0</v>
      </c>
      <c r="GM10" s="1191">
        <v>0</v>
      </c>
      <c r="GN10" s="1191">
        <v>0</v>
      </c>
      <c r="GO10" s="1191">
        <v>0</v>
      </c>
      <c r="GP10" s="1191">
        <v>0</v>
      </c>
      <c r="GQ10" s="1191">
        <v>0</v>
      </c>
      <c r="GS10" s="1190">
        <v>0</v>
      </c>
      <c r="GT10" s="1191">
        <v>0</v>
      </c>
      <c r="GU10" s="1191">
        <v>0</v>
      </c>
      <c r="GV10" s="1191">
        <v>0</v>
      </c>
      <c r="GW10" s="1191">
        <v>0</v>
      </c>
      <c r="GX10" s="1191">
        <v>0</v>
      </c>
      <c r="GY10" s="1191">
        <v>0</v>
      </c>
      <c r="GZ10" s="1191">
        <v>0</v>
      </c>
    </row>
    <row r="11" spans="1:212" ht="15.75" customHeight="1">
      <c r="A11" s="1193">
        <v>8</v>
      </c>
      <c r="B11" s="1186" t="s">
        <v>243</v>
      </c>
      <c r="C11" s="1191">
        <v>0</v>
      </c>
      <c r="D11" s="1191">
        <v>0</v>
      </c>
      <c r="E11" s="1191">
        <v>0</v>
      </c>
      <c r="F11" s="1191">
        <v>0</v>
      </c>
      <c r="G11" s="1191">
        <v>0</v>
      </c>
      <c r="H11" s="1191">
        <v>0</v>
      </c>
      <c r="I11" s="1191">
        <v>0</v>
      </c>
      <c r="J11" s="1191">
        <v>0</v>
      </c>
      <c r="K11" s="1189"/>
      <c r="L11" s="1187">
        <v>0</v>
      </c>
      <c r="M11" s="1187">
        <v>0</v>
      </c>
      <c r="N11" s="1187">
        <v>0</v>
      </c>
      <c r="O11" s="1187">
        <v>0</v>
      </c>
      <c r="P11" s="1187">
        <v>0</v>
      </c>
      <c r="Q11" s="1188">
        <v>0</v>
      </c>
      <c r="R11" s="1187">
        <v>0</v>
      </c>
      <c r="S11" s="1187">
        <v>0</v>
      </c>
      <c r="T11" s="1189"/>
      <c r="U11" s="1187">
        <v>0</v>
      </c>
      <c r="V11" s="1187">
        <v>0</v>
      </c>
      <c r="W11" s="1187">
        <v>0</v>
      </c>
      <c r="X11" s="1187">
        <v>0</v>
      </c>
      <c r="Y11" s="1187">
        <v>0</v>
      </c>
      <c r="Z11" s="1188">
        <v>0</v>
      </c>
      <c r="AA11" s="1187">
        <v>0</v>
      </c>
      <c r="AB11" s="1187">
        <v>0</v>
      </c>
      <c r="AC11" s="1189"/>
      <c r="AD11" s="1187">
        <v>0</v>
      </c>
      <c r="AE11" s="1187">
        <v>0</v>
      </c>
      <c r="AF11" s="1187">
        <v>0</v>
      </c>
      <c r="AG11" s="1187">
        <v>0</v>
      </c>
      <c r="AH11" s="1187">
        <v>0</v>
      </c>
      <c r="AI11" s="1188">
        <v>0</v>
      </c>
      <c r="AJ11" s="1187">
        <v>0</v>
      </c>
      <c r="AK11" s="1187">
        <v>0</v>
      </c>
      <c r="AL11" s="1189"/>
      <c r="AM11" s="1187">
        <v>0</v>
      </c>
      <c r="AN11" s="1187">
        <v>0</v>
      </c>
      <c r="AO11" s="1187">
        <v>0</v>
      </c>
      <c r="AP11" s="1187">
        <v>0</v>
      </c>
      <c r="AQ11" s="1187">
        <v>0</v>
      </c>
      <c r="AR11" s="1188">
        <v>0</v>
      </c>
      <c r="AS11" s="1187">
        <v>0</v>
      </c>
      <c r="AT11" s="1187">
        <v>0</v>
      </c>
      <c r="AU11" s="1189"/>
      <c r="AV11" s="1187">
        <v>0</v>
      </c>
      <c r="AW11" s="1187">
        <v>0</v>
      </c>
      <c r="AX11" s="1187">
        <v>0</v>
      </c>
      <c r="AY11" s="1187">
        <v>0</v>
      </c>
      <c r="AZ11" s="1187">
        <v>0</v>
      </c>
      <c r="BA11" s="1188">
        <v>0</v>
      </c>
      <c r="BB11" s="1187">
        <v>0</v>
      </c>
      <c r="BC11" s="1187">
        <v>0</v>
      </c>
      <c r="BD11" s="1189"/>
      <c r="BE11" s="1187">
        <v>0</v>
      </c>
      <c r="BF11" s="1187">
        <v>0</v>
      </c>
      <c r="BG11" s="1187">
        <v>0</v>
      </c>
      <c r="BH11" s="1187">
        <v>0</v>
      </c>
      <c r="BI11" s="1187">
        <v>0</v>
      </c>
      <c r="BJ11" s="1188">
        <v>0</v>
      </c>
      <c r="BK11" s="1187">
        <v>0</v>
      </c>
      <c r="BL11" s="1187">
        <v>0</v>
      </c>
      <c r="BM11" s="1189"/>
      <c r="BN11" s="1187">
        <v>0</v>
      </c>
      <c r="BO11" s="1187">
        <v>0</v>
      </c>
      <c r="BP11" s="1187">
        <v>0</v>
      </c>
      <c r="BQ11" s="1187">
        <v>0</v>
      </c>
      <c r="BR11" s="1187">
        <v>0</v>
      </c>
      <c r="BS11" s="1188">
        <v>0</v>
      </c>
      <c r="BT11" s="1187">
        <v>0</v>
      </c>
      <c r="BU11" s="1187">
        <v>0</v>
      </c>
      <c r="BV11" s="1189"/>
      <c r="BW11" s="1187">
        <v>0</v>
      </c>
      <c r="BX11" s="1187">
        <v>0</v>
      </c>
      <c r="BY11" s="1187">
        <v>0</v>
      </c>
      <c r="BZ11" s="1187">
        <v>0</v>
      </c>
      <c r="CA11" s="1187">
        <v>0</v>
      </c>
      <c r="CB11" s="1188">
        <v>0</v>
      </c>
      <c r="CC11" s="1187">
        <v>0</v>
      </c>
      <c r="CD11" s="1187">
        <v>0</v>
      </c>
      <c r="CE11" s="1189"/>
      <c r="CF11" s="1187">
        <v>0</v>
      </c>
      <c r="CG11" s="1187">
        <v>0</v>
      </c>
      <c r="CH11" s="1187">
        <v>0</v>
      </c>
      <c r="CI11" s="1187">
        <v>0</v>
      </c>
      <c r="CJ11" s="1187">
        <v>0</v>
      </c>
      <c r="CK11" s="1188">
        <v>0</v>
      </c>
      <c r="CL11" s="1187">
        <v>0</v>
      </c>
      <c r="CM11" s="1187">
        <v>0</v>
      </c>
      <c r="CN11" s="1189"/>
      <c r="CO11" s="1187">
        <v>0</v>
      </c>
      <c r="CP11" s="1187">
        <v>0</v>
      </c>
      <c r="CQ11" s="1187">
        <v>0</v>
      </c>
      <c r="CR11" s="1187">
        <v>0</v>
      </c>
      <c r="CS11" s="1187">
        <v>0</v>
      </c>
      <c r="CT11" s="1188">
        <v>0</v>
      </c>
      <c r="CU11" s="1187">
        <v>0</v>
      </c>
      <c r="CV11" s="1187">
        <v>0</v>
      </c>
      <c r="CW11" s="1189"/>
      <c r="CX11" s="1187">
        <v>0</v>
      </c>
      <c r="CY11" s="1187">
        <v>0</v>
      </c>
      <c r="CZ11" s="1187">
        <v>0</v>
      </c>
      <c r="DA11" s="1187">
        <v>0</v>
      </c>
      <c r="DB11" s="1187">
        <v>0</v>
      </c>
      <c r="DC11" s="1188">
        <v>0</v>
      </c>
      <c r="DD11" s="1187">
        <v>0</v>
      </c>
      <c r="DE11" s="1187">
        <v>0</v>
      </c>
      <c r="DF11" s="1189"/>
      <c r="DG11" s="1187">
        <v>0</v>
      </c>
      <c r="DH11" s="1187">
        <v>0</v>
      </c>
      <c r="DI11" s="1187">
        <v>0</v>
      </c>
      <c r="DJ11" s="1187">
        <v>0</v>
      </c>
      <c r="DK11" s="1187">
        <v>0</v>
      </c>
      <c r="DL11" s="1188">
        <v>0</v>
      </c>
      <c r="DM11" s="1187">
        <v>0</v>
      </c>
      <c r="DN11" s="1187">
        <v>0</v>
      </c>
      <c r="DO11" s="1189"/>
      <c r="DP11" s="1187">
        <v>0</v>
      </c>
      <c r="DQ11" s="1187">
        <v>0</v>
      </c>
      <c r="DR11" s="1187">
        <v>0</v>
      </c>
      <c r="DS11" s="1187">
        <v>0</v>
      </c>
      <c r="DT11" s="1187">
        <v>0</v>
      </c>
      <c r="DU11" s="1188">
        <v>0</v>
      </c>
      <c r="DV11" s="1187">
        <v>0</v>
      </c>
      <c r="DW11" s="1187">
        <v>0</v>
      </c>
      <c r="DX11" s="1189"/>
      <c r="DY11" s="1187">
        <v>0</v>
      </c>
      <c r="DZ11" s="1187">
        <v>0</v>
      </c>
      <c r="EA11" s="1187">
        <v>0</v>
      </c>
      <c r="EB11" s="1187">
        <v>0</v>
      </c>
      <c r="EC11" s="1187">
        <v>0</v>
      </c>
      <c r="ED11" s="1188">
        <v>0</v>
      </c>
      <c r="EE11" s="1187">
        <v>0</v>
      </c>
      <c r="EF11" s="1187">
        <v>0</v>
      </c>
      <c r="EG11" s="1189"/>
      <c r="EH11" s="1187">
        <v>0</v>
      </c>
      <c r="EI11" s="1187">
        <v>0</v>
      </c>
      <c r="EJ11" s="1187">
        <v>0</v>
      </c>
      <c r="EK11" s="1187">
        <v>0</v>
      </c>
      <c r="EL11" s="1187">
        <v>0</v>
      </c>
      <c r="EM11" s="1188">
        <v>0</v>
      </c>
      <c r="EN11" s="1187">
        <v>0</v>
      </c>
      <c r="EO11" s="1187">
        <v>0</v>
      </c>
      <c r="EP11" s="1189"/>
      <c r="EQ11" s="1187">
        <v>0</v>
      </c>
      <c r="ER11" s="1187">
        <v>0</v>
      </c>
      <c r="ES11" s="1187">
        <v>0</v>
      </c>
      <c r="ET11" s="1187">
        <v>0</v>
      </c>
      <c r="EU11" s="1187">
        <v>0</v>
      </c>
      <c r="EV11" s="1188">
        <v>0</v>
      </c>
      <c r="EW11" s="1187">
        <v>0</v>
      </c>
      <c r="EX11" s="1187">
        <v>0</v>
      </c>
      <c r="EY11" s="1189"/>
      <c r="EZ11" s="1187">
        <v>0</v>
      </c>
      <c r="FA11" s="1187">
        <v>0</v>
      </c>
      <c r="FB11" s="1187">
        <v>0</v>
      </c>
      <c r="FC11" s="1187">
        <v>0</v>
      </c>
      <c r="FD11" s="1187">
        <v>0</v>
      </c>
      <c r="FE11" s="1188">
        <v>0</v>
      </c>
      <c r="FF11" s="1187">
        <v>0</v>
      </c>
      <c r="FG11" s="1187">
        <v>0</v>
      </c>
      <c r="FI11" s="1190">
        <v>0</v>
      </c>
      <c r="FJ11" s="1191">
        <v>0</v>
      </c>
      <c r="FK11" s="1191">
        <v>0</v>
      </c>
      <c r="FL11" s="1191">
        <v>0</v>
      </c>
      <c r="FM11" s="1191">
        <v>0</v>
      </c>
      <c r="FN11" s="1191">
        <v>0</v>
      </c>
      <c r="FO11" s="1191">
        <v>0</v>
      </c>
      <c r="FP11" s="1191">
        <v>0</v>
      </c>
      <c r="FR11" s="1190">
        <v>0</v>
      </c>
      <c r="FS11" s="1191">
        <v>0</v>
      </c>
      <c r="FT11" s="1191">
        <v>0</v>
      </c>
      <c r="FU11" s="1191">
        <v>0</v>
      </c>
      <c r="FV11" s="1191">
        <v>0</v>
      </c>
      <c r="FW11" s="1191">
        <v>0</v>
      </c>
      <c r="FX11" s="1191">
        <v>0</v>
      </c>
      <c r="FY11" s="1191">
        <v>0</v>
      </c>
      <c r="GA11" s="1190">
        <v>0</v>
      </c>
      <c r="GB11" s="1191">
        <v>0</v>
      </c>
      <c r="GC11" s="1191">
        <v>0</v>
      </c>
      <c r="GD11" s="1191">
        <v>0</v>
      </c>
      <c r="GE11" s="1191">
        <v>0</v>
      </c>
      <c r="GF11" s="1191">
        <v>0</v>
      </c>
      <c r="GG11" s="1191">
        <v>0</v>
      </c>
      <c r="GH11" s="1191">
        <v>0</v>
      </c>
      <c r="GJ11" s="1190">
        <v>0</v>
      </c>
      <c r="GK11" s="1191">
        <v>0</v>
      </c>
      <c r="GL11" s="1191">
        <v>0</v>
      </c>
      <c r="GM11" s="1191">
        <v>0</v>
      </c>
      <c r="GN11" s="1191">
        <v>0</v>
      </c>
      <c r="GO11" s="1191">
        <v>0</v>
      </c>
      <c r="GP11" s="1191">
        <v>0</v>
      </c>
      <c r="GQ11" s="1191">
        <v>0</v>
      </c>
      <c r="GS11" s="1190">
        <v>0</v>
      </c>
      <c r="GT11" s="1191">
        <v>0</v>
      </c>
      <c r="GU11" s="1191">
        <v>0</v>
      </c>
      <c r="GV11" s="1191">
        <v>0</v>
      </c>
      <c r="GW11" s="1191">
        <v>0</v>
      </c>
      <c r="GX11" s="1191">
        <v>0</v>
      </c>
      <c r="GY11" s="1191">
        <v>0</v>
      </c>
      <c r="GZ11" s="1191">
        <v>0</v>
      </c>
    </row>
    <row r="12" spans="1:212" ht="15.75" customHeight="1">
      <c r="A12" s="1193">
        <v>9</v>
      </c>
      <c r="B12" s="1186" t="s">
        <v>244</v>
      </c>
      <c r="C12" s="1191">
        <v>0</v>
      </c>
      <c r="D12" s="1191">
        <v>0</v>
      </c>
      <c r="E12" s="1191">
        <v>0</v>
      </c>
      <c r="F12" s="1191">
        <v>0</v>
      </c>
      <c r="G12" s="1191">
        <v>0</v>
      </c>
      <c r="H12" s="1191">
        <v>0</v>
      </c>
      <c r="I12" s="1191">
        <v>0</v>
      </c>
      <c r="J12" s="1191">
        <v>0</v>
      </c>
      <c r="K12" s="1189"/>
      <c r="L12" s="1187">
        <v>0</v>
      </c>
      <c r="M12" s="1187">
        <v>0</v>
      </c>
      <c r="N12" s="1187">
        <v>0</v>
      </c>
      <c r="O12" s="1187">
        <v>0</v>
      </c>
      <c r="P12" s="1187">
        <v>0</v>
      </c>
      <c r="Q12" s="1188">
        <v>0</v>
      </c>
      <c r="R12" s="1187">
        <v>0</v>
      </c>
      <c r="S12" s="1187">
        <v>0</v>
      </c>
      <c r="T12" s="1189"/>
      <c r="U12" s="1187">
        <v>0</v>
      </c>
      <c r="V12" s="1187">
        <v>0</v>
      </c>
      <c r="W12" s="1187">
        <v>0</v>
      </c>
      <c r="X12" s="1187">
        <v>0</v>
      </c>
      <c r="Y12" s="1187">
        <v>0</v>
      </c>
      <c r="Z12" s="1188">
        <v>0</v>
      </c>
      <c r="AA12" s="1187">
        <v>0</v>
      </c>
      <c r="AB12" s="1187">
        <v>0</v>
      </c>
      <c r="AC12" s="1189"/>
      <c r="AD12" s="1187">
        <v>0</v>
      </c>
      <c r="AE12" s="1187">
        <v>0</v>
      </c>
      <c r="AF12" s="1187">
        <v>0</v>
      </c>
      <c r="AG12" s="1187">
        <v>0</v>
      </c>
      <c r="AH12" s="1187">
        <v>0</v>
      </c>
      <c r="AI12" s="1188">
        <v>0</v>
      </c>
      <c r="AJ12" s="1187">
        <v>0</v>
      </c>
      <c r="AK12" s="1187">
        <v>0</v>
      </c>
      <c r="AL12" s="1189"/>
      <c r="AM12" s="1187">
        <v>0</v>
      </c>
      <c r="AN12" s="1187">
        <v>0</v>
      </c>
      <c r="AO12" s="1187">
        <v>0</v>
      </c>
      <c r="AP12" s="1187">
        <v>0</v>
      </c>
      <c r="AQ12" s="1187">
        <v>0</v>
      </c>
      <c r="AR12" s="1188">
        <v>0</v>
      </c>
      <c r="AS12" s="1187">
        <v>0</v>
      </c>
      <c r="AT12" s="1187">
        <v>0</v>
      </c>
      <c r="AU12" s="1189"/>
      <c r="AV12" s="1187">
        <v>0</v>
      </c>
      <c r="AW12" s="1187">
        <v>0</v>
      </c>
      <c r="AX12" s="1187">
        <v>0</v>
      </c>
      <c r="AY12" s="1187">
        <v>0</v>
      </c>
      <c r="AZ12" s="1187">
        <v>0</v>
      </c>
      <c r="BA12" s="1188">
        <v>0</v>
      </c>
      <c r="BB12" s="1187">
        <v>0</v>
      </c>
      <c r="BC12" s="1187">
        <v>0</v>
      </c>
      <c r="BD12" s="1189"/>
      <c r="BE12" s="1187">
        <v>0</v>
      </c>
      <c r="BF12" s="1187">
        <v>0</v>
      </c>
      <c r="BG12" s="1187">
        <v>0</v>
      </c>
      <c r="BH12" s="1187">
        <v>0</v>
      </c>
      <c r="BI12" s="1187">
        <v>0</v>
      </c>
      <c r="BJ12" s="1188">
        <v>0</v>
      </c>
      <c r="BK12" s="1187">
        <v>0</v>
      </c>
      <c r="BL12" s="1187">
        <v>0</v>
      </c>
      <c r="BM12" s="1189"/>
      <c r="BN12" s="1187">
        <v>0</v>
      </c>
      <c r="BO12" s="1187">
        <v>0</v>
      </c>
      <c r="BP12" s="1187">
        <v>0</v>
      </c>
      <c r="BQ12" s="1187">
        <v>0</v>
      </c>
      <c r="BR12" s="1187">
        <v>0</v>
      </c>
      <c r="BS12" s="1188">
        <v>0</v>
      </c>
      <c r="BT12" s="1187">
        <v>0</v>
      </c>
      <c r="BU12" s="1187">
        <v>0</v>
      </c>
      <c r="BV12" s="1189"/>
      <c r="BW12" s="1187">
        <v>0</v>
      </c>
      <c r="BX12" s="1187">
        <v>0</v>
      </c>
      <c r="BY12" s="1187">
        <v>0</v>
      </c>
      <c r="BZ12" s="1187">
        <v>0</v>
      </c>
      <c r="CA12" s="1187">
        <v>0</v>
      </c>
      <c r="CB12" s="1188">
        <v>0</v>
      </c>
      <c r="CC12" s="1187">
        <v>0</v>
      </c>
      <c r="CD12" s="1187">
        <v>0</v>
      </c>
      <c r="CE12" s="1189"/>
      <c r="CF12" s="1187">
        <v>0</v>
      </c>
      <c r="CG12" s="1187">
        <v>0</v>
      </c>
      <c r="CH12" s="1187">
        <v>0</v>
      </c>
      <c r="CI12" s="1187">
        <v>0</v>
      </c>
      <c r="CJ12" s="1187">
        <v>0</v>
      </c>
      <c r="CK12" s="1188">
        <v>0</v>
      </c>
      <c r="CL12" s="1187">
        <v>0</v>
      </c>
      <c r="CM12" s="1187">
        <v>0</v>
      </c>
      <c r="CN12" s="1189"/>
      <c r="CO12" s="1187">
        <v>0</v>
      </c>
      <c r="CP12" s="1187">
        <v>0</v>
      </c>
      <c r="CQ12" s="1187">
        <v>0</v>
      </c>
      <c r="CR12" s="1187">
        <v>0</v>
      </c>
      <c r="CS12" s="1187">
        <v>0</v>
      </c>
      <c r="CT12" s="1188">
        <v>0</v>
      </c>
      <c r="CU12" s="1187">
        <v>0</v>
      </c>
      <c r="CV12" s="1187">
        <v>0</v>
      </c>
      <c r="CW12" s="1189"/>
      <c r="CX12" s="1187">
        <v>0</v>
      </c>
      <c r="CY12" s="1187">
        <v>0</v>
      </c>
      <c r="CZ12" s="1187">
        <v>0</v>
      </c>
      <c r="DA12" s="1187">
        <v>0</v>
      </c>
      <c r="DB12" s="1187">
        <v>0</v>
      </c>
      <c r="DC12" s="1188">
        <v>0</v>
      </c>
      <c r="DD12" s="1187">
        <v>0</v>
      </c>
      <c r="DE12" s="1187">
        <v>0</v>
      </c>
      <c r="DF12" s="1189"/>
      <c r="DG12" s="1187">
        <v>0</v>
      </c>
      <c r="DH12" s="1187">
        <v>0</v>
      </c>
      <c r="DI12" s="1187">
        <v>0</v>
      </c>
      <c r="DJ12" s="1187">
        <v>0</v>
      </c>
      <c r="DK12" s="1187">
        <v>0</v>
      </c>
      <c r="DL12" s="1188">
        <v>0</v>
      </c>
      <c r="DM12" s="1187">
        <v>0</v>
      </c>
      <c r="DN12" s="1187">
        <v>0</v>
      </c>
      <c r="DO12" s="1189"/>
      <c r="DP12" s="1187">
        <v>0</v>
      </c>
      <c r="DQ12" s="1187">
        <v>0</v>
      </c>
      <c r="DR12" s="1187">
        <v>0</v>
      </c>
      <c r="DS12" s="1187">
        <v>0</v>
      </c>
      <c r="DT12" s="1187">
        <v>0</v>
      </c>
      <c r="DU12" s="1188">
        <v>0</v>
      </c>
      <c r="DV12" s="1187">
        <v>0</v>
      </c>
      <c r="DW12" s="1187">
        <v>0</v>
      </c>
      <c r="DX12" s="1189"/>
      <c r="DY12" s="1187">
        <v>0</v>
      </c>
      <c r="DZ12" s="1187">
        <v>0</v>
      </c>
      <c r="EA12" s="1187">
        <v>0</v>
      </c>
      <c r="EB12" s="1187">
        <v>0</v>
      </c>
      <c r="EC12" s="1187">
        <v>0</v>
      </c>
      <c r="ED12" s="1188">
        <v>0</v>
      </c>
      <c r="EE12" s="1187">
        <v>0</v>
      </c>
      <c r="EF12" s="1187">
        <v>0</v>
      </c>
      <c r="EG12" s="1189"/>
      <c r="EH12" s="1187">
        <v>0</v>
      </c>
      <c r="EI12" s="1187">
        <v>0</v>
      </c>
      <c r="EJ12" s="1187">
        <v>0</v>
      </c>
      <c r="EK12" s="1187">
        <v>0</v>
      </c>
      <c r="EL12" s="1187">
        <v>0</v>
      </c>
      <c r="EM12" s="1188">
        <v>0</v>
      </c>
      <c r="EN12" s="1187">
        <v>0</v>
      </c>
      <c r="EO12" s="1187">
        <v>0</v>
      </c>
      <c r="EP12" s="1189"/>
      <c r="EQ12" s="1187">
        <v>0</v>
      </c>
      <c r="ER12" s="1187">
        <v>0</v>
      </c>
      <c r="ES12" s="1187">
        <v>0</v>
      </c>
      <c r="ET12" s="1187">
        <v>0</v>
      </c>
      <c r="EU12" s="1187">
        <v>0</v>
      </c>
      <c r="EV12" s="1188">
        <v>0</v>
      </c>
      <c r="EW12" s="1187">
        <v>0</v>
      </c>
      <c r="EX12" s="1187">
        <v>0</v>
      </c>
      <c r="EY12" s="1189"/>
      <c r="EZ12" s="1187">
        <v>0</v>
      </c>
      <c r="FA12" s="1187">
        <v>0</v>
      </c>
      <c r="FB12" s="1187">
        <v>0</v>
      </c>
      <c r="FC12" s="1187">
        <v>0</v>
      </c>
      <c r="FD12" s="1187">
        <v>0</v>
      </c>
      <c r="FE12" s="1188">
        <v>0</v>
      </c>
      <c r="FF12" s="1187">
        <v>0</v>
      </c>
      <c r="FG12" s="1187">
        <v>0</v>
      </c>
      <c r="FI12" s="1190">
        <v>0</v>
      </c>
      <c r="FJ12" s="1191">
        <v>0</v>
      </c>
      <c r="FK12" s="1191">
        <v>0</v>
      </c>
      <c r="FL12" s="1191">
        <v>0</v>
      </c>
      <c r="FM12" s="1191">
        <v>0</v>
      </c>
      <c r="FN12" s="1191">
        <v>0</v>
      </c>
      <c r="FO12" s="1191">
        <v>0</v>
      </c>
      <c r="FP12" s="1191">
        <v>0</v>
      </c>
      <c r="FR12" s="1190">
        <v>0</v>
      </c>
      <c r="FS12" s="1191">
        <v>0</v>
      </c>
      <c r="FT12" s="1191">
        <v>0</v>
      </c>
      <c r="FU12" s="1191">
        <v>0</v>
      </c>
      <c r="FV12" s="1191">
        <v>0</v>
      </c>
      <c r="FW12" s="1191">
        <v>0</v>
      </c>
      <c r="FX12" s="1191">
        <v>0</v>
      </c>
      <c r="FY12" s="1191">
        <v>0</v>
      </c>
      <c r="GA12" s="1190">
        <v>0</v>
      </c>
      <c r="GB12" s="1191">
        <v>0</v>
      </c>
      <c r="GC12" s="1191">
        <v>0</v>
      </c>
      <c r="GD12" s="1191">
        <v>0</v>
      </c>
      <c r="GE12" s="1191">
        <v>0</v>
      </c>
      <c r="GF12" s="1191">
        <v>0</v>
      </c>
      <c r="GG12" s="1191">
        <v>0</v>
      </c>
      <c r="GH12" s="1191">
        <v>0</v>
      </c>
      <c r="GJ12" s="1190">
        <v>0</v>
      </c>
      <c r="GK12" s="1191">
        <v>0</v>
      </c>
      <c r="GL12" s="1191">
        <v>0</v>
      </c>
      <c r="GM12" s="1191">
        <v>0</v>
      </c>
      <c r="GN12" s="1191">
        <v>0</v>
      </c>
      <c r="GO12" s="1191">
        <v>0</v>
      </c>
      <c r="GP12" s="1191">
        <v>0</v>
      </c>
      <c r="GQ12" s="1191">
        <v>0</v>
      </c>
      <c r="GS12" s="1190">
        <v>0</v>
      </c>
      <c r="GT12" s="1191">
        <v>0</v>
      </c>
      <c r="GU12" s="1191">
        <v>0</v>
      </c>
      <c r="GV12" s="1191">
        <v>0</v>
      </c>
      <c r="GW12" s="1191">
        <v>0</v>
      </c>
      <c r="GX12" s="1191">
        <v>0</v>
      </c>
      <c r="GY12" s="1191">
        <v>0</v>
      </c>
      <c r="GZ12" s="1191">
        <v>0</v>
      </c>
    </row>
    <row r="13" spans="1:212" ht="15.75" customHeight="1">
      <c r="A13" s="1193">
        <v>10</v>
      </c>
      <c r="B13" s="1186" t="s">
        <v>245</v>
      </c>
      <c r="C13" s="1191">
        <v>0</v>
      </c>
      <c r="D13" s="1191">
        <v>0</v>
      </c>
      <c r="E13" s="1191">
        <v>0</v>
      </c>
      <c r="F13" s="1191">
        <v>0</v>
      </c>
      <c r="G13" s="1191">
        <v>0</v>
      </c>
      <c r="H13" s="1191">
        <v>0</v>
      </c>
      <c r="I13" s="1191">
        <v>0</v>
      </c>
      <c r="J13" s="1191">
        <v>0</v>
      </c>
      <c r="K13" s="1189"/>
      <c r="L13" s="1187">
        <v>0</v>
      </c>
      <c r="M13" s="1187">
        <v>0</v>
      </c>
      <c r="N13" s="1187">
        <v>0</v>
      </c>
      <c r="O13" s="1187">
        <v>0</v>
      </c>
      <c r="P13" s="1187">
        <v>0</v>
      </c>
      <c r="Q13" s="1188">
        <v>0</v>
      </c>
      <c r="R13" s="1187">
        <v>0</v>
      </c>
      <c r="S13" s="1187">
        <v>0</v>
      </c>
      <c r="T13" s="1189"/>
      <c r="U13" s="1187">
        <v>0</v>
      </c>
      <c r="V13" s="1187">
        <v>0</v>
      </c>
      <c r="W13" s="1187">
        <v>0</v>
      </c>
      <c r="X13" s="1187">
        <v>0</v>
      </c>
      <c r="Y13" s="1187">
        <v>0</v>
      </c>
      <c r="Z13" s="1188">
        <v>0</v>
      </c>
      <c r="AA13" s="1187">
        <v>0</v>
      </c>
      <c r="AB13" s="1187">
        <v>0</v>
      </c>
      <c r="AC13" s="1189"/>
      <c r="AD13" s="1187">
        <v>0</v>
      </c>
      <c r="AE13" s="1187">
        <v>0</v>
      </c>
      <c r="AF13" s="1187">
        <v>0</v>
      </c>
      <c r="AG13" s="1187">
        <v>0</v>
      </c>
      <c r="AH13" s="1187">
        <v>0</v>
      </c>
      <c r="AI13" s="1188">
        <v>0</v>
      </c>
      <c r="AJ13" s="1187">
        <v>0</v>
      </c>
      <c r="AK13" s="1187">
        <v>0</v>
      </c>
      <c r="AL13" s="1189"/>
      <c r="AM13" s="1187">
        <v>0</v>
      </c>
      <c r="AN13" s="1187">
        <v>0</v>
      </c>
      <c r="AO13" s="1187">
        <v>0</v>
      </c>
      <c r="AP13" s="1187">
        <v>0</v>
      </c>
      <c r="AQ13" s="1187">
        <v>0</v>
      </c>
      <c r="AR13" s="1188">
        <v>0</v>
      </c>
      <c r="AS13" s="1187">
        <v>0</v>
      </c>
      <c r="AT13" s="1187">
        <v>0</v>
      </c>
      <c r="AU13" s="1189"/>
      <c r="AV13" s="1187">
        <v>0</v>
      </c>
      <c r="AW13" s="1187">
        <v>0</v>
      </c>
      <c r="AX13" s="1187">
        <v>0</v>
      </c>
      <c r="AY13" s="1187">
        <v>0</v>
      </c>
      <c r="AZ13" s="1187">
        <v>0</v>
      </c>
      <c r="BA13" s="1188">
        <v>0</v>
      </c>
      <c r="BB13" s="1187">
        <v>0</v>
      </c>
      <c r="BC13" s="1187">
        <v>0</v>
      </c>
      <c r="BD13" s="1189"/>
      <c r="BE13" s="1187">
        <v>0</v>
      </c>
      <c r="BF13" s="1187">
        <v>0</v>
      </c>
      <c r="BG13" s="1187">
        <v>0</v>
      </c>
      <c r="BH13" s="1187">
        <v>0</v>
      </c>
      <c r="BI13" s="1187">
        <v>0</v>
      </c>
      <c r="BJ13" s="1188">
        <v>0</v>
      </c>
      <c r="BK13" s="1187">
        <v>0</v>
      </c>
      <c r="BL13" s="1187">
        <v>0</v>
      </c>
      <c r="BM13" s="1189"/>
      <c r="BN13" s="1187">
        <v>0</v>
      </c>
      <c r="BO13" s="1187">
        <v>0</v>
      </c>
      <c r="BP13" s="1187">
        <v>0</v>
      </c>
      <c r="BQ13" s="1187">
        <v>0</v>
      </c>
      <c r="BR13" s="1187">
        <v>0</v>
      </c>
      <c r="BS13" s="1188">
        <v>0</v>
      </c>
      <c r="BT13" s="1187">
        <v>0</v>
      </c>
      <c r="BU13" s="1187">
        <v>0</v>
      </c>
      <c r="BV13" s="1189"/>
      <c r="BW13" s="1187">
        <v>0</v>
      </c>
      <c r="BX13" s="1187">
        <v>0</v>
      </c>
      <c r="BY13" s="1187">
        <v>0</v>
      </c>
      <c r="BZ13" s="1187">
        <v>0</v>
      </c>
      <c r="CA13" s="1187">
        <v>0</v>
      </c>
      <c r="CB13" s="1188">
        <v>0</v>
      </c>
      <c r="CC13" s="1187">
        <v>0</v>
      </c>
      <c r="CD13" s="1187">
        <v>0</v>
      </c>
      <c r="CE13" s="1189"/>
      <c r="CF13" s="1187">
        <v>0</v>
      </c>
      <c r="CG13" s="1187">
        <v>0</v>
      </c>
      <c r="CH13" s="1187">
        <v>0</v>
      </c>
      <c r="CI13" s="1187">
        <v>0</v>
      </c>
      <c r="CJ13" s="1187">
        <v>0</v>
      </c>
      <c r="CK13" s="1188">
        <v>0</v>
      </c>
      <c r="CL13" s="1187">
        <v>0</v>
      </c>
      <c r="CM13" s="1187">
        <v>0</v>
      </c>
      <c r="CN13" s="1189"/>
      <c r="CO13" s="1187">
        <v>0</v>
      </c>
      <c r="CP13" s="1187">
        <v>0</v>
      </c>
      <c r="CQ13" s="1187">
        <v>0</v>
      </c>
      <c r="CR13" s="1187">
        <v>0</v>
      </c>
      <c r="CS13" s="1187">
        <v>0</v>
      </c>
      <c r="CT13" s="1188">
        <v>0</v>
      </c>
      <c r="CU13" s="1187">
        <v>0</v>
      </c>
      <c r="CV13" s="1187">
        <v>0</v>
      </c>
      <c r="CW13" s="1189"/>
      <c r="CX13" s="1187">
        <v>0</v>
      </c>
      <c r="CY13" s="1187">
        <v>0</v>
      </c>
      <c r="CZ13" s="1187">
        <v>0</v>
      </c>
      <c r="DA13" s="1187">
        <v>0</v>
      </c>
      <c r="DB13" s="1187">
        <v>0</v>
      </c>
      <c r="DC13" s="1188">
        <v>0</v>
      </c>
      <c r="DD13" s="1187">
        <v>0</v>
      </c>
      <c r="DE13" s="1187">
        <v>0</v>
      </c>
      <c r="DF13" s="1189"/>
      <c r="DG13" s="1187">
        <v>0</v>
      </c>
      <c r="DH13" s="1187">
        <v>0</v>
      </c>
      <c r="DI13" s="1187">
        <v>0</v>
      </c>
      <c r="DJ13" s="1187">
        <v>0</v>
      </c>
      <c r="DK13" s="1187">
        <v>0</v>
      </c>
      <c r="DL13" s="1188">
        <v>0</v>
      </c>
      <c r="DM13" s="1187">
        <v>0</v>
      </c>
      <c r="DN13" s="1187">
        <v>0</v>
      </c>
      <c r="DO13" s="1189"/>
      <c r="DP13" s="1187">
        <v>0</v>
      </c>
      <c r="DQ13" s="1187">
        <v>0</v>
      </c>
      <c r="DR13" s="1187">
        <v>0</v>
      </c>
      <c r="DS13" s="1187">
        <v>0</v>
      </c>
      <c r="DT13" s="1187">
        <v>0</v>
      </c>
      <c r="DU13" s="1188">
        <v>0</v>
      </c>
      <c r="DV13" s="1187">
        <v>0</v>
      </c>
      <c r="DW13" s="1187">
        <v>0</v>
      </c>
      <c r="DX13" s="1189"/>
      <c r="DY13" s="1187">
        <v>0</v>
      </c>
      <c r="DZ13" s="1187">
        <v>0</v>
      </c>
      <c r="EA13" s="1187">
        <v>0</v>
      </c>
      <c r="EB13" s="1187">
        <v>0</v>
      </c>
      <c r="EC13" s="1187">
        <v>0</v>
      </c>
      <c r="ED13" s="1188">
        <v>0</v>
      </c>
      <c r="EE13" s="1187">
        <v>0</v>
      </c>
      <c r="EF13" s="1187">
        <v>0</v>
      </c>
      <c r="EG13" s="1189"/>
      <c r="EH13" s="1187">
        <v>0</v>
      </c>
      <c r="EI13" s="1187">
        <v>0</v>
      </c>
      <c r="EJ13" s="1187">
        <v>0</v>
      </c>
      <c r="EK13" s="1187">
        <v>0</v>
      </c>
      <c r="EL13" s="1187">
        <v>0</v>
      </c>
      <c r="EM13" s="1188">
        <v>0</v>
      </c>
      <c r="EN13" s="1187">
        <v>0</v>
      </c>
      <c r="EO13" s="1187">
        <v>0</v>
      </c>
      <c r="EP13" s="1189"/>
      <c r="EQ13" s="1187">
        <v>0</v>
      </c>
      <c r="ER13" s="1187">
        <v>0</v>
      </c>
      <c r="ES13" s="1187">
        <v>0</v>
      </c>
      <c r="ET13" s="1187">
        <v>0</v>
      </c>
      <c r="EU13" s="1187">
        <v>0</v>
      </c>
      <c r="EV13" s="1188">
        <v>0</v>
      </c>
      <c r="EW13" s="1187">
        <v>0</v>
      </c>
      <c r="EX13" s="1187">
        <v>0</v>
      </c>
      <c r="EY13" s="1189"/>
      <c r="EZ13" s="1187">
        <v>0</v>
      </c>
      <c r="FA13" s="1187">
        <v>0</v>
      </c>
      <c r="FB13" s="1187">
        <v>0</v>
      </c>
      <c r="FC13" s="1187">
        <v>0</v>
      </c>
      <c r="FD13" s="1187">
        <v>0</v>
      </c>
      <c r="FE13" s="1188">
        <v>0</v>
      </c>
      <c r="FF13" s="1187">
        <v>0</v>
      </c>
      <c r="FG13" s="1187">
        <v>0</v>
      </c>
      <c r="FI13" s="1190">
        <v>0</v>
      </c>
      <c r="FJ13" s="1191">
        <v>0</v>
      </c>
      <c r="FK13" s="1191">
        <v>0</v>
      </c>
      <c r="FL13" s="1191">
        <v>0</v>
      </c>
      <c r="FM13" s="1191">
        <v>0</v>
      </c>
      <c r="FN13" s="1191">
        <v>0</v>
      </c>
      <c r="FO13" s="1191">
        <v>0</v>
      </c>
      <c r="FP13" s="1191">
        <v>0</v>
      </c>
      <c r="FR13" s="1190">
        <v>0</v>
      </c>
      <c r="FS13" s="1191">
        <v>0</v>
      </c>
      <c r="FT13" s="1191">
        <v>0</v>
      </c>
      <c r="FU13" s="1191">
        <v>0</v>
      </c>
      <c r="FV13" s="1191">
        <v>0</v>
      </c>
      <c r="FW13" s="1191">
        <v>0</v>
      </c>
      <c r="FX13" s="1191">
        <v>0</v>
      </c>
      <c r="FY13" s="1191">
        <v>0</v>
      </c>
      <c r="GA13" s="1190">
        <v>0</v>
      </c>
      <c r="GB13" s="1191">
        <v>0</v>
      </c>
      <c r="GC13" s="1191">
        <v>0</v>
      </c>
      <c r="GD13" s="1191">
        <v>0</v>
      </c>
      <c r="GE13" s="1191">
        <v>0</v>
      </c>
      <c r="GF13" s="1191">
        <v>0</v>
      </c>
      <c r="GG13" s="1191">
        <v>0</v>
      </c>
      <c r="GH13" s="1191">
        <v>0</v>
      </c>
      <c r="GJ13" s="1190">
        <v>0</v>
      </c>
      <c r="GK13" s="1191">
        <v>0</v>
      </c>
      <c r="GL13" s="1191">
        <v>0</v>
      </c>
      <c r="GM13" s="1191">
        <v>0</v>
      </c>
      <c r="GN13" s="1191">
        <v>0</v>
      </c>
      <c r="GO13" s="1191">
        <v>0</v>
      </c>
      <c r="GP13" s="1191">
        <v>0</v>
      </c>
      <c r="GQ13" s="1191">
        <v>0</v>
      </c>
      <c r="GS13" s="1190">
        <v>0</v>
      </c>
      <c r="GT13" s="1191">
        <v>0</v>
      </c>
      <c r="GU13" s="1191">
        <v>0</v>
      </c>
      <c r="GV13" s="1191">
        <v>0</v>
      </c>
      <c r="GW13" s="1191">
        <v>0</v>
      </c>
      <c r="GX13" s="1191">
        <v>0</v>
      </c>
      <c r="GY13" s="1191">
        <v>0</v>
      </c>
      <c r="GZ13" s="1191">
        <v>0</v>
      </c>
    </row>
    <row r="14" spans="1:212" ht="15.75" customHeight="1">
      <c r="A14" s="1193">
        <v>11</v>
      </c>
      <c r="B14" s="1186" t="s">
        <v>191</v>
      </c>
      <c r="C14" s="1190">
        <v>0</v>
      </c>
      <c r="D14" s="1190">
        <v>0</v>
      </c>
      <c r="E14" s="1190">
        <v>0</v>
      </c>
      <c r="F14" s="1190">
        <v>0</v>
      </c>
      <c r="G14" s="1190">
        <v>0</v>
      </c>
      <c r="H14" s="1190">
        <v>0</v>
      </c>
      <c r="I14" s="1190">
        <v>0</v>
      </c>
      <c r="J14" s="1190">
        <v>0</v>
      </c>
      <c r="K14" s="1189"/>
      <c r="L14" s="1187">
        <v>0</v>
      </c>
      <c r="M14" s="1187">
        <v>0</v>
      </c>
      <c r="N14" s="1187">
        <v>0</v>
      </c>
      <c r="O14" s="1187">
        <v>0</v>
      </c>
      <c r="P14" s="1187">
        <v>0</v>
      </c>
      <c r="Q14" s="1188">
        <v>0</v>
      </c>
      <c r="R14" s="1187">
        <v>0</v>
      </c>
      <c r="S14" s="1187">
        <v>0</v>
      </c>
      <c r="T14" s="1189"/>
      <c r="U14" s="1187">
        <v>0</v>
      </c>
      <c r="V14" s="1187">
        <v>0</v>
      </c>
      <c r="W14" s="1187">
        <v>0</v>
      </c>
      <c r="X14" s="1187">
        <v>0</v>
      </c>
      <c r="Y14" s="1187">
        <v>0</v>
      </c>
      <c r="Z14" s="1188">
        <v>0</v>
      </c>
      <c r="AA14" s="1187">
        <v>0</v>
      </c>
      <c r="AB14" s="1187">
        <v>0</v>
      </c>
      <c r="AC14" s="1189"/>
      <c r="AD14" s="1187">
        <v>0</v>
      </c>
      <c r="AE14" s="1187">
        <v>0</v>
      </c>
      <c r="AF14" s="1187">
        <v>0</v>
      </c>
      <c r="AG14" s="1187">
        <v>0</v>
      </c>
      <c r="AH14" s="1187">
        <v>0</v>
      </c>
      <c r="AI14" s="1188">
        <v>0</v>
      </c>
      <c r="AJ14" s="1187">
        <v>0</v>
      </c>
      <c r="AK14" s="1187">
        <v>0</v>
      </c>
      <c r="AL14" s="1189"/>
      <c r="AM14" s="1187">
        <v>0</v>
      </c>
      <c r="AN14" s="1187">
        <v>0</v>
      </c>
      <c r="AO14" s="1187">
        <v>0</v>
      </c>
      <c r="AP14" s="1187">
        <v>0</v>
      </c>
      <c r="AQ14" s="1187">
        <v>0</v>
      </c>
      <c r="AR14" s="1188">
        <v>0</v>
      </c>
      <c r="AS14" s="1187">
        <v>0</v>
      </c>
      <c r="AT14" s="1187">
        <v>0</v>
      </c>
      <c r="AU14" s="1189"/>
      <c r="AV14" s="1187">
        <v>0</v>
      </c>
      <c r="AW14" s="1187">
        <v>0</v>
      </c>
      <c r="AX14" s="1187">
        <v>0</v>
      </c>
      <c r="AY14" s="1187">
        <v>0</v>
      </c>
      <c r="AZ14" s="1187">
        <v>0</v>
      </c>
      <c r="BA14" s="1188">
        <v>0</v>
      </c>
      <c r="BB14" s="1187">
        <v>0</v>
      </c>
      <c r="BC14" s="1187">
        <v>0</v>
      </c>
      <c r="BD14" s="1189"/>
      <c r="BE14" s="1187">
        <v>0</v>
      </c>
      <c r="BF14" s="1187">
        <v>0</v>
      </c>
      <c r="BG14" s="1187">
        <v>0</v>
      </c>
      <c r="BH14" s="1187">
        <v>0</v>
      </c>
      <c r="BI14" s="1187">
        <v>0</v>
      </c>
      <c r="BJ14" s="1188">
        <v>0</v>
      </c>
      <c r="BK14" s="1187">
        <v>0</v>
      </c>
      <c r="BL14" s="1187">
        <v>0</v>
      </c>
      <c r="BM14" s="1189"/>
      <c r="BN14" s="1187">
        <v>0</v>
      </c>
      <c r="BO14" s="1187">
        <v>0</v>
      </c>
      <c r="BP14" s="1187">
        <v>0</v>
      </c>
      <c r="BQ14" s="1187">
        <v>0</v>
      </c>
      <c r="BR14" s="1187">
        <v>0</v>
      </c>
      <c r="BS14" s="1188">
        <v>0</v>
      </c>
      <c r="BT14" s="1187">
        <v>0</v>
      </c>
      <c r="BU14" s="1187">
        <v>0</v>
      </c>
      <c r="BV14" s="1189"/>
      <c r="BW14" s="1187">
        <v>0</v>
      </c>
      <c r="BX14" s="1187">
        <v>0</v>
      </c>
      <c r="BY14" s="1187">
        <v>0</v>
      </c>
      <c r="BZ14" s="1187">
        <v>0</v>
      </c>
      <c r="CA14" s="1187">
        <v>0</v>
      </c>
      <c r="CB14" s="1188">
        <v>0</v>
      </c>
      <c r="CC14" s="1187">
        <v>0</v>
      </c>
      <c r="CD14" s="1187">
        <v>0</v>
      </c>
      <c r="CE14" s="1189"/>
      <c r="CF14" s="1187">
        <v>0</v>
      </c>
      <c r="CG14" s="1187">
        <v>0</v>
      </c>
      <c r="CH14" s="1187">
        <v>0</v>
      </c>
      <c r="CI14" s="1187">
        <v>0</v>
      </c>
      <c r="CJ14" s="1187">
        <v>0</v>
      </c>
      <c r="CK14" s="1188">
        <v>0</v>
      </c>
      <c r="CL14" s="1187">
        <v>0</v>
      </c>
      <c r="CM14" s="1187">
        <v>0</v>
      </c>
      <c r="CN14" s="1189"/>
      <c r="CO14" s="1187">
        <v>0</v>
      </c>
      <c r="CP14" s="1187">
        <v>0</v>
      </c>
      <c r="CQ14" s="1187">
        <v>0</v>
      </c>
      <c r="CR14" s="1187">
        <v>0</v>
      </c>
      <c r="CS14" s="1187">
        <v>0</v>
      </c>
      <c r="CT14" s="1188">
        <v>0</v>
      </c>
      <c r="CU14" s="1187">
        <v>0</v>
      </c>
      <c r="CV14" s="1187">
        <v>0</v>
      </c>
      <c r="CW14" s="1189"/>
      <c r="CX14" s="1187">
        <v>0</v>
      </c>
      <c r="CY14" s="1187">
        <v>0</v>
      </c>
      <c r="CZ14" s="1187">
        <v>0</v>
      </c>
      <c r="DA14" s="1187">
        <v>0</v>
      </c>
      <c r="DB14" s="1187">
        <v>0</v>
      </c>
      <c r="DC14" s="1188">
        <v>0</v>
      </c>
      <c r="DD14" s="1187">
        <v>0</v>
      </c>
      <c r="DE14" s="1187">
        <v>0</v>
      </c>
      <c r="DF14" s="1189"/>
      <c r="DG14" s="1187">
        <v>0</v>
      </c>
      <c r="DH14" s="1187">
        <v>0</v>
      </c>
      <c r="DI14" s="1187">
        <v>0</v>
      </c>
      <c r="DJ14" s="1187">
        <v>0</v>
      </c>
      <c r="DK14" s="1187">
        <v>0</v>
      </c>
      <c r="DL14" s="1188">
        <v>0</v>
      </c>
      <c r="DM14" s="1187">
        <v>0</v>
      </c>
      <c r="DN14" s="1187">
        <v>0</v>
      </c>
      <c r="DO14" s="1189"/>
      <c r="DP14" s="1187">
        <v>0</v>
      </c>
      <c r="DQ14" s="1187">
        <v>0</v>
      </c>
      <c r="DR14" s="1187">
        <v>0</v>
      </c>
      <c r="DS14" s="1187">
        <v>0</v>
      </c>
      <c r="DT14" s="1187">
        <v>0</v>
      </c>
      <c r="DU14" s="1188">
        <v>0</v>
      </c>
      <c r="DV14" s="1187">
        <v>0</v>
      </c>
      <c r="DW14" s="1187">
        <v>0</v>
      </c>
      <c r="DX14" s="1189"/>
      <c r="DY14" s="1187">
        <v>0</v>
      </c>
      <c r="DZ14" s="1187">
        <v>0</v>
      </c>
      <c r="EA14" s="1187">
        <v>0</v>
      </c>
      <c r="EB14" s="1187">
        <v>0</v>
      </c>
      <c r="EC14" s="1187">
        <v>0</v>
      </c>
      <c r="ED14" s="1188">
        <v>0</v>
      </c>
      <c r="EE14" s="1187">
        <v>0</v>
      </c>
      <c r="EF14" s="1187">
        <v>0</v>
      </c>
      <c r="EG14" s="1189"/>
      <c r="EH14" s="1187">
        <v>0</v>
      </c>
      <c r="EI14" s="1187">
        <v>0</v>
      </c>
      <c r="EJ14" s="1187">
        <v>0</v>
      </c>
      <c r="EK14" s="1187">
        <v>0</v>
      </c>
      <c r="EL14" s="1187">
        <v>0</v>
      </c>
      <c r="EM14" s="1188">
        <v>0</v>
      </c>
      <c r="EN14" s="1187">
        <v>0</v>
      </c>
      <c r="EO14" s="1187">
        <v>0</v>
      </c>
      <c r="EP14" s="1189"/>
      <c r="EQ14" s="1187">
        <v>0</v>
      </c>
      <c r="ER14" s="1187">
        <v>0</v>
      </c>
      <c r="ES14" s="1187">
        <v>0</v>
      </c>
      <c r="ET14" s="1187">
        <v>0</v>
      </c>
      <c r="EU14" s="1187">
        <v>0</v>
      </c>
      <c r="EV14" s="1188">
        <v>0</v>
      </c>
      <c r="EW14" s="1187">
        <v>0</v>
      </c>
      <c r="EX14" s="1187">
        <v>0</v>
      </c>
      <c r="EY14" s="1189"/>
      <c r="EZ14" s="1187">
        <v>0</v>
      </c>
      <c r="FA14" s="1187">
        <v>0</v>
      </c>
      <c r="FB14" s="1187">
        <v>0</v>
      </c>
      <c r="FC14" s="1187">
        <v>0</v>
      </c>
      <c r="FD14" s="1187">
        <v>0</v>
      </c>
      <c r="FE14" s="1188">
        <v>0</v>
      </c>
      <c r="FF14" s="1187">
        <v>0</v>
      </c>
      <c r="FG14" s="1187">
        <v>0</v>
      </c>
      <c r="FI14" s="1190">
        <v>0</v>
      </c>
      <c r="FJ14" s="1190">
        <v>0</v>
      </c>
      <c r="FK14" s="1190">
        <v>0</v>
      </c>
      <c r="FL14" s="1190">
        <v>0</v>
      </c>
      <c r="FM14" s="1190">
        <v>0</v>
      </c>
      <c r="FN14" s="1190">
        <v>0</v>
      </c>
      <c r="FO14" s="1190">
        <v>0</v>
      </c>
      <c r="FP14" s="1190">
        <v>0</v>
      </c>
      <c r="FR14" s="1190">
        <v>0</v>
      </c>
      <c r="FS14" s="1190">
        <v>0</v>
      </c>
      <c r="FT14" s="1190">
        <v>0</v>
      </c>
      <c r="FU14" s="1190">
        <v>0</v>
      </c>
      <c r="FV14" s="1190">
        <v>0</v>
      </c>
      <c r="FW14" s="1190">
        <v>0</v>
      </c>
      <c r="FX14" s="1190">
        <v>0</v>
      </c>
      <c r="FY14" s="1190">
        <v>0</v>
      </c>
      <c r="GA14" s="1190">
        <v>0</v>
      </c>
      <c r="GB14" s="1190">
        <v>0</v>
      </c>
      <c r="GC14" s="1190">
        <v>0</v>
      </c>
      <c r="GD14" s="1190">
        <v>0</v>
      </c>
      <c r="GE14" s="1190">
        <v>0</v>
      </c>
      <c r="GF14" s="1190">
        <v>0</v>
      </c>
      <c r="GG14" s="1190">
        <v>0</v>
      </c>
      <c r="GH14" s="1190">
        <v>0</v>
      </c>
      <c r="GJ14" s="1190">
        <v>0</v>
      </c>
      <c r="GK14" s="1190">
        <v>0</v>
      </c>
      <c r="GL14" s="1190">
        <v>0</v>
      </c>
      <c r="GM14" s="1190">
        <v>0</v>
      </c>
      <c r="GN14" s="1190">
        <v>0</v>
      </c>
      <c r="GO14" s="1190">
        <v>0</v>
      </c>
      <c r="GP14" s="1190">
        <v>0</v>
      </c>
      <c r="GQ14" s="1190">
        <v>0</v>
      </c>
      <c r="GS14" s="1190">
        <v>0</v>
      </c>
      <c r="GT14" s="1190">
        <v>0</v>
      </c>
      <c r="GU14" s="1190">
        <v>0</v>
      </c>
      <c r="GV14" s="1190">
        <v>0</v>
      </c>
      <c r="GW14" s="1190">
        <v>0</v>
      </c>
      <c r="GX14" s="1190">
        <v>0</v>
      </c>
      <c r="GY14" s="1190">
        <v>0</v>
      </c>
      <c r="GZ14" s="1190">
        <v>0</v>
      </c>
    </row>
    <row r="15" spans="1:212" ht="14.4" thickBot="1">
      <c r="A15" s="1176">
        <v>12</v>
      </c>
      <c r="B15" s="1197" t="s">
        <v>246</v>
      </c>
      <c r="C15" s="2428">
        <v>52</v>
      </c>
      <c r="D15" s="2428">
        <v>25</v>
      </c>
      <c r="E15" s="2428">
        <v>0</v>
      </c>
      <c r="F15" s="2428">
        <v>36</v>
      </c>
      <c r="G15" s="2428">
        <v>0</v>
      </c>
      <c r="H15" s="2428">
        <v>113</v>
      </c>
      <c r="I15" s="2428">
        <v>52</v>
      </c>
      <c r="J15" s="2428">
        <v>61</v>
      </c>
      <c r="K15" s="1189"/>
      <c r="L15" s="1198">
        <v>44</v>
      </c>
      <c r="M15" s="1198">
        <v>20</v>
      </c>
      <c r="N15" s="1198">
        <v>0</v>
      </c>
      <c r="O15" s="1198">
        <v>20</v>
      </c>
      <c r="P15" s="1198">
        <v>0</v>
      </c>
      <c r="Q15" s="1198">
        <v>84</v>
      </c>
      <c r="R15" s="1198">
        <v>44</v>
      </c>
      <c r="S15" s="1198">
        <v>40</v>
      </c>
      <c r="T15" s="1189"/>
      <c r="U15" s="1198">
        <v>52</v>
      </c>
      <c r="V15" s="1198">
        <v>94</v>
      </c>
      <c r="W15" s="1198">
        <v>0</v>
      </c>
      <c r="X15" s="1198">
        <v>65</v>
      </c>
      <c r="Y15" s="1198">
        <v>0</v>
      </c>
      <c r="Z15" s="1198">
        <v>211</v>
      </c>
      <c r="AA15" s="1198">
        <v>52</v>
      </c>
      <c r="AB15" s="1198">
        <v>160</v>
      </c>
      <c r="AC15" s="1189"/>
      <c r="AD15" s="1198">
        <v>50</v>
      </c>
      <c r="AE15" s="1198">
        <v>110</v>
      </c>
      <c r="AF15" s="1198">
        <v>0</v>
      </c>
      <c r="AG15" s="1198">
        <v>70</v>
      </c>
      <c r="AH15" s="1198">
        <v>0</v>
      </c>
      <c r="AI15" s="1198">
        <v>230</v>
      </c>
      <c r="AJ15" s="1198">
        <v>51</v>
      </c>
      <c r="AK15" s="1198">
        <v>179</v>
      </c>
      <c r="AL15" s="1189"/>
      <c r="AM15" s="1198">
        <v>48</v>
      </c>
      <c r="AN15" s="1198">
        <v>93</v>
      </c>
      <c r="AO15" s="1198">
        <v>0</v>
      </c>
      <c r="AP15" s="1198">
        <v>91</v>
      </c>
      <c r="AQ15" s="1198">
        <v>0</v>
      </c>
      <c r="AR15" s="1198">
        <v>232</v>
      </c>
      <c r="AS15" s="1198">
        <v>49</v>
      </c>
      <c r="AT15" s="1198">
        <v>183</v>
      </c>
      <c r="AU15" s="1189"/>
      <c r="AV15" s="1198">
        <v>47</v>
      </c>
      <c r="AW15" s="1198">
        <v>86</v>
      </c>
      <c r="AX15" s="1198">
        <v>0</v>
      </c>
      <c r="AY15" s="1198">
        <v>121</v>
      </c>
      <c r="AZ15" s="1198">
        <v>0</v>
      </c>
      <c r="BA15" s="1198">
        <v>254</v>
      </c>
      <c r="BB15" s="1198">
        <v>47</v>
      </c>
      <c r="BC15" s="1198">
        <v>207</v>
      </c>
      <c r="BD15" s="1189"/>
      <c r="BE15" s="1198">
        <v>37</v>
      </c>
      <c r="BF15" s="1198">
        <v>72</v>
      </c>
      <c r="BG15" s="1198">
        <v>0</v>
      </c>
      <c r="BH15" s="1198">
        <v>135</v>
      </c>
      <c r="BI15" s="1198">
        <v>0</v>
      </c>
      <c r="BJ15" s="1198">
        <v>244</v>
      </c>
      <c r="BK15" s="1198">
        <v>37</v>
      </c>
      <c r="BL15" s="1198">
        <v>207</v>
      </c>
      <c r="BM15" s="1189"/>
      <c r="BN15" s="1198">
        <v>37</v>
      </c>
      <c r="BO15" s="1198">
        <v>94</v>
      </c>
      <c r="BP15" s="1198">
        <v>0</v>
      </c>
      <c r="BQ15" s="1198">
        <v>130</v>
      </c>
      <c r="BR15" s="1198">
        <v>0</v>
      </c>
      <c r="BS15" s="1198">
        <v>261</v>
      </c>
      <c r="BT15" s="1198">
        <v>38</v>
      </c>
      <c r="BU15" s="1198">
        <v>223</v>
      </c>
      <c r="BV15" s="1189"/>
      <c r="BW15" s="1198">
        <v>27</v>
      </c>
      <c r="BX15" s="1198">
        <v>80</v>
      </c>
      <c r="BY15" s="1198">
        <v>0</v>
      </c>
      <c r="BZ15" s="1198">
        <v>144</v>
      </c>
      <c r="CA15" s="1198">
        <v>0</v>
      </c>
      <c r="CB15" s="1198">
        <v>251</v>
      </c>
      <c r="CC15" s="1198">
        <v>29</v>
      </c>
      <c r="CD15" s="1198">
        <v>222</v>
      </c>
      <c r="CE15" s="1189"/>
      <c r="CF15" s="1198">
        <v>22</v>
      </c>
      <c r="CG15" s="1198">
        <v>46</v>
      </c>
      <c r="CH15" s="1198">
        <v>0</v>
      </c>
      <c r="CI15" s="1198">
        <v>134</v>
      </c>
      <c r="CJ15" s="1198">
        <v>0</v>
      </c>
      <c r="CK15" s="1198">
        <v>202</v>
      </c>
      <c r="CL15" s="1198">
        <v>23</v>
      </c>
      <c r="CM15" s="1198">
        <v>179</v>
      </c>
      <c r="CN15" s="1189"/>
      <c r="CO15" s="1198">
        <v>16</v>
      </c>
      <c r="CP15" s="1198">
        <v>42</v>
      </c>
      <c r="CQ15" s="1198">
        <v>0</v>
      </c>
      <c r="CR15" s="1198">
        <v>159</v>
      </c>
      <c r="CS15" s="1198">
        <v>0</v>
      </c>
      <c r="CT15" s="1198">
        <v>217</v>
      </c>
      <c r="CU15" s="1198">
        <v>19</v>
      </c>
      <c r="CV15" s="1198">
        <v>198</v>
      </c>
      <c r="CW15" s="1189"/>
      <c r="CX15" s="1198">
        <v>0</v>
      </c>
      <c r="CY15" s="1198">
        <v>51</v>
      </c>
      <c r="CZ15" s="1198">
        <v>0</v>
      </c>
      <c r="DA15" s="1198">
        <v>173</v>
      </c>
      <c r="DB15" s="1198">
        <v>0</v>
      </c>
      <c r="DC15" s="1198">
        <v>224</v>
      </c>
      <c r="DD15" s="1198">
        <v>3</v>
      </c>
      <c r="DE15" s="1198">
        <v>221</v>
      </c>
      <c r="DF15" s="1189"/>
      <c r="DG15" s="1198">
        <v>0</v>
      </c>
      <c r="DH15" s="1198">
        <v>37</v>
      </c>
      <c r="DI15" s="1198">
        <v>0</v>
      </c>
      <c r="DJ15" s="1198">
        <v>203</v>
      </c>
      <c r="DK15" s="1198">
        <v>0</v>
      </c>
      <c r="DL15" s="1198">
        <v>240</v>
      </c>
      <c r="DM15" s="1198">
        <v>27</v>
      </c>
      <c r="DN15" s="1198">
        <v>213</v>
      </c>
      <c r="DO15" s="1189"/>
      <c r="DP15" s="1198">
        <v>0</v>
      </c>
      <c r="DQ15" s="1198">
        <v>52</v>
      </c>
      <c r="DR15" s="1198">
        <v>0</v>
      </c>
      <c r="DS15" s="1198">
        <v>183</v>
      </c>
      <c r="DT15" s="1198">
        <v>0</v>
      </c>
      <c r="DU15" s="1198">
        <v>235</v>
      </c>
      <c r="DV15" s="1198">
        <v>3</v>
      </c>
      <c r="DW15" s="1198">
        <v>232</v>
      </c>
      <c r="DX15" s="1189"/>
      <c r="DY15" s="1198">
        <v>0</v>
      </c>
      <c r="DZ15" s="1198">
        <v>71</v>
      </c>
      <c r="EA15" s="1198">
        <v>0</v>
      </c>
      <c r="EB15" s="1198">
        <v>162</v>
      </c>
      <c r="EC15" s="1198">
        <v>0</v>
      </c>
      <c r="ED15" s="1198">
        <v>233</v>
      </c>
      <c r="EE15" s="1198">
        <v>0</v>
      </c>
      <c r="EF15" s="1198">
        <v>233</v>
      </c>
      <c r="EG15" s="1189"/>
      <c r="EH15" s="1198">
        <v>0</v>
      </c>
      <c r="EI15" s="1198">
        <v>92</v>
      </c>
      <c r="EJ15" s="1198">
        <v>0</v>
      </c>
      <c r="EK15" s="1198">
        <v>159</v>
      </c>
      <c r="EL15" s="1198">
        <v>0</v>
      </c>
      <c r="EM15" s="1198">
        <v>251</v>
      </c>
      <c r="EN15" s="1198">
        <v>10</v>
      </c>
      <c r="EO15" s="1198">
        <v>241</v>
      </c>
      <c r="EP15" s="1189"/>
      <c r="EQ15" s="1198">
        <v>0</v>
      </c>
      <c r="ER15" s="1198">
        <v>108</v>
      </c>
      <c r="ES15" s="1198">
        <v>0</v>
      </c>
      <c r="ET15" s="1198">
        <v>188</v>
      </c>
      <c r="EU15" s="1198">
        <v>0</v>
      </c>
      <c r="EV15" s="1198">
        <v>296</v>
      </c>
      <c r="EW15" s="1198">
        <v>7</v>
      </c>
      <c r="EX15" s="1198">
        <v>289</v>
      </c>
      <c r="EY15" s="1189"/>
      <c r="EZ15" s="1198">
        <v>0</v>
      </c>
      <c r="FA15" s="1198" t="s">
        <v>247</v>
      </c>
      <c r="FB15" s="1198">
        <v>0</v>
      </c>
      <c r="FC15" s="1198">
        <v>130</v>
      </c>
      <c r="FD15" s="1198">
        <v>0</v>
      </c>
      <c r="FE15" s="1198" t="s">
        <v>248</v>
      </c>
      <c r="FF15" s="1198" t="s">
        <v>249</v>
      </c>
      <c r="FG15" s="1198" t="s">
        <v>250</v>
      </c>
      <c r="FI15" s="1198">
        <v>0</v>
      </c>
      <c r="FJ15" s="1198">
        <v>74</v>
      </c>
      <c r="FK15" s="1198">
        <v>0</v>
      </c>
      <c r="FL15" s="1198">
        <v>155</v>
      </c>
      <c r="FM15" s="1198">
        <v>0</v>
      </c>
      <c r="FN15" s="1198">
        <v>229</v>
      </c>
      <c r="FO15" s="1198">
        <v>7</v>
      </c>
      <c r="FP15" s="1198">
        <v>222</v>
      </c>
      <c r="FR15" s="1198">
        <v>0</v>
      </c>
      <c r="FS15" s="1198">
        <v>67</v>
      </c>
      <c r="FT15" s="1198">
        <v>0</v>
      </c>
      <c r="FU15" s="1198">
        <v>168</v>
      </c>
      <c r="FV15" s="1198">
        <v>0</v>
      </c>
      <c r="FW15" s="1198">
        <v>235</v>
      </c>
      <c r="FX15" s="1198">
        <v>3</v>
      </c>
      <c r="FY15" s="1198">
        <v>232</v>
      </c>
      <c r="GA15" s="1198">
        <v>0</v>
      </c>
      <c r="GB15" s="1198">
        <v>128</v>
      </c>
      <c r="GC15" s="1198">
        <v>0</v>
      </c>
      <c r="GD15" s="1198">
        <v>140</v>
      </c>
      <c r="GE15" s="1198">
        <v>0</v>
      </c>
      <c r="GF15" s="1198">
        <v>268</v>
      </c>
      <c r="GG15" s="1198">
        <v>4</v>
      </c>
      <c r="GH15" s="1198">
        <v>264</v>
      </c>
      <c r="GJ15" s="1198">
        <v>0</v>
      </c>
      <c r="GK15" s="1198">
        <v>127</v>
      </c>
      <c r="GL15" s="1198">
        <v>0</v>
      </c>
      <c r="GM15" s="1198">
        <v>148</v>
      </c>
      <c r="GN15" s="1198">
        <v>0</v>
      </c>
      <c r="GO15" s="1198">
        <v>275</v>
      </c>
      <c r="GP15" s="1198">
        <v>6</v>
      </c>
      <c r="GQ15" s="1198">
        <v>269</v>
      </c>
      <c r="GS15" s="1198">
        <v>0</v>
      </c>
      <c r="GT15" s="1198">
        <v>66</v>
      </c>
      <c r="GU15" s="1198">
        <v>0</v>
      </c>
      <c r="GV15" s="1198">
        <v>302</v>
      </c>
      <c r="GW15" s="1198">
        <v>0</v>
      </c>
      <c r="GX15" s="1198">
        <v>368</v>
      </c>
      <c r="GY15" s="1198">
        <v>27</v>
      </c>
      <c r="GZ15" s="1198">
        <v>341</v>
      </c>
    </row>
    <row r="16" spans="1:212">
      <c r="A16" s="1193"/>
      <c r="B16" s="1199"/>
      <c r="C16" s="1200"/>
      <c r="D16" s="1200"/>
      <c r="E16" s="1200"/>
      <c r="F16" s="1200"/>
      <c r="G16" s="1200"/>
      <c r="H16" s="1200"/>
      <c r="I16" s="1200"/>
      <c r="J16" s="1200"/>
      <c r="L16" s="1200"/>
      <c r="M16" s="1200"/>
      <c r="N16" s="1200"/>
      <c r="O16" s="1200"/>
      <c r="P16" s="1200"/>
      <c r="Q16" s="1200"/>
      <c r="R16" s="1200"/>
      <c r="S16" s="1200"/>
      <c r="U16" s="1200"/>
      <c r="V16" s="1200"/>
      <c r="W16" s="1200"/>
      <c r="X16" s="1200"/>
      <c r="Y16" s="1200"/>
      <c r="Z16" s="1200"/>
      <c r="AA16" s="1200"/>
      <c r="AB16" s="1200"/>
      <c r="AD16" s="1200"/>
      <c r="AE16" s="1200"/>
      <c r="AF16" s="1200"/>
      <c r="AG16" s="1200"/>
      <c r="AH16" s="1200"/>
      <c r="AI16" s="1200"/>
      <c r="AJ16" s="1200"/>
      <c r="AK16" s="1200"/>
      <c r="AM16" s="1200"/>
      <c r="AN16" s="1200"/>
      <c r="AO16" s="1200"/>
      <c r="AP16" s="1200"/>
      <c r="AQ16" s="1200"/>
      <c r="AR16" s="1200"/>
      <c r="AS16" s="1200"/>
      <c r="AT16" s="1200"/>
      <c r="AV16" s="1200"/>
      <c r="AW16" s="1200"/>
      <c r="AX16" s="1200"/>
      <c r="AY16" s="1200"/>
      <c r="AZ16" s="1200"/>
      <c r="BA16" s="1200"/>
      <c r="BB16" s="1200"/>
      <c r="BC16" s="1200"/>
      <c r="BE16" s="1200"/>
      <c r="BF16" s="1200"/>
      <c r="BG16" s="1200"/>
      <c r="BH16" s="1200"/>
      <c r="BI16" s="1200"/>
      <c r="BJ16" s="1200"/>
      <c r="BK16" s="1200"/>
      <c r="BL16" s="1200"/>
      <c r="BN16" s="1200"/>
      <c r="BO16" s="1200"/>
      <c r="BP16" s="1200"/>
      <c r="BQ16" s="1200"/>
      <c r="BR16" s="1200"/>
      <c r="BS16" s="1200"/>
      <c r="BT16" s="1200"/>
      <c r="BU16" s="1200"/>
      <c r="BW16" s="1200"/>
      <c r="BX16" s="1200"/>
      <c r="BY16" s="1200"/>
      <c r="BZ16" s="1200"/>
      <c r="CA16" s="1200"/>
      <c r="CB16" s="1200"/>
      <c r="CC16" s="1200"/>
      <c r="CD16" s="1200"/>
      <c r="CF16" s="1200"/>
      <c r="CG16" s="1200"/>
      <c r="CH16" s="1200"/>
      <c r="CI16" s="1200"/>
      <c r="CJ16" s="1200"/>
      <c r="CK16" s="1200"/>
      <c r="CL16" s="1200"/>
      <c r="CM16" s="1200"/>
      <c r="CO16" s="1200"/>
      <c r="CP16" s="1200"/>
      <c r="CQ16" s="1200"/>
      <c r="CR16" s="1200"/>
      <c r="CS16" s="1200"/>
      <c r="CT16" s="1200"/>
      <c r="CU16" s="1200"/>
      <c r="CV16" s="1200"/>
      <c r="CX16" s="1200"/>
      <c r="CY16" s="1200"/>
      <c r="CZ16" s="1200"/>
      <c r="DA16" s="1200"/>
      <c r="DB16" s="1200"/>
      <c r="DC16" s="1200"/>
      <c r="DD16" s="1200"/>
      <c r="DE16" s="1200"/>
      <c r="DG16" s="1200"/>
      <c r="DH16" s="1200"/>
      <c r="DI16" s="1200"/>
      <c r="DJ16" s="1200"/>
      <c r="DK16" s="1200"/>
      <c r="DL16" s="1200"/>
      <c r="DM16" s="1200"/>
      <c r="DN16" s="1200"/>
      <c r="DP16" s="1200"/>
      <c r="DQ16" s="1200"/>
      <c r="DR16" s="1200"/>
      <c r="DS16" s="1200"/>
      <c r="DT16" s="1200"/>
      <c r="DU16" s="1200"/>
      <c r="DV16" s="1200"/>
      <c r="DW16" s="1200"/>
      <c r="DY16" s="1200"/>
      <c r="DZ16" s="1200"/>
      <c r="EA16" s="1200"/>
      <c r="EB16" s="1200"/>
      <c r="EC16" s="1200"/>
      <c r="ED16" s="1200"/>
      <c r="EE16" s="1200"/>
      <c r="EF16" s="1200"/>
      <c r="EH16" s="1200"/>
      <c r="EI16" s="1200"/>
      <c r="EJ16" s="1200"/>
      <c r="EK16" s="1200"/>
      <c r="EL16" s="1200"/>
      <c r="EM16" s="1200"/>
      <c r="EN16" s="1200"/>
      <c r="EO16" s="1200"/>
      <c r="EQ16" s="1200"/>
      <c r="ER16" s="1200"/>
      <c r="ES16" s="1200"/>
      <c r="ET16" s="1200"/>
      <c r="EU16" s="1200"/>
      <c r="EV16" s="1200"/>
      <c r="EW16" s="1200"/>
      <c r="EX16" s="1200"/>
      <c r="EZ16" s="1200"/>
      <c r="FA16" s="1200"/>
      <c r="FB16" s="1200"/>
      <c r="FC16" s="1200"/>
      <c r="FD16" s="1200"/>
      <c r="FE16" s="1200"/>
      <c r="FF16" s="1200"/>
      <c r="FG16" s="1200"/>
      <c r="FI16" s="1200"/>
      <c r="FJ16" s="1200"/>
      <c r="FK16" s="1200"/>
      <c r="FL16" s="1200"/>
      <c r="FM16" s="1200"/>
      <c r="FN16" s="1200"/>
      <c r="FO16" s="1200"/>
      <c r="FP16" s="1200"/>
      <c r="FR16" s="1200"/>
      <c r="FS16" s="1200"/>
      <c r="FT16" s="1200"/>
      <c r="FU16" s="1200"/>
      <c r="FV16" s="1200"/>
      <c r="FW16" s="1200"/>
      <c r="FX16" s="1200"/>
      <c r="FY16" s="1200"/>
      <c r="GA16" s="1200"/>
      <c r="GB16" s="1200"/>
      <c r="GC16" s="1200"/>
      <c r="GD16" s="1200"/>
      <c r="GE16" s="1200"/>
      <c r="GF16" s="1200"/>
      <c r="GG16" s="1200"/>
      <c r="GH16" s="1200"/>
      <c r="GJ16" s="1200"/>
      <c r="GK16" s="1200"/>
      <c r="GL16" s="1200"/>
      <c r="GM16" s="1200"/>
      <c r="GN16" s="1200"/>
      <c r="GO16" s="1200"/>
      <c r="GP16" s="1200"/>
      <c r="GQ16" s="1200"/>
      <c r="GS16" s="1200"/>
      <c r="GT16" s="1200"/>
      <c r="GU16" s="1200"/>
      <c r="GV16" s="1200"/>
      <c r="GW16" s="1200"/>
      <c r="GX16" s="1200"/>
      <c r="GY16" s="1200"/>
      <c r="GZ16" s="1200"/>
    </row>
  </sheetData>
  <hyperlinks>
    <hyperlink ref="B1" location="Contents!A1" display="PV1: Prudtent valuation adjustments (PVA)" xr:uid="{08265F15-80CE-43F6-8ECD-A9BC39A8F1D1}"/>
  </hyperlinks>
  <pageMargins left="0.511811024" right="0.511811024" top="0.78740157499999996" bottom="0.78740157499999996" header="0.31496062000000002" footer="0.31496062000000002"/>
  <pageSetup paperSize="9" scale="75" orientation="landscape" r:id="rId1"/>
  <headerFooter>
    <oddFooter>&amp;L&amp;1#&amp;"Calibri"&amp;9&amp;K000000Corporativo | Interno</oddFooter>
  </headerFooter>
  <ignoredErrors>
    <ignoredError sqref="FA10:FG15 FA8:FB9 FC8:FG9 FC5:FG7" numberStoredAsText="1"/>
  </ignoredError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587DA-AD96-4DBC-82E8-082D7F82C4F8}">
  <sheetPr codeName="Plan20">
    <tabColor rgb="FF5F6062"/>
  </sheetPr>
  <dimension ref="A1:BR39"/>
  <sheetViews>
    <sheetView showGridLines="0" workbookViewId="0"/>
  </sheetViews>
  <sheetFormatPr defaultColWidth="8.77734375" defaultRowHeight="14.4"/>
  <cols>
    <col min="1" max="1" width="64" bestFit="1" customWidth="1"/>
    <col min="2" max="2" width="12.77734375" bestFit="1" customWidth="1"/>
    <col min="3" max="3" width="12.44140625" customWidth="1"/>
    <col min="4" max="4" width="10.21875" bestFit="1" customWidth="1"/>
    <col min="5" max="5" width="12.77734375" bestFit="1" customWidth="1"/>
    <col min="6" max="6" width="12.44140625" customWidth="1"/>
    <col min="7" max="7" width="10.21875" bestFit="1" customWidth="1"/>
    <col min="8" max="8" width="12.77734375" bestFit="1" customWidth="1"/>
    <col min="9" max="9" width="12.44140625" customWidth="1"/>
    <col min="10" max="10" width="10.21875" bestFit="1" customWidth="1"/>
    <col min="11" max="11" width="12.77734375" bestFit="1" customWidth="1"/>
    <col min="12" max="12" width="12.44140625" customWidth="1"/>
    <col min="13" max="13" width="10.21875" bestFit="1" customWidth="1"/>
    <col min="14" max="14" width="12.77734375" bestFit="1" customWidth="1"/>
    <col min="15" max="15" width="12.44140625" customWidth="1"/>
    <col min="16" max="16" width="10.21875" bestFit="1" customWidth="1"/>
    <col min="17" max="17" width="12.77734375" bestFit="1" customWidth="1"/>
    <col min="18" max="18" width="12.44140625" customWidth="1"/>
    <col min="19" max="19" width="10.21875" bestFit="1" customWidth="1"/>
    <col min="20" max="20" width="12.77734375" bestFit="1" customWidth="1"/>
    <col min="21" max="21" width="12.44140625" bestFit="1" customWidth="1"/>
    <col min="22" max="22" width="10.21875" bestFit="1" customWidth="1"/>
    <col min="23" max="23" width="12.77734375" bestFit="1" customWidth="1"/>
    <col min="24" max="24" width="12.44140625" bestFit="1" customWidth="1"/>
    <col min="25" max="25" width="10.21875" bestFit="1" customWidth="1"/>
    <col min="26" max="26" width="12.77734375" bestFit="1" customWidth="1"/>
    <col min="27" max="27" width="12.44140625" bestFit="1" customWidth="1"/>
    <col min="28" max="28" width="10.21875" bestFit="1" customWidth="1"/>
    <col min="29" max="29" width="12.77734375" bestFit="1" customWidth="1"/>
    <col min="30" max="30" width="12.44140625" bestFit="1" customWidth="1"/>
    <col min="31" max="31" width="10.21875" bestFit="1" customWidth="1"/>
    <col min="32" max="32" width="12.77734375" bestFit="1" customWidth="1"/>
    <col min="33" max="33" width="12.44140625" bestFit="1" customWidth="1"/>
    <col min="34" max="34" width="10.21875" bestFit="1" customWidth="1"/>
    <col min="35" max="35" width="12.77734375" bestFit="1" customWidth="1"/>
    <col min="36" max="36" width="12.44140625" bestFit="1" customWidth="1"/>
    <col min="37" max="37" width="10.21875" bestFit="1" customWidth="1"/>
    <col min="38" max="38" width="12.77734375" bestFit="1" customWidth="1"/>
    <col min="39" max="39" width="12.44140625" bestFit="1" customWidth="1"/>
    <col min="40" max="40" width="10.21875" bestFit="1" customWidth="1"/>
    <col min="41" max="41" width="12.77734375" bestFit="1" customWidth="1"/>
    <col min="42" max="42" width="12.44140625" bestFit="1" customWidth="1"/>
    <col min="43" max="43" width="10.21875" bestFit="1" customWidth="1"/>
    <col min="44" max="44" width="12.77734375" bestFit="1" customWidth="1"/>
    <col min="45" max="45" width="12.44140625" bestFit="1" customWidth="1"/>
    <col min="46" max="46" width="10.21875" bestFit="1" customWidth="1"/>
    <col min="47" max="47" width="12.77734375" bestFit="1" customWidth="1"/>
    <col min="48" max="48" width="12.44140625" bestFit="1" customWidth="1"/>
    <col min="49" max="49" width="10.21875" bestFit="1" customWidth="1"/>
    <col min="50" max="50" width="12.77734375" bestFit="1" customWidth="1"/>
    <col min="51" max="51" width="12.44140625" bestFit="1" customWidth="1"/>
    <col min="52" max="52" width="10.21875" bestFit="1" customWidth="1"/>
    <col min="53" max="53" width="12.77734375" bestFit="1" customWidth="1"/>
    <col min="54" max="54" width="12.44140625" bestFit="1" customWidth="1"/>
    <col min="55" max="55" width="10.21875" bestFit="1" customWidth="1"/>
    <col min="56" max="56" width="12.77734375" bestFit="1" customWidth="1"/>
    <col min="57" max="57" width="12.44140625" bestFit="1" customWidth="1"/>
    <col min="58" max="58" width="10.21875" bestFit="1" customWidth="1"/>
    <col min="59" max="59" width="12.77734375" bestFit="1" customWidth="1"/>
    <col min="60" max="60" width="12.44140625" bestFit="1" customWidth="1"/>
    <col min="61" max="61" width="10.21875" bestFit="1" customWidth="1"/>
    <col min="62" max="62" width="12.77734375" bestFit="1" customWidth="1"/>
    <col min="63" max="63" width="12.44140625" bestFit="1" customWidth="1"/>
    <col min="64" max="64" width="10.21875" bestFit="1" customWidth="1"/>
    <col min="65" max="65" width="12.77734375" bestFit="1" customWidth="1"/>
    <col min="66" max="66" width="12.44140625" bestFit="1" customWidth="1"/>
    <col min="67" max="67" width="10.21875" bestFit="1" customWidth="1"/>
    <col min="68" max="68" width="12.77734375" bestFit="1" customWidth="1"/>
    <col min="69" max="69" width="12.44140625" bestFit="1" customWidth="1"/>
    <col min="70" max="70" width="10.21875" bestFit="1" customWidth="1"/>
  </cols>
  <sheetData>
    <row r="1" spans="1:70" ht="15.6">
      <c r="A1" s="869" t="s">
        <v>2302</v>
      </c>
      <c r="B1" s="889"/>
      <c r="C1" s="889"/>
      <c r="D1" s="889"/>
      <c r="E1" s="889"/>
      <c r="F1" s="889"/>
      <c r="G1" s="889"/>
      <c r="H1" s="889"/>
      <c r="I1" s="889"/>
      <c r="J1" s="889"/>
      <c r="K1" s="889"/>
      <c r="L1" s="889"/>
      <c r="M1" s="889"/>
      <c r="N1" s="889"/>
      <c r="O1" s="889"/>
      <c r="P1" s="889"/>
      <c r="Q1" s="889"/>
      <c r="R1" s="889"/>
      <c r="S1" s="889"/>
      <c r="T1" s="889"/>
      <c r="U1" s="889"/>
      <c r="W1" s="889"/>
      <c r="X1" s="889"/>
      <c r="Y1" s="363"/>
      <c r="Z1" s="889"/>
      <c r="AA1" s="889"/>
      <c r="AB1" s="363"/>
      <c r="AC1" s="889"/>
      <c r="AD1" s="889"/>
      <c r="AE1" s="889"/>
      <c r="AF1" s="889"/>
      <c r="AG1" s="889"/>
      <c r="AH1" s="889"/>
      <c r="AI1" s="889"/>
      <c r="AJ1" s="889"/>
      <c r="AK1" s="889"/>
      <c r="AL1" s="889"/>
      <c r="AM1" s="889"/>
      <c r="AN1" s="889"/>
      <c r="AO1" s="889"/>
      <c r="AP1" s="889"/>
      <c r="AQ1" s="889"/>
      <c r="AR1" s="889"/>
      <c r="AS1" s="889"/>
      <c r="AT1" s="889"/>
      <c r="AU1" s="889"/>
      <c r="AV1" s="889"/>
      <c r="AW1" s="889"/>
      <c r="AX1" s="889"/>
      <c r="AY1" s="889"/>
      <c r="AZ1" s="889"/>
      <c r="BA1" s="889"/>
      <c r="BB1" s="889"/>
      <c r="BC1" s="889"/>
      <c r="BD1" s="889"/>
      <c r="BE1" s="889"/>
      <c r="BF1" s="889"/>
      <c r="BG1" s="889"/>
      <c r="BH1" s="889"/>
      <c r="BI1" s="889"/>
      <c r="BJ1" s="889"/>
      <c r="BK1" s="889"/>
      <c r="BL1" s="889"/>
      <c r="BM1" s="889"/>
      <c r="BN1" s="889"/>
      <c r="BO1" s="889"/>
      <c r="BP1" s="889"/>
      <c r="BQ1" s="889"/>
      <c r="BR1" s="363" t="s">
        <v>65</v>
      </c>
    </row>
    <row r="2" spans="1:70" s="3" customFormat="1" ht="43.2">
      <c r="A2" s="372"/>
      <c r="B2" s="361" t="s">
        <v>2289</v>
      </c>
      <c r="C2" s="361" t="s">
        <v>2685</v>
      </c>
      <c r="D2" s="360" t="s">
        <v>1229</v>
      </c>
      <c r="E2" s="361" t="s">
        <v>2289</v>
      </c>
      <c r="F2" s="361" t="s">
        <v>2685</v>
      </c>
      <c r="G2" s="360" t="s">
        <v>1229</v>
      </c>
      <c r="H2" s="361" t="s">
        <v>2289</v>
      </c>
      <c r="I2" s="361" t="s">
        <v>2685</v>
      </c>
      <c r="J2" s="360" t="s">
        <v>1229</v>
      </c>
      <c r="K2" s="361" t="s">
        <v>2289</v>
      </c>
      <c r="L2" s="361" t="s">
        <v>2685</v>
      </c>
      <c r="M2" s="360" t="s">
        <v>1229</v>
      </c>
      <c r="N2" s="361" t="s">
        <v>2289</v>
      </c>
      <c r="O2" s="361" t="s">
        <v>2685</v>
      </c>
      <c r="P2" s="360" t="s">
        <v>1229</v>
      </c>
      <c r="Q2" s="361" t="s">
        <v>2289</v>
      </c>
      <c r="R2" s="361" t="s">
        <v>2685</v>
      </c>
      <c r="S2" s="360" t="s">
        <v>1229</v>
      </c>
      <c r="T2" s="361" t="s">
        <v>2289</v>
      </c>
      <c r="U2" s="361" t="s">
        <v>2685</v>
      </c>
      <c r="V2" s="360" t="s">
        <v>1229</v>
      </c>
      <c r="W2" s="361" t="s">
        <v>2289</v>
      </c>
      <c r="X2" s="361" t="s">
        <v>2685</v>
      </c>
      <c r="Y2" s="360" t="s">
        <v>1229</v>
      </c>
      <c r="Z2" s="361" t="s">
        <v>2289</v>
      </c>
      <c r="AA2" s="361" t="s">
        <v>2685</v>
      </c>
      <c r="AB2" s="360" t="s">
        <v>1229</v>
      </c>
      <c r="AC2" s="361" t="s">
        <v>2289</v>
      </c>
      <c r="AD2" s="361" t="s">
        <v>2685</v>
      </c>
      <c r="AE2" s="360" t="s">
        <v>1229</v>
      </c>
      <c r="AF2" s="361" t="s">
        <v>2289</v>
      </c>
      <c r="AG2" s="361" t="s">
        <v>2685</v>
      </c>
      <c r="AH2" s="360" t="s">
        <v>1229</v>
      </c>
      <c r="AI2" s="361" t="s">
        <v>2289</v>
      </c>
      <c r="AJ2" s="361" t="s">
        <v>2685</v>
      </c>
      <c r="AK2" s="360" t="s">
        <v>1229</v>
      </c>
      <c r="AL2" s="361" t="s">
        <v>2289</v>
      </c>
      <c r="AM2" s="361" t="s">
        <v>2685</v>
      </c>
      <c r="AN2" s="360" t="s">
        <v>1229</v>
      </c>
      <c r="AO2" s="361" t="s">
        <v>2289</v>
      </c>
      <c r="AP2" s="361" t="s">
        <v>2685</v>
      </c>
      <c r="AQ2" s="360" t="s">
        <v>1229</v>
      </c>
      <c r="AR2" s="361" t="s">
        <v>2289</v>
      </c>
      <c r="AS2" s="361" t="s">
        <v>2685</v>
      </c>
      <c r="AT2" s="360" t="s">
        <v>1229</v>
      </c>
      <c r="AU2" s="361" t="s">
        <v>2289</v>
      </c>
      <c r="AV2" s="361" t="s">
        <v>2685</v>
      </c>
      <c r="AW2" s="360" t="s">
        <v>1229</v>
      </c>
      <c r="AX2" s="361" t="s">
        <v>2289</v>
      </c>
      <c r="AY2" s="361" t="s">
        <v>2685</v>
      </c>
      <c r="AZ2" s="360" t="s">
        <v>1229</v>
      </c>
      <c r="BA2" s="361" t="s">
        <v>2289</v>
      </c>
      <c r="BB2" s="361" t="s">
        <v>2685</v>
      </c>
      <c r="BC2" s="360" t="s">
        <v>1229</v>
      </c>
      <c r="BD2" s="361" t="s">
        <v>2289</v>
      </c>
      <c r="BE2" s="361" t="s">
        <v>2685</v>
      </c>
      <c r="BF2" s="360" t="s">
        <v>1229</v>
      </c>
      <c r="BG2" s="361" t="s">
        <v>2289</v>
      </c>
      <c r="BH2" s="361" t="s">
        <v>2685</v>
      </c>
      <c r="BI2" s="360" t="s">
        <v>1229</v>
      </c>
      <c r="BJ2" s="361" t="s">
        <v>2289</v>
      </c>
      <c r="BK2" s="361" t="s">
        <v>2685</v>
      </c>
      <c r="BL2" s="360" t="s">
        <v>1229</v>
      </c>
      <c r="BM2" s="361" t="s">
        <v>2289</v>
      </c>
      <c r="BN2" s="361" t="s">
        <v>2685</v>
      </c>
      <c r="BO2" s="360" t="s">
        <v>1229</v>
      </c>
      <c r="BP2" s="361" t="s">
        <v>2289</v>
      </c>
      <c r="BQ2" s="361" t="s">
        <v>2685</v>
      </c>
      <c r="BR2" s="360" t="s">
        <v>1229</v>
      </c>
    </row>
    <row r="3" spans="1:70">
      <c r="A3" s="359" t="s">
        <v>193</v>
      </c>
      <c r="B3" s="2627" t="s">
        <v>86</v>
      </c>
      <c r="C3" s="2628"/>
      <c r="D3" s="2629"/>
      <c r="E3" s="2627" t="s">
        <v>87</v>
      </c>
      <c r="F3" s="2628"/>
      <c r="G3" s="2629"/>
      <c r="H3" s="2627" t="s">
        <v>88</v>
      </c>
      <c r="I3" s="2628"/>
      <c r="J3" s="2629"/>
      <c r="K3" s="2627" t="s">
        <v>89</v>
      </c>
      <c r="L3" s="2628"/>
      <c r="M3" s="2629"/>
      <c r="N3" s="899">
        <v>43465</v>
      </c>
      <c r="O3" s="390"/>
      <c r="P3" s="390"/>
      <c r="Q3" s="2627" t="s">
        <v>2099</v>
      </c>
      <c r="R3" s="2628"/>
      <c r="S3" s="2629"/>
      <c r="T3" s="2627" t="s">
        <v>2100</v>
      </c>
      <c r="U3" s="2628"/>
      <c r="V3" s="2629"/>
      <c r="W3" s="2627" t="s">
        <v>2355</v>
      </c>
      <c r="X3" s="2628"/>
      <c r="Y3" s="2629"/>
      <c r="Z3" s="899">
        <v>43100</v>
      </c>
      <c r="AA3" s="390"/>
      <c r="AB3" s="390"/>
      <c r="AC3" s="2627" t="s">
        <v>2103</v>
      </c>
      <c r="AD3" s="2628"/>
      <c r="AE3" s="2629"/>
      <c r="AF3" s="2627" t="s">
        <v>2104</v>
      </c>
      <c r="AG3" s="2628"/>
      <c r="AH3" s="2629"/>
      <c r="AI3" s="2627" t="s">
        <v>2356</v>
      </c>
      <c r="AJ3" s="2628"/>
      <c r="AK3" s="2629"/>
      <c r="AL3" s="899">
        <v>42735</v>
      </c>
      <c r="AM3" s="899"/>
      <c r="AN3" s="899"/>
      <c r="AO3" s="2627" t="s">
        <v>2107</v>
      </c>
      <c r="AP3" s="2628"/>
      <c r="AQ3" s="2629"/>
      <c r="AR3" s="2627" t="s">
        <v>2108</v>
      </c>
      <c r="AS3" s="2628"/>
      <c r="AT3" s="2629"/>
      <c r="AU3" s="2627" t="s">
        <v>2357</v>
      </c>
      <c r="AV3" s="2628"/>
      <c r="AW3" s="2629"/>
      <c r="AX3" s="899">
        <v>42369</v>
      </c>
      <c r="AY3" s="390"/>
      <c r="AZ3" s="390"/>
      <c r="BA3" s="2627" t="s">
        <v>2111</v>
      </c>
      <c r="BB3" s="2628"/>
      <c r="BC3" s="2629"/>
      <c r="BD3" s="2627" t="s">
        <v>2112</v>
      </c>
      <c r="BE3" s="2628"/>
      <c r="BF3" s="2629"/>
      <c r="BG3" s="2627" t="s">
        <v>2358</v>
      </c>
      <c r="BH3" s="2628"/>
      <c r="BI3" s="2629"/>
      <c r="BJ3" s="899">
        <v>42004</v>
      </c>
      <c r="BK3" s="390"/>
      <c r="BL3" s="390"/>
      <c r="BM3" s="2627" t="s">
        <v>2115</v>
      </c>
      <c r="BN3" s="2628"/>
      <c r="BO3" s="2629"/>
      <c r="BP3" s="2627" t="s">
        <v>2116</v>
      </c>
      <c r="BQ3" s="2628"/>
      <c r="BR3" s="2629"/>
    </row>
    <row r="4" spans="1:70" ht="12" customHeight="1">
      <c r="A4" s="859" t="s">
        <v>194</v>
      </c>
      <c r="B4" s="858">
        <v>1593167.2819519199</v>
      </c>
      <c r="C4" s="858">
        <v>-206725</v>
      </c>
      <c r="D4" s="858">
        <v>1386441.7875436102</v>
      </c>
      <c r="E4" s="858">
        <v>1597176.1819906898</v>
      </c>
      <c r="F4" s="858">
        <v>-205041</v>
      </c>
      <c r="G4" s="858">
        <v>1392134.87898873</v>
      </c>
      <c r="H4" s="858">
        <v>1537520.17529009</v>
      </c>
      <c r="I4" s="858">
        <v>-201069</v>
      </c>
      <c r="J4" s="858">
        <v>1336451.0446170301</v>
      </c>
      <c r="K4" s="858">
        <v>1516435.5673207701</v>
      </c>
      <c r="L4" s="858">
        <v>-196281</v>
      </c>
      <c r="M4" s="858">
        <v>1320154.1258340701</v>
      </c>
      <c r="N4" s="858">
        <v>1502864.7708584398</v>
      </c>
      <c r="O4" s="858">
        <v>-193702</v>
      </c>
      <c r="P4" s="858">
        <v>1309162.8385419298</v>
      </c>
      <c r="Q4" s="858">
        <v>1471862.8148932201</v>
      </c>
      <c r="R4" s="858">
        <v>-188629</v>
      </c>
      <c r="S4" s="858">
        <v>1283233.7973597599</v>
      </c>
      <c r="T4" s="858">
        <v>1405008.0347253</v>
      </c>
      <c r="U4" s="858">
        <v>-184411</v>
      </c>
      <c r="V4" s="858">
        <v>1220597.3256073899</v>
      </c>
      <c r="W4" s="880">
        <v>1391216.2088096298</v>
      </c>
      <c r="X4" s="880">
        <v>-181880</v>
      </c>
      <c r="Y4" s="880">
        <v>1209335.9548683302</v>
      </c>
      <c r="Z4" s="880">
        <v>1362132.68015727</v>
      </c>
      <c r="AA4" s="880">
        <v>-178523</v>
      </c>
      <c r="AB4" s="880">
        <v>1183609.7555515401</v>
      </c>
      <c r="AC4" s="880">
        <v>1328779.14820203</v>
      </c>
      <c r="AD4" s="880">
        <v>-172177</v>
      </c>
      <c r="AE4" s="880">
        <v>1156602.1851828201</v>
      </c>
      <c r="AF4" s="858">
        <v>1315971.3011243502</v>
      </c>
      <c r="AG4" s="858">
        <v>-164023</v>
      </c>
      <c r="AH4" s="858">
        <v>1151947.8080234199</v>
      </c>
      <c r="AI4" s="858">
        <v>1284815.0655761498</v>
      </c>
      <c r="AJ4" s="858">
        <v>-159817</v>
      </c>
      <c r="AK4" s="858">
        <v>1124998.0923043799</v>
      </c>
      <c r="AL4" s="858">
        <v>1296378</v>
      </c>
      <c r="AM4" s="858">
        <v>-151678</v>
      </c>
      <c r="AN4" s="858">
        <v>1144700</v>
      </c>
      <c r="AO4" s="858">
        <v>1269388</v>
      </c>
      <c r="AP4" s="858">
        <v>-145908</v>
      </c>
      <c r="AQ4" s="858">
        <v>1123480</v>
      </c>
      <c r="AR4" s="858">
        <v>1270244</v>
      </c>
      <c r="AS4" s="858">
        <v>-140055</v>
      </c>
      <c r="AT4" s="858">
        <v>1130189</v>
      </c>
      <c r="AU4" s="858">
        <v>1172779</v>
      </c>
      <c r="AV4" s="858">
        <v>-130232</v>
      </c>
      <c r="AW4" s="858">
        <v>1042547</v>
      </c>
      <c r="AX4" s="858">
        <v>1248995</v>
      </c>
      <c r="AY4" s="858">
        <v>-125092</v>
      </c>
      <c r="AZ4" s="858">
        <v>1123903</v>
      </c>
      <c r="BA4" s="858">
        <v>1215583</v>
      </c>
      <c r="BB4" s="858">
        <v>-118468</v>
      </c>
      <c r="BC4" s="858">
        <v>1097115</v>
      </c>
      <c r="BD4" s="858">
        <v>1126530</v>
      </c>
      <c r="BE4" s="858">
        <v>-115988</v>
      </c>
      <c r="BF4" s="858">
        <v>1010542</v>
      </c>
      <c r="BG4" s="878">
        <v>1194447</v>
      </c>
      <c r="BH4" s="878">
        <v>-94697</v>
      </c>
      <c r="BI4" s="878">
        <v>1099750</v>
      </c>
      <c r="BJ4" s="877">
        <v>1109017</v>
      </c>
      <c r="BK4" s="877">
        <v>-99624</v>
      </c>
      <c r="BL4" s="877">
        <v>1009393</v>
      </c>
      <c r="BM4" s="877">
        <v>1063139</v>
      </c>
      <c r="BN4" s="877">
        <v>-98689</v>
      </c>
      <c r="BO4" s="877">
        <v>964450</v>
      </c>
      <c r="BP4" s="877">
        <v>1022807.1189999998</v>
      </c>
      <c r="BQ4" s="877">
        <v>-94733</v>
      </c>
      <c r="BR4" s="877">
        <v>928074</v>
      </c>
    </row>
    <row r="5" spans="1:70" ht="12" customHeight="1">
      <c r="A5" s="863" t="s">
        <v>195</v>
      </c>
      <c r="B5" s="858">
        <v>507060.35646914004</v>
      </c>
      <c r="C5" s="858">
        <v>11622</v>
      </c>
      <c r="D5" s="858">
        <v>518681.90324662998</v>
      </c>
      <c r="E5" s="858">
        <v>490838.01120632002</v>
      </c>
      <c r="F5" s="858">
        <v>9519</v>
      </c>
      <c r="G5" s="858">
        <v>500356.88321615005</v>
      </c>
      <c r="H5" s="858">
        <v>463259.08904588001</v>
      </c>
      <c r="I5" s="858">
        <v>8893</v>
      </c>
      <c r="J5" s="858">
        <v>472152.22043767001</v>
      </c>
      <c r="K5" s="858">
        <v>461487.06585296994</v>
      </c>
      <c r="L5" s="858">
        <v>8563</v>
      </c>
      <c r="M5" s="858">
        <v>470050.55198871996</v>
      </c>
      <c r="N5" s="858">
        <v>463424.37662488001</v>
      </c>
      <c r="O5" s="858">
        <v>8217</v>
      </c>
      <c r="P5" s="858">
        <v>471640.98031876003</v>
      </c>
      <c r="Q5" s="858">
        <v>454551.57078567997</v>
      </c>
      <c r="R5" s="858">
        <v>5553</v>
      </c>
      <c r="S5" s="858">
        <v>460104.13608829997</v>
      </c>
      <c r="T5" s="858">
        <v>426595.42493246001</v>
      </c>
      <c r="U5" s="858">
        <v>4833</v>
      </c>
      <c r="V5" s="858">
        <v>431428.55528357002</v>
      </c>
      <c r="W5" s="880">
        <v>407948.63359048998</v>
      </c>
      <c r="X5" s="880">
        <v>3642</v>
      </c>
      <c r="Y5" s="880">
        <v>411591.03807829</v>
      </c>
      <c r="Z5" s="880">
        <v>402937.90758438001</v>
      </c>
      <c r="AA5" s="880">
        <v>2921</v>
      </c>
      <c r="AB5" s="880">
        <v>405858.96393175999</v>
      </c>
      <c r="AC5" s="880">
        <v>359904.28830188001</v>
      </c>
      <c r="AD5" s="880">
        <v>2310</v>
      </c>
      <c r="AE5" s="880">
        <v>362214.11855143</v>
      </c>
      <c r="AF5" s="858">
        <v>352327.39227165002</v>
      </c>
      <c r="AG5" s="858">
        <v>2253</v>
      </c>
      <c r="AH5" s="858">
        <v>354580.64027178998</v>
      </c>
      <c r="AI5" s="858">
        <v>324925.55335040001</v>
      </c>
      <c r="AJ5" s="858">
        <v>2115</v>
      </c>
      <c r="AK5" s="858">
        <v>327040.24708728003</v>
      </c>
      <c r="AL5" s="858">
        <v>329414</v>
      </c>
      <c r="AM5" s="858">
        <v>2144</v>
      </c>
      <c r="AN5" s="858">
        <v>331558</v>
      </c>
      <c r="AO5" s="858">
        <v>308599</v>
      </c>
      <c r="AP5" s="858">
        <v>2661</v>
      </c>
      <c r="AQ5" s="858">
        <v>311260</v>
      </c>
      <c r="AR5" s="858">
        <v>309032</v>
      </c>
      <c r="AS5" s="858">
        <v>2681</v>
      </c>
      <c r="AT5" s="858">
        <v>311713</v>
      </c>
      <c r="AU5" s="858">
        <v>266318</v>
      </c>
      <c r="AV5" s="858">
        <v>5156</v>
      </c>
      <c r="AW5" s="858">
        <v>271474</v>
      </c>
      <c r="AX5" s="858">
        <v>292610</v>
      </c>
      <c r="AY5" s="858">
        <v>5709</v>
      </c>
      <c r="AZ5" s="858">
        <v>298319</v>
      </c>
      <c r="BA5" s="858">
        <v>300729</v>
      </c>
      <c r="BB5" s="858">
        <v>6173</v>
      </c>
      <c r="BC5" s="858">
        <v>306902</v>
      </c>
      <c r="BD5" s="858">
        <v>280443</v>
      </c>
      <c r="BE5" s="858">
        <v>4567</v>
      </c>
      <c r="BF5" s="858">
        <v>285010</v>
      </c>
      <c r="BG5" s="878">
        <v>298652</v>
      </c>
      <c r="BH5" s="878">
        <v>5082</v>
      </c>
      <c r="BI5" s="878">
        <v>303734</v>
      </c>
      <c r="BJ5" s="877">
        <v>294773</v>
      </c>
      <c r="BK5" s="877">
        <v>16058</v>
      </c>
      <c r="BL5" s="877">
        <v>310831</v>
      </c>
      <c r="BM5" s="877">
        <v>280976</v>
      </c>
      <c r="BN5" s="877">
        <v>16015</v>
      </c>
      <c r="BO5" s="877">
        <v>296991</v>
      </c>
      <c r="BP5" s="877">
        <v>277347</v>
      </c>
      <c r="BQ5" s="877">
        <v>13972</v>
      </c>
      <c r="BR5" s="877">
        <v>291319</v>
      </c>
    </row>
    <row r="6" spans="1:70" ht="12" customHeight="1">
      <c r="A6" s="863" t="s">
        <v>196</v>
      </c>
      <c r="B6" s="858">
        <v>269838.1694212</v>
      </c>
      <c r="C6" s="858">
        <v>410</v>
      </c>
      <c r="D6" s="858">
        <v>270247.83874540002</v>
      </c>
      <c r="E6" s="858">
        <v>296502.84391888999</v>
      </c>
      <c r="F6" s="858">
        <v>405</v>
      </c>
      <c r="G6" s="858">
        <v>296907.66039544001</v>
      </c>
      <c r="H6" s="858">
        <v>316543.13071552</v>
      </c>
      <c r="I6" s="858">
        <v>399</v>
      </c>
      <c r="J6" s="858">
        <v>316941.90089134005</v>
      </c>
      <c r="K6" s="858">
        <v>328027.56073525001</v>
      </c>
      <c r="L6" s="858">
        <v>393</v>
      </c>
      <c r="M6" s="858">
        <v>328420.28417502</v>
      </c>
      <c r="N6" s="858">
        <v>343236.46171284001</v>
      </c>
      <c r="O6" s="858">
        <v>387</v>
      </c>
      <c r="P6" s="858">
        <v>343623.42301412002</v>
      </c>
      <c r="Q6" s="858">
        <v>314575.27439564001</v>
      </c>
      <c r="R6" s="858">
        <v>760</v>
      </c>
      <c r="S6" s="858">
        <v>315334.91410997999</v>
      </c>
      <c r="T6" s="858">
        <v>315553.90183478</v>
      </c>
      <c r="U6" s="858">
        <v>753</v>
      </c>
      <c r="V6" s="858">
        <v>316306.58605826</v>
      </c>
      <c r="W6" s="880">
        <v>310609.02574121003</v>
      </c>
      <c r="X6" s="880">
        <v>1378</v>
      </c>
      <c r="Y6" s="880">
        <v>311986.84593236999</v>
      </c>
      <c r="Z6" s="880">
        <v>323910.00568871998</v>
      </c>
      <c r="AA6" s="880">
        <v>1889</v>
      </c>
      <c r="AB6" s="880">
        <v>325798.89888170001</v>
      </c>
      <c r="AC6" s="880">
        <v>336951.38354347995</v>
      </c>
      <c r="AD6" s="880">
        <v>2443</v>
      </c>
      <c r="AE6" s="880">
        <v>339394.38629371999</v>
      </c>
      <c r="AF6" s="858">
        <v>339122.98630272999</v>
      </c>
      <c r="AG6" s="858">
        <v>2435</v>
      </c>
      <c r="AH6" s="858">
        <v>341558.25804721995</v>
      </c>
      <c r="AI6" s="858">
        <v>346738.22995364002</v>
      </c>
      <c r="AJ6" s="858">
        <v>1548</v>
      </c>
      <c r="AK6" s="858">
        <v>348285.87751104997</v>
      </c>
      <c r="AL6" s="858">
        <v>366038</v>
      </c>
      <c r="AM6" s="858">
        <v>2531</v>
      </c>
      <c r="AN6" s="858">
        <v>368569</v>
      </c>
      <c r="AO6" s="858">
        <v>360337</v>
      </c>
      <c r="AP6" s="858">
        <v>1471</v>
      </c>
      <c r="AQ6" s="858">
        <v>361808</v>
      </c>
      <c r="AR6" s="858">
        <v>353662</v>
      </c>
      <c r="AS6" s="858">
        <v>1392</v>
      </c>
      <c r="AT6" s="858">
        <v>355054</v>
      </c>
      <c r="AU6" s="858">
        <v>318964</v>
      </c>
      <c r="AV6" s="858">
        <v>2242</v>
      </c>
      <c r="AW6" s="858">
        <v>321206</v>
      </c>
      <c r="AX6" s="858">
        <v>350954</v>
      </c>
      <c r="AY6" s="858">
        <v>2733</v>
      </c>
      <c r="AZ6" s="858">
        <v>353687</v>
      </c>
      <c r="BA6" s="858">
        <v>317914</v>
      </c>
      <c r="BB6" s="858">
        <v>2086</v>
      </c>
      <c r="BC6" s="858">
        <v>320000</v>
      </c>
      <c r="BD6" s="858">
        <v>305300</v>
      </c>
      <c r="BE6" s="858">
        <v>2161</v>
      </c>
      <c r="BF6" s="858">
        <v>307461</v>
      </c>
      <c r="BG6" s="878">
        <v>330858</v>
      </c>
      <c r="BH6" s="878">
        <v>2360</v>
      </c>
      <c r="BI6" s="878">
        <v>333218</v>
      </c>
      <c r="BJ6" s="877">
        <v>325013</v>
      </c>
      <c r="BK6" s="877">
        <v>8828</v>
      </c>
      <c r="BL6" s="877">
        <v>333841</v>
      </c>
      <c r="BM6" s="877">
        <v>304024</v>
      </c>
      <c r="BN6" s="877">
        <v>8345</v>
      </c>
      <c r="BO6" s="877">
        <v>312369</v>
      </c>
      <c r="BP6" s="877">
        <v>293342</v>
      </c>
      <c r="BQ6" s="877">
        <v>11017</v>
      </c>
      <c r="BR6" s="877">
        <v>304359</v>
      </c>
    </row>
    <row r="7" spans="1:70" ht="12" customHeight="1">
      <c r="A7" s="863" t="s">
        <v>198</v>
      </c>
      <c r="B7" s="858">
        <v>143568.50004473</v>
      </c>
      <c r="C7" s="858">
        <v>0</v>
      </c>
      <c r="D7" s="858">
        <v>143568.50004473</v>
      </c>
      <c r="E7" s="858">
        <v>130883.42865163001</v>
      </c>
      <c r="F7" s="858">
        <v>0</v>
      </c>
      <c r="G7" s="858">
        <v>130883.42865163001</v>
      </c>
      <c r="H7" s="858">
        <v>125336.18621546001</v>
      </c>
      <c r="I7" s="858">
        <v>0</v>
      </c>
      <c r="J7" s="858">
        <v>125336.18621546001</v>
      </c>
      <c r="K7" s="858">
        <v>117040.02693372</v>
      </c>
      <c r="L7" s="858">
        <v>0</v>
      </c>
      <c r="M7" s="858">
        <v>117040.02693372</v>
      </c>
      <c r="N7" s="858">
        <v>111565.92220483</v>
      </c>
      <c r="O7" s="858">
        <v>0</v>
      </c>
      <c r="P7" s="858">
        <v>111565.92220483</v>
      </c>
      <c r="Q7" s="858">
        <v>118684.37703691001</v>
      </c>
      <c r="R7" s="858">
        <v>0</v>
      </c>
      <c r="S7" s="858">
        <v>118684.37703691001</v>
      </c>
      <c r="T7" s="858">
        <v>115008.43169257001</v>
      </c>
      <c r="U7" s="858">
        <v>0</v>
      </c>
      <c r="V7" s="858">
        <v>115008.43169257001</v>
      </c>
      <c r="W7" s="880">
        <v>115236.50586825999</v>
      </c>
      <c r="X7" s="880">
        <v>0</v>
      </c>
      <c r="Y7" s="880">
        <v>115236.50586825999</v>
      </c>
      <c r="Z7" s="880">
        <v>107581.02476985</v>
      </c>
      <c r="AA7" s="880">
        <v>0</v>
      </c>
      <c r="AB7" s="880">
        <v>107581.02476985</v>
      </c>
      <c r="AC7" s="880">
        <v>106638.25072839</v>
      </c>
      <c r="AD7" s="880">
        <v>4</v>
      </c>
      <c r="AE7" s="880">
        <v>106642.28501598</v>
      </c>
      <c r="AF7" s="858">
        <v>108076.12747717999</v>
      </c>
      <c r="AG7" s="858">
        <v>6</v>
      </c>
      <c r="AH7" s="858">
        <v>108082.18185287</v>
      </c>
      <c r="AI7" s="858">
        <v>96360.348876550008</v>
      </c>
      <c r="AJ7" s="858">
        <v>6</v>
      </c>
      <c r="AK7" s="858">
        <v>96366.13163263</v>
      </c>
      <c r="AL7" s="858">
        <v>93711</v>
      </c>
      <c r="AM7" s="858">
        <v>6</v>
      </c>
      <c r="AN7" s="858">
        <v>93717</v>
      </c>
      <c r="AO7" s="858">
        <v>90963</v>
      </c>
      <c r="AP7" s="858">
        <v>6</v>
      </c>
      <c r="AQ7" s="858">
        <v>90969</v>
      </c>
      <c r="AR7" s="858">
        <v>84230</v>
      </c>
      <c r="AS7" s="858">
        <v>5</v>
      </c>
      <c r="AT7" s="858">
        <v>84235</v>
      </c>
      <c r="AU7" s="858">
        <v>74352</v>
      </c>
      <c r="AV7" s="858">
        <v>6</v>
      </c>
      <c r="AW7" s="858">
        <v>74358</v>
      </c>
      <c r="AX7" s="858">
        <v>75590</v>
      </c>
      <c r="AY7" s="858">
        <v>6</v>
      </c>
      <c r="AZ7" s="858">
        <v>75596</v>
      </c>
      <c r="BA7" s="858">
        <v>59478</v>
      </c>
      <c r="BB7" s="858">
        <v>6</v>
      </c>
      <c r="BC7" s="858">
        <v>59484</v>
      </c>
      <c r="BD7" s="858">
        <v>52175</v>
      </c>
      <c r="BE7" s="858">
        <v>8</v>
      </c>
      <c r="BF7" s="858">
        <v>52183</v>
      </c>
      <c r="BG7" s="878">
        <v>50753</v>
      </c>
      <c r="BH7" s="878">
        <v>9</v>
      </c>
      <c r="BI7" s="878">
        <v>50762</v>
      </c>
      <c r="BJ7" s="877">
        <v>47750</v>
      </c>
      <c r="BK7" s="877">
        <v>11907</v>
      </c>
      <c r="BL7" s="877">
        <v>59657</v>
      </c>
      <c r="BM7" s="877">
        <v>47089</v>
      </c>
      <c r="BN7" s="877">
        <v>11577</v>
      </c>
      <c r="BO7" s="877">
        <v>58666</v>
      </c>
      <c r="BP7" s="877">
        <v>45292</v>
      </c>
      <c r="BQ7" s="877">
        <v>11256</v>
      </c>
      <c r="BR7" s="877">
        <v>56548</v>
      </c>
    </row>
    <row r="8" spans="1:70" ht="12" customHeight="1">
      <c r="A8" s="863" t="s">
        <v>171</v>
      </c>
      <c r="B8" s="858">
        <v>48770.733210689999</v>
      </c>
      <c r="C8" s="858">
        <v>0</v>
      </c>
      <c r="D8" s="858">
        <v>48770.733210689999</v>
      </c>
      <c r="E8" s="858">
        <v>52778.509888749999</v>
      </c>
      <c r="F8" s="858">
        <v>0</v>
      </c>
      <c r="G8" s="858">
        <v>52778.509888749999</v>
      </c>
      <c r="H8" s="858">
        <v>48254.531999350002</v>
      </c>
      <c r="I8" s="858">
        <v>0</v>
      </c>
      <c r="J8" s="858">
        <v>48254.531999350002</v>
      </c>
      <c r="K8" s="858">
        <v>44957.892063190004</v>
      </c>
      <c r="L8" s="858">
        <v>0</v>
      </c>
      <c r="M8" s="858">
        <v>44957.892063190004</v>
      </c>
      <c r="N8" s="858">
        <v>41253.289964559997</v>
      </c>
      <c r="O8" s="858">
        <v>0</v>
      </c>
      <c r="P8" s="858">
        <v>41253.289964559997</v>
      </c>
      <c r="Q8" s="858">
        <v>43345.38409947</v>
      </c>
      <c r="R8" s="858">
        <v>0</v>
      </c>
      <c r="S8" s="858">
        <v>43345.38409947</v>
      </c>
      <c r="T8" s="858">
        <v>37469.550711080003</v>
      </c>
      <c r="U8" s="858">
        <v>0</v>
      </c>
      <c r="V8" s="858">
        <v>37469.550711080003</v>
      </c>
      <c r="W8" s="880">
        <v>37064.419884900002</v>
      </c>
      <c r="X8" s="880">
        <v>0</v>
      </c>
      <c r="Y8" s="880">
        <v>37064.419884900002</v>
      </c>
      <c r="Z8" s="880">
        <v>34116.644358450001</v>
      </c>
      <c r="AA8" s="880">
        <v>0</v>
      </c>
      <c r="AB8" s="880">
        <v>34116.644358450001</v>
      </c>
      <c r="AC8" s="880">
        <v>32594.308840229998</v>
      </c>
      <c r="AD8" s="880">
        <v>0</v>
      </c>
      <c r="AE8" s="880">
        <v>32594.308840229998</v>
      </c>
      <c r="AF8" s="858">
        <v>5276.7537564700006</v>
      </c>
      <c r="AG8" s="858">
        <v>0</v>
      </c>
      <c r="AH8" s="858">
        <v>5276.7537564700006</v>
      </c>
      <c r="AI8" s="858">
        <v>4316.1767395699999</v>
      </c>
      <c r="AJ8" s="858">
        <v>0</v>
      </c>
      <c r="AK8" s="858">
        <v>4316.1767395699999</v>
      </c>
      <c r="AL8" s="858">
        <v>592</v>
      </c>
      <c r="AM8" s="858">
        <v>0</v>
      </c>
      <c r="AN8" s="858">
        <v>592</v>
      </c>
      <c r="AO8" s="858">
        <v>5430</v>
      </c>
      <c r="AP8" s="858">
        <v>0</v>
      </c>
      <c r="AQ8" s="858">
        <v>5430</v>
      </c>
      <c r="AR8" s="858">
        <v>5206</v>
      </c>
      <c r="AS8" s="858">
        <v>0</v>
      </c>
      <c r="AT8" s="858">
        <v>5206</v>
      </c>
      <c r="AU8" s="858">
        <v>4034</v>
      </c>
      <c r="AV8" s="858">
        <v>0</v>
      </c>
      <c r="AW8" s="858">
        <v>4034</v>
      </c>
      <c r="AX8" s="858">
        <v>520</v>
      </c>
      <c r="AY8" s="858">
        <v>0</v>
      </c>
      <c r="AZ8" s="858">
        <v>520</v>
      </c>
      <c r="BA8" s="858">
        <v>5397</v>
      </c>
      <c r="BB8" s="858">
        <v>0</v>
      </c>
      <c r="BC8" s="858">
        <v>5397</v>
      </c>
      <c r="BD8" s="858">
        <v>5185</v>
      </c>
      <c r="BE8" s="858">
        <v>0</v>
      </c>
      <c r="BF8" s="858">
        <v>5185</v>
      </c>
      <c r="BG8" s="878">
        <v>4220</v>
      </c>
      <c r="BH8" s="878">
        <v>0</v>
      </c>
      <c r="BI8" s="878">
        <v>4220</v>
      </c>
      <c r="BJ8" s="877">
        <v>435</v>
      </c>
      <c r="BK8" s="877">
        <v>0</v>
      </c>
      <c r="BL8" s="877">
        <v>435</v>
      </c>
      <c r="BM8" s="877">
        <v>4874</v>
      </c>
      <c r="BN8" s="877">
        <v>0</v>
      </c>
      <c r="BO8" s="877">
        <v>4874</v>
      </c>
      <c r="BP8" s="877">
        <v>7837</v>
      </c>
      <c r="BQ8" s="877">
        <v>0</v>
      </c>
      <c r="BR8" s="877">
        <v>7837</v>
      </c>
    </row>
    <row r="9" spans="1:70" ht="12" customHeight="1">
      <c r="A9" s="863" t="s">
        <v>172</v>
      </c>
      <c r="B9" s="858">
        <v>5409.6437538</v>
      </c>
      <c r="C9" s="858">
        <v>2</v>
      </c>
      <c r="D9" s="858">
        <v>5411.8732514899993</v>
      </c>
      <c r="E9" s="858">
        <v>7538.5666513699998</v>
      </c>
      <c r="F9" s="858">
        <v>3</v>
      </c>
      <c r="G9" s="858">
        <v>7541.52264681</v>
      </c>
      <c r="H9" s="858">
        <v>6988.3426220299998</v>
      </c>
      <c r="I9" s="858">
        <v>3</v>
      </c>
      <c r="J9" s="858">
        <v>6991.1876255400002</v>
      </c>
      <c r="K9" s="858">
        <v>5848.8222592000002</v>
      </c>
      <c r="L9" s="858">
        <v>3</v>
      </c>
      <c r="M9" s="858">
        <v>5851.6407959399994</v>
      </c>
      <c r="N9" s="858">
        <v>5609.8494634500003</v>
      </c>
      <c r="O9" s="858">
        <v>2</v>
      </c>
      <c r="P9" s="858">
        <v>5612.2999676600002</v>
      </c>
      <c r="Q9" s="858">
        <v>5783.2232286099998</v>
      </c>
      <c r="R9" s="858">
        <v>3</v>
      </c>
      <c r="S9" s="858">
        <v>5786.0874656999995</v>
      </c>
      <c r="T9" s="858">
        <v>5401.0537285399996</v>
      </c>
      <c r="U9" s="858">
        <v>3</v>
      </c>
      <c r="V9" s="858">
        <v>5403.8844456400002</v>
      </c>
      <c r="W9" s="880">
        <v>5441.9254973500001</v>
      </c>
      <c r="X9" s="880">
        <v>3</v>
      </c>
      <c r="Y9" s="880">
        <v>5444.7745095099999</v>
      </c>
      <c r="Z9" s="880">
        <v>4969.50426186</v>
      </c>
      <c r="AA9" s="880">
        <v>4</v>
      </c>
      <c r="AB9" s="880">
        <v>4973.3038159899997</v>
      </c>
      <c r="AC9" s="880">
        <v>5044.1307132700003</v>
      </c>
      <c r="AD9" s="880">
        <v>2</v>
      </c>
      <c r="AE9" s="880">
        <v>5045.8435644499996</v>
      </c>
      <c r="AF9" s="858">
        <v>5980.3926678999997</v>
      </c>
      <c r="AG9" s="858">
        <v>2</v>
      </c>
      <c r="AH9" s="858">
        <v>5982.0666015900006</v>
      </c>
      <c r="AI9" s="858">
        <v>5737.22326978</v>
      </c>
      <c r="AJ9" s="858">
        <v>2</v>
      </c>
      <c r="AK9" s="858">
        <v>5738.9181013199996</v>
      </c>
      <c r="AL9" s="858">
        <v>5893</v>
      </c>
      <c r="AM9" s="858">
        <v>2</v>
      </c>
      <c r="AN9" s="858">
        <v>5895</v>
      </c>
      <c r="AO9" s="858">
        <v>5638</v>
      </c>
      <c r="AP9" s="858">
        <v>2</v>
      </c>
      <c r="AQ9" s="858">
        <v>5640</v>
      </c>
      <c r="AR9" s="858">
        <v>5861</v>
      </c>
      <c r="AS9" s="858">
        <v>2</v>
      </c>
      <c r="AT9" s="858">
        <v>5863</v>
      </c>
      <c r="AU9" s="858">
        <v>5789</v>
      </c>
      <c r="AV9" s="858">
        <v>2</v>
      </c>
      <c r="AW9" s="858">
        <v>5791</v>
      </c>
      <c r="AX9" s="858">
        <v>6406</v>
      </c>
      <c r="AY9" s="858">
        <v>2</v>
      </c>
      <c r="AZ9" s="858">
        <v>6408</v>
      </c>
      <c r="BA9" s="858">
        <v>6076</v>
      </c>
      <c r="BB9" s="858">
        <v>2</v>
      </c>
      <c r="BC9" s="858">
        <v>6078</v>
      </c>
      <c r="BD9" s="858">
        <v>5263</v>
      </c>
      <c r="BE9" s="858">
        <v>2</v>
      </c>
      <c r="BF9" s="858">
        <v>5265</v>
      </c>
      <c r="BG9" s="878">
        <v>5146</v>
      </c>
      <c r="BH9" s="878">
        <v>0</v>
      </c>
      <c r="BI9" s="878">
        <v>5146</v>
      </c>
      <c r="BJ9" s="877">
        <v>4824</v>
      </c>
      <c r="BK9" s="877">
        <v>0</v>
      </c>
      <c r="BL9" s="877">
        <v>4824</v>
      </c>
      <c r="BM9" s="877">
        <v>4732</v>
      </c>
      <c r="BN9" s="877">
        <v>0</v>
      </c>
      <c r="BO9" s="877">
        <v>4732</v>
      </c>
      <c r="BP9" s="877">
        <v>5587</v>
      </c>
      <c r="BQ9" s="877">
        <v>0</v>
      </c>
      <c r="BR9" s="877">
        <v>5587</v>
      </c>
    </row>
    <row r="10" spans="1:70" ht="12" customHeight="1">
      <c r="A10" s="863" t="s">
        <v>200</v>
      </c>
      <c r="B10" s="858">
        <v>76392.596597640004</v>
      </c>
      <c r="C10" s="858">
        <v>0</v>
      </c>
      <c r="D10" s="858">
        <v>76392.445196500004</v>
      </c>
      <c r="E10" s="858">
        <v>77769.777660690001</v>
      </c>
      <c r="F10" s="858">
        <v>0</v>
      </c>
      <c r="G10" s="858">
        <v>77769.776416840003</v>
      </c>
      <c r="H10" s="858">
        <v>72788.21870148</v>
      </c>
      <c r="I10" s="858">
        <v>0</v>
      </c>
      <c r="J10" s="858">
        <v>72788.183907760002</v>
      </c>
      <c r="K10" s="858">
        <v>69629.830826539997</v>
      </c>
      <c r="L10" s="858">
        <v>0</v>
      </c>
      <c r="M10" s="858">
        <v>69629.808126960008</v>
      </c>
      <c r="N10" s="858">
        <v>67947.193064360006</v>
      </c>
      <c r="O10" s="858">
        <v>0</v>
      </c>
      <c r="P10" s="858">
        <v>67947.165160649995</v>
      </c>
      <c r="Q10" s="858">
        <v>67257.706096959999</v>
      </c>
      <c r="R10" s="858">
        <v>-2</v>
      </c>
      <c r="S10" s="858">
        <v>67255.916426709999</v>
      </c>
      <c r="T10" s="858">
        <v>61872.480163319997</v>
      </c>
      <c r="U10" s="858">
        <v>0</v>
      </c>
      <c r="V10" s="858">
        <v>61872.480163319997</v>
      </c>
      <c r="W10" s="880">
        <v>63230.322547420001</v>
      </c>
      <c r="X10" s="880">
        <v>0</v>
      </c>
      <c r="Y10" s="880">
        <v>63230.233088839996</v>
      </c>
      <c r="Z10" s="880">
        <v>63441.038901499996</v>
      </c>
      <c r="AA10" s="880">
        <v>0</v>
      </c>
      <c r="AB10" s="880">
        <v>63441.019845120005</v>
      </c>
      <c r="AC10" s="880">
        <v>66318.287494970005</v>
      </c>
      <c r="AD10" s="880">
        <v>0</v>
      </c>
      <c r="AE10" s="880">
        <v>66318.26489341</v>
      </c>
      <c r="AF10" s="858">
        <v>69530.258886299998</v>
      </c>
      <c r="AG10" s="858">
        <v>0</v>
      </c>
      <c r="AH10" s="858">
        <v>69529.978095190003</v>
      </c>
      <c r="AI10" s="858">
        <v>73347.52213360001</v>
      </c>
      <c r="AJ10" s="858">
        <v>0</v>
      </c>
      <c r="AK10" s="858">
        <v>73347.282528940006</v>
      </c>
      <c r="AL10" s="858">
        <v>75614</v>
      </c>
      <c r="AM10" s="858">
        <v>0</v>
      </c>
      <c r="AN10" s="858">
        <v>75614</v>
      </c>
      <c r="AO10" s="858">
        <v>80280</v>
      </c>
      <c r="AP10" s="858">
        <v>0</v>
      </c>
      <c r="AQ10" s="858">
        <v>80280</v>
      </c>
      <c r="AR10" s="858">
        <v>85261</v>
      </c>
      <c r="AS10" s="858">
        <v>0</v>
      </c>
      <c r="AT10" s="858">
        <v>85261</v>
      </c>
      <c r="AU10" s="858">
        <v>95352</v>
      </c>
      <c r="AV10" s="858">
        <v>0</v>
      </c>
      <c r="AW10" s="858">
        <v>95352</v>
      </c>
      <c r="AX10" s="858">
        <v>104589</v>
      </c>
      <c r="AY10" s="858">
        <v>0</v>
      </c>
      <c r="AZ10" s="858">
        <v>104589</v>
      </c>
      <c r="BA10" s="858">
        <v>104580</v>
      </c>
      <c r="BB10" s="858">
        <v>0</v>
      </c>
      <c r="BC10" s="858">
        <v>104580</v>
      </c>
      <c r="BD10" s="858">
        <v>92138</v>
      </c>
      <c r="BE10" s="858">
        <v>-30</v>
      </c>
      <c r="BF10" s="858">
        <v>92108</v>
      </c>
      <c r="BG10" s="878">
        <v>96265</v>
      </c>
      <c r="BH10" s="878">
        <v>-37</v>
      </c>
      <c r="BI10" s="878">
        <v>96228</v>
      </c>
      <c r="BJ10" s="877">
        <v>88776</v>
      </c>
      <c r="BK10" s="877">
        <v>-543</v>
      </c>
      <c r="BL10" s="877">
        <v>88233</v>
      </c>
      <c r="BM10" s="877">
        <v>81659</v>
      </c>
      <c r="BN10" s="877">
        <v>-350</v>
      </c>
      <c r="BO10" s="877">
        <v>81309</v>
      </c>
      <c r="BP10" s="877">
        <v>77048.174999999988</v>
      </c>
      <c r="BQ10" s="877">
        <v>-357</v>
      </c>
      <c r="BR10" s="877">
        <v>76691</v>
      </c>
    </row>
    <row r="11" spans="1:70" ht="12" customHeight="1">
      <c r="A11" s="863" t="s">
        <v>201</v>
      </c>
      <c r="B11" s="858">
        <v>47814.537018730007</v>
      </c>
      <c r="C11" s="858">
        <v>-17</v>
      </c>
      <c r="D11" s="858">
        <v>47797.63636656</v>
      </c>
      <c r="E11" s="858">
        <v>47440.586794589995</v>
      </c>
      <c r="F11" s="858">
        <v>-31</v>
      </c>
      <c r="G11" s="858">
        <v>47409.395894589994</v>
      </c>
      <c r="H11" s="858">
        <v>35655.195697540003</v>
      </c>
      <c r="I11" s="858">
        <v>-11</v>
      </c>
      <c r="J11" s="858">
        <v>35644.20293254</v>
      </c>
      <c r="K11" s="858">
        <v>27599.045002020001</v>
      </c>
      <c r="L11" s="858">
        <v>-1</v>
      </c>
      <c r="M11" s="858">
        <v>27598.097502020002</v>
      </c>
      <c r="N11" s="858">
        <v>27485.012146770001</v>
      </c>
      <c r="O11" s="858">
        <v>0</v>
      </c>
      <c r="P11" s="858">
        <v>27484.864696770001</v>
      </c>
      <c r="Q11" s="858">
        <v>31827.170076860002</v>
      </c>
      <c r="R11" s="858">
        <v>0</v>
      </c>
      <c r="S11" s="858">
        <v>31827.170076860002</v>
      </c>
      <c r="T11" s="858">
        <v>31654.618850669998</v>
      </c>
      <c r="U11" s="858">
        <v>0</v>
      </c>
      <c r="V11" s="858">
        <v>31654.618850669998</v>
      </c>
      <c r="W11" s="880">
        <v>34355.410008129998</v>
      </c>
      <c r="X11" s="880">
        <v>0</v>
      </c>
      <c r="Y11" s="880">
        <v>34355.410008129998</v>
      </c>
      <c r="Z11" s="880">
        <v>26452.616009450001</v>
      </c>
      <c r="AA11" s="880">
        <v>0</v>
      </c>
      <c r="AB11" s="880">
        <v>26452.616009450001</v>
      </c>
      <c r="AC11" s="880">
        <v>21562.404104639998</v>
      </c>
      <c r="AD11" s="880">
        <v>0</v>
      </c>
      <c r="AE11" s="880">
        <v>21562.404104639998</v>
      </c>
      <c r="AF11" s="858">
        <v>20727.036651729999</v>
      </c>
      <c r="AG11" s="858">
        <v>0</v>
      </c>
      <c r="AH11" s="858">
        <v>20727.036651729999</v>
      </c>
      <c r="AI11" s="858">
        <v>23040.453408869998</v>
      </c>
      <c r="AJ11" s="858">
        <v>0</v>
      </c>
      <c r="AK11" s="858">
        <v>23040.453408869998</v>
      </c>
      <c r="AL11" s="858">
        <v>24711</v>
      </c>
      <c r="AM11" s="858">
        <v>0</v>
      </c>
      <c r="AN11" s="858">
        <v>24711</v>
      </c>
      <c r="AO11" s="858">
        <v>25672</v>
      </c>
      <c r="AP11" s="858">
        <v>0</v>
      </c>
      <c r="AQ11" s="858">
        <v>25672</v>
      </c>
      <c r="AR11" s="858">
        <v>34506</v>
      </c>
      <c r="AS11" s="858">
        <v>0</v>
      </c>
      <c r="AT11" s="858">
        <v>34506</v>
      </c>
      <c r="AU11" s="858">
        <v>28917</v>
      </c>
      <c r="AV11" s="858">
        <v>0</v>
      </c>
      <c r="AW11" s="858">
        <v>28917</v>
      </c>
      <c r="AX11" s="858">
        <v>31116</v>
      </c>
      <c r="AY11" s="858">
        <v>0</v>
      </c>
      <c r="AZ11" s="858">
        <v>31116</v>
      </c>
      <c r="BA11" s="858">
        <v>42346</v>
      </c>
      <c r="BB11" s="858">
        <v>0</v>
      </c>
      <c r="BC11" s="858">
        <v>42346</v>
      </c>
      <c r="BD11" s="858">
        <v>23912</v>
      </c>
      <c r="BE11" s="858">
        <v>126</v>
      </c>
      <c r="BF11" s="858">
        <v>24038</v>
      </c>
      <c r="BG11" s="878">
        <v>30997</v>
      </c>
      <c r="BH11" s="878">
        <v>45</v>
      </c>
      <c r="BI11" s="878">
        <v>31042</v>
      </c>
      <c r="BJ11" s="877">
        <v>17394</v>
      </c>
      <c r="BK11" s="877">
        <v>343</v>
      </c>
      <c r="BL11" s="877">
        <v>17737</v>
      </c>
      <c r="BM11" s="877">
        <v>16203</v>
      </c>
      <c r="BN11" s="877">
        <v>603</v>
      </c>
      <c r="BO11" s="877">
        <v>16806</v>
      </c>
      <c r="BP11" s="877">
        <v>11908</v>
      </c>
      <c r="BQ11" s="877">
        <v>277</v>
      </c>
      <c r="BR11" s="877">
        <v>12185</v>
      </c>
    </row>
    <row r="12" spans="1:70" ht="12" customHeight="1">
      <c r="A12" s="863" t="s">
        <v>202</v>
      </c>
      <c r="B12" s="858">
        <v>220665.94384758</v>
      </c>
      <c r="C12" s="858">
        <v>-220666</v>
      </c>
      <c r="D12" s="858">
        <v>0</v>
      </c>
      <c r="E12" s="858">
        <v>216060.21903166</v>
      </c>
      <c r="F12" s="858">
        <v>-216060</v>
      </c>
      <c r="G12" s="858">
        <v>0</v>
      </c>
      <c r="H12" s="858">
        <v>211905.43718564999</v>
      </c>
      <c r="I12" s="858">
        <v>-211905</v>
      </c>
      <c r="J12" s="858">
        <v>0</v>
      </c>
      <c r="K12" s="858">
        <v>207308.21292091001</v>
      </c>
      <c r="L12" s="858">
        <v>-207308</v>
      </c>
      <c r="M12" s="858">
        <v>0</v>
      </c>
      <c r="N12" s="858">
        <v>203417.22766219001</v>
      </c>
      <c r="O12" s="858">
        <v>-203417</v>
      </c>
      <c r="P12" s="858">
        <v>0</v>
      </c>
      <c r="Q12" s="858">
        <v>196747.89526188001</v>
      </c>
      <c r="R12" s="858">
        <v>-196748</v>
      </c>
      <c r="S12" s="858">
        <v>0</v>
      </c>
      <c r="T12" s="858">
        <v>191764.54073414998</v>
      </c>
      <c r="U12" s="858">
        <v>-191765</v>
      </c>
      <c r="V12" s="858">
        <v>0</v>
      </c>
      <c r="W12" s="880">
        <v>188827.32930807001</v>
      </c>
      <c r="X12" s="880">
        <v>-188827</v>
      </c>
      <c r="Y12" s="880">
        <v>0</v>
      </c>
      <c r="Z12" s="880">
        <v>183746.86255057002</v>
      </c>
      <c r="AA12" s="880">
        <v>-183747</v>
      </c>
      <c r="AB12" s="880">
        <v>0</v>
      </c>
      <c r="AC12" s="880">
        <v>177521.78709282001</v>
      </c>
      <c r="AD12" s="880">
        <v>-177522</v>
      </c>
      <c r="AE12" s="880">
        <v>0</v>
      </c>
      <c r="AF12" s="858">
        <v>169747.41467791001</v>
      </c>
      <c r="AG12" s="858">
        <v>-169747</v>
      </c>
      <c r="AH12" s="858">
        <v>0</v>
      </c>
      <c r="AI12" s="858">
        <v>164465.55057577</v>
      </c>
      <c r="AJ12" s="858">
        <v>-164466</v>
      </c>
      <c r="AK12" s="858">
        <v>0</v>
      </c>
      <c r="AL12" s="858">
        <v>156656</v>
      </c>
      <c r="AM12" s="858">
        <v>-156656</v>
      </c>
      <c r="AN12" s="858">
        <v>0</v>
      </c>
      <c r="AO12" s="858">
        <v>150134</v>
      </c>
      <c r="AP12" s="858">
        <v>-150134</v>
      </c>
      <c r="AQ12" s="858">
        <v>0</v>
      </c>
      <c r="AR12" s="858">
        <v>144057</v>
      </c>
      <c r="AS12" s="858">
        <v>-144057</v>
      </c>
      <c r="AT12" s="858">
        <v>0</v>
      </c>
      <c r="AU12" s="858">
        <v>137677</v>
      </c>
      <c r="AV12" s="858">
        <v>-137677</v>
      </c>
      <c r="AW12" s="858">
        <v>0</v>
      </c>
      <c r="AX12" s="858">
        <v>132053</v>
      </c>
      <c r="AY12" s="858">
        <v>-132053</v>
      </c>
      <c r="AZ12" s="858">
        <v>0</v>
      </c>
      <c r="BA12" s="858">
        <v>126136</v>
      </c>
      <c r="BB12" s="858">
        <v>-126136</v>
      </c>
      <c r="BC12" s="858">
        <v>0</v>
      </c>
      <c r="BD12" s="858">
        <v>121652</v>
      </c>
      <c r="BE12" s="858">
        <v>-121652</v>
      </c>
      <c r="BF12" s="858">
        <v>0</v>
      </c>
      <c r="BG12" s="878">
        <v>116737</v>
      </c>
      <c r="BH12" s="878">
        <v>-116737</v>
      </c>
      <c r="BI12" s="878">
        <v>0</v>
      </c>
      <c r="BJ12" s="877">
        <v>112675</v>
      </c>
      <c r="BK12" s="877">
        <v>-112675</v>
      </c>
      <c r="BL12" s="877">
        <v>0</v>
      </c>
      <c r="BM12" s="877">
        <v>112973</v>
      </c>
      <c r="BN12" s="877">
        <v>-112973</v>
      </c>
      <c r="BO12" s="877">
        <v>0</v>
      </c>
      <c r="BP12" s="877">
        <v>108450</v>
      </c>
      <c r="BQ12" s="877">
        <v>-108450</v>
      </c>
      <c r="BR12" s="877">
        <v>0</v>
      </c>
    </row>
    <row r="13" spans="1:70" ht="12" customHeight="1">
      <c r="A13" s="863" t="s">
        <v>205</v>
      </c>
      <c r="B13" s="858">
        <v>273646.80158840999</v>
      </c>
      <c r="C13" s="858">
        <v>1924</v>
      </c>
      <c r="D13" s="858">
        <v>275570.85748160997</v>
      </c>
      <c r="E13" s="858">
        <v>277364.23818678997</v>
      </c>
      <c r="F13" s="858">
        <v>1123</v>
      </c>
      <c r="G13" s="858">
        <v>278487.70187852002</v>
      </c>
      <c r="H13" s="858">
        <v>256790.04310717998</v>
      </c>
      <c r="I13" s="858">
        <v>1553</v>
      </c>
      <c r="J13" s="858">
        <v>258342.63060737</v>
      </c>
      <c r="K13" s="858">
        <v>254537.11072697002</v>
      </c>
      <c r="L13" s="858">
        <v>2069</v>
      </c>
      <c r="M13" s="858">
        <v>256605.82424849999</v>
      </c>
      <c r="N13" s="858">
        <v>238925.43801456</v>
      </c>
      <c r="O13" s="858">
        <v>1109</v>
      </c>
      <c r="P13" s="858">
        <v>240034.89321457999</v>
      </c>
      <c r="Q13" s="858">
        <v>239090.21391120998</v>
      </c>
      <c r="R13" s="858">
        <v>1806</v>
      </c>
      <c r="S13" s="858">
        <v>240895.81205583</v>
      </c>
      <c r="T13" s="858">
        <v>219688.03207773002</v>
      </c>
      <c r="U13" s="858">
        <v>1765</v>
      </c>
      <c r="V13" s="858">
        <v>221453.21840228001</v>
      </c>
      <c r="W13" s="880">
        <v>228502.63636379997</v>
      </c>
      <c r="X13" s="880">
        <v>1924</v>
      </c>
      <c r="Y13" s="880">
        <v>230426.72749803</v>
      </c>
      <c r="Z13" s="880">
        <v>214977.07603249</v>
      </c>
      <c r="AA13" s="880">
        <v>410</v>
      </c>
      <c r="AB13" s="880">
        <v>215387.28393922001</v>
      </c>
      <c r="AC13" s="880">
        <v>222244.30738235</v>
      </c>
      <c r="AD13" s="880">
        <v>586</v>
      </c>
      <c r="AE13" s="880">
        <v>222830.57391896</v>
      </c>
      <c r="AF13" s="858">
        <v>245182.93843248</v>
      </c>
      <c r="AG13" s="858">
        <v>1028</v>
      </c>
      <c r="AH13" s="858">
        <v>246210.89274655998</v>
      </c>
      <c r="AI13" s="858">
        <v>245884.00726797001</v>
      </c>
      <c r="AJ13" s="858">
        <v>979</v>
      </c>
      <c r="AK13" s="858">
        <v>246863.00529472</v>
      </c>
      <c r="AL13" s="858">
        <v>243749</v>
      </c>
      <c r="AM13" s="858">
        <v>295</v>
      </c>
      <c r="AN13" s="858">
        <v>244044</v>
      </c>
      <c r="AO13" s="858">
        <v>242335</v>
      </c>
      <c r="AP13" s="858">
        <v>86</v>
      </c>
      <c r="AQ13" s="858">
        <v>242421</v>
      </c>
      <c r="AR13" s="858">
        <v>248429</v>
      </c>
      <c r="AS13" s="858">
        <v>-78</v>
      </c>
      <c r="AT13" s="858">
        <v>248351</v>
      </c>
      <c r="AU13" s="858">
        <v>241377</v>
      </c>
      <c r="AV13" s="858">
        <v>38</v>
      </c>
      <c r="AW13" s="858">
        <v>241415</v>
      </c>
      <c r="AX13" s="858">
        <v>255155</v>
      </c>
      <c r="AY13" s="858">
        <v>-1487</v>
      </c>
      <c r="AZ13" s="858">
        <v>253668</v>
      </c>
      <c r="BA13" s="858">
        <v>252927</v>
      </c>
      <c r="BB13" s="858">
        <v>-599</v>
      </c>
      <c r="BC13" s="858">
        <v>252328</v>
      </c>
      <c r="BD13" s="858">
        <v>240461</v>
      </c>
      <c r="BE13" s="858">
        <v>-1169</v>
      </c>
      <c r="BF13" s="858">
        <v>239292</v>
      </c>
      <c r="BG13" s="878">
        <v>260819</v>
      </c>
      <c r="BH13" s="878">
        <v>14581</v>
      </c>
      <c r="BI13" s="878">
        <v>275400</v>
      </c>
      <c r="BJ13" s="877">
        <v>217374</v>
      </c>
      <c r="BK13" s="877">
        <v>-23539</v>
      </c>
      <c r="BL13" s="877">
        <v>193835</v>
      </c>
      <c r="BM13" s="877">
        <v>210609</v>
      </c>
      <c r="BN13" s="877">
        <v>-21906</v>
      </c>
      <c r="BO13" s="877">
        <v>188703</v>
      </c>
      <c r="BP13" s="877">
        <v>195996</v>
      </c>
      <c r="BQ13" s="877">
        <v>-22448</v>
      </c>
      <c r="BR13" s="877">
        <v>173548</v>
      </c>
    </row>
    <row r="14" spans="1:70" ht="12" customHeight="1">
      <c r="A14" s="898" t="s">
        <v>1239</v>
      </c>
      <c r="B14" s="860">
        <v>18704.98248581</v>
      </c>
      <c r="C14" s="860">
        <v>-2808</v>
      </c>
      <c r="D14" s="860">
        <v>15896.83140105</v>
      </c>
      <c r="E14" s="860">
        <v>17621.41641632</v>
      </c>
      <c r="F14" s="860">
        <v>-2525</v>
      </c>
      <c r="G14" s="860">
        <v>15096.431976010001</v>
      </c>
      <c r="H14" s="860">
        <v>17411.70131484</v>
      </c>
      <c r="I14" s="860">
        <v>-2105</v>
      </c>
      <c r="J14" s="860">
        <v>15306.82786037</v>
      </c>
      <c r="K14" s="860">
        <v>15533.9996197</v>
      </c>
      <c r="L14" s="860">
        <v>-1651</v>
      </c>
      <c r="M14" s="860">
        <v>13883.47809826</v>
      </c>
      <c r="N14" s="860">
        <v>15606.36930889</v>
      </c>
      <c r="O14" s="860">
        <v>-2418</v>
      </c>
      <c r="P14" s="860">
        <v>13188.46415969</v>
      </c>
      <c r="Q14" s="860">
        <v>15263.352417169999</v>
      </c>
      <c r="R14" s="860">
        <v>-1889</v>
      </c>
      <c r="S14" s="860">
        <v>13374.08216786</v>
      </c>
      <c r="T14" s="860">
        <v>14599.870617250001</v>
      </c>
      <c r="U14" s="860">
        <v>-1747</v>
      </c>
      <c r="V14" s="860">
        <v>12853.299128409999</v>
      </c>
      <c r="W14" s="884">
        <v>21671.946752900003</v>
      </c>
      <c r="X14" s="884">
        <v>-1622</v>
      </c>
      <c r="Y14" s="884">
        <v>20050.186592529997</v>
      </c>
      <c r="Z14" s="884">
        <v>25176.485179060001</v>
      </c>
      <c r="AA14" s="884">
        <v>-2565</v>
      </c>
      <c r="AB14" s="884">
        <v>22611.706346430001</v>
      </c>
      <c r="AC14" s="884">
        <v>26604.9063188</v>
      </c>
      <c r="AD14" s="884">
        <v>-2420</v>
      </c>
      <c r="AE14" s="884">
        <v>24185.15159379</v>
      </c>
      <c r="AF14" s="860">
        <v>22276.89712057</v>
      </c>
      <c r="AG14" s="860">
        <v>-1856</v>
      </c>
      <c r="AH14" s="860">
        <v>20421.170952509998</v>
      </c>
      <c r="AI14" s="860">
        <v>23962.138289300001</v>
      </c>
      <c r="AJ14" s="860">
        <v>-1836</v>
      </c>
      <c r="AK14" s="860">
        <v>22125.999510199999</v>
      </c>
      <c r="AL14" s="860">
        <v>22296</v>
      </c>
      <c r="AM14" s="860">
        <v>-1921</v>
      </c>
      <c r="AN14" s="860">
        <v>20375</v>
      </c>
      <c r="AO14" s="860">
        <v>22478</v>
      </c>
      <c r="AP14" s="860">
        <v>-2155</v>
      </c>
      <c r="AQ14" s="860">
        <v>20323</v>
      </c>
      <c r="AR14" s="860">
        <v>20962</v>
      </c>
      <c r="AS14" s="860">
        <v>-1973</v>
      </c>
      <c r="AT14" s="860">
        <v>18989</v>
      </c>
      <c r="AU14" s="860">
        <v>13413</v>
      </c>
      <c r="AV14" s="860">
        <v>-1679</v>
      </c>
      <c r="AW14" s="860">
        <v>11734</v>
      </c>
      <c r="AX14" s="860">
        <v>14882</v>
      </c>
      <c r="AY14" s="860">
        <v>-2361</v>
      </c>
      <c r="AZ14" s="860">
        <v>12521</v>
      </c>
      <c r="BA14" s="860">
        <v>15501</v>
      </c>
      <c r="BB14" s="860">
        <v>-2875</v>
      </c>
      <c r="BC14" s="860">
        <v>12626</v>
      </c>
      <c r="BD14" s="860">
        <v>12684</v>
      </c>
      <c r="BE14" s="860">
        <v>-1849</v>
      </c>
      <c r="BF14" s="860">
        <v>10835</v>
      </c>
      <c r="BG14" s="882">
        <v>11955</v>
      </c>
      <c r="BH14" s="882">
        <v>-1639</v>
      </c>
      <c r="BI14" s="882">
        <v>10316</v>
      </c>
      <c r="BJ14" s="881">
        <v>13663</v>
      </c>
      <c r="BK14" s="881">
        <v>-2459</v>
      </c>
      <c r="BL14" s="881">
        <v>11204</v>
      </c>
      <c r="BM14" s="881">
        <v>15551</v>
      </c>
      <c r="BN14" s="881">
        <v>-2228</v>
      </c>
      <c r="BO14" s="881">
        <v>13323</v>
      </c>
      <c r="BP14" s="881">
        <v>17433</v>
      </c>
      <c r="BQ14" s="881">
        <v>-1912</v>
      </c>
      <c r="BR14" s="881">
        <v>15521</v>
      </c>
    </row>
    <row r="15" spans="1:70" ht="12" customHeight="1">
      <c r="A15" s="861" t="s">
        <v>1232</v>
      </c>
      <c r="B15" s="860">
        <v>0</v>
      </c>
      <c r="C15" s="860">
        <v>0</v>
      </c>
      <c r="D15" s="860">
        <v>4991.1499999999996</v>
      </c>
      <c r="E15" s="860">
        <v>0</v>
      </c>
      <c r="F15" s="860">
        <v>0</v>
      </c>
      <c r="G15" s="860">
        <v>3993.99</v>
      </c>
      <c r="H15" s="860">
        <v>0</v>
      </c>
      <c r="I15" s="860">
        <v>0</v>
      </c>
      <c r="J15" s="860">
        <v>6300.1799999999994</v>
      </c>
      <c r="K15" s="860">
        <v>0</v>
      </c>
      <c r="L15" s="860">
        <v>0</v>
      </c>
      <c r="M15" s="860">
        <v>5286.8499999999995</v>
      </c>
      <c r="N15" s="860">
        <v>0</v>
      </c>
      <c r="O15" s="860">
        <v>0</v>
      </c>
      <c r="P15" s="860">
        <v>5187.55</v>
      </c>
      <c r="Q15" s="860">
        <v>0</v>
      </c>
      <c r="R15" s="860">
        <v>0</v>
      </c>
      <c r="S15" s="860">
        <v>4091.0800000000004</v>
      </c>
      <c r="T15" s="860">
        <v>0</v>
      </c>
      <c r="U15" s="860">
        <v>0</v>
      </c>
      <c r="V15" s="860">
        <v>4974.45</v>
      </c>
      <c r="W15" s="884">
        <v>0</v>
      </c>
      <c r="X15" s="884">
        <v>0</v>
      </c>
      <c r="Y15" s="884">
        <v>12155.17</v>
      </c>
      <c r="Z15" s="884">
        <v>0</v>
      </c>
      <c r="AA15" s="884">
        <v>0</v>
      </c>
      <c r="AB15" s="884">
        <v>13179.22</v>
      </c>
      <c r="AC15" s="884">
        <v>0</v>
      </c>
      <c r="AD15" s="884">
        <v>0</v>
      </c>
      <c r="AE15" s="884">
        <v>15733.16</v>
      </c>
      <c r="AF15" s="860">
        <v>0</v>
      </c>
      <c r="AG15" s="860">
        <v>0</v>
      </c>
      <c r="AH15" s="860">
        <v>13103</v>
      </c>
      <c r="AI15" s="860">
        <v>0</v>
      </c>
      <c r="AJ15" s="860">
        <v>0</v>
      </c>
      <c r="AK15" s="860">
        <v>14959</v>
      </c>
      <c r="AL15" s="860">
        <v>0</v>
      </c>
      <c r="AM15" s="860">
        <v>0</v>
      </c>
      <c r="AN15" s="860">
        <v>12779</v>
      </c>
      <c r="AO15" s="860">
        <v>0</v>
      </c>
      <c r="AP15" s="860">
        <v>0</v>
      </c>
      <c r="AQ15" s="860">
        <v>12712</v>
      </c>
      <c r="AR15" s="860">
        <v>0</v>
      </c>
      <c r="AS15" s="860">
        <v>0</v>
      </c>
      <c r="AT15" s="860">
        <v>12399</v>
      </c>
      <c r="AU15" s="860">
        <v>0</v>
      </c>
      <c r="AV15" s="860">
        <v>0</v>
      </c>
      <c r="AW15" s="860">
        <v>5710</v>
      </c>
      <c r="AX15" s="860">
        <v>0</v>
      </c>
      <c r="AY15" s="860">
        <v>0</v>
      </c>
      <c r="AZ15" s="860">
        <v>5099</v>
      </c>
      <c r="BA15" s="860">
        <v>0</v>
      </c>
      <c r="BB15" s="860">
        <v>0</v>
      </c>
      <c r="BC15" s="860">
        <v>5242</v>
      </c>
      <c r="BD15" s="860">
        <v>0</v>
      </c>
      <c r="BE15" s="860">
        <v>0</v>
      </c>
      <c r="BF15" s="860">
        <v>4499</v>
      </c>
      <c r="BG15" s="882">
        <v>0</v>
      </c>
      <c r="BH15" s="882">
        <v>0</v>
      </c>
      <c r="BI15" s="882">
        <v>4613</v>
      </c>
      <c r="BJ15" s="881">
        <v>0</v>
      </c>
      <c r="BK15" s="881">
        <v>0</v>
      </c>
      <c r="BL15" s="881">
        <v>4766</v>
      </c>
      <c r="BM15" s="881">
        <v>0</v>
      </c>
      <c r="BN15" s="881">
        <v>0</v>
      </c>
      <c r="BO15" s="881">
        <v>5281</v>
      </c>
      <c r="BP15" s="881">
        <v>0</v>
      </c>
      <c r="BQ15" s="881">
        <v>0</v>
      </c>
      <c r="BR15" s="881">
        <v>5302</v>
      </c>
    </row>
    <row r="16" spans="1:70" ht="12" customHeight="1">
      <c r="A16" s="861" t="s">
        <v>1240</v>
      </c>
      <c r="B16" s="860">
        <v>0</v>
      </c>
      <c r="C16" s="860">
        <v>0</v>
      </c>
      <c r="D16" s="860">
        <v>291.31</v>
      </c>
      <c r="E16" s="860">
        <v>0</v>
      </c>
      <c r="F16" s="860">
        <v>0</v>
      </c>
      <c r="G16" s="860">
        <v>264.92</v>
      </c>
      <c r="H16" s="860">
        <v>0</v>
      </c>
      <c r="I16" s="860">
        <v>0</v>
      </c>
      <c r="J16" s="860">
        <v>273.14</v>
      </c>
      <c r="K16" s="860">
        <v>0</v>
      </c>
      <c r="L16" s="860">
        <v>0</v>
      </c>
      <c r="M16" s="860">
        <v>284.39</v>
      </c>
      <c r="N16" s="860">
        <v>0</v>
      </c>
      <c r="O16" s="860">
        <v>0</v>
      </c>
      <c r="P16" s="860">
        <v>293.47000000000003</v>
      </c>
      <c r="Q16" s="860">
        <v>0</v>
      </c>
      <c r="R16" s="860">
        <v>0</v>
      </c>
      <c r="S16" s="860">
        <v>323.43</v>
      </c>
      <c r="T16" s="860">
        <v>0</v>
      </c>
      <c r="U16" s="860">
        <v>0</v>
      </c>
      <c r="V16" s="860">
        <v>320</v>
      </c>
      <c r="W16" s="884">
        <v>0</v>
      </c>
      <c r="X16" s="884">
        <v>0</v>
      </c>
      <c r="Y16" s="884">
        <v>313.55</v>
      </c>
      <c r="Z16" s="884">
        <v>0</v>
      </c>
      <c r="AA16" s="884">
        <v>0</v>
      </c>
      <c r="AB16" s="884">
        <v>186.59</v>
      </c>
      <c r="AC16" s="884">
        <v>0</v>
      </c>
      <c r="AD16" s="884">
        <v>0</v>
      </c>
      <c r="AE16" s="884">
        <v>181.76</v>
      </c>
      <c r="AF16" s="860">
        <v>0</v>
      </c>
      <c r="AG16" s="860">
        <v>0</v>
      </c>
      <c r="AH16" s="860">
        <v>174</v>
      </c>
      <c r="AI16" s="860">
        <v>0</v>
      </c>
      <c r="AJ16" s="860">
        <v>0</v>
      </c>
      <c r="AK16" s="860">
        <v>167</v>
      </c>
      <c r="AL16" s="860">
        <v>0</v>
      </c>
      <c r="AM16" s="860">
        <v>0</v>
      </c>
      <c r="AN16" s="860">
        <v>111</v>
      </c>
      <c r="AO16" s="860">
        <v>0</v>
      </c>
      <c r="AP16" s="860">
        <v>0</v>
      </c>
      <c r="AQ16" s="860">
        <v>74</v>
      </c>
      <c r="AR16" s="860">
        <v>0</v>
      </c>
      <c r="AS16" s="860">
        <v>0</v>
      </c>
      <c r="AT16" s="860">
        <v>147</v>
      </c>
      <c r="AU16" s="860">
        <v>0</v>
      </c>
      <c r="AV16" s="860">
        <v>0</v>
      </c>
      <c r="AW16" s="860">
        <v>145</v>
      </c>
      <c r="AX16" s="860">
        <v>0</v>
      </c>
      <c r="AY16" s="860">
        <v>0</v>
      </c>
      <c r="AZ16" s="860">
        <v>136</v>
      </c>
      <c r="BA16" s="860">
        <v>0</v>
      </c>
      <c r="BB16" s="860">
        <v>0</v>
      </c>
      <c r="BC16" s="860">
        <v>158</v>
      </c>
      <c r="BD16" s="860">
        <v>0</v>
      </c>
      <c r="BE16" s="860">
        <v>0</v>
      </c>
      <c r="BF16" s="860">
        <v>149</v>
      </c>
      <c r="BG16" s="882">
        <v>0</v>
      </c>
      <c r="BH16" s="882">
        <v>0</v>
      </c>
      <c r="BI16" s="882">
        <v>143</v>
      </c>
      <c r="BJ16" s="881">
        <v>0</v>
      </c>
      <c r="BK16" s="881">
        <v>0</v>
      </c>
      <c r="BL16" s="881">
        <v>99</v>
      </c>
      <c r="BM16" s="881">
        <v>0</v>
      </c>
      <c r="BN16" s="881">
        <v>0</v>
      </c>
      <c r="BO16" s="881">
        <v>103</v>
      </c>
      <c r="BP16" s="881">
        <v>0</v>
      </c>
      <c r="BQ16" s="881">
        <v>0</v>
      </c>
      <c r="BR16" s="881">
        <v>693</v>
      </c>
    </row>
    <row r="17" spans="1:70" ht="12" customHeight="1">
      <c r="A17" s="861" t="s">
        <v>191</v>
      </c>
      <c r="B17" s="860">
        <v>0</v>
      </c>
      <c r="C17" s="860">
        <v>0</v>
      </c>
      <c r="D17" s="860">
        <v>10614.371401050001</v>
      </c>
      <c r="E17" s="860">
        <v>0</v>
      </c>
      <c r="F17" s="860">
        <v>0</v>
      </c>
      <c r="G17" s="860">
        <v>10837.521976010001</v>
      </c>
      <c r="H17" s="860">
        <v>0</v>
      </c>
      <c r="I17" s="860">
        <v>0</v>
      </c>
      <c r="J17" s="860">
        <v>8733.5078603700022</v>
      </c>
      <c r="K17" s="860">
        <v>0</v>
      </c>
      <c r="L17" s="860">
        <v>0</v>
      </c>
      <c r="M17" s="860">
        <v>8312.2380982600007</v>
      </c>
      <c r="N17" s="860">
        <v>0</v>
      </c>
      <c r="O17" s="860">
        <v>0</v>
      </c>
      <c r="P17" s="860">
        <v>7707.4441596899997</v>
      </c>
      <c r="Q17" s="860">
        <v>0</v>
      </c>
      <c r="R17" s="860">
        <v>0</v>
      </c>
      <c r="S17" s="860">
        <v>8959.5721678600003</v>
      </c>
      <c r="T17" s="860">
        <v>0</v>
      </c>
      <c r="U17" s="860">
        <v>0</v>
      </c>
      <c r="V17" s="860">
        <v>7558.8491284099991</v>
      </c>
      <c r="W17" s="884">
        <v>0</v>
      </c>
      <c r="X17" s="884">
        <v>0</v>
      </c>
      <c r="Y17" s="884">
        <v>7581.4665925299969</v>
      </c>
      <c r="Z17" s="884">
        <v>0</v>
      </c>
      <c r="AA17" s="884">
        <v>0</v>
      </c>
      <c r="AB17" s="884">
        <v>9245.8963464300014</v>
      </c>
      <c r="AC17" s="884">
        <v>0</v>
      </c>
      <c r="AD17" s="884">
        <v>0</v>
      </c>
      <c r="AE17" s="884">
        <v>8270.2315937900003</v>
      </c>
      <c r="AF17" s="860">
        <v>0</v>
      </c>
      <c r="AG17" s="860">
        <v>0</v>
      </c>
      <c r="AH17" s="860">
        <v>7144.1709525099977</v>
      </c>
      <c r="AI17" s="860">
        <v>0</v>
      </c>
      <c r="AJ17" s="860">
        <v>0</v>
      </c>
      <c r="AK17" s="860">
        <v>6999.9995101999993</v>
      </c>
      <c r="AL17" s="860">
        <v>0</v>
      </c>
      <c r="AM17" s="860">
        <v>0</v>
      </c>
      <c r="AN17" s="860">
        <v>7485</v>
      </c>
      <c r="AO17" s="860">
        <v>0</v>
      </c>
      <c r="AP17" s="860">
        <v>0</v>
      </c>
      <c r="AQ17" s="860">
        <v>7537</v>
      </c>
      <c r="AR17" s="860">
        <v>0</v>
      </c>
      <c r="AS17" s="860">
        <v>0</v>
      </c>
      <c r="AT17" s="860">
        <v>6443</v>
      </c>
      <c r="AU17" s="860">
        <v>0</v>
      </c>
      <c r="AV17" s="860">
        <v>0</v>
      </c>
      <c r="AW17" s="860">
        <v>5879</v>
      </c>
      <c r="AX17" s="860">
        <v>0</v>
      </c>
      <c r="AY17" s="860">
        <v>0</v>
      </c>
      <c r="AZ17" s="860">
        <v>7286</v>
      </c>
      <c r="BA17" s="860">
        <v>0</v>
      </c>
      <c r="BB17" s="860">
        <v>0</v>
      </c>
      <c r="BC17" s="860">
        <v>7226</v>
      </c>
      <c r="BD17" s="860">
        <v>0</v>
      </c>
      <c r="BE17" s="860">
        <v>0</v>
      </c>
      <c r="BF17" s="860">
        <v>6187</v>
      </c>
      <c r="BG17" s="882">
        <v>0</v>
      </c>
      <c r="BH17" s="882">
        <v>0</v>
      </c>
      <c r="BI17" s="882">
        <v>5560</v>
      </c>
      <c r="BJ17" s="881">
        <v>0</v>
      </c>
      <c r="BK17" s="881">
        <v>0</v>
      </c>
      <c r="BL17" s="881">
        <v>6339</v>
      </c>
      <c r="BM17" s="881">
        <v>0</v>
      </c>
      <c r="BN17" s="881">
        <v>0</v>
      </c>
      <c r="BO17" s="881">
        <v>7939</v>
      </c>
      <c r="BP17" s="881">
        <v>0</v>
      </c>
      <c r="BQ17" s="881">
        <v>0</v>
      </c>
      <c r="BR17" s="881">
        <f>BR14-BR15-BR16</f>
        <v>9526</v>
      </c>
    </row>
    <row r="18" spans="1:70" ht="12" customHeight="1">
      <c r="A18" s="898" t="s">
        <v>191</v>
      </c>
      <c r="B18" s="860">
        <v>0</v>
      </c>
      <c r="C18" s="860">
        <v>0</v>
      </c>
      <c r="D18" s="860">
        <v>259674.02608055997</v>
      </c>
      <c r="E18" s="860">
        <v>0</v>
      </c>
      <c r="F18" s="860">
        <v>0</v>
      </c>
      <c r="G18" s="860">
        <v>263391.26990251004</v>
      </c>
      <c r="H18" s="860">
        <v>0</v>
      </c>
      <c r="I18" s="860">
        <v>0</v>
      </c>
      <c r="J18" s="860">
        <v>243035.80274700001</v>
      </c>
      <c r="K18" s="860">
        <v>0</v>
      </c>
      <c r="L18" s="860">
        <v>0</v>
      </c>
      <c r="M18" s="860">
        <v>242722.34615023999</v>
      </c>
      <c r="N18" s="860">
        <v>0</v>
      </c>
      <c r="O18" s="860">
        <v>0</v>
      </c>
      <c r="P18" s="860">
        <v>226846.42905489</v>
      </c>
      <c r="Q18" s="860">
        <v>0</v>
      </c>
      <c r="R18" s="860">
        <v>0</v>
      </c>
      <c r="S18" s="860">
        <v>227521.72988797</v>
      </c>
      <c r="T18" s="860">
        <v>0</v>
      </c>
      <c r="U18" s="860">
        <v>0</v>
      </c>
      <c r="V18" s="860">
        <v>208599.91927387001</v>
      </c>
      <c r="W18" s="884">
        <v>0</v>
      </c>
      <c r="X18" s="884">
        <v>0</v>
      </c>
      <c r="Y18" s="884">
        <v>210376.54090550001</v>
      </c>
      <c r="Z18" s="884">
        <v>0</v>
      </c>
      <c r="AA18" s="884">
        <v>0</v>
      </c>
      <c r="AB18" s="884">
        <v>192775.57759279001</v>
      </c>
      <c r="AC18" s="884">
        <v>0</v>
      </c>
      <c r="AD18" s="884">
        <v>0</v>
      </c>
      <c r="AE18" s="884">
        <v>198645.42232516999</v>
      </c>
      <c r="AF18" s="860">
        <v>0</v>
      </c>
      <c r="AG18" s="860">
        <v>0</v>
      </c>
      <c r="AH18" s="860">
        <v>225789.72179404998</v>
      </c>
      <c r="AI18" s="860">
        <v>0</v>
      </c>
      <c r="AJ18" s="860">
        <v>0</v>
      </c>
      <c r="AK18" s="860">
        <v>224737.00578452001</v>
      </c>
      <c r="AL18" s="860">
        <v>0</v>
      </c>
      <c r="AM18" s="860">
        <v>0</v>
      </c>
      <c r="AN18" s="860">
        <v>223669</v>
      </c>
      <c r="AO18" s="860">
        <v>0</v>
      </c>
      <c r="AP18" s="860">
        <v>0</v>
      </c>
      <c r="AQ18" s="860">
        <v>222098</v>
      </c>
      <c r="AR18" s="860">
        <v>0</v>
      </c>
      <c r="AS18" s="860">
        <v>0</v>
      </c>
      <c r="AT18" s="860">
        <v>229362</v>
      </c>
      <c r="AU18" s="860">
        <v>0</v>
      </c>
      <c r="AV18" s="860">
        <v>0</v>
      </c>
      <c r="AW18" s="860">
        <v>229681</v>
      </c>
      <c r="AX18" s="860">
        <v>0</v>
      </c>
      <c r="AY18" s="860">
        <v>0</v>
      </c>
      <c r="AZ18" s="860">
        <v>241147</v>
      </c>
      <c r="BA18" s="860">
        <v>0</v>
      </c>
      <c r="BB18" s="860">
        <v>0</v>
      </c>
      <c r="BC18" s="860">
        <v>239702</v>
      </c>
      <c r="BD18" s="860">
        <v>0</v>
      </c>
      <c r="BE18" s="860">
        <v>0</v>
      </c>
      <c r="BF18" s="860">
        <v>228457</v>
      </c>
      <c r="BG18" s="882">
        <v>0</v>
      </c>
      <c r="BH18" s="882">
        <v>0</v>
      </c>
      <c r="BI18" s="882">
        <v>265084</v>
      </c>
      <c r="BJ18" s="881">
        <v>0</v>
      </c>
      <c r="BK18" s="881">
        <v>0</v>
      </c>
      <c r="BL18" s="881">
        <v>182631</v>
      </c>
      <c r="BM18" s="881">
        <v>0</v>
      </c>
      <c r="BN18" s="881">
        <v>0</v>
      </c>
      <c r="BO18" s="881">
        <f>+BO13-BO14</f>
        <v>175380</v>
      </c>
      <c r="BP18" s="881">
        <v>0</v>
      </c>
      <c r="BQ18" s="881">
        <v>0</v>
      </c>
      <c r="BR18" s="881">
        <f>+BR13-BR14</f>
        <v>158027</v>
      </c>
    </row>
    <row r="19" spans="1:70" ht="12" customHeight="1">
      <c r="A19" s="863" t="s">
        <v>1241</v>
      </c>
      <c r="B19" s="858">
        <v>2697.7611074199999</v>
      </c>
      <c r="C19" s="858">
        <v>10</v>
      </c>
      <c r="D19" s="858">
        <v>2708.18751591</v>
      </c>
      <c r="E19" s="858">
        <v>2632.2437642700002</v>
      </c>
      <c r="F19" s="858">
        <v>52</v>
      </c>
      <c r="G19" s="858">
        <v>2684.6951537700002</v>
      </c>
      <c r="H19" s="858">
        <v>2605.5595851100002</v>
      </c>
      <c r="I19" s="858">
        <v>32</v>
      </c>
      <c r="J19" s="858">
        <v>2638.0331456700001</v>
      </c>
      <c r="K19" s="858">
        <v>2666.8227039699996</v>
      </c>
      <c r="L19" s="858">
        <v>12</v>
      </c>
      <c r="M19" s="858">
        <v>2679.2615375400001</v>
      </c>
      <c r="N19" s="858">
        <v>2624.98629325</v>
      </c>
      <c r="O19" s="858">
        <v>8</v>
      </c>
      <c r="P19" s="858">
        <v>2633.1439015400001</v>
      </c>
      <c r="Q19" s="858">
        <v>2602.6430653899997</v>
      </c>
      <c r="R19" s="858">
        <v>-6</v>
      </c>
      <c r="S19" s="858">
        <v>2596.1491531900001</v>
      </c>
      <c r="T19" s="858">
        <v>2678.0228145100004</v>
      </c>
      <c r="U19" s="858">
        <v>-19</v>
      </c>
      <c r="V19" s="858">
        <v>2659.2738965100002</v>
      </c>
      <c r="W19" s="880">
        <v>2407.5224899200002</v>
      </c>
      <c r="X19" s="880">
        <v>-30</v>
      </c>
      <c r="Y19" s="880">
        <v>2377.4095195199998</v>
      </c>
      <c r="Z19" s="880">
        <v>2433.47045153</v>
      </c>
      <c r="AA19" s="880">
        <v>-62</v>
      </c>
      <c r="AB19" s="880">
        <v>2371.3478960100001</v>
      </c>
      <c r="AC19" s="880">
        <v>2081.5383610999997</v>
      </c>
      <c r="AD19" s="880">
        <v>-30</v>
      </c>
      <c r="AE19" s="880">
        <v>2051.2847207499999</v>
      </c>
      <c r="AF19" s="858">
        <v>2180.9158162800004</v>
      </c>
      <c r="AG19" s="858">
        <v>-37</v>
      </c>
      <c r="AH19" s="858">
        <v>2143.5275978199998</v>
      </c>
      <c r="AI19" s="858">
        <v>2112.7210134699999</v>
      </c>
      <c r="AJ19" s="858">
        <v>-38</v>
      </c>
      <c r="AK19" s="858">
        <v>2075.0472085299998</v>
      </c>
      <c r="AL19" s="858">
        <v>2046</v>
      </c>
      <c r="AM19" s="858">
        <v>-36</v>
      </c>
      <c r="AN19" s="858">
        <v>2010</v>
      </c>
      <c r="AO19" s="858">
        <v>1724</v>
      </c>
      <c r="AP19" s="858">
        <v>-17</v>
      </c>
      <c r="AQ19" s="858">
        <v>1707</v>
      </c>
      <c r="AR19" s="858">
        <v>1724</v>
      </c>
      <c r="AS19" s="858">
        <v>-10</v>
      </c>
      <c r="AT19" s="858">
        <v>1714</v>
      </c>
      <c r="AU19" s="858">
        <v>1847</v>
      </c>
      <c r="AV19" s="858">
        <v>-36</v>
      </c>
      <c r="AW19" s="858">
        <v>1811</v>
      </c>
      <c r="AX19" s="858">
        <v>1960</v>
      </c>
      <c r="AY19" s="858">
        <v>-32</v>
      </c>
      <c r="AZ19" s="858">
        <v>1928</v>
      </c>
      <c r="BA19" s="858">
        <v>1908</v>
      </c>
      <c r="BB19" s="858">
        <v>-5</v>
      </c>
      <c r="BC19" s="858">
        <v>1903</v>
      </c>
      <c r="BD19" s="858">
        <v>1499</v>
      </c>
      <c r="BE19" s="858">
        <v>-7</v>
      </c>
      <c r="BF19" s="858">
        <v>1492</v>
      </c>
      <c r="BG19" s="878">
        <v>1513</v>
      </c>
      <c r="BH19" s="878">
        <v>-19</v>
      </c>
      <c r="BI19" s="878">
        <v>1494</v>
      </c>
      <c r="BJ19" s="877">
        <v>1423</v>
      </c>
      <c r="BK19" s="877">
        <v>-18</v>
      </c>
      <c r="BL19" s="877">
        <v>1405</v>
      </c>
      <c r="BM19" s="877">
        <v>1318</v>
      </c>
      <c r="BN19" s="877">
        <v>-20</v>
      </c>
      <c r="BO19" s="877">
        <v>1298</v>
      </c>
      <c r="BP19" s="877">
        <v>1163</v>
      </c>
      <c r="BQ19" s="877">
        <v>-16</v>
      </c>
      <c r="BR19" s="877">
        <v>1147</v>
      </c>
    </row>
    <row r="20" spans="1:70" ht="12" customHeight="1">
      <c r="A20" s="863" t="s">
        <v>1217</v>
      </c>
      <c r="B20" s="858">
        <v>10860.564620059999</v>
      </c>
      <c r="C20" s="858">
        <v>250</v>
      </c>
      <c r="D20" s="858">
        <v>11110.31676543</v>
      </c>
      <c r="E20" s="858">
        <v>12811.576829469999</v>
      </c>
      <c r="F20" s="858">
        <v>-99</v>
      </c>
      <c r="G20" s="858">
        <v>12712.316198889999</v>
      </c>
      <c r="H20" s="858">
        <v>12515.397782510001</v>
      </c>
      <c r="I20" s="858">
        <v>-87</v>
      </c>
      <c r="J20" s="858">
        <v>12428.203670969999</v>
      </c>
      <c r="K20" s="858">
        <v>12497.88769107</v>
      </c>
      <c r="L20" s="858">
        <v>-70</v>
      </c>
      <c r="M20" s="858">
        <v>12427.47990437</v>
      </c>
      <c r="N20" s="858">
        <v>12367.062743370001</v>
      </c>
      <c r="O20" s="858">
        <v>-91</v>
      </c>
      <c r="P20" s="858">
        <v>12276.18070472</v>
      </c>
      <c r="Q20" s="858">
        <v>13660.793824229999</v>
      </c>
      <c r="R20" s="858">
        <v>-81</v>
      </c>
      <c r="S20" s="858">
        <v>13579.545167780001</v>
      </c>
      <c r="T20" s="858">
        <v>13240.32248115</v>
      </c>
      <c r="U20" s="858">
        <v>-73</v>
      </c>
      <c r="V20" s="858">
        <v>13166.959659919999</v>
      </c>
      <c r="W20" s="880">
        <v>12218.813757049998</v>
      </c>
      <c r="X20" s="880">
        <v>-64</v>
      </c>
      <c r="Y20" s="880">
        <v>12155.209584229999</v>
      </c>
      <c r="Z20" s="880">
        <v>12013.73371606</v>
      </c>
      <c r="AA20" s="880">
        <v>-71</v>
      </c>
      <c r="AB20" s="880">
        <v>11942.502012540001</v>
      </c>
      <c r="AC20" s="880">
        <v>11508.366916499999</v>
      </c>
      <c r="AD20" s="880">
        <v>-64</v>
      </c>
      <c r="AE20" s="880">
        <v>11444.78793957</v>
      </c>
      <c r="AF20" s="858">
        <v>11803.55078181</v>
      </c>
      <c r="AG20" s="858">
        <v>-58</v>
      </c>
      <c r="AH20" s="858">
        <v>11745.78742907</v>
      </c>
      <c r="AI20" s="858">
        <v>11444.349419690001</v>
      </c>
      <c r="AJ20" s="858">
        <v>-53</v>
      </c>
      <c r="AK20" s="858">
        <v>11391.26049357</v>
      </c>
      <c r="AL20" s="858">
        <v>11625</v>
      </c>
      <c r="AM20" s="858">
        <v>-57</v>
      </c>
      <c r="AN20" s="858">
        <v>11568</v>
      </c>
      <c r="AO20" s="858">
        <v>13273</v>
      </c>
      <c r="AP20" s="858">
        <v>-54</v>
      </c>
      <c r="AQ20" s="858">
        <v>13219</v>
      </c>
      <c r="AR20" s="858">
        <v>13301</v>
      </c>
      <c r="AS20" s="858">
        <v>-60</v>
      </c>
      <c r="AT20" s="858">
        <v>13241</v>
      </c>
      <c r="AU20" s="858">
        <v>1799</v>
      </c>
      <c r="AV20" s="858">
        <v>-862</v>
      </c>
      <c r="AW20" s="858">
        <v>937</v>
      </c>
      <c r="AX20" s="858">
        <v>1755</v>
      </c>
      <c r="AY20" s="858">
        <v>-839</v>
      </c>
      <c r="AZ20" s="858">
        <v>916</v>
      </c>
      <c r="BA20" s="858">
        <v>1849</v>
      </c>
      <c r="BB20" s="858">
        <v>-938</v>
      </c>
      <c r="BC20" s="858">
        <v>911</v>
      </c>
      <c r="BD20" s="858">
        <v>1770</v>
      </c>
      <c r="BE20" s="858">
        <v>-885</v>
      </c>
      <c r="BF20" s="858">
        <v>885</v>
      </c>
      <c r="BG20" s="878">
        <v>1700</v>
      </c>
      <c r="BH20" s="878">
        <v>-840</v>
      </c>
      <c r="BI20" s="878">
        <v>860</v>
      </c>
      <c r="BJ20" s="877">
        <v>2415</v>
      </c>
      <c r="BK20" s="877">
        <v>-82</v>
      </c>
      <c r="BL20" s="877">
        <v>2333</v>
      </c>
      <c r="BM20" s="877">
        <v>2324</v>
      </c>
      <c r="BN20" s="877">
        <v>-84</v>
      </c>
      <c r="BO20" s="877">
        <v>2240</v>
      </c>
      <c r="BP20" s="877">
        <v>1975</v>
      </c>
      <c r="BQ20" s="877">
        <v>-67</v>
      </c>
      <c r="BR20" s="877">
        <v>1908</v>
      </c>
    </row>
    <row r="21" spans="1:70" ht="12" customHeight="1">
      <c r="A21" s="864" t="s">
        <v>2693</v>
      </c>
      <c r="B21" s="860">
        <v>0</v>
      </c>
      <c r="C21" s="860">
        <v>0</v>
      </c>
      <c r="D21" s="860">
        <v>11110.32</v>
      </c>
      <c r="E21" s="860">
        <v>0</v>
      </c>
      <c r="F21" s="860">
        <v>0</v>
      </c>
      <c r="G21" s="860">
        <v>12712.32</v>
      </c>
      <c r="H21" s="860">
        <v>0</v>
      </c>
      <c r="I21" s="860">
        <v>0</v>
      </c>
      <c r="J21" s="860">
        <v>12428.2</v>
      </c>
      <c r="K21" s="860">
        <v>0</v>
      </c>
      <c r="L21" s="860">
        <v>0</v>
      </c>
      <c r="M21" s="860">
        <v>12427.48</v>
      </c>
      <c r="N21" s="860">
        <v>0</v>
      </c>
      <c r="O21" s="860">
        <v>0</v>
      </c>
      <c r="P21" s="860">
        <v>12276.18</v>
      </c>
      <c r="Q21" s="860">
        <v>0</v>
      </c>
      <c r="R21" s="860">
        <v>0</v>
      </c>
      <c r="S21" s="860">
        <v>13579.55</v>
      </c>
      <c r="T21" s="860">
        <v>0</v>
      </c>
      <c r="U21" s="860">
        <v>0</v>
      </c>
      <c r="V21" s="860">
        <v>13166.96</v>
      </c>
      <c r="W21" s="884">
        <v>0</v>
      </c>
      <c r="X21" s="884">
        <v>0</v>
      </c>
      <c r="Y21" s="884">
        <v>12155.21</v>
      </c>
      <c r="Z21" s="884">
        <v>0</v>
      </c>
      <c r="AA21" s="884">
        <v>0</v>
      </c>
      <c r="AB21" s="884">
        <v>11942.5</v>
      </c>
      <c r="AC21" s="884">
        <v>0</v>
      </c>
      <c r="AD21" s="884">
        <v>0</v>
      </c>
      <c r="AE21" s="884">
        <v>11444.79</v>
      </c>
      <c r="AF21" s="860">
        <v>0</v>
      </c>
      <c r="AG21" s="860">
        <v>0</v>
      </c>
      <c r="AH21" s="860">
        <v>11746</v>
      </c>
      <c r="AI21" s="860">
        <v>0</v>
      </c>
      <c r="AJ21" s="860">
        <v>0</v>
      </c>
      <c r="AK21" s="860">
        <v>11391</v>
      </c>
      <c r="AL21" s="860">
        <v>0</v>
      </c>
      <c r="AM21" s="860">
        <v>0</v>
      </c>
      <c r="AN21" s="860">
        <v>11568</v>
      </c>
      <c r="AO21" s="860">
        <v>0</v>
      </c>
      <c r="AP21" s="860">
        <v>0</v>
      </c>
      <c r="AQ21" s="860">
        <v>13219</v>
      </c>
      <c r="AR21" s="860">
        <v>0</v>
      </c>
      <c r="AS21" s="860">
        <v>0</v>
      </c>
      <c r="AT21" s="860">
        <v>13241</v>
      </c>
      <c r="AU21" s="860">
        <v>0</v>
      </c>
      <c r="AV21" s="860">
        <v>0</v>
      </c>
      <c r="AW21" s="860">
        <v>937</v>
      </c>
      <c r="AX21" s="860">
        <v>0</v>
      </c>
      <c r="AY21" s="860">
        <v>0</v>
      </c>
      <c r="AZ21" s="860">
        <v>916</v>
      </c>
      <c r="BA21" s="860">
        <v>0</v>
      </c>
      <c r="BB21" s="860">
        <v>0</v>
      </c>
      <c r="BC21" s="860">
        <v>911</v>
      </c>
      <c r="BD21" s="860">
        <v>0</v>
      </c>
      <c r="BE21" s="860">
        <v>0</v>
      </c>
      <c r="BF21" s="860">
        <v>885</v>
      </c>
      <c r="BG21" s="882">
        <v>0</v>
      </c>
      <c r="BH21" s="882">
        <v>0</v>
      </c>
      <c r="BI21" s="882">
        <v>860</v>
      </c>
      <c r="BJ21" s="881">
        <v>0</v>
      </c>
      <c r="BK21" s="881">
        <v>0</v>
      </c>
      <c r="BL21" s="881">
        <v>1285</v>
      </c>
      <c r="BM21" s="881">
        <v>0</v>
      </c>
      <c r="BN21" s="881">
        <v>0</v>
      </c>
      <c r="BO21" s="881">
        <v>1065</v>
      </c>
      <c r="BP21" s="881">
        <v>0</v>
      </c>
      <c r="BQ21" s="881">
        <v>0</v>
      </c>
      <c r="BR21" s="881">
        <v>1039</v>
      </c>
    </row>
    <row r="22" spans="1:70" ht="12" customHeight="1">
      <c r="A22" s="864" t="s">
        <v>191</v>
      </c>
      <c r="B22" s="884">
        <v>0</v>
      </c>
      <c r="C22" s="884">
        <v>0</v>
      </c>
      <c r="D22" s="884">
        <v>-9.5629999123048037E-5</v>
      </c>
      <c r="E22" s="884"/>
      <c r="F22" s="884"/>
      <c r="G22" s="884"/>
      <c r="H22" s="884">
        <v>0</v>
      </c>
      <c r="I22" s="884">
        <v>0</v>
      </c>
      <c r="J22" s="884">
        <v>12428.2</v>
      </c>
      <c r="K22" s="884">
        <v>0</v>
      </c>
      <c r="L22" s="884">
        <v>0</v>
      </c>
      <c r="M22" s="884">
        <v>-9.5629999123048037E-5</v>
      </c>
      <c r="N22" s="884">
        <v>0</v>
      </c>
      <c r="O22" s="884">
        <v>0</v>
      </c>
      <c r="P22" s="884">
        <v>0</v>
      </c>
      <c r="Q22" s="884">
        <v>0</v>
      </c>
      <c r="R22" s="884">
        <v>0</v>
      </c>
      <c r="S22" s="884">
        <v>-4.8322199982067104E-3</v>
      </c>
      <c r="T22" s="884"/>
      <c r="U22" s="884"/>
      <c r="V22" s="884"/>
      <c r="W22" s="884">
        <v>0</v>
      </c>
      <c r="X22" s="884">
        <v>0</v>
      </c>
      <c r="Y22" s="884">
        <v>-4.1577000047254842E-4</v>
      </c>
      <c r="Z22" s="884"/>
      <c r="AA22" s="884"/>
      <c r="AB22" s="884"/>
      <c r="AC22" s="884">
        <v>0</v>
      </c>
      <c r="AD22" s="884">
        <v>0</v>
      </c>
      <c r="AE22" s="884" t="s">
        <v>2260</v>
      </c>
      <c r="AF22" s="860">
        <v>0</v>
      </c>
      <c r="AG22" s="860">
        <v>0</v>
      </c>
      <c r="AH22" s="860">
        <v>0</v>
      </c>
      <c r="AI22" s="860">
        <v>0</v>
      </c>
      <c r="AJ22" s="860">
        <v>0</v>
      </c>
      <c r="AK22" s="860">
        <v>0</v>
      </c>
      <c r="AL22" s="860">
        <v>0</v>
      </c>
      <c r="AM22" s="860">
        <v>0</v>
      </c>
      <c r="AN22" s="860">
        <v>0</v>
      </c>
      <c r="AO22" s="860">
        <v>0</v>
      </c>
      <c r="AP22" s="860">
        <v>0</v>
      </c>
      <c r="AQ22" s="860">
        <v>0</v>
      </c>
      <c r="AR22" s="860">
        <v>0</v>
      </c>
      <c r="AS22" s="860">
        <v>0</v>
      </c>
      <c r="AT22" s="860">
        <v>0</v>
      </c>
      <c r="AU22" s="860">
        <v>0</v>
      </c>
      <c r="AV22" s="860">
        <v>0</v>
      </c>
      <c r="AW22" s="860">
        <v>0</v>
      </c>
      <c r="AX22" s="860">
        <v>0</v>
      </c>
      <c r="AY22" s="860">
        <v>0</v>
      </c>
      <c r="AZ22" s="860">
        <v>0</v>
      </c>
      <c r="BA22" s="882">
        <v>0</v>
      </c>
      <c r="BB22" s="882">
        <v>0</v>
      </c>
      <c r="BC22" s="882">
        <v>0</v>
      </c>
      <c r="BD22" s="882">
        <v>0</v>
      </c>
      <c r="BE22" s="882">
        <v>0</v>
      </c>
      <c r="BF22" s="882">
        <v>0</v>
      </c>
      <c r="BG22" s="882">
        <v>0</v>
      </c>
      <c r="BH22" s="882">
        <v>0</v>
      </c>
      <c r="BI22" s="882">
        <v>0</v>
      </c>
      <c r="BJ22" s="881">
        <v>0</v>
      </c>
      <c r="BK22" s="881">
        <v>0</v>
      </c>
      <c r="BL22" s="881">
        <v>1048</v>
      </c>
      <c r="BM22" s="881">
        <v>0</v>
      </c>
      <c r="BN22" s="881">
        <v>0</v>
      </c>
      <c r="BO22" s="881">
        <v>1175</v>
      </c>
      <c r="BP22" s="881">
        <v>0</v>
      </c>
      <c r="BQ22" s="881">
        <v>0</v>
      </c>
      <c r="BR22" s="881">
        <v>869</v>
      </c>
    </row>
    <row r="23" spans="1:70" ht="12" customHeight="1">
      <c r="A23" s="863" t="s">
        <v>1218</v>
      </c>
      <c r="B23" s="858">
        <v>131987.40113680999</v>
      </c>
      <c r="C23" s="858">
        <v>258</v>
      </c>
      <c r="D23" s="858">
        <v>132245.81374406</v>
      </c>
      <c r="E23" s="858">
        <v>125719.22735228999</v>
      </c>
      <c r="F23" s="858">
        <v>50</v>
      </c>
      <c r="G23" s="858">
        <v>125768.8144282</v>
      </c>
      <c r="H23" s="858">
        <v>125737.03798184</v>
      </c>
      <c r="I23" s="858">
        <v>50</v>
      </c>
      <c r="J23" s="858">
        <v>125787.05896929</v>
      </c>
      <c r="K23" s="858">
        <v>119824.28957607</v>
      </c>
      <c r="L23" s="858">
        <v>71</v>
      </c>
      <c r="M23" s="858">
        <v>119895.31434298</v>
      </c>
      <c r="N23" s="858">
        <v>131756.57373358999</v>
      </c>
      <c r="O23" s="858">
        <v>98</v>
      </c>
      <c r="P23" s="858">
        <v>131854.60145722999</v>
      </c>
      <c r="Q23" s="858">
        <v>125035.40285624001</v>
      </c>
      <c r="R23" s="858">
        <v>467</v>
      </c>
      <c r="S23" s="858">
        <v>125502.71588249001</v>
      </c>
      <c r="T23" s="858">
        <v>121757.71038859</v>
      </c>
      <c r="U23" s="858">
        <v>810</v>
      </c>
      <c r="V23" s="858">
        <v>122567.28213466001</v>
      </c>
      <c r="W23" s="880">
        <v>118511.22829046</v>
      </c>
      <c r="X23" s="880">
        <v>1146</v>
      </c>
      <c r="Y23" s="880">
        <v>119656.96131555999</v>
      </c>
      <c r="Z23" s="880">
        <v>126923.60012218</v>
      </c>
      <c r="AA23" s="880">
        <v>1482</v>
      </c>
      <c r="AB23" s="880">
        <v>128405.48766514999</v>
      </c>
      <c r="AC23" s="880">
        <v>123630.73454633</v>
      </c>
      <c r="AD23" s="880">
        <v>1818</v>
      </c>
      <c r="AE23" s="880">
        <v>125448.83947597</v>
      </c>
      <c r="AF23" s="858">
        <v>118379.45582169</v>
      </c>
      <c r="AG23" s="858">
        <v>2150</v>
      </c>
      <c r="AH23" s="858">
        <v>120529.69628039999</v>
      </c>
      <c r="AI23" s="858">
        <v>114897.34529257001</v>
      </c>
      <c r="AJ23" s="858">
        <v>2486</v>
      </c>
      <c r="AK23" s="858">
        <v>117383.22924632001</v>
      </c>
      <c r="AL23" s="858">
        <v>115590</v>
      </c>
      <c r="AM23" s="858">
        <v>2777</v>
      </c>
      <c r="AN23" s="858">
        <v>118367</v>
      </c>
      <c r="AO23" s="858">
        <v>114715</v>
      </c>
      <c r="AP23" s="858">
        <v>2825</v>
      </c>
      <c r="AQ23" s="858">
        <v>117540</v>
      </c>
      <c r="AR23" s="858">
        <v>110587</v>
      </c>
      <c r="AS23" s="858">
        <v>3046</v>
      </c>
      <c r="AT23" s="858">
        <v>113633</v>
      </c>
      <c r="AU23" s="858">
        <v>106647</v>
      </c>
      <c r="AV23" s="858">
        <v>3378</v>
      </c>
      <c r="AW23" s="858">
        <v>110025</v>
      </c>
      <c r="AX23" s="858">
        <v>106462</v>
      </c>
      <c r="AY23" s="858">
        <v>3683</v>
      </c>
      <c r="AZ23" s="858">
        <v>110145</v>
      </c>
      <c r="BA23" s="858">
        <v>103353</v>
      </c>
      <c r="BB23" s="858">
        <v>3987</v>
      </c>
      <c r="BC23" s="858">
        <v>107340</v>
      </c>
      <c r="BD23" s="858">
        <v>100711</v>
      </c>
      <c r="BE23" s="858">
        <v>4292</v>
      </c>
      <c r="BF23" s="858">
        <v>105003</v>
      </c>
      <c r="BG23" s="878">
        <v>96954</v>
      </c>
      <c r="BH23" s="878">
        <v>4579</v>
      </c>
      <c r="BI23" s="878">
        <v>101533</v>
      </c>
      <c r="BJ23" s="877">
        <v>95848</v>
      </c>
      <c r="BK23" s="877">
        <v>4898</v>
      </c>
      <c r="BL23" s="877">
        <v>100746</v>
      </c>
      <c r="BM23" s="877">
        <v>90776</v>
      </c>
      <c r="BN23" s="877">
        <v>5201</v>
      </c>
      <c r="BO23" s="877">
        <v>95977</v>
      </c>
      <c r="BP23" s="877">
        <v>85987</v>
      </c>
      <c r="BQ23" s="877">
        <v>5510</v>
      </c>
      <c r="BR23" s="877">
        <v>91497</v>
      </c>
    </row>
    <row r="24" spans="1:70" ht="12" customHeight="1">
      <c r="A24" s="897" t="s">
        <v>1242</v>
      </c>
      <c r="B24" s="858">
        <v>97148</v>
      </c>
      <c r="C24" s="858">
        <v>0</v>
      </c>
      <c r="D24" s="858">
        <v>97148</v>
      </c>
      <c r="E24" s="858">
        <v>97148</v>
      </c>
      <c r="F24" s="858">
        <v>0</v>
      </c>
      <c r="G24" s="858">
        <v>97148</v>
      </c>
      <c r="H24" s="858">
        <v>97148</v>
      </c>
      <c r="I24" s="858">
        <v>0</v>
      </c>
      <c r="J24" s="858">
        <v>97148</v>
      </c>
      <c r="K24" s="858">
        <v>97148</v>
      </c>
      <c r="L24" s="858">
        <v>0</v>
      </c>
      <c r="M24" s="858">
        <v>97148</v>
      </c>
      <c r="N24" s="858">
        <v>97148</v>
      </c>
      <c r="O24" s="858">
        <v>0</v>
      </c>
      <c r="P24" s="858">
        <v>97148</v>
      </c>
      <c r="Q24" s="858">
        <v>97148</v>
      </c>
      <c r="R24" s="858">
        <v>0</v>
      </c>
      <c r="S24" s="858">
        <v>97148</v>
      </c>
      <c r="T24" s="858">
        <v>97148</v>
      </c>
      <c r="U24" s="858">
        <v>0</v>
      </c>
      <c r="V24" s="858">
        <v>97148</v>
      </c>
      <c r="W24" s="880">
        <v>97148</v>
      </c>
      <c r="X24" s="880">
        <v>0</v>
      </c>
      <c r="Y24" s="880">
        <v>97148</v>
      </c>
      <c r="Z24" s="880">
        <v>97148</v>
      </c>
      <c r="AA24" s="880">
        <v>0</v>
      </c>
      <c r="AB24" s="880">
        <v>97148</v>
      </c>
      <c r="AC24" s="880">
        <v>97148</v>
      </c>
      <c r="AD24" s="880">
        <v>0</v>
      </c>
      <c r="AE24" s="880">
        <v>97148</v>
      </c>
      <c r="AF24" s="858">
        <v>97148</v>
      </c>
      <c r="AG24" s="858">
        <v>0</v>
      </c>
      <c r="AH24" s="858">
        <v>97148</v>
      </c>
      <c r="AI24" s="858">
        <v>97148</v>
      </c>
      <c r="AJ24" s="858">
        <v>0</v>
      </c>
      <c r="AK24" s="858">
        <v>97148</v>
      </c>
      <c r="AL24" s="858">
        <v>97148</v>
      </c>
      <c r="AM24" s="858">
        <v>0</v>
      </c>
      <c r="AN24" s="858">
        <v>97148</v>
      </c>
      <c r="AO24" s="858">
        <v>97148</v>
      </c>
      <c r="AP24" s="858">
        <v>0</v>
      </c>
      <c r="AQ24" s="858">
        <v>97148</v>
      </c>
      <c r="AR24" s="858">
        <v>85148</v>
      </c>
      <c r="AS24" s="858">
        <v>0</v>
      </c>
      <c r="AT24" s="858">
        <v>85148</v>
      </c>
      <c r="AU24" s="858">
        <v>85148</v>
      </c>
      <c r="AV24" s="858">
        <v>0</v>
      </c>
      <c r="AW24" s="858">
        <v>85148</v>
      </c>
      <c r="AX24" s="858">
        <v>85148</v>
      </c>
      <c r="AY24" s="858">
        <v>0</v>
      </c>
      <c r="AZ24" s="858">
        <v>85148</v>
      </c>
      <c r="BA24" s="858">
        <v>85148</v>
      </c>
      <c r="BB24" s="858">
        <v>0</v>
      </c>
      <c r="BC24" s="858">
        <v>85148</v>
      </c>
      <c r="BD24" s="858">
        <v>85148</v>
      </c>
      <c r="BE24" s="858">
        <v>0</v>
      </c>
      <c r="BF24" s="858">
        <v>85148</v>
      </c>
      <c r="BG24" s="878">
        <v>75000</v>
      </c>
      <c r="BH24" s="878">
        <v>0</v>
      </c>
      <c r="BI24" s="878">
        <v>75000</v>
      </c>
      <c r="BJ24" s="877">
        <v>75000</v>
      </c>
      <c r="BK24" s="877">
        <v>0</v>
      </c>
      <c r="BL24" s="877">
        <v>75000</v>
      </c>
      <c r="BM24" s="877">
        <v>75000</v>
      </c>
      <c r="BN24" s="877">
        <v>0</v>
      </c>
      <c r="BO24" s="877">
        <v>75000</v>
      </c>
      <c r="BP24" s="877">
        <v>75000</v>
      </c>
      <c r="BQ24" s="877">
        <v>0</v>
      </c>
      <c r="BR24" s="877">
        <v>75000</v>
      </c>
    </row>
    <row r="25" spans="1:70" ht="12" customHeight="1">
      <c r="A25" s="864" t="s">
        <v>2694</v>
      </c>
      <c r="B25" s="860">
        <v>0</v>
      </c>
      <c r="C25" s="860">
        <v>0</v>
      </c>
      <c r="D25" s="860">
        <v>97148</v>
      </c>
      <c r="E25" s="860">
        <v>0</v>
      </c>
      <c r="F25" s="860">
        <v>0</v>
      </c>
      <c r="G25" s="860">
        <v>97148</v>
      </c>
      <c r="H25" s="860">
        <v>0</v>
      </c>
      <c r="I25" s="860">
        <v>0</v>
      </c>
      <c r="J25" s="860">
        <v>97148</v>
      </c>
      <c r="K25" s="860">
        <v>0</v>
      </c>
      <c r="L25" s="860">
        <v>0</v>
      </c>
      <c r="M25" s="860">
        <v>97148</v>
      </c>
      <c r="N25" s="860">
        <v>0</v>
      </c>
      <c r="O25" s="860">
        <v>0</v>
      </c>
      <c r="P25" s="860">
        <v>97148</v>
      </c>
      <c r="Q25" s="860">
        <v>0</v>
      </c>
      <c r="R25" s="860">
        <v>0</v>
      </c>
      <c r="S25" s="860">
        <v>97148</v>
      </c>
      <c r="T25" s="860">
        <v>0</v>
      </c>
      <c r="U25" s="860">
        <v>0</v>
      </c>
      <c r="V25" s="860">
        <v>97148</v>
      </c>
      <c r="W25" s="884">
        <v>0</v>
      </c>
      <c r="X25" s="884">
        <v>0</v>
      </c>
      <c r="Y25" s="884">
        <v>97148</v>
      </c>
      <c r="Z25" s="884">
        <v>0</v>
      </c>
      <c r="AA25" s="884">
        <v>0</v>
      </c>
      <c r="AB25" s="884">
        <v>97148</v>
      </c>
      <c r="AC25" s="884">
        <v>0</v>
      </c>
      <c r="AD25" s="884">
        <v>0</v>
      </c>
      <c r="AE25" s="884">
        <v>97148</v>
      </c>
      <c r="AF25" s="860">
        <v>0</v>
      </c>
      <c r="AG25" s="860">
        <v>0</v>
      </c>
      <c r="AH25" s="860">
        <v>97148</v>
      </c>
      <c r="AI25" s="860">
        <v>0</v>
      </c>
      <c r="AJ25" s="860">
        <v>0</v>
      </c>
      <c r="AK25" s="860">
        <v>97148</v>
      </c>
      <c r="AL25" s="860">
        <v>0</v>
      </c>
      <c r="AM25" s="860">
        <v>0</v>
      </c>
      <c r="AN25" s="860">
        <v>97148</v>
      </c>
      <c r="AO25" s="860">
        <v>0</v>
      </c>
      <c r="AP25" s="860">
        <v>0</v>
      </c>
      <c r="AQ25" s="860">
        <v>97148</v>
      </c>
      <c r="AR25" s="860">
        <v>0</v>
      </c>
      <c r="AS25" s="860">
        <v>0</v>
      </c>
      <c r="AT25" s="860">
        <v>85148</v>
      </c>
      <c r="AU25" s="860">
        <v>0</v>
      </c>
      <c r="AV25" s="860">
        <v>0</v>
      </c>
      <c r="AW25" s="860">
        <v>85148</v>
      </c>
      <c r="AX25" s="860">
        <v>0</v>
      </c>
      <c r="AY25" s="860">
        <v>0</v>
      </c>
      <c r="AZ25" s="860">
        <v>85148</v>
      </c>
      <c r="BA25" s="860">
        <v>0</v>
      </c>
      <c r="BB25" s="860">
        <v>0</v>
      </c>
      <c r="BC25" s="860">
        <v>85148</v>
      </c>
      <c r="BD25" s="860">
        <v>0</v>
      </c>
      <c r="BE25" s="860">
        <v>0</v>
      </c>
      <c r="BF25" s="860">
        <v>85148</v>
      </c>
      <c r="BG25" s="882">
        <v>0</v>
      </c>
      <c r="BH25" s="882">
        <v>0</v>
      </c>
      <c r="BI25" s="882">
        <v>75000</v>
      </c>
      <c r="BJ25" s="881">
        <v>0</v>
      </c>
      <c r="BK25" s="881">
        <v>0</v>
      </c>
      <c r="BL25" s="881">
        <v>75000</v>
      </c>
      <c r="BM25" s="877">
        <v>0</v>
      </c>
      <c r="BN25" s="877">
        <v>0</v>
      </c>
      <c r="BO25" s="877">
        <v>75000</v>
      </c>
      <c r="BP25" s="881">
        <v>0</v>
      </c>
      <c r="BQ25" s="881">
        <v>0</v>
      </c>
      <c r="BR25" s="881">
        <v>75000</v>
      </c>
    </row>
    <row r="26" spans="1:70" ht="12" customHeight="1">
      <c r="A26" s="897" t="s">
        <v>2695</v>
      </c>
      <c r="B26" s="858">
        <v>1979.0206046600001</v>
      </c>
      <c r="C26" s="858">
        <v>0</v>
      </c>
      <c r="D26" s="858">
        <v>1979.0206046600001</v>
      </c>
      <c r="E26" s="858">
        <v>1847.9730796400002</v>
      </c>
      <c r="F26" s="858">
        <v>0</v>
      </c>
      <c r="G26" s="858">
        <v>1847.9730796400002</v>
      </c>
      <c r="H26" s="858">
        <v>1713.4385479699999</v>
      </c>
      <c r="I26" s="858">
        <v>0</v>
      </c>
      <c r="J26" s="858">
        <v>1713.4385479699999</v>
      </c>
      <c r="K26" s="858">
        <v>1559.41712392</v>
      </c>
      <c r="L26" s="858">
        <v>0</v>
      </c>
      <c r="M26" s="858">
        <v>1559.41712392</v>
      </c>
      <c r="N26" s="858">
        <v>1923.05618175</v>
      </c>
      <c r="O26" s="858">
        <v>0</v>
      </c>
      <c r="P26" s="858">
        <v>1923.05618175</v>
      </c>
      <c r="Q26" s="858">
        <v>1732.33966538</v>
      </c>
      <c r="R26" s="858">
        <v>0</v>
      </c>
      <c r="S26" s="858">
        <v>1732.33966538</v>
      </c>
      <c r="T26" s="858">
        <v>1586.3637533800002</v>
      </c>
      <c r="U26" s="858">
        <v>0</v>
      </c>
      <c r="V26" s="858">
        <v>1586.3637533800002</v>
      </c>
      <c r="W26" s="880">
        <v>1460.0779290200001</v>
      </c>
      <c r="X26" s="880">
        <v>0</v>
      </c>
      <c r="Y26" s="880">
        <v>1460.0779290200001</v>
      </c>
      <c r="Z26" s="880">
        <v>1725.28812604</v>
      </c>
      <c r="AA26" s="880">
        <v>0</v>
      </c>
      <c r="AB26" s="880">
        <v>1725.28812604</v>
      </c>
      <c r="AC26" s="880">
        <v>1515.1918463</v>
      </c>
      <c r="AD26" s="880">
        <v>0</v>
      </c>
      <c r="AE26" s="880">
        <v>1515.1918463</v>
      </c>
      <c r="AF26" s="858">
        <v>1352.88105305</v>
      </c>
      <c r="AG26" s="858">
        <v>0</v>
      </c>
      <c r="AH26" s="858">
        <v>1352.88105305</v>
      </c>
      <c r="AI26" s="858">
        <v>1265.1672830799998</v>
      </c>
      <c r="AJ26" s="858">
        <v>0</v>
      </c>
      <c r="AK26" s="858">
        <v>1265.1672830799998</v>
      </c>
      <c r="AL26" s="858">
        <v>1589</v>
      </c>
      <c r="AM26" s="858">
        <v>0</v>
      </c>
      <c r="AN26" s="858">
        <v>1589</v>
      </c>
      <c r="AO26" s="858">
        <v>1456</v>
      </c>
      <c r="AP26" s="858">
        <v>0</v>
      </c>
      <c r="AQ26" s="858">
        <v>1456</v>
      </c>
      <c r="AR26" s="858">
        <v>1330</v>
      </c>
      <c r="AS26" s="858">
        <v>0</v>
      </c>
      <c r="AT26" s="858">
        <v>1330</v>
      </c>
      <c r="AU26" s="858">
        <v>1209</v>
      </c>
      <c r="AV26" s="858">
        <v>0</v>
      </c>
      <c r="AW26" s="858">
        <v>1209</v>
      </c>
      <c r="AX26" s="858">
        <v>1537</v>
      </c>
      <c r="AY26" s="858">
        <v>0</v>
      </c>
      <c r="AZ26" s="858">
        <v>1537</v>
      </c>
      <c r="BA26" s="858">
        <v>1413</v>
      </c>
      <c r="BB26" s="858">
        <v>0</v>
      </c>
      <c r="BC26" s="858">
        <v>1413</v>
      </c>
      <c r="BD26" s="858">
        <v>1331</v>
      </c>
      <c r="BE26" s="858">
        <v>0</v>
      </c>
      <c r="BF26" s="858">
        <v>1331</v>
      </c>
      <c r="BG26" s="878">
        <v>1217</v>
      </c>
      <c r="BH26" s="878">
        <v>0</v>
      </c>
      <c r="BI26" s="878">
        <v>1217</v>
      </c>
      <c r="BJ26" s="877">
        <v>1316</v>
      </c>
      <c r="BK26" s="877">
        <v>0</v>
      </c>
      <c r="BL26" s="877">
        <v>1316</v>
      </c>
      <c r="BM26" s="877">
        <v>893</v>
      </c>
      <c r="BN26" s="877">
        <v>0</v>
      </c>
      <c r="BO26" s="877">
        <v>893</v>
      </c>
      <c r="BP26" s="877">
        <v>867</v>
      </c>
      <c r="BQ26" s="877">
        <v>0</v>
      </c>
      <c r="BR26" s="877">
        <v>867</v>
      </c>
    </row>
    <row r="27" spans="1:70" ht="12" customHeight="1">
      <c r="A27" s="864" t="s">
        <v>2695</v>
      </c>
      <c r="B27" s="860">
        <v>0</v>
      </c>
      <c r="C27" s="860">
        <v>0</v>
      </c>
      <c r="D27" s="860">
        <v>1979.02</v>
      </c>
      <c r="E27" s="860">
        <v>0</v>
      </c>
      <c r="F27" s="860">
        <v>0</v>
      </c>
      <c r="G27" s="860">
        <v>1847.97</v>
      </c>
      <c r="H27" s="860">
        <v>0</v>
      </c>
      <c r="I27" s="860">
        <v>0</v>
      </c>
      <c r="J27" s="860">
        <v>1713.44</v>
      </c>
      <c r="K27" s="860">
        <v>0</v>
      </c>
      <c r="L27" s="860">
        <v>0</v>
      </c>
      <c r="M27" s="860">
        <v>1559.42</v>
      </c>
      <c r="N27" s="860">
        <v>0</v>
      </c>
      <c r="O27" s="860">
        <v>0</v>
      </c>
      <c r="P27" s="860">
        <v>1923.06</v>
      </c>
      <c r="Q27" s="860">
        <v>0</v>
      </c>
      <c r="R27" s="860">
        <v>0</v>
      </c>
      <c r="S27" s="860">
        <v>1732.34</v>
      </c>
      <c r="T27" s="860">
        <v>0</v>
      </c>
      <c r="U27" s="860">
        <v>0</v>
      </c>
      <c r="V27" s="860">
        <v>1586.36</v>
      </c>
      <c r="W27" s="884">
        <v>0</v>
      </c>
      <c r="X27" s="884">
        <v>0</v>
      </c>
      <c r="Y27" s="884">
        <v>1460.08</v>
      </c>
      <c r="Z27" s="884">
        <v>0</v>
      </c>
      <c r="AA27" s="884">
        <v>0</v>
      </c>
      <c r="AB27" s="884">
        <v>1725.29</v>
      </c>
      <c r="AC27" s="884">
        <v>0</v>
      </c>
      <c r="AD27" s="884">
        <v>0</v>
      </c>
      <c r="AE27" s="884">
        <v>1515.19</v>
      </c>
      <c r="AF27" s="860">
        <v>0</v>
      </c>
      <c r="AG27" s="860">
        <v>0</v>
      </c>
      <c r="AH27" s="860">
        <v>1353</v>
      </c>
      <c r="AI27" s="860">
        <v>0</v>
      </c>
      <c r="AJ27" s="860">
        <v>0</v>
      </c>
      <c r="AK27" s="860">
        <v>1265</v>
      </c>
      <c r="AL27" s="860">
        <v>0</v>
      </c>
      <c r="AM27" s="860">
        <v>0</v>
      </c>
      <c r="AN27" s="860">
        <v>1589</v>
      </c>
      <c r="AO27" s="860">
        <v>0</v>
      </c>
      <c r="AP27" s="860">
        <v>0</v>
      </c>
      <c r="AQ27" s="860">
        <v>1456</v>
      </c>
      <c r="AR27" s="860">
        <v>0</v>
      </c>
      <c r="AS27" s="860">
        <v>0</v>
      </c>
      <c r="AT27" s="860">
        <v>1330</v>
      </c>
      <c r="AU27" s="860">
        <v>0</v>
      </c>
      <c r="AV27" s="860">
        <v>0</v>
      </c>
      <c r="AW27" s="860">
        <v>1209</v>
      </c>
      <c r="AX27" s="860">
        <v>0</v>
      </c>
      <c r="AY27" s="860">
        <v>0</v>
      </c>
      <c r="AZ27" s="860">
        <v>1537</v>
      </c>
      <c r="BA27" s="860">
        <v>0</v>
      </c>
      <c r="BB27" s="860">
        <v>0</v>
      </c>
      <c r="BC27" s="860">
        <v>1413</v>
      </c>
      <c r="BD27" s="860">
        <v>0</v>
      </c>
      <c r="BE27" s="860">
        <v>0</v>
      </c>
      <c r="BF27" s="860">
        <v>1331</v>
      </c>
      <c r="BG27" s="882">
        <v>0</v>
      </c>
      <c r="BH27" s="882">
        <v>0</v>
      </c>
      <c r="BI27" s="882">
        <v>1217</v>
      </c>
      <c r="BJ27" s="881">
        <v>0</v>
      </c>
      <c r="BK27" s="881">
        <v>0</v>
      </c>
      <c r="BL27" s="881">
        <v>1316</v>
      </c>
      <c r="BM27" s="877">
        <v>0</v>
      </c>
      <c r="BN27" s="877">
        <v>0</v>
      </c>
      <c r="BO27" s="877">
        <v>893</v>
      </c>
      <c r="BP27" s="881">
        <v>0</v>
      </c>
      <c r="BQ27" s="881">
        <v>0</v>
      </c>
      <c r="BR27" s="881">
        <v>867</v>
      </c>
    </row>
    <row r="28" spans="1:70" ht="12" customHeight="1">
      <c r="A28" s="897" t="s">
        <v>1116</v>
      </c>
      <c r="B28" s="858">
        <v>36568.818912670002</v>
      </c>
      <c r="C28" s="858">
        <v>-996</v>
      </c>
      <c r="D28" s="858">
        <v>35572.758111410003</v>
      </c>
      <c r="E28" s="858">
        <v>30060.922706189998</v>
      </c>
      <c r="F28" s="858">
        <v>-1204</v>
      </c>
      <c r="G28" s="858">
        <v>28857.013150109997</v>
      </c>
      <c r="H28" s="858">
        <v>30176.023289049997</v>
      </c>
      <c r="I28" s="858">
        <v>-1151</v>
      </c>
      <c r="J28" s="858">
        <v>29024.693585780002</v>
      </c>
      <c r="K28" s="858">
        <v>25063.515976390001</v>
      </c>
      <c r="L28" s="858">
        <v>-1130</v>
      </c>
      <c r="M28" s="858">
        <v>23933.123805640003</v>
      </c>
      <c r="N28" s="858">
        <v>37384.135825949998</v>
      </c>
      <c r="O28" s="858">
        <v>-1103</v>
      </c>
      <c r="P28" s="858">
        <v>36280.746611940005</v>
      </c>
      <c r="Q28" s="858">
        <v>31741.787723189998</v>
      </c>
      <c r="R28" s="858">
        <v>-732</v>
      </c>
      <c r="S28" s="858">
        <v>31009.693576779999</v>
      </c>
      <c r="T28" s="858">
        <v>28892.96552668</v>
      </c>
      <c r="U28" s="858">
        <v>-390</v>
      </c>
      <c r="V28" s="858">
        <v>28503.130100089998</v>
      </c>
      <c r="W28" s="880">
        <v>23868.800155609999</v>
      </c>
      <c r="X28" s="880">
        <v>-54</v>
      </c>
      <c r="Y28" s="880">
        <v>23815.12600805</v>
      </c>
      <c r="Z28" s="880">
        <v>33379.576878220003</v>
      </c>
      <c r="AA28" s="880">
        <v>282</v>
      </c>
      <c r="AB28" s="880">
        <v>33661.81930417</v>
      </c>
      <c r="AC28" s="880">
        <v>29953.139508820001</v>
      </c>
      <c r="AD28" s="880">
        <v>618</v>
      </c>
      <c r="AE28" s="880">
        <v>30571.59932144</v>
      </c>
      <c r="AF28" s="858">
        <v>25613.490237710001</v>
      </c>
      <c r="AG28" s="858">
        <v>951</v>
      </c>
      <c r="AH28" s="858">
        <v>26564.085579400002</v>
      </c>
      <c r="AI28" s="858">
        <v>21142.163656870001</v>
      </c>
      <c r="AJ28" s="858">
        <v>1234</v>
      </c>
      <c r="AK28" s="858">
        <v>22376.256552330004</v>
      </c>
      <c r="AL28" s="858">
        <v>22126</v>
      </c>
      <c r="AM28" s="858">
        <v>1520</v>
      </c>
      <c r="AN28" s="858">
        <v>23646</v>
      </c>
      <c r="AO28" s="858">
        <v>19779</v>
      </c>
      <c r="AP28" s="858">
        <v>1654</v>
      </c>
      <c r="AQ28" s="858">
        <v>21433</v>
      </c>
      <c r="AR28" s="858">
        <v>27967</v>
      </c>
      <c r="AS28" s="858">
        <v>1806</v>
      </c>
      <c r="AT28" s="858">
        <v>29773</v>
      </c>
      <c r="AU28" s="858">
        <v>26535</v>
      </c>
      <c r="AV28" s="858">
        <v>2379</v>
      </c>
      <c r="AW28" s="858">
        <v>28914</v>
      </c>
      <c r="AX28" s="858">
        <v>25350</v>
      </c>
      <c r="AY28" s="858">
        <v>2998</v>
      </c>
      <c r="AZ28" s="858">
        <v>28348</v>
      </c>
      <c r="BA28" s="858">
        <v>20936</v>
      </c>
      <c r="BB28" s="858">
        <v>3624</v>
      </c>
      <c r="BC28" s="858">
        <v>24560</v>
      </c>
      <c r="BD28" s="858">
        <v>16640</v>
      </c>
      <c r="BE28" s="858">
        <v>3541</v>
      </c>
      <c r="BF28" s="858">
        <v>20181</v>
      </c>
      <c r="BG28" s="878">
        <v>22349</v>
      </c>
      <c r="BH28" s="878">
        <v>4121</v>
      </c>
      <c r="BI28" s="878">
        <v>26470</v>
      </c>
      <c r="BJ28" s="877">
        <v>21212</v>
      </c>
      <c r="BK28" s="877">
        <v>4022</v>
      </c>
      <c r="BL28" s="877">
        <v>25234</v>
      </c>
      <c r="BM28" s="877">
        <v>17059</v>
      </c>
      <c r="BN28" s="877">
        <v>4217</v>
      </c>
      <c r="BO28" s="877">
        <v>21276</v>
      </c>
      <c r="BP28" s="877">
        <v>12940</v>
      </c>
      <c r="BQ28" s="877">
        <v>4603</v>
      </c>
      <c r="BR28" s="877">
        <v>17543</v>
      </c>
    </row>
    <row r="29" spans="1:70" ht="12" customHeight="1">
      <c r="A29" s="864" t="s">
        <v>1116</v>
      </c>
      <c r="B29" s="860">
        <v>0</v>
      </c>
      <c r="C29" s="860">
        <v>0</v>
      </c>
      <c r="D29" s="860">
        <v>35572.730000000083</v>
      </c>
      <c r="E29" s="860">
        <v>0</v>
      </c>
      <c r="F29" s="860">
        <v>0</v>
      </c>
      <c r="G29" s="860">
        <v>28857.020000000022</v>
      </c>
      <c r="H29" s="860">
        <v>0</v>
      </c>
      <c r="I29" s="860">
        <v>0</v>
      </c>
      <c r="J29" s="860">
        <v>29024.700000000012</v>
      </c>
      <c r="K29" s="860">
        <v>0</v>
      </c>
      <c r="L29" s="860">
        <v>0</v>
      </c>
      <c r="M29" s="860">
        <v>23933.120000000006</v>
      </c>
      <c r="N29" s="860">
        <v>0</v>
      </c>
      <c r="O29" s="860">
        <v>0</v>
      </c>
      <c r="P29" s="860">
        <v>36280.729999999974</v>
      </c>
      <c r="Q29" s="860">
        <v>0</v>
      </c>
      <c r="R29" s="860">
        <v>0</v>
      </c>
      <c r="S29" s="860">
        <v>31009.689999999973</v>
      </c>
      <c r="T29" s="860">
        <v>0</v>
      </c>
      <c r="U29" s="860">
        <v>0</v>
      </c>
      <c r="V29" s="860">
        <v>28503.129999999972</v>
      </c>
      <c r="W29" s="884">
        <v>0</v>
      </c>
      <c r="X29" s="884">
        <v>0</v>
      </c>
      <c r="Y29" s="884">
        <v>23815.120000000003</v>
      </c>
      <c r="Z29" s="884">
        <v>0</v>
      </c>
      <c r="AA29" s="884">
        <v>0</v>
      </c>
      <c r="AB29" s="884">
        <v>33661.820000000007</v>
      </c>
      <c r="AC29" s="884">
        <v>0</v>
      </c>
      <c r="AD29" s="884">
        <v>0</v>
      </c>
      <c r="AE29" s="884">
        <v>30571.600000000039</v>
      </c>
      <c r="AF29" s="860">
        <v>0</v>
      </c>
      <c r="AG29" s="860">
        <v>0</v>
      </c>
      <c r="AH29" s="860">
        <v>26564</v>
      </c>
      <c r="AI29" s="860">
        <v>0</v>
      </c>
      <c r="AJ29" s="860">
        <v>0</v>
      </c>
      <c r="AK29" s="860">
        <v>22376</v>
      </c>
      <c r="AL29" s="860">
        <v>0</v>
      </c>
      <c r="AM29" s="860">
        <v>0</v>
      </c>
      <c r="AN29" s="860">
        <v>23646</v>
      </c>
      <c r="AO29" s="860">
        <v>0</v>
      </c>
      <c r="AP29" s="860">
        <v>0</v>
      </c>
      <c r="AQ29" s="860">
        <v>21433</v>
      </c>
      <c r="AR29" s="860">
        <v>0</v>
      </c>
      <c r="AS29" s="860">
        <v>0</v>
      </c>
      <c r="AT29" s="860">
        <v>29773</v>
      </c>
      <c r="AU29" s="860">
        <v>0</v>
      </c>
      <c r="AV29" s="860">
        <v>0</v>
      </c>
      <c r="AW29" s="860">
        <v>28914</v>
      </c>
      <c r="AX29" s="860">
        <v>0</v>
      </c>
      <c r="AY29" s="860">
        <v>0</v>
      </c>
      <c r="AZ29" s="860">
        <v>28348</v>
      </c>
      <c r="BA29" s="860">
        <v>0</v>
      </c>
      <c r="BB29" s="860">
        <v>0</v>
      </c>
      <c r="BC29" s="860">
        <v>24560</v>
      </c>
      <c r="BD29" s="860">
        <v>0</v>
      </c>
      <c r="BE29" s="860">
        <v>0</v>
      </c>
      <c r="BF29" s="860">
        <v>20181</v>
      </c>
      <c r="BG29" s="882">
        <v>0</v>
      </c>
      <c r="BH29" s="882">
        <v>0</v>
      </c>
      <c r="BI29" s="882">
        <v>26470</v>
      </c>
      <c r="BJ29" s="881">
        <v>0</v>
      </c>
      <c r="BK29" s="881">
        <v>0</v>
      </c>
      <c r="BL29" s="881">
        <v>25234</v>
      </c>
      <c r="BM29" s="877">
        <v>0</v>
      </c>
      <c r="BN29" s="877">
        <v>0</v>
      </c>
      <c r="BO29" s="877">
        <v>21352</v>
      </c>
      <c r="BP29" s="881">
        <v>0</v>
      </c>
      <c r="BQ29" s="881">
        <v>0</v>
      </c>
      <c r="BR29" s="881">
        <v>17543</v>
      </c>
    </row>
    <row r="30" spans="1:70" ht="12" customHeight="1">
      <c r="A30" s="864" t="s">
        <v>1653</v>
      </c>
      <c r="B30" s="860">
        <v>0</v>
      </c>
      <c r="C30" s="860">
        <v>0</v>
      </c>
      <c r="D30" s="860">
        <v>-6.414220009901328E-3</v>
      </c>
      <c r="E30" s="860"/>
      <c r="F30" s="860"/>
      <c r="G30" s="860"/>
      <c r="H30" s="860"/>
      <c r="I30" s="860"/>
      <c r="J30" s="860"/>
      <c r="K30" s="860"/>
      <c r="L30" s="860"/>
      <c r="M30" s="860"/>
      <c r="N30" s="860">
        <v>0</v>
      </c>
      <c r="O30" s="860">
        <v>0</v>
      </c>
      <c r="P30" s="860">
        <v>0</v>
      </c>
      <c r="Q30" s="860">
        <v>0</v>
      </c>
      <c r="R30" s="860">
        <v>0</v>
      </c>
      <c r="S30" s="860">
        <v>3.5767600274994038E-3</v>
      </c>
      <c r="T30" s="860"/>
      <c r="U30" s="860"/>
      <c r="V30" s="884"/>
      <c r="W30" s="860">
        <v>0</v>
      </c>
      <c r="X30" s="860">
        <v>0</v>
      </c>
      <c r="Y30" s="884">
        <v>6.008049997035414E-3</v>
      </c>
      <c r="Z30" s="860"/>
      <c r="AA30" s="860"/>
      <c r="AB30" s="884"/>
      <c r="AC30" s="860">
        <v>0</v>
      </c>
      <c r="AD30" s="860">
        <v>0</v>
      </c>
      <c r="AE30" s="884">
        <v>-6.7856003806809895E-4</v>
      </c>
      <c r="AF30" s="860">
        <v>0</v>
      </c>
      <c r="AG30" s="860">
        <v>0</v>
      </c>
      <c r="AH30" s="860">
        <v>8.557940000173403E-2</v>
      </c>
      <c r="AI30" s="860">
        <v>0</v>
      </c>
      <c r="AJ30" s="860">
        <v>0</v>
      </c>
      <c r="AK30" s="860">
        <v>0.25655233000361477</v>
      </c>
      <c r="AL30" s="860">
        <v>0</v>
      </c>
      <c r="AM30" s="860">
        <v>0</v>
      </c>
      <c r="AN30" s="860">
        <v>0</v>
      </c>
      <c r="AO30" s="860">
        <v>0</v>
      </c>
      <c r="AP30" s="860">
        <v>0</v>
      </c>
      <c r="AQ30" s="860">
        <v>0</v>
      </c>
      <c r="AR30" s="860">
        <v>0</v>
      </c>
      <c r="AS30" s="860">
        <v>0</v>
      </c>
      <c r="AT30" s="860">
        <v>0</v>
      </c>
      <c r="AU30" s="860">
        <v>0</v>
      </c>
      <c r="AV30" s="860">
        <v>0</v>
      </c>
      <c r="AW30" s="860">
        <v>0</v>
      </c>
      <c r="AX30" s="860">
        <v>0</v>
      </c>
      <c r="AY30" s="860">
        <v>0</v>
      </c>
      <c r="AZ30" s="860">
        <v>0</v>
      </c>
      <c r="BA30" s="878">
        <v>0</v>
      </c>
      <c r="BB30" s="878">
        <v>0</v>
      </c>
      <c r="BC30" s="878">
        <v>0</v>
      </c>
      <c r="BD30" s="878">
        <v>0</v>
      </c>
      <c r="BE30" s="878">
        <v>0</v>
      </c>
      <c r="BF30" s="878">
        <v>0</v>
      </c>
      <c r="BG30" s="878">
        <v>0</v>
      </c>
      <c r="BH30" s="878">
        <v>0</v>
      </c>
      <c r="BI30" s="878">
        <v>0</v>
      </c>
      <c r="BJ30" s="881">
        <v>0</v>
      </c>
      <c r="BK30" s="881">
        <v>0</v>
      </c>
      <c r="BL30" s="881">
        <v>0</v>
      </c>
      <c r="BM30" s="877">
        <v>0</v>
      </c>
      <c r="BN30" s="877">
        <v>0</v>
      </c>
      <c r="BO30" s="881">
        <f>BO28-BO29</f>
        <v>-76</v>
      </c>
      <c r="BP30" s="881">
        <v>0</v>
      </c>
      <c r="BQ30" s="881">
        <v>0</v>
      </c>
      <c r="BR30" s="881">
        <f>BR28-BR29</f>
        <v>0</v>
      </c>
    </row>
    <row r="31" spans="1:70" ht="12" customHeight="1">
      <c r="A31" s="897" t="s">
        <v>2696</v>
      </c>
      <c r="B31" s="858">
        <v>-2434.3425720599998</v>
      </c>
      <c r="C31" s="858">
        <v>1254</v>
      </c>
      <c r="D31" s="858">
        <v>-1179.8691536700001</v>
      </c>
      <c r="E31" s="858">
        <v>-2030.7454776300001</v>
      </c>
      <c r="F31" s="858">
        <v>1253</v>
      </c>
      <c r="G31" s="858">
        <v>-777.24884564000013</v>
      </c>
      <c r="H31" s="858">
        <v>-1975.4551612600001</v>
      </c>
      <c r="I31" s="858">
        <v>1201</v>
      </c>
      <c r="J31" s="858">
        <v>-774.10447053999997</v>
      </c>
      <c r="K31" s="858">
        <v>-2612.4779075000001</v>
      </c>
      <c r="L31" s="858">
        <v>1201</v>
      </c>
      <c r="M31" s="858">
        <v>-1411.0609698400003</v>
      </c>
      <c r="N31" s="858">
        <v>-2878.9285299799999</v>
      </c>
      <c r="O31" s="858">
        <v>1201</v>
      </c>
      <c r="P31" s="858">
        <v>-1677.51159233</v>
      </c>
      <c r="Q31" s="858">
        <v>-3623.9623528299999</v>
      </c>
      <c r="R31" s="858">
        <v>1199</v>
      </c>
      <c r="S31" s="858">
        <v>-2424.5551801699999</v>
      </c>
      <c r="T31" s="858">
        <v>-3891.8868511599999</v>
      </c>
      <c r="U31" s="858">
        <v>1199</v>
      </c>
      <c r="V31" s="858">
        <v>-2692.4796784999999</v>
      </c>
      <c r="W31" s="880">
        <v>-2469.5359176100001</v>
      </c>
      <c r="X31" s="880">
        <v>1199</v>
      </c>
      <c r="Y31" s="880">
        <v>-1270.1287449500001</v>
      </c>
      <c r="Z31" s="880">
        <v>-2586.4975008299998</v>
      </c>
      <c r="AA31" s="880">
        <v>1200</v>
      </c>
      <c r="AB31" s="880">
        <v>-1386.85238381</v>
      </c>
      <c r="AC31" s="880">
        <v>-2576.58900051</v>
      </c>
      <c r="AD31" s="880">
        <v>1200</v>
      </c>
      <c r="AE31" s="880">
        <v>-1376.9438834899997</v>
      </c>
      <c r="AF31" s="858">
        <v>-3163.8509060900001</v>
      </c>
      <c r="AG31" s="858">
        <v>1200</v>
      </c>
      <c r="AH31" s="858">
        <v>-1964.2057890700003</v>
      </c>
      <c r="AI31" s="858">
        <v>-3041.0008678600002</v>
      </c>
      <c r="AJ31" s="858">
        <v>1252</v>
      </c>
      <c r="AK31" s="858">
        <v>-1789.2098095700003</v>
      </c>
      <c r="AL31" s="858">
        <v>-3391</v>
      </c>
      <c r="AM31" s="858">
        <v>1257</v>
      </c>
      <c r="AN31" s="858">
        <v>-2134</v>
      </c>
      <c r="AO31" s="858">
        <v>-2418</v>
      </c>
      <c r="AP31" s="858">
        <v>1171</v>
      </c>
      <c r="AQ31" s="858">
        <v>-1247</v>
      </c>
      <c r="AR31" s="858">
        <v>-2411</v>
      </c>
      <c r="AS31" s="858">
        <v>1240</v>
      </c>
      <c r="AT31" s="858">
        <v>-1171</v>
      </c>
      <c r="AU31" s="858">
        <v>-2101</v>
      </c>
      <c r="AV31" s="858">
        <v>999</v>
      </c>
      <c r="AW31" s="858">
        <v>-1102</v>
      </c>
      <c r="AX31" s="858">
        <v>-1219</v>
      </c>
      <c r="AY31" s="858">
        <v>684</v>
      </c>
      <c r="AZ31" s="858">
        <v>-535</v>
      </c>
      <c r="BA31" s="858">
        <v>-595</v>
      </c>
      <c r="BB31" s="858">
        <v>363</v>
      </c>
      <c r="BC31" s="858">
        <v>-232</v>
      </c>
      <c r="BD31" s="858">
        <v>-66</v>
      </c>
      <c r="BE31" s="858">
        <v>751</v>
      </c>
      <c r="BF31" s="858">
        <v>685</v>
      </c>
      <c r="BG31" s="878">
        <v>55</v>
      </c>
      <c r="BH31" s="878">
        <v>458</v>
      </c>
      <c r="BI31" s="878">
        <v>513</v>
      </c>
      <c r="BJ31" s="877">
        <v>-352</v>
      </c>
      <c r="BK31" s="877">
        <v>876</v>
      </c>
      <c r="BL31" s="877">
        <v>524</v>
      </c>
      <c r="BM31" s="877">
        <v>-831</v>
      </c>
      <c r="BN31" s="877">
        <v>984</v>
      </c>
      <c r="BO31" s="877">
        <v>153</v>
      </c>
      <c r="BP31" s="877">
        <v>-1275</v>
      </c>
      <c r="BQ31" s="877">
        <v>907</v>
      </c>
      <c r="BR31" s="877">
        <v>-368</v>
      </c>
    </row>
    <row r="32" spans="1:70" ht="12" customHeight="1">
      <c r="A32" s="864" t="s">
        <v>1117</v>
      </c>
      <c r="B32" s="860">
        <v>0</v>
      </c>
      <c r="C32" s="860">
        <v>0</v>
      </c>
      <c r="D32" s="860">
        <v>-1179.8399999999999</v>
      </c>
      <c r="E32" s="860">
        <v>0</v>
      </c>
      <c r="F32" s="860">
        <v>0</v>
      </c>
      <c r="G32" s="860">
        <v>-777.25</v>
      </c>
      <c r="H32" s="860">
        <v>0</v>
      </c>
      <c r="I32" s="860">
        <v>0</v>
      </c>
      <c r="J32" s="860">
        <v>-774.1</v>
      </c>
      <c r="K32" s="860">
        <v>0</v>
      </c>
      <c r="L32" s="860">
        <v>0</v>
      </c>
      <c r="M32" s="860">
        <v>-1411.06</v>
      </c>
      <c r="N32" s="860">
        <v>0</v>
      </c>
      <c r="O32" s="860">
        <v>0</v>
      </c>
      <c r="P32" s="860">
        <v>-1677.51</v>
      </c>
      <c r="Q32" s="860">
        <v>0</v>
      </c>
      <c r="R32" s="860">
        <v>0</v>
      </c>
      <c r="S32" s="860">
        <v>-2424.5500000000002</v>
      </c>
      <c r="T32" s="860">
        <v>0</v>
      </c>
      <c r="U32" s="860">
        <v>0</v>
      </c>
      <c r="V32" s="860">
        <v>-2692.48</v>
      </c>
      <c r="W32" s="884">
        <v>0</v>
      </c>
      <c r="X32" s="884">
        <v>0</v>
      </c>
      <c r="Y32" s="884">
        <v>-1270.1300000000001</v>
      </c>
      <c r="Z32" s="884">
        <v>0</v>
      </c>
      <c r="AA32" s="884">
        <v>0</v>
      </c>
      <c r="AB32" s="884">
        <v>-1386.85</v>
      </c>
      <c r="AC32" s="884">
        <v>0</v>
      </c>
      <c r="AD32" s="884">
        <v>0</v>
      </c>
      <c r="AE32" s="884">
        <v>-1376.94</v>
      </c>
      <c r="AF32" s="860">
        <v>0</v>
      </c>
      <c r="AG32" s="860">
        <v>0</v>
      </c>
      <c r="AH32" s="860">
        <v>-1964</v>
      </c>
      <c r="AI32" s="860">
        <v>0</v>
      </c>
      <c r="AJ32" s="860">
        <v>0</v>
      </c>
      <c r="AK32" s="860">
        <v>-1789</v>
      </c>
      <c r="AL32" s="860">
        <v>0</v>
      </c>
      <c r="AM32" s="860">
        <v>0</v>
      </c>
      <c r="AN32" s="860">
        <v>-2134</v>
      </c>
      <c r="AO32" s="860">
        <v>0</v>
      </c>
      <c r="AP32" s="860">
        <v>0</v>
      </c>
      <c r="AQ32" s="860">
        <v>-1247</v>
      </c>
      <c r="AR32" s="860">
        <v>0</v>
      </c>
      <c r="AS32" s="860">
        <v>0</v>
      </c>
      <c r="AT32" s="860">
        <v>-1171</v>
      </c>
      <c r="AU32" s="860">
        <v>0</v>
      </c>
      <c r="AV32" s="860">
        <v>0</v>
      </c>
      <c r="AW32" s="860">
        <v>-1102</v>
      </c>
      <c r="AX32" s="860">
        <v>0</v>
      </c>
      <c r="AY32" s="860">
        <v>0</v>
      </c>
      <c r="AZ32" s="860">
        <v>-535</v>
      </c>
      <c r="BA32" s="860">
        <v>0</v>
      </c>
      <c r="BB32" s="860">
        <v>0</v>
      </c>
      <c r="BC32" s="860">
        <v>-232</v>
      </c>
      <c r="BD32" s="860">
        <v>0</v>
      </c>
      <c r="BE32" s="860">
        <v>0</v>
      </c>
      <c r="BF32" s="860">
        <v>685</v>
      </c>
      <c r="BG32" s="882">
        <v>0</v>
      </c>
      <c r="BH32" s="882">
        <v>0</v>
      </c>
      <c r="BI32" s="882">
        <v>513</v>
      </c>
      <c r="BJ32" s="881">
        <v>0</v>
      </c>
      <c r="BK32" s="881">
        <v>0</v>
      </c>
      <c r="BL32" s="881">
        <v>524</v>
      </c>
      <c r="BM32" s="877">
        <v>0</v>
      </c>
      <c r="BN32" s="877">
        <v>0</v>
      </c>
      <c r="BO32" s="877">
        <v>153</v>
      </c>
      <c r="BP32" s="881">
        <v>0</v>
      </c>
      <c r="BQ32" s="881">
        <v>0</v>
      </c>
      <c r="BR32" s="881">
        <v>-231</v>
      </c>
    </row>
    <row r="33" spans="1:70" ht="12" customHeight="1">
      <c r="A33" s="864" t="s">
        <v>1653</v>
      </c>
      <c r="B33" s="860">
        <v>0</v>
      </c>
      <c r="C33" s="860">
        <v>0</v>
      </c>
      <c r="D33" s="860">
        <v>-4.4705399999429574E-3</v>
      </c>
      <c r="E33" s="860"/>
      <c r="F33" s="860"/>
      <c r="G33" s="860"/>
      <c r="H33" s="860"/>
      <c r="I33" s="860"/>
      <c r="J33" s="860"/>
      <c r="K33" s="860">
        <v>0</v>
      </c>
      <c r="L33" s="860">
        <v>0</v>
      </c>
      <c r="M33" s="860">
        <v>-9.6984000037991791E-4</v>
      </c>
      <c r="N33" s="860">
        <v>0</v>
      </c>
      <c r="O33" s="860">
        <v>0</v>
      </c>
      <c r="P33" s="860">
        <v>0</v>
      </c>
      <c r="Q33" s="860">
        <v>0</v>
      </c>
      <c r="R33" s="860">
        <v>0</v>
      </c>
      <c r="S33" s="860">
        <v>-6.9895999995424063E-3</v>
      </c>
      <c r="T33" s="860"/>
      <c r="U33" s="860"/>
      <c r="V33" s="884"/>
      <c r="W33" s="860">
        <v>0</v>
      </c>
      <c r="X33" s="860">
        <v>0</v>
      </c>
      <c r="Y33" s="884">
        <v>1.2550500000543252E-3</v>
      </c>
      <c r="Z33" s="860"/>
      <c r="AA33" s="860"/>
      <c r="AB33" s="884"/>
      <c r="AC33" s="860">
        <v>0</v>
      </c>
      <c r="AD33" s="860">
        <v>0</v>
      </c>
      <c r="AE33" s="884">
        <v>-3.8834899996800232E-3</v>
      </c>
      <c r="AF33" s="860">
        <v>0</v>
      </c>
      <c r="AG33" s="860">
        <v>0</v>
      </c>
      <c r="AH33" s="860">
        <v>-0.20578907000026447</v>
      </c>
      <c r="AI33" s="860">
        <v>0</v>
      </c>
      <c r="AJ33" s="860">
        <v>0</v>
      </c>
      <c r="AK33" s="860">
        <v>-0.20980957000028866</v>
      </c>
      <c r="AL33" s="860">
        <v>0</v>
      </c>
      <c r="AM33" s="860">
        <v>0</v>
      </c>
      <c r="AN33" s="860">
        <v>0</v>
      </c>
      <c r="AO33" s="860">
        <v>0</v>
      </c>
      <c r="AP33" s="860">
        <v>0</v>
      </c>
      <c r="AQ33" s="860">
        <v>0</v>
      </c>
      <c r="AR33" s="860">
        <v>0</v>
      </c>
      <c r="AS33" s="860">
        <v>0</v>
      </c>
      <c r="AT33" s="860">
        <v>0</v>
      </c>
      <c r="AU33" s="860">
        <v>0</v>
      </c>
      <c r="AV33" s="860">
        <v>0</v>
      </c>
      <c r="AW33" s="860">
        <v>0</v>
      </c>
      <c r="AX33" s="860">
        <v>0</v>
      </c>
      <c r="AY33" s="860">
        <v>0</v>
      </c>
      <c r="AZ33" s="860">
        <v>0</v>
      </c>
      <c r="BA33" s="878">
        <v>0</v>
      </c>
      <c r="BB33" s="878">
        <v>0</v>
      </c>
      <c r="BC33" s="878"/>
      <c r="BD33" s="878">
        <v>0</v>
      </c>
      <c r="BE33" s="878">
        <v>0</v>
      </c>
      <c r="BF33" s="878">
        <v>0</v>
      </c>
      <c r="BG33" s="878">
        <v>0</v>
      </c>
      <c r="BH33" s="878">
        <v>0</v>
      </c>
      <c r="BI33" s="878">
        <v>0</v>
      </c>
      <c r="BJ33" s="881">
        <v>0</v>
      </c>
      <c r="BK33" s="881">
        <v>0</v>
      </c>
      <c r="BL33" s="881">
        <v>0</v>
      </c>
      <c r="BM33" s="881">
        <v>0</v>
      </c>
      <c r="BN33" s="881">
        <v>0</v>
      </c>
      <c r="BO33" s="881">
        <v>0</v>
      </c>
      <c r="BP33" s="881">
        <v>0</v>
      </c>
      <c r="BQ33" s="881">
        <v>0</v>
      </c>
      <c r="BR33" s="881">
        <f>BR31-BR32</f>
        <v>-137</v>
      </c>
    </row>
    <row r="34" spans="1:70" ht="12" customHeight="1">
      <c r="A34" s="897" t="s">
        <v>1221</v>
      </c>
      <c r="B34" s="858">
        <v>-1274.0958084000001</v>
      </c>
      <c r="C34" s="858">
        <v>0</v>
      </c>
      <c r="D34" s="858">
        <v>-1274.0958084000001</v>
      </c>
      <c r="E34" s="858">
        <v>-1306.9229559100002</v>
      </c>
      <c r="F34" s="858">
        <v>0</v>
      </c>
      <c r="G34" s="858">
        <v>-1306.9229559100002</v>
      </c>
      <c r="H34" s="858">
        <v>-1324.9686939200001</v>
      </c>
      <c r="I34" s="858">
        <v>0</v>
      </c>
      <c r="J34" s="858">
        <v>-1324.9686939200001</v>
      </c>
      <c r="K34" s="858">
        <v>-1334.1656167399999</v>
      </c>
      <c r="L34" s="858">
        <v>0</v>
      </c>
      <c r="M34" s="858">
        <v>-1334.1656167399999</v>
      </c>
      <c r="N34" s="858">
        <v>-1819.68974413</v>
      </c>
      <c r="O34" s="858">
        <v>0</v>
      </c>
      <c r="P34" s="858">
        <v>-1819.68974413</v>
      </c>
      <c r="Q34" s="858">
        <v>-1962.7621795</v>
      </c>
      <c r="R34" s="858">
        <v>0</v>
      </c>
      <c r="S34" s="858">
        <v>-1962.7621795</v>
      </c>
      <c r="T34" s="858">
        <v>-1977.73204031</v>
      </c>
      <c r="U34" s="858">
        <v>0</v>
      </c>
      <c r="V34" s="858">
        <v>-1977.73204031</v>
      </c>
      <c r="W34" s="880">
        <v>-1496.1138765599999</v>
      </c>
      <c r="X34" s="880">
        <v>0</v>
      </c>
      <c r="Y34" s="880">
        <v>-1496.1138765599999</v>
      </c>
      <c r="Z34" s="880">
        <v>-2742.7673812500002</v>
      </c>
      <c r="AA34" s="880">
        <v>0</v>
      </c>
      <c r="AB34" s="880">
        <v>-2742.7673812500002</v>
      </c>
      <c r="AC34" s="880">
        <v>-2409.0078082800001</v>
      </c>
      <c r="AD34" s="880">
        <v>0</v>
      </c>
      <c r="AE34" s="880">
        <v>-2409.0078082800001</v>
      </c>
      <c r="AF34" s="858">
        <v>-2571.0645629800001</v>
      </c>
      <c r="AG34" s="858">
        <v>0</v>
      </c>
      <c r="AH34" s="858">
        <v>-2571.0645629800001</v>
      </c>
      <c r="AI34" s="858">
        <v>-1616.9847795200001</v>
      </c>
      <c r="AJ34" s="858">
        <v>0</v>
      </c>
      <c r="AK34" s="858">
        <v>-1616.9847795200001</v>
      </c>
      <c r="AL34" s="858">
        <v>-1882</v>
      </c>
      <c r="AM34" s="858">
        <v>0</v>
      </c>
      <c r="AN34" s="858">
        <v>-1882</v>
      </c>
      <c r="AO34" s="858">
        <v>-1250</v>
      </c>
      <c r="AP34" s="858">
        <v>0</v>
      </c>
      <c r="AQ34" s="858">
        <v>-1250</v>
      </c>
      <c r="AR34" s="858">
        <v>-1447</v>
      </c>
      <c r="AS34" s="858">
        <v>0</v>
      </c>
      <c r="AT34" s="858">
        <v>-1447</v>
      </c>
      <c r="AU34" s="858">
        <v>-4144</v>
      </c>
      <c r="AV34" s="858">
        <v>0</v>
      </c>
      <c r="AW34" s="858">
        <v>-4144</v>
      </c>
      <c r="AX34" s="858">
        <v>-4353</v>
      </c>
      <c r="AY34" s="858">
        <v>0</v>
      </c>
      <c r="AZ34" s="858">
        <v>-4353</v>
      </c>
      <c r="BA34" s="858">
        <v>-3549</v>
      </c>
      <c r="BB34" s="858">
        <v>0</v>
      </c>
      <c r="BC34" s="858">
        <v>-3549</v>
      </c>
      <c r="BD34" s="858">
        <v>-2342</v>
      </c>
      <c r="BE34" s="858">
        <v>0</v>
      </c>
      <c r="BF34" s="858">
        <v>-2342</v>
      </c>
      <c r="BG34" s="878">
        <v>-1667</v>
      </c>
      <c r="BH34" s="878">
        <v>0</v>
      </c>
      <c r="BI34" s="878">
        <v>-1667</v>
      </c>
      <c r="BJ34" s="877">
        <v>-1328</v>
      </c>
      <c r="BK34" s="877">
        <v>0</v>
      </c>
      <c r="BL34" s="877">
        <v>-1328</v>
      </c>
      <c r="BM34" s="877">
        <v>-1345</v>
      </c>
      <c r="BN34" s="877">
        <v>0</v>
      </c>
      <c r="BO34" s="877">
        <v>-1345</v>
      </c>
      <c r="BP34" s="877">
        <v>-1545</v>
      </c>
      <c r="BQ34" s="877">
        <v>0</v>
      </c>
      <c r="BR34" s="877">
        <v>-1545</v>
      </c>
    </row>
    <row r="35" spans="1:70" ht="12" customHeight="1">
      <c r="A35" s="864" t="s">
        <v>2697</v>
      </c>
      <c r="B35" s="860">
        <v>0</v>
      </c>
      <c r="C35" s="860">
        <v>0</v>
      </c>
      <c r="D35" s="860">
        <v>-1274.0999999999999</v>
      </c>
      <c r="E35" s="860">
        <v>0</v>
      </c>
      <c r="F35" s="860">
        <v>0</v>
      </c>
      <c r="G35" s="860">
        <v>-1306.92</v>
      </c>
      <c r="H35" s="860">
        <v>0</v>
      </c>
      <c r="I35" s="860">
        <v>0</v>
      </c>
      <c r="J35" s="860">
        <v>-1324.97</v>
      </c>
      <c r="K35" s="860">
        <v>0</v>
      </c>
      <c r="L35" s="860">
        <v>0</v>
      </c>
      <c r="M35" s="860">
        <v>-1334.17</v>
      </c>
      <c r="N35" s="860">
        <v>0</v>
      </c>
      <c r="O35" s="860">
        <v>0</v>
      </c>
      <c r="P35" s="860">
        <v>-1819.69</v>
      </c>
      <c r="Q35" s="860">
        <v>0</v>
      </c>
      <c r="R35" s="860">
        <v>0</v>
      </c>
      <c r="S35" s="860">
        <v>-1962.76</v>
      </c>
      <c r="T35" s="860">
        <v>0</v>
      </c>
      <c r="U35" s="860">
        <v>0</v>
      </c>
      <c r="V35" s="860">
        <v>-1977.73</v>
      </c>
      <c r="W35" s="884">
        <v>0</v>
      </c>
      <c r="X35" s="884">
        <v>0</v>
      </c>
      <c r="Y35" s="884">
        <v>-1496.11</v>
      </c>
      <c r="Z35" s="884">
        <v>0</v>
      </c>
      <c r="AA35" s="884">
        <v>0</v>
      </c>
      <c r="AB35" s="884">
        <v>-2742.77</v>
      </c>
      <c r="AC35" s="884">
        <v>0</v>
      </c>
      <c r="AD35" s="884">
        <v>0</v>
      </c>
      <c r="AE35" s="884">
        <v>-2409.0100000000002</v>
      </c>
      <c r="AF35" s="860">
        <v>0</v>
      </c>
      <c r="AG35" s="860">
        <v>0</v>
      </c>
      <c r="AH35" s="860">
        <v>-2571</v>
      </c>
      <c r="AI35" s="860">
        <v>0</v>
      </c>
      <c r="AJ35" s="860">
        <v>0</v>
      </c>
      <c r="AK35" s="860">
        <v>-1617</v>
      </c>
      <c r="AL35" s="860">
        <v>0</v>
      </c>
      <c r="AM35" s="860">
        <v>0</v>
      </c>
      <c r="AN35" s="860">
        <v>-1882</v>
      </c>
      <c r="AO35" s="860">
        <v>0</v>
      </c>
      <c r="AP35" s="860">
        <v>0</v>
      </c>
      <c r="AQ35" s="860">
        <v>-1250</v>
      </c>
      <c r="AR35" s="860">
        <v>0</v>
      </c>
      <c r="AS35" s="860">
        <v>0</v>
      </c>
      <c r="AT35" s="860">
        <v>-1447</v>
      </c>
      <c r="AU35" s="860">
        <v>0</v>
      </c>
      <c r="AV35" s="860">
        <v>0</v>
      </c>
      <c r="AW35" s="860">
        <v>-4144</v>
      </c>
      <c r="AX35" s="860">
        <v>0</v>
      </c>
      <c r="AY35" s="860">
        <v>0</v>
      </c>
      <c r="AZ35" s="860">
        <v>-4353</v>
      </c>
      <c r="BA35" s="860">
        <v>0</v>
      </c>
      <c r="BB35" s="860">
        <v>0</v>
      </c>
      <c r="BC35" s="860">
        <v>-3549</v>
      </c>
      <c r="BD35" s="860">
        <v>0</v>
      </c>
      <c r="BE35" s="860">
        <v>0</v>
      </c>
      <c r="BF35" s="860">
        <v>-2342</v>
      </c>
      <c r="BG35" s="882">
        <v>0</v>
      </c>
      <c r="BH35" s="882">
        <v>0</v>
      </c>
      <c r="BI35" s="882">
        <v>-1667</v>
      </c>
      <c r="BJ35" s="881">
        <v>0</v>
      </c>
      <c r="BK35" s="881">
        <v>0</v>
      </c>
      <c r="BL35" s="881">
        <v>-1328</v>
      </c>
      <c r="BM35" s="877">
        <v>0</v>
      </c>
      <c r="BN35" s="877">
        <v>0</v>
      </c>
      <c r="BO35" s="877">
        <v>-1345</v>
      </c>
      <c r="BP35" s="881">
        <v>0</v>
      </c>
      <c r="BQ35" s="881">
        <v>0</v>
      </c>
      <c r="BR35" s="881">
        <v>-1545</v>
      </c>
    </row>
    <row r="36" spans="1:70" ht="12" customHeight="1">
      <c r="A36" s="859" t="s">
        <v>1222</v>
      </c>
      <c r="B36" s="858">
        <v>1738713.0088162099</v>
      </c>
      <c r="C36" s="858">
        <v>-206207</v>
      </c>
      <c r="D36" s="858">
        <v>1532506.1055690099</v>
      </c>
      <c r="E36" s="858">
        <v>1738339.2299367199</v>
      </c>
      <c r="F36" s="858">
        <v>-205039</v>
      </c>
      <c r="G36" s="858">
        <v>1533300.7047695902</v>
      </c>
      <c r="H36" s="858">
        <v>1678378.1706395501</v>
      </c>
      <c r="I36" s="858">
        <v>-201074</v>
      </c>
      <c r="J36" s="858">
        <v>1477304.3404029598</v>
      </c>
      <c r="K36" s="858">
        <v>1651424.5672918798</v>
      </c>
      <c r="L36" s="858">
        <v>-196268</v>
      </c>
      <c r="M36" s="858">
        <v>1455156.1816189599</v>
      </c>
      <c r="N36" s="858">
        <v>1649613.39362796</v>
      </c>
      <c r="O36" s="858">
        <v>-193687</v>
      </c>
      <c r="P36" s="858">
        <v>1455926.76455816</v>
      </c>
      <c r="Q36" s="858">
        <v>1613161.6546390802</v>
      </c>
      <c r="R36" s="858">
        <v>-188249</v>
      </c>
      <c r="S36" s="858">
        <v>1424912.2075632201</v>
      </c>
      <c r="T36" s="858">
        <v>1542684.0904095501</v>
      </c>
      <c r="U36" s="858">
        <v>-183693</v>
      </c>
      <c r="V36" s="858">
        <v>1358990.8412984801</v>
      </c>
      <c r="W36" s="880">
        <v>1524353.77334706</v>
      </c>
      <c r="X36" s="880">
        <v>-180828</v>
      </c>
      <c r="Y36" s="880">
        <v>1343525.5352876398</v>
      </c>
      <c r="Z36" s="880">
        <v>1503503.4844470401</v>
      </c>
      <c r="AA36" s="880">
        <v>-177174</v>
      </c>
      <c r="AB36" s="880">
        <v>1326329.0931252399</v>
      </c>
      <c r="AC36" s="880">
        <v>1465999.7880259599</v>
      </c>
      <c r="AD36" s="880">
        <v>-170453</v>
      </c>
      <c r="AE36" s="880">
        <v>1295547.0973191101</v>
      </c>
      <c r="AF36" s="858">
        <v>1448335.2235441299</v>
      </c>
      <c r="AG36" s="858">
        <v>-161968</v>
      </c>
      <c r="AH36" s="858">
        <v>1286366.81933071</v>
      </c>
      <c r="AI36" s="858">
        <v>1413269.48130188</v>
      </c>
      <c r="AJ36" s="858">
        <v>-157422</v>
      </c>
      <c r="AK36" s="858">
        <v>1255847.6292528</v>
      </c>
      <c r="AL36" s="858">
        <v>1425639</v>
      </c>
      <c r="AM36" s="858">
        <v>-148994</v>
      </c>
      <c r="AN36" s="858">
        <v>1276645</v>
      </c>
      <c r="AO36" s="858">
        <v>1399100</v>
      </c>
      <c r="AP36" s="858">
        <v>-143154</v>
      </c>
      <c r="AQ36" s="858">
        <v>1255946</v>
      </c>
      <c r="AR36" s="858">
        <v>1395856</v>
      </c>
      <c r="AS36" s="858">
        <v>-137079</v>
      </c>
      <c r="AT36" s="858">
        <v>1258777</v>
      </c>
      <c r="AU36" s="858">
        <v>1283071</v>
      </c>
      <c r="AV36" s="858">
        <v>-127751</v>
      </c>
      <c r="AW36" s="858">
        <v>1155320</v>
      </c>
      <c r="AX36" s="858">
        <v>1359172</v>
      </c>
      <c r="AY36" s="858">
        <v>-122280</v>
      </c>
      <c r="AZ36" s="858">
        <v>1236892</v>
      </c>
      <c r="BA36" s="858">
        <v>1322693</v>
      </c>
      <c r="BB36" s="858">
        <v>-115424</v>
      </c>
      <c r="BC36" s="858">
        <v>1207269</v>
      </c>
      <c r="BD36" s="858">
        <v>1230510</v>
      </c>
      <c r="BE36" s="858">
        <v>-112588</v>
      </c>
      <c r="BF36" s="858">
        <v>1117922</v>
      </c>
      <c r="BG36" s="877">
        <v>1294613</v>
      </c>
      <c r="BH36" s="877">
        <v>-90976</v>
      </c>
      <c r="BI36" s="877">
        <v>1203637</v>
      </c>
      <c r="BJ36" s="877">
        <v>1208702</v>
      </c>
      <c r="BK36" s="877">
        <v>-94825</v>
      </c>
      <c r="BL36" s="877">
        <v>1113877</v>
      </c>
      <c r="BM36" s="877">
        <v>1157557</v>
      </c>
      <c r="BN36" s="877">
        <v>-93592</v>
      </c>
      <c r="BO36" s="877">
        <v>1063965</v>
      </c>
      <c r="BP36" s="877">
        <v>1111932</v>
      </c>
      <c r="BQ36" s="877">
        <v>-89306</v>
      </c>
      <c r="BR36" s="877">
        <v>1022626</v>
      </c>
    </row>
    <row r="37" spans="1:70">
      <c r="A37" s="376" t="s">
        <v>2698</v>
      </c>
      <c r="B37" s="376"/>
      <c r="C37" s="376"/>
      <c r="D37" s="376"/>
      <c r="E37" s="376"/>
      <c r="F37" s="376"/>
      <c r="G37" s="376"/>
      <c r="H37" s="376"/>
      <c r="I37" s="376"/>
      <c r="J37" s="376"/>
      <c r="K37" s="376"/>
      <c r="L37" s="376"/>
      <c r="M37" s="376"/>
      <c r="N37" s="376"/>
      <c r="O37" s="376"/>
      <c r="P37" s="376"/>
      <c r="Q37" s="376"/>
      <c r="R37" s="376"/>
      <c r="S37" s="376"/>
      <c r="T37" s="896"/>
      <c r="U37" s="896"/>
      <c r="V37" s="896"/>
      <c r="W37" s="895"/>
      <c r="X37" s="895"/>
      <c r="Y37" s="895"/>
      <c r="Z37" s="895"/>
      <c r="AA37" s="895"/>
      <c r="AB37" s="895"/>
      <c r="AC37" s="894"/>
      <c r="AD37" s="894"/>
      <c r="AE37" s="894"/>
      <c r="AF37" s="894"/>
      <c r="AG37" s="894"/>
      <c r="AH37" s="894"/>
      <c r="AX37" s="893"/>
      <c r="AY37" s="893"/>
      <c r="AZ37" s="893"/>
      <c r="BA37" s="893"/>
      <c r="BB37" s="893"/>
      <c r="BC37" s="893"/>
      <c r="BD37" s="893"/>
      <c r="BE37" s="893"/>
      <c r="BF37" s="893"/>
      <c r="BG37" s="893"/>
      <c r="BH37" s="893"/>
      <c r="BI37" s="893"/>
      <c r="BJ37" s="893"/>
      <c r="BK37" s="893"/>
      <c r="BL37" s="893"/>
      <c r="BM37" s="893"/>
      <c r="BN37" s="893"/>
      <c r="BO37" s="893"/>
    </row>
    <row r="38" spans="1:70">
      <c r="A38" s="892"/>
      <c r="B38" s="891"/>
      <c r="C38" s="891"/>
      <c r="D38" s="891"/>
      <c r="E38" s="891"/>
      <c r="F38" s="891"/>
      <c r="G38" s="891"/>
      <c r="H38" s="891"/>
      <c r="I38" s="891"/>
      <c r="J38" s="891"/>
      <c r="K38" s="891"/>
      <c r="L38" s="891"/>
      <c r="M38" s="891"/>
      <c r="N38" s="891"/>
      <c r="O38" s="891"/>
      <c r="P38" s="891"/>
      <c r="Q38" s="891"/>
      <c r="R38" s="891"/>
      <c r="S38" s="891"/>
    </row>
    <row r="39" spans="1:70">
      <c r="BL39" s="890"/>
      <c r="BO39" s="890"/>
      <c r="BR39" s="890"/>
    </row>
  </sheetData>
  <mergeCells count="18">
    <mergeCell ref="BM3:BO3"/>
    <mergeCell ref="BP3:BR3"/>
    <mergeCell ref="AU3:AW3"/>
    <mergeCell ref="T3:V3"/>
    <mergeCell ref="W3:Y3"/>
    <mergeCell ref="BA3:BC3"/>
    <mergeCell ref="BD3:BF3"/>
    <mergeCell ref="BG3:BI3"/>
    <mergeCell ref="AC3:AE3"/>
    <mergeCell ref="AF3:AH3"/>
    <mergeCell ref="AI3:AK3"/>
    <mergeCell ref="AO3:AQ3"/>
    <mergeCell ref="AR3:AT3"/>
    <mergeCell ref="E3:G3"/>
    <mergeCell ref="B3:D3"/>
    <mergeCell ref="H3:J3"/>
    <mergeCell ref="K3:M3"/>
    <mergeCell ref="Q3:S3"/>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A640-B1D6-4E7D-9D1A-A273CF4CE61B}">
  <sheetPr codeName="Plan22">
    <tabColor rgb="FF5F6062"/>
  </sheetPr>
  <dimension ref="A1:AA59"/>
  <sheetViews>
    <sheetView showGridLines="0" workbookViewId="0"/>
  </sheetViews>
  <sheetFormatPr defaultColWidth="8.77734375" defaultRowHeight="13.8"/>
  <cols>
    <col min="1" max="1" width="63.21875" style="66" customWidth="1"/>
    <col min="2" max="2" width="23.44140625" style="66" bestFit="1" customWidth="1"/>
    <col min="3" max="3" width="58.77734375" style="66" customWidth="1"/>
    <col min="4" max="25" width="15.77734375" style="66" customWidth="1"/>
    <col min="26" max="221" width="9.21875" style="66"/>
    <col min="222" max="222" width="2" style="66" customWidth="1"/>
    <col min="223" max="223" width="50.77734375" style="66" customWidth="1"/>
    <col min="224" max="257" width="11.77734375" style="66" bestFit="1" customWidth="1"/>
    <col min="258" max="258" width="2.77734375" style="66" customWidth="1"/>
    <col min="259" max="259" width="58.77734375" style="66" customWidth="1"/>
    <col min="260" max="281" width="15.77734375" style="66" customWidth="1"/>
    <col min="282" max="477" width="9.21875" style="66"/>
    <col min="478" max="478" width="2" style="66" customWidth="1"/>
    <col min="479" max="479" width="50.77734375" style="66" customWidth="1"/>
    <col min="480" max="513" width="11.77734375" style="66" bestFit="1" customWidth="1"/>
    <col min="514" max="514" width="2.77734375" style="66" customWidth="1"/>
    <col min="515" max="515" width="58.77734375" style="66" customWidth="1"/>
    <col min="516" max="537" width="15.77734375" style="66" customWidth="1"/>
    <col min="538" max="733" width="9.21875" style="66"/>
    <col min="734" max="734" width="2" style="66" customWidth="1"/>
    <col min="735" max="735" width="50.77734375" style="66" customWidth="1"/>
    <col min="736" max="769" width="11.77734375" style="66" bestFit="1" customWidth="1"/>
    <col min="770" max="770" width="2.77734375" style="66" customWidth="1"/>
    <col min="771" max="771" width="58.77734375" style="66" customWidth="1"/>
    <col min="772" max="793" width="15.77734375" style="66" customWidth="1"/>
    <col min="794" max="989" width="9.21875" style="66"/>
    <col min="990" max="990" width="2" style="66" customWidth="1"/>
    <col min="991" max="991" width="50.77734375" style="66" customWidth="1"/>
    <col min="992" max="1025" width="11.77734375" style="66" bestFit="1" customWidth="1"/>
    <col min="1026" max="1026" width="2.77734375" style="66" customWidth="1"/>
    <col min="1027" max="1027" width="58.77734375" style="66" customWidth="1"/>
    <col min="1028" max="1049" width="15.77734375" style="66" customWidth="1"/>
    <col min="1050" max="1245" width="9.21875" style="66"/>
    <col min="1246" max="1246" width="2" style="66" customWidth="1"/>
    <col min="1247" max="1247" width="50.77734375" style="66" customWidth="1"/>
    <col min="1248" max="1281" width="11.77734375" style="66" bestFit="1" customWidth="1"/>
    <col min="1282" max="1282" width="2.77734375" style="66" customWidth="1"/>
    <col min="1283" max="1283" width="58.77734375" style="66" customWidth="1"/>
    <col min="1284" max="1305" width="15.77734375" style="66" customWidth="1"/>
    <col min="1306" max="1501" width="9.21875" style="66"/>
    <col min="1502" max="1502" width="2" style="66" customWidth="1"/>
    <col min="1503" max="1503" width="50.77734375" style="66" customWidth="1"/>
    <col min="1504" max="1537" width="11.77734375" style="66" bestFit="1" customWidth="1"/>
    <col min="1538" max="1538" width="2.77734375" style="66" customWidth="1"/>
    <col min="1539" max="1539" width="58.77734375" style="66" customWidth="1"/>
    <col min="1540" max="1561" width="15.77734375" style="66" customWidth="1"/>
    <col min="1562" max="1757" width="9.21875" style="66"/>
    <col min="1758" max="1758" width="2" style="66" customWidth="1"/>
    <col min="1759" max="1759" width="50.77734375" style="66" customWidth="1"/>
    <col min="1760" max="1793" width="11.77734375" style="66" bestFit="1" customWidth="1"/>
    <col min="1794" max="1794" width="2.77734375" style="66" customWidth="1"/>
    <col min="1795" max="1795" width="58.77734375" style="66" customWidth="1"/>
    <col min="1796" max="1817" width="15.77734375" style="66" customWidth="1"/>
    <col min="1818" max="2013" width="9.21875" style="66"/>
    <col min="2014" max="2014" width="2" style="66" customWidth="1"/>
    <col min="2015" max="2015" width="50.77734375" style="66" customWidth="1"/>
    <col min="2016" max="2049" width="11.77734375" style="66" bestFit="1" customWidth="1"/>
    <col min="2050" max="2050" width="2.77734375" style="66" customWidth="1"/>
    <col min="2051" max="2051" width="58.77734375" style="66" customWidth="1"/>
    <col min="2052" max="2073" width="15.77734375" style="66" customWidth="1"/>
    <col min="2074" max="2269" width="9.21875" style="66"/>
    <col min="2270" max="2270" width="2" style="66" customWidth="1"/>
    <col min="2271" max="2271" width="50.77734375" style="66" customWidth="1"/>
    <col min="2272" max="2305" width="11.77734375" style="66" bestFit="1" customWidth="1"/>
    <col min="2306" max="2306" width="2.77734375" style="66" customWidth="1"/>
    <col min="2307" max="2307" width="58.77734375" style="66" customWidth="1"/>
    <col min="2308" max="2329" width="15.77734375" style="66" customWidth="1"/>
    <col min="2330" max="2525" width="9.21875" style="66"/>
    <col min="2526" max="2526" width="2" style="66" customWidth="1"/>
    <col min="2527" max="2527" width="50.77734375" style="66" customWidth="1"/>
    <col min="2528" max="2561" width="11.77734375" style="66" bestFit="1" customWidth="1"/>
    <col min="2562" max="2562" width="2.77734375" style="66" customWidth="1"/>
    <col min="2563" max="2563" width="58.77734375" style="66" customWidth="1"/>
    <col min="2564" max="2585" width="15.77734375" style="66" customWidth="1"/>
    <col min="2586" max="2781" width="9.21875" style="66"/>
    <col min="2782" max="2782" width="2" style="66" customWidth="1"/>
    <col min="2783" max="2783" width="50.77734375" style="66" customWidth="1"/>
    <col min="2784" max="2817" width="11.77734375" style="66" bestFit="1" customWidth="1"/>
    <col min="2818" max="2818" width="2.77734375" style="66" customWidth="1"/>
    <col min="2819" max="2819" width="58.77734375" style="66" customWidth="1"/>
    <col min="2820" max="2841" width="15.77734375" style="66" customWidth="1"/>
    <col min="2842" max="3037" width="9.21875" style="66"/>
    <col min="3038" max="3038" width="2" style="66" customWidth="1"/>
    <col min="3039" max="3039" width="50.77734375" style="66" customWidth="1"/>
    <col min="3040" max="3073" width="11.77734375" style="66" bestFit="1" customWidth="1"/>
    <col min="3074" max="3074" width="2.77734375" style="66" customWidth="1"/>
    <col min="3075" max="3075" width="58.77734375" style="66" customWidth="1"/>
    <col min="3076" max="3097" width="15.77734375" style="66" customWidth="1"/>
    <col min="3098" max="3293" width="9.21875" style="66"/>
    <col min="3294" max="3294" width="2" style="66" customWidth="1"/>
    <col min="3295" max="3295" width="50.77734375" style="66" customWidth="1"/>
    <col min="3296" max="3329" width="11.77734375" style="66" bestFit="1" customWidth="1"/>
    <col min="3330" max="3330" width="2.77734375" style="66" customWidth="1"/>
    <col min="3331" max="3331" width="58.77734375" style="66" customWidth="1"/>
    <col min="3332" max="3353" width="15.77734375" style="66" customWidth="1"/>
    <col min="3354" max="3549" width="9.21875" style="66"/>
    <col min="3550" max="3550" width="2" style="66" customWidth="1"/>
    <col min="3551" max="3551" width="50.77734375" style="66" customWidth="1"/>
    <col min="3552" max="3585" width="11.77734375" style="66" bestFit="1" customWidth="1"/>
    <col min="3586" max="3586" width="2.77734375" style="66" customWidth="1"/>
    <col min="3587" max="3587" width="58.77734375" style="66" customWidth="1"/>
    <col min="3588" max="3609" width="15.77734375" style="66" customWidth="1"/>
    <col min="3610" max="3805" width="9.21875" style="66"/>
    <col min="3806" max="3806" width="2" style="66" customWidth="1"/>
    <col min="3807" max="3807" width="50.77734375" style="66" customWidth="1"/>
    <col min="3808" max="3841" width="11.77734375" style="66" bestFit="1" customWidth="1"/>
    <col min="3842" max="3842" width="2.77734375" style="66" customWidth="1"/>
    <col min="3843" max="3843" width="58.77734375" style="66" customWidth="1"/>
    <col min="3844" max="3865" width="15.77734375" style="66" customWidth="1"/>
    <col min="3866" max="4061" width="9.21875" style="66"/>
    <col min="4062" max="4062" width="2" style="66" customWidth="1"/>
    <col min="4063" max="4063" width="50.77734375" style="66" customWidth="1"/>
    <col min="4064" max="4097" width="11.77734375" style="66" bestFit="1" customWidth="1"/>
    <col min="4098" max="4098" width="2.77734375" style="66" customWidth="1"/>
    <col min="4099" max="4099" width="58.77734375" style="66" customWidth="1"/>
    <col min="4100" max="4121" width="15.77734375" style="66" customWidth="1"/>
    <col min="4122" max="4317" width="9.21875" style="66"/>
    <col min="4318" max="4318" width="2" style="66" customWidth="1"/>
    <col min="4319" max="4319" width="50.77734375" style="66" customWidth="1"/>
    <col min="4320" max="4353" width="11.77734375" style="66" bestFit="1" customWidth="1"/>
    <col min="4354" max="4354" width="2.77734375" style="66" customWidth="1"/>
    <col min="4355" max="4355" width="58.77734375" style="66" customWidth="1"/>
    <col min="4356" max="4377" width="15.77734375" style="66" customWidth="1"/>
    <col min="4378" max="4573" width="9.21875" style="66"/>
    <col min="4574" max="4574" width="2" style="66" customWidth="1"/>
    <col min="4575" max="4575" width="50.77734375" style="66" customWidth="1"/>
    <col min="4576" max="4609" width="11.77734375" style="66" bestFit="1" customWidth="1"/>
    <col min="4610" max="4610" width="2.77734375" style="66" customWidth="1"/>
    <col min="4611" max="4611" width="58.77734375" style="66" customWidth="1"/>
    <col min="4612" max="4633" width="15.77734375" style="66" customWidth="1"/>
    <col min="4634" max="4829" width="9.21875" style="66"/>
    <col min="4830" max="4830" width="2" style="66" customWidth="1"/>
    <col min="4831" max="4831" width="50.77734375" style="66" customWidth="1"/>
    <col min="4832" max="4865" width="11.77734375" style="66" bestFit="1" customWidth="1"/>
    <col min="4866" max="4866" width="2.77734375" style="66" customWidth="1"/>
    <col min="4867" max="4867" width="58.77734375" style="66" customWidth="1"/>
    <col min="4868" max="4889" width="15.77734375" style="66" customWidth="1"/>
    <col min="4890" max="5085" width="9.21875" style="66"/>
    <col min="5086" max="5086" width="2" style="66" customWidth="1"/>
    <col min="5087" max="5087" width="50.77734375" style="66" customWidth="1"/>
    <col min="5088" max="5121" width="11.77734375" style="66" bestFit="1" customWidth="1"/>
    <col min="5122" max="5122" width="2.77734375" style="66" customWidth="1"/>
    <col min="5123" max="5123" width="58.77734375" style="66" customWidth="1"/>
    <col min="5124" max="5145" width="15.77734375" style="66" customWidth="1"/>
    <col min="5146" max="5341" width="9.21875" style="66"/>
    <col min="5342" max="5342" width="2" style="66" customWidth="1"/>
    <col min="5343" max="5343" width="50.77734375" style="66" customWidth="1"/>
    <col min="5344" max="5377" width="11.77734375" style="66" bestFit="1" customWidth="1"/>
    <col min="5378" max="5378" width="2.77734375" style="66" customWidth="1"/>
    <col min="5379" max="5379" width="58.77734375" style="66" customWidth="1"/>
    <col min="5380" max="5401" width="15.77734375" style="66" customWidth="1"/>
    <col min="5402" max="5597" width="9.21875" style="66"/>
    <col min="5598" max="5598" width="2" style="66" customWidth="1"/>
    <col min="5599" max="5599" width="50.77734375" style="66" customWidth="1"/>
    <col min="5600" max="5633" width="11.77734375" style="66" bestFit="1" customWidth="1"/>
    <col min="5634" max="5634" width="2.77734375" style="66" customWidth="1"/>
    <col min="5635" max="5635" width="58.77734375" style="66" customWidth="1"/>
    <col min="5636" max="5657" width="15.77734375" style="66" customWidth="1"/>
    <col min="5658" max="5853" width="9.21875" style="66"/>
    <col min="5854" max="5854" width="2" style="66" customWidth="1"/>
    <col min="5855" max="5855" width="50.77734375" style="66" customWidth="1"/>
    <col min="5856" max="5889" width="11.77734375" style="66" bestFit="1" customWidth="1"/>
    <col min="5890" max="5890" width="2.77734375" style="66" customWidth="1"/>
    <col min="5891" max="5891" width="58.77734375" style="66" customWidth="1"/>
    <col min="5892" max="5913" width="15.77734375" style="66" customWidth="1"/>
    <col min="5914" max="6109" width="9.21875" style="66"/>
    <col min="6110" max="6110" width="2" style="66" customWidth="1"/>
    <col min="6111" max="6111" width="50.77734375" style="66" customWidth="1"/>
    <col min="6112" max="6145" width="11.77734375" style="66" bestFit="1" customWidth="1"/>
    <col min="6146" max="6146" width="2.77734375" style="66" customWidth="1"/>
    <col min="6147" max="6147" width="58.77734375" style="66" customWidth="1"/>
    <col min="6148" max="6169" width="15.77734375" style="66" customWidth="1"/>
    <col min="6170" max="6365" width="9.21875" style="66"/>
    <col min="6366" max="6366" width="2" style="66" customWidth="1"/>
    <col min="6367" max="6367" width="50.77734375" style="66" customWidth="1"/>
    <col min="6368" max="6401" width="11.77734375" style="66" bestFit="1" customWidth="1"/>
    <col min="6402" max="6402" width="2.77734375" style="66" customWidth="1"/>
    <col min="6403" max="6403" width="58.77734375" style="66" customWidth="1"/>
    <col min="6404" max="6425" width="15.77734375" style="66" customWidth="1"/>
    <col min="6426" max="6621" width="9.21875" style="66"/>
    <col min="6622" max="6622" width="2" style="66" customWidth="1"/>
    <col min="6623" max="6623" width="50.77734375" style="66" customWidth="1"/>
    <col min="6624" max="6657" width="11.77734375" style="66" bestFit="1" customWidth="1"/>
    <col min="6658" max="6658" width="2.77734375" style="66" customWidth="1"/>
    <col min="6659" max="6659" width="58.77734375" style="66" customWidth="1"/>
    <col min="6660" max="6681" width="15.77734375" style="66" customWidth="1"/>
    <col min="6682" max="6877" width="9.21875" style="66"/>
    <col min="6878" max="6878" width="2" style="66" customWidth="1"/>
    <col min="6879" max="6879" width="50.77734375" style="66" customWidth="1"/>
    <col min="6880" max="6913" width="11.77734375" style="66" bestFit="1" customWidth="1"/>
    <col min="6914" max="6914" width="2.77734375" style="66" customWidth="1"/>
    <col min="6915" max="6915" width="58.77734375" style="66" customWidth="1"/>
    <col min="6916" max="6937" width="15.77734375" style="66" customWidth="1"/>
    <col min="6938" max="7133" width="9.21875" style="66"/>
    <col min="7134" max="7134" width="2" style="66" customWidth="1"/>
    <col min="7135" max="7135" width="50.77734375" style="66" customWidth="1"/>
    <col min="7136" max="7169" width="11.77734375" style="66" bestFit="1" customWidth="1"/>
    <col min="7170" max="7170" width="2.77734375" style="66" customWidth="1"/>
    <col min="7171" max="7171" width="58.77734375" style="66" customWidth="1"/>
    <col min="7172" max="7193" width="15.77734375" style="66" customWidth="1"/>
    <col min="7194" max="7389" width="9.21875" style="66"/>
    <col min="7390" max="7390" width="2" style="66" customWidth="1"/>
    <col min="7391" max="7391" width="50.77734375" style="66" customWidth="1"/>
    <col min="7392" max="7425" width="11.77734375" style="66" bestFit="1" customWidth="1"/>
    <col min="7426" max="7426" width="2.77734375" style="66" customWidth="1"/>
    <col min="7427" max="7427" width="58.77734375" style="66" customWidth="1"/>
    <col min="7428" max="7449" width="15.77734375" style="66" customWidth="1"/>
    <col min="7450" max="7645" width="9.21875" style="66"/>
    <col min="7646" max="7646" width="2" style="66" customWidth="1"/>
    <col min="7647" max="7647" width="50.77734375" style="66" customWidth="1"/>
    <col min="7648" max="7681" width="11.77734375" style="66" bestFit="1" customWidth="1"/>
    <col min="7682" max="7682" width="2.77734375" style="66" customWidth="1"/>
    <col min="7683" max="7683" width="58.77734375" style="66" customWidth="1"/>
    <col min="7684" max="7705" width="15.77734375" style="66" customWidth="1"/>
    <col min="7706" max="7901" width="9.21875" style="66"/>
    <col min="7902" max="7902" width="2" style="66" customWidth="1"/>
    <col min="7903" max="7903" width="50.77734375" style="66" customWidth="1"/>
    <col min="7904" max="7937" width="11.77734375" style="66" bestFit="1" customWidth="1"/>
    <col min="7938" max="7938" width="2.77734375" style="66" customWidth="1"/>
    <col min="7939" max="7939" width="58.77734375" style="66" customWidth="1"/>
    <col min="7940" max="7961" width="15.77734375" style="66" customWidth="1"/>
    <col min="7962" max="8157" width="9.21875" style="66"/>
    <col min="8158" max="8158" width="2" style="66" customWidth="1"/>
    <col min="8159" max="8159" width="50.77734375" style="66" customWidth="1"/>
    <col min="8160" max="8193" width="11.77734375" style="66" bestFit="1" customWidth="1"/>
    <col min="8194" max="8194" width="2.77734375" style="66" customWidth="1"/>
    <col min="8195" max="8195" width="58.77734375" style="66" customWidth="1"/>
    <col min="8196" max="8217" width="15.77734375" style="66" customWidth="1"/>
    <col min="8218" max="8413" width="9.21875" style="66"/>
    <col min="8414" max="8414" width="2" style="66" customWidth="1"/>
    <col min="8415" max="8415" width="50.77734375" style="66" customWidth="1"/>
    <col min="8416" max="8449" width="11.77734375" style="66" bestFit="1" customWidth="1"/>
    <col min="8450" max="8450" width="2.77734375" style="66" customWidth="1"/>
    <col min="8451" max="8451" width="58.77734375" style="66" customWidth="1"/>
    <col min="8452" max="8473" width="15.77734375" style="66" customWidth="1"/>
    <col min="8474" max="8669" width="9.21875" style="66"/>
    <col min="8670" max="8670" width="2" style="66" customWidth="1"/>
    <col min="8671" max="8671" width="50.77734375" style="66" customWidth="1"/>
    <col min="8672" max="8705" width="11.77734375" style="66" bestFit="1" customWidth="1"/>
    <col min="8706" max="8706" width="2.77734375" style="66" customWidth="1"/>
    <col min="8707" max="8707" width="58.77734375" style="66" customWidth="1"/>
    <col min="8708" max="8729" width="15.77734375" style="66" customWidth="1"/>
    <col min="8730" max="8925" width="9.21875" style="66"/>
    <col min="8926" max="8926" width="2" style="66" customWidth="1"/>
    <col min="8927" max="8927" width="50.77734375" style="66" customWidth="1"/>
    <col min="8928" max="8961" width="11.77734375" style="66" bestFit="1" customWidth="1"/>
    <col min="8962" max="8962" width="2.77734375" style="66" customWidth="1"/>
    <col min="8963" max="8963" width="58.77734375" style="66" customWidth="1"/>
    <col min="8964" max="8985" width="15.77734375" style="66" customWidth="1"/>
    <col min="8986" max="9181" width="9.21875" style="66"/>
    <col min="9182" max="9182" width="2" style="66" customWidth="1"/>
    <col min="9183" max="9183" width="50.77734375" style="66" customWidth="1"/>
    <col min="9184" max="9217" width="11.77734375" style="66" bestFit="1" customWidth="1"/>
    <col min="9218" max="9218" width="2.77734375" style="66" customWidth="1"/>
    <col min="9219" max="9219" width="58.77734375" style="66" customWidth="1"/>
    <col min="9220" max="9241" width="15.77734375" style="66" customWidth="1"/>
    <col min="9242" max="9437" width="9.21875" style="66"/>
    <col min="9438" max="9438" width="2" style="66" customWidth="1"/>
    <col min="9439" max="9439" width="50.77734375" style="66" customWidth="1"/>
    <col min="9440" max="9473" width="11.77734375" style="66" bestFit="1" customWidth="1"/>
    <col min="9474" max="9474" width="2.77734375" style="66" customWidth="1"/>
    <col min="9475" max="9475" width="58.77734375" style="66" customWidth="1"/>
    <col min="9476" max="9497" width="15.77734375" style="66" customWidth="1"/>
    <col min="9498" max="9693" width="9.21875" style="66"/>
    <col min="9694" max="9694" width="2" style="66" customWidth="1"/>
    <col min="9695" max="9695" width="50.77734375" style="66" customWidth="1"/>
    <col min="9696" max="9729" width="11.77734375" style="66" bestFit="1" customWidth="1"/>
    <col min="9730" max="9730" width="2.77734375" style="66" customWidth="1"/>
    <col min="9731" max="9731" width="58.77734375" style="66" customWidth="1"/>
    <col min="9732" max="9753" width="15.77734375" style="66" customWidth="1"/>
    <col min="9754" max="9949" width="9.21875" style="66"/>
    <col min="9950" max="9950" width="2" style="66" customWidth="1"/>
    <col min="9951" max="9951" width="50.77734375" style="66" customWidth="1"/>
    <col min="9952" max="9985" width="11.77734375" style="66" bestFit="1" customWidth="1"/>
    <col min="9986" max="9986" width="2.77734375" style="66" customWidth="1"/>
    <col min="9987" max="9987" width="58.77734375" style="66" customWidth="1"/>
    <col min="9988" max="10009" width="15.77734375" style="66" customWidth="1"/>
    <col min="10010" max="10205" width="9.21875" style="66"/>
    <col min="10206" max="10206" width="2" style="66" customWidth="1"/>
    <col min="10207" max="10207" width="50.77734375" style="66" customWidth="1"/>
    <col min="10208" max="10241" width="11.77734375" style="66" bestFit="1" customWidth="1"/>
    <col min="10242" max="10242" width="2.77734375" style="66" customWidth="1"/>
    <col min="10243" max="10243" width="58.77734375" style="66" customWidth="1"/>
    <col min="10244" max="10265" width="15.77734375" style="66" customWidth="1"/>
    <col min="10266" max="10461" width="9.21875" style="66"/>
    <col min="10462" max="10462" width="2" style="66" customWidth="1"/>
    <col min="10463" max="10463" width="50.77734375" style="66" customWidth="1"/>
    <col min="10464" max="10497" width="11.77734375" style="66" bestFit="1" customWidth="1"/>
    <col min="10498" max="10498" width="2.77734375" style="66" customWidth="1"/>
    <col min="10499" max="10499" width="58.77734375" style="66" customWidth="1"/>
    <col min="10500" max="10521" width="15.77734375" style="66" customWidth="1"/>
    <col min="10522" max="10717" width="9.21875" style="66"/>
    <col min="10718" max="10718" width="2" style="66" customWidth="1"/>
    <col min="10719" max="10719" width="50.77734375" style="66" customWidth="1"/>
    <col min="10720" max="10753" width="11.77734375" style="66" bestFit="1" customWidth="1"/>
    <col min="10754" max="10754" width="2.77734375" style="66" customWidth="1"/>
    <col min="10755" max="10755" width="58.77734375" style="66" customWidth="1"/>
    <col min="10756" max="10777" width="15.77734375" style="66" customWidth="1"/>
    <col min="10778" max="10973" width="9.21875" style="66"/>
    <col min="10974" max="10974" width="2" style="66" customWidth="1"/>
    <col min="10975" max="10975" width="50.77734375" style="66" customWidth="1"/>
    <col min="10976" max="11009" width="11.77734375" style="66" bestFit="1" customWidth="1"/>
    <col min="11010" max="11010" width="2.77734375" style="66" customWidth="1"/>
    <col min="11011" max="11011" width="58.77734375" style="66" customWidth="1"/>
    <col min="11012" max="11033" width="15.77734375" style="66" customWidth="1"/>
    <col min="11034" max="11229" width="9.21875" style="66"/>
    <col min="11230" max="11230" width="2" style="66" customWidth="1"/>
    <col min="11231" max="11231" width="50.77734375" style="66" customWidth="1"/>
    <col min="11232" max="11265" width="11.77734375" style="66" bestFit="1" customWidth="1"/>
    <col min="11266" max="11266" width="2.77734375" style="66" customWidth="1"/>
    <col min="11267" max="11267" width="58.77734375" style="66" customWidth="1"/>
    <col min="11268" max="11289" width="15.77734375" style="66" customWidth="1"/>
    <col min="11290" max="11485" width="9.21875" style="66"/>
    <col min="11486" max="11486" width="2" style="66" customWidth="1"/>
    <col min="11487" max="11487" width="50.77734375" style="66" customWidth="1"/>
    <col min="11488" max="11521" width="11.77734375" style="66" bestFit="1" customWidth="1"/>
    <col min="11522" max="11522" width="2.77734375" style="66" customWidth="1"/>
    <col min="11523" max="11523" width="58.77734375" style="66" customWidth="1"/>
    <col min="11524" max="11545" width="15.77734375" style="66" customWidth="1"/>
    <col min="11546" max="11741" width="9.21875" style="66"/>
    <col min="11742" max="11742" width="2" style="66" customWidth="1"/>
    <col min="11743" max="11743" width="50.77734375" style="66" customWidth="1"/>
    <col min="11744" max="11777" width="11.77734375" style="66" bestFit="1" customWidth="1"/>
    <col min="11778" max="11778" width="2.77734375" style="66" customWidth="1"/>
    <col min="11779" max="11779" width="58.77734375" style="66" customWidth="1"/>
    <col min="11780" max="11801" width="15.77734375" style="66" customWidth="1"/>
    <col min="11802" max="11997" width="9.21875" style="66"/>
    <col min="11998" max="11998" width="2" style="66" customWidth="1"/>
    <col min="11999" max="11999" width="50.77734375" style="66" customWidth="1"/>
    <col min="12000" max="12033" width="11.77734375" style="66" bestFit="1" customWidth="1"/>
    <col min="12034" max="12034" width="2.77734375" style="66" customWidth="1"/>
    <col min="12035" max="12035" width="58.77734375" style="66" customWidth="1"/>
    <col min="12036" max="12057" width="15.77734375" style="66" customWidth="1"/>
    <col min="12058" max="12253" width="9.21875" style="66"/>
    <col min="12254" max="12254" width="2" style="66" customWidth="1"/>
    <col min="12255" max="12255" width="50.77734375" style="66" customWidth="1"/>
    <col min="12256" max="12289" width="11.77734375" style="66" bestFit="1" customWidth="1"/>
    <col min="12290" max="12290" width="2.77734375" style="66" customWidth="1"/>
    <col min="12291" max="12291" width="58.77734375" style="66" customWidth="1"/>
    <col min="12292" max="12313" width="15.77734375" style="66" customWidth="1"/>
    <col min="12314" max="12509" width="9.21875" style="66"/>
    <col min="12510" max="12510" width="2" style="66" customWidth="1"/>
    <col min="12511" max="12511" width="50.77734375" style="66" customWidth="1"/>
    <col min="12512" max="12545" width="11.77734375" style="66" bestFit="1" customWidth="1"/>
    <col min="12546" max="12546" width="2.77734375" style="66" customWidth="1"/>
    <col min="12547" max="12547" width="58.77734375" style="66" customWidth="1"/>
    <col min="12548" max="12569" width="15.77734375" style="66" customWidth="1"/>
    <col min="12570" max="12765" width="9.21875" style="66"/>
    <col min="12766" max="12766" width="2" style="66" customWidth="1"/>
    <col min="12767" max="12767" width="50.77734375" style="66" customWidth="1"/>
    <col min="12768" max="12801" width="11.77734375" style="66" bestFit="1" customWidth="1"/>
    <col min="12802" max="12802" width="2.77734375" style="66" customWidth="1"/>
    <col min="12803" max="12803" width="58.77734375" style="66" customWidth="1"/>
    <col min="12804" max="12825" width="15.77734375" style="66" customWidth="1"/>
    <col min="12826" max="13021" width="9.21875" style="66"/>
    <col min="13022" max="13022" width="2" style="66" customWidth="1"/>
    <col min="13023" max="13023" width="50.77734375" style="66" customWidth="1"/>
    <col min="13024" max="13057" width="11.77734375" style="66" bestFit="1" customWidth="1"/>
    <col min="13058" max="13058" width="2.77734375" style="66" customWidth="1"/>
    <col min="13059" max="13059" width="58.77734375" style="66" customWidth="1"/>
    <col min="13060" max="13081" width="15.77734375" style="66" customWidth="1"/>
    <col min="13082" max="13277" width="9.21875" style="66"/>
    <col min="13278" max="13278" width="2" style="66" customWidth="1"/>
    <col min="13279" max="13279" width="50.77734375" style="66" customWidth="1"/>
    <col min="13280" max="13313" width="11.77734375" style="66" bestFit="1" customWidth="1"/>
    <col min="13314" max="13314" width="2.77734375" style="66" customWidth="1"/>
    <col min="13315" max="13315" width="58.77734375" style="66" customWidth="1"/>
    <col min="13316" max="13337" width="15.77734375" style="66" customWidth="1"/>
    <col min="13338" max="13533" width="9.21875" style="66"/>
    <col min="13534" max="13534" width="2" style="66" customWidth="1"/>
    <col min="13535" max="13535" width="50.77734375" style="66" customWidth="1"/>
    <col min="13536" max="13569" width="11.77734375" style="66" bestFit="1" customWidth="1"/>
    <col min="13570" max="13570" width="2.77734375" style="66" customWidth="1"/>
    <col min="13571" max="13571" width="58.77734375" style="66" customWidth="1"/>
    <col min="13572" max="13593" width="15.77734375" style="66" customWidth="1"/>
    <col min="13594" max="13789" width="9.21875" style="66"/>
    <col min="13790" max="13790" width="2" style="66" customWidth="1"/>
    <col min="13791" max="13791" width="50.77734375" style="66" customWidth="1"/>
    <col min="13792" max="13825" width="11.77734375" style="66" bestFit="1" customWidth="1"/>
    <col min="13826" max="13826" width="2.77734375" style="66" customWidth="1"/>
    <col min="13827" max="13827" width="58.77734375" style="66" customWidth="1"/>
    <col min="13828" max="13849" width="15.77734375" style="66" customWidth="1"/>
    <col min="13850" max="14045" width="9.21875" style="66"/>
    <col min="14046" max="14046" width="2" style="66" customWidth="1"/>
    <col min="14047" max="14047" width="50.77734375" style="66" customWidth="1"/>
    <col min="14048" max="14081" width="11.77734375" style="66" bestFit="1" customWidth="1"/>
    <col min="14082" max="14082" width="2.77734375" style="66" customWidth="1"/>
    <col min="14083" max="14083" width="58.77734375" style="66" customWidth="1"/>
    <col min="14084" max="14105" width="15.77734375" style="66" customWidth="1"/>
    <col min="14106" max="14301" width="9.21875" style="66"/>
    <col min="14302" max="14302" width="2" style="66" customWidth="1"/>
    <col min="14303" max="14303" width="50.77734375" style="66" customWidth="1"/>
    <col min="14304" max="14337" width="11.77734375" style="66" bestFit="1" customWidth="1"/>
    <col min="14338" max="14338" width="2.77734375" style="66" customWidth="1"/>
    <col min="14339" max="14339" width="58.77734375" style="66" customWidth="1"/>
    <col min="14340" max="14361" width="15.77734375" style="66" customWidth="1"/>
    <col min="14362" max="14557" width="9.21875" style="66"/>
    <col min="14558" max="14558" width="2" style="66" customWidth="1"/>
    <col min="14559" max="14559" width="50.77734375" style="66" customWidth="1"/>
    <col min="14560" max="14593" width="11.77734375" style="66" bestFit="1" customWidth="1"/>
    <col min="14594" max="14594" width="2.77734375" style="66" customWidth="1"/>
    <col min="14595" max="14595" width="58.77734375" style="66" customWidth="1"/>
    <col min="14596" max="14617" width="15.77734375" style="66" customWidth="1"/>
    <col min="14618" max="14813" width="9.21875" style="66"/>
    <col min="14814" max="14814" width="2" style="66" customWidth="1"/>
    <col min="14815" max="14815" width="50.77734375" style="66" customWidth="1"/>
    <col min="14816" max="14849" width="11.77734375" style="66" bestFit="1" customWidth="1"/>
    <col min="14850" max="14850" width="2.77734375" style="66" customWidth="1"/>
    <col min="14851" max="14851" width="58.77734375" style="66" customWidth="1"/>
    <col min="14852" max="14873" width="15.77734375" style="66" customWidth="1"/>
    <col min="14874" max="15069" width="9.21875" style="66"/>
    <col min="15070" max="15070" width="2" style="66" customWidth="1"/>
    <col min="15071" max="15071" width="50.77734375" style="66" customWidth="1"/>
    <col min="15072" max="15105" width="11.77734375" style="66" bestFit="1" customWidth="1"/>
    <col min="15106" max="15106" width="2.77734375" style="66" customWidth="1"/>
    <col min="15107" max="15107" width="58.77734375" style="66" customWidth="1"/>
    <col min="15108" max="15129" width="15.77734375" style="66" customWidth="1"/>
    <col min="15130" max="15325" width="9.21875" style="66"/>
    <col min="15326" max="15326" width="2" style="66" customWidth="1"/>
    <col min="15327" max="15327" width="50.77734375" style="66" customWidth="1"/>
    <col min="15328" max="15361" width="11.77734375" style="66" bestFit="1" customWidth="1"/>
    <col min="15362" max="15362" width="2.77734375" style="66" customWidth="1"/>
    <col min="15363" max="15363" width="58.77734375" style="66" customWidth="1"/>
    <col min="15364" max="15385" width="15.77734375" style="66" customWidth="1"/>
    <col min="15386" max="15581" width="9.21875" style="66"/>
    <col min="15582" max="15582" width="2" style="66" customWidth="1"/>
    <col min="15583" max="15583" width="50.77734375" style="66" customWidth="1"/>
    <col min="15584" max="15617" width="11.77734375" style="66" bestFit="1" customWidth="1"/>
    <col min="15618" max="15618" width="2.77734375" style="66" customWidth="1"/>
    <col min="15619" max="15619" width="58.77734375" style="66" customWidth="1"/>
    <col min="15620" max="15641" width="15.77734375" style="66" customWidth="1"/>
    <col min="15642" max="15837" width="9.21875" style="66"/>
    <col min="15838" max="15838" width="2" style="66" customWidth="1"/>
    <col min="15839" max="15839" width="50.77734375" style="66" customWidth="1"/>
    <col min="15840" max="15873" width="11.77734375" style="66" bestFit="1" customWidth="1"/>
    <col min="15874" max="15874" width="2.77734375" style="66" customWidth="1"/>
    <col min="15875" max="15875" width="58.77734375" style="66" customWidth="1"/>
    <col min="15876" max="15897" width="15.77734375" style="66" customWidth="1"/>
    <col min="15898" max="16093" width="9.21875" style="66"/>
    <col min="16094" max="16094" width="2" style="66" customWidth="1"/>
    <col min="16095" max="16095" width="50.77734375" style="66" customWidth="1"/>
    <col min="16096" max="16129" width="11.77734375" style="66" bestFit="1" customWidth="1"/>
    <col min="16130" max="16130" width="2.77734375" style="66" customWidth="1"/>
    <col min="16131" max="16131" width="58.77734375" style="66" customWidth="1"/>
    <col min="16132" max="16153" width="15.77734375" style="66" customWidth="1"/>
    <col min="16154" max="16384" width="9.21875" style="66"/>
  </cols>
  <sheetData>
    <row r="1" spans="1:3" s="39" customFormat="1" ht="15" customHeight="1">
      <c r="A1" s="918" t="s">
        <v>2699</v>
      </c>
      <c r="B1" s="363" t="s">
        <v>65</v>
      </c>
      <c r="C1" s="917"/>
    </row>
    <row r="2" spans="1:3" s="34" customFormat="1" ht="15" hidden="1" customHeight="1">
      <c r="A2" s="218"/>
      <c r="B2" s="36" t="s">
        <v>2700</v>
      </c>
      <c r="C2" s="199"/>
    </row>
    <row r="3" spans="1:3" s="34" customFormat="1" ht="15" customHeight="1">
      <c r="A3" s="459"/>
      <c r="B3" s="916">
        <v>41729</v>
      </c>
      <c r="C3" s="199"/>
    </row>
    <row r="4" spans="1:3" s="16" customFormat="1" ht="15" customHeight="1">
      <c r="A4" s="901" t="s">
        <v>2701</v>
      </c>
      <c r="B4" s="909"/>
      <c r="C4" s="180"/>
    </row>
    <row r="5" spans="1:3" s="23" customFormat="1" ht="15" customHeight="1">
      <c r="A5" s="21" t="s">
        <v>2702</v>
      </c>
      <c r="B5" s="20">
        <v>0.51861481981929169</v>
      </c>
      <c r="C5" s="172"/>
    </row>
    <row r="6" spans="1:3" s="23" customFormat="1" ht="15" customHeight="1">
      <c r="A6" s="21" t="s">
        <v>2179</v>
      </c>
      <c r="B6" s="20">
        <v>427.96545164103037</v>
      </c>
      <c r="C6" s="172"/>
    </row>
    <row r="7" spans="1:3" s="23" customFormat="1" ht="15" customHeight="1">
      <c r="A7" s="21" t="s">
        <v>2180</v>
      </c>
      <c r="B7" s="20">
        <v>20093.470890973018</v>
      </c>
      <c r="C7" s="172"/>
    </row>
    <row r="8" spans="1:3" s="23" customFormat="1" ht="15" customHeight="1">
      <c r="A8" s="21" t="s">
        <v>2181</v>
      </c>
      <c r="B8" s="20">
        <v>13643.322061707857</v>
      </c>
      <c r="C8" s="172"/>
    </row>
    <row r="9" spans="1:3" s="23" customFormat="1" ht="15" customHeight="1">
      <c r="A9" s="21" t="s">
        <v>2182</v>
      </c>
      <c r="B9" s="20">
        <v>170245.85690269605</v>
      </c>
      <c r="C9" s="172"/>
    </row>
    <row r="10" spans="1:3" s="23" customFormat="1" ht="15" customHeight="1">
      <c r="A10" s="21" t="s">
        <v>2183</v>
      </c>
      <c r="B10" s="20">
        <v>121397.90027735563</v>
      </c>
      <c r="C10" s="172"/>
    </row>
    <row r="11" spans="1:3" s="23" customFormat="1" ht="15" customHeight="1">
      <c r="A11" s="21" t="s">
        <v>2184</v>
      </c>
      <c r="B11" s="20">
        <v>182293.67651101385</v>
      </c>
      <c r="C11" s="172"/>
    </row>
    <row r="12" spans="1:3" s="23" customFormat="1" ht="15" customHeight="1">
      <c r="A12" s="905" t="s">
        <v>2703</v>
      </c>
      <c r="B12" s="20">
        <v>13463.766750805888</v>
      </c>
      <c r="C12" s="172"/>
    </row>
    <row r="13" spans="1:3" s="23" customFormat="1" ht="15" customHeight="1">
      <c r="A13" s="905" t="s">
        <v>2704</v>
      </c>
      <c r="B13" s="20">
        <v>1394.9091952248864</v>
      </c>
      <c r="C13" s="172"/>
    </row>
    <row r="14" spans="1:3" s="16" customFormat="1" ht="15" customHeight="1">
      <c r="A14" s="19" t="s">
        <v>144</v>
      </c>
      <c r="B14" s="17">
        <f>SUM(B5:B13)</f>
        <v>522961.386656238</v>
      </c>
      <c r="C14" s="180"/>
    </row>
    <row r="15" spans="1:3" s="16" customFormat="1" ht="15" customHeight="1">
      <c r="A15" s="903"/>
      <c r="B15" s="900"/>
      <c r="C15" s="180"/>
    </row>
    <row r="16" spans="1:3" s="16" customFormat="1" ht="15" customHeight="1">
      <c r="A16" s="901" t="s">
        <v>2705</v>
      </c>
      <c r="B16" s="900"/>
      <c r="C16" s="180"/>
    </row>
    <row r="17" spans="1:27" s="16" customFormat="1" ht="15" customHeight="1">
      <c r="A17" s="21" t="s">
        <v>2706</v>
      </c>
      <c r="B17" s="20">
        <v>424907.82308723801</v>
      </c>
      <c r="C17" s="180"/>
    </row>
    <row r="18" spans="1:27" s="16" customFormat="1" ht="15" customHeight="1">
      <c r="A18" s="905" t="s">
        <v>2707</v>
      </c>
      <c r="B18" s="20">
        <v>98053.563569000005</v>
      </c>
      <c r="C18" s="180"/>
    </row>
    <row r="19" spans="1:27" s="16" customFormat="1" ht="15" customHeight="1">
      <c r="A19" s="19" t="s">
        <v>144</v>
      </c>
      <c r="B19" s="17">
        <f>SUM(B17:B18)</f>
        <v>522961.386656238</v>
      </c>
      <c r="C19" s="180"/>
    </row>
    <row r="20" spans="1:27" s="16" customFormat="1" ht="15" customHeight="1">
      <c r="A20" s="903"/>
      <c r="B20" s="902"/>
      <c r="C20" s="180"/>
    </row>
    <row r="21" spans="1:27" s="16" customFormat="1" ht="15" customHeight="1">
      <c r="A21" s="901" t="s">
        <v>2708</v>
      </c>
      <c r="B21" s="900"/>
      <c r="C21" s="180"/>
    </row>
    <row r="22" spans="1:27" s="16" customFormat="1" ht="15" customHeight="1">
      <c r="A22" s="21" t="s">
        <v>2709</v>
      </c>
      <c r="B22" s="20">
        <v>322948.12964823801</v>
      </c>
      <c r="C22" s="180"/>
    </row>
    <row r="23" spans="1:27" s="16" customFormat="1" ht="15" customHeight="1">
      <c r="A23" s="21" t="s">
        <v>2710</v>
      </c>
      <c r="B23" s="20">
        <v>41925.371829000003</v>
      </c>
      <c r="C23" s="180"/>
    </row>
    <row r="24" spans="1:27" s="16" customFormat="1" ht="15" customHeight="1">
      <c r="A24" s="21" t="s">
        <v>2711</v>
      </c>
      <c r="B24" s="20">
        <v>7944.5206230000003</v>
      </c>
      <c r="C24" s="180"/>
    </row>
    <row r="25" spans="1:27" s="16" customFormat="1" ht="15" customHeight="1">
      <c r="A25" s="21" t="s">
        <v>2712</v>
      </c>
      <c r="B25" s="20">
        <v>33831.109560999997</v>
      </c>
      <c r="C25" s="180"/>
    </row>
    <row r="26" spans="1:27" s="16" customFormat="1" ht="15" customHeight="1">
      <c r="A26" s="21" t="s">
        <v>2713</v>
      </c>
      <c r="B26" s="20">
        <v>18258.691426000001</v>
      </c>
      <c r="C26" s="180"/>
    </row>
    <row r="27" spans="1:27" s="16" customFormat="1" ht="15" customHeight="1">
      <c r="A27" s="19" t="s">
        <v>144</v>
      </c>
      <c r="B27" s="17">
        <f>SUM(B22:B26)</f>
        <v>424907.82308723801</v>
      </c>
      <c r="C27" s="180"/>
    </row>
    <row r="28" spans="1:27" s="16" customFormat="1" ht="14.4">
      <c r="A28" s="504"/>
      <c r="B28" s="504"/>
      <c r="C28" s="180"/>
    </row>
    <row r="29" spans="1:27" ht="15" customHeight="1">
      <c r="C29" s="915"/>
    </row>
    <row r="30" spans="1:27" ht="15" customHeight="1">
      <c r="A30" s="432" t="s">
        <v>2714</v>
      </c>
      <c r="B30" s="470"/>
      <c r="C30" s="915"/>
      <c r="F30" s="74"/>
      <c r="G30" s="74"/>
      <c r="H30" s="74"/>
      <c r="I30" s="74"/>
      <c r="J30" s="74"/>
      <c r="K30" s="74"/>
      <c r="L30" s="74"/>
      <c r="M30" s="74"/>
      <c r="N30" s="74"/>
      <c r="O30" s="74"/>
      <c r="P30" s="74"/>
      <c r="Q30" s="74"/>
      <c r="R30" s="74"/>
      <c r="S30" s="74"/>
      <c r="T30" s="74"/>
      <c r="U30" s="74"/>
      <c r="V30" s="74"/>
      <c r="W30" s="74"/>
      <c r="X30" s="74"/>
      <c r="Y30" s="74"/>
      <c r="Z30" s="74"/>
      <c r="AA30" s="74"/>
    </row>
    <row r="31" spans="1:27" s="34" customFormat="1" ht="15" customHeight="1">
      <c r="A31" s="218"/>
      <c r="B31" s="914" t="s">
        <v>2700</v>
      </c>
      <c r="E31" s="913"/>
      <c r="F31" s="913"/>
      <c r="G31" s="913"/>
      <c r="H31" s="913"/>
      <c r="I31" s="913"/>
      <c r="J31" s="913"/>
      <c r="K31" s="913"/>
      <c r="L31" s="913"/>
      <c r="M31" s="913"/>
      <c r="N31" s="913"/>
      <c r="O31" s="913"/>
      <c r="P31" s="913"/>
      <c r="Q31" s="913"/>
      <c r="R31" s="913"/>
      <c r="S31" s="913"/>
      <c r="T31" s="913"/>
      <c r="U31" s="913"/>
      <c r="V31" s="913"/>
      <c r="W31" s="913"/>
      <c r="X31" s="913"/>
      <c r="Y31" s="913"/>
      <c r="Z31" s="913"/>
    </row>
    <row r="32" spans="1:27" s="34" customFormat="1" ht="15" customHeight="1">
      <c r="A32" s="912"/>
      <c r="B32" s="911" t="s">
        <v>2715</v>
      </c>
      <c r="C32" s="199"/>
      <c r="H32" s="910"/>
    </row>
    <row r="33" spans="1:16" s="23" customFormat="1" ht="15" customHeight="1">
      <c r="A33" s="901" t="s">
        <v>2701</v>
      </c>
      <c r="B33" s="909"/>
      <c r="C33" s="172"/>
      <c r="H33" s="908"/>
    </row>
    <row r="34" spans="1:16" s="23" customFormat="1" ht="15" customHeight="1">
      <c r="A34" s="21" t="s">
        <v>2702</v>
      </c>
      <c r="B34" s="20">
        <v>0.54503900025483509</v>
      </c>
      <c r="C34" s="172"/>
      <c r="H34" s="908"/>
    </row>
    <row r="35" spans="1:16" s="23" customFormat="1" ht="15" customHeight="1">
      <c r="A35" s="21" t="s">
        <v>2179</v>
      </c>
      <c r="B35" s="20">
        <v>945.85868988051971</v>
      </c>
      <c r="C35" s="172"/>
      <c r="H35" s="908"/>
    </row>
    <row r="36" spans="1:16" s="23" customFormat="1" ht="15" customHeight="1">
      <c r="A36" s="21" t="s">
        <v>2180</v>
      </c>
      <c r="B36" s="20">
        <v>19356.167149880755</v>
      </c>
      <c r="C36" s="172"/>
      <c r="H36" s="908"/>
    </row>
    <row r="37" spans="1:16" s="23" customFormat="1" ht="15" customHeight="1">
      <c r="A37" s="21" t="s">
        <v>2181</v>
      </c>
      <c r="B37" s="20">
        <v>13390.820398427022</v>
      </c>
      <c r="C37" s="172"/>
    </row>
    <row r="38" spans="1:16" s="23" customFormat="1" ht="15" customHeight="1">
      <c r="A38" s="21" t="s">
        <v>2182</v>
      </c>
      <c r="B38" s="20">
        <v>167458.58745663706</v>
      </c>
      <c r="C38" s="172"/>
    </row>
    <row r="39" spans="1:16" s="23" customFormat="1" ht="15" customHeight="1">
      <c r="A39" s="21" t="s">
        <v>2183</v>
      </c>
      <c r="B39" s="20">
        <v>123315.87222080832</v>
      </c>
      <c r="C39" s="172"/>
    </row>
    <row r="40" spans="1:16" s="23" customFormat="1" ht="15" customHeight="1">
      <c r="A40" s="21" t="s">
        <v>2184</v>
      </c>
      <c r="B40" s="20">
        <v>179267.18688037037</v>
      </c>
      <c r="C40" s="172"/>
    </row>
    <row r="41" spans="1:16" s="23" customFormat="1" ht="15" customHeight="1">
      <c r="A41" s="905" t="s">
        <v>2703</v>
      </c>
      <c r="B41" s="20">
        <v>16590.201497539725</v>
      </c>
      <c r="C41" s="172"/>
    </row>
    <row r="42" spans="1:16" s="23" customFormat="1" ht="15" customHeight="1">
      <c r="A42" s="905" t="s">
        <v>2704</v>
      </c>
      <c r="B42" s="20">
        <v>1368.5304969559684</v>
      </c>
      <c r="C42" s="172"/>
    </row>
    <row r="43" spans="1:16" s="23" customFormat="1" ht="15" customHeight="1">
      <c r="A43" s="19" t="s">
        <v>144</v>
      </c>
      <c r="B43" s="17">
        <v>521693.7698295</v>
      </c>
      <c r="C43" s="172"/>
    </row>
    <row r="44" spans="1:16" s="23" customFormat="1" ht="15" customHeight="1">
      <c r="A44" s="903"/>
      <c r="B44" s="900"/>
      <c r="C44" s="172"/>
    </row>
    <row r="45" spans="1:16" s="23" customFormat="1" ht="15" customHeight="1">
      <c r="A45" s="901" t="s">
        <v>2705</v>
      </c>
      <c r="B45" s="900"/>
      <c r="C45" s="907"/>
      <c r="D45" s="906"/>
      <c r="E45" s="906"/>
      <c r="F45" s="906"/>
      <c r="G45" s="906"/>
      <c r="H45" s="906"/>
      <c r="I45" s="906"/>
      <c r="J45" s="906"/>
      <c r="K45" s="906"/>
      <c r="L45" s="906"/>
      <c r="P45" s="906"/>
    </row>
    <row r="46" spans="1:16" s="23" customFormat="1" ht="15" customHeight="1">
      <c r="A46" s="21" t="s">
        <v>2706</v>
      </c>
      <c r="B46" s="20">
        <v>409824.60449200001</v>
      </c>
      <c r="C46" s="172"/>
    </row>
    <row r="47" spans="1:16" s="23" customFormat="1" ht="15" customHeight="1">
      <c r="A47" s="905" t="s">
        <v>2707</v>
      </c>
      <c r="B47" s="20">
        <v>111869.1653375</v>
      </c>
      <c r="C47" s="172"/>
    </row>
    <row r="48" spans="1:16" s="23" customFormat="1" ht="15" customHeight="1">
      <c r="A48" s="19" t="s">
        <v>144</v>
      </c>
      <c r="B48" s="17">
        <v>521693.7698295</v>
      </c>
      <c r="C48" s="904"/>
    </row>
    <row r="49" spans="1:2" s="23" customFormat="1" ht="15" customHeight="1">
      <c r="A49" s="903"/>
      <c r="B49" s="902"/>
    </row>
    <row r="50" spans="1:2" s="23" customFormat="1" ht="15" customHeight="1">
      <c r="A50" s="901" t="s">
        <v>2708</v>
      </c>
      <c r="B50" s="900"/>
    </row>
    <row r="51" spans="1:2" s="23" customFormat="1" ht="15" customHeight="1">
      <c r="A51" s="21" t="s">
        <v>2709</v>
      </c>
      <c r="B51" s="20">
        <v>310665.96796100005</v>
      </c>
    </row>
    <row r="52" spans="1:2" s="23" customFormat="1" ht="15" customHeight="1">
      <c r="A52" s="21" t="s">
        <v>2710</v>
      </c>
      <c r="B52" s="20">
        <v>39773.482524500003</v>
      </c>
    </row>
    <row r="53" spans="1:2" s="23" customFormat="1" ht="15" customHeight="1">
      <c r="A53" s="21" t="s">
        <v>2711</v>
      </c>
      <c r="B53" s="20">
        <v>7896.3886455000002</v>
      </c>
    </row>
    <row r="54" spans="1:2" s="23" customFormat="1" ht="15" customHeight="1">
      <c r="A54" s="21" t="s">
        <v>2712</v>
      </c>
      <c r="B54" s="20">
        <v>33467.774021999998</v>
      </c>
    </row>
    <row r="55" spans="1:2" s="23" customFormat="1" ht="15" customHeight="1">
      <c r="A55" s="21" t="s">
        <v>2713</v>
      </c>
      <c r="B55" s="20">
        <v>18020.9913395</v>
      </c>
    </row>
    <row r="56" spans="1:2" s="23" customFormat="1" ht="15" customHeight="1">
      <c r="A56" s="19" t="s">
        <v>144</v>
      </c>
      <c r="B56" s="17">
        <v>409824.60449249996</v>
      </c>
    </row>
    <row r="57" spans="1:2" s="23" customFormat="1" ht="22.05" customHeight="1">
      <c r="A57" s="504"/>
      <c r="B57" s="504"/>
    </row>
    <row r="58" spans="1:2" s="23" customFormat="1" ht="15" customHeight="1">
      <c r="A58" s="504"/>
      <c r="B58" s="504"/>
    </row>
    <row r="59" spans="1:2" ht="12"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8BF39-0933-43BD-87C2-F547C47F629B}">
  <sheetPr codeName="Plan23">
    <tabColor rgb="FF5F6062"/>
  </sheetPr>
  <dimension ref="A1:N219"/>
  <sheetViews>
    <sheetView showGridLines="0" workbookViewId="0"/>
  </sheetViews>
  <sheetFormatPr defaultColWidth="8.77734375" defaultRowHeight="13.8"/>
  <cols>
    <col min="1" max="2" width="2.77734375" style="66" customWidth="1"/>
    <col min="3" max="3" width="68.44140625" style="66" customWidth="1"/>
    <col min="4" max="6" width="19.21875" style="66" customWidth="1"/>
    <col min="7" max="221" width="9.21875" style="66"/>
    <col min="222" max="223" width="2.77734375" style="66" customWidth="1"/>
    <col min="224" max="224" width="60.77734375" style="66" customWidth="1"/>
    <col min="225" max="244" width="19.21875" style="66" customWidth="1"/>
    <col min="245" max="477" width="9.21875" style="66"/>
    <col min="478" max="479" width="2.77734375" style="66" customWidth="1"/>
    <col min="480" max="480" width="60.77734375" style="66" customWidth="1"/>
    <col min="481" max="500" width="19.21875" style="66" customWidth="1"/>
    <col min="501" max="733" width="9.21875" style="66"/>
    <col min="734" max="735" width="2.77734375" style="66" customWidth="1"/>
    <col min="736" max="736" width="60.77734375" style="66" customWidth="1"/>
    <col min="737" max="756" width="19.21875" style="66" customWidth="1"/>
    <col min="757" max="989" width="9.21875" style="66"/>
    <col min="990" max="991" width="2.77734375" style="66" customWidth="1"/>
    <col min="992" max="992" width="60.77734375" style="66" customWidth="1"/>
    <col min="993" max="1012" width="19.21875" style="66" customWidth="1"/>
    <col min="1013" max="1245" width="9.21875" style="66"/>
    <col min="1246" max="1247" width="2.77734375" style="66" customWidth="1"/>
    <col min="1248" max="1248" width="60.77734375" style="66" customWidth="1"/>
    <col min="1249" max="1268" width="19.21875" style="66" customWidth="1"/>
    <col min="1269" max="1501" width="9.21875" style="66"/>
    <col min="1502" max="1503" width="2.77734375" style="66" customWidth="1"/>
    <col min="1504" max="1504" width="60.77734375" style="66" customWidth="1"/>
    <col min="1505" max="1524" width="19.21875" style="66" customWidth="1"/>
    <col min="1525" max="1757" width="9.21875" style="66"/>
    <col min="1758" max="1759" width="2.77734375" style="66" customWidth="1"/>
    <col min="1760" max="1760" width="60.77734375" style="66" customWidth="1"/>
    <col min="1761" max="1780" width="19.21875" style="66" customWidth="1"/>
    <col min="1781" max="2013" width="9.21875" style="66"/>
    <col min="2014" max="2015" width="2.77734375" style="66" customWidth="1"/>
    <col min="2016" max="2016" width="60.77734375" style="66" customWidth="1"/>
    <col min="2017" max="2036" width="19.21875" style="66" customWidth="1"/>
    <col min="2037" max="2269" width="9.21875" style="66"/>
    <col min="2270" max="2271" width="2.77734375" style="66" customWidth="1"/>
    <col min="2272" max="2272" width="60.77734375" style="66" customWidth="1"/>
    <col min="2273" max="2292" width="19.21875" style="66" customWidth="1"/>
    <col min="2293" max="2525" width="9.21875" style="66"/>
    <col min="2526" max="2527" width="2.77734375" style="66" customWidth="1"/>
    <col min="2528" max="2528" width="60.77734375" style="66" customWidth="1"/>
    <col min="2529" max="2548" width="19.21875" style="66" customWidth="1"/>
    <col min="2549" max="2781" width="9.21875" style="66"/>
    <col min="2782" max="2783" width="2.77734375" style="66" customWidth="1"/>
    <col min="2784" max="2784" width="60.77734375" style="66" customWidth="1"/>
    <col min="2785" max="2804" width="19.21875" style="66" customWidth="1"/>
    <col min="2805" max="3037" width="9.21875" style="66"/>
    <col min="3038" max="3039" width="2.77734375" style="66" customWidth="1"/>
    <col min="3040" max="3040" width="60.77734375" style="66" customWidth="1"/>
    <col min="3041" max="3060" width="19.21875" style="66" customWidth="1"/>
    <col min="3061" max="3293" width="9.21875" style="66"/>
    <col min="3294" max="3295" width="2.77734375" style="66" customWidth="1"/>
    <col min="3296" max="3296" width="60.77734375" style="66" customWidth="1"/>
    <col min="3297" max="3316" width="19.21875" style="66" customWidth="1"/>
    <col min="3317" max="3549" width="9.21875" style="66"/>
    <col min="3550" max="3551" width="2.77734375" style="66" customWidth="1"/>
    <col min="3552" max="3552" width="60.77734375" style="66" customWidth="1"/>
    <col min="3553" max="3572" width="19.21875" style="66" customWidth="1"/>
    <col min="3573" max="3805" width="9.21875" style="66"/>
    <col min="3806" max="3807" width="2.77734375" style="66" customWidth="1"/>
    <col min="3808" max="3808" width="60.77734375" style="66" customWidth="1"/>
    <col min="3809" max="3828" width="19.21875" style="66" customWidth="1"/>
    <col min="3829" max="4061" width="9.21875" style="66"/>
    <col min="4062" max="4063" width="2.77734375" style="66" customWidth="1"/>
    <col min="4064" max="4064" width="60.77734375" style="66" customWidth="1"/>
    <col min="4065" max="4084" width="19.21875" style="66" customWidth="1"/>
    <col min="4085" max="4317" width="9.21875" style="66"/>
    <col min="4318" max="4319" width="2.77734375" style="66" customWidth="1"/>
    <col min="4320" max="4320" width="60.77734375" style="66" customWidth="1"/>
    <col min="4321" max="4340" width="19.21875" style="66" customWidth="1"/>
    <col min="4341" max="4573" width="9.21875" style="66"/>
    <col min="4574" max="4575" width="2.77734375" style="66" customWidth="1"/>
    <col min="4576" max="4576" width="60.77734375" style="66" customWidth="1"/>
    <col min="4577" max="4596" width="19.21875" style="66" customWidth="1"/>
    <col min="4597" max="4829" width="9.21875" style="66"/>
    <col min="4830" max="4831" width="2.77734375" style="66" customWidth="1"/>
    <col min="4832" max="4832" width="60.77734375" style="66" customWidth="1"/>
    <col min="4833" max="4852" width="19.21875" style="66" customWidth="1"/>
    <col min="4853" max="5085" width="9.21875" style="66"/>
    <col min="5086" max="5087" width="2.77734375" style="66" customWidth="1"/>
    <col min="5088" max="5088" width="60.77734375" style="66" customWidth="1"/>
    <col min="5089" max="5108" width="19.21875" style="66" customWidth="1"/>
    <col min="5109" max="5341" width="9.21875" style="66"/>
    <col min="5342" max="5343" width="2.77734375" style="66" customWidth="1"/>
    <col min="5344" max="5344" width="60.77734375" style="66" customWidth="1"/>
    <col min="5345" max="5364" width="19.21875" style="66" customWidth="1"/>
    <col min="5365" max="5597" width="9.21875" style="66"/>
    <col min="5598" max="5599" width="2.77734375" style="66" customWidth="1"/>
    <col min="5600" max="5600" width="60.77734375" style="66" customWidth="1"/>
    <col min="5601" max="5620" width="19.21875" style="66" customWidth="1"/>
    <col min="5621" max="5853" width="9.21875" style="66"/>
    <col min="5854" max="5855" width="2.77734375" style="66" customWidth="1"/>
    <col min="5856" max="5856" width="60.77734375" style="66" customWidth="1"/>
    <col min="5857" max="5876" width="19.21875" style="66" customWidth="1"/>
    <col min="5877" max="6109" width="9.21875" style="66"/>
    <col min="6110" max="6111" width="2.77734375" style="66" customWidth="1"/>
    <col min="6112" max="6112" width="60.77734375" style="66" customWidth="1"/>
    <col min="6113" max="6132" width="19.21875" style="66" customWidth="1"/>
    <col min="6133" max="6365" width="9.21875" style="66"/>
    <col min="6366" max="6367" width="2.77734375" style="66" customWidth="1"/>
    <col min="6368" max="6368" width="60.77734375" style="66" customWidth="1"/>
    <col min="6369" max="6388" width="19.21875" style="66" customWidth="1"/>
    <col min="6389" max="6621" width="9.21875" style="66"/>
    <col min="6622" max="6623" width="2.77734375" style="66" customWidth="1"/>
    <col min="6624" max="6624" width="60.77734375" style="66" customWidth="1"/>
    <col min="6625" max="6644" width="19.21875" style="66" customWidth="1"/>
    <col min="6645" max="6877" width="9.21875" style="66"/>
    <col min="6878" max="6879" width="2.77734375" style="66" customWidth="1"/>
    <col min="6880" max="6880" width="60.77734375" style="66" customWidth="1"/>
    <col min="6881" max="6900" width="19.21875" style="66" customWidth="1"/>
    <col min="6901" max="7133" width="9.21875" style="66"/>
    <col min="7134" max="7135" width="2.77734375" style="66" customWidth="1"/>
    <col min="7136" max="7136" width="60.77734375" style="66" customWidth="1"/>
    <col min="7137" max="7156" width="19.21875" style="66" customWidth="1"/>
    <col min="7157" max="7389" width="9.21875" style="66"/>
    <col min="7390" max="7391" width="2.77734375" style="66" customWidth="1"/>
    <col min="7392" max="7392" width="60.77734375" style="66" customWidth="1"/>
    <col min="7393" max="7412" width="19.21875" style="66" customWidth="1"/>
    <col min="7413" max="7645" width="9.21875" style="66"/>
    <col min="7646" max="7647" width="2.77734375" style="66" customWidth="1"/>
    <col min="7648" max="7648" width="60.77734375" style="66" customWidth="1"/>
    <col min="7649" max="7668" width="19.21875" style="66" customWidth="1"/>
    <col min="7669" max="7901" width="9.21875" style="66"/>
    <col min="7902" max="7903" width="2.77734375" style="66" customWidth="1"/>
    <col min="7904" max="7904" width="60.77734375" style="66" customWidth="1"/>
    <col min="7905" max="7924" width="19.21875" style="66" customWidth="1"/>
    <col min="7925" max="8157" width="9.21875" style="66"/>
    <col min="8158" max="8159" width="2.77734375" style="66" customWidth="1"/>
    <col min="8160" max="8160" width="60.77734375" style="66" customWidth="1"/>
    <col min="8161" max="8180" width="19.21875" style="66" customWidth="1"/>
    <col min="8181" max="8413" width="9.21875" style="66"/>
    <col min="8414" max="8415" width="2.77734375" style="66" customWidth="1"/>
    <col min="8416" max="8416" width="60.77734375" style="66" customWidth="1"/>
    <col min="8417" max="8436" width="19.21875" style="66" customWidth="1"/>
    <col min="8437" max="8669" width="9.21875" style="66"/>
    <col min="8670" max="8671" width="2.77734375" style="66" customWidth="1"/>
    <col min="8672" max="8672" width="60.77734375" style="66" customWidth="1"/>
    <col min="8673" max="8692" width="19.21875" style="66" customWidth="1"/>
    <col min="8693" max="8925" width="9.21875" style="66"/>
    <col min="8926" max="8927" width="2.77734375" style="66" customWidth="1"/>
    <col min="8928" max="8928" width="60.77734375" style="66" customWidth="1"/>
    <col min="8929" max="8948" width="19.21875" style="66" customWidth="1"/>
    <col min="8949" max="9181" width="9.21875" style="66"/>
    <col min="9182" max="9183" width="2.77734375" style="66" customWidth="1"/>
    <col min="9184" max="9184" width="60.77734375" style="66" customWidth="1"/>
    <col min="9185" max="9204" width="19.21875" style="66" customWidth="1"/>
    <col min="9205" max="9437" width="9.21875" style="66"/>
    <col min="9438" max="9439" width="2.77734375" style="66" customWidth="1"/>
    <col min="9440" max="9440" width="60.77734375" style="66" customWidth="1"/>
    <col min="9441" max="9460" width="19.21875" style="66" customWidth="1"/>
    <col min="9461" max="9693" width="9.21875" style="66"/>
    <col min="9694" max="9695" width="2.77734375" style="66" customWidth="1"/>
    <col min="9696" max="9696" width="60.77734375" style="66" customWidth="1"/>
    <col min="9697" max="9716" width="19.21875" style="66" customWidth="1"/>
    <col min="9717" max="9949" width="9.21875" style="66"/>
    <col min="9950" max="9951" width="2.77734375" style="66" customWidth="1"/>
    <col min="9952" max="9952" width="60.77734375" style="66" customWidth="1"/>
    <col min="9953" max="9972" width="19.21875" style="66" customWidth="1"/>
    <col min="9973" max="10205" width="9.21875" style="66"/>
    <col min="10206" max="10207" width="2.77734375" style="66" customWidth="1"/>
    <col min="10208" max="10208" width="60.77734375" style="66" customWidth="1"/>
    <col min="10209" max="10228" width="19.21875" style="66" customWidth="1"/>
    <col min="10229" max="10461" width="9.21875" style="66"/>
    <col min="10462" max="10463" width="2.77734375" style="66" customWidth="1"/>
    <col min="10464" max="10464" width="60.77734375" style="66" customWidth="1"/>
    <col min="10465" max="10484" width="19.21875" style="66" customWidth="1"/>
    <col min="10485" max="10717" width="9.21875" style="66"/>
    <col min="10718" max="10719" width="2.77734375" style="66" customWidth="1"/>
    <col min="10720" max="10720" width="60.77734375" style="66" customWidth="1"/>
    <col min="10721" max="10740" width="19.21875" style="66" customWidth="1"/>
    <col min="10741" max="10973" width="9.21875" style="66"/>
    <col min="10974" max="10975" width="2.77734375" style="66" customWidth="1"/>
    <col min="10976" max="10976" width="60.77734375" style="66" customWidth="1"/>
    <col min="10977" max="10996" width="19.21875" style="66" customWidth="1"/>
    <col min="10997" max="11229" width="9.21875" style="66"/>
    <col min="11230" max="11231" width="2.77734375" style="66" customWidth="1"/>
    <col min="11232" max="11232" width="60.77734375" style="66" customWidth="1"/>
    <col min="11233" max="11252" width="19.21875" style="66" customWidth="1"/>
    <col min="11253" max="11485" width="9.21875" style="66"/>
    <col min="11486" max="11487" width="2.77734375" style="66" customWidth="1"/>
    <col min="11488" max="11488" width="60.77734375" style="66" customWidth="1"/>
    <col min="11489" max="11508" width="19.21875" style="66" customWidth="1"/>
    <col min="11509" max="11741" width="9.21875" style="66"/>
    <col min="11742" max="11743" width="2.77734375" style="66" customWidth="1"/>
    <col min="11744" max="11744" width="60.77734375" style="66" customWidth="1"/>
    <col min="11745" max="11764" width="19.21875" style="66" customWidth="1"/>
    <col min="11765" max="11997" width="9.21875" style="66"/>
    <col min="11998" max="11999" width="2.77734375" style="66" customWidth="1"/>
    <col min="12000" max="12000" width="60.77734375" style="66" customWidth="1"/>
    <col min="12001" max="12020" width="19.21875" style="66" customWidth="1"/>
    <col min="12021" max="12253" width="9.21875" style="66"/>
    <col min="12254" max="12255" width="2.77734375" style="66" customWidth="1"/>
    <col min="12256" max="12256" width="60.77734375" style="66" customWidth="1"/>
    <col min="12257" max="12276" width="19.21875" style="66" customWidth="1"/>
    <col min="12277" max="12509" width="9.21875" style="66"/>
    <col min="12510" max="12511" width="2.77734375" style="66" customWidth="1"/>
    <col min="12512" max="12512" width="60.77734375" style="66" customWidth="1"/>
    <col min="12513" max="12532" width="19.21875" style="66" customWidth="1"/>
    <col min="12533" max="12765" width="9.21875" style="66"/>
    <col min="12766" max="12767" width="2.77734375" style="66" customWidth="1"/>
    <col min="12768" max="12768" width="60.77734375" style="66" customWidth="1"/>
    <col min="12769" max="12788" width="19.21875" style="66" customWidth="1"/>
    <col min="12789" max="13021" width="9.21875" style="66"/>
    <col min="13022" max="13023" width="2.77734375" style="66" customWidth="1"/>
    <col min="13024" max="13024" width="60.77734375" style="66" customWidth="1"/>
    <col min="13025" max="13044" width="19.21875" style="66" customWidth="1"/>
    <col min="13045" max="13277" width="9.21875" style="66"/>
    <col min="13278" max="13279" width="2.77734375" style="66" customWidth="1"/>
    <col min="13280" max="13280" width="60.77734375" style="66" customWidth="1"/>
    <col min="13281" max="13300" width="19.21875" style="66" customWidth="1"/>
    <col min="13301" max="13533" width="9.21875" style="66"/>
    <col min="13534" max="13535" width="2.77734375" style="66" customWidth="1"/>
    <col min="13536" max="13536" width="60.77734375" style="66" customWidth="1"/>
    <col min="13537" max="13556" width="19.21875" style="66" customWidth="1"/>
    <col min="13557" max="13789" width="9.21875" style="66"/>
    <col min="13790" max="13791" width="2.77734375" style="66" customWidth="1"/>
    <col min="13792" max="13792" width="60.77734375" style="66" customWidth="1"/>
    <col min="13793" max="13812" width="19.21875" style="66" customWidth="1"/>
    <col min="13813" max="14045" width="9.21875" style="66"/>
    <col min="14046" max="14047" width="2.77734375" style="66" customWidth="1"/>
    <col min="14048" max="14048" width="60.77734375" style="66" customWidth="1"/>
    <col min="14049" max="14068" width="19.21875" style="66" customWidth="1"/>
    <col min="14069" max="14301" width="9.21875" style="66"/>
    <col min="14302" max="14303" width="2.77734375" style="66" customWidth="1"/>
    <col min="14304" max="14304" width="60.77734375" style="66" customWidth="1"/>
    <col min="14305" max="14324" width="19.21875" style="66" customWidth="1"/>
    <col min="14325" max="14557" width="9.21875" style="66"/>
    <col min="14558" max="14559" width="2.77734375" style="66" customWidth="1"/>
    <col min="14560" max="14560" width="60.77734375" style="66" customWidth="1"/>
    <col min="14561" max="14580" width="19.21875" style="66" customWidth="1"/>
    <col min="14581" max="14813" width="9.21875" style="66"/>
    <col min="14814" max="14815" width="2.77734375" style="66" customWidth="1"/>
    <col min="14816" max="14816" width="60.77734375" style="66" customWidth="1"/>
    <col min="14817" max="14836" width="19.21875" style="66" customWidth="1"/>
    <col min="14837" max="15069" width="9.21875" style="66"/>
    <col min="15070" max="15071" width="2.77734375" style="66" customWidth="1"/>
    <col min="15072" max="15072" width="60.77734375" style="66" customWidth="1"/>
    <col min="15073" max="15092" width="19.21875" style="66" customWidth="1"/>
    <col min="15093" max="15325" width="9.21875" style="66"/>
    <col min="15326" max="15327" width="2.77734375" style="66" customWidth="1"/>
    <col min="15328" max="15328" width="60.77734375" style="66" customWidth="1"/>
    <col min="15329" max="15348" width="19.21875" style="66" customWidth="1"/>
    <col min="15349" max="15581" width="9.21875" style="66"/>
    <col min="15582" max="15583" width="2.77734375" style="66" customWidth="1"/>
    <col min="15584" max="15584" width="60.77734375" style="66" customWidth="1"/>
    <col min="15585" max="15604" width="19.21875" style="66" customWidth="1"/>
    <col min="15605" max="15837" width="9.21875" style="66"/>
    <col min="15838" max="15839" width="2.77734375" style="66" customWidth="1"/>
    <col min="15840" max="15840" width="60.77734375" style="66" customWidth="1"/>
    <col min="15841" max="15860" width="19.21875" style="66" customWidth="1"/>
    <col min="15861" max="16093" width="9.21875" style="66"/>
    <col min="16094" max="16095" width="2.77734375" style="66" customWidth="1"/>
    <col min="16096" max="16096" width="60.77734375" style="66" customWidth="1"/>
    <col min="16097" max="16116" width="19.21875" style="66" customWidth="1"/>
    <col min="16117" max="16384" width="9.21875" style="66"/>
  </cols>
  <sheetData>
    <row r="1" spans="1:6" s="34" customFormat="1" ht="17.25" customHeight="1">
      <c r="A1" s="918" t="s">
        <v>2716</v>
      </c>
      <c r="B1" s="496"/>
      <c r="C1" s="496"/>
      <c r="D1" s="36" t="s">
        <v>2700</v>
      </c>
      <c r="E1" s="36"/>
      <c r="F1" s="2"/>
    </row>
    <row r="2" spans="1:6" s="933" customFormat="1" ht="17.25" customHeight="1">
      <c r="A2" s="494"/>
      <c r="B2" s="494"/>
      <c r="C2" s="493"/>
      <c r="D2" s="935">
        <v>41729</v>
      </c>
      <c r="E2" s="934"/>
      <c r="F2" s="2"/>
    </row>
    <row r="3" spans="1:6" s="385" customFormat="1" ht="17.25" customHeight="1">
      <c r="A3" s="492" t="s">
        <v>2717</v>
      </c>
      <c r="B3" s="491"/>
      <c r="C3" s="490"/>
      <c r="D3" s="489" t="s">
        <v>144</v>
      </c>
      <c r="E3" s="488" t="s">
        <v>2399</v>
      </c>
      <c r="F3" s="2"/>
    </row>
    <row r="4" spans="1:6" s="385" customFormat="1" ht="17.25" customHeight="1">
      <c r="A4" s="463" t="s">
        <v>2718</v>
      </c>
      <c r="B4" s="463"/>
      <c r="C4" s="463"/>
      <c r="D4" s="416">
        <f>SUM(D5:D7)</f>
        <v>5832.2935435216796</v>
      </c>
      <c r="E4" s="138">
        <f t="shared" ref="E4:E50" si="0">D4/$D$50</f>
        <v>1.1152436283704973E-2</v>
      </c>
    </row>
    <row r="5" spans="1:6" s="385" customFormat="1" ht="17.25" customHeight="1">
      <c r="A5" s="34"/>
      <c r="B5" s="486"/>
      <c r="C5" s="486" t="s">
        <v>2719</v>
      </c>
      <c r="D5" s="421">
        <v>51.897471867849177</v>
      </c>
      <c r="E5" s="145">
        <f t="shared" si="0"/>
        <v>9.923767450533292E-5</v>
      </c>
    </row>
    <row r="6" spans="1:6" s="385" customFormat="1" ht="17.25" customHeight="1">
      <c r="A6" s="34"/>
      <c r="B6" s="486"/>
      <c r="C6" s="486" t="s">
        <v>2720</v>
      </c>
      <c r="D6" s="421">
        <v>5411.372642141283</v>
      </c>
      <c r="E6" s="145">
        <f t="shared" si="0"/>
        <v>1.0347556779939459E-2</v>
      </c>
    </row>
    <row r="7" spans="1:6" s="385" customFormat="1" ht="17.25" customHeight="1">
      <c r="A7" s="34"/>
      <c r="B7" s="486"/>
      <c r="C7" s="486" t="s">
        <v>2721</v>
      </c>
      <c r="D7" s="421">
        <v>369.02342951254741</v>
      </c>
      <c r="E7" s="145">
        <f t="shared" si="0"/>
        <v>7.056418292601805E-4</v>
      </c>
    </row>
    <row r="8" spans="1:6" s="385" customFormat="1" ht="17.25" customHeight="1">
      <c r="A8" s="463" t="s">
        <v>2722</v>
      </c>
      <c r="B8" s="463"/>
      <c r="C8" s="463"/>
      <c r="D8" s="416">
        <f>D9+D45</f>
        <v>517129.09311271505</v>
      </c>
      <c r="E8" s="138">
        <f t="shared" si="0"/>
        <v>0.98884756371629501</v>
      </c>
    </row>
    <row r="9" spans="1:6" s="385" customFormat="1" ht="17.25" customHeight="1">
      <c r="A9" s="69"/>
      <c r="B9" s="463" t="s">
        <v>2723</v>
      </c>
      <c r="C9" s="463"/>
      <c r="D9" s="416">
        <f>SUM(D10:D44)</f>
        <v>319833.2476501707</v>
      </c>
      <c r="E9" s="138">
        <f t="shared" si="0"/>
        <v>0.61158099968938961</v>
      </c>
    </row>
    <row r="10" spans="1:6" s="385" customFormat="1" ht="17.25" customHeight="1">
      <c r="A10" s="34"/>
      <c r="B10" s="34"/>
      <c r="C10" s="486" t="s">
        <v>2724</v>
      </c>
      <c r="D10" s="421">
        <v>10555.178186935029</v>
      </c>
      <c r="E10" s="145">
        <f t="shared" si="0"/>
        <v>2.0183475216829665E-2</v>
      </c>
    </row>
    <row r="11" spans="1:6" s="385" customFormat="1" ht="17.25" customHeight="1">
      <c r="A11" s="34"/>
      <c r="B11" s="34"/>
      <c r="C11" s="486" t="s">
        <v>2725</v>
      </c>
      <c r="D11" s="421">
        <v>14375.99758211987</v>
      </c>
      <c r="E11" s="145">
        <f t="shared" si="0"/>
        <v>2.7489596648881811E-2</v>
      </c>
    </row>
    <row r="12" spans="1:6" s="385" customFormat="1" ht="17.25" customHeight="1">
      <c r="A12" s="34"/>
      <c r="B12" s="34"/>
      <c r="C12" s="486" t="s">
        <v>2726</v>
      </c>
      <c r="D12" s="421">
        <v>19003.195797163673</v>
      </c>
      <c r="E12" s="145">
        <f t="shared" si="0"/>
        <v>3.6337665231209945E-2</v>
      </c>
    </row>
    <row r="13" spans="1:6" s="385" customFormat="1" ht="17.25" customHeight="1">
      <c r="A13" s="34"/>
      <c r="B13" s="34"/>
      <c r="C13" s="486" t="s">
        <v>2727</v>
      </c>
      <c r="D13" s="421">
        <v>8753.4596311513069</v>
      </c>
      <c r="E13" s="145">
        <f t="shared" si="0"/>
        <v>1.6738252296445939E-2</v>
      </c>
    </row>
    <row r="14" spans="1:6" s="385" customFormat="1" ht="17.25" customHeight="1">
      <c r="A14" s="34"/>
      <c r="B14" s="34"/>
      <c r="C14" s="486" t="s">
        <v>2728</v>
      </c>
      <c r="D14" s="421">
        <v>11268.806344724093</v>
      </c>
      <c r="E14" s="145">
        <f t="shared" si="0"/>
        <v>2.1548065750658426E-2</v>
      </c>
    </row>
    <row r="15" spans="1:6" s="385" customFormat="1" ht="17.25" customHeight="1">
      <c r="A15" s="34"/>
      <c r="B15" s="34"/>
      <c r="C15" s="486" t="s">
        <v>2729</v>
      </c>
      <c r="D15" s="421">
        <v>3596.6704907287517</v>
      </c>
      <c r="E15" s="145">
        <f t="shared" si="0"/>
        <v>6.8775067959137605E-3</v>
      </c>
    </row>
    <row r="16" spans="1:6" s="385" customFormat="1" ht="17.25" customHeight="1">
      <c r="A16" s="34"/>
      <c r="B16" s="34"/>
      <c r="C16" s="486" t="s">
        <v>2730</v>
      </c>
      <c r="D16" s="421">
        <v>7283.5193389087281</v>
      </c>
      <c r="E16" s="145">
        <f t="shared" si="0"/>
        <v>1.3927451480651045E-2</v>
      </c>
    </row>
    <row r="17" spans="1:5" s="385" customFormat="1" ht="17.25" customHeight="1">
      <c r="A17" s="34"/>
      <c r="B17" s="34"/>
      <c r="C17" s="486" t="s">
        <v>2731</v>
      </c>
      <c r="D17" s="421">
        <v>2611.940167854837</v>
      </c>
      <c r="E17" s="145">
        <f t="shared" si="0"/>
        <v>4.9945182082281898E-3</v>
      </c>
    </row>
    <row r="18" spans="1:5" s="385" customFormat="1" ht="17.25" customHeight="1">
      <c r="A18" s="34"/>
      <c r="B18" s="34"/>
      <c r="C18" s="486" t="s">
        <v>2732</v>
      </c>
      <c r="D18" s="421">
        <v>13377.761213881147</v>
      </c>
      <c r="E18" s="145">
        <f t="shared" si="0"/>
        <v>2.5580781975926038E-2</v>
      </c>
    </row>
    <row r="19" spans="1:5" s="385" customFormat="1" ht="17.25" customHeight="1">
      <c r="A19" s="34"/>
      <c r="B19" s="34"/>
      <c r="C19" s="486" t="s">
        <v>2733</v>
      </c>
      <c r="D19" s="421">
        <v>1927.2338732882508</v>
      </c>
      <c r="E19" s="145">
        <f t="shared" si="0"/>
        <v>3.6852316872012163E-3</v>
      </c>
    </row>
    <row r="20" spans="1:5" s="385" customFormat="1" ht="17.25" customHeight="1">
      <c r="A20" s="34"/>
      <c r="B20" s="34"/>
      <c r="C20" s="486" t="s">
        <v>2734</v>
      </c>
      <c r="D20" s="421">
        <v>6682.0557699781057</v>
      </c>
      <c r="E20" s="145">
        <f t="shared" si="0"/>
        <v>1.2777340622990366E-2</v>
      </c>
    </row>
    <row r="21" spans="1:5" s="385" customFormat="1" ht="17.25" customHeight="1">
      <c r="A21" s="34"/>
      <c r="B21" s="34"/>
      <c r="C21" s="486" t="s">
        <v>2735</v>
      </c>
      <c r="D21" s="421">
        <v>26068.565723427291</v>
      </c>
      <c r="E21" s="145">
        <f t="shared" si="0"/>
        <v>4.9847974226370932E-2</v>
      </c>
    </row>
    <row r="22" spans="1:5" s="385" customFormat="1" ht="17.25" customHeight="1">
      <c r="A22" s="34"/>
      <c r="B22" s="34"/>
      <c r="C22" s="486" t="s">
        <v>2736</v>
      </c>
      <c r="D22" s="421">
        <v>3850.7341493181571</v>
      </c>
      <c r="E22" s="145">
        <f t="shared" si="0"/>
        <v>7.363324038012385E-3</v>
      </c>
    </row>
    <row r="23" spans="1:5" s="385" customFormat="1" ht="17.25" customHeight="1">
      <c r="A23" s="34"/>
      <c r="B23" s="34"/>
      <c r="C23" s="486" t="s">
        <v>2737</v>
      </c>
      <c r="D23" s="421">
        <v>2995.6247877493502</v>
      </c>
      <c r="E23" s="145">
        <f t="shared" si="0"/>
        <v>5.7281949761206616E-3</v>
      </c>
    </row>
    <row r="24" spans="1:5" s="385" customFormat="1" ht="17.25" customHeight="1">
      <c r="A24" s="34"/>
      <c r="B24" s="34"/>
      <c r="C24" s="486" t="s">
        <v>2738</v>
      </c>
      <c r="D24" s="421">
        <v>7102.9533946016227</v>
      </c>
      <c r="E24" s="145">
        <f t="shared" si="0"/>
        <v>1.3582175617242417E-2</v>
      </c>
    </row>
    <row r="25" spans="1:5" s="385" customFormat="1" ht="17.25" customHeight="1">
      <c r="A25" s="34"/>
      <c r="B25" s="34"/>
      <c r="C25" s="486" t="s">
        <v>2739</v>
      </c>
      <c r="D25" s="421">
        <v>12880.166313098911</v>
      </c>
      <c r="E25" s="145">
        <f t="shared" si="0"/>
        <v>2.4629287442144474E-2</v>
      </c>
    </row>
    <row r="26" spans="1:5" s="932" customFormat="1" ht="17.25" customHeight="1">
      <c r="A26" s="34"/>
      <c r="B26" s="34"/>
      <c r="C26" s="486" t="s">
        <v>2740</v>
      </c>
      <c r="D26" s="421">
        <v>1715.0773542247507</v>
      </c>
      <c r="E26" s="145">
        <f t="shared" si="0"/>
        <v>3.2795487353106229E-3</v>
      </c>
    </row>
    <row r="27" spans="1:5" s="932" customFormat="1" ht="17.25" customHeight="1">
      <c r="A27" s="34"/>
      <c r="B27" s="34"/>
      <c r="C27" s="486" t="s">
        <v>2741</v>
      </c>
      <c r="D27" s="421">
        <v>5883.4115183824069</v>
      </c>
      <c r="E27" s="145">
        <f t="shared" si="0"/>
        <v>1.1250183414114677E-2</v>
      </c>
    </row>
    <row r="28" spans="1:5" s="385" customFormat="1" ht="17.25" customHeight="1">
      <c r="A28" s="34"/>
      <c r="B28" s="34"/>
      <c r="C28" s="486" t="s">
        <v>2742</v>
      </c>
      <c r="D28" s="421">
        <v>6999.3075920638985</v>
      </c>
      <c r="E28" s="145">
        <f t="shared" si="0"/>
        <v>1.3383985454101644E-2</v>
      </c>
    </row>
    <row r="29" spans="1:5" s="385" customFormat="1" ht="17.25" customHeight="1">
      <c r="A29" s="34"/>
      <c r="B29" s="34"/>
      <c r="C29" s="486" t="s">
        <v>2743</v>
      </c>
      <c r="D29" s="421">
        <v>5391.4958746181355</v>
      </c>
      <c r="E29" s="145">
        <f t="shared" si="0"/>
        <v>1.0309548682151901E-2</v>
      </c>
    </row>
    <row r="30" spans="1:5" s="385" customFormat="1" ht="17.25" customHeight="1">
      <c r="A30" s="69"/>
      <c r="B30" s="34"/>
      <c r="C30" s="486" t="s">
        <v>2744</v>
      </c>
      <c r="D30" s="421">
        <v>9082.8862587955882</v>
      </c>
      <c r="E30" s="145">
        <f t="shared" si="0"/>
        <v>1.7368177633286967E-2</v>
      </c>
    </row>
    <row r="31" spans="1:5" s="385" customFormat="1" ht="17.25" customHeight="1">
      <c r="A31" s="485"/>
      <c r="B31" s="69"/>
      <c r="C31" s="486" t="s">
        <v>2745</v>
      </c>
      <c r="D31" s="421">
        <v>2341.1481440204689</v>
      </c>
      <c r="E31" s="145">
        <f t="shared" si="0"/>
        <v>4.4767132024594357E-3</v>
      </c>
    </row>
    <row r="32" spans="1:5" s="385" customFormat="1" ht="17.25" customHeight="1">
      <c r="A32" s="34"/>
      <c r="B32" s="69"/>
      <c r="C32" s="486" t="s">
        <v>2746</v>
      </c>
      <c r="D32" s="421">
        <v>66.351389223450909</v>
      </c>
      <c r="E32" s="145">
        <f t="shared" si="0"/>
        <v>1.2687626833731477E-4</v>
      </c>
    </row>
    <row r="33" spans="1:5" s="385" customFormat="1" ht="17.25" customHeight="1">
      <c r="A33" s="34"/>
      <c r="B33" s="34"/>
      <c r="C33" s="486" t="s">
        <v>2747</v>
      </c>
      <c r="D33" s="421">
        <v>8807.6597474957798</v>
      </c>
      <c r="E33" s="145">
        <f t="shared" si="0"/>
        <v>1.6841893057938911E-2</v>
      </c>
    </row>
    <row r="34" spans="1:5" s="385" customFormat="1" ht="17.25" customHeight="1">
      <c r="A34" s="34"/>
      <c r="B34" s="34"/>
      <c r="C34" s="486" t="s">
        <v>2748</v>
      </c>
      <c r="D34" s="421">
        <v>5626.8390421730783</v>
      </c>
      <c r="E34" s="145">
        <f t="shared" si="0"/>
        <v>1.0759568843410275E-2</v>
      </c>
    </row>
    <row r="35" spans="1:5" s="385" customFormat="1" ht="17.25" customHeight="1">
      <c r="A35" s="34"/>
      <c r="B35" s="34"/>
      <c r="C35" s="920" t="s">
        <v>2749</v>
      </c>
      <c r="D35" s="421">
        <v>2325.1198461580161</v>
      </c>
      <c r="E35" s="145">
        <f t="shared" si="0"/>
        <v>4.4460640985840311E-3</v>
      </c>
    </row>
    <row r="36" spans="1:5" s="385" customFormat="1" ht="17.25" customHeight="1">
      <c r="A36" s="34"/>
      <c r="B36" s="34"/>
      <c r="C36" s="486" t="s">
        <v>2750</v>
      </c>
      <c r="D36" s="421">
        <v>20244.732992385299</v>
      </c>
      <c r="E36" s="145">
        <f t="shared" si="0"/>
        <v>3.8711716598864243E-2</v>
      </c>
    </row>
    <row r="37" spans="1:5" s="385" customFormat="1" ht="17.25" customHeight="1">
      <c r="A37" s="34"/>
      <c r="B37" s="34"/>
      <c r="C37" s="486" t="s">
        <v>2751</v>
      </c>
      <c r="D37" s="421">
        <v>4557.861450508989</v>
      </c>
      <c r="E37" s="145">
        <f t="shared" si="0"/>
        <v>8.7154837179308844E-3</v>
      </c>
    </row>
    <row r="38" spans="1:5" s="385" customFormat="1" ht="17.25" customHeight="1">
      <c r="A38" s="34"/>
      <c r="B38" s="34"/>
      <c r="C38" s="486" t="s">
        <v>2752</v>
      </c>
      <c r="D38" s="421">
        <v>20576.434948247203</v>
      </c>
      <c r="E38" s="145">
        <f t="shared" si="0"/>
        <v>3.934599278889573E-2</v>
      </c>
    </row>
    <row r="39" spans="1:5" s="932" customFormat="1" ht="17.25" customHeight="1">
      <c r="A39" s="34"/>
      <c r="B39" s="34"/>
      <c r="C39" s="486" t="s">
        <v>2753</v>
      </c>
      <c r="D39" s="421">
        <v>234.39357837651318</v>
      </c>
      <c r="E39" s="145">
        <f t="shared" si="0"/>
        <v>4.4820436911260789E-4</v>
      </c>
    </row>
    <row r="40" spans="1:5" s="932" customFormat="1" ht="17.25" customHeight="1">
      <c r="A40" s="34"/>
      <c r="B40" s="34"/>
      <c r="C40" s="486" t="s">
        <v>2754</v>
      </c>
      <c r="D40" s="421">
        <v>1314.7435984624281</v>
      </c>
      <c r="E40" s="145">
        <f t="shared" si="0"/>
        <v>2.5140357051383244E-3</v>
      </c>
    </row>
    <row r="41" spans="1:5" s="385" customFormat="1" ht="17.25" customHeight="1">
      <c r="A41" s="34"/>
      <c r="B41" s="34"/>
      <c r="C41" s="486" t="s">
        <v>2755</v>
      </c>
      <c r="D41" s="421">
        <v>17271.625122281901</v>
      </c>
      <c r="E41" s="145">
        <f t="shared" si="0"/>
        <v>3.3026578181450376E-2</v>
      </c>
    </row>
    <row r="42" spans="1:5" s="385" customFormat="1" ht="17.25" customHeight="1">
      <c r="A42" s="34"/>
      <c r="B42" s="34"/>
      <c r="C42" s="486" t="s">
        <v>2756</v>
      </c>
      <c r="D42" s="421">
        <v>6132.1538710995737</v>
      </c>
      <c r="E42" s="145">
        <f t="shared" si="0"/>
        <v>1.1725825323945919E-2</v>
      </c>
    </row>
    <row r="43" spans="1:5" s="385" customFormat="1" ht="17.25" customHeight="1">
      <c r="A43" s="34"/>
      <c r="B43" s="34"/>
      <c r="C43" s="486" t="s">
        <v>2757</v>
      </c>
      <c r="D43" s="421">
        <v>25614.592115495605</v>
      </c>
      <c r="E43" s="145">
        <f t="shared" si="0"/>
        <v>4.8979891764615299E-2</v>
      </c>
    </row>
    <row r="44" spans="1:5" s="385" customFormat="1" ht="17.25" customHeight="1">
      <c r="A44" s="34"/>
      <c r="B44" s="69"/>
      <c r="C44" s="486" t="s">
        <v>2758</v>
      </c>
      <c r="D44" s="421">
        <v>23313.550441228497</v>
      </c>
      <c r="E44" s="145">
        <f t="shared" si="0"/>
        <v>4.4579869634913255E-2</v>
      </c>
    </row>
    <row r="45" spans="1:5" s="385" customFormat="1" ht="17.25" customHeight="1">
      <c r="A45" s="663"/>
      <c r="B45" s="463" t="s">
        <v>2759</v>
      </c>
      <c r="C45" s="463"/>
      <c r="D45" s="416">
        <f>SUM(D46:D49)</f>
        <v>197295.84546254433</v>
      </c>
      <c r="E45" s="138">
        <f t="shared" si="0"/>
        <v>0.37726656402690534</v>
      </c>
    </row>
    <row r="46" spans="1:5" s="932" customFormat="1" ht="17.25" customHeight="1">
      <c r="A46" s="34"/>
      <c r="B46" s="34"/>
      <c r="C46" s="486" t="s">
        <v>2760</v>
      </c>
      <c r="D46" s="421">
        <v>51399.979028470283</v>
      </c>
      <c r="E46" s="145">
        <f t="shared" si="0"/>
        <v>9.8286375132046855E-2</v>
      </c>
    </row>
    <row r="47" spans="1:5" s="385" customFormat="1" ht="17.25" customHeight="1">
      <c r="A47" s="34"/>
      <c r="B47" s="69"/>
      <c r="C47" s="486" t="s">
        <v>2761</v>
      </c>
      <c r="D47" s="421">
        <v>31403.379375785102</v>
      </c>
      <c r="E47" s="145">
        <f t="shared" si="0"/>
        <v>6.0049135896199139E-2</v>
      </c>
    </row>
    <row r="48" spans="1:5" s="932" customFormat="1" ht="17.25" customHeight="1">
      <c r="A48" s="34"/>
      <c r="B48" s="34"/>
      <c r="C48" s="486" t="s">
        <v>2762</v>
      </c>
      <c r="D48" s="421">
        <v>78423.530054238276</v>
      </c>
      <c r="E48" s="145">
        <f t="shared" si="0"/>
        <v>0.14996045990253803</v>
      </c>
    </row>
    <row r="49" spans="1:5" s="385" customFormat="1" ht="17.25" customHeight="1">
      <c r="A49" s="34"/>
      <c r="B49" s="663"/>
      <c r="C49" s="486" t="s">
        <v>2763</v>
      </c>
      <c r="D49" s="421">
        <v>36068.957004050666</v>
      </c>
      <c r="E49" s="145">
        <f t="shared" si="0"/>
        <v>6.8970593096121302E-2</v>
      </c>
    </row>
    <row r="50" spans="1:5" s="385" customFormat="1" ht="17.25" customHeight="1">
      <c r="A50" s="463" t="s">
        <v>2764</v>
      </c>
      <c r="B50" s="463"/>
      <c r="C50" s="463"/>
      <c r="D50" s="416">
        <f>D8+D4</f>
        <v>522961.38665623672</v>
      </c>
      <c r="E50" s="138">
        <f t="shared" si="0"/>
        <v>1</v>
      </c>
    </row>
    <row r="51" spans="1:5" s="385" customFormat="1" ht="22.05" customHeight="1">
      <c r="A51" s="504"/>
      <c r="B51" s="919"/>
      <c r="C51" s="919"/>
      <c r="D51" s="919"/>
      <c r="E51" s="919"/>
    </row>
    <row r="52" spans="1:5" s="2" customFormat="1" ht="17.25" customHeight="1"/>
    <row r="53" spans="1:5" s="2" customFormat="1" ht="17.25" customHeight="1">
      <c r="A53" s="66"/>
      <c r="B53" s="66"/>
      <c r="C53" s="66"/>
      <c r="D53" s="66"/>
      <c r="E53" s="66"/>
    </row>
    <row r="54" spans="1:5" s="2" customFormat="1" ht="17.25" customHeight="1">
      <c r="A54" s="432" t="s">
        <v>2765</v>
      </c>
      <c r="B54" s="929"/>
      <c r="C54" s="929"/>
      <c r="D54" s="519"/>
      <c r="E54" s="519"/>
    </row>
    <row r="55" spans="1:5" s="2" customFormat="1" ht="17.25" customHeight="1">
      <c r="A55" s="496"/>
      <c r="B55" s="496"/>
      <c r="C55" s="496"/>
      <c r="D55" s="914" t="s">
        <v>2700</v>
      </c>
      <c r="E55" s="914"/>
    </row>
    <row r="56" spans="1:5" s="2" customFormat="1" ht="17.25" customHeight="1">
      <c r="A56" s="494"/>
      <c r="B56" s="494"/>
      <c r="C56" s="493"/>
      <c r="D56" s="911" t="s">
        <v>2766</v>
      </c>
      <c r="E56" s="928"/>
    </row>
    <row r="57" spans="1:5" s="2" customFormat="1" ht="17.25" customHeight="1">
      <c r="A57" s="921" t="s">
        <v>2717</v>
      </c>
      <c r="B57" s="923"/>
      <c r="C57" s="922"/>
      <c r="D57" s="923" t="s">
        <v>144</v>
      </c>
      <c r="E57" s="931" t="s">
        <v>2399</v>
      </c>
    </row>
    <row r="58" spans="1:5" s="2" customFormat="1" ht="17.25" customHeight="1">
      <c r="A58" s="463" t="s">
        <v>2718</v>
      </c>
      <c r="B58" s="463"/>
      <c r="C58" s="463"/>
      <c r="D58" s="416" t="e">
        <f>AVERAGE(D4,#REF!)</f>
        <v>#REF!</v>
      </c>
      <c r="E58" s="138" t="e">
        <f t="shared" ref="E58:E104" si="1">D58/$D$104</f>
        <v>#REF!</v>
      </c>
    </row>
    <row r="59" spans="1:5" s="2" customFormat="1" ht="17.25" customHeight="1">
      <c r="A59" s="34"/>
      <c r="B59" s="486"/>
      <c r="C59" s="486" t="s">
        <v>2719</v>
      </c>
      <c r="D59" s="421" t="e">
        <f>AVERAGE(D5,#REF!)</f>
        <v>#REF!</v>
      </c>
      <c r="E59" s="145" t="e">
        <f t="shared" si="1"/>
        <v>#REF!</v>
      </c>
    </row>
    <row r="60" spans="1:5" s="2" customFormat="1" ht="17.25" customHeight="1">
      <c r="A60" s="34"/>
      <c r="B60" s="486"/>
      <c r="C60" s="486" t="s">
        <v>2720</v>
      </c>
      <c r="D60" s="421" t="e">
        <f>AVERAGE(D6,#REF!)</f>
        <v>#REF!</v>
      </c>
      <c r="E60" s="145" t="e">
        <f t="shared" si="1"/>
        <v>#REF!</v>
      </c>
    </row>
    <row r="61" spans="1:5" s="2" customFormat="1" ht="17.25" customHeight="1">
      <c r="A61" s="34"/>
      <c r="B61" s="486"/>
      <c r="C61" s="486" t="s">
        <v>2721</v>
      </c>
      <c r="D61" s="421" t="e">
        <f>AVERAGE(D7,#REF!)</f>
        <v>#REF!</v>
      </c>
      <c r="E61" s="145" t="e">
        <f t="shared" si="1"/>
        <v>#REF!</v>
      </c>
    </row>
    <row r="62" spans="1:5" s="2" customFormat="1" ht="17.25" customHeight="1">
      <c r="A62" s="463" t="s">
        <v>2722</v>
      </c>
      <c r="B62" s="463"/>
      <c r="C62" s="463"/>
      <c r="D62" s="416" t="e">
        <f>AVERAGE(D8,#REF!)</f>
        <v>#REF!</v>
      </c>
      <c r="E62" s="138" t="e">
        <f t="shared" si="1"/>
        <v>#REF!</v>
      </c>
    </row>
    <row r="63" spans="1:5" s="2" customFormat="1" ht="17.25" customHeight="1">
      <c r="A63" s="69"/>
      <c r="B63" s="463" t="s">
        <v>2723</v>
      </c>
      <c r="C63" s="463"/>
      <c r="D63" s="416" t="e">
        <f>AVERAGE(D9,#REF!)</f>
        <v>#REF!</v>
      </c>
      <c r="E63" s="138" t="e">
        <f t="shared" si="1"/>
        <v>#REF!</v>
      </c>
    </row>
    <row r="64" spans="1:5" s="2" customFormat="1" ht="17.25" customHeight="1">
      <c r="A64" s="34"/>
      <c r="B64" s="34"/>
      <c r="C64" s="486" t="s">
        <v>2724</v>
      </c>
      <c r="D64" s="421" t="e">
        <f>AVERAGE(D10,#REF!)</f>
        <v>#REF!</v>
      </c>
      <c r="E64" s="145" t="e">
        <f t="shared" si="1"/>
        <v>#REF!</v>
      </c>
    </row>
    <row r="65" spans="1:5" s="2" customFormat="1" ht="17.25" customHeight="1">
      <c r="A65" s="34"/>
      <c r="B65" s="34"/>
      <c r="C65" s="486" t="s">
        <v>2725</v>
      </c>
      <c r="D65" s="421" t="e">
        <f>AVERAGE(D11,#REF!)</f>
        <v>#REF!</v>
      </c>
      <c r="E65" s="145" t="e">
        <f t="shared" si="1"/>
        <v>#REF!</v>
      </c>
    </row>
    <row r="66" spans="1:5" s="2" customFormat="1" ht="17.25" customHeight="1">
      <c r="A66" s="34"/>
      <c r="B66" s="34"/>
      <c r="C66" s="486" t="s">
        <v>2726</v>
      </c>
      <c r="D66" s="421" t="e">
        <f>AVERAGE(D12,#REF!)</f>
        <v>#REF!</v>
      </c>
      <c r="E66" s="145" t="e">
        <f t="shared" si="1"/>
        <v>#REF!</v>
      </c>
    </row>
    <row r="67" spans="1:5" s="2" customFormat="1" ht="17.25" customHeight="1">
      <c r="A67" s="34"/>
      <c r="B67" s="34"/>
      <c r="C67" s="486" t="s">
        <v>2727</v>
      </c>
      <c r="D67" s="421" t="e">
        <f>AVERAGE(D13,#REF!)</f>
        <v>#REF!</v>
      </c>
      <c r="E67" s="145" t="e">
        <f t="shared" si="1"/>
        <v>#REF!</v>
      </c>
    </row>
    <row r="68" spans="1:5" s="2" customFormat="1" ht="17.25" customHeight="1">
      <c r="A68" s="34"/>
      <c r="B68" s="34"/>
      <c r="C68" s="486" t="s">
        <v>2728</v>
      </c>
      <c r="D68" s="421" t="e">
        <f>AVERAGE(D14,#REF!)</f>
        <v>#REF!</v>
      </c>
      <c r="E68" s="145" t="e">
        <f t="shared" si="1"/>
        <v>#REF!</v>
      </c>
    </row>
    <row r="69" spans="1:5" s="2" customFormat="1" ht="17.25" customHeight="1">
      <c r="A69" s="34"/>
      <c r="B69" s="34"/>
      <c r="C69" s="486" t="s">
        <v>2729</v>
      </c>
      <c r="D69" s="421" t="e">
        <f>AVERAGE(D15,#REF!)</f>
        <v>#REF!</v>
      </c>
      <c r="E69" s="145" t="e">
        <f t="shared" si="1"/>
        <v>#REF!</v>
      </c>
    </row>
    <row r="70" spans="1:5" s="2" customFormat="1" ht="17.25" customHeight="1">
      <c r="A70" s="34"/>
      <c r="B70" s="34"/>
      <c r="C70" s="486" t="s">
        <v>2730</v>
      </c>
      <c r="D70" s="421" t="e">
        <f>AVERAGE(D16,#REF!)</f>
        <v>#REF!</v>
      </c>
      <c r="E70" s="145" t="e">
        <f t="shared" si="1"/>
        <v>#REF!</v>
      </c>
    </row>
    <row r="71" spans="1:5" s="2" customFormat="1" ht="17.25" customHeight="1">
      <c r="A71" s="34"/>
      <c r="B71" s="34"/>
      <c r="C71" s="486" t="s">
        <v>2731</v>
      </c>
      <c r="D71" s="421" t="e">
        <f>AVERAGE(D17,#REF!)</f>
        <v>#REF!</v>
      </c>
      <c r="E71" s="145" t="e">
        <f t="shared" si="1"/>
        <v>#REF!</v>
      </c>
    </row>
    <row r="72" spans="1:5" s="2" customFormat="1" ht="17.25" customHeight="1">
      <c r="A72" s="34"/>
      <c r="B72" s="34"/>
      <c r="C72" s="486" t="s">
        <v>2732</v>
      </c>
      <c r="D72" s="421" t="e">
        <f>AVERAGE(D18,#REF!)</f>
        <v>#REF!</v>
      </c>
      <c r="E72" s="145" t="e">
        <f t="shared" si="1"/>
        <v>#REF!</v>
      </c>
    </row>
    <row r="73" spans="1:5" s="2" customFormat="1" ht="17.25" customHeight="1">
      <c r="A73" s="34"/>
      <c r="B73" s="34"/>
      <c r="C73" s="486" t="s">
        <v>2733</v>
      </c>
      <c r="D73" s="421" t="e">
        <f>AVERAGE(D19,#REF!)</f>
        <v>#REF!</v>
      </c>
      <c r="E73" s="145" t="e">
        <f t="shared" si="1"/>
        <v>#REF!</v>
      </c>
    </row>
    <row r="74" spans="1:5" s="2" customFormat="1" ht="17.25" customHeight="1">
      <c r="A74" s="34"/>
      <c r="B74" s="34"/>
      <c r="C74" s="486" t="s">
        <v>2734</v>
      </c>
      <c r="D74" s="421" t="e">
        <f>AVERAGE(D20,#REF!)</f>
        <v>#REF!</v>
      </c>
      <c r="E74" s="145" t="e">
        <f t="shared" si="1"/>
        <v>#REF!</v>
      </c>
    </row>
    <row r="75" spans="1:5" s="2" customFormat="1" ht="17.25" customHeight="1">
      <c r="A75" s="34"/>
      <c r="B75" s="34"/>
      <c r="C75" s="486" t="s">
        <v>2735</v>
      </c>
      <c r="D75" s="421" t="e">
        <f>AVERAGE(D21,#REF!)</f>
        <v>#REF!</v>
      </c>
      <c r="E75" s="145" t="e">
        <f t="shared" si="1"/>
        <v>#REF!</v>
      </c>
    </row>
    <row r="76" spans="1:5" s="2" customFormat="1" ht="17.25" customHeight="1">
      <c r="A76" s="34"/>
      <c r="B76" s="34"/>
      <c r="C76" s="486" t="s">
        <v>2736</v>
      </c>
      <c r="D76" s="421" t="e">
        <f>AVERAGE(D22,#REF!)</f>
        <v>#REF!</v>
      </c>
      <c r="E76" s="145" t="e">
        <f t="shared" si="1"/>
        <v>#REF!</v>
      </c>
    </row>
    <row r="77" spans="1:5" s="2" customFormat="1" ht="17.25" customHeight="1">
      <c r="A77" s="34"/>
      <c r="B77" s="34"/>
      <c r="C77" s="486" t="s">
        <v>2737</v>
      </c>
      <c r="D77" s="421" t="e">
        <f>AVERAGE(D23,#REF!)</f>
        <v>#REF!</v>
      </c>
      <c r="E77" s="145" t="e">
        <f t="shared" si="1"/>
        <v>#REF!</v>
      </c>
    </row>
    <row r="78" spans="1:5" s="2" customFormat="1" ht="17.25" customHeight="1">
      <c r="A78" s="34"/>
      <c r="B78" s="34"/>
      <c r="C78" s="486" t="s">
        <v>2738</v>
      </c>
      <c r="D78" s="421" t="e">
        <f>AVERAGE(D24,#REF!)</f>
        <v>#REF!</v>
      </c>
      <c r="E78" s="145" t="e">
        <f t="shared" si="1"/>
        <v>#REF!</v>
      </c>
    </row>
    <row r="79" spans="1:5" s="2" customFormat="1" ht="17.25" customHeight="1">
      <c r="A79" s="34"/>
      <c r="B79" s="34"/>
      <c r="C79" s="486" t="s">
        <v>2739</v>
      </c>
      <c r="D79" s="421" t="e">
        <f>AVERAGE(D25,#REF!)</f>
        <v>#REF!</v>
      </c>
      <c r="E79" s="145" t="e">
        <f t="shared" si="1"/>
        <v>#REF!</v>
      </c>
    </row>
    <row r="80" spans="1:5" s="2" customFormat="1" ht="17.25" customHeight="1">
      <c r="A80" s="34"/>
      <c r="B80" s="34"/>
      <c r="C80" s="486" t="s">
        <v>2740</v>
      </c>
      <c r="D80" s="421" t="e">
        <f>AVERAGE(D26,#REF!)</f>
        <v>#REF!</v>
      </c>
      <c r="E80" s="145" t="e">
        <f t="shared" si="1"/>
        <v>#REF!</v>
      </c>
    </row>
    <row r="81" spans="1:5" s="2" customFormat="1" ht="17.25" customHeight="1">
      <c r="A81" s="34"/>
      <c r="B81" s="34"/>
      <c r="C81" s="486" t="s">
        <v>2741</v>
      </c>
      <c r="D81" s="421" t="e">
        <f>AVERAGE(D27,#REF!)</f>
        <v>#REF!</v>
      </c>
      <c r="E81" s="145" t="e">
        <f t="shared" si="1"/>
        <v>#REF!</v>
      </c>
    </row>
    <row r="82" spans="1:5" s="2" customFormat="1" ht="17.25" customHeight="1">
      <c r="A82" s="34"/>
      <c r="B82" s="34"/>
      <c r="C82" s="486" t="s">
        <v>2742</v>
      </c>
      <c r="D82" s="421" t="e">
        <f>AVERAGE(D28,#REF!)</f>
        <v>#REF!</v>
      </c>
      <c r="E82" s="145" t="e">
        <f t="shared" si="1"/>
        <v>#REF!</v>
      </c>
    </row>
    <row r="83" spans="1:5" s="2" customFormat="1" ht="17.25" customHeight="1">
      <c r="A83" s="34"/>
      <c r="B83" s="34"/>
      <c r="C83" s="486" t="s">
        <v>2743</v>
      </c>
      <c r="D83" s="421" t="e">
        <f>AVERAGE(D29,#REF!)</f>
        <v>#REF!</v>
      </c>
      <c r="E83" s="145" t="e">
        <f t="shared" si="1"/>
        <v>#REF!</v>
      </c>
    </row>
    <row r="84" spans="1:5" s="2" customFormat="1" ht="17.25" customHeight="1">
      <c r="A84" s="69"/>
      <c r="B84" s="34"/>
      <c r="C84" s="486" t="s">
        <v>2744</v>
      </c>
      <c r="D84" s="421" t="e">
        <f>AVERAGE(D30,#REF!)</f>
        <v>#REF!</v>
      </c>
      <c r="E84" s="145" t="e">
        <f t="shared" si="1"/>
        <v>#REF!</v>
      </c>
    </row>
    <row r="85" spans="1:5" s="2" customFormat="1" ht="17.25" customHeight="1">
      <c r="A85" s="485"/>
      <c r="B85" s="69"/>
      <c r="C85" s="486" t="s">
        <v>2745</v>
      </c>
      <c r="D85" s="421" t="e">
        <f>AVERAGE(D31,#REF!)</f>
        <v>#REF!</v>
      </c>
      <c r="E85" s="145" t="e">
        <f t="shared" si="1"/>
        <v>#REF!</v>
      </c>
    </row>
    <row r="86" spans="1:5" s="2" customFormat="1" ht="17.25" customHeight="1">
      <c r="A86" s="34"/>
      <c r="B86" s="69"/>
      <c r="C86" s="486" t="s">
        <v>2746</v>
      </c>
      <c r="D86" s="421" t="e">
        <f>AVERAGE(D32,#REF!)</f>
        <v>#REF!</v>
      </c>
      <c r="E86" s="145" t="e">
        <f t="shared" si="1"/>
        <v>#REF!</v>
      </c>
    </row>
    <row r="87" spans="1:5" s="2" customFormat="1" ht="17.25" customHeight="1">
      <c r="A87" s="34"/>
      <c r="B87" s="34"/>
      <c r="C87" s="486" t="s">
        <v>2747</v>
      </c>
      <c r="D87" s="421" t="e">
        <f>AVERAGE(D33,#REF!)</f>
        <v>#REF!</v>
      </c>
      <c r="E87" s="145" t="e">
        <f t="shared" si="1"/>
        <v>#REF!</v>
      </c>
    </row>
    <row r="88" spans="1:5" s="2" customFormat="1" ht="17.25" customHeight="1">
      <c r="A88" s="34"/>
      <c r="B88" s="34"/>
      <c r="C88" s="486" t="s">
        <v>2748</v>
      </c>
      <c r="D88" s="421" t="e">
        <f>AVERAGE(D34,#REF!)</f>
        <v>#REF!</v>
      </c>
      <c r="E88" s="145" t="e">
        <f t="shared" si="1"/>
        <v>#REF!</v>
      </c>
    </row>
    <row r="89" spans="1:5" s="2" customFormat="1" ht="17.25" customHeight="1">
      <c r="A89" s="34"/>
      <c r="B89" s="34"/>
      <c r="C89" s="920" t="s">
        <v>2749</v>
      </c>
      <c r="D89" s="421" t="e">
        <f>AVERAGE(D35,#REF!)</f>
        <v>#REF!</v>
      </c>
      <c r="E89" s="145" t="e">
        <f t="shared" si="1"/>
        <v>#REF!</v>
      </c>
    </row>
    <row r="90" spans="1:5" s="2" customFormat="1" ht="17.25" customHeight="1">
      <c r="A90" s="34"/>
      <c r="B90" s="34"/>
      <c r="C90" s="486" t="s">
        <v>2750</v>
      </c>
      <c r="D90" s="421" t="e">
        <f>AVERAGE(D36,#REF!)</f>
        <v>#REF!</v>
      </c>
      <c r="E90" s="145" t="e">
        <f t="shared" si="1"/>
        <v>#REF!</v>
      </c>
    </row>
    <row r="91" spans="1:5" s="2" customFormat="1" ht="17.25" customHeight="1">
      <c r="A91" s="34"/>
      <c r="B91" s="34"/>
      <c r="C91" s="486" t="s">
        <v>2751</v>
      </c>
      <c r="D91" s="421" t="e">
        <f>AVERAGE(D37,#REF!)</f>
        <v>#REF!</v>
      </c>
      <c r="E91" s="145" t="e">
        <f t="shared" si="1"/>
        <v>#REF!</v>
      </c>
    </row>
    <row r="92" spans="1:5" s="2" customFormat="1" ht="17.25" customHeight="1">
      <c r="A92" s="34"/>
      <c r="B92" s="34"/>
      <c r="C92" s="486" t="s">
        <v>2752</v>
      </c>
      <c r="D92" s="421" t="e">
        <f>AVERAGE(D38,#REF!)</f>
        <v>#REF!</v>
      </c>
      <c r="E92" s="145" t="e">
        <f t="shared" si="1"/>
        <v>#REF!</v>
      </c>
    </row>
    <row r="93" spans="1:5" s="2" customFormat="1" ht="17.25" customHeight="1">
      <c r="A93" s="34"/>
      <c r="B93" s="34"/>
      <c r="C93" s="486" t="s">
        <v>2753</v>
      </c>
      <c r="D93" s="421" t="e">
        <f>AVERAGE(D39,#REF!)</f>
        <v>#REF!</v>
      </c>
      <c r="E93" s="145" t="e">
        <f t="shared" si="1"/>
        <v>#REF!</v>
      </c>
    </row>
    <row r="94" spans="1:5" s="2" customFormat="1" ht="17.25" customHeight="1">
      <c r="A94" s="34"/>
      <c r="B94" s="34"/>
      <c r="C94" s="486" t="s">
        <v>2754</v>
      </c>
      <c r="D94" s="421" t="e">
        <f>AVERAGE(D40,#REF!)</f>
        <v>#REF!</v>
      </c>
      <c r="E94" s="145" t="e">
        <f t="shared" si="1"/>
        <v>#REF!</v>
      </c>
    </row>
    <row r="95" spans="1:5" s="2" customFormat="1" ht="17.25" customHeight="1">
      <c r="A95" s="34"/>
      <c r="B95" s="34"/>
      <c r="C95" s="486" t="s">
        <v>2755</v>
      </c>
      <c r="D95" s="421" t="e">
        <f>AVERAGE(D41,#REF!)</f>
        <v>#REF!</v>
      </c>
      <c r="E95" s="145" t="e">
        <f t="shared" si="1"/>
        <v>#REF!</v>
      </c>
    </row>
    <row r="96" spans="1:5" s="2" customFormat="1" ht="17.25" customHeight="1">
      <c r="A96" s="34"/>
      <c r="B96" s="34"/>
      <c r="C96" s="486" t="s">
        <v>2756</v>
      </c>
      <c r="D96" s="421" t="e">
        <f>AVERAGE(D42,#REF!)</f>
        <v>#REF!</v>
      </c>
      <c r="E96" s="145" t="e">
        <f t="shared" si="1"/>
        <v>#REF!</v>
      </c>
    </row>
    <row r="97" spans="1:5" s="2" customFormat="1" ht="17.25" customHeight="1">
      <c r="A97" s="34"/>
      <c r="B97" s="34"/>
      <c r="C97" s="486" t="s">
        <v>2757</v>
      </c>
      <c r="D97" s="421" t="e">
        <f>AVERAGE(D43,#REF!)</f>
        <v>#REF!</v>
      </c>
      <c r="E97" s="145" t="e">
        <f t="shared" si="1"/>
        <v>#REF!</v>
      </c>
    </row>
    <row r="98" spans="1:5" s="2" customFormat="1" ht="17.25" customHeight="1">
      <c r="A98" s="34"/>
      <c r="B98" s="69"/>
      <c r="C98" s="486" t="s">
        <v>2758</v>
      </c>
      <c r="D98" s="421" t="e">
        <f>AVERAGE(D44,#REF!)</f>
        <v>#REF!</v>
      </c>
      <c r="E98" s="145" t="e">
        <f t="shared" si="1"/>
        <v>#REF!</v>
      </c>
    </row>
    <row r="99" spans="1:5" s="2" customFormat="1" ht="17.25" customHeight="1">
      <c r="A99" s="663"/>
      <c r="B99" s="463" t="s">
        <v>2759</v>
      </c>
      <c r="C99" s="463"/>
      <c r="D99" s="416" t="e">
        <f>AVERAGE(D45,#REF!)</f>
        <v>#REF!</v>
      </c>
      <c r="E99" s="138" t="e">
        <f t="shared" si="1"/>
        <v>#REF!</v>
      </c>
    </row>
    <row r="100" spans="1:5" s="2" customFormat="1" ht="17.25" customHeight="1">
      <c r="A100" s="34"/>
      <c r="B100" s="34"/>
      <c r="C100" s="486" t="s">
        <v>2760</v>
      </c>
      <c r="D100" s="421" t="e">
        <f>AVERAGE(D46,#REF!)</f>
        <v>#REF!</v>
      </c>
      <c r="E100" s="145" t="e">
        <f t="shared" si="1"/>
        <v>#REF!</v>
      </c>
    </row>
    <row r="101" spans="1:5" s="2" customFormat="1" ht="17.25" customHeight="1">
      <c r="A101" s="34"/>
      <c r="B101" s="69"/>
      <c r="C101" s="486" t="s">
        <v>2761</v>
      </c>
      <c r="D101" s="421" t="e">
        <f>AVERAGE(D47,#REF!)</f>
        <v>#REF!</v>
      </c>
      <c r="E101" s="145" t="e">
        <f t="shared" si="1"/>
        <v>#REF!</v>
      </c>
    </row>
    <row r="102" spans="1:5" s="2" customFormat="1" ht="17.25" customHeight="1">
      <c r="A102" s="34"/>
      <c r="B102" s="34"/>
      <c r="C102" s="486" t="s">
        <v>2762</v>
      </c>
      <c r="D102" s="421" t="e">
        <f>AVERAGE(D48,#REF!)</f>
        <v>#REF!</v>
      </c>
      <c r="E102" s="145" t="e">
        <f t="shared" si="1"/>
        <v>#REF!</v>
      </c>
    </row>
    <row r="103" spans="1:5" s="2" customFormat="1" ht="17.25" customHeight="1">
      <c r="A103" s="34"/>
      <c r="B103" s="663"/>
      <c r="C103" s="486" t="s">
        <v>2763</v>
      </c>
      <c r="D103" s="421" t="e">
        <f>AVERAGE(D49,#REF!)</f>
        <v>#REF!</v>
      </c>
      <c r="E103" s="145" t="e">
        <f t="shared" si="1"/>
        <v>#REF!</v>
      </c>
    </row>
    <row r="104" spans="1:5" s="2" customFormat="1" ht="17.25" customHeight="1">
      <c r="A104" s="463" t="s">
        <v>2764</v>
      </c>
      <c r="B104" s="463"/>
      <c r="C104" s="463"/>
      <c r="D104" s="416" t="e">
        <f>AVERAGE(D50,#REF!)</f>
        <v>#REF!</v>
      </c>
      <c r="E104" s="138" t="e">
        <f t="shared" si="1"/>
        <v>#REF!</v>
      </c>
    </row>
    <row r="105" spans="1:5" s="2" customFormat="1" ht="22.05" customHeight="1">
      <c r="A105" s="504"/>
      <c r="B105" s="919"/>
      <c r="C105" s="919"/>
      <c r="D105" s="919"/>
      <c r="E105" s="919"/>
    </row>
    <row r="106" spans="1:5" s="2" customFormat="1" ht="17.25" customHeight="1">
      <c r="A106" s="504"/>
      <c r="B106" s="930"/>
      <c r="C106" s="930"/>
      <c r="D106" s="930"/>
      <c r="E106" s="930"/>
    </row>
    <row r="107" spans="1:5" s="2" customFormat="1" ht="17.25" customHeight="1">
      <c r="A107" s="504"/>
      <c r="B107" s="930"/>
      <c r="C107" s="930"/>
      <c r="D107" s="930"/>
      <c r="E107" s="930"/>
    </row>
    <row r="108" spans="1:5" s="2" customFormat="1" ht="17.25" customHeight="1">
      <c r="A108" s="432" t="s">
        <v>2767</v>
      </c>
      <c r="B108" s="929"/>
      <c r="C108" s="929"/>
      <c r="D108" s="519"/>
      <c r="E108" s="519"/>
    </row>
    <row r="109" spans="1:5" s="2" customFormat="1" ht="17.25" customHeight="1">
      <c r="A109" s="496"/>
      <c r="B109" s="496"/>
      <c r="C109" s="496"/>
      <c r="D109" s="924"/>
      <c r="E109" s="924"/>
    </row>
    <row r="110" spans="1:5" s="2" customFormat="1" ht="17.25" customHeight="1">
      <c r="A110" s="494"/>
      <c r="B110" s="494"/>
      <c r="C110" s="493"/>
      <c r="D110" s="911" t="s">
        <v>2766</v>
      </c>
      <c r="E110" s="928"/>
    </row>
    <row r="111" spans="1:5" s="2" customFormat="1" ht="17.25" customHeight="1">
      <c r="A111" s="921" t="s">
        <v>2717</v>
      </c>
      <c r="B111" s="923"/>
      <c r="C111" s="927"/>
      <c r="D111" s="926"/>
      <c r="E111" s="926"/>
    </row>
    <row r="112" spans="1:5" s="2" customFormat="1" ht="17.25" customHeight="1">
      <c r="A112" s="463" t="s">
        <v>2718</v>
      </c>
      <c r="B112" s="463"/>
      <c r="C112" s="463"/>
      <c r="D112" s="463"/>
      <c r="E112" s="463"/>
    </row>
    <row r="113" spans="1:5" s="2" customFormat="1" ht="17.25" customHeight="1">
      <c r="A113" s="34"/>
      <c r="B113" s="486"/>
      <c r="C113" s="486" t="s">
        <v>2719</v>
      </c>
      <c r="D113" s="486"/>
      <c r="E113" s="486"/>
    </row>
    <row r="114" spans="1:5" s="2" customFormat="1" ht="17.25" customHeight="1">
      <c r="A114" s="34"/>
      <c r="B114" s="486"/>
      <c r="C114" s="486" t="s">
        <v>2720</v>
      </c>
      <c r="D114" s="486"/>
      <c r="E114" s="486"/>
    </row>
    <row r="115" spans="1:5" s="2" customFormat="1" ht="17.25" customHeight="1">
      <c r="A115" s="34"/>
      <c r="B115" s="486"/>
      <c r="C115" s="486" t="s">
        <v>2721</v>
      </c>
      <c r="D115" s="486"/>
      <c r="E115" s="486"/>
    </row>
    <row r="116" spans="1:5" s="2" customFormat="1" ht="17.25" customHeight="1">
      <c r="A116" s="463" t="s">
        <v>2722</v>
      </c>
      <c r="B116" s="463"/>
      <c r="C116" s="463"/>
      <c r="D116" s="463"/>
      <c r="E116" s="463"/>
    </row>
    <row r="117" spans="1:5" s="2" customFormat="1" ht="17.25" customHeight="1">
      <c r="A117" s="69"/>
      <c r="B117" s="463" t="s">
        <v>2723</v>
      </c>
      <c r="C117" s="463"/>
      <c r="D117" s="463"/>
      <c r="E117" s="463"/>
    </row>
    <row r="118" spans="1:5" s="2" customFormat="1" ht="17.25" customHeight="1">
      <c r="A118" s="34"/>
      <c r="B118" s="34"/>
      <c r="C118" s="486" t="s">
        <v>2724</v>
      </c>
      <c r="D118" s="486"/>
      <c r="E118" s="486"/>
    </row>
    <row r="119" spans="1:5" s="2" customFormat="1" ht="17.25" customHeight="1">
      <c r="A119" s="34"/>
      <c r="B119" s="34"/>
      <c r="C119" s="486" t="s">
        <v>2725</v>
      </c>
      <c r="D119" s="486"/>
      <c r="E119" s="486"/>
    </row>
    <row r="120" spans="1:5" s="2" customFormat="1" ht="17.25" customHeight="1">
      <c r="A120" s="34"/>
      <c r="B120" s="34"/>
      <c r="C120" s="486" t="s">
        <v>2726</v>
      </c>
      <c r="D120" s="486"/>
      <c r="E120" s="486"/>
    </row>
    <row r="121" spans="1:5" s="2" customFormat="1" ht="17.25" customHeight="1">
      <c r="A121" s="34"/>
      <c r="B121" s="34"/>
      <c r="C121" s="486" t="s">
        <v>2727</v>
      </c>
      <c r="D121" s="486"/>
      <c r="E121" s="486"/>
    </row>
    <row r="122" spans="1:5" s="2" customFormat="1" ht="17.25" customHeight="1">
      <c r="A122" s="34"/>
      <c r="B122" s="34"/>
      <c r="C122" s="486" t="s">
        <v>2728</v>
      </c>
      <c r="D122" s="486"/>
      <c r="E122" s="486"/>
    </row>
    <row r="123" spans="1:5" s="2" customFormat="1" ht="17.25" customHeight="1">
      <c r="A123" s="34"/>
      <c r="B123" s="34"/>
      <c r="C123" s="486" t="s">
        <v>2729</v>
      </c>
      <c r="D123" s="486"/>
      <c r="E123" s="486"/>
    </row>
    <row r="124" spans="1:5" s="2" customFormat="1" ht="17.25" customHeight="1">
      <c r="A124" s="34"/>
      <c r="B124" s="34"/>
      <c r="C124" s="486" t="s">
        <v>2730</v>
      </c>
      <c r="D124" s="486"/>
      <c r="E124" s="486"/>
    </row>
    <row r="125" spans="1:5" s="2" customFormat="1" ht="17.25" customHeight="1">
      <c r="A125" s="34"/>
      <c r="B125" s="34"/>
      <c r="C125" s="486" t="s">
        <v>2731</v>
      </c>
      <c r="D125" s="486"/>
      <c r="E125" s="486"/>
    </row>
    <row r="126" spans="1:5" s="2" customFormat="1" ht="17.25" customHeight="1">
      <c r="A126" s="34"/>
      <c r="B126" s="34"/>
      <c r="C126" s="486" t="s">
        <v>2732</v>
      </c>
      <c r="D126" s="486"/>
      <c r="E126" s="486"/>
    </row>
    <row r="127" spans="1:5" s="2" customFormat="1" ht="17.25" customHeight="1">
      <c r="A127" s="34"/>
      <c r="B127" s="34"/>
      <c r="C127" s="486" t="s">
        <v>2733</v>
      </c>
      <c r="D127" s="486"/>
      <c r="E127" s="486"/>
    </row>
    <row r="128" spans="1:5" s="2" customFormat="1" ht="17.25" customHeight="1">
      <c r="A128" s="34"/>
      <c r="B128" s="34"/>
      <c r="C128" s="486" t="s">
        <v>2734</v>
      </c>
      <c r="D128" s="486"/>
      <c r="E128" s="486"/>
    </row>
    <row r="129" spans="1:5" s="2" customFormat="1" ht="17.25" customHeight="1">
      <c r="A129" s="34"/>
      <c r="B129" s="34"/>
      <c r="C129" s="486" t="s">
        <v>2735</v>
      </c>
      <c r="D129" s="486"/>
      <c r="E129" s="486"/>
    </row>
    <row r="130" spans="1:5" s="2" customFormat="1" ht="17.25" customHeight="1">
      <c r="A130" s="34"/>
      <c r="B130" s="34"/>
      <c r="C130" s="486" t="s">
        <v>2736</v>
      </c>
      <c r="D130" s="486"/>
      <c r="E130" s="486"/>
    </row>
    <row r="131" spans="1:5" s="2" customFormat="1" ht="17.25" customHeight="1">
      <c r="A131" s="34"/>
      <c r="B131" s="34"/>
      <c r="C131" s="486" t="s">
        <v>2737</v>
      </c>
      <c r="D131" s="486"/>
      <c r="E131" s="486"/>
    </row>
    <row r="132" spans="1:5" s="2" customFormat="1" ht="17.25" customHeight="1">
      <c r="A132" s="34"/>
      <c r="B132" s="34"/>
      <c r="C132" s="486" t="s">
        <v>2738</v>
      </c>
      <c r="D132" s="486"/>
      <c r="E132" s="486"/>
    </row>
    <row r="133" spans="1:5" s="2" customFormat="1" ht="17.25" customHeight="1">
      <c r="A133" s="34"/>
      <c r="B133" s="34"/>
      <c r="C133" s="486" t="s">
        <v>2739</v>
      </c>
      <c r="D133" s="486"/>
      <c r="E133" s="486"/>
    </row>
    <row r="134" spans="1:5" s="2" customFormat="1" ht="17.25" customHeight="1">
      <c r="A134" s="34"/>
      <c r="B134" s="34"/>
      <c r="C134" s="486" t="s">
        <v>2740</v>
      </c>
      <c r="D134" s="486"/>
      <c r="E134" s="486"/>
    </row>
    <row r="135" spans="1:5" s="2" customFormat="1" ht="17.25" customHeight="1">
      <c r="A135" s="34"/>
      <c r="B135" s="34"/>
      <c r="C135" s="486" t="s">
        <v>2741</v>
      </c>
      <c r="D135" s="486"/>
      <c r="E135" s="486"/>
    </row>
    <row r="136" spans="1:5" s="2" customFormat="1" ht="17.25" customHeight="1">
      <c r="A136" s="34"/>
      <c r="B136" s="34"/>
      <c r="C136" s="486" t="s">
        <v>2742</v>
      </c>
      <c r="D136" s="486"/>
      <c r="E136" s="486"/>
    </row>
    <row r="137" spans="1:5" s="2" customFormat="1" ht="17.25" customHeight="1">
      <c r="A137" s="34"/>
      <c r="B137" s="34"/>
      <c r="C137" s="486" t="s">
        <v>2743</v>
      </c>
      <c r="D137" s="486"/>
      <c r="E137" s="486"/>
    </row>
    <row r="138" spans="1:5" s="2" customFormat="1" ht="17.25" customHeight="1">
      <c r="A138" s="69"/>
      <c r="B138" s="34"/>
      <c r="C138" s="486" t="s">
        <v>2744</v>
      </c>
      <c r="D138" s="486"/>
      <c r="E138" s="486"/>
    </row>
    <row r="139" spans="1:5" s="2" customFormat="1" ht="17.25" customHeight="1">
      <c r="A139" s="485"/>
      <c r="B139" s="69"/>
      <c r="C139" s="486" t="s">
        <v>2745</v>
      </c>
      <c r="D139" s="486"/>
      <c r="E139" s="486"/>
    </row>
    <row r="140" spans="1:5" s="2" customFormat="1" ht="17.25" customHeight="1">
      <c r="A140" s="34"/>
      <c r="B140" s="69"/>
      <c r="C140" s="486" t="s">
        <v>2746</v>
      </c>
      <c r="D140" s="486"/>
      <c r="E140" s="486"/>
    </row>
    <row r="141" spans="1:5" s="2" customFormat="1" ht="17.25" customHeight="1">
      <c r="A141" s="34"/>
      <c r="B141" s="34"/>
      <c r="C141" s="486" t="s">
        <v>2747</v>
      </c>
      <c r="D141" s="486"/>
      <c r="E141" s="486"/>
    </row>
    <row r="142" spans="1:5" s="2" customFormat="1" ht="17.25" customHeight="1">
      <c r="A142" s="34"/>
      <c r="B142" s="34"/>
      <c r="C142" s="486" t="s">
        <v>2748</v>
      </c>
      <c r="D142" s="486"/>
      <c r="E142" s="486"/>
    </row>
    <row r="143" spans="1:5" s="2" customFormat="1" ht="17.25" customHeight="1">
      <c r="A143" s="34"/>
      <c r="B143" s="34"/>
      <c r="C143" s="920" t="s">
        <v>2749</v>
      </c>
      <c r="D143" s="920"/>
      <c r="E143" s="920"/>
    </row>
    <row r="144" spans="1:5" s="2" customFormat="1" ht="17.25" customHeight="1">
      <c r="A144" s="34"/>
      <c r="B144" s="34"/>
      <c r="C144" s="486" t="s">
        <v>2750</v>
      </c>
      <c r="D144" s="486"/>
      <c r="E144" s="486"/>
    </row>
    <row r="145" spans="1:14" s="2" customFormat="1" ht="17.25" customHeight="1">
      <c r="A145" s="34"/>
      <c r="B145" s="34"/>
      <c r="C145" s="486" t="s">
        <v>2751</v>
      </c>
      <c r="D145" s="486"/>
      <c r="E145" s="486"/>
    </row>
    <row r="146" spans="1:14" s="2" customFormat="1" ht="17.25" customHeight="1">
      <c r="A146" s="34"/>
      <c r="B146" s="34"/>
      <c r="C146" s="486" t="s">
        <v>2752</v>
      </c>
      <c r="D146" s="486"/>
      <c r="E146" s="486"/>
    </row>
    <row r="147" spans="1:14" s="2" customFormat="1" ht="17.25" customHeight="1">
      <c r="A147" s="34"/>
      <c r="B147" s="34"/>
      <c r="C147" s="486" t="s">
        <v>2753</v>
      </c>
      <c r="D147" s="486"/>
      <c r="E147" s="486"/>
    </row>
    <row r="148" spans="1:14" s="2" customFormat="1" ht="17.25" customHeight="1">
      <c r="A148" s="34"/>
      <c r="B148" s="34"/>
      <c r="C148" s="486" t="s">
        <v>2754</v>
      </c>
      <c r="D148" s="486"/>
      <c r="E148" s="486"/>
    </row>
    <row r="149" spans="1:14" s="2" customFormat="1" ht="17.25" customHeight="1">
      <c r="A149" s="34"/>
      <c r="B149" s="34"/>
      <c r="C149" s="486" t="s">
        <v>2755</v>
      </c>
      <c r="D149" s="486"/>
      <c r="E149" s="486"/>
    </row>
    <row r="150" spans="1:14" s="2" customFormat="1" ht="17.25" customHeight="1">
      <c r="A150" s="34"/>
      <c r="B150" s="34"/>
      <c r="C150" s="486" t="s">
        <v>2756</v>
      </c>
      <c r="D150" s="486"/>
      <c r="E150" s="486"/>
    </row>
    <row r="151" spans="1:14" s="2" customFormat="1" ht="17.25" customHeight="1">
      <c r="A151" s="34"/>
      <c r="B151" s="34"/>
      <c r="C151" s="486" t="s">
        <v>2757</v>
      </c>
      <c r="D151" s="486"/>
      <c r="E151" s="486"/>
    </row>
    <row r="152" spans="1:14" s="2" customFormat="1" ht="17.25" customHeight="1">
      <c r="A152" s="34"/>
      <c r="B152" s="69"/>
      <c r="C152" s="486" t="s">
        <v>2758</v>
      </c>
      <c r="D152" s="486"/>
      <c r="E152" s="486"/>
    </row>
    <row r="153" spans="1:14" s="2" customFormat="1" ht="17.25" customHeight="1">
      <c r="A153" s="663"/>
      <c r="B153" s="463" t="s">
        <v>2759</v>
      </c>
      <c r="C153" s="463"/>
      <c r="D153" s="463"/>
      <c r="E153" s="463"/>
    </row>
    <row r="154" spans="1:14" s="2" customFormat="1" ht="17.25" customHeight="1">
      <c r="A154" s="34"/>
      <c r="B154" s="34"/>
      <c r="C154" s="486" t="s">
        <v>2760</v>
      </c>
      <c r="D154" s="486"/>
      <c r="E154" s="486"/>
      <c r="F154" s="66"/>
      <c r="G154" s="66"/>
    </row>
    <row r="155" spans="1:14" s="2" customFormat="1" ht="17.25" customHeight="1">
      <c r="A155" s="34"/>
      <c r="B155" s="69"/>
      <c r="C155" s="486" t="s">
        <v>2761</v>
      </c>
      <c r="D155" s="486"/>
      <c r="E155" s="486"/>
      <c r="F155" s="66"/>
      <c r="G155" s="66"/>
    </row>
    <row r="156" spans="1:14" s="2" customFormat="1" ht="22.05" customHeight="1">
      <c r="A156" s="34"/>
      <c r="B156" s="34"/>
      <c r="C156" s="486" t="s">
        <v>2762</v>
      </c>
      <c r="D156" s="486"/>
      <c r="E156" s="486"/>
      <c r="F156" s="66"/>
      <c r="G156" s="66"/>
      <c r="H156" s="66"/>
      <c r="I156" s="66"/>
      <c r="J156" s="66"/>
      <c r="K156" s="66"/>
      <c r="L156" s="66"/>
      <c r="M156" s="66"/>
      <c r="N156" s="66"/>
    </row>
    <row r="157" spans="1:14" s="2" customFormat="1" ht="22.05" customHeight="1">
      <c r="A157" s="34"/>
      <c r="B157" s="663"/>
      <c r="C157" s="486" t="s">
        <v>2763</v>
      </c>
      <c r="D157" s="486"/>
      <c r="E157" s="486"/>
      <c r="F157" s="66"/>
      <c r="G157" s="66"/>
      <c r="H157" s="66"/>
      <c r="I157" s="66"/>
      <c r="J157" s="66"/>
      <c r="K157" s="66"/>
      <c r="L157" s="66"/>
      <c r="M157" s="66"/>
      <c r="N157" s="66"/>
    </row>
    <row r="158" spans="1:14" s="2" customFormat="1" ht="14.4">
      <c r="A158" s="463" t="s">
        <v>2764</v>
      </c>
      <c r="B158" s="463"/>
      <c r="C158" s="463"/>
      <c r="D158" s="463"/>
      <c r="E158" s="463"/>
      <c r="F158" s="66"/>
      <c r="G158" s="66"/>
      <c r="H158" s="66"/>
      <c r="I158" s="66"/>
      <c r="J158" s="66"/>
      <c r="K158" s="66"/>
      <c r="L158" s="66"/>
      <c r="M158" s="66"/>
      <c r="N158" s="66"/>
    </row>
    <row r="159" spans="1:14" ht="15" customHeight="1">
      <c r="A159" s="504"/>
      <c r="B159" s="919"/>
      <c r="C159" s="919"/>
      <c r="D159" s="919"/>
      <c r="E159" s="919"/>
      <c r="F159" s="2"/>
    </row>
    <row r="160" spans="1:14" ht="15" customHeight="1"/>
    <row r="161" spans="1:6" ht="15" customHeight="1"/>
    <row r="162" spans="1:6" ht="15" customHeight="1">
      <c r="F162" s="2"/>
    </row>
    <row r="163" spans="1:6" ht="15" customHeight="1">
      <c r="A163" s="925" t="s">
        <v>2716</v>
      </c>
      <c r="B163" s="470"/>
      <c r="C163" s="470"/>
      <c r="D163" s="117"/>
      <c r="E163" s="117"/>
      <c r="F163" s="2"/>
    </row>
    <row r="164" spans="1:6" ht="15" customHeight="1">
      <c r="A164" s="924"/>
      <c r="B164" s="924"/>
      <c r="C164" s="924"/>
      <c r="D164" s="924"/>
      <c r="E164" s="924"/>
      <c r="F164" s="2"/>
    </row>
    <row r="165" spans="1:6" ht="15" customHeight="1">
      <c r="A165" s="494"/>
      <c r="B165" s="494"/>
      <c r="C165" s="493"/>
      <c r="D165" s="493"/>
      <c r="E165" s="493"/>
      <c r="F165" s="2"/>
    </row>
    <row r="166" spans="1:6" ht="15" customHeight="1">
      <c r="A166" s="921" t="s">
        <v>2717</v>
      </c>
      <c r="B166" s="923"/>
      <c r="C166" s="922"/>
      <c r="D166" s="921"/>
      <c r="E166" s="921"/>
      <c r="F166" s="2"/>
    </row>
    <row r="167" spans="1:6" ht="15" customHeight="1">
      <c r="A167" s="463" t="s">
        <v>2718</v>
      </c>
      <c r="B167" s="463"/>
      <c r="C167" s="463"/>
      <c r="D167" s="463"/>
      <c r="E167" s="463"/>
      <c r="F167" s="2"/>
    </row>
    <row r="168" spans="1:6" ht="15" customHeight="1">
      <c r="A168" s="34"/>
      <c r="B168" s="486"/>
      <c r="C168" s="486" t="s">
        <v>2719</v>
      </c>
      <c r="D168" s="486"/>
      <c r="E168" s="486"/>
      <c r="F168" s="2"/>
    </row>
    <row r="169" spans="1:6" ht="15" customHeight="1">
      <c r="A169" s="34"/>
      <c r="B169" s="486"/>
      <c r="C169" s="486" t="s">
        <v>2720</v>
      </c>
      <c r="D169" s="486"/>
      <c r="E169" s="486"/>
      <c r="F169" s="2"/>
    </row>
    <row r="170" spans="1:6" ht="15" customHeight="1">
      <c r="A170" s="34"/>
      <c r="B170" s="486"/>
      <c r="C170" s="486" t="s">
        <v>2721</v>
      </c>
      <c r="D170" s="486"/>
      <c r="E170" s="486"/>
      <c r="F170" s="2"/>
    </row>
    <row r="171" spans="1:6" ht="15" customHeight="1">
      <c r="A171" s="463" t="s">
        <v>2722</v>
      </c>
      <c r="B171" s="463"/>
      <c r="C171" s="463"/>
      <c r="D171" s="463"/>
      <c r="E171" s="463"/>
      <c r="F171" s="2"/>
    </row>
    <row r="172" spans="1:6" ht="15" customHeight="1">
      <c r="A172" s="69"/>
      <c r="B172" s="463" t="s">
        <v>2723</v>
      </c>
      <c r="C172" s="463"/>
      <c r="D172" s="463"/>
      <c r="E172" s="463"/>
      <c r="F172" s="2"/>
    </row>
    <row r="173" spans="1:6" ht="15" customHeight="1">
      <c r="A173" s="34"/>
      <c r="B173" s="34"/>
      <c r="C173" s="486" t="s">
        <v>2724</v>
      </c>
      <c r="D173" s="486"/>
      <c r="E173" s="486"/>
      <c r="F173" s="2"/>
    </row>
    <row r="174" spans="1:6" ht="15" customHeight="1">
      <c r="A174" s="34"/>
      <c r="B174" s="34"/>
      <c r="C174" s="486" t="s">
        <v>2725</v>
      </c>
      <c r="D174" s="486"/>
      <c r="E174" s="486"/>
      <c r="F174" s="2"/>
    </row>
    <row r="175" spans="1:6" ht="15" customHeight="1">
      <c r="A175" s="34"/>
      <c r="B175" s="34"/>
      <c r="C175" s="486" t="s">
        <v>2726</v>
      </c>
      <c r="D175" s="486"/>
      <c r="E175" s="486"/>
      <c r="F175" s="2"/>
    </row>
    <row r="176" spans="1:6" ht="15" customHeight="1">
      <c r="A176" s="34"/>
      <c r="B176" s="34"/>
      <c r="C176" s="486" t="s">
        <v>2727</v>
      </c>
      <c r="D176" s="486"/>
      <c r="E176" s="486"/>
      <c r="F176" s="2"/>
    </row>
    <row r="177" spans="1:6" ht="15" customHeight="1">
      <c r="A177" s="34"/>
      <c r="B177" s="34"/>
      <c r="C177" s="486" t="s">
        <v>2728</v>
      </c>
      <c r="D177" s="486"/>
      <c r="E177" s="486"/>
      <c r="F177" s="2"/>
    </row>
    <row r="178" spans="1:6" ht="15" customHeight="1">
      <c r="A178" s="34"/>
      <c r="B178" s="34"/>
      <c r="C178" s="486" t="s">
        <v>2729</v>
      </c>
      <c r="D178" s="486"/>
      <c r="E178" s="486"/>
      <c r="F178" s="2"/>
    </row>
    <row r="179" spans="1:6" ht="15" customHeight="1">
      <c r="A179" s="34"/>
      <c r="B179" s="34"/>
      <c r="C179" s="486" t="s">
        <v>2730</v>
      </c>
      <c r="D179" s="486"/>
      <c r="E179" s="486"/>
      <c r="F179" s="2"/>
    </row>
    <row r="180" spans="1:6" ht="15" customHeight="1">
      <c r="A180" s="34"/>
      <c r="B180" s="34"/>
      <c r="C180" s="486" t="s">
        <v>2731</v>
      </c>
      <c r="D180" s="486"/>
      <c r="E180" s="486"/>
      <c r="F180" s="2"/>
    </row>
    <row r="181" spans="1:6" ht="15" customHeight="1">
      <c r="A181" s="34"/>
      <c r="B181" s="34"/>
      <c r="C181" s="486" t="s">
        <v>2732</v>
      </c>
      <c r="D181" s="486"/>
      <c r="E181" s="486"/>
      <c r="F181" s="2"/>
    </row>
    <row r="182" spans="1:6" ht="15" customHeight="1">
      <c r="A182" s="34"/>
      <c r="B182" s="34"/>
      <c r="C182" s="486" t="s">
        <v>2733</v>
      </c>
      <c r="D182" s="486"/>
      <c r="E182" s="486"/>
      <c r="F182" s="2"/>
    </row>
    <row r="183" spans="1:6" ht="15" customHeight="1">
      <c r="A183" s="34"/>
      <c r="B183" s="34"/>
      <c r="C183" s="486" t="s">
        <v>2734</v>
      </c>
      <c r="D183" s="486"/>
      <c r="E183" s="486"/>
      <c r="F183" s="2"/>
    </row>
    <row r="184" spans="1:6" ht="15" customHeight="1">
      <c r="A184" s="34"/>
      <c r="B184" s="34"/>
      <c r="C184" s="486" t="s">
        <v>2735</v>
      </c>
      <c r="D184" s="486"/>
      <c r="E184" s="486"/>
      <c r="F184" s="2"/>
    </row>
    <row r="185" spans="1:6" ht="15" customHeight="1">
      <c r="A185" s="34"/>
      <c r="B185" s="34"/>
      <c r="C185" s="486" t="s">
        <v>2736</v>
      </c>
      <c r="D185" s="486"/>
      <c r="E185" s="486"/>
      <c r="F185" s="2"/>
    </row>
    <row r="186" spans="1:6" ht="15" customHeight="1">
      <c r="A186" s="34"/>
      <c r="B186" s="34"/>
      <c r="C186" s="486" t="s">
        <v>2737</v>
      </c>
      <c r="D186" s="486"/>
      <c r="E186" s="486"/>
      <c r="F186" s="2"/>
    </row>
    <row r="187" spans="1:6" ht="15" customHeight="1">
      <c r="A187" s="34"/>
      <c r="B187" s="34"/>
      <c r="C187" s="486" t="s">
        <v>2738</v>
      </c>
      <c r="D187" s="486"/>
      <c r="E187" s="486"/>
      <c r="F187" s="2"/>
    </row>
    <row r="188" spans="1:6" ht="15" customHeight="1">
      <c r="A188" s="34"/>
      <c r="B188" s="34"/>
      <c r="C188" s="486" t="s">
        <v>2739</v>
      </c>
      <c r="D188" s="486"/>
      <c r="E188" s="486"/>
      <c r="F188" s="2"/>
    </row>
    <row r="189" spans="1:6" ht="15" customHeight="1">
      <c r="A189" s="34"/>
      <c r="B189" s="34"/>
      <c r="C189" s="486" t="s">
        <v>2740</v>
      </c>
      <c r="D189" s="486"/>
      <c r="E189" s="486"/>
      <c r="F189" s="2"/>
    </row>
    <row r="190" spans="1:6" ht="15" customHeight="1">
      <c r="A190" s="34"/>
      <c r="B190" s="34"/>
      <c r="C190" s="486" t="s">
        <v>2741</v>
      </c>
      <c r="D190" s="486"/>
      <c r="E190" s="486"/>
      <c r="F190" s="2"/>
    </row>
    <row r="191" spans="1:6" ht="15" customHeight="1">
      <c r="A191" s="34"/>
      <c r="B191" s="34"/>
      <c r="C191" s="486" t="s">
        <v>2742</v>
      </c>
      <c r="D191" s="486"/>
      <c r="E191" s="486"/>
      <c r="F191" s="2"/>
    </row>
    <row r="192" spans="1:6" ht="15" customHeight="1">
      <c r="A192" s="34"/>
      <c r="B192" s="34"/>
      <c r="C192" s="486" t="s">
        <v>2743</v>
      </c>
      <c r="D192" s="486"/>
      <c r="E192" s="486"/>
      <c r="F192" s="2"/>
    </row>
    <row r="193" spans="1:6" ht="15" customHeight="1">
      <c r="A193" s="69"/>
      <c r="B193" s="34"/>
      <c r="C193" s="486" t="s">
        <v>2744</v>
      </c>
      <c r="D193" s="486"/>
      <c r="E193" s="486"/>
      <c r="F193" s="2"/>
    </row>
    <row r="194" spans="1:6" ht="15" customHeight="1">
      <c r="A194" s="485"/>
      <c r="B194" s="69"/>
      <c r="C194" s="486" t="s">
        <v>2745</v>
      </c>
      <c r="D194" s="486"/>
      <c r="E194" s="486"/>
      <c r="F194" s="2"/>
    </row>
    <row r="195" spans="1:6" ht="15" customHeight="1">
      <c r="A195" s="34"/>
      <c r="B195" s="69"/>
      <c r="C195" s="486" t="s">
        <v>2746</v>
      </c>
      <c r="D195" s="486"/>
      <c r="E195" s="486"/>
      <c r="F195" s="2"/>
    </row>
    <row r="196" spans="1:6" ht="15" customHeight="1">
      <c r="A196" s="34"/>
      <c r="B196" s="34"/>
      <c r="C196" s="486" t="s">
        <v>2747</v>
      </c>
      <c r="D196" s="486"/>
      <c r="E196" s="486"/>
      <c r="F196" s="2"/>
    </row>
    <row r="197" spans="1:6" ht="15" customHeight="1">
      <c r="A197" s="34"/>
      <c r="B197" s="34"/>
      <c r="C197" s="486" t="s">
        <v>2748</v>
      </c>
      <c r="D197" s="486"/>
      <c r="E197" s="486"/>
      <c r="F197" s="2"/>
    </row>
    <row r="198" spans="1:6" ht="15" customHeight="1">
      <c r="A198" s="34"/>
      <c r="B198" s="34"/>
      <c r="C198" s="920" t="s">
        <v>2749</v>
      </c>
      <c r="D198" s="920"/>
      <c r="E198" s="920"/>
      <c r="F198" s="2"/>
    </row>
    <row r="199" spans="1:6" ht="15" customHeight="1">
      <c r="A199" s="34"/>
      <c r="B199" s="34"/>
      <c r="C199" s="486" t="s">
        <v>2750</v>
      </c>
      <c r="D199" s="486"/>
      <c r="E199" s="486"/>
      <c r="F199" s="2"/>
    </row>
    <row r="200" spans="1:6" ht="15" customHeight="1">
      <c r="A200" s="34"/>
      <c r="B200" s="34"/>
      <c r="C200" s="486" t="s">
        <v>2751</v>
      </c>
      <c r="D200" s="486"/>
      <c r="E200" s="486"/>
      <c r="F200" s="2"/>
    </row>
    <row r="201" spans="1:6" ht="15" customHeight="1">
      <c r="A201" s="34"/>
      <c r="B201" s="34"/>
      <c r="C201" s="486" t="s">
        <v>2752</v>
      </c>
      <c r="D201" s="486"/>
      <c r="E201" s="486"/>
      <c r="F201" s="2"/>
    </row>
    <row r="202" spans="1:6" ht="15" customHeight="1">
      <c r="A202" s="34"/>
      <c r="B202" s="34"/>
      <c r="C202" s="486" t="s">
        <v>2753</v>
      </c>
      <c r="D202" s="486"/>
      <c r="E202" s="486"/>
      <c r="F202" s="2"/>
    </row>
    <row r="203" spans="1:6" ht="15" customHeight="1">
      <c r="A203" s="34"/>
      <c r="B203" s="34"/>
      <c r="C203" s="486" t="s">
        <v>2754</v>
      </c>
      <c r="D203" s="486"/>
      <c r="E203" s="486"/>
      <c r="F203" s="2"/>
    </row>
    <row r="204" spans="1:6" ht="15" customHeight="1">
      <c r="A204" s="34"/>
      <c r="B204" s="34"/>
      <c r="C204" s="486" t="s">
        <v>2755</v>
      </c>
      <c r="D204" s="486"/>
      <c r="E204" s="486"/>
      <c r="F204" s="2"/>
    </row>
    <row r="205" spans="1:6" ht="15" customHeight="1">
      <c r="A205" s="34"/>
      <c r="B205" s="34"/>
      <c r="C205" s="486" t="s">
        <v>2756</v>
      </c>
      <c r="D205" s="486"/>
      <c r="E205" s="486"/>
      <c r="F205" s="2"/>
    </row>
    <row r="206" spans="1:6" ht="15" customHeight="1">
      <c r="A206" s="34"/>
      <c r="B206" s="34"/>
      <c r="C206" s="486" t="s">
        <v>2757</v>
      </c>
      <c r="D206" s="486"/>
      <c r="E206" s="486"/>
      <c r="F206" s="2"/>
    </row>
    <row r="207" spans="1:6" ht="15" customHeight="1">
      <c r="A207" s="34"/>
      <c r="B207" s="69"/>
      <c r="C207" s="486" t="s">
        <v>2758</v>
      </c>
      <c r="D207" s="486"/>
      <c r="E207" s="486"/>
      <c r="F207" s="2"/>
    </row>
    <row r="208" spans="1:6" ht="15" customHeight="1">
      <c r="A208" s="663"/>
      <c r="B208" s="463" t="s">
        <v>2759</v>
      </c>
      <c r="C208" s="463"/>
      <c r="D208" s="463"/>
      <c r="E208" s="463"/>
      <c r="F208" s="2"/>
    </row>
    <row r="209" spans="1:6" ht="15" customHeight="1">
      <c r="A209" s="34"/>
      <c r="B209" s="34"/>
      <c r="C209" s="486" t="s">
        <v>2760</v>
      </c>
      <c r="D209" s="486"/>
      <c r="E209" s="486"/>
      <c r="F209" s="2"/>
    </row>
    <row r="210" spans="1:6" ht="15" customHeight="1">
      <c r="A210" s="34"/>
      <c r="B210" s="69"/>
      <c r="C210" s="486" t="s">
        <v>2761</v>
      </c>
      <c r="D210" s="486"/>
      <c r="E210" s="486"/>
      <c r="F210" s="2"/>
    </row>
    <row r="211" spans="1:6" ht="15" customHeight="1">
      <c r="A211" s="34"/>
      <c r="B211" s="34"/>
      <c r="C211" s="486" t="s">
        <v>2762</v>
      </c>
      <c r="D211" s="486"/>
      <c r="E211" s="486"/>
      <c r="F211" s="2"/>
    </row>
    <row r="212" spans="1:6" ht="15" customHeight="1">
      <c r="A212" s="34"/>
      <c r="B212" s="663"/>
      <c r="C212" s="486" t="s">
        <v>2763</v>
      </c>
      <c r="D212" s="486"/>
      <c r="E212" s="486"/>
      <c r="F212" s="2"/>
    </row>
    <row r="213" spans="1:6" ht="15" customHeight="1">
      <c r="A213" s="463" t="s">
        <v>2764</v>
      </c>
      <c r="B213" s="463"/>
      <c r="C213" s="463"/>
      <c r="D213" s="463"/>
      <c r="E213" s="463"/>
      <c r="F213" s="2"/>
    </row>
    <row r="214" spans="1:6" ht="15" customHeight="1">
      <c r="A214" s="504"/>
      <c r="B214" s="919"/>
      <c r="C214" s="919"/>
      <c r="D214" s="919"/>
      <c r="E214" s="919"/>
      <c r="F214" s="2"/>
    </row>
    <row r="215" spans="1:6" ht="15" customHeight="1">
      <c r="A215" s="504"/>
    </row>
    <row r="216" spans="1:6" ht="15" customHeight="1"/>
    <row r="217" spans="1:6" ht="15" customHeight="1"/>
    <row r="218" spans="1:6" ht="15" customHeight="1"/>
    <row r="219" spans="1:6" ht="1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C732-CF15-48E5-95F3-5A9E231C835E}">
  <sheetPr codeName="Plan33">
    <tabColor rgb="FF5F6062"/>
  </sheetPr>
  <dimension ref="A1:BJ375"/>
  <sheetViews>
    <sheetView showGridLines="0" workbookViewId="0"/>
  </sheetViews>
  <sheetFormatPr defaultColWidth="8.77734375" defaultRowHeight="14.4"/>
  <cols>
    <col min="1" max="1" width="50.77734375" style="34" customWidth="1"/>
    <col min="2" max="2" width="9.77734375" style="34" bestFit="1" customWidth="1"/>
    <col min="3" max="3" width="15.77734375" style="34" customWidth="1"/>
    <col min="4" max="222" width="9.21875" style="34"/>
    <col min="223" max="223" width="3" style="34" customWidth="1"/>
    <col min="224" max="224" width="50.77734375" style="34" customWidth="1"/>
    <col min="225" max="226" width="18.44140625" style="34" customWidth="1"/>
    <col min="227" max="230" width="18.44140625" style="34" bestFit="1" customWidth="1"/>
    <col min="231" max="259" width="15.77734375" style="34" customWidth="1"/>
    <col min="260" max="478" width="9.21875" style="34"/>
    <col min="479" max="479" width="3" style="34" customWidth="1"/>
    <col min="480" max="480" width="50.77734375" style="34" customWidth="1"/>
    <col min="481" max="482" width="18.44140625" style="34" customWidth="1"/>
    <col min="483" max="486" width="18.44140625" style="34" bestFit="1" customWidth="1"/>
    <col min="487" max="515" width="15.77734375" style="34" customWidth="1"/>
    <col min="516" max="734" width="9.21875" style="34"/>
    <col min="735" max="735" width="3" style="34" customWidth="1"/>
    <col min="736" max="736" width="50.77734375" style="34" customWidth="1"/>
    <col min="737" max="738" width="18.44140625" style="34" customWidth="1"/>
    <col min="739" max="742" width="18.44140625" style="34" bestFit="1" customWidth="1"/>
    <col min="743" max="771" width="15.77734375" style="34" customWidth="1"/>
    <col min="772" max="990" width="9.21875" style="34"/>
    <col min="991" max="991" width="3" style="34" customWidth="1"/>
    <col min="992" max="992" width="50.77734375" style="34" customWidth="1"/>
    <col min="993" max="994" width="18.44140625" style="34" customWidth="1"/>
    <col min="995" max="998" width="18.44140625" style="34" bestFit="1" customWidth="1"/>
    <col min="999" max="1027" width="15.77734375" style="34" customWidth="1"/>
    <col min="1028" max="1246" width="9.21875" style="34"/>
    <col min="1247" max="1247" width="3" style="34" customWidth="1"/>
    <col min="1248" max="1248" width="50.77734375" style="34" customWidth="1"/>
    <col min="1249" max="1250" width="18.44140625" style="34" customWidth="1"/>
    <col min="1251" max="1254" width="18.44140625" style="34" bestFit="1" customWidth="1"/>
    <col min="1255" max="1283" width="15.77734375" style="34" customWidth="1"/>
    <col min="1284" max="1502" width="9.21875" style="34"/>
    <col min="1503" max="1503" width="3" style="34" customWidth="1"/>
    <col min="1504" max="1504" width="50.77734375" style="34" customWidth="1"/>
    <col min="1505" max="1506" width="18.44140625" style="34" customWidth="1"/>
    <col min="1507" max="1510" width="18.44140625" style="34" bestFit="1" customWidth="1"/>
    <col min="1511" max="1539" width="15.77734375" style="34" customWidth="1"/>
    <col min="1540" max="1758" width="9.21875" style="34"/>
    <col min="1759" max="1759" width="3" style="34" customWidth="1"/>
    <col min="1760" max="1760" width="50.77734375" style="34" customWidth="1"/>
    <col min="1761" max="1762" width="18.44140625" style="34" customWidth="1"/>
    <col min="1763" max="1766" width="18.44140625" style="34" bestFit="1" customWidth="1"/>
    <col min="1767" max="1795" width="15.77734375" style="34" customWidth="1"/>
    <col min="1796" max="2014" width="9.21875" style="34"/>
    <col min="2015" max="2015" width="3" style="34" customWidth="1"/>
    <col min="2016" max="2016" width="50.77734375" style="34" customWidth="1"/>
    <col min="2017" max="2018" width="18.44140625" style="34" customWidth="1"/>
    <col min="2019" max="2022" width="18.44140625" style="34" bestFit="1" customWidth="1"/>
    <col min="2023" max="2051" width="15.77734375" style="34" customWidth="1"/>
    <col min="2052" max="2270" width="9.21875" style="34"/>
    <col min="2271" max="2271" width="3" style="34" customWidth="1"/>
    <col min="2272" max="2272" width="50.77734375" style="34" customWidth="1"/>
    <col min="2273" max="2274" width="18.44140625" style="34" customWidth="1"/>
    <col min="2275" max="2278" width="18.44140625" style="34" bestFit="1" customWidth="1"/>
    <col min="2279" max="2307" width="15.77734375" style="34" customWidth="1"/>
    <col min="2308" max="2526" width="9.21875" style="34"/>
    <col min="2527" max="2527" width="3" style="34" customWidth="1"/>
    <col min="2528" max="2528" width="50.77734375" style="34" customWidth="1"/>
    <col min="2529" max="2530" width="18.44140625" style="34" customWidth="1"/>
    <col min="2531" max="2534" width="18.44140625" style="34" bestFit="1" customWidth="1"/>
    <col min="2535" max="2563" width="15.77734375" style="34" customWidth="1"/>
    <col min="2564" max="2782" width="9.21875" style="34"/>
    <col min="2783" max="2783" width="3" style="34" customWidth="1"/>
    <col min="2784" max="2784" width="50.77734375" style="34" customWidth="1"/>
    <col min="2785" max="2786" width="18.44140625" style="34" customWidth="1"/>
    <col min="2787" max="2790" width="18.44140625" style="34" bestFit="1" customWidth="1"/>
    <col min="2791" max="2819" width="15.77734375" style="34" customWidth="1"/>
    <col min="2820" max="3038" width="9.21875" style="34"/>
    <col min="3039" max="3039" width="3" style="34" customWidth="1"/>
    <col min="3040" max="3040" width="50.77734375" style="34" customWidth="1"/>
    <col min="3041" max="3042" width="18.44140625" style="34" customWidth="1"/>
    <col min="3043" max="3046" width="18.44140625" style="34" bestFit="1" customWidth="1"/>
    <col min="3047" max="3075" width="15.77734375" style="34" customWidth="1"/>
    <col min="3076" max="3294" width="9.21875" style="34"/>
    <col min="3295" max="3295" width="3" style="34" customWidth="1"/>
    <col min="3296" max="3296" width="50.77734375" style="34" customWidth="1"/>
    <col min="3297" max="3298" width="18.44140625" style="34" customWidth="1"/>
    <col min="3299" max="3302" width="18.44140625" style="34" bestFit="1" customWidth="1"/>
    <col min="3303" max="3331" width="15.77734375" style="34" customWidth="1"/>
    <col min="3332" max="3550" width="9.21875" style="34"/>
    <col min="3551" max="3551" width="3" style="34" customWidth="1"/>
    <col min="3552" max="3552" width="50.77734375" style="34" customWidth="1"/>
    <col min="3553" max="3554" width="18.44140625" style="34" customWidth="1"/>
    <col min="3555" max="3558" width="18.44140625" style="34" bestFit="1" customWidth="1"/>
    <col min="3559" max="3587" width="15.77734375" style="34" customWidth="1"/>
    <col min="3588" max="3806" width="9.21875" style="34"/>
    <col min="3807" max="3807" width="3" style="34" customWidth="1"/>
    <col min="3808" max="3808" width="50.77734375" style="34" customWidth="1"/>
    <col min="3809" max="3810" width="18.44140625" style="34" customWidth="1"/>
    <col min="3811" max="3814" width="18.44140625" style="34" bestFit="1" customWidth="1"/>
    <col min="3815" max="3843" width="15.77734375" style="34" customWidth="1"/>
    <col min="3844" max="4062" width="9.21875" style="34"/>
    <col min="4063" max="4063" width="3" style="34" customWidth="1"/>
    <col min="4064" max="4064" width="50.77734375" style="34" customWidth="1"/>
    <col min="4065" max="4066" width="18.44140625" style="34" customWidth="1"/>
    <col min="4067" max="4070" width="18.44140625" style="34" bestFit="1" customWidth="1"/>
    <col min="4071" max="4099" width="15.77734375" style="34" customWidth="1"/>
    <col min="4100" max="4318" width="9.21875" style="34"/>
    <col min="4319" max="4319" width="3" style="34" customWidth="1"/>
    <col min="4320" max="4320" width="50.77734375" style="34" customWidth="1"/>
    <col min="4321" max="4322" width="18.44140625" style="34" customWidth="1"/>
    <col min="4323" max="4326" width="18.44140625" style="34" bestFit="1" customWidth="1"/>
    <col min="4327" max="4355" width="15.77734375" style="34" customWidth="1"/>
    <col min="4356" max="4574" width="9.21875" style="34"/>
    <col min="4575" max="4575" width="3" style="34" customWidth="1"/>
    <col min="4576" max="4576" width="50.77734375" style="34" customWidth="1"/>
    <col min="4577" max="4578" width="18.44140625" style="34" customWidth="1"/>
    <col min="4579" max="4582" width="18.44140625" style="34" bestFit="1" customWidth="1"/>
    <col min="4583" max="4611" width="15.77734375" style="34" customWidth="1"/>
    <col min="4612" max="4830" width="9.21875" style="34"/>
    <col min="4831" max="4831" width="3" style="34" customWidth="1"/>
    <col min="4832" max="4832" width="50.77734375" style="34" customWidth="1"/>
    <col min="4833" max="4834" width="18.44140625" style="34" customWidth="1"/>
    <col min="4835" max="4838" width="18.44140625" style="34" bestFit="1" customWidth="1"/>
    <col min="4839" max="4867" width="15.77734375" style="34" customWidth="1"/>
    <col min="4868" max="5086" width="9.21875" style="34"/>
    <col min="5087" max="5087" width="3" style="34" customWidth="1"/>
    <col min="5088" max="5088" width="50.77734375" style="34" customWidth="1"/>
    <col min="5089" max="5090" width="18.44140625" style="34" customWidth="1"/>
    <col min="5091" max="5094" width="18.44140625" style="34" bestFit="1" customWidth="1"/>
    <col min="5095" max="5123" width="15.77734375" style="34" customWidth="1"/>
    <col min="5124" max="5342" width="9.21875" style="34"/>
    <col min="5343" max="5343" width="3" style="34" customWidth="1"/>
    <col min="5344" max="5344" width="50.77734375" style="34" customWidth="1"/>
    <col min="5345" max="5346" width="18.44140625" style="34" customWidth="1"/>
    <col min="5347" max="5350" width="18.44140625" style="34" bestFit="1" customWidth="1"/>
    <col min="5351" max="5379" width="15.77734375" style="34" customWidth="1"/>
    <col min="5380" max="5598" width="9.21875" style="34"/>
    <col min="5599" max="5599" width="3" style="34" customWidth="1"/>
    <col min="5600" max="5600" width="50.77734375" style="34" customWidth="1"/>
    <col min="5601" max="5602" width="18.44140625" style="34" customWidth="1"/>
    <col min="5603" max="5606" width="18.44140625" style="34" bestFit="1" customWidth="1"/>
    <col min="5607" max="5635" width="15.77734375" style="34" customWidth="1"/>
    <col min="5636" max="5854" width="9.21875" style="34"/>
    <col min="5855" max="5855" width="3" style="34" customWidth="1"/>
    <col min="5856" max="5856" width="50.77734375" style="34" customWidth="1"/>
    <col min="5857" max="5858" width="18.44140625" style="34" customWidth="1"/>
    <col min="5859" max="5862" width="18.44140625" style="34" bestFit="1" customWidth="1"/>
    <col min="5863" max="5891" width="15.77734375" style="34" customWidth="1"/>
    <col min="5892" max="6110" width="9.21875" style="34"/>
    <col min="6111" max="6111" width="3" style="34" customWidth="1"/>
    <col min="6112" max="6112" width="50.77734375" style="34" customWidth="1"/>
    <col min="6113" max="6114" width="18.44140625" style="34" customWidth="1"/>
    <col min="6115" max="6118" width="18.44140625" style="34" bestFit="1" customWidth="1"/>
    <col min="6119" max="6147" width="15.77734375" style="34" customWidth="1"/>
    <col min="6148" max="6366" width="9.21875" style="34"/>
    <col min="6367" max="6367" width="3" style="34" customWidth="1"/>
    <col min="6368" max="6368" width="50.77734375" style="34" customWidth="1"/>
    <col min="6369" max="6370" width="18.44140625" style="34" customWidth="1"/>
    <col min="6371" max="6374" width="18.44140625" style="34" bestFit="1" customWidth="1"/>
    <col min="6375" max="6403" width="15.77734375" style="34" customWidth="1"/>
    <col min="6404" max="6622" width="9.21875" style="34"/>
    <col min="6623" max="6623" width="3" style="34" customWidth="1"/>
    <col min="6624" max="6624" width="50.77734375" style="34" customWidth="1"/>
    <col min="6625" max="6626" width="18.44140625" style="34" customWidth="1"/>
    <col min="6627" max="6630" width="18.44140625" style="34" bestFit="1" customWidth="1"/>
    <col min="6631" max="6659" width="15.77734375" style="34" customWidth="1"/>
    <col min="6660" max="6878" width="9.21875" style="34"/>
    <col min="6879" max="6879" width="3" style="34" customWidth="1"/>
    <col min="6880" max="6880" width="50.77734375" style="34" customWidth="1"/>
    <col min="6881" max="6882" width="18.44140625" style="34" customWidth="1"/>
    <col min="6883" max="6886" width="18.44140625" style="34" bestFit="1" customWidth="1"/>
    <col min="6887" max="6915" width="15.77734375" style="34" customWidth="1"/>
    <col min="6916" max="7134" width="9.21875" style="34"/>
    <col min="7135" max="7135" width="3" style="34" customWidth="1"/>
    <col min="7136" max="7136" width="50.77734375" style="34" customWidth="1"/>
    <col min="7137" max="7138" width="18.44140625" style="34" customWidth="1"/>
    <col min="7139" max="7142" width="18.44140625" style="34" bestFit="1" customWidth="1"/>
    <col min="7143" max="7171" width="15.77734375" style="34" customWidth="1"/>
    <col min="7172" max="7390" width="9.21875" style="34"/>
    <col min="7391" max="7391" width="3" style="34" customWidth="1"/>
    <col min="7392" max="7392" width="50.77734375" style="34" customWidth="1"/>
    <col min="7393" max="7394" width="18.44140625" style="34" customWidth="1"/>
    <col min="7395" max="7398" width="18.44140625" style="34" bestFit="1" customWidth="1"/>
    <col min="7399" max="7427" width="15.77734375" style="34" customWidth="1"/>
    <col min="7428" max="7646" width="9.21875" style="34"/>
    <col min="7647" max="7647" width="3" style="34" customWidth="1"/>
    <col min="7648" max="7648" width="50.77734375" style="34" customWidth="1"/>
    <col min="7649" max="7650" width="18.44140625" style="34" customWidth="1"/>
    <col min="7651" max="7654" width="18.44140625" style="34" bestFit="1" customWidth="1"/>
    <col min="7655" max="7683" width="15.77734375" style="34" customWidth="1"/>
    <col min="7684" max="7902" width="9.21875" style="34"/>
    <col min="7903" max="7903" width="3" style="34" customWidth="1"/>
    <col min="7904" max="7904" width="50.77734375" style="34" customWidth="1"/>
    <col min="7905" max="7906" width="18.44140625" style="34" customWidth="1"/>
    <col min="7907" max="7910" width="18.44140625" style="34" bestFit="1" customWidth="1"/>
    <col min="7911" max="7939" width="15.77734375" style="34" customWidth="1"/>
    <col min="7940" max="8158" width="9.21875" style="34"/>
    <col min="8159" max="8159" width="3" style="34" customWidth="1"/>
    <col min="8160" max="8160" width="50.77734375" style="34" customWidth="1"/>
    <col min="8161" max="8162" width="18.44140625" style="34" customWidth="1"/>
    <col min="8163" max="8166" width="18.44140625" style="34" bestFit="1" customWidth="1"/>
    <col min="8167" max="8195" width="15.77734375" style="34" customWidth="1"/>
    <col min="8196" max="8414" width="9.21875" style="34"/>
    <col min="8415" max="8415" width="3" style="34" customWidth="1"/>
    <col min="8416" max="8416" width="50.77734375" style="34" customWidth="1"/>
    <col min="8417" max="8418" width="18.44140625" style="34" customWidth="1"/>
    <col min="8419" max="8422" width="18.44140625" style="34" bestFit="1" customWidth="1"/>
    <col min="8423" max="8451" width="15.77734375" style="34" customWidth="1"/>
    <col min="8452" max="8670" width="9.21875" style="34"/>
    <col min="8671" max="8671" width="3" style="34" customWidth="1"/>
    <col min="8672" max="8672" width="50.77734375" style="34" customWidth="1"/>
    <col min="8673" max="8674" width="18.44140625" style="34" customWidth="1"/>
    <col min="8675" max="8678" width="18.44140625" style="34" bestFit="1" customWidth="1"/>
    <col min="8679" max="8707" width="15.77734375" style="34" customWidth="1"/>
    <col min="8708" max="8926" width="9.21875" style="34"/>
    <col min="8927" max="8927" width="3" style="34" customWidth="1"/>
    <col min="8928" max="8928" width="50.77734375" style="34" customWidth="1"/>
    <col min="8929" max="8930" width="18.44140625" style="34" customWidth="1"/>
    <col min="8931" max="8934" width="18.44140625" style="34" bestFit="1" customWidth="1"/>
    <col min="8935" max="8963" width="15.77734375" style="34" customWidth="1"/>
    <col min="8964" max="9182" width="9.21875" style="34"/>
    <col min="9183" max="9183" width="3" style="34" customWidth="1"/>
    <col min="9184" max="9184" width="50.77734375" style="34" customWidth="1"/>
    <col min="9185" max="9186" width="18.44140625" style="34" customWidth="1"/>
    <col min="9187" max="9190" width="18.44140625" style="34" bestFit="1" customWidth="1"/>
    <col min="9191" max="9219" width="15.77734375" style="34" customWidth="1"/>
    <col min="9220" max="9438" width="9.21875" style="34"/>
    <col min="9439" max="9439" width="3" style="34" customWidth="1"/>
    <col min="9440" max="9440" width="50.77734375" style="34" customWidth="1"/>
    <col min="9441" max="9442" width="18.44140625" style="34" customWidth="1"/>
    <col min="9443" max="9446" width="18.44140625" style="34" bestFit="1" customWidth="1"/>
    <col min="9447" max="9475" width="15.77734375" style="34" customWidth="1"/>
    <col min="9476" max="9694" width="9.21875" style="34"/>
    <col min="9695" max="9695" width="3" style="34" customWidth="1"/>
    <col min="9696" max="9696" width="50.77734375" style="34" customWidth="1"/>
    <col min="9697" max="9698" width="18.44140625" style="34" customWidth="1"/>
    <col min="9699" max="9702" width="18.44140625" style="34" bestFit="1" customWidth="1"/>
    <col min="9703" max="9731" width="15.77734375" style="34" customWidth="1"/>
    <col min="9732" max="9950" width="9.21875" style="34"/>
    <col min="9951" max="9951" width="3" style="34" customWidth="1"/>
    <col min="9952" max="9952" width="50.77734375" style="34" customWidth="1"/>
    <col min="9953" max="9954" width="18.44140625" style="34" customWidth="1"/>
    <col min="9955" max="9958" width="18.44140625" style="34" bestFit="1" customWidth="1"/>
    <col min="9959" max="9987" width="15.77734375" style="34" customWidth="1"/>
    <col min="9988" max="10206" width="9.21875" style="34"/>
    <col min="10207" max="10207" width="3" style="34" customWidth="1"/>
    <col min="10208" max="10208" width="50.77734375" style="34" customWidth="1"/>
    <col min="10209" max="10210" width="18.44140625" style="34" customWidth="1"/>
    <col min="10211" max="10214" width="18.44140625" style="34" bestFit="1" customWidth="1"/>
    <col min="10215" max="10243" width="15.77734375" style="34" customWidth="1"/>
    <col min="10244" max="10462" width="9.21875" style="34"/>
    <col min="10463" max="10463" width="3" style="34" customWidth="1"/>
    <col min="10464" max="10464" width="50.77734375" style="34" customWidth="1"/>
    <col min="10465" max="10466" width="18.44140625" style="34" customWidth="1"/>
    <col min="10467" max="10470" width="18.44140625" style="34" bestFit="1" customWidth="1"/>
    <col min="10471" max="10499" width="15.77734375" style="34" customWidth="1"/>
    <col min="10500" max="10718" width="9.21875" style="34"/>
    <col min="10719" max="10719" width="3" style="34" customWidth="1"/>
    <col min="10720" max="10720" width="50.77734375" style="34" customWidth="1"/>
    <col min="10721" max="10722" width="18.44140625" style="34" customWidth="1"/>
    <col min="10723" max="10726" width="18.44140625" style="34" bestFit="1" customWidth="1"/>
    <col min="10727" max="10755" width="15.77734375" style="34" customWidth="1"/>
    <col min="10756" max="10974" width="9.21875" style="34"/>
    <col min="10975" max="10975" width="3" style="34" customWidth="1"/>
    <col min="10976" max="10976" width="50.77734375" style="34" customWidth="1"/>
    <col min="10977" max="10978" width="18.44140625" style="34" customWidth="1"/>
    <col min="10979" max="10982" width="18.44140625" style="34" bestFit="1" customWidth="1"/>
    <col min="10983" max="11011" width="15.77734375" style="34" customWidth="1"/>
    <col min="11012" max="11230" width="9.21875" style="34"/>
    <col min="11231" max="11231" width="3" style="34" customWidth="1"/>
    <col min="11232" max="11232" width="50.77734375" style="34" customWidth="1"/>
    <col min="11233" max="11234" width="18.44140625" style="34" customWidth="1"/>
    <col min="11235" max="11238" width="18.44140625" style="34" bestFit="1" customWidth="1"/>
    <col min="11239" max="11267" width="15.77734375" style="34" customWidth="1"/>
    <col min="11268" max="11486" width="9.21875" style="34"/>
    <col min="11487" max="11487" width="3" style="34" customWidth="1"/>
    <col min="11488" max="11488" width="50.77734375" style="34" customWidth="1"/>
    <col min="11489" max="11490" width="18.44140625" style="34" customWidth="1"/>
    <col min="11491" max="11494" width="18.44140625" style="34" bestFit="1" customWidth="1"/>
    <col min="11495" max="11523" width="15.77734375" style="34" customWidth="1"/>
    <col min="11524" max="11742" width="9.21875" style="34"/>
    <col min="11743" max="11743" width="3" style="34" customWidth="1"/>
    <col min="11744" max="11744" width="50.77734375" style="34" customWidth="1"/>
    <col min="11745" max="11746" width="18.44140625" style="34" customWidth="1"/>
    <col min="11747" max="11750" width="18.44140625" style="34" bestFit="1" customWidth="1"/>
    <col min="11751" max="11779" width="15.77734375" style="34" customWidth="1"/>
    <col min="11780" max="11998" width="9.21875" style="34"/>
    <col min="11999" max="11999" width="3" style="34" customWidth="1"/>
    <col min="12000" max="12000" width="50.77734375" style="34" customWidth="1"/>
    <col min="12001" max="12002" width="18.44140625" style="34" customWidth="1"/>
    <col min="12003" max="12006" width="18.44140625" style="34" bestFit="1" customWidth="1"/>
    <col min="12007" max="12035" width="15.77734375" style="34" customWidth="1"/>
    <col min="12036" max="12254" width="9.21875" style="34"/>
    <col min="12255" max="12255" width="3" style="34" customWidth="1"/>
    <col min="12256" max="12256" width="50.77734375" style="34" customWidth="1"/>
    <col min="12257" max="12258" width="18.44140625" style="34" customWidth="1"/>
    <col min="12259" max="12262" width="18.44140625" style="34" bestFit="1" customWidth="1"/>
    <col min="12263" max="12291" width="15.77734375" style="34" customWidth="1"/>
    <col min="12292" max="12510" width="9.21875" style="34"/>
    <col min="12511" max="12511" width="3" style="34" customWidth="1"/>
    <col min="12512" max="12512" width="50.77734375" style="34" customWidth="1"/>
    <col min="12513" max="12514" width="18.44140625" style="34" customWidth="1"/>
    <col min="12515" max="12518" width="18.44140625" style="34" bestFit="1" customWidth="1"/>
    <col min="12519" max="12547" width="15.77734375" style="34" customWidth="1"/>
    <col min="12548" max="12766" width="9.21875" style="34"/>
    <col min="12767" max="12767" width="3" style="34" customWidth="1"/>
    <col min="12768" max="12768" width="50.77734375" style="34" customWidth="1"/>
    <col min="12769" max="12770" width="18.44140625" style="34" customWidth="1"/>
    <col min="12771" max="12774" width="18.44140625" style="34" bestFit="1" customWidth="1"/>
    <col min="12775" max="12803" width="15.77734375" style="34" customWidth="1"/>
    <col min="12804" max="13022" width="9.21875" style="34"/>
    <col min="13023" max="13023" width="3" style="34" customWidth="1"/>
    <col min="13024" max="13024" width="50.77734375" style="34" customWidth="1"/>
    <col min="13025" max="13026" width="18.44140625" style="34" customWidth="1"/>
    <col min="13027" max="13030" width="18.44140625" style="34" bestFit="1" customWidth="1"/>
    <col min="13031" max="13059" width="15.77734375" style="34" customWidth="1"/>
    <col min="13060" max="13278" width="9.21875" style="34"/>
    <col min="13279" max="13279" width="3" style="34" customWidth="1"/>
    <col min="13280" max="13280" width="50.77734375" style="34" customWidth="1"/>
    <col min="13281" max="13282" width="18.44140625" style="34" customWidth="1"/>
    <col min="13283" max="13286" width="18.44140625" style="34" bestFit="1" customWidth="1"/>
    <col min="13287" max="13315" width="15.77734375" style="34" customWidth="1"/>
    <col min="13316" max="13534" width="9.21875" style="34"/>
    <col min="13535" max="13535" width="3" style="34" customWidth="1"/>
    <col min="13536" max="13536" width="50.77734375" style="34" customWidth="1"/>
    <col min="13537" max="13538" width="18.44140625" style="34" customWidth="1"/>
    <col min="13539" max="13542" width="18.44140625" style="34" bestFit="1" customWidth="1"/>
    <col min="13543" max="13571" width="15.77734375" style="34" customWidth="1"/>
    <col min="13572" max="13790" width="9.21875" style="34"/>
    <col min="13791" max="13791" width="3" style="34" customWidth="1"/>
    <col min="13792" max="13792" width="50.77734375" style="34" customWidth="1"/>
    <col min="13793" max="13794" width="18.44140625" style="34" customWidth="1"/>
    <col min="13795" max="13798" width="18.44140625" style="34" bestFit="1" customWidth="1"/>
    <col min="13799" max="13827" width="15.77734375" style="34" customWidth="1"/>
    <col min="13828" max="14046" width="9.21875" style="34"/>
    <col min="14047" max="14047" width="3" style="34" customWidth="1"/>
    <col min="14048" max="14048" width="50.77734375" style="34" customWidth="1"/>
    <col min="14049" max="14050" width="18.44140625" style="34" customWidth="1"/>
    <col min="14051" max="14054" width="18.44140625" style="34" bestFit="1" customWidth="1"/>
    <col min="14055" max="14083" width="15.77734375" style="34" customWidth="1"/>
    <col min="14084" max="14302" width="9.21875" style="34"/>
    <col min="14303" max="14303" width="3" style="34" customWidth="1"/>
    <col min="14304" max="14304" width="50.77734375" style="34" customWidth="1"/>
    <col min="14305" max="14306" width="18.44140625" style="34" customWidth="1"/>
    <col min="14307" max="14310" width="18.44140625" style="34" bestFit="1" customWidth="1"/>
    <col min="14311" max="14339" width="15.77734375" style="34" customWidth="1"/>
    <col min="14340" max="14558" width="9.21875" style="34"/>
    <col min="14559" max="14559" width="3" style="34" customWidth="1"/>
    <col min="14560" max="14560" width="50.77734375" style="34" customWidth="1"/>
    <col min="14561" max="14562" width="18.44140625" style="34" customWidth="1"/>
    <col min="14563" max="14566" width="18.44140625" style="34" bestFit="1" customWidth="1"/>
    <col min="14567" max="14595" width="15.77734375" style="34" customWidth="1"/>
    <col min="14596" max="14814" width="9.21875" style="34"/>
    <col min="14815" max="14815" width="3" style="34" customWidth="1"/>
    <col min="14816" max="14816" width="50.77734375" style="34" customWidth="1"/>
    <col min="14817" max="14818" width="18.44140625" style="34" customWidth="1"/>
    <col min="14819" max="14822" width="18.44140625" style="34" bestFit="1" customWidth="1"/>
    <col min="14823" max="14851" width="15.77734375" style="34" customWidth="1"/>
    <col min="14852" max="15070" width="9.21875" style="34"/>
    <col min="15071" max="15071" width="3" style="34" customWidth="1"/>
    <col min="15072" max="15072" width="50.77734375" style="34" customWidth="1"/>
    <col min="15073" max="15074" width="18.44140625" style="34" customWidth="1"/>
    <col min="15075" max="15078" width="18.44140625" style="34" bestFit="1" customWidth="1"/>
    <col min="15079" max="15107" width="15.77734375" style="34" customWidth="1"/>
    <col min="15108" max="15326" width="9.21875" style="34"/>
    <col min="15327" max="15327" width="3" style="34" customWidth="1"/>
    <col min="15328" max="15328" width="50.77734375" style="34" customWidth="1"/>
    <col min="15329" max="15330" width="18.44140625" style="34" customWidth="1"/>
    <col min="15331" max="15334" width="18.44140625" style="34" bestFit="1" customWidth="1"/>
    <col min="15335" max="15363" width="15.77734375" style="34" customWidth="1"/>
    <col min="15364" max="15582" width="9.21875" style="34"/>
    <col min="15583" max="15583" width="3" style="34" customWidth="1"/>
    <col min="15584" max="15584" width="50.77734375" style="34" customWidth="1"/>
    <col min="15585" max="15586" width="18.44140625" style="34" customWidth="1"/>
    <col min="15587" max="15590" width="18.44140625" style="34" bestFit="1" customWidth="1"/>
    <col min="15591" max="15619" width="15.77734375" style="34" customWidth="1"/>
    <col min="15620" max="15838" width="9.21875" style="34"/>
    <col min="15839" max="15839" width="3" style="34" customWidth="1"/>
    <col min="15840" max="15840" width="50.77734375" style="34" customWidth="1"/>
    <col min="15841" max="15842" width="18.44140625" style="34" customWidth="1"/>
    <col min="15843" max="15846" width="18.44140625" style="34" bestFit="1" customWidth="1"/>
    <col min="15847" max="15875" width="15.77734375" style="34" customWidth="1"/>
    <col min="15876" max="16094" width="9.21875" style="34"/>
    <col min="16095" max="16095" width="3" style="34" customWidth="1"/>
    <col min="16096" max="16096" width="50.77734375" style="34" customWidth="1"/>
    <col min="16097" max="16098" width="18.44140625" style="34" customWidth="1"/>
    <col min="16099" max="16102" width="18.44140625" style="34" bestFit="1" customWidth="1"/>
    <col min="16103" max="16131" width="15.77734375" style="34" customWidth="1"/>
    <col min="16132" max="16384" width="9.21875" style="34"/>
  </cols>
  <sheetData>
    <row r="1" spans="1:2" s="39" customFormat="1" ht="15" customHeight="1">
      <c r="A1" s="111" t="s">
        <v>2061</v>
      </c>
      <c r="B1" s="431" t="s">
        <v>65</v>
      </c>
    </row>
    <row r="2" spans="1:2" ht="15" hidden="1" customHeight="1">
      <c r="A2" s="666"/>
      <c r="B2" s="36" t="s">
        <v>2700</v>
      </c>
    </row>
    <row r="3" spans="1:2" ht="15" customHeight="1">
      <c r="A3" s="936" t="s">
        <v>2768</v>
      </c>
      <c r="B3" s="916">
        <v>41729</v>
      </c>
    </row>
    <row r="4" spans="1:2" s="23" customFormat="1" ht="15" customHeight="1">
      <c r="A4" s="21" t="s">
        <v>2769</v>
      </c>
      <c r="B4" s="536">
        <v>7280.4398359100014</v>
      </c>
    </row>
    <row r="5" spans="1:2" s="23" customFormat="1" ht="15" customHeight="1">
      <c r="A5" s="21" t="s">
        <v>2770</v>
      </c>
      <c r="B5" s="536">
        <v>9154.2612831200022</v>
      </c>
    </row>
    <row r="6" spans="1:2" s="23" customFormat="1" ht="15" customHeight="1">
      <c r="A6" s="21" t="s">
        <v>2771</v>
      </c>
      <c r="B6" s="536">
        <v>2917.6248306999996</v>
      </c>
    </row>
    <row r="7" spans="1:2" s="23" customFormat="1" ht="15" customHeight="1">
      <c r="A7" s="21" t="s">
        <v>2772</v>
      </c>
      <c r="B7" s="536">
        <v>6021.5231902800006</v>
      </c>
    </row>
    <row r="8" spans="1:2" s="23" customFormat="1" ht="15" customHeight="1">
      <c r="A8" s="21" t="s">
        <v>2773</v>
      </c>
      <c r="B8" s="536">
        <v>8170.9756106199993</v>
      </c>
    </row>
    <row r="9" spans="1:2">
      <c r="B9" s="913"/>
    </row>
    <row r="11" spans="1:2">
      <c r="B11" s="913"/>
    </row>
    <row r="12" spans="1:2">
      <c r="B12" s="913"/>
    </row>
    <row r="13" spans="1:2">
      <c r="B13" s="913"/>
    </row>
    <row r="14" spans="1:2">
      <c r="B14" s="913"/>
    </row>
    <row r="15" spans="1:2">
      <c r="B15" s="913"/>
    </row>
    <row r="16" spans="1:2">
      <c r="B16" s="913"/>
    </row>
    <row r="375" spans="61:62" ht="15" customHeight="1">
      <c r="BI375" s="66"/>
      <c r="BJ375" s="6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77FF-5BA6-4235-BCEC-1DD513BCFAC6}">
  <sheetPr codeName="Plan35">
    <tabColor rgb="FF5F6062"/>
  </sheetPr>
  <dimension ref="A1:D24"/>
  <sheetViews>
    <sheetView showGridLines="0" workbookViewId="0"/>
  </sheetViews>
  <sheetFormatPr defaultColWidth="9.21875" defaultRowHeight="14.4"/>
  <cols>
    <col min="1" max="1" width="5.77734375" style="34" customWidth="1"/>
    <col min="2" max="2" width="47.21875" style="34" customWidth="1"/>
    <col min="3" max="3" width="12.21875" style="34" customWidth="1"/>
    <col min="4" max="16384" width="9.21875" style="34"/>
  </cols>
  <sheetData>
    <row r="1" spans="1:4" s="39" customFormat="1" ht="15.6">
      <c r="A1" s="111" t="s">
        <v>2774</v>
      </c>
      <c r="B1" s="117"/>
      <c r="C1" s="161" t="s">
        <v>65</v>
      </c>
    </row>
    <row r="2" spans="1:4" ht="15" hidden="1" customHeight="1">
      <c r="A2" s="943"/>
      <c r="B2" s="942"/>
      <c r="C2" s="36" t="s">
        <v>2700</v>
      </c>
    </row>
    <row r="3" spans="1:4" ht="31.5" customHeight="1">
      <c r="A3" s="36"/>
      <c r="B3" s="665"/>
      <c r="C3" s="621" t="s">
        <v>2766</v>
      </c>
    </row>
    <row r="4" spans="1:4" s="16" customFormat="1">
      <c r="A4" s="19" t="s">
        <v>2429</v>
      </c>
      <c r="B4" s="19"/>
      <c r="C4" s="611">
        <v>-26317</v>
      </c>
    </row>
    <row r="5" spans="1:4" s="16" customFormat="1" hidden="1">
      <c r="A5" s="21" t="s">
        <v>2775</v>
      </c>
      <c r="B5" s="19"/>
      <c r="C5" s="183">
        <v>0</v>
      </c>
    </row>
    <row r="6" spans="1:4" s="16" customFormat="1" hidden="1">
      <c r="A6" s="21" t="s">
        <v>2776</v>
      </c>
      <c r="B6" s="19"/>
      <c r="C6" s="183">
        <v>0</v>
      </c>
    </row>
    <row r="7" spans="1:4" s="23" customFormat="1">
      <c r="A7" s="21" t="s">
        <v>2777</v>
      </c>
      <c r="B7" s="21"/>
      <c r="C7" s="183">
        <v>-4224</v>
      </c>
    </row>
    <row r="8" spans="1:4" s="23" customFormat="1" ht="15" customHeight="1">
      <c r="A8" s="21"/>
      <c r="B8" s="21" t="s">
        <v>2778</v>
      </c>
      <c r="C8" s="183">
        <v>-4224</v>
      </c>
    </row>
    <row r="9" spans="1:4" s="23" customFormat="1" ht="15" customHeight="1">
      <c r="A9" s="21"/>
      <c r="B9" s="21" t="s">
        <v>2779</v>
      </c>
      <c r="C9" s="941">
        <v>0</v>
      </c>
      <c r="D9" s="940"/>
    </row>
    <row r="10" spans="1:4" s="23" customFormat="1" ht="15" customHeight="1">
      <c r="A10" s="664" t="s">
        <v>2431</v>
      </c>
      <c r="B10" s="21"/>
      <c r="C10" s="183">
        <v>5550</v>
      </c>
    </row>
    <row r="11" spans="1:4" s="16" customFormat="1" ht="15" customHeight="1">
      <c r="A11" s="19" t="s">
        <v>2780</v>
      </c>
      <c r="B11" s="19"/>
      <c r="C11" s="611">
        <v>-24991</v>
      </c>
    </row>
    <row r="12" spans="1:4" s="23" customFormat="1" ht="15" customHeight="1">
      <c r="A12" s="21"/>
      <c r="B12" s="21" t="s">
        <v>2781</v>
      </c>
      <c r="C12" s="183">
        <v>-19774</v>
      </c>
    </row>
    <row r="13" spans="1:4" s="23" customFormat="1" ht="15" customHeight="1">
      <c r="A13" s="21"/>
      <c r="B13" s="21" t="s">
        <v>2782</v>
      </c>
      <c r="C13" s="183">
        <v>-5217</v>
      </c>
    </row>
    <row r="14" spans="1:4" s="23" customFormat="1">
      <c r="A14" s="939"/>
      <c r="B14" s="504"/>
      <c r="C14" s="938"/>
    </row>
    <row r="15" spans="1:4">
      <c r="C15" s="913"/>
    </row>
    <row r="16" spans="1:4">
      <c r="B16" s="937"/>
      <c r="C16" s="937"/>
    </row>
    <row r="17" spans="2:3">
      <c r="B17" s="937"/>
      <c r="C17" s="937"/>
    </row>
    <row r="18" spans="2:3">
      <c r="C18" s="937"/>
    </row>
    <row r="19" spans="2:3">
      <c r="C19" s="937"/>
    </row>
    <row r="20" spans="2:3">
      <c r="C20" s="937"/>
    </row>
    <row r="21" spans="2:3">
      <c r="C21" s="937"/>
    </row>
    <row r="22" spans="2:3">
      <c r="C22" s="937"/>
    </row>
    <row r="23" spans="2:3">
      <c r="C23" s="937"/>
    </row>
    <row r="24" spans="2:3">
      <c r="C24" s="937"/>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C3157-AC06-4EC4-AE7B-9D6AE6626B7A}">
  <sheetPr codeName="Plan46">
    <tabColor rgb="FF5F6062"/>
  </sheetPr>
  <dimension ref="A1:CD395"/>
  <sheetViews>
    <sheetView showGridLines="0" workbookViewId="0"/>
  </sheetViews>
  <sheetFormatPr defaultColWidth="9.21875" defaultRowHeight="14.4"/>
  <cols>
    <col min="1" max="1" width="73.77734375" style="34" bestFit="1" customWidth="1"/>
    <col min="2" max="2" width="10.77734375" style="34" bestFit="1" customWidth="1"/>
    <col min="3" max="3" width="9.77734375" style="34" customWidth="1"/>
    <col min="4" max="5" width="9.77734375" style="34" bestFit="1" customWidth="1"/>
    <col min="6" max="6" width="10.77734375" style="34" bestFit="1" customWidth="1"/>
    <col min="7" max="9" width="9.77734375" style="34" bestFit="1" customWidth="1"/>
    <col min="10" max="10" width="10.77734375" style="34" bestFit="1" customWidth="1"/>
    <col min="11" max="11" width="10.21875" style="34" bestFit="1" customWidth="1"/>
    <col min="12" max="12" width="11.77734375" style="34" bestFit="1" customWidth="1"/>
    <col min="13" max="13" width="10.21875" style="34" bestFit="1" customWidth="1"/>
    <col min="14" max="14" width="10.77734375" style="34" bestFit="1" customWidth="1"/>
    <col min="15" max="17" width="10.21875" style="34" bestFit="1" customWidth="1"/>
    <col min="18" max="18" width="10.77734375" style="34" bestFit="1" customWidth="1"/>
    <col min="19" max="21" width="10.21875" style="34" bestFit="1" customWidth="1"/>
    <col min="22" max="22" width="13.77734375" style="34" customWidth="1"/>
    <col min="23" max="16384" width="9.21875" style="34"/>
  </cols>
  <sheetData>
    <row r="1" spans="1:21" ht="15.6">
      <c r="A1" s="111" t="s">
        <v>2438</v>
      </c>
      <c r="U1" s="562" t="s">
        <v>65</v>
      </c>
    </row>
    <row r="2" spans="1:21" ht="15" hidden="1" customHeight="1">
      <c r="B2" s="249"/>
      <c r="C2" s="249"/>
      <c r="D2" s="249"/>
      <c r="E2" s="249"/>
      <c r="F2" s="249"/>
      <c r="G2" s="249"/>
      <c r="H2" s="249"/>
      <c r="I2" s="249"/>
      <c r="J2" s="249"/>
      <c r="K2" s="249"/>
      <c r="L2" s="249"/>
      <c r="M2" s="249"/>
      <c r="N2" s="249"/>
      <c r="O2" s="36"/>
      <c r="P2" s="36"/>
      <c r="Q2" s="36"/>
      <c r="R2" s="36"/>
      <c r="S2" s="36"/>
      <c r="T2" s="36"/>
      <c r="U2" s="36"/>
    </row>
    <row r="3" spans="1:21" s="29" customFormat="1">
      <c r="A3" s="561"/>
      <c r="B3" s="224" t="s">
        <v>2098</v>
      </c>
      <c r="C3" s="224">
        <v>43373</v>
      </c>
      <c r="D3" s="224">
        <v>43281</v>
      </c>
      <c r="E3" s="224">
        <v>43190</v>
      </c>
      <c r="F3" s="224">
        <v>43100</v>
      </c>
      <c r="G3" s="224">
        <v>43008</v>
      </c>
      <c r="H3" s="224">
        <v>42916</v>
      </c>
      <c r="I3" s="224">
        <v>42825</v>
      </c>
      <c r="J3" s="224">
        <v>42735</v>
      </c>
      <c r="K3" s="954">
        <v>42643</v>
      </c>
      <c r="L3" s="954" t="s">
        <v>2417</v>
      </c>
      <c r="M3" s="953">
        <v>42460</v>
      </c>
      <c r="N3" s="953">
        <v>42369</v>
      </c>
      <c r="O3" s="953">
        <v>42277</v>
      </c>
      <c r="P3" s="953">
        <v>42185</v>
      </c>
      <c r="Q3" s="953">
        <v>42094</v>
      </c>
      <c r="R3" s="953">
        <v>42004</v>
      </c>
      <c r="S3" s="953">
        <v>41912</v>
      </c>
      <c r="T3" s="953">
        <v>41820</v>
      </c>
      <c r="U3" s="224">
        <v>41729</v>
      </c>
    </row>
    <row r="4" spans="1:21" ht="15" customHeight="1">
      <c r="A4" s="19" t="s">
        <v>2783</v>
      </c>
      <c r="B4" s="952">
        <v>315203.12131104991</v>
      </c>
      <c r="C4" s="952">
        <v>285512.66577920999</v>
      </c>
      <c r="D4" s="952">
        <v>278621.74460158008</v>
      </c>
      <c r="E4" s="952">
        <v>275442.89234775008</v>
      </c>
      <c r="F4" s="952">
        <v>287670.91234840016</v>
      </c>
      <c r="G4" s="952">
        <v>299028.58915798005</v>
      </c>
      <c r="H4" s="952">
        <v>307294.69975744007</v>
      </c>
      <c r="I4" s="952">
        <v>311960.69571976451</v>
      </c>
      <c r="J4" s="945">
        <v>338164</v>
      </c>
      <c r="K4" s="945">
        <v>320415</v>
      </c>
      <c r="L4" s="945">
        <v>314593.03154219303</v>
      </c>
      <c r="M4" s="945">
        <v>295167</v>
      </c>
      <c r="N4" s="945">
        <v>318627.92824606568</v>
      </c>
      <c r="O4" s="949">
        <v>287112.07122166001</v>
      </c>
      <c r="P4" s="949">
        <v>278221.181918705</v>
      </c>
      <c r="Q4" s="949">
        <v>306756.90517858998</v>
      </c>
      <c r="R4" s="949">
        <v>308239.46232406993</v>
      </c>
      <c r="S4" s="949">
        <v>287077.92020211992</v>
      </c>
      <c r="T4" s="949">
        <v>272813.92596448999</v>
      </c>
      <c r="U4" s="949">
        <v>278344.12035042007</v>
      </c>
    </row>
    <row r="5" spans="1:21">
      <c r="A5" s="21" t="s">
        <v>2441</v>
      </c>
      <c r="B5" s="951">
        <v>315203.12131104991</v>
      </c>
      <c r="C5" s="951">
        <v>285512.66577920999</v>
      </c>
      <c r="D5" s="951">
        <v>278621.74460158008</v>
      </c>
      <c r="E5" s="951">
        <v>275442.89234775008</v>
      </c>
      <c r="F5" s="951">
        <v>287670.91234840016</v>
      </c>
      <c r="G5" s="951">
        <v>299028.58915798005</v>
      </c>
      <c r="H5" s="951">
        <v>307274.72872863006</v>
      </c>
      <c r="I5" s="951">
        <v>311942.15052121645</v>
      </c>
      <c r="J5" s="948">
        <v>338164</v>
      </c>
      <c r="K5" s="948">
        <v>320415</v>
      </c>
      <c r="L5" s="948">
        <v>314593.03154219303</v>
      </c>
      <c r="M5" s="948">
        <v>295167</v>
      </c>
      <c r="N5" s="948">
        <v>318627.92824606568</v>
      </c>
      <c r="O5" s="536">
        <v>287112.07122166001</v>
      </c>
      <c r="P5" s="536">
        <v>278221.18191870494</v>
      </c>
      <c r="Q5" s="536">
        <v>306756.90517858998</v>
      </c>
      <c r="R5" s="536">
        <v>308239.46232406993</v>
      </c>
      <c r="S5" s="536">
        <v>287077.92020211992</v>
      </c>
      <c r="T5" s="536">
        <v>272813.92596448999</v>
      </c>
      <c r="U5" s="536">
        <v>278344.12035042007</v>
      </c>
    </row>
    <row r="6" spans="1:21">
      <c r="A6" s="28" t="s">
        <v>2784</v>
      </c>
      <c r="B6" s="944">
        <v>0</v>
      </c>
      <c r="C6" s="944">
        <v>0</v>
      </c>
      <c r="D6" s="944">
        <v>0</v>
      </c>
      <c r="E6" s="944">
        <v>0</v>
      </c>
      <c r="F6" s="944">
        <v>0</v>
      </c>
      <c r="G6" s="944">
        <v>0</v>
      </c>
      <c r="H6" s="944">
        <v>19.971028810000004</v>
      </c>
      <c r="I6" s="944">
        <v>18.5451985481</v>
      </c>
      <c r="J6" s="536">
        <v>0</v>
      </c>
      <c r="K6" s="536">
        <v>0</v>
      </c>
      <c r="L6" s="536">
        <v>0</v>
      </c>
      <c r="M6" s="536">
        <v>0</v>
      </c>
      <c r="N6" s="536">
        <v>0</v>
      </c>
      <c r="O6" s="536">
        <v>0</v>
      </c>
      <c r="P6" s="536">
        <v>0</v>
      </c>
      <c r="Q6" s="536">
        <v>0</v>
      </c>
      <c r="R6" s="536">
        <v>0</v>
      </c>
      <c r="S6" s="536">
        <v>0</v>
      </c>
      <c r="T6" s="536">
        <v>0</v>
      </c>
      <c r="U6" s="536">
        <v>0</v>
      </c>
    </row>
    <row r="7" spans="1:21">
      <c r="A7" s="439" t="s">
        <v>2785</v>
      </c>
      <c r="B7" s="947">
        <v>103790.60377027999</v>
      </c>
      <c r="C7" s="947">
        <v>71105.334285789999</v>
      </c>
      <c r="D7" s="947">
        <v>93693.780382130004</v>
      </c>
      <c r="E7" s="947">
        <v>222558.44070663999</v>
      </c>
      <c r="F7" s="947">
        <v>13952.78026901</v>
      </c>
      <c r="G7" s="947">
        <v>27871.635728630001</v>
      </c>
      <c r="H7" s="947">
        <v>45687.666942679993</v>
      </c>
      <c r="I7" s="947">
        <v>26324.980448078837</v>
      </c>
      <c r="J7" s="945">
        <v>41337</v>
      </c>
      <c r="K7" s="945">
        <v>32077</v>
      </c>
      <c r="L7" s="945">
        <v>43052.156380610002</v>
      </c>
      <c r="M7" s="945">
        <v>53601</v>
      </c>
      <c r="N7" s="945">
        <v>14360.030438156322</v>
      </c>
      <c r="O7" s="949">
        <v>12747.921057969999</v>
      </c>
      <c r="P7" s="949">
        <v>7213.8389589799999</v>
      </c>
      <c r="Q7" s="949">
        <v>20726.019940350001</v>
      </c>
      <c r="R7" s="949">
        <v>42530.495456589997</v>
      </c>
      <c r="S7" s="949">
        <v>7381.0188051499999</v>
      </c>
      <c r="T7" s="949">
        <v>5956.9889717819997</v>
      </c>
      <c r="U7" s="949">
        <v>3532.450564013996</v>
      </c>
    </row>
    <row r="8" spans="1:21">
      <c r="A8" s="28" t="s">
        <v>2441</v>
      </c>
      <c r="B8" s="944">
        <v>35537.043013660004</v>
      </c>
      <c r="C8" s="944">
        <v>15753.099558479998</v>
      </c>
      <c r="D8" s="944">
        <v>28878.634519110001</v>
      </c>
      <c r="E8" s="944">
        <v>23253.233568579999</v>
      </c>
      <c r="F8" s="944">
        <v>13952.78026901</v>
      </c>
      <c r="G8" s="944">
        <v>27871.635728630001</v>
      </c>
      <c r="H8" s="944">
        <v>45687.666942679993</v>
      </c>
      <c r="I8" s="944">
        <v>26324.980448078837</v>
      </c>
      <c r="J8" s="948">
        <v>41337</v>
      </c>
      <c r="K8" s="948">
        <v>32077</v>
      </c>
      <c r="L8" s="948">
        <v>43052.156380610002</v>
      </c>
      <c r="M8" s="948">
        <v>53601</v>
      </c>
      <c r="N8" s="948">
        <v>14360.030438156322</v>
      </c>
      <c r="O8" s="536">
        <v>12747.921057969999</v>
      </c>
      <c r="P8" s="536">
        <v>7213.8389589799999</v>
      </c>
      <c r="Q8" s="536">
        <v>20726.019940350001</v>
      </c>
      <c r="R8" s="536">
        <v>42530.495456589997</v>
      </c>
      <c r="S8" s="536">
        <v>7381.0188051499999</v>
      </c>
      <c r="T8" s="536">
        <v>5697.6017528699995</v>
      </c>
      <c r="U8" s="536">
        <v>3264.5744827979961</v>
      </c>
    </row>
    <row r="9" spans="1:21">
      <c r="A9" s="28" t="s">
        <v>2786</v>
      </c>
      <c r="B9" s="944">
        <v>68253.560756619991</v>
      </c>
      <c r="C9" s="944">
        <v>55352.234727309995</v>
      </c>
      <c r="D9" s="944">
        <v>64815.14586302</v>
      </c>
      <c r="E9" s="944">
        <v>199305.20713806001</v>
      </c>
      <c r="F9" s="950">
        <v>0</v>
      </c>
      <c r="G9" s="950">
        <v>0</v>
      </c>
      <c r="H9" s="950">
        <v>0</v>
      </c>
      <c r="I9" s="950">
        <v>0</v>
      </c>
      <c r="J9" s="536">
        <v>0</v>
      </c>
      <c r="K9" s="536">
        <v>0</v>
      </c>
      <c r="L9" s="536">
        <v>0</v>
      </c>
      <c r="M9" s="536">
        <v>0</v>
      </c>
      <c r="N9" s="536">
        <v>0</v>
      </c>
      <c r="O9" s="536">
        <v>0</v>
      </c>
      <c r="P9" s="536">
        <v>0</v>
      </c>
      <c r="Q9" s="536">
        <v>0</v>
      </c>
      <c r="R9" s="536">
        <v>0</v>
      </c>
      <c r="S9" s="536">
        <v>0</v>
      </c>
      <c r="T9" s="536">
        <v>259.38721891199998</v>
      </c>
      <c r="U9" s="536">
        <v>267.87608121599999</v>
      </c>
    </row>
    <row r="10" spans="1:21" hidden="1">
      <c r="A10" s="28" t="s">
        <v>2784</v>
      </c>
      <c r="B10" s="950">
        <v>0</v>
      </c>
      <c r="C10" s="950">
        <v>0</v>
      </c>
      <c r="D10" s="950">
        <v>0</v>
      </c>
      <c r="E10" s="944">
        <v>0</v>
      </c>
      <c r="F10" s="950"/>
      <c r="G10" s="950"/>
      <c r="H10" s="950"/>
      <c r="I10" s="950"/>
      <c r="J10" s="536"/>
      <c r="K10" s="536"/>
      <c r="L10" s="536"/>
      <c r="M10" s="536"/>
      <c r="N10" s="536"/>
      <c r="O10" s="536"/>
      <c r="P10" s="536"/>
      <c r="Q10" s="536"/>
      <c r="R10" s="536"/>
      <c r="S10" s="536"/>
      <c r="T10" s="536"/>
      <c r="U10" s="536"/>
    </row>
    <row r="11" spans="1:21">
      <c r="A11" s="439" t="s">
        <v>2787</v>
      </c>
      <c r="B11" s="947">
        <v>46968.465256830001</v>
      </c>
      <c r="C11" s="947">
        <v>50692.410910650004</v>
      </c>
      <c r="D11" s="947">
        <v>51310.788080779988</v>
      </c>
      <c r="E11" s="947">
        <v>47273.715747600007</v>
      </c>
      <c r="F11" s="947">
        <v>41075.68217113</v>
      </c>
      <c r="G11" s="947">
        <v>41844.608384239997</v>
      </c>
      <c r="H11" s="947">
        <v>40424.912104040006</v>
      </c>
      <c r="I11" s="947">
        <v>40657.38715589371</v>
      </c>
      <c r="J11" s="945">
        <v>38742</v>
      </c>
      <c r="K11" s="945">
        <v>40154</v>
      </c>
      <c r="L11" s="945">
        <v>40012.247267231709</v>
      </c>
      <c r="M11" s="945">
        <v>37081</v>
      </c>
      <c r="N11" s="945">
        <v>35664.611166602321</v>
      </c>
      <c r="O11" s="949">
        <v>36036.072791210048</v>
      </c>
      <c r="P11" s="949">
        <v>34937.99532861582</v>
      </c>
      <c r="Q11" s="949">
        <v>34257.490552437957</v>
      </c>
      <c r="R11" s="949">
        <v>30774.211251645276</v>
      </c>
      <c r="S11" s="949">
        <v>24571.418146009499</v>
      </c>
      <c r="T11" s="949">
        <v>335.06239199954399</v>
      </c>
      <c r="U11" s="949">
        <v>407.41031671234856</v>
      </c>
    </row>
    <row r="12" spans="1:21">
      <c r="A12" s="559" t="s">
        <v>2441</v>
      </c>
      <c r="B12" s="944">
        <v>7219.4827993200006</v>
      </c>
      <c r="C12" s="944">
        <v>10399.75079735</v>
      </c>
      <c r="D12" s="944">
        <v>10332.4215504</v>
      </c>
      <c r="E12" s="944">
        <v>8446.5927888299993</v>
      </c>
      <c r="F12" s="944">
        <v>6702.4492823899991</v>
      </c>
      <c r="G12" s="944">
        <v>7397.8753282099997</v>
      </c>
      <c r="H12" s="944">
        <v>6338.5479047500003</v>
      </c>
      <c r="I12" s="944">
        <v>5927.1340451895012</v>
      </c>
      <c r="J12" s="948">
        <v>6034</v>
      </c>
      <c r="K12" s="948">
        <v>7042.5</v>
      </c>
      <c r="L12" s="948">
        <v>6164.6643247101174</v>
      </c>
      <c r="M12" s="948">
        <v>3559</v>
      </c>
      <c r="N12" s="948">
        <v>3647.3846492406119</v>
      </c>
      <c r="O12" s="536">
        <v>3972.0702787415016</v>
      </c>
      <c r="P12" s="536">
        <v>3035.7195460452995</v>
      </c>
      <c r="Q12" s="536">
        <v>3108.9279301012029</v>
      </c>
      <c r="R12" s="536">
        <v>2646.0077065479363</v>
      </c>
      <c r="S12" s="949">
        <v>0</v>
      </c>
      <c r="T12" s="949">
        <v>0</v>
      </c>
      <c r="U12" s="949">
        <v>0</v>
      </c>
    </row>
    <row r="13" spans="1:21">
      <c r="A13" s="28" t="s">
        <v>2442</v>
      </c>
      <c r="B13" s="944">
        <v>1719.8585818800002</v>
      </c>
      <c r="C13" s="944">
        <v>3493.8477902</v>
      </c>
      <c r="D13" s="944">
        <v>5079.1198080599997</v>
      </c>
      <c r="E13" s="944">
        <v>0</v>
      </c>
      <c r="F13" s="944">
        <v>0</v>
      </c>
      <c r="G13" s="944">
        <v>0</v>
      </c>
      <c r="H13" s="944">
        <v>0</v>
      </c>
      <c r="I13" s="944">
        <v>0</v>
      </c>
      <c r="J13" s="948">
        <v>0</v>
      </c>
      <c r="K13" s="948">
        <v>0</v>
      </c>
      <c r="L13" s="948">
        <v>0</v>
      </c>
      <c r="M13" s="948">
        <v>0</v>
      </c>
      <c r="N13" s="948">
        <v>0</v>
      </c>
      <c r="O13" s="536">
        <v>0</v>
      </c>
      <c r="P13" s="536">
        <v>0</v>
      </c>
      <c r="Q13" s="536">
        <v>0</v>
      </c>
      <c r="R13" s="536">
        <v>0</v>
      </c>
      <c r="S13" s="949">
        <v>0</v>
      </c>
      <c r="T13" s="949">
        <v>0</v>
      </c>
      <c r="U13" s="949">
        <v>0</v>
      </c>
    </row>
    <row r="14" spans="1:21">
      <c r="A14" s="28" t="s">
        <v>2788</v>
      </c>
      <c r="B14" s="944">
        <v>37311.916161600006</v>
      </c>
      <c r="C14" s="944">
        <v>36332.123020979998</v>
      </c>
      <c r="D14" s="944">
        <v>35452.501706509996</v>
      </c>
      <c r="E14" s="944">
        <v>38138.135973700002</v>
      </c>
      <c r="F14" s="944">
        <v>33916.270650470004</v>
      </c>
      <c r="G14" s="944">
        <v>33880.261070629997</v>
      </c>
      <c r="H14" s="944">
        <v>33746.398417240001</v>
      </c>
      <c r="I14" s="944">
        <v>33745.619569695657</v>
      </c>
      <c r="J14" s="948">
        <v>32708</v>
      </c>
      <c r="K14" s="948">
        <v>33111.5</v>
      </c>
      <c r="L14" s="948">
        <v>33847.582942521592</v>
      </c>
      <c r="M14" s="948">
        <v>33522</v>
      </c>
      <c r="N14" s="948">
        <v>32017.226517361712</v>
      </c>
      <c r="O14" s="536">
        <v>32064.002512468549</v>
      </c>
      <c r="P14" s="536">
        <v>31902.275782570523</v>
      </c>
      <c r="Q14" s="536">
        <v>31148.562622336751</v>
      </c>
      <c r="R14" s="536">
        <v>28128.203545097338</v>
      </c>
      <c r="S14" s="536">
        <v>24571.418146009499</v>
      </c>
      <c r="T14" s="536">
        <v>335.06239199954399</v>
      </c>
      <c r="U14" s="536">
        <v>407.41031671234856</v>
      </c>
    </row>
    <row r="15" spans="1:21">
      <c r="A15" s="28" t="s">
        <v>2789</v>
      </c>
      <c r="B15" s="944">
        <v>717.20771403000015</v>
      </c>
      <c r="C15" s="944">
        <v>466.68930211999998</v>
      </c>
      <c r="D15" s="944">
        <v>446.74501580999998</v>
      </c>
      <c r="E15" s="944">
        <v>688.98698506999995</v>
      </c>
      <c r="F15" s="944">
        <v>456.96223827</v>
      </c>
      <c r="G15" s="944">
        <v>566.47198539999999</v>
      </c>
      <c r="H15" s="944">
        <v>339.96578205000003</v>
      </c>
      <c r="I15" s="944">
        <v>984.63354100855622</v>
      </c>
      <c r="J15" s="536">
        <v>0</v>
      </c>
      <c r="K15" s="536">
        <v>0</v>
      </c>
      <c r="L15" s="536">
        <v>0</v>
      </c>
      <c r="M15" s="536">
        <v>0</v>
      </c>
      <c r="N15" s="536">
        <v>0</v>
      </c>
      <c r="O15" s="536">
        <v>0</v>
      </c>
      <c r="P15" s="536">
        <v>0</v>
      </c>
      <c r="Q15" s="536">
        <v>0</v>
      </c>
      <c r="R15" s="536">
        <v>0</v>
      </c>
      <c r="S15" s="536">
        <v>0</v>
      </c>
      <c r="T15" s="536">
        <v>0</v>
      </c>
      <c r="U15" s="536">
        <v>0</v>
      </c>
    </row>
    <row r="16" spans="1:21">
      <c r="A16" s="439" t="s">
        <v>2790</v>
      </c>
      <c r="B16" s="947">
        <v>9109.9809286700001</v>
      </c>
      <c r="C16" s="947">
        <v>8751.3046146499983</v>
      </c>
      <c r="D16" s="947">
        <v>7754.3664049700001</v>
      </c>
      <c r="E16" s="947">
        <v>2826.3382700299999</v>
      </c>
      <c r="F16" s="947">
        <v>8004.7946857300003</v>
      </c>
      <c r="G16" s="947">
        <v>6822.1214450499992</v>
      </c>
      <c r="H16" s="947">
        <v>7423.011674450001</v>
      </c>
      <c r="I16" s="947">
        <v>8157.5450506195457</v>
      </c>
      <c r="J16" s="945">
        <v>0</v>
      </c>
      <c r="K16" s="945">
        <v>0</v>
      </c>
      <c r="L16" s="945">
        <v>0</v>
      </c>
      <c r="M16" s="945">
        <v>0</v>
      </c>
      <c r="N16" s="945">
        <v>0</v>
      </c>
      <c r="O16" s="945">
        <v>0</v>
      </c>
      <c r="P16" s="945">
        <v>0</v>
      </c>
      <c r="Q16" s="945">
        <v>0</v>
      </c>
      <c r="R16" s="945">
        <v>0</v>
      </c>
      <c r="S16" s="945">
        <v>0</v>
      </c>
      <c r="T16" s="945">
        <v>0</v>
      </c>
      <c r="U16" s="945">
        <v>0</v>
      </c>
    </row>
    <row r="17" spans="1:21">
      <c r="A17" s="559" t="s">
        <v>2441</v>
      </c>
      <c r="B17" s="944">
        <v>9109.9809286700001</v>
      </c>
      <c r="C17" s="944">
        <v>8751.3046146499983</v>
      </c>
      <c r="D17" s="944">
        <v>7754.3664049700001</v>
      </c>
      <c r="E17" s="944">
        <v>2826.3382700299999</v>
      </c>
      <c r="F17" s="944">
        <v>7873.4614522100001</v>
      </c>
      <c r="G17" s="944">
        <v>6696.5092269299994</v>
      </c>
      <c r="H17" s="944">
        <v>7292.89138318</v>
      </c>
      <c r="I17" s="944">
        <v>8034.4975625116467</v>
      </c>
      <c r="J17" s="536">
        <v>0</v>
      </c>
      <c r="K17" s="536">
        <v>0</v>
      </c>
      <c r="L17" s="536">
        <v>0</v>
      </c>
      <c r="M17" s="536">
        <v>0</v>
      </c>
      <c r="N17" s="536">
        <v>0</v>
      </c>
      <c r="O17" s="536">
        <v>0</v>
      </c>
      <c r="P17" s="536">
        <v>0</v>
      </c>
      <c r="Q17" s="536">
        <v>0</v>
      </c>
      <c r="R17" s="536">
        <v>0</v>
      </c>
      <c r="S17" s="536">
        <v>0</v>
      </c>
      <c r="T17" s="536">
        <v>0</v>
      </c>
      <c r="U17" s="536">
        <v>0</v>
      </c>
    </row>
    <row r="18" spans="1:21">
      <c r="A18" s="28" t="s">
        <v>2784</v>
      </c>
      <c r="B18" s="944">
        <v>0</v>
      </c>
      <c r="C18" s="944">
        <v>0</v>
      </c>
      <c r="D18" s="944">
        <v>0</v>
      </c>
      <c r="E18" s="944">
        <v>0</v>
      </c>
      <c r="F18" s="944">
        <v>131.33323351999999</v>
      </c>
      <c r="G18" s="944">
        <v>125.61221812000001</v>
      </c>
      <c r="H18" s="944">
        <v>130.12029127</v>
      </c>
      <c r="I18" s="944">
        <v>123.04748810789999</v>
      </c>
      <c r="J18" s="536">
        <v>0</v>
      </c>
      <c r="K18" s="536">
        <v>0</v>
      </c>
      <c r="L18" s="536">
        <v>0</v>
      </c>
      <c r="M18" s="536">
        <v>0</v>
      </c>
      <c r="N18" s="536">
        <v>0</v>
      </c>
      <c r="O18" s="536">
        <v>0</v>
      </c>
      <c r="P18" s="536">
        <v>0</v>
      </c>
      <c r="Q18" s="536">
        <v>0</v>
      </c>
      <c r="R18" s="536">
        <v>0</v>
      </c>
      <c r="S18" s="536">
        <v>0</v>
      </c>
      <c r="T18" s="536">
        <v>0</v>
      </c>
      <c r="U18" s="536">
        <v>0</v>
      </c>
    </row>
    <row r="19" spans="1:21">
      <c r="A19" s="439" t="s">
        <v>2791</v>
      </c>
      <c r="B19" s="946">
        <v>388327.38638349995</v>
      </c>
      <c r="C19" s="946">
        <v>388969.53022908996</v>
      </c>
      <c r="D19" s="946">
        <v>411722.89704476012</v>
      </c>
      <c r="E19" s="946">
        <v>104959.02660742003</v>
      </c>
      <c r="F19" s="946">
        <v>1497.6485799300001</v>
      </c>
      <c r="G19" s="946">
        <v>2397.4176623200001</v>
      </c>
      <c r="H19" s="946">
        <v>1450.76818929</v>
      </c>
      <c r="I19" s="946">
        <v>1741.9408934204764</v>
      </c>
      <c r="J19" s="945">
        <v>0</v>
      </c>
      <c r="K19" s="945">
        <v>0</v>
      </c>
      <c r="L19" s="945">
        <v>0</v>
      </c>
      <c r="M19" s="945">
        <v>0</v>
      </c>
      <c r="N19" s="945">
        <v>0</v>
      </c>
      <c r="O19" s="945">
        <v>0</v>
      </c>
      <c r="P19" s="945">
        <v>0</v>
      </c>
      <c r="Q19" s="945">
        <v>0</v>
      </c>
      <c r="R19" s="945">
        <v>0</v>
      </c>
      <c r="S19" s="945">
        <v>0</v>
      </c>
      <c r="T19" s="945">
        <v>0</v>
      </c>
      <c r="U19" s="945">
        <v>0</v>
      </c>
    </row>
    <row r="20" spans="1:21">
      <c r="A20" s="28" t="s">
        <v>2441</v>
      </c>
      <c r="B20" s="944">
        <v>388327.38638349995</v>
      </c>
      <c r="C20" s="944">
        <v>388969.53022908996</v>
      </c>
      <c r="D20" s="944">
        <v>411722.89704476012</v>
      </c>
      <c r="E20" s="944">
        <v>104959.02660742003</v>
      </c>
      <c r="F20" s="944">
        <v>1497.6485799300001</v>
      </c>
      <c r="G20" s="944">
        <v>2397.4176623200001</v>
      </c>
      <c r="H20" s="944">
        <v>1450.76818929</v>
      </c>
      <c r="I20" s="944">
        <v>1741.9408934204764</v>
      </c>
      <c r="J20" s="536">
        <v>0</v>
      </c>
      <c r="K20" s="536">
        <v>0</v>
      </c>
      <c r="L20" s="536">
        <v>0</v>
      </c>
      <c r="M20" s="536">
        <v>0</v>
      </c>
      <c r="N20" s="536">
        <v>0</v>
      </c>
      <c r="O20" s="536">
        <v>0</v>
      </c>
      <c r="P20" s="536">
        <v>0</v>
      </c>
      <c r="Q20" s="536">
        <v>0</v>
      </c>
      <c r="R20" s="536">
        <v>0</v>
      </c>
      <c r="S20" s="536">
        <v>0</v>
      </c>
      <c r="T20" s="536">
        <v>0</v>
      </c>
      <c r="U20" s="536">
        <v>0</v>
      </c>
    </row>
    <row r="395" spans="67:82">
      <c r="BO395" s="66"/>
      <c r="BU395" s="66"/>
      <c r="BV395" s="66"/>
      <c r="BW395" s="66"/>
      <c r="BX395" s="66"/>
      <c r="BY395" s="66"/>
      <c r="BZ395" s="66"/>
      <c r="CA395" s="66"/>
      <c r="CB395" s="66"/>
      <c r="CC395" s="66"/>
      <c r="CD395" s="6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E32CF-0B24-4A7F-AE0A-FCD02BFCF959}">
  <sheetPr codeName="Plan47">
    <tabColor rgb="FF5F6062"/>
  </sheetPr>
  <dimension ref="A1:G18"/>
  <sheetViews>
    <sheetView showGridLines="0" workbookViewId="0"/>
  </sheetViews>
  <sheetFormatPr defaultColWidth="8.77734375" defaultRowHeight="14.4"/>
  <cols>
    <col min="1" max="1" width="70.21875" bestFit="1" customWidth="1"/>
    <col min="2" max="3" width="13.21875" bestFit="1" customWidth="1"/>
    <col min="4" max="4" width="13.21875" customWidth="1"/>
    <col min="5" max="7" width="13.21875" bestFit="1" customWidth="1"/>
  </cols>
  <sheetData>
    <row r="1" spans="1:7" ht="15.6">
      <c r="A1" s="573" t="s">
        <v>2448</v>
      </c>
      <c r="B1" s="593"/>
      <c r="C1" s="593"/>
      <c r="D1" s="593"/>
      <c r="E1" s="593"/>
      <c r="F1" s="572"/>
      <c r="G1" s="572" t="s">
        <v>65</v>
      </c>
    </row>
    <row r="2" spans="1:7" s="570" customFormat="1">
      <c r="A2" s="571"/>
      <c r="B2" s="224" t="s">
        <v>89</v>
      </c>
      <c r="C2" s="224" t="s">
        <v>2098</v>
      </c>
      <c r="D2" s="224">
        <v>43373</v>
      </c>
      <c r="E2" s="224">
        <v>43281</v>
      </c>
      <c r="F2" s="224">
        <v>43190</v>
      </c>
      <c r="G2" s="224">
        <v>43100</v>
      </c>
    </row>
    <row r="3" spans="1:7" ht="16.2">
      <c r="A3" s="567" t="s">
        <v>2449</v>
      </c>
      <c r="B3" s="566">
        <v>5703.0317708394005</v>
      </c>
      <c r="C3" s="566">
        <v>6622.5711472610001</v>
      </c>
      <c r="D3" s="566">
        <v>6811.2227289844504</v>
      </c>
      <c r="E3" s="566">
        <v>6365.2581314358995</v>
      </c>
      <c r="F3" s="566">
        <v>5891.3313863510011</v>
      </c>
      <c r="G3" s="566">
        <v>8943.9404600424496</v>
      </c>
    </row>
    <row r="4" spans="1:7">
      <c r="A4" s="569" t="s">
        <v>2450</v>
      </c>
      <c r="B4" s="568">
        <v>774717.70882852003</v>
      </c>
      <c r="C4" s="568">
        <v>1056924.87309089</v>
      </c>
      <c r="D4" s="568">
        <v>1500393.7005978595</v>
      </c>
      <c r="E4" s="568">
        <v>1596467.4837567799</v>
      </c>
      <c r="F4" s="568">
        <v>1477457.88216794</v>
      </c>
      <c r="G4" s="568">
        <v>1691922.7905847703</v>
      </c>
    </row>
    <row r="5" spans="1:7">
      <c r="A5" s="569" t="s">
        <v>2451</v>
      </c>
      <c r="B5" s="568">
        <v>1253.5120569494002</v>
      </c>
      <c r="C5" s="568">
        <v>1942.2917039610002</v>
      </c>
      <c r="D5" s="568">
        <v>1537.8453562244501</v>
      </c>
      <c r="E5" s="568">
        <v>1912.0701259759003</v>
      </c>
      <c r="F5" s="568">
        <v>1484.8597566710002</v>
      </c>
      <c r="G5" s="568">
        <v>4407.7950470824489</v>
      </c>
    </row>
    <row r="6" spans="1:7">
      <c r="A6" s="569" t="s">
        <v>2452</v>
      </c>
      <c r="B6" s="568">
        <v>4449.5197138900003</v>
      </c>
      <c r="C6" s="568">
        <v>4680.2794432999999</v>
      </c>
      <c r="D6" s="568">
        <v>5273.3773727600001</v>
      </c>
      <c r="E6" s="568">
        <v>4453.1880054599997</v>
      </c>
      <c r="F6" s="568">
        <v>4406.4716296800007</v>
      </c>
      <c r="G6" s="568">
        <v>4536.1454129599997</v>
      </c>
    </row>
    <row r="7" spans="1:7">
      <c r="A7" s="567" t="s">
        <v>2454</v>
      </c>
      <c r="B7" s="566">
        <v>0</v>
      </c>
      <c r="C7" s="566">
        <v>0</v>
      </c>
      <c r="D7" s="566">
        <v>0</v>
      </c>
      <c r="E7" s="566">
        <v>0</v>
      </c>
      <c r="F7" s="566">
        <v>0</v>
      </c>
      <c r="G7" s="566">
        <v>0</v>
      </c>
    </row>
    <row r="8" spans="1:7">
      <c r="A8" s="569" t="s">
        <v>2450</v>
      </c>
      <c r="B8" s="568">
        <v>286160.41353361</v>
      </c>
      <c r="C8" s="568">
        <v>248753.86713579998</v>
      </c>
      <c r="D8" s="568">
        <v>228620.58756462001</v>
      </c>
      <c r="E8" s="568">
        <v>278957.81830004003</v>
      </c>
      <c r="F8" s="568">
        <v>94806.933355220011</v>
      </c>
      <c r="G8" s="568">
        <v>6245.0807184100022</v>
      </c>
    </row>
    <row r="9" spans="1:7">
      <c r="A9" s="569" t="s">
        <v>2451</v>
      </c>
      <c r="B9" s="568">
        <v>3725.7412111950994</v>
      </c>
      <c r="C9" s="568">
        <v>3262.6103787683496</v>
      </c>
      <c r="D9" s="568">
        <v>3174.7000220532</v>
      </c>
      <c r="E9" s="568">
        <v>3498.8286490998498</v>
      </c>
      <c r="F9" s="568">
        <v>1593.5753493578</v>
      </c>
      <c r="G9" s="568">
        <v>274.17115839359997</v>
      </c>
    </row>
    <row r="10" spans="1:7">
      <c r="A10" s="569" t="s">
        <v>2452</v>
      </c>
      <c r="B10" s="568">
        <v>6937.9075224899998</v>
      </c>
      <c r="C10" s="568">
        <v>6694.6281675899991</v>
      </c>
      <c r="D10" s="568">
        <v>7668.48334858</v>
      </c>
      <c r="E10" s="568">
        <v>8402.4604990099997</v>
      </c>
      <c r="F10" s="568">
        <v>2649.6710997800001</v>
      </c>
      <c r="G10" s="568">
        <v>1995.7454783600001</v>
      </c>
    </row>
    <row r="11" spans="1:7">
      <c r="A11" s="569" t="s">
        <v>2453</v>
      </c>
      <c r="B11" s="568">
        <v>6463.772436969999</v>
      </c>
      <c r="C11" s="568">
        <v>6043.0635272499994</v>
      </c>
      <c r="D11" s="568">
        <v>7137.0604110100003</v>
      </c>
      <c r="E11" s="568">
        <v>7864.2365389399993</v>
      </c>
      <c r="F11" s="568">
        <v>2571.8573598000003</v>
      </c>
      <c r="G11" s="568">
        <v>1497.6485799300001</v>
      </c>
    </row>
    <row r="12" spans="1:7">
      <c r="A12" s="569" t="s">
        <v>2455</v>
      </c>
      <c r="B12" s="568">
        <v>4199.8762967150997</v>
      </c>
      <c r="C12" s="568">
        <v>3914.1750191083493</v>
      </c>
      <c r="D12" s="568">
        <v>3706.1229596231997</v>
      </c>
      <c r="E12" s="568">
        <v>4037.0526091698503</v>
      </c>
      <c r="F12" s="568">
        <v>1671.3890893378</v>
      </c>
      <c r="G12" s="568">
        <v>772.26805682359986</v>
      </c>
    </row>
    <row r="13" spans="1:7">
      <c r="A13" s="567" t="s">
        <v>2456</v>
      </c>
      <c r="B13" s="566">
        <v>18637.90077694655</v>
      </c>
      <c r="C13" s="566">
        <v>20064.681598580552</v>
      </c>
      <c r="D13" s="566">
        <v>20967.554457048449</v>
      </c>
      <c r="E13" s="566">
        <v>18967.8357576329</v>
      </c>
      <c r="F13" s="566">
        <v>31455.324430398698</v>
      </c>
      <c r="G13" s="566">
        <v>18708.006696200147</v>
      </c>
    </row>
    <row r="14" spans="1:7">
      <c r="A14" s="569" t="s">
        <v>2450</v>
      </c>
      <c r="B14" s="568">
        <v>1120599.5270130599</v>
      </c>
      <c r="C14" s="568">
        <v>1151792.9952043497</v>
      </c>
      <c r="D14" s="568">
        <v>1229157.6379553298</v>
      </c>
      <c r="E14" s="568">
        <v>1235594.8515300001</v>
      </c>
      <c r="F14" s="568">
        <v>1220557.5676513698</v>
      </c>
      <c r="G14" s="568">
        <v>988794.24595749984</v>
      </c>
    </row>
    <row r="15" spans="1:7">
      <c r="A15" s="569" t="s">
        <v>2451</v>
      </c>
      <c r="B15" s="568">
        <v>8066.753977406549</v>
      </c>
      <c r="C15" s="568">
        <v>8223.7816772005499</v>
      </c>
      <c r="D15" s="568">
        <v>9054.4634570284506</v>
      </c>
      <c r="E15" s="568">
        <v>7834.6161739529007</v>
      </c>
      <c r="F15" s="568">
        <v>8309.1432394887015</v>
      </c>
      <c r="G15" s="568">
        <v>8157.1841582901488</v>
      </c>
    </row>
    <row r="16" spans="1:7">
      <c r="A16" s="569" t="s">
        <v>2452</v>
      </c>
      <c r="B16" s="568">
        <v>10571.146799540002</v>
      </c>
      <c r="C16" s="568">
        <v>11840.89992138</v>
      </c>
      <c r="D16" s="568">
        <v>11913.091000019998</v>
      </c>
      <c r="E16" s="568">
        <v>11133.21958368</v>
      </c>
      <c r="F16" s="568">
        <v>23146.181190909996</v>
      </c>
      <c r="G16" s="568">
        <v>10550.822537909999</v>
      </c>
    </row>
    <row r="17" spans="1:7">
      <c r="A17" s="567" t="s">
        <v>2792</v>
      </c>
      <c r="B17" s="566">
        <v>24340.932547785949</v>
      </c>
      <c r="C17" s="566">
        <v>26687.25274584155</v>
      </c>
      <c r="D17" s="566">
        <v>27778.777186032901</v>
      </c>
      <c r="E17" s="566">
        <v>25333.093889068798</v>
      </c>
      <c r="F17" s="566">
        <v>37346.655816749699</v>
      </c>
      <c r="G17" s="566">
        <v>27651.947156242597</v>
      </c>
    </row>
    <row r="18" spans="1:7" ht="15" customHeight="1">
      <c r="A18" s="564" t="s">
        <v>2793</v>
      </c>
      <c r="B18" s="564"/>
      <c r="C18" s="564"/>
      <c r="D18" s="564"/>
      <c r="E18" s="564"/>
      <c r="F18" s="564"/>
      <c r="G18" s="955"/>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3704-8B0D-4C52-9C71-761345704A51}">
  <sheetPr codeName="Planilha69">
    <tabColor rgb="FF5F6062"/>
  </sheetPr>
  <dimension ref="A1:G11"/>
  <sheetViews>
    <sheetView showGridLines="0" workbookViewId="0"/>
  </sheetViews>
  <sheetFormatPr defaultColWidth="8.77734375" defaultRowHeight="14.4"/>
  <cols>
    <col min="1" max="1" width="81.77734375" bestFit="1" customWidth="1"/>
    <col min="2" max="3" width="13.21875" bestFit="1" customWidth="1"/>
    <col min="4" max="4" width="13.21875" customWidth="1"/>
    <col min="5" max="6" width="13.21875" bestFit="1" customWidth="1"/>
  </cols>
  <sheetData>
    <row r="1" spans="1:7" ht="15.6">
      <c r="A1" s="582" t="s">
        <v>2460</v>
      </c>
      <c r="B1" s="957"/>
      <c r="C1" s="957"/>
      <c r="D1" s="957"/>
      <c r="E1" s="957"/>
      <c r="F1" s="581" t="s">
        <v>65</v>
      </c>
      <c r="G1" s="956"/>
    </row>
    <row r="2" spans="1:7" s="570" customFormat="1">
      <c r="A2" s="571"/>
      <c r="B2" s="224" t="s">
        <v>89</v>
      </c>
      <c r="C2" s="224" t="s">
        <v>2098</v>
      </c>
      <c r="D2" s="224">
        <v>43373</v>
      </c>
      <c r="E2" s="224">
        <v>43281</v>
      </c>
      <c r="F2" s="224">
        <v>43190</v>
      </c>
    </row>
    <row r="3" spans="1:7">
      <c r="A3" s="567" t="s">
        <v>2794</v>
      </c>
      <c r="B3" s="566">
        <v>737.65783661784917</v>
      </c>
      <c r="C3" s="566">
        <v>1154.5207519081005</v>
      </c>
      <c r="D3" s="566">
        <v>1028.4564963108005</v>
      </c>
      <c r="E3" s="566">
        <v>1025.7881980268003</v>
      </c>
      <c r="F3" s="566">
        <v>1964.1558033714</v>
      </c>
    </row>
    <row r="4" spans="1:7">
      <c r="A4" s="569" t="s">
        <v>2450</v>
      </c>
      <c r="B4" s="568">
        <v>1112853.1010003996</v>
      </c>
      <c r="C4" s="568">
        <v>1279431.9027099598</v>
      </c>
      <c r="D4" s="568">
        <v>1061277.5659507599</v>
      </c>
      <c r="E4" s="568">
        <v>1099631.0255423798</v>
      </c>
      <c r="F4" s="568">
        <v>1306395.3594127698</v>
      </c>
    </row>
    <row r="5" spans="1:7">
      <c r="A5" s="569" t="s">
        <v>2451</v>
      </c>
      <c r="B5" s="568">
        <v>4999.8318671688985</v>
      </c>
      <c r="C5" s="568">
        <v>3783.3993829895489</v>
      </c>
      <c r="D5" s="568">
        <v>3794.3844234767498</v>
      </c>
      <c r="E5" s="568">
        <v>3495.7007554834508</v>
      </c>
      <c r="F5" s="568">
        <v>4961.57693901115</v>
      </c>
    </row>
    <row r="6" spans="1:7">
      <c r="A6" s="569" t="s">
        <v>2452</v>
      </c>
      <c r="B6" s="568">
        <v>3533.8638521400003</v>
      </c>
      <c r="C6" s="568">
        <v>4342.7405844599998</v>
      </c>
      <c r="D6" s="568">
        <v>3651.1104320299996</v>
      </c>
      <c r="E6" s="568">
        <v>2646.8852005099998</v>
      </c>
      <c r="F6" s="568">
        <v>4866.4880831400005</v>
      </c>
    </row>
    <row r="7" spans="1:7">
      <c r="A7" s="569" t="s">
        <v>2462</v>
      </c>
      <c r="B7" s="568">
        <v>7796.0378826910492</v>
      </c>
      <c r="C7" s="568">
        <v>6971.6192155414483</v>
      </c>
      <c r="D7" s="568">
        <v>6417.0383591959489</v>
      </c>
      <c r="E7" s="568">
        <v>5116.7977579666504</v>
      </c>
      <c r="F7" s="568">
        <v>7863.9092187797505</v>
      </c>
    </row>
    <row r="8" spans="1:7">
      <c r="A8" s="567" t="s">
        <v>2463</v>
      </c>
      <c r="B8" s="580">
        <v>1224.2255740299988</v>
      </c>
      <c r="C8" s="580">
        <v>2206.5302084699988</v>
      </c>
      <c r="D8" s="580">
        <v>2008.9644343099999</v>
      </c>
      <c r="E8" s="580">
        <v>1637.1951869700001</v>
      </c>
      <c r="F8" s="580">
        <v>968.45240131999981</v>
      </c>
    </row>
    <row r="9" spans="1:7">
      <c r="A9" s="569" t="s">
        <v>2450</v>
      </c>
      <c r="B9" s="568">
        <v>10763.677299430001</v>
      </c>
      <c r="C9" s="568">
        <v>5327.9033012999989</v>
      </c>
      <c r="D9" s="568">
        <v>4867.6511498600003</v>
      </c>
      <c r="E9" s="568">
        <v>3667.4719288599999</v>
      </c>
      <c r="F9" s="568">
        <v>1882.5228466199999</v>
      </c>
    </row>
    <row r="10" spans="1:7">
      <c r="A10" s="569" t="s">
        <v>2462</v>
      </c>
      <c r="B10" s="568">
        <v>9539.451725400002</v>
      </c>
      <c r="C10" s="568">
        <v>3121.3730928300001</v>
      </c>
      <c r="D10" s="568">
        <v>2858.6867155500004</v>
      </c>
      <c r="E10" s="568">
        <v>2030.2767418899998</v>
      </c>
      <c r="F10" s="568">
        <v>914.07044530000007</v>
      </c>
    </row>
    <row r="11" spans="1:7">
      <c r="A11" s="578" t="s">
        <v>2464</v>
      </c>
      <c r="B11" s="576">
        <v>1961.883410647848</v>
      </c>
      <c r="C11" s="576">
        <v>3361.0509603780993</v>
      </c>
      <c r="D11" s="576">
        <v>3037.4209306208004</v>
      </c>
      <c r="E11" s="576">
        <v>2662.9833849968004</v>
      </c>
      <c r="F11" s="576">
        <v>2932.6082046913998</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4A9A-652A-4623-A126-297C2048050A}">
  <sheetPr codeName="Plan40">
    <tabColor rgb="FF5F6062"/>
  </sheetPr>
  <dimension ref="A1:BQ397"/>
  <sheetViews>
    <sheetView showGridLines="0" workbookViewId="0"/>
  </sheetViews>
  <sheetFormatPr defaultColWidth="9.21875" defaultRowHeight="13.8"/>
  <cols>
    <col min="1" max="1" width="65.77734375" style="66" customWidth="1"/>
    <col min="2" max="2" width="9.77734375" style="66" bestFit="1" customWidth="1"/>
    <col min="3" max="4" width="10.44140625" style="66" bestFit="1" customWidth="1"/>
    <col min="5" max="16384" width="9.21875" style="66"/>
  </cols>
  <sheetData>
    <row r="1" spans="1:4" s="34" customFormat="1" ht="15" customHeight="1">
      <c r="A1" s="111" t="s">
        <v>2795</v>
      </c>
      <c r="B1" s="42"/>
      <c r="C1" s="42"/>
      <c r="D1" s="226" t="s">
        <v>65</v>
      </c>
    </row>
    <row r="2" spans="1:4" s="34" customFormat="1" ht="17.25" hidden="1" customHeight="1">
      <c r="A2" s="666"/>
      <c r="B2" s="36" t="s">
        <v>2700</v>
      </c>
      <c r="C2" s="36"/>
      <c r="D2" s="36"/>
    </row>
    <row r="3" spans="1:4" s="34" customFormat="1" ht="17.25" customHeight="1">
      <c r="A3" s="459"/>
      <c r="B3" s="916">
        <v>41912</v>
      </c>
      <c r="C3" s="916">
        <v>41820</v>
      </c>
      <c r="D3" s="916">
        <v>41729</v>
      </c>
    </row>
    <row r="4" spans="1:4" s="69" customFormat="1" ht="17.25" customHeight="1">
      <c r="A4" s="19" t="s">
        <v>2796</v>
      </c>
      <c r="B4" s="19"/>
      <c r="C4" s="19"/>
      <c r="D4" s="528"/>
    </row>
    <row r="5" spans="1:4" s="34" customFormat="1" ht="17.25" customHeight="1">
      <c r="A5" s="905" t="s">
        <v>2797</v>
      </c>
      <c r="B5" s="182">
        <v>895806.79609290394</v>
      </c>
      <c r="C5" s="182">
        <v>1217957</v>
      </c>
      <c r="D5" s="182">
        <v>1250006.2893231492</v>
      </c>
    </row>
    <row r="6" spans="1:4" s="34" customFormat="1" ht="17.25" customHeight="1">
      <c r="A6" s="21" t="s">
        <v>2798</v>
      </c>
      <c r="B6" s="182">
        <v>809487.27164852689</v>
      </c>
      <c r="C6" s="182">
        <f>+C7+C8</f>
        <v>614403</v>
      </c>
      <c r="D6" s="182">
        <f>+D7+D8</f>
        <v>617124.36833062652</v>
      </c>
    </row>
    <row r="7" spans="1:4" s="34" customFormat="1" ht="17.25" customHeight="1">
      <c r="A7" s="21" t="s">
        <v>2799</v>
      </c>
      <c r="B7" s="182">
        <v>231188.59324713898</v>
      </c>
      <c r="C7" s="182">
        <v>142681</v>
      </c>
      <c r="D7" s="182">
        <v>216799.76422654005</v>
      </c>
    </row>
    <row r="8" spans="1:4" s="34" customFormat="1" ht="17.25" customHeight="1">
      <c r="A8" s="21" t="s">
        <v>2800</v>
      </c>
      <c r="B8" s="182">
        <v>578298.67840138788</v>
      </c>
      <c r="C8" s="182">
        <v>471722</v>
      </c>
      <c r="D8" s="182">
        <v>400324.60410408641</v>
      </c>
    </row>
    <row r="9" spans="1:4" ht="13.05" customHeight="1">
      <c r="A9" s="960"/>
    </row>
    <row r="10" spans="1:4">
      <c r="D10" s="74"/>
    </row>
    <row r="11" spans="1:4">
      <c r="D11" s="74"/>
    </row>
    <row r="12" spans="1:4">
      <c r="D12" s="74"/>
    </row>
    <row r="13" spans="1:4">
      <c r="D13" s="74"/>
    </row>
    <row r="397" spans="63:69" ht="409.6">
      <c r="BK397" s="959" t="s">
        <v>2801</v>
      </c>
      <c r="BQ397" s="958"/>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24FC-B3EC-47C9-B9B8-D04E4AFB0684}">
  <sheetPr codeName="Plan41">
    <tabColor rgb="FF5F6062"/>
  </sheetPr>
  <dimension ref="A1:BQ390"/>
  <sheetViews>
    <sheetView showGridLines="0" workbookViewId="0"/>
  </sheetViews>
  <sheetFormatPr defaultColWidth="9.21875" defaultRowHeight="13.8"/>
  <cols>
    <col min="1" max="1" width="65.77734375" style="66" customWidth="1"/>
    <col min="2" max="4" width="9.77734375" style="66" bestFit="1" customWidth="1"/>
    <col min="5" max="16384" width="9.21875" style="66"/>
  </cols>
  <sheetData>
    <row r="1" spans="1:4" s="34" customFormat="1" ht="15" customHeight="1">
      <c r="A1" s="111" t="s">
        <v>2802</v>
      </c>
      <c r="B1" s="42"/>
      <c r="C1" s="42"/>
      <c r="D1" s="226" t="s">
        <v>65</v>
      </c>
    </row>
    <row r="2" spans="1:4" s="34" customFormat="1" ht="17.25" hidden="1" customHeight="1">
      <c r="A2" s="666"/>
      <c r="B2" s="36" t="s">
        <v>2700</v>
      </c>
      <c r="C2" s="36"/>
      <c r="D2" s="36"/>
    </row>
    <row r="3" spans="1:4" s="34" customFormat="1" ht="17.25" customHeight="1">
      <c r="A3" s="459"/>
      <c r="B3" s="916">
        <v>41912</v>
      </c>
      <c r="C3" s="916">
        <v>41820</v>
      </c>
      <c r="D3" s="916">
        <v>41729</v>
      </c>
    </row>
    <row r="4" spans="1:4" s="69" customFormat="1" ht="17.25" customHeight="1">
      <c r="A4" s="19" t="s">
        <v>2803</v>
      </c>
      <c r="B4" s="528">
        <v>252547.16467600173</v>
      </c>
      <c r="C4" s="528">
        <f>+C5+C6</f>
        <v>181209</v>
      </c>
      <c r="D4" s="528">
        <f>+D5+D6</f>
        <v>207975</v>
      </c>
    </row>
    <row r="5" spans="1:4" s="34" customFormat="1" ht="17.25" customHeight="1">
      <c r="A5" s="905" t="s">
        <v>2797</v>
      </c>
      <c r="B5" s="182">
        <v>4674.7370370650024</v>
      </c>
      <c r="C5" s="182">
        <v>4212</v>
      </c>
      <c r="D5" s="182">
        <v>4188</v>
      </c>
    </row>
    <row r="6" spans="1:4" s="34" customFormat="1" ht="17.25" customHeight="1">
      <c r="A6" s="21" t="s">
        <v>2798</v>
      </c>
      <c r="B6" s="182">
        <v>247872.42763893673</v>
      </c>
      <c r="C6" s="182">
        <f>+C7+C8+C9</f>
        <v>176997</v>
      </c>
      <c r="D6" s="182">
        <f>+D7+D8+D9</f>
        <v>203787</v>
      </c>
    </row>
    <row r="7" spans="1:4" s="34" customFormat="1" ht="17.25" customHeight="1">
      <c r="A7" s="21" t="s">
        <v>2804</v>
      </c>
      <c r="B7" s="182">
        <v>10392.106548896703</v>
      </c>
      <c r="C7" s="182">
        <v>8345</v>
      </c>
      <c r="D7" s="182">
        <v>8265</v>
      </c>
    </row>
    <row r="8" spans="1:4" s="34" customFormat="1" ht="17.25" customHeight="1">
      <c r="A8" s="905" t="s">
        <v>2805</v>
      </c>
      <c r="B8" s="182">
        <v>44901.689141969997</v>
      </c>
      <c r="C8" s="182">
        <v>36130</v>
      </c>
      <c r="D8" s="182">
        <v>42913</v>
      </c>
    </row>
    <row r="9" spans="1:4" s="34" customFormat="1" ht="17.25" customHeight="1">
      <c r="A9" s="905" t="s">
        <v>2806</v>
      </c>
      <c r="B9" s="182">
        <v>192578.63194807002</v>
      </c>
      <c r="C9" s="182">
        <v>132522</v>
      </c>
      <c r="D9" s="182">
        <v>152609</v>
      </c>
    </row>
    <row r="10" spans="1:4" s="34" customFormat="1" ht="17.25" customHeight="1">
      <c r="A10" s="21" t="s">
        <v>2807</v>
      </c>
      <c r="B10" s="421">
        <v>-4142</v>
      </c>
      <c r="C10" s="421">
        <v>-2542</v>
      </c>
      <c r="D10" s="421">
        <v>-1986</v>
      </c>
    </row>
    <row r="11" spans="1:4" s="34" customFormat="1" ht="17.25" customHeight="1">
      <c r="A11" s="21" t="s">
        <v>2808</v>
      </c>
      <c r="B11" s="421">
        <v>-367</v>
      </c>
      <c r="C11" s="421">
        <v>-660</v>
      </c>
      <c r="D11" s="421">
        <v>-578.62204591606962</v>
      </c>
    </row>
    <row r="12" spans="1:4" s="34" customFormat="1" ht="17.25" customHeight="1">
      <c r="A12" s="21" t="s">
        <v>2809</v>
      </c>
      <c r="B12" s="182">
        <v>-196834.78587073248</v>
      </c>
      <c r="C12" s="182">
        <v>-137160</v>
      </c>
      <c r="D12" s="182">
        <v>-157302</v>
      </c>
    </row>
    <row r="13" spans="1:4" s="69" customFormat="1" ht="14.4">
      <c r="A13" s="962" t="s">
        <v>2810</v>
      </c>
      <c r="B13" s="528">
        <v>51203.378805269254</v>
      </c>
      <c r="C13" s="528">
        <f>+C12+C4+C10+C11</f>
        <v>40847</v>
      </c>
      <c r="D13" s="528">
        <f>+D12+D4+D10+D11</f>
        <v>48108.377954083931</v>
      </c>
    </row>
    <row r="14" spans="1:4">
      <c r="A14" s="961"/>
    </row>
    <row r="15" spans="1:4">
      <c r="A15" s="961"/>
    </row>
    <row r="16" spans="1:4">
      <c r="A16" s="961"/>
    </row>
    <row r="390" spans="63:69" ht="409.6">
      <c r="BK390" s="959" t="s">
        <v>2811</v>
      </c>
      <c r="BQ390" s="959"/>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22F1-A2DA-46B6-9F98-C7A4A9E3C570}">
  <sheetPr codeName="Planilha74">
    <tabColor rgb="FF73C6A1"/>
  </sheetPr>
  <dimension ref="A2:AN837"/>
  <sheetViews>
    <sheetView showGridLines="0" topLeftCell="I1" zoomScale="70" zoomScaleNormal="70" workbookViewId="0">
      <selection activeCell="B2" sqref="B2"/>
    </sheetView>
  </sheetViews>
  <sheetFormatPr defaultColWidth="27.44140625" defaultRowHeight="13.2"/>
  <cols>
    <col min="1" max="1" width="27.44140625" style="1118"/>
    <col min="2" max="2" width="27.44140625" style="1226"/>
    <col min="3" max="3" width="43.21875" style="1118" customWidth="1"/>
    <col min="4" max="15" width="27.44140625" style="1118"/>
    <col min="16" max="16" width="33.77734375" style="1118" customWidth="1"/>
    <col min="17" max="17" width="27.44140625" style="1227"/>
    <col min="18" max="18" width="29.77734375" style="2070" customWidth="1"/>
    <col min="19" max="19" width="27.44140625" style="1118" customWidth="1"/>
    <col min="20" max="20" width="41.21875" style="1118" customWidth="1"/>
    <col min="21" max="32" width="27.44140625" style="1118" customWidth="1"/>
    <col min="33" max="33" width="29.21875" style="1227" customWidth="1"/>
    <col min="34" max="36" width="27.44140625" style="1118" customWidth="1"/>
    <col min="37" max="37" width="29.77734375" style="1118" customWidth="1"/>
    <col min="38" max="38" width="27.44140625" style="1118" customWidth="1"/>
    <col min="39" max="39" width="28.44140625" style="1118" customWidth="1"/>
    <col min="40" max="16384" width="27.44140625" style="1118"/>
  </cols>
  <sheetData>
    <row r="2" spans="1:40" s="1209" customFormat="1">
      <c r="A2" s="2153" t="s">
        <v>2899</v>
      </c>
      <c r="B2" s="1202"/>
      <c r="C2" s="1203"/>
      <c r="D2" s="1204"/>
      <c r="E2" s="1205"/>
      <c r="F2" s="1206"/>
      <c r="G2" s="1207"/>
      <c r="H2" s="1208"/>
      <c r="Q2" s="1202"/>
      <c r="R2" s="2065"/>
      <c r="AG2" s="1202"/>
    </row>
    <row r="3" spans="1:40" s="1209" customFormat="1">
      <c r="A3" s="1210"/>
      <c r="B3" s="1211"/>
      <c r="C3" s="1203"/>
      <c r="D3" s="1204"/>
      <c r="E3" s="1205"/>
      <c r="F3" s="1206"/>
      <c r="G3" s="1207"/>
      <c r="H3" s="1208"/>
      <c r="Q3" s="1202"/>
      <c r="R3" s="2065"/>
      <c r="AG3" s="1202"/>
    </row>
    <row r="4" spans="1:40" s="1572" customFormat="1" ht="15.6">
      <c r="A4" s="2000" t="s">
        <v>251</v>
      </c>
      <c r="B4" s="2001"/>
      <c r="C4" s="2002"/>
      <c r="D4" s="2003"/>
      <c r="E4" s="2003"/>
      <c r="F4" s="2003"/>
      <c r="G4" s="2003"/>
      <c r="H4" s="2003"/>
      <c r="I4" s="2003"/>
      <c r="J4" s="2003"/>
      <c r="K4" s="2003"/>
      <c r="L4" s="2003"/>
      <c r="M4" s="2003"/>
      <c r="N4" s="2003"/>
      <c r="O4" s="2003"/>
      <c r="P4" s="2003"/>
      <c r="Q4" s="2004"/>
      <c r="R4" s="2066"/>
      <c r="S4" s="2003"/>
      <c r="T4" s="2003"/>
      <c r="U4" s="2003"/>
      <c r="V4" s="2003"/>
      <c r="W4" s="2003"/>
      <c r="X4" s="2003"/>
      <c r="Y4" s="2003"/>
      <c r="Z4" s="2003"/>
      <c r="AA4" s="2003"/>
      <c r="AB4" s="2003"/>
      <c r="AC4" s="2003"/>
      <c r="AD4" s="2003"/>
      <c r="AE4" s="2003"/>
      <c r="AF4" s="2003"/>
      <c r="AG4" s="2004"/>
      <c r="AH4" s="2003"/>
      <c r="AI4" s="2003"/>
      <c r="AJ4" s="2003"/>
      <c r="AK4" s="2003"/>
      <c r="AL4" s="2003"/>
      <c r="AM4" s="2003"/>
    </row>
    <row r="5" spans="1:40" ht="15.75" customHeight="1">
      <c r="A5" s="1212"/>
      <c r="B5" s="1213"/>
      <c r="C5" s="1212"/>
      <c r="D5" s="1212"/>
      <c r="E5" s="1212"/>
      <c r="F5" s="1212"/>
      <c r="G5" s="1212"/>
      <c r="H5" s="1212"/>
      <c r="I5" s="1212"/>
      <c r="J5" s="1212"/>
      <c r="K5" s="1212"/>
      <c r="L5" s="1212"/>
      <c r="M5" s="1212"/>
      <c r="N5" s="1212"/>
      <c r="O5" s="1212"/>
      <c r="P5" s="1212"/>
      <c r="Q5" s="1213"/>
      <c r="R5" s="2067"/>
      <c r="S5" s="1212"/>
      <c r="T5" s="1212"/>
      <c r="U5" s="1212"/>
      <c r="V5" s="1212"/>
      <c r="W5" s="1212"/>
      <c r="X5" s="1212"/>
      <c r="Y5" s="1212"/>
      <c r="Z5" s="1212"/>
      <c r="AA5" s="1212"/>
      <c r="AB5" s="1212"/>
      <c r="AC5" s="1212"/>
      <c r="AD5" s="1212"/>
      <c r="AE5" s="1212"/>
      <c r="AF5" s="1212"/>
      <c r="AG5" s="1213"/>
      <c r="AH5" s="1212"/>
      <c r="AI5" s="1212"/>
      <c r="AJ5" s="1212"/>
      <c r="AK5" s="1212"/>
      <c r="AL5" s="1212"/>
      <c r="AM5" s="1212"/>
    </row>
    <row r="6" spans="1:40">
      <c r="A6" s="1214">
        <v>1</v>
      </c>
      <c r="B6" s="1215">
        <v>2</v>
      </c>
      <c r="C6" s="1214">
        <v>3</v>
      </c>
      <c r="D6" s="1214">
        <v>4</v>
      </c>
      <c r="E6" s="1214">
        <v>5</v>
      </c>
      <c r="F6" s="1214">
        <v>6</v>
      </c>
      <c r="G6" s="1214">
        <v>7</v>
      </c>
      <c r="H6" s="1214">
        <v>8</v>
      </c>
      <c r="I6" s="1214">
        <v>9</v>
      </c>
      <c r="J6" s="1214">
        <v>10</v>
      </c>
      <c r="K6" s="1214">
        <v>11</v>
      </c>
      <c r="L6" s="1214">
        <v>12</v>
      </c>
      <c r="M6" s="1214">
        <v>13</v>
      </c>
      <c r="N6" s="1214">
        <v>14</v>
      </c>
      <c r="O6" s="1214">
        <v>15</v>
      </c>
      <c r="P6" s="1214">
        <v>16</v>
      </c>
      <c r="Q6" s="1215">
        <v>17</v>
      </c>
      <c r="R6" s="1215">
        <v>18</v>
      </c>
      <c r="S6" s="1214">
        <v>19</v>
      </c>
      <c r="T6" s="1214">
        <v>20</v>
      </c>
      <c r="U6" s="1214">
        <v>21</v>
      </c>
      <c r="V6" s="1214">
        <v>22</v>
      </c>
      <c r="W6" s="1214">
        <v>23</v>
      </c>
      <c r="X6" s="1214">
        <v>24</v>
      </c>
      <c r="Y6" s="1214">
        <v>25</v>
      </c>
      <c r="Z6" s="1214">
        <v>26</v>
      </c>
      <c r="AA6" s="1214">
        <v>27</v>
      </c>
      <c r="AB6" s="1214">
        <v>28</v>
      </c>
      <c r="AC6" s="1214">
        <v>29</v>
      </c>
      <c r="AD6" s="1214">
        <v>30</v>
      </c>
      <c r="AE6" s="1214">
        <v>31</v>
      </c>
      <c r="AF6" s="1214">
        <v>32</v>
      </c>
      <c r="AG6" s="1215">
        <v>33</v>
      </c>
      <c r="AH6" s="1214">
        <v>34</v>
      </c>
      <c r="AI6" s="1214">
        <v>35</v>
      </c>
      <c r="AJ6" s="1214">
        <v>36</v>
      </c>
      <c r="AK6" s="1214">
        <v>37</v>
      </c>
      <c r="AL6" s="1214">
        <v>38</v>
      </c>
      <c r="AM6" s="1216">
        <v>39</v>
      </c>
    </row>
    <row r="7" spans="1:40" ht="93" thickBot="1">
      <c r="A7" s="1217" t="s">
        <v>252</v>
      </c>
      <c r="B7" s="1218" t="s">
        <v>253</v>
      </c>
      <c r="C7" s="1217" t="s">
        <v>254</v>
      </c>
      <c r="D7" s="1217" t="s">
        <v>255</v>
      </c>
      <c r="E7" s="1217" t="s">
        <v>256</v>
      </c>
      <c r="F7" s="1217" t="s">
        <v>257</v>
      </c>
      <c r="G7" s="1217" t="s">
        <v>258</v>
      </c>
      <c r="H7" s="1217" t="s">
        <v>259</v>
      </c>
      <c r="I7" s="1217" t="s">
        <v>260</v>
      </c>
      <c r="J7" s="1217" t="s">
        <v>261</v>
      </c>
      <c r="K7" s="1217" t="s">
        <v>262</v>
      </c>
      <c r="L7" s="1217" t="s">
        <v>263</v>
      </c>
      <c r="M7" s="1217" t="s">
        <v>264</v>
      </c>
      <c r="N7" s="1217" t="s">
        <v>265</v>
      </c>
      <c r="O7" s="1217" t="s">
        <v>266</v>
      </c>
      <c r="P7" s="1217" t="s">
        <v>267</v>
      </c>
      <c r="Q7" s="1217" t="s">
        <v>268</v>
      </c>
      <c r="R7" s="2068" t="s">
        <v>269</v>
      </c>
      <c r="S7" s="1217" t="s">
        <v>270</v>
      </c>
      <c r="T7" s="1217" t="s">
        <v>271</v>
      </c>
      <c r="U7" s="1217" t="s">
        <v>272</v>
      </c>
      <c r="V7" s="1217" t="s">
        <v>273</v>
      </c>
      <c r="W7" s="1217" t="s">
        <v>274</v>
      </c>
      <c r="X7" s="1217" t="s">
        <v>275</v>
      </c>
      <c r="Y7" s="1217" t="s">
        <v>276</v>
      </c>
      <c r="Z7" s="1217" t="s">
        <v>277</v>
      </c>
      <c r="AA7" s="1217" t="s">
        <v>278</v>
      </c>
      <c r="AB7" s="1217" t="s">
        <v>279</v>
      </c>
      <c r="AC7" s="1217" t="s">
        <v>280</v>
      </c>
      <c r="AD7" s="1217" t="s">
        <v>281</v>
      </c>
      <c r="AE7" s="1217" t="s">
        <v>282</v>
      </c>
      <c r="AF7" s="1217" t="s">
        <v>283</v>
      </c>
      <c r="AG7" s="1217" t="s">
        <v>284</v>
      </c>
      <c r="AH7" s="1217" t="s">
        <v>285</v>
      </c>
      <c r="AI7" s="1217" t="s">
        <v>286</v>
      </c>
      <c r="AJ7" s="1219" t="s">
        <v>287</v>
      </c>
      <c r="AK7" s="1220" t="s">
        <v>288</v>
      </c>
      <c r="AL7" s="1220" t="s">
        <v>289</v>
      </c>
      <c r="AM7" s="1220" t="s">
        <v>290</v>
      </c>
    </row>
    <row r="8" spans="1:40" ht="93" customHeight="1">
      <c r="A8" s="1221" t="s">
        <v>1107</v>
      </c>
      <c r="B8" s="1221" t="s">
        <v>296</v>
      </c>
      <c r="C8" s="1221" t="s">
        <v>3271</v>
      </c>
      <c r="D8" s="1222" t="s">
        <v>3011</v>
      </c>
      <c r="E8" s="1221" t="s">
        <v>3272</v>
      </c>
      <c r="F8" s="1222" t="s">
        <v>3273</v>
      </c>
      <c r="G8" s="1222" t="s">
        <v>3013</v>
      </c>
      <c r="H8" s="1223">
        <v>21363.84</v>
      </c>
      <c r="I8" s="1223">
        <v>20000</v>
      </c>
      <c r="J8" s="1222" t="s">
        <v>3274</v>
      </c>
      <c r="K8" s="1224">
        <v>43647</v>
      </c>
      <c r="L8" s="1222" t="s">
        <v>3373</v>
      </c>
      <c r="M8" s="1224" t="s">
        <v>3275</v>
      </c>
      <c r="N8" s="1222" t="s">
        <v>293</v>
      </c>
      <c r="O8" s="2069" t="s">
        <v>3276</v>
      </c>
      <c r="P8" s="1221" t="s">
        <v>294</v>
      </c>
      <c r="Q8" s="1221" t="s">
        <v>3374</v>
      </c>
      <c r="R8" s="2069" t="s">
        <v>3277</v>
      </c>
      <c r="S8" s="1222" t="s">
        <v>297</v>
      </c>
      <c r="T8" s="2063" t="s">
        <v>2910</v>
      </c>
      <c r="U8" s="1222" t="s">
        <v>294</v>
      </c>
      <c r="V8" s="1222" t="s">
        <v>3018</v>
      </c>
      <c r="W8" s="1222" t="s">
        <v>294</v>
      </c>
      <c r="X8" s="1222" t="s">
        <v>3278</v>
      </c>
      <c r="Y8" s="1222" t="s">
        <v>3279</v>
      </c>
      <c r="Z8" s="1222" t="s">
        <v>3011</v>
      </c>
      <c r="AA8" s="1222" t="s">
        <v>3011</v>
      </c>
      <c r="AB8" s="1222" t="s">
        <v>3011</v>
      </c>
      <c r="AC8" s="1222" t="s">
        <v>3011</v>
      </c>
      <c r="AD8" s="1222" t="s">
        <v>3011</v>
      </c>
      <c r="AE8" s="1222" t="s">
        <v>3011</v>
      </c>
      <c r="AF8" s="2007" t="s">
        <v>293</v>
      </c>
      <c r="AG8" s="1221" t="s">
        <v>3280</v>
      </c>
      <c r="AH8" s="1221" t="s">
        <v>2908</v>
      </c>
      <c r="AI8" s="2007" t="s">
        <v>2909</v>
      </c>
      <c r="AJ8" s="1222" t="s">
        <v>295</v>
      </c>
      <c r="AK8" s="1225" t="s">
        <v>3281</v>
      </c>
      <c r="AL8" s="1222" t="s">
        <v>294</v>
      </c>
      <c r="AM8" s="1221" t="s">
        <v>3011</v>
      </c>
      <c r="AN8" s="2008"/>
    </row>
    <row r="9" spans="1:40" ht="93" customHeight="1">
      <c r="A9" s="1221" t="s">
        <v>1107</v>
      </c>
      <c r="B9" s="1221" t="s">
        <v>298</v>
      </c>
      <c r="C9" s="1221" t="s">
        <v>3271</v>
      </c>
      <c r="D9" s="1222" t="s">
        <v>3011</v>
      </c>
      <c r="E9" s="1221" t="s">
        <v>3272</v>
      </c>
      <c r="F9" s="1222" t="s">
        <v>3273</v>
      </c>
      <c r="G9" s="1222" t="s">
        <v>3013</v>
      </c>
      <c r="H9" s="1223">
        <v>9934.59</v>
      </c>
      <c r="I9" s="1223">
        <v>9300</v>
      </c>
      <c r="J9" s="1222" t="s">
        <v>3274</v>
      </c>
      <c r="K9" s="1224">
        <v>43678</v>
      </c>
      <c r="L9" s="1222" t="s">
        <v>3373</v>
      </c>
      <c r="M9" s="1224" t="s">
        <v>3275</v>
      </c>
      <c r="N9" s="1222" t="s">
        <v>293</v>
      </c>
      <c r="O9" s="2069" t="s">
        <v>3276</v>
      </c>
      <c r="P9" s="1221" t="s">
        <v>294</v>
      </c>
      <c r="Q9" s="1221" t="s">
        <v>3375</v>
      </c>
      <c r="R9" s="2069" t="s">
        <v>3277</v>
      </c>
      <c r="S9" s="1222" t="s">
        <v>297</v>
      </c>
      <c r="T9" s="2063" t="s">
        <v>2911</v>
      </c>
      <c r="U9" s="1222" t="s">
        <v>294</v>
      </c>
      <c r="V9" s="1222" t="s">
        <v>3018</v>
      </c>
      <c r="W9" s="1222" t="s">
        <v>294</v>
      </c>
      <c r="X9" s="1222" t="s">
        <v>3278</v>
      </c>
      <c r="Y9" s="1222" t="s">
        <v>3279</v>
      </c>
      <c r="Z9" s="1222" t="s">
        <v>3011</v>
      </c>
      <c r="AA9" s="1222" t="s">
        <v>3011</v>
      </c>
      <c r="AB9" s="1222" t="s">
        <v>3011</v>
      </c>
      <c r="AC9" s="1222" t="s">
        <v>3011</v>
      </c>
      <c r="AD9" s="1222" t="s">
        <v>3011</v>
      </c>
      <c r="AE9" s="1222" t="s">
        <v>3011</v>
      </c>
      <c r="AF9" s="2007" t="s">
        <v>293</v>
      </c>
      <c r="AG9" s="1221" t="s">
        <v>3280</v>
      </c>
      <c r="AH9" s="1221" t="s">
        <v>2908</v>
      </c>
      <c r="AI9" s="2007" t="s">
        <v>2909</v>
      </c>
      <c r="AJ9" s="1222" t="s">
        <v>295</v>
      </c>
      <c r="AK9" s="1225" t="s">
        <v>3281</v>
      </c>
      <c r="AL9" s="1222" t="s">
        <v>294</v>
      </c>
      <c r="AM9" s="1221" t="s">
        <v>3011</v>
      </c>
      <c r="AN9" s="2008"/>
    </row>
    <row r="10" spans="1:40" ht="93" customHeight="1">
      <c r="A10" s="1221" t="s">
        <v>1107</v>
      </c>
      <c r="B10" s="1221" t="s">
        <v>299</v>
      </c>
      <c r="C10" s="1221" t="s">
        <v>3271</v>
      </c>
      <c r="D10" s="1222" t="s">
        <v>3011</v>
      </c>
      <c r="E10" s="1221" t="s">
        <v>3272</v>
      </c>
      <c r="F10" s="1222" t="s">
        <v>3273</v>
      </c>
      <c r="G10" s="1222" t="s">
        <v>3013</v>
      </c>
      <c r="H10" s="1223">
        <v>640.94000000000005</v>
      </c>
      <c r="I10" s="1223">
        <v>600</v>
      </c>
      <c r="J10" s="1222" t="s">
        <v>3274</v>
      </c>
      <c r="K10" s="1224">
        <v>43678</v>
      </c>
      <c r="L10" s="1222" t="s">
        <v>3373</v>
      </c>
      <c r="M10" s="1224" t="s">
        <v>3275</v>
      </c>
      <c r="N10" s="1222" t="s">
        <v>293</v>
      </c>
      <c r="O10" s="2069" t="s">
        <v>3276</v>
      </c>
      <c r="P10" s="1221" t="s">
        <v>294</v>
      </c>
      <c r="Q10" s="1221" t="s">
        <v>3376</v>
      </c>
      <c r="R10" s="2069" t="s">
        <v>3277</v>
      </c>
      <c r="S10" s="1222" t="s">
        <v>297</v>
      </c>
      <c r="T10" s="2063" t="s">
        <v>2911</v>
      </c>
      <c r="U10" s="1222" t="s">
        <v>294</v>
      </c>
      <c r="V10" s="1222" t="s">
        <v>3018</v>
      </c>
      <c r="W10" s="1222" t="s">
        <v>294</v>
      </c>
      <c r="X10" s="1222" t="s">
        <v>3278</v>
      </c>
      <c r="Y10" s="1222" t="s">
        <v>3279</v>
      </c>
      <c r="Z10" s="1222" t="s">
        <v>3011</v>
      </c>
      <c r="AA10" s="1222" t="s">
        <v>3011</v>
      </c>
      <c r="AB10" s="1222" t="s">
        <v>3011</v>
      </c>
      <c r="AC10" s="1222" t="s">
        <v>3011</v>
      </c>
      <c r="AD10" s="1222" t="s">
        <v>3011</v>
      </c>
      <c r="AE10" s="1222" t="s">
        <v>3011</v>
      </c>
      <c r="AF10" s="2007" t="s">
        <v>293</v>
      </c>
      <c r="AG10" s="1221" t="s">
        <v>3280</v>
      </c>
      <c r="AH10" s="1221" t="s">
        <v>2908</v>
      </c>
      <c r="AI10" s="2007" t="s">
        <v>2909</v>
      </c>
      <c r="AJ10" s="1222" t="s">
        <v>295</v>
      </c>
      <c r="AK10" s="1225" t="s">
        <v>3281</v>
      </c>
      <c r="AL10" s="1222" t="s">
        <v>294</v>
      </c>
      <c r="AM10" s="1221" t="s">
        <v>3011</v>
      </c>
      <c r="AN10" s="2008"/>
    </row>
    <row r="11" spans="1:40" ht="93" customHeight="1">
      <c r="A11" s="1221" t="s">
        <v>1107</v>
      </c>
      <c r="B11" s="1221" t="s">
        <v>300</v>
      </c>
      <c r="C11" s="1221" t="s">
        <v>3271</v>
      </c>
      <c r="D11" s="1222" t="s">
        <v>3011</v>
      </c>
      <c r="E11" s="1221" t="s">
        <v>3272</v>
      </c>
      <c r="F11" s="1222" t="s">
        <v>3273</v>
      </c>
      <c r="G11" s="1222" t="s">
        <v>3013</v>
      </c>
      <c r="H11" s="1223">
        <v>47750.12</v>
      </c>
      <c r="I11" s="1223">
        <v>44700</v>
      </c>
      <c r="J11" s="1222" t="s">
        <v>3274</v>
      </c>
      <c r="K11" s="1224">
        <v>43678</v>
      </c>
      <c r="L11" s="1222" t="s">
        <v>3373</v>
      </c>
      <c r="M11" s="1224" t="s">
        <v>3275</v>
      </c>
      <c r="N11" s="1222" t="s">
        <v>293</v>
      </c>
      <c r="O11" s="2069" t="s">
        <v>3276</v>
      </c>
      <c r="P11" s="1221" t="s">
        <v>294</v>
      </c>
      <c r="Q11" s="1221" t="s">
        <v>3377</v>
      </c>
      <c r="R11" s="2069" t="s">
        <v>3277</v>
      </c>
      <c r="S11" s="1222" t="s">
        <v>297</v>
      </c>
      <c r="T11" s="2063" t="s">
        <v>2911</v>
      </c>
      <c r="U11" s="1222" t="s">
        <v>294</v>
      </c>
      <c r="V11" s="1222" t="s">
        <v>3018</v>
      </c>
      <c r="W11" s="1222" t="s">
        <v>294</v>
      </c>
      <c r="X11" s="1222" t="s">
        <v>3278</v>
      </c>
      <c r="Y11" s="1222" t="s">
        <v>3279</v>
      </c>
      <c r="Z11" s="1222" t="s">
        <v>3011</v>
      </c>
      <c r="AA11" s="1222" t="s">
        <v>3011</v>
      </c>
      <c r="AB11" s="1222" t="s">
        <v>3011</v>
      </c>
      <c r="AC11" s="1222" t="s">
        <v>3011</v>
      </c>
      <c r="AD11" s="1222" t="s">
        <v>3011</v>
      </c>
      <c r="AE11" s="1222" t="s">
        <v>3011</v>
      </c>
      <c r="AF11" s="2007" t="s">
        <v>293</v>
      </c>
      <c r="AG11" s="1221" t="s">
        <v>3280</v>
      </c>
      <c r="AH11" s="1221" t="s">
        <v>2908</v>
      </c>
      <c r="AI11" s="2007" t="s">
        <v>2909</v>
      </c>
      <c r="AJ11" s="1222" t="s">
        <v>295</v>
      </c>
      <c r="AK11" s="1225" t="s">
        <v>3281</v>
      </c>
      <c r="AL11" s="1222" t="s">
        <v>294</v>
      </c>
      <c r="AM11" s="1221" t="s">
        <v>3011</v>
      </c>
      <c r="AN11" s="2008"/>
    </row>
    <row r="12" spans="1:40" ht="93" customHeight="1">
      <c r="A12" s="1221" t="s">
        <v>1107</v>
      </c>
      <c r="B12" s="1221" t="s">
        <v>301</v>
      </c>
      <c r="C12" s="1221" t="s">
        <v>3271</v>
      </c>
      <c r="D12" s="1222" t="s">
        <v>3011</v>
      </c>
      <c r="E12" s="1221" t="s">
        <v>3272</v>
      </c>
      <c r="F12" s="1222" t="s">
        <v>3273</v>
      </c>
      <c r="G12" s="1222" t="s">
        <v>3013</v>
      </c>
      <c r="H12" s="1223">
        <v>21792</v>
      </c>
      <c r="I12" s="1223">
        <v>20400</v>
      </c>
      <c r="J12" s="1222" t="s">
        <v>3274</v>
      </c>
      <c r="K12" s="1224">
        <v>43678</v>
      </c>
      <c r="L12" s="1222" t="s">
        <v>3373</v>
      </c>
      <c r="M12" s="1224" t="s">
        <v>3275</v>
      </c>
      <c r="N12" s="1222" t="s">
        <v>293</v>
      </c>
      <c r="O12" s="2069" t="s">
        <v>3276</v>
      </c>
      <c r="P12" s="1221" t="s">
        <v>294</v>
      </c>
      <c r="Q12" s="1221" t="s">
        <v>3378</v>
      </c>
      <c r="R12" s="2069" t="s">
        <v>3277</v>
      </c>
      <c r="S12" s="1222" t="s">
        <v>297</v>
      </c>
      <c r="T12" s="2063" t="s">
        <v>2911</v>
      </c>
      <c r="U12" s="1222" t="s">
        <v>294</v>
      </c>
      <c r="V12" s="1222" t="s">
        <v>3018</v>
      </c>
      <c r="W12" s="1222" t="s">
        <v>294</v>
      </c>
      <c r="X12" s="1222" t="s">
        <v>3278</v>
      </c>
      <c r="Y12" s="1222" t="s">
        <v>3279</v>
      </c>
      <c r="Z12" s="1222" t="s">
        <v>3011</v>
      </c>
      <c r="AA12" s="1222" t="s">
        <v>3011</v>
      </c>
      <c r="AB12" s="1222" t="s">
        <v>3011</v>
      </c>
      <c r="AC12" s="1222" t="s">
        <v>3011</v>
      </c>
      <c r="AD12" s="1222" t="s">
        <v>3011</v>
      </c>
      <c r="AE12" s="1222" t="s">
        <v>3011</v>
      </c>
      <c r="AF12" s="2007" t="s">
        <v>293</v>
      </c>
      <c r="AG12" s="1221" t="s">
        <v>3280</v>
      </c>
      <c r="AH12" s="1221" t="s">
        <v>2908</v>
      </c>
      <c r="AI12" s="2007" t="s">
        <v>2909</v>
      </c>
      <c r="AJ12" s="1222" t="s">
        <v>295</v>
      </c>
      <c r="AK12" s="1225" t="s">
        <v>3281</v>
      </c>
      <c r="AL12" s="1222" t="s">
        <v>294</v>
      </c>
      <c r="AM12" s="1221" t="s">
        <v>3011</v>
      </c>
      <c r="AN12" s="2008"/>
    </row>
    <row r="13" spans="1:40" ht="93" customHeight="1">
      <c r="A13" s="1221" t="s">
        <v>1107</v>
      </c>
      <c r="B13" s="1221" t="s">
        <v>302</v>
      </c>
      <c r="C13" s="1221" t="s">
        <v>3271</v>
      </c>
      <c r="D13" s="1222" t="s">
        <v>3011</v>
      </c>
      <c r="E13" s="1221" t="s">
        <v>3272</v>
      </c>
      <c r="F13" s="1222" t="s">
        <v>3273</v>
      </c>
      <c r="G13" s="1222" t="s">
        <v>3013</v>
      </c>
      <c r="H13" s="1223">
        <v>534.12</v>
      </c>
      <c r="I13" s="1223">
        <v>500</v>
      </c>
      <c r="J13" s="1222" t="s">
        <v>3274</v>
      </c>
      <c r="K13" s="1224">
        <v>43678</v>
      </c>
      <c r="L13" s="1222" t="s">
        <v>3373</v>
      </c>
      <c r="M13" s="1224" t="s">
        <v>3275</v>
      </c>
      <c r="N13" s="1222" t="s">
        <v>293</v>
      </c>
      <c r="O13" s="2069" t="s">
        <v>3276</v>
      </c>
      <c r="P13" s="1221" t="s">
        <v>294</v>
      </c>
      <c r="Q13" s="1221" t="s">
        <v>3379</v>
      </c>
      <c r="R13" s="2069" t="s">
        <v>3277</v>
      </c>
      <c r="S13" s="1222" t="s">
        <v>297</v>
      </c>
      <c r="T13" s="2063" t="s">
        <v>2911</v>
      </c>
      <c r="U13" s="1222" t="s">
        <v>294</v>
      </c>
      <c r="V13" s="1222" t="s">
        <v>3018</v>
      </c>
      <c r="W13" s="1222" t="s">
        <v>294</v>
      </c>
      <c r="X13" s="1222" t="s">
        <v>3278</v>
      </c>
      <c r="Y13" s="1222" t="s">
        <v>3279</v>
      </c>
      <c r="Z13" s="1222" t="s">
        <v>3011</v>
      </c>
      <c r="AA13" s="1222" t="s">
        <v>3011</v>
      </c>
      <c r="AB13" s="1222" t="s">
        <v>3011</v>
      </c>
      <c r="AC13" s="1222" t="s">
        <v>3011</v>
      </c>
      <c r="AD13" s="1222" t="s">
        <v>3011</v>
      </c>
      <c r="AE13" s="1222" t="s">
        <v>3011</v>
      </c>
      <c r="AF13" s="2007" t="s">
        <v>293</v>
      </c>
      <c r="AG13" s="1221" t="s">
        <v>3280</v>
      </c>
      <c r="AH13" s="1221" t="s">
        <v>2908</v>
      </c>
      <c r="AI13" s="2007" t="s">
        <v>2909</v>
      </c>
      <c r="AJ13" s="1222" t="s">
        <v>295</v>
      </c>
      <c r="AK13" s="1225" t="s">
        <v>3281</v>
      </c>
      <c r="AL13" s="1222" t="s">
        <v>294</v>
      </c>
      <c r="AM13" s="1221" t="s">
        <v>3011</v>
      </c>
      <c r="AN13" s="2008"/>
    </row>
    <row r="14" spans="1:40" ht="93" customHeight="1">
      <c r="A14" s="1221" t="s">
        <v>1107</v>
      </c>
      <c r="B14" s="1221" t="s">
        <v>303</v>
      </c>
      <c r="C14" s="1221" t="s">
        <v>3271</v>
      </c>
      <c r="D14" s="1222" t="s">
        <v>3011</v>
      </c>
      <c r="E14" s="1221" t="s">
        <v>3272</v>
      </c>
      <c r="F14" s="1222" t="s">
        <v>3273</v>
      </c>
      <c r="G14" s="1222" t="s">
        <v>3013</v>
      </c>
      <c r="H14" s="1223">
        <v>534.12</v>
      </c>
      <c r="I14" s="1223">
        <v>500</v>
      </c>
      <c r="J14" s="1222" t="s">
        <v>3274</v>
      </c>
      <c r="K14" s="1224">
        <v>43678</v>
      </c>
      <c r="L14" s="1222" t="s">
        <v>3373</v>
      </c>
      <c r="M14" s="1224" t="s">
        <v>3275</v>
      </c>
      <c r="N14" s="1222" t="s">
        <v>293</v>
      </c>
      <c r="O14" s="2069" t="s">
        <v>3276</v>
      </c>
      <c r="P14" s="1221" t="s">
        <v>294</v>
      </c>
      <c r="Q14" s="1221" t="s">
        <v>3379</v>
      </c>
      <c r="R14" s="2069" t="s">
        <v>3277</v>
      </c>
      <c r="S14" s="1222" t="s">
        <v>297</v>
      </c>
      <c r="T14" s="2063" t="s">
        <v>2911</v>
      </c>
      <c r="U14" s="1222" t="s">
        <v>294</v>
      </c>
      <c r="V14" s="1222" t="s">
        <v>3018</v>
      </c>
      <c r="W14" s="1222" t="s">
        <v>294</v>
      </c>
      <c r="X14" s="1222" t="s">
        <v>3278</v>
      </c>
      <c r="Y14" s="1222" t="s">
        <v>3279</v>
      </c>
      <c r="Z14" s="1222" t="s">
        <v>3011</v>
      </c>
      <c r="AA14" s="1222" t="s">
        <v>3011</v>
      </c>
      <c r="AB14" s="1222" t="s">
        <v>3011</v>
      </c>
      <c r="AC14" s="1222" t="s">
        <v>3011</v>
      </c>
      <c r="AD14" s="1222" t="s">
        <v>3011</v>
      </c>
      <c r="AE14" s="1222" t="s">
        <v>3011</v>
      </c>
      <c r="AF14" s="2007" t="s">
        <v>293</v>
      </c>
      <c r="AG14" s="1221" t="s">
        <v>3280</v>
      </c>
      <c r="AH14" s="1221" t="s">
        <v>2908</v>
      </c>
      <c r="AI14" s="2007" t="s">
        <v>2909</v>
      </c>
      <c r="AJ14" s="1222" t="s">
        <v>295</v>
      </c>
      <c r="AK14" s="1225" t="s">
        <v>3281</v>
      </c>
      <c r="AL14" s="1222" t="s">
        <v>294</v>
      </c>
      <c r="AM14" s="1221" t="s">
        <v>3011</v>
      </c>
      <c r="AN14" s="2008"/>
    </row>
    <row r="15" spans="1:40" ht="93" customHeight="1">
      <c r="A15" s="1221" t="s">
        <v>1107</v>
      </c>
      <c r="B15" s="1221" t="s">
        <v>304</v>
      </c>
      <c r="C15" s="1221" t="s">
        <v>3271</v>
      </c>
      <c r="D15" s="1222" t="s">
        <v>3011</v>
      </c>
      <c r="E15" s="1221" t="s">
        <v>3272</v>
      </c>
      <c r="F15" s="1222" t="s">
        <v>3273</v>
      </c>
      <c r="G15" s="1222" t="s">
        <v>3013</v>
      </c>
      <c r="H15" s="1223">
        <v>4807.0600000000004</v>
      </c>
      <c r="I15" s="1223">
        <v>4500</v>
      </c>
      <c r="J15" s="1222" t="s">
        <v>3274</v>
      </c>
      <c r="K15" s="1224">
        <v>43678</v>
      </c>
      <c r="L15" s="1222" t="s">
        <v>3373</v>
      </c>
      <c r="M15" s="1224" t="s">
        <v>3275</v>
      </c>
      <c r="N15" s="1222" t="s">
        <v>293</v>
      </c>
      <c r="O15" s="2069" t="s">
        <v>3276</v>
      </c>
      <c r="P15" s="1221" t="s">
        <v>294</v>
      </c>
      <c r="Q15" s="1221" t="s">
        <v>3380</v>
      </c>
      <c r="R15" s="2069" t="s">
        <v>3277</v>
      </c>
      <c r="S15" s="1222" t="s">
        <v>297</v>
      </c>
      <c r="T15" s="2063" t="s">
        <v>2911</v>
      </c>
      <c r="U15" s="1222" t="s">
        <v>294</v>
      </c>
      <c r="V15" s="1222" t="s">
        <v>3018</v>
      </c>
      <c r="W15" s="1222" t="s">
        <v>294</v>
      </c>
      <c r="X15" s="1222" t="s">
        <v>3278</v>
      </c>
      <c r="Y15" s="1222" t="s">
        <v>3279</v>
      </c>
      <c r="Z15" s="1222" t="s">
        <v>3011</v>
      </c>
      <c r="AA15" s="1222" t="s">
        <v>3011</v>
      </c>
      <c r="AB15" s="1222" t="s">
        <v>3011</v>
      </c>
      <c r="AC15" s="1222" t="s">
        <v>3011</v>
      </c>
      <c r="AD15" s="1222" t="s">
        <v>3011</v>
      </c>
      <c r="AE15" s="1222" t="s">
        <v>3011</v>
      </c>
      <c r="AF15" s="2007" t="s">
        <v>293</v>
      </c>
      <c r="AG15" s="1221" t="s">
        <v>3280</v>
      </c>
      <c r="AH15" s="1221" t="s">
        <v>2908</v>
      </c>
      <c r="AI15" s="2007" t="s">
        <v>2909</v>
      </c>
      <c r="AJ15" s="1222" t="s">
        <v>295</v>
      </c>
      <c r="AK15" s="1225" t="s">
        <v>3281</v>
      </c>
      <c r="AL15" s="1222" t="s">
        <v>294</v>
      </c>
      <c r="AM15" s="1221" t="s">
        <v>3011</v>
      </c>
      <c r="AN15" s="2008"/>
    </row>
    <row r="16" spans="1:40" ht="93" customHeight="1">
      <c r="A16" s="1221" t="s">
        <v>1107</v>
      </c>
      <c r="B16" s="1221" t="s">
        <v>305</v>
      </c>
      <c r="C16" s="1221" t="s">
        <v>3271</v>
      </c>
      <c r="D16" s="1222" t="s">
        <v>3011</v>
      </c>
      <c r="E16" s="1221" t="s">
        <v>3272</v>
      </c>
      <c r="F16" s="1222" t="s">
        <v>3273</v>
      </c>
      <c r="G16" s="1222" t="s">
        <v>3013</v>
      </c>
      <c r="H16" s="1223">
        <v>2136.4699999999998</v>
      </c>
      <c r="I16" s="1223">
        <v>2000</v>
      </c>
      <c r="J16" s="1222" t="s">
        <v>3274</v>
      </c>
      <c r="K16" s="1224">
        <v>43678</v>
      </c>
      <c r="L16" s="1222" t="s">
        <v>3373</v>
      </c>
      <c r="M16" s="1224" t="s">
        <v>3275</v>
      </c>
      <c r="N16" s="1222" t="s">
        <v>293</v>
      </c>
      <c r="O16" s="2069" t="s">
        <v>3276</v>
      </c>
      <c r="P16" s="1221" t="s">
        <v>294</v>
      </c>
      <c r="Q16" s="1221" t="s">
        <v>3381</v>
      </c>
      <c r="R16" s="2069" t="s">
        <v>3277</v>
      </c>
      <c r="S16" s="1222" t="s">
        <v>297</v>
      </c>
      <c r="T16" s="2063" t="s">
        <v>2911</v>
      </c>
      <c r="U16" s="1222" t="s">
        <v>294</v>
      </c>
      <c r="V16" s="1222" t="s">
        <v>3018</v>
      </c>
      <c r="W16" s="1222" t="s">
        <v>294</v>
      </c>
      <c r="X16" s="1222" t="s">
        <v>3278</v>
      </c>
      <c r="Y16" s="1222" t="s">
        <v>3279</v>
      </c>
      <c r="Z16" s="1222" t="s">
        <v>3011</v>
      </c>
      <c r="AA16" s="1222" t="s">
        <v>3011</v>
      </c>
      <c r="AB16" s="1222" t="s">
        <v>3011</v>
      </c>
      <c r="AC16" s="1222" t="s">
        <v>3011</v>
      </c>
      <c r="AD16" s="1222" t="s">
        <v>3011</v>
      </c>
      <c r="AE16" s="1222" t="s">
        <v>3011</v>
      </c>
      <c r="AF16" s="2007" t="s">
        <v>293</v>
      </c>
      <c r="AG16" s="1221" t="s">
        <v>3280</v>
      </c>
      <c r="AH16" s="1221" t="s">
        <v>2908</v>
      </c>
      <c r="AI16" s="2007" t="s">
        <v>2909</v>
      </c>
      <c r="AJ16" s="1222" t="s">
        <v>295</v>
      </c>
      <c r="AK16" s="1225" t="s">
        <v>3281</v>
      </c>
      <c r="AL16" s="1222" t="s">
        <v>294</v>
      </c>
      <c r="AM16" s="1221" t="s">
        <v>3011</v>
      </c>
      <c r="AN16" s="2008"/>
    </row>
    <row r="17" spans="1:40" ht="93" customHeight="1">
      <c r="A17" s="1221" t="s">
        <v>1107</v>
      </c>
      <c r="B17" s="1221" t="s">
        <v>306</v>
      </c>
      <c r="C17" s="1221" t="s">
        <v>3271</v>
      </c>
      <c r="D17" s="1222" t="s">
        <v>3011</v>
      </c>
      <c r="E17" s="1221" t="s">
        <v>3272</v>
      </c>
      <c r="F17" s="1222" t="s">
        <v>3273</v>
      </c>
      <c r="G17" s="1222" t="s">
        <v>3013</v>
      </c>
      <c r="H17" s="1223">
        <v>1602.35</v>
      </c>
      <c r="I17" s="1223">
        <v>1500</v>
      </c>
      <c r="J17" s="1222" t="s">
        <v>3274</v>
      </c>
      <c r="K17" s="1224">
        <v>43678</v>
      </c>
      <c r="L17" s="1222" t="s">
        <v>3373</v>
      </c>
      <c r="M17" s="1224" t="s">
        <v>3275</v>
      </c>
      <c r="N17" s="1222" t="s">
        <v>293</v>
      </c>
      <c r="O17" s="2069" t="s">
        <v>3276</v>
      </c>
      <c r="P17" s="1221" t="s">
        <v>294</v>
      </c>
      <c r="Q17" s="1221" t="s">
        <v>3382</v>
      </c>
      <c r="R17" s="2069" t="s">
        <v>3277</v>
      </c>
      <c r="S17" s="1222" t="s">
        <v>297</v>
      </c>
      <c r="T17" s="2063" t="s">
        <v>2911</v>
      </c>
      <c r="U17" s="1222" t="s">
        <v>294</v>
      </c>
      <c r="V17" s="1222" t="s">
        <v>3018</v>
      </c>
      <c r="W17" s="1222" t="s">
        <v>294</v>
      </c>
      <c r="X17" s="1222" t="s">
        <v>3278</v>
      </c>
      <c r="Y17" s="1222" t="s">
        <v>3279</v>
      </c>
      <c r="Z17" s="1222" t="s">
        <v>3011</v>
      </c>
      <c r="AA17" s="1222" t="s">
        <v>3011</v>
      </c>
      <c r="AB17" s="1222" t="s">
        <v>3011</v>
      </c>
      <c r="AC17" s="1222" t="s">
        <v>3011</v>
      </c>
      <c r="AD17" s="1222" t="s">
        <v>3011</v>
      </c>
      <c r="AE17" s="1222" t="s">
        <v>3011</v>
      </c>
      <c r="AF17" s="2007" t="s">
        <v>293</v>
      </c>
      <c r="AG17" s="1221" t="s">
        <v>3280</v>
      </c>
      <c r="AH17" s="1221" t="s">
        <v>2908</v>
      </c>
      <c r="AI17" s="2007" t="s">
        <v>2909</v>
      </c>
      <c r="AJ17" s="1222" t="s">
        <v>295</v>
      </c>
      <c r="AK17" s="1225" t="s">
        <v>3281</v>
      </c>
      <c r="AL17" s="1222" t="s">
        <v>294</v>
      </c>
      <c r="AM17" s="1221" t="s">
        <v>3011</v>
      </c>
      <c r="AN17" s="2008"/>
    </row>
    <row r="18" spans="1:40" ht="93" customHeight="1">
      <c r="A18" s="1221" t="s">
        <v>1107</v>
      </c>
      <c r="B18" s="1221" t="s">
        <v>307</v>
      </c>
      <c r="C18" s="1221" t="s">
        <v>3271</v>
      </c>
      <c r="D18" s="1222" t="s">
        <v>3011</v>
      </c>
      <c r="E18" s="1221" t="s">
        <v>3272</v>
      </c>
      <c r="F18" s="1222" t="s">
        <v>3273</v>
      </c>
      <c r="G18" s="1222" t="s">
        <v>3013</v>
      </c>
      <c r="H18" s="1223">
        <v>534.12</v>
      </c>
      <c r="I18" s="1223">
        <v>500</v>
      </c>
      <c r="J18" s="1222" t="s">
        <v>3274</v>
      </c>
      <c r="K18" s="1224">
        <v>43678</v>
      </c>
      <c r="L18" s="1222" t="s">
        <v>3373</v>
      </c>
      <c r="M18" s="1224" t="s">
        <v>3275</v>
      </c>
      <c r="N18" s="1222" t="s">
        <v>293</v>
      </c>
      <c r="O18" s="2069" t="s">
        <v>3276</v>
      </c>
      <c r="P18" s="1221" t="s">
        <v>294</v>
      </c>
      <c r="Q18" s="1221" t="s">
        <v>3379</v>
      </c>
      <c r="R18" s="2069" t="s">
        <v>3277</v>
      </c>
      <c r="S18" s="1222" t="s">
        <v>297</v>
      </c>
      <c r="T18" s="2063" t="s">
        <v>2911</v>
      </c>
      <c r="U18" s="1222" t="s">
        <v>294</v>
      </c>
      <c r="V18" s="1222" t="s">
        <v>3018</v>
      </c>
      <c r="W18" s="1222" t="s">
        <v>294</v>
      </c>
      <c r="X18" s="1222" t="s">
        <v>3278</v>
      </c>
      <c r="Y18" s="1222" t="s">
        <v>3279</v>
      </c>
      <c r="Z18" s="1222" t="s">
        <v>3011</v>
      </c>
      <c r="AA18" s="1222" t="s">
        <v>3011</v>
      </c>
      <c r="AB18" s="1222" t="s">
        <v>3011</v>
      </c>
      <c r="AC18" s="1222" t="s">
        <v>3011</v>
      </c>
      <c r="AD18" s="1222" t="s">
        <v>3011</v>
      </c>
      <c r="AE18" s="1222" t="s">
        <v>3011</v>
      </c>
      <c r="AF18" s="2007" t="s">
        <v>293</v>
      </c>
      <c r="AG18" s="1221" t="s">
        <v>3280</v>
      </c>
      <c r="AH18" s="1221" t="s">
        <v>2908</v>
      </c>
      <c r="AI18" s="2007" t="s">
        <v>2909</v>
      </c>
      <c r="AJ18" s="1222" t="s">
        <v>295</v>
      </c>
      <c r="AK18" s="1225" t="s">
        <v>3281</v>
      </c>
      <c r="AL18" s="1222" t="s">
        <v>294</v>
      </c>
      <c r="AM18" s="1221" t="s">
        <v>3011</v>
      </c>
      <c r="AN18" s="2008"/>
    </row>
    <row r="19" spans="1:40" ht="93" customHeight="1">
      <c r="A19" s="1221" t="s">
        <v>1107</v>
      </c>
      <c r="B19" s="1221" t="s">
        <v>308</v>
      </c>
      <c r="C19" s="1221" t="s">
        <v>3271</v>
      </c>
      <c r="D19" s="1222" t="s">
        <v>3011</v>
      </c>
      <c r="E19" s="1221" t="s">
        <v>3272</v>
      </c>
      <c r="F19" s="1222" t="s">
        <v>3273</v>
      </c>
      <c r="G19" s="1222" t="s">
        <v>3013</v>
      </c>
      <c r="H19" s="1223">
        <v>8011.76</v>
      </c>
      <c r="I19" s="1223">
        <v>7500</v>
      </c>
      <c r="J19" s="1222" t="s">
        <v>3274</v>
      </c>
      <c r="K19" s="1224">
        <v>43678</v>
      </c>
      <c r="L19" s="1222" t="s">
        <v>3373</v>
      </c>
      <c r="M19" s="1224" t="s">
        <v>3275</v>
      </c>
      <c r="N19" s="1222" t="s">
        <v>293</v>
      </c>
      <c r="O19" s="2069" t="s">
        <v>3276</v>
      </c>
      <c r="P19" s="1221" t="s">
        <v>294</v>
      </c>
      <c r="Q19" s="1221" t="s">
        <v>3383</v>
      </c>
      <c r="R19" s="2069" t="s">
        <v>3277</v>
      </c>
      <c r="S19" s="1222" t="s">
        <v>297</v>
      </c>
      <c r="T19" s="2063" t="s">
        <v>2911</v>
      </c>
      <c r="U19" s="1222" t="s">
        <v>294</v>
      </c>
      <c r="V19" s="1222" t="s">
        <v>3018</v>
      </c>
      <c r="W19" s="1222" t="s">
        <v>294</v>
      </c>
      <c r="X19" s="1222" t="s">
        <v>3278</v>
      </c>
      <c r="Y19" s="1222" t="s">
        <v>3279</v>
      </c>
      <c r="Z19" s="1222" t="s">
        <v>3011</v>
      </c>
      <c r="AA19" s="1222" t="s">
        <v>3011</v>
      </c>
      <c r="AB19" s="1222" t="s">
        <v>3011</v>
      </c>
      <c r="AC19" s="1222" t="s">
        <v>3011</v>
      </c>
      <c r="AD19" s="1222" t="s">
        <v>3011</v>
      </c>
      <c r="AE19" s="1222" t="s">
        <v>3011</v>
      </c>
      <c r="AF19" s="2007" t="s">
        <v>293</v>
      </c>
      <c r="AG19" s="1221" t="s">
        <v>3280</v>
      </c>
      <c r="AH19" s="1221" t="s">
        <v>2908</v>
      </c>
      <c r="AI19" s="2007" t="s">
        <v>2909</v>
      </c>
      <c r="AJ19" s="1222" t="s">
        <v>295</v>
      </c>
      <c r="AK19" s="1225" t="s">
        <v>3281</v>
      </c>
      <c r="AL19" s="1222" t="s">
        <v>294</v>
      </c>
      <c r="AM19" s="1221" t="s">
        <v>3011</v>
      </c>
      <c r="AN19" s="2008"/>
    </row>
    <row r="20" spans="1:40" ht="93" customHeight="1">
      <c r="A20" s="1221" t="s">
        <v>1107</v>
      </c>
      <c r="B20" s="1221" t="s">
        <v>309</v>
      </c>
      <c r="C20" s="1221" t="s">
        <v>3271</v>
      </c>
      <c r="D20" s="1222" t="s">
        <v>3011</v>
      </c>
      <c r="E20" s="1221" t="s">
        <v>3272</v>
      </c>
      <c r="F20" s="1222" t="s">
        <v>3273</v>
      </c>
      <c r="G20" s="1222" t="s">
        <v>3013</v>
      </c>
      <c r="H20" s="1223">
        <v>4807.0600000000004</v>
      </c>
      <c r="I20" s="1223">
        <v>4500</v>
      </c>
      <c r="J20" s="1222" t="s">
        <v>3274</v>
      </c>
      <c r="K20" s="1224">
        <v>43678</v>
      </c>
      <c r="L20" s="1222" t="s">
        <v>3373</v>
      </c>
      <c r="M20" s="1224" t="s">
        <v>3275</v>
      </c>
      <c r="N20" s="1222" t="s">
        <v>293</v>
      </c>
      <c r="O20" s="2069" t="s">
        <v>3276</v>
      </c>
      <c r="P20" s="1221" t="s">
        <v>294</v>
      </c>
      <c r="Q20" s="1221" t="s">
        <v>3380</v>
      </c>
      <c r="R20" s="2069" t="s">
        <v>3277</v>
      </c>
      <c r="S20" s="1222" t="s">
        <v>297</v>
      </c>
      <c r="T20" s="2063" t="s">
        <v>2911</v>
      </c>
      <c r="U20" s="1222" t="s">
        <v>294</v>
      </c>
      <c r="V20" s="1222" t="s">
        <v>3018</v>
      </c>
      <c r="W20" s="1222" t="s">
        <v>294</v>
      </c>
      <c r="X20" s="1222" t="s">
        <v>3278</v>
      </c>
      <c r="Y20" s="1222" t="s">
        <v>3279</v>
      </c>
      <c r="Z20" s="1222" t="s">
        <v>3011</v>
      </c>
      <c r="AA20" s="1222" t="s">
        <v>3011</v>
      </c>
      <c r="AB20" s="1222" t="s">
        <v>3011</v>
      </c>
      <c r="AC20" s="1222" t="s">
        <v>3011</v>
      </c>
      <c r="AD20" s="1222" t="s">
        <v>3011</v>
      </c>
      <c r="AE20" s="1222" t="s">
        <v>3011</v>
      </c>
      <c r="AF20" s="2007" t="s">
        <v>293</v>
      </c>
      <c r="AG20" s="1221" t="s">
        <v>3280</v>
      </c>
      <c r="AH20" s="1221" t="s">
        <v>2908</v>
      </c>
      <c r="AI20" s="2007" t="s">
        <v>2909</v>
      </c>
      <c r="AJ20" s="1222" t="s">
        <v>295</v>
      </c>
      <c r="AK20" s="1225" t="s">
        <v>3281</v>
      </c>
      <c r="AL20" s="1222" t="s">
        <v>294</v>
      </c>
      <c r="AM20" s="1221" t="s">
        <v>3011</v>
      </c>
      <c r="AN20" s="2008"/>
    </row>
    <row r="21" spans="1:40" ht="93" customHeight="1">
      <c r="A21" s="1221" t="s">
        <v>1107</v>
      </c>
      <c r="B21" s="1221" t="s">
        <v>310</v>
      </c>
      <c r="C21" s="1221" t="s">
        <v>3271</v>
      </c>
      <c r="D21" s="1222" t="s">
        <v>3011</v>
      </c>
      <c r="E21" s="1221" t="s">
        <v>3272</v>
      </c>
      <c r="F21" s="1222" t="s">
        <v>3273</v>
      </c>
      <c r="G21" s="1222" t="s">
        <v>3013</v>
      </c>
      <c r="H21" s="1223">
        <v>2136.4699999999998</v>
      </c>
      <c r="I21" s="1223">
        <v>2000</v>
      </c>
      <c r="J21" s="1222" t="s">
        <v>3274</v>
      </c>
      <c r="K21" s="1224">
        <v>43678</v>
      </c>
      <c r="L21" s="1222" t="s">
        <v>3373</v>
      </c>
      <c r="M21" s="1224" t="s">
        <v>3275</v>
      </c>
      <c r="N21" s="1222" t="s">
        <v>293</v>
      </c>
      <c r="O21" s="2069" t="s">
        <v>3276</v>
      </c>
      <c r="P21" s="1221" t="s">
        <v>294</v>
      </c>
      <c r="Q21" s="1221" t="s">
        <v>3381</v>
      </c>
      <c r="R21" s="2069" t="s">
        <v>3277</v>
      </c>
      <c r="S21" s="1222" t="s">
        <v>297</v>
      </c>
      <c r="T21" s="2063" t="s">
        <v>2911</v>
      </c>
      <c r="U21" s="1222" t="s">
        <v>294</v>
      </c>
      <c r="V21" s="1222" t="s">
        <v>3018</v>
      </c>
      <c r="W21" s="1222" t="s">
        <v>294</v>
      </c>
      <c r="X21" s="1222" t="s">
        <v>3278</v>
      </c>
      <c r="Y21" s="1222" t="s">
        <v>3279</v>
      </c>
      <c r="Z21" s="1222" t="s">
        <v>3011</v>
      </c>
      <c r="AA21" s="1222" t="s">
        <v>3011</v>
      </c>
      <c r="AB21" s="1222" t="s">
        <v>3011</v>
      </c>
      <c r="AC21" s="1222" t="s">
        <v>3011</v>
      </c>
      <c r="AD21" s="1222" t="s">
        <v>3011</v>
      </c>
      <c r="AE21" s="1222" t="s">
        <v>3011</v>
      </c>
      <c r="AF21" s="2007" t="s">
        <v>293</v>
      </c>
      <c r="AG21" s="1221" t="s">
        <v>3280</v>
      </c>
      <c r="AH21" s="1221" t="s">
        <v>2908</v>
      </c>
      <c r="AI21" s="2007" t="s">
        <v>2909</v>
      </c>
      <c r="AJ21" s="1222" t="s">
        <v>295</v>
      </c>
      <c r="AK21" s="1225" t="s">
        <v>3281</v>
      </c>
      <c r="AL21" s="1222" t="s">
        <v>294</v>
      </c>
      <c r="AM21" s="1221" t="s">
        <v>3011</v>
      </c>
      <c r="AN21" s="2008"/>
    </row>
    <row r="22" spans="1:40" ht="93" customHeight="1">
      <c r="A22" s="1221" t="s">
        <v>1107</v>
      </c>
      <c r="B22" s="1221" t="s">
        <v>311</v>
      </c>
      <c r="C22" s="1221" t="s">
        <v>3271</v>
      </c>
      <c r="D22" s="1222" t="s">
        <v>3011</v>
      </c>
      <c r="E22" s="1221" t="s">
        <v>3272</v>
      </c>
      <c r="F22" s="1222" t="s">
        <v>3273</v>
      </c>
      <c r="G22" s="1222" t="s">
        <v>3013</v>
      </c>
      <c r="H22" s="1223">
        <v>25637.65</v>
      </c>
      <c r="I22" s="1223">
        <v>24000</v>
      </c>
      <c r="J22" s="1222" t="s">
        <v>3274</v>
      </c>
      <c r="K22" s="1224">
        <v>43678</v>
      </c>
      <c r="L22" s="1222" t="s">
        <v>3373</v>
      </c>
      <c r="M22" s="1224" t="s">
        <v>3275</v>
      </c>
      <c r="N22" s="1222" t="s">
        <v>293</v>
      </c>
      <c r="O22" s="2069" t="s">
        <v>3276</v>
      </c>
      <c r="P22" s="1221" t="s">
        <v>294</v>
      </c>
      <c r="Q22" s="1221" t="s">
        <v>3384</v>
      </c>
      <c r="R22" s="2069" t="s">
        <v>3277</v>
      </c>
      <c r="S22" s="1222" t="s">
        <v>297</v>
      </c>
      <c r="T22" s="2063" t="s">
        <v>2911</v>
      </c>
      <c r="U22" s="1222" t="s">
        <v>294</v>
      </c>
      <c r="V22" s="1222" t="s">
        <v>3018</v>
      </c>
      <c r="W22" s="1222" t="s">
        <v>294</v>
      </c>
      <c r="X22" s="1222" t="s">
        <v>3278</v>
      </c>
      <c r="Y22" s="1222" t="s">
        <v>3279</v>
      </c>
      <c r="Z22" s="1222" t="s">
        <v>3011</v>
      </c>
      <c r="AA22" s="1222" t="s">
        <v>3011</v>
      </c>
      <c r="AB22" s="1222" t="s">
        <v>3011</v>
      </c>
      <c r="AC22" s="1222" t="s">
        <v>3011</v>
      </c>
      <c r="AD22" s="1222" t="s">
        <v>3011</v>
      </c>
      <c r="AE22" s="1222" t="s">
        <v>3011</v>
      </c>
      <c r="AF22" s="2007" t="s">
        <v>293</v>
      </c>
      <c r="AG22" s="1221" t="s">
        <v>3280</v>
      </c>
      <c r="AH22" s="1221" t="s">
        <v>2908</v>
      </c>
      <c r="AI22" s="2007" t="s">
        <v>2909</v>
      </c>
      <c r="AJ22" s="1222" t="s">
        <v>295</v>
      </c>
      <c r="AK22" s="1225" t="s">
        <v>3281</v>
      </c>
      <c r="AL22" s="1222" t="s">
        <v>294</v>
      </c>
      <c r="AM22" s="1221" t="s">
        <v>3011</v>
      </c>
      <c r="AN22" s="2008"/>
    </row>
    <row r="23" spans="1:40" ht="93" customHeight="1">
      <c r="A23" s="1221" t="s">
        <v>1107</v>
      </c>
      <c r="B23" s="1221" t="s">
        <v>312</v>
      </c>
      <c r="C23" s="1221" t="s">
        <v>3271</v>
      </c>
      <c r="D23" s="1222" t="s">
        <v>3011</v>
      </c>
      <c r="E23" s="1221" t="s">
        <v>3272</v>
      </c>
      <c r="F23" s="1222" t="s">
        <v>3273</v>
      </c>
      <c r="G23" s="1222" t="s">
        <v>3013</v>
      </c>
      <c r="H23" s="1223">
        <v>2136.4699999999998</v>
      </c>
      <c r="I23" s="1223">
        <v>2000</v>
      </c>
      <c r="J23" s="1222" t="s">
        <v>3274</v>
      </c>
      <c r="K23" s="1224">
        <v>43678</v>
      </c>
      <c r="L23" s="1222" t="s">
        <v>3373</v>
      </c>
      <c r="M23" s="1224" t="s">
        <v>3275</v>
      </c>
      <c r="N23" s="1222" t="s">
        <v>293</v>
      </c>
      <c r="O23" s="2069" t="s">
        <v>3276</v>
      </c>
      <c r="P23" s="1221" t="s">
        <v>294</v>
      </c>
      <c r="Q23" s="1221" t="s">
        <v>3381</v>
      </c>
      <c r="R23" s="2069" t="s">
        <v>3277</v>
      </c>
      <c r="S23" s="1222" t="s">
        <v>297</v>
      </c>
      <c r="T23" s="2063" t="s">
        <v>2911</v>
      </c>
      <c r="U23" s="1222" t="s">
        <v>294</v>
      </c>
      <c r="V23" s="1222" t="s">
        <v>3018</v>
      </c>
      <c r="W23" s="1222" t="s">
        <v>294</v>
      </c>
      <c r="X23" s="1222" t="s">
        <v>3278</v>
      </c>
      <c r="Y23" s="1222" t="s">
        <v>3279</v>
      </c>
      <c r="Z23" s="1222" t="s">
        <v>3011</v>
      </c>
      <c r="AA23" s="1222" t="s">
        <v>3011</v>
      </c>
      <c r="AB23" s="1222" t="s">
        <v>3011</v>
      </c>
      <c r="AC23" s="1222" t="s">
        <v>3011</v>
      </c>
      <c r="AD23" s="1222" t="s">
        <v>3011</v>
      </c>
      <c r="AE23" s="1222" t="s">
        <v>3011</v>
      </c>
      <c r="AF23" s="2007" t="s">
        <v>293</v>
      </c>
      <c r="AG23" s="1221" t="s">
        <v>3280</v>
      </c>
      <c r="AH23" s="1221" t="s">
        <v>2908</v>
      </c>
      <c r="AI23" s="2007" t="s">
        <v>2909</v>
      </c>
      <c r="AJ23" s="1222" t="s">
        <v>295</v>
      </c>
      <c r="AK23" s="1225" t="s">
        <v>3281</v>
      </c>
      <c r="AL23" s="1222" t="s">
        <v>294</v>
      </c>
      <c r="AM23" s="1221" t="s">
        <v>3011</v>
      </c>
      <c r="AN23" s="2008"/>
    </row>
    <row r="24" spans="1:40" ht="93" customHeight="1">
      <c r="A24" s="1221" t="s">
        <v>1107</v>
      </c>
      <c r="B24" s="1221" t="s">
        <v>313</v>
      </c>
      <c r="C24" s="1221" t="s">
        <v>3271</v>
      </c>
      <c r="D24" s="1222" t="s">
        <v>3011</v>
      </c>
      <c r="E24" s="1221" t="s">
        <v>3272</v>
      </c>
      <c r="F24" s="1222" t="s">
        <v>3273</v>
      </c>
      <c r="G24" s="1222" t="s">
        <v>3013</v>
      </c>
      <c r="H24" s="1223">
        <v>6409.41</v>
      </c>
      <c r="I24" s="1223">
        <v>6000</v>
      </c>
      <c r="J24" s="1222" t="s">
        <v>3274</v>
      </c>
      <c r="K24" s="1224">
        <v>43678</v>
      </c>
      <c r="L24" s="1222" t="s">
        <v>3373</v>
      </c>
      <c r="M24" s="1224" t="s">
        <v>3275</v>
      </c>
      <c r="N24" s="1222" t="s">
        <v>293</v>
      </c>
      <c r="O24" s="2069" t="s">
        <v>3276</v>
      </c>
      <c r="P24" s="1221" t="s">
        <v>294</v>
      </c>
      <c r="Q24" s="1221" t="s">
        <v>3385</v>
      </c>
      <c r="R24" s="2069" t="s">
        <v>3277</v>
      </c>
      <c r="S24" s="1222" t="s">
        <v>297</v>
      </c>
      <c r="T24" s="2063" t="s">
        <v>2911</v>
      </c>
      <c r="U24" s="1222" t="s">
        <v>294</v>
      </c>
      <c r="V24" s="1222" t="s">
        <v>3018</v>
      </c>
      <c r="W24" s="1222" t="s">
        <v>294</v>
      </c>
      <c r="X24" s="1222" t="s">
        <v>3278</v>
      </c>
      <c r="Y24" s="1222" t="s">
        <v>3279</v>
      </c>
      <c r="Z24" s="1222" t="s">
        <v>3011</v>
      </c>
      <c r="AA24" s="1222" t="s">
        <v>3011</v>
      </c>
      <c r="AB24" s="1222" t="s">
        <v>3011</v>
      </c>
      <c r="AC24" s="1222" t="s">
        <v>3011</v>
      </c>
      <c r="AD24" s="1222" t="s">
        <v>3011</v>
      </c>
      <c r="AE24" s="1222" t="s">
        <v>3011</v>
      </c>
      <c r="AF24" s="2007" t="s">
        <v>293</v>
      </c>
      <c r="AG24" s="1221" t="s">
        <v>3280</v>
      </c>
      <c r="AH24" s="1221" t="s">
        <v>2908</v>
      </c>
      <c r="AI24" s="2007" t="s">
        <v>2909</v>
      </c>
      <c r="AJ24" s="1222" t="s">
        <v>295</v>
      </c>
      <c r="AK24" s="1225" t="s">
        <v>3281</v>
      </c>
      <c r="AL24" s="1222" t="s">
        <v>294</v>
      </c>
      <c r="AM24" s="1221" t="s">
        <v>3011</v>
      </c>
      <c r="AN24" s="2008"/>
    </row>
    <row r="25" spans="1:40" ht="93" customHeight="1">
      <c r="A25" s="1221" t="s">
        <v>1107</v>
      </c>
      <c r="B25" s="1221" t="s">
        <v>314</v>
      </c>
      <c r="C25" s="1221" t="s">
        <v>3271</v>
      </c>
      <c r="D25" s="1222" t="s">
        <v>3011</v>
      </c>
      <c r="E25" s="1221" t="s">
        <v>3272</v>
      </c>
      <c r="F25" s="1222" t="s">
        <v>3273</v>
      </c>
      <c r="G25" s="1222" t="s">
        <v>3013</v>
      </c>
      <c r="H25" s="1223">
        <v>5875.29</v>
      </c>
      <c r="I25" s="1223">
        <v>5500</v>
      </c>
      <c r="J25" s="1222" t="s">
        <v>3274</v>
      </c>
      <c r="K25" s="1224">
        <v>43678</v>
      </c>
      <c r="L25" s="1222" t="s">
        <v>3373</v>
      </c>
      <c r="M25" s="1224" t="s">
        <v>3275</v>
      </c>
      <c r="N25" s="1222" t="s">
        <v>293</v>
      </c>
      <c r="O25" s="2069" t="s">
        <v>3276</v>
      </c>
      <c r="P25" s="1221" t="s">
        <v>294</v>
      </c>
      <c r="Q25" s="1221" t="s">
        <v>3386</v>
      </c>
      <c r="R25" s="2069" t="s">
        <v>3277</v>
      </c>
      <c r="S25" s="1222" t="s">
        <v>297</v>
      </c>
      <c r="T25" s="2063" t="s">
        <v>2911</v>
      </c>
      <c r="U25" s="1222" t="s">
        <v>294</v>
      </c>
      <c r="V25" s="1222" t="s">
        <v>3018</v>
      </c>
      <c r="W25" s="1222" t="s">
        <v>294</v>
      </c>
      <c r="X25" s="1222" t="s">
        <v>3278</v>
      </c>
      <c r="Y25" s="1222" t="s">
        <v>3279</v>
      </c>
      <c r="Z25" s="1222" t="s">
        <v>3011</v>
      </c>
      <c r="AA25" s="1222" t="s">
        <v>3011</v>
      </c>
      <c r="AB25" s="1222" t="s">
        <v>3011</v>
      </c>
      <c r="AC25" s="1222" t="s">
        <v>3011</v>
      </c>
      <c r="AD25" s="1222" t="s">
        <v>3011</v>
      </c>
      <c r="AE25" s="1222" t="s">
        <v>3011</v>
      </c>
      <c r="AF25" s="2007" t="s">
        <v>293</v>
      </c>
      <c r="AG25" s="1221" t="s">
        <v>3280</v>
      </c>
      <c r="AH25" s="1221" t="s">
        <v>2908</v>
      </c>
      <c r="AI25" s="2007" t="s">
        <v>2909</v>
      </c>
      <c r="AJ25" s="1222" t="s">
        <v>295</v>
      </c>
      <c r="AK25" s="1225" t="s">
        <v>3281</v>
      </c>
      <c r="AL25" s="1222" t="s">
        <v>294</v>
      </c>
      <c r="AM25" s="1221" t="s">
        <v>3011</v>
      </c>
      <c r="AN25" s="2008"/>
    </row>
    <row r="26" spans="1:40" ht="93" customHeight="1">
      <c r="A26" s="1221" t="s">
        <v>1107</v>
      </c>
      <c r="B26" s="1221" t="s">
        <v>315</v>
      </c>
      <c r="C26" s="1221" t="s">
        <v>3271</v>
      </c>
      <c r="D26" s="1222" t="s">
        <v>3011</v>
      </c>
      <c r="E26" s="1221" t="s">
        <v>3272</v>
      </c>
      <c r="F26" s="1222" t="s">
        <v>3273</v>
      </c>
      <c r="G26" s="1222" t="s">
        <v>3013</v>
      </c>
      <c r="H26" s="1223">
        <v>18694.12</v>
      </c>
      <c r="I26" s="1223">
        <v>17500</v>
      </c>
      <c r="J26" s="1222" t="s">
        <v>3274</v>
      </c>
      <c r="K26" s="1224">
        <v>43678</v>
      </c>
      <c r="L26" s="1222" t="s">
        <v>3373</v>
      </c>
      <c r="M26" s="1224" t="s">
        <v>3275</v>
      </c>
      <c r="N26" s="1222" t="s">
        <v>293</v>
      </c>
      <c r="O26" s="2069" t="s">
        <v>3276</v>
      </c>
      <c r="P26" s="1221" t="s">
        <v>294</v>
      </c>
      <c r="Q26" s="1221" t="s">
        <v>3387</v>
      </c>
      <c r="R26" s="2069" t="s">
        <v>3277</v>
      </c>
      <c r="S26" s="1222" t="s">
        <v>297</v>
      </c>
      <c r="T26" s="2063" t="s">
        <v>2911</v>
      </c>
      <c r="U26" s="1222" t="s">
        <v>294</v>
      </c>
      <c r="V26" s="1222" t="s">
        <v>3018</v>
      </c>
      <c r="W26" s="1222" t="s">
        <v>294</v>
      </c>
      <c r="X26" s="1222" t="s">
        <v>3278</v>
      </c>
      <c r="Y26" s="1222" t="s">
        <v>3279</v>
      </c>
      <c r="Z26" s="1222" t="s">
        <v>3011</v>
      </c>
      <c r="AA26" s="1222" t="s">
        <v>3011</v>
      </c>
      <c r="AB26" s="1222" t="s">
        <v>3011</v>
      </c>
      <c r="AC26" s="1222" t="s">
        <v>3011</v>
      </c>
      <c r="AD26" s="1222" t="s">
        <v>3011</v>
      </c>
      <c r="AE26" s="1222" t="s">
        <v>3011</v>
      </c>
      <c r="AF26" s="2007" t="s">
        <v>293</v>
      </c>
      <c r="AG26" s="1221" t="s">
        <v>3280</v>
      </c>
      <c r="AH26" s="1221" t="s">
        <v>2908</v>
      </c>
      <c r="AI26" s="2007" t="s">
        <v>2909</v>
      </c>
      <c r="AJ26" s="1222" t="s">
        <v>295</v>
      </c>
      <c r="AK26" s="1225" t="s">
        <v>3281</v>
      </c>
      <c r="AL26" s="1222" t="s">
        <v>294</v>
      </c>
      <c r="AM26" s="1221" t="s">
        <v>3011</v>
      </c>
      <c r="AN26" s="2008"/>
    </row>
    <row r="27" spans="1:40" ht="93" customHeight="1">
      <c r="A27" s="1221" t="s">
        <v>1107</v>
      </c>
      <c r="B27" s="1221" t="s">
        <v>316</v>
      </c>
      <c r="C27" s="1221" t="s">
        <v>3271</v>
      </c>
      <c r="D27" s="1222" t="s">
        <v>3011</v>
      </c>
      <c r="E27" s="1221" t="s">
        <v>3272</v>
      </c>
      <c r="F27" s="1222" t="s">
        <v>3273</v>
      </c>
      <c r="G27" s="1222" t="s">
        <v>3013</v>
      </c>
      <c r="H27" s="1223">
        <v>60355.29</v>
      </c>
      <c r="I27" s="1223">
        <v>56500</v>
      </c>
      <c r="J27" s="1222" t="s">
        <v>3274</v>
      </c>
      <c r="K27" s="1224">
        <v>43678</v>
      </c>
      <c r="L27" s="1222" t="s">
        <v>3373</v>
      </c>
      <c r="M27" s="1224" t="s">
        <v>3275</v>
      </c>
      <c r="N27" s="1222" t="s">
        <v>293</v>
      </c>
      <c r="O27" s="2069" t="s">
        <v>3276</v>
      </c>
      <c r="P27" s="1221" t="s">
        <v>294</v>
      </c>
      <c r="Q27" s="1221" t="s">
        <v>3388</v>
      </c>
      <c r="R27" s="2069" t="s">
        <v>3277</v>
      </c>
      <c r="S27" s="1222" t="s">
        <v>297</v>
      </c>
      <c r="T27" s="2063" t="s">
        <v>2911</v>
      </c>
      <c r="U27" s="1222" t="s">
        <v>294</v>
      </c>
      <c r="V27" s="1222" t="s">
        <v>3018</v>
      </c>
      <c r="W27" s="1222" t="s">
        <v>294</v>
      </c>
      <c r="X27" s="1222" t="s">
        <v>3278</v>
      </c>
      <c r="Y27" s="1222" t="s">
        <v>3279</v>
      </c>
      <c r="Z27" s="1222" t="s">
        <v>3011</v>
      </c>
      <c r="AA27" s="1222" t="s">
        <v>3011</v>
      </c>
      <c r="AB27" s="1222" t="s">
        <v>3011</v>
      </c>
      <c r="AC27" s="1222" t="s">
        <v>3011</v>
      </c>
      <c r="AD27" s="1222" t="s">
        <v>3011</v>
      </c>
      <c r="AE27" s="1222" t="s">
        <v>3011</v>
      </c>
      <c r="AF27" s="2007" t="s">
        <v>293</v>
      </c>
      <c r="AG27" s="1221" t="s">
        <v>3280</v>
      </c>
      <c r="AH27" s="1221" t="s">
        <v>2908</v>
      </c>
      <c r="AI27" s="2007" t="s">
        <v>2909</v>
      </c>
      <c r="AJ27" s="1222" t="s">
        <v>295</v>
      </c>
      <c r="AK27" s="1225" t="s">
        <v>3281</v>
      </c>
      <c r="AL27" s="1222" t="s">
        <v>294</v>
      </c>
      <c r="AM27" s="1221" t="s">
        <v>3011</v>
      </c>
      <c r="AN27" s="2008"/>
    </row>
    <row r="28" spans="1:40" ht="93" customHeight="1">
      <c r="A28" s="1221" t="s">
        <v>1107</v>
      </c>
      <c r="B28" s="1221" t="s">
        <v>317</v>
      </c>
      <c r="C28" s="1221" t="s">
        <v>3271</v>
      </c>
      <c r="D28" s="1222" t="s">
        <v>3011</v>
      </c>
      <c r="E28" s="1221" t="s">
        <v>3272</v>
      </c>
      <c r="F28" s="1222" t="s">
        <v>3273</v>
      </c>
      <c r="G28" s="1222" t="s">
        <v>3013</v>
      </c>
      <c r="H28" s="1223">
        <v>2670.59</v>
      </c>
      <c r="I28" s="1223">
        <v>2500</v>
      </c>
      <c r="J28" s="1222" t="s">
        <v>3274</v>
      </c>
      <c r="K28" s="1224">
        <v>43678</v>
      </c>
      <c r="L28" s="1222" t="s">
        <v>3373</v>
      </c>
      <c r="M28" s="1224" t="s">
        <v>3275</v>
      </c>
      <c r="N28" s="1222" t="s">
        <v>293</v>
      </c>
      <c r="O28" s="2069" t="s">
        <v>3276</v>
      </c>
      <c r="P28" s="1221" t="s">
        <v>294</v>
      </c>
      <c r="Q28" s="1221" t="s">
        <v>3389</v>
      </c>
      <c r="R28" s="2069" t="s">
        <v>3277</v>
      </c>
      <c r="S28" s="1222" t="s">
        <v>297</v>
      </c>
      <c r="T28" s="2063" t="s">
        <v>2911</v>
      </c>
      <c r="U28" s="1222" t="s">
        <v>294</v>
      </c>
      <c r="V28" s="1222" t="s">
        <v>3018</v>
      </c>
      <c r="W28" s="1222" t="s">
        <v>294</v>
      </c>
      <c r="X28" s="1222" t="s">
        <v>3278</v>
      </c>
      <c r="Y28" s="1222" t="s">
        <v>3279</v>
      </c>
      <c r="Z28" s="1222" t="s">
        <v>3011</v>
      </c>
      <c r="AA28" s="1222" t="s">
        <v>3011</v>
      </c>
      <c r="AB28" s="1222" t="s">
        <v>3011</v>
      </c>
      <c r="AC28" s="1222" t="s">
        <v>3011</v>
      </c>
      <c r="AD28" s="1222" t="s">
        <v>3011</v>
      </c>
      <c r="AE28" s="1222" t="s">
        <v>3011</v>
      </c>
      <c r="AF28" s="2007" t="s">
        <v>293</v>
      </c>
      <c r="AG28" s="1221" t="s">
        <v>3280</v>
      </c>
      <c r="AH28" s="1221" t="s">
        <v>2908</v>
      </c>
      <c r="AI28" s="2007" t="s">
        <v>2909</v>
      </c>
      <c r="AJ28" s="1222" t="s">
        <v>295</v>
      </c>
      <c r="AK28" s="1225" t="s">
        <v>3281</v>
      </c>
      <c r="AL28" s="1222" t="s">
        <v>294</v>
      </c>
      <c r="AM28" s="1221" t="s">
        <v>3011</v>
      </c>
      <c r="AN28" s="2008"/>
    </row>
    <row r="29" spans="1:40" ht="93" customHeight="1">
      <c r="A29" s="1221" t="s">
        <v>1107</v>
      </c>
      <c r="B29" s="1221" t="s">
        <v>318</v>
      </c>
      <c r="C29" s="1221" t="s">
        <v>3271</v>
      </c>
      <c r="D29" s="1222" t="s">
        <v>3011</v>
      </c>
      <c r="E29" s="1221" t="s">
        <v>3272</v>
      </c>
      <c r="F29" s="1222" t="s">
        <v>3273</v>
      </c>
      <c r="G29" s="1222" t="s">
        <v>3013</v>
      </c>
      <c r="H29" s="1223">
        <v>534.12</v>
      </c>
      <c r="I29" s="1223">
        <v>500</v>
      </c>
      <c r="J29" s="1222" t="s">
        <v>3274</v>
      </c>
      <c r="K29" s="1224">
        <v>43678</v>
      </c>
      <c r="L29" s="1222" t="s">
        <v>3373</v>
      </c>
      <c r="M29" s="1224" t="s">
        <v>3275</v>
      </c>
      <c r="N29" s="1222" t="s">
        <v>293</v>
      </c>
      <c r="O29" s="2069" t="s">
        <v>3276</v>
      </c>
      <c r="P29" s="1221" t="s">
        <v>294</v>
      </c>
      <c r="Q29" s="1221" t="s">
        <v>3379</v>
      </c>
      <c r="R29" s="2069" t="s">
        <v>3277</v>
      </c>
      <c r="S29" s="1222" t="s">
        <v>297</v>
      </c>
      <c r="T29" s="2063" t="s">
        <v>2911</v>
      </c>
      <c r="U29" s="1222" t="s">
        <v>294</v>
      </c>
      <c r="V29" s="1222" t="s">
        <v>3018</v>
      </c>
      <c r="W29" s="1222" t="s">
        <v>294</v>
      </c>
      <c r="X29" s="1222" t="s">
        <v>3278</v>
      </c>
      <c r="Y29" s="1222" t="s">
        <v>3279</v>
      </c>
      <c r="Z29" s="1222" t="s">
        <v>3011</v>
      </c>
      <c r="AA29" s="1222" t="s">
        <v>3011</v>
      </c>
      <c r="AB29" s="1222" t="s">
        <v>3011</v>
      </c>
      <c r="AC29" s="1222" t="s">
        <v>3011</v>
      </c>
      <c r="AD29" s="1222" t="s">
        <v>3011</v>
      </c>
      <c r="AE29" s="1222" t="s">
        <v>3011</v>
      </c>
      <c r="AF29" s="2007" t="s">
        <v>293</v>
      </c>
      <c r="AG29" s="1221" t="s">
        <v>3280</v>
      </c>
      <c r="AH29" s="1221" t="s">
        <v>2908</v>
      </c>
      <c r="AI29" s="2007" t="s">
        <v>2909</v>
      </c>
      <c r="AJ29" s="1222" t="s">
        <v>295</v>
      </c>
      <c r="AK29" s="1225" t="s">
        <v>3281</v>
      </c>
      <c r="AL29" s="1222" t="s">
        <v>294</v>
      </c>
      <c r="AM29" s="1221" t="s">
        <v>3011</v>
      </c>
      <c r="AN29" s="2008"/>
    </row>
    <row r="30" spans="1:40" ht="93" customHeight="1">
      <c r="A30" s="1221" t="s">
        <v>1107</v>
      </c>
      <c r="B30" s="1221" t="s">
        <v>319</v>
      </c>
      <c r="C30" s="1221" t="s">
        <v>3271</v>
      </c>
      <c r="D30" s="1222" t="s">
        <v>3011</v>
      </c>
      <c r="E30" s="1221" t="s">
        <v>3272</v>
      </c>
      <c r="F30" s="1222" t="s">
        <v>3273</v>
      </c>
      <c r="G30" s="1222" t="s">
        <v>3013</v>
      </c>
      <c r="H30" s="1223">
        <v>35785.879999999997</v>
      </c>
      <c r="I30" s="1223">
        <v>33500</v>
      </c>
      <c r="J30" s="1222" t="s">
        <v>3274</v>
      </c>
      <c r="K30" s="1224">
        <v>43678</v>
      </c>
      <c r="L30" s="1222" t="s">
        <v>3373</v>
      </c>
      <c r="M30" s="1224" t="s">
        <v>3275</v>
      </c>
      <c r="N30" s="1222" t="s">
        <v>293</v>
      </c>
      <c r="O30" s="2069" t="s">
        <v>3276</v>
      </c>
      <c r="P30" s="1221" t="s">
        <v>294</v>
      </c>
      <c r="Q30" s="1221" t="s">
        <v>3390</v>
      </c>
      <c r="R30" s="2069" t="s">
        <v>3277</v>
      </c>
      <c r="S30" s="1222" t="s">
        <v>297</v>
      </c>
      <c r="T30" s="2063" t="s">
        <v>2911</v>
      </c>
      <c r="U30" s="1222" t="s">
        <v>294</v>
      </c>
      <c r="V30" s="1222" t="s">
        <v>3018</v>
      </c>
      <c r="W30" s="1222" t="s">
        <v>294</v>
      </c>
      <c r="X30" s="1222" t="s">
        <v>3278</v>
      </c>
      <c r="Y30" s="1222" t="s">
        <v>3279</v>
      </c>
      <c r="Z30" s="1222" t="s">
        <v>3011</v>
      </c>
      <c r="AA30" s="1222" t="s">
        <v>3011</v>
      </c>
      <c r="AB30" s="1222" t="s">
        <v>3011</v>
      </c>
      <c r="AC30" s="1222" t="s">
        <v>3011</v>
      </c>
      <c r="AD30" s="1222" t="s">
        <v>3011</v>
      </c>
      <c r="AE30" s="1222" t="s">
        <v>3011</v>
      </c>
      <c r="AF30" s="2007" t="s">
        <v>293</v>
      </c>
      <c r="AG30" s="1221" t="s">
        <v>3280</v>
      </c>
      <c r="AH30" s="1221" t="s">
        <v>2908</v>
      </c>
      <c r="AI30" s="2007" t="s">
        <v>2909</v>
      </c>
      <c r="AJ30" s="1222" t="s">
        <v>295</v>
      </c>
      <c r="AK30" s="1225" t="s">
        <v>3281</v>
      </c>
      <c r="AL30" s="1222" t="s">
        <v>294</v>
      </c>
      <c r="AM30" s="1221" t="s">
        <v>3011</v>
      </c>
      <c r="AN30" s="2008"/>
    </row>
    <row r="31" spans="1:40" ht="93" customHeight="1">
      <c r="A31" s="1221" t="s">
        <v>1107</v>
      </c>
      <c r="B31" s="1221" t="s">
        <v>320</v>
      </c>
      <c r="C31" s="1221" t="s">
        <v>3271</v>
      </c>
      <c r="D31" s="1222" t="s">
        <v>3011</v>
      </c>
      <c r="E31" s="1221" t="s">
        <v>3272</v>
      </c>
      <c r="F31" s="1222" t="s">
        <v>3273</v>
      </c>
      <c r="G31" s="1222" t="s">
        <v>3013</v>
      </c>
      <c r="H31" s="1223">
        <v>1068.24</v>
      </c>
      <c r="I31" s="1223">
        <v>1000</v>
      </c>
      <c r="J31" s="1222" t="s">
        <v>3274</v>
      </c>
      <c r="K31" s="1224">
        <v>43678</v>
      </c>
      <c r="L31" s="1222" t="s">
        <v>3373</v>
      </c>
      <c r="M31" s="1224" t="s">
        <v>3275</v>
      </c>
      <c r="N31" s="1222" t="s">
        <v>293</v>
      </c>
      <c r="O31" s="2069" t="s">
        <v>3276</v>
      </c>
      <c r="P31" s="1221" t="s">
        <v>294</v>
      </c>
      <c r="Q31" s="1221" t="s">
        <v>3391</v>
      </c>
      <c r="R31" s="2069" t="s">
        <v>3277</v>
      </c>
      <c r="S31" s="1222" t="s">
        <v>297</v>
      </c>
      <c r="T31" s="2063" t="s">
        <v>2911</v>
      </c>
      <c r="U31" s="1222" t="s">
        <v>294</v>
      </c>
      <c r="V31" s="1222" t="s">
        <v>3018</v>
      </c>
      <c r="W31" s="1222" t="s">
        <v>294</v>
      </c>
      <c r="X31" s="1222" t="s">
        <v>3278</v>
      </c>
      <c r="Y31" s="1222" t="s">
        <v>3279</v>
      </c>
      <c r="Z31" s="1222" t="s">
        <v>3011</v>
      </c>
      <c r="AA31" s="1222" t="s">
        <v>3011</v>
      </c>
      <c r="AB31" s="1222" t="s">
        <v>3011</v>
      </c>
      <c r="AC31" s="1222" t="s">
        <v>3011</v>
      </c>
      <c r="AD31" s="1222" t="s">
        <v>3011</v>
      </c>
      <c r="AE31" s="1222" t="s">
        <v>3011</v>
      </c>
      <c r="AF31" s="2007" t="s">
        <v>293</v>
      </c>
      <c r="AG31" s="1221" t="s">
        <v>3280</v>
      </c>
      <c r="AH31" s="1221" t="s">
        <v>2908</v>
      </c>
      <c r="AI31" s="2007" t="s">
        <v>2909</v>
      </c>
      <c r="AJ31" s="1222" t="s">
        <v>295</v>
      </c>
      <c r="AK31" s="1225" t="s">
        <v>3281</v>
      </c>
      <c r="AL31" s="1222" t="s">
        <v>294</v>
      </c>
      <c r="AM31" s="1221" t="s">
        <v>3011</v>
      </c>
      <c r="AN31" s="2008"/>
    </row>
    <row r="32" spans="1:40" ht="93" customHeight="1">
      <c r="A32" s="1221" t="s">
        <v>1107</v>
      </c>
      <c r="B32" s="1221" t="s">
        <v>321</v>
      </c>
      <c r="C32" s="1221" t="s">
        <v>3271</v>
      </c>
      <c r="D32" s="1222" t="s">
        <v>3011</v>
      </c>
      <c r="E32" s="1221" t="s">
        <v>3272</v>
      </c>
      <c r="F32" s="1222" t="s">
        <v>3273</v>
      </c>
      <c r="G32" s="1222" t="s">
        <v>3013</v>
      </c>
      <c r="H32" s="1223">
        <v>29376.47</v>
      </c>
      <c r="I32" s="1223">
        <v>27500</v>
      </c>
      <c r="J32" s="1222" t="s">
        <v>3274</v>
      </c>
      <c r="K32" s="1224">
        <v>43678</v>
      </c>
      <c r="L32" s="1222" t="s">
        <v>3373</v>
      </c>
      <c r="M32" s="1224" t="s">
        <v>3275</v>
      </c>
      <c r="N32" s="1222" t="s">
        <v>293</v>
      </c>
      <c r="O32" s="2069" t="s">
        <v>3276</v>
      </c>
      <c r="P32" s="1221" t="s">
        <v>294</v>
      </c>
      <c r="Q32" s="1221" t="s">
        <v>3392</v>
      </c>
      <c r="R32" s="2069" t="s">
        <v>3277</v>
      </c>
      <c r="S32" s="1222" t="s">
        <v>297</v>
      </c>
      <c r="T32" s="2063" t="s">
        <v>2911</v>
      </c>
      <c r="U32" s="1222" t="s">
        <v>294</v>
      </c>
      <c r="V32" s="1222" t="s">
        <v>3018</v>
      </c>
      <c r="W32" s="1222" t="s">
        <v>294</v>
      </c>
      <c r="X32" s="1222" t="s">
        <v>3278</v>
      </c>
      <c r="Y32" s="1222" t="s">
        <v>3279</v>
      </c>
      <c r="Z32" s="1222" t="s">
        <v>3011</v>
      </c>
      <c r="AA32" s="1222" t="s">
        <v>3011</v>
      </c>
      <c r="AB32" s="1222" t="s">
        <v>3011</v>
      </c>
      <c r="AC32" s="1222" t="s">
        <v>3011</v>
      </c>
      <c r="AD32" s="1222" t="s">
        <v>3011</v>
      </c>
      <c r="AE32" s="1222" t="s">
        <v>3011</v>
      </c>
      <c r="AF32" s="2007" t="s">
        <v>293</v>
      </c>
      <c r="AG32" s="1221" t="s">
        <v>3280</v>
      </c>
      <c r="AH32" s="1221" t="s">
        <v>2908</v>
      </c>
      <c r="AI32" s="2007" t="s">
        <v>2909</v>
      </c>
      <c r="AJ32" s="1222" t="s">
        <v>295</v>
      </c>
      <c r="AK32" s="1225" t="s">
        <v>3281</v>
      </c>
      <c r="AL32" s="1222" t="s">
        <v>294</v>
      </c>
      <c r="AM32" s="1221" t="s">
        <v>3011</v>
      </c>
      <c r="AN32" s="2008"/>
    </row>
    <row r="33" spans="1:40" ht="93" customHeight="1">
      <c r="A33" s="1221" t="s">
        <v>1107</v>
      </c>
      <c r="B33" s="1221" t="s">
        <v>322</v>
      </c>
      <c r="C33" s="1221" t="s">
        <v>3271</v>
      </c>
      <c r="D33" s="1222" t="s">
        <v>3011</v>
      </c>
      <c r="E33" s="1221" t="s">
        <v>3272</v>
      </c>
      <c r="F33" s="1222" t="s">
        <v>3273</v>
      </c>
      <c r="G33" s="1222" t="s">
        <v>3013</v>
      </c>
      <c r="H33" s="1223">
        <v>581.07000000000005</v>
      </c>
      <c r="I33" s="1223">
        <v>500</v>
      </c>
      <c r="J33" s="1222" t="s">
        <v>3274</v>
      </c>
      <c r="K33" s="1224">
        <v>43678</v>
      </c>
      <c r="L33" s="1222" t="s">
        <v>3373</v>
      </c>
      <c r="M33" s="1224" t="s">
        <v>3275</v>
      </c>
      <c r="N33" s="1222" t="s">
        <v>293</v>
      </c>
      <c r="O33" s="2069" t="s">
        <v>3282</v>
      </c>
      <c r="P33" s="1221" t="s">
        <v>294</v>
      </c>
      <c r="Q33" s="1221" t="s">
        <v>3379</v>
      </c>
      <c r="R33" s="2069" t="s">
        <v>3283</v>
      </c>
      <c r="S33" s="1222" t="s">
        <v>297</v>
      </c>
      <c r="T33" s="2063" t="s">
        <v>323</v>
      </c>
      <c r="U33" s="1222" t="s">
        <v>294</v>
      </c>
      <c r="V33" s="1222" t="s">
        <v>3018</v>
      </c>
      <c r="W33" s="1222" t="s">
        <v>294</v>
      </c>
      <c r="X33" s="1222" t="s">
        <v>3278</v>
      </c>
      <c r="Y33" s="1222" t="s">
        <v>3279</v>
      </c>
      <c r="Z33" s="1222" t="s">
        <v>3011</v>
      </c>
      <c r="AA33" s="1222" t="s">
        <v>3011</v>
      </c>
      <c r="AB33" s="1222" t="s">
        <v>3011</v>
      </c>
      <c r="AC33" s="1222" t="s">
        <v>3011</v>
      </c>
      <c r="AD33" s="1222" t="s">
        <v>3011</v>
      </c>
      <c r="AE33" s="1222" t="s">
        <v>3011</v>
      </c>
      <c r="AF33" s="2007" t="s">
        <v>293</v>
      </c>
      <c r="AG33" s="1221" t="s">
        <v>3280</v>
      </c>
      <c r="AH33" s="1221" t="s">
        <v>2908</v>
      </c>
      <c r="AI33" s="2007" t="s">
        <v>2909</v>
      </c>
      <c r="AJ33" s="1222" t="s">
        <v>295</v>
      </c>
      <c r="AK33" s="1225" t="s">
        <v>3281</v>
      </c>
      <c r="AL33" s="1222" t="s">
        <v>294</v>
      </c>
      <c r="AM33" s="1221" t="s">
        <v>3011</v>
      </c>
      <c r="AN33" s="2008"/>
    </row>
    <row r="34" spans="1:40" ht="93" customHeight="1">
      <c r="A34" s="1221" t="s">
        <v>1107</v>
      </c>
      <c r="B34" s="1221" t="s">
        <v>324</v>
      </c>
      <c r="C34" s="1221" t="s">
        <v>3271</v>
      </c>
      <c r="D34" s="1222" t="s">
        <v>3011</v>
      </c>
      <c r="E34" s="1221" t="s">
        <v>3272</v>
      </c>
      <c r="F34" s="1222" t="s">
        <v>3273</v>
      </c>
      <c r="G34" s="1222" t="s">
        <v>3013</v>
      </c>
      <c r="H34" s="1223">
        <v>581.07000000000005</v>
      </c>
      <c r="I34" s="1223">
        <v>500</v>
      </c>
      <c r="J34" s="1222" t="s">
        <v>3274</v>
      </c>
      <c r="K34" s="1224">
        <v>43678</v>
      </c>
      <c r="L34" s="1222" t="s">
        <v>3373</v>
      </c>
      <c r="M34" s="1224" t="s">
        <v>3275</v>
      </c>
      <c r="N34" s="1222" t="s">
        <v>293</v>
      </c>
      <c r="O34" s="2069" t="s">
        <v>3282</v>
      </c>
      <c r="P34" s="1221" t="s">
        <v>294</v>
      </c>
      <c r="Q34" s="1221" t="s">
        <v>3379</v>
      </c>
      <c r="R34" s="2069" t="s">
        <v>3283</v>
      </c>
      <c r="S34" s="1222" t="s">
        <v>297</v>
      </c>
      <c r="T34" s="2063" t="s">
        <v>323</v>
      </c>
      <c r="U34" s="1222" t="s">
        <v>294</v>
      </c>
      <c r="V34" s="1222" t="s">
        <v>3018</v>
      </c>
      <c r="W34" s="1222" t="s">
        <v>294</v>
      </c>
      <c r="X34" s="1222" t="s">
        <v>3278</v>
      </c>
      <c r="Y34" s="1222" t="s">
        <v>3279</v>
      </c>
      <c r="Z34" s="1222" t="s">
        <v>3011</v>
      </c>
      <c r="AA34" s="1222" t="s">
        <v>3011</v>
      </c>
      <c r="AB34" s="1222" t="s">
        <v>3011</v>
      </c>
      <c r="AC34" s="1222" t="s">
        <v>3011</v>
      </c>
      <c r="AD34" s="1222" t="s">
        <v>3011</v>
      </c>
      <c r="AE34" s="1222" t="s">
        <v>3011</v>
      </c>
      <c r="AF34" s="2007" t="s">
        <v>293</v>
      </c>
      <c r="AG34" s="1221" t="s">
        <v>3280</v>
      </c>
      <c r="AH34" s="1221" t="s">
        <v>2908</v>
      </c>
      <c r="AI34" s="2007" t="s">
        <v>2909</v>
      </c>
      <c r="AJ34" s="1222" t="s">
        <v>295</v>
      </c>
      <c r="AK34" s="1225" t="s">
        <v>3281</v>
      </c>
      <c r="AL34" s="1222" t="s">
        <v>294</v>
      </c>
      <c r="AM34" s="1221" t="s">
        <v>3011</v>
      </c>
      <c r="AN34" s="2008"/>
    </row>
    <row r="35" spans="1:40" ht="93" customHeight="1">
      <c r="A35" s="1221" t="s">
        <v>1107</v>
      </c>
      <c r="B35" s="1221" t="s">
        <v>325</v>
      </c>
      <c r="C35" s="1221" t="s">
        <v>3271</v>
      </c>
      <c r="D35" s="1222" t="s">
        <v>3011</v>
      </c>
      <c r="E35" s="1221" t="s">
        <v>3272</v>
      </c>
      <c r="F35" s="1222" t="s">
        <v>3273</v>
      </c>
      <c r="G35" s="1222" t="s">
        <v>3013</v>
      </c>
      <c r="H35" s="1223">
        <v>5229.59</v>
      </c>
      <c r="I35" s="1223">
        <v>4500</v>
      </c>
      <c r="J35" s="1222" t="s">
        <v>3274</v>
      </c>
      <c r="K35" s="1224">
        <v>43678</v>
      </c>
      <c r="L35" s="1222" t="s">
        <v>3373</v>
      </c>
      <c r="M35" s="1224" t="s">
        <v>3275</v>
      </c>
      <c r="N35" s="1222" t="s">
        <v>293</v>
      </c>
      <c r="O35" s="2069" t="s">
        <v>3282</v>
      </c>
      <c r="P35" s="1221" t="s">
        <v>294</v>
      </c>
      <c r="Q35" s="1221" t="s">
        <v>3380</v>
      </c>
      <c r="R35" s="2069" t="s">
        <v>3283</v>
      </c>
      <c r="S35" s="1222" t="s">
        <v>297</v>
      </c>
      <c r="T35" s="2063" t="s">
        <v>323</v>
      </c>
      <c r="U35" s="1222" t="s">
        <v>294</v>
      </c>
      <c r="V35" s="1222" t="s">
        <v>3018</v>
      </c>
      <c r="W35" s="1222" t="s">
        <v>294</v>
      </c>
      <c r="X35" s="1222" t="s">
        <v>3278</v>
      </c>
      <c r="Y35" s="1222" t="s">
        <v>3279</v>
      </c>
      <c r="Z35" s="1222" t="s">
        <v>3011</v>
      </c>
      <c r="AA35" s="1222" t="s">
        <v>3011</v>
      </c>
      <c r="AB35" s="1222" t="s">
        <v>3011</v>
      </c>
      <c r="AC35" s="1222" t="s">
        <v>3011</v>
      </c>
      <c r="AD35" s="1222" t="s">
        <v>3011</v>
      </c>
      <c r="AE35" s="1222" t="s">
        <v>3011</v>
      </c>
      <c r="AF35" s="2007" t="s">
        <v>293</v>
      </c>
      <c r="AG35" s="1221" t="s">
        <v>3280</v>
      </c>
      <c r="AH35" s="1221" t="s">
        <v>2908</v>
      </c>
      <c r="AI35" s="2007" t="s">
        <v>2909</v>
      </c>
      <c r="AJ35" s="1222" t="s">
        <v>295</v>
      </c>
      <c r="AK35" s="1225" t="s">
        <v>3281</v>
      </c>
      <c r="AL35" s="1222" t="s">
        <v>294</v>
      </c>
      <c r="AM35" s="1221" t="s">
        <v>3011</v>
      </c>
      <c r="AN35" s="2008"/>
    </row>
    <row r="36" spans="1:40" ht="93" customHeight="1">
      <c r="A36" s="1221" t="s">
        <v>1107</v>
      </c>
      <c r="B36" s="1221" t="s">
        <v>326</v>
      </c>
      <c r="C36" s="1221" t="s">
        <v>3271</v>
      </c>
      <c r="D36" s="1222" t="s">
        <v>3011</v>
      </c>
      <c r="E36" s="1221" t="s">
        <v>3272</v>
      </c>
      <c r="F36" s="1222" t="s">
        <v>3273</v>
      </c>
      <c r="G36" s="1222" t="s">
        <v>3013</v>
      </c>
      <c r="H36" s="1223">
        <v>2324.2600000000002</v>
      </c>
      <c r="I36" s="1223">
        <v>2000</v>
      </c>
      <c r="J36" s="1222" t="s">
        <v>3274</v>
      </c>
      <c r="K36" s="1224">
        <v>43678</v>
      </c>
      <c r="L36" s="1222" t="s">
        <v>3373</v>
      </c>
      <c r="M36" s="1224" t="s">
        <v>3275</v>
      </c>
      <c r="N36" s="1222" t="s">
        <v>293</v>
      </c>
      <c r="O36" s="2069" t="s">
        <v>3282</v>
      </c>
      <c r="P36" s="1221" t="s">
        <v>294</v>
      </c>
      <c r="Q36" s="1221" t="s">
        <v>3381</v>
      </c>
      <c r="R36" s="2069" t="s">
        <v>3283</v>
      </c>
      <c r="S36" s="1222" t="s">
        <v>297</v>
      </c>
      <c r="T36" s="2063" t="s">
        <v>323</v>
      </c>
      <c r="U36" s="1222" t="s">
        <v>294</v>
      </c>
      <c r="V36" s="1222" t="s">
        <v>3018</v>
      </c>
      <c r="W36" s="1222" t="s">
        <v>294</v>
      </c>
      <c r="X36" s="1222" t="s">
        <v>3278</v>
      </c>
      <c r="Y36" s="1222" t="s">
        <v>3279</v>
      </c>
      <c r="Z36" s="1222" t="s">
        <v>3011</v>
      </c>
      <c r="AA36" s="1222" t="s">
        <v>3011</v>
      </c>
      <c r="AB36" s="1222" t="s">
        <v>3011</v>
      </c>
      <c r="AC36" s="1222" t="s">
        <v>3011</v>
      </c>
      <c r="AD36" s="1222" t="s">
        <v>3011</v>
      </c>
      <c r="AE36" s="1222" t="s">
        <v>3011</v>
      </c>
      <c r="AF36" s="2007" t="s">
        <v>293</v>
      </c>
      <c r="AG36" s="1221" t="s">
        <v>3280</v>
      </c>
      <c r="AH36" s="1221" t="s">
        <v>2908</v>
      </c>
      <c r="AI36" s="2007" t="s">
        <v>2909</v>
      </c>
      <c r="AJ36" s="1222" t="s">
        <v>295</v>
      </c>
      <c r="AK36" s="1225" t="s">
        <v>3281</v>
      </c>
      <c r="AL36" s="1222" t="s">
        <v>294</v>
      </c>
      <c r="AM36" s="1221" t="s">
        <v>3011</v>
      </c>
      <c r="AN36" s="2008"/>
    </row>
    <row r="37" spans="1:40" ht="93" customHeight="1">
      <c r="A37" s="1221" t="s">
        <v>1107</v>
      </c>
      <c r="B37" s="1221" t="s">
        <v>327</v>
      </c>
      <c r="C37" s="1221" t="s">
        <v>3271</v>
      </c>
      <c r="D37" s="1222" t="s">
        <v>3011</v>
      </c>
      <c r="E37" s="1221" t="s">
        <v>3272</v>
      </c>
      <c r="F37" s="1222" t="s">
        <v>3273</v>
      </c>
      <c r="G37" s="1222" t="s">
        <v>3013</v>
      </c>
      <c r="H37" s="1223">
        <v>1743.2</v>
      </c>
      <c r="I37" s="1223">
        <v>1500</v>
      </c>
      <c r="J37" s="1222" t="s">
        <v>3274</v>
      </c>
      <c r="K37" s="1224">
        <v>43678</v>
      </c>
      <c r="L37" s="1222" t="s">
        <v>3373</v>
      </c>
      <c r="M37" s="1224" t="s">
        <v>3275</v>
      </c>
      <c r="N37" s="1222" t="s">
        <v>293</v>
      </c>
      <c r="O37" s="2069" t="s">
        <v>3282</v>
      </c>
      <c r="P37" s="1221" t="s">
        <v>294</v>
      </c>
      <c r="Q37" s="1221" t="s">
        <v>3382</v>
      </c>
      <c r="R37" s="2069" t="s">
        <v>3283</v>
      </c>
      <c r="S37" s="1222" t="s">
        <v>297</v>
      </c>
      <c r="T37" s="2063" t="s">
        <v>323</v>
      </c>
      <c r="U37" s="1222" t="s">
        <v>294</v>
      </c>
      <c r="V37" s="1222" t="s">
        <v>3018</v>
      </c>
      <c r="W37" s="1222" t="s">
        <v>294</v>
      </c>
      <c r="X37" s="1222" t="s">
        <v>3278</v>
      </c>
      <c r="Y37" s="1222" t="s">
        <v>3279</v>
      </c>
      <c r="Z37" s="1222" t="s">
        <v>3011</v>
      </c>
      <c r="AA37" s="1222" t="s">
        <v>3011</v>
      </c>
      <c r="AB37" s="1222" t="s">
        <v>3011</v>
      </c>
      <c r="AC37" s="1222" t="s">
        <v>3011</v>
      </c>
      <c r="AD37" s="1222" t="s">
        <v>3011</v>
      </c>
      <c r="AE37" s="1222" t="s">
        <v>3011</v>
      </c>
      <c r="AF37" s="2007" t="s">
        <v>293</v>
      </c>
      <c r="AG37" s="1221" t="s">
        <v>3280</v>
      </c>
      <c r="AH37" s="1221" t="s">
        <v>2908</v>
      </c>
      <c r="AI37" s="2007" t="s">
        <v>2909</v>
      </c>
      <c r="AJ37" s="1222" t="s">
        <v>295</v>
      </c>
      <c r="AK37" s="1225" t="s">
        <v>3281</v>
      </c>
      <c r="AL37" s="1222" t="s">
        <v>294</v>
      </c>
      <c r="AM37" s="1221" t="s">
        <v>3011</v>
      </c>
      <c r="AN37" s="2008"/>
    </row>
    <row r="38" spans="1:40" ht="93" customHeight="1">
      <c r="A38" s="1221" t="s">
        <v>1107</v>
      </c>
      <c r="B38" s="1221" t="s">
        <v>328</v>
      </c>
      <c r="C38" s="1221" t="s">
        <v>3271</v>
      </c>
      <c r="D38" s="1222" t="s">
        <v>3011</v>
      </c>
      <c r="E38" s="1221" t="s">
        <v>3272</v>
      </c>
      <c r="F38" s="1222" t="s">
        <v>3273</v>
      </c>
      <c r="G38" s="1222" t="s">
        <v>3013</v>
      </c>
      <c r="H38" s="1223">
        <v>581.07000000000005</v>
      </c>
      <c r="I38" s="1223">
        <v>500</v>
      </c>
      <c r="J38" s="1222" t="s">
        <v>3274</v>
      </c>
      <c r="K38" s="1224">
        <v>43678</v>
      </c>
      <c r="L38" s="1222" t="s">
        <v>3373</v>
      </c>
      <c r="M38" s="1224" t="s">
        <v>3275</v>
      </c>
      <c r="N38" s="1222" t="s">
        <v>293</v>
      </c>
      <c r="O38" s="2069" t="s">
        <v>3282</v>
      </c>
      <c r="P38" s="1221" t="s">
        <v>294</v>
      </c>
      <c r="Q38" s="1221" t="s">
        <v>3379</v>
      </c>
      <c r="R38" s="2069" t="s">
        <v>3283</v>
      </c>
      <c r="S38" s="1222" t="s">
        <v>297</v>
      </c>
      <c r="T38" s="2063" t="s">
        <v>323</v>
      </c>
      <c r="U38" s="1222" t="s">
        <v>294</v>
      </c>
      <c r="V38" s="1222" t="s">
        <v>3018</v>
      </c>
      <c r="W38" s="1222" t="s">
        <v>294</v>
      </c>
      <c r="X38" s="1222" t="s">
        <v>3278</v>
      </c>
      <c r="Y38" s="1222" t="s">
        <v>3279</v>
      </c>
      <c r="Z38" s="1222" t="s">
        <v>3011</v>
      </c>
      <c r="AA38" s="1222" t="s">
        <v>3011</v>
      </c>
      <c r="AB38" s="1222" t="s">
        <v>3011</v>
      </c>
      <c r="AC38" s="1222" t="s">
        <v>3011</v>
      </c>
      <c r="AD38" s="1222" t="s">
        <v>3011</v>
      </c>
      <c r="AE38" s="1222" t="s">
        <v>3011</v>
      </c>
      <c r="AF38" s="2007" t="s">
        <v>293</v>
      </c>
      <c r="AG38" s="1221" t="s">
        <v>3280</v>
      </c>
      <c r="AH38" s="1221" t="s">
        <v>2908</v>
      </c>
      <c r="AI38" s="2007" t="s">
        <v>2909</v>
      </c>
      <c r="AJ38" s="1222" t="s">
        <v>295</v>
      </c>
      <c r="AK38" s="1225" t="s">
        <v>3281</v>
      </c>
      <c r="AL38" s="1222" t="s">
        <v>294</v>
      </c>
      <c r="AM38" s="1221" t="s">
        <v>3011</v>
      </c>
      <c r="AN38" s="2008"/>
    </row>
    <row r="39" spans="1:40" ht="93" customHeight="1">
      <c r="A39" s="1221" t="s">
        <v>1107</v>
      </c>
      <c r="B39" s="1221" t="s">
        <v>329</v>
      </c>
      <c r="C39" s="1221" t="s">
        <v>3271</v>
      </c>
      <c r="D39" s="1222" t="s">
        <v>3011</v>
      </c>
      <c r="E39" s="1221" t="s">
        <v>3272</v>
      </c>
      <c r="F39" s="1222" t="s">
        <v>3273</v>
      </c>
      <c r="G39" s="1222" t="s">
        <v>3013</v>
      </c>
      <c r="H39" s="1223">
        <v>8715.98</v>
      </c>
      <c r="I39" s="1223">
        <v>7500</v>
      </c>
      <c r="J39" s="1222" t="s">
        <v>3274</v>
      </c>
      <c r="K39" s="1224">
        <v>43678</v>
      </c>
      <c r="L39" s="1222" t="s">
        <v>3373</v>
      </c>
      <c r="M39" s="1224" t="s">
        <v>3275</v>
      </c>
      <c r="N39" s="1222" t="s">
        <v>293</v>
      </c>
      <c r="O39" s="2069" t="s">
        <v>3282</v>
      </c>
      <c r="P39" s="1221" t="s">
        <v>294</v>
      </c>
      <c r="Q39" s="1221" t="s">
        <v>3383</v>
      </c>
      <c r="R39" s="2069" t="s">
        <v>3283</v>
      </c>
      <c r="S39" s="1222" t="s">
        <v>297</v>
      </c>
      <c r="T39" s="2063" t="s">
        <v>323</v>
      </c>
      <c r="U39" s="1222" t="s">
        <v>294</v>
      </c>
      <c r="V39" s="1222" t="s">
        <v>3018</v>
      </c>
      <c r="W39" s="1222" t="s">
        <v>294</v>
      </c>
      <c r="X39" s="1222" t="s">
        <v>3278</v>
      </c>
      <c r="Y39" s="1222" t="s">
        <v>3279</v>
      </c>
      <c r="Z39" s="1222" t="s">
        <v>3011</v>
      </c>
      <c r="AA39" s="1222" t="s">
        <v>3011</v>
      </c>
      <c r="AB39" s="1222" t="s">
        <v>3011</v>
      </c>
      <c r="AC39" s="1222" t="s">
        <v>3011</v>
      </c>
      <c r="AD39" s="1222" t="s">
        <v>3011</v>
      </c>
      <c r="AE39" s="1222" t="s">
        <v>3011</v>
      </c>
      <c r="AF39" s="2007" t="s">
        <v>293</v>
      </c>
      <c r="AG39" s="1221" t="s">
        <v>3280</v>
      </c>
      <c r="AH39" s="1221" t="s">
        <v>2908</v>
      </c>
      <c r="AI39" s="2007" t="s">
        <v>2909</v>
      </c>
      <c r="AJ39" s="1222" t="s">
        <v>295</v>
      </c>
      <c r="AK39" s="1225" t="s">
        <v>3281</v>
      </c>
      <c r="AL39" s="1222" t="s">
        <v>294</v>
      </c>
      <c r="AM39" s="1221" t="s">
        <v>3011</v>
      </c>
      <c r="AN39" s="2008"/>
    </row>
    <row r="40" spans="1:40" ht="93" customHeight="1">
      <c r="A40" s="1221" t="s">
        <v>1107</v>
      </c>
      <c r="B40" s="1221" t="s">
        <v>330</v>
      </c>
      <c r="C40" s="1221" t="s">
        <v>3271</v>
      </c>
      <c r="D40" s="1222" t="s">
        <v>3011</v>
      </c>
      <c r="E40" s="1221" t="s">
        <v>3272</v>
      </c>
      <c r="F40" s="1222" t="s">
        <v>3273</v>
      </c>
      <c r="G40" s="1222" t="s">
        <v>3013</v>
      </c>
      <c r="H40" s="1223">
        <v>5229.59</v>
      </c>
      <c r="I40" s="1223">
        <v>4500</v>
      </c>
      <c r="J40" s="1222" t="s">
        <v>3274</v>
      </c>
      <c r="K40" s="1224">
        <v>43678</v>
      </c>
      <c r="L40" s="1222" t="s">
        <v>3373</v>
      </c>
      <c r="M40" s="1224" t="s">
        <v>3275</v>
      </c>
      <c r="N40" s="1222" t="s">
        <v>293</v>
      </c>
      <c r="O40" s="2069" t="s">
        <v>3282</v>
      </c>
      <c r="P40" s="1221" t="s">
        <v>294</v>
      </c>
      <c r="Q40" s="1221" t="s">
        <v>3380</v>
      </c>
      <c r="R40" s="2069" t="s">
        <v>3283</v>
      </c>
      <c r="S40" s="1222" t="s">
        <v>297</v>
      </c>
      <c r="T40" s="2063" t="s">
        <v>323</v>
      </c>
      <c r="U40" s="1222" t="s">
        <v>294</v>
      </c>
      <c r="V40" s="1222" t="s">
        <v>3018</v>
      </c>
      <c r="W40" s="1222" t="s">
        <v>294</v>
      </c>
      <c r="X40" s="1222" t="s">
        <v>3278</v>
      </c>
      <c r="Y40" s="1222" t="s">
        <v>3279</v>
      </c>
      <c r="Z40" s="1222" t="s">
        <v>3011</v>
      </c>
      <c r="AA40" s="1222" t="s">
        <v>3011</v>
      </c>
      <c r="AB40" s="1222" t="s">
        <v>3011</v>
      </c>
      <c r="AC40" s="1222" t="s">
        <v>3011</v>
      </c>
      <c r="AD40" s="1222" t="s">
        <v>3011</v>
      </c>
      <c r="AE40" s="1222" t="s">
        <v>3011</v>
      </c>
      <c r="AF40" s="2007" t="s">
        <v>293</v>
      </c>
      <c r="AG40" s="1221" t="s">
        <v>3280</v>
      </c>
      <c r="AH40" s="1221" t="s">
        <v>2908</v>
      </c>
      <c r="AI40" s="2007" t="s">
        <v>2909</v>
      </c>
      <c r="AJ40" s="1222" t="s">
        <v>295</v>
      </c>
      <c r="AK40" s="1225" t="s">
        <v>3281</v>
      </c>
      <c r="AL40" s="1222" t="s">
        <v>294</v>
      </c>
      <c r="AM40" s="1221" t="s">
        <v>3011</v>
      </c>
      <c r="AN40" s="2008"/>
    </row>
    <row r="41" spans="1:40" ht="93" customHeight="1">
      <c r="A41" s="1221" t="s">
        <v>1107</v>
      </c>
      <c r="B41" s="1221" t="s">
        <v>331</v>
      </c>
      <c r="C41" s="1221" t="s">
        <v>3271</v>
      </c>
      <c r="D41" s="1222" t="s">
        <v>3011</v>
      </c>
      <c r="E41" s="1221" t="s">
        <v>3272</v>
      </c>
      <c r="F41" s="1222" t="s">
        <v>3273</v>
      </c>
      <c r="G41" s="1222" t="s">
        <v>3013</v>
      </c>
      <c r="H41" s="1223">
        <v>64498.29</v>
      </c>
      <c r="I41" s="1223">
        <v>55500</v>
      </c>
      <c r="J41" s="1222" t="s">
        <v>3274</v>
      </c>
      <c r="K41" s="1224">
        <v>43678</v>
      </c>
      <c r="L41" s="1222" t="s">
        <v>3373</v>
      </c>
      <c r="M41" s="1224" t="s">
        <v>3275</v>
      </c>
      <c r="N41" s="1222" t="s">
        <v>293</v>
      </c>
      <c r="O41" s="2069" t="s">
        <v>3282</v>
      </c>
      <c r="P41" s="1221" t="s">
        <v>294</v>
      </c>
      <c r="Q41" s="1221" t="s">
        <v>3393</v>
      </c>
      <c r="R41" s="2069" t="s">
        <v>3283</v>
      </c>
      <c r="S41" s="1222" t="s">
        <v>297</v>
      </c>
      <c r="T41" s="2063" t="s">
        <v>323</v>
      </c>
      <c r="U41" s="1222" t="s">
        <v>294</v>
      </c>
      <c r="V41" s="1222" t="s">
        <v>3018</v>
      </c>
      <c r="W41" s="1222" t="s">
        <v>294</v>
      </c>
      <c r="X41" s="1222" t="s">
        <v>3278</v>
      </c>
      <c r="Y41" s="1222" t="s">
        <v>3279</v>
      </c>
      <c r="Z41" s="1222" t="s">
        <v>3011</v>
      </c>
      <c r="AA41" s="1222" t="s">
        <v>3011</v>
      </c>
      <c r="AB41" s="1222" t="s">
        <v>3011</v>
      </c>
      <c r="AC41" s="1222" t="s">
        <v>3011</v>
      </c>
      <c r="AD41" s="1222" t="s">
        <v>3011</v>
      </c>
      <c r="AE41" s="1222" t="s">
        <v>3011</v>
      </c>
      <c r="AF41" s="2007" t="s">
        <v>293</v>
      </c>
      <c r="AG41" s="1221" t="s">
        <v>3280</v>
      </c>
      <c r="AH41" s="1221" t="s">
        <v>2908</v>
      </c>
      <c r="AI41" s="2007" t="s">
        <v>2909</v>
      </c>
      <c r="AJ41" s="1222" t="s">
        <v>295</v>
      </c>
      <c r="AK41" s="1225" t="s">
        <v>3281</v>
      </c>
      <c r="AL41" s="1222" t="s">
        <v>294</v>
      </c>
      <c r="AM41" s="1221" t="s">
        <v>3011</v>
      </c>
      <c r="AN41" s="2008"/>
    </row>
    <row r="42" spans="1:40" ht="93" customHeight="1">
      <c r="A42" s="1221" t="s">
        <v>1107</v>
      </c>
      <c r="B42" s="1221" t="s">
        <v>332</v>
      </c>
      <c r="C42" s="1221" t="s">
        <v>3271</v>
      </c>
      <c r="D42" s="1222" t="s">
        <v>3011</v>
      </c>
      <c r="E42" s="1221" t="s">
        <v>3272</v>
      </c>
      <c r="F42" s="1222" t="s">
        <v>3273</v>
      </c>
      <c r="G42" s="1222" t="s">
        <v>3013</v>
      </c>
      <c r="H42" s="1223">
        <v>13945.58</v>
      </c>
      <c r="I42" s="1223">
        <v>12000</v>
      </c>
      <c r="J42" s="1222" t="s">
        <v>3274</v>
      </c>
      <c r="K42" s="1224">
        <v>43678</v>
      </c>
      <c r="L42" s="1222" t="s">
        <v>3373</v>
      </c>
      <c r="M42" s="1224" t="s">
        <v>3275</v>
      </c>
      <c r="N42" s="1222" t="s">
        <v>293</v>
      </c>
      <c r="O42" s="2069" t="s">
        <v>3282</v>
      </c>
      <c r="P42" s="1221" t="s">
        <v>294</v>
      </c>
      <c r="Q42" s="1221" t="s">
        <v>3394</v>
      </c>
      <c r="R42" s="2069" t="s">
        <v>3283</v>
      </c>
      <c r="S42" s="1222" t="s">
        <v>297</v>
      </c>
      <c r="T42" s="2063" t="s">
        <v>323</v>
      </c>
      <c r="U42" s="1222" t="s">
        <v>294</v>
      </c>
      <c r="V42" s="1222" t="s">
        <v>3018</v>
      </c>
      <c r="W42" s="1222" t="s">
        <v>294</v>
      </c>
      <c r="X42" s="1222" t="s">
        <v>3278</v>
      </c>
      <c r="Y42" s="1222" t="s">
        <v>3279</v>
      </c>
      <c r="Z42" s="1222" t="s">
        <v>3011</v>
      </c>
      <c r="AA42" s="1222" t="s">
        <v>3011</v>
      </c>
      <c r="AB42" s="1222" t="s">
        <v>3011</v>
      </c>
      <c r="AC42" s="1222" t="s">
        <v>3011</v>
      </c>
      <c r="AD42" s="1222" t="s">
        <v>3011</v>
      </c>
      <c r="AE42" s="1222" t="s">
        <v>3011</v>
      </c>
      <c r="AF42" s="2007" t="s">
        <v>293</v>
      </c>
      <c r="AG42" s="1221" t="s">
        <v>3280</v>
      </c>
      <c r="AH42" s="1221" t="s">
        <v>2908</v>
      </c>
      <c r="AI42" s="2007" t="s">
        <v>2909</v>
      </c>
      <c r="AJ42" s="1222" t="s">
        <v>295</v>
      </c>
      <c r="AK42" s="1225" t="s">
        <v>3281</v>
      </c>
      <c r="AL42" s="1222" t="s">
        <v>294</v>
      </c>
      <c r="AM42" s="1221" t="s">
        <v>3011</v>
      </c>
      <c r="AN42" s="2008"/>
    </row>
    <row r="43" spans="1:40" ht="93" customHeight="1">
      <c r="A43" s="1221" t="s">
        <v>1107</v>
      </c>
      <c r="B43" s="1221" t="s">
        <v>333</v>
      </c>
      <c r="C43" s="1221" t="s">
        <v>3271</v>
      </c>
      <c r="D43" s="1222" t="s">
        <v>3011</v>
      </c>
      <c r="E43" s="1221" t="s">
        <v>3272</v>
      </c>
      <c r="F43" s="1222" t="s">
        <v>3273</v>
      </c>
      <c r="G43" s="1222" t="s">
        <v>3013</v>
      </c>
      <c r="H43" s="1223">
        <v>133645.1</v>
      </c>
      <c r="I43" s="1223">
        <v>115000</v>
      </c>
      <c r="J43" s="1222" t="s">
        <v>3274</v>
      </c>
      <c r="K43" s="1224">
        <v>43678</v>
      </c>
      <c r="L43" s="1222" t="s">
        <v>3373</v>
      </c>
      <c r="M43" s="1224" t="s">
        <v>3275</v>
      </c>
      <c r="N43" s="1222" t="s">
        <v>293</v>
      </c>
      <c r="O43" s="2069" t="s">
        <v>3282</v>
      </c>
      <c r="P43" s="1221" t="s">
        <v>294</v>
      </c>
      <c r="Q43" s="1221" t="s">
        <v>3395</v>
      </c>
      <c r="R43" s="2069" t="s">
        <v>3283</v>
      </c>
      <c r="S43" s="1222" t="s">
        <v>297</v>
      </c>
      <c r="T43" s="2063" t="s">
        <v>323</v>
      </c>
      <c r="U43" s="1222" t="s">
        <v>294</v>
      </c>
      <c r="V43" s="1222" t="s">
        <v>3018</v>
      </c>
      <c r="W43" s="1222" t="s">
        <v>294</v>
      </c>
      <c r="X43" s="1222" t="s">
        <v>3278</v>
      </c>
      <c r="Y43" s="1222" t="s">
        <v>3279</v>
      </c>
      <c r="Z43" s="1222" t="s">
        <v>3011</v>
      </c>
      <c r="AA43" s="1222" t="s">
        <v>3011</v>
      </c>
      <c r="AB43" s="1222" t="s">
        <v>3011</v>
      </c>
      <c r="AC43" s="1222" t="s">
        <v>3011</v>
      </c>
      <c r="AD43" s="1222" t="s">
        <v>3011</v>
      </c>
      <c r="AE43" s="1222" t="s">
        <v>3011</v>
      </c>
      <c r="AF43" s="2007" t="s">
        <v>293</v>
      </c>
      <c r="AG43" s="1221" t="s">
        <v>3280</v>
      </c>
      <c r="AH43" s="1221" t="s">
        <v>2908</v>
      </c>
      <c r="AI43" s="2007" t="s">
        <v>2909</v>
      </c>
      <c r="AJ43" s="1222" t="s">
        <v>295</v>
      </c>
      <c r="AK43" s="1225" t="s">
        <v>3281</v>
      </c>
      <c r="AL43" s="1222" t="s">
        <v>294</v>
      </c>
      <c r="AM43" s="1221" t="s">
        <v>3011</v>
      </c>
      <c r="AN43" s="2008"/>
    </row>
    <row r="44" spans="1:40" ht="93" customHeight="1">
      <c r="A44" s="1221" t="s">
        <v>1107</v>
      </c>
      <c r="B44" s="1221" t="s">
        <v>334</v>
      </c>
      <c r="C44" s="1221" t="s">
        <v>3271</v>
      </c>
      <c r="D44" s="1222" t="s">
        <v>3011</v>
      </c>
      <c r="E44" s="1221" t="s">
        <v>3272</v>
      </c>
      <c r="F44" s="1222" t="s">
        <v>3273</v>
      </c>
      <c r="G44" s="1222" t="s">
        <v>3013</v>
      </c>
      <c r="H44" s="1223">
        <v>40674.589999999997</v>
      </c>
      <c r="I44" s="1223">
        <v>35000</v>
      </c>
      <c r="J44" s="1222" t="s">
        <v>3274</v>
      </c>
      <c r="K44" s="1224">
        <v>43678</v>
      </c>
      <c r="L44" s="1222" t="s">
        <v>3373</v>
      </c>
      <c r="M44" s="1224" t="s">
        <v>3275</v>
      </c>
      <c r="N44" s="1222" t="s">
        <v>293</v>
      </c>
      <c r="O44" s="2069" t="s">
        <v>3282</v>
      </c>
      <c r="P44" s="1221" t="s">
        <v>294</v>
      </c>
      <c r="Q44" s="1221" t="s">
        <v>3396</v>
      </c>
      <c r="R44" s="2069" t="s">
        <v>3283</v>
      </c>
      <c r="S44" s="1222" t="s">
        <v>297</v>
      </c>
      <c r="T44" s="2063" t="s">
        <v>323</v>
      </c>
      <c r="U44" s="1222" t="s">
        <v>294</v>
      </c>
      <c r="V44" s="1222" t="s">
        <v>3018</v>
      </c>
      <c r="W44" s="1222" t="s">
        <v>294</v>
      </c>
      <c r="X44" s="1222" t="s">
        <v>3278</v>
      </c>
      <c r="Y44" s="1222" t="s">
        <v>3279</v>
      </c>
      <c r="Z44" s="1222" t="s">
        <v>3011</v>
      </c>
      <c r="AA44" s="1222" t="s">
        <v>3011</v>
      </c>
      <c r="AB44" s="1222" t="s">
        <v>3011</v>
      </c>
      <c r="AC44" s="1222" t="s">
        <v>3011</v>
      </c>
      <c r="AD44" s="1222" t="s">
        <v>3011</v>
      </c>
      <c r="AE44" s="1222" t="s">
        <v>3011</v>
      </c>
      <c r="AF44" s="2007" t="s">
        <v>293</v>
      </c>
      <c r="AG44" s="1221" t="s">
        <v>3280</v>
      </c>
      <c r="AH44" s="1221" t="s">
        <v>2908</v>
      </c>
      <c r="AI44" s="2007" t="s">
        <v>2909</v>
      </c>
      <c r="AJ44" s="1222" t="s">
        <v>295</v>
      </c>
      <c r="AK44" s="1225" t="s">
        <v>3281</v>
      </c>
      <c r="AL44" s="1222" t="s">
        <v>294</v>
      </c>
      <c r="AM44" s="1221" t="s">
        <v>3011</v>
      </c>
      <c r="AN44" s="2008"/>
    </row>
    <row r="45" spans="1:40" ht="93" customHeight="1">
      <c r="A45" s="1221" t="s">
        <v>1107</v>
      </c>
      <c r="B45" s="1221" t="s">
        <v>335</v>
      </c>
      <c r="C45" s="1221" t="s">
        <v>3271</v>
      </c>
      <c r="D45" s="1222" t="s">
        <v>3011</v>
      </c>
      <c r="E45" s="1221" t="s">
        <v>3272</v>
      </c>
      <c r="F45" s="1222" t="s">
        <v>3273</v>
      </c>
      <c r="G45" s="1222" t="s">
        <v>3013</v>
      </c>
      <c r="H45" s="1223">
        <v>5229.59</v>
      </c>
      <c r="I45" s="1223">
        <v>4500</v>
      </c>
      <c r="J45" s="1222" t="s">
        <v>3274</v>
      </c>
      <c r="K45" s="1224">
        <v>43678</v>
      </c>
      <c r="L45" s="1222" t="s">
        <v>3373</v>
      </c>
      <c r="M45" s="1224" t="s">
        <v>3275</v>
      </c>
      <c r="N45" s="1222" t="s">
        <v>293</v>
      </c>
      <c r="O45" s="2069" t="s">
        <v>3282</v>
      </c>
      <c r="P45" s="1221" t="s">
        <v>294</v>
      </c>
      <c r="Q45" s="1221" t="s">
        <v>3380</v>
      </c>
      <c r="R45" s="2069" t="s">
        <v>3283</v>
      </c>
      <c r="S45" s="1222" t="s">
        <v>297</v>
      </c>
      <c r="T45" s="2063" t="s">
        <v>323</v>
      </c>
      <c r="U45" s="1222" t="s">
        <v>294</v>
      </c>
      <c r="V45" s="1222" t="s">
        <v>3018</v>
      </c>
      <c r="W45" s="1222" t="s">
        <v>294</v>
      </c>
      <c r="X45" s="1222" t="s">
        <v>3278</v>
      </c>
      <c r="Y45" s="1222" t="s">
        <v>3279</v>
      </c>
      <c r="Z45" s="1222" t="s">
        <v>3011</v>
      </c>
      <c r="AA45" s="1222" t="s">
        <v>3011</v>
      </c>
      <c r="AB45" s="1222" t="s">
        <v>3011</v>
      </c>
      <c r="AC45" s="1222" t="s">
        <v>3011</v>
      </c>
      <c r="AD45" s="1222" t="s">
        <v>3011</v>
      </c>
      <c r="AE45" s="1222" t="s">
        <v>3011</v>
      </c>
      <c r="AF45" s="2007" t="s">
        <v>293</v>
      </c>
      <c r="AG45" s="1221" t="s">
        <v>3280</v>
      </c>
      <c r="AH45" s="1221" t="s">
        <v>2908</v>
      </c>
      <c r="AI45" s="2007" t="s">
        <v>2909</v>
      </c>
      <c r="AJ45" s="1222" t="s">
        <v>295</v>
      </c>
      <c r="AK45" s="1225" t="s">
        <v>3281</v>
      </c>
      <c r="AL45" s="1222" t="s">
        <v>294</v>
      </c>
      <c r="AM45" s="1221" t="s">
        <v>3011</v>
      </c>
      <c r="AN45" s="2008"/>
    </row>
    <row r="46" spans="1:40" ht="93" customHeight="1">
      <c r="A46" s="1221" t="s">
        <v>1107</v>
      </c>
      <c r="B46" s="1221" t="s">
        <v>336</v>
      </c>
      <c r="C46" s="1221" t="s">
        <v>3271</v>
      </c>
      <c r="D46" s="1222" t="s">
        <v>3011</v>
      </c>
      <c r="E46" s="1221" t="s">
        <v>3272</v>
      </c>
      <c r="F46" s="1222" t="s">
        <v>3273</v>
      </c>
      <c r="G46" s="1222" t="s">
        <v>3013</v>
      </c>
      <c r="H46" s="1223">
        <v>1743.2</v>
      </c>
      <c r="I46" s="1223">
        <v>1500</v>
      </c>
      <c r="J46" s="1222" t="s">
        <v>3274</v>
      </c>
      <c r="K46" s="1224">
        <v>43678</v>
      </c>
      <c r="L46" s="1222" t="s">
        <v>3373</v>
      </c>
      <c r="M46" s="1224" t="s">
        <v>3275</v>
      </c>
      <c r="N46" s="1222" t="s">
        <v>293</v>
      </c>
      <c r="O46" s="2069" t="s">
        <v>3282</v>
      </c>
      <c r="P46" s="1221" t="s">
        <v>294</v>
      </c>
      <c r="Q46" s="1221" t="s">
        <v>3382</v>
      </c>
      <c r="R46" s="2069" t="s">
        <v>3283</v>
      </c>
      <c r="S46" s="1222" t="s">
        <v>297</v>
      </c>
      <c r="T46" s="2063" t="s">
        <v>323</v>
      </c>
      <c r="U46" s="1222" t="s">
        <v>294</v>
      </c>
      <c r="V46" s="1222" t="s">
        <v>3018</v>
      </c>
      <c r="W46" s="1222" t="s">
        <v>294</v>
      </c>
      <c r="X46" s="1222" t="s">
        <v>3278</v>
      </c>
      <c r="Y46" s="1222" t="s">
        <v>3279</v>
      </c>
      <c r="Z46" s="1222" t="s">
        <v>3011</v>
      </c>
      <c r="AA46" s="1222" t="s">
        <v>3011</v>
      </c>
      <c r="AB46" s="1222" t="s">
        <v>3011</v>
      </c>
      <c r="AC46" s="1222" t="s">
        <v>3011</v>
      </c>
      <c r="AD46" s="1222" t="s">
        <v>3011</v>
      </c>
      <c r="AE46" s="1222" t="s">
        <v>3011</v>
      </c>
      <c r="AF46" s="2007" t="s">
        <v>293</v>
      </c>
      <c r="AG46" s="1221" t="s">
        <v>3280</v>
      </c>
      <c r="AH46" s="1221" t="s">
        <v>2908</v>
      </c>
      <c r="AI46" s="2007" t="s">
        <v>2909</v>
      </c>
      <c r="AJ46" s="1222" t="s">
        <v>295</v>
      </c>
      <c r="AK46" s="1225" t="s">
        <v>3281</v>
      </c>
      <c r="AL46" s="1222" t="s">
        <v>294</v>
      </c>
      <c r="AM46" s="1221" t="s">
        <v>3011</v>
      </c>
      <c r="AN46" s="2008"/>
    </row>
    <row r="47" spans="1:40" ht="93" customHeight="1">
      <c r="A47" s="1221" t="s">
        <v>1107</v>
      </c>
      <c r="B47" s="1221" t="s">
        <v>337</v>
      </c>
      <c r="C47" s="1221" t="s">
        <v>3271</v>
      </c>
      <c r="D47" s="1222" t="s">
        <v>3011</v>
      </c>
      <c r="E47" s="1221" t="s">
        <v>3272</v>
      </c>
      <c r="F47" s="1222" t="s">
        <v>3273</v>
      </c>
      <c r="G47" s="1222" t="s">
        <v>3013</v>
      </c>
      <c r="H47" s="1223">
        <v>2905.33</v>
      </c>
      <c r="I47" s="1223">
        <v>2500</v>
      </c>
      <c r="J47" s="1222" t="s">
        <v>3274</v>
      </c>
      <c r="K47" s="1224">
        <v>43678</v>
      </c>
      <c r="L47" s="1222" t="s">
        <v>3373</v>
      </c>
      <c r="M47" s="1224" t="s">
        <v>3275</v>
      </c>
      <c r="N47" s="1222" t="s">
        <v>293</v>
      </c>
      <c r="O47" s="2069" t="s">
        <v>3282</v>
      </c>
      <c r="P47" s="1221" t="s">
        <v>294</v>
      </c>
      <c r="Q47" s="1221" t="s">
        <v>3389</v>
      </c>
      <c r="R47" s="2069" t="s">
        <v>3283</v>
      </c>
      <c r="S47" s="1222" t="s">
        <v>297</v>
      </c>
      <c r="T47" s="2063" t="s">
        <v>323</v>
      </c>
      <c r="U47" s="1222" t="s">
        <v>294</v>
      </c>
      <c r="V47" s="1222" t="s">
        <v>3018</v>
      </c>
      <c r="W47" s="1222" t="s">
        <v>294</v>
      </c>
      <c r="X47" s="1222" t="s">
        <v>3278</v>
      </c>
      <c r="Y47" s="1222" t="s">
        <v>3279</v>
      </c>
      <c r="Z47" s="1222" t="s">
        <v>3011</v>
      </c>
      <c r="AA47" s="1222" t="s">
        <v>3011</v>
      </c>
      <c r="AB47" s="1222" t="s">
        <v>3011</v>
      </c>
      <c r="AC47" s="1222" t="s">
        <v>3011</v>
      </c>
      <c r="AD47" s="1222" t="s">
        <v>3011</v>
      </c>
      <c r="AE47" s="1222" t="s">
        <v>3011</v>
      </c>
      <c r="AF47" s="2007" t="s">
        <v>293</v>
      </c>
      <c r="AG47" s="1221" t="s">
        <v>3280</v>
      </c>
      <c r="AH47" s="1221" t="s">
        <v>2908</v>
      </c>
      <c r="AI47" s="2007" t="s">
        <v>2909</v>
      </c>
      <c r="AJ47" s="1222" t="s">
        <v>295</v>
      </c>
      <c r="AK47" s="1225" t="s">
        <v>3281</v>
      </c>
      <c r="AL47" s="1222" t="s">
        <v>294</v>
      </c>
      <c r="AM47" s="1221" t="s">
        <v>3011</v>
      </c>
      <c r="AN47" s="2008"/>
    </row>
    <row r="48" spans="1:40" ht="93" customHeight="1">
      <c r="A48" s="1221" t="s">
        <v>1107</v>
      </c>
      <c r="B48" s="1221" t="s">
        <v>338</v>
      </c>
      <c r="C48" s="1221" t="s">
        <v>3271</v>
      </c>
      <c r="D48" s="1222" t="s">
        <v>3011</v>
      </c>
      <c r="E48" s="1221" t="s">
        <v>3272</v>
      </c>
      <c r="F48" s="1222" t="s">
        <v>3273</v>
      </c>
      <c r="G48" s="1222" t="s">
        <v>3013</v>
      </c>
      <c r="H48" s="1223">
        <v>12202.38</v>
      </c>
      <c r="I48" s="1223">
        <v>10500</v>
      </c>
      <c r="J48" s="1222" t="s">
        <v>3274</v>
      </c>
      <c r="K48" s="1224">
        <v>43678</v>
      </c>
      <c r="L48" s="1222" t="s">
        <v>3373</v>
      </c>
      <c r="M48" s="1224" t="s">
        <v>3275</v>
      </c>
      <c r="N48" s="1222" t="s">
        <v>293</v>
      </c>
      <c r="O48" s="2069" t="s">
        <v>3282</v>
      </c>
      <c r="P48" s="1221" t="s">
        <v>294</v>
      </c>
      <c r="Q48" s="1221" t="s">
        <v>3397</v>
      </c>
      <c r="R48" s="2069" t="s">
        <v>3283</v>
      </c>
      <c r="S48" s="1222" t="s">
        <v>297</v>
      </c>
      <c r="T48" s="2063" t="s">
        <v>323</v>
      </c>
      <c r="U48" s="1222" t="s">
        <v>294</v>
      </c>
      <c r="V48" s="1222" t="s">
        <v>3018</v>
      </c>
      <c r="W48" s="1222" t="s">
        <v>294</v>
      </c>
      <c r="X48" s="1222" t="s">
        <v>3278</v>
      </c>
      <c r="Y48" s="1222" t="s">
        <v>3279</v>
      </c>
      <c r="Z48" s="1222" t="s">
        <v>3011</v>
      </c>
      <c r="AA48" s="1222" t="s">
        <v>3011</v>
      </c>
      <c r="AB48" s="1222" t="s">
        <v>3011</v>
      </c>
      <c r="AC48" s="1222" t="s">
        <v>3011</v>
      </c>
      <c r="AD48" s="1222" t="s">
        <v>3011</v>
      </c>
      <c r="AE48" s="1222" t="s">
        <v>3011</v>
      </c>
      <c r="AF48" s="2007" t="s">
        <v>293</v>
      </c>
      <c r="AG48" s="1221" t="s">
        <v>3280</v>
      </c>
      <c r="AH48" s="1221" t="s">
        <v>2908</v>
      </c>
      <c r="AI48" s="2007" t="s">
        <v>2909</v>
      </c>
      <c r="AJ48" s="1222" t="s">
        <v>295</v>
      </c>
      <c r="AK48" s="1225" t="s">
        <v>3281</v>
      </c>
      <c r="AL48" s="1222" t="s">
        <v>294</v>
      </c>
      <c r="AM48" s="1221" t="s">
        <v>3011</v>
      </c>
      <c r="AN48" s="2008"/>
    </row>
    <row r="49" spans="1:40" ht="93" customHeight="1">
      <c r="A49" s="1221" t="s">
        <v>1107</v>
      </c>
      <c r="B49" s="1221" t="s">
        <v>339</v>
      </c>
      <c r="C49" s="1221" t="s">
        <v>3271</v>
      </c>
      <c r="D49" s="1222" t="s">
        <v>3011</v>
      </c>
      <c r="E49" s="1221" t="s">
        <v>3272</v>
      </c>
      <c r="F49" s="1222" t="s">
        <v>3273</v>
      </c>
      <c r="G49" s="1222" t="s">
        <v>3013</v>
      </c>
      <c r="H49" s="1223">
        <v>97037.96</v>
      </c>
      <c r="I49" s="1223">
        <v>83500</v>
      </c>
      <c r="J49" s="1222" t="s">
        <v>3274</v>
      </c>
      <c r="K49" s="1224">
        <v>43678</v>
      </c>
      <c r="L49" s="1222" t="s">
        <v>3373</v>
      </c>
      <c r="M49" s="1224" t="s">
        <v>3275</v>
      </c>
      <c r="N49" s="1222" t="s">
        <v>293</v>
      </c>
      <c r="O49" s="2069" t="s">
        <v>3282</v>
      </c>
      <c r="P49" s="1221" t="s">
        <v>294</v>
      </c>
      <c r="Q49" s="1221" t="s">
        <v>3398</v>
      </c>
      <c r="R49" s="2069" t="s">
        <v>3283</v>
      </c>
      <c r="S49" s="1222" t="s">
        <v>297</v>
      </c>
      <c r="T49" s="2063" t="s">
        <v>323</v>
      </c>
      <c r="U49" s="1222" t="s">
        <v>294</v>
      </c>
      <c r="V49" s="1222" t="s">
        <v>3018</v>
      </c>
      <c r="W49" s="1222" t="s">
        <v>294</v>
      </c>
      <c r="X49" s="1222" t="s">
        <v>3278</v>
      </c>
      <c r="Y49" s="1222" t="s">
        <v>3279</v>
      </c>
      <c r="Z49" s="1222" t="s">
        <v>3011</v>
      </c>
      <c r="AA49" s="1222" t="s">
        <v>3011</v>
      </c>
      <c r="AB49" s="1222" t="s">
        <v>3011</v>
      </c>
      <c r="AC49" s="1222" t="s">
        <v>3011</v>
      </c>
      <c r="AD49" s="1222" t="s">
        <v>3011</v>
      </c>
      <c r="AE49" s="1222" t="s">
        <v>3011</v>
      </c>
      <c r="AF49" s="2007" t="s">
        <v>293</v>
      </c>
      <c r="AG49" s="1221" t="s">
        <v>3280</v>
      </c>
      <c r="AH49" s="1221" t="s">
        <v>2908</v>
      </c>
      <c r="AI49" s="2007" t="s">
        <v>2909</v>
      </c>
      <c r="AJ49" s="1222" t="s">
        <v>295</v>
      </c>
      <c r="AK49" s="1225" t="s">
        <v>3281</v>
      </c>
      <c r="AL49" s="1222" t="s">
        <v>294</v>
      </c>
      <c r="AM49" s="1221" t="s">
        <v>3011</v>
      </c>
      <c r="AN49" s="2008"/>
    </row>
    <row r="50" spans="1:40" ht="93" customHeight="1">
      <c r="A50" s="1221" t="s">
        <v>1107</v>
      </c>
      <c r="B50" s="1221" t="s">
        <v>340</v>
      </c>
      <c r="C50" s="1221" t="s">
        <v>3271</v>
      </c>
      <c r="D50" s="1222" t="s">
        <v>3011</v>
      </c>
      <c r="E50" s="1221" t="s">
        <v>3272</v>
      </c>
      <c r="F50" s="1222" t="s">
        <v>3273</v>
      </c>
      <c r="G50" s="1222" t="s">
        <v>3013</v>
      </c>
      <c r="H50" s="1223">
        <v>4648.53</v>
      </c>
      <c r="I50" s="1223">
        <v>4000</v>
      </c>
      <c r="J50" s="1222" t="s">
        <v>3274</v>
      </c>
      <c r="K50" s="1224">
        <v>43678</v>
      </c>
      <c r="L50" s="1222" t="s">
        <v>3373</v>
      </c>
      <c r="M50" s="1224" t="s">
        <v>3275</v>
      </c>
      <c r="N50" s="1222" t="s">
        <v>293</v>
      </c>
      <c r="O50" s="2069" t="s">
        <v>3282</v>
      </c>
      <c r="P50" s="1221" t="s">
        <v>294</v>
      </c>
      <c r="Q50" s="1221" t="s">
        <v>3399</v>
      </c>
      <c r="R50" s="2069" t="s">
        <v>3283</v>
      </c>
      <c r="S50" s="1222" t="s">
        <v>297</v>
      </c>
      <c r="T50" s="2063" t="s">
        <v>323</v>
      </c>
      <c r="U50" s="1222" t="s">
        <v>294</v>
      </c>
      <c r="V50" s="1222" t="s">
        <v>3018</v>
      </c>
      <c r="W50" s="1222" t="s">
        <v>294</v>
      </c>
      <c r="X50" s="1222" t="s">
        <v>3278</v>
      </c>
      <c r="Y50" s="1222" t="s">
        <v>3279</v>
      </c>
      <c r="Z50" s="1222" t="s">
        <v>3011</v>
      </c>
      <c r="AA50" s="1222" t="s">
        <v>3011</v>
      </c>
      <c r="AB50" s="1222" t="s">
        <v>3011</v>
      </c>
      <c r="AC50" s="1222" t="s">
        <v>3011</v>
      </c>
      <c r="AD50" s="1222" t="s">
        <v>3011</v>
      </c>
      <c r="AE50" s="1222" t="s">
        <v>3011</v>
      </c>
      <c r="AF50" s="2007" t="s">
        <v>293</v>
      </c>
      <c r="AG50" s="1221" t="s">
        <v>3280</v>
      </c>
      <c r="AH50" s="1221" t="s">
        <v>2908</v>
      </c>
      <c r="AI50" s="2007" t="s">
        <v>2909</v>
      </c>
      <c r="AJ50" s="1222" t="s">
        <v>295</v>
      </c>
      <c r="AK50" s="1225" t="s">
        <v>3281</v>
      </c>
      <c r="AL50" s="1222" t="s">
        <v>294</v>
      </c>
      <c r="AM50" s="1221" t="s">
        <v>3011</v>
      </c>
      <c r="AN50" s="2008"/>
    </row>
    <row r="51" spans="1:40" ht="93" customHeight="1">
      <c r="A51" s="1221" t="s">
        <v>1107</v>
      </c>
      <c r="B51" s="1221" t="s">
        <v>341</v>
      </c>
      <c r="C51" s="1221" t="s">
        <v>3271</v>
      </c>
      <c r="D51" s="1222" t="s">
        <v>3011</v>
      </c>
      <c r="E51" s="1221" t="s">
        <v>3272</v>
      </c>
      <c r="F51" s="1222" t="s">
        <v>3273</v>
      </c>
      <c r="G51" s="1222" t="s">
        <v>3013</v>
      </c>
      <c r="H51" s="1223">
        <v>56363.37</v>
      </c>
      <c r="I51" s="1223">
        <v>48500</v>
      </c>
      <c r="J51" s="1222" t="s">
        <v>3274</v>
      </c>
      <c r="K51" s="1224">
        <v>43678</v>
      </c>
      <c r="L51" s="1222" t="s">
        <v>3373</v>
      </c>
      <c r="M51" s="1224" t="s">
        <v>3275</v>
      </c>
      <c r="N51" s="1222" t="s">
        <v>293</v>
      </c>
      <c r="O51" s="2069" t="s">
        <v>3282</v>
      </c>
      <c r="P51" s="1221" t="s">
        <v>294</v>
      </c>
      <c r="Q51" s="1221" t="s">
        <v>3400</v>
      </c>
      <c r="R51" s="2069" t="s">
        <v>3283</v>
      </c>
      <c r="S51" s="1222" t="s">
        <v>297</v>
      </c>
      <c r="T51" s="2063" t="s">
        <v>323</v>
      </c>
      <c r="U51" s="1222" t="s">
        <v>294</v>
      </c>
      <c r="V51" s="1222" t="s">
        <v>3018</v>
      </c>
      <c r="W51" s="1222" t="s">
        <v>294</v>
      </c>
      <c r="X51" s="1222" t="s">
        <v>3278</v>
      </c>
      <c r="Y51" s="1222" t="s">
        <v>3279</v>
      </c>
      <c r="Z51" s="1222" t="s">
        <v>3011</v>
      </c>
      <c r="AA51" s="1222" t="s">
        <v>3011</v>
      </c>
      <c r="AB51" s="1222" t="s">
        <v>3011</v>
      </c>
      <c r="AC51" s="1222" t="s">
        <v>3011</v>
      </c>
      <c r="AD51" s="1222" t="s">
        <v>3011</v>
      </c>
      <c r="AE51" s="1222" t="s">
        <v>3011</v>
      </c>
      <c r="AF51" s="2007" t="s">
        <v>293</v>
      </c>
      <c r="AG51" s="1221" t="s">
        <v>3280</v>
      </c>
      <c r="AH51" s="1221" t="s">
        <v>2908</v>
      </c>
      <c r="AI51" s="2007" t="s">
        <v>2909</v>
      </c>
      <c r="AJ51" s="1222" t="s">
        <v>295</v>
      </c>
      <c r="AK51" s="1225" t="s">
        <v>3281</v>
      </c>
      <c r="AL51" s="1222" t="s">
        <v>294</v>
      </c>
      <c r="AM51" s="1221" t="s">
        <v>3011</v>
      </c>
      <c r="AN51" s="2008"/>
    </row>
    <row r="52" spans="1:40" ht="93" customHeight="1">
      <c r="A52" s="1221" t="s">
        <v>1107</v>
      </c>
      <c r="B52" s="1221" t="s">
        <v>342</v>
      </c>
      <c r="C52" s="1221" t="s">
        <v>3271</v>
      </c>
      <c r="D52" s="1222" t="s">
        <v>3011</v>
      </c>
      <c r="E52" s="1221" t="s">
        <v>3272</v>
      </c>
      <c r="F52" s="1222" t="s">
        <v>3273</v>
      </c>
      <c r="G52" s="1222" t="s">
        <v>3013</v>
      </c>
      <c r="H52" s="1223">
        <v>6972.79</v>
      </c>
      <c r="I52" s="1223">
        <v>6000</v>
      </c>
      <c r="J52" s="1222" t="s">
        <v>3274</v>
      </c>
      <c r="K52" s="1224">
        <v>43678</v>
      </c>
      <c r="L52" s="1222" t="s">
        <v>3373</v>
      </c>
      <c r="M52" s="1224" t="s">
        <v>3275</v>
      </c>
      <c r="N52" s="1222" t="s">
        <v>293</v>
      </c>
      <c r="O52" s="2069" t="s">
        <v>3282</v>
      </c>
      <c r="P52" s="1221" t="s">
        <v>294</v>
      </c>
      <c r="Q52" s="1221" t="s">
        <v>3385</v>
      </c>
      <c r="R52" s="2069" t="s">
        <v>3283</v>
      </c>
      <c r="S52" s="1222" t="s">
        <v>297</v>
      </c>
      <c r="T52" s="2063" t="s">
        <v>323</v>
      </c>
      <c r="U52" s="1222" t="s">
        <v>294</v>
      </c>
      <c r="V52" s="1222" t="s">
        <v>3018</v>
      </c>
      <c r="W52" s="1222" t="s">
        <v>294</v>
      </c>
      <c r="X52" s="1222" t="s">
        <v>3278</v>
      </c>
      <c r="Y52" s="1222" t="s">
        <v>3279</v>
      </c>
      <c r="Z52" s="1222" t="s">
        <v>3011</v>
      </c>
      <c r="AA52" s="1222" t="s">
        <v>3011</v>
      </c>
      <c r="AB52" s="1222" t="s">
        <v>3011</v>
      </c>
      <c r="AC52" s="1222" t="s">
        <v>3011</v>
      </c>
      <c r="AD52" s="1222" t="s">
        <v>3011</v>
      </c>
      <c r="AE52" s="1222" t="s">
        <v>3011</v>
      </c>
      <c r="AF52" s="2007" t="s">
        <v>293</v>
      </c>
      <c r="AG52" s="1221" t="s">
        <v>3280</v>
      </c>
      <c r="AH52" s="1221" t="s">
        <v>2908</v>
      </c>
      <c r="AI52" s="2007" t="s">
        <v>2909</v>
      </c>
      <c r="AJ52" s="1222" t="s">
        <v>295</v>
      </c>
      <c r="AK52" s="1225" t="s">
        <v>3281</v>
      </c>
      <c r="AL52" s="1222" t="s">
        <v>294</v>
      </c>
      <c r="AM52" s="1221" t="s">
        <v>3011</v>
      </c>
      <c r="AN52" s="2008"/>
    </row>
    <row r="53" spans="1:40" ht="93" customHeight="1">
      <c r="A53" s="1221" t="s">
        <v>1107</v>
      </c>
      <c r="B53" s="1221" t="s">
        <v>343</v>
      </c>
      <c r="C53" s="1221" t="s">
        <v>3271</v>
      </c>
      <c r="D53" s="1222" t="s">
        <v>3011</v>
      </c>
      <c r="E53" s="1221" t="s">
        <v>3272</v>
      </c>
      <c r="F53" s="1222" t="s">
        <v>3273</v>
      </c>
      <c r="G53" s="1222" t="s">
        <v>3013</v>
      </c>
      <c r="H53" s="1223">
        <v>3718.82</v>
      </c>
      <c r="I53" s="1223">
        <v>3200</v>
      </c>
      <c r="J53" s="1222" t="s">
        <v>3274</v>
      </c>
      <c r="K53" s="1224">
        <v>43709</v>
      </c>
      <c r="L53" s="1222" t="s">
        <v>3373</v>
      </c>
      <c r="M53" s="1224" t="s">
        <v>3275</v>
      </c>
      <c r="N53" s="1222" t="s">
        <v>293</v>
      </c>
      <c r="O53" s="2069" t="s">
        <v>3282</v>
      </c>
      <c r="P53" s="1221" t="s">
        <v>294</v>
      </c>
      <c r="Q53" s="1221" t="s">
        <v>3401</v>
      </c>
      <c r="R53" s="2069" t="s">
        <v>3283</v>
      </c>
      <c r="S53" s="1222" t="s">
        <v>297</v>
      </c>
      <c r="T53" s="2063" t="s">
        <v>323</v>
      </c>
      <c r="U53" s="1222" t="s">
        <v>294</v>
      </c>
      <c r="V53" s="1222" t="s">
        <v>3018</v>
      </c>
      <c r="W53" s="1222" t="s">
        <v>294</v>
      </c>
      <c r="X53" s="1222" t="s">
        <v>3278</v>
      </c>
      <c r="Y53" s="1222" t="s">
        <v>3279</v>
      </c>
      <c r="Z53" s="1222" t="s">
        <v>3011</v>
      </c>
      <c r="AA53" s="1222" t="s">
        <v>3011</v>
      </c>
      <c r="AB53" s="1222" t="s">
        <v>3011</v>
      </c>
      <c r="AC53" s="1222" t="s">
        <v>3011</v>
      </c>
      <c r="AD53" s="1222" t="s">
        <v>3011</v>
      </c>
      <c r="AE53" s="1222" t="s">
        <v>3011</v>
      </c>
      <c r="AF53" s="2007" t="s">
        <v>293</v>
      </c>
      <c r="AG53" s="1221" t="s">
        <v>3280</v>
      </c>
      <c r="AH53" s="1221" t="s">
        <v>2908</v>
      </c>
      <c r="AI53" s="2007" t="s">
        <v>2909</v>
      </c>
      <c r="AJ53" s="1222" t="s">
        <v>295</v>
      </c>
      <c r="AK53" s="1225" t="s">
        <v>3281</v>
      </c>
      <c r="AL53" s="1222" t="s">
        <v>294</v>
      </c>
      <c r="AM53" s="1221" t="s">
        <v>3011</v>
      </c>
      <c r="AN53" s="2008"/>
    </row>
    <row r="54" spans="1:40" ht="93" customHeight="1">
      <c r="A54" s="1221" t="s">
        <v>1107</v>
      </c>
      <c r="B54" s="1221" t="s">
        <v>344</v>
      </c>
      <c r="C54" s="1221" t="s">
        <v>3271</v>
      </c>
      <c r="D54" s="1222" t="s">
        <v>3011</v>
      </c>
      <c r="E54" s="1221" t="s">
        <v>3272</v>
      </c>
      <c r="F54" s="1222" t="s">
        <v>3273</v>
      </c>
      <c r="G54" s="1222" t="s">
        <v>3013</v>
      </c>
      <c r="H54" s="1223">
        <v>929.71</v>
      </c>
      <c r="I54" s="1223">
        <v>800</v>
      </c>
      <c r="J54" s="1222" t="s">
        <v>3274</v>
      </c>
      <c r="K54" s="1224">
        <v>43709</v>
      </c>
      <c r="L54" s="1222" t="s">
        <v>3373</v>
      </c>
      <c r="M54" s="1224" t="s">
        <v>3275</v>
      </c>
      <c r="N54" s="1222" t="s">
        <v>293</v>
      </c>
      <c r="O54" s="2069" t="s">
        <v>3282</v>
      </c>
      <c r="P54" s="1221" t="s">
        <v>294</v>
      </c>
      <c r="Q54" s="1221" t="s">
        <v>3402</v>
      </c>
      <c r="R54" s="2069" t="s">
        <v>3283</v>
      </c>
      <c r="S54" s="1222" t="s">
        <v>297</v>
      </c>
      <c r="T54" s="2063" t="s">
        <v>323</v>
      </c>
      <c r="U54" s="1222" t="s">
        <v>294</v>
      </c>
      <c r="V54" s="1222" t="s">
        <v>3018</v>
      </c>
      <c r="W54" s="1222" t="s">
        <v>294</v>
      </c>
      <c r="X54" s="1222" t="s">
        <v>3278</v>
      </c>
      <c r="Y54" s="1222" t="s">
        <v>3279</v>
      </c>
      <c r="Z54" s="1222" t="s">
        <v>3011</v>
      </c>
      <c r="AA54" s="1222" t="s">
        <v>3011</v>
      </c>
      <c r="AB54" s="1222" t="s">
        <v>3011</v>
      </c>
      <c r="AC54" s="1222" t="s">
        <v>3011</v>
      </c>
      <c r="AD54" s="1222" t="s">
        <v>3011</v>
      </c>
      <c r="AE54" s="1222" t="s">
        <v>3011</v>
      </c>
      <c r="AF54" s="2007" t="s">
        <v>293</v>
      </c>
      <c r="AG54" s="1221" t="s">
        <v>3280</v>
      </c>
      <c r="AH54" s="1221" t="s">
        <v>2908</v>
      </c>
      <c r="AI54" s="2007" t="s">
        <v>2909</v>
      </c>
      <c r="AJ54" s="1222" t="s">
        <v>295</v>
      </c>
      <c r="AK54" s="1225" t="s">
        <v>3281</v>
      </c>
      <c r="AL54" s="1222" t="s">
        <v>294</v>
      </c>
      <c r="AM54" s="1221" t="s">
        <v>3011</v>
      </c>
      <c r="AN54" s="2008"/>
    </row>
    <row r="55" spans="1:40" ht="93" customHeight="1">
      <c r="A55" s="1221" t="s">
        <v>1107</v>
      </c>
      <c r="B55" s="1221" t="s">
        <v>345</v>
      </c>
      <c r="C55" s="1221" t="s">
        <v>3271</v>
      </c>
      <c r="D55" s="1222" t="s">
        <v>3011</v>
      </c>
      <c r="E55" s="1221" t="s">
        <v>3272</v>
      </c>
      <c r="F55" s="1222" t="s">
        <v>3273</v>
      </c>
      <c r="G55" s="1222" t="s">
        <v>3013</v>
      </c>
      <c r="H55" s="1223">
        <v>464.85</v>
      </c>
      <c r="I55" s="1223">
        <v>400</v>
      </c>
      <c r="J55" s="1222" t="s">
        <v>3274</v>
      </c>
      <c r="K55" s="1224">
        <v>43709</v>
      </c>
      <c r="L55" s="1222" t="s">
        <v>3373</v>
      </c>
      <c r="M55" s="1224" t="s">
        <v>3275</v>
      </c>
      <c r="N55" s="1222" t="s">
        <v>293</v>
      </c>
      <c r="O55" s="2069" t="s">
        <v>3282</v>
      </c>
      <c r="P55" s="1221" t="s">
        <v>294</v>
      </c>
      <c r="Q55" s="1221" t="s">
        <v>3403</v>
      </c>
      <c r="R55" s="2069" t="s">
        <v>3283</v>
      </c>
      <c r="S55" s="1222" t="s">
        <v>297</v>
      </c>
      <c r="T55" s="2063" t="s">
        <v>323</v>
      </c>
      <c r="U55" s="1222" t="s">
        <v>294</v>
      </c>
      <c r="V55" s="1222" t="s">
        <v>3018</v>
      </c>
      <c r="W55" s="1222" t="s">
        <v>294</v>
      </c>
      <c r="X55" s="1222" t="s">
        <v>3278</v>
      </c>
      <c r="Y55" s="1222" t="s">
        <v>3279</v>
      </c>
      <c r="Z55" s="1222" t="s">
        <v>3011</v>
      </c>
      <c r="AA55" s="1222" t="s">
        <v>3011</v>
      </c>
      <c r="AB55" s="1222" t="s">
        <v>3011</v>
      </c>
      <c r="AC55" s="1222" t="s">
        <v>3011</v>
      </c>
      <c r="AD55" s="1222" t="s">
        <v>3011</v>
      </c>
      <c r="AE55" s="1222" t="s">
        <v>3011</v>
      </c>
      <c r="AF55" s="2007" t="s">
        <v>293</v>
      </c>
      <c r="AG55" s="1221" t="s">
        <v>3280</v>
      </c>
      <c r="AH55" s="1221" t="s">
        <v>2908</v>
      </c>
      <c r="AI55" s="2007" t="s">
        <v>2909</v>
      </c>
      <c r="AJ55" s="1222" t="s">
        <v>295</v>
      </c>
      <c r="AK55" s="1225" t="s">
        <v>3281</v>
      </c>
      <c r="AL55" s="1222" t="s">
        <v>294</v>
      </c>
      <c r="AM55" s="1221" t="s">
        <v>3011</v>
      </c>
      <c r="AN55" s="2008"/>
    </row>
    <row r="56" spans="1:40" ht="93" customHeight="1">
      <c r="A56" s="1221" t="s">
        <v>1107</v>
      </c>
      <c r="B56" s="1221" t="s">
        <v>346</v>
      </c>
      <c r="C56" s="1221" t="s">
        <v>3271</v>
      </c>
      <c r="D56" s="1222" t="s">
        <v>3011</v>
      </c>
      <c r="E56" s="1221" t="s">
        <v>3272</v>
      </c>
      <c r="F56" s="1222" t="s">
        <v>3273</v>
      </c>
      <c r="G56" s="1222" t="s">
        <v>3013</v>
      </c>
      <c r="H56" s="1223">
        <v>1394.56</v>
      </c>
      <c r="I56" s="1223">
        <v>1200</v>
      </c>
      <c r="J56" s="1222" t="s">
        <v>3274</v>
      </c>
      <c r="K56" s="1224">
        <v>43709</v>
      </c>
      <c r="L56" s="1222" t="s">
        <v>3373</v>
      </c>
      <c r="M56" s="1224" t="s">
        <v>3275</v>
      </c>
      <c r="N56" s="1222" t="s">
        <v>293</v>
      </c>
      <c r="O56" s="2069" t="s">
        <v>3282</v>
      </c>
      <c r="P56" s="1221" t="s">
        <v>294</v>
      </c>
      <c r="Q56" s="1221" t="s">
        <v>3404</v>
      </c>
      <c r="R56" s="2069" t="s">
        <v>3283</v>
      </c>
      <c r="S56" s="1222" t="s">
        <v>297</v>
      </c>
      <c r="T56" s="2063" t="s">
        <v>323</v>
      </c>
      <c r="U56" s="1222" t="s">
        <v>294</v>
      </c>
      <c r="V56" s="1222" t="s">
        <v>3018</v>
      </c>
      <c r="W56" s="1222" t="s">
        <v>294</v>
      </c>
      <c r="X56" s="1222" t="s">
        <v>3278</v>
      </c>
      <c r="Y56" s="1222" t="s">
        <v>3279</v>
      </c>
      <c r="Z56" s="1222" t="s">
        <v>3011</v>
      </c>
      <c r="AA56" s="1222" t="s">
        <v>3011</v>
      </c>
      <c r="AB56" s="1222" t="s">
        <v>3011</v>
      </c>
      <c r="AC56" s="1222" t="s">
        <v>3011</v>
      </c>
      <c r="AD56" s="1222" t="s">
        <v>3011</v>
      </c>
      <c r="AE56" s="1222" t="s">
        <v>3011</v>
      </c>
      <c r="AF56" s="2007" t="s">
        <v>293</v>
      </c>
      <c r="AG56" s="1221" t="s">
        <v>3280</v>
      </c>
      <c r="AH56" s="1221" t="s">
        <v>2908</v>
      </c>
      <c r="AI56" s="2007" t="s">
        <v>2909</v>
      </c>
      <c r="AJ56" s="1222" t="s">
        <v>295</v>
      </c>
      <c r="AK56" s="1225" t="s">
        <v>3281</v>
      </c>
      <c r="AL56" s="1222" t="s">
        <v>294</v>
      </c>
      <c r="AM56" s="1221" t="s">
        <v>3011</v>
      </c>
      <c r="AN56" s="2008"/>
    </row>
    <row r="57" spans="1:40" ht="93" customHeight="1">
      <c r="A57" s="1221" t="s">
        <v>1107</v>
      </c>
      <c r="B57" s="1221" t="s">
        <v>347</v>
      </c>
      <c r="C57" s="1221" t="s">
        <v>3271</v>
      </c>
      <c r="D57" s="1222" t="s">
        <v>3011</v>
      </c>
      <c r="E57" s="1221" t="s">
        <v>3272</v>
      </c>
      <c r="F57" s="1222" t="s">
        <v>3273</v>
      </c>
      <c r="G57" s="1222" t="s">
        <v>3013</v>
      </c>
      <c r="H57" s="1223">
        <v>2324.2600000000002</v>
      </c>
      <c r="I57" s="1223">
        <v>2000</v>
      </c>
      <c r="J57" s="1222" t="s">
        <v>3274</v>
      </c>
      <c r="K57" s="1224">
        <v>43709</v>
      </c>
      <c r="L57" s="1222" t="s">
        <v>3373</v>
      </c>
      <c r="M57" s="1224" t="s">
        <v>3275</v>
      </c>
      <c r="N57" s="1222" t="s">
        <v>293</v>
      </c>
      <c r="O57" s="2069" t="s">
        <v>3282</v>
      </c>
      <c r="P57" s="1221" t="s">
        <v>294</v>
      </c>
      <c r="Q57" s="1221" t="s">
        <v>3381</v>
      </c>
      <c r="R57" s="2069" t="s">
        <v>3283</v>
      </c>
      <c r="S57" s="1222" t="s">
        <v>297</v>
      </c>
      <c r="T57" s="2063" t="s">
        <v>323</v>
      </c>
      <c r="U57" s="1222" t="s">
        <v>294</v>
      </c>
      <c r="V57" s="1222" t="s">
        <v>3018</v>
      </c>
      <c r="W57" s="1222" t="s">
        <v>294</v>
      </c>
      <c r="X57" s="1222" t="s">
        <v>3278</v>
      </c>
      <c r="Y57" s="1222" t="s">
        <v>3279</v>
      </c>
      <c r="Z57" s="1222" t="s">
        <v>3011</v>
      </c>
      <c r="AA57" s="1222" t="s">
        <v>3011</v>
      </c>
      <c r="AB57" s="1222" t="s">
        <v>3011</v>
      </c>
      <c r="AC57" s="1222" t="s">
        <v>3011</v>
      </c>
      <c r="AD57" s="1222" t="s">
        <v>3011</v>
      </c>
      <c r="AE57" s="1222" t="s">
        <v>3011</v>
      </c>
      <c r="AF57" s="2007" t="s">
        <v>293</v>
      </c>
      <c r="AG57" s="1221" t="s">
        <v>3280</v>
      </c>
      <c r="AH57" s="1221" t="s">
        <v>2908</v>
      </c>
      <c r="AI57" s="2007" t="s">
        <v>2909</v>
      </c>
      <c r="AJ57" s="1222" t="s">
        <v>295</v>
      </c>
      <c r="AK57" s="1225" t="s">
        <v>3281</v>
      </c>
      <c r="AL57" s="1222" t="s">
        <v>294</v>
      </c>
      <c r="AM57" s="1221" t="s">
        <v>3011</v>
      </c>
      <c r="AN57" s="2008"/>
    </row>
    <row r="58" spans="1:40" ht="93" customHeight="1">
      <c r="A58" s="1221" t="s">
        <v>1107</v>
      </c>
      <c r="B58" s="1221" t="s">
        <v>348</v>
      </c>
      <c r="C58" s="1221" t="s">
        <v>3271</v>
      </c>
      <c r="D58" s="1222" t="s">
        <v>3011</v>
      </c>
      <c r="E58" s="1221" t="s">
        <v>3272</v>
      </c>
      <c r="F58" s="1222" t="s">
        <v>3273</v>
      </c>
      <c r="G58" s="1222" t="s">
        <v>3013</v>
      </c>
      <c r="H58" s="1223">
        <v>1394.56</v>
      </c>
      <c r="I58" s="1223">
        <v>1200</v>
      </c>
      <c r="J58" s="1222" t="s">
        <v>3274</v>
      </c>
      <c r="K58" s="1224">
        <v>43709</v>
      </c>
      <c r="L58" s="1222" t="s">
        <v>3373</v>
      </c>
      <c r="M58" s="1224" t="s">
        <v>3275</v>
      </c>
      <c r="N58" s="1222" t="s">
        <v>293</v>
      </c>
      <c r="O58" s="2069" t="s">
        <v>3282</v>
      </c>
      <c r="P58" s="1221" t="s">
        <v>294</v>
      </c>
      <c r="Q58" s="1221" t="s">
        <v>3404</v>
      </c>
      <c r="R58" s="2069" t="s">
        <v>3283</v>
      </c>
      <c r="S58" s="1222" t="s">
        <v>297</v>
      </c>
      <c r="T58" s="2063" t="s">
        <v>323</v>
      </c>
      <c r="U58" s="1222" t="s">
        <v>294</v>
      </c>
      <c r="V58" s="1222" t="s">
        <v>3018</v>
      </c>
      <c r="W58" s="1222" t="s">
        <v>294</v>
      </c>
      <c r="X58" s="1222" t="s">
        <v>3278</v>
      </c>
      <c r="Y58" s="1222" t="s">
        <v>3279</v>
      </c>
      <c r="Z58" s="1222" t="s">
        <v>3011</v>
      </c>
      <c r="AA58" s="1222" t="s">
        <v>3011</v>
      </c>
      <c r="AB58" s="1222" t="s">
        <v>3011</v>
      </c>
      <c r="AC58" s="1222" t="s">
        <v>3011</v>
      </c>
      <c r="AD58" s="1222" t="s">
        <v>3011</v>
      </c>
      <c r="AE58" s="1222" t="s">
        <v>3011</v>
      </c>
      <c r="AF58" s="2007" t="s">
        <v>293</v>
      </c>
      <c r="AG58" s="1221" t="s">
        <v>3280</v>
      </c>
      <c r="AH58" s="1221" t="s">
        <v>2908</v>
      </c>
      <c r="AI58" s="2007" t="s">
        <v>2909</v>
      </c>
      <c r="AJ58" s="1222" t="s">
        <v>295</v>
      </c>
      <c r="AK58" s="1225" t="s">
        <v>3281</v>
      </c>
      <c r="AL58" s="1222" t="s">
        <v>294</v>
      </c>
      <c r="AM58" s="1221" t="s">
        <v>3011</v>
      </c>
      <c r="AN58" s="2008"/>
    </row>
    <row r="59" spans="1:40" ht="93" customHeight="1">
      <c r="A59" s="1221" t="s">
        <v>1107</v>
      </c>
      <c r="B59" s="1221" t="s">
        <v>349</v>
      </c>
      <c r="C59" s="1221" t="s">
        <v>3271</v>
      </c>
      <c r="D59" s="1222" t="s">
        <v>3011</v>
      </c>
      <c r="E59" s="1221" t="s">
        <v>3272</v>
      </c>
      <c r="F59" s="1222" t="s">
        <v>3273</v>
      </c>
      <c r="G59" s="1222" t="s">
        <v>3013</v>
      </c>
      <c r="H59" s="1223">
        <v>1394.56</v>
      </c>
      <c r="I59" s="1223">
        <v>1200</v>
      </c>
      <c r="J59" s="1222" t="s">
        <v>3274</v>
      </c>
      <c r="K59" s="1224">
        <v>43709</v>
      </c>
      <c r="L59" s="1222" t="s">
        <v>3373</v>
      </c>
      <c r="M59" s="1224" t="s">
        <v>3275</v>
      </c>
      <c r="N59" s="1222" t="s">
        <v>293</v>
      </c>
      <c r="O59" s="2069" t="s">
        <v>3282</v>
      </c>
      <c r="P59" s="1221" t="s">
        <v>294</v>
      </c>
      <c r="Q59" s="1221" t="s">
        <v>3404</v>
      </c>
      <c r="R59" s="2069" t="s">
        <v>3283</v>
      </c>
      <c r="S59" s="1222" t="s">
        <v>297</v>
      </c>
      <c r="T59" s="2063" t="s">
        <v>323</v>
      </c>
      <c r="U59" s="1222" t="s">
        <v>294</v>
      </c>
      <c r="V59" s="1222" t="s">
        <v>3018</v>
      </c>
      <c r="W59" s="1222" t="s">
        <v>294</v>
      </c>
      <c r="X59" s="1222" t="s">
        <v>3278</v>
      </c>
      <c r="Y59" s="1222" t="s">
        <v>3279</v>
      </c>
      <c r="Z59" s="1222" t="s">
        <v>3011</v>
      </c>
      <c r="AA59" s="1222" t="s">
        <v>3011</v>
      </c>
      <c r="AB59" s="1222" t="s">
        <v>3011</v>
      </c>
      <c r="AC59" s="1222" t="s">
        <v>3011</v>
      </c>
      <c r="AD59" s="1222" t="s">
        <v>3011</v>
      </c>
      <c r="AE59" s="1222" t="s">
        <v>3011</v>
      </c>
      <c r="AF59" s="2007" t="s">
        <v>293</v>
      </c>
      <c r="AG59" s="1221" t="s">
        <v>3280</v>
      </c>
      <c r="AH59" s="1221" t="s">
        <v>2908</v>
      </c>
      <c r="AI59" s="2007" t="s">
        <v>2909</v>
      </c>
      <c r="AJ59" s="1222" t="s">
        <v>295</v>
      </c>
      <c r="AK59" s="1225" t="s">
        <v>3281</v>
      </c>
      <c r="AL59" s="1222" t="s">
        <v>294</v>
      </c>
      <c r="AM59" s="1221" t="s">
        <v>3011</v>
      </c>
      <c r="AN59" s="2008"/>
    </row>
    <row r="60" spans="1:40" ht="93" customHeight="1">
      <c r="A60" s="1221" t="s">
        <v>1107</v>
      </c>
      <c r="B60" s="1221" t="s">
        <v>350</v>
      </c>
      <c r="C60" s="1221" t="s">
        <v>3271</v>
      </c>
      <c r="D60" s="1222" t="s">
        <v>3011</v>
      </c>
      <c r="E60" s="1221" t="s">
        <v>3272</v>
      </c>
      <c r="F60" s="1222" t="s">
        <v>3273</v>
      </c>
      <c r="G60" s="1222" t="s">
        <v>3013</v>
      </c>
      <c r="H60" s="1223">
        <v>32539.68</v>
      </c>
      <c r="I60" s="1223">
        <v>28000</v>
      </c>
      <c r="J60" s="1222" t="s">
        <v>3274</v>
      </c>
      <c r="K60" s="1224">
        <v>43709</v>
      </c>
      <c r="L60" s="1222" t="s">
        <v>3373</v>
      </c>
      <c r="M60" s="1224" t="s">
        <v>3275</v>
      </c>
      <c r="N60" s="1222" t="s">
        <v>293</v>
      </c>
      <c r="O60" s="2069" t="s">
        <v>3282</v>
      </c>
      <c r="P60" s="1221" t="s">
        <v>294</v>
      </c>
      <c r="Q60" s="1221" t="s">
        <v>3405</v>
      </c>
      <c r="R60" s="2069" t="s">
        <v>3283</v>
      </c>
      <c r="S60" s="1222" t="s">
        <v>297</v>
      </c>
      <c r="T60" s="2063" t="s">
        <v>323</v>
      </c>
      <c r="U60" s="1222" t="s">
        <v>294</v>
      </c>
      <c r="V60" s="1222" t="s">
        <v>3018</v>
      </c>
      <c r="W60" s="1222" t="s">
        <v>294</v>
      </c>
      <c r="X60" s="1222" t="s">
        <v>3278</v>
      </c>
      <c r="Y60" s="1222" t="s">
        <v>3279</v>
      </c>
      <c r="Z60" s="1222" t="s">
        <v>3011</v>
      </c>
      <c r="AA60" s="1222" t="s">
        <v>3011</v>
      </c>
      <c r="AB60" s="1222" t="s">
        <v>3011</v>
      </c>
      <c r="AC60" s="1222" t="s">
        <v>3011</v>
      </c>
      <c r="AD60" s="1222" t="s">
        <v>3011</v>
      </c>
      <c r="AE60" s="1222" t="s">
        <v>3011</v>
      </c>
      <c r="AF60" s="2007" t="s">
        <v>293</v>
      </c>
      <c r="AG60" s="1221" t="s">
        <v>3280</v>
      </c>
      <c r="AH60" s="1221" t="s">
        <v>2908</v>
      </c>
      <c r="AI60" s="2007" t="s">
        <v>2909</v>
      </c>
      <c r="AJ60" s="1222" t="s">
        <v>295</v>
      </c>
      <c r="AK60" s="1225" t="s">
        <v>3281</v>
      </c>
      <c r="AL60" s="1222" t="s">
        <v>294</v>
      </c>
      <c r="AM60" s="1221" t="s">
        <v>3011</v>
      </c>
      <c r="AN60" s="2008"/>
    </row>
    <row r="61" spans="1:40" ht="93" customHeight="1">
      <c r="A61" s="1221" t="s">
        <v>1107</v>
      </c>
      <c r="B61" s="1221" t="s">
        <v>351</v>
      </c>
      <c r="C61" s="1221" t="s">
        <v>3271</v>
      </c>
      <c r="D61" s="1222" t="s">
        <v>3011</v>
      </c>
      <c r="E61" s="1221" t="s">
        <v>3272</v>
      </c>
      <c r="F61" s="1222" t="s">
        <v>3273</v>
      </c>
      <c r="G61" s="1222" t="s">
        <v>3013</v>
      </c>
      <c r="H61" s="1223">
        <v>2324.2600000000002</v>
      </c>
      <c r="I61" s="1223">
        <v>2000</v>
      </c>
      <c r="J61" s="1222" t="s">
        <v>3274</v>
      </c>
      <c r="K61" s="1224">
        <v>43709</v>
      </c>
      <c r="L61" s="1222" t="s">
        <v>3373</v>
      </c>
      <c r="M61" s="1224" t="s">
        <v>3275</v>
      </c>
      <c r="N61" s="1222" t="s">
        <v>293</v>
      </c>
      <c r="O61" s="2069" t="s">
        <v>3282</v>
      </c>
      <c r="P61" s="1221" t="s">
        <v>294</v>
      </c>
      <c r="Q61" s="1221" t="s">
        <v>3381</v>
      </c>
      <c r="R61" s="2069" t="s">
        <v>3283</v>
      </c>
      <c r="S61" s="1222" t="s">
        <v>297</v>
      </c>
      <c r="T61" s="2063" t="s">
        <v>323</v>
      </c>
      <c r="U61" s="1222" t="s">
        <v>294</v>
      </c>
      <c r="V61" s="1222" t="s">
        <v>3018</v>
      </c>
      <c r="W61" s="1222" t="s">
        <v>294</v>
      </c>
      <c r="X61" s="1222" t="s">
        <v>3278</v>
      </c>
      <c r="Y61" s="1222" t="s">
        <v>3279</v>
      </c>
      <c r="Z61" s="1222" t="s">
        <v>3011</v>
      </c>
      <c r="AA61" s="1222" t="s">
        <v>3011</v>
      </c>
      <c r="AB61" s="1222" t="s">
        <v>3011</v>
      </c>
      <c r="AC61" s="1222" t="s">
        <v>3011</v>
      </c>
      <c r="AD61" s="1222" t="s">
        <v>3011</v>
      </c>
      <c r="AE61" s="1222" t="s">
        <v>3011</v>
      </c>
      <c r="AF61" s="2007" t="s">
        <v>293</v>
      </c>
      <c r="AG61" s="1221" t="s">
        <v>3280</v>
      </c>
      <c r="AH61" s="1221" t="s">
        <v>2908</v>
      </c>
      <c r="AI61" s="2007" t="s">
        <v>2909</v>
      </c>
      <c r="AJ61" s="1222" t="s">
        <v>295</v>
      </c>
      <c r="AK61" s="1225" t="s">
        <v>3281</v>
      </c>
      <c r="AL61" s="1222" t="s">
        <v>294</v>
      </c>
      <c r="AM61" s="1221" t="s">
        <v>3011</v>
      </c>
      <c r="AN61" s="2008"/>
    </row>
    <row r="62" spans="1:40" ht="93" customHeight="1">
      <c r="A62" s="1221" t="s">
        <v>1107</v>
      </c>
      <c r="B62" s="1221" t="s">
        <v>352</v>
      </c>
      <c r="C62" s="1221" t="s">
        <v>3271</v>
      </c>
      <c r="D62" s="1222" t="s">
        <v>3011</v>
      </c>
      <c r="E62" s="1221" t="s">
        <v>3272</v>
      </c>
      <c r="F62" s="1222" t="s">
        <v>3273</v>
      </c>
      <c r="G62" s="1222" t="s">
        <v>3013</v>
      </c>
      <c r="H62" s="1223">
        <v>20453.509999999998</v>
      </c>
      <c r="I62" s="1223">
        <v>17600</v>
      </c>
      <c r="J62" s="1222" t="s">
        <v>3274</v>
      </c>
      <c r="K62" s="1224">
        <v>43709</v>
      </c>
      <c r="L62" s="1222" t="s">
        <v>3373</v>
      </c>
      <c r="M62" s="1224" t="s">
        <v>3275</v>
      </c>
      <c r="N62" s="1222" t="s">
        <v>293</v>
      </c>
      <c r="O62" s="2069" t="s">
        <v>3282</v>
      </c>
      <c r="P62" s="1221" t="s">
        <v>294</v>
      </c>
      <c r="Q62" s="1221" t="s">
        <v>3406</v>
      </c>
      <c r="R62" s="2069" t="s">
        <v>3283</v>
      </c>
      <c r="S62" s="1222" t="s">
        <v>297</v>
      </c>
      <c r="T62" s="2063" t="s">
        <v>323</v>
      </c>
      <c r="U62" s="1222" t="s">
        <v>294</v>
      </c>
      <c r="V62" s="1222" t="s">
        <v>3018</v>
      </c>
      <c r="W62" s="1222" t="s">
        <v>294</v>
      </c>
      <c r="X62" s="1222" t="s">
        <v>3278</v>
      </c>
      <c r="Y62" s="1222" t="s">
        <v>3279</v>
      </c>
      <c r="Z62" s="1222" t="s">
        <v>3011</v>
      </c>
      <c r="AA62" s="1222" t="s">
        <v>3011</v>
      </c>
      <c r="AB62" s="1222" t="s">
        <v>3011</v>
      </c>
      <c r="AC62" s="1222" t="s">
        <v>3011</v>
      </c>
      <c r="AD62" s="1222" t="s">
        <v>3011</v>
      </c>
      <c r="AE62" s="1222" t="s">
        <v>3011</v>
      </c>
      <c r="AF62" s="2007" t="s">
        <v>293</v>
      </c>
      <c r="AG62" s="1221" t="s">
        <v>3280</v>
      </c>
      <c r="AH62" s="1221" t="s">
        <v>2908</v>
      </c>
      <c r="AI62" s="2007" t="s">
        <v>2909</v>
      </c>
      <c r="AJ62" s="1222" t="s">
        <v>295</v>
      </c>
      <c r="AK62" s="1225" t="s">
        <v>3281</v>
      </c>
      <c r="AL62" s="1222" t="s">
        <v>294</v>
      </c>
      <c r="AM62" s="1221" t="s">
        <v>3011</v>
      </c>
      <c r="AN62" s="2008"/>
    </row>
    <row r="63" spans="1:40" ht="93" customHeight="1">
      <c r="A63" s="1221" t="s">
        <v>1107</v>
      </c>
      <c r="B63" s="1221" t="s">
        <v>353</v>
      </c>
      <c r="C63" s="1221" t="s">
        <v>3271</v>
      </c>
      <c r="D63" s="1222" t="s">
        <v>3011</v>
      </c>
      <c r="E63" s="1221" t="s">
        <v>3272</v>
      </c>
      <c r="F63" s="1222" t="s">
        <v>3273</v>
      </c>
      <c r="G63" s="1222" t="s">
        <v>3013</v>
      </c>
      <c r="H63" s="1223">
        <v>2324.2600000000002</v>
      </c>
      <c r="I63" s="1223">
        <v>2000</v>
      </c>
      <c r="J63" s="1222" t="s">
        <v>3274</v>
      </c>
      <c r="K63" s="1224">
        <v>43709</v>
      </c>
      <c r="L63" s="1222" t="s">
        <v>3373</v>
      </c>
      <c r="M63" s="1224" t="s">
        <v>3275</v>
      </c>
      <c r="N63" s="1222" t="s">
        <v>293</v>
      </c>
      <c r="O63" s="2069" t="s">
        <v>3282</v>
      </c>
      <c r="P63" s="1221" t="s">
        <v>294</v>
      </c>
      <c r="Q63" s="1221" t="s">
        <v>3381</v>
      </c>
      <c r="R63" s="2069" t="s">
        <v>3283</v>
      </c>
      <c r="S63" s="1222" t="s">
        <v>297</v>
      </c>
      <c r="T63" s="2063" t="s">
        <v>323</v>
      </c>
      <c r="U63" s="1222" t="s">
        <v>294</v>
      </c>
      <c r="V63" s="1222" t="s">
        <v>3018</v>
      </c>
      <c r="W63" s="1222" t="s">
        <v>294</v>
      </c>
      <c r="X63" s="1222" t="s">
        <v>3278</v>
      </c>
      <c r="Y63" s="1222" t="s">
        <v>3279</v>
      </c>
      <c r="Z63" s="1222" t="s">
        <v>3011</v>
      </c>
      <c r="AA63" s="1222" t="s">
        <v>3011</v>
      </c>
      <c r="AB63" s="1222" t="s">
        <v>3011</v>
      </c>
      <c r="AC63" s="1222" t="s">
        <v>3011</v>
      </c>
      <c r="AD63" s="1222" t="s">
        <v>3011</v>
      </c>
      <c r="AE63" s="1222" t="s">
        <v>3011</v>
      </c>
      <c r="AF63" s="2007" t="s">
        <v>293</v>
      </c>
      <c r="AG63" s="1221" t="s">
        <v>3280</v>
      </c>
      <c r="AH63" s="1221" t="s">
        <v>2908</v>
      </c>
      <c r="AI63" s="2007" t="s">
        <v>2909</v>
      </c>
      <c r="AJ63" s="1222" t="s">
        <v>295</v>
      </c>
      <c r="AK63" s="1225" t="s">
        <v>3281</v>
      </c>
      <c r="AL63" s="1222" t="s">
        <v>294</v>
      </c>
      <c r="AM63" s="1221" t="s">
        <v>3011</v>
      </c>
      <c r="AN63" s="2008"/>
    </row>
    <row r="64" spans="1:40" ht="93" customHeight="1">
      <c r="A64" s="1221" t="s">
        <v>1107</v>
      </c>
      <c r="B64" s="1221" t="s">
        <v>354</v>
      </c>
      <c r="C64" s="1221" t="s">
        <v>3271</v>
      </c>
      <c r="D64" s="1222" t="s">
        <v>3011</v>
      </c>
      <c r="E64" s="1221" t="s">
        <v>3272</v>
      </c>
      <c r="F64" s="1222" t="s">
        <v>3273</v>
      </c>
      <c r="G64" s="1222" t="s">
        <v>3013</v>
      </c>
      <c r="H64" s="1223">
        <v>4648.53</v>
      </c>
      <c r="I64" s="1223">
        <v>4000</v>
      </c>
      <c r="J64" s="1222" t="s">
        <v>3274</v>
      </c>
      <c r="K64" s="1224">
        <v>43709</v>
      </c>
      <c r="L64" s="1222" t="s">
        <v>3373</v>
      </c>
      <c r="M64" s="1224" t="s">
        <v>3275</v>
      </c>
      <c r="N64" s="1222" t="s">
        <v>293</v>
      </c>
      <c r="O64" s="2069" t="s">
        <v>3282</v>
      </c>
      <c r="P64" s="1221" t="s">
        <v>294</v>
      </c>
      <c r="Q64" s="1221" t="s">
        <v>3399</v>
      </c>
      <c r="R64" s="2069" t="s">
        <v>3283</v>
      </c>
      <c r="S64" s="1222" t="s">
        <v>297</v>
      </c>
      <c r="T64" s="2063" t="s">
        <v>323</v>
      </c>
      <c r="U64" s="1222" t="s">
        <v>294</v>
      </c>
      <c r="V64" s="1222" t="s">
        <v>3018</v>
      </c>
      <c r="W64" s="1222" t="s">
        <v>294</v>
      </c>
      <c r="X64" s="1222" t="s">
        <v>3278</v>
      </c>
      <c r="Y64" s="1222" t="s">
        <v>3279</v>
      </c>
      <c r="Z64" s="1222" t="s">
        <v>3011</v>
      </c>
      <c r="AA64" s="1222" t="s">
        <v>3011</v>
      </c>
      <c r="AB64" s="1222" t="s">
        <v>3011</v>
      </c>
      <c r="AC64" s="1222" t="s">
        <v>3011</v>
      </c>
      <c r="AD64" s="1222" t="s">
        <v>3011</v>
      </c>
      <c r="AE64" s="1222" t="s">
        <v>3011</v>
      </c>
      <c r="AF64" s="2007" t="s">
        <v>293</v>
      </c>
      <c r="AG64" s="1221" t="s">
        <v>3280</v>
      </c>
      <c r="AH64" s="1221" t="s">
        <v>2908</v>
      </c>
      <c r="AI64" s="2007" t="s">
        <v>2909</v>
      </c>
      <c r="AJ64" s="1222" t="s">
        <v>295</v>
      </c>
      <c r="AK64" s="1225" t="s">
        <v>3281</v>
      </c>
      <c r="AL64" s="1222" t="s">
        <v>294</v>
      </c>
      <c r="AM64" s="1221" t="s">
        <v>3011</v>
      </c>
      <c r="AN64" s="2008"/>
    </row>
    <row r="65" spans="1:40" ht="93" customHeight="1">
      <c r="A65" s="1221" t="s">
        <v>1107</v>
      </c>
      <c r="B65" s="1221" t="s">
        <v>355</v>
      </c>
      <c r="C65" s="1221" t="s">
        <v>3271</v>
      </c>
      <c r="D65" s="1222" t="s">
        <v>3011</v>
      </c>
      <c r="E65" s="1221" t="s">
        <v>3272</v>
      </c>
      <c r="F65" s="1222" t="s">
        <v>3273</v>
      </c>
      <c r="G65" s="1222" t="s">
        <v>3013</v>
      </c>
      <c r="H65" s="1223">
        <v>464.85</v>
      </c>
      <c r="I65" s="1223">
        <v>400</v>
      </c>
      <c r="J65" s="1222" t="s">
        <v>3274</v>
      </c>
      <c r="K65" s="1224">
        <v>43709</v>
      </c>
      <c r="L65" s="1222" t="s">
        <v>3373</v>
      </c>
      <c r="M65" s="1224" t="s">
        <v>3275</v>
      </c>
      <c r="N65" s="1222" t="s">
        <v>293</v>
      </c>
      <c r="O65" s="2069" t="s">
        <v>3282</v>
      </c>
      <c r="P65" s="1221" t="s">
        <v>294</v>
      </c>
      <c r="Q65" s="1221" t="s">
        <v>3403</v>
      </c>
      <c r="R65" s="2069" t="s">
        <v>3283</v>
      </c>
      <c r="S65" s="1222" t="s">
        <v>297</v>
      </c>
      <c r="T65" s="2063" t="s">
        <v>323</v>
      </c>
      <c r="U65" s="1222" t="s">
        <v>294</v>
      </c>
      <c r="V65" s="1222" t="s">
        <v>3018</v>
      </c>
      <c r="W65" s="1222" t="s">
        <v>294</v>
      </c>
      <c r="X65" s="1222" t="s">
        <v>3278</v>
      </c>
      <c r="Y65" s="1222" t="s">
        <v>3279</v>
      </c>
      <c r="Z65" s="1222" t="s">
        <v>3011</v>
      </c>
      <c r="AA65" s="1222" t="s">
        <v>3011</v>
      </c>
      <c r="AB65" s="1222" t="s">
        <v>3011</v>
      </c>
      <c r="AC65" s="1222" t="s">
        <v>3011</v>
      </c>
      <c r="AD65" s="1222" t="s">
        <v>3011</v>
      </c>
      <c r="AE65" s="1222" t="s">
        <v>3011</v>
      </c>
      <c r="AF65" s="2007" t="s">
        <v>293</v>
      </c>
      <c r="AG65" s="1221" t="s">
        <v>3280</v>
      </c>
      <c r="AH65" s="1221" t="s">
        <v>2908</v>
      </c>
      <c r="AI65" s="2007" t="s">
        <v>2909</v>
      </c>
      <c r="AJ65" s="1222" t="s">
        <v>295</v>
      </c>
      <c r="AK65" s="1225" t="s">
        <v>3281</v>
      </c>
      <c r="AL65" s="1222" t="s">
        <v>294</v>
      </c>
      <c r="AM65" s="1221" t="s">
        <v>3011</v>
      </c>
      <c r="AN65" s="2008"/>
    </row>
    <row r="66" spans="1:40" ht="93" customHeight="1">
      <c r="A66" s="1221" t="s">
        <v>1107</v>
      </c>
      <c r="B66" s="1221" t="s">
        <v>356</v>
      </c>
      <c r="C66" s="1221" t="s">
        <v>3271</v>
      </c>
      <c r="D66" s="1222" t="s">
        <v>3011</v>
      </c>
      <c r="E66" s="1221" t="s">
        <v>3272</v>
      </c>
      <c r="F66" s="1222" t="s">
        <v>3273</v>
      </c>
      <c r="G66" s="1222" t="s">
        <v>3013</v>
      </c>
      <c r="H66" s="1223">
        <v>58106.559999999998</v>
      </c>
      <c r="I66" s="1223">
        <v>50000</v>
      </c>
      <c r="J66" s="1222" t="s">
        <v>3274</v>
      </c>
      <c r="K66" s="1224">
        <v>43709</v>
      </c>
      <c r="L66" s="1222" t="s">
        <v>3373</v>
      </c>
      <c r="M66" s="1224" t="s">
        <v>3275</v>
      </c>
      <c r="N66" s="1222" t="s">
        <v>293</v>
      </c>
      <c r="O66" s="2069" t="s">
        <v>3282</v>
      </c>
      <c r="P66" s="1221" t="s">
        <v>294</v>
      </c>
      <c r="Q66" s="1221" t="s">
        <v>3407</v>
      </c>
      <c r="R66" s="2069" t="s">
        <v>3283</v>
      </c>
      <c r="S66" s="1222" t="s">
        <v>297</v>
      </c>
      <c r="T66" s="2063" t="s">
        <v>323</v>
      </c>
      <c r="U66" s="1222" t="s">
        <v>294</v>
      </c>
      <c r="V66" s="1222" t="s">
        <v>3018</v>
      </c>
      <c r="W66" s="1222" t="s">
        <v>294</v>
      </c>
      <c r="X66" s="1222" t="s">
        <v>3278</v>
      </c>
      <c r="Y66" s="1222" t="s">
        <v>3279</v>
      </c>
      <c r="Z66" s="1222" t="s">
        <v>3011</v>
      </c>
      <c r="AA66" s="1222" t="s">
        <v>3011</v>
      </c>
      <c r="AB66" s="1222" t="s">
        <v>3011</v>
      </c>
      <c r="AC66" s="1222" t="s">
        <v>3011</v>
      </c>
      <c r="AD66" s="1222" t="s">
        <v>3011</v>
      </c>
      <c r="AE66" s="1222" t="s">
        <v>3011</v>
      </c>
      <c r="AF66" s="2007" t="s">
        <v>293</v>
      </c>
      <c r="AG66" s="1221" t="s">
        <v>3280</v>
      </c>
      <c r="AH66" s="1221" t="s">
        <v>2908</v>
      </c>
      <c r="AI66" s="2007" t="s">
        <v>2909</v>
      </c>
      <c r="AJ66" s="1222" t="s">
        <v>295</v>
      </c>
      <c r="AK66" s="1225" t="s">
        <v>3281</v>
      </c>
      <c r="AL66" s="1222" t="s">
        <v>294</v>
      </c>
      <c r="AM66" s="1221" t="s">
        <v>3011</v>
      </c>
      <c r="AN66" s="2008"/>
    </row>
    <row r="67" spans="1:40" ht="93" customHeight="1">
      <c r="A67" s="1221" t="s">
        <v>1107</v>
      </c>
      <c r="B67" s="1221" t="s">
        <v>357</v>
      </c>
      <c r="C67" s="1221" t="s">
        <v>3271</v>
      </c>
      <c r="D67" s="1222" t="s">
        <v>3011</v>
      </c>
      <c r="E67" s="1221" t="s">
        <v>3272</v>
      </c>
      <c r="F67" s="1222" t="s">
        <v>3273</v>
      </c>
      <c r="G67" s="1222" t="s">
        <v>3013</v>
      </c>
      <c r="H67" s="1223">
        <v>464.85</v>
      </c>
      <c r="I67" s="1223">
        <v>400</v>
      </c>
      <c r="J67" s="1222" t="s">
        <v>3274</v>
      </c>
      <c r="K67" s="1224">
        <v>43709</v>
      </c>
      <c r="L67" s="1222" t="s">
        <v>3373</v>
      </c>
      <c r="M67" s="1224" t="s">
        <v>3275</v>
      </c>
      <c r="N67" s="1222" t="s">
        <v>293</v>
      </c>
      <c r="O67" s="2069" t="s">
        <v>3282</v>
      </c>
      <c r="P67" s="1221" t="s">
        <v>294</v>
      </c>
      <c r="Q67" s="1221" t="s">
        <v>3403</v>
      </c>
      <c r="R67" s="2069" t="s">
        <v>3283</v>
      </c>
      <c r="S67" s="1222" t="s">
        <v>297</v>
      </c>
      <c r="T67" s="2063" t="s">
        <v>323</v>
      </c>
      <c r="U67" s="1222" t="s">
        <v>294</v>
      </c>
      <c r="V67" s="1222" t="s">
        <v>3018</v>
      </c>
      <c r="W67" s="1222" t="s">
        <v>294</v>
      </c>
      <c r="X67" s="1222" t="s">
        <v>3278</v>
      </c>
      <c r="Y67" s="1222" t="s">
        <v>3279</v>
      </c>
      <c r="Z67" s="1222" t="s">
        <v>3011</v>
      </c>
      <c r="AA67" s="1222" t="s">
        <v>3011</v>
      </c>
      <c r="AB67" s="1222" t="s">
        <v>3011</v>
      </c>
      <c r="AC67" s="1222" t="s">
        <v>3011</v>
      </c>
      <c r="AD67" s="1222" t="s">
        <v>3011</v>
      </c>
      <c r="AE67" s="1222" t="s">
        <v>3011</v>
      </c>
      <c r="AF67" s="2007" t="s">
        <v>293</v>
      </c>
      <c r="AG67" s="1221" t="s">
        <v>3280</v>
      </c>
      <c r="AH67" s="1221" t="s">
        <v>2908</v>
      </c>
      <c r="AI67" s="2007" t="s">
        <v>2909</v>
      </c>
      <c r="AJ67" s="1222" t="s">
        <v>295</v>
      </c>
      <c r="AK67" s="1225" t="s">
        <v>3281</v>
      </c>
      <c r="AL67" s="1222" t="s">
        <v>294</v>
      </c>
      <c r="AM67" s="1221" t="s">
        <v>3011</v>
      </c>
      <c r="AN67" s="2008"/>
    </row>
    <row r="68" spans="1:40" ht="93" customHeight="1">
      <c r="A68" s="1221" t="s">
        <v>1107</v>
      </c>
      <c r="B68" s="1221" t="s">
        <v>358</v>
      </c>
      <c r="C68" s="1221" t="s">
        <v>3271</v>
      </c>
      <c r="D68" s="1222" t="s">
        <v>3011</v>
      </c>
      <c r="E68" s="1221" t="s">
        <v>3272</v>
      </c>
      <c r="F68" s="1222" t="s">
        <v>3273</v>
      </c>
      <c r="G68" s="1222" t="s">
        <v>3013</v>
      </c>
      <c r="H68" s="1223">
        <v>2789.12</v>
      </c>
      <c r="I68" s="1223">
        <v>2400</v>
      </c>
      <c r="J68" s="1222" t="s">
        <v>3274</v>
      </c>
      <c r="K68" s="1224">
        <v>43709</v>
      </c>
      <c r="L68" s="1222" t="s">
        <v>3373</v>
      </c>
      <c r="M68" s="1224" t="s">
        <v>3275</v>
      </c>
      <c r="N68" s="1222" t="s">
        <v>293</v>
      </c>
      <c r="O68" s="2069" t="s">
        <v>3282</v>
      </c>
      <c r="P68" s="1221" t="s">
        <v>294</v>
      </c>
      <c r="Q68" s="1221" t="s">
        <v>3408</v>
      </c>
      <c r="R68" s="2069" t="s">
        <v>3283</v>
      </c>
      <c r="S68" s="1222" t="s">
        <v>297</v>
      </c>
      <c r="T68" s="2063" t="s">
        <v>323</v>
      </c>
      <c r="U68" s="1222" t="s">
        <v>294</v>
      </c>
      <c r="V68" s="1222" t="s">
        <v>3018</v>
      </c>
      <c r="W68" s="1222" t="s">
        <v>294</v>
      </c>
      <c r="X68" s="1222" t="s">
        <v>3278</v>
      </c>
      <c r="Y68" s="1222" t="s">
        <v>3279</v>
      </c>
      <c r="Z68" s="1222" t="s">
        <v>3011</v>
      </c>
      <c r="AA68" s="1222" t="s">
        <v>3011</v>
      </c>
      <c r="AB68" s="1222" t="s">
        <v>3011</v>
      </c>
      <c r="AC68" s="1222" t="s">
        <v>3011</v>
      </c>
      <c r="AD68" s="1222" t="s">
        <v>3011</v>
      </c>
      <c r="AE68" s="1222" t="s">
        <v>3011</v>
      </c>
      <c r="AF68" s="2007" t="s">
        <v>293</v>
      </c>
      <c r="AG68" s="1221" t="s">
        <v>3280</v>
      </c>
      <c r="AH68" s="1221" t="s">
        <v>2908</v>
      </c>
      <c r="AI68" s="2007" t="s">
        <v>2909</v>
      </c>
      <c r="AJ68" s="1222" t="s">
        <v>295</v>
      </c>
      <c r="AK68" s="1225" t="s">
        <v>3281</v>
      </c>
      <c r="AL68" s="1222" t="s">
        <v>294</v>
      </c>
      <c r="AM68" s="1221" t="s">
        <v>3011</v>
      </c>
      <c r="AN68" s="2008"/>
    </row>
    <row r="69" spans="1:40" ht="93" customHeight="1">
      <c r="A69" s="1221" t="s">
        <v>1107</v>
      </c>
      <c r="B69" s="1221" t="s">
        <v>359</v>
      </c>
      <c r="C69" s="1221" t="s">
        <v>3271</v>
      </c>
      <c r="D69" s="1222" t="s">
        <v>3011</v>
      </c>
      <c r="E69" s="1221" t="s">
        <v>3272</v>
      </c>
      <c r="F69" s="1222" t="s">
        <v>3273</v>
      </c>
      <c r="G69" s="1222" t="s">
        <v>3013</v>
      </c>
      <c r="H69" s="1223">
        <v>5578.23</v>
      </c>
      <c r="I69" s="1223">
        <v>4800</v>
      </c>
      <c r="J69" s="1222" t="s">
        <v>3274</v>
      </c>
      <c r="K69" s="1224">
        <v>43709</v>
      </c>
      <c r="L69" s="1222" t="s">
        <v>3373</v>
      </c>
      <c r="M69" s="1224" t="s">
        <v>3275</v>
      </c>
      <c r="N69" s="1222" t="s">
        <v>293</v>
      </c>
      <c r="O69" s="2069" t="s">
        <v>3282</v>
      </c>
      <c r="P69" s="1221" t="s">
        <v>294</v>
      </c>
      <c r="Q69" s="1221" t="s">
        <v>3409</v>
      </c>
      <c r="R69" s="2069" t="s">
        <v>3283</v>
      </c>
      <c r="S69" s="1222" t="s">
        <v>297</v>
      </c>
      <c r="T69" s="2063" t="s">
        <v>323</v>
      </c>
      <c r="U69" s="1222" t="s">
        <v>294</v>
      </c>
      <c r="V69" s="1222" t="s">
        <v>3018</v>
      </c>
      <c r="W69" s="1222" t="s">
        <v>294</v>
      </c>
      <c r="X69" s="1222" t="s">
        <v>3278</v>
      </c>
      <c r="Y69" s="1222" t="s">
        <v>3279</v>
      </c>
      <c r="Z69" s="1222" t="s">
        <v>3011</v>
      </c>
      <c r="AA69" s="1222" t="s">
        <v>3011</v>
      </c>
      <c r="AB69" s="1222" t="s">
        <v>3011</v>
      </c>
      <c r="AC69" s="1222" t="s">
        <v>3011</v>
      </c>
      <c r="AD69" s="1222" t="s">
        <v>3011</v>
      </c>
      <c r="AE69" s="1222" t="s">
        <v>3011</v>
      </c>
      <c r="AF69" s="2007" t="s">
        <v>293</v>
      </c>
      <c r="AG69" s="1221" t="s">
        <v>3280</v>
      </c>
      <c r="AH69" s="1221" t="s">
        <v>2908</v>
      </c>
      <c r="AI69" s="2007" t="s">
        <v>2909</v>
      </c>
      <c r="AJ69" s="1222" t="s">
        <v>295</v>
      </c>
      <c r="AK69" s="1225" t="s">
        <v>3281</v>
      </c>
      <c r="AL69" s="1222" t="s">
        <v>294</v>
      </c>
      <c r="AM69" s="1221" t="s">
        <v>3011</v>
      </c>
      <c r="AN69" s="2008"/>
    </row>
    <row r="70" spans="1:40" ht="93" customHeight="1">
      <c r="A70" s="1221" t="s">
        <v>1107</v>
      </c>
      <c r="B70" s="1221" t="s">
        <v>360</v>
      </c>
      <c r="C70" s="1221" t="s">
        <v>3271</v>
      </c>
      <c r="D70" s="1222" t="s">
        <v>3011</v>
      </c>
      <c r="E70" s="1221" t="s">
        <v>3272</v>
      </c>
      <c r="F70" s="1222" t="s">
        <v>3273</v>
      </c>
      <c r="G70" s="1222" t="s">
        <v>3013</v>
      </c>
      <c r="H70" s="1223">
        <v>18129.25</v>
      </c>
      <c r="I70" s="1223">
        <v>15600</v>
      </c>
      <c r="J70" s="1222" t="s">
        <v>3274</v>
      </c>
      <c r="K70" s="1224">
        <v>43709</v>
      </c>
      <c r="L70" s="1222" t="s">
        <v>3373</v>
      </c>
      <c r="M70" s="1224" t="s">
        <v>3275</v>
      </c>
      <c r="N70" s="1222" t="s">
        <v>293</v>
      </c>
      <c r="O70" s="2069" t="s">
        <v>3282</v>
      </c>
      <c r="P70" s="1221" t="s">
        <v>294</v>
      </c>
      <c r="Q70" s="1221" t="s">
        <v>3410</v>
      </c>
      <c r="R70" s="2069" t="s">
        <v>3283</v>
      </c>
      <c r="S70" s="1222" t="s">
        <v>297</v>
      </c>
      <c r="T70" s="2063" t="s">
        <v>323</v>
      </c>
      <c r="U70" s="1222" t="s">
        <v>294</v>
      </c>
      <c r="V70" s="1222" t="s">
        <v>3018</v>
      </c>
      <c r="W70" s="1222" t="s">
        <v>294</v>
      </c>
      <c r="X70" s="1222" t="s">
        <v>3278</v>
      </c>
      <c r="Y70" s="1222" t="s">
        <v>3279</v>
      </c>
      <c r="Z70" s="1222" t="s">
        <v>3011</v>
      </c>
      <c r="AA70" s="1222" t="s">
        <v>3011</v>
      </c>
      <c r="AB70" s="1222" t="s">
        <v>3011</v>
      </c>
      <c r="AC70" s="1222" t="s">
        <v>3011</v>
      </c>
      <c r="AD70" s="1222" t="s">
        <v>3011</v>
      </c>
      <c r="AE70" s="1222" t="s">
        <v>3011</v>
      </c>
      <c r="AF70" s="2007" t="s">
        <v>293</v>
      </c>
      <c r="AG70" s="1221" t="s">
        <v>3280</v>
      </c>
      <c r="AH70" s="1221" t="s">
        <v>2908</v>
      </c>
      <c r="AI70" s="2007" t="s">
        <v>2909</v>
      </c>
      <c r="AJ70" s="1222" t="s">
        <v>295</v>
      </c>
      <c r="AK70" s="1225" t="s">
        <v>3281</v>
      </c>
      <c r="AL70" s="1222" t="s">
        <v>294</v>
      </c>
      <c r="AM70" s="1221" t="s">
        <v>3011</v>
      </c>
      <c r="AN70" s="2008"/>
    </row>
    <row r="71" spans="1:40" ht="93" customHeight="1">
      <c r="A71" s="1221" t="s">
        <v>1107</v>
      </c>
      <c r="B71" s="1221" t="s">
        <v>361</v>
      </c>
      <c r="C71" s="1221" t="s">
        <v>3271</v>
      </c>
      <c r="D71" s="1222" t="s">
        <v>3011</v>
      </c>
      <c r="E71" s="1221" t="s">
        <v>3272</v>
      </c>
      <c r="F71" s="1222" t="s">
        <v>3273</v>
      </c>
      <c r="G71" s="1222" t="s">
        <v>3013</v>
      </c>
      <c r="H71" s="1223">
        <v>62290.239999999998</v>
      </c>
      <c r="I71" s="1223">
        <v>53600</v>
      </c>
      <c r="J71" s="1222" t="s">
        <v>3274</v>
      </c>
      <c r="K71" s="1224">
        <v>43709</v>
      </c>
      <c r="L71" s="1222" t="s">
        <v>3373</v>
      </c>
      <c r="M71" s="1224" t="s">
        <v>3275</v>
      </c>
      <c r="N71" s="1222" t="s">
        <v>293</v>
      </c>
      <c r="O71" s="2069" t="s">
        <v>3282</v>
      </c>
      <c r="P71" s="1221" t="s">
        <v>294</v>
      </c>
      <c r="Q71" s="1221" t="s">
        <v>3411</v>
      </c>
      <c r="R71" s="2069" t="s">
        <v>3283</v>
      </c>
      <c r="S71" s="1222" t="s">
        <v>297</v>
      </c>
      <c r="T71" s="2063" t="s">
        <v>323</v>
      </c>
      <c r="U71" s="1222" t="s">
        <v>294</v>
      </c>
      <c r="V71" s="1222" t="s">
        <v>3018</v>
      </c>
      <c r="W71" s="1222" t="s">
        <v>294</v>
      </c>
      <c r="X71" s="1222" t="s">
        <v>3278</v>
      </c>
      <c r="Y71" s="1222" t="s">
        <v>3279</v>
      </c>
      <c r="Z71" s="1222" t="s">
        <v>3011</v>
      </c>
      <c r="AA71" s="1222" t="s">
        <v>3011</v>
      </c>
      <c r="AB71" s="1222" t="s">
        <v>3011</v>
      </c>
      <c r="AC71" s="1222" t="s">
        <v>3011</v>
      </c>
      <c r="AD71" s="1222" t="s">
        <v>3011</v>
      </c>
      <c r="AE71" s="1222" t="s">
        <v>3011</v>
      </c>
      <c r="AF71" s="2007" t="s">
        <v>293</v>
      </c>
      <c r="AG71" s="1221" t="s">
        <v>3280</v>
      </c>
      <c r="AH71" s="1221" t="s">
        <v>2908</v>
      </c>
      <c r="AI71" s="2007" t="s">
        <v>2909</v>
      </c>
      <c r="AJ71" s="1222" t="s">
        <v>295</v>
      </c>
      <c r="AK71" s="1225" t="s">
        <v>3281</v>
      </c>
      <c r="AL71" s="1222" t="s">
        <v>294</v>
      </c>
      <c r="AM71" s="1221" t="s">
        <v>3011</v>
      </c>
      <c r="AN71" s="2008"/>
    </row>
    <row r="72" spans="1:40" ht="93" customHeight="1">
      <c r="A72" s="1221" t="s">
        <v>1107</v>
      </c>
      <c r="B72" s="1221" t="s">
        <v>362</v>
      </c>
      <c r="C72" s="1221" t="s">
        <v>3271</v>
      </c>
      <c r="D72" s="1222" t="s">
        <v>3011</v>
      </c>
      <c r="E72" s="1221" t="s">
        <v>3272</v>
      </c>
      <c r="F72" s="1222" t="s">
        <v>3273</v>
      </c>
      <c r="G72" s="1222" t="s">
        <v>3013</v>
      </c>
      <c r="H72" s="1223">
        <v>5578.23</v>
      </c>
      <c r="I72" s="1223">
        <v>4800</v>
      </c>
      <c r="J72" s="1222" t="s">
        <v>3274</v>
      </c>
      <c r="K72" s="1224">
        <v>43709</v>
      </c>
      <c r="L72" s="1222" t="s">
        <v>3373</v>
      </c>
      <c r="M72" s="1224" t="s">
        <v>3275</v>
      </c>
      <c r="N72" s="1222" t="s">
        <v>293</v>
      </c>
      <c r="O72" s="2069" t="s">
        <v>3282</v>
      </c>
      <c r="P72" s="1221" t="s">
        <v>294</v>
      </c>
      <c r="Q72" s="1221" t="s">
        <v>3409</v>
      </c>
      <c r="R72" s="2069" t="s">
        <v>3283</v>
      </c>
      <c r="S72" s="1222" t="s">
        <v>297</v>
      </c>
      <c r="T72" s="2063" t="s">
        <v>323</v>
      </c>
      <c r="U72" s="1222" t="s">
        <v>294</v>
      </c>
      <c r="V72" s="1222" t="s">
        <v>3018</v>
      </c>
      <c r="W72" s="1222" t="s">
        <v>294</v>
      </c>
      <c r="X72" s="1222" t="s">
        <v>3278</v>
      </c>
      <c r="Y72" s="1222" t="s">
        <v>3279</v>
      </c>
      <c r="Z72" s="1222" t="s">
        <v>3011</v>
      </c>
      <c r="AA72" s="1222" t="s">
        <v>3011</v>
      </c>
      <c r="AB72" s="1222" t="s">
        <v>3011</v>
      </c>
      <c r="AC72" s="1222" t="s">
        <v>3011</v>
      </c>
      <c r="AD72" s="1222" t="s">
        <v>3011</v>
      </c>
      <c r="AE72" s="1222" t="s">
        <v>3011</v>
      </c>
      <c r="AF72" s="2007" t="s">
        <v>293</v>
      </c>
      <c r="AG72" s="1221" t="s">
        <v>3280</v>
      </c>
      <c r="AH72" s="1221" t="s">
        <v>2908</v>
      </c>
      <c r="AI72" s="2007" t="s">
        <v>2909</v>
      </c>
      <c r="AJ72" s="1222" t="s">
        <v>295</v>
      </c>
      <c r="AK72" s="1225" t="s">
        <v>3281</v>
      </c>
      <c r="AL72" s="1222" t="s">
        <v>294</v>
      </c>
      <c r="AM72" s="1221" t="s">
        <v>3011</v>
      </c>
      <c r="AN72" s="2008"/>
    </row>
    <row r="73" spans="1:40" ht="93" customHeight="1">
      <c r="A73" s="1221" t="s">
        <v>1107</v>
      </c>
      <c r="B73" s="1221" t="s">
        <v>363</v>
      </c>
      <c r="C73" s="1221" t="s">
        <v>3271</v>
      </c>
      <c r="D73" s="1222" t="s">
        <v>3011</v>
      </c>
      <c r="E73" s="1221" t="s">
        <v>3272</v>
      </c>
      <c r="F73" s="1222" t="s">
        <v>3273</v>
      </c>
      <c r="G73" s="1222" t="s">
        <v>3013</v>
      </c>
      <c r="H73" s="1223">
        <v>2789.12</v>
      </c>
      <c r="I73" s="1223">
        <v>2400</v>
      </c>
      <c r="J73" s="1222" t="s">
        <v>3274</v>
      </c>
      <c r="K73" s="1224">
        <v>43709</v>
      </c>
      <c r="L73" s="1222" t="s">
        <v>3373</v>
      </c>
      <c r="M73" s="1224" t="s">
        <v>3275</v>
      </c>
      <c r="N73" s="1222" t="s">
        <v>293</v>
      </c>
      <c r="O73" s="2069" t="s">
        <v>3282</v>
      </c>
      <c r="P73" s="1221" t="s">
        <v>294</v>
      </c>
      <c r="Q73" s="1221" t="s">
        <v>3408</v>
      </c>
      <c r="R73" s="2069" t="s">
        <v>3283</v>
      </c>
      <c r="S73" s="1222" t="s">
        <v>297</v>
      </c>
      <c r="T73" s="2063" t="s">
        <v>323</v>
      </c>
      <c r="U73" s="1222" t="s">
        <v>294</v>
      </c>
      <c r="V73" s="1222" t="s">
        <v>3018</v>
      </c>
      <c r="W73" s="1222" t="s">
        <v>294</v>
      </c>
      <c r="X73" s="1222" t="s">
        <v>3278</v>
      </c>
      <c r="Y73" s="1222" t="s">
        <v>3279</v>
      </c>
      <c r="Z73" s="1222" t="s">
        <v>3011</v>
      </c>
      <c r="AA73" s="1222" t="s">
        <v>3011</v>
      </c>
      <c r="AB73" s="1222" t="s">
        <v>3011</v>
      </c>
      <c r="AC73" s="1222" t="s">
        <v>3011</v>
      </c>
      <c r="AD73" s="1222" t="s">
        <v>3011</v>
      </c>
      <c r="AE73" s="1222" t="s">
        <v>3011</v>
      </c>
      <c r="AF73" s="2007" t="s">
        <v>293</v>
      </c>
      <c r="AG73" s="1221" t="s">
        <v>3280</v>
      </c>
      <c r="AH73" s="1221" t="s">
        <v>2908</v>
      </c>
      <c r="AI73" s="2007" t="s">
        <v>2909</v>
      </c>
      <c r="AJ73" s="1222" t="s">
        <v>295</v>
      </c>
      <c r="AK73" s="1225" t="s">
        <v>3281</v>
      </c>
      <c r="AL73" s="1222" t="s">
        <v>294</v>
      </c>
      <c r="AM73" s="1221" t="s">
        <v>3011</v>
      </c>
      <c r="AN73" s="2008"/>
    </row>
    <row r="74" spans="1:40" ht="93" customHeight="1">
      <c r="A74" s="1221" t="s">
        <v>1107</v>
      </c>
      <c r="B74" s="1221" t="s">
        <v>364</v>
      </c>
      <c r="C74" s="1221" t="s">
        <v>3271</v>
      </c>
      <c r="D74" s="1222" t="s">
        <v>3011</v>
      </c>
      <c r="E74" s="1221" t="s">
        <v>3272</v>
      </c>
      <c r="F74" s="1222" t="s">
        <v>3273</v>
      </c>
      <c r="G74" s="1222" t="s">
        <v>3013</v>
      </c>
      <c r="H74" s="1223">
        <v>2324.2600000000002</v>
      </c>
      <c r="I74" s="1223">
        <v>2000</v>
      </c>
      <c r="J74" s="1222" t="s">
        <v>3274</v>
      </c>
      <c r="K74" s="1224">
        <v>43709</v>
      </c>
      <c r="L74" s="1222" t="s">
        <v>3373</v>
      </c>
      <c r="M74" s="1224" t="s">
        <v>3275</v>
      </c>
      <c r="N74" s="1222" t="s">
        <v>293</v>
      </c>
      <c r="O74" s="2069" t="s">
        <v>3282</v>
      </c>
      <c r="P74" s="1221" t="s">
        <v>294</v>
      </c>
      <c r="Q74" s="1221" t="s">
        <v>3381</v>
      </c>
      <c r="R74" s="2069" t="s">
        <v>3283</v>
      </c>
      <c r="S74" s="1222" t="s">
        <v>297</v>
      </c>
      <c r="T74" s="2063" t="s">
        <v>323</v>
      </c>
      <c r="U74" s="1222" t="s">
        <v>294</v>
      </c>
      <c r="V74" s="1222" t="s">
        <v>3018</v>
      </c>
      <c r="W74" s="1222" t="s">
        <v>294</v>
      </c>
      <c r="X74" s="1222" t="s">
        <v>3278</v>
      </c>
      <c r="Y74" s="1222" t="s">
        <v>3279</v>
      </c>
      <c r="Z74" s="1222" t="s">
        <v>3011</v>
      </c>
      <c r="AA74" s="1222" t="s">
        <v>3011</v>
      </c>
      <c r="AB74" s="1222" t="s">
        <v>3011</v>
      </c>
      <c r="AC74" s="1222" t="s">
        <v>3011</v>
      </c>
      <c r="AD74" s="1222" t="s">
        <v>3011</v>
      </c>
      <c r="AE74" s="1222" t="s">
        <v>3011</v>
      </c>
      <c r="AF74" s="2007" t="s">
        <v>293</v>
      </c>
      <c r="AG74" s="1221" t="s">
        <v>3280</v>
      </c>
      <c r="AH74" s="1221" t="s">
        <v>2908</v>
      </c>
      <c r="AI74" s="2007" t="s">
        <v>2909</v>
      </c>
      <c r="AJ74" s="1222" t="s">
        <v>295</v>
      </c>
      <c r="AK74" s="1225" t="s">
        <v>3281</v>
      </c>
      <c r="AL74" s="1222" t="s">
        <v>294</v>
      </c>
      <c r="AM74" s="1221" t="s">
        <v>3011</v>
      </c>
      <c r="AN74" s="2008"/>
    </row>
    <row r="75" spans="1:40" ht="93" customHeight="1">
      <c r="A75" s="1221" t="s">
        <v>1107</v>
      </c>
      <c r="B75" s="1221" t="s">
        <v>365</v>
      </c>
      <c r="C75" s="1221" t="s">
        <v>3271</v>
      </c>
      <c r="D75" s="1222" t="s">
        <v>3011</v>
      </c>
      <c r="E75" s="1221" t="s">
        <v>3272</v>
      </c>
      <c r="F75" s="1222" t="s">
        <v>3273</v>
      </c>
      <c r="G75" s="1222" t="s">
        <v>3013</v>
      </c>
      <c r="H75" s="1223">
        <v>48069.2</v>
      </c>
      <c r="I75" s="1223">
        <v>45000</v>
      </c>
      <c r="J75" s="1222" t="s">
        <v>3274</v>
      </c>
      <c r="K75" s="1224">
        <v>43709</v>
      </c>
      <c r="L75" s="1222" t="s">
        <v>3373</v>
      </c>
      <c r="M75" s="1224" t="s">
        <v>3275</v>
      </c>
      <c r="N75" s="1222" t="s">
        <v>293</v>
      </c>
      <c r="O75" s="2069" t="s">
        <v>3276</v>
      </c>
      <c r="P75" s="1221" t="s">
        <v>294</v>
      </c>
      <c r="Q75" s="1221" t="s">
        <v>3412</v>
      </c>
      <c r="R75" s="2069" t="s">
        <v>3284</v>
      </c>
      <c r="S75" s="1222" t="s">
        <v>297</v>
      </c>
      <c r="T75" s="2063" t="s">
        <v>2912</v>
      </c>
      <c r="U75" s="1222" t="s">
        <v>294</v>
      </c>
      <c r="V75" s="1222" t="s">
        <v>3018</v>
      </c>
      <c r="W75" s="1222" t="s">
        <v>294</v>
      </c>
      <c r="X75" s="1222" t="s">
        <v>3278</v>
      </c>
      <c r="Y75" s="1222" t="s">
        <v>3279</v>
      </c>
      <c r="Z75" s="1222" t="s">
        <v>3011</v>
      </c>
      <c r="AA75" s="1222" t="s">
        <v>3011</v>
      </c>
      <c r="AB75" s="1222" t="s">
        <v>3011</v>
      </c>
      <c r="AC75" s="1222" t="s">
        <v>3011</v>
      </c>
      <c r="AD75" s="1222" t="s">
        <v>3011</v>
      </c>
      <c r="AE75" s="1222" t="s">
        <v>3011</v>
      </c>
      <c r="AF75" s="2007" t="s">
        <v>293</v>
      </c>
      <c r="AG75" s="1221" t="s">
        <v>3280</v>
      </c>
      <c r="AH75" s="1221" t="s">
        <v>2908</v>
      </c>
      <c r="AI75" s="2007" t="s">
        <v>2909</v>
      </c>
      <c r="AJ75" s="1222" t="s">
        <v>295</v>
      </c>
      <c r="AK75" s="1225" t="s">
        <v>3281</v>
      </c>
      <c r="AL75" s="1222" t="s">
        <v>294</v>
      </c>
      <c r="AM75" s="1221" t="s">
        <v>3011</v>
      </c>
      <c r="AN75" s="2008"/>
    </row>
    <row r="76" spans="1:40" ht="93" customHeight="1">
      <c r="A76" s="1221" t="s">
        <v>1107</v>
      </c>
      <c r="B76" s="1221" t="s">
        <v>366</v>
      </c>
      <c r="C76" s="1221" t="s">
        <v>3271</v>
      </c>
      <c r="D76" s="1222" t="s">
        <v>3011</v>
      </c>
      <c r="E76" s="1221" t="s">
        <v>3272</v>
      </c>
      <c r="F76" s="1222" t="s">
        <v>3273</v>
      </c>
      <c r="G76" s="1222" t="s">
        <v>3013</v>
      </c>
      <c r="H76" s="1223">
        <v>1162.1300000000001</v>
      </c>
      <c r="I76" s="1223">
        <v>1000</v>
      </c>
      <c r="J76" s="1222" t="s">
        <v>3274</v>
      </c>
      <c r="K76" s="1224">
        <v>43739</v>
      </c>
      <c r="L76" s="1222" t="s">
        <v>3373</v>
      </c>
      <c r="M76" s="1224" t="s">
        <v>3275</v>
      </c>
      <c r="N76" s="1222" t="s">
        <v>293</v>
      </c>
      <c r="O76" s="2069" t="s">
        <v>3282</v>
      </c>
      <c r="P76" s="1221" t="s">
        <v>294</v>
      </c>
      <c r="Q76" s="1221" t="s">
        <v>3391</v>
      </c>
      <c r="R76" s="2069" t="s">
        <v>3283</v>
      </c>
      <c r="S76" s="1222" t="s">
        <v>297</v>
      </c>
      <c r="T76" s="2063" t="s">
        <v>323</v>
      </c>
      <c r="U76" s="1222" t="s">
        <v>294</v>
      </c>
      <c r="V76" s="1222" t="s">
        <v>3018</v>
      </c>
      <c r="W76" s="1222" t="s">
        <v>294</v>
      </c>
      <c r="X76" s="1222" t="s">
        <v>3278</v>
      </c>
      <c r="Y76" s="1222" t="s">
        <v>3279</v>
      </c>
      <c r="Z76" s="1222" t="s">
        <v>3011</v>
      </c>
      <c r="AA76" s="1222" t="s">
        <v>3011</v>
      </c>
      <c r="AB76" s="1222" t="s">
        <v>3011</v>
      </c>
      <c r="AC76" s="1222" t="s">
        <v>3011</v>
      </c>
      <c r="AD76" s="1222" t="s">
        <v>3011</v>
      </c>
      <c r="AE76" s="1222" t="s">
        <v>3011</v>
      </c>
      <c r="AF76" s="2007" t="s">
        <v>293</v>
      </c>
      <c r="AG76" s="1221" t="s">
        <v>3280</v>
      </c>
      <c r="AH76" s="1221" t="s">
        <v>2908</v>
      </c>
      <c r="AI76" s="2007" t="s">
        <v>2909</v>
      </c>
      <c r="AJ76" s="1222" t="s">
        <v>295</v>
      </c>
      <c r="AK76" s="1225" t="s">
        <v>3281</v>
      </c>
      <c r="AL76" s="1222" t="s">
        <v>294</v>
      </c>
      <c r="AM76" s="1221" t="s">
        <v>3011</v>
      </c>
      <c r="AN76" s="2008"/>
    </row>
    <row r="77" spans="1:40" ht="93" customHeight="1">
      <c r="A77" s="1221" t="s">
        <v>1107</v>
      </c>
      <c r="B77" s="1221" t="s">
        <v>367</v>
      </c>
      <c r="C77" s="1221" t="s">
        <v>3271</v>
      </c>
      <c r="D77" s="1222" t="s">
        <v>3011</v>
      </c>
      <c r="E77" s="1221" t="s">
        <v>3272</v>
      </c>
      <c r="F77" s="1222" t="s">
        <v>3273</v>
      </c>
      <c r="G77" s="1222" t="s">
        <v>3013</v>
      </c>
      <c r="H77" s="1223">
        <v>1743.2</v>
      </c>
      <c r="I77" s="1223">
        <v>1500</v>
      </c>
      <c r="J77" s="1222" t="s">
        <v>3274</v>
      </c>
      <c r="K77" s="1224">
        <v>43739</v>
      </c>
      <c r="L77" s="1222" t="s">
        <v>3373</v>
      </c>
      <c r="M77" s="1224" t="s">
        <v>3275</v>
      </c>
      <c r="N77" s="1222" t="s">
        <v>293</v>
      </c>
      <c r="O77" s="2069" t="s">
        <v>3282</v>
      </c>
      <c r="P77" s="1221" t="s">
        <v>294</v>
      </c>
      <c r="Q77" s="1221" t="s">
        <v>3382</v>
      </c>
      <c r="R77" s="2069" t="s">
        <v>3283</v>
      </c>
      <c r="S77" s="1222" t="s">
        <v>297</v>
      </c>
      <c r="T77" s="2063" t="s">
        <v>323</v>
      </c>
      <c r="U77" s="1222" t="s">
        <v>294</v>
      </c>
      <c r="V77" s="1222" t="s">
        <v>3018</v>
      </c>
      <c r="W77" s="1222" t="s">
        <v>294</v>
      </c>
      <c r="X77" s="1222" t="s">
        <v>3278</v>
      </c>
      <c r="Y77" s="1222" t="s">
        <v>3279</v>
      </c>
      <c r="Z77" s="1222" t="s">
        <v>3011</v>
      </c>
      <c r="AA77" s="1222" t="s">
        <v>3011</v>
      </c>
      <c r="AB77" s="1222" t="s">
        <v>3011</v>
      </c>
      <c r="AC77" s="1222" t="s">
        <v>3011</v>
      </c>
      <c r="AD77" s="1222" t="s">
        <v>3011</v>
      </c>
      <c r="AE77" s="1222" t="s">
        <v>3011</v>
      </c>
      <c r="AF77" s="2007" t="s">
        <v>293</v>
      </c>
      <c r="AG77" s="1221" t="s">
        <v>3280</v>
      </c>
      <c r="AH77" s="1221" t="s">
        <v>2908</v>
      </c>
      <c r="AI77" s="2007" t="s">
        <v>2909</v>
      </c>
      <c r="AJ77" s="1222" t="s">
        <v>295</v>
      </c>
      <c r="AK77" s="1225" t="s">
        <v>3281</v>
      </c>
      <c r="AL77" s="1222" t="s">
        <v>294</v>
      </c>
      <c r="AM77" s="1221" t="s">
        <v>3011</v>
      </c>
      <c r="AN77" s="2008"/>
    </row>
    <row r="78" spans="1:40" ht="93" customHeight="1">
      <c r="A78" s="1221" t="s">
        <v>1107</v>
      </c>
      <c r="B78" s="1221" t="s">
        <v>368</v>
      </c>
      <c r="C78" s="1221" t="s">
        <v>3271</v>
      </c>
      <c r="D78" s="1222" t="s">
        <v>3011</v>
      </c>
      <c r="E78" s="1221" t="s">
        <v>3272</v>
      </c>
      <c r="F78" s="1222" t="s">
        <v>3273</v>
      </c>
      <c r="G78" s="1222" t="s">
        <v>3013</v>
      </c>
      <c r="H78" s="1223">
        <v>1162.1300000000001</v>
      </c>
      <c r="I78" s="1223">
        <v>1000</v>
      </c>
      <c r="J78" s="1222" t="s">
        <v>3274</v>
      </c>
      <c r="K78" s="1224">
        <v>43739</v>
      </c>
      <c r="L78" s="1222" t="s">
        <v>3373</v>
      </c>
      <c r="M78" s="1224" t="s">
        <v>3275</v>
      </c>
      <c r="N78" s="1222" t="s">
        <v>293</v>
      </c>
      <c r="O78" s="2069" t="s">
        <v>3282</v>
      </c>
      <c r="P78" s="1221" t="s">
        <v>294</v>
      </c>
      <c r="Q78" s="1221" t="s">
        <v>3391</v>
      </c>
      <c r="R78" s="2069" t="s">
        <v>3283</v>
      </c>
      <c r="S78" s="1222" t="s">
        <v>297</v>
      </c>
      <c r="T78" s="2063" t="s">
        <v>323</v>
      </c>
      <c r="U78" s="1222" t="s">
        <v>294</v>
      </c>
      <c r="V78" s="1222" t="s">
        <v>3018</v>
      </c>
      <c r="W78" s="1222" t="s">
        <v>294</v>
      </c>
      <c r="X78" s="1222" t="s">
        <v>3278</v>
      </c>
      <c r="Y78" s="1222" t="s">
        <v>3279</v>
      </c>
      <c r="Z78" s="1222" t="s">
        <v>3011</v>
      </c>
      <c r="AA78" s="1222" t="s">
        <v>3011</v>
      </c>
      <c r="AB78" s="1222" t="s">
        <v>3011</v>
      </c>
      <c r="AC78" s="1222" t="s">
        <v>3011</v>
      </c>
      <c r="AD78" s="1222" t="s">
        <v>3011</v>
      </c>
      <c r="AE78" s="1222" t="s">
        <v>3011</v>
      </c>
      <c r="AF78" s="2007" t="s">
        <v>293</v>
      </c>
      <c r="AG78" s="1221" t="s">
        <v>3280</v>
      </c>
      <c r="AH78" s="1221" t="s">
        <v>2908</v>
      </c>
      <c r="AI78" s="2007" t="s">
        <v>2909</v>
      </c>
      <c r="AJ78" s="1222" t="s">
        <v>295</v>
      </c>
      <c r="AK78" s="1225" t="s">
        <v>3281</v>
      </c>
      <c r="AL78" s="1222" t="s">
        <v>294</v>
      </c>
      <c r="AM78" s="1221" t="s">
        <v>3011</v>
      </c>
      <c r="AN78" s="2008"/>
    </row>
    <row r="79" spans="1:40" ht="93" customHeight="1">
      <c r="A79" s="1221" t="s">
        <v>1107</v>
      </c>
      <c r="B79" s="1221" t="s">
        <v>369</v>
      </c>
      <c r="C79" s="1221" t="s">
        <v>3271</v>
      </c>
      <c r="D79" s="1222" t="s">
        <v>3011</v>
      </c>
      <c r="E79" s="1221" t="s">
        <v>3272</v>
      </c>
      <c r="F79" s="1222" t="s">
        <v>3273</v>
      </c>
      <c r="G79" s="1222" t="s">
        <v>3013</v>
      </c>
      <c r="H79" s="1223">
        <v>1162.1300000000001</v>
      </c>
      <c r="I79" s="1223">
        <v>1000</v>
      </c>
      <c r="J79" s="1222" t="s">
        <v>3274</v>
      </c>
      <c r="K79" s="1224">
        <v>43739</v>
      </c>
      <c r="L79" s="1222" t="s">
        <v>3373</v>
      </c>
      <c r="M79" s="1224" t="s">
        <v>3275</v>
      </c>
      <c r="N79" s="1222" t="s">
        <v>293</v>
      </c>
      <c r="O79" s="2069" t="s">
        <v>3282</v>
      </c>
      <c r="P79" s="1221" t="s">
        <v>294</v>
      </c>
      <c r="Q79" s="1221" t="s">
        <v>3391</v>
      </c>
      <c r="R79" s="2069" t="s">
        <v>3283</v>
      </c>
      <c r="S79" s="1222" t="s">
        <v>297</v>
      </c>
      <c r="T79" s="2063" t="s">
        <v>323</v>
      </c>
      <c r="U79" s="1222" t="s">
        <v>294</v>
      </c>
      <c r="V79" s="1222" t="s">
        <v>3018</v>
      </c>
      <c r="W79" s="1222" t="s">
        <v>294</v>
      </c>
      <c r="X79" s="1222" t="s">
        <v>3278</v>
      </c>
      <c r="Y79" s="1222" t="s">
        <v>3279</v>
      </c>
      <c r="Z79" s="1222" t="s">
        <v>3011</v>
      </c>
      <c r="AA79" s="1222" t="s">
        <v>3011</v>
      </c>
      <c r="AB79" s="1222" t="s">
        <v>3011</v>
      </c>
      <c r="AC79" s="1222" t="s">
        <v>3011</v>
      </c>
      <c r="AD79" s="1222" t="s">
        <v>3011</v>
      </c>
      <c r="AE79" s="1222" t="s">
        <v>3011</v>
      </c>
      <c r="AF79" s="2007" t="s">
        <v>293</v>
      </c>
      <c r="AG79" s="1221" t="s">
        <v>3280</v>
      </c>
      <c r="AH79" s="1221" t="s">
        <v>2908</v>
      </c>
      <c r="AI79" s="2007" t="s">
        <v>2909</v>
      </c>
      <c r="AJ79" s="1222" t="s">
        <v>295</v>
      </c>
      <c r="AK79" s="1225" t="s">
        <v>3281</v>
      </c>
      <c r="AL79" s="1222" t="s">
        <v>294</v>
      </c>
      <c r="AM79" s="1221" t="s">
        <v>3011</v>
      </c>
      <c r="AN79" s="2008"/>
    </row>
    <row r="80" spans="1:40" ht="93" customHeight="1">
      <c r="A80" s="1221" t="s">
        <v>1107</v>
      </c>
      <c r="B80" s="1221" t="s">
        <v>370</v>
      </c>
      <c r="C80" s="1221" t="s">
        <v>3271</v>
      </c>
      <c r="D80" s="1222" t="s">
        <v>3011</v>
      </c>
      <c r="E80" s="1221" t="s">
        <v>3272</v>
      </c>
      <c r="F80" s="1222" t="s">
        <v>3273</v>
      </c>
      <c r="G80" s="1222" t="s">
        <v>3013</v>
      </c>
      <c r="H80" s="1223">
        <v>1162.1300000000001</v>
      </c>
      <c r="I80" s="1223">
        <v>1000</v>
      </c>
      <c r="J80" s="1222" t="s">
        <v>3274</v>
      </c>
      <c r="K80" s="1224">
        <v>43739</v>
      </c>
      <c r="L80" s="1222" t="s">
        <v>3373</v>
      </c>
      <c r="M80" s="1224" t="s">
        <v>3275</v>
      </c>
      <c r="N80" s="1222" t="s">
        <v>293</v>
      </c>
      <c r="O80" s="2069" t="s">
        <v>3282</v>
      </c>
      <c r="P80" s="1221" t="s">
        <v>294</v>
      </c>
      <c r="Q80" s="1221" t="s">
        <v>3391</v>
      </c>
      <c r="R80" s="2069" t="s">
        <v>3283</v>
      </c>
      <c r="S80" s="1222" t="s">
        <v>297</v>
      </c>
      <c r="T80" s="2063" t="s">
        <v>323</v>
      </c>
      <c r="U80" s="1222" t="s">
        <v>294</v>
      </c>
      <c r="V80" s="1222" t="s">
        <v>3018</v>
      </c>
      <c r="W80" s="1222" t="s">
        <v>294</v>
      </c>
      <c r="X80" s="1222" t="s">
        <v>3278</v>
      </c>
      <c r="Y80" s="1222" t="s">
        <v>3279</v>
      </c>
      <c r="Z80" s="1222" t="s">
        <v>3011</v>
      </c>
      <c r="AA80" s="1222" t="s">
        <v>3011</v>
      </c>
      <c r="AB80" s="1222" t="s">
        <v>3011</v>
      </c>
      <c r="AC80" s="1222" t="s">
        <v>3011</v>
      </c>
      <c r="AD80" s="1222" t="s">
        <v>3011</v>
      </c>
      <c r="AE80" s="1222" t="s">
        <v>3011</v>
      </c>
      <c r="AF80" s="2007" t="s">
        <v>293</v>
      </c>
      <c r="AG80" s="1221" t="s">
        <v>3280</v>
      </c>
      <c r="AH80" s="1221" t="s">
        <v>2908</v>
      </c>
      <c r="AI80" s="2007" t="s">
        <v>2909</v>
      </c>
      <c r="AJ80" s="1222" t="s">
        <v>295</v>
      </c>
      <c r="AK80" s="1225" t="s">
        <v>3281</v>
      </c>
      <c r="AL80" s="1222" t="s">
        <v>294</v>
      </c>
      <c r="AM80" s="1221" t="s">
        <v>3011</v>
      </c>
      <c r="AN80" s="2008"/>
    </row>
    <row r="81" spans="1:40" ht="93" customHeight="1">
      <c r="A81" s="1221" t="s">
        <v>1107</v>
      </c>
      <c r="B81" s="1221" t="s">
        <v>371</v>
      </c>
      <c r="C81" s="1221" t="s">
        <v>3271</v>
      </c>
      <c r="D81" s="1222" t="s">
        <v>3011</v>
      </c>
      <c r="E81" s="1221" t="s">
        <v>3272</v>
      </c>
      <c r="F81" s="1222" t="s">
        <v>3273</v>
      </c>
      <c r="G81" s="1222" t="s">
        <v>3013</v>
      </c>
      <c r="H81" s="1223">
        <v>1162.1300000000001</v>
      </c>
      <c r="I81" s="1223">
        <v>1000</v>
      </c>
      <c r="J81" s="1222" t="s">
        <v>3274</v>
      </c>
      <c r="K81" s="1224">
        <v>43739</v>
      </c>
      <c r="L81" s="1222" t="s">
        <v>3373</v>
      </c>
      <c r="M81" s="1224" t="s">
        <v>3275</v>
      </c>
      <c r="N81" s="1222" t="s">
        <v>293</v>
      </c>
      <c r="O81" s="2069" t="s">
        <v>3282</v>
      </c>
      <c r="P81" s="1221" t="s">
        <v>294</v>
      </c>
      <c r="Q81" s="1221" t="s">
        <v>3391</v>
      </c>
      <c r="R81" s="2069" t="s">
        <v>3283</v>
      </c>
      <c r="S81" s="1222" t="s">
        <v>297</v>
      </c>
      <c r="T81" s="2063" t="s">
        <v>323</v>
      </c>
      <c r="U81" s="1222" t="s">
        <v>294</v>
      </c>
      <c r="V81" s="1222" t="s">
        <v>3018</v>
      </c>
      <c r="W81" s="1222" t="s">
        <v>294</v>
      </c>
      <c r="X81" s="1222" t="s">
        <v>3278</v>
      </c>
      <c r="Y81" s="1222" t="s">
        <v>3279</v>
      </c>
      <c r="Z81" s="1222" t="s">
        <v>3011</v>
      </c>
      <c r="AA81" s="1222" t="s">
        <v>3011</v>
      </c>
      <c r="AB81" s="1222" t="s">
        <v>3011</v>
      </c>
      <c r="AC81" s="1222" t="s">
        <v>3011</v>
      </c>
      <c r="AD81" s="1222" t="s">
        <v>3011</v>
      </c>
      <c r="AE81" s="1222" t="s">
        <v>3011</v>
      </c>
      <c r="AF81" s="2007" t="s">
        <v>293</v>
      </c>
      <c r="AG81" s="1221" t="s">
        <v>3280</v>
      </c>
      <c r="AH81" s="1221" t="s">
        <v>2908</v>
      </c>
      <c r="AI81" s="2007" t="s">
        <v>2909</v>
      </c>
      <c r="AJ81" s="1222" t="s">
        <v>295</v>
      </c>
      <c r="AK81" s="1225" t="s">
        <v>3281</v>
      </c>
      <c r="AL81" s="1222" t="s">
        <v>294</v>
      </c>
      <c r="AM81" s="1221" t="s">
        <v>3011</v>
      </c>
      <c r="AN81" s="2008"/>
    </row>
    <row r="82" spans="1:40" ht="93" customHeight="1">
      <c r="A82" s="1221" t="s">
        <v>1107</v>
      </c>
      <c r="B82" s="1221" t="s">
        <v>372</v>
      </c>
      <c r="C82" s="1221" t="s">
        <v>3271</v>
      </c>
      <c r="D82" s="1222" t="s">
        <v>3011</v>
      </c>
      <c r="E82" s="1221" t="s">
        <v>3272</v>
      </c>
      <c r="F82" s="1222" t="s">
        <v>3273</v>
      </c>
      <c r="G82" s="1222" t="s">
        <v>3013</v>
      </c>
      <c r="H82" s="1223">
        <v>4067.46</v>
      </c>
      <c r="I82" s="1223">
        <v>3500</v>
      </c>
      <c r="J82" s="1222" t="s">
        <v>3274</v>
      </c>
      <c r="K82" s="1224">
        <v>43739</v>
      </c>
      <c r="L82" s="1222" t="s">
        <v>3373</v>
      </c>
      <c r="M82" s="1224" t="s">
        <v>3275</v>
      </c>
      <c r="N82" s="1222" t="s">
        <v>293</v>
      </c>
      <c r="O82" s="2069" t="s">
        <v>3282</v>
      </c>
      <c r="P82" s="1221" t="s">
        <v>294</v>
      </c>
      <c r="Q82" s="1221" t="s">
        <v>3413</v>
      </c>
      <c r="R82" s="2069" t="s">
        <v>3283</v>
      </c>
      <c r="S82" s="1222" t="s">
        <v>297</v>
      </c>
      <c r="T82" s="2063" t="s">
        <v>323</v>
      </c>
      <c r="U82" s="1222" t="s">
        <v>294</v>
      </c>
      <c r="V82" s="1222" t="s">
        <v>3018</v>
      </c>
      <c r="W82" s="1222" t="s">
        <v>294</v>
      </c>
      <c r="X82" s="1222" t="s">
        <v>3278</v>
      </c>
      <c r="Y82" s="1222" t="s">
        <v>3279</v>
      </c>
      <c r="Z82" s="1222" t="s">
        <v>3011</v>
      </c>
      <c r="AA82" s="1222" t="s">
        <v>3011</v>
      </c>
      <c r="AB82" s="1222" t="s">
        <v>3011</v>
      </c>
      <c r="AC82" s="1222" t="s">
        <v>3011</v>
      </c>
      <c r="AD82" s="1222" t="s">
        <v>3011</v>
      </c>
      <c r="AE82" s="1222" t="s">
        <v>3011</v>
      </c>
      <c r="AF82" s="2007" t="s">
        <v>293</v>
      </c>
      <c r="AG82" s="1221" t="s">
        <v>3280</v>
      </c>
      <c r="AH82" s="1221" t="s">
        <v>2908</v>
      </c>
      <c r="AI82" s="2007" t="s">
        <v>2909</v>
      </c>
      <c r="AJ82" s="1222" t="s">
        <v>295</v>
      </c>
      <c r="AK82" s="1225" t="s">
        <v>3281</v>
      </c>
      <c r="AL82" s="1222" t="s">
        <v>294</v>
      </c>
      <c r="AM82" s="1221" t="s">
        <v>3011</v>
      </c>
      <c r="AN82" s="2008"/>
    </row>
    <row r="83" spans="1:40" ht="93" customHeight="1">
      <c r="A83" s="1221" t="s">
        <v>1107</v>
      </c>
      <c r="B83" s="1221" t="s">
        <v>373</v>
      </c>
      <c r="C83" s="1221" t="s">
        <v>3271</v>
      </c>
      <c r="D83" s="1222" t="s">
        <v>3011</v>
      </c>
      <c r="E83" s="1221" t="s">
        <v>3272</v>
      </c>
      <c r="F83" s="1222" t="s">
        <v>3273</v>
      </c>
      <c r="G83" s="1222" t="s">
        <v>3013</v>
      </c>
      <c r="H83" s="1223">
        <v>464.85</v>
      </c>
      <c r="I83" s="1223">
        <v>400</v>
      </c>
      <c r="J83" s="1222" t="s">
        <v>3274</v>
      </c>
      <c r="K83" s="1224">
        <v>43739</v>
      </c>
      <c r="L83" s="1222" t="s">
        <v>3373</v>
      </c>
      <c r="M83" s="1224" t="s">
        <v>3275</v>
      </c>
      <c r="N83" s="1222" t="s">
        <v>293</v>
      </c>
      <c r="O83" s="2069" t="s">
        <v>3282</v>
      </c>
      <c r="P83" s="1221" t="s">
        <v>294</v>
      </c>
      <c r="Q83" s="1221" t="s">
        <v>3403</v>
      </c>
      <c r="R83" s="2069" t="s">
        <v>3283</v>
      </c>
      <c r="S83" s="1222" t="s">
        <v>297</v>
      </c>
      <c r="T83" s="2063" t="s">
        <v>323</v>
      </c>
      <c r="U83" s="1222" t="s">
        <v>294</v>
      </c>
      <c r="V83" s="1222" t="s">
        <v>3018</v>
      </c>
      <c r="W83" s="1222" t="s">
        <v>294</v>
      </c>
      <c r="X83" s="1222" t="s">
        <v>3278</v>
      </c>
      <c r="Y83" s="1222" t="s">
        <v>3279</v>
      </c>
      <c r="Z83" s="1222" t="s">
        <v>3011</v>
      </c>
      <c r="AA83" s="1222" t="s">
        <v>3011</v>
      </c>
      <c r="AB83" s="1222" t="s">
        <v>3011</v>
      </c>
      <c r="AC83" s="1222" t="s">
        <v>3011</v>
      </c>
      <c r="AD83" s="1222" t="s">
        <v>3011</v>
      </c>
      <c r="AE83" s="1222" t="s">
        <v>3011</v>
      </c>
      <c r="AF83" s="2007" t="s">
        <v>293</v>
      </c>
      <c r="AG83" s="1221" t="s">
        <v>3280</v>
      </c>
      <c r="AH83" s="1221" t="s">
        <v>2908</v>
      </c>
      <c r="AI83" s="2007" t="s">
        <v>2909</v>
      </c>
      <c r="AJ83" s="1222" t="s">
        <v>295</v>
      </c>
      <c r="AK83" s="1225" t="s">
        <v>3281</v>
      </c>
      <c r="AL83" s="1222" t="s">
        <v>294</v>
      </c>
      <c r="AM83" s="1221" t="s">
        <v>3011</v>
      </c>
      <c r="AN83" s="2008"/>
    </row>
    <row r="84" spans="1:40" ht="93" customHeight="1">
      <c r="A84" s="1221" t="s">
        <v>1107</v>
      </c>
      <c r="B84" s="1221" t="s">
        <v>374</v>
      </c>
      <c r="C84" s="1221" t="s">
        <v>3271</v>
      </c>
      <c r="D84" s="1222" t="s">
        <v>3011</v>
      </c>
      <c r="E84" s="1221" t="s">
        <v>3272</v>
      </c>
      <c r="F84" s="1222" t="s">
        <v>3273</v>
      </c>
      <c r="G84" s="1222" t="s">
        <v>3013</v>
      </c>
      <c r="H84" s="1223">
        <v>4183.67</v>
      </c>
      <c r="I84" s="1223">
        <v>3600</v>
      </c>
      <c r="J84" s="1222" t="s">
        <v>3274</v>
      </c>
      <c r="K84" s="1224">
        <v>43739</v>
      </c>
      <c r="L84" s="1222" t="s">
        <v>3373</v>
      </c>
      <c r="M84" s="1224" t="s">
        <v>3275</v>
      </c>
      <c r="N84" s="1222" t="s">
        <v>293</v>
      </c>
      <c r="O84" s="2069" t="s">
        <v>3282</v>
      </c>
      <c r="P84" s="1221" t="s">
        <v>294</v>
      </c>
      <c r="Q84" s="1221" t="s">
        <v>3414</v>
      </c>
      <c r="R84" s="2069" t="s">
        <v>3283</v>
      </c>
      <c r="S84" s="1222" t="s">
        <v>297</v>
      </c>
      <c r="T84" s="2063" t="s">
        <v>323</v>
      </c>
      <c r="U84" s="1222" t="s">
        <v>294</v>
      </c>
      <c r="V84" s="1222" t="s">
        <v>3018</v>
      </c>
      <c r="W84" s="1222" t="s">
        <v>294</v>
      </c>
      <c r="X84" s="1222" t="s">
        <v>3278</v>
      </c>
      <c r="Y84" s="1222" t="s">
        <v>3279</v>
      </c>
      <c r="Z84" s="1222" t="s">
        <v>3011</v>
      </c>
      <c r="AA84" s="1222" t="s">
        <v>3011</v>
      </c>
      <c r="AB84" s="1222" t="s">
        <v>3011</v>
      </c>
      <c r="AC84" s="1222" t="s">
        <v>3011</v>
      </c>
      <c r="AD84" s="1222" t="s">
        <v>3011</v>
      </c>
      <c r="AE84" s="1222" t="s">
        <v>3011</v>
      </c>
      <c r="AF84" s="2007" t="s">
        <v>293</v>
      </c>
      <c r="AG84" s="1221" t="s">
        <v>3280</v>
      </c>
      <c r="AH84" s="1221" t="s">
        <v>2908</v>
      </c>
      <c r="AI84" s="2007" t="s">
        <v>2909</v>
      </c>
      <c r="AJ84" s="1222" t="s">
        <v>295</v>
      </c>
      <c r="AK84" s="1225" t="s">
        <v>3281</v>
      </c>
      <c r="AL84" s="1222" t="s">
        <v>294</v>
      </c>
      <c r="AM84" s="1221" t="s">
        <v>3011</v>
      </c>
      <c r="AN84" s="2008"/>
    </row>
    <row r="85" spans="1:40" ht="93" customHeight="1">
      <c r="A85" s="1221" t="s">
        <v>1107</v>
      </c>
      <c r="B85" s="1221" t="s">
        <v>375</v>
      </c>
      <c r="C85" s="1221" t="s">
        <v>3271</v>
      </c>
      <c r="D85" s="1222" t="s">
        <v>3011</v>
      </c>
      <c r="E85" s="1221" t="s">
        <v>3272</v>
      </c>
      <c r="F85" s="1222" t="s">
        <v>3273</v>
      </c>
      <c r="G85" s="1222" t="s">
        <v>3013</v>
      </c>
      <c r="H85" s="1223">
        <v>13945.58</v>
      </c>
      <c r="I85" s="1223">
        <v>12000</v>
      </c>
      <c r="J85" s="1222" t="s">
        <v>3274</v>
      </c>
      <c r="K85" s="1224">
        <v>43739</v>
      </c>
      <c r="L85" s="1222" t="s">
        <v>3373</v>
      </c>
      <c r="M85" s="1224" t="s">
        <v>3275</v>
      </c>
      <c r="N85" s="1222" t="s">
        <v>293</v>
      </c>
      <c r="O85" s="2069" t="s">
        <v>3282</v>
      </c>
      <c r="P85" s="1221" t="s">
        <v>294</v>
      </c>
      <c r="Q85" s="1221" t="s">
        <v>3394</v>
      </c>
      <c r="R85" s="2069" t="s">
        <v>3283</v>
      </c>
      <c r="S85" s="1222" t="s">
        <v>297</v>
      </c>
      <c r="T85" s="2063" t="s">
        <v>323</v>
      </c>
      <c r="U85" s="1222" t="s">
        <v>294</v>
      </c>
      <c r="V85" s="1222" t="s">
        <v>3018</v>
      </c>
      <c r="W85" s="1222" t="s">
        <v>294</v>
      </c>
      <c r="X85" s="1222" t="s">
        <v>3278</v>
      </c>
      <c r="Y85" s="1222" t="s">
        <v>3279</v>
      </c>
      <c r="Z85" s="1222" t="s">
        <v>3011</v>
      </c>
      <c r="AA85" s="1222" t="s">
        <v>3011</v>
      </c>
      <c r="AB85" s="1222" t="s">
        <v>3011</v>
      </c>
      <c r="AC85" s="1222" t="s">
        <v>3011</v>
      </c>
      <c r="AD85" s="1222" t="s">
        <v>3011</v>
      </c>
      <c r="AE85" s="1222" t="s">
        <v>3011</v>
      </c>
      <c r="AF85" s="2007" t="s">
        <v>293</v>
      </c>
      <c r="AG85" s="1221" t="s">
        <v>3280</v>
      </c>
      <c r="AH85" s="1221" t="s">
        <v>2908</v>
      </c>
      <c r="AI85" s="2007" t="s">
        <v>2909</v>
      </c>
      <c r="AJ85" s="1222" t="s">
        <v>295</v>
      </c>
      <c r="AK85" s="1225" t="s">
        <v>3281</v>
      </c>
      <c r="AL85" s="1222" t="s">
        <v>294</v>
      </c>
      <c r="AM85" s="1221" t="s">
        <v>3011</v>
      </c>
      <c r="AN85" s="2008"/>
    </row>
    <row r="86" spans="1:40" ht="93" customHeight="1">
      <c r="A86" s="1221" t="s">
        <v>1107</v>
      </c>
      <c r="B86" s="1221" t="s">
        <v>376</v>
      </c>
      <c r="C86" s="1221" t="s">
        <v>3271</v>
      </c>
      <c r="D86" s="1222" t="s">
        <v>3011</v>
      </c>
      <c r="E86" s="1221" t="s">
        <v>3272</v>
      </c>
      <c r="F86" s="1222" t="s">
        <v>3273</v>
      </c>
      <c r="G86" s="1222" t="s">
        <v>3013</v>
      </c>
      <c r="H86" s="1223">
        <v>9297.0499999999993</v>
      </c>
      <c r="I86" s="1223">
        <v>8000</v>
      </c>
      <c r="J86" s="1222" t="s">
        <v>3274</v>
      </c>
      <c r="K86" s="1224">
        <v>43739</v>
      </c>
      <c r="L86" s="1222" t="s">
        <v>3373</v>
      </c>
      <c r="M86" s="1224" t="s">
        <v>3275</v>
      </c>
      <c r="N86" s="1222" t="s">
        <v>293</v>
      </c>
      <c r="O86" s="2069" t="s">
        <v>3282</v>
      </c>
      <c r="P86" s="1221" t="s">
        <v>294</v>
      </c>
      <c r="Q86" s="1221" t="s">
        <v>3415</v>
      </c>
      <c r="R86" s="2069" t="s">
        <v>3283</v>
      </c>
      <c r="S86" s="1222" t="s">
        <v>297</v>
      </c>
      <c r="T86" s="2063" t="s">
        <v>323</v>
      </c>
      <c r="U86" s="1222" t="s">
        <v>294</v>
      </c>
      <c r="V86" s="1222" t="s">
        <v>3018</v>
      </c>
      <c r="W86" s="1222" t="s">
        <v>294</v>
      </c>
      <c r="X86" s="1222" t="s">
        <v>3278</v>
      </c>
      <c r="Y86" s="1222" t="s">
        <v>3279</v>
      </c>
      <c r="Z86" s="1222" t="s">
        <v>3011</v>
      </c>
      <c r="AA86" s="1222" t="s">
        <v>3011</v>
      </c>
      <c r="AB86" s="1222" t="s">
        <v>3011</v>
      </c>
      <c r="AC86" s="1222" t="s">
        <v>3011</v>
      </c>
      <c r="AD86" s="1222" t="s">
        <v>3011</v>
      </c>
      <c r="AE86" s="1222" t="s">
        <v>3011</v>
      </c>
      <c r="AF86" s="2007" t="s">
        <v>293</v>
      </c>
      <c r="AG86" s="1221" t="s">
        <v>3280</v>
      </c>
      <c r="AH86" s="1221" t="s">
        <v>2908</v>
      </c>
      <c r="AI86" s="2007" t="s">
        <v>2909</v>
      </c>
      <c r="AJ86" s="1222" t="s">
        <v>295</v>
      </c>
      <c r="AK86" s="1225" t="s">
        <v>3281</v>
      </c>
      <c r="AL86" s="1222" t="s">
        <v>294</v>
      </c>
      <c r="AM86" s="1221" t="s">
        <v>3011</v>
      </c>
      <c r="AN86" s="2008"/>
    </row>
    <row r="87" spans="1:40" ht="93" customHeight="1">
      <c r="A87" s="1221" t="s">
        <v>1107</v>
      </c>
      <c r="B87" s="1221" t="s">
        <v>377</v>
      </c>
      <c r="C87" s="1221" t="s">
        <v>3271</v>
      </c>
      <c r="D87" s="1222" t="s">
        <v>3011</v>
      </c>
      <c r="E87" s="1221" t="s">
        <v>3272</v>
      </c>
      <c r="F87" s="1222" t="s">
        <v>3273</v>
      </c>
      <c r="G87" s="1222" t="s">
        <v>3013</v>
      </c>
      <c r="H87" s="1223">
        <v>2324.2600000000002</v>
      </c>
      <c r="I87" s="1223">
        <v>2000</v>
      </c>
      <c r="J87" s="1222" t="s">
        <v>3274</v>
      </c>
      <c r="K87" s="1224">
        <v>43739</v>
      </c>
      <c r="L87" s="1222" t="s">
        <v>3373</v>
      </c>
      <c r="M87" s="1224" t="s">
        <v>3275</v>
      </c>
      <c r="N87" s="1222" t="s">
        <v>293</v>
      </c>
      <c r="O87" s="2069" t="s">
        <v>3282</v>
      </c>
      <c r="P87" s="1221" t="s">
        <v>294</v>
      </c>
      <c r="Q87" s="1221" t="s">
        <v>3381</v>
      </c>
      <c r="R87" s="2069" t="s">
        <v>3283</v>
      </c>
      <c r="S87" s="1222" t="s">
        <v>297</v>
      </c>
      <c r="T87" s="2063" t="s">
        <v>323</v>
      </c>
      <c r="U87" s="1222" t="s">
        <v>294</v>
      </c>
      <c r="V87" s="1222" t="s">
        <v>3018</v>
      </c>
      <c r="W87" s="1222" t="s">
        <v>294</v>
      </c>
      <c r="X87" s="1222" t="s">
        <v>3278</v>
      </c>
      <c r="Y87" s="1222" t="s">
        <v>3279</v>
      </c>
      <c r="Z87" s="1222" t="s">
        <v>3011</v>
      </c>
      <c r="AA87" s="1222" t="s">
        <v>3011</v>
      </c>
      <c r="AB87" s="1222" t="s">
        <v>3011</v>
      </c>
      <c r="AC87" s="1222" t="s">
        <v>3011</v>
      </c>
      <c r="AD87" s="1222" t="s">
        <v>3011</v>
      </c>
      <c r="AE87" s="1222" t="s">
        <v>3011</v>
      </c>
      <c r="AF87" s="2007" t="s">
        <v>293</v>
      </c>
      <c r="AG87" s="1221" t="s">
        <v>3280</v>
      </c>
      <c r="AH87" s="1221" t="s">
        <v>2908</v>
      </c>
      <c r="AI87" s="2007" t="s">
        <v>2909</v>
      </c>
      <c r="AJ87" s="1222" t="s">
        <v>295</v>
      </c>
      <c r="AK87" s="1225" t="s">
        <v>3281</v>
      </c>
      <c r="AL87" s="1222" t="s">
        <v>294</v>
      </c>
      <c r="AM87" s="1221" t="s">
        <v>3011</v>
      </c>
      <c r="AN87" s="2008"/>
    </row>
    <row r="88" spans="1:40" ht="93" customHeight="1">
      <c r="A88" s="1221" t="s">
        <v>1107</v>
      </c>
      <c r="B88" s="1221" t="s">
        <v>378</v>
      </c>
      <c r="C88" s="1221" t="s">
        <v>3271</v>
      </c>
      <c r="D88" s="1222" t="s">
        <v>3011</v>
      </c>
      <c r="E88" s="1221" t="s">
        <v>3272</v>
      </c>
      <c r="F88" s="1222" t="s">
        <v>3273</v>
      </c>
      <c r="G88" s="1222" t="s">
        <v>3013</v>
      </c>
      <c r="H88" s="1223">
        <v>2789.12</v>
      </c>
      <c r="I88" s="1223">
        <v>2400</v>
      </c>
      <c r="J88" s="1222" t="s">
        <v>3274</v>
      </c>
      <c r="K88" s="1224">
        <v>43739</v>
      </c>
      <c r="L88" s="1222" t="s">
        <v>3373</v>
      </c>
      <c r="M88" s="1224" t="s">
        <v>3275</v>
      </c>
      <c r="N88" s="1222" t="s">
        <v>293</v>
      </c>
      <c r="O88" s="2069" t="s">
        <v>3282</v>
      </c>
      <c r="P88" s="1221" t="s">
        <v>294</v>
      </c>
      <c r="Q88" s="1221" t="s">
        <v>3408</v>
      </c>
      <c r="R88" s="2069" t="s">
        <v>3283</v>
      </c>
      <c r="S88" s="1222" t="s">
        <v>297</v>
      </c>
      <c r="T88" s="2063" t="s">
        <v>323</v>
      </c>
      <c r="U88" s="1222" t="s">
        <v>294</v>
      </c>
      <c r="V88" s="1222" t="s">
        <v>3018</v>
      </c>
      <c r="W88" s="1222" t="s">
        <v>294</v>
      </c>
      <c r="X88" s="1222" t="s">
        <v>3278</v>
      </c>
      <c r="Y88" s="1222" t="s">
        <v>3279</v>
      </c>
      <c r="Z88" s="1222" t="s">
        <v>3011</v>
      </c>
      <c r="AA88" s="1222" t="s">
        <v>3011</v>
      </c>
      <c r="AB88" s="1222" t="s">
        <v>3011</v>
      </c>
      <c r="AC88" s="1222" t="s">
        <v>3011</v>
      </c>
      <c r="AD88" s="1222" t="s">
        <v>3011</v>
      </c>
      <c r="AE88" s="1222" t="s">
        <v>3011</v>
      </c>
      <c r="AF88" s="2007" t="s">
        <v>293</v>
      </c>
      <c r="AG88" s="1221" t="s">
        <v>3280</v>
      </c>
      <c r="AH88" s="1221" t="s">
        <v>2908</v>
      </c>
      <c r="AI88" s="2007" t="s">
        <v>2909</v>
      </c>
      <c r="AJ88" s="1222" t="s">
        <v>295</v>
      </c>
      <c r="AK88" s="1225" t="s">
        <v>3281</v>
      </c>
      <c r="AL88" s="1222" t="s">
        <v>294</v>
      </c>
      <c r="AM88" s="1221" t="s">
        <v>3011</v>
      </c>
      <c r="AN88" s="2008"/>
    </row>
    <row r="89" spans="1:40" ht="93" customHeight="1">
      <c r="A89" s="1221" t="s">
        <v>1107</v>
      </c>
      <c r="B89" s="1221" t="s">
        <v>379</v>
      </c>
      <c r="C89" s="1221" t="s">
        <v>3271</v>
      </c>
      <c r="D89" s="1222" t="s">
        <v>3011</v>
      </c>
      <c r="E89" s="1221" t="s">
        <v>3272</v>
      </c>
      <c r="F89" s="1222" t="s">
        <v>3273</v>
      </c>
      <c r="G89" s="1222" t="s">
        <v>3013</v>
      </c>
      <c r="H89" s="1223">
        <v>4183.67</v>
      </c>
      <c r="I89" s="1223">
        <v>3600</v>
      </c>
      <c r="J89" s="1222" t="s">
        <v>3274</v>
      </c>
      <c r="K89" s="1224">
        <v>43739</v>
      </c>
      <c r="L89" s="1222" t="s">
        <v>3373</v>
      </c>
      <c r="M89" s="1224" t="s">
        <v>3275</v>
      </c>
      <c r="N89" s="1222" t="s">
        <v>293</v>
      </c>
      <c r="O89" s="2069" t="s">
        <v>3282</v>
      </c>
      <c r="P89" s="1221" t="s">
        <v>294</v>
      </c>
      <c r="Q89" s="1221" t="s">
        <v>3414</v>
      </c>
      <c r="R89" s="2069" t="s">
        <v>3283</v>
      </c>
      <c r="S89" s="1222" t="s">
        <v>297</v>
      </c>
      <c r="T89" s="2063" t="s">
        <v>323</v>
      </c>
      <c r="U89" s="1222" t="s">
        <v>294</v>
      </c>
      <c r="V89" s="1222" t="s">
        <v>3018</v>
      </c>
      <c r="W89" s="1222" t="s">
        <v>294</v>
      </c>
      <c r="X89" s="1222" t="s">
        <v>3278</v>
      </c>
      <c r="Y89" s="1222" t="s">
        <v>3279</v>
      </c>
      <c r="Z89" s="1222" t="s">
        <v>3011</v>
      </c>
      <c r="AA89" s="1222" t="s">
        <v>3011</v>
      </c>
      <c r="AB89" s="1222" t="s">
        <v>3011</v>
      </c>
      <c r="AC89" s="1222" t="s">
        <v>3011</v>
      </c>
      <c r="AD89" s="1222" t="s">
        <v>3011</v>
      </c>
      <c r="AE89" s="1222" t="s">
        <v>3011</v>
      </c>
      <c r="AF89" s="2007" t="s">
        <v>293</v>
      </c>
      <c r="AG89" s="1221" t="s">
        <v>3280</v>
      </c>
      <c r="AH89" s="1221" t="s">
        <v>2908</v>
      </c>
      <c r="AI89" s="2007" t="s">
        <v>2909</v>
      </c>
      <c r="AJ89" s="1222" t="s">
        <v>295</v>
      </c>
      <c r="AK89" s="1225" t="s">
        <v>3281</v>
      </c>
      <c r="AL89" s="1222" t="s">
        <v>294</v>
      </c>
      <c r="AM89" s="1221" t="s">
        <v>3011</v>
      </c>
      <c r="AN89" s="2008"/>
    </row>
    <row r="90" spans="1:40" ht="93" customHeight="1">
      <c r="A90" s="1221" t="s">
        <v>1107</v>
      </c>
      <c r="B90" s="1221" t="s">
        <v>380</v>
      </c>
      <c r="C90" s="1221" t="s">
        <v>3271</v>
      </c>
      <c r="D90" s="1222" t="s">
        <v>3011</v>
      </c>
      <c r="E90" s="1221" t="s">
        <v>3272</v>
      </c>
      <c r="F90" s="1222" t="s">
        <v>3273</v>
      </c>
      <c r="G90" s="1222" t="s">
        <v>3013</v>
      </c>
      <c r="H90" s="1223">
        <v>92040.8</v>
      </c>
      <c r="I90" s="1223">
        <v>79200</v>
      </c>
      <c r="J90" s="1222" t="s">
        <v>3274</v>
      </c>
      <c r="K90" s="1224">
        <v>43739</v>
      </c>
      <c r="L90" s="1222" t="s">
        <v>3373</v>
      </c>
      <c r="M90" s="1224" t="s">
        <v>3275</v>
      </c>
      <c r="N90" s="1222" t="s">
        <v>293</v>
      </c>
      <c r="O90" s="2069" t="s">
        <v>3282</v>
      </c>
      <c r="P90" s="1221" t="s">
        <v>294</v>
      </c>
      <c r="Q90" s="1221" t="s">
        <v>3416</v>
      </c>
      <c r="R90" s="2069" t="s">
        <v>3283</v>
      </c>
      <c r="S90" s="1222" t="s">
        <v>297</v>
      </c>
      <c r="T90" s="2063" t="s">
        <v>323</v>
      </c>
      <c r="U90" s="1222" t="s">
        <v>294</v>
      </c>
      <c r="V90" s="1222" t="s">
        <v>3018</v>
      </c>
      <c r="W90" s="1222" t="s">
        <v>294</v>
      </c>
      <c r="X90" s="1222" t="s">
        <v>3278</v>
      </c>
      <c r="Y90" s="1222" t="s">
        <v>3279</v>
      </c>
      <c r="Z90" s="1222" t="s">
        <v>3011</v>
      </c>
      <c r="AA90" s="1222" t="s">
        <v>3011</v>
      </c>
      <c r="AB90" s="1222" t="s">
        <v>3011</v>
      </c>
      <c r="AC90" s="1222" t="s">
        <v>3011</v>
      </c>
      <c r="AD90" s="1222" t="s">
        <v>3011</v>
      </c>
      <c r="AE90" s="1222" t="s">
        <v>3011</v>
      </c>
      <c r="AF90" s="2007" t="s">
        <v>293</v>
      </c>
      <c r="AG90" s="1221" t="s">
        <v>3280</v>
      </c>
      <c r="AH90" s="1221" t="s">
        <v>2908</v>
      </c>
      <c r="AI90" s="2007" t="s">
        <v>2909</v>
      </c>
      <c r="AJ90" s="1222" t="s">
        <v>295</v>
      </c>
      <c r="AK90" s="1225" t="s">
        <v>3281</v>
      </c>
      <c r="AL90" s="1222" t="s">
        <v>294</v>
      </c>
      <c r="AM90" s="1221" t="s">
        <v>3011</v>
      </c>
      <c r="AN90" s="2008"/>
    </row>
    <row r="91" spans="1:40" ht="93" customHeight="1">
      <c r="A91" s="1221" t="s">
        <v>1107</v>
      </c>
      <c r="B91" s="1221" t="s">
        <v>381</v>
      </c>
      <c r="C91" s="1221" t="s">
        <v>3271</v>
      </c>
      <c r="D91" s="1222" t="s">
        <v>3011</v>
      </c>
      <c r="E91" s="1221" t="s">
        <v>3272</v>
      </c>
      <c r="F91" s="1222" t="s">
        <v>3273</v>
      </c>
      <c r="G91" s="1222" t="s">
        <v>3013</v>
      </c>
      <c r="H91" s="1223">
        <v>17664.400000000001</v>
      </c>
      <c r="I91" s="1223">
        <v>15200</v>
      </c>
      <c r="J91" s="1222" t="s">
        <v>3274</v>
      </c>
      <c r="K91" s="1224">
        <v>43739</v>
      </c>
      <c r="L91" s="1222" t="s">
        <v>3373</v>
      </c>
      <c r="M91" s="1224" t="s">
        <v>3275</v>
      </c>
      <c r="N91" s="1222" t="s">
        <v>293</v>
      </c>
      <c r="O91" s="2069" t="s">
        <v>3282</v>
      </c>
      <c r="P91" s="1221" t="s">
        <v>294</v>
      </c>
      <c r="Q91" s="1221" t="s">
        <v>3417</v>
      </c>
      <c r="R91" s="2069" t="s">
        <v>3283</v>
      </c>
      <c r="S91" s="1222" t="s">
        <v>297</v>
      </c>
      <c r="T91" s="2063" t="s">
        <v>323</v>
      </c>
      <c r="U91" s="1222" t="s">
        <v>294</v>
      </c>
      <c r="V91" s="1222" t="s">
        <v>3018</v>
      </c>
      <c r="W91" s="1222" t="s">
        <v>294</v>
      </c>
      <c r="X91" s="1222" t="s">
        <v>3278</v>
      </c>
      <c r="Y91" s="1222" t="s">
        <v>3279</v>
      </c>
      <c r="Z91" s="1222" t="s">
        <v>3011</v>
      </c>
      <c r="AA91" s="1222" t="s">
        <v>3011</v>
      </c>
      <c r="AB91" s="1222" t="s">
        <v>3011</v>
      </c>
      <c r="AC91" s="1222" t="s">
        <v>3011</v>
      </c>
      <c r="AD91" s="1222" t="s">
        <v>3011</v>
      </c>
      <c r="AE91" s="1222" t="s">
        <v>3011</v>
      </c>
      <c r="AF91" s="2007" t="s">
        <v>293</v>
      </c>
      <c r="AG91" s="1221" t="s">
        <v>3280</v>
      </c>
      <c r="AH91" s="1221" t="s">
        <v>2908</v>
      </c>
      <c r="AI91" s="2007" t="s">
        <v>2909</v>
      </c>
      <c r="AJ91" s="1222" t="s">
        <v>295</v>
      </c>
      <c r="AK91" s="1225" t="s">
        <v>3281</v>
      </c>
      <c r="AL91" s="1222" t="s">
        <v>294</v>
      </c>
      <c r="AM91" s="1221" t="s">
        <v>3011</v>
      </c>
      <c r="AN91" s="2008"/>
    </row>
    <row r="92" spans="1:40" ht="93" customHeight="1">
      <c r="A92" s="1221" t="s">
        <v>1107</v>
      </c>
      <c r="B92" s="1221" t="s">
        <v>382</v>
      </c>
      <c r="C92" s="1221" t="s">
        <v>3271</v>
      </c>
      <c r="D92" s="1222" t="s">
        <v>3011</v>
      </c>
      <c r="E92" s="1221" t="s">
        <v>3272</v>
      </c>
      <c r="F92" s="1222" t="s">
        <v>3273</v>
      </c>
      <c r="G92" s="1222" t="s">
        <v>3013</v>
      </c>
      <c r="H92" s="1223">
        <v>6507.94</v>
      </c>
      <c r="I92" s="1223">
        <v>5600</v>
      </c>
      <c r="J92" s="1222" t="s">
        <v>3274</v>
      </c>
      <c r="K92" s="1224">
        <v>43739</v>
      </c>
      <c r="L92" s="1222" t="s">
        <v>3373</v>
      </c>
      <c r="M92" s="1224" t="s">
        <v>3275</v>
      </c>
      <c r="N92" s="1222" t="s">
        <v>293</v>
      </c>
      <c r="O92" s="2069" t="s">
        <v>3282</v>
      </c>
      <c r="P92" s="1221" t="s">
        <v>294</v>
      </c>
      <c r="Q92" s="1221" t="s">
        <v>3418</v>
      </c>
      <c r="R92" s="2069" t="s">
        <v>3283</v>
      </c>
      <c r="S92" s="1222" t="s">
        <v>297</v>
      </c>
      <c r="T92" s="2063" t="s">
        <v>323</v>
      </c>
      <c r="U92" s="1222" t="s">
        <v>294</v>
      </c>
      <c r="V92" s="1222" t="s">
        <v>3018</v>
      </c>
      <c r="W92" s="1222" t="s">
        <v>294</v>
      </c>
      <c r="X92" s="1222" t="s">
        <v>3278</v>
      </c>
      <c r="Y92" s="1222" t="s">
        <v>3279</v>
      </c>
      <c r="Z92" s="1222" t="s">
        <v>3011</v>
      </c>
      <c r="AA92" s="1222" t="s">
        <v>3011</v>
      </c>
      <c r="AB92" s="1222" t="s">
        <v>3011</v>
      </c>
      <c r="AC92" s="1222" t="s">
        <v>3011</v>
      </c>
      <c r="AD92" s="1222" t="s">
        <v>3011</v>
      </c>
      <c r="AE92" s="1222" t="s">
        <v>3011</v>
      </c>
      <c r="AF92" s="2007" t="s">
        <v>293</v>
      </c>
      <c r="AG92" s="1221" t="s">
        <v>3280</v>
      </c>
      <c r="AH92" s="1221" t="s">
        <v>2908</v>
      </c>
      <c r="AI92" s="2007" t="s">
        <v>2909</v>
      </c>
      <c r="AJ92" s="1222" t="s">
        <v>295</v>
      </c>
      <c r="AK92" s="1225" t="s">
        <v>3281</v>
      </c>
      <c r="AL92" s="1222" t="s">
        <v>294</v>
      </c>
      <c r="AM92" s="1221" t="s">
        <v>3011</v>
      </c>
      <c r="AN92" s="2008"/>
    </row>
    <row r="93" spans="1:40" ht="93" customHeight="1">
      <c r="A93" s="1221" t="s">
        <v>1107</v>
      </c>
      <c r="B93" s="1221" t="s">
        <v>383</v>
      </c>
      <c r="C93" s="1221" t="s">
        <v>3271</v>
      </c>
      <c r="D93" s="1222" t="s">
        <v>3011</v>
      </c>
      <c r="E93" s="1221" t="s">
        <v>3272</v>
      </c>
      <c r="F93" s="1222" t="s">
        <v>3273</v>
      </c>
      <c r="G93" s="1222" t="s">
        <v>3013</v>
      </c>
      <c r="H93" s="1223">
        <v>22312.92</v>
      </c>
      <c r="I93" s="1223">
        <v>19200</v>
      </c>
      <c r="J93" s="1222" t="s">
        <v>3274</v>
      </c>
      <c r="K93" s="1224">
        <v>43739</v>
      </c>
      <c r="L93" s="1222" t="s">
        <v>3373</v>
      </c>
      <c r="M93" s="1224" t="s">
        <v>3275</v>
      </c>
      <c r="N93" s="1222" t="s">
        <v>293</v>
      </c>
      <c r="O93" s="2069" t="s">
        <v>3282</v>
      </c>
      <c r="P93" s="1221" t="s">
        <v>294</v>
      </c>
      <c r="Q93" s="1221" t="s">
        <v>3419</v>
      </c>
      <c r="R93" s="2069" t="s">
        <v>3283</v>
      </c>
      <c r="S93" s="1222" t="s">
        <v>297</v>
      </c>
      <c r="T93" s="2063" t="s">
        <v>323</v>
      </c>
      <c r="U93" s="1222" t="s">
        <v>294</v>
      </c>
      <c r="V93" s="1222" t="s">
        <v>3018</v>
      </c>
      <c r="W93" s="1222" t="s">
        <v>294</v>
      </c>
      <c r="X93" s="1222" t="s">
        <v>3278</v>
      </c>
      <c r="Y93" s="1222" t="s">
        <v>3279</v>
      </c>
      <c r="Z93" s="1222" t="s">
        <v>3011</v>
      </c>
      <c r="AA93" s="1222" t="s">
        <v>3011</v>
      </c>
      <c r="AB93" s="1222" t="s">
        <v>3011</v>
      </c>
      <c r="AC93" s="1222" t="s">
        <v>3011</v>
      </c>
      <c r="AD93" s="1222" t="s">
        <v>3011</v>
      </c>
      <c r="AE93" s="1222" t="s">
        <v>3011</v>
      </c>
      <c r="AF93" s="2007" t="s">
        <v>293</v>
      </c>
      <c r="AG93" s="1221" t="s">
        <v>3280</v>
      </c>
      <c r="AH93" s="1221" t="s">
        <v>2908</v>
      </c>
      <c r="AI93" s="2007" t="s">
        <v>2909</v>
      </c>
      <c r="AJ93" s="1222" t="s">
        <v>295</v>
      </c>
      <c r="AK93" s="1225" t="s">
        <v>3281</v>
      </c>
      <c r="AL93" s="1222" t="s">
        <v>294</v>
      </c>
      <c r="AM93" s="1221" t="s">
        <v>3011</v>
      </c>
      <c r="AN93" s="2008"/>
    </row>
    <row r="94" spans="1:40" ht="93" customHeight="1">
      <c r="A94" s="1221" t="s">
        <v>1107</v>
      </c>
      <c r="B94" s="1221" t="s">
        <v>384</v>
      </c>
      <c r="C94" s="1221" t="s">
        <v>3271</v>
      </c>
      <c r="D94" s="1222" t="s">
        <v>3011</v>
      </c>
      <c r="E94" s="1221" t="s">
        <v>3272</v>
      </c>
      <c r="F94" s="1222" t="s">
        <v>3273</v>
      </c>
      <c r="G94" s="1222" t="s">
        <v>3013</v>
      </c>
      <c r="H94" s="1223">
        <v>40907.019999999997</v>
      </c>
      <c r="I94" s="1223">
        <v>35200</v>
      </c>
      <c r="J94" s="1222" t="s">
        <v>3274</v>
      </c>
      <c r="K94" s="1224">
        <v>43739</v>
      </c>
      <c r="L94" s="1222" t="s">
        <v>3373</v>
      </c>
      <c r="M94" s="1224" t="s">
        <v>3275</v>
      </c>
      <c r="N94" s="1222" t="s">
        <v>293</v>
      </c>
      <c r="O94" s="2069" t="s">
        <v>3282</v>
      </c>
      <c r="P94" s="1221" t="s">
        <v>294</v>
      </c>
      <c r="Q94" s="1221" t="s">
        <v>3420</v>
      </c>
      <c r="R94" s="2069" t="s">
        <v>3283</v>
      </c>
      <c r="S94" s="1222" t="s">
        <v>297</v>
      </c>
      <c r="T94" s="2063" t="s">
        <v>323</v>
      </c>
      <c r="U94" s="1222" t="s">
        <v>294</v>
      </c>
      <c r="V94" s="1222" t="s">
        <v>3018</v>
      </c>
      <c r="W94" s="1222" t="s">
        <v>294</v>
      </c>
      <c r="X94" s="1222" t="s">
        <v>3278</v>
      </c>
      <c r="Y94" s="1222" t="s">
        <v>3279</v>
      </c>
      <c r="Z94" s="1222" t="s">
        <v>3011</v>
      </c>
      <c r="AA94" s="1222" t="s">
        <v>3011</v>
      </c>
      <c r="AB94" s="1222" t="s">
        <v>3011</v>
      </c>
      <c r="AC94" s="1222" t="s">
        <v>3011</v>
      </c>
      <c r="AD94" s="1222" t="s">
        <v>3011</v>
      </c>
      <c r="AE94" s="1222" t="s">
        <v>3011</v>
      </c>
      <c r="AF94" s="2007" t="s">
        <v>293</v>
      </c>
      <c r="AG94" s="1221" t="s">
        <v>3280</v>
      </c>
      <c r="AH94" s="1221" t="s">
        <v>2908</v>
      </c>
      <c r="AI94" s="2007" t="s">
        <v>2909</v>
      </c>
      <c r="AJ94" s="1222" t="s">
        <v>295</v>
      </c>
      <c r="AK94" s="1225" t="s">
        <v>3281</v>
      </c>
      <c r="AL94" s="1222" t="s">
        <v>294</v>
      </c>
      <c r="AM94" s="1221" t="s">
        <v>3011</v>
      </c>
      <c r="AN94" s="2008"/>
    </row>
    <row r="95" spans="1:40" ht="93" customHeight="1">
      <c r="A95" s="1221" t="s">
        <v>1107</v>
      </c>
      <c r="B95" s="1221" t="s">
        <v>385</v>
      </c>
      <c r="C95" s="1221" t="s">
        <v>3271</v>
      </c>
      <c r="D95" s="1222" t="s">
        <v>3011</v>
      </c>
      <c r="E95" s="1221" t="s">
        <v>3272</v>
      </c>
      <c r="F95" s="1222" t="s">
        <v>3273</v>
      </c>
      <c r="G95" s="1222" t="s">
        <v>3013</v>
      </c>
      <c r="H95" s="1223">
        <v>1859.41</v>
      </c>
      <c r="I95" s="1223">
        <v>1600</v>
      </c>
      <c r="J95" s="1222" t="s">
        <v>3274</v>
      </c>
      <c r="K95" s="1224">
        <v>43739</v>
      </c>
      <c r="L95" s="1222" t="s">
        <v>3373</v>
      </c>
      <c r="M95" s="1224" t="s">
        <v>3275</v>
      </c>
      <c r="N95" s="1222" t="s">
        <v>293</v>
      </c>
      <c r="O95" s="2069" t="s">
        <v>3282</v>
      </c>
      <c r="P95" s="1221" t="s">
        <v>294</v>
      </c>
      <c r="Q95" s="1221" t="s">
        <v>3421</v>
      </c>
      <c r="R95" s="2069" t="s">
        <v>3283</v>
      </c>
      <c r="S95" s="1222" t="s">
        <v>297</v>
      </c>
      <c r="T95" s="2063" t="s">
        <v>323</v>
      </c>
      <c r="U95" s="1222" t="s">
        <v>294</v>
      </c>
      <c r="V95" s="1222" t="s">
        <v>3018</v>
      </c>
      <c r="W95" s="1222" t="s">
        <v>294</v>
      </c>
      <c r="X95" s="1222" t="s">
        <v>3278</v>
      </c>
      <c r="Y95" s="1222" t="s">
        <v>3279</v>
      </c>
      <c r="Z95" s="1222" t="s">
        <v>3011</v>
      </c>
      <c r="AA95" s="1222" t="s">
        <v>3011</v>
      </c>
      <c r="AB95" s="1222" t="s">
        <v>3011</v>
      </c>
      <c r="AC95" s="1222" t="s">
        <v>3011</v>
      </c>
      <c r="AD95" s="1222" t="s">
        <v>3011</v>
      </c>
      <c r="AE95" s="1222" t="s">
        <v>3011</v>
      </c>
      <c r="AF95" s="2007" t="s">
        <v>293</v>
      </c>
      <c r="AG95" s="1221" t="s">
        <v>3280</v>
      </c>
      <c r="AH95" s="1221" t="s">
        <v>2908</v>
      </c>
      <c r="AI95" s="2007" t="s">
        <v>2909</v>
      </c>
      <c r="AJ95" s="1222" t="s">
        <v>295</v>
      </c>
      <c r="AK95" s="1225" t="s">
        <v>3281</v>
      </c>
      <c r="AL95" s="1222" t="s">
        <v>294</v>
      </c>
      <c r="AM95" s="1221" t="s">
        <v>3011</v>
      </c>
      <c r="AN95" s="2008"/>
    </row>
    <row r="96" spans="1:40" ht="93" customHeight="1">
      <c r="A96" s="1221" t="s">
        <v>1107</v>
      </c>
      <c r="B96" s="1221" t="s">
        <v>386</v>
      </c>
      <c r="C96" s="1221" t="s">
        <v>3271</v>
      </c>
      <c r="D96" s="1222" t="s">
        <v>3011</v>
      </c>
      <c r="E96" s="1221" t="s">
        <v>3272</v>
      </c>
      <c r="F96" s="1222" t="s">
        <v>3273</v>
      </c>
      <c r="G96" s="1222" t="s">
        <v>3013</v>
      </c>
      <c r="H96" s="1223">
        <v>2324.2600000000002</v>
      </c>
      <c r="I96" s="1223">
        <v>2000</v>
      </c>
      <c r="J96" s="1222" t="s">
        <v>3274</v>
      </c>
      <c r="K96" s="1224">
        <v>43739</v>
      </c>
      <c r="L96" s="1222" t="s">
        <v>3373</v>
      </c>
      <c r="M96" s="1224" t="s">
        <v>3275</v>
      </c>
      <c r="N96" s="1222" t="s">
        <v>293</v>
      </c>
      <c r="O96" s="2069" t="s">
        <v>3282</v>
      </c>
      <c r="P96" s="1221" t="s">
        <v>294</v>
      </c>
      <c r="Q96" s="1221" t="s">
        <v>3381</v>
      </c>
      <c r="R96" s="2069" t="s">
        <v>3283</v>
      </c>
      <c r="S96" s="1222" t="s">
        <v>297</v>
      </c>
      <c r="T96" s="2063" t="s">
        <v>323</v>
      </c>
      <c r="U96" s="1222" t="s">
        <v>294</v>
      </c>
      <c r="V96" s="1222" t="s">
        <v>3018</v>
      </c>
      <c r="W96" s="1222" t="s">
        <v>294</v>
      </c>
      <c r="X96" s="1222" t="s">
        <v>3278</v>
      </c>
      <c r="Y96" s="1222" t="s">
        <v>3279</v>
      </c>
      <c r="Z96" s="1222" t="s">
        <v>3011</v>
      </c>
      <c r="AA96" s="1222" t="s">
        <v>3011</v>
      </c>
      <c r="AB96" s="1222" t="s">
        <v>3011</v>
      </c>
      <c r="AC96" s="1222" t="s">
        <v>3011</v>
      </c>
      <c r="AD96" s="1222" t="s">
        <v>3011</v>
      </c>
      <c r="AE96" s="1222" t="s">
        <v>3011</v>
      </c>
      <c r="AF96" s="2007" t="s">
        <v>293</v>
      </c>
      <c r="AG96" s="1221" t="s">
        <v>3280</v>
      </c>
      <c r="AH96" s="1221" t="s">
        <v>2908</v>
      </c>
      <c r="AI96" s="2007" t="s">
        <v>2909</v>
      </c>
      <c r="AJ96" s="1222" t="s">
        <v>295</v>
      </c>
      <c r="AK96" s="1225" t="s">
        <v>3281</v>
      </c>
      <c r="AL96" s="1222" t="s">
        <v>294</v>
      </c>
      <c r="AM96" s="1221" t="s">
        <v>3011</v>
      </c>
      <c r="AN96" s="2008"/>
    </row>
    <row r="97" spans="1:40" ht="93" customHeight="1">
      <c r="A97" s="1221" t="s">
        <v>1107</v>
      </c>
      <c r="B97" s="1221" t="s">
        <v>387</v>
      </c>
      <c r="C97" s="1221" t="s">
        <v>3271</v>
      </c>
      <c r="D97" s="1222" t="s">
        <v>3011</v>
      </c>
      <c r="E97" s="1221" t="s">
        <v>3272</v>
      </c>
      <c r="F97" s="1222" t="s">
        <v>3273</v>
      </c>
      <c r="G97" s="1222" t="s">
        <v>3013</v>
      </c>
      <c r="H97" s="1223">
        <v>464.85</v>
      </c>
      <c r="I97" s="1223">
        <v>400</v>
      </c>
      <c r="J97" s="1222" t="s">
        <v>3274</v>
      </c>
      <c r="K97" s="1224">
        <v>43739</v>
      </c>
      <c r="L97" s="1222" t="s">
        <v>3373</v>
      </c>
      <c r="M97" s="1224" t="s">
        <v>3275</v>
      </c>
      <c r="N97" s="1222" t="s">
        <v>293</v>
      </c>
      <c r="O97" s="2069" t="s">
        <v>3282</v>
      </c>
      <c r="P97" s="1221" t="s">
        <v>294</v>
      </c>
      <c r="Q97" s="1221" t="s">
        <v>3403</v>
      </c>
      <c r="R97" s="2069" t="s">
        <v>3283</v>
      </c>
      <c r="S97" s="1222" t="s">
        <v>297</v>
      </c>
      <c r="T97" s="2063" t="s">
        <v>323</v>
      </c>
      <c r="U97" s="1222" t="s">
        <v>294</v>
      </c>
      <c r="V97" s="1222" t="s">
        <v>3018</v>
      </c>
      <c r="W97" s="1222" t="s">
        <v>294</v>
      </c>
      <c r="X97" s="1222" t="s">
        <v>3278</v>
      </c>
      <c r="Y97" s="1222" t="s">
        <v>3279</v>
      </c>
      <c r="Z97" s="1222" t="s">
        <v>3011</v>
      </c>
      <c r="AA97" s="1222" t="s">
        <v>3011</v>
      </c>
      <c r="AB97" s="1222" t="s">
        <v>3011</v>
      </c>
      <c r="AC97" s="1222" t="s">
        <v>3011</v>
      </c>
      <c r="AD97" s="1222" t="s">
        <v>3011</v>
      </c>
      <c r="AE97" s="1222" t="s">
        <v>3011</v>
      </c>
      <c r="AF97" s="2007" t="s">
        <v>293</v>
      </c>
      <c r="AG97" s="1221" t="s">
        <v>3280</v>
      </c>
      <c r="AH97" s="1221" t="s">
        <v>2908</v>
      </c>
      <c r="AI97" s="2007" t="s">
        <v>2909</v>
      </c>
      <c r="AJ97" s="1222" t="s">
        <v>295</v>
      </c>
      <c r="AK97" s="1225" t="s">
        <v>3281</v>
      </c>
      <c r="AL97" s="1222" t="s">
        <v>294</v>
      </c>
      <c r="AM97" s="1221" t="s">
        <v>3011</v>
      </c>
      <c r="AN97" s="2008"/>
    </row>
    <row r="98" spans="1:40" ht="93" customHeight="1">
      <c r="A98" s="1221" t="s">
        <v>1107</v>
      </c>
      <c r="B98" s="1221" t="s">
        <v>388</v>
      </c>
      <c r="C98" s="1221" t="s">
        <v>3271</v>
      </c>
      <c r="D98" s="1222" t="s">
        <v>3011</v>
      </c>
      <c r="E98" s="1221" t="s">
        <v>3272</v>
      </c>
      <c r="F98" s="1222" t="s">
        <v>3273</v>
      </c>
      <c r="G98" s="1222" t="s">
        <v>3013</v>
      </c>
      <c r="H98" s="1223">
        <v>7437.64</v>
      </c>
      <c r="I98" s="1223">
        <v>6400</v>
      </c>
      <c r="J98" s="1222" t="s">
        <v>3274</v>
      </c>
      <c r="K98" s="1224">
        <v>43739</v>
      </c>
      <c r="L98" s="1222" t="s">
        <v>3373</v>
      </c>
      <c r="M98" s="1224" t="s">
        <v>3275</v>
      </c>
      <c r="N98" s="1222" t="s">
        <v>293</v>
      </c>
      <c r="O98" s="2069" t="s">
        <v>3282</v>
      </c>
      <c r="P98" s="1221" t="s">
        <v>294</v>
      </c>
      <c r="Q98" s="1221" t="s">
        <v>3422</v>
      </c>
      <c r="R98" s="2069" t="s">
        <v>3283</v>
      </c>
      <c r="S98" s="1222" t="s">
        <v>297</v>
      </c>
      <c r="T98" s="2063" t="s">
        <v>323</v>
      </c>
      <c r="U98" s="1222" t="s">
        <v>294</v>
      </c>
      <c r="V98" s="1222" t="s">
        <v>3018</v>
      </c>
      <c r="W98" s="1222" t="s">
        <v>294</v>
      </c>
      <c r="X98" s="1222" t="s">
        <v>3278</v>
      </c>
      <c r="Y98" s="1222" t="s">
        <v>3279</v>
      </c>
      <c r="Z98" s="1222" t="s">
        <v>3011</v>
      </c>
      <c r="AA98" s="1222" t="s">
        <v>3011</v>
      </c>
      <c r="AB98" s="1222" t="s">
        <v>3011</v>
      </c>
      <c r="AC98" s="1222" t="s">
        <v>3011</v>
      </c>
      <c r="AD98" s="1222" t="s">
        <v>3011</v>
      </c>
      <c r="AE98" s="1222" t="s">
        <v>3011</v>
      </c>
      <c r="AF98" s="2007" t="s">
        <v>293</v>
      </c>
      <c r="AG98" s="1221" t="s">
        <v>3280</v>
      </c>
      <c r="AH98" s="1221" t="s">
        <v>2908</v>
      </c>
      <c r="AI98" s="2007" t="s">
        <v>2909</v>
      </c>
      <c r="AJ98" s="1222" t="s">
        <v>295</v>
      </c>
      <c r="AK98" s="1225" t="s">
        <v>3281</v>
      </c>
      <c r="AL98" s="1222" t="s">
        <v>294</v>
      </c>
      <c r="AM98" s="1221" t="s">
        <v>3011</v>
      </c>
      <c r="AN98" s="2008"/>
    </row>
    <row r="99" spans="1:40" ht="93" customHeight="1">
      <c r="A99" s="1221" t="s">
        <v>1107</v>
      </c>
      <c r="B99" s="1221" t="s">
        <v>389</v>
      </c>
      <c r="C99" s="1221" t="s">
        <v>3271</v>
      </c>
      <c r="D99" s="1222" t="s">
        <v>3011</v>
      </c>
      <c r="E99" s="1221" t="s">
        <v>3272</v>
      </c>
      <c r="F99" s="1222" t="s">
        <v>3273</v>
      </c>
      <c r="G99" s="1222" t="s">
        <v>3013</v>
      </c>
      <c r="H99" s="1223">
        <v>464.85</v>
      </c>
      <c r="I99" s="1223">
        <v>400</v>
      </c>
      <c r="J99" s="1222" t="s">
        <v>3274</v>
      </c>
      <c r="K99" s="1224">
        <v>43739</v>
      </c>
      <c r="L99" s="1222" t="s">
        <v>3373</v>
      </c>
      <c r="M99" s="1224" t="s">
        <v>3275</v>
      </c>
      <c r="N99" s="1222" t="s">
        <v>293</v>
      </c>
      <c r="O99" s="2069" t="s">
        <v>3282</v>
      </c>
      <c r="P99" s="1221" t="s">
        <v>294</v>
      </c>
      <c r="Q99" s="1221" t="s">
        <v>3403</v>
      </c>
      <c r="R99" s="2069" t="s">
        <v>3283</v>
      </c>
      <c r="S99" s="1222" t="s">
        <v>297</v>
      </c>
      <c r="T99" s="2063" t="s">
        <v>323</v>
      </c>
      <c r="U99" s="1222" t="s">
        <v>294</v>
      </c>
      <c r="V99" s="1222" t="s">
        <v>3018</v>
      </c>
      <c r="W99" s="1222" t="s">
        <v>294</v>
      </c>
      <c r="X99" s="1222" t="s">
        <v>3278</v>
      </c>
      <c r="Y99" s="1222" t="s">
        <v>3279</v>
      </c>
      <c r="Z99" s="1222" t="s">
        <v>3011</v>
      </c>
      <c r="AA99" s="1222" t="s">
        <v>3011</v>
      </c>
      <c r="AB99" s="1222" t="s">
        <v>3011</v>
      </c>
      <c r="AC99" s="1222" t="s">
        <v>3011</v>
      </c>
      <c r="AD99" s="1222" t="s">
        <v>3011</v>
      </c>
      <c r="AE99" s="1222" t="s">
        <v>3011</v>
      </c>
      <c r="AF99" s="2007" t="s">
        <v>293</v>
      </c>
      <c r="AG99" s="1221" t="s">
        <v>3280</v>
      </c>
      <c r="AH99" s="1221" t="s">
        <v>2908</v>
      </c>
      <c r="AI99" s="2007" t="s">
        <v>2909</v>
      </c>
      <c r="AJ99" s="1222" t="s">
        <v>295</v>
      </c>
      <c r="AK99" s="1225" t="s">
        <v>3281</v>
      </c>
      <c r="AL99" s="1222" t="s">
        <v>294</v>
      </c>
      <c r="AM99" s="1221" t="s">
        <v>3011</v>
      </c>
      <c r="AN99" s="2008"/>
    </row>
    <row r="100" spans="1:40" ht="93" customHeight="1">
      <c r="A100" s="1221" t="s">
        <v>1107</v>
      </c>
      <c r="B100" s="1221" t="s">
        <v>390</v>
      </c>
      <c r="C100" s="1221" t="s">
        <v>3271</v>
      </c>
      <c r="D100" s="1222" t="s">
        <v>3011</v>
      </c>
      <c r="E100" s="1221" t="s">
        <v>3272</v>
      </c>
      <c r="F100" s="1222" t="s">
        <v>3273</v>
      </c>
      <c r="G100" s="1222" t="s">
        <v>3013</v>
      </c>
      <c r="H100" s="1223">
        <v>3253.97</v>
      </c>
      <c r="I100" s="1223">
        <v>2800</v>
      </c>
      <c r="J100" s="1222" t="s">
        <v>3274</v>
      </c>
      <c r="K100" s="1224">
        <v>43739</v>
      </c>
      <c r="L100" s="1222" t="s">
        <v>3373</v>
      </c>
      <c r="M100" s="1224" t="s">
        <v>3275</v>
      </c>
      <c r="N100" s="1222" t="s">
        <v>293</v>
      </c>
      <c r="O100" s="2069" t="s">
        <v>3282</v>
      </c>
      <c r="P100" s="1221" t="s">
        <v>294</v>
      </c>
      <c r="Q100" s="1221" t="s">
        <v>3423</v>
      </c>
      <c r="R100" s="2069" t="s">
        <v>3283</v>
      </c>
      <c r="S100" s="1222" t="s">
        <v>297</v>
      </c>
      <c r="T100" s="2063" t="s">
        <v>323</v>
      </c>
      <c r="U100" s="1222" t="s">
        <v>294</v>
      </c>
      <c r="V100" s="1222" t="s">
        <v>3018</v>
      </c>
      <c r="W100" s="1222" t="s">
        <v>294</v>
      </c>
      <c r="X100" s="1222" t="s">
        <v>3278</v>
      </c>
      <c r="Y100" s="1222" t="s">
        <v>3279</v>
      </c>
      <c r="Z100" s="1222" t="s">
        <v>3011</v>
      </c>
      <c r="AA100" s="1222" t="s">
        <v>3011</v>
      </c>
      <c r="AB100" s="1222" t="s">
        <v>3011</v>
      </c>
      <c r="AC100" s="1222" t="s">
        <v>3011</v>
      </c>
      <c r="AD100" s="1222" t="s">
        <v>3011</v>
      </c>
      <c r="AE100" s="1222" t="s">
        <v>3011</v>
      </c>
      <c r="AF100" s="2007" t="s">
        <v>293</v>
      </c>
      <c r="AG100" s="1221" t="s">
        <v>3280</v>
      </c>
      <c r="AH100" s="1221" t="s">
        <v>2908</v>
      </c>
      <c r="AI100" s="2007" t="s">
        <v>2909</v>
      </c>
      <c r="AJ100" s="1222" t="s">
        <v>295</v>
      </c>
      <c r="AK100" s="1225" t="s">
        <v>3281</v>
      </c>
      <c r="AL100" s="1222" t="s">
        <v>294</v>
      </c>
      <c r="AM100" s="1221" t="s">
        <v>3011</v>
      </c>
      <c r="AN100" s="2008"/>
    </row>
    <row r="101" spans="1:40" ht="93" customHeight="1">
      <c r="A101" s="1221" t="s">
        <v>1107</v>
      </c>
      <c r="B101" s="1221" t="s">
        <v>391</v>
      </c>
      <c r="C101" s="1221" t="s">
        <v>3271</v>
      </c>
      <c r="D101" s="1222" t="s">
        <v>3011</v>
      </c>
      <c r="E101" s="1221" t="s">
        <v>3272</v>
      </c>
      <c r="F101" s="1222" t="s">
        <v>3273</v>
      </c>
      <c r="G101" s="1222" t="s">
        <v>3013</v>
      </c>
      <c r="H101" s="1223">
        <v>2091.84</v>
      </c>
      <c r="I101" s="1223">
        <v>1800</v>
      </c>
      <c r="J101" s="1222" t="s">
        <v>3274</v>
      </c>
      <c r="K101" s="1224">
        <v>43770</v>
      </c>
      <c r="L101" s="1222" t="s">
        <v>3373</v>
      </c>
      <c r="M101" s="1224" t="s">
        <v>3275</v>
      </c>
      <c r="N101" s="1222" t="s">
        <v>293</v>
      </c>
      <c r="O101" s="2069" t="s">
        <v>3282</v>
      </c>
      <c r="P101" s="1221" t="s">
        <v>294</v>
      </c>
      <c r="Q101" s="1221" t="s">
        <v>3424</v>
      </c>
      <c r="R101" s="2069" t="s">
        <v>3283</v>
      </c>
      <c r="S101" s="1222" t="s">
        <v>297</v>
      </c>
      <c r="T101" s="2063" t="s">
        <v>323</v>
      </c>
      <c r="U101" s="1222" t="s">
        <v>294</v>
      </c>
      <c r="V101" s="1222" t="s">
        <v>3018</v>
      </c>
      <c r="W101" s="1222" t="s">
        <v>294</v>
      </c>
      <c r="X101" s="1222" t="s">
        <v>3278</v>
      </c>
      <c r="Y101" s="1222" t="s">
        <v>3279</v>
      </c>
      <c r="Z101" s="1222" t="s">
        <v>3011</v>
      </c>
      <c r="AA101" s="1222" t="s">
        <v>3011</v>
      </c>
      <c r="AB101" s="1222" t="s">
        <v>3011</v>
      </c>
      <c r="AC101" s="1222" t="s">
        <v>3011</v>
      </c>
      <c r="AD101" s="1222" t="s">
        <v>3011</v>
      </c>
      <c r="AE101" s="1222" t="s">
        <v>3011</v>
      </c>
      <c r="AF101" s="2007" t="s">
        <v>293</v>
      </c>
      <c r="AG101" s="1221" t="s">
        <v>3280</v>
      </c>
      <c r="AH101" s="1221" t="s">
        <v>2908</v>
      </c>
      <c r="AI101" s="2007" t="s">
        <v>2909</v>
      </c>
      <c r="AJ101" s="1222" t="s">
        <v>295</v>
      </c>
      <c r="AK101" s="1225" t="s">
        <v>3281</v>
      </c>
      <c r="AL101" s="1222" t="s">
        <v>294</v>
      </c>
      <c r="AM101" s="1221" t="s">
        <v>3011</v>
      </c>
      <c r="AN101" s="2008"/>
    </row>
    <row r="102" spans="1:40" ht="93" customHeight="1">
      <c r="A102" s="1221" t="s">
        <v>1107</v>
      </c>
      <c r="B102" s="1221" t="s">
        <v>392</v>
      </c>
      <c r="C102" s="1221" t="s">
        <v>3271</v>
      </c>
      <c r="D102" s="1222" t="s">
        <v>3011</v>
      </c>
      <c r="E102" s="1221" t="s">
        <v>3272</v>
      </c>
      <c r="F102" s="1222" t="s">
        <v>3273</v>
      </c>
      <c r="G102" s="1222" t="s">
        <v>3013</v>
      </c>
      <c r="H102" s="1223">
        <v>348.64</v>
      </c>
      <c r="I102" s="1223">
        <v>300</v>
      </c>
      <c r="J102" s="1222" t="s">
        <v>3274</v>
      </c>
      <c r="K102" s="1224">
        <v>43770</v>
      </c>
      <c r="L102" s="1222" t="s">
        <v>3373</v>
      </c>
      <c r="M102" s="1224" t="s">
        <v>3275</v>
      </c>
      <c r="N102" s="1222" t="s">
        <v>293</v>
      </c>
      <c r="O102" s="2069" t="s">
        <v>3282</v>
      </c>
      <c r="P102" s="1221" t="s">
        <v>294</v>
      </c>
      <c r="Q102" s="1221" t="s">
        <v>3425</v>
      </c>
      <c r="R102" s="2069" t="s">
        <v>3283</v>
      </c>
      <c r="S102" s="1222" t="s">
        <v>297</v>
      </c>
      <c r="T102" s="2063" t="s">
        <v>323</v>
      </c>
      <c r="U102" s="1222" t="s">
        <v>294</v>
      </c>
      <c r="V102" s="1222" t="s">
        <v>3018</v>
      </c>
      <c r="W102" s="1222" t="s">
        <v>294</v>
      </c>
      <c r="X102" s="1222" t="s">
        <v>3278</v>
      </c>
      <c r="Y102" s="1222" t="s">
        <v>3279</v>
      </c>
      <c r="Z102" s="1222" t="s">
        <v>3011</v>
      </c>
      <c r="AA102" s="1222" t="s">
        <v>3011</v>
      </c>
      <c r="AB102" s="1222" t="s">
        <v>3011</v>
      </c>
      <c r="AC102" s="1222" t="s">
        <v>3011</v>
      </c>
      <c r="AD102" s="1222" t="s">
        <v>3011</v>
      </c>
      <c r="AE102" s="1222" t="s">
        <v>3011</v>
      </c>
      <c r="AF102" s="2007" t="s">
        <v>293</v>
      </c>
      <c r="AG102" s="1221" t="s">
        <v>3280</v>
      </c>
      <c r="AH102" s="1221" t="s">
        <v>2908</v>
      </c>
      <c r="AI102" s="2007" t="s">
        <v>2909</v>
      </c>
      <c r="AJ102" s="1222" t="s">
        <v>295</v>
      </c>
      <c r="AK102" s="1225" t="s">
        <v>3281</v>
      </c>
      <c r="AL102" s="1222" t="s">
        <v>294</v>
      </c>
      <c r="AM102" s="1221" t="s">
        <v>3011</v>
      </c>
      <c r="AN102" s="2008"/>
    </row>
    <row r="103" spans="1:40" ht="93" customHeight="1">
      <c r="A103" s="1221" t="s">
        <v>1107</v>
      </c>
      <c r="B103" s="1221" t="s">
        <v>393</v>
      </c>
      <c r="C103" s="1221" t="s">
        <v>3271</v>
      </c>
      <c r="D103" s="1222" t="s">
        <v>3011</v>
      </c>
      <c r="E103" s="1221" t="s">
        <v>3272</v>
      </c>
      <c r="F103" s="1222" t="s">
        <v>3273</v>
      </c>
      <c r="G103" s="1222" t="s">
        <v>3013</v>
      </c>
      <c r="H103" s="1223">
        <v>2091.84</v>
      </c>
      <c r="I103" s="1223">
        <v>1800</v>
      </c>
      <c r="J103" s="1222" t="s">
        <v>3274</v>
      </c>
      <c r="K103" s="1224">
        <v>43770</v>
      </c>
      <c r="L103" s="1222" t="s">
        <v>3373</v>
      </c>
      <c r="M103" s="1224" t="s">
        <v>3275</v>
      </c>
      <c r="N103" s="1222" t="s">
        <v>293</v>
      </c>
      <c r="O103" s="2069" t="s">
        <v>3282</v>
      </c>
      <c r="P103" s="1221" t="s">
        <v>294</v>
      </c>
      <c r="Q103" s="1221" t="s">
        <v>3424</v>
      </c>
      <c r="R103" s="2069" t="s">
        <v>3283</v>
      </c>
      <c r="S103" s="1222" t="s">
        <v>297</v>
      </c>
      <c r="T103" s="2063" t="s">
        <v>323</v>
      </c>
      <c r="U103" s="1222" t="s">
        <v>294</v>
      </c>
      <c r="V103" s="1222" t="s">
        <v>3018</v>
      </c>
      <c r="W103" s="1222" t="s">
        <v>294</v>
      </c>
      <c r="X103" s="1222" t="s">
        <v>3278</v>
      </c>
      <c r="Y103" s="1222" t="s">
        <v>3279</v>
      </c>
      <c r="Z103" s="1222" t="s">
        <v>3011</v>
      </c>
      <c r="AA103" s="1222" t="s">
        <v>3011</v>
      </c>
      <c r="AB103" s="1222" t="s">
        <v>3011</v>
      </c>
      <c r="AC103" s="1222" t="s">
        <v>3011</v>
      </c>
      <c r="AD103" s="1222" t="s">
        <v>3011</v>
      </c>
      <c r="AE103" s="1222" t="s">
        <v>3011</v>
      </c>
      <c r="AF103" s="2007" t="s">
        <v>293</v>
      </c>
      <c r="AG103" s="1221" t="s">
        <v>3280</v>
      </c>
      <c r="AH103" s="1221" t="s">
        <v>2908</v>
      </c>
      <c r="AI103" s="2007" t="s">
        <v>2909</v>
      </c>
      <c r="AJ103" s="1222" t="s">
        <v>295</v>
      </c>
      <c r="AK103" s="1225" t="s">
        <v>3281</v>
      </c>
      <c r="AL103" s="1222" t="s">
        <v>294</v>
      </c>
      <c r="AM103" s="1221" t="s">
        <v>3011</v>
      </c>
      <c r="AN103" s="2008"/>
    </row>
    <row r="104" spans="1:40" ht="93" customHeight="1">
      <c r="A104" s="1221" t="s">
        <v>1107</v>
      </c>
      <c r="B104" s="1221" t="s">
        <v>394</v>
      </c>
      <c r="C104" s="1221" t="s">
        <v>3271</v>
      </c>
      <c r="D104" s="1222" t="s">
        <v>3011</v>
      </c>
      <c r="E104" s="1221" t="s">
        <v>3272</v>
      </c>
      <c r="F104" s="1222" t="s">
        <v>3273</v>
      </c>
      <c r="G104" s="1222" t="s">
        <v>3013</v>
      </c>
      <c r="H104" s="1223">
        <v>348.64</v>
      </c>
      <c r="I104" s="1223">
        <v>300</v>
      </c>
      <c r="J104" s="1222" t="s">
        <v>3274</v>
      </c>
      <c r="K104" s="1224">
        <v>43770</v>
      </c>
      <c r="L104" s="1222" t="s">
        <v>3373</v>
      </c>
      <c r="M104" s="1224" t="s">
        <v>3275</v>
      </c>
      <c r="N104" s="1222" t="s">
        <v>293</v>
      </c>
      <c r="O104" s="2069" t="s">
        <v>3282</v>
      </c>
      <c r="P104" s="1221" t="s">
        <v>294</v>
      </c>
      <c r="Q104" s="1221" t="s">
        <v>3425</v>
      </c>
      <c r="R104" s="2069" t="s">
        <v>3283</v>
      </c>
      <c r="S104" s="1222" t="s">
        <v>297</v>
      </c>
      <c r="T104" s="2063" t="s">
        <v>323</v>
      </c>
      <c r="U104" s="1222" t="s">
        <v>294</v>
      </c>
      <c r="V104" s="1222" t="s">
        <v>3018</v>
      </c>
      <c r="W104" s="1222" t="s">
        <v>294</v>
      </c>
      <c r="X104" s="1222" t="s">
        <v>3278</v>
      </c>
      <c r="Y104" s="1222" t="s">
        <v>3279</v>
      </c>
      <c r="Z104" s="1222" t="s">
        <v>3011</v>
      </c>
      <c r="AA104" s="1222" t="s">
        <v>3011</v>
      </c>
      <c r="AB104" s="1222" t="s">
        <v>3011</v>
      </c>
      <c r="AC104" s="1222" t="s">
        <v>3011</v>
      </c>
      <c r="AD104" s="1222" t="s">
        <v>3011</v>
      </c>
      <c r="AE104" s="1222" t="s">
        <v>3011</v>
      </c>
      <c r="AF104" s="2007" t="s">
        <v>293</v>
      </c>
      <c r="AG104" s="1221" t="s">
        <v>3280</v>
      </c>
      <c r="AH104" s="1221" t="s">
        <v>2908</v>
      </c>
      <c r="AI104" s="2007" t="s">
        <v>2909</v>
      </c>
      <c r="AJ104" s="1222" t="s">
        <v>295</v>
      </c>
      <c r="AK104" s="1225" t="s">
        <v>3281</v>
      </c>
      <c r="AL104" s="1222" t="s">
        <v>294</v>
      </c>
      <c r="AM104" s="1221" t="s">
        <v>3011</v>
      </c>
      <c r="AN104" s="2008"/>
    </row>
    <row r="105" spans="1:40" ht="93" customHeight="1">
      <c r="A105" s="1221" t="s">
        <v>1107</v>
      </c>
      <c r="B105" s="1221" t="s">
        <v>395</v>
      </c>
      <c r="C105" s="1221" t="s">
        <v>3271</v>
      </c>
      <c r="D105" s="1222" t="s">
        <v>3011</v>
      </c>
      <c r="E105" s="1221" t="s">
        <v>3272</v>
      </c>
      <c r="F105" s="1222" t="s">
        <v>3273</v>
      </c>
      <c r="G105" s="1222" t="s">
        <v>3013</v>
      </c>
      <c r="H105" s="1223">
        <v>12202.38</v>
      </c>
      <c r="I105" s="1223">
        <v>10500</v>
      </c>
      <c r="J105" s="1222" t="s">
        <v>3274</v>
      </c>
      <c r="K105" s="1224">
        <v>43770</v>
      </c>
      <c r="L105" s="1222" t="s">
        <v>3373</v>
      </c>
      <c r="M105" s="1224" t="s">
        <v>3275</v>
      </c>
      <c r="N105" s="1222" t="s">
        <v>293</v>
      </c>
      <c r="O105" s="2069" t="s">
        <v>3282</v>
      </c>
      <c r="P105" s="1221" t="s">
        <v>294</v>
      </c>
      <c r="Q105" s="1221" t="s">
        <v>3397</v>
      </c>
      <c r="R105" s="2069" t="s">
        <v>3283</v>
      </c>
      <c r="S105" s="1222" t="s">
        <v>297</v>
      </c>
      <c r="T105" s="2063" t="s">
        <v>323</v>
      </c>
      <c r="U105" s="1222" t="s">
        <v>294</v>
      </c>
      <c r="V105" s="1222" t="s">
        <v>3018</v>
      </c>
      <c r="W105" s="1222" t="s">
        <v>294</v>
      </c>
      <c r="X105" s="1222" t="s">
        <v>3278</v>
      </c>
      <c r="Y105" s="1222" t="s">
        <v>3279</v>
      </c>
      <c r="Z105" s="1222" t="s">
        <v>3011</v>
      </c>
      <c r="AA105" s="1222" t="s">
        <v>3011</v>
      </c>
      <c r="AB105" s="1222" t="s">
        <v>3011</v>
      </c>
      <c r="AC105" s="1222" t="s">
        <v>3011</v>
      </c>
      <c r="AD105" s="1222" t="s">
        <v>3011</v>
      </c>
      <c r="AE105" s="1222" t="s">
        <v>3011</v>
      </c>
      <c r="AF105" s="2007" t="s">
        <v>293</v>
      </c>
      <c r="AG105" s="1221" t="s">
        <v>3280</v>
      </c>
      <c r="AH105" s="1221" t="s">
        <v>2908</v>
      </c>
      <c r="AI105" s="2007" t="s">
        <v>2909</v>
      </c>
      <c r="AJ105" s="1222" t="s">
        <v>295</v>
      </c>
      <c r="AK105" s="1225" t="s">
        <v>3281</v>
      </c>
      <c r="AL105" s="1222" t="s">
        <v>294</v>
      </c>
      <c r="AM105" s="1221" t="s">
        <v>3011</v>
      </c>
      <c r="AN105" s="2008"/>
    </row>
    <row r="106" spans="1:40" ht="93" customHeight="1">
      <c r="A106" s="1221" t="s">
        <v>1107</v>
      </c>
      <c r="B106" s="1221" t="s">
        <v>396</v>
      </c>
      <c r="C106" s="1221" t="s">
        <v>3271</v>
      </c>
      <c r="D106" s="1222" t="s">
        <v>3011</v>
      </c>
      <c r="E106" s="1221" t="s">
        <v>3272</v>
      </c>
      <c r="F106" s="1222" t="s">
        <v>3273</v>
      </c>
      <c r="G106" s="1222" t="s">
        <v>3013</v>
      </c>
      <c r="H106" s="1223">
        <v>348.64</v>
      </c>
      <c r="I106" s="1223">
        <v>300</v>
      </c>
      <c r="J106" s="1222" t="s">
        <v>3274</v>
      </c>
      <c r="K106" s="1224">
        <v>43770</v>
      </c>
      <c r="L106" s="1222" t="s">
        <v>3373</v>
      </c>
      <c r="M106" s="1224" t="s">
        <v>3275</v>
      </c>
      <c r="N106" s="1222" t="s">
        <v>293</v>
      </c>
      <c r="O106" s="2069" t="s">
        <v>3282</v>
      </c>
      <c r="P106" s="1221" t="s">
        <v>294</v>
      </c>
      <c r="Q106" s="1221" t="s">
        <v>3425</v>
      </c>
      <c r="R106" s="2069" t="s">
        <v>3283</v>
      </c>
      <c r="S106" s="1222" t="s">
        <v>297</v>
      </c>
      <c r="T106" s="2063" t="s">
        <v>323</v>
      </c>
      <c r="U106" s="1222" t="s">
        <v>294</v>
      </c>
      <c r="V106" s="1222" t="s">
        <v>3018</v>
      </c>
      <c r="W106" s="1222" t="s">
        <v>294</v>
      </c>
      <c r="X106" s="1222" t="s">
        <v>3278</v>
      </c>
      <c r="Y106" s="1222" t="s">
        <v>3279</v>
      </c>
      <c r="Z106" s="1222" t="s">
        <v>3011</v>
      </c>
      <c r="AA106" s="1222" t="s">
        <v>3011</v>
      </c>
      <c r="AB106" s="1222" t="s">
        <v>3011</v>
      </c>
      <c r="AC106" s="1222" t="s">
        <v>3011</v>
      </c>
      <c r="AD106" s="1222" t="s">
        <v>3011</v>
      </c>
      <c r="AE106" s="1222" t="s">
        <v>3011</v>
      </c>
      <c r="AF106" s="2007" t="s">
        <v>293</v>
      </c>
      <c r="AG106" s="1221" t="s">
        <v>3280</v>
      </c>
      <c r="AH106" s="1221" t="s">
        <v>2908</v>
      </c>
      <c r="AI106" s="2007" t="s">
        <v>2909</v>
      </c>
      <c r="AJ106" s="1222" t="s">
        <v>295</v>
      </c>
      <c r="AK106" s="1225" t="s">
        <v>3281</v>
      </c>
      <c r="AL106" s="1222" t="s">
        <v>294</v>
      </c>
      <c r="AM106" s="1221" t="s">
        <v>3011</v>
      </c>
      <c r="AN106" s="2008"/>
    </row>
    <row r="107" spans="1:40" ht="93" customHeight="1">
      <c r="A107" s="1221" t="s">
        <v>1107</v>
      </c>
      <c r="B107" s="1221" t="s">
        <v>397</v>
      </c>
      <c r="C107" s="1221" t="s">
        <v>3271</v>
      </c>
      <c r="D107" s="1222" t="s">
        <v>3011</v>
      </c>
      <c r="E107" s="1221" t="s">
        <v>3272</v>
      </c>
      <c r="F107" s="1222" t="s">
        <v>3273</v>
      </c>
      <c r="G107" s="1222" t="s">
        <v>3013</v>
      </c>
      <c r="H107" s="1223">
        <v>26705.27</v>
      </c>
      <c r="I107" s="1223">
        <v>25000</v>
      </c>
      <c r="J107" s="1222" t="s">
        <v>3274</v>
      </c>
      <c r="K107" s="1224">
        <v>43770</v>
      </c>
      <c r="L107" s="1222" t="s">
        <v>3373</v>
      </c>
      <c r="M107" s="1224" t="s">
        <v>3275</v>
      </c>
      <c r="N107" s="1222" t="s">
        <v>293</v>
      </c>
      <c r="O107" s="2069" t="s">
        <v>3276</v>
      </c>
      <c r="P107" s="1221" t="s">
        <v>294</v>
      </c>
      <c r="Q107" s="1221" t="s">
        <v>3426</v>
      </c>
      <c r="R107" s="2069" t="s">
        <v>3277</v>
      </c>
      <c r="S107" s="1222" t="s">
        <v>297</v>
      </c>
      <c r="T107" s="2063" t="s">
        <v>2913</v>
      </c>
      <c r="U107" s="1222" t="s">
        <v>294</v>
      </c>
      <c r="V107" s="1222" t="s">
        <v>3018</v>
      </c>
      <c r="W107" s="1222" t="s">
        <v>294</v>
      </c>
      <c r="X107" s="1222" t="s">
        <v>3278</v>
      </c>
      <c r="Y107" s="1222" t="s">
        <v>3279</v>
      </c>
      <c r="Z107" s="1222" t="s">
        <v>3011</v>
      </c>
      <c r="AA107" s="1222" t="s">
        <v>3011</v>
      </c>
      <c r="AB107" s="1222" t="s">
        <v>3011</v>
      </c>
      <c r="AC107" s="1222" t="s">
        <v>3011</v>
      </c>
      <c r="AD107" s="1222" t="s">
        <v>3011</v>
      </c>
      <c r="AE107" s="1222" t="s">
        <v>3011</v>
      </c>
      <c r="AF107" s="2007" t="s">
        <v>293</v>
      </c>
      <c r="AG107" s="1221" t="s">
        <v>3280</v>
      </c>
      <c r="AH107" s="1221" t="s">
        <v>2908</v>
      </c>
      <c r="AI107" s="2007" t="s">
        <v>2909</v>
      </c>
      <c r="AJ107" s="1222" t="s">
        <v>295</v>
      </c>
      <c r="AK107" s="1225" t="s">
        <v>3281</v>
      </c>
      <c r="AL107" s="1222" t="s">
        <v>294</v>
      </c>
      <c r="AM107" s="1221" t="s">
        <v>3011</v>
      </c>
      <c r="AN107" s="2008"/>
    </row>
    <row r="108" spans="1:40" ht="93" customHeight="1">
      <c r="A108" s="1221" t="s">
        <v>1107</v>
      </c>
      <c r="B108" s="1221" t="s">
        <v>398</v>
      </c>
      <c r="C108" s="1221" t="s">
        <v>3271</v>
      </c>
      <c r="D108" s="1222" t="s">
        <v>3011</v>
      </c>
      <c r="E108" s="1221" t="s">
        <v>3272</v>
      </c>
      <c r="F108" s="1222" t="s">
        <v>3273</v>
      </c>
      <c r="G108" s="1222" t="s">
        <v>3013</v>
      </c>
      <c r="H108" s="1223">
        <v>12818.53</v>
      </c>
      <c r="I108" s="1223">
        <v>12000</v>
      </c>
      <c r="J108" s="1222" t="s">
        <v>3274</v>
      </c>
      <c r="K108" s="1224">
        <v>43770</v>
      </c>
      <c r="L108" s="1222" t="s">
        <v>3373</v>
      </c>
      <c r="M108" s="1224" t="s">
        <v>3275</v>
      </c>
      <c r="N108" s="1222" t="s">
        <v>293</v>
      </c>
      <c r="O108" s="2069" t="s">
        <v>3276</v>
      </c>
      <c r="P108" s="1221" t="s">
        <v>294</v>
      </c>
      <c r="Q108" s="1221" t="s">
        <v>3394</v>
      </c>
      <c r="R108" s="2069" t="s">
        <v>3277</v>
      </c>
      <c r="S108" s="1222" t="s">
        <v>297</v>
      </c>
      <c r="T108" s="2063" t="s">
        <v>2913</v>
      </c>
      <c r="U108" s="1222" t="s">
        <v>294</v>
      </c>
      <c r="V108" s="1222" t="s">
        <v>3018</v>
      </c>
      <c r="W108" s="1222" t="s">
        <v>294</v>
      </c>
      <c r="X108" s="1222" t="s">
        <v>3278</v>
      </c>
      <c r="Y108" s="1222" t="s">
        <v>3279</v>
      </c>
      <c r="Z108" s="1222" t="s">
        <v>3011</v>
      </c>
      <c r="AA108" s="1222" t="s">
        <v>3011</v>
      </c>
      <c r="AB108" s="1222" t="s">
        <v>3011</v>
      </c>
      <c r="AC108" s="1222" t="s">
        <v>3011</v>
      </c>
      <c r="AD108" s="1222" t="s">
        <v>3011</v>
      </c>
      <c r="AE108" s="1222" t="s">
        <v>3011</v>
      </c>
      <c r="AF108" s="2007" t="s">
        <v>293</v>
      </c>
      <c r="AG108" s="1221" t="s">
        <v>3280</v>
      </c>
      <c r="AH108" s="1221" t="s">
        <v>2908</v>
      </c>
      <c r="AI108" s="2007" t="s">
        <v>2909</v>
      </c>
      <c r="AJ108" s="1222" t="s">
        <v>295</v>
      </c>
      <c r="AK108" s="1225" t="s">
        <v>3281</v>
      </c>
      <c r="AL108" s="1222" t="s">
        <v>294</v>
      </c>
      <c r="AM108" s="1221" t="s">
        <v>3011</v>
      </c>
      <c r="AN108" s="2008"/>
    </row>
    <row r="109" spans="1:40" ht="93" customHeight="1">
      <c r="A109" s="1221" t="s">
        <v>1107</v>
      </c>
      <c r="B109" s="1221" t="s">
        <v>399</v>
      </c>
      <c r="C109" s="1221" t="s">
        <v>3271</v>
      </c>
      <c r="D109" s="1222" t="s">
        <v>3011</v>
      </c>
      <c r="E109" s="1221" t="s">
        <v>3272</v>
      </c>
      <c r="F109" s="1222" t="s">
        <v>3273</v>
      </c>
      <c r="G109" s="1222" t="s">
        <v>3013</v>
      </c>
      <c r="H109" s="1223">
        <v>12818.53</v>
      </c>
      <c r="I109" s="1223">
        <v>12000</v>
      </c>
      <c r="J109" s="1222" t="s">
        <v>3274</v>
      </c>
      <c r="K109" s="1224">
        <v>43770</v>
      </c>
      <c r="L109" s="1222" t="s">
        <v>3373</v>
      </c>
      <c r="M109" s="1224" t="s">
        <v>3275</v>
      </c>
      <c r="N109" s="1222" t="s">
        <v>293</v>
      </c>
      <c r="O109" s="2069" t="s">
        <v>3276</v>
      </c>
      <c r="P109" s="1221" t="s">
        <v>294</v>
      </c>
      <c r="Q109" s="1221" t="s">
        <v>3394</v>
      </c>
      <c r="R109" s="2069" t="s">
        <v>3277</v>
      </c>
      <c r="S109" s="1222" t="s">
        <v>297</v>
      </c>
      <c r="T109" s="2063" t="s">
        <v>2913</v>
      </c>
      <c r="U109" s="1222" t="s">
        <v>294</v>
      </c>
      <c r="V109" s="1222" t="s">
        <v>3018</v>
      </c>
      <c r="W109" s="1222" t="s">
        <v>294</v>
      </c>
      <c r="X109" s="1222" t="s">
        <v>3278</v>
      </c>
      <c r="Y109" s="1222" t="s">
        <v>3279</v>
      </c>
      <c r="Z109" s="1222" t="s">
        <v>3011</v>
      </c>
      <c r="AA109" s="1222" t="s">
        <v>3011</v>
      </c>
      <c r="AB109" s="1222" t="s">
        <v>3011</v>
      </c>
      <c r="AC109" s="1222" t="s">
        <v>3011</v>
      </c>
      <c r="AD109" s="1222" t="s">
        <v>3011</v>
      </c>
      <c r="AE109" s="1222" t="s">
        <v>3011</v>
      </c>
      <c r="AF109" s="2007" t="s">
        <v>293</v>
      </c>
      <c r="AG109" s="1221" t="s">
        <v>3280</v>
      </c>
      <c r="AH109" s="1221" t="s">
        <v>2908</v>
      </c>
      <c r="AI109" s="2007" t="s">
        <v>2909</v>
      </c>
      <c r="AJ109" s="1222" t="s">
        <v>295</v>
      </c>
      <c r="AK109" s="1225" t="s">
        <v>3281</v>
      </c>
      <c r="AL109" s="1222" t="s">
        <v>294</v>
      </c>
      <c r="AM109" s="1221" t="s">
        <v>3011</v>
      </c>
      <c r="AN109" s="2008"/>
    </row>
    <row r="110" spans="1:40" ht="93" customHeight="1">
      <c r="A110" s="1221" t="s">
        <v>1107</v>
      </c>
      <c r="B110" s="1221" t="s">
        <v>400</v>
      </c>
      <c r="C110" s="1221" t="s">
        <v>3271</v>
      </c>
      <c r="D110" s="1222" t="s">
        <v>3011</v>
      </c>
      <c r="E110" s="1221" t="s">
        <v>3272</v>
      </c>
      <c r="F110" s="1222" t="s">
        <v>3273</v>
      </c>
      <c r="G110" s="1222" t="s">
        <v>3013</v>
      </c>
      <c r="H110" s="1223">
        <v>1068.21</v>
      </c>
      <c r="I110" s="1223">
        <v>1000</v>
      </c>
      <c r="J110" s="1222" t="s">
        <v>3274</v>
      </c>
      <c r="K110" s="1224">
        <v>43770</v>
      </c>
      <c r="L110" s="1222" t="s">
        <v>3373</v>
      </c>
      <c r="M110" s="1224" t="s">
        <v>3275</v>
      </c>
      <c r="N110" s="1222" t="s">
        <v>293</v>
      </c>
      <c r="O110" s="2069" t="s">
        <v>3276</v>
      </c>
      <c r="P110" s="1221" t="s">
        <v>294</v>
      </c>
      <c r="Q110" s="1221" t="s">
        <v>3391</v>
      </c>
      <c r="R110" s="2069" t="s">
        <v>3277</v>
      </c>
      <c r="S110" s="1222" t="s">
        <v>297</v>
      </c>
      <c r="T110" s="2063" t="s">
        <v>2913</v>
      </c>
      <c r="U110" s="1222" t="s">
        <v>294</v>
      </c>
      <c r="V110" s="1222" t="s">
        <v>3018</v>
      </c>
      <c r="W110" s="1222" t="s">
        <v>294</v>
      </c>
      <c r="X110" s="1222" t="s">
        <v>3278</v>
      </c>
      <c r="Y110" s="1222" t="s">
        <v>3279</v>
      </c>
      <c r="Z110" s="1222" t="s">
        <v>3011</v>
      </c>
      <c r="AA110" s="1222" t="s">
        <v>3011</v>
      </c>
      <c r="AB110" s="1222" t="s">
        <v>3011</v>
      </c>
      <c r="AC110" s="1222" t="s">
        <v>3011</v>
      </c>
      <c r="AD110" s="1222" t="s">
        <v>3011</v>
      </c>
      <c r="AE110" s="1222" t="s">
        <v>3011</v>
      </c>
      <c r="AF110" s="2007" t="s">
        <v>293</v>
      </c>
      <c r="AG110" s="1221" t="s">
        <v>3280</v>
      </c>
      <c r="AH110" s="1221" t="s">
        <v>2908</v>
      </c>
      <c r="AI110" s="2007" t="s">
        <v>2909</v>
      </c>
      <c r="AJ110" s="1222" t="s">
        <v>295</v>
      </c>
      <c r="AK110" s="1225" t="s">
        <v>3281</v>
      </c>
      <c r="AL110" s="1222" t="s">
        <v>294</v>
      </c>
      <c r="AM110" s="1221" t="s">
        <v>3011</v>
      </c>
      <c r="AN110" s="2008"/>
    </row>
    <row r="111" spans="1:40" ht="93" customHeight="1">
      <c r="A111" s="1221" t="s">
        <v>1107</v>
      </c>
      <c r="B111" s="1221" t="s">
        <v>401</v>
      </c>
      <c r="C111" s="1221" t="s">
        <v>3271</v>
      </c>
      <c r="D111" s="1222" t="s">
        <v>3011</v>
      </c>
      <c r="E111" s="1221" t="s">
        <v>3272</v>
      </c>
      <c r="F111" s="1222" t="s">
        <v>3273</v>
      </c>
      <c r="G111" s="1222" t="s">
        <v>3013</v>
      </c>
      <c r="H111" s="1223">
        <v>29750.560000000001</v>
      </c>
      <c r="I111" s="1223">
        <v>25600</v>
      </c>
      <c r="J111" s="1222" t="s">
        <v>3274</v>
      </c>
      <c r="K111" s="1224">
        <v>43770</v>
      </c>
      <c r="L111" s="1222" t="s">
        <v>3373</v>
      </c>
      <c r="M111" s="1224" t="s">
        <v>3275</v>
      </c>
      <c r="N111" s="1222" t="s">
        <v>293</v>
      </c>
      <c r="O111" s="2069" t="s">
        <v>3282</v>
      </c>
      <c r="P111" s="1221" t="s">
        <v>294</v>
      </c>
      <c r="Q111" s="1221" t="s">
        <v>3427</v>
      </c>
      <c r="R111" s="2069" t="s">
        <v>3283</v>
      </c>
      <c r="S111" s="1222" t="s">
        <v>297</v>
      </c>
      <c r="T111" s="2063" t="s">
        <v>323</v>
      </c>
      <c r="U111" s="1222" t="s">
        <v>294</v>
      </c>
      <c r="V111" s="1222" t="s">
        <v>3018</v>
      </c>
      <c r="W111" s="1222" t="s">
        <v>294</v>
      </c>
      <c r="X111" s="1222" t="s">
        <v>3278</v>
      </c>
      <c r="Y111" s="1222" t="s">
        <v>3279</v>
      </c>
      <c r="Z111" s="1222" t="s">
        <v>3011</v>
      </c>
      <c r="AA111" s="1222" t="s">
        <v>3011</v>
      </c>
      <c r="AB111" s="1222" t="s">
        <v>3011</v>
      </c>
      <c r="AC111" s="1222" t="s">
        <v>3011</v>
      </c>
      <c r="AD111" s="1222" t="s">
        <v>3011</v>
      </c>
      <c r="AE111" s="1222" t="s">
        <v>3011</v>
      </c>
      <c r="AF111" s="2007" t="s">
        <v>293</v>
      </c>
      <c r="AG111" s="1221" t="s">
        <v>3280</v>
      </c>
      <c r="AH111" s="1221" t="s">
        <v>2908</v>
      </c>
      <c r="AI111" s="2007" t="s">
        <v>2909</v>
      </c>
      <c r="AJ111" s="1222" t="s">
        <v>295</v>
      </c>
      <c r="AK111" s="1225" t="s">
        <v>3281</v>
      </c>
      <c r="AL111" s="1222" t="s">
        <v>294</v>
      </c>
      <c r="AM111" s="1221" t="s">
        <v>3011</v>
      </c>
      <c r="AN111" s="2008"/>
    </row>
    <row r="112" spans="1:40" ht="93" customHeight="1">
      <c r="A112" s="1221" t="s">
        <v>1107</v>
      </c>
      <c r="B112" s="1221" t="s">
        <v>402</v>
      </c>
      <c r="C112" s="1221" t="s">
        <v>3271</v>
      </c>
      <c r="D112" s="1222" t="s">
        <v>3011</v>
      </c>
      <c r="E112" s="1221" t="s">
        <v>3272</v>
      </c>
      <c r="F112" s="1222" t="s">
        <v>3273</v>
      </c>
      <c r="G112" s="1222" t="s">
        <v>3013</v>
      </c>
      <c r="H112" s="1223">
        <v>18129.25</v>
      </c>
      <c r="I112" s="1223">
        <v>15600</v>
      </c>
      <c r="J112" s="1222" t="s">
        <v>3274</v>
      </c>
      <c r="K112" s="1224">
        <v>43770</v>
      </c>
      <c r="L112" s="1222" t="s">
        <v>3373</v>
      </c>
      <c r="M112" s="1224" t="s">
        <v>3275</v>
      </c>
      <c r="N112" s="1222" t="s">
        <v>293</v>
      </c>
      <c r="O112" s="2069" t="s">
        <v>3282</v>
      </c>
      <c r="P112" s="1221" t="s">
        <v>294</v>
      </c>
      <c r="Q112" s="1221" t="s">
        <v>3410</v>
      </c>
      <c r="R112" s="2069" t="s">
        <v>3283</v>
      </c>
      <c r="S112" s="1222" t="s">
        <v>297</v>
      </c>
      <c r="T112" s="2063" t="s">
        <v>323</v>
      </c>
      <c r="U112" s="1222" t="s">
        <v>294</v>
      </c>
      <c r="V112" s="1222" t="s">
        <v>3018</v>
      </c>
      <c r="W112" s="1222" t="s">
        <v>294</v>
      </c>
      <c r="X112" s="1222" t="s">
        <v>3278</v>
      </c>
      <c r="Y112" s="1222" t="s">
        <v>3279</v>
      </c>
      <c r="Z112" s="1222" t="s">
        <v>3011</v>
      </c>
      <c r="AA112" s="1222" t="s">
        <v>3011</v>
      </c>
      <c r="AB112" s="1222" t="s">
        <v>3011</v>
      </c>
      <c r="AC112" s="1222" t="s">
        <v>3011</v>
      </c>
      <c r="AD112" s="1222" t="s">
        <v>3011</v>
      </c>
      <c r="AE112" s="1222" t="s">
        <v>3011</v>
      </c>
      <c r="AF112" s="2007" t="s">
        <v>293</v>
      </c>
      <c r="AG112" s="1221" t="s">
        <v>3280</v>
      </c>
      <c r="AH112" s="1221" t="s">
        <v>2908</v>
      </c>
      <c r="AI112" s="2007" t="s">
        <v>2909</v>
      </c>
      <c r="AJ112" s="1222" t="s">
        <v>295</v>
      </c>
      <c r="AK112" s="1225" t="s">
        <v>3281</v>
      </c>
      <c r="AL112" s="1222" t="s">
        <v>294</v>
      </c>
      <c r="AM112" s="1221" t="s">
        <v>3011</v>
      </c>
      <c r="AN112" s="2008"/>
    </row>
    <row r="113" spans="1:40" ht="93" customHeight="1">
      <c r="A113" s="1221" t="s">
        <v>1107</v>
      </c>
      <c r="B113" s="1221" t="s">
        <v>403</v>
      </c>
      <c r="C113" s="1221" t="s">
        <v>3271</v>
      </c>
      <c r="D113" s="1222" t="s">
        <v>3011</v>
      </c>
      <c r="E113" s="1221" t="s">
        <v>3272</v>
      </c>
      <c r="F113" s="1222" t="s">
        <v>3273</v>
      </c>
      <c r="G113" s="1222" t="s">
        <v>3013</v>
      </c>
      <c r="H113" s="1223">
        <v>4648.53</v>
      </c>
      <c r="I113" s="1223">
        <v>4000</v>
      </c>
      <c r="J113" s="1222" t="s">
        <v>3274</v>
      </c>
      <c r="K113" s="1224">
        <v>43770</v>
      </c>
      <c r="L113" s="1222" t="s">
        <v>3373</v>
      </c>
      <c r="M113" s="1224" t="s">
        <v>3275</v>
      </c>
      <c r="N113" s="1222" t="s">
        <v>293</v>
      </c>
      <c r="O113" s="2069" t="s">
        <v>3282</v>
      </c>
      <c r="P113" s="1221" t="s">
        <v>294</v>
      </c>
      <c r="Q113" s="1221" t="s">
        <v>3399</v>
      </c>
      <c r="R113" s="2069" t="s">
        <v>3283</v>
      </c>
      <c r="S113" s="1222" t="s">
        <v>297</v>
      </c>
      <c r="T113" s="2063" t="s">
        <v>323</v>
      </c>
      <c r="U113" s="1222" t="s">
        <v>294</v>
      </c>
      <c r="V113" s="1222" t="s">
        <v>3018</v>
      </c>
      <c r="W113" s="1222" t="s">
        <v>294</v>
      </c>
      <c r="X113" s="1222" t="s">
        <v>3278</v>
      </c>
      <c r="Y113" s="1222" t="s">
        <v>3279</v>
      </c>
      <c r="Z113" s="1222" t="s">
        <v>3011</v>
      </c>
      <c r="AA113" s="1222" t="s">
        <v>3011</v>
      </c>
      <c r="AB113" s="1222" t="s">
        <v>3011</v>
      </c>
      <c r="AC113" s="1222" t="s">
        <v>3011</v>
      </c>
      <c r="AD113" s="1222" t="s">
        <v>3011</v>
      </c>
      <c r="AE113" s="1222" t="s">
        <v>3011</v>
      </c>
      <c r="AF113" s="2007" t="s">
        <v>293</v>
      </c>
      <c r="AG113" s="1221" t="s">
        <v>3280</v>
      </c>
      <c r="AH113" s="1221" t="s">
        <v>2908</v>
      </c>
      <c r="AI113" s="2007" t="s">
        <v>2909</v>
      </c>
      <c r="AJ113" s="1222" t="s">
        <v>295</v>
      </c>
      <c r="AK113" s="1225" t="s">
        <v>3281</v>
      </c>
      <c r="AL113" s="1222" t="s">
        <v>294</v>
      </c>
      <c r="AM113" s="1221" t="s">
        <v>3011</v>
      </c>
      <c r="AN113" s="2008"/>
    </row>
    <row r="114" spans="1:40" ht="93" customHeight="1">
      <c r="A114" s="1221" t="s">
        <v>1107</v>
      </c>
      <c r="B114" s="1221" t="s">
        <v>404</v>
      </c>
      <c r="C114" s="1221" t="s">
        <v>3271</v>
      </c>
      <c r="D114" s="1222" t="s">
        <v>3011</v>
      </c>
      <c r="E114" s="1221" t="s">
        <v>3272</v>
      </c>
      <c r="F114" s="1222" t="s">
        <v>3273</v>
      </c>
      <c r="G114" s="1222" t="s">
        <v>3013</v>
      </c>
      <c r="H114" s="1223">
        <v>5578.23</v>
      </c>
      <c r="I114" s="1223">
        <v>4800</v>
      </c>
      <c r="J114" s="1222" t="s">
        <v>3274</v>
      </c>
      <c r="K114" s="1224">
        <v>43770</v>
      </c>
      <c r="L114" s="1222" t="s">
        <v>3373</v>
      </c>
      <c r="M114" s="1224" t="s">
        <v>3275</v>
      </c>
      <c r="N114" s="1222" t="s">
        <v>293</v>
      </c>
      <c r="O114" s="2069" t="s">
        <v>3282</v>
      </c>
      <c r="P114" s="1221" t="s">
        <v>294</v>
      </c>
      <c r="Q114" s="1221" t="s">
        <v>3409</v>
      </c>
      <c r="R114" s="2069" t="s">
        <v>3283</v>
      </c>
      <c r="S114" s="1222" t="s">
        <v>297</v>
      </c>
      <c r="T114" s="2063" t="s">
        <v>323</v>
      </c>
      <c r="U114" s="1222" t="s">
        <v>294</v>
      </c>
      <c r="V114" s="1222" t="s">
        <v>3018</v>
      </c>
      <c r="W114" s="1222" t="s">
        <v>294</v>
      </c>
      <c r="X114" s="1222" t="s">
        <v>3278</v>
      </c>
      <c r="Y114" s="1222" t="s">
        <v>3279</v>
      </c>
      <c r="Z114" s="1222" t="s">
        <v>3011</v>
      </c>
      <c r="AA114" s="1222" t="s">
        <v>3011</v>
      </c>
      <c r="AB114" s="1222" t="s">
        <v>3011</v>
      </c>
      <c r="AC114" s="1222" t="s">
        <v>3011</v>
      </c>
      <c r="AD114" s="1222" t="s">
        <v>3011</v>
      </c>
      <c r="AE114" s="1222" t="s">
        <v>3011</v>
      </c>
      <c r="AF114" s="2007" t="s">
        <v>293</v>
      </c>
      <c r="AG114" s="1221" t="s">
        <v>3280</v>
      </c>
      <c r="AH114" s="1221" t="s">
        <v>2908</v>
      </c>
      <c r="AI114" s="2007" t="s">
        <v>2909</v>
      </c>
      <c r="AJ114" s="1222" t="s">
        <v>295</v>
      </c>
      <c r="AK114" s="1225" t="s">
        <v>3281</v>
      </c>
      <c r="AL114" s="1222" t="s">
        <v>294</v>
      </c>
      <c r="AM114" s="1221" t="s">
        <v>3011</v>
      </c>
      <c r="AN114" s="2008"/>
    </row>
    <row r="115" spans="1:40" ht="93" customHeight="1">
      <c r="A115" s="1221" t="s">
        <v>1107</v>
      </c>
      <c r="B115" s="1221" t="s">
        <v>405</v>
      </c>
      <c r="C115" s="1221" t="s">
        <v>3271</v>
      </c>
      <c r="D115" s="1222" t="s">
        <v>3011</v>
      </c>
      <c r="E115" s="1221" t="s">
        <v>3272</v>
      </c>
      <c r="F115" s="1222" t="s">
        <v>3273</v>
      </c>
      <c r="G115" s="1222" t="s">
        <v>3013</v>
      </c>
      <c r="H115" s="1223">
        <v>11963.82</v>
      </c>
      <c r="I115" s="1223">
        <v>11200</v>
      </c>
      <c r="J115" s="1222" t="s">
        <v>3274</v>
      </c>
      <c r="K115" s="1224" t="s">
        <v>3285</v>
      </c>
      <c r="L115" s="1222" t="s">
        <v>3373</v>
      </c>
      <c r="M115" s="1224" t="s">
        <v>3275</v>
      </c>
      <c r="N115" s="1222" t="s">
        <v>293</v>
      </c>
      <c r="O115" s="2069" t="s">
        <v>3276</v>
      </c>
      <c r="P115" s="1221" t="s">
        <v>294</v>
      </c>
      <c r="Q115" s="1221" t="s">
        <v>3428</v>
      </c>
      <c r="R115" s="2069" t="s">
        <v>3277</v>
      </c>
      <c r="S115" s="1222" t="s">
        <v>297</v>
      </c>
      <c r="T115" s="2063" t="s">
        <v>2914</v>
      </c>
      <c r="U115" s="1222" t="s">
        <v>294</v>
      </c>
      <c r="V115" s="1222" t="s">
        <v>3018</v>
      </c>
      <c r="W115" s="1222" t="s">
        <v>294</v>
      </c>
      <c r="X115" s="1222" t="s">
        <v>3278</v>
      </c>
      <c r="Y115" s="1222" t="s">
        <v>3279</v>
      </c>
      <c r="Z115" s="1222" t="s">
        <v>3011</v>
      </c>
      <c r="AA115" s="1222" t="s">
        <v>3011</v>
      </c>
      <c r="AB115" s="1222" t="s">
        <v>3011</v>
      </c>
      <c r="AC115" s="1222" t="s">
        <v>3011</v>
      </c>
      <c r="AD115" s="1222" t="s">
        <v>3011</v>
      </c>
      <c r="AE115" s="1222" t="s">
        <v>3011</v>
      </c>
      <c r="AF115" s="2007" t="s">
        <v>293</v>
      </c>
      <c r="AG115" s="1221" t="s">
        <v>3280</v>
      </c>
      <c r="AH115" s="1221" t="s">
        <v>2908</v>
      </c>
      <c r="AI115" s="2007" t="s">
        <v>2909</v>
      </c>
      <c r="AJ115" s="1222" t="s">
        <v>295</v>
      </c>
      <c r="AK115" s="1225" t="s">
        <v>3281</v>
      </c>
      <c r="AL115" s="1222" t="s">
        <v>294</v>
      </c>
      <c r="AM115" s="1221" t="s">
        <v>3011</v>
      </c>
      <c r="AN115" s="2008"/>
    </row>
    <row r="116" spans="1:40" ht="93" customHeight="1">
      <c r="A116" s="1221" t="s">
        <v>1107</v>
      </c>
      <c r="B116" s="1221" t="s">
        <v>406</v>
      </c>
      <c r="C116" s="1221" t="s">
        <v>3271</v>
      </c>
      <c r="D116" s="1222" t="s">
        <v>3011</v>
      </c>
      <c r="E116" s="1221" t="s">
        <v>3272</v>
      </c>
      <c r="F116" s="1222" t="s">
        <v>3273</v>
      </c>
      <c r="G116" s="1222" t="s">
        <v>3013</v>
      </c>
      <c r="H116" s="1223">
        <v>854.56</v>
      </c>
      <c r="I116" s="1223">
        <v>800</v>
      </c>
      <c r="J116" s="1222" t="s">
        <v>3274</v>
      </c>
      <c r="K116" s="1224" t="s">
        <v>3285</v>
      </c>
      <c r="L116" s="1222" t="s">
        <v>3373</v>
      </c>
      <c r="M116" s="1224" t="s">
        <v>3275</v>
      </c>
      <c r="N116" s="1222" t="s">
        <v>293</v>
      </c>
      <c r="O116" s="2069" t="s">
        <v>3276</v>
      </c>
      <c r="P116" s="1221" t="s">
        <v>294</v>
      </c>
      <c r="Q116" s="1221" t="s">
        <v>3402</v>
      </c>
      <c r="R116" s="2069" t="s">
        <v>3277</v>
      </c>
      <c r="S116" s="1222" t="s">
        <v>297</v>
      </c>
      <c r="T116" s="2063" t="s">
        <v>2914</v>
      </c>
      <c r="U116" s="1222" t="s">
        <v>294</v>
      </c>
      <c r="V116" s="1222" t="s">
        <v>3018</v>
      </c>
      <c r="W116" s="1222" t="s">
        <v>294</v>
      </c>
      <c r="X116" s="1222" t="s">
        <v>3278</v>
      </c>
      <c r="Y116" s="1222" t="s">
        <v>3279</v>
      </c>
      <c r="Z116" s="1222" t="s">
        <v>3011</v>
      </c>
      <c r="AA116" s="1222" t="s">
        <v>3011</v>
      </c>
      <c r="AB116" s="1222" t="s">
        <v>3011</v>
      </c>
      <c r="AC116" s="1222" t="s">
        <v>3011</v>
      </c>
      <c r="AD116" s="1222" t="s">
        <v>3011</v>
      </c>
      <c r="AE116" s="1222" t="s">
        <v>3011</v>
      </c>
      <c r="AF116" s="2007" t="s">
        <v>293</v>
      </c>
      <c r="AG116" s="1221" t="s">
        <v>3280</v>
      </c>
      <c r="AH116" s="1221" t="s">
        <v>2908</v>
      </c>
      <c r="AI116" s="2007" t="s">
        <v>2909</v>
      </c>
      <c r="AJ116" s="1222" t="s">
        <v>295</v>
      </c>
      <c r="AK116" s="1225" t="s">
        <v>3281</v>
      </c>
      <c r="AL116" s="1222" t="s">
        <v>294</v>
      </c>
      <c r="AM116" s="1221" t="s">
        <v>3011</v>
      </c>
      <c r="AN116" s="2008"/>
    </row>
    <row r="117" spans="1:40" ht="93" customHeight="1">
      <c r="A117" s="1221" t="s">
        <v>1107</v>
      </c>
      <c r="B117" s="1221" t="s">
        <v>407</v>
      </c>
      <c r="C117" s="1221" t="s">
        <v>3271</v>
      </c>
      <c r="D117" s="1222" t="s">
        <v>3011</v>
      </c>
      <c r="E117" s="1221" t="s">
        <v>3272</v>
      </c>
      <c r="F117" s="1222" t="s">
        <v>3273</v>
      </c>
      <c r="G117" s="1222" t="s">
        <v>3013</v>
      </c>
      <c r="H117" s="1223">
        <v>1281.8399999999999</v>
      </c>
      <c r="I117" s="1223">
        <v>1200</v>
      </c>
      <c r="J117" s="1222" t="s">
        <v>3274</v>
      </c>
      <c r="K117" s="1224" t="s">
        <v>3285</v>
      </c>
      <c r="L117" s="1222" t="s">
        <v>3373</v>
      </c>
      <c r="M117" s="1224" t="s">
        <v>3275</v>
      </c>
      <c r="N117" s="1222" t="s">
        <v>293</v>
      </c>
      <c r="O117" s="2069" t="s">
        <v>3276</v>
      </c>
      <c r="P117" s="1221" t="s">
        <v>294</v>
      </c>
      <c r="Q117" s="1221" t="s">
        <v>3404</v>
      </c>
      <c r="R117" s="2069" t="s">
        <v>3277</v>
      </c>
      <c r="S117" s="1222" t="s">
        <v>297</v>
      </c>
      <c r="T117" s="2063" t="s">
        <v>2914</v>
      </c>
      <c r="U117" s="1222" t="s">
        <v>294</v>
      </c>
      <c r="V117" s="1222" t="s">
        <v>3018</v>
      </c>
      <c r="W117" s="1222" t="s">
        <v>294</v>
      </c>
      <c r="X117" s="1222" t="s">
        <v>3278</v>
      </c>
      <c r="Y117" s="1222" t="s">
        <v>3279</v>
      </c>
      <c r="Z117" s="1222" t="s">
        <v>3011</v>
      </c>
      <c r="AA117" s="1222" t="s">
        <v>3011</v>
      </c>
      <c r="AB117" s="1222" t="s">
        <v>3011</v>
      </c>
      <c r="AC117" s="1222" t="s">
        <v>3011</v>
      </c>
      <c r="AD117" s="1222" t="s">
        <v>3011</v>
      </c>
      <c r="AE117" s="1222" t="s">
        <v>3011</v>
      </c>
      <c r="AF117" s="2007" t="s">
        <v>293</v>
      </c>
      <c r="AG117" s="1221" t="s">
        <v>3280</v>
      </c>
      <c r="AH117" s="1221" t="s">
        <v>2908</v>
      </c>
      <c r="AI117" s="2007" t="s">
        <v>2909</v>
      </c>
      <c r="AJ117" s="1222" t="s">
        <v>295</v>
      </c>
      <c r="AK117" s="1225" t="s">
        <v>3281</v>
      </c>
      <c r="AL117" s="1222" t="s">
        <v>294</v>
      </c>
      <c r="AM117" s="1221" t="s">
        <v>3011</v>
      </c>
      <c r="AN117" s="2008"/>
    </row>
    <row r="118" spans="1:40" ht="93" customHeight="1">
      <c r="A118" s="1221" t="s">
        <v>1107</v>
      </c>
      <c r="B118" s="1221" t="s">
        <v>408</v>
      </c>
      <c r="C118" s="1221" t="s">
        <v>3271</v>
      </c>
      <c r="D118" s="1222" t="s">
        <v>3011</v>
      </c>
      <c r="E118" s="1221" t="s">
        <v>3272</v>
      </c>
      <c r="F118" s="1222" t="s">
        <v>3273</v>
      </c>
      <c r="G118" s="1222" t="s">
        <v>3013</v>
      </c>
      <c r="H118" s="1223">
        <v>10459.18</v>
      </c>
      <c r="I118" s="1223">
        <v>9000</v>
      </c>
      <c r="J118" s="1222" t="s">
        <v>3274</v>
      </c>
      <c r="K118" s="1224" t="s">
        <v>3285</v>
      </c>
      <c r="L118" s="1222" t="s">
        <v>3373</v>
      </c>
      <c r="M118" s="1224" t="s">
        <v>3275</v>
      </c>
      <c r="N118" s="1222" t="s">
        <v>293</v>
      </c>
      <c r="O118" s="2069" t="s">
        <v>3282</v>
      </c>
      <c r="P118" s="1221" t="s">
        <v>294</v>
      </c>
      <c r="Q118" s="1221" t="s">
        <v>3429</v>
      </c>
      <c r="R118" s="2069" t="s">
        <v>3277</v>
      </c>
      <c r="S118" s="1222" t="s">
        <v>297</v>
      </c>
      <c r="T118" s="2063" t="s">
        <v>323</v>
      </c>
      <c r="U118" s="1222" t="s">
        <v>294</v>
      </c>
      <c r="V118" s="1222" t="s">
        <v>3018</v>
      </c>
      <c r="W118" s="1222" t="s">
        <v>294</v>
      </c>
      <c r="X118" s="1222" t="s">
        <v>3278</v>
      </c>
      <c r="Y118" s="1222" t="s">
        <v>3279</v>
      </c>
      <c r="Z118" s="1222" t="s">
        <v>3011</v>
      </c>
      <c r="AA118" s="1222" t="s">
        <v>3011</v>
      </c>
      <c r="AB118" s="1222" t="s">
        <v>3011</v>
      </c>
      <c r="AC118" s="1222" t="s">
        <v>3011</v>
      </c>
      <c r="AD118" s="1222" t="s">
        <v>3011</v>
      </c>
      <c r="AE118" s="1222" t="s">
        <v>3011</v>
      </c>
      <c r="AF118" s="2007" t="s">
        <v>293</v>
      </c>
      <c r="AG118" s="1221" t="s">
        <v>3280</v>
      </c>
      <c r="AH118" s="1221" t="s">
        <v>2908</v>
      </c>
      <c r="AI118" s="2007" t="s">
        <v>2909</v>
      </c>
      <c r="AJ118" s="1222" t="s">
        <v>295</v>
      </c>
      <c r="AK118" s="1225" t="s">
        <v>3281</v>
      </c>
      <c r="AL118" s="1222" t="s">
        <v>294</v>
      </c>
      <c r="AM118" s="1221" t="s">
        <v>3011</v>
      </c>
      <c r="AN118" s="2008"/>
    </row>
    <row r="119" spans="1:40" ht="93" customHeight="1">
      <c r="A119" s="1221" t="s">
        <v>1107</v>
      </c>
      <c r="B119" s="1221" t="s">
        <v>409</v>
      </c>
      <c r="C119" s="1221" t="s">
        <v>3271</v>
      </c>
      <c r="D119" s="1222" t="s">
        <v>3011</v>
      </c>
      <c r="E119" s="1221" t="s">
        <v>3272</v>
      </c>
      <c r="F119" s="1222" t="s">
        <v>3273</v>
      </c>
      <c r="G119" s="1222" t="s">
        <v>3013</v>
      </c>
      <c r="H119" s="1223">
        <v>12818.38</v>
      </c>
      <c r="I119" s="1223">
        <v>12000</v>
      </c>
      <c r="J119" s="1222" t="s">
        <v>3274</v>
      </c>
      <c r="K119" s="1224" t="s">
        <v>3285</v>
      </c>
      <c r="L119" s="1222" t="s">
        <v>3373</v>
      </c>
      <c r="M119" s="1224" t="s">
        <v>3275</v>
      </c>
      <c r="N119" s="1222" t="s">
        <v>293</v>
      </c>
      <c r="O119" s="2069" t="s">
        <v>3276</v>
      </c>
      <c r="P119" s="1221" t="s">
        <v>294</v>
      </c>
      <c r="Q119" s="1221" t="s">
        <v>3394</v>
      </c>
      <c r="R119" s="2069" t="s">
        <v>3277</v>
      </c>
      <c r="S119" s="1222" t="s">
        <v>297</v>
      </c>
      <c r="T119" s="2063" t="s">
        <v>2914</v>
      </c>
      <c r="U119" s="1222" t="s">
        <v>294</v>
      </c>
      <c r="V119" s="1222" t="s">
        <v>3018</v>
      </c>
      <c r="W119" s="1222" t="s">
        <v>294</v>
      </c>
      <c r="X119" s="1222" t="s">
        <v>3278</v>
      </c>
      <c r="Y119" s="1222" t="s">
        <v>3279</v>
      </c>
      <c r="Z119" s="1222" t="s">
        <v>3011</v>
      </c>
      <c r="AA119" s="1222" t="s">
        <v>3011</v>
      </c>
      <c r="AB119" s="1222" t="s">
        <v>3011</v>
      </c>
      <c r="AC119" s="1222" t="s">
        <v>3011</v>
      </c>
      <c r="AD119" s="1222" t="s">
        <v>3011</v>
      </c>
      <c r="AE119" s="1222" t="s">
        <v>3011</v>
      </c>
      <c r="AF119" s="2007" t="s">
        <v>293</v>
      </c>
      <c r="AG119" s="1221" t="s">
        <v>3280</v>
      </c>
      <c r="AH119" s="1221" t="s">
        <v>2908</v>
      </c>
      <c r="AI119" s="2007" t="s">
        <v>2909</v>
      </c>
      <c r="AJ119" s="1222" t="s">
        <v>295</v>
      </c>
      <c r="AK119" s="1225" t="s">
        <v>3281</v>
      </c>
      <c r="AL119" s="1222" t="s">
        <v>294</v>
      </c>
      <c r="AM119" s="1221" t="s">
        <v>3011</v>
      </c>
      <c r="AN119" s="2008"/>
    </row>
    <row r="120" spans="1:40" ht="93" customHeight="1">
      <c r="A120" s="1221" t="s">
        <v>1107</v>
      </c>
      <c r="B120" s="1221" t="s">
        <v>410</v>
      </c>
      <c r="C120" s="1221" t="s">
        <v>3271</v>
      </c>
      <c r="D120" s="1222" t="s">
        <v>3011</v>
      </c>
      <c r="E120" s="1221" t="s">
        <v>3272</v>
      </c>
      <c r="F120" s="1222" t="s">
        <v>3273</v>
      </c>
      <c r="G120" s="1222" t="s">
        <v>3013</v>
      </c>
      <c r="H120" s="1223">
        <v>8545.59</v>
      </c>
      <c r="I120" s="1223">
        <v>8000</v>
      </c>
      <c r="J120" s="1222" t="s">
        <v>3274</v>
      </c>
      <c r="K120" s="1224" t="s">
        <v>3285</v>
      </c>
      <c r="L120" s="1222" t="s">
        <v>3373</v>
      </c>
      <c r="M120" s="1224" t="s">
        <v>3275</v>
      </c>
      <c r="N120" s="1222" t="s">
        <v>293</v>
      </c>
      <c r="O120" s="2069" t="s">
        <v>3276</v>
      </c>
      <c r="P120" s="1221" t="s">
        <v>294</v>
      </c>
      <c r="Q120" s="1221" t="s">
        <v>3415</v>
      </c>
      <c r="R120" s="2069" t="s">
        <v>3277</v>
      </c>
      <c r="S120" s="1222" t="s">
        <v>297</v>
      </c>
      <c r="T120" s="2063" t="s">
        <v>2914</v>
      </c>
      <c r="U120" s="1222" t="s">
        <v>294</v>
      </c>
      <c r="V120" s="1222" t="s">
        <v>3018</v>
      </c>
      <c r="W120" s="1222" t="s">
        <v>294</v>
      </c>
      <c r="X120" s="1222" t="s">
        <v>3278</v>
      </c>
      <c r="Y120" s="1222" t="s">
        <v>3279</v>
      </c>
      <c r="Z120" s="1222" t="s">
        <v>3011</v>
      </c>
      <c r="AA120" s="1222" t="s">
        <v>3011</v>
      </c>
      <c r="AB120" s="1222" t="s">
        <v>3011</v>
      </c>
      <c r="AC120" s="1222" t="s">
        <v>3011</v>
      </c>
      <c r="AD120" s="1222" t="s">
        <v>3011</v>
      </c>
      <c r="AE120" s="1222" t="s">
        <v>3011</v>
      </c>
      <c r="AF120" s="2007" t="s">
        <v>293</v>
      </c>
      <c r="AG120" s="1221" t="s">
        <v>3280</v>
      </c>
      <c r="AH120" s="1221" t="s">
        <v>2908</v>
      </c>
      <c r="AI120" s="2007" t="s">
        <v>2909</v>
      </c>
      <c r="AJ120" s="1222" t="s">
        <v>295</v>
      </c>
      <c r="AK120" s="1225" t="s">
        <v>3281</v>
      </c>
      <c r="AL120" s="1222" t="s">
        <v>294</v>
      </c>
      <c r="AM120" s="1221" t="s">
        <v>3011</v>
      </c>
      <c r="AN120" s="2008"/>
    </row>
    <row r="121" spans="1:40" ht="93" customHeight="1">
      <c r="A121" s="1221" t="s">
        <v>1107</v>
      </c>
      <c r="B121" s="1221" t="s">
        <v>411</v>
      </c>
      <c r="C121" s="1221" t="s">
        <v>3271</v>
      </c>
      <c r="D121" s="1222" t="s">
        <v>3011</v>
      </c>
      <c r="E121" s="1221" t="s">
        <v>3272</v>
      </c>
      <c r="F121" s="1222" t="s">
        <v>3273</v>
      </c>
      <c r="G121" s="1222" t="s">
        <v>3013</v>
      </c>
      <c r="H121" s="1223">
        <v>427.28</v>
      </c>
      <c r="I121" s="1223">
        <v>400</v>
      </c>
      <c r="J121" s="1222" t="s">
        <v>3274</v>
      </c>
      <c r="K121" s="1224" t="s">
        <v>3285</v>
      </c>
      <c r="L121" s="1222" t="s">
        <v>3373</v>
      </c>
      <c r="M121" s="1224" t="s">
        <v>3275</v>
      </c>
      <c r="N121" s="1222" t="s">
        <v>293</v>
      </c>
      <c r="O121" s="2069" t="s">
        <v>3276</v>
      </c>
      <c r="P121" s="1221" t="s">
        <v>294</v>
      </c>
      <c r="Q121" s="1221" t="s">
        <v>3403</v>
      </c>
      <c r="R121" s="2069" t="s">
        <v>3277</v>
      </c>
      <c r="S121" s="1222" t="s">
        <v>297</v>
      </c>
      <c r="T121" s="2063" t="s">
        <v>2914</v>
      </c>
      <c r="U121" s="1222" t="s">
        <v>294</v>
      </c>
      <c r="V121" s="1222" t="s">
        <v>3018</v>
      </c>
      <c r="W121" s="1222" t="s">
        <v>294</v>
      </c>
      <c r="X121" s="1222" t="s">
        <v>3278</v>
      </c>
      <c r="Y121" s="1222" t="s">
        <v>3279</v>
      </c>
      <c r="Z121" s="1222" t="s">
        <v>3011</v>
      </c>
      <c r="AA121" s="1222" t="s">
        <v>3011</v>
      </c>
      <c r="AB121" s="1222" t="s">
        <v>3011</v>
      </c>
      <c r="AC121" s="1222" t="s">
        <v>3011</v>
      </c>
      <c r="AD121" s="1222" t="s">
        <v>3011</v>
      </c>
      <c r="AE121" s="1222" t="s">
        <v>3011</v>
      </c>
      <c r="AF121" s="2007" t="s">
        <v>293</v>
      </c>
      <c r="AG121" s="1221" t="s">
        <v>3280</v>
      </c>
      <c r="AH121" s="1221" t="s">
        <v>2908</v>
      </c>
      <c r="AI121" s="2007" t="s">
        <v>2909</v>
      </c>
      <c r="AJ121" s="1222" t="s">
        <v>295</v>
      </c>
      <c r="AK121" s="1225" t="s">
        <v>3281</v>
      </c>
      <c r="AL121" s="1222" t="s">
        <v>294</v>
      </c>
      <c r="AM121" s="1221" t="s">
        <v>3011</v>
      </c>
      <c r="AN121" s="2008"/>
    </row>
    <row r="122" spans="1:40" ht="93" customHeight="1">
      <c r="A122" s="1221" t="s">
        <v>1107</v>
      </c>
      <c r="B122" s="1221" t="s">
        <v>412</v>
      </c>
      <c r="C122" s="1221" t="s">
        <v>3271</v>
      </c>
      <c r="D122" s="1222" t="s">
        <v>3011</v>
      </c>
      <c r="E122" s="1221" t="s">
        <v>3272</v>
      </c>
      <c r="F122" s="1222" t="s">
        <v>3273</v>
      </c>
      <c r="G122" s="1222" t="s">
        <v>3013</v>
      </c>
      <c r="H122" s="1223">
        <v>1281.8399999999999</v>
      </c>
      <c r="I122" s="1223">
        <v>1200</v>
      </c>
      <c r="J122" s="1222" t="s">
        <v>3274</v>
      </c>
      <c r="K122" s="1224" t="s">
        <v>3285</v>
      </c>
      <c r="L122" s="1222" t="s">
        <v>3373</v>
      </c>
      <c r="M122" s="1224" t="s">
        <v>3275</v>
      </c>
      <c r="N122" s="1222" t="s">
        <v>293</v>
      </c>
      <c r="O122" s="2069" t="s">
        <v>3276</v>
      </c>
      <c r="P122" s="1221" t="s">
        <v>294</v>
      </c>
      <c r="Q122" s="1221" t="s">
        <v>3404</v>
      </c>
      <c r="R122" s="2069" t="s">
        <v>3277</v>
      </c>
      <c r="S122" s="1222" t="s">
        <v>297</v>
      </c>
      <c r="T122" s="2063" t="s">
        <v>2914</v>
      </c>
      <c r="U122" s="1222" t="s">
        <v>294</v>
      </c>
      <c r="V122" s="1222" t="s">
        <v>3018</v>
      </c>
      <c r="W122" s="1222" t="s">
        <v>294</v>
      </c>
      <c r="X122" s="1222" t="s">
        <v>3278</v>
      </c>
      <c r="Y122" s="1222" t="s">
        <v>3279</v>
      </c>
      <c r="Z122" s="1222" t="s">
        <v>3011</v>
      </c>
      <c r="AA122" s="1222" t="s">
        <v>3011</v>
      </c>
      <c r="AB122" s="1222" t="s">
        <v>3011</v>
      </c>
      <c r="AC122" s="1222" t="s">
        <v>3011</v>
      </c>
      <c r="AD122" s="1222" t="s">
        <v>3011</v>
      </c>
      <c r="AE122" s="1222" t="s">
        <v>3011</v>
      </c>
      <c r="AF122" s="2007" t="s">
        <v>293</v>
      </c>
      <c r="AG122" s="1221" t="s">
        <v>3280</v>
      </c>
      <c r="AH122" s="1221" t="s">
        <v>2908</v>
      </c>
      <c r="AI122" s="2007" t="s">
        <v>2909</v>
      </c>
      <c r="AJ122" s="1222" t="s">
        <v>295</v>
      </c>
      <c r="AK122" s="1225" t="s">
        <v>3281</v>
      </c>
      <c r="AL122" s="1222" t="s">
        <v>294</v>
      </c>
      <c r="AM122" s="1221" t="s">
        <v>3011</v>
      </c>
      <c r="AN122" s="2008"/>
    </row>
    <row r="123" spans="1:40" ht="93" customHeight="1">
      <c r="A123" s="1221" t="s">
        <v>1107</v>
      </c>
      <c r="B123" s="1221" t="s">
        <v>413</v>
      </c>
      <c r="C123" s="1221" t="s">
        <v>3271</v>
      </c>
      <c r="D123" s="1222" t="s">
        <v>3011</v>
      </c>
      <c r="E123" s="1221" t="s">
        <v>3272</v>
      </c>
      <c r="F123" s="1222" t="s">
        <v>3273</v>
      </c>
      <c r="G123" s="1222" t="s">
        <v>3013</v>
      </c>
      <c r="H123" s="1223">
        <v>10254.700000000001</v>
      </c>
      <c r="I123" s="1223">
        <v>9600</v>
      </c>
      <c r="J123" s="1222" t="s">
        <v>3274</v>
      </c>
      <c r="K123" s="1224" t="s">
        <v>3285</v>
      </c>
      <c r="L123" s="1222" t="s">
        <v>3373</v>
      </c>
      <c r="M123" s="1224" t="s">
        <v>3275</v>
      </c>
      <c r="N123" s="1222" t="s">
        <v>293</v>
      </c>
      <c r="O123" s="2069" t="s">
        <v>3276</v>
      </c>
      <c r="P123" s="1221" t="s">
        <v>294</v>
      </c>
      <c r="Q123" s="1221" t="s">
        <v>3430</v>
      </c>
      <c r="R123" s="2069" t="s">
        <v>3277</v>
      </c>
      <c r="S123" s="1222" t="s">
        <v>297</v>
      </c>
      <c r="T123" s="2063" t="s">
        <v>2914</v>
      </c>
      <c r="U123" s="1222" t="s">
        <v>294</v>
      </c>
      <c r="V123" s="1222" t="s">
        <v>3018</v>
      </c>
      <c r="W123" s="1222" t="s">
        <v>294</v>
      </c>
      <c r="X123" s="1222" t="s">
        <v>3278</v>
      </c>
      <c r="Y123" s="1222" t="s">
        <v>3279</v>
      </c>
      <c r="Z123" s="1222" t="s">
        <v>3011</v>
      </c>
      <c r="AA123" s="1222" t="s">
        <v>3011</v>
      </c>
      <c r="AB123" s="1222" t="s">
        <v>3011</v>
      </c>
      <c r="AC123" s="1222" t="s">
        <v>3011</v>
      </c>
      <c r="AD123" s="1222" t="s">
        <v>3011</v>
      </c>
      <c r="AE123" s="1222" t="s">
        <v>3011</v>
      </c>
      <c r="AF123" s="2007" t="s">
        <v>293</v>
      </c>
      <c r="AG123" s="1221" t="s">
        <v>3280</v>
      </c>
      <c r="AH123" s="1221" t="s">
        <v>2908</v>
      </c>
      <c r="AI123" s="2007" t="s">
        <v>2909</v>
      </c>
      <c r="AJ123" s="1222" t="s">
        <v>295</v>
      </c>
      <c r="AK123" s="1225" t="s">
        <v>3281</v>
      </c>
      <c r="AL123" s="1222" t="s">
        <v>294</v>
      </c>
      <c r="AM123" s="1221" t="s">
        <v>3011</v>
      </c>
      <c r="AN123" s="2008"/>
    </row>
    <row r="124" spans="1:40" ht="93" customHeight="1">
      <c r="A124" s="1221" t="s">
        <v>1107</v>
      </c>
      <c r="B124" s="1221" t="s">
        <v>414</v>
      </c>
      <c r="C124" s="1221" t="s">
        <v>3271</v>
      </c>
      <c r="D124" s="1222" t="s">
        <v>3011</v>
      </c>
      <c r="E124" s="1221" t="s">
        <v>3272</v>
      </c>
      <c r="F124" s="1222" t="s">
        <v>3273</v>
      </c>
      <c r="G124" s="1222" t="s">
        <v>3013</v>
      </c>
      <c r="H124" s="1223">
        <v>3845.51</v>
      </c>
      <c r="I124" s="1223">
        <v>3600</v>
      </c>
      <c r="J124" s="1222" t="s">
        <v>3274</v>
      </c>
      <c r="K124" s="1224" t="s">
        <v>3285</v>
      </c>
      <c r="L124" s="1222" t="s">
        <v>3373</v>
      </c>
      <c r="M124" s="1224" t="s">
        <v>3275</v>
      </c>
      <c r="N124" s="1222" t="s">
        <v>293</v>
      </c>
      <c r="O124" s="2069" t="s">
        <v>3276</v>
      </c>
      <c r="P124" s="1221" t="s">
        <v>294</v>
      </c>
      <c r="Q124" s="1221" t="s">
        <v>3414</v>
      </c>
      <c r="R124" s="2069" t="s">
        <v>3277</v>
      </c>
      <c r="S124" s="1222" t="s">
        <v>297</v>
      </c>
      <c r="T124" s="2063" t="s">
        <v>2914</v>
      </c>
      <c r="U124" s="1222" t="s">
        <v>294</v>
      </c>
      <c r="V124" s="1222" t="s">
        <v>3018</v>
      </c>
      <c r="W124" s="1222" t="s">
        <v>294</v>
      </c>
      <c r="X124" s="1222" t="s">
        <v>3278</v>
      </c>
      <c r="Y124" s="1222" t="s">
        <v>3279</v>
      </c>
      <c r="Z124" s="1222" t="s">
        <v>3011</v>
      </c>
      <c r="AA124" s="1222" t="s">
        <v>3011</v>
      </c>
      <c r="AB124" s="1222" t="s">
        <v>3011</v>
      </c>
      <c r="AC124" s="1222" t="s">
        <v>3011</v>
      </c>
      <c r="AD124" s="1222" t="s">
        <v>3011</v>
      </c>
      <c r="AE124" s="1222" t="s">
        <v>3011</v>
      </c>
      <c r="AF124" s="2007" t="s">
        <v>293</v>
      </c>
      <c r="AG124" s="1221" t="s">
        <v>3280</v>
      </c>
      <c r="AH124" s="1221" t="s">
        <v>2908</v>
      </c>
      <c r="AI124" s="2007" t="s">
        <v>2909</v>
      </c>
      <c r="AJ124" s="1222" t="s">
        <v>295</v>
      </c>
      <c r="AK124" s="1225" t="s">
        <v>3281</v>
      </c>
      <c r="AL124" s="1222" t="s">
        <v>294</v>
      </c>
      <c r="AM124" s="1221" t="s">
        <v>3011</v>
      </c>
      <c r="AN124" s="2008"/>
    </row>
    <row r="125" spans="1:40" ht="93" customHeight="1">
      <c r="A125" s="1221" t="s">
        <v>1107</v>
      </c>
      <c r="B125" s="1221" t="s">
        <v>415</v>
      </c>
      <c r="C125" s="1221" t="s">
        <v>3271</v>
      </c>
      <c r="D125" s="1222" t="s">
        <v>3011</v>
      </c>
      <c r="E125" s="1221" t="s">
        <v>3272</v>
      </c>
      <c r="F125" s="1222" t="s">
        <v>3273</v>
      </c>
      <c r="G125" s="1222" t="s">
        <v>3013</v>
      </c>
      <c r="H125" s="1223">
        <v>1281.8399999999999</v>
      </c>
      <c r="I125" s="1223">
        <v>1200</v>
      </c>
      <c r="J125" s="1222" t="s">
        <v>3274</v>
      </c>
      <c r="K125" s="1224" t="s">
        <v>3285</v>
      </c>
      <c r="L125" s="1222" t="s">
        <v>3373</v>
      </c>
      <c r="M125" s="1224" t="s">
        <v>3275</v>
      </c>
      <c r="N125" s="1222" t="s">
        <v>293</v>
      </c>
      <c r="O125" s="2069" t="s">
        <v>3276</v>
      </c>
      <c r="P125" s="1221" t="s">
        <v>294</v>
      </c>
      <c r="Q125" s="1221" t="s">
        <v>3404</v>
      </c>
      <c r="R125" s="2069" t="s">
        <v>3277</v>
      </c>
      <c r="S125" s="1222" t="s">
        <v>297</v>
      </c>
      <c r="T125" s="2063" t="s">
        <v>2914</v>
      </c>
      <c r="U125" s="1222" t="s">
        <v>294</v>
      </c>
      <c r="V125" s="1222" t="s">
        <v>3018</v>
      </c>
      <c r="W125" s="1222" t="s">
        <v>294</v>
      </c>
      <c r="X125" s="1222" t="s">
        <v>3278</v>
      </c>
      <c r="Y125" s="1222" t="s">
        <v>3279</v>
      </c>
      <c r="Z125" s="1222" t="s">
        <v>3011</v>
      </c>
      <c r="AA125" s="1222" t="s">
        <v>3011</v>
      </c>
      <c r="AB125" s="1222" t="s">
        <v>3011</v>
      </c>
      <c r="AC125" s="1222" t="s">
        <v>3011</v>
      </c>
      <c r="AD125" s="1222" t="s">
        <v>3011</v>
      </c>
      <c r="AE125" s="1222" t="s">
        <v>3011</v>
      </c>
      <c r="AF125" s="2007" t="s">
        <v>293</v>
      </c>
      <c r="AG125" s="1221" t="s">
        <v>3280</v>
      </c>
      <c r="AH125" s="1221" t="s">
        <v>2908</v>
      </c>
      <c r="AI125" s="2007" t="s">
        <v>2909</v>
      </c>
      <c r="AJ125" s="1222" t="s">
        <v>295</v>
      </c>
      <c r="AK125" s="1225" t="s">
        <v>3281</v>
      </c>
      <c r="AL125" s="1222" t="s">
        <v>294</v>
      </c>
      <c r="AM125" s="1221" t="s">
        <v>3011</v>
      </c>
      <c r="AN125" s="2008"/>
    </row>
    <row r="126" spans="1:40" ht="93" customHeight="1">
      <c r="A126" s="1221" t="s">
        <v>1107</v>
      </c>
      <c r="B126" s="1221" t="s">
        <v>416</v>
      </c>
      <c r="C126" s="1221" t="s">
        <v>3271</v>
      </c>
      <c r="D126" s="1222" t="s">
        <v>3011</v>
      </c>
      <c r="E126" s="1221" t="s">
        <v>3272</v>
      </c>
      <c r="F126" s="1222" t="s">
        <v>3273</v>
      </c>
      <c r="G126" s="1222" t="s">
        <v>3013</v>
      </c>
      <c r="H126" s="1223">
        <v>854.56</v>
      </c>
      <c r="I126" s="1223">
        <v>800</v>
      </c>
      <c r="J126" s="1222" t="s">
        <v>3274</v>
      </c>
      <c r="K126" s="1224" t="s">
        <v>3285</v>
      </c>
      <c r="L126" s="1222" t="s">
        <v>3373</v>
      </c>
      <c r="M126" s="1224" t="s">
        <v>3275</v>
      </c>
      <c r="N126" s="1222" t="s">
        <v>293</v>
      </c>
      <c r="O126" s="2069" t="s">
        <v>3276</v>
      </c>
      <c r="P126" s="1221" t="s">
        <v>294</v>
      </c>
      <c r="Q126" s="1221" t="s">
        <v>3402</v>
      </c>
      <c r="R126" s="2069" t="s">
        <v>3277</v>
      </c>
      <c r="S126" s="1222" t="s">
        <v>297</v>
      </c>
      <c r="T126" s="2063" t="s">
        <v>2914</v>
      </c>
      <c r="U126" s="1222" t="s">
        <v>294</v>
      </c>
      <c r="V126" s="1222" t="s">
        <v>3018</v>
      </c>
      <c r="W126" s="1222" t="s">
        <v>294</v>
      </c>
      <c r="X126" s="1222" t="s">
        <v>3278</v>
      </c>
      <c r="Y126" s="1222" t="s">
        <v>3279</v>
      </c>
      <c r="Z126" s="1222" t="s">
        <v>3011</v>
      </c>
      <c r="AA126" s="1222" t="s">
        <v>3011</v>
      </c>
      <c r="AB126" s="1222" t="s">
        <v>3011</v>
      </c>
      <c r="AC126" s="1222" t="s">
        <v>3011</v>
      </c>
      <c r="AD126" s="1222" t="s">
        <v>3011</v>
      </c>
      <c r="AE126" s="1222" t="s">
        <v>3011</v>
      </c>
      <c r="AF126" s="2007" t="s">
        <v>293</v>
      </c>
      <c r="AG126" s="1221" t="s">
        <v>3280</v>
      </c>
      <c r="AH126" s="1221" t="s">
        <v>2908</v>
      </c>
      <c r="AI126" s="2007" t="s">
        <v>2909</v>
      </c>
      <c r="AJ126" s="1222" t="s">
        <v>295</v>
      </c>
      <c r="AK126" s="1225" t="s">
        <v>3281</v>
      </c>
      <c r="AL126" s="1222" t="s">
        <v>294</v>
      </c>
      <c r="AM126" s="1221" t="s">
        <v>3011</v>
      </c>
      <c r="AN126" s="2008"/>
    </row>
    <row r="127" spans="1:40" ht="93" customHeight="1">
      <c r="A127" s="1221" t="s">
        <v>1107</v>
      </c>
      <c r="B127" s="1221" t="s">
        <v>417</v>
      </c>
      <c r="C127" s="1221" t="s">
        <v>3271</v>
      </c>
      <c r="D127" s="1222" t="s">
        <v>3011</v>
      </c>
      <c r="E127" s="1221" t="s">
        <v>3272</v>
      </c>
      <c r="F127" s="1222" t="s">
        <v>3273</v>
      </c>
      <c r="G127" s="1222" t="s">
        <v>3013</v>
      </c>
      <c r="H127" s="1223">
        <v>9297.0499999999993</v>
      </c>
      <c r="I127" s="1223">
        <v>8000</v>
      </c>
      <c r="J127" s="1222" t="s">
        <v>3274</v>
      </c>
      <c r="K127" s="1224" t="s">
        <v>3285</v>
      </c>
      <c r="L127" s="1222" t="s">
        <v>3373</v>
      </c>
      <c r="M127" s="1224" t="s">
        <v>3275</v>
      </c>
      <c r="N127" s="1222" t="s">
        <v>293</v>
      </c>
      <c r="O127" s="2069" t="s">
        <v>3282</v>
      </c>
      <c r="P127" s="1221" t="s">
        <v>294</v>
      </c>
      <c r="Q127" s="1221" t="s">
        <v>3415</v>
      </c>
      <c r="R127" s="2069" t="s">
        <v>3283</v>
      </c>
      <c r="S127" s="1222" t="s">
        <v>297</v>
      </c>
      <c r="T127" s="2063" t="s">
        <v>323</v>
      </c>
      <c r="U127" s="1222" t="s">
        <v>294</v>
      </c>
      <c r="V127" s="1222" t="s">
        <v>3018</v>
      </c>
      <c r="W127" s="1222" t="s">
        <v>294</v>
      </c>
      <c r="X127" s="1222" t="s">
        <v>3278</v>
      </c>
      <c r="Y127" s="1222" t="s">
        <v>3279</v>
      </c>
      <c r="Z127" s="1222" t="s">
        <v>3011</v>
      </c>
      <c r="AA127" s="1222" t="s">
        <v>3011</v>
      </c>
      <c r="AB127" s="1222" t="s">
        <v>3011</v>
      </c>
      <c r="AC127" s="1222" t="s">
        <v>3011</v>
      </c>
      <c r="AD127" s="1222" t="s">
        <v>3011</v>
      </c>
      <c r="AE127" s="1222" t="s">
        <v>3011</v>
      </c>
      <c r="AF127" s="2007" t="s">
        <v>293</v>
      </c>
      <c r="AG127" s="1221" t="s">
        <v>3280</v>
      </c>
      <c r="AH127" s="1221" t="s">
        <v>2908</v>
      </c>
      <c r="AI127" s="2007" t="s">
        <v>2909</v>
      </c>
      <c r="AJ127" s="1222" t="s">
        <v>295</v>
      </c>
      <c r="AK127" s="1225" t="s">
        <v>3281</v>
      </c>
      <c r="AL127" s="1222" t="s">
        <v>294</v>
      </c>
      <c r="AM127" s="1221" t="s">
        <v>3011</v>
      </c>
      <c r="AN127" s="2008"/>
    </row>
    <row r="128" spans="1:40" ht="93" customHeight="1">
      <c r="A128" s="1221" t="s">
        <v>1107</v>
      </c>
      <c r="B128" s="1221" t="s">
        <v>418</v>
      </c>
      <c r="C128" s="1221" t="s">
        <v>3271</v>
      </c>
      <c r="D128" s="1222" t="s">
        <v>3011</v>
      </c>
      <c r="E128" s="1221" t="s">
        <v>3272</v>
      </c>
      <c r="F128" s="1222" t="s">
        <v>3273</v>
      </c>
      <c r="G128" s="1222" t="s">
        <v>3013</v>
      </c>
      <c r="H128" s="1223">
        <v>9297.0499999999993</v>
      </c>
      <c r="I128" s="1223">
        <v>8000</v>
      </c>
      <c r="J128" s="1222" t="s">
        <v>3274</v>
      </c>
      <c r="K128" s="1224" t="s">
        <v>3285</v>
      </c>
      <c r="L128" s="1222" t="s">
        <v>3373</v>
      </c>
      <c r="M128" s="1224" t="s">
        <v>3275</v>
      </c>
      <c r="N128" s="1222" t="s">
        <v>293</v>
      </c>
      <c r="O128" s="2069" t="s">
        <v>3282</v>
      </c>
      <c r="P128" s="1221" t="s">
        <v>294</v>
      </c>
      <c r="Q128" s="1221" t="s">
        <v>3415</v>
      </c>
      <c r="R128" s="2069" t="s">
        <v>3283</v>
      </c>
      <c r="S128" s="1222" t="s">
        <v>297</v>
      </c>
      <c r="T128" s="2063" t="s">
        <v>323</v>
      </c>
      <c r="U128" s="1222" t="s">
        <v>294</v>
      </c>
      <c r="V128" s="1222" t="s">
        <v>3018</v>
      </c>
      <c r="W128" s="1222" t="s">
        <v>294</v>
      </c>
      <c r="X128" s="1222" t="s">
        <v>3278</v>
      </c>
      <c r="Y128" s="1222" t="s">
        <v>3279</v>
      </c>
      <c r="Z128" s="1222" t="s">
        <v>3011</v>
      </c>
      <c r="AA128" s="1222" t="s">
        <v>3011</v>
      </c>
      <c r="AB128" s="1222" t="s">
        <v>3011</v>
      </c>
      <c r="AC128" s="1222" t="s">
        <v>3011</v>
      </c>
      <c r="AD128" s="1222" t="s">
        <v>3011</v>
      </c>
      <c r="AE128" s="1222" t="s">
        <v>3011</v>
      </c>
      <c r="AF128" s="2007" t="s">
        <v>293</v>
      </c>
      <c r="AG128" s="1221" t="s">
        <v>3280</v>
      </c>
      <c r="AH128" s="1221" t="s">
        <v>2908</v>
      </c>
      <c r="AI128" s="2007" t="s">
        <v>2909</v>
      </c>
      <c r="AJ128" s="1222" t="s">
        <v>295</v>
      </c>
      <c r="AK128" s="1225" t="s">
        <v>3281</v>
      </c>
      <c r="AL128" s="1222" t="s">
        <v>294</v>
      </c>
      <c r="AM128" s="1221" t="s">
        <v>3011</v>
      </c>
      <c r="AN128" s="2008"/>
    </row>
    <row r="129" spans="1:40" ht="93" customHeight="1">
      <c r="A129" s="1221" t="s">
        <v>1107</v>
      </c>
      <c r="B129" s="1221" t="s">
        <v>419</v>
      </c>
      <c r="C129" s="1221" t="s">
        <v>3271</v>
      </c>
      <c r="D129" s="1222" t="s">
        <v>3011</v>
      </c>
      <c r="E129" s="1221" t="s">
        <v>3272</v>
      </c>
      <c r="F129" s="1222" t="s">
        <v>3273</v>
      </c>
      <c r="G129" s="1222" t="s">
        <v>3013</v>
      </c>
      <c r="H129" s="1223">
        <v>2136.4</v>
      </c>
      <c r="I129" s="1223">
        <v>2000</v>
      </c>
      <c r="J129" s="1222" t="s">
        <v>3274</v>
      </c>
      <c r="K129" s="1224" t="s">
        <v>3285</v>
      </c>
      <c r="L129" s="1222" t="s">
        <v>3373</v>
      </c>
      <c r="M129" s="1224" t="s">
        <v>3275</v>
      </c>
      <c r="N129" s="1222" t="s">
        <v>293</v>
      </c>
      <c r="O129" s="2069" t="s">
        <v>3276</v>
      </c>
      <c r="P129" s="1221" t="s">
        <v>294</v>
      </c>
      <c r="Q129" s="1221" t="s">
        <v>3381</v>
      </c>
      <c r="R129" s="2069" t="s">
        <v>3277</v>
      </c>
      <c r="S129" s="1222" t="s">
        <v>297</v>
      </c>
      <c r="T129" s="2063" t="s">
        <v>2914</v>
      </c>
      <c r="U129" s="1222" t="s">
        <v>294</v>
      </c>
      <c r="V129" s="1222" t="s">
        <v>3018</v>
      </c>
      <c r="W129" s="1222" t="s">
        <v>294</v>
      </c>
      <c r="X129" s="1222" t="s">
        <v>3278</v>
      </c>
      <c r="Y129" s="1222" t="s">
        <v>3279</v>
      </c>
      <c r="Z129" s="1222" t="s">
        <v>3011</v>
      </c>
      <c r="AA129" s="1222" t="s">
        <v>3011</v>
      </c>
      <c r="AB129" s="1222" t="s">
        <v>3011</v>
      </c>
      <c r="AC129" s="1222" t="s">
        <v>3011</v>
      </c>
      <c r="AD129" s="1222" t="s">
        <v>3011</v>
      </c>
      <c r="AE129" s="1222" t="s">
        <v>3011</v>
      </c>
      <c r="AF129" s="2007" t="s">
        <v>293</v>
      </c>
      <c r="AG129" s="1221" t="s">
        <v>3280</v>
      </c>
      <c r="AH129" s="1221" t="s">
        <v>2908</v>
      </c>
      <c r="AI129" s="2007" t="s">
        <v>2909</v>
      </c>
      <c r="AJ129" s="1222" t="s">
        <v>295</v>
      </c>
      <c r="AK129" s="1225" t="s">
        <v>3281</v>
      </c>
      <c r="AL129" s="1222" t="s">
        <v>294</v>
      </c>
      <c r="AM129" s="1221" t="s">
        <v>3011</v>
      </c>
      <c r="AN129" s="2008"/>
    </row>
    <row r="130" spans="1:40" ht="93" customHeight="1">
      <c r="A130" s="1221" t="s">
        <v>1107</v>
      </c>
      <c r="B130" s="1221" t="s">
        <v>420</v>
      </c>
      <c r="C130" s="1221" t="s">
        <v>3271</v>
      </c>
      <c r="D130" s="1222" t="s">
        <v>3011</v>
      </c>
      <c r="E130" s="1221" t="s">
        <v>3272</v>
      </c>
      <c r="F130" s="1222" t="s">
        <v>3273</v>
      </c>
      <c r="G130" s="1222" t="s">
        <v>3013</v>
      </c>
      <c r="H130" s="1223">
        <v>2136.4</v>
      </c>
      <c r="I130" s="1223">
        <v>2000</v>
      </c>
      <c r="J130" s="1222" t="s">
        <v>3274</v>
      </c>
      <c r="K130" s="1224" t="s">
        <v>3285</v>
      </c>
      <c r="L130" s="1222" t="s">
        <v>3373</v>
      </c>
      <c r="M130" s="1224" t="s">
        <v>3275</v>
      </c>
      <c r="N130" s="1222" t="s">
        <v>293</v>
      </c>
      <c r="O130" s="2069" t="s">
        <v>3276</v>
      </c>
      <c r="P130" s="1221" t="s">
        <v>294</v>
      </c>
      <c r="Q130" s="1221" t="s">
        <v>3381</v>
      </c>
      <c r="R130" s="2069" t="s">
        <v>3277</v>
      </c>
      <c r="S130" s="1222" t="s">
        <v>297</v>
      </c>
      <c r="T130" s="2063" t="s">
        <v>2914</v>
      </c>
      <c r="U130" s="1222" t="s">
        <v>294</v>
      </c>
      <c r="V130" s="1222" t="s">
        <v>3018</v>
      </c>
      <c r="W130" s="1222" t="s">
        <v>294</v>
      </c>
      <c r="X130" s="1222" t="s">
        <v>3278</v>
      </c>
      <c r="Y130" s="1222" t="s">
        <v>3279</v>
      </c>
      <c r="Z130" s="1222" t="s">
        <v>3011</v>
      </c>
      <c r="AA130" s="1222" t="s">
        <v>3011</v>
      </c>
      <c r="AB130" s="1222" t="s">
        <v>3011</v>
      </c>
      <c r="AC130" s="1222" t="s">
        <v>3011</v>
      </c>
      <c r="AD130" s="1222" t="s">
        <v>3011</v>
      </c>
      <c r="AE130" s="1222" t="s">
        <v>3011</v>
      </c>
      <c r="AF130" s="2007" t="s">
        <v>293</v>
      </c>
      <c r="AG130" s="1221" t="s">
        <v>3280</v>
      </c>
      <c r="AH130" s="1221" t="s">
        <v>2908</v>
      </c>
      <c r="AI130" s="2007" t="s">
        <v>2909</v>
      </c>
      <c r="AJ130" s="1222" t="s">
        <v>295</v>
      </c>
      <c r="AK130" s="1225" t="s">
        <v>3281</v>
      </c>
      <c r="AL130" s="1222" t="s">
        <v>294</v>
      </c>
      <c r="AM130" s="1221" t="s">
        <v>3011</v>
      </c>
      <c r="AN130" s="2008"/>
    </row>
    <row r="131" spans="1:40" ht="93" customHeight="1">
      <c r="A131" s="1221" t="s">
        <v>1107</v>
      </c>
      <c r="B131" s="1221" t="s">
        <v>421</v>
      </c>
      <c r="C131" s="1221" t="s">
        <v>3271</v>
      </c>
      <c r="D131" s="1222" t="s">
        <v>3011</v>
      </c>
      <c r="E131" s="1221" t="s">
        <v>3272</v>
      </c>
      <c r="F131" s="1222" t="s">
        <v>3273</v>
      </c>
      <c r="G131" s="1222" t="s">
        <v>3013</v>
      </c>
      <c r="H131" s="1223">
        <v>4272.79</v>
      </c>
      <c r="I131" s="1223">
        <v>4000</v>
      </c>
      <c r="J131" s="1222" t="s">
        <v>3274</v>
      </c>
      <c r="K131" s="1224" t="s">
        <v>3285</v>
      </c>
      <c r="L131" s="1222" t="s">
        <v>3373</v>
      </c>
      <c r="M131" s="1224" t="s">
        <v>3275</v>
      </c>
      <c r="N131" s="1222" t="s">
        <v>293</v>
      </c>
      <c r="O131" s="2069" t="s">
        <v>3276</v>
      </c>
      <c r="P131" s="1221" t="s">
        <v>294</v>
      </c>
      <c r="Q131" s="1221" t="s">
        <v>3399</v>
      </c>
      <c r="R131" s="2069" t="s">
        <v>3277</v>
      </c>
      <c r="S131" s="1222" t="s">
        <v>297</v>
      </c>
      <c r="T131" s="2063" t="s">
        <v>2914</v>
      </c>
      <c r="U131" s="1222" t="s">
        <v>294</v>
      </c>
      <c r="V131" s="1222" t="s">
        <v>3018</v>
      </c>
      <c r="W131" s="1222" t="s">
        <v>294</v>
      </c>
      <c r="X131" s="1222" t="s">
        <v>3278</v>
      </c>
      <c r="Y131" s="1222" t="s">
        <v>3279</v>
      </c>
      <c r="Z131" s="1222" t="s">
        <v>3011</v>
      </c>
      <c r="AA131" s="1222" t="s">
        <v>3011</v>
      </c>
      <c r="AB131" s="1222" t="s">
        <v>3011</v>
      </c>
      <c r="AC131" s="1222" t="s">
        <v>3011</v>
      </c>
      <c r="AD131" s="1222" t="s">
        <v>3011</v>
      </c>
      <c r="AE131" s="1222" t="s">
        <v>3011</v>
      </c>
      <c r="AF131" s="2007" t="s">
        <v>293</v>
      </c>
      <c r="AG131" s="1221" t="s">
        <v>3280</v>
      </c>
      <c r="AH131" s="1221" t="s">
        <v>2908</v>
      </c>
      <c r="AI131" s="2007" t="s">
        <v>2909</v>
      </c>
      <c r="AJ131" s="1222" t="s">
        <v>295</v>
      </c>
      <c r="AK131" s="1225" t="s">
        <v>3281</v>
      </c>
      <c r="AL131" s="1222" t="s">
        <v>294</v>
      </c>
      <c r="AM131" s="1221" t="s">
        <v>3011</v>
      </c>
      <c r="AN131" s="2008"/>
    </row>
    <row r="132" spans="1:40" ht="93" customHeight="1">
      <c r="A132" s="1221" t="s">
        <v>1107</v>
      </c>
      <c r="B132" s="1221" t="s">
        <v>422</v>
      </c>
      <c r="C132" s="1221" t="s">
        <v>3271</v>
      </c>
      <c r="D132" s="1222" t="s">
        <v>3011</v>
      </c>
      <c r="E132" s="1221" t="s">
        <v>3272</v>
      </c>
      <c r="F132" s="1222" t="s">
        <v>3273</v>
      </c>
      <c r="G132" s="1222" t="s">
        <v>3013</v>
      </c>
      <c r="H132" s="1223">
        <v>4806.8900000000003</v>
      </c>
      <c r="I132" s="1223">
        <v>4500</v>
      </c>
      <c r="J132" s="1222" t="s">
        <v>3274</v>
      </c>
      <c r="K132" s="1224" t="s">
        <v>3285</v>
      </c>
      <c r="L132" s="1222" t="s">
        <v>3373</v>
      </c>
      <c r="M132" s="1224" t="s">
        <v>3275</v>
      </c>
      <c r="N132" s="1222" t="s">
        <v>293</v>
      </c>
      <c r="O132" s="2069" t="s">
        <v>3276</v>
      </c>
      <c r="P132" s="1221" t="s">
        <v>294</v>
      </c>
      <c r="Q132" s="1221" t="s">
        <v>3380</v>
      </c>
      <c r="R132" s="2069" t="s">
        <v>3277</v>
      </c>
      <c r="S132" s="1222" t="s">
        <v>297</v>
      </c>
      <c r="T132" s="2063" t="s">
        <v>2914</v>
      </c>
      <c r="U132" s="1222" t="s">
        <v>294</v>
      </c>
      <c r="V132" s="1222" t="s">
        <v>3018</v>
      </c>
      <c r="W132" s="1222" t="s">
        <v>294</v>
      </c>
      <c r="X132" s="1222" t="s">
        <v>3278</v>
      </c>
      <c r="Y132" s="1222" t="s">
        <v>3279</v>
      </c>
      <c r="Z132" s="1222" t="s">
        <v>3011</v>
      </c>
      <c r="AA132" s="1222" t="s">
        <v>3011</v>
      </c>
      <c r="AB132" s="1222" t="s">
        <v>3011</v>
      </c>
      <c r="AC132" s="1222" t="s">
        <v>3011</v>
      </c>
      <c r="AD132" s="1222" t="s">
        <v>3011</v>
      </c>
      <c r="AE132" s="1222" t="s">
        <v>3011</v>
      </c>
      <c r="AF132" s="2007" t="s">
        <v>293</v>
      </c>
      <c r="AG132" s="1221" t="s">
        <v>3280</v>
      </c>
      <c r="AH132" s="1221" t="s">
        <v>2908</v>
      </c>
      <c r="AI132" s="2007" t="s">
        <v>2909</v>
      </c>
      <c r="AJ132" s="1222" t="s">
        <v>295</v>
      </c>
      <c r="AK132" s="1225" t="s">
        <v>3281</v>
      </c>
      <c r="AL132" s="1222" t="s">
        <v>294</v>
      </c>
      <c r="AM132" s="1221" t="s">
        <v>3011</v>
      </c>
      <c r="AN132" s="2008"/>
    </row>
    <row r="133" spans="1:40" ht="93" customHeight="1">
      <c r="A133" s="1221" t="s">
        <v>1107</v>
      </c>
      <c r="B133" s="1221" t="s">
        <v>423</v>
      </c>
      <c r="C133" s="1221" t="s">
        <v>3271</v>
      </c>
      <c r="D133" s="1222" t="s">
        <v>3011</v>
      </c>
      <c r="E133" s="1221" t="s">
        <v>3272</v>
      </c>
      <c r="F133" s="1222" t="s">
        <v>3273</v>
      </c>
      <c r="G133" s="1222" t="s">
        <v>3013</v>
      </c>
      <c r="H133" s="1223">
        <v>3204.59</v>
      </c>
      <c r="I133" s="1223">
        <v>3000</v>
      </c>
      <c r="J133" s="1222" t="s">
        <v>3274</v>
      </c>
      <c r="K133" s="1224" t="s">
        <v>3285</v>
      </c>
      <c r="L133" s="1222" t="s">
        <v>3373</v>
      </c>
      <c r="M133" s="1224" t="s">
        <v>3275</v>
      </c>
      <c r="N133" s="1222" t="s">
        <v>293</v>
      </c>
      <c r="O133" s="2069" t="s">
        <v>3276</v>
      </c>
      <c r="P133" s="1221" t="s">
        <v>294</v>
      </c>
      <c r="Q133" s="1221" t="s">
        <v>3431</v>
      </c>
      <c r="R133" s="2069" t="s">
        <v>3277</v>
      </c>
      <c r="S133" s="1222" t="s">
        <v>297</v>
      </c>
      <c r="T133" s="2063" t="s">
        <v>2914</v>
      </c>
      <c r="U133" s="1222" t="s">
        <v>294</v>
      </c>
      <c r="V133" s="1222" t="s">
        <v>3018</v>
      </c>
      <c r="W133" s="1222" t="s">
        <v>294</v>
      </c>
      <c r="X133" s="1222" t="s">
        <v>3278</v>
      </c>
      <c r="Y133" s="1222" t="s">
        <v>3279</v>
      </c>
      <c r="Z133" s="1222" t="s">
        <v>3011</v>
      </c>
      <c r="AA133" s="1222" t="s">
        <v>3011</v>
      </c>
      <c r="AB133" s="1222" t="s">
        <v>3011</v>
      </c>
      <c r="AC133" s="1222" t="s">
        <v>3011</v>
      </c>
      <c r="AD133" s="1222" t="s">
        <v>3011</v>
      </c>
      <c r="AE133" s="1222" t="s">
        <v>3011</v>
      </c>
      <c r="AF133" s="2007" t="s">
        <v>293</v>
      </c>
      <c r="AG133" s="1221" t="s">
        <v>3280</v>
      </c>
      <c r="AH133" s="1221" t="s">
        <v>2908</v>
      </c>
      <c r="AI133" s="2007" t="s">
        <v>2909</v>
      </c>
      <c r="AJ133" s="1222" t="s">
        <v>295</v>
      </c>
      <c r="AK133" s="1225" t="s">
        <v>3281</v>
      </c>
      <c r="AL133" s="1222" t="s">
        <v>294</v>
      </c>
      <c r="AM133" s="1221" t="s">
        <v>3011</v>
      </c>
      <c r="AN133" s="2008"/>
    </row>
    <row r="134" spans="1:40" ht="93" customHeight="1">
      <c r="A134" s="1221" t="s">
        <v>1107</v>
      </c>
      <c r="B134" s="1221" t="s">
        <v>424</v>
      </c>
      <c r="C134" s="1221" t="s">
        <v>3271</v>
      </c>
      <c r="D134" s="1222" t="s">
        <v>3011</v>
      </c>
      <c r="E134" s="1221" t="s">
        <v>3272</v>
      </c>
      <c r="F134" s="1222" t="s">
        <v>3273</v>
      </c>
      <c r="G134" s="1222" t="s">
        <v>3013</v>
      </c>
      <c r="H134" s="1223">
        <v>1602.3</v>
      </c>
      <c r="I134" s="1223">
        <v>1500</v>
      </c>
      <c r="J134" s="1222" t="s">
        <v>3274</v>
      </c>
      <c r="K134" s="1224" t="s">
        <v>3285</v>
      </c>
      <c r="L134" s="1222" t="s">
        <v>3373</v>
      </c>
      <c r="M134" s="1224" t="s">
        <v>3275</v>
      </c>
      <c r="N134" s="1222" t="s">
        <v>293</v>
      </c>
      <c r="O134" s="2069" t="s">
        <v>3276</v>
      </c>
      <c r="P134" s="1221" t="s">
        <v>294</v>
      </c>
      <c r="Q134" s="1221" t="s">
        <v>3382</v>
      </c>
      <c r="R134" s="2069" t="s">
        <v>3277</v>
      </c>
      <c r="S134" s="1222" t="s">
        <v>297</v>
      </c>
      <c r="T134" s="2063" t="s">
        <v>2914</v>
      </c>
      <c r="U134" s="1222" t="s">
        <v>294</v>
      </c>
      <c r="V134" s="1222" t="s">
        <v>3018</v>
      </c>
      <c r="W134" s="1222" t="s">
        <v>294</v>
      </c>
      <c r="X134" s="1222" t="s">
        <v>3278</v>
      </c>
      <c r="Y134" s="1222" t="s">
        <v>3279</v>
      </c>
      <c r="Z134" s="1222" t="s">
        <v>3011</v>
      </c>
      <c r="AA134" s="1222" t="s">
        <v>3011</v>
      </c>
      <c r="AB134" s="1222" t="s">
        <v>3011</v>
      </c>
      <c r="AC134" s="1222" t="s">
        <v>3011</v>
      </c>
      <c r="AD134" s="1222" t="s">
        <v>3011</v>
      </c>
      <c r="AE134" s="1222" t="s">
        <v>3011</v>
      </c>
      <c r="AF134" s="2007" t="s">
        <v>293</v>
      </c>
      <c r="AG134" s="1221" t="s">
        <v>3280</v>
      </c>
      <c r="AH134" s="1221" t="s">
        <v>2908</v>
      </c>
      <c r="AI134" s="2007" t="s">
        <v>2909</v>
      </c>
      <c r="AJ134" s="1222" t="s">
        <v>295</v>
      </c>
      <c r="AK134" s="1225" t="s">
        <v>3281</v>
      </c>
      <c r="AL134" s="1222" t="s">
        <v>294</v>
      </c>
      <c r="AM134" s="1221" t="s">
        <v>3011</v>
      </c>
      <c r="AN134" s="2008"/>
    </row>
    <row r="135" spans="1:40" ht="93" customHeight="1">
      <c r="A135" s="1221" t="s">
        <v>1107</v>
      </c>
      <c r="B135" s="1221" t="s">
        <v>425</v>
      </c>
      <c r="C135" s="1221" t="s">
        <v>3271</v>
      </c>
      <c r="D135" s="1222" t="s">
        <v>3011</v>
      </c>
      <c r="E135" s="1221" t="s">
        <v>3272</v>
      </c>
      <c r="F135" s="1222" t="s">
        <v>3273</v>
      </c>
      <c r="G135" s="1222" t="s">
        <v>3013</v>
      </c>
      <c r="H135" s="1223">
        <v>3204.59</v>
      </c>
      <c r="I135" s="1223">
        <v>3000</v>
      </c>
      <c r="J135" s="1222" t="s">
        <v>3274</v>
      </c>
      <c r="K135" s="1224" t="s">
        <v>3285</v>
      </c>
      <c r="L135" s="1222" t="s">
        <v>3373</v>
      </c>
      <c r="M135" s="1224" t="s">
        <v>3275</v>
      </c>
      <c r="N135" s="1222" t="s">
        <v>293</v>
      </c>
      <c r="O135" s="2069" t="s">
        <v>3276</v>
      </c>
      <c r="P135" s="1221" t="s">
        <v>294</v>
      </c>
      <c r="Q135" s="1221" t="s">
        <v>3431</v>
      </c>
      <c r="R135" s="2069" t="s">
        <v>3277</v>
      </c>
      <c r="S135" s="1222" t="s">
        <v>297</v>
      </c>
      <c r="T135" s="2063" t="s">
        <v>2914</v>
      </c>
      <c r="U135" s="1222" t="s">
        <v>294</v>
      </c>
      <c r="V135" s="1222" t="s">
        <v>3018</v>
      </c>
      <c r="W135" s="1222" t="s">
        <v>294</v>
      </c>
      <c r="X135" s="1222" t="s">
        <v>3278</v>
      </c>
      <c r="Y135" s="1222" t="s">
        <v>3279</v>
      </c>
      <c r="Z135" s="1222" t="s">
        <v>3011</v>
      </c>
      <c r="AA135" s="1222" t="s">
        <v>3011</v>
      </c>
      <c r="AB135" s="1222" t="s">
        <v>3011</v>
      </c>
      <c r="AC135" s="1222" t="s">
        <v>3011</v>
      </c>
      <c r="AD135" s="1222" t="s">
        <v>3011</v>
      </c>
      <c r="AE135" s="1222" t="s">
        <v>3011</v>
      </c>
      <c r="AF135" s="2007" t="s">
        <v>293</v>
      </c>
      <c r="AG135" s="1221" t="s">
        <v>3280</v>
      </c>
      <c r="AH135" s="1221" t="s">
        <v>2908</v>
      </c>
      <c r="AI135" s="2007" t="s">
        <v>2909</v>
      </c>
      <c r="AJ135" s="1222" t="s">
        <v>295</v>
      </c>
      <c r="AK135" s="1225" t="s">
        <v>3281</v>
      </c>
      <c r="AL135" s="1222" t="s">
        <v>294</v>
      </c>
      <c r="AM135" s="1221" t="s">
        <v>3011</v>
      </c>
      <c r="AN135" s="2008"/>
    </row>
    <row r="136" spans="1:40" ht="93" customHeight="1">
      <c r="A136" s="1221" t="s">
        <v>1107</v>
      </c>
      <c r="B136" s="1221" t="s">
        <v>426</v>
      </c>
      <c r="C136" s="1221" t="s">
        <v>3271</v>
      </c>
      <c r="D136" s="1222" t="s">
        <v>3011</v>
      </c>
      <c r="E136" s="1221" t="s">
        <v>3272</v>
      </c>
      <c r="F136" s="1222" t="s">
        <v>3273</v>
      </c>
      <c r="G136" s="1222" t="s">
        <v>3013</v>
      </c>
      <c r="H136" s="1223">
        <v>1602.3</v>
      </c>
      <c r="I136" s="1223">
        <v>1500</v>
      </c>
      <c r="J136" s="1222" t="s">
        <v>3274</v>
      </c>
      <c r="K136" s="1224" t="s">
        <v>3285</v>
      </c>
      <c r="L136" s="1222" t="s">
        <v>3373</v>
      </c>
      <c r="M136" s="1224" t="s">
        <v>3275</v>
      </c>
      <c r="N136" s="1222" t="s">
        <v>293</v>
      </c>
      <c r="O136" s="2069" t="s">
        <v>3276</v>
      </c>
      <c r="P136" s="1221" t="s">
        <v>294</v>
      </c>
      <c r="Q136" s="1221" t="s">
        <v>3382</v>
      </c>
      <c r="R136" s="2069" t="s">
        <v>3277</v>
      </c>
      <c r="S136" s="1222" t="s">
        <v>297</v>
      </c>
      <c r="T136" s="2063" t="s">
        <v>2914</v>
      </c>
      <c r="U136" s="1222" t="s">
        <v>294</v>
      </c>
      <c r="V136" s="1222" t="s">
        <v>3018</v>
      </c>
      <c r="W136" s="1222" t="s">
        <v>294</v>
      </c>
      <c r="X136" s="1222" t="s">
        <v>3278</v>
      </c>
      <c r="Y136" s="1222" t="s">
        <v>3279</v>
      </c>
      <c r="Z136" s="1222" t="s">
        <v>3011</v>
      </c>
      <c r="AA136" s="1222" t="s">
        <v>3011</v>
      </c>
      <c r="AB136" s="1222" t="s">
        <v>3011</v>
      </c>
      <c r="AC136" s="1222" t="s">
        <v>3011</v>
      </c>
      <c r="AD136" s="1222" t="s">
        <v>3011</v>
      </c>
      <c r="AE136" s="1222" t="s">
        <v>3011</v>
      </c>
      <c r="AF136" s="2007" t="s">
        <v>293</v>
      </c>
      <c r="AG136" s="1221" t="s">
        <v>3280</v>
      </c>
      <c r="AH136" s="1221" t="s">
        <v>2908</v>
      </c>
      <c r="AI136" s="2007" t="s">
        <v>2909</v>
      </c>
      <c r="AJ136" s="1222" t="s">
        <v>295</v>
      </c>
      <c r="AK136" s="1225" t="s">
        <v>3281</v>
      </c>
      <c r="AL136" s="1222" t="s">
        <v>294</v>
      </c>
      <c r="AM136" s="1221" t="s">
        <v>3011</v>
      </c>
      <c r="AN136" s="2008"/>
    </row>
    <row r="137" spans="1:40" ht="93" customHeight="1">
      <c r="A137" s="1221" t="s">
        <v>1107</v>
      </c>
      <c r="B137" s="1221" t="s">
        <v>427</v>
      </c>
      <c r="C137" s="1221" t="s">
        <v>3271</v>
      </c>
      <c r="D137" s="1222" t="s">
        <v>3011</v>
      </c>
      <c r="E137" s="1221" t="s">
        <v>3272</v>
      </c>
      <c r="F137" s="1222" t="s">
        <v>3273</v>
      </c>
      <c r="G137" s="1222" t="s">
        <v>3013</v>
      </c>
      <c r="H137" s="1223">
        <v>3204.59</v>
      </c>
      <c r="I137" s="1223">
        <v>3000</v>
      </c>
      <c r="J137" s="1222" t="s">
        <v>3274</v>
      </c>
      <c r="K137" s="1224" t="s">
        <v>3285</v>
      </c>
      <c r="L137" s="1222" t="s">
        <v>3373</v>
      </c>
      <c r="M137" s="1224" t="s">
        <v>3275</v>
      </c>
      <c r="N137" s="1222" t="s">
        <v>293</v>
      </c>
      <c r="O137" s="2069" t="s">
        <v>3276</v>
      </c>
      <c r="P137" s="1221" t="s">
        <v>294</v>
      </c>
      <c r="Q137" s="1221" t="s">
        <v>3431</v>
      </c>
      <c r="R137" s="2069" t="s">
        <v>3277</v>
      </c>
      <c r="S137" s="1222" t="s">
        <v>297</v>
      </c>
      <c r="T137" s="2063" t="s">
        <v>2914</v>
      </c>
      <c r="U137" s="1222" t="s">
        <v>294</v>
      </c>
      <c r="V137" s="1222" t="s">
        <v>3018</v>
      </c>
      <c r="W137" s="1222" t="s">
        <v>294</v>
      </c>
      <c r="X137" s="1222" t="s">
        <v>3278</v>
      </c>
      <c r="Y137" s="1222" t="s">
        <v>3279</v>
      </c>
      <c r="Z137" s="1222" t="s">
        <v>3011</v>
      </c>
      <c r="AA137" s="1222" t="s">
        <v>3011</v>
      </c>
      <c r="AB137" s="1222" t="s">
        <v>3011</v>
      </c>
      <c r="AC137" s="1222" t="s">
        <v>3011</v>
      </c>
      <c r="AD137" s="1222" t="s">
        <v>3011</v>
      </c>
      <c r="AE137" s="1222" t="s">
        <v>3011</v>
      </c>
      <c r="AF137" s="2007" t="s">
        <v>293</v>
      </c>
      <c r="AG137" s="1221" t="s">
        <v>3280</v>
      </c>
      <c r="AH137" s="1221" t="s">
        <v>2908</v>
      </c>
      <c r="AI137" s="2007" t="s">
        <v>2909</v>
      </c>
      <c r="AJ137" s="1222" t="s">
        <v>295</v>
      </c>
      <c r="AK137" s="1225" t="s">
        <v>3281</v>
      </c>
      <c r="AL137" s="1222" t="s">
        <v>294</v>
      </c>
      <c r="AM137" s="1221" t="s">
        <v>3011</v>
      </c>
      <c r="AN137" s="2008"/>
    </row>
    <row r="138" spans="1:40" ht="93" customHeight="1">
      <c r="A138" s="1221" t="s">
        <v>1107</v>
      </c>
      <c r="B138" s="1221" t="s">
        <v>428</v>
      </c>
      <c r="C138" s="1221" t="s">
        <v>3271</v>
      </c>
      <c r="D138" s="1222" t="s">
        <v>3011</v>
      </c>
      <c r="E138" s="1221" t="s">
        <v>3272</v>
      </c>
      <c r="F138" s="1222" t="s">
        <v>3273</v>
      </c>
      <c r="G138" s="1222" t="s">
        <v>3013</v>
      </c>
      <c r="H138" s="1223">
        <v>3738.69</v>
      </c>
      <c r="I138" s="1223">
        <v>3500</v>
      </c>
      <c r="J138" s="1222" t="s">
        <v>3274</v>
      </c>
      <c r="K138" s="1224" t="s">
        <v>3285</v>
      </c>
      <c r="L138" s="1222" t="s">
        <v>3373</v>
      </c>
      <c r="M138" s="1224" t="s">
        <v>3275</v>
      </c>
      <c r="N138" s="1222" t="s">
        <v>293</v>
      </c>
      <c r="O138" s="2069" t="s">
        <v>3276</v>
      </c>
      <c r="P138" s="1221" t="s">
        <v>294</v>
      </c>
      <c r="Q138" s="1221" t="s">
        <v>3413</v>
      </c>
      <c r="R138" s="2069" t="s">
        <v>3277</v>
      </c>
      <c r="S138" s="1222" t="s">
        <v>297</v>
      </c>
      <c r="T138" s="2063" t="s">
        <v>2914</v>
      </c>
      <c r="U138" s="1222" t="s">
        <v>294</v>
      </c>
      <c r="V138" s="1222" t="s">
        <v>3018</v>
      </c>
      <c r="W138" s="1222" t="s">
        <v>294</v>
      </c>
      <c r="X138" s="1222" t="s">
        <v>3278</v>
      </c>
      <c r="Y138" s="1222" t="s">
        <v>3279</v>
      </c>
      <c r="Z138" s="1222" t="s">
        <v>3011</v>
      </c>
      <c r="AA138" s="1222" t="s">
        <v>3011</v>
      </c>
      <c r="AB138" s="1222" t="s">
        <v>3011</v>
      </c>
      <c r="AC138" s="1222" t="s">
        <v>3011</v>
      </c>
      <c r="AD138" s="1222" t="s">
        <v>3011</v>
      </c>
      <c r="AE138" s="1222" t="s">
        <v>3011</v>
      </c>
      <c r="AF138" s="2007" t="s">
        <v>293</v>
      </c>
      <c r="AG138" s="1221" t="s">
        <v>3280</v>
      </c>
      <c r="AH138" s="1221" t="s">
        <v>2908</v>
      </c>
      <c r="AI138" s="2007" t="s">
        <v>2909</v>
      </c>
      <c r="AJ138" s="1222" t="s">
        <v>295</v>
      </c>
      <c r="AK138" s="1225" t="s">
        <v>3281</v>
      </c>
      <c r="AL138" s="1222" t="s">
        <v>294</v>
      </c>
      <c r="AM138" s="1221" t="s">
        <v>3011</v>
      </c>
      <c r="AN138" s="2008"/>
    </row>
    <row r="139" spans="1:40" ht="93" customHeight="1">
      <c r="A139" s="1221" t="s">
        <v>1107</v>
      </c>
      <c r="B139" s="1221" t="s">
        <v>429</v>
      </c>
      <c r="C139" s="1221" t="s">
        <v>3271</v>
      </c>
      <c r="D139" s="1222" t="s">
        <v>3011</v>
      </c>
      <c r="E139" s="1221" t="s">
        <v>3272</v>
      </c>
      <c r="F139" s="1222" t="s">
        <v>3273</v>
      </c>
      <c r="G139" s="1222" t="s">
        <v>3013</v>
      </c>
      <c r="H139" s="1223">
        <v>1602.3</v>
      </c>
      <c r="I139" s="1223">
        <v>1500</v>
      </c>
      <c r="J139" s="1222" t="s">
        <v>3274</v>
      </c>
      <c r="K139" s="1224" t="s">
        <v>3285</v>
      </c>
      <c r="L139" s="1222" t="s">
        <v>3373</v>
      </c>
      <c r="M139" s="1224" t="s">
        <v>3275</v>
      </c>
      <c r="N139" s="1222" t="s">
        <v>293</v>
      </c>
      <c r="O139" s="2069" t="s">
        <v>3276</v>
      </c>
      <c r="P139" s="1221" t="s">
        <v>294</v>
      </c>
      <c r="Q139" s="1221" t="s">
        <v>3382</v>
      </c>
      <c r="R139" s="2069" t="s">
        <v>3277</v>
      </c>
      <c r="S139" s="1222" t="s">
        <v>297</v>
      </c>
      <c r="T139" s="2063" t="s">
        <v>2914</v>
      </c>
      <c r="U139" s="1222" t="s">
        <v>294</v>
      </c>
      <c r="V139" s="1222" t="s">
        <v>3018</v>
      </c>
      <c r="W139" s="1222" t="s">
        <v>294</v>
      </c>
      <c r="X139" s="1222" t="s">
        <v>3278</v>
      </c>
      <c r="Y139" s="1222" t="s">
        <v>3279</v>
      </c>
      <c r="Z139" s="1222" t="s">
        <v>3011</v>
      </c>
      <c r="AA139" s="1222" t="s">
        <v>3011</v>
      </c>
      <c r="AB139" s="1222" t="s">
        <v>3011</v>
      </c>
      <c r="AC139" s="1222" t="s">
        <v>3011</v>
      </c>
      <c r="AD139" s="1222" t="s">
        <v>3011</v>
      </c>
      <c r="AE139" s="1222" t="s">
        <v>3011</v>
      </c>
      <c r="AF139" s="2007" t="s">
        <v>293</v>
      </c>
      <c r="AG139" s="1221" t="s">
        <v>3280</v>
      </c>
      <c r="AH139" s="1221" t="s">
        <v>2908</v>
      </c>
      <c r="AI139" s="2007" t="s">
        <v>2909</v>
      </c>
      <c r="AJ139" s="1222" t="s">
        <v>295</v>
      </c>
      <c r="AK139" s="1225" t="s">
        <v>3281</v>
      </c>
      <c r="AL139" s="1222" t="s">
        <v>294</v>
      </c>
      <c r="AM139" s="1221" t="s">
        <v>3011</v>
      </c>
      <c r="AN139" s="2008"/>
    </row>
    <row r="140" spans="1:40" ht="93" customHeight="1">
      <c r="A140" s="1221" t="s">
        <v>1107</v>
      </c>
      <c r="B140" s="1221" t="s">
        <v>430</v>
      </c>
      <c r="C140" s="1221" t="s">
        <v>3271</v>
      </c>
      <c r="D140" s="1222" t="s">
        <v>3011</v>
      </c>
      <c r="E140" s="1221" t="s">
        <v>3272</v>
      </c>
      <c r="F140" s="1222" t="s">
        <v>3273</v>
      </c>
      <c r="G140" s="1222" t="s">
        <v>3013</v>
      </c>
      <c r="H140" s="1223">
        <v>5875.09</v>
      </c>
      <c r="I140" s="1223">
        <v>5500</v>
      </c>
      <c r="J140" s="1222" t="s">
        <v>3274</v>
      </c>
      <c r="K140" s="1224" t="s">
        <v>3285</v>
      </c>
      <c r="L140" s="1222" t="s">
        <v>3373</v>
      </c>
      <c r="M140" s="1224" t="s">
        <v>3275</v>
      </c>
      <c r="N140" s="1222" t="s">
        <v>293</v>
      </c>
      <c r="O140" s="2069" t="s">
        <v>3276</v>
      </c>
      <c r="P140" s="1221" t="s">
        <v>294</v>
      </c>
      <c r="Q140" s="1221" t="s">
        <v>3386</v>
      </c>
      <c r="R140" s="2069" t="s">
        <v>3277</v>
      </c>
      <c r="S140" s="1222" t="s">
        <v>297</v>
      </c>
      <c r="T140" s="2063" t="s">
        <v>2914</v>
      </c>
      <c r="U140" s="1222" t="s">
        <v>294</v>
      </c>
      <c r="V140" s="1222" t="s">
        <v>3018</v>
      </c>
      <c r="W140" s="1222" t="s">
        <v>294</v>
      </c>
      <c r="X140" s="1222" t="s">
        <v>3278</v>
      </c>
      <c r="Y140" s="1222" t="s">
        <v>3279</v>
      </c>
      <c r="Z140" s="1222" t="s">
        <v>3011</v>
      </c>
      <c r="AA140" s="1222" t="s">
        <v>3011</v>
      </c>
      <c r="AB140" s="1222" t="s">
        <v>3011</v>
      </c>
      <c r="AC140" s="1222" t="s">
        <v>3011</v>
      </c>
      <c r="AD140" s="1222" t="s">
        <v>3011</v>
      </c>
      <c r="AE140" s="1222" t="s">
        <v>3011</v>
      </c>
      <c r="AF140" s="2007" t="s">
        <v>293</v>
      </c>
      <c r="AG140" s="1221" t="s">
        <v>3280</v>
      </c>
      <c r="AH140" s="1221" t="s">
        <v>2908</v>
      </c>
      <c r="AI140" s="2007" t="s">
        <v>2909</v>
      </c>
      <c r="AJ140" s="1222" t="s">
        <v>295</v>
      </c>
      <c r="AK140" s="1225" t="s">
        <v>3281</v>
      </c>
      <c r="AL140" s="1222" t="s">
        <v>294</v>
      </c>
      <c r="AM140" s="1221" t="s">
        <v>3011</v>
      </c>
      <c r="AN140" s="2008"/>
    </row>
    <row r="141" spans="1:40" ht="93" customHeight="1">
      <c r="A141" s="1221" t="s">
        <v>1107</v>
      </c>
      <c r="B141" s="1221" t="s">
        <v>431</v>
      </c>
      <c r="C141" s="1221" t="s">
        <v>3271</v>
      </c>
      <c r="D141" s="1222" t="s">
        <v>3011</v>
      </c>
      <c r="E141" s="1221" t="s">
        <v>3272</v>
      </c>
      <c r="F141" s="1222" t="s">
        <v>3273</v>
      </c>
      <c r="G141" s="1222" t="s">
        <v>3013</v>
      </c>
      <c r="H141" s="1223">
        <v>26147.95</v>
      </c>
      <c r="I141" s="1223">
        <v>22500</v>
      </c>
      <c r="J141" s="1222" t="s">
        <v>3274</v>
      </c>
      <c r="K141" s="1224" t="s">
        <v>3286</v>
      </c>
      <c r="L141" s="1222" t="s">
        <v>3373</v>
      </c>
      <c r="M141" s="1224" t="s">
        <v>3275</v>
      </c>
      <c r="N141" s="1222" t="s">
        <v>293</v>
      </c>
      <c r="O141" s="2069" t="s">
        <v>3282</v>
      </c>
      <c r="P141" s="1221" t="s">
        <v>294</v>
      </c>
      <c r="Q141" s="1221" t="s">
        <v>3432</v>
      </c>
      <c r="R141" s="2069" t="s">
        <v>3283</v>
      </c>
      <c r="S141" s="1222" t="s">
        <v>297</v>
      </c>
      <c r="T141" s="2063" t="s">
        <v>323</v>
      </c>
      <c r="U141" s="1222" t="s">
        <v>294</v>
      </c>
      <c r="V141" s="1222" t="s">
        <v>3018</v>
      </c>
      <c r="W141" s="1222" t="s">
        <v>294</v>
      </c>
      <c r="X141" s="1222" t="s">
        <v>3278</v>
      </c>
      <c r="Y141" s="1222" t="s">
        <v>3279</v>
      </c>
      <c r="Z141" s="1222" t="s">
        <v>3011</v>
      </c>
      <c r="AA141" s="1222" t="s">
        <v>3011</v>
      </c>
      <c r="AB141" s="1222" t="s">
        <v>3011</v>
      </c>
      <c r="AC141" s="1222" t="s">
        <v>3011</v>
      </c>
      <c r="AD141" s="1222" t="s">
        <v>3011</v>
      </c>
      <c r="AE141" s="1222" t="s">
        <v>3011</v>
      </c>
      <c r="AF141" s="2007" t="s">
        <v>293</v>
      </c>
      <c r="AG141" s="1221" t="s">
        <v>3280</v>
      </c>
      <c r="AH141" s="1221" t="s">
        <v>2908</v>
      </c>
      <c r="AI141" s="2007" t="s">
        <v>2909</v>
      </c>
      <c r="AJ141" s="1222" t="s">
        <v>295</v>
      </c>
      <c r="AK141" s="1225" t="s">
        <v>3281</v>
      </c>
      <c r="AL141" s="1222" t="s">
        <v>294</v>
      </c>
      <c r="AM141" s="1221" t="s">
        <v>3011</v>
      </c>
      <c r="AN141" s="2008"/>
    </row>
    <row r="142" spans="1:40" ht="93" customHeight="1">
      <c r="A142" s="1221" t="s">
        <v>1107</v>
      </c>
      <c r="B142" s="1221" t="s">
        <v>432</v>
      </c>
      <c r="C142" s="1221" t="s">
        <v>3271</v>
      </c>
      <c r="D142" s="1222" t="s">
        <v>3011</v>
      </c>
      <c r="E142" s="1221" t="s">
        <v>3272</v>
      </c>
      <c r="F142" s="1222" t="s">
        <v>3273</v>
      </c>
      <c r="G142" s="1222" t="s">
        <v>3013</v>
      </c>
      <c r="H142" s="1223">
        <v>60430.83</v>
      </c>
      <c r="I142" s="1223">
        <v>52000</v>
      </c>
      <c r="J142" s="1222" t="s">
        <v>3274</v>
      </c>
      <c r="K142" s="1224" t="s">
        <v>3286</v>
      </c>
      <c r="L142" s="1222" t="s">
        <v>3373</v>
      </c>
      <c r="M142" s="1224" t="s">
        <v>3275</v>
      </c>
      <c r="N142" s="1222" t="s">
        <v>293</v>
      </c>
      <c r="O142" s="2069" t="s">
        <v>3282</v>
      </c>
      <c r="P142" s="1221" t="s">
        <v>294</v>
      </c>
      <c r="Q142" s="1221" t="s">
        <v>3433</v>
      </c>
      <c r="R142" s="2069" t="s">
        <v>3283</v>
      </c>
      <c r="S142" s="1222" t="s">
        <v>297</v>
      </c>
      <c r="T142" s="2063" t="s">
        <v>323</v>
      </c>
      <c r="U142" s="1222" t="s">
        <v>294</v>
      </c>
      <c r="V142" s="1222" t="s">
        <v>3018</v>
      </c>
      <c r="W142" s="1222" t="s">
        <v>294</v>
      </c>
      <c r="X142" s="1222" t="s">
        <v>3278</v>
      </c>
      <c r="Y142" s="1222" t="s">
        <v>3279</v>
      </c>
      <c r="Z142" s="1222" t="s">
        <v>3011</v>
      </c>
      <c r="AA142" s="1222" t="s">
        <v>3011</v>
      </c>
      <c r="AB142" s="1222" t="s">
        <v>3011</v>
      </c>
      <c r="AC142" s="1222" t="s">
        <v>3011</v>
      </c>
      <c r="AD142" s="1222" t="s">
        <v>3011</v>
      </c>
      <c r="AE142" s="1222" t="s">
        <v>3011</v>
      </c>
      <c r="AF142" s="2007" t="s">
        <v>293</v>
      </c>
      <c r="AG142" s="1221" t="s">
        <v>3280</v>
      </c>
      <c r="AH142" s="1221" t="s">
        <v>2908</v>
      </c>
      <c r="AI142" s="2007" t="s">
        <v>2909</v>
      </c>
      <c r="AJ142" s="1222" t="s">
        <v>295</v>
      </c>
      <c r="AK142" s="1225" t="s">
        <v>3281</v>
      </c>
      <c r="AL142" s="1222" t="s">
        <v>294</v>
      </c>
      <c r="AM142" s="1221" t="s">
        <v>3011</v>
      </c>
      <c r="AN142" s="2008"/>
    </row>
    <row r="143" spans="1:40" ht="93" customHeight="1">
      <c r="A143" s="1221" t="s">
        <v>1107</v>
      </c>
      <c r="B143" s="1221" t="s">
        <v>433</v>
      </c>
      <c r="C143" s="1221" t="s">
        <v>3271</v>
      </c>
      <c r="D143" s="1222" t="s">
        <v>3011</v>
      </c>
      <c r="E143" s="1221" t="s">
        <v>3272</v>
      </c>
      <c r="F143" s="1222" t="s">
        <v>3273</v>
      </c>
      <c r="G143" s="1222" t="s">
        <v>3013</v>
      </c>
      <c r="H143" s="1223">
        <v>16269.84</v>
      </c>
      <c r="I143" s="1223">
        <v>14000</v>
      </c>
      <c r="J143" s="1222" t="s">
        <v>3274</v>
      </c>
      <c r="K143" s="1224" t="s">
        <v>3286</v>
      </c>
      <c r="L143" s="1222" t="s">
        <v>3373</v>
      </c>
      <c r="M143" s="1224" t="s">
        <v>3275</v>
      </c>
      <c r="N143" s="1222" t="s">
        <v>293</v>
      </c>
      <c r="O143" s="2069" t="s">
        <v>3282</v>
      </c>
      <c r="P143" s="1221" t="s">
        <v>294</v>
      </c>
      <c r="Q143" s="1221" t="s">
        <v>3434</v>
      </c>
      <c r="R143" s="2069" t="s">
        <v>3283</v>
      </c>
      <c r="S143" s="1222" t="s">
        <v>297</v>
      </c>
      <c r="T143" s="2063" t="s">
        <v>323</v>
      </c>
      <c r="U143" s="1222" t="s">
        <v>294</v>
      </c>
      <c r="V143" s="1222" t="s">
        <v>3018</v>
      </c>
      <c r="W143" s="1222" t="s">
        <v>294</v>
      </c>
      <c r="X143" s="1222" t="s">
        <v>3278</v>
      </c>
      <c r="Y143" s="1222" t="s">
        <v>3279</v>
      </c>
      <c r="Z143" s="1222" t="s">
        <v>3011</v>
      </c>
      <c r="AA143" s="1222" t="s">
        <v>3011</v>
      </c>
      <c r="AB143" s="1222" t="s">
        <v>3011</v>
      </c>
      <c r="AC143" s="1222" t="s">
        <v>3011</v>
      </c>
      <c r="AD143" s="1222" t="s">
        <v>3011</v>
      </c>
      <c r="AE143" s="1222" t="s">
        <v>3011</v>
      </c>
      <c r="AF143" s="2007" t="s">
        <v>293</v>
      </c>
      <c r="AG143" s="1221" t="s">
        <v>3280</v>
      </c>
      <c r="AH143" s="1221" t="s">
        <v>2908</v>
      </c>
      <c r="AI143" s="2007" t="s">
        <v>2909</v>
      </c>
      <c r="AJ143" s="1222" t="s">
        <v>295</v>
      </c>
      <c r="AK143" s="1225" t="s">
        <v>3281</v>
      </c>
      <c r="AL143" s="1222" t="s">
        <v>294</v>
      </c>
      <c r="AM143" s="1221" t="s">
        <v>3011</v>
      </c>
      <c r="AN143" s="2008"/>
    </row>
    <row r="144" spans="1:40" ht="93" customHeight="1">
      <c r="A144" s="1221" t="s">
        <v>1107</v>
      </c>
      <c r="B144" s="1221" t="s">
        <v>434</v>
      </c>
      <c r="C144" s="1221" t="s">
        <v>3271</v>
      </c>
      <c r="D144" s="1222" t="s">
        <v>3011</v>
      </c>
      <c r="E144" s="1221" t="s">
        <v>3272</v>
      </c>
      <c r="F144" s="1222" t="s">
        <v>3273</v>
      </c>
      <c r="G144" s="1222" t="s">
        <v>3013</v>
      </c>
      <c r="H144" s="1223">
        <v>581.07000000000005</v>
      </c>
      <c r="I144" s="1223">
        <v>500</v>
      </c>
      <c r="J144" s="1222" t="s">
        <v>3274</v>
      </c>
      <c r="K144" s="1224" t="s">
        <v>3286</v>
      </c>
      <c r="L144" s="1222" t="s">
        <v>3373</v>
      </c>
      <c r="M144" s="1224" t="s">
        <v>3275</v>
      </c>
      <c r="N144" s="1222" t="s">
        <v>293</v>
      </c>
      <c r="O144" s="2069" t="s">
        <v>3282</v>
      </c>
      <c r="P144" s="1221" t="s">
        <v>294</v>
      </c>
      <c r="Q144" s="1221" t="s">
        <v>3379</v>
      </c>
      <c r="R144" s="2069" t="s">
        <v>3283</v>
      </c>
      <c r="S144" s="1222" t="s">
        <v>297</v>
      </c>
      <c r="T144" s="2063" t="s">
        <v>323</v>
      </c>
      <c r="U144" s="1222" t="s">
        <v>294</v>
      </c>
      <c r="V144" s="1222" t="s">
        <v>3018</v>
      </c>
      <c r="W144" s="1222" t="s">
        <v>294</v>
      </c>
      <c r="X144" s="1222" t="s">
        <v>3278</v>
      </c>
      <c r="Y144" s="1222" t="s">
        <v>3279</v>
      </c>
      <c r="Z144" s="1222" t="s">
        <v>3011</v>
      </c>
      <c r="AA144" s="1222" t="s">
        <v>3011</v>
      </c>
      <c r="AB144" s="1222" t="s">
        <v>3011</v>
      </c>
      <c r="AC144" s="1222" t="s">
        <v>3011</v>
      </c>
      <c r="AD144" s="1222" t="s">
        <v>3011</v>
      </c>
      <c r="AE144" s="1222" t="s">
        <v>3011</v>
      </c>
      <c r="AF144" s="2007" t="s">
        <v>293</v>
      </c>
      <c r="AG144" s="1221" t="s">
        <v>3280</v>
      </c>
      <c r="AH144" s="1221" t="s">
        <v>2908</v>
      </c>
      <c r="AI144" s="2007" t="s">
        <v>2909</v>
      </c>
      <c r="AJ144" s="1222" t="s">
        <v>295</v>
      </c>
      <c r="AK144" s="1225" t="s">
        <v>3281</v>
      </c>
      <c r="AL144" s="1222" t="s">
        <v>294</v>
      </c>
      <c r="AM144" s="1221" t="s">
        <v>3011</v>
      </c>
      <c r="AN144" s="2008"/>
    </row>
    <row r="145" spans="1:40" ht="93" customHeight="1">
      <c r="A145" s="1221" t="s">
        <v>1107</v>
      </c>
      <c r="B145" s="1221" t="s">
        <v>435</v>
      </c>
      <c r="C145" s="1221" t="s">
        <v>3271</v>
      </c>
      <c r="D145" s="1222" t="s">
        <v>3011</v>
      </c>
      <c r="E145" s="1221" t="s">
        <v>3272</v>
      </c>
      <c r="F145" s="1222" t="s">
        <v>3273</v>
      </c>
      <c r="G145" s="1222" t="s">
        <v>3013</v>
      </c>
      <c r="H145" s="1223">
        <v>6972.79</v>
      </c>
      <c r="I145" s="1223">
        <v>6000</v>
      </c>
      <c r="J145" s="1222" t="s">
        <v>3274</v>
      </c>
      <c r="K145" s="1224" t="s">
        <v>3286</v>
      </c>
      <c r="L145" s="1222" t="s">
        <v>3373</v>
      </c>
      <c r="M145" s="1224" t="s">
        <v>3275</v>
      </c>
      <c r="N145" s="1222" t="s">
        <v>293</v>
      </c>
      <c r="O145" s="2069" t="s">
        <v>3282</v>
      </c>
      <c r="P145" s="1221" t="s">
        <v>294</v>
      </c>
      <c r="Q145" s="1221" t="s">
        <v>3385</v>
      </c>
      <c r="R145" s="2069" t="s">
        <v>3283</v>
      </c>
      <c r="S145" s="1222" t="s">
        <v>297</v>
      </c>
      <c r="T145" s="2063" t="s">
        <v>323</v>
      </c>
      <c r="U145" s="1222" t="s">
        <v>294</v>
      </c>
      <c r="V145" s="1222" t="s">
        <v>3018</v>
      </c>
      <c r="W145" s="1222" t="s">
        <v>294</v>
      </c>
      <c r="X145" s="1222" t="s">
        <v>3278</v>
      </c>
      <c r="Y145" s="1222" t="s">
        <v>3279</v>
      </c>
      <c r="Z145" s="1222" t="s">
        <v>3011</v>
      </c>
      <c r="AA145" s="1222" t="s">
        <v>3011</v>
      </c>
      <c r="AB145" s="1222" t="s">
        <v>3011</v>
      </c>
      <c r="AC145" s="1222" t="s">
        <v>3011</v>
      </c>
      <c r="AD145" s="1222" t="s">
        <v>3011</v>
      </c>
      <c r="AE145" s="1222" t="s">
        <v>3011</v>
      </c>
      <c r="AF145" s="2007" t="s">
        <v>293</v>
      </c>
      <c r="AG145" s="1221" t="s">
        <v>3280</v>
      </c>
      <c r="AH145" s="1221" t="s">
        <v>2908</v>
      </c>
      <c r="AI145" s="2007" t="s">
        <v>2909</v>
      </c>
      <c r="AJ145" s="1222" t="s">
        <v>295</v>
      </c>
      <c r="AK145" s="1225" t="s">
        <v>3281</v>
      </c>
      <c r="AL145" s="1222" t="s">
        <v>294</v>
      </c>
      <c r="AM145" s="1221" t="s">
        <v>3011</v>
      </c>
      <c r="AN145" s="2008"/>
    </row>
    <row r="146" spans="1:40" ht="93" customHeight="1">
      <c r="A146" s="1221" t="s">
        <v>1107</v>
      </c>
      <c r="B146" s="1221" t="s">
        <v>436</v>
      </c>
      <c r="C146" s="1221" t="s">
        <v>3271</v>
      </c>
      <c r="D146" s="1222" t="s">
        <v>3011</v>
      </c>
      <c r="E146" s="1221" t="s">
        <v>3272</v>
      </c>
      <c r="F146" s="1222" t="s">
        <v>3273</v>
      </c>
      <c r="G146" s="1222" t="s">
        <v>3013</v>
      </c>
      <c r="H146" s="1223">
        <v>83318.02</v>
      </c>
      <c r="I146" s="1223">
        <v>78000</v>
      </c>
      <c r="J146" s="1222" t="s">
        <v>3274</v>
      </c>
      <c r="K146" s="1224" t="s">
        <v>3286</v>
      </c>
      <c r="L146" s="1222" t="s">
        <v>3373</v>
      </c>
      <c r="M146" s="1224" t="s">
        <v>3275</v>
      </c>
      <c r="N146" s="1222" t="s">
        <v>293</v>
      </c>
      <c r="O146" s="2069" t="s">
        <v>3276</v>
      </c>
      <c r="P146" s="1221" t="s">
        <v>294</v>
      </c>
      <c r="Q146" s="1221" t="s">
        <v>3435</v>
      </c>
      <c r="R146" s="2069" t="s">
        <v>3277</v>
      </c>
      <c r="S146" s="1222" t="s">
        <v>297</v>
      </c>
      <c r="T146" s="2063" t="s">
        <v>2915</v>
      </c>
      <c r="U146" s="1222" t="s">
        <v>294</v>
      </c>
      <c r="V146" s="1222" t="s">
        <v>3018</v>
      </c>
      <c r="W146" s="1222" t="s">
        <v>294</v>
      </c>
      <c r="X146" s="1222" t="s">
        <v>3278</v>
      </c>
      <c r="Y146" s="1222" t="s">
        <v>3279</v>
      </c>
      <c r="Z146" s="1222" t="s">
        <v>3011</v>
      </c>
      <c r="AA146" s="1222" t="s">
        <v>3011</v>
      </c>
      <c r="AB146" s="1222" t="s">
        <v>3011</v>
      </c>
      <c r="AC146" s="1222" t="s">
        <v>3011</v>
      </c>
      <c r="AD146" s="1222" t="s">
        <v>3011</v>
      </c>
      <c r="AE146" s="1222" t="s">
        <v>3011</v>
      </c>
      <c r="AF146" s="2007" t="s">
        <v>293</v>
      </c>
      <c r="AG146" s="1221" t="s">
        <v>3280</v>
      </c>
      <c r="AH146" s="1221" t="s">
        <v>2908</v>
      </c>
      <c r="AI146" s="2007" t="s">
        <v>2909</v>
      </c>
      <c r="AJ146" s="1222" t="s">
        <v>295</v>
      </c>
      <c r="AK146" s="1225" t="s">
        <v>3281</v>
      </c>
      <c r="AL146" s="1222" t="s">
        <v>294</v>
      </c>
      <c r="AM146" s="1221" t="s">
        <v>3011</v>
      </c>
      <c r="AN146" s="2008"/>
    </row>
    <row r="147" spans="1:40" ht="93" customHeight="1">
      <c r="A147" s="1221" t="s">
        <v>1107</v>
      </c>
      <c r="B147" s="1221" t="s">
        <v>437</v>
      </c>
      <c r="C147" s="1221" t="s">
        <v>3271</v>
      </c>
      <c r="D147" s="1222" t="s">
        <v>3011</v>
      </c>
      <c r="E147" s="1221" t="s">
        <v>3272</v>
      </c>
      <c r="F147" s="1222" t="s">
        <v>3273</v>
      </c>
      <c r="G147" s="1222" t="s">
        <v>3013</v>
      </c>
      <c r="H147" s="1223">
        <v>12818.16</v>
      </c>
      <c r="I147" s="1223">
        <v>12000</v>
      </c>
      <c r="J147" s="1222" t="s">
        <v>3274</v>
      </c>
      <c r="K147" s="1224" t="s">
        <v>3286</v>
      </c>
      <c r="L147" s="1222" t="s">
        <v>3373</v>
      </c>
      <c r="M147" s="1224" t="s">
        <v>3275</v>
      </c>
      <c r="N147" s="1222" t="s">
        <v>293</v>
      </c>
      <c r="O147" s="2069" t="s">
        <v>3276</v>
      </c>
      <c r="P147" s="1221" t="s">
        <v>294</v>
      </c>
      <c r="Q147" s="1221" t="s">
        <v>3394</v>
      </c>
      <c r="R147" s="2069" t="s">
        <v>3277</v>
      </c>
      <c r="S147" s="1222" t="s">
        <v>297</v>
      </c>
      <c r="T147" s="2063" t="s">
        <v>2915</v>
      </c>
      <c r="U147" s="1222" t="s">
        <v>294</v>
      </c>
      <c r="V147" s="1222" t="s">
        <v>3018</v>
      </c>
      <c r="W147" s="1222" t="s">
        <v>294</v>
      </c>
      <c r="X147" s="1222" t="s">
        <v>3278</v>
      </c>
      <c r="Y147" s="1222" t="s">
        <v>3279</v>
      </c>
      <c r="Z147" s="1222" t="s">
        <v>3011</v>
      </c>
      <c r="AA147" s="1222" t="s">
        <v>3011</v>
      </c>
      <c r="AB147" s="1222" t="s">
        <v>3011</v>
      </c>
      <c r="AC147" s="1222" t="s">
        <v>3011</v>
      </c>
      <c r="AD147" s="1222" t="s">
        <v>3011</v>
      </c>
      <c r="AE147" s="1222" t="s">
        <v>3011</v>
      </c>
      <c r="AF147" s="2007" t="s">
        <v>293</v>
      </c>
      <c r="AG147" s="1221" t="s">
        <v>3280</v>
      </c>
      <c r="AH147" s="1221" t="s">
        <v>2908</v>
      </c>
      <c r="AI147" s="2007" t="s">
        <v>2909</v>
      </c>
      <c r="AJ147" s="1222" t="s">
        <v>295</v>
      </c>
      <c r="AK147" s="1225" t="s">
        <v>3281</v>
      </c>
      <c r="AL147" s="1222" t="s">
        <v>294</v>
      </c>
      <c r="AM147" s="1221" t="s">
        <v>3011</v>
      </c>
      <c r="AN147" s="2008"/>
    </row>
    <row r="148" spans="1:40" ht="93" customHeight="1">
      <c r="A148" s="1221" t="s">
        <v>1107</v>
      </c>
      <c r="B148" s="1221" t="s">
        <v>438</v>
      </c>
      <c r="C148" s="1221" t="s">
        <v>3271</v>
      </c>
      <c r="D148" s="1222" t="s">
        <v>3011</v>
      </c>
      <c r="E148" s="1221" t="s">
        <v>3272</v>
      </c>
      <c r="F148" s="1222" t="s">
        <v>3273</v>
      </c>
      <c r="G148" s="1222" t="s">
        <v>3013</v>
      </c>
      <c r="H148" s="1223">
        <v>10574.98</v>
      </c>
      <c r="I148" s="1223">
        <v>9900</v>
      </c>
      <c r="J148" s="1222" t="s">
        <v>3274</v>
      </c>
      <c r="K148" s="1224" t="s">
        <v>3286</v>
      </c>
      <c r="L148" s="1222" t="s">
        <v>3373</v>
      </c>
      <c r="M148" s="1224" t="s">
        <v>3275</v>
      </c>
      <c r="N148" s="1222" t="s">
        <v>293</v>
      </c>
      <c r="O148" s="2069" t="s">
        <v>3276</v>
      </c>
      <c r="P148" s="1221" t="s">
        <v>294</v>
      </c>
      <c r="Q148" s="1221" t="s">
        <v>3436</v>
      </c>
      <c r="R148" s="2069" t="s">
        <v>3277</v>
      </c>
      <c r="S148" s="1222" t="s">
        <v>297</v>
      </c>
      <c r="T148" s="2063" t="s">
        <v>2915</v>
      </c>
      <c r="U148" s="1222" t="s">
        <v>294</v>
      </c>
      <c r="V148" s="1222" t="s">
        <v>3018</v>
      </c>
      <c r="W148" s="1222" t="s">
        <v>294</v>
      </c>
      <c r="X148" s="1222" t="s">
        <v>3278</v>
      </c>
      <c r="Y148" s="1222" t="s">
        <v>3279</v>
      </c>
      <c r="Z148" s="1222" t="s">
        <v>3011</v>
      </c>
      <c r="AA148" s="1222" t="s">
        <v>3011</v>
      </c>
      <c r="AB148" s="1222" t="s">
        <v>3011</v>
      </c>
      <c r="AC148" s="1222" t="s">
        <v>3011</v>
      </c>
      <c r="AD148" s="1222" t="s">
        <v>3011</v>
      </c>
      <c r="AE148" s="1222" t="s">
        <v>3011</v>
      </c>
      <c r="AF148" s="2007" t="s">
        <v>293</v>
      </c>
      <c r="AG148" s="1221" t="s">
        <v>3280</v>
      </c>
      <c r="AH148" s="1221" t="s">
        <v>2908</v>
      </c>
      <c r="AI148" s="2007" t="s">
        <v>2909</v>
      </c>
      <c r="AJ148" s="1222" t="s">
        <v>295</v>
      </c>
      <c r="AK148" s="1225" t="s">
        <v>3281</v>
      </c>
      <c r="AL148" s="1222" t="s">
        <v>294</v>
      </c>
      <c r="AM148" s="1221" t="s">
        <v>3011</v>
      </c>
      <c r="AN148" s="2008"/>
    </row>
    <row r="149" spans="1:40" ht="93" customHeight="1">
      <c r="A149" s="1221" t="s">
        <v>1107</v>
      </c>
      <c r="B149" s="1221" t="s">
        <v>439</v>
      </c>
      <c r="C149" s="1221" t="s">
        <v>3271</v>
      </c>
      <c r="D149" s="1222" t="s">
        <v>3011</v>
      </c>
      <c r="E149" s="1221" t="s">
        <v>3272</v>
      </c>
      <c r="F149" s="1222" t="s">
        <v>3273</v>
      </c>
      <c r="G149" s="1222" t="s">
        <v>3013</v>
      </c>
      <c r="H149" s="1223">
        <v>116445.55</v>
      </c>
      <c r="I149" s="1223">
        <v>100200</v>
      </c>
      <c r="J149" s="1222" t="s">
        <v>3274</v>
      </c>
      <c r="K149" s="1224" t="s">
        <v>3286</v>
      </c>
      <c r="L149" s="1222" t="s">
        <v>3373</v>
      </c>
      <c r="M149" s="1224" t="s">
        <v>3275</v>
      </c>
      <c r="N149" s="1222" t="s">
        <v>293</v>
      </c>
      <c r="O149" s="2069" t="s">
        <v>3282</v>
      </c>
      <c r="P149" s="1221" t="s">
        <v>294</v>
      </c>
      <c r="Q149" s="1221" t="s">
        <v>3437</v>
      </c>
      <c r="R149" s="2069" t="s">
        <v>3283</v>
      </c>
      <c r="S149" s="1222" t="s">
        <v>297</v>
      </c>
      <c r="T149" s="2063" t="s">
        <v>323</v>
      </c>
      <c r="U149" s="1222" t="s">
        <v>294</v>
      </c>
      <c r="V149" s="1222" t="s">
        <v>3018</v>
      </c>
      <c r="W149" s="1222" t="s">
        <v>294</v>
      </c>
      <c r="X149" s="1222" t="s">
        <v>3278</v>
      </c>
      <c r="Y149" s="1222" t="s">
        <v>3279</v>
      </c>
      <c r="Z149" s="1222" t="s">
        <v>3011</v>
      </c>
      <c r="AA149" s="1222" t="s">
        <v>3011</v>
      </c>
      <c r="AB149" s="1222" t="s">
        <v>3011</v>
      </c>
      <c r="AC149" s="1222" t="s">
        <v>3011</v>
      </c>
      <c r="AD149" s="1222" t="s">
        <v>3011</v>
      </c>
      <c r="AE149" s="1222" t="s">
        <v>3011</v>
      </c>
      <c r="AF149" s="2007" t="s">
        <v>293</v>
      </c>
      <c r="AG149" s="1221" t="s">
        <v>3280</v>
      </c>
      <c r="AH149" s="1221" t="s">
        <v>2908</v>
      </c>
      <c r="AI149" s="2007" t="s">
        <v>2909</v>
      </c>
      <c r="AJ149" s="1222" t="s">
        <v>295</v>
      </c>
      <c r="AK149" s="1225" t="s">
        <v>3281</v>
      </c>
      <c r="AL149" s="1222" t="s">
        <v>294</v>
      </c>
      <c r="AM149" s="1221" t="s">
        <v>3011</v>
      </c>
      <c r="AN149" s="2008"/>
    </row>
    <row r="150" spans="1:40" ht="93" customHeight="1">
      <c r="A150" s="1221" t="s">
        <v>1107</v>
      </c>
      <c r="B150" s="1221" t="s">
        <v>440</v>
      </c>
      <c r="C150" s="1221" t="s">
        <v>3271</v>
      </c>
      <c r="D150" s="1222" t="s">
        <v>3011</v>
      </c>
      <c r="E150" s="1221" t="s">
        <v>3272</v>
      </c>
      <c r="F150" s="1222" t="s">
        <v>3273</v>
      </c>
      <c r="G150" s="1222" t="s">
        <v>3013</v>
      </c>
      <c r="H150" s="1223">
        <v>21964.28</v>
      </c>
      <c r="I150" s="1223">
        <v>18900</v>
      </c>
      <c r="J150" s="1222" t="s">
        <v>3274</v>
      </c>
      <c r="K150" s="1224" t="s">
        <v>3286</v>
      </c>
      <c r="L150" s="1222" t="s">
        <v>3373</v>
      </c>
      <c r="M150" s="1224" t="s">
        <v>3275</v>
      </c>
      <c r="N150" s="1222" t="s">
        <v>293</v>
      </c>
      <c r="O150" s="2069" t="s">
        <v>3282</v>
      </c>
      <c r="P150" s="1221" t="s">
        <v>294</v>
      </c>
      <c r="Q150" s="1221" t="s">
        <v>3438</v>
      </c>
      <c r="R150" s="2069" t="s">
        <v>3283</v>
      </c>
      <c r="S150" s="1222" t="s">
        <v>297</v>
      </c>
      <c r="T150" s="2063" t="s">
        <v>323</v>
      </c>
      <c r="U150" s="1222" t="s">
        <v>294</v>
      </c>
      <c r="V150" s="1222" t="s">
        <v>3018</v>
      </c>
      <c r="W150" s="1222" t="s">
        <v>294</v>
      </c>
      <c r="X150" s="1222" t="s">
        <v>3278</v>
      </c>
      <c r="Y150" s="1222" t="s">
        <v>3279</v>
      </c>
      <c r="Z150" s="1222" t="s">
        <v>3011</v>
      </c>
      <c r="AA150" s="1222" t="s">
        <v>3011</v>
      </c>
      <c r="AB150" s="1222" t="s">
        <v>3011</v>
      </c>
      <c r="AC150" s="1222" t="s">
        <v>3011</v>
      </c>
      <c r="AD150" s="1222" t="s">
        <v>3011</v>
      </c>
      <c r="AE150" s="1222" t="s">
        <v>3011</v>
      </c>
      <c r="AF150" s="2007" t="s">
        <v>293</v>
      </c>
      <c r="AG150" s="1221" t="s">
        <v>3280</v>
      </c>
      <c r="AH150" s="1221" t="s">
        <v>2908</v>
      </c>
      <c r="AI150" s="2007" t="s">
        <v>2909</v>
      </c>
      <c r="AJ150" s="1222" t="s">
        <v>295</v>
      </c>
      <c r="AK150" s="1225" t="s">
        <v>3281</v>
      </c>
      <c r="AL150" s="1222" t="s">
        <v>294</v>
      </c>
      <c r="AM150" s="1221" t="s">
        <v>3011</v>
      </c>
      <c r="AN150" s="2008"/>
    </row>
    <row r="151" spans="1:40" ht="93" customHeight="1">
      <c r="A151" s="1221" t="s">
        <v>1107</v>
      </c>
      <c r="B151" s="1221" t="s">
        <v>441</v>
      </c>
      <c r="C151" s="1221" t="s">
        <v>3271</v>
      </c>
      <c r="D151" s="1222" t="s">
        <v>3011</v>
      </c>
      <c r="E151" s="1221" t="s">
        <v>3272</v>
      </c>
      <c r="F151" s="1222" t="s">
        <v>3273</v>
      </c>
      <c r="G151" s="1222" t="s">
        <v>3013</v>
      </c>
      <c r="H151" s="1223">
        <v>3486.39</v>
      </c>
      <c r="I151" s="1223">
        <v>3000</v>
      </c>
      <c r="J151" s="1222" t="s">
        <v>3274</v>
      </c>
      <c r="K151" s="1224" t="s">
        <v>3286</v>
      </c>
      <c r="L151" s="1222" t="s">
        <v>3373</v>
      </c>
      <c r="M151" s="1224" t="s">
        <v>3275</v>
      </c>
      <c r="N151" s="1222" t="s">
        <v>293</v>
      </c>
      <c r="O151" s="2069" t="s">
        <v>3282</v>
      </c>
      <c r="P151" s="1221" t="s">
        <v>294</v>
      </c>
      <c r="Q151" s="1221" t="s">
        <v>3431</v>
      </c>
      <c r="R151" s="2069" t="s">
        <v>3283</v>
      </c>
      <c r="S151" s="1222" t="s">
        <v>297</v>
      </c>
      <c r="T151" s="2063" t="s">
        <v>323</v>
      </c>
      <c r="U151" s="1222" t="s">
        <v>294</v>
      </c>
      <c r="V151" s="1222" t="s">
        <v>3018</v>
      </c>
      <c r="W151" s="1222" t="s">
        <v>294</v>
      </c>
      <c r="X151" s="1222" t="s">
        <v>3278</v>
      </c>
      <c r="Y151" s="1222" t="s">
        <v>3279</v>
      </c>
      <c r="Z151" s="1222" t="s">
        <v>3011</v>
      </c>
      <c r="AA151" s="1222" t="s">
        <v>3011</v>
      </c>
      <c r="AB151" s="1222" t="s">
        <v>3011</v>
      </c>
      <c r="AC151" s="1222" t="s">
        <v>3011</v>
      </c>
      <c r="AD151" s="1222" t="s">
        <v>3011</v>
      </c>
      <c r="AE151" s="1222" t="s">
        <v>3011</v>
      </c>
      <c r="AF151" s="2007" t="s">
        <v>293</v>
      </c>
      <c r="AG151" s="1221" t="s">
        <v>3280</v>
      </c>
      <c r="AH151" s="1221" t="s">
        <v>2908</v>
      </c>
      <c r="AI151" s="2007" t="s">
        <v>2909</v>
      </c>
      <c r="AJ151" s="1222" t="s">
        <v>295</v>
      </c>
      <c r="AK151" s="1225" t="s">
        <v>3281</v>
      </c>
      <c r="AL151" s="1222" t="s">
        <v>294</v>
      </c>
      <c r="AM151" s="1221" t="s">
        <v>3011</v>
      </c>
      <c r="AN151" s="2008"/>
    </row>
    <row r="152" spans="1:40" ht="93" customHeight="1">
      <c r="A152" s="1221" t="s">
        <v>1107</v>
      </c>
      <c r="B152" s="1221" t="s">
        <v>442</v>
      </c>
      <c r="C152" s="1221" t="s">
        <v>3271</v>
      </c>
      <c r="D152" s="1222" t="s">
        <v>3011</v>
      </c>
      <c r="E152" s="1221" t="s">
        <v>3272</v>
      </c>
      <c r="F152" s="1222" t="s">
        <v>3273</v>
      </c>
      <c r="G152" s="1222" t="s">
        <v>3013</v>
      </c>
      <c r="H152" s="1223">
        <v>3486.39</v>
      </c>
      <c r="I152" s="1223">
        <v>3000</v>
      </c>
      <c r="J152" s="1222" t="s">
        <v>3274</v>
      </c>
      <c r="K152" s="1224" t="s">
        <v>3286</v>
      </c>
      <c r="L152" s="1222" t="s">
        <v>3373</v>
      </c>
      <c r="M152" s="1224" t="s">
        <v>3275</v>
      </c>
      <c r="N152" s="1222" t="s">
        <v>293</v>
      </c>
      <c r="O152" s="2069" t="s">
        <v>3282</v>
      </c>
      <c r="P152" s="1221" t="s">
        <v>294</v>
      </c>
      <c r="Q152" s="1221" t="s">
        <v>3431</v>
      </c>
      <c r="R152" s="2069" t="s">
        <v>3283</v>
      </c>
      <c r="S152" s="1222" t="s">
        <v>297</v>
      </c>
      <c r="T152" s="2063" t="s">
        <v>323</v>
      </c>
      <c r="U152" s="1222" t="s">
        <v>294</v>
      </c>
      <c r="V152" s="1222" t="s">
        <v>3018</v>
      </c>
      <c r="W152" s="1222" t="s">
        <v>294</v>
      </c>
      <c r="X152" s="1222" t="s">
        <v>3278</v>
      </c>
      <c r="Y152" s="1222" t="s">
        <v>3279</v>
      </c>
      <c r="Z152" s="1222" t="s">
        <v>3011</v>
      </c>
      <c r="AA152" s="1222" t="s">
        <v>3011</v>
      </c>
      <c r="AB152" s="1222" t="s">
        <v>3011</v>
      </c>
      <c r="AC152" s="1222" t="s">
        <v>3011</v>
      </c>
      <c r="AD152" s="1222" t="s">
        <v>3011</v>
      </c>
      <c r="AE152" s="1222" t="s">
        <v>3011</v>
      </c>
      <c r="AF152" s="2007" t="s">
        <v>293</v>
      </c>
      <c r="AG152" s="1221" t="s">
        <v>3280</v>
      </c>
      <c r="AH152" s="1221" t="s">
        <v>2908</v>
      </c>
      <c r="AI152" s="2007" t="s">
        <v>2909</v>
      </c>
      <c r="AJ152" s="1222" t="s">
        <v>295</v>
      </c>
      <c r="AK152" s="1225" t="s">
        <v>3281</v>
      </c>
      <c r="AL152" s="1222" t="s">
        <v>294</v>
      </c>
      <c r="AM152" s="1221" t="s">
        <v>3011</v>
      </c>
      <c r="AN152" s="2008"/>
    </row>
    <row r="153" spans="1:40" ht="93" customHeight="1">
      <c r="A153" s="1221" t="s">
        <v>1107</v>
      </c>
      <c r="B153" s="1221" t="s">
        <v>443</v>
      </c>
      <c r="C153" s="1221" t="s">
        <v>3271</v>
      </c>
      <c r="D153" s="1222" t="s">
        <v>3011</v>
      </c>
      <c r="E153" s="1221" t="s">
        <v>3272</v>
      </c>
      <c r="F153" s="1222" t="s">
        <v>3273</v>
      </c>
      <c r="G153" s="1222" t="s">
        <v>3013</v>
      </c>
      <c r="H153" s="1223">
        <v>3486.39</v>
      </c>
      <c r="I153" s="1223">
        <v>3000</v>
      </c>
      <c r="J153" s="1222" t="s">
        <v>3274</v>
      </c>
      <c r="K153" s="1224" t="s">
        <v>3286</v>
      </c>
      <c r="L153" s="1222" t="s">
        <v>3373</v>
      </c>
      <c r="M153" s="1224" t="s">
        <v>3275</v>
      </c>
      <c r="N153" s="1222" t="s">
        <v>293</v>
      </c>
      <c r="O153" s="2069" t="s">
        <v>3282</v>
      </c>
      <c r="P153" s="1221" t="s">
        <v>294</v>
      </c>
      <c r="Q153" s="1221" t="s">
        <v>3431</v>
      </c>
      <c r="R153" s="2069" t="s">
        <v>3283</v>
      </c>
      <c r="S153" s="1222" t="s">
        <v>297</v>
      </c>
      <c r="T153" s="2063" t="s">
        <v>323</v>
      </c>
      <c r="U153" s="1222" t="s">
        <v>294</v>
      </c>
      <c r="V153" s="1222" t="s">
        <v>3018</v>
      </c>
      <c r="W153" s="1222" t="s">
        <v>294</v>
      </c>
      <c r="X153" s="1222" t="s">
        <v>3278</v>
      </c>
      <c r="Y153" s="1222" t="s">
        <v>3279</v>
      </c>
      <c r="Z153" s="1222" t="s">
        <v>3011</v>
      </c>
      <c r="AA153" s="1222" t="s">
        <v>3011</v>
      </c>
      <c r="AB153" s="1222" t="s">
        <v>3011</v>
      </c>
      <c r="AC153" s="1222" t="s">
        <v>3011</v>
      </c>
      <c r="AD153" s="1222" t="s">
        <v>3011</v>
      </c>
      <c r="AE153" s="1222" t="s">
        <v>3011</v>
      </c>
      <c r="AF153" s="2007" t="s">
        <v>293</v>
      </c>
      <c r="AG153" s="1221" t="s">
        <v>3280</v>
      </c>
      <c r="AH153" s="1221" t="s">
        <v>2908</v>
      </c>
      <c r="AI153" s="2007" t="s">
        <v>2909</v>
      </c>
      <c r="AJ153" s="1222" t="s">
        <v>295</v>
      </c>
      <c r="AK153" s="1225" t="s">
        <v>3281</v>
      </c>
      <c r="AL153" s="1222" t="s">
        <v>294</v>
      </c>
      <c r="AM153" s="1221" t="s">
        <v>3011</v>
      </c>
      <c r="AN153" s="2008"/>
    </row>
    <row r="154" spans="1:40" ht="93" customHeight="1">
      <c r="A154" s="1221" t="s">
        <v>1107</v>
      </c>
      <c r="B154" s="1221" t="s">
        <v>444</v>
      </c>
      <c r="C154" s="1221" t="s">
        <v>3271</v>
      </c>
      <c r="D154" s="1222" t="s">
        <v>3011</v>
      </c>
      <c r="E154" s="1221" t="s">
        <v>3272</v>
      </c>
      <c r="F154" s="1222" t="s">
        <v>3273</v>
      </c>
      <c r="G154" s="1222" t="s">
        <v>3013</v>
      </c>
      <c r="H154" s="1223">
        <v>1045.92</v>
      </c>
      <c r="I154" s="1223">
        <v>900</v>
      </c>
      <c r="J154" s="1222" t="s">
        <v>3274</v>
      </c>
      <c r="K154" s="1224" t="s">
        <v>3286</v>
      </c>
      <c r="L154" s="1222" t="s">
        <v>3373</v>
      </c>
      <c r="M154" s="1224" t="s">
        <v>3275</v>
      </c>
      <c r="N154" s="1222" t="s">
        <v>293</v>
      </c>
      <c r="O154" s="2069" t="s">
        <v>3282</v>
      </c>
      <c r="P154" s="1221" t="s">
        <v>294</v>
      </c>
      <c r="Q154" s="1221" t="s">
        <v>3439</v>
      </c>
      <c r="R154" s="2069" t="s">
        <v>3283</v>
      </c>
      <c r="S154" s="1222" t="s">
        <v>297</v>
      </c>
      <c r="T154" s="2063" t="s">
        <v>323</v>
      </c>
      <c r="U154" s="1222" t="s">
        <v>294</v>
      </c>
      <c r="V154" s="1222" t="s">
        <v>3018</v>
      </c>
      <c r="W154" s="1222" t="s">
        <v>294</v>
      </c>
      <c r="X154" s="1222" t="s">
        <v>3278</v>
      </c>
      <c r="Y154" s="1222" t="s">
        <v>3279</v>
      </c>
      <c r="Z154" s="1222" t="s">
        <v>3011</v>
      </c>
      <c r="AA154" s="1222" t="s">
        <v>3011</v>
      </c>
      <c r="AB154" s="1222" t="s">
        <v>3011</v>
      </c>
      <c r="AC154" s="1222" t="s">
        <v>3011</v>
      </c>
      <c r="AD154" s="1222" t="s">
        <v>3011</v>
      </c>
      <c r="AE154" s="1222" t="s">
        <v>3011</v>
      </c>
      <c r="AF154" s="2007" t="s">
        <v>293</v>
      </c>
      <c r="AG154" s="1221" t="s">
        <v>3280</v>
      </c>
      <c r="AH154" s="1221" t="s">
        <v>2908</v>
      </c>
      <c r="AI154" s="2007" t="s">
        <v>2909</v>
      </c>
      <c r="AJ154" s="1222" t="s">
        <v>295</v>
      </c>
      <c r="AK154" s="1225" t="s">
        <v>3281</v>
      </c>
      <c r="AL154" s="1222" t="s">
        <v>294</v>
      </c>
      <c r="AM154" s="1221" t="s">
        <v>3011</v>
      </c>
      <c r="AN154" s="2008"/>
    </row>
    <row r="155" spans="1:40" ht="93" customHeight="1">
      <c r="A155" s="1221" t="s">
        <v>1107</v>
      </c>
      <c r="B155" s="1221" t="s">
        <v>445</v>
      </c>
      <c r="C155" s="1221" t="s">
        <v>3271</v>
      </c>
      <c r="D155" s="1222" t="s">
        <v>3011</v>
      </c>
      <c r="E155" s="1221" t="s">
        <v>3272</v>
      </c>
      <c r="F155" s="1222" t="s">
        <v>3273</v>
      </c>
      <c r="G155" s="1222" t="s">
        <v>3013</v>
      </c>
      <c r="H155" s="1223">
        <v>1045.92</v>
      </c>
      <c r="I155" s="1223">
        <v>900</v>
      </c>
      <c r="J155" s="1222" t="s">
        <v>3274</v>
      </c>
      <c r="K155" s="1224" t="s">
        <v>3286</v>
      </c>
      <c r="L155" s="1222" t="s">
        <v>3373</v>
      </c>
      <c r="M155" s="1224" t="s">
        <v>3275</v>
      </c>
      <c r="N155" s="1222" t="s">
        <v>293</v>
      </c>
      <c r="O155" s="2069" t="s">
        <v>3282</v>
      </c>
      <c r="P155" s="1221" t="s">
        <v>294</v>
      </c>
      <c r="Q155" s="1221" t="s">
        <v>3439</v>
      </c>
      <c r="R155" s="2069" t="s">
        <v>3283</v>
      </c>
      <c r="S155" s="1222" t="s">
        <v>297</v>
      </c>
      <c r="T155" s="2063" t="s">
        <v>323</v>
      </c>
      <c r="U155" s="1222" t="s">
        <v>294</v>
      </c>
      <c r="V155" s="1222" t="s">
        <v>3018</v>
      </c>
      <c r="W155" s="1222" t="s">
        <v>294</v>
      </c>
      <c r="X155" s="1222" t="s">
        <v>3278</v>
      </c>
      <c r="Y155" s="1222" t="s">
        <v>3279</v>
      </c>
      <c r="Z155" s="1222" t="s">
        <v>3011</v>
      </c>
      <c r="AA155" s="1222" t="s">
        <v>3011</v>
      </c>
      <c r="AB155" s="1222" t="s">
        <v>3011</v>
      </c>
      <c r="AC155" s="1222" t="s">
        <v>3011</v>
      </c>
      <c r="AD155" s="1222" t="s">
        <v>3011</v>
      </c>
      <c r="AE155" s="1222" t="s">
        <v>3011</v>
      </c>
      <c r="AF155" s="2007" t="s">
        <v>293</v>
      </c>
      <c r="AG155" s="1221" t="s">
        <v>3280</v>
      </c>
      <c r="AH155" s="1221" t="s">
        <v>2908</v>
      </c>
      <c r="AI155" s="2007" t="s">
        <v>2909</v>
      </c>
      <c r="AJ155" s="1222" t="s">
        <v>295</v>
      </c>
      <c r="AK155" s="1225" t="s">
        <v>3281</v>
      </c>
      <c r="AL155" s="1222" t="s">
        <v>294</v>
      </c>
      <c r="AM155" s="1221" t="s">
        <v>3011</v>
      </c>
      <c r="AN155" s="2008"/>
    </row>
    <row r="156" spans="1:40" ht="93" customHeight="1">
      <c r="A156" s="1221" t="s">
        <v>1107</v>
      </c>
      <c r="B156" s="1221" t="s">
        <v>446</v>
      </c>
      <c r="C156" s="1221" t="s">
        <v>3271</v>
      </c>
      <c r="D156" s="1222" t="s">
        <v>3011</v>
      </c>
      <c r="E156" s="1221" t="s">
        <v>3272</v>
      </c>
      <c r="F156" s="1222" t="s">
        <v>3273</v>
      </c>
      <c r="G156" s="1222" t="s">
        <v>3013</v>
      </c>
      <c r="H156" s="1223">
        <v>1045.92</v>
      </c>
      <c r="I156" s="1223">
        <v>900</v>
      </c>
      <c r="J156" s="1222" t="s">
        <v>3274</v>
      </c>
      <c r="K156" s="1224" t="s">
        <v>3286</v>
      </c>
      <c r="L156" s="1222" t="s">
        <v>3373</v>
      </c>
      <c r="M156" s="1224" t="s">
        <v>3275</v>
      </c>
      <c r="N156" s="1222" t="s">
        <v>293</v>
      </c>
      <c r="O156" s="2069" t="s">
        <v>3282</v>
      </c>
      <c r="P156" s="1221" t="s">
        <v>294</v>
      </c>
      <c r="Q156" s="1221" t="s">
        <v>3439</v>
      </c>
      <c r="R156" s="2069" t="s">
        <v>3283</v>
      </c>
      <c r="S156" s="1222" t="s">
        <v>297</v>
      </c>
      <c r="T156" s="2063" t="s">
        <v>323</v>
      </c>
      <c r="U156" s="1222" t="s">
        <v>294</v>
      </c>
      <c r="V156" s="1222" t="s">
        <v>3018</v>
      </c>
      <c r="W156" s="1222" t="s">
        <v>294</v>
      </c>
      <c r="X156" s="1222" t="s">
        <v>3278</v>
      </c>
      <c r="Y156" s="1222" t="s">
        <v>3279</v>
      </c>
      <c r="Z156" s="1222" t="s">
        <v>3011</v>
      </c>
      <c r="AA156" s="1222" t="s">
        <v>3011</v>
      </c>
      <c r="AB156" s="1222" t="s">
        <v>3011</v>
      </c>
      <c r="AC156" s="1222" t="s">
        <v>3011</v>
      </c>
      <c r="AD156" s="1222" t="s">
        <v>3011</v>
      </c>
      <c r="AE156" s="1222" t="s">
        <v>3011</v>
      </c>
      <c r="AF156" s="2007" t="s">
        <v>293</v>
      </c>
      <c r="AG156" s="1221" t="s">
        <v>3280</v>
      </c>
      <c r="AH156" s="1221" t="s">
        <v>2908</v>
      </c>
      <c r="AI156" s="2007" t="s">
        <v>2909</v>
      </c>
      <c r="AJ156" s="1222" t="s">
        <v>295</v>
      </c>
      <c r="AK156" s="1225" t="s">
        <v>3281</v>
      </c>
      <c r="AL156" s="1222" t="s">
        <v>294</v>
      </c>
      <c r="AM156" s="1221" t="s">
        <v>3011</v>
      </c>
      <c r="AN156" s="2008"/>
    </row>
    <row r="157" spans="1:40" ht="93" customHeight="1">
      <c r="A157" s="1221" t="s">
        <v>1107</v>
      </c>
      <c r="B157" s="1221" t="s">
        <v>447</v>
      </c>
      <c r="C157" s="1221" t="s">
        <v>3271</v>
      </c>
      <c r="D157" s="1222" t="s">
        <v>3011</v>
      </c>
      <c r="E157" s="1221" t="s">
        <v>3272</v>
      </c>
      <c r="F157" s="1222" t="s">
        <v>3273</v>
      </c>
      <c r="G157" s="1222" t="s">
        <v>3013</v>
      </c>
      <c r="H157" s="1223">
        <v>2440.48</v>
      </c>
      <c r="I157" s="1223">
        <v>2100</v>
      </c>
      <c r="J157" s="1222" t="s">
        <v>3274</v>
      </c>
      <c r="K157" s="1224" t="s">
        <v>3286</v>
      </c>
      <c r="L157" s="1222" t="s">
        <v>3373</v>
      </c>
      <c r="M157" s="1224" t="s">
        <v>3275</v>
      </c>
      <c r="N157" s="1222" t="s">
        <v>293</v>
      </c>
      <c r="O157" s="2069" t="s">
        <v>3282</v>
      </c>
      <c r="P157" s="1221" t="s">
        <v>294</v>
      </c>
      <c r="Q157" s="1221" t="s">
        <v>3440</v>
      </c>
      <c r="R157" s="2069" t="s">
        <v>3283</v>
      </c>
      <c r="S157" s="1222" t="s">
        <v>297</v>
      </c>
      <c r="T157" s="2063" t="s">
        <v>323</v>
      </c>
      <c r="U157" s="1222" t="s">
        <v>294</v>
      </c>
      <c r="V157" s="1222" t="s">
        <v>3018</v>
      </c>
      <c r="W157" s="1222" t="s">
        <v>294</v>
      </c>
      <c r="X157" s="1222" t="s">
        <v>3278</v>
      </c>
      <c r="Y157" s="1222" t="s">
        <v>3279</v>
      </c>
      <c r="Z157" s="1222" t="s">
        <v>3011</v>
      </c>
      <c r="AA157" s="1222" t="s">
        <v>3011</v>
      </c>
      <c r="AB157" s="1222" t="s">
        <v>3011</v>
      </c>
      <c r="AC157" s="1222" t="s">
        <v>3011</v>
      </c>
      <c r="AD157" s="1222" t="s">
        <v>3011</v>
      </c>
      <c r="AE157" s="1222" t="s">
        <v>3011</v>
      </c>
      <c r="AF157" s="2007" t="s">
        <v>293</v>
      </c>
      <c r="AG157" s="1221" t="s">
        <v>3280</v>
      </c>
      <c r="AH157" s="1221" t="s">
        <v>2908</v>
      </c>
      <c r="AI157" s="2007" t="s">
        <v>2909</v>
      </c>
      <c r="AJ157" s="1222" t="s">
        <v>295</v>
      </c>
      <c r="AK157" s="1225" t="s">
        <v>3281</v>
      </c>
      <c r="AL157" s="1222" t="s">
        <v>294</v>
      </c>
      <c r="AM157" s="1221" t="s">
        <v>3011</v>
      </c>
      <c r="AN157" s="2008"/>
    </row>
    <row r="158" spans="1:40" ht="93" customHeight="1">
      <c r="A158" s="1221" t="s">
        <v>1107</v>
      </c>
      <c r="B158" s="1221" t="s">
        <v>448</v>
      </c>
      <c r="C158" s="1221" t="s">
        <v>3271</v>
      </c>
      <c r="D158" s="1222" t="s">
        <v>3011</v>
      </c>
      <c r="E158" s="1221" t="s">
        <v>3272</v>
      </c>
      <c r="F158" s="1222" t="s">
        <v>3273</v>
      </c>
      <c r="G158" s="1222" t="s">
        <v>3013</v>
      </c>
      <c r="H158" s="1223">
        <v>4532.3100000000004</v>
      </c>
      <c r="I158" s="1223">
        <v>3900</v>
      </c>
      <c r="J158" s="1222" t="s">
        <v>3274</v>
      </c>
      <c r="K158" s="1224" t="s">
        <v>3286</v>
      </c>
      <c r="L158" s="1222" t="s">
        <v>3373</v>
      </c>
      <c r="M158" s="1224" t="s">
        <v>3275</v>
      </c>
      <c r="N158" s="1222" t="s">
        <v>293</v>
      </c>
      <c r="O158" s="2069" t="s">
        <v>3282</v>
      </c>
      <c r="P158" s="1221" t="s">
        <v>294</v>
      </c>
      <c r="Q158" s="1221" t="s">
        <v>3441</v>
      </c>
      <c r="R158" s="2069" t="s">
        <v>3283</v>
      </c>
      <c r="S158" s="1222" t="s">
        <v>297</v>
      </c>
      <c r="T158" s="2063" t="s">
        <v>323</v>
      </c>
      <c r="U158" s="1222" t="s">
        <v>294</v>
      </c>
      <c r="V158" s="1222" t="s">
        <v>3018</v>
      </c>
      <c r="W158" s="1222" t="s">
        <v>294</v>
      </c>
      <c r="X158" s="1222" t="s">
        <v>3278</v>
      </c>
      <c r="Y158" s="1222" t="s">
        <v>3279</v>
      </c>
      <c r="Z158" s="1222" t="s">
        <v>3011</v>
      </c>
      <c r="AA158" s="1222" t="s">
        <v>3011</v>
      </c>
      <c r="AB158" s="1222" t="s">
        <v>3011</v>
      </c>
      <c r="AC158" s="1222" t="s">
        <v>3011</v>
      </c>
      <c r="AD158" s="1222" t="s">
        <v>3011</v>
      </c>
      <c r="AE158" s="1222" t="s">
        <v>3011</v>
      </c>
      <c r="AF158" s="2007" t="s">
        <v>293</v>
      </c>
      <c r="AG158" s="1221" t="s">
        <v>3280</v>
      </c>
      <c r="AH158" s="1221" t="s">
        <v>2908</v>
      </c>
      <c r="AI158" s="2007" t="s">
        <v>2909</v>
      </c>
      <c r="AJ158" s="1222" t="s">
        <v>295</v>
      </c>
      <c r="AK158" s="1225" t="s">
        <v>3281</v>
      </c>
      <c r="AL158" s="1222" t="s">
        <v>294</v>
      </c>
      <c r="AM158" s="1221" t="s">
        <v>3011</v>
      </c>
      <c r="AN158" s="2008"/>
    </row>
    <row r="159" spans="1:40" ht="93" customHeight="1">
      <c r="A159" s="1221" t="s">
        <v>1107</v>
      </c>
      <c r="B159" s="1221" t="s">
        <v>449</v>
      </c>
      <c r="C159" s="1221" t="s">
        <v>3271</v>
      </c>
      <c r="D159" s="1222" t="s">
        <v>3011</v>
      </c>
      <c r="E159" s="1221" t="s">
        <v>3272</v>
      </c>
      <c r="F159" s="1222" t="s">
        <v>3273</v>
      </c>
      <c r="G159" s="1222" t="s">
        <v>3013</v>
      </c>
      <c r="H159" s="1223">
        <v>5578.23</v>
      </c>
      <c r="I159" s="1223">
        <v>4800</v>
      </c>
      <c r="J159" s="1222" t="s">
        <v>3274</v>
      </c>
      <c r="K159" s="1224" t="s">
        <v>3286</v>
      </c>
      <c r="L159" s="1222" t="s">
        <v>3373</v>
      </c>
      <c r="M159" s="1224" t="s">
        <v>3275</v>
      </c>
      <c r="N159" s="1222" t="s">
        <v>293</v>
      </c>
      <c r="O159" s="2069" t="s">
        <v>3282</v>
      </c>
      <c r="P159" s="1221" t="s">
        <v>294</v>
      </c>
      <c r="Q159" s="1221" t="s">
        <v>3409</v>
      </c>
      <c r="R159" s="2069" t="s">
        <v>3283</v>
      </c>
      <c r="S159" s="1222" t="s">
        <v>297</v>
      </c>
      <c r="T159" s="2063" t="s">
        <v>323</v>
      </c>
      <c r="U159" s="1222" t="s">
        <v>294</v>
      </c>
      <c r="V159" s="1222" t="s">
        <v>3018</v>
      </c>
      <c r="W159" s="1222" t="s">
        <v>294</v>
      </c>
      <c r="X159" s="1222" t="s">
        <v>3278</v>
      </c>
      <c r="Y159" s="1222" t="s">
        <v>3279</v>
      </c>
      <c r="Z159" s="1222" t="s">
        <v>3011</v>
      </c>
      <c r="AA159" s="1222" t="s">
        <v>3011</v>
      </c>
      <c r="AB159" s="1222" t="s">
        <v>3011</v>
      </c>
      <c r="AC159" s="1222" t="s">
        <v>3011</v>
      </c>
      <c r="AD159" s="1222" t="s">
        <v>3011</v>
      </c>
      <c r="AE159" s="1222" t="s">
        <v>3011</v>
      </c>
      <c r="AF159" s="2007" t="s">
        <v>293</v>
      </c>
      <c r="AG159" s="1221" t="s">
        <v>3280</v>
      </c>
      <c r="AH159" s="1221" t="s">
        <v>2908</v>
      </c>
      <c r="AI159" s="2007" t="s">
        <v>2909</v>
      </c>
      <c r="AJ159" s="1222" t="s">
        <v>295</v>
      </c>
      <c r="AK159" s="1225" t="s">
        <v>3281</v>
      </c>
      <c r="AL159" s="1222" t="s">
        <v>294</v>
      </c>
      <c r="AM159" s="1221" t="s">
        <v>3011</v>
      </c>
      <c r="AN159" s="2008"/>
    </row>
    <row r="160" spans="1:40" ht="93" customHeight="1">
      <c r="A160" s="1221" t="s">
        <v>1107</v>
      </c>
      <c r="B160" s="1221" t="s">
        <v>450</v>
      </c>
      <c r="C160" s="1221" t="s">
        <v>3271</v>
      </c>
      <c r="D160" s="1222" t="s">
        <v>3011</v>
      </c>
      <c r="E160" s="1221" t="s">
        <v>3272</v>
      </c>
      <c r="F160" s="1222" t="s">
        <v>3273</v>
      </c>
      <c r="G160" s="1222" t="s">
        <v>3013</v>
      </c>
      <c r="H160" s="1223">
        <v>2789.12</v>
      </c>
      <c r="I160" s="1223">
        <v>2400</v>
      </c>
      <c r="J160" s="1222" t="s">
        <v>3274</v>
      </c>
      <c r="K160" s="1224" t="s">
        <v>3286</v>
      </c>
      <c r="L160" s="1222" t="s">
        <v>3373</v>
      </c>
      <c r="M160" s="1224" t="s">
        <v>3275</v>
      </c>
      <c r="N160" s="1222" t="s">
        <v>293</v>
      </c>
      <c r="O160" s="2069" t="s">
        <v>3282</v>
      </c>
      <c r="P160" s="1221" t="s">
        <v>294</v>
      </c>
      <c r="Q160" s="1221" t="s">
        <v>3408</v>
      </c>
      <c r="R160" s="2069" t="s">
        <v>3283</v>
      </c>
      <c r="S160" s="1222" t="s">
        <v>297</v>
      </c>
      <c r="T160" s="2063" t="s">
        <v>323</v>
      </c>
      <c r="U160" s="1222" t="s">
        <v>294</v>
      </c>
      <c r="V160" s="1222" t="s">
        <v>3018</v>
      </c>
      <c r="W160" s="1222" t="s">
        <v>294</v>
      </c>
      <c r="X160" s="1222" t="s">
        <v>3278</v>
      </c>
      <c r="Y160" s="1222" t="s">
        <v>3279</v>
      </c>
      <c r="Z160" s="1222" t="s">
        <v>3011</v>
      </c>
      <c r="AA160" s="1222" t="s">
        <v>3011</v>
      </c>
      <c r="AB160" s="1222" t="s">
        <v>3011</v>
      </c>
      <c r="AC160" s="1222" t="s">
        <v>3011</v>
      </c>
      <c r="AD160" s="1222" t="s">
        <v>3011</v>
      </c>
      <c r="AE160" s="1222" t="s">
        <v>3011</v>
      </c>
      <c r="AF160" s="2007" t="s">
        <v>293</v>
      </c>
      <c r="AG160" s="1221" t="s">
        <v>3280</v>
      </c>
      <c r="AH160" s="1221" t="s">
        <v>2908</v>
      </c>
      <c r="AI160" s="2007" t="s">
        <v>2909</v>
      </c>
      <c r="AJ160" s="1222" t="s">
        <v>295</v>
      </c>
      <c r="AK160" s="1225" t="s">
        <v>3281</v>
      </c>
      <c r="AL160" s="1222" t="s">
        <v>294</v>
      </c>
      <c r="AM160" s="1221" t="s">
        <v>3011</v>
      </c>
      <c r="AN160" s="2008"/>
    </row>
    <row r="161" spans="1:40" ht="93" customHeight="1">
      <c r="A161" s="1221" t="s">
        <v>1107</v>
      </c>
      <c r="B161" s="1221" t="s">
        <v>451</v>
      </c>
      <c r="C161" s="1221" t="s">
        <v>3271</v>
      </c>
      <c r="D161" s="1222" t="s">
        <v>3011</v>
      </c>
      <c r="E161" s="1221" t="s">
        <v>3272</v>
      </c>
      <c r="F161" s="1222" t="s">
        <v>3273</v>
      </c>
      <c r="G161" s="1222" t="s">
        <v>3013</v>
      </c>
      <c r="H161" s="1223">
        <v>3486.39</v>
      </c>
      <c r="I161" s="1223">
        <v>3000</v>
      </c>
      <c r="J161" s="1222" t="s">
        <v>3274</v>
      </c>
      <c r="K161" s="1224" t="s">
        <v>3286</v>
      </c>
      <c r="L161" s="1222" t="s">
        <v>3373</v>
      </c>
      <c r="M161" s="1224" t="s">
        <v>3275</v>
      </c>
      <c r="N161" s="1222" t="s">
        <v>293</v>
      </c>
      <c r="O161" s="2069" t="s">
        <v>3282</v>
      </c>
      <c r="P161" s="1221" t="s">
        <v>294</v>
      </c>
      <c r="Q161" s="1221" t="s">
        <v>3431</v>
      </c>
      <c r="R161" s="2069" t="s">
        <v>3283</v>
      </c>
      <c r="S161" s="1222" t="s">
        <v>297</v>
      </c>
      <c r="T161" s="2063" t="s">
        <v>323</v>
      </c>
      <c r="U161" s="1222" t="s">
        <v>294</v>
      </c>
      <c r="V161" s="1222" t="s">
        <v>3018</v>
      </c>
      <c r="W161" s="1222" t="s">
        <v>294</v>
      </c>
      <c r="X161" s="1222" t="s">
        <v>3278</v>
      </c>
      <c r="Y161" s="1222" t="s">
        <v>3279</v>
      </c>
      <c r="Z161" s="1222" t="s">
        <v>3011</v>
      </c>
      <c r="AA161" s="1222" t="s">
        <v>3011</v>
      </c>
      <c r="AB161" s="1222" t="s">
        <v>3011</v>
      </c>
      <c r="AC161" s="1222" t="s">
        <v>3011</v>
      </c>
      <c r="AD161" s="1222" t="s">
        <v>3011</v>
      </c>
      <c r="AE161" s="1222" t="s">
        <v>3011</v>
      </c>
      <c r="AF161" s="2007" t="s">
        <v>293</v>
      </c>
      <c r="AG161" s="1221" t="s">
        <v>3280</v>
      </c>
      <c r="AH161" s="1221" t="s">
        <v>2908</v>
      </c>
      <c r="AI161" s="2007" t="s">
        <v>2909</v>
      </c>
      <c r="AJ161" s="1222" t="s">
        <v>295</v>
      </c>
      <c r="AK161" s="1225" t="s">
        <v>3281</v>
      </c>
      <c r="AL161" s="1222" t="s">
        <v>294</v>
      </c>
      <c r="AM161" s="1221" t="s">
        <v>3011</v>
      </c>
      <c r="AN161" s="2008"/>
    </row>
    <row r="162" spans="1:40" ht="93" customHeight="1">
      <c r="A162" s="1221" t="s">
        <v>1107</v>
      </c>
      <c r="B162" s="1221" t="s">
        <v>452</v>
      </c>
      <c r="C162" s="1221" t="s">
        <v>3271</v>
      </c>
      <c r="D162" s="1222" t="s">
        <v>3011</v>
      </c>
      <c r="E162" s="1221" t="s">
        <v>3272</v>
      </c>
      <c r="F162" s="1222" t="s">
        <v>3273</v>
      </c>
      <c r="G162" s="1222" t="s">
        <v>3013</v>
      </c>
      <c r="H162" s="1223">
        <v>3486.39</v>
      </c>
      <c r="I162" s="1223">
        <v>3000</v>
      </c>
      <c r="J162" s="1222" t="s">
        <v>3274</v>
      </c>
      <c r="K162" s="1224" t="s">
        <v>3286</v>
      </c>
      <c r="L162" s="1222" t="s">
        <v>3373</v>
      </c>
      <c r="M162" s="1224" t="s">
        <v>3275</v>
      </c>
      <c r="N162" s="1222" t="s">
        <v>293</v>
      </c>
      <c r="O162" s="2069" t="s">
        <v>3282</v>
      </c>
      <c r="P162" s="1221" t="s">
        <v>294</v>
      </c>
      <c r="Q162" s="1221" t="s">
        <v>3431</v>
      </c>
      <c r="R162" s="2069" t="s">
        <v>3283</v>
      </c>
      <c r="S162" s="1222" t="s">
        <v>297</v>
      </c>
      <c r="T162" s="2063" t="s">
        <v>323</v>
      </c>
      <c r="U162" s="1222" t="s">
        <v>294</v>
      </c>
      <c r="V162" s="1222" t="s">
        <v>3018</v>
      </c>
      <c r="W162" s="1222" t="s">
        <v>294</v>
      </c>
      <c r="X162" s="1222" t="s">
        <v>3278</v>
      </c>
      <c r="Y162" s="1222" t="s">
        <v>3279</v>
      </c>
      <c r="Z162" s="1222" t="s">
        <v>3011</v>
      </c>
      <c r="AA162" s="1222" t="s">
        <v>3011</v>
      </c>
      <c r="AB162" s="1222" t="s">
        <v>3011</v>
      </c>
      <c r="AC162" s="1222" t="s">
        <v>3011</v>
      </c>
      <c r="AD162" s="1222" t="s">
        <v>3011</v>
      </c>
      <c r="AE162" s="1222" t="s">
        <v>3011</v>
      </c>
      <c r="AF162" s="2007" t="s">
        <v>293</v>
      </c>
      <c r="AG162" s="1221" t="s">
        <v>3280</v>
      </c>
      <c r="AH162" s="1221" t="s">
        <v>2908</v>
      </c>
      <c r="AI162" s="2007" t="s">
        <v>2909</v>
      </c>
      <c r="AJ162" s="1222" t="s">
        <v>295</v>
      </c>
      <c r="AK162" s="1225" t="s">
        <v>3281</v>
      </c>
      <c r="AL162" s="1222" t="s">
        <v>294</v>
      </c>
      <c r="AM162" s="1221" t="s">
        <v>3011</v>
      </c>
      <c r="AN162" s="2008"/>
    </row>
    <row r="163" spans="1:40" ht="93" customHeight="1">
      <c r="A163" s="1221" t="s">
        <v>1107</v>
      </c>
      <c r="B163" s="1221" t="s">
        <v>453</v>
      </c>
      <c r="C163" s="1221" t="s">
        <v>3271</v>
      </c>
      <c r="D163" s="1222" t="s">
        <v>3011</v>
      </c>
      <c r="E163" s="1221" t="s">
        <v>3272</v>
      </c>
      <c r="F163" s="1222" t="s">
        <v>3273</v>
      </c>
      <c r="G163" s="1222" t="s">
        <v>3013</v>
      </c>
      <c r="H163" s="1223">
        <v>2440.48</v>
      </c>
      <c r="I163" s="1223">
        <v>2100</v>
      </c>
      <c r="J163" s="1222" t="s">
        <v>3274</v>
      </c>
      <c r="K163" s="1224" t="s">
        <v>3286</v>
      </c>
      <c r="L163" s="1222" t="s">
        <v>3373</v>
      </c>
      <c r="M163" s="1224" t="s">
        <v>3275</v>
      </c>
      <c r="N163" s="1222" t="s">
        <v>293</v>
      </c>
      <c r="O163" s="2069" t="s">
        <v>3282</v>
      </c>
      <c r="P163" s="1221" t="s">
        <v>294</v>
      </c>
      <c r="Q163" s="1221" t="s">
        <v>3440</v>
      </c>
      <c r="R163" s="2069" t="s">
        <v>3283</v>
      </c>
      <c r="S163" s="1222" t="s">
        <v>297</v>
      </c>
      <c r="T163" s="2063" t="s">
        <v>323</v>
      </c>
      <c r="U163" s="1222" t="s">
        <v>294</v>
      </c>
      <c r="V163" s="1222" t="s">
        <v>3018</v>
      </c>
      <c r="W163" s="1222" t="s">
        <v>294</v>
      </c>
      <c r="X163" s="1222" t="s">
        <v>3278</v>
      </c>
      <c r="Y163" s="1222" t="s">
        <v>3279</v>
      </c>
      <c r="Z163" s="1222" t="s">
        <v>3011</v>
      </c>
      <c r="AA163" s="1222" t="s">
        <v>3011</v>
      </c>
      <c r="AB163" s="1222" t="s">
        <v>3011</v>
      </c>
      <c r="AC163" s="1222" t="s">
        <v>3011</v>
      </c>
      <c r="AD163" s="1222" t="s">
        <v>3011</v>
      </c>
      <c r="AE163" s="1222" t="s">
        <v>3011</v>
      </c>
      <c r="AF163" s="2007" t="s">
        <v>293</v>
      </c>
      <c r="AG163" s="1221" t="s">
        <v>3280</v>
      </c>
      <c r="AH163" s="1221" t="s">
        <v>2908</v>
      </c>
      <c r="AI163" s="2007" t="s">
        <v>2909</v>
      </c>
      <c r="AJ163" s="1222" t="s">
        <v>295</v>
      </c>
      <c r="AK163" s="1225" t="s">
        <v>3281</v>
      </c>
      <c r="AL163" s="1222" t="s">
        <v>294</v>
      </c>
      <c r="AM163" s="1221" t="s">
        <v>3011</v>
      </c>
      <c r="AN163" s="2008"/>
    </row>
    <row r="164" spans="1:40" ht="93" customHeight="1">
      <c r="A164" s="1221" t="s">
        <v>1107</v>
      </c>
      <c r="B164" s="1221" t="s">
        <v>454</v>
      </c>
      <c r="C164" s="1221" t="s">
        <v>3271</v>
      </c>
      <c r="D164" s="1222" t="s">
        <v>3011</v>
      </c>
      <c r="E164" s="1221" t="s">
        <v>3272</v>
      </c>
      <c r="F164" s="1222" t="s">
        <v>3273</v>
      </c>
      <c r="G164" s="1222" t="s">
        <v>3013</v>
      </c>
      <c r="H164" s="1223">
        <v>11853.74</v>
      </c>
      <c r="I164" s="1223">
        <v>10200</v>
      </c>
      <c r="J164" s="1222" t="s">
        <v>3274</v>
      </c>
      <c r="K164" s="1224" t="s">
        <v>3286</v>
      </c>
      <c r="L164" s="1222" t="s">
        <v>3373</v>
      </c>
      <c r="M164" s="1224" t="s">
        <v>3275</v>
      </c>
      <c r="N164" s="1222" t="s">
        <v>293</v>
      </c>
      <c r="O164" s="2069" t="s">
        <v>3282</v>
      </c>
      <c r="P164" s="1221" t="s">
        <v>294</v>
      </c>
      <c r="Q164" s="1221" t="s">
        <v>3442</v>
      </c>
      <c r="R164" s="2069" t="s">
        <v>3283</v>
      </c>
      <c r="S164" s="1222" t="s">
        <v>297</v>
      </c>
      <c r="T164" s="2063" t="s">
        <v>323</v>
      </c>
      <c r="U164" s="1222" t="s">
        <v>294</v>
      </c>
      <c r="V164" s="1222" t="s">
        <v>3018</v>
      </c>
      <c r="W164" s="1222" t="s">
        <v>294</v>
      </c>
      <c r="X164" s="1222" t="s">
        <v>3278</v>
      </c>
      <c r="Y164" s="1222" t="s">
        <v>3279</v>
      </c>
      <c r="Z164" s="1222" t="s">
        <v>3011</v>
      </c>
      <c r="AA164" s="1222" t="s">
        <v>3011</v>
      </c>
      <c r="AB164" s="1222" t="s">
        <v>3011</v>
      </c>
      <c r="AC164" s="1222" t="s">
        <v>3011</v>
      </c>
      <c r="AD164" s="1222" t="s">
        <v>3011</v>
      </c>
      <c r="AE164" s="1222" t="s">
        <v>3011</v>
      </c>
      <c r="AF164" s="2007" t="s">
        <v>293</v>
      </c>
      <c r="AG164" s="1221" t="s">
        <v>3280</v>
      </c>
      <c r="AH164" s="1221" t="s">
        <v>2908</v>
      </c>
      <c r="AI164" s="2007" t="s">
        <v>2909</v>
      </c>
      <c r="AJ164" s="1222" t="s">
        <v>295</v>
      </c>
      <c r="AK164" s="1225" t="s">
        <v>3281</v>
      </c>
      <c r="AL164" s="1222" t="s">
        <v>294</v>
      </c>
      <c r="AM164" s="1221" t="s">
        <v>3011</v>
      </c>
      <c r="AN164" s="2008"/>
    </row>
    <row r="165" spans="1:40" ht="93" customHeight="1">
      <c r="A165" s="1221" t="s">
        <v>1107</v>
      </c>
      <c r="B165" s="1221" t="s">
        <v>455</v>
      </c>
      <c r="C165" s="1221" t="s">
        <v>3271</v>
      </c>
      <c r="D165" s="1222" t="s">
        <v>3011</v>
      </c>
      <c r="E165" s="1221" t="s">
        <v>3272</v>
      </c>
      <c r="F165" s="1222" t="s">
        <v>3273</v>
      </c>
      <c r="G165" s="1222" t="s">
        <v>3013</v>
      </c>
      <c r="H165" s="1223">
        <v>1394.56</v>
      </c>
      <c r="I165" s="1223">
        <v>1200</v>
      </c>
      <c r="J165" s="1222" t="s">
        <v>3274</v>
      </c>
      <c r="K165" s="1224" t="s">
        <v>3286</v>
      </c>
      <c r="L165" s="1222" t="s">
        <v>3373</v>
      </c>
      <c r="M165" s="1224" t="s">
        <v>3275</v>
      </c>
      <c r="N165" s="1222" t="s">
        <v>293</v>
      </c>
      <c r="O165" s="2069" t="s">
        <v>3282</v>
      </c>
      <c r="P165" s="1221" t="s">
        <v>294</v>
      </c>
      <c r="Q165" s="1221" t="s">
        <v>3404</v>
      </c>
      <c r="R165" s="2069" t="s">
        <v>3283</v>
      </c>
      <c r="S165" s="1222" t="s">
        <v>297</v>
      </c>
      <c r="T165" s="2063" t="s">
        <v>323</v>
      </c>
      <c r="U165" s="1222" t="s">
        <v>294</v>
      </c>
      <c r="V165" s="1222" t="s">
        <v>3018</v>
      </c>
      <c r="W165" s="1222" t="s">
        <v>294</v>
      </c>
      <c r="X165" s="1222" t="s">
        <v>3278</v>
      </c>
      <c r="Y165" s="1222" t="s">
        <v>3279</v>
      </c>
      <c r="Z165" s="1222" t="s">
        <v>3011</v>
      </c>
      <c r="AA165" s="1222" t="s">
        <v>3011</v>
      </c>
      <c r="AB165" s="1222" t="s">
        <v>3011</v>
      </c>
      <c r="AC165" s="1222" t="s">
        <v>3011</v>
      </c>
      <c r="AD165" s="1222" t="s">
        <v>3011</v>
      </c>
      <c r="AE165" s="1222" t="s">
        <v>3011</v>
      </c>
      <c r="AF165" s="2007" t="s">
        <v>293</v>
      </c>
      <c r="AG165" s="1221" t="s">
        <v>3280</v>
      </c>
      <c r="AH165" s="1221" t="s">
        <v>2908</v>
      </c>
      <c r="AI165" s="2007" t="s">
        <v>2909</v>
      </c>
      <c r="AJ165" s="1222" t="s">
        <v>295</v>
      </c>
      <c r="AK165" s="1225" t="s">
        <v>3281</v>
      </c>
      <c r="AL165" s="1222" t="s">
        <v>294</v>
      </c>
      <c r="AM165" s="1221" t="s">
        <v>3011</v>
      </c>
      <c r="AN165" s="2008"/>
    </row>
    <row r="166" spans="1:40" ht="93" customHeight="1">
      <c r="A166" s="1221" t="s">
        <v>1107</v>
      </c>
      <c r="B166" s="1221" t="s">
        <v>456</v>
      </c>
      <c r="C166" s="1221" t="s">
        <v>3271</v>
      </c>
      <c r="D166" s="1222" t="s">
        <v>3011</v>
      </c>
      <c r="E166" s="1221" t="s">
        <v>3272</v>
      </c>
      <c r="F166" s="1222" t="s">
        <v>3273</v>
      </c>
      <c r="G166" s="1222" t="s">
        <v>3013</v>
      </c>
      <c r="H166" s="1223">
        <v>2440.48</v>
      </c>
      <c r="I166" s="1223">
        <v>2100</v>
      </c>
      <c r="J166" s="1222" t="s">
        <v>3274</v>
      </c>
      <c r="K166" s="1224" t="s">
        <v>3286</v>
      </c>
      <c r="L166" s="1222" t="s">
        <v>3373</v>
      </c>
      <c r="M166" s="1224" t="s">
        <v>3275</v>
      </c>
      <c r="N166" s="1222" t="s">
        <v>293</v>
      </c>
      <c r="O166" s="2069" t="s">
        <v>3282</v>
      </c>
      <c r="P166" s="1221" t="s">
        <v>294</v>
      </c>
      <c r="Q166" s="1221" t="s">
        <v>3440</v>
      </c>
      <c r="R166" s="2069" t="s">
        <v>3283</v>
      </c>
      <c r="S166" s="1222" t="s">
        <v>297</v>
      </c>
      <c r="T166" s="2063" t="s">
        <v>323</v>
      </c>
      <c r="U166" s="1222" t="s">
        <v>294</v>
      </c>
      <c r="V166" s="1222" t="s">
        <v>3018</v>
      </c>
      <c r="W166" s="1222" t="s">
        <v>294</v>
      </c>
      <c r="X166" s="1222" t="s">
        <v>3278</v>
      </c>
      <c r="Y166" s="1222" t="s">
        <v>3279</v>
      </c>
      <c r="Z166" s="1222" t="s">
        <v>3011</v>
      </c>
      <c r="AA166" s="1222" t="s">
        <v>3011</v>
      </c>
      <c r="AB166" s="1222" t="s">
        <v>3011</v>
      </c>
      <c r="AC166" s="1222" t="s">
        <v>3011</v>
      </c>
      <c r="AD166" s="1222" t="s">
        <v>3011</v>
      </c>
      <c r="AE166" s="1222" t="s">
        <v>3011</v>
      </c>
      <c r="AF166" s="2007" t="s">
        <v>293</v>
      </c>
      <c r="AG166" s="1221" t="s">
        <v>3280</v>
      </c>
      <c r="AH166" s="1221" t="s">
        <v>2908</v>
      </c>
      <c r="AI166" s="2007" t="s">
        <v>2909</v>
      </c>
      <c r="AJ166" s="1222" t="s">
        <v>295</v>
      </c>
      <c r="AK166" s="1225" t="s">
        <v>3281</v>
      </c>
      <c r="AL166" s="1222" t="s">
        <v>294</v>
      </c>
      <c r="AM166" s="1221" t="s">
        <v>3011</v>
      </c>
      <c r="AN166" s="2008"/>
    </row>
    <row r="167" spans="1:40" ht="93" customHeight="1">
      <c r="A167" s="1221" t="s">
        <v>1107</v>
      </c>
      <c r="B167" s="1221" t="s">
        <v>457</v>
      </c>
      <c r="C167" s="1221" t="s">
        <v>3271</v>
      </c>
      <c r="D167" s="1222" t="s">
        <v>3011</v>
      </c>
      <c r="E167" s="1221" t="s">
        <v>3272</v>
      </c>
      <c r="F167" s="1222" t="s">
        <v>3273</v>
      </c>
      <c r="G167" s="1222" t="s">
        <v>3013</v>
      </c>
      <c r="H167" s="1223">
        <v>1045.92</v>
      </c>
      <c r="I167" s="1223">
        <v>900</v>
      </c>
      <c r="J167" s="1222" t="s">
        <v>3274</v>
      </c>
      <c r="K167" s="1224" t="s">
        <v>3286</v>
      </c>
      <c r="L167" s="1222" t="s">
        <v>3373</v>
      </c>
      <c r="M167" s="1224" t="s">
        <v>3275</v>
      </c>
      <c r="N167" s="1222" t="s">
        <v>293</v>
      </c>
      <c r="O167" s="2069" t="s">
        <v>3282</v>
      </c>
      <c r="P167" s="1221" t="s">
        <v>294</v>
      </c>
      <c r="Q167" s="1221" t="s">
        <v>3439</v>
      </c>
      <c r="R167" s="2069" t="s">
        <v>3283</v>
      </c>
      <c r="S167" s="1222" t="s">
        <v>297</v>
      </c>
      <c r="T167" s="2063" t="s">
        <v>323</v>
      </c>
      <c r="U167" s="1222" t="s">
        <v>294</v>
      </c>
      <c r="V167" s="1222" t="s">
        <v>3018</v>
      </c>
      <c r="W167" s="1222" t="s">
        <v>294</v>
      </c>
      <c r="X167" s="1222" t="s">
        <v>3278</v>
      </c>
      <c r="Y167" s="1222" t="s">
        <v>3279</v>
      </c>
      <c r="Z167" s="1222" t="s">
        <v>3011</v>
      </c>
      <c r="AA167" s="1222" t="s">
        <v>3011</v>
      </c>
      <c r="AB167" s="1222" t="s">
        <v>3011</v>
      </c>
      <c r="AC167" s="1222" t="s">
        <v>3011</v>
      </c>
      <c r="AD167" s="1222" t="s">
        <v>3011</v>
      </c>
      <c r="AE167" s="1222" t="s">
        <v>3011</v>
      </c>
      <c r="AF167" s="2007" t="s">
        <v>293</v>
      </c>
      <c r="AG167" s="1221" t="s">
        <v>3280</v>
      </c>
      <c r="AH167" s="1221" t="s">
        <v>2908</v>
      </c>
      <c r="AI167" s="2007" t="s">
        <v>2909</v>
      </c>
      <c r="AJ167" s="1222" t="s">
        <v>295</v>
      </c>
      <c r="AK167" s="1225" t="s">
        <v>3281</v>
      </c>
      <c r="AL167" s="1222" t="s">
        <v>294</v>
      </c>
      <c r="AM167" s="1221" t="s">
        <v>3011</v>
      </c>
      <c r="AN167" s="2008"/>
    </row>
    <row r="168" spans="1:40" ht="93" customHeight="1">
      <c r="A168" s="1221" t="s">
        <v>1107</v>
      </c>
      <c r="B168" s="1221" t="s">
        <v>458</v>
      </c>
      <c r="C168" s="1221" t="s">
        <v>3271</v>
      </c>
      <c r="D168" s="1222" t="s">
        <v>3011</v>
      </c>
      <c r="E168" s="1221" t="s">
        <v>3272</v>
      </c>
      <c r="F168" s="1222" t="s">
        <v>3273</v>
      </c>
      <c r="G168" s="1222" t="s">
        <v>3013</v>
      </c>
      <c r="H168" s="1223">
        <v>3486.39</v>
      </c>
      <c r="I168" s="1223">
        <v>3000</v>
      </c>
      <c r="J168" s="1222" t="s">
        <v>3274</v>
      </c>
      <c r="K168" s="1224" t="s">
        <v>3286</v>
      </c>
      <c r="L168" s="1222" t="s">
        <v>3373</v>
      </c>
      <c r="M168" s="1224" t="s">
        <v>3275</v>
      </c>
      <c r="N168" s="1222" t="s">
        <v>293</v>
      </c>
      <c r="O168" s="2069" t="s">
        <v>3282</v>
      </c>
      <c r="P168" s="1221" t="s">
        <v>294</v>
      </c>
      <c r="Q168" s="1221" t="s">
        <v>3431</v>
      </c>
      <c r="R168" s="2069" t="s">
        <v>3283</v>
      </c>
      <c r="S168" s="1222" t="s">
        <v>297</v>
      </c>
      <c r="T168" s="2063" t="s">
        <v>323</v>
      </c>
      <c r="U168" s="1222" t="s">
        <v>294</v>
      </c>
      <c r="V168" s="1222" t="s">
        <v>3018</v>
      </c>
      <c r="W168" s="1222" t="s">
        <v>294</v>
      </c>
      <c r="X168" s="1222" t="s">
        <v>3278</v>
      </c>
      <c r="Y168" s="1222" t="s">
        <v>3279</v>
      </c>
      <c r="Z168" s="1222" t="s">
        <v>3011</v>
      </c>
      <c r="AA168" s="1222" t="s">
        <v>3011</v>
      </c>
      <c r="AB168" s="1222" t="s">
        <v>3011</v>
      </c>
      <c r="AC168" s="1222" t="s">
        <v>3011</v>
      </c>
      <c r="AD168" s="1222" t="s">
        <v>3011</v>
      </c>
      <c r="AE168" s="1222" t="s">
        <v>3011</v>
      </c>
      <c r="AF168" s="2007" t="s">
        <v>293</v>
      </c>
      <c r="AG168" s="1221" t="s">
        <v>3280</v>
      </c>
      <c r="AH168" s="1221" t="s">
        <v>2908</v>
      </c>
      <c r="AI168" s="2007" t="s">
        <v>2909</v>
      </c>
      <c r="AJ168" s="1222" t="s">
        <v>295</v>
      </c>
      <c r="AK168" s="1225" t="s">
        <v>3281</v>
      </c>
      <c r="AL168" s="1222" t="s">
        <v>294</v>
      </c>
      <c r="AM168" s="1221" t="s">
        <v>3011</v>
      </c>
      <c r="AN168" s="2008"/>
    </row>
    <row r="169" spans="1:40" ht="93" customHeight="1">
      <c r="A169" s="1221" t="s">
        <v>1107</v>
      </c>
      <c r="B169" s="1221" t="s">
        <v>459</v>
      </c>
      <c r="C169" s="1221" t="s">
        <v>3271</v>
      </c>
      <c r="D169" s="1222" t="s">
        <v>3011</v>
      </c>
      <c r="E169" s="1221" t="s">
        <v>3272</v>
      </c>
      <c r="F169" s="1222" t="s">
        <v>3273</v>
      </c>
      <c r="G169" s="1222" t="s">
        <v>3013</v>
      </c>
      <c r="H169" s="1223">
        <v>3486.39</v>
      </c>
      <c r="I169" s="1223">
        <v>3000</v>
      </c>
      <c r="J169" s="1222" t="s">
        <v>3274</v>
      </c>
      <c r="K169" s="1224" t="s">
        <v>3286</v>
      </c>
      <c r="L169" s="1222" t="s">
        <v>3373</v>
      </c>
      <c r="M169" s="1224" t="s">
        <v>3275</v>
      </c>
      <c r="N169" s="1222" t="s">
        <v>293</v>
      </c>
      <c r="O169" s="2069" t="s">
        <v>3282</v>
      </c>
      <c r="P169" s="1221" t="s">
        <v>294</v>
      </c>
      <c r="Q169" s="1221" t="s">
        <v>3431</v>
      </c>
      <c r="R169" s="2069" t="s">
        <v>3283</v>
      </c>
      <c r="S169" s="1222" t="s">
        <v>297</v>
      </c>
      <c r="T169" s="2063" t="s">
        <v>323</v>
      </c>
      <c r="U169" s="1222" t="s">
        <v>294</v>
      </c>
      <c r="V169" s="1222" t="s">
        <v>3018</v>
      </c>
      <c r="W169" s="1222" t="s">
        <v>294</v>
      </c>
      <c r="X169" s="1222" t="s">
        <v>3278</v>
      </c>
      <c r="Y169" s="1222" t="s">
        <v>3279</v>
      </c>
      <c r="Z169" s="1222" t="s">
        <v>3011</v>
      </c>
      <c r="AA169" s="1222" t="s">
        <v>3011</v>
      </c>
      <c r="AB169" s="1222" t="s">
        <v>3011</v>
      </c>
      <c r="AC169" s="1222" t="s">
        <v>3011</v>
      </c>
      <c r="AD169" s="1222" t="s">
        <v>3011</v>
      </c>
      <c r="AE169" s="1222" t="s">
        <v>3011</v>
      </c>
      <c r="AF169" s="2007" t="s">
        <v>293</v>
      </c>
      <c r="AG169" s="1221" t="s">
        <v>3280</v>
      </c>
      <c r="AH169" s="1221" t="s">
        <v>2908</v>
      </c>
      <c r="AI169" s="2007" t="s">
        <v>2909</v>
      </c>
      <c r="AJ169" s="1222" t="s">
        <v>295</v>
      </c>
      <c r="AK169" s="1225" t="s">
        <v>3281</v>
      </c>
      <c r="AL169" s="1222" t="s">
        <v>294</v>
      </c>
      <c r="AM169" s="1221" t="s">
        <v>3011</v>
      </c>
      <c r="AN169" s="2008"/>
    </row>
    <row r="170" spans="1:40" ht="93" customHeight="1">
      <c r="A170" s="1221" t="s">
        <v>1107</v>
      </c>
      <c r="B170" s="1221" t="s">
        <v>460</v>
      </c>
      <c r="C170" s="1221" t="s">
        <v>3271</v>
      </c>
      <c r="D170" s="1222" t="s">
        <v>3011</v>
      </c>
      <c r="E170" s="1221" t="s">
        <v>3272</v>
      </c>
      <c r="F170" s="1222" t="s">
        <v>3273</v>
      </c>
      <c r="G170" s="1222" t="s">
        <v>3013</v>
      </c>
      <c r="H170" s="1223">
        <v>6972.79</v>
      </c>
      <c r="I170" s="1223">
        <v>6000</v>
      </c>
      <c r="J170" s="1222" t="s">
        <v>3274</v>
      </c>
      <c r="K170" s="1224" t="s">
        <v>3286</v>
      </c>
      <c r="L170" s="1222" t="s">
        <v>3373</v>
      </c>
      <c r="M170" s="1224" t="s">
        <v>3275</v>
      </c>
      <c r="N170" s="1222" t="s">
        <v>293</v>
      </c>
      <c r="O170" s="2069" t="s">
        <v>3282</v>
      </c>
      <c r="P170" s="1221" t="s">
        <v>294</v>
      </c>
      <c r="Q170" s="1221" t="s">
        <v>3385</v>
      </c>
      <c r="R170" s="2069" t="s">
        <v>3283</v>
      </c>
      <c r="S170" s="1222" t="s">
        <v>297</v>
      </c>
      <c r="T170" s="2063" t="s">
        <v>323</v>
      </c>
      <c r="U170" s="1222" t="s">
        <v>294</v>
      </c>
      <c r="V170" s="1222" t="s">
        <v>3018</v>
      </c>
      <c r="W170" s="1222" t="s">
        <v>294</v>
      </c>
      <c r="X170" s="1222" t="s">
        <v>3278</v>
      </c>
      <c r="Y170" s="1222" t="s">
        <v>3279</v>
      </c>
      <c r="Z170" s="1222" t="s">
        <v>3011</v>
      </c>
      <c r="AA170" s="1222" t="s">
        <v>3011</v>
      </c>
      <c r="AB170" s="1222" t="s">
        <v>3011</v>
      </c>
      <c r="AC170" s="1222" t="s">
        <v>3011</v>
      </c>
      <c r="AD170" s="1222" t="s">
        <v>3011</v>
      </c>
      <c r="AE170" s="1222" t="s">
        <v>3011</v>
      </c>
      <c r="AF170" s="2007" t="s">
        <v>293</v>
      </c>
      <c r="AG170" s="1221" t="s">
        <v>3280</v>
      </c>
      <c r="AH170" s="1221" t="s">
        <v>2908</v>
      </c>
      <c r="AI170" s="2007" t="s">
        <v>2909</v>
      </c>
      <c r="AJ170" s="1222" t="s">
        <v>295</v>
      </c>
      <c r="AK170" s="1225" t="s">
        <v>3281</v>
      </c>
      <c r="AL170" s="1222" t="s">
        <v>294</v>
      </c>
      <c r="AM170" s="1221" t="s">
        <v>3011</v>
      </c>
      <c r="AN170" s="2008"/>
    </row>
    <row r="171" spans="1:40" ht="93" customHeight="1">
      <c r="A171" s="1221" t="s">
        <v>1107</v>
      </c>
      <c r="B171" s="1221" t="s">
        <v>461</v>
      </c>
      <c r="C171" s="1221" t="s">
        <v>3271</v>
      </c>
      <c r="D171" s="1222" t="s">
        <v>3011</v>
      </c>
      <c r="E171" s="1221" t="s">
        <v>3272</v>
      </c>
      <c r="F171" s="1222" t="s">
        <v>3273</v>
      </c>
      <c r="G171" s="1222" t="s">
        <v>3013</v>
      </c>
      <c r="H171" s="1223">
        <v>3486.39</v>
      </c>
      <c r="I171" s="1223">
        <v>3000</v>
      </c>
      <c r="J171" s="1222" t="s">
        <v>3274</v>
      </c>
      <c r="K171" s="1224" t="s">
        <v>3286</v>
      </c>
      <c r="L171" s="1222" t="s">
        <v>3373</v>
      </c>
      <c r="M171" s="1224" t="s">
        <v>3275</v>
      </c>
      <c r="N171" s="1222" t="s">
        <v>293</v>
      </c>
      <c r="O171" s="2069" t="s">
        <v>3282</v>
      </c>
      <c r="P171" s="1221" t="s">
        <v>294</v>
      </c>
      <c r="Q171" s="1221" t="s">
        <v>3431</v>
      </c>
      <c r="R171" s="2069" t="s">
        <v>3283</v>
      </c>
      <c r="S171" s="1222" t="s">
        <v>297</v>
      </c>
      <c r="T171" s="2063" t="s">
        <v>323</v>
      </c>
      <c r="U171" s="1222" t="s">
        <v>294</v>
      </c>
      <c r="V171" s="1222" t="s">
        <v>3018</v>
      </c>
      <c r="W171" s="1222" t="s">
        <v>294</v>
      </c>
      <c r="X171" s="1222" t="s">
        <v>3278</v>
      </c>
      <c r="Y171" s="1222" t="s">
        <v>3279</v>
      </c>
      <c r="Z171" s="1222" t="s">
        <v>3011</v>
      </c>
      <c r="AA171" s="1222" t="s">
        <v>3011</v>
      </c>
      <c r="AB171" s="1222" t="s">
        <v>3011</v>
      </c>
      <c r="AC171" s="1222" t="s">
        <v>3011</v>
      </c>
      <c r="AD171" s="1222" t="s">
        <v>3011</v>
      </c>
      <c r="AE171" s="1222" t="s">
        <v>3011</v>
      </c>
      <c r="AF171" s="2007" t="s">
        <v>293</v>
      </c>
      <c r="AG171" s="1221" t="s">
        <v>3280</v>
      </c>
      <c r="AH171" s="1221" t="s">
        <v>2908</v>
      </c>
      <c r="AI171" s="2007" t="s">
        <v>2909</v>
      </c>
      <c r="AJ171" s="1222" t="s">
        <v>295</v>
      </c>
      <c r="AK171" s="1225" t="s">
        <v>3281</v>
      </c>
      <c r="AL171" s="1222" t="s">
        <v>294</v>
      </c>
      <c r="AM171" s="1221" t="s">
        <v>3011</v>
      </c>
      <c r="AN171" s="2008"/>
    </row>
    <row r="172" spans="1:40" ht="93" customHeight="1">
      <c r="A172" s="1221" t="s">
        <v>1107</v>
      </c>
      <c r="B172" s="1221" t="s">
        <v>462</v>
      </c>
      <c r="C172" s="1221" t="s">
        <v>3271</v>
      </c>
      <c r="D172" s="1222" t="s">
        <v>3011</v>
      </c>
      <c r="E172" s="1221" t="s">
        <v>3272</v>
      </c>
      <c r="F172" s="1222" t="s">
        <v>3273</v>
      </c>
      <c r="G172" s="1222" t="s">
        <v>3013</v>
      </c>
      <c r="H172" s="1223">
        <v>1394.56</v>
      </c>
      <c r="I172" s="1223">
        <v>1200</v>
      </c>
      <c r="J172" s="1222" t="s">
        <v>3274</v>
      </c>
      <c r="K172" s="1224" t="s">
        <v>3286</v>
      </c>
      <c r="L172" s="1222" t="s">
        <v>3373</v>
      </c>
      <c r="M172" s="1224" t="s">
        <v>3275</v>
      </c>
      <c r="N172" s="1222" t="s">
        <v>293</v>
      </c>
      <c r="O172" s="2069" t="s">
        <v>3282</v>
      </c>
      <c r="P172" s="1221" t="s">
        <v>294</v>
      </c>
      <c r="Q172" s="1221" t="s">
        <v>3404</v>
      </c>
      <c r="R172" s="2069" t="s">
        <v>3283</v>
      </c>
      <c r="S172" s="1222" t="s">
        <v>297</v>
      </c>
      <c r="T172" s="2063" t="s">
        <v>323</v>
      </c>
      <c r="U172" s="1222" t="s">
        <v>294</v>
      </c>
      <c r="V172" s="1222" t="s">
        <v>3018</v>
      </c>
      <c r="W172" s="1222" t="s">
        <v>294</v>
      </c>
      <c r="X172" s="1222" t="s">
        <v>3278</v>
      </c>
      <c r="Y172" s="1222" t="s">
        <v>3279</v>
      </c>
      <c r="Z172" s="1222" t="s">
        <v>3011</v>
      </c>
      <c r="AA172" s="1222" t="s">
        <v>3011</v>
      </c>
      <c r="AB172" s="1222" t="s">
        <v>3011</v>
      </c>
      <c r="AC172" s="1222" t="s">
        <v>3011</v>
      </c>
      <c r="AD172" s="1222" t="s">
        <v>3011</v>
      </c>
      <c r="AE172" s="1222" t="s">
        <v>3011</v>
      </c>
      <c r="AF172" s="2007" t="s">
        <v>293</v>
      </c>
      <c r="AG172" s="1221" t="s">
        <v>3280</v>
      </c>
      <c r="AH172" s="1221" t="s">
        <v>2908</v>
      </c>
      <c r="AI172" s="2007" t="s">
        <v>2909</v>
      </c>
      <c r="AJ172" s="1222" t="s">
        <v>295</v>
      </c>
      <c r="AK172" s="1225" t="s">
        <v>3281</v>
      </c>
      <c r="AL172" s="1222" t="s">
        <v>294</v>
      </c>
      <c r="AM172" s="1221" t="s">
        <v>3011</v>
      </c>
      <c r="AN172" s="2008"/>
    </row>
    <row r="173" spans="1:40" ht="93" customHeight="1">
      <c r="A173" s="1221" t="s">
        <v>1107</v>
      </c>
      <c r="B173" s="1221" t="s">
        <v>463</v>
      </c>
      <c r="C173" s="1221" t="s">
        <v>3271</v>
      </c>
      <c r="D173" s="1222" t="s">
        <v>3011</v>
      </c>
      <c r="E173" s="1221" t="s">
        <v>3272</v>
      </c>
      <c r="F173" s="1222" t="s">
        <v>3273</v>
      </c>
      <c r="G173" s="1222" t="s">
        <v>3013</v>
      </c>
      <c r="H173" s="1223">
        <v>1045.92</v>
      </c>
      <c r="I173" s="1223">
        <v>900</v>
      </c>
      <c r="J173" s="1222" t="s">
        <v>3274</v>
      </c>
      <c r="K173" s="1224" t="s">
        <v>3286</v>
      </c>
      <c r="L173" s="1222" t="s">
        <v>3373</v>
      </c>
      <c r="M173" s="1224" t="s">
        <v>3275</v>
      </c>
      <c r="N173" s="1222" t="s">
        <v>293</v>
      </c>
      <c r="O173" s="2069" t="s">
        <v>3282</v>
      </c>
      <c r="P173" s="1221" t="s">
        <v>294</v>
      </c>
      <c r="Q173" s="1221" t="s">
        <v>3439</v>
      </c>
      <c r="R173" s="2069" t="s">
        <v>3283</v>
      </c>
      <c r="S173" s="1222" t="s">
        <v>297</v>
      </c>
      <c r="T173" s="2063" t="s">
        <v>323</v>
      </c>
      <c r="U173" s="1222" t="s">
        <v>294</v>
      </c>
      <c r="V173" s="1222" t="s">
        <v>3018</v>
      </c>
      <c r="W173" s="1222" t="s">
        <v>294</v>
      </c>
      <c r="X173" s="1222" t="s">
        <v>3278</v>
      </c>
      <c r="Y173" s="1222" t="s">
        <v>3279</v>
      </c>
      <c r="Z173" s="1222" t="s">
        <v>3011</v>
      </c>
      <c r="AA173" s="1222" t="s">
        <v>3011</v>
      </c>
      <c r="AB173" s="1222" t="s">
        <v>3011</v>
      </c>
      <c r="AC173" s="1222" t="s">
        <v>3011</v>
      </c>
      <c r="AD173" s="1222" t="s">
        <v>3011</v>
      </c>
      <c r="AE173" s="1222" t="s">
        <v>3011</v>
      </c>
      <c r="AF173" s="2007" t="s">
        <v>293</v>
      </c>
      <c r="AG173" s="1221" t="s">
        <v>3280</v>
      </c>
      <c r="AH173" s="1221" t="s">
        <v>2908</v>
      </c>
      <c r="AI173" s="2007" t="s">
        <v>2909</v>
      </c>
      <c r="AJ173" s="1222" t="s">
        <v>295</v>
      </c>
      <c r="AK173" s="1225" t="s">
        <v>3281</v>
      </c>
      <c r="AL173" s="1222" t="s">
        <v>294</v>
      </c>
      <c r="AM173" s="1221" t="s">
        <v>3011</v>
      </c>
      <c r="AN173" s="2008"/>
    </row>
    <row r="174" spans="1:40" ht="93" customHeight="1">
      <c r="A174" s="1221" t="s">
        <v>1107</v>
      </c>
      <c r="B174" s="1221" t="s">
        <v>464</v>
      </c>
      <c r="C174" s="1221" t="s">
        <v>3271</v>
      </c>
      <c r="D174" s="1222" t="s">
        <v>3011</v>
      </c>
      <c r="E174" s="1221" t="s">
        <v>3272</v>
      </c>
      <c r="F174" s="1222" t="s">
        <v>3273</v>
      </c>
      <c r="G174" s="1222" t="s">
        <v>3013</v>
      </c>
      <c r="H174" s="1223">
        <v>1045.92</v>
      </c>
      <c r="I174" s="1223">
        <v>900</v>
      </c>
      <c r="J174" s="1222" t="s">
        <v>3274</v>
      </c>
      <c r="K174" s="1224" t="s">
        <v>3286</v>
      </c>
      <c r="L174" s="1222" t="s">
        <v>3373</v>
      </c>
      <c r="M174" s="1224" t="s">
        <v>3275</v>
      </c>
      <c r="N174" s="1222" t="s">
        <v>293</v>
      </c>
      <c r="O174" s="2069" t="s">
        <v>3282</v>
      </c>
      <c r="P174" s="1221" t="s">
        <v>294</v>
      </c>
      <c r="Q174" s="1221" t="s">
        <v>3439</v>
      </c>
      <c r="R174" s="2069" t="s">
        <v>3283</v>
      </c>
      <c r="S174" s="1222" t="s">
        <v>297</v>
      </c>
      <c r="T174" s="2063" t="s">
        <v>323</v>
      </c>
      <c r="U174" s="1222" t="s">
        <v>294</v>
      </c>
      <c r="V174" s="1222" t="s">
        <v>3018</v>
      </c>
      <c r="W174" s="1222" t="s">
        <v>294</v>
      </c>
      <c r="X174" s="1222" t="s">
        <v>3278</v>
      </c>
      <c r="Y174" s="1222" t="s">
        <v>3279</v>
      </c>
      <c r="Z174" s="1222" t="s">
        <v>3011</v>
      </c>
      <c r="AA174" s="1222" t="s">
        <v>3011</v>
      </c>
      <c r="AB174" s="1222" t="s">
        <v>3011</v>
      </c>
      <c r="AC174" s="1222" t="s">
        <v>3011</v>
      </c>
      <c r="AD174" s="1222" t="s">
        <v>3011</v>
      </c>
      <c r="AE174" s="1222" t="s">
        <v>3011</v>
      </c>
      <c r="AF174" s="2007" t="s">
        <v>293</v>
      </c>
      <c r="AG174" s="1221" t="s">
        <v>3280</v>
      </c>
      <c r="AH174" s="1221" t="s">
        <v>2908</v>
      </c>
      <c r="AI174" s="2007" t="s">
        <v>2909</v>
      </c>
      <c r="AJ174" s="1222" t="s">
        <v>295</v>
      </c>
      <c r="AK174" s="1225" t="s">
        <v>3281</v>
      </c>
      <c r="AL174" s="1222" t="s">
        <v>294</v>
      </c>
      <c r="AM174" s="1221" t="s">
        <v>3011</v>
      </c>
      <c r="AN174" s="2008"/>
    </row>
    <row r="175" spans="1:40" ht="93" customHeight="1">
      <c r="A175" s="1221" t="s">
        <v>1107</v>
      </c>
      <c r="B175" s="1221" t="s">
        <v>465</v>
      </c>
      <c r="C175" s="1221" t="s">
        <v>3271</v>
      </c>
      <c r="D175" s="1222" t="s">
        <v>3011</v>
      </c>
      <c r="E175" s="1221" t="s">
        <v>3272</v>
      </c>
      <c r="F175" s="1222" t="s">
        <v>3273</v>
      </c>
      <c r="G175" s="1222" t="s">
        <v>3013</v>
      </c>
      <c r="H175" s="1223">
        <v>2440.48</v>
      </c>
      <c r="I175" s="1223">
        <v>2100</v>
      </c>
      <c r="J175" s="1222" t="s">
        <v>3274</v>
      </c>
      <c r="K175" s="1224" t="s">
        <v>3286</v>
      </c>
      <c r="L175" s="1222" t="s">
        <v>3373</v>
      </c>
      <c r="M175" s="1224" t="s">
        <v>3275</v>
      </c>
      <c r="N175" s="1222" t="s">
        <v>293</v>
      </c>
      <c r="O175" s="2069" t="s">
        <v>3282</v>
      </c>
      <c r="P175" s="1221" t="s">
        <v>294</v>
      </c>
      <c r="Q175" s="1221" t="s">
        <v>3440</v>
      </c>
      <c r="R175" s="2069" t="s">
        <v>3283</v>
      </c>
      <c r="S175" s="1222" t="s">
        <v>297</v>
      </c>
      <c r="T175" s="2063" t="s">
        <v>323</v>
      </c>
      <c r="U175" s="1222" t="s">
        <v>294</v>
      </c>
      <c r="V175" s="1222" t="s">
        <v>3018</v>
      </c>
      <c r="W175" s="1222" t="s">
        <v>294</v>
      </c>
      <c r="X175" s="1222" t="s">
        <v>3278</v>
      </c>
      <c r="Y175" s="1222" t="s">
        <v>3279</v>
      </c>
      <c r="Z175" s="1222" t="s">
        <v>3011</v>
      </c>
      <c r="AA175" s="1222" t="s">
        <v>3011</v>
      </c>
      <c r="AB175" s="1222" t="s">
        <v>3011</v>
      </c>
      <c r="AC175" s="1222" t="s">
        <v>3011</v>
      </c>
      <c r="AD175" s="1222" t="s">
        <v>3011</v>
      </c>
      <c r="AE175" s="1222" t="s">
        <v>3011</v>
      </c>
      <c r="AF175" s="2007" t="s">
        <v>293</v>
      </c>
      <c r="AG175" s="1221" t="s">
        <v>3280</v>
      </c>
      <c r="AH175" s="1221" t="s">
        <v>2908</v>
      </c>
      <c r="AI175" s="2007" t="s">
        <v>2909</v>
      </c>
      <c r="AJ175" s="1222" t="s">
        <v>295</v>
      </c>
      <c r="AK175" s="1225" t="s">
        <v>3281</v>
      </c>
      <c r="AL175" s="1222" t="s">
        <v>294</v>
      </c>
      <c r="AM175" s="1221" t="s">
        <v>3011</v>
      </c>
      <c r="AN175" s="2008"/>
    </row>
    <row r="176" spans="1:40" ht="93" customHeight="1">
      <c r="A176" s="1221" t="s">
        <v>1107</v>
      </c>
      <c r="B176" s="1221" t="s">
        <v>466</v>
      </c>
      <c r="C176" s="1221" t="s">
        <v>3271</v>
      </c>
      <c r="D176" s="1222" t="s">
        <v>3011</v>
      </c>
      <c r="E176" s="1221" t="s">
        <v>3272</v>
      </c>
      <c r="F176" s="1222" t="s">
        <v>3273</v>
      </c>
      <c r="G176" s="1222" t="s">
        <v>3013</v>
      </c>
      <c r="H176" s="1223">
        <v>5229.59</v>
      </c>
      <c r="I176" s="1223">
        <v>4500</v>
      </c>
      <c r="J176" s="1222" t="s">
        <v>3274</v>
      </c>
      <c r="K176" s="1224" t="s">
        <v>3286</v>
      </c>
      <c r="L176" s="1222" t="s">
        <v>3373</v>
      </c>
      <c r="M176" s="1224" t="s">
        <v>3275</v>
      </c>
      <c r="N176" s="1222" t="s">
        <v>293</v>
      </c>
      <c r="O176" s="2069" t="s">
        <v>3282</v>
      </c>
      <c r="P176" s="1221" t="s">
        <v>294</v>
      </c>
      <c r="Q176" s="1221" t="s">
        <v>3380</v>
      </c>
      <c r="R176" s="2069" t="s">
        <v>3283</v>
      </c>
      <c r="S176" s="1222" t="s">
        <v>297</v>
      </c>
      <c r="T176" s="2063" t="s">
        <v>323</v>
      </c>
      <c r="U176" s="1222" t="s">
        <v>294</v>
      </c>
      <c r="V176" s="1222" t="s">
        <v>3018</v>
      </c>
      <c r="W176" s="1222" t="s">
        <v>294</v>
      </c>
      <c r="X176" s="1222" t="s">
        <v>3278</v>
      </c>
      <c r="Y176" s="1222" t="s">
        <v>3279</v>
      </c>
      <c r="Z176" s="1222" t="s">
        <v>3011</v>
      </c>
      <c r="AA176" s="1222" t="s">
        <v>3011</v>
      </c>
      <c r="AB176" s="1222" t="s">
        <v>3011</v>
      </c>
      <c r="AC176" s="1222" t="s">
        <v>3011</v>
      </c>
      <c r="AD176" s="1222" t="s">
        <v>3011</v>
      </c>
      <c r="AE176" s="1222" t="s">
        <v>3011</v>
      </c>
      <c r="AF176" s="2007" t="s">
        <v>293</v>
      </c>
      <c r="AG176" s="1221" t="s">
        <v>3280</v>
      </c>
      <c r="AH176" s="1221" t="s">
        <v>2908</v>
      </c>
      <c r="AI176" s="2007" t="s">
        <v>2909</v>
      </c>
      <c r="AJ176" s="1222" t="s">
        <v>295</v>
      </c>
      <c r="AK176" s="1225" t="s">
        <v>3281</v>
      </c>
      <c r="AL176" s="1222" t="s">
        <v>294</v>
      </c>
      <c r="AM176" s="1221" t="s">
        <v>3011</v>
      </c>
      <c r="AN176" s="2008"/>
    </row>
    <row r="177" spans="1:40" ht="93" customHeight="1">
      <c r="A177" s="1221" t="s">
        <v>1107</v>
      </c>
      <c r="B177" s="1221" t="s">
        <v>467</v>
      </c>
      <c r="C177" s="1221" t="s">
        <v>3271</v>
      </c>
      <c r="D177" s="1222" t="s">
        <v>3011</v>
      </c>
      <c r="E177" s="1221" t="s">
        <v>3272</v>
      </c>
      <c r="F177" s="1222" t="s">
        <v>3273</v>
      </c>
      <c r="G177" s="1222" t="s">
        <v>3013</v>
      </c>
      <c r="H177" s="1223">
        <v>3486.39</v>
      </c>
      <c r="I177" s="1223">
        <v>3000</v>
      </c>
      <c r="J177" s="1222" t="s">
        <v>3274</v>
      </c>
      <c r="K177" s="1224" t="s">
        <v>3286</v>
      </c>
      <c r="L177" s="1222" t="s">
        <v>3373</v>
      </c>
      <c r="M177" s="1224" t="s">
        <v>3275</v>
      </c>
      <c r="N177" s="1222" t="s">
        <v>293</v>
      </c>
      <c r="O177" s="2069" t="s">
        <v>3282</v>
      </c>
      <c r="P177" s="1221" t="s">
        <v>294</v>
      </c>
      <c r="Q177" s="1221" t="s">
        <v>3431</v>
      </c>
      <c r="R177" s="2069" t="s">
        <v>3283</v>
      </c>
      <c r="S177" s="1222" t="s">
        <v>297</v>
      </c>
      <c r="T177" s="2063" t="s">
        <v>323</v>
      </c>
      <c r="U177" s="1222" t="s">
        <v>294</v>
      </c>
      <c r="V177" s="1222" t="s">
        <v>3018</v>
      </c>
      <c r="W177" s="1222" t="s">
        <v>294</v>
      </c>
      <c r="X177" s="1222" t="s">
        <v>3278</v>
      </c>
      <c r="Y177" s="1222" t="s">
        <v>3279</v>
      </c>
      <c r="Z177" s="1222" t="s">
        <v>3011</v>
      </c>
      <c r="AA177" s="1222" t="s">
        <v>3011</v>
      </c>
      <c r="AB177" s="1222" t="s">
        <v>3011</v>
      </c>
      <c r="AC177" s="1222" t="s">
        <v>3011</v>
      </c>
      <c r="AD177" s="1222" t="s">
        <v>3011</v>
      </c>
      <c r="AE177" s="1222" t="s">
        <v>3011</v>
      </c>
      <c r="AF177" s="2007" t="s">
        <v>293</v>
      </c>
      <c r="AG177" s="1221" t="s">
        <v>3280</v>
      </c>
      <c r="AH177" s="1221" t="s">
        <v>2908</v>
      </c>
      <c r="AI177" s="2007" t="s">
        <v>2909</v>
      </c>
      <c r="AJ177" s="1222" t="s">
        <v>295</v>
      </c>
      <c r="AK177" s="1225" t="s">
        <v>3281</v>
      </c>
      <c r="AL177" s="1222" t="s">
        <v>294</v>
      </c>
      <c r="AM177" s="1221" t="s">
        <v>3011</v>
      </c>
      <c r="AN177" s="2008"/>
    </row>
    <row r="178" spans="1:40" ht="93" customHeight="1">
      <c r="A178" s="1221" t="s">
        <v>1107</v>
      </c>
      <c r="B178" s="1221" t="s">
        <v>468</v>
      </c>
      <c r="C178" s="1221" t="s">
        <v>3271</v>
      </c>
      <c r="D178" s="1222" t="s">
        <v>3011</v>
      </c>
      <c r="E178" s="1221" t="s">
        <v>3272</v>
      </c>
      <c r="F178" s="1222" t="s">
        <v>3273</v>
      </c>
      <c r="G178" s="1222" t="s">
        <v>3013</v>
      </c>
      <c r="H178" s="1223">
        <v>5926.87</v>
      </c>
      <c r="I178" s="1223">
        <v>5100</v>
      </c>
      <c r="J178" s="1222" t="s">
        <v>3274</v>
      </c>
      <c r="K178" s="1224" t="s">
        <v>3286</v>
      </c>
      <c r="L178" s="1222" t="s">
        <v>3373</v>
      </c>
      <c r="M178" s="1224" t="s">
        <v>3275</v>
      </c>
      <c r="N178" s="1222" t="s">
        <v>293</v>
      </c>
      <c r="O178" s="2069" t="s">
        <v>3282</v>
      </c>
      <c r="P178" s="1221" t="s">
        <v>294</v>
      </c>
      <c r="Q178" s="1221" t="s">
        <v>3443</v>
      </c>
      <c r="R178" s="2069" t="s">
        <v>3283</v>
      </c>
      <c r="S178" s="1222" t="s">
        <v>297</v>
      </c>
      <c r="T178" s="2063" t="s">
        <v>323</v>
      </c>
      <c r="U178" s="1222" t="s">
        <v>294</v>
      </c>
      <c r="V178" s="1222" t="s">
        <v>3018</v>
      </c>
      <c r="W178" s="1222" t="s">
        <v>294</v>
      </c>
      <c r="X178" s="1222" t="s">
        <v>3278</v>
      </c>
      <c r="Y178" s="1222" t="s">
        <v>3279</v>
      </c>
      <c r="Z178" s="1222" t="s">
        <v>3011</v>
      </c>
      <c r="AA178" s="1222" t="s">
        <v>3011</v>
      </c>
      <c r="AB178" s="1222" t="s">
        <v>3011</v>
      </c>
      <c r="AC178" s="1222" t="s">
        <v>3011</v>
      </c>
      <c r="AD178" s="1222" t="s">
        <v>3011</v>
      </c>
      <c r="AE178" s="1222" t="s">
        <v>3011</v>
      </c>
      <c r="AF178" s="2007" t="s">
        <v>293</v>
      </c>
      <c r="AG178" s="1221" t="s">
        <v>3280</v>
      </c>
      <c r="AH178" s="1221" t="s">
        <v>2908</v>
      </c>
      <c r="AI178" s="2007" t="s">
        <v>2909</v>
      </c>
      <c r="AJ178" s="1222" t="s">
        <v>295</v>
      </c>
      <c r="AK178" s="1225" t="s">
        <v>3281</v>
      </c>
      <c r="AL178" s="1222" t="s">
        <v>294</v>
      </c>
      <c r="AM178" s="1221" t="s">
        <v>3011</v>
      </c>
      <c r="AN178" s="2008"/>
    </row>
    <row r="179" spans="1:40" ht="93" customHeight="1">
      <c r="A179" s="1221" t="s">
        <v>1107</v>
      </c>
      <c r="B179" s="1221" t="s">
        <v>469</v>
      </c>
      <c r="C179" s="1221" t="s">
        <v>3271</v>
      </c>
      <c r="D179" s="1222" t="s">
        <v>3011</v>
      </c>
      <c r="E179" s="1221" t="s">
        <v>3272</v>
      </c>
      <c r="F179" s="1222" t="s">
        <v>3273</v>
      </c>
      <c r="G179" s="1222" t="s">
        <v>3013</v>
      </c>
      <c r="H179" s="1223">
        <v>1045.92</v>
      </c>
      <c r="I179" s="1223">
        <v>900</v>
      </c>
      <c r="J179" s="1222" t="s">
        <v>3274</v>
      </c>
      <c r="K179" s="1224" t="s">
        <v>3286</v>
      </c>
      <c r="L179" s="1222" t="s">
        <v>3373</v>
      </c>
      <c r="M179" s="1224" t="s">
        <v>3275</v>
      </c>
      <c r="N179" s="1222" t="s">
        <v>293</v>
      </c>
      <c r="O179" s="2069" t="s">
        <v>3282</v>
      </c>
      <c r="P179" s="1221" t="s">
        <v>294</v>
      </c>
      <c r="Q179" s="1221" t="s">
        <v>3439</v>
      </c>
      <c r="R179" s="2069" t="s">
        <v>3283</v>
      </c>
      <c r="S179" s="1222" t="s">
        <v>297</v>
      </c>
      <c r="T179" s="2063" t="s">
        <v>323</v>
      </c>
      <c r="U179" s="1222" t="s">
        <v>294</v>
      </c>
      <c r="V179" s="1222" t="s">
        <v>3018</v>
      </c>
      <c r="W179" s="1222" t="s">
        <v>294</v>
      </c>
      <c r="X179" s="1222" t="s">
        <v>3278</v>
      </c>
      <c r="Y179" s="1222" t="s">
        <v>3279</v>
      </c>
      <c r="Z179" s="1222" t="s">
        <v>3011</v>
      </c>
      <c r="AA179" s="1222" t="s">
        <v>3011</v>
      </c>
      <c r="AB179" s="1222" t="s">
        <v>3011</v>
      </c>
      <c r="AC179" s="1222" t="s">
        <v>3011</v>
      </c>
      <c r="AD179" s="1222" t="s">
        <v>3011</v>
      </c>
      <c r="AE179" s="1222" t="s">
        <v>3011</v>
      </c>
      <c r="AF179" s="2007" t="s">
        <v>293</v>
      </c>
      <c r="AG179" s="1221" t="s">
        <v>3280</v>
      </c>
      <c r="AH179" s="1221" t="s">
        <v>2908</v>
      </c>
      <c r="AI179" s="2007" t="s">
        <v>2909</v>
      </c>
      <c r="AJ179" s="1222" t="s">
        <v>295</v>
      </c>
      <c r="AK179" s="1225" t="s">
        <v>3281</v>
      </c>
      <c r="AL179" s="1222" t="s">
        <v>294</v>
      </c>
      <c r="AM179" s="1221" t="s">
        <v>3011</v>
      </c>
      <c r="AN179" s="2008"/>
    </row>
    <row r="180" spans="1:40" ht="93" customHeight="1">
      <c r="A180" s="1221" t="s">
        <v>1107</v>
      </c>
      <c r="B180" s="1221" t="s">
        <v>470</v>
      </c>
      <c r="C180" s="1221" t="s">
        <v>3271</v>
      </c>
      <c r="D180" s="1222" t="s">
        <v>3011</v>
      </c>
      <c r="E180" s="1221" t="s">
        <v>3272</v>
      </c>
      <c r="F180" s="1222" t="s">
        <v>3273</v>
      </c>
      <c r="G180" s="1222" t="s">
        <v>3013</v>
      </c>
      <c r="H180" s="1223">
        <v>11156.46</v>
      </c>
      <c r="I180" s="1223">
        <v>9600</v>
      </c>
      <c r="J180" s="1222" t="s">
        <v>3274</v>
      </c>
      <c r="K180" s="1224" t="s">
        <v>3286</v>
      </c>
      <c r="L180" s="1222" t="s">
        <v>3373</v>
      </c>
      <c r="M180" s="1224" t="s">
        <v>3275</v>
      </c>
      <c r="N180" s="1222" t="s">
        <v>293</v>
      </c>
      <c r="O180" s="2069" t="s">
        <v>3282</v>
      </c>
      <c r="P180" s="1221" t="s">
        <v>294</v>
      </c>
      <c r="Q180" s="1221" t="s">
        <v>3430</v>
      </c>
      <c r="R180" s="2069" t="s">
        <v>3283</v>
      </c>
      <c r="S180" s="1222" t="s">
        <v>297</v>
      </c>
      <c r="T180" s="2063" t="s">
        <v>323</v>
      </c>
      <c r="U180" s="1222" t="s">
        <v>294</v>
      </c>
      <c r="V180" s="1222" t="s">
        <v>3018</v>
      </c>
      <c r="W180" s="1222" t="s">
        <v>294</v>
      </c>
      <c r="X180" s="1222" t="s">
        <v>3278</v>
      </c>
      <c r="Y180" s="1222" t="s">
        <v>3279</v>
      </c>
      <c r="Z180" s="1222" t="s">
        <v>3011</v>
      </c>
      <c r="AA180" s="1222" t="s">
        <v>3011</v>
      </c>
      <c r="AB180" s="1222" t="s">
        <v>3011</v>
      </c>
      <c r="AC180" s="1222" t="s">
        <v>3011</v>
      </c>
      <c r="AD180" s="1222" t="s">
        <v>3011</v>
      </c>
      <c r="AE180" s="1222" t="s">
        <v>3011</v>
      </c>
      <c r="AF180" s="2007" t="s">
        <v>293</v>
      </c>
      <c r="AG180" s="1221" t="s">
        <v>3280</v>
      </c>
      <c r="AH180" s="1221" t="s">
        <v>2908</v>
      </c>
      <c r="AI180" s="2007" t="s">
        <v>2909</v>
      </c>
      <c r="AJ180" s="1222" t="s">
        <v>295</v>
      </c>
      <c r="AK180" s="1225" t="s">
        <v>3281</v>
      </c>
      <c r="AL180" s="1222" t="s">
        <v>294</v>
      </c>
      <c r="AM180" s="1221" t="s">
        <v>3011</v>
      </c>
      <c r="AN180" s="2008"/>
    </row>
    <row r="181" spans="1:40" ht="93" customHeight="1">
      <c r="A181" s="1221" t="s">
        <v>1107</v>
      </c>
      <c r="B181" s="1221" t="s">
        <v>471</v>
      </c>
      <c r="C181" s="1221" t="s">
        <v>3271</v>
      </c>
      <c r="D181" s="1222" t="s">
        <v>3011</v>
      </c>
      <c r="E181" s="1221" t="s">
        <v>3272</v>
      </c>
      <c r="F181" s="1222" t="s">
        <v>3273</v>
      </c>
      <c r="G181" s="1222" t="s">
        <v>3013</v>
      </c>
      <c r="H181" s="1223">
        <v>5578.23</v>
      </c>
      <c r="I181" s="1223">
        <v>4800</v>
      </c>
      <c r="J181" s="1222" t="s">
        <v>3274</v>
      </c>
      <c r="K181" s="1224" t="s">
        <v>3286</v>
      </c>
      <c r="L181" s="1222" t="s">
        <v>3373</v>
      </c>
      <c r="M181" s="1224" t="s">
        <v>3275</v>
      </c>
      <c r="N181" s="1222" t="s">
        <v>293</v>
      </c>
      <c r="O181" s="2069" t="s">
        <v>3282</v>
      </c>
      <c r="P181" s="1221" t="s">
        <v>294</v>
      </c>
      <c r="Q181" s="1221" t="s">
        <v>3409</v>
      </c>
      <c r="R181" s="2069" t="s">
        <v>3283</v>
      </c>
      <c r="S181" s="1222" t="s">
        <v>297</v>
      </c>
      <c r="T181" s="2063" t="s">
        <v>323</v>
      </c>
      <c r="U181" s="1222" t="s">
        <v>294</v>
      </c>
      <c r="V181" s="1222" t="s">
        <v>3018</v>
      </c>
      <c r="W181" s="1222" t="s">
        <v>294</v>
      </c>
      <c r="X181" s="1222" t="s">
        <v>3278</v>
      </c>
      <c r="Y181" s="1222" t="s">
        <v>3279</v>
      </c>
      <c r="Z181" s="1222" t="s">
        <v>3011</v>
      </c>
      <c r="AA181" s="1222" t="s">
        <v>3011</v>
      </c>
      <c r="AB181" s="1222" t="s">
        <v>3011</v>
      </c>
      <c r="AC181" s="1222" t="s">
        <v>3011</v>
      </c>
      <c r="AD181" s="1222" t="s">
        <v>3011</v>
      </c>
      <c r="AE181" s="1222" t="s">
        <v>3011</v>
      </c>
      <c r="AF181" s="2007" t="s">
        <v>293</v>
      </c>
      <c r="AG181" s="1221" t="s">
        <v>3280</v>
      </c>
      <c r="AH181" s="1221" t="s">
        <v>2908</v>
      </c>
      <c r="AI181" s="2007" t="s">
        <v>2909</v>
      </c>
      <c r="AJ181" s="1222" t="s">
        <v>295</v>
      </c>
      <c r="AK181" s="1225" t="s">
        <v>3281</v>
      </c>
      <c r="AL181" s="1222" t="s">
        <v>294</v>
      </c>
      <c r="AM181" s="1221" t="s">
        <v>3011</v>
      </c>
      <c r="AN181" s="2008"/>
    </row>
    <row r="182" spans="1:40" ht="93" customHeight="1">
      <c r="A182" s="1221" t="s">
        <v>1107</v>
      </c>
      <c r="B182" s="1221" t="s">
        <v>472</v>
      </c>
      <c r="C182" s="1221" t="s">
        <v>3271</v>
      </c>
      <c r="D182" s="1222" t="s">
        <v>3011</v>
      </c>
      <c r="E182" s="1221" t="s">
        <v>3272</v>
      </c>
      <c r="F182" s="1222" t="s">
        <v>3273</v>
      </c>
      <c r="G182" s="1222" t="s">
        <v>3013</v>
      </c>
      <c r="H182" s="1223">
        <v>2324.2600000000002</v>
      </c>
      <c r="I182" s="1223">
        <v>2000</v>
      </c>
      <c r="J182" s="1222" t="s">
        <v>3274</v>
      </c>
      <c r="K182" s="1224" t="s">
        <v>3286</v>
      </c>
      <c r="L182" s="1222" t="s">
        <v>3373</v>
      </c>
      <c r="M182" s="1224" t="s">
        <v>3275</v>
      </c>
      <c r="N182" s="1222" t="s">
        <v>293</v>
      </c>
      <c r="O182" s="2069" t="s">
        <v>3282</v>
      </c>
      <c r="P182" s="1221" t="s">
        <v>294</v>
      </c>
      <c r="Q182" s="1221" t="s">
        <v>3381</v>
      </c>
      <c r="R182" s="2069" t="s">
        <v>3283</v>
      </c>
      <c r="S182" s="1222" t="s">
        <v>297</v>
      </c>
      <c r="T182" s="2063" t="s">
        <v>323</v>
      </c>
      <c r="U182" s="1222" t="s">
        <v>294</v>
      </c>
      <c r="V182" s="1222" t="s">
        <v>3018</v>
      </c>
      <c r="W182" s="1222" t="s">
        <v>294</v>
      </c>
      <c r="X182" s="1222" t="s">
        <v>3278</v>
      </c>
      <c r="Y182" s="1222" t="s">
        <v>3279</v>
      </c>
      <c r="Z182" s="1222" t="s">
        <v>3011</v>
      </c>
      <c r="AA182" s="1222" t="s">
        <v>3011</v>
      </c>
      <c r="AB182" s="1222" t="s">
        <v>3011</v>
      </c>
      <c r="AC182" s="1222" t="s">
        <v>3011</v>
      </c>
      <c r="AD182" s="1222" t="s">
        <v>3011</v>
      </c>
      <c r="AE182" s="1222" t="s">
        <v>3011</v>
      </c>
      <c r="AF182" s="2007" t="s">
        <v>293</v>
      </c>
      <c r="AG182" s="1221" t="s">
        <v>3280</v>
      </c>
      <c r="AH182" s="1221" t="s">
        <v>2908</v>
      </c>
      <c r="AI182" s="2007" t="s">
        <v>2909</v>
      </c>
      <c r="AJ182" s="1222" t="s">
        <v>295</v>
      </c>
      <c r="AK182" s="1225" t="s">
        <v>3281</v>
      </c>
      <c r="AL182" s="1222" t="s">
        <v>294</v>
      </c>
      <c r="AM182" s="1221" t="s">
        <v>3011</v>
      </c>
      <c r="AN182" s="2008"/>
    </row>
    <row r="183" spans="1:40" ht="93" customHeight="1">
      <c r="A183" s="1221" t="s">
        <v>1107</v>
      </c>
      <c r="B183" s="1221" t="s">
        <v>473</v>
      </c>
      <c r="C183" s="1221" t="s">
        <v>3271</v>
      </c>
      <c r="D183" s="1222" t="s">
        <v>3011</v>
      </c>
      <c r="E183" s="1221" t="s">
        <v>3272</v>
      </c>
      <c r="F183" s="1222" t="s">
        <v>3273</v>
      </c>
      <c r="G183" s="1222" t="s">
        <v>3013</v>
      </c>
      <c r="H183" s="1223">
        <v>4183.67</v>
      </c>
      <c r="I183" s="1223">
        <v>3600</v>
      </c>
      <c r="J183" s="1222" t="s">
        <v>3274</v>
      </c>
      <c r="K183" s="1224" t="s">
        <v>3286</v>
      </c>
      <c r="L183" s="1222" t="s">
        <v>3373</v>
      </c>
      <c r="M183" s="1224" t="s">
        <v>3275</v>
      </c>
      <c r="N183" s="1222" t="s">
        <v>293</v>
      </c>
      <c r="O183" s="2069" t="s">
        <v>3282</v>
      </c>
      <c r="P183" s="1221" t="s">
        <v>294</v>
      </c>
      <c r="Q183" s="1221" t="s">
        <v>3414</v>
      </c>
      <c r="R183" s="2069" t="s">
        <v>3283</v>
      </c>
      <c r="S183" s="1222" t="s">
        <v>297</v>
      </c>
      <c r="T183" s="2063" t="s">
        <v>323</v>
      </c>
      <c r="U183" s="1222" t="s">
        <v>294</v>
      </c>
      <c r="V183" s="1222" t="s">
        <v>3018</v>
      </c>
      <c r="W183" s="1222" t="s">
        <v>294</v>
      </c>
      <c r="X183" s="1222" t="s">
        <v>3278</v>
      </c>
      <c r="Y183" s="1222" t="s">
        <v>3279</v>
      </c>
      <c r="Z183" s="1222" t="s">
        <v>3011</v>
      </c>
      <c r="AA183" s="1222" t="s">
        <v>3011</v>
      </c>
      <c r="AB183" s="1222" t="s">
        <v>3011</v>
      </c>
      <c r="AC183" s="1222" t="s">
        <v>3011</v>
      </c>
      <c r="AD183" s="1222" t="s">
        <v>3011</v>
      </c>
      <c r="AE183" s="1222" t="s">
        <v>3011</v>
      </c>
      <c r="AF183" s="2007" t="s">
        <v>293</v>
      </c>
      <c r="AG183" s="1221" t="s">
        <v>3280</v>
      </c>
      <c r="AH183" s="1221" t="s">
        <v>2908</v>
      </c>
      <c r="AI183" s="2007" t="s">
        <v>2909</v>
      </c>
      <c r="AJ183" s="1222" t="s">
        <v>295</v>
      </c>
      <c r="AK183" s="1225" t="s">
        <v>3281</v>
      </c>
      <c r="AL183" s="1222" t="s">
        <v>294</v>
      </c>
      <c r="AM183" s="1221" t="s">
        <v>3011</v>
      </c>
      <c r="AN183" s="2008"/>
    </row>
    <row r="184" spans="1:40" ht="93" customHeight="1">
      <c r="A184" s="1221" t="s">
        <v>1107</v>
      </c>
      <c r="B184" s="1221" t="s">
        <v>474</v>
      </c>
      <c r="C184" s="1221" t="s">
        <v>3271</v>
      </c>
      <c r="D184" s="1222" t="s">
        <v>3011</v>
      </c>
      <c r="E184" s="1221" t="s">
        <v>3272</v>
      </c>
      <c r="F184" s="1222" t="s">
        <v>3273</v>
      </c>
      <c r="G184" s="1222" t="s">
        <v>3013</v>
      </c>
      <c r="H184" s="1223">
        <v>108954.34</v>
      </c>
      <c r="I184" s="1223">
        <v>102000</v>
      </c>
      <c r="J184" s="1222" t="s">
        <v>3274</v>
      </c>
      <c r="K184" s="1224" t="s">
        <v>3286</v>
      </c>
      <c r="L184" s="1222" t="s">
        <v>3373</v>
      </c>
      <c r="M184" s="1224" t="s">
        <v>3275</v>
      </c>
      <c r="N184" s="1222" t="s">
        <v>293</v>
      </c>
      <c r="O184" s="2069" t="s">
        <v>3276</v>
      </c>
      <c r="P184" s="1221" t="s">
        <v>294</v>
      </c>
      <c r="Q184" s="1221" t="s">
        <v>3444</v>
      </c>
      <c r="R184" s="2069" t="s">
        <v>3277</v>
      </c>
      <c r="S184" s="1222" t="s">
        <v>297</v>
      </c>
      <c r="T184" s="2063" t="s">
        <v>2915</v>
      </c>
      <c r="U184" s="1222" t="s">
        <v>294</v>
      </c>
      <c r="V184" s="1222" t="s">
        <v>3018</v>
      </c>
      <c r="W184" s="1222" t="s">
        <v>294</v>
      </c>
      <c r="X184" s="1222" t="s">
        <v>3278</v>
      </c>
      <c r="Y184" s="1222" t="s">
        <v>3279</v>
      </c>
      <c r="Z184" s="1222" t="s">
        <v>3011</v>
      </c>
      <c r="AA184" s="1222" t="s">
        <v>3011</v>
      </c>
      <c r="AB184" s="1222" t="s">
        <v>3011</v>
      </c>
      <c r="AC184" s="1222" t="s">
        <v>3011</v>
      </c>
      <c r="AD184" s="1222" t="s">
        <v>3011</v>
      </c>
      <c r="AE184" s="1222" t="s">
        <v>3011</v>
      </c>
      <c r="AF184" s="2007" t="s">
        <v>293</v>
      </c>
      <c r="AG184" s="1221" t="s">
        <v>3280</v>
      </c>
      <c r="AH184" s="1221" t="s">
        <v>2908</v>
      </c>
      <c r="AI184" s="2007" t="s">
        <v>2909</v>
      </c>
      <c r="AJ184" s="1222" t="s">
        <v>295</v>
      </c>
      <c r="AK184" s="1225" t="s">
        <v>3281</v>
      </c>
      <c r="AL184" s="1222" t="s">
        <v>294</v>
      </c>
      <c r="AM184" s="1221" t="s">
        <v>3011</v>
      </c>
      <c r="AN184" s="2008"/>
    </row>
    <row r="185" spans="1:40" ht="93" customHeight="1">
      <c r="A185" s="1221" t="s">
        <v>1107</v>
      </c>
      <c r="B185" s="1221" t="s">
        <v>475</v>
      </c>
      <c r="C185" s="1221" t="s">
        <v>3271</v>
      </c>
      <c r="D185" s="1222" t="s">
        <v>3011</v>
      </c>
      <c r="E185" s="1221" t="s">
        <v>3272</v>
      </c>
      <c r="F185" s="1222" t="s">
        <v>3273</v>
      </c>
      <c r="G185" s="1222" t="s">
        <v>3013</v>
      </c>
      <c r="H185" s="1223">
        <v>32686.3</v>
      </c>
      <c r="I185" s="1223">
        <v>30600</v>
      </c>
      <c r="J185" s="1222" t="s">
        <v>3274</v>
      </c>
      <c r="K185" s="1224" t="s">
        <v>3286</v>
      </c>
      <c r="L185" s="1222" t="s">
        <v>3373</v>
      </c>
      <c r="M185" s="1224" t="s">
        <v>3275</v>
      </c>
      <c r="N185" s="1222" t="s">
        <v>293</v>
      </c>
      <c r="O185" s="2069" t="s">
        <v>3276</v>
      </c>
      <c r="P185" s="1221" t="s">
        <v>294</v>
      </c>
      <c r="Q185" s="1221" t="s">
        <v>3445</v>
      </c>
      <c r="R185" s="2069" t="s">
        <v>3277</v>
      </c>
      <c r="S185" s="1222" t="s">
        <v>297</v>
      </c>
      <c r="T185" s="2063" t="s">
        <v>2915</v>
      </c>
      <c r="U185" s="1222" t="s">
        <v>294</v>
      </c>
      <c r="V185" s="1222" t="s">
        <v>3018</v>
      </c>
      <c r="W185" s="1222" t="s">
        <v>294</v>
      </c>
      <c r="X185" s="1222" t="s">
        <v>3278</v>
      </c>
      <c r="Y185" s="1222" t="s">
        <v>3279</v>
      </c>
      <c r="Z185" s="1222" t="s">
        <v>3011</v>
      </c>
      <c r="AA185" s="1222" t="s">
        <v>3011</v>
      </c>
      <c r="AB185" s="1222" t="s">
        <v>3011</v>
      </c>
      <c r="AC185" s="1222" t="s">
        <v>3011</v>
      </c>
      <c r="AD185" s="1222" t="s">
        <v>3011</v>
      </c>
      <c r="AE185" s="1222" t="s">
        <v>3011</v>
      </c>
      <c r="AF185" s="2007" t="s">
        <v>293</v>
      </c>
      <c r="AG185" s="1221" t="s">
        <v>3280</v>
      </c>
      <c r="AH185" s="1221" t="s">
        <v>2908</v>
      </c>
      <c r="AI185" s="2007" t="s">
        <v>2909</v>
      </c>
      <c r="AJ185" s="1222" t="s">
        <v>295</v>
      </c>
      <c r="AK185" s="1225" t="s">
        <v>3281</v>
      </c>
      <c r="AL185" s="1222" t="s">
        <v>294</v>
      </c>
      <c r="AM185" s="1221" t="s">
        <v>3011</v>
      </c>
      <c r="AN185" s="2008"/>
    </row>
    <row r="186" spans="1:40" ht="93" customHeight="1">
      <c r="A186" s="1221" t="s">
        <v>1107</v>
      </c>
      <c r="B186" s="1221" t="s">
        <v>476</v>
      </c>
      <c r="C186" s="1221" t="s">
        <v>3271</v>
      </c>
      <c r="D186" s="1222" t="s">
        <v>3011</v>
      </c>
      <c r="E186" s="1221" t="s">
        <v>3272</v>
      </c>
      <c r="F186" s="1222" t="s">
        <v>3273</v>
      </c>
      <c r="G186" s="1222" t="s">
        <v>3013</v>
      </c>
      <c r="H186" s="1223">
        <v>159586.06</v>
      </c>
      <c r="I186" s="1223">
        <v>149400</v>
      </c>
      <c r="J186" s="1222" t="s">
        <v>3274</v>
      </c>
      <c r="K186" s="1224" t="s">
        <v>3286</v>
      </c>
      <c r="L186" s="1222" t="s">
        <v>3373</v>
      </c>
      <c r="M186" s="1224" t="s">
        <v>3275</v>
      </c>
      <c r="N186" s="1222" t="s">
        <v>293</v>
      </c>
      <c r="O186" s="2069" t="s">
        <v>3276</v>
      </c>
      <c r="P186" s="1221" t="s">
        <v>294</v>
      </c>
      <c r="Q186" s="1221" t="s">
        <v>3446</v>
      </c>
      <c r="R186" s="2069" t="s">
        <v>3277</v>
      </c>
      <c r="S186" s="1222" t="s">
        <v>297</v>
      </c>
      <c r="T186" s="2063" t="s">
        <v>2915</v>
      </c>
      <c r="U186" s="1222" t="s">
        <v>294</v>
      </c>
      <c r="V186" s="1222" t="s">
        <v>3018</v>
      </c>
      <c r="W186" s="1222" t="s">
        <v>294</v>
      </c>
      <c r="X186" s="1222" t="s">
        <v>3278</v>
      </c>
      <c r="Y186" s="1222" t="s">
        <v>3279</v>
      </c>
      <c r="Z186" s="1222" t="s">
        <v>3011</v>
      </c>
      <c r="AA186" s="1222" t="s">
        <v>3011</v>
      </c>
      <c r="AB186" s="1222" t="s">
        <v>3011</v>
      </c>
      <c r="AC186" s="1222" t="s">
        <v>3011</v>
      </c>
      <c r="AD186" s="1222" t="s">
        <v>3011</v>
      </c>
      <c r="AE186" s="1222" t="s">
        <v>3011</v>
      </c>
      <c r="AF186" s="2007" t="s">
        <v>293</v>
      </c>
      <c r="AG186" s="1221" t="s">
        <v>3280</v>
      </c>
      <c r="AH186" s="1221" t="s">
        <v>2908</v>
      </c>
      <c r="AI186" s="2007" t="s">
        <v>2909</v>
      </c>
      <c r="AJ186" s="1222" t="s">
        <v>295</v>
      </c>
      <c r="AK186" s="1225" t="s">
        <v>3281</v>
      </c>
      <c r="AL186" s="1222" t="s">
        <v>294</v>
      </c>
      <c r="AM186" s="1221" t="s">
        <v>3011</v>
      </c>
      <c r="AN186" s="2008"/>
    </row>
    <row r="187" spans="1:40" ht="93" customHeight="1">
      <c r="A187" s="1221" t="s">
        <v>1107</v>
      </c>
      <c r="B187" s="1221" t="s">
        <v>477</v>
      </c>
      <c r="C187" s="1221" t="s">
        <v>3271</v>
      </c>
      <c r="D187" s="1222" t="s">
        <v>3011</v>
      </c>
      <c r="E187" s="1221" t="s">
        <v>3272</v>
      </c>
      <c r="F187" s="1222" t="s">
        <v>3273</v>
      </c>
      <c r="G187" s="1222" t="s">
        <v>3013</v>
      </c>
      <c r="H187" s="1223">
        <v>19227.240000000002</v>
      </c>
      <c r="I187" s="1223">
        <v>18000</v>
      </c>
      <c r="J187" s="1222" t="s">
        <v>3274</v>
      </c>
      <c r="K187" s="1224" t="s">
        <v>3286</v>
      </c>
      <c r="L187" s="1222" t="s">
        <v>3373</v>
      </c>
      <c r="M187" s="1224" t="s">
        <v>3275</v>
      </c>
      <c r="N187" s="1222" t="s">
        <v>293</v>
      </c>
      <c r="O187" s="2069" t="s">
        <v>3276</v>
      </c>
      <c r="P187" s="1221" t="s">
        <v>294</v>
      </c>
      <c r="Q187" s="1221" t="s">
        <v>3447</v>
      </c>
      <c r="R187" s="2069" t="s">
        <v>3277</v>
      </c>
      <c r="S187" s="1222" t="s">
        <v>297</v>
      </c>
      <c r="T187" s="2063" t="s">
        <v>2915</v>
      </c>
      <c r="U187" s="1222" t="s">
        <v>294</v>
      </c>
      <c r="V187" s="1222" t="s">
        <v>3018</v>
      </c>
      <c r="W187" s="1222" t="s">
        <v>294</v>
      </c>
      <c r="X187" s="1222" t="s">
        <v>3278</v>
      </c>
      <c r="Y187" s="1222" t="s">
        <v>3279</v>
      </c>
      <c r="Z187" s="1222" t="s">
        <v>3011</v>
      </c>
      <c r="AA187" s="1222" t="s">
        <v>3011</v>
      </c>
      <c r="AB187" s="1222" t="s">
        <v>3011</v>
      </c>
      <c r="AC187" s="1222" t="s">
        <v>3011</v>
      </c>
      <c r="AD187" s="1222" t="s">
        <v>3011</v>
      </c>
      <c r="AE187" s="1222" t="s">
        <v>3011</v>
      </c>
      <c r="AF187" s="2007" t="s">
        <v>293</v>
      </c>
      <c r="AG187" s="1221" t="s">
        <v>3280</v>
      </c>
      <c r="AH187" s="1221" t="s">
        <v>2908</v>
      </c>
      <c r="AI187" s="2007" t="s">
        <v>2909</v>
      </c>
      <c r="AJ187" s="1222" t="s">
        <v>295</v>
      </c>
      <c r="AK187" s="1225" t="s">
        <v>3281</v>
      </c>
      <c r="AL187" s="1222" t="s">
        <v>294</v>
      </c>
      <c r="AM187" s="1221" t="s">
        <v>3011</v>
      </c>
      <c r="AN187" s="2008"/>
    </row>
    <row r="188" spans="1:40" ht="93" customHeight="1">
      <c r="A188" s="1221" t="s">
        <v>1107</v>
      </c>
      <c r="B188" s="1221" t="s">
        <v>478</v>
      </c>
      <c r="C188" s="1221" t="s">
        <v>3271</v>
      </c>
      <c r="D188" s="1222" t="s">
        <v>3011</v>
      </c>
      <c r="E188" s="1221" t="s">
        <v>3272</v>
      </c>
      <c r="F188" s="1222" t="s">
        <v>3273</v>
      </c>
      <c r="G188" s="1222" t="s">
        <v>3013</v>
      </c>
      <c r="H188" s="1223">
        <v>1394.56</v>
      </c>
      <c r="I188" s="1223">
        <v>1200</v>
      </c>
      <c r="J188" s="1222" t="s">
        <v>3274</v>
      </c>
      <c r="K188" s="1224" t="s">
        <v>3287</v>
      </c>
      <c r="L188" s="1222" t="s">
        <v>3373</v>
      </c>
      <c r="M188" s="1224" t="s">
        <v>3275</v>
      </c>
      <c r="N188" s="1222" t="s">
        <v>293</v>
      </c>
      <c r="O188" s="2069" t="s">
        <v>3282</v>
      </c>
      <c r="P188" s="1221" t="s">
        <v>294</v>
      </c>
      <c r="Q188" s="1221" t="s">
        <v>3404</v>
      </c>
      <c r="R188" s="2069" t="s">
        <v>3283</v>
      </c>
      <c r="S188" s="1222" t="s">
        <v>297</v>
      </c>
      <c r="T188" s="2063" t="s">
        <v>323</v>
      </c>
      <c r="U188" s="1222" t="s">
        <v>294</v>
      </c>
      <c r="V188" s="1222" t="s">
        <v>3018</v>
      </c>
      <c r="W188" s="1222" t="s">
        <v>294</v>
      </c>
      <c r="X188" s="1222" t="s">
        <v>3278</v>
      </c>
      <c r="Y188" s="1222" t="s">
        <v>3279</v>
      </c>
      <c r="Z188" s="1222" t="s">
        <v>3011</v>
      </c>
      <c r="AA188" s="1222" t="s">
        <v>3011</v>
      </c>
      <c r="AB188" s="1222" t="s">
        <v>3011</v>
      </c>
      <c r="AC188" s="1222" t="s">
        <v>3011</v>
      </c>
      <c r="AD188" s="1222" t="s">
        <v>3011</v>
      </c>
      <c r="AE188" s="1222" t="s">
        <v>3011</v>
      </c>
      <c r="AF188" s="2007" t="s">
        <v>293</v>
      </c>
      <c r="AG188" s="1221" t="s">
        <v>3280</v>
      </c>
      <c r="AH188" s="1221" t="s">
        <v>2908</v>
      </c>
      <c r="AI188" s="2007" t="s">
        <v>2909</v>
      </c>
      <c r="AJ188" s="1222" t="s">
        <v>295</v>
      </c>
      <c r="AK188" s="1225" t="s">
        <v>3281</v>
      </c>
      <c r="AL188" s="1222" t="s">
        <v>294</v>
      </c>
      <c r="AM188" s="1221" t="s">
        <v>3011</v>
      </c>
      <c r="AN188" s="2008"/>
    </row>
    <row r="189" spans="1:40" ht="93" customHeight="1">
      <c r="A189" s="1221" t="s">
        <v>1107</v>
      </c>
      <c r="B189" s="1221" t="s">
        <v>479</v>
      </c>
      <c r="C189" s="1221" t="s">
        <v>3271</v>
      </c>
      <c r="D189" s="1222" t="s">
        <v>3011</v>
      </c>
      <c r="E189" s="1221" t="s">
        <v>3272</v>
      </c>
      <c r="F189" s="1222" t="s">
        <v>3273</v>
      </c>
      <c r="G189" s="1222" t="s">
        <v>3013</v>
      </c>
      <c r="H189" s="1223">
        <v>7437.64</v>
      </c>
      <c r="I189" s="1223">
        <v>6400</v>
      </c>
      <c r="J189" s="1222" t="s">
        <v>3274</v>
      </c>
      <c r="K189" s="1224" t="s">
        <v>3287</v>
      </c>
      <c r="L189" s="1222" t="s">
        <v>3373</v>
      </c>
      <c r="M189" s="1224" t="s">
        <v>3275</v>
      </c>
      <c r="N189" s="1222" t="s">
        <v>293</v>
      </c>
      <c r="O189" s="2069" t="s">
        <v>3282</v>
      </c>
      <c r="P189" s="1221" t="s">
        <v>294</v>
      </c>
      <c r="Q189" s="1221" t="s">
        <v>3422</v>
      </c>
      <c r="R189" s="2069" t="s">
        <v>3283</v>
      </c>
      <c r="S189" s="1222" t="s">
        <v>297</v>
      </c>
      <c r="T189" s="2063" t="s">
        <v>323</v>
      </c>
      <c r="U189" s="1222" t="s">
        <v>294</v>
      </c>
      <c r="V189" s="1222" t="s">
        <v>3018</v>
      </c>
      <c r="W189" s="1222" t="s">
        <v>294</v>
      </c>
      <c r="X189" s="1222" t="s">
        <v>3278</v>
      </c>
      <c r="Y189" s="1222" t="s">
        <v>3279</v>
      </c>
      <c r="Z189" s="1222" t="s">
        <v>3011</v>
      </c>
      <c r="AA189" s="1222" t="s">
        <v>3011</v>
      </c>
      <c r="AB189" s="1222" t="s">
        <v>3011</v>
      </c>
      <c r="AC189" s="1222" t="s">
        <v>3011</v>
      </c>
      <c r="AD189" s="1222" t="s">
        <v>3011</v>
      </c>
      <c r="AE189" s="1222" t="s">
        <v>3011</v>
      </c>
      <c r="AF189" s="2007" t="s">
        <v>293</v>
      </c>
      <c r="AG189" s="1221" t="s">
        <v>3280</v>
      </c>
      <c r="AH189" s="1221" t="s">
        <v>2908</v>
      </c>
      <c r="AI189" s="2007" t="s">
        <v>2909</v>
      </c>
      <c r="AJ189" s="1222" t="s">
        <v>295</v>
      </c>
      <c r="AK189" s="1225" t="s">
        <v>3281</v>
      </c>
      <c r="AL189" s="1222" t="s">
        <v>294</v>
      </c>
      <c r="AM189" s="1221" t="s">
        <v>3011</v>
      </c>
      <c r="AN189" s="2008"/>
    </row>
    <row r="190" spans="1:40" ht="93" customHeight="1">
      <c r="A190" s="1221" t="s">
        <v>1107</v>
      </c>
      <c r="B190" s="1221" t="s">
        <v>480</v>
      </c>
      <c r="C190" s="1221" t="s">
        <v>3271</v>
      </c>
      <c r="D190" s="1222" t="s">
        <v>3011</v>
      </c>
      <c r="E190" s="1221" t="s">
        <v>3272</v>
      </c>
      <c r="F190" s="1222" t="s">
        <v>3273</v>
      </c>
      <c r="G190" s="1222" t="s">
        <v>3013</v>
      </c>
      <c r="H190" s="1223">
        <v>929.71</v>
      </c>
      <c r="I190" s="1223">
        <v>800</v>
      </c>
      <c r="J190" s="1222" t="s">
        <v>3274</v>
      </c>
      <c r="K190" s="1224" t="s">
        <v>3287</v>
      </c>
      <c r="L190" s="1222" t="s">
        <v>3373</v>
      </c>
      <c r="M190" s="1224" t="s">
        <v>3275</v>
      </c>
      <c r="N190" s="1222" t="s">
        <v>293</v>
      </c>
      <c r="O190" s="2069" t="s">
        <v>3282</v>
      </c>
      <c r="P190" s="1221" t="s">
        <v>294</v>
      </c>
      <c r="Q190" s="1221" t="s">
        <v>3402</v>
      </c>
      <c r="R190" s="2069" t="s">
        <v>3283</v>
      </c>
      <c r="S190" s="1222" t="s">
        <v>297</v>
      </c>
      <c r="T190" s="2063" t="s">
        <v>323</v>
      </c>
      <c r="U190" s="1222" t="s">
        <v>294</v>
      </c>
      <c r="V190" s="1222" t="s">
        <v>3018</v>
      </c>
      <c r="W190" s="1222" t="s">
        <v>294</v>
      </c>
      <c r="X190" s="1222" t="s">
        <v>3278</v>
      </c>
      <c r="Y190" s="1222" t="s">
        <v>3279</v>
      </c>
      <c r="Z190" s="1222" t="s">
        <v>3011</v>
      </c>
      <c r="AA190" s="1222" t="s">
        <v>3011</v>
      </c>
      <c r="AB190" s="1222" t="s">
        <v>3011</v>
      </c>
      <c r="AC190" s="1222" t="s">
        <v>3011</v>
      </c>
      <c r="AD190" s="1222" t="s">
        <v>3011</v>
      </c>
      <c r="AE190" s="1222" t="s">
        <v>3011</v>
      </c>
      <c r="AF190" s="2007" t="s">
        <v>293</v>
      </c>
      <c r="AG190" s="1221" t="s">
        <v>3280</v>
      </c>
      <c r="AH190" s="1221" t="s">
        <v>2908</v>
      </c>
      <c r="AI190" s="2007" t="s">
        <v>2909</v>
      </c>
      <c r="AJ190" s="1222" t="s">
        <v>295</v>
      </c>
      <c r="AK190" s="1225" t="s">
        <v>3281</v>
      </c>
      <c r="AL190" s="1222" t="s">
        <v>294</v>
      </c>
      <c r="AM190" s="1221" t="s">
        <v>3011</v>
      </c>
      <c r="AN190" s="2008"/>
    </row>
    <row r="191" spans="1:40" ht="93" customHeight="1">
      <c r="A191" s="1221" t="s">
        <v>1107</v>
      </c>
      <c r="B191" s="1221" t="s">
        <v>481</v>
      </c>
      <c r="C191" s="1221" t="s">
        <v>3271</v>
      </c>
      <c r="D191" s="1222" t="s">
        <v>3011</v>
      </c>
      <c r="E191" s="1221" t="s">
        <v>3272</v>
      </c>
      <c r="F191" s="1222" t="s">
        <v>3273</v>
      </c>
      <c r="G191" s="1222" t="s">
        <v>3013</v>
      </c>
      <c r="H191" s="1223">
        <v>464.85</v>
      </c>
      <c r="I191" s="1223">
        <v>400</v>
      </c>
      <c r="J191" s="1222" t="s">
        <v>3274</v>
      </c>
      <c r="K191" s="1224" t="s">
        <v>3287</v>
      </c>
      <c r="L191" s="1222" t="s">
        <v>3373</v>
      </c>
      <c r="M191" s="1224" t="s">
        <v>3275</v>
      </c>
      <c r="N191" s="1222" t="s">
        <v>293</v>
      </c>
      <c r="O191" s="2069" t="s">
        <v>3282</v>
      </c>
      <c r="P191" s="1221" t="s">
        <v>294</v>
      </c>
      <c r="Q191" s="1221" t="s">
        <v>3403</v>
      </c>
      <c r="R191" s="2069" t="s">
        <v>3283</v>
      </c>
      <c r="S191" s="1222" t="s">
        <v>297</v>
      </c>
      <c r="T191" s="2063" t="s">
        <v>323</v>
      </c>
      <c r="U191" s="1222" t="s">
        <v>294</v>
      </c>
      <c r="V191" s="1222" t="s">
        <v>3018</v>
      </c>
      <c r="W191" s="1222" t="s">
        <v>294</v>
      </c>
      <c r="X191" s="1222" t="s">
        <v>3278</v>
      </c>
      <c r="Y191" s="1222" t="s">
        <v>3279</v>
      </c>
      <c r="Z191" s="1222" t="s">
        <v>3011</v>
      </c>
      <c r="AA191" s="1222" t="s">
        <v>3011</v>
      </c>
      <c r="AB191" s="1222" t="s">
        <v>3011</v>
      </c>
      <c r="AC191" s="1222" t="s">
        <v>3011</v>
      </c>
      <c r="AD191" s="1222" t="s">
        <v>3011</v>
      </c>
      <c r="AE191" s="1222" t="s">
        <v>3011</v>
      </c>
      <c r="AF191" s="2007" t="s">
        <v>293</v>
      </c>
      <c r="AG191" s="1221" t="s">
        <v>3280</v>
      </c>
      <c r="AH191" s="1221" t="s">
        <v>2908</v>
      </c>
      <c r="AI191" s="2007" t="s">
        <v>2909</v>
      </c>
      <c r="AJ191" s="1222" t="s">
        <v>295</v>
      </c>
      <c r="AK191" s="1225" t="s">
        <v>3281</v>
      </c>
      <c r="AL191" s="1222" t="s">
        <v>294</v>
      </c>
      <c r="AM191" s="1221" t="s">
        <v>3011</v>
      </c>
      <c r="AN191" s="2008"/>
    </row>
    <row r="192" spans="1:40" ht="93" customHeight="1">
      <c r="A192" s="1221" t="s">
        <v>1107</v>
      </c>
      <c r="B192" s="1221" t="s">
        <v>482</v>
      </c>
      <c r="C192" s="1221" t="s">
        <v>3271</v>
      </c>
      <c r="D192" s="1222" t="s">
        <v>3011</v>
      </c>
      <c r="E192" s="1221" t="s">
        <v>3272</v>
      </c>
      <c r="F192" s="1222" t="s">
        <v>3273</v>
      </c>
      <c r="G192" s="1222" t="s">
        <v>3013</v>
      </c>
      <c r="H192" s="1223">
        <v>1394.56</v>
      </c>
      <c r="I192" s="1223">
        <v>1200</v>
      </c>
      <c r="J192" s="1222" t="s">
        <v>3274</v>
      </c>
      <c r="K192" s="1224" t="s">
        <v>3287</v>
      </c>
      <c r="L192" s="1222" t="s">
        <v>3373</v>
      </c>
      <c r="M192" s="1224" t="s">
        <v>3275</v>
      </c>
      <c r="N192" s="1222" t="s">
        <v>293</v>
      </c>
      <c r="O192" s="2069" t="s">
        <v>3282</v>
      </c>
      <c r="P192" s="1221" t="s">
        <v>294</v>
      </c>
      <c r="Q192" s="1221" t="s">
        <v>3404</v>
      </c>
      <c r="R192" s="2069" t="s">
        <v>3283</v>
      </c>
      <c r="S192" s="1222" t="s">
        <v>297</v>
      </c>
      <c r="T192" s="2063" t="s">
        <v>323</v>
      </c>
      <c r="U192" s="1222" t="s">
        <v>294</v>
      </c>
      <c r="V192" s="1222" t="s">
        <v>3018</v>
      </c>
      <c r="W192" s="1222" t="s">
        <v>294</v>
      </c>
      <c r="X192" s="1222" t="s">
        <v>3278</v>
      </c>
      <c r="Y192" s="1222" t="s">
        <v>3279</v>
      </c>
      <c r="Z192" s="1222" t="s">
        <v>3011</v>
      </c>
      <c r="AA192" s="1222" t="s">
        <v>3011</v>
      </c>
      <c r="AB192" s="1222" t="s">
        <v>3011</v>
      </c>
      <c r="AC192" s="1222" t="s">
        <v>3011</v>
      </c>
      <c r="AD192" s="1222" t="s">
        <v>3011</v>
      </c>
      <c r="AE192" s="1222" t="s">
        <v>3011</v>
      </c>
      <c r="AF192" s="2007" t="s">
        <v>293</v>
      </c>
      <c r="AG192" s="1221" t="s">
        <v>3280</v>
      </c>
      <c r="AH192" s="1221" t="s">
        <v>2908</v>
      </c>
      <c r="AI192" s="2007" t="s">
        <v>2909</v>
      </c>
      <c r="AJ192" s="1222" t="s">
        <v>295</v>
      </c>
      <c r="AK192" s="1225" t="s">
        <v>3281</v>
      </c>
      <c r="AL192" s="1222" t="s">
        <v>294</v>
      </c>
      <c r="AM192" s="1221" t="s">
        <v>3011</v>
      </c>
      <c r="AN192" s="2008"/>
    </row>
    <row r="193" spans="1:40" ht="93" customHeight="1">
      <c r="A193" s="1221" t="s">
        <v>1107</v>
      </c>
      <c r="B193" s="1221" t="s">
        <v>483</v>
      </c>
      <c r="C193" s="1221" t="s">
        <v>3271</v>
      </c>
      <c r="D193" s="1222" t="s">
        <v>3011</v>
      </c>
      <c r="E193" s="1221" t="s">
        <v>3272</v>
      </c>
      <c r="F193" s="1222" t="s">
        <v>3273</v>
      </c>
      <c r="G193" s="1222" t="s">
        <v>3013</v>
      </c>
      <c r="H193" s="1223">
        <v>53412.07</v>
      </c>
      <c r="I193" s="1223">
        <v>50000</v>
      </c>
      <c r="J193" s="1222" t="s">
        <v>3274</v>
      </c>
      <c r="K193" s="1224" t="s">
        <v>3288</v>
      </c>
      <c r="L193" s="1222" t="s">
        <v>3373</v>
      </c>
      <c r="M193" s="1224" t="s">
        <v>3275</v>
      </c>
      <c r="N193" s="1222" t="s">
        <v>293</v>
      </c>
      <c r="O193" s="2069" t="s">
        <v>3276</v>
      </c>
      <c r="P193" s="1221" t="s">
        <v>294</v>
      </c>
      <c r="Q193" s="1221" t="s">
        <v>3407</v>
      </c>
      <c r="R193" s="2069" t="s">
        <v>3277</v>
      </c>
      <c r="S193" s="1222" t="s">
        <v>297</v>
      </c>
      <c r="T193" s="2063" t="s">
        <v>2916</v>
      </c>
      <c r="U193" s="1222" t="s">
        <v>294</v>
      </c>
      <c r="V193" s="1222" t="s">
        <v>3018</v>
      </c>
      <c r="W193" s="1222" t="s">
        <v>294</v>
      </c>
      <c r="X193" s="1222" t="s">
        <v>3278</v>
      </c>
      <c r="Y193" s="1222" t="s">
        <v>3279</v>
      </c>
      <c r="Z193" s="1222" t="s">
        <v>3011</v>
      </c>
      <c r="AA193" s="1222" t="s">
        <v>3011</v>
      </c>
      <c r="AB193" s="1222" t="s">
        <v>3011</v>
      </c>
      <c r="AC193" s="1222" t="s">
        <v>3011</v>
      </c>
      <c r="AD193" s="1222" t="s">
        <v>3011</v>
      </c>
      <c r="AE193" s="1222" t="s">
        <v>3011</v>
      </c>
      <c r="AF193" s="2007" t="s">
        <v>293</v>
      </c>
      <c r="AG193" s="1221" t="s">
        <v>3280</v>
      </c>
      <c r="AH193" s="1221" t="s">
        <v>2908</v>
      </c>
      <c r="AI193" s="2007" t="s">
        <v>2909</v>
      </c>
      <c r="AJ193" s="1222" t="s">
        <v>295</v>
      </c>
      <c r="AK193" s="1225" t="s">
        <v>3281</v>
      </c>
      <c r="AL193" s="1222" t="s">
        <v>294</v>
      </c>
      <c r="AM193" s="1221" t="s">
        <v>3011</v>
      </c>
      <c r="AN193" s="2008"/>
    </row>
    <row r="194" spans="1:40" ht="93" customHeight="1">
      <c r="A194" s="1221" t="s">
        <v>1107</v>
      </c>
      <c r="B194" s="1221" t="s">
        <v>486</v>
      </c>
      <c r="C194" s="1221" t="s">
        <v>3289</v>
      </c>
      <c r="D194" s="1222" t="s">
        <v>3011</v>
      </c>
      <c r="E194" s="1221" t="s">
        <v>3290</v>
      </c>
      <c r="F194" s="1222" t="s">
        <v>3273</v>
      </c>
      <c r="G194" s="1222" t="s">
        <v>3013</v>
      </c>
      <c r="H194" s="1223">
        <v>4642</v>
      </c>
      <c r="I194" s="1223">
        <v>2400</v>
      </c>
      <c r="J194" s="1222" t="s">
        <v>3274</v>
      </c>
      <c r="K194" s="1224">
        <v>44236</v>
      </c>
      <c r="L194" s="1222" t="s">
        <v>3291</v>
      </c>
      <c r="M194" s="1224" t="s">
        <v>3292</v>
      </c>
      <c r="N194" s="1222" t="s">
        <v>293</v>
      </c>
      <c r="O194" s="2069" t="s">
        <v>3293</v>
      </c>
      <c r="P194" s="1221" t="s">
        <v>294</v>
      </c>
      <c r="Q194" s="1221" t="s">
        <v>3408</v>
      </c>
      <c r="R194" s="2069" t="s">
        <v>3294</v>
      </c>
      <c r="S194" s="1222" t="s">
        <v>297</v>
      </c>
      <c r="T194" s="2063" t="s">
        <v>2932</v>
      </c>
      <c r="U194" s="1222" t="s">
        <v>294</v>
      </c>
      <c r="V194" s="1222" t="s">
        <v>3295</v>
      </c>
      <c r="W194" s="1222" t="s">
        <v>294</v>
      </c>
      <c r="X194" s="1222" t="s">
        <v>3011</v>
      </c>
      <c r="Y194" s="1222" t="s">
        <v>3279</v>
      </c>
      <c r="Z194" s="1222" t="s">
        <v>3011</v>
      </c>
      <c r="AA194" s="1222" t="s">
        <v>3011</v>
      </c>
      <c r="AB194" s="1222" t="s">
        <v>3011</v>
      </c>
      <c r="AC194" s="1222" t="s">
        <v>3011</v>
      </c>
      <c r="AD194" s="1222" t="s">
        <v>3011</v>
      </c>
      <c r="AE194" s="1222" t="s">
        <v>3011</v>
      </c>
      <c r="AF194" s="2007" t="s">
        <v>293</v>
      </c>
      <c r="AG194" s="1221" t="s">
        <v>3296</v>
      </c>
      <c r="AH194" s="1221" t="s">
        <v>3104</v>
      </c>
      <c r="AI194" s="2007" t="s">
        <v>2909</v>
      </c>
      <c r="AJ194" s="1222" t="s">
        <v>295</v>
      </c>
      <c r="AK194" s="1225" t="s">
        <v>3297</v>
      </c>
      <c r="AL194" s="1222" t="s">
        <v>294</v>
      </c>
      <c r="AM194" s="1221" t="s">
        <v>3011</v>
      </c>
      <c r="AN194" s="2008"/>
    </row>
    <row r="195" spans="1:40" ht="93" customHeight="1">
      <c r="A195" s="1221" t="s">
        <v>1107</v>
      </c>
      <c r="B195" s="1221" t="s">
        <v>487</v>
      </c>
      <c r="C195" s="1221" t="s">
        <v>3289</v>
      </c>
      <c r="D195" s="1222" t="s">
        <v>3011</v>
      </c>
      <c r="E195" s="1221" t="s">
        <v>3290</v>
      </c>
      <c r="F195" s="1222" t="s">
        <v>3273</v>
      </c>
      <c r="G195" s="1222" t="s">
        <v>3013</v>
      </c>
      <c r="H195" s="1223">
        <v>6963</v>
      </c>
      <c r="I195" s="1223">
        <v>3600</v>
      </c>
      <c r="J195" s="1222" t="s">
        <v>3274</v>
      </c>
      <c r="K195" s="1224">
        <v>44236</v>
      </c>
      <c r="L195" s="1222" t="s">
        <v>3291</v>
      </c>
      <c r="M195" s="1224" t="s">
        <v>3292</v>
      </c>
      <c r="N195" s="1222" t="s">
        <v>293</v>
      </c>
      <c r="O195" s="2069" t="s">
        <v>3293</v>
      </c>
      <c r="P195" s="1221" t="s">
        <v>294</v>
      </c>
      <c r="Q195" s="1221" t="s">
        <v>3414</v>
      </c>
      <c r="R195" s="2069" t="s">
        <v>3294</v>
      </c>
      <c r="S195" s="1222" t="s">
        <v>297</v>
      </c>
      <c r="T195" s="2063" t="s">
        <v>2932</v>
      </c>
      <c r="U195" s="1222" t="s">
        <v>294</v>
      </c>
      <c r="V195" s="1222" t="s">
        <v>3295</v>
      </c>
      <c r="W195" s="1222" t="s">
        <v>294</v>
      </c>
      <c r="X195" s="1222" t="s">
        <v>3011</v>
      </c>
      <c r="Y195" s="1222" t="s">
        <v>3279</v>
      </c>
      <c r="Z195" s="1222" t="s">
        <v>3011</v>
      </c>
      <c r="AA195" s="1222" t="s">
        <v>3011</v>
      </c>
      <c r="AB195" s="1222" t="s">
        <v>3011</v>
      </c>
      <c r="AC195" s="1222" t="s">
        <v>3011</v>
      </c>
      <c r="AD195" s="1222" t="s">
        <v>3011</v>
      </c>
      <c r="AE195" s="1222" t="s">
        <v>3011</v>
      </c>
      <c r="AF195" s="2007" t="s">
        <v>293</v>
      </c>
      <c r="AG195" s="1221" t="s">
        <v>3296</v>
      </c>
      <c r="AH195" s="1221" t="s">
        <v>3104</v>
      </c>
      <c r="AI195" s="2007" t="s">
        <v>2909</v>
      </c>
      <c r="AJ195" s="1222" t="s">
        <v>295</v>
      </c>
      <c r="AK195" s="1225" t="s">
        <v>3297</v>
      </c>
      <c r="AL195" s="1222" t="s">
        <v>294</v>
      </c>
      <c r="AM195" s="1221" t="s">
        <v>3011</v>
      </c>
      <c r="AN195" s="2008"/>
    </row>
    <row r="196" spans="1:40" ht="93" customHeight="1">
      <c r="A196" s="1221" t="s">
        <v>1107</v>
      </c>
      <c r="B196" s="1221" t="s">
        <v>488</v>
      </c>
      <c r="C196" s="1221" t="s">
        <v>3289</v>
      </c>
      <c r="D196" s="1222" t="s">
        <v>3011</v>
      </c>
      <c r="E196" s="1221" t="s">
        <v>3290</v>
      </c>
      <c r="F196" s="1222" t="s">
        <v>3273</v>
      </c>
      <c r="G196" s="1222" t="s">
        <v>3013</v>
      </c>
      <c r="H196" s="1223">
        <v>13152</v>
      </c>
      <c r="I196" s="1223">
        <v>6800</v>
      </c>
      <c r="J196" s="1222" t="s">
        <v>3274</v>
      </c>
      <c r="K196" s="1224">
        <v>44236</v>
      </c>
      <c r="L196" s="1222" t="s">
        <v>3291</v>
      </c>
      <c r="M196" s="1224" t="s">
        <v>3292</v>
      </c>
      <c r="N196" s="1222" t="s">
        <v>293</v>
      </c>
      <c r="O196" s="2069" t="s">
        <v>3293</v>
      </c>
      <c r="P196" s="1221" t="s">
        <v>294</v>
      </c>
      <c r="Q196" s="1221" t="s">
        <v>3448</v>
      </c>
      <c r="R196" s="2069" t="s">
        <v>3294</v>
      </c>
      <c r="S196" s="1222" t="s">
        <v>297</v>
      </c>
      <c r="T196" s="2063" t="s">
        <v>2932</v>
      </c>
      <c r="U196" s="1222" t="s">
        <v>294</v>
      </c>
      <c r="V196" s="1222" t="s">
        <v>3295</v>
      </c>
      <c r="W196" s="1222" t="s">
        <v>294</v>
      </c>
      <c r="X196" s="1222" t="s">
        <v>3011</v>
      </c>
      <c r="Y196" s="1222" t="s">
        <v>3279</v>
      </c>
      <c r="Z196" s="1222" t="s">
        <v>3011</v>
      </c>
      <c r="AA196" s="1222" t="s">
        <v>3011</v>
      </c>
      <c r="AB196" s="1222" t="s">
        <v>3011</v>
      </c>
      <c r="AC196" s="1222" t="s">
        <v>3011</v>
      </c>
      <c r="AD196" s="1222" t="s">
        <v>3011</v>
      </c>
      <c r="AE196" s="1222" t="s">
        <v>3011</v>
      </c>
      <c r="AF196" s="2007" t="s">
        <v>293</v>
      </c>
      <c r="AG196" s="1222" t="s">
        <v>3296</v>
      </c>
      <c r="AH196" s="1221" t="s">
        <v>3104</v>
      </c>
      <c r="AI196" s="2007" t="s">
        <v>2909</v>
      </c>
      <c r="AJ196" s="1222" t="s">
        <v>295</v>
      </c>
      <c r="AK196" s="1225" t="s">
        <v>3297</v>
      </c>
      <c r="AL196" s="1222" t="s">
        <v>294</v>
      </c>
      <c r="AM196" s="1221" t="s">
        <v>3011</v>
      </c>
      <c r="AN196" s="2008"/>
    </row>
    <row r="197" spans="1:40" ht="93" customHeight="1">
      <c r="A197" s="1221" t="s">
        <v>1107</v>
      </c>
      <c r="B197" s="1221" t="s">
        <v>489</v>
      </c>
      <c r="C197" s="1221" t="s">
        <v>3289</v>
      </c>
      <c r="D197" s="1222" t="s">
        <v>3011</v>
      </c>
      <c r="E197" s="1221" t="s">
        <v>3290</v>
      </c>
      <c r="F197" s="1222" t="s">
        <v>3273</v>
      </c>
      <c r="G197" s="1222" t="s">
        <v>3013</v>
      </c>
      <c r="H197" s="1223">
        <v>1547</v>
      </c>
      <c r="I197" s="1223">
        <v>800</v>
      </c>
      <c r="J197" s="1222" t="s">
        <v>3274</v>
      </c>
      <c r="K197" s="1224">
        <v>44236</v>
      </c>
      <c r="L197" s="1222" t="s">
        <v>3291</v>
      </c>
      <c r="M197" s="1224" t="s">
        <v>3292</v>
      </c>
      <c r="N197" s="1222" t="s">
        <v>293</v>
      </c>
      <c r="O197" s="2069" t="s">
        <v>3293</v>
      </c>
      <c r="P197" s="1221" t="s">
        <v>294</v>
      </c>
      <c r="Q197" s="1221" t="s">
        <v>3402</v>
      </c>
      <c r="R197" s="2069" t="s">
        <v>3294</v>
      </c>
      <c r="S197" s="1222" t="s">
        <v>297</v>
      </c>
      <c r="T197" s="2063" t="s">
        <v>2932</v>
      </c>
      <c r="U197" s="1222" t="s">
        <v>294</v>
      </c>
      <c r="V197" s="1222" t="s">
        <v>3295</v>
      </c>
      <c r="W197" s="1222" t="s">
        <v>294</v>
      </c>
      <c r="X197" s="1222" t="s">
        <v>3011</v>
      </c>
      <c r="Y197" s="1222" t="s">
        <v>3279</v>
      </c>
      <c r="Z197" s="1222" t="s">
        <v>3011</v>
      </c>
      <c r="AA197" s="1222" t="s">
        <v>3011</v>
      </c>
      <c r="AB197" s="1222" t="s">
        <v>3011</v>
      </c>
      <c r="AC197" s="1222" t="s">
        <v>3011</v>
      </c>
      <c r="AD197" s="1222" t="s">
        <v>3011</v>
      </c>
      <c r="AE197" s="1222" t="s">
        <v>3011</v>
      </c>
      <c r="AF197" s="2007" t="s">
        <v>293</v>
      </c>
      <c r="AG197" s="1222" t="s">
        <v>3296</v>
      </c>
      <c r="AH197" s="1221" t="s">
        <v>3104</v>
      </c>
      <c r="AI197" s="2007" t="s">
        <v>2909</v>
      </c>
      <c r="AJ197" s="1222" t="s">
        <v>295</v>
      </c>
      <c r="AK197" s="1225" t="s">
        <v>3297</v>
      </c>
      <c r="AL197" s="1222" t="s">
        <v>294</v>
      </c>
      <c r="AM197" s="1221" t="s">
        <v>3011</v>
      </c>
      <c r="AN197" s="2008"/>
    </row>
    <row r="198" spans="1:40" ht="93" customHeight="1">
      <c r="A198" s="1221" t="s">
        <v>1107</v>
      </c>
      <c r="B198" s="1221" t="s">
        <v>490</v>
      </c>
      <c r="C198" s="1221" t="s">
        <v>3289</v>
      </c>
      <c r="D198" s="1222" t="s">
        <v>3011</v>
      </c>
      <c r="E198" s="1221" t="s">
        <v>3290</v>
      </c>
      <c r="F198" s="1222" t="s">
        <v>3273</v>
      </c>
      <c r="G198" s="1222" t="s">
        <v>3013</v>
      </c>
      <c r="H198" s="1223">
        <v>6189</v>
      </c>
      <c r="I198" s="1223">
        <v>3200</v>
      </c>
      <c r="J198" s="1222" t="s">
        <v>3274</v>
      </c>
      <c r="K198" s="1224">
        <v>44236</v>
      </c>
      <c r="L198" s="1222" t="s">
        <v>3291</v>
      </c>
      <c r="M198" s="1224" t="s">
        <v>3292</v>
      </c>
      <c r="N198" s="1222" t="s">
        <v>293</v>
      </c>
      <c r="O198" s="2069" t="s">
        <v>3293</v>
      </c>
      <c r="P198" s="1221" t="s">
        <v>294</v>
      </c>
      <c r="Q198" s="1221" t="s">
        <v>3401</v>
      </c>
      <c r="R198" s="2069" t="s">
        <v>3294</v>
      </c>
      <c r="S198" s="1222" t="s">
        <v>297</v>
      </c>
      <c r="T198" s="2063" t="s">
        <v>2932</v>
      </c>
      <c r="U198" s="1222" t="s">
        <v>294</v>
      </c>
      <c r="V198" s="1222" t="s">
        <v>3295</v>
      </c>
      <c r="W198" s="1222" t="s">
        <v>294</v>
      </c>
      <c r="X198" s="1222" t="s">
        <v>3011</v>
      </c>
      <c r="Y198" s="1222" t="s">
        <v>3279</v>
      </c>
      <c r="Z198" s="1222" t="s">
        <v>3011</v>
      </c>
      <c r="AA198" s="1222" t="s">
        <v>3011</v>
      </c>
      <c r="AB198" s="1222" t="s">
        <v>3011</v>
      </c>
      <c r="AC198" s="1222" t="s">
        <v>3011</v>
      </c>
      <c r="AD198" s="1222" t="s">
        <v>3011</v>
      </c>
      <c r="AE198" s="1222" t="s">
        <v>3011</v>
      </c>
      <c r="AF198" s="2007" t="s">
        <v>293</v>
      </c>
      <c r="AG198" s="1222" t="s">
        <v>3296</v>
      </c>
      <c r="AH198" s="1221" t="s">
        <v>3104</v>
      </c>
      <c r="AI198" s="2007" t="s">
        <v>2909</v>
      </c>
      <c r="AJ198" s="1222" t="s">
        <v>295</v>
      </c>
      <c r="AK198" s="1225" t="s">
        <v>3297</v>
      </c>
      <c r="AL198" s="1222" t="s">
        <v>294</v>
      </c>
      <c r="AM198" s="1221" t="s">
        <v>3011</v>
      </c>
      <c r="AN198" s="2008"/>
    </row>
    <row r="199" spans="1:40" ht="93" customHeight="1">
      <c r="A199" s="1221" t="s">
        <v>1107</v>
      </c>
      <c r="B199" s="1221" t="s">
        <v>491</v>
      </c>
      <c r="C199" s="1221" t="s">
        <v>3289</v>
      </c>
      <c r="D199" s="1222" t="s">
        <v>3011</v>
      </c>
      <c r="E199" s="1221" t="s">
        <v>3290</v>
      </c>
      <c r="F199" s="1222" t="s">
        <v>3273</v>
      </c>
      <c r="G199" s="1222" t="s">
        <v>3013</v>
      </c>
      <c r="H199" s="1223">
        <v>1547</v>
      </c>
      <c r="I199" s="1223">
        <v>800</v>
      </c>
      <c r="J199" s="1222" t="s">
        <v>3274</v>
      </c>
      <c r="K199" s="1224">
        <v>44236</v>
      </c>
      <c r="L199" s="1222" t="s">
        <v>3291</v>
      </c>
      <c r="M199" s="1224" t="s">
        <v>3292</v>
      </c>
      <c r="N199" s="1222" t="s">
        <v>293</v>
      </c>
      <c r="O199" s="2069" t="s">
        <v>3293</v>
      </c>
      <c r="P199" s="1221" t="s">
        <v>294</v>
      </c>
      <c r="Q199" s="1221" t="s">
        <v>3402</v>
      </c>
      <c r="R199" s="2069" t="s">
        <v>3294</v>
      </c>
      <c r="S199" s="1222" t="s">
        <v>297</v>
      </c>
      <c r="T199" s="2063" t="s">
        <v>2932</v>
      </c>
      <c r="U199" s="1222" t="s">
        <v>294</v>
      </c>
      <c r="V199" s="1222" t="s">
        <v>3295</v>
      </c>
      <c r="W199" s="1222" t="s">
        <v>294</v>
      </c>
      <c r="X199" s="1222" t="s">
        <v>3011</v>
      </c>
      <c r="Y199" s="1222" t="s">
        <v>3279</v>
      </c>
      <c r="Z199" s="1222" t="s">
        <v>3011</v>
      </c>
      <c r="AA199" s="1222" t="s">
        <v>3011</v>
      </c>
      <c r="AB199" s="1222" t="s">
        <v>3011</v>
      </c>
      <c r="AC199" s="1222" t="s">
        <v>3011</v>
      </c>
      <c r="AD199" s="1222" t="s">
        <v>3011</v>
      </c>
      <c r="AE199" s="1222" t="s">
        <v>3011</v>
      </c>
      <c r="AF199" s="2007" t="s">
        <v>293</v>
      </c>
      <c r="AG199" s="1222" t="s">
        <v>3296</v>
      </c>
      <c r="AH199" s="1221" t="s">
        <v>3104</v>
      </c>
      <c r="AI199" s="2007" t="s">
        <v>2909</v>
      </c>
      <c r="AJ199" s="1222" t="s">
        <v>295</v>
      </c>
      <c r="AK199" s="1225" t="s">
        <v>3297</v>
      </c>
      <c r="AL199" s="1222" t="s">
        <v>294</v>
      </c>
      <c r="AM199" s="1221" t="s">
        <v>3011</v>
      </c>
      <c r="AN199" s="2008"/>
    </row>
    <row r="200" spans="1:40" ht="93" customHeight="1">
      <c r="A200" s="1221" t="s">
        <v>1107</v>
      </c>
      <c r="B200" s="1221" t="s">
        <v>492</v>
      </c>
      <c r="C200" s="1221" t="s">
        <v>3289</v>
      </c>
      <c r="D200" s="1222" t="s">
        <v>3011</v>
      </c>
      <c r="E200" s="1221" t="s">
        <v>3290</v>
      </c>
      <c r="F200" s="1222" t="s">
        <v>3273</v>
      </c>
      <c r="G200" s="1222" t="s">
        <v>3013</v>
      </c>
      <c r="H200" s="1223">
        <v>1547</v>
      </c>
      <c r="I200" s="1223">
        <v>800</v>
      </c>
      <c r="J200" s="1222" t="s">
        <v>3274</v>
      </c>
      <c r="K200" s="1224">
        <v>44236</v>
      </c>
      <c r="L200" s="1222" t="s">
        <v>3291</v>
      </c>
      <c r="M200" s="1224" t="s">
        <v>3292</v>
      </c>
      <c r="N200" s="1222" t="s">
        <v>293</v>
      </c>
      <c r="O200" s="2069" t="s">
        <v>3293</v>
      </c>
      <c r="P200" s="1221" t="s">
        <v>294</v>
      </c>
      <c r="Q200" s="1221" t="s">
        <v>3402</v>
      </c>
      <c r="R200" s="2069" t="s">
        <v>3294</v>
      </c>
      <c r="S200" s="1222" t="s">
        <v>297</v>
      </c>
      <c r="T200" s="2063" t="s">
        <v>2932</v>
      </c>
      <c r="U200" s="1222" t="s">
        <v>294</v>
      </c>
      <c r="V200" s="1222" t="s">
        <v>3295</v>
      </c>
      <c r="W200" s="1222" t="s">
        <v>294</v>
      </c>
      <c r="X200" s="1222" t="s">
        <v>3011</v>
      </c>
      <c r="Y200" s="1222" t="s">
        <v>3279</v>
      </c>
      <c r="Z200" s="1222" t="s">
        <v>3011</v>
      </c>
      <c r="AA200" s="1222" t="s">
        <v>3011</v>
      </c>
      <c r="AB200" s="1222" t="s">
        <v>3011</v>
      </c>
      <c r="AC200" s="1222" t="s">
        <v>3011</v>
      </c>
      <c r="AD200" s="1222" t="s">
        <v>3011</v>
      </c>
      <c r="AE200" s="1222" t="s">
        <v>3011</v>
      </c>
      <c r="AF200" s="2007" t="s">
        <v>293</v>
      </c>
      <c r="AG200" s="1222" t="s">
        <v>3296</v>
      </c>
      <c r="AH200" s="1221" t="s">
        <v>3104</v>
      </c>
      <c r="AI200" s="2007" t="s">
        <v>2909</v>
      </c>
      <c r="AJ200" s="1222" t="s">
        <v>295</v>
      </c>
      <c r="AK200" s="1225" t="s">
        <v>3297</v>
      </c>
      <c r="AL200" s="1222" t="s">
        <v>294</v>
      </c>
      <c r="AM200" s="1221" t="s">
        <v>3011</v>
      </c>
      <c r="AN200" s="2008"/>
    </row>
    <row r="201" spans="1:40" ht="93" customHeight="1">
      <c r="A201" s="1221" t="s">
        <v>1107</v>
      </c>
      <c r="B201" s="1221" t="s">
        <v>493</v>
      </c>
      <c r="C201" s="1221" t="s">
        <v>3289</v>
      </c>
      <c r="D201" s="1222" t="s">
        <v>3011</v>
      </c>
      <c r="E201" s="1221" t="s">
        <v>3290</v>
      </c>
      <c r="F201" s="1222" t="s">
        <v>3273</v>
      </c>
      <c r="G201" s="1222" t="s">
        <v>3013</v>
      </c>
      <c r="H201" s="1223">
        <v>14700</v>
      </c>
      <c r="I201" s="1223">
        <v>7600</v>
      </c>
      <c r="J201" s="1222" t="s">
        <v>3274</v>
      </c>
      <c r="K201" s="1224">
        <v>44236</v>
      </c>
      <c r="L201" s="1222" t="s">
        <v>3291</v>
      </c>
      <c r="M201" s="1224" t="s">
        <v>3292</v>
      </c>
      <c r="N201" s="1222" t="s">
        <v>293</v>
      </c>
      <c r="O201" s="2069" t="s">
        <v>3293</v>
      </c>
      <c r="P201" s="1221" t="s">
        <v>294</v>
      </c>
      <c r="Q201" s="1221" t="s">
        <v>3449</v>
      </c>
      <c r="R201" s="2069" t="s">
        <v>3294</v>
      </c>
      <c r="S201" s="1222" t="s">
        <v>297</v>
      </c>
      <c r="T201" s="2063" t="s">
        <v>2932</v>
      </c>
      <c r="U201" s="1222" t="s">
        <v>294</v>
      </c>
      <c r="V201" s="1222" t="s">
        <v>3295</v>
      </c>
      <c r="W201" s="1222" t="s">
        <v>294</v>
      </c>
      <c r="X201" s="1222" t="s">
        <v>3011</v>
      </c>
      <c r="Y201" s="1222" t="s">
        <v>3279</v>
      </c>
      <c r="Z201" s="1222" t="s">
        <v>3011</v>
      </c>
      <c r="AA201" s="1222" t="s">
        <v>3011</v>
      </c>
      <c r="AB201" s="1222" t="s">
        <v>3011</v>
      </c>
      <c r="AC201" s="1222" t="s">
        <v>3011</v>
      </c>
      <c r="AD201" s="1222" t="s">
        <v>3011</v>
      </c>
      <c r="AE201" s="1222" t="s">
        <v>3011</v>
      </c>
      <c r="AF201" s="2007" t="s">
        <v>293</v>
      </c>
      <c r="AG201" s="1222" t="s">
        <v>3296</v>
      </c>
      <c r="AH201" s="1221" t="s">
        <v>3104</v>
      </c>
      <c r="AI201" s="2007" t="s">
        <v>2909</v>
      </c>
      <c r="AJ201" s="1222" t="s">
        <v>295</v>
      </c>
      <c r="AK201" s="1225" t="s">
        <v>3297</v>
      </c>
      <c r="AL201" s="1222" t="s">
        <v>294</v>
      </c>
      <c r="AM201" s="1221" t="s">
        <v>3011</v>
      </c>
      <c r="AN201" s="2008"/>
    </row>
    <row r="202" spans="1:40" ht="93" customHeight="1">
      <c r="A202" s="1221" t="s">
        <v>1107</v>
      </c>
      <c r="B202" s="1221" t="s">
        <v>494</v>
      </c>
      <c r="C202" s="1221" t="s">
        <v>3289</v>
      </c>
      <c r="D202" s="1222" t="s">
        <v>3011</v>
      </c>
      <c r="E202" s="1221" t="s">
        <v>3290</v>
      </c>
      <c r="F202" s="1222" t="s">
        <v>3273</v>
      </c>
      <c r="G202" s="1222" t="s">
        <v>3013</v>
      </c>
      <c r="H202" s="1223">
        <v>11605</v>
      </c>
      <c r="I202" s="1223">
        <v>6000</v>
      </c>
      <c r="J202" s="1222" t="s">
        <v>3274</v>
      </c>
      <c r="K202" s="1224">
        <v>44236</v>
      </c>
      <c r="L202" s="1222" t="s">
        <v>3291</v>
      </c>
      <c r="M202" s="1224" t="s">
        <v>3292</v>
      </c>
      <c r="N202" s="1222" t="s">
        <v>293</v>
      </c>
      <c r="O202" s="2069" t="s">
        <v>3293</v>
      </c>
      <c r="P202" s="1221" t="s">
        <v>294</v>
      </c>
      <c r="Q202" s="1221" t="s">
        <v>3385</v>
      </c>
      <c r="R202" s="2069" t="s">
        <v>3294</v>
      </c>
      <c r="S202" s="1222" t="s">
        <v>297</v>
      </c>
      <c r="T202" s="2063" t="s">
        <v>2932</v>
      </c>
      <c r="U202" s="1222" t="s">
        <v>294</v>
      </c>
      <c r="V202" s="1222" t="s">
        <v>3295</v>
      </c>
      <c r="W202" s="1222" t="s">
        <v>294</v>
      </c>
      <c r="X202" s="1222" t="s">
        <v>3011</v>
      </c>
      <c r="Y202" s="1222" t="s">
        <v>3279</v>
      </c>
      <c r="Z202" s="1222" t="s">
        <v>3011</v>
      </c>
      <c r="AA202" s="1222" t="s">
        <v>3011</v>
      </c>
      <c r="AB202" s="1222" t="s">
        <v>3011</v>
      </c>
      <c r="AC202" s="1222" t="s">
        <v>3011</v>
      </c>
      <c r="AD202" s="1222" t="s">
        <v>3011</v>
      </c>
      <c r="AE202" s="1222" t="s">
        <v>3011</v>
      </c>
      <c r="AF202" s="2007" t="s">
        <v>293</v>
      </c>
      <c r="AG202" s="1222" t="s">
        <v>3296</v>
      </c>
      <c r="AH202" s="1221" t="s">
        <v>3104</v>
      </c>
      <c r="AI202" s="2007" t="s">
        <v>2909</v>
      </c>
      <c r="AJ202" s="1222" t="s">
        <v>295</v>
      </c>
      <c r="AK202" s="1225" t="s">
        <v>3297</v>
      </c>
      <c r="AL202" s="1222" t="s">
        <v>294</v>
      </c>
      <c r="AM202" s="1221" t="s">
        <v>3011</v>
      </c>
      <c r="AN202" s="2008"/>
    </row>
    <row r="203" spans="1:40" ht="93" customHeight="1">
      <c r="A203" s="1221" t="s">
        <v>1107</v>
      </c>
      <c r="B203" s="1221" t="s">
        <v>495</v>
      </c>
      <c r="C203" s="1221" t="s">
        <v>3289</v>
      </c>
      <c r="D203" s="1222" t="s">
        <v>3011</v>
      </c>
      <c r="E203" s="1221" t="s">
        <v>3290</v>
      </c>
      <c r="F203" s="1222" t="s">
        <v>3273</v>
      </c>
      <c r="G203" s="1222" t="s">
        <v>3013</v>
      </c>
      <c r="H203" s="1223">
        <v>62667</v>
      </c>
      <c r="I203" s="1223">
        <v>32400</v>
      </c>
      <c r="J203" s="1222" t="s">
        <v>3274</v>
      </c>
      <c r="K203" s="1224">
        <v>44236</v>
      </c>
      <c r="L203" s="1222" t="s">
        <v>3291</v>
      </c>
      <c r="M203" s="1224" t="s">
        <v>3292</v>
      </c>
      <c r="N203" s="1222" t="s">
        <v>293</v>
      </c>
      <c r="O203" s="2069" t="s">
        <v>3293</v>
      </c>
      <c r="P203" s="1221" t="s">
        <v>294</v>
      </c>
      <c r="Q203" s="1221" t="s">
        <v>3450</v>
      </c>
      <c r="R203" s="2069" t="s">
        <v>3294</v>
      </c>
      <c r="S203" s="1222" t="s">
        <v>297</v>
      </c>
      <c r="T203" s="2063" t="s">
        <v>2932</v>
      </c>
      <c r="U203" s="1222" t="s">
        <v>294</v>
      </c>
      <c r="V203" s="1222" t="s">
        <v>3295</v>
      </c>
      <c r="W203" s="1222" t="s">
        <v>294</v>
      </c>
      <c r="X203" s="1222" t="s">
        <v>3011</v>
      </c>
      <c r="Y203" s="1222" t="s">
        <v>3279</v>
      </c>
      <c r="Z203" s="1222" t="s">
        <v>3011</v>
      </c>
      <c r="AA203" s="1222" t="s">
        <v>3011</v>
      </c>
      <c r="AB203" s="1222" t="s">
        <v>3011</v>
      </c>
      <c r="AC203" s="1222" t="s">
        <v>3011</v>
      </c>
      <c r="AD203" s="1222" t="s">
        <v>3011</v>
      </c>
      <c r="AE203" s="1222" t="s">
        <v>3011</v>
      </c>
      <c r="AF203" s="2007" t="s">
        <v>293</v>
      </c>
      <c r="AG203" s="1222" t="s">
        <v>3296</v>
      </c>
      <c r="AH203" s="1221" t="s">
        <v>3104</v>
      </c>
      <c r="AI203" s="2007" t="s">
        <v>2909</v>
      </c>
      <c r="AJ203" s="1222" t="s">
        <v>295</v>
      </c>
      <c r="AK203" s="1225" t="s">
        <v>3297</v>
      </c>
      <c r="AL203" s="1222" t="s">
        <v>294</v>
      </c>
      <c r="AM203" s="1221" t="s">
        <v>3011</v>
      </c>
      <c r="AN203" s="2008"/>
    </row>
    <row r="204" spans="1:40" ht="93" customHeight="1">
      <c r="A204" s="1221" t="s">
        <v>1107</v>
      </c>
      <c r="B204" s="1221" t="s">
        <v>496</v>
      </c>
      <c r="C204" s="1221" t="s">
        <v>3289</v>
      </c>
      <c r="D204" s="1222" t="s">
        <v>3011</v>
      </c>
      <c r="E204" s="1221" t="s">
        <v>3290</v>
      </c>
      <c r="F204" s="1222" t="s">
        <v>3273</v>
      </c>
      <c r="G204" s="1222" t="s">
        <v>3013</v>
      </c>
      <c r="H204" s="1223">
        <v>116050</v>
      </c>
      <c r="I204" s="1223">
        <v>60000</v>
      </c>
      <c r="J204" s="1222" t="s">
        <v>3274</v>
      </c>
      <c r="K204" s="1224">
        <v>44236</v>
      </c>
      <c r="L204" s="1222" t="s">
        <v>3291</v>
      </c>
      <c r="M204" s="1224" t="s">
        <v>3292</v>
      </c>
      <c r="N204" s="1222" t="s">
        <v>293</v>
      </c>
      <c r="O204" s="2069" t="s">
        <v>3293</v>
      </c>
      <c r="P204" s="1221" t="s">
        <v>294</v>
      </c>
      <c r="Q204" s="1221" t="s">
        <v>3451</v>
      </c>
      <c r="R204" s="2069" t="s">
        <v>3294</v>
      </c>
      <c r="S204" s="1222" t="s">
        <v>297</v>
      </c>
      <c r="T204" s="2063" t="s">
        <v>2932</v>
      </c>
      <c r="U204" s="1222" t="s">
        <v>294</v>
      </c>
      <c r="V204" s="1222" t="s">
        <v>3295</v>
      </c>
      <c r="W204" s="1222" t="s">
        <v>294</v>
      </c>
      <c r="X204" s="1222" t="s">
        <v>3011</v>
      </c>
      <c r="Y204" s="1222" t="s">
        <v>3279</v>
      </c>
      <c r="Z204" s="1222" t="s">
        <v>3011</v>
      </c>
      <c r="AA204" s="1222" t="s">
        <v>3011</v>
      </c>
      <c r="AB204" s="1222" t="s">
        <v>3011</v>
      </c>
      <c r="AC204" s="1222" t="s">
        <v>3011</v>
      </c>
      <c r="AD204" s="1222" t="s">
        <v>3011</v>
      </c>
      <c r="AE204" s="1222" t="s">
        <v>3011</v>
      </c>
      <c r="AF204" s="2007" t="s">
        <v>293</v>
      </c>
      <c r="AG204" s="1222" t="s">
        <v>3296</v>
      </c>
      <c r="AH204" s="1221" t="s">
        <v>3104</v>
      </c>
      <c r="AI204" s="2007" t="s">
        <v>2909</v>
      </c>
      <c r="AJ204" s="1222" t="s">
        <v>295</v>
      </c>
      <c r="AK204" s="1225" t="s">
        <v>3297</v>
      </c>
      <c r="AL204" s="1222" t="s">
        <v>294</v>
      </c>
      <c r="AM204" s="1221" t="s">
        <v>3011</v>
      </c>
      <c r="AN204" s="2008"/>
    </row>
    <row r="205" spans="1:40" ht="93" customHeight="1">
      <c r="A205" s="1221" t="s">
        <v>1107</v>
      </c>
      <c r="B205" s="1221" t="s">
        <v>497</v>
      </c>
      <c r="C205" s="1221" t="s">
        <v>3289</v>
      </c>
      <c r="D205" s="1222" t="s">
        <v>3011</v>
      </c>
      <c r="E205" s="1221" t="s">
        <v>3290</v>
      </c>
      <c r="F205" s="1222" t="s">
        <v>3273</v>
      </c>
      <c r="G205" s="1222" t="s">
        <v>3013</v>
      </c>
      <c r="H205" s="1223">
        <v>10058</v>
      </c>
      <c r="I205" s="1223">
        <v>5200</v>
      </c>
      <c r="J205" s="1222" t="s">
        <v>3274</v>
      </c>
      <c r="K205" s="1224">
        <v>44236</v>
      </c>
      <c r="L205" s="1222" t="s">
        <v>3291</v>
      </c>
      <c r="M205" s="1224" t="s">
        <v>3292</v>
      </c>
      <c r="N205" s="1222" t="s">
        <v>293</v>
      </c>
      <c r="O205" s="2069" t="s">
        <v>3293</v>
      </c>
      <c r="P205" s="1221" t="s">
        <v>294</v>
      </c>
      <c r="Q205" s="1221" t="s">
        <v>3452</v>
      </c>
      <c r="R205" s="2069" t="s">
        <v>3294</v>
      </c>
      <c r="S205" s="1222" t="s">
        <v>297</v>
      </c>
      <c r="T205" s="2063" t="s">
        <v>2932</v>
      </c>
      <c r="U205" s="1222" t="s">
        <v>294</v>
      </c>
      <c r="V205" s="1222" t="s">
        <v>3295</v>
      </c>
      <c r="W205" s="1222" t="s">
        <v>294</v>
      </c>
      <c r="X205" s="1222" t="s">
        <v>3011</v>
      </c>
      <c r="Y205" s="1222" t="s">
        <v>3279</v>
      </c>
      <c r="Z205" s="1222" t="s">
        <v>3011</v>
      </c>
      <c r="AA205" s="1222" t="s">
        <v>3011</v>
      </c>
      <c r="AB205" s="1222" t="s">
        <v>3011</v>
      </c>
      <c r="AC205" s="1222" t="s">
        <v>3011</v>
      </c>
      <c r="AD205" s="1222" t="s">
        <v>3011</v>
      </c>
      <c r="AE205" s="1222" t="s">
        <v>3011</v>
      </c>
      <c r="AF205" s="2007" t="s">
        <v>293</v>
      </c>
      <c r="AG205" s="1222" t="s">
        <v>3296</v>
      </c>
      <c r="AH205" s="1221" t="s">
        <v>3104</v>
      </c>
      <c r="AI205" s="2007" t="s">
        <v>2909</v>
      </c>
      <c r="AJ205" s="1222" t="s">
        <v>295</v>
      </c>
      <c r="AK205" s="1225" t="s">
        <v>3297</v>
      </c>
      <c r="AL205" s="1222" t="s">
        <v>294</v>
      </c>
      <c r="AM205" s="1221" t="s">
        <v>3011</v>
      </c>
      <c r="AN205" s="2008"/>
    </row>
    <row r="206" spans="1:40" ht="93" customHeight="1">
      <c r="A206" s="1221" t="s">
        <v>1107</v>
      </c>
      <c r="B206" s="1221" t="s">
        <v>498</v>
      </c>
      <c r="C206" s="1221" t="s">
        <v>3289</v>
      </c>
      <c r="D206" s="1222" t="s">
        <v>3011</v>
      </c>
      <c r="E206" s="1221" t="s">
        <v>3290</v>
      </c>
      <c r="F206" s="1222" t="s">
        <v>3273</v>
      </c>
      <c r="G206" s="1222" t="s">
        <v>3013</v>
      </c>
      <c r="H206" s="1223">
        <v>3868</v>
      </c>
      <c r="I206" s="1223">
        <v>2000</v>
      </c>
      <c r="J206" s="1222" t="s">
        <v>3274</v>
      </c>
      <c r="K206" s="1224">
        <v>44236</v>
      </c>
      <c r="L206" s="1222" t="s">
        <v>3291</v>
      </c>
      <c r="M206" s="1224" t="s">
        <v>3298</v>
      </c>
      <c r="N206" s="1222" t="s">
        <v>293</v>
      </c>
      <c r="O206" s="2069" t="s">
        <v>3299</v>
      </c>
      <c r="P206" s="1221" t="s">
        <v>294</v>
      </c>
      <c r="Q206" s="1221" t="s">
        <v>3381</v>
      </c>
      <c r="R206" s="2069" t="s">
        <v>3300</v>
      </c>
      <c r="S206" s="1222" t="s">
        <v>297</v>
      </c>
      <c r="T206" s="2063" t="s">
        <v>2932</v>
      </c>
      <c r="U206" s="1222" t="s">
        <v>294</v>
      </c>
      <c r="V206" s="1222" t="s">
        <v>3295</v>
      </c>
      <c r="W206" s="1222" t="s">
        <v>294</v>
      </c>
      <c r="X206" s="1222" t="s">
        <v>3011</v>
      </c>
      <c r="Y206" s="1222" t="s">
        <v>3279</v>
      </c>
      <c r="Z206" s="1222" t="s">
        <v>3011</v>
      </c>
      <c r="AA206" s="1222" t="s">
        <v>3011</v>
      </c>
      <c r="AB206" s="1222" t="s">
        <v>3011</v>
      </c>
      <c r="AC206" s="1222" t="s">
        <v>3011</v>
      </c>
      <c r="AD206" s="1222" t="s">
        <v>3011</v>
      </c>
      <c r="AE206" s="1222" t="s">
        <v>3011</v>
      </c>
      <c r="AF206" s="2007" t="s">
        <v>293</v>
      </c>
      <c r="AG206" s="1222" t="s">
        <v>3296</v>
      </c>
      <c r="AH206" s="1221" t="s">
        <v>3104</v>
      </c>
      <c r="AI206" s="2007" t="s">
        <v>2909</v>
      </c>
      <c r="AJ206" s="1222" t="s">
        <v>295</v>
      </c>
      <c r="AK206" s="1225" t="s">
        <v>3297</v>
      </c>
      <c r="AL206" s="1222" t="s">
        <v>294</v>
      </c>
      <c r="AM206" s="1221" t="s">
        <v>3011</v>
      </c>
      <c r="AN206" s="2008"/>
    </row>
    <row r="207" spans="1:40" ht="93" customHeight="1">
      <c r="A207" s="1221" t="s">
        <v>1107</v>
      </c>
      <c r="B207" s="1221" t="s">
        <v>499</v>
      </c>
      <c r="C207" s="1221" t="s">
        <v>3289</v>
      </c>
      <c r="D207" s="1222" t="s">
        <v>3011</v>
      </c>
      <c r="E207" s="1221" t="s">
        <v>3290</v>
      </c>
      <c r="F207" s="1222" t="s">
        <v>3273</v>
      </c>
      <c r="G207" s="1222" t="s">
        <v>3013</v>
      </c>
      <c r="H207" s="1223">
        <v>6190</v>
      </c>
      <c r="I207" s="1223">
        <v>3200</v>
      </c>
      <c r="J207" s="1222" t="s">
        <v>3274</v>
      </c>
      <c r="K207" s="1224">
        <v>44236</v>
      </c>
      <c r="L207" s="1222" t="s">
        <v>3291</v>
      </c>
      <c r="M207" s="1224" t="s">
        <v>3298</v>
      </c>
      <c r="N207" s="1222" t="s">
        <v>293</v>
      </c>
      <c r="O207" s="2069" t="s">
        <v>3299</v>
      </c>
      <c r="P207" s="1221" t="s">
        <v>294</v>
      </c>
      <c r="Q207" s="1221" t="s">
        <v>3401</v>
      </c>
      <c r="R207" s="2069" t="s">
        <v>3300</v>
      </c>
      <c r="S207" s="1222" t="s">
        <v>297</v>
      </c>
      <c r="T207" s="2063" t="s">
        <v>2932</v>
      </c>
      <c r="U207" s="1222" t="s">
        <v>294</v>
      </c>
      <c r="V207" s="1222" t="s">
        <v>3295</v>
      </c>
      <c r="W207" s="1222" t="s">
        <v>294</v>
      </c>
      <c r="X207" s="1222" t="s">
        <v>3011</v>
      </c>
      <c r="Y207" s="1222" t="s">
        <v>3279</v>
      </c>
      <c r="Z207" s="1222" t="s">
        <v>3011</v>
      </c>
      <c r="AA207" s="1222" t="s">
        <v>3011</v>
      </c>
      <c r="AB207" s="1222" t="s">
        <v>3011</v>
      </c>
      <c r="AC207" s="1222" t="s">
        <v>3011</v>
      </c>
      <c r="AD207" s="1222" t="s">
        <v>3011</v>
      </c>
      <c r="AE207" s="1222" t="s">
        <v>3011</v>
      </c>
      <c r="AF207" s="2007" t="s">
        <v>293</v>
      </c>
      <c r="AG207" s="1222" t="s">
        <v>3296</v>
      </c>
      <c r="AH207" s="1221" t="s">
        <v>3104</v>
      </c>
      <c r="AI207" s="2007" t="s">
        <v>2909</v>
      </c>
      <c r="AJ207" s="1222" t="s">
        <v>295</v>
      </c>
      <c r="AK207" s="1225" t="s">
        <v>3297</v>
      </c>
      <c r="AL207" s="1222" t="s">
        <v>294</v>
      </c>
      <c r="AM207" s="1221" t="s">
        <v>3011</v>
      </c>
      <c r="AN207" s="2008"/>
    </row>
    <row r="208" spans="1:40" ht="93" customHeight="1">
      <c r="A208" s="1221" t="s">
        <v>1107</v>
      </c>
      <c r="B208" s="1221" t="s">
        <v>500</v>
      </c>
      <c r="C208" s="1221" t="s">
        <v>3289</v>
      </c>
      <c r="D208" s="1222" t="s">
        <v>3011</v>
      </c>
      <c r="E208" s="1221" t="s">
        <v>3290</v>
      </c>
      <c r="F208" s="1222" t="s">
        <v>3273</v>
      </c>
      <c r="G208" s="1222" t="s">
        <v>3013</v>
      </c>
      <c r="H208" s="1223">
        <v>17021</v>
      </c>
      <c r="I208" s="1223">
        <v>8800</v>
      </c>
      <c r="J208" s="1222" t="s">
        <v>3274</v>
      </c>
      <c r="K208" s="1224">
        <v>44236</v>
      </c>
      <c r="L208" s="1222" t="s">
        <v>3291</v>
      </c>
      <c r="M208" s="1224" t="s">
        <v>3298</v>
      </c>
      <c r="N208" s="1222" t="s">
        <v>293</v>
      </c>
      <c r="O208" s="2069" t="s">
        <v>3299</v>
      </c>
      <c r="P208" s="1221" t="s">
        <v>294</v>
      </c>
      <c r="Q208" s="1221" t="s">
        <v>3453</v>
      </c>
      <c r="R208" s="2069" t="s">
        <v>3300</v>
      </c>
      <c r="S208" s="1222" t="s">
        <v>297</v>
      </c>
      <c r="T208" s="2063" t="s">
        <v>2932</v>
      </c>
      <c r="U208" s="1222" t="s">
        <v>294</v>
      </c>
      <c r="V208" s="1222" t="s">
        <v>3295</v>
      </c>
      <c r="W208" s="1222" t="s">
        <v>294</v>
      </c>
      <c r="X208" s="1222" t="s">
        <v>3011</v>
      </c>
      <c r="Y208" s="1222" t="s">
        <v>3279</v>
      </c>
      <c r="Z208" s="1222" t="s">
        <v>3011</v>
      </c>
      <c r="AA208" s="1222" t="s">
        <v>3011</v>
      </c>
      <c r="AB208" s="1222" t="s">
        <v>3011</v>
      </c>
      <c r="AC208" s="1222" t="s">
        <v>3011</v>
      </c>
      <c r="AD208" s="1222" t="s">
        <v>3011</v>
      </c>
      <c r="AE208" s="1222" t="s">
        <v>3011</v>
      </c>
      <c r="AF208" s="2007" t="s">
        <v>293</v>
      </c>
      <c r="AG208" s="1222" t="s">
        <v>3296</v>
      </c>
      <c r="AH208" s="1221" t="s">
        <v>3104</v>
      </c>
      <c r="AI208" s="2007" t="s">
        <v>2909</v>
      </c>
      <c r="AJ208" s="1222" t="s">
        <v>295</v>
      </c>
      <c r="AK208" s="1225" t="s">
        <v>3297</v>
      </c>
      <c r="AL208" s="1222" t="s">
        <v>294</v>
      </c>
      <c r="AM208" s="1221" t="s">
        <v>3011</v>
      </c>
      <c r="AN208" s="2008"/>
    </row>
    <row r="209" spans="1:40" ht="93" customHeight="1">
      <c r="A209" s="1221" t="s">
        <v>1107</v>
      </c>
      <c r="B209" s="1221" t="s">
        <v>501</v>
      </c>
      <c r="C209" s="1221" t="s">
        <v>3289</v>
      </c>
      <c r="D209" s="1222" t="s">
        <v>3011</v>
      </c>
      <c r="E209" s="1221" t="s">
        <v>3290</v>
      </c>
      <c r="F209" s="1222" t="s">
        <v>3273</v>
      </c>
      <c r="G209" s="1222" t="s">
        <v>3013</v>
      </c>
      <c r="H209" s="1223">
        <v>1547</v>
      </c>
      <c r="I209" s="1223">
        <v>800</v>
      </c>
      <c r="J209" s="1222" t="s">
        <v>3274</v>
      </c>
      <c r="K209" s="1224">
        <v>44236</v>
      </c>
      <c r="L209" s="1222" t="s">
        <v>3291</v>
      </c>
      <c r="M209" s="1224" t="s">
        <v>3298</v>
      </c>
      <c r="N209" s="1222" t="s">
        <v>293</v>
      </c>
      <c r="O209" s="2069" t="s">
        <v>3299</v>
      </c>
      <c r="P209" s="1221" t="s">
        <v>294</v>
      </c>
      <c r="Q209" s="1221" t="s">
        <v>3402</v>
      </c>
      <c r="R209" s="2069" t="s">
        <v>3300</v>
      </c>
      <c r="S209" s="1222" t="s">
        <v>297</v>
      </c>
      <c r="T209" s="2063" t="s">
        <v>2932</v>
      </c>
      <c r="U209" s="1222" t="s">
        <v>294</v>
      </c>
      <c r="V209" s="1222" t="s">
        <v>3295</v>
      </c>
      <c r="W209" s="1222" t="s">
        <v>294</v>
      </c>
      <c r="X209" s="1222" t="s">
        <v>3011</v>
      </c>
      <c r="Y209" s="1222" t="s">
        <v>3279</v>
      </c>
      <c r="Z209" s="1222" t="s">
        <v>3011</v>
      </c>
      <c r="AA209" s="1222" t="s">
        <v>3011</v>
      </c>
      <c r="AB209" s="1222" t="s">
        <v>3011</v>
      </c>
      <c r="AC209" s="1222" t="s">
        <v>3011</v>
      </c>
      <c r="AD209" s="1222" t="s">
        <v>3011</v>
      </c>
      <c r="AE209" s="1222" t="s">
        <v>3011</v>
      </c>
      <c r="AF209" s="2007" t="s">
        <v>293</v>
      </c>
      <c r="AG209" s="1222" t="s">
        <v>3296</v>
      </c>
      <c r="AH209" s="1221" t="s">
        <v>3104</v>
      </c>
      <c r="AI209" s="2007" t="s">
        <v>2909</v>
      </c>
      <c r="AJ209" s="1222" t="s">
        <v>295</v>
      </c>
      <c r="AK209" s="1225" t="s">
        <v>3297</v>
      </c>
      <c r="AL209" s="1222" t="s">
        <v>294</v>
      </c>
      <c r="AM209" s="1221" t="s">
        <v>3011</v>
      </c>
      <c r="AN209" s="2008"/>
    </row>
    <row r="210" spans="1:40" ht="93" customHeight="1">
      <c r="A210" s="1221" t="s">
        <v>1107</v>
      </c>
      <c r="B210" s="1221" t="s">
        <v>502</v>
      </c>
      <c r="C210" s="1221" t="s">
        <v>3289</v>
      </c>
      <c r="D210" s="1222" t="s">
        <v>3011</v>
      </c>
      <c r="E210" s="1221" t="s">
        <v>3290</v>
      </c>
      <c r="F210" s="1222" t="s">
        <v>3273</v>
      </c>
      <c r="G210" s="1222" t="s">
        <v>3013</v>
      </c>
      <c r="H210" s="1223">
        <v>5416</v>
      </c>
      <c r="I210" s="1223">
        <v>2800</v>
      </c>
      <c r="J210" s="1222" t="s">
        <v>3274</v>
      </c>
      <c r="K210" s="1224">
        <v>44236</v>
      </c>
      <c r="L210" s="1222" t="s">
        <v>3291</v>
      </c>
      <c r="M210" s="1224" t="s">
        <v>3298</v>
      </c>
      <c r="N210" s="1222" t="s">
        <v>293</v>
      </c>
      <c r="O210" s="2069" t="s">
        <v>3299</v>
      </c>
      <c r="P210" s="1221" t="s">
        <v>294</v>
      </c>
      <c r="Q210" s="1221" t="s">
        <v>3423</v>
      </c>
      <c r="R210" s="2069" t="s">
        <v>3300</v>
      </c>
      <c r="S210" s="1222" t="s">
        <v>297</v>
      </c>
      <c r="T210" s="2063" t="s">
        <v>2932</v>
      </c>
      <c r="U210" s="1222" t="s">
        <v>294</v>
      </c>
      <c r="V210" s="1222" t="s">
        <v>3295</v>
      </c>
      <c r="W210" s="1222" t="s">
        <v>294</v>
      </c>
      <c r="X210" s="1222" t="s">
        <v>3011</v>
      </c>
      <c r="Y210" s="1222" t="s">
        <v>3279</v>
      </c>
      <c r="Z210" s="1222" t="s">
        <v>3011</v>
      </c>
      <c r="AA210" s="1222" t="s">
        <v>3011</v>
      </c>
      <c r="AB210" s="1222" t="s">
        <v>3011</v>
      </c>
      <c r="AC210" s="1222" t="s">
        <v>3011</v>
      </c>
      <c r="AD210" s="1222" t="s">
        <v>3011</v>
      </c>
      <c r="AE210" s="1222" t="s">
        <v>3011</v>
      </c>
      <c r="AF210" s="2007" t="s">
        <v>293</v>
      </c>
      <c r="AG210" s="1222" t="s">
        <v>3296</v>
      </c>
      <c r="AH210" s="1221" t="s">
        <v>3104</v>
      </c>
      <c r="AI210" s="2007" t="s">
        <v>2909</v>
      </c>
      <c r="AJ210" s="1222" t="s">
        <v>295</v>
      </c>
      <c r="AK210" s="1225" t="s">
        <v>3297</v>
      </c>
      <c r="AL210" s="1222" t="s">
        <v>294</v>
      </c>
      <c r="AM210" s="1221" t="s">
        <v>3011</v>
      </c>
      <c r="AN210" s="2008"/>
    </row>
    <row r="211" spans="1:40" ht="93" customHeight="1">
      <c r="A211" s="1221" t="s">
        <v>1107</v>
      </c>
      <c r="B211" s="1221" t="s">
        <v>503</v>
      </c>
      <c r="C211" s="1221" t="s">
        <v>3289</v>
      </c>
      <c r="D211" s="1222" t="s">
        <v>3011</v>
      </c>
      <c r="E211" s="1221" t="s">
        <v>3290</v>
      </c>
      <c r="F211" s="1222" t="s">
        <v>3273</v>
      </c>
      <c r="G211" s="1222" t="s">
        <v>3013</v>
      </c>
      <c r="H211" s="1223">
        <v>1547</v>
      </c>
      <c r="I211" s="1223">
        <v>800</v>
      </c>
      <c r="J211" s="1222" t="s">
        <v>3274</v>
      </c>
      <c r="K211" s="1224">
        <v>44236</v>
      </c>
      <c r="L211" s="1222" t="s">
        <v>3291</v>
      </c>
      <c r="M211" s="1224" t="s">
        <v>3298</v>
      </c>
      <c r="N211" s="1222" t="s">
        <v>293</v>
      </c>
      <c r="O211" s="2069" t="s">
        <v>3299</v>
      </c>
      <c r="P211" s="1221" t="s">
        <v>294</v>
      </c>
      <c r="Q211" s="1221" t="s">
        <v>3402</v>
      </c>
      <c r="R211" s="2069" t="s">
        <v>3300</v>
      </c>
      <c r="S211" s="1222" t="s">
        <v>297</v>
      </c>
      <c r="T211" s="2063" t="s">
        <v>2932</v>
      </c>
      <c r="U211" s="1222" t="s">
        <v>294</v>
      </c>
      <c r="V211" s="1222" t="s">
        <v>3295</v>
      </c>
      <c r="W211" s="1222" t="s">
        <v>294</v>
      </c>
      <c r="X211" s="1222" t="s">
        <v>3011</v>
      </c>
      <c r="Y211" s="1222" t="s">
        <v>3279</v>
      </c>
      <c r="Z211" s="1222" t="s">
        <v>3011</v>
      </c>
      <c r="AA211" s="1222" t="s">
        <v>3011</v>
      </c>
      <c r="AB211" s="1222" t="s">
        <v>3011</v>
      </c>
      <c r="AC211" s="1222" t="s">
        <v>3011</v>
      </c>
      <c r="AD211" s="1222" t="s">
        <v>3011</v>
      </c>
      <c r="AE211" s="1222" t="s">
        <v>3011</v>
      </c>
      <c r="AF211" s="2007" t="s">
        <v>293</v>
      </c>
      <c r="AG211" s="1222" t="s">
        <v>3296</v>
      </c>
      <c r="AH211" s="1221" t="s">
        <v>3104</v>
      </c>
      <c r="AI211" s="2007" t="s">
        <v>2909</v>
      </c>
      <c r="AJ211" s="1222" t="s">
        <v>295</v>
      </c>
      <c r="AK211" s="1225" t="s">
        <v>3297</v>
      </c>
      <c r="AL211" s="1222" t="s">
        <v>294</v>
      </c>
      <c r="AM211" s="1221" t="s">
        <v>3011</v>
      </c>
      <c r="AN211" s="2008"/>
    </row>
    <row r="212" spans="1:40" ht="93" customHeight="1">
      <c r="A212" s="1221" t="s">
        <v>1107</v>
      </c>
      <c r="B212" s="1221" t="s">
        <v>504</v>
      </c>
      <c r="C212" s="1221" t="s">
        <v>3289</v>
      </c>
      <c r="D212" s="1222" t="s">
        <v>3011</v>
      </c>
      <c r="E212" s="1221" t="s">
        <v>3290</v>
      </c>
      <c r="F212" s="1222" t="s">
        <v>3273</v>
      </c>
      <c r="G212" s="1222" t="s">
        <v>3013</v>
      </c>
      <c r="H212" s="1223">
        <v>774</v>
      </c>
      <c r="I212" s="1223">
        <v>400</v>
      </c>
      <c r="J212" s="1222" t="s">
        <v>3274</v>
      </c>
      <c r="K212" s="1224">
        <v>44236</v>
      </c>
      <c r="L212" s="1222" t="s">
        <v>3291</v>
      </c>
      <c r="M212" s="1224" t="s">
        <v>3298</v>
      </c>
      <c r="N212" s="1222" t="s">
        <v>293</v>
      </c>
      <c r="O212" s="2069" t="s">
        <v>3299</v>
      </c>
      <c r="P212" s="1221" t="s">
        <v>294</v>
      </c>
      <c r="Q212" s="1221" t="s">
        <v>3403</v>
      </c>
      <c r="R212" s="2069" t="s">
        <v>3300</v>
      </c>
      <c r="S212" s="1222" t="s">
        <v>297</v>
      </c>
      <c r="T212" s="2063" t="s">
        <v>2932</v>
      </c>
      <c r="U212" s="1222" t="s">
        <v>294</v>
      </c>
      <c r="V212" s="1222" t="s">
        <v>3295</v>
      </c>
      <c r="W212" s="1222" t="s">
        <v>294</v>
      </c>
      <c r="X212" s="1222" t="s">
        <v>3011</v>
      </c>
      <c r="Y212" s="1222" t="s">
        <v>3279</v>
      </c>
      <c r="Z212" s="1222" t="s">
        <v>3011</v>
      </c>
      <c r="AA212" s="1222" t="s">
        <v>3011</v>
      </c>
      <c r="AB212" s="1222" t="s">
        <v>3011</v>
      </c>
      <c r="AC212" s="1222" t="s">
        <v>3011</v>
      </c>
      <c r="AD212" s="1222" t="s">
        <v>3011</v>
      </c>
      <c r="AE212" s="1222" t="s">
        <v>3011</v>
      </c>
      <c r="AF212" s="2007" t="s">
        <v>293</v>
      </c>
      <c r="AG212" s="1222" t="s">
        <v>3296</v>
      </c>
      <c r="AH212" s="1221" t="s">
        <v>3104</v>
      </c>
      <c r="AI212" s="2007" t="s">
        <v>2909</v>
      </c>
      <c r="AJ212" s="1222" t="s">
        <v>295</v>
      </c>
      <c r="AK212" s="1225" t="s">
        <v>3297</v>
      </c>
      <c r="AL212" s="1222" t="s">
        <v>294</v>
      </c>
      <c r="AM212" s="1221" t="s">
        <v>3011</v>
      </c>
      <c r="AN212" s="2008"/>
    </row>
    <row r="213" spans="1:40" ht="93" customHeight="1">
      <c r="A213" s="1221" t="s">
        <v>1107</v>
      </c>
      <c r="B213" s="1221" t="s">
        <v>505</v>
      </c>
      <c r="C213" s="1221" t="s">
        <v>3289</v>
      </c>
      <c r="D213" s="1222" t="s">
        <v>3011</v>
      </c>
      <c r="E213" s="1221" t="s">
        <v>3290</v>
      </c>
      <c r="F213" s="1222" t="s">
        <v>3273</v>
      </c>
      <c r="G213" s="1222" t="s">
        <v>3013</v>
      </c>
      <c r="H213" s="1223">
        <v>1547</v>
      </c>
      <c r="I213" s="1223">
        <v>800</v>
      </c>
      <c r="J213" s="1222" t="s">
        <v>3274</v>
      </c>
      <c r="K213" s="1224">
        <v>44236</v>
      </c>
      <c r="L213" s="1222" t="s">
        <v>3291</v>
      </c>
      <c r="M213" s="1224" t="s">
        <v>3298</v>
      </c>
      <c r="N213" s="1222" t="s">
        <v>293</v>
      </c>
      <c r="O213" s="2069" t="s">
        <v>3299</v>
      </c>
      <c r="P213" s="1221" t="s">
        <v>294</v>
      </c>
      <c r="Q213" s="1221" t="s">
        <v>3402</v>
      </c>
      <c r="R213" s="2069" t="s">
        <v>3300</v>
      </c>
      <c r="S213" s="1222" t="s">
        <v>297</v>
      </c>
      <c r="T213" s="2063" t="s">
        <v>2932</v>
      </c>
      <c r="U213" s="1222" t="s">
        <v>294</v>
      </c>
      <c r="V213" s="1222" t="s">
        <v>3295</v>
      </c>
      <c r="W213" s="1222" t="s">
        <v>294</v>
      </c>
      <c r="X213" s="1222" t="s">
        <v>3011</v>
      </c>
      <c r="Y213" s="1222" t="s">
        <v>3279</v>
      </c>
      <c r="Z213" s="1222" t="s">
        <v>3011</v>
      </c>
      <c r="AA213" s="1222" t="s">
        <v>3011</v>
      </c>
      <c r="AB213" s="1222" t="s">
        <v>3011</v>
      </c>
      <c r="AC213" s="1222" t="s">
        <v>3011</v>
      </c>
      <c r="AD213" s="1222" t="s">
        <v>3011</v>
      </c>
      <c r="AE213" s="1222" t="s">
        <v>3011</v>
      </c>
      <c r="AF213" s="2007" t="s">
        <v>293</v>
      </c>
      <c r="AG213" s="1222" t="s">
        <v>3296</v>
      </c>
      <c r="AH213" s="1221" t="s">
        <v>3104</v>
      </c>
      <c r="AI213" s="2007" t="s">
        <v>2909</v>
      </c>
      <c r="AJ213" s="1222" t="s">
        <v>295</v>
      </c>
      <c r="AK213" s="1225" t="s">
        <v>3297</v>
      </c>
      <c r="AL213" s="1222" t="s">
        <v>294</v>
      </c>
      <c r="AM213" s="1221" t="s">
        <v>3011</v>
      </c>
      <c r="AN213" s="2008"/>
    </row>
    <row r="214" spans="1:40" ht="93" customHeight="1">
      <c r="A214" s="1221" t="s">
        <v>1107</v>
      </c>
      <c r="B214" s="1221" t="s">
        <v>506</v>
      </c>
      <c r="C214" s="1221" t="s">
        <v>3289</v>
      </c>
      <c r="D214" s="1222" t="s">
        <v>3011</v>
      </c>
      <c r="E214" s="1221" t="s">
        <v>3290</v>
      </c>
      <c r="F214" s="1222" t="s">
        <v>3273</v>
      </c>
      <c r="G214" s="1222" t="s">
        <v>3013</v>
      </c>
      <c r="H214" s="1223">
        <v>13927</v>
      </c>
      <c r="I214" s="1223">
        <v>7200</v>
      </c>
      <c r="J214" s="1222" t="s">
        <v>3274</v>
      </c>
      <c r="K214" s="1224">
        <v>44236</v>
      </c>
      <c r="L214" s="1222" t="s">
        <v>3291</v>
      </c>
      <c r="M214" s="1224" t="s">
        <v>3298</v>
      </c>
      <c r="N214" s="1222" t="s">
        <v>293</v>
      </c>
      <c r="O214" s="2069" t="s">
        <v>3299</v>
      </c>
      <c r="P214" s="1221" t="s">
        <v>294</v>
      </c>
      <c r="Q214" s="1221" t="s">
        <v>3454</v>
      </c>
      <c r="R214" s="2069" t="s">
        <v>3300</v>
      </c>
      <c r="S214" s="1222" t="s">
        <v>297</v>
      </c>
      <c r="T214" s="2063" t="s">
        <v>2932</v>
      </c>
      <c r="U214" s="1222" t="s">
        <v>294</v>
      </c>
      <c r="V214" s="1222" t="s">
        <v>3295</v>
      </c>
      <c r="W214" s="1222" t="s">
        <v>294</v>
      </c>
      <c r="X214" s="1222" t="s">
        <v>3011</v>
      </c>
      <c r="Y214" s="1222" t="s">
        <v>3279</v>
      </c>
      <c r="Z214" s="1222" t="s">
        <v>3011</v>
      </c>
      <c r="AA214" s="1222" t="s">
        <v>3011</v>
      </c>
      <c r="AB214" s="1222" t="s">
        <v>3011</v>
      </c>
      <c r="AC214" s="1222" t="s">
        <v>3011</v>
      </c>
      <c r="AD214" s="1222" t="s">
        <v>3011</v>
      </c>
      <c r="AE214" s="1222" t="s">
        <v>3011</v>
      </c>
      <c r="AF214" s="2007" t="s">
        <v>293</v>
      </c>
      <c r="AG214" s="1222" t="s">
        <v>3296</v>
      </c>
      <c r="AH214" s="1221" t="s">
        <v>3104</v>
      </c>
      <c r="AI214" s="2007" t="s">
        <v>2909</v>
      </c>
      <c r="AJ214" s="1222" t="s">
        <v>295</v>
      </c>
      <c r="AK214" s="1225" t="s">
        <v>3297</v>
      </c>
      <c r="AL214" s="1222" t="s">
        <v>294</v>
      </c>
      <c r="AM214" s="1221" t="s">
        <v>3011</v>
      </c>
      <c r="AN214" s="2008"/>
    </row>
    <row r="215" spans="1:40" ht="93" customHeight="1">
      <c r="A215" s="1221" t="s">
        <v>1107</v>
      </c>
      <c r="B215" s="1221" t="s">
        <v>507</v>
      </c>
      <c r="C215" s="1221" t="s">
        <v>3289</v>
      </c>
      <c r="D215" s="1222" t="s">
        <v>3011</v>
      </c>
      <c r="E215" s="1221" t="s">
        <v>3290</v>
      </c>
      <c r="F215" s="1222" t="s">
        <v>3273</v>
      </c>
      <c r="G215" s="1222" t="s">
        <v>3013</v>
      </c>
      <c r="H215" s="1223">
        <v>11605</v>
      </c>
      <c r="I215" s="1223">
        <v>6000</v>
      </c>
      <c r="J215" s="1222" t="s">
        <v>3274</v>
      </c>
      <c r="K215" s="1224">
        <v>44236</v>
      </c>
      <c r="L215" s="1222" t="s">
        <v>3291</v>
      </c>
      <c r="M215" s="1224" t="s">
        <v>3298</v>
      </c>
      <c r="N215" s="1222" t="s">
        <v>293</v>
      </c>
      <c r="O215" s="2069" t="s">
        <v>3299</v>
      </c>
      <c r="P215" s="1221" t="s">
        <v>294</v>
      </c>
      <c r="Q215" s="1221" t="s">
        <v>3385</v>
      </c>
      <c r="R215" s="2069" t="s">
        <v>3300</v>
      </c>
      <c r="S215" s="1222" t="s">
        <v>297</v>
      </c>
      <c r="T215" s="2063" t="s">
        <v>2932</v>
      </c>
      <c r="U215" s="1222" t="s">
        <v>294</v>
      </c>
      <c r="V215" s="1222" t="s">
        <v>3295</v>
      </c>
      <c r="W215" s="1222" t="s">
        <v>294</v>
      </c>
      <c r="X215" s="1222" t="s">
        <v>3011</v>
      </c>
      <c r="Y215" s="1222" t="s">
        <v>3279</v>
      </c>
      <c r="Z215" s="1222" t="s">
        <v>3011</v>
      </c>
      <c r="AA215" s="1222" t="s">
        <v>3011</v>
      </c>
      <c r="AB215" s="1222" t="s">
        <v>3011</v>
      </c>
      <c r="AC215" s="1222" t="s">
        <v>3011</v>
      </c>
      <c r="AD215" s="1222" t="s">
        <v>3011</v>
      </c>
      <c r="AE215" s="1222" t="s">
        <v>3011</v>
      </c>
      <c r="AF215" s="2007" t="s">
        <v>293</v>
      </c>
      <c r="AG215" s="1222" t="s">
        <v>3296</v>
      </c>
      <c r="AH215" s="1221" t="s">
        <v>3104</v>
      </c>
      <c r="AI215" s="2007" t="s">
        <v>2909</v>
      </c>
      <c r="AJ215" s="1222" t="s">
        <v>295</v>
      </c>
      <c r="AK215" s="1225" t="s">
        <v>3297</v>
      </c>
      <c r="AL215" s="1222" t="s">
        <v>294</v>
      </c>
      <c r="AM215" s="1221" t="s">
        <v>3011</v>
      </c>
      <c r="AN215" s="2008"/>
    </row>
    <row r="216" spans="1:40" ht="93" customHeight="1">
      <c r="A216" s="1221" t="s">
        <v>1107</v>
      </c>
      <c r="B216" s="1221" t="s">
        <v>508</v>
      </c>
      <c r="C216" s="1221" t="s">
        <v>3289</v>
      </c>
      <c r="D216" s="1222" t="s">
        <v>3011</v>
      </c>
      <c r="E216" s="1221" t="s">
        <v>3290</v>
      </c>
      <c r="F216" s="1222" t="s">
        <v>3273</v>
      </c>
      <c r="G216" s="1222" t="s">
        <v>3013</v>
      </c>
      <c r="H216" s="1223">
        <v>62670</v>
      </c>
      <c r="I216" s="1223">
        <v>32400</v>
      </c>
      <c r="J216" s="1222" t="s">
        <v>3274</v>
      </c>
      <c r="K216" s="1224">
        <v>44236</v>
      </c>
      <c r="L216" s="1222" t="s">
        <v>3291</v>
      </c>
      <c r="M216" s="1224" t="s">
        <v>3298</v>
      </c>
      <c r="N216" s="1222" t="s">
        <v>293</v>
      </c>
      <c r="O216" s="2069" t="s">
        <v>3299</v>
      </c>
      <c r="P216" s="1221" t="s">
        <v>294</v>
      </c>
      <c r="Q216" s="1221" t="s">
        <v>3450</v>
      </c>
      <c r="R216" s="2069" t="s">
        <v>3300</v>
      </c>
      <c r="S216" s="1222" t="s">
        <v>297</v>
      </c>
      <c r="T216" s="2063" t="s">
        <v>2932</v>
      </c>
      <c r="U216" s="1222" t="s">
        <v>294</v>
      </c>
      <c r="V216" s="1222" t="s">
        <v>3295</v>
      </c>
      <c r="W216" s="1222" t="s">
        <v>294</v>
      </c>
      <c r="X216" s="1222" t="s">
        <v>3011</v>
      </c>
      <c r="Y216" s="1222" t="s">
        <v>3279</v>
      </c>
      <c r="Z216" s="1222" t="s">
        <v>3011</v>
      </c>
      <c r="AA216" s="1222" t="s">
        <v>3011</v>
      </c>
      <c r="AB216" s="1222" t="s">
        <v>3011</v>
      </c>
      <c r="AC216" s="1222" t="s">
        <v>3011</v>
      </c>
      <c r="AD216" s="1222" t="s">
        <v>3011</v>
      </c>
      <c r="AE216" s="1222" t="s">
        <v>3011</v>
      </c>
      <c r="AF216" s="2007" t="s">
        <v>293</v>
      </c>
      <c r="AG216" s="1222" t="s">
        <v>3296</v>
      </c>
      <c r="AH216" s="1221" t="s">
        <v>3104</v>
      </c>
      <c r="AI216" s="2007" t="s">
        <v>2909</v>
      </c>
      <c r="AJ216" s="1222" t="s">
        <v>295</v>
      </c>
      <c r="AK216" s="1225" t="s">
        <v>3297</v>
      </c>
      <c r="AL216" s="1222" t="s">
        <v>294</v>
      </c>
      <c r="AM216" s="1221" t="s">
        <v>3011</v>
      </c>
      <c r="AN216" s="2008"/>
    </row>
    <row r="217" spans="1:40" ht="93" customHeight="1">
      <c r="A217" s="1221" t="s">
        <v>1107</v>
      </c>
      <c r="B217" s="1221" t="s">
        <v>509</v>
      </c>
      <c r="C217" s="1221" t="s">
        <v>3289</v>
      </c>
      <c r="D217" s="1222" t="s">
        <v>3011</v>
      </c>
      <c r="E217" s="1221" t="s">
        <v>3290</v>
      </c>
      <c r="F217" s="1222" t="s">
        <v>3273</v>
      </c>
      <c r="G217" s="1222" t="s">
        <v>3013</v>
      </c>
      <c r="H217" s="1223">
        <v>116055</v>
      </c>
      <c r="I217" s="1223">
        <v>60000</v>
      </c>
      <c r="J217" s="1222" t="s">
        <v>3274</v>
      </c>
      <c r="K217" s="1224">
        <v>44236</v>
      </c>
      <c r="L217" s="1222" t="s">
        <v>3291</v>
      </c>
      <c r="M217" s="1224" t="s">
        <v>3298</v>
      </c>
      <c r="N217" s="1222" t="s">
        <v>293</v>
      </c>
      <c r="O217" s="2069" t="s">
        <v>3299</v>
      </c>
      <c r="P217" s="1221" t="s">
        <v>294</v>
      </c>
      <c r="Q217" s="1221" t="s">
        <v>3451</v>
      </c>
      <c r="R217" s="2069" t="s">
        <v>3300</v>
      </c>
      <c r="S217" s="1222" t="s">
        <v>297</v>
      </c>
      <c r="T217" s="2063" t="s">
        <v>2932</v>
      </c>
      <c r="U217" s="1222" t="s">
        <v>294</v>
      </c>
      <c r="V217" s="1222" t="s">
        <v>3295</v>
      </c>
      <c r="W217" s="1222" t="s">
        <v>294</v>
      </c>
      <c r="X217" s="1222" t="s">
        <v>3011</v>
      </c>
      <c r="Y217" s="1222" t="s">
        <v>3279</v>
      </c>
      <c r="Z217" s="1222" t="s">
        <v>3011</v>
      </c>
      <c r="AA217" s="1222" t="s">
        <v>3011</v>
      </c>
      <c r="AB217" s="1222" t="s">
        <v>3011</v>
      </c>
      <c r="AC217" s="1222" t="s">
        <v>3011</v>
      </c>
      <c r="AD217" s="1222" t="s">
        <v>3011</v>
      </c>
      <c r="AE217" s="1222" t="s">
        <v>3011</v>
      </c>
      <c r="AF217" s="2007" t="s">
        <v>293</v>
      </c>
      <c r="AG217" s="1222" t="s">
        <v>3296</v>
      </c>
      <c r="AH217" s="1221" t="s">
        <v>3104</v>
      </c>
      <c r="AI217" s="2007" t="s">
        <v>2909</v>
      </c>
      <c r="AJ217" s="1222" t="s">
        <v>295</v>
      </c>
      <c r="AK217" s="1225" t="s">
        <v>3297</v>
      </c>
      <c r="AL217" s="1222" t="s">
        <v>294</v>
      </c>
      <c r="AM217" s="1221" t="s">
        <v>3011</v>
      </c>
      <c r="AN217" s="2008"/>
    </row>
    <row r="218" spans="1:40" ht="93" customHeight="1">
      <c r="A218" s="1221" t="s">
        <v>1107</v>
      </c>
      <c r="B218" s="1221" t="s">
        <v>510</v>
      </c>
      <c r="C218" s="1221" t="s">
        <v>3289</v>
      </c>
      <c r="D218" s="1222" t="s">
        <v>3011</v>
      </c>
      <c r="E218" s="1221" t="s">
        <v>3290</v>
      </c>
      <c r="F218" s="1222" t="s">
        <v>3273</v>
      </c>
      <c r="G218" s="1222" t="s">
        <v>3013</v>
      </c>
      <c r="H218" s="1223">
        <v>9284</v>
      </c>
      <c r="I218" s="1223">
        <v>4800</v>
      </c>
      <c r="J218" s="1222" t="s">
        <v>3274</v>
      </c>
      <c r="K218" s="1224">
        <v>44236</v>
      </c>
      <c r="L218" s="1222" t="s">
        <v>3291</v>
      </c>
      <c r="M218" s="1224" t="s">
        <v>3298</v>
      </c>
      <c r="N218" s="1222" t="s">
        <v>293</v>
      </c>
      <c r="O218" s="2069" t="s">
        <v>3299</v>
      </c>
      <c r="P218" s="1221" t="s">
        <v>294</v>
      </c>
      <c r="Q218" s="1221" t="s">
        <v>3409</v>
      </c>
      <c r="R218" s="2069" t="s">
        <v>3300</v>
      </c>
      <c r="S218" s="1222" t="s">
        <v>297</v>
      </c>
      <c r="T218" s="2063" t="s">
        <v>2932</v>
      </c>
      <c r="U218" s="1222" t="s">
        <v>294</v>
      </c>
      <c r="V218" s="1222" t="s">
        <v>3295</v>
      </c>
      <c r="W218" s="1222" t="s">
        <v>294</v>
      </c>
      <c r="X218" s="1222" t="s">
        <v>3011</v>
      </c>
      <c r="Y218" s="1222" t="s">
        <v>3279</v>
      </c>
      <c r="Z218" s="1222" t="s">
        <v>3011</v>
      </c>
      <c r="AA218" s="1222" t="s">
        <v>3011</v>
      </c>
      <c r="AB218" s="1222" t="s">
        <v>3011</v>
      </c>
      <c r="AC218" s="1222" t="s">
        <v>3011</v>
      </c>
      <c r="AD218" s="1222" t="s">
        <v>3011</v>
      </c>
      <c r="AE218" s="1222" t="s">
        <v>3011</v>
      </c>
      <c r="AF218" s="2007" t="s">
        <v>293</v>
      </c>
      <c r="AG218" s="1222" t="s">
        <v>3296</v>
      </c>
      <c r="AH218" s="1221" t="s">
        <v>3104</v>
      </c>
      <c r="AI218" s="2007" t="s">
        <v>2909</v>
      </c>
      <c r="AJ218" s="1222" t="s">
        <v>295</v>
      </c>
      <c r="AK218" s="1225" t="s">
        <v>3297</v>
      </c>
      <c r="AL218" s="1222" t="s">
        <v>294</v>
      </c>
      <c r="AM218" s="1221" t="s">
        <v>3011</v>
      </c>
      <c r="AN218" s="2008"/>
    </row>
    <row r="219" spans="1:40" ht="93" customHeight="1">
      <c r="A219" s="1221" t="s">
        <v>1107</v>
      </c>
      <c r="B219" s="1221" t="s">
        <v>511</v>
      </c>
      <c r="C219" s="1221" t="s">
        <v>3289</v>
      </c>
      <c r="D219" s="1222" t="s">
        <v>3011</v>
      </c>
      <c r="E219" s="1221" t="s">
        <v>3290</v>
      </c>
      <c r="F219" s="1222" t="s">
        <v>3273</v>
      </c>
      <c r="G219" s="1222" t="s">
        <v>3013</v>
      </c>
      <c r="H219" s="1223">
        <v>773</v>
      </c>
      <c r="I219" s="1223">
        <v>400</v>
      </c>
      <c r="J219" s="1222" t="s">
        <v>3274</v>
      </c>
      <c r="K219" s="1224">
        <v>44264</v>
      </c>
      <c r="L219" s="1222" t="s">
        <v>3291</v>
      </c>
      <c r="M219" s="1224" t="s">
        <v>3292</v>
      </c>
      <c r="N219" s="1222" t="s">
        <v>293</v>
      </c>
      <c r="O219" s="2069" t="s">
        <v>3293</v>
      </c>
      <c r="P219" s="1221" t="s">
        <v>294</v>
      </c>
      <c r="Q219" s="1221" t="s">
        <v>3403</v>
      </c>
      <c r="R219" s="2069" t="s">
        <v>3294</v>
      </c>
      <c r="S219" s="1222" t="s">
        <v>297</v>
      </c>
      <c r="T219" s="2063" t="s">
        <v>2932</v>
      </c>
      <c r="U219" s="1222" t="s">
        <v>294</v>
      </c>
      <c r="V219" s="1222" t="s">
        <v>3295</v>
      </c>
      <c r="W219" s="1222" t="s">
        <v>294</v>
      </c>
      <c r="X219" s="1222" t="s">
        <v>3011</v>
      </c>
      <c r="Y219" s="1222" t="s">
        <v>3279</v>
      </c>
      <c r="Z219" s="1222" t="s">
        <v>3011</v>
      </c>
      <c r="AA219" s="1222" t="s">
        <v>3011</v>
      </c>
      <c r="AB219" s="1222" t="s">
        <v>3011</v>
      </c>
      <c r="AC219" s="1222" t="s">
        <v>3011</v>
      </c>
      <c r="AD219" s="1222" t="s">
        <v>3011</v>
      </c>
      <c r="AE219" s="1222" t="s">
        <v>3011</v>
      </c>
      <c r="AF219" s="2007" t="s">
        <v>293</v>
      </c>
      <c r="AG219" s="1222" t="s">
        <v>3296</v>
      </c>
      <c r="AH219" s="1221" t="s">
        <v>3104</v>
      </c>
      <c r="AI219" s="2007" t="s">
        <v>2909</v>
      </c>
      <c r="AJ219" s="1222" t="s">
        <v>295</v>
      </c>
      <c r="AK219" s="1225" t="s">
        <v>3297</v>
      </c>
      <c r="AL219" s="1222" t="s">
        <v>294</v>
      </c>
      <c r="AM219" s="1221" t="s">
        <v>3011</v>
      </c>
      <c r="AN219" s="2008"/>
    </row>
    <row r="220" spans="1:40" ht="93" customHeight="1">
      <c r="A220" s="1221" t="s">
        <v>1107</v>
      </c>
      <c r="B220" s="1221" t="s">
        <v>512</v>
      </c>
      <c r="C220" s="1221" t="s">
        <v>3289</v>
      </c>
      <c r="D220" s="1222" t="s">
        <v>3011</v>
      </c>
      <c r="E220" s="1221" t="s">
        <v>3290</v>
      </c>
      <c r="F220" s="1222" t="s">
        <v>3273</v>
      </c>
      <c r="G220" s="1222" t="s">
        <v>3013</v>
      </c>
      <c r="H220" s="1223">
        <v>773</v>
      </c>
      <c r="I220" s="1223">
        <v>400</v>
      </c>
      <c r="J220" s="1222" t="s">
        <v>3274</v>
      </c>
      <c r="K220" s="1224">
        <v>44264</v>
      </c>
      <c r="L220" s="1222" t="s">
        <v>3291</v>
      </c>
      <c r="M220" s="1224" t="s">
        <v>3292</v>
      </c>
      <c r="N220" s="1222" t="s">
        <v>293</v>
      </c>
      <c r="O220" s="2069" t="s">
        <v>3299</v>
      </c>
      <c r="P220" s="1221" t="s">
        <v>294</v>
      </c>
      <c r="Q220" s="1221" t="s">
        <v>3403</v>
      </c>
      <c r="R220" s="2069" t="s">
        <v>3294</v>
      </c>
      <c r="S220" s="1222" t="s">
        <v>297</v>
      </c>
      <c r="T220" s="2063" t="s">
        <v>2932</v>
      </c>
      <c r="U220" s="1222" t="s">
        <v>294</v>
      </c>
      <c r="V220" s="1222" t="s">
        <v>3295</v>
      </c>
      <c r="W220" s="1222" t="s">
        <v>294</v>
      </c>
      <c r="X220" s="1222" t="s">
        <v>3011</v>
      </c>
      <c r="Y220" s="1222" t="s">
        <v>3279</v>
      </c>
      <c r="Z220" s="1222" t="s">
        <v>3011</v>
      </c>
      <c r="AA220" s="1222" t="s">
        <v>3011</v>
      </c>
      <c r="AB220" s="1222" t="s">
        <v>3011</v>
      </c>
      <c r="AC220" s="1222" t="s">
        <v>3011</v>
      </c>
      <c r="AD220" s="1222" t="s">
        <v>3011</v>
      </c>
      <c r="AE220" s="1222" t="s">
        <v>3011</v>
      </c>
      <c r="AF220" s="2007" t="s">
        <v>293</v>
      </c>
      <c r="AG220" s="1222" t="s">
        <v>3296</v>
      </c>
      <c r="AH220" s="1221" t="s">
        <v>3104</v>
      </c>
      <c r="AI220" s="2007" t="s">
        <v>2909</v>
      </c>
      <c r="AJ220" s="1222" t="s">
        <v>295</v>
      </c>
      <c r="AK220" s="1225" t="s">
        <v>3297</v>
      </c>
      <c r="AL220" s="1222" t="s">
        <v>294</v>
      </c>
      <c r="AM220" s="1221" t="s">
        <v>3011</v>
      </c>
      <c r="AN220" s="2008"/>
    </row>
    <row r="221" spans="1:40" ht="93" customHeight="1">
      <c r="A221" s="1221" t="s">
        <v>1107</v>
      </c>
      <c r="B221" s="1221" t="s">
        <v>513</v>
      </c>
      <c r="C221" s="1221" t="s">
        <v>3289</v>
      </c>
      <c r="D221" s="1222" t="s">
        <v>3011</v>
      </c>
      <c r="E221" s="1221" t="s">
        <v>3290</v>
      </c>
      <c r="F221" s="1222" t="s">
        <v>3273</v>
      </c>
      <c r="G221" s="1222" t="s">
        <v>3013</v>
      </c>
      <c r="H221" s="1223">
        <v>1547</v>
      </c>
      <c r="I221" s="1223">
        <v>800</v>
      </c>
      <c r="J221" s="1222" t="s">
        <v>3274</v>
      </c>
      <c r="K221" s="1224">
        <v>44264</v>
      </c>
      <c r="L221" s="1222" t="s">
        <v>3291</v>
      </c>
      <c r="M221" s="1224" t="s">
        <v>3292</v>
      </c>
      <c r="N221" s="1222" t="s">
        <v>293</v>
      </c>
      <c r="O221" s="2069" t="s">
        <v>3299</v>
      </c>
      <c r="P221" s="1221" t="s">
        <v>294</v>
      </c>
      <c r="Q221" s="1221" t="s">
        <v>3402</v>
      </c>
      <c r="R221" s="2069" t="s">
        <v>3294</v>
      </c>
      <c r="S221" s="1222" t="s">
        <v>297</v>
      </c>
      <c r="T221" s="2063" t="s">
        <v>2932</v>
      </c>
      <c r="U221" s="1222" t="s">
        <v>294</v>
      </c>
      <c r="V221" s="1222" t="s">
        <v>3295</v>
      </c>
      <c r="W221" s="1222" t="s">
        <v>294</v>
      </c>
      <c r="X221" s="1222" t="s">
        <v>3011</v>
      </c>
      <c r="Y221" s="1222" t="s">
        <v>3279</v>
      </c>
      <c r="Z221" s="1222" t="s">
        <v>3011</v>
      </c>
      <c r="AA221" s="1222" t="s">
        <v>3011</v>
      </c>
      <c r="AB221" s="1222" t="s">
        <v>3011</v>
      </c>
      <c r="AC221" s="1222" t="s">
        <v>3011</v>
      </c>
      <c r="AD221" s="1222" t="s">
        <v>3011</v>
      </c>
      <c r="AE221" s="1222" t="s">
        <v>3011</v>
      </c>
      <c r="AF221" s="2007" t="s">
        <v>293</v>
      </c>
      <c r="AG221" s="1222" t="s">
        <v>3296</v>
      </c>
      <c r="AH221" s="1221" t="s">
        <v>3104</v>
      </c>
      <c r="AI221" s="2007" t="s">
        <v>2909</v>
      </c>
      <c r="AJ221" s="1222" t="s">
        <v>295</v>
      </c>
      <c r="AK221" s="1225" t="s">
        <v>3297</v>
      </c>
      <c r="AL221" s="1222" t="s">
        <v>294</v>
      </c>
      <c r="AM221" s="1221" t="s">
        <v>3011</v>
      </c>
      <c r="AN221" s="2008"/>
    </row>
    <row r="222" spans="1:40" ht="93" customHeight="1">
      <c r="A222" s="1221" t="s">
        <v>1107</v>
      </c>
      <c r="B222" s="1221" t="s">
        <v>514</v>
      </c>
      <c r="C222" s="1221" t="s">
        <v>3289</v>
      </c>
      <c r="D222" s="1222" t="s">
        <v>3011</v>
      </c>
      <c r="E222" s="1221" t="s">
        <v>3290</v>
      </c>
      <c r="F222" s="1222" t="s">
        <v>3273</v>
      </c>
      <c r="G222" s="1222" t="s">
        <v>3013</v>
      </c>
      <c r="H222" s="1223">
        <v>6188</v>
      </c>
      <c r="I222" s="1223">
        <v>3200</v>
      </c>
      <c r="J222" s="1222" t="s">
        <v>3274</v>
      </c>
      <c r="K222" s="1224">
        <v>44264</v>
      </c>
      <c r="L222" s="1222" t="s">
        <v>3291</v>
      </c>
      <c r="M222" s="1224" t="s">
        <v>3292</v>
      </c>
      <c r="N222" s="1222" t="s">
        <v>293</v>
      </c>
      <c r="O222" s="2069" t="s">
        <v>3299</v>
      </c>
      <c r="P222" s="1221" t="s">
        <v>294</v>
      </c>
      <c r="Q222" s="1221" t="s">
        <v>3401</v>
      </c>
      <c r="R222" s="2069" t="s">
        <v>3294</v>
      </c>
      <c r="S222" s="1222" t="s">
        <v>297</v>
      </c>
      <c r="T222" s="2063" t="s">
        <v>2932</v>
      </c>
      <c r="U222" s="1222" t="s">
        <v>294</v>
      </c>
      <c r="V222" s="1222" t="s">
        <v>3295</v>
      </c>
      <c r="W222" s="1222" t="s">
        <v>294</v>
      </c>
      <c r="X222" s="1222" t="s">
        <v>3011</v>
      </c>
      <c r="Y222" s="1222" t="s">
        <v>3279</v>
      </c>
      <c r="Z222" s="1222" t="s">
        <v>3011</v>
      </c>
      <c r="AA222" s="1222" t="s">
        <v>3011</v>
      </c>
      <c r="AB222" s="1222" t="s">
        <v>3011</v>
      </c>
      <c r="AC222" s="1222" t="s">
        <v>3011</v>
      </c>
      <c r="AD222" s="1222" t="s">
        <v>3011</v>
      </c>
      <c r="AE222" s="1222" t="s">
        <v>3011</v>
      </c>
      <c r="AF222" s="2007" t="s">
        <v>293</v>
      </c>
      <c r="AG222" s="1222" t="s">
        <v>3296</v>
      </c>
      <c r="AH222" s="1221" t="s">
        <v>3104</v>
      </c>
      <c r="AI222" s="2007" t="s">
        <v>2909</v>
      </c>
      <c r="AJ222" s="1222" t="s">
        <v>295</v>
      </c>
      <c r="AK222" s="1225" t="s">
        <v>3297</v>
      </c>
      <c r="AL222" s="1222" t="s">
        <v>294</v>
      </c>
      <c r="AM222" s="1221" t="s">
        <v>3011</v>
      </c>
      <c r="AN222" s="2008"/>
    </row>
    <row r="223" spans="1:40" ht="93" customHeight="1">
      <c r="A223" s="1221" t="s">
        <v>1107</v>
      </c>
      <c r="B223" s="1221" t="s">
        <v>515</v>
      </c>
      <c r="C223" s="1221" t="s">
        <v>3289</v>
      </c>
      <c r="D223" s="1222" t="s">
        <v>3011</v>
      </c>
      <c r="E223" s="1221" t="s">
        <v>3290</v>
      </c>
      <c r="F223" s="1222" t="s">
        <v>3273</v>
      </c>
      <c r="G223" s="1222" t="s">
        <v>3013</v>
      </c>
      <c r="H223" s="1223">
        <v>7735</v>
      </c>
      <c r="I223" s="1223">
        <v>4000</v>
      </c>
      <c r="J223" s="1222" t="s">
        <v>3274</v>
      </c>
      <c r="K223" s="1224">
        <v>44264</v>
      </c>
      <c r="L223" s="1222" t="s">
        <v>3291</v>
      </c>
      <c r="M223" s="1224" t="s">
        <v>3292</v>
      </c>
      <c r="N223" s="1222" t="s">
        <v>293</v>
      </c>
      <c r="O223" s="2069" t="s">
        <v>3293</v>
      </c>
      <c r="P223" s="1221" t="s">
        <v>294</v>
      </c>
      <c r="Q223" s="1221" t="s">
        <v>3399</v>
      </c>
      <c r="R223" s="2069" t="s">
        <v>3294</v>
      </c>
      <c r="S223" s="1222" t="s">
        <v>297</v>
      </c>
      <c r="T223" s="2063" t="s">
        <v>2932</v>
      </c>
      <c r="U223" s="1222" t="s">
        <v>294</v>
      </c>
      <c r="V223" s="1222" t="s">
        <v>3295</v>
      </c>
      <c r="W223" s="1222" t="s">
        <v>294</v>
      </c>
      <c r="X223" s="1222" t="s">
        <v>3011</v>
      </c>
      <c r="Y223" s="1222" t="s">
        <v>3279</v>
      </c>
      <c r="Z223" s="1222" t="s">
        <v>3011</v>
      </c>
      <c r="AA223" s="1222" t="s">
        <v>3011</v>
      </c>
      <c r="AB223" s="1222" t="s">
        <v>3011</v>
      </c>
      <c r="AC223" s="1222" t="s">
        <v>3011</v>
      </c>
      <c r="AD223" s="1222" t="s">
        <v>3011</v>
      </c>
      <c r="AE223" s="1222" t="s">
        <v>3011</v>
      </c>
      <c r="AF223" s="2007" t="s">
        <v>293</v>
      </c>
      <c r="AG223" s="1222" t="s">
        <v>3296</v>
      </c>
      <c r="AH223" s="1221" t="s">
        <v>3104</v>
      </c>
      <c r="AI223" s="2007" t="s">
        <v>2909</v>
      </c>
      <c r="AJ223" s="1222" t="s">
        <v>295</v>
      </c>
      <c r="AK223" s="1225" t="s">
        <v>3297</v>
      </c>
      <c r="AL223" s="1222" t="s">
        <v>294</v>
      </c>
      <c r="AM223" s="1221" t="s">
        <v>3011</v>
      </c>
      <c r="AN223" s="2008"/>
    </row>
    <row r="224" spans="1:40" ht="93" customHeight="1">
      <c r="A224" s="1221" t="s">
        <v>1107</v>
      </c>
      <c r="B224" s="1221" t="s">
        <v>516</v>
      </c>
      <c r="C224" s="1221" t="s">
        <v>3289</v>
      </c>
      <c r="D224" s="1222" t="s">
        <v>3011</v>
      </c>
      <c r="E224" s="1221" t="s">
        <v>3290</v>
      </c>
      <c r="F224" s="1222" t="s">
        <v>3273</v>
      </c>
      <c r="G224" s="1222" t="s">
        <v>3013</v>
      </c>
      <c r="H224" s="1223">
        <v>7735</v>
      </c>
      <c r="I224" s="1223">
        <v>4000</v>
      </c>
      <c r="J224" s="1222" t="s">
        <v>3274</v>
      </c>
      <c r="K224" s="1224">
        <v>44264</v>
      </c>
      <c r="L224" s="1222" t="s">
        <v>3291</v>
      </c>
      <c r="M224" s="1224" t="s">
        <v>3292</v>
      </c>
      <c r="N224" s="1222" t="s">
        <v>293</v>
      </c>
      <c r="O224" s="2069" t="s">
        <v>3293</v>
      </c>
      <c r="P224" s="1221" t="s">
        <v>294</v>
      </c>
      <c r="Q224" s="1221" t="s">
        <v>3399</v>
      </c>
      <c r="R224" s="2069" t="s">
        <v>3294</v>
      </c>
      <c r="S224" s="1222" t="s">
        <v>297</v>
      </c>
      <c r="T224" s="2063" t="s">
        <v>2932</v>
      </c>
      <c r="U224" s="1222" t="s">
        <v>294</v>
      </c>
      <c r="V224" s="1222" t="s">
        <v>3295</v>
      </c>
      <c r="W224" s="1222" t="s">
        <v>294</v>
      </c>
      <c r="X224" s="1222" t="s">
        <v>3011</v>
      </c>
      <c r="Y224" s="1222" t="s">
        <v>3279</v>
      </c>
      <c r="Z224" s="1222" t="s">
        <v>3011</v>
      </c>
      <c r="AA224" s="1222" t="s">
        <v>3011</v>
      </c>
      <c r="AB224" s="1222" t="s">
        <v>3011</v>
      </c>
      <c r="AC224" s="1222" t="s">
        <v>3011</v>
      </c>
      <c r="AD224" s="1222" t="s">
        <v>3011</v>
      </c>
      <c r="AE224" s="1222" t="s">
        <v>3011</v>
      </c>
      <c r="AF224" s="2007" t="s">
        <v>293</v>
      </c>
      <c r="AG224" s="1222" t="s">
        <v>3296</v>
      </c>
      <c r="AH224" s="1221" t="s">
        <v>3104</v>
      </c>
      <c r="AI224" s="2007" t="s">
        <v>2909</v>
      </c>
      <c r="AJ224" s="1222" t="s">
        <v>295</v>
      </c>
      <c r="AK224" s="1225" t="s">
        <v>3297</v>
      </c>
      <c r="AL224" s="1222" t="s">
        <v>294</v>
      </c>
      <c r="AM224" s="1221" t="s">
        <v>3011</v>
      </c>
      <c r="AN224" s="2008"/>
    </row>
    <row r="225" spans="1:40" ht="93" customHeight="1">
      <c r="A225" s="1221" t="s">
        <v>1107</v>
      </c>
      <c r="B225" s="1221" t="s">
        <v>517</v>
      </c>
      <c r="C225" s="1221" t="s">
        <v>3289</v>
      </c>
      <c r="D225" s="1222" t="s">
        <v>3011</v>
      </c>
      <c r="E225" s="1221" t="s">
        <v>3290</v>
      </c>
      <c r="F225" s="1222" t="s">
        <v>3273</v>
      </c>
      <c r="G225" s="1222" t="s">
        <v>3013</v>
      </c>
      <c r="H225" s="1223">
        <v>10055</v>
      </c>
      <c r="I225" s="1223">
        <v>5200</v>
      </c>
      <c r="J225" s="1222" t="s">
        <v>3274</v>
      </c>
      <c r="K225" s="1224">
        <v>44264</v>
      </c>
      <c r="L225" s="1222" t="s">
        <v>3291</v>
      </c>
      <c r="M225" s="1224" t="s">
        <v>3292</v>
      </c>
      <c r="N225" s="1222" t="s">
        <v>293</v>
      </c>
      <c r="O225" s="2069" t="s">
        <v>3293</v>
      </c>
      <c r="P225" s="1221" t="s">
        <v>294</v>
      </c>
      <c r="Q225" s="1221" t="s">
        <v>3452</v>
      </c>
      <c r="R225" s="2069" t="s">
        <v>3294</v>
      </c>
      <c r="S225" s="1222" t="s">
        <v>297</v>
      </c>
      <c r="T225" s="2063" t="s">
        <v>2932</v>
      </c>
      <c r="U225" s="1222" t="s">
        <v>294</v>
      </c>
      <c r="V225" s="1222" t="s">
        <v>3295</v>
      </c>
      <c r="W225" s="1222" t="s">
        <v>294</v>
      </c>
      <c r="X225" s="1222" t="s">
        <v>3011</v>
      </c>
      <c r="Y225" s="1222" t="s">
        <v>3279</v>
      </c>
      <c r="Z225" s="1222" t="s">
        <v>3011</v>
      </c>
      <c r="AA225" s="1222" t="s">
        <v>3011</v>
      </c>
      <c r="AB225" s="1222" t="s">
        <v>3011</v>
      </c>
      <c r="AC225" s="1222" t="s">
        <v>3011</v>
      </c>
      <c r="AD225" s="1222" t="s">
        <v>3011</v>
      </c>
      <c r="AE225" s="1222" t="s">
        <v>3011</v>
      </c>
      <c r="AF225" s="2007" t="s">
        <v>293</v>
      </c>
      <c r="AG225" s="1222" t="s">
        <v>3296</v>
      </c>
      <c r="AH225" s="1221" t="s">
        <v>3104</v>
      </c>
      <c r="AI225" s="2007" t="s">
        <v>2909</v>
      </c>
      <c r="AJ225" s="1222" t="s">
        <v>295</v>
      </c>
      <c r="AK225" s="1225" t="s">
        <v>3297</v>
      </c>
      <c r="AL225" s="1222" t="s">
        <v>294</v>
      </c>
      <c r="AM225" s="1221" t="s">
        <v>3011</v>
      </c>
      <c r="AN225" s="2008"/>
    </row>
    <row r="226" spans="1:40" ht="93" customHeight="1">
      <c r="A226" s="1221" t="s">
        <v>1107</v>
      </c>
      <c r="B226" s="1221" t="s">
        <v>518</v>
      </c>
      <c r="C226" s="1221" t="s">
        <v>3289</v>
      </c>
      <c r="D226" s="1222" t="s">
        <v>3011</v>
      </c>
      <c r="E226" s="1221" t="s">
        <v>3290</v>
      </c>
      <c r="F226" s="1222" t="s">
        <v>3273</v>
      </c>
      <c r="G226" s="1222" t="s">
        <v>3013</v>
      </c>
      <c r="H226" s="1223">
        <v>17790</v>
      </c>
      <c r="I226" s="1223">
        <v>9200</v>
      </c>
      <c r="J226" s="1222" t="s">
        <v>3274</v>
      </c>
      <c r="K226" s="1224">
        <v>44264</v>
      </c>
      <c r="L226" s="1222" t="s">
        <v>3291</v>
      </c>
      <c r="M226" s="1224" t="s">
        <v>3292</v>
      </c>
      <c r="N226" s="1222" t="s">
        <v>293</v>
      </c>
      <c r="O226" s="2069" t="s">
        <v>3293</v>
      </c>
      <c r="P226" s="1221" t="s">
        <v>294</v>
      </c>
      <c r="Q226" s="1221" t="s">
        <v>3455</v>
      </c>
      <c r="R226" s="2069" t="s">
        <v>3294</v>
      </c>
      <c r="S226" s="1222" t="s">
        <v>297</v>
      </c>
      <c r="T226" s="2063" t="s">
        <v>2932</v>
      </c>
      <c r="U226" s="1222" t="s">
        <v>294</v>
      </c>
      <c r="V226" s="1222" t="s">
        <v>3295</v>
      </c>
      <c r="W226" s="1222" t="s">
        <v>294</v>
      </c>
      <c r="X226" s="1222" t="s">
        <v>3011</v>
      </c>
      <c r="Y226" s="1222" t="s">
        <v>3279</v>
      </c>
      <c r="Z226" s="1222" t="s">
        <v>3011</v>
      </c>
      <c r="AA226" s="1222" t="s">
        <v>3011</v>
      </c>
      <c r="AB226" s="1222" t="s">
        <v>3011</v>
      </c>
      <c r="AC226" s="1222" t="s">
        <v>3011</v>
      </c>
      <c r="AD226" s="1222" t="s">
        <v>3011</v>
      </c>
      <c r="AE226" s="1222" t="s">
        <v>3011</v>
      </c>
      <c r="AF226" s="2007" t="s">
        <v>293</v>
      </c>
      <c r="AG226" s="1222" t="s">
        <v>3296</v>
      </c>
      <c r="AH226" s="1221" t="s">
        <v>3104</v>
      </c>
      <c r="AI226" s="2007" t="s">
        <v>2909</v>
      </c>
      <c r="AJ226" s="1222" t="s">
        <v>295</v>
      </c>
      <c r="AK226" s="1225" t="s">
        <v>3297</v>
      </c>
      <c r="AL226" s="1222" t="s">
        <v>294</v>
      </c>
      <c r="AM226" s="1221" t="s">
        <v>3011</v>
      </c>
      <c r="AN226" s="2008"/>
    </row>
    <row r="227" spans="1:40" ht="93" customHeight="1">
      <c r="A227" s="1221" t="s">
        <v>1107</v>
      </c>
      <c r="B227" s="1221" t="s">
        <v>519</v>
      </c>
      <c r="C227" s="1221" t="s">
        <v>3289</v>
      </c>
      <c r="D227" s="1222" t="s">
        <v>3011</v>
      </c>
      <c r="E227" s="1221" t="s">
        <v>3290</v>
      </c>
      <c r="F227" s="1222" t="s">
        <v>3273</v>
      </c>
      <c r="G227" s="1222" t="s">
        <v>3013</v>
      </c>
      <c r="H227" s="1223">
        <v>2320</v>
      </c>
      <c r="I227" s="1223">
        <v>1200</v>
      </c>
      <c r="J227" s="1222" t="s">
        <v>3274</v>
      </c>
      <c r="K227" s="1224">
        <v>44264</v>
      </c>
      <c r="L227" s="1222" t="s">
        <v>3291</v>
      </c>
      <c r="M227" s="1224" t="s">
        <v>3298</v>
      </c>
      <c r="N227" s="1222" t="s">
        <v>293</v>
      </c>
      <c r="O227" s="2069" t="s">
        <v>3293</v>
      </c>
      <c r="P227" s="1221" t="s">
        <v>294</v>
      </c>
      <c r="Q227" s="1221" t="s">
        <v>3404</v>
      </c>
      <c r="R227" s="2069" t="s">
        <v>3300</v>
      </c>
      <c r="S227" s="1222" t="s">
        <v>297</v>
      </c>
      <c r="T227" s="2063" t="s">
        <v>2932</v>
      </c>
      <c r="U227" s="1222" t="s">
        <v>294</v>
      </c>
      <c r="V227" s="1222" t="s">
        <v>3295</v>
      </c>
      <c r="W227" s="1222" t="s">
        <v>294</v>
      </c>
      <c r="X227" s="1222" t="s">
        <v>3011</v>
      </c>
      <c r="Y227" s="1222" t="s">
        <v>3279</v>
      </c>
      <c r="Z227" s="1222" t="s">
        <v>3011</v>
      </c>
      <c r="AA227" s="1222" t="s">
        <v>3011</v>
      </c>
      <c r="AB227" s="1222" t="s">
        <v>3011</v>
      </c>
      <c r="AC227" s="1222" t="s">
        <v>3011</v>
      </c>
      <c r="AD227" s="1222" t="s">
        <v>3011</v>
      </c>
      <c r="AE227" s="1222" t="s">
        <v>3011</v>
      </c>
      <c r="AF227" s="2007" t="s">
        <v>293</v>
      </c>
      <c r="AG227" s="1222" t="s">
        <v>3296</v>
      </c>
      <c r="AH227" s="1221" t="s">
        <v>3104</v>
      </c>
      <c r="AI227" s="2007" t="s">
        <v>2909</v>
      </c>
      <c r="AJ227" s="1222" t="s">
        <v>295</v>
      </c>
      <c r="AK227" s="1225" t="s">
        <v>3297</v>
      </c>
      <c r="AL227" s="1222" t="s">
        <v>294</v>
      </c>
      <c r="AM227" s="1221" t="s">
        <v>3011</v>
      </c>
      <c r="AN227" s="2008"/>
    </row>
    <row r="228" spans="1:40" ht="93" customHeight="1">
      <c r="A228" s="1221" t="s">
        <v>1107</v>
      </c>
      <c r="B228" s="1221" t="s">
        <v>520</v>
      </c>
      <c r="C228" s="1221" t="s">
        <v>3289</v>
      </c>
      <c r="D228" s="1222" t="s">
        <v>3011</v>
      </c>
      <c r="E228" s="1221" t="s">
        <v>3290</v>
      </c>
      <c r="F228" s="1222" t="s">
        <v>3273</v>
      </c>
      <c r="G228" s="1222" t="s">
        <v>3013</v>
      </c>
      <c r="H228" s="1223">
        <v>19337</v>
      </c>
      <c r="I228" s="1223">
        <v>10000</v>
      </c>
      <c r="J228" s="1222" t="s">
        <v>3274</v>
      </c>
      <c r="K228" s="1224">
        <v>44264</v>
      </c>
      <c r="L228" s="1222" t="s">
        <v>3291</v>
      </c>
      <c r="M228" s="1224" t="s">
        <v>3298</v>
      </c>
      <c r="N228" s="1222" t="s">
        <v>293</v>
      </c>
      <c r="O228" s="2069" t="s">
        <v>3293</v>
      </c>
      <c r="P228" s="1221" t="s">
        <v>294</v>
      </c>
      <c r="Q228" s="1221" t="s">
        <v>3456</v>
      </c>
      <c r="R228" s="2069" t="s">
        <v>3300</v>
      </c>
      <c r="S228" s="1222" t="s">
        <v>297</v>
      </c>
      <c r="T228" s="2063" t="s">
        <v>2932</v>
      </c>
      <c r="U228" s="1222" t="s">
        <v>294</v>
      </c>
      <c r="V228" s="1222" t="s">
        <v>3295</v>
      </c>
      <c r="W228" s="1222" t="s">
        <v>294</v>
      </c>
      <c r="X228" s="1222" t="s">
        <v>3011</v>
      </c>
      <c r="Y228" s="1222" t="s">
        <v>3279</v>
      </c>
      <c r="Z228" s="1222" t="s">
        <v>3011</v>
      </c>
      <c r="AA228" s="1222" t="s">
        <v>3011</v>
      </c>
      <c r="AB228" s="1222" t="s">
        <v>3011</v>
      </c>
      <c r="AC228" s="1222" t="s">
        <v>3011</v>
      </c>
      <c r="AD228" s="1222" t="s">
        <v>3011</v>
      </c>
      <c r="AE228" s="1222" t="s">
        <v>3011</v>
      </c>
      <c r="AF228" s="2007" t="s">
        <v>293</v>
      </c>
      <c r="AG228" s="1222" t="s">
        <v>3296</v>
      </c>
      <c r="AH228" s="1221" t="s">
        <v>3104</v>
      </c>
      <c r="AI228" s="2007" t="s">
        <v>2909</v>
      </c>
      <c r="AJ228" s="1222" t="s">
        <v>295</v>
      </c>
      <c r="AK228" s="1225" t="s">
        <v>3297</v>
      </c>
      <c r="AL228" s="1222" t="s">
        <v>294</v>
      </c>
      <c r="AM228" s="1221" t="s">
        <v>3011</v>
      </c>
      <c r="AN228" s="2008"/>
    </row>
    <row r="229" spans="1:40" ht="93" customHeight="1">
      <c r="A229" s="1221" t="s">
        <v>1107</v>
      </c>
      <c r="B229" s="1221" t="s">
        <v>521</v>
      </c>
      <c r="C229" s="1221" t="s">
        <v>3289</v>
      </c>
      <c r="D229" s="1222" t="s">
        <v>3011</v>
      </c>
      <c r="E229" s="1221" t="s">
        <v>3290</v>
      </c>
      <c r="F229" s="1222" t="s">
        <v>3273</v>
      </c>
      <c r="G229" s="1222" t="s">
        <v>3013</v>
      </c>
      <c r="H229" s="1223">
        <v>37901</v>
      </c>
      <c r="I229" s="1223">
        <v>19600</v>
      </c>
      <c r="J229" s="1222" t="s">
        <v>3274</v>
      </c>
      <c r="K229" s="1224">
        <v>44264</v>
      </c>
      <c r="L229" s="1222" t="s">
        <v>3291</v>
      </c>
      <c r="M229" s="1224" t="s">
        <v>3298</v>
      </c>
      <c r="N229" s="1222" t="s">
        <v>293</v>
      </c>
      <c r="O229" s="2069" t="s">
        <v>3293</v>
      </c>
      <c r="P229" s="1221" t="s">
        <v>294</v>
      </c>
      <c r="Q229" s="1221" t="s">
        <v>3457</v>
      </c>
      <c r="R229" s="2069" t="s">
        <v>3300</v>
      </c>
      <c r="S229" s="1222" t="s">
        <v>297</v>
      </c>
      <c r="T229" s="2063" t="s">
        <v>2932</v>
      </c>
      <c r="U229" s="1222" t="s">
        <v>294</v>
      </c>
      <c r="V229" s="1222" t="s">
        <v>3295</v>
      </c>
      <c r="W229" s="1222" t="s">
        <v>294</v>
      </c>
      <c r="X229" s="1222" t="s">
        <v>3011</v>
      </c>
      <c r="Y229" s="1222" t="s">
        <v>3279</v>
      </c>
      <c r="Z229" s="1222" t="s">
        <v>3011</v>
      </c>
      <c r="AA229" s="1222" t="s">
        <v>3011</v>
      </c>
      <c r="AB229" s="1222" t="s">
        <v>3011</v>
      </c>
      <c r="AC229" s="1222" t="s">
        <v>3011</v>
      </c>
      <c r="AD229" s="1222" t="s">
        <v>3011</v>
      </c>
      <c r="AE229" s="1222" t="s">
        <v>3011</v>
      </c>
      <c r="AF229" s="2007" t="s">
        <v>293</v>
      </c>
      <c r="AG229" s="1222" t="s">
        <v>3296</v>
      </c>
      <c r="AH229" s="1221" t="s">
        <v>3104</v>
      </c>
      <c r="AI229" s="2007" t="s">
        <v>2909</v>
      </c>
      <c r="AJ229" s="1222" t="s">
        <v>295</v>
      </c>
      <c r="AK229" s="1225" t="s">
        <v>3297</v>
      </c>
      <c r="AL229" s="1222" t="s">
        <v>294</v>
      </c>
      <c r="AM229" s="1221" t="s">
        <v>3011</v>
      </c>
      <c r="AN229" s="2008"/>
    </row>
    <row r="230" spans="1:40" ht="93" customHeight="1">
      <c r="A230" s="1221" t="s">
        <v>1107</v>
      </c>
      <c r="B230" s="1221" t="s">
        <v>522</v>
      </c>
      <c r="C230" s="1221" t="s">
        <v>3289</v>
      </c>
      <c r="D230" s="1222" t="s">
        <v>3011</v>
      </c>
      <c r="E230" s="1221" t="s">
        <v>3290</v>
      </c>
      <c r="F230" s="1222" t="s">
        <v>3273</v>
      </c>
      <c r="G230" s="1222" t="s">
        <v>3013</v>
      </c>
      <c r="H230" s="1223">
        <v>40995</v>
      </c>
      <c r="I230" s="1223">
        <v>21200</v>
      </c>
      <c r="J230" s="1222" t="s">
        <v>3274</v>
      </c>
      <c r="K230" s="1224">
        <v>44264</v>
      </c>
      <c r="L230" s="1222" t="s">
        <v>3291</v>
      </c>
      <c r="M230" s="1224" t="s">
        <v>3298</v>
      </c>
      <c r="N230" s="1222" t="s">
        <v>293</v>
      </c>
      <c r="O230" s="2069" t="s">
        <v>3293</v>
      </c>
      <c r="P230" s="1221" t="s">
        <v>294</v>
      </c>
      <c r="Q230" s="1221" t="s">
        <v>3458</v>
      </c>
      <c r="R230" s="2069" t="s">
        <v>3300</v>
      </c>
      <c r="S230" s="1222" t="s">
        <v>297</v>
      </c>
      <c r="T230" s="2063" t="s">
        <v>2932</v>
      </c>
      <c r="U230" s="1222" t="s">
        <v>294</v>
      </c>
      <c r="V230" s="1222" t="s">
        <v>3295</v>
      </c>
      <c r="W230" s="1222" t="s">
        <v>294</v>
      </c>
      <c r="X230" s="1222" t="s">
        <v>3011</v>
      </c>
      <c r="Y230" s="1222" t="s">
        <v>3279</v>
      </c>
      <c r="Z230" s="1222" t="s">
        <v>3011</v>
      </c>
      <c r="AA230" s="1222" t="s">
        <v>3011</v>
      </c>
      <c r="AB230" s="1222" t="s">
        <v>3011</v>
      </c>
      <c r="AC230" s="1222" t="s">
        <v>3011</v>
      </c>
      <c r="AD230" s="1222" t="s">
        <v>3011</v>
      </c>
      <c r="AE230" s="1222" t="s">
        <v>3011</v>
      </c>
      <c r="AF230" s="2007" t="s">
        <v>293</v>
      </c>
      <c r="AG230" s="1222" t="s">
        <v>3296</v>
      </c>
      <c r="AH230" s="1221" t="s">
        <v>3104</v>
      </c>
      <c r="AI230" s="2007" t="s">
        <v>2909</v>
      </c>
      <c r="AJ230" s="1222" t="s">
        <v>295</v>
      </c>
      <c r="AK230" s="1225" t="s">
        <v>3297</v>
      </c>
      <c r="AL230" s="1222" t="s">
        <v>294</v>
      </c>
      <c r="AM230" s="1221" t="s">
        <v>3011</v>
      </c>
      <c r="AN230" s="2008"/>
    </row>
    <row r="231" spans="1:40" ht="93" customHeight="1">
      <c r="A231" s="1221" t="s">
        <v>1107</v>
      </c>
      <c r="B231" s="1221" t="s">
        <v>523</v>
      </c>
      <c r="C231" s="1221" t="s">
        <v>3289</v>
      </c>
      <c r="D231" s="1222" t="s">
        <v>3011</v>
      </c>
      <c r="E231" s="1221" t="s">
        <v>3290</v>
      </c>
      <c r="F231" s="1222" t="s">
        <v>3273</v>
      </c>
      <c r="G231" s="1222" t="s">
        <v>3013</v>
      </c>
      <c r="H231" s="1223">
        <v>212711</v>
      </c>
      <c r="I231" s="1223">
        <v>110000</v>
      </c>
      <c r="J231" s="1222" t="s">
        <v>3274</v>
      </c>
      <c r="K231" s="1224">
        <v>44264</v>
      </c>
      <c r="L231" s="1222" t="s">
        <v>3291</v>
      </c>
      <c r="M231" s="1224" t="s">
        <v>3298</v>
      </c>
      <c r="N231" s="1222" t="s">
        <v>293</v>
      </c>
      <c r="O231" s="2069" t="s">
        <v>3293</v>
      </c>
      <c r="P231" s="1221" t="s">
        <v>294</v>
      </c>
      <c r="Q231" s="1221" t="s">
        <v>3459</v>
      </c>
      <c r="R231" s="2069" t="s">
        <v>3300</v>
      </c>
      <c r="S231" s="1222" t="s">
        <v>297</v>
      </c>
      <c r="T231" s="2063" t="s">
        <v>2932</v>
      </c>
      <c r="U231" s="1222" t="s">
        <v>294</v>
      </c>
      <c r="V231" s="1222" t="s">
        <v>3295</v>
      </c>
      <c r="W231" s="1222" t="s">
        <v>294</v>
      </c>
      <c r="X231" s="1222" t="s">
        <v>3011</v>
      </c>
      <c r="Y231" s="1222" t="s">
        <v>3279</v>
      </c>
      <c r="Z231" s="1222" t="s">
        <v>3011</v>
      </c>
      <c r="AA231" s="1222" t="s">
        <v>3011</v>
      </c>
      <c r="AB231" s="1222" t="s">
        <v>3011</v>
      </c>
      <c r="AC231" s="1222" t="s">
        <v>3011</v>
      </c>
      <c r="AD231" s="1222" t="s">
        <v>3011</v>
      </c>
      <c r="AE231" s="1222" t="s">
        <v>3011</v>
      </c>
      <c r="AF231" s="2007" t="s">
        <v>293</v>
      </c>
      <c r="AG231" s="1222" t="s">
        <v>3296</v>
      </c>
      <c r="AH231" s="1221" t="s">
        <v>3104</v>
      </c>
      <c r="AI231" s="2007" t="s">
        <v>2909</v>
      </c>
      <c r="AJ231" s="1222" t="s">
        <v>295</v>
      </c>
      <c r="AK231" s="1225" t="s">
        <v>3297</v>
      </c>
      <c r="AL231" s="1222" t="s">
        <v>294</v>
      </c>
      <c r="AM231" s="1221" t="s">
        <v>3011</v>
      </c>
      <c r="AN231" s="2008"/>
    </row>
    <row r="232" spans="1:40" ht="93" customHeight="1">
      <c r="A232" s="1221" t="s">
        <v>1107</v>
      </c>
      <c r="B232" s="1221" t="s">
        <v>524</v>
      </c>
      <c r="C232" s="1221" t="s">
        <v>3289</v>
      </c>
      <c r="D232" s="1222" t="s">
        <v>3011</v>
      </c>
      <c r="E232" s="1221" t="s">
        <v>3290</v>
      </c>
      <c r="F232" s="1222" t="s">
        <v>3273</v>
      </c>
      <c r="G232" s="1222" t="s">
        <v>3013</v>
      </c>
      <c r="H232" s="1223">
        <v>11602</v>
      </c>
      <c r="I232" s="1223">
        <v>6000</v>
      </c>
      <c r="J232" s="1222" t="s">
        <v>3274</v>
      </c>
      <c r="K232" s="1224">
        <v>44264</v>
      </c>
      <c r="L232" s="1222" t="s">
        <v>3291</v>
      </c>
      <c r="M232" s="1224" t="s">
        <v>3298</v>
      </c>
      <c r="N232" s="1222" t="s">
        <v>293</v>
      </c>
      <c r="O232" s="2069" t="s">
        <v>3293</v>
      </c>
      <c r="P232" s="1221" t="s">
        <v>294</v>
      </c>
      <c r="Q232" s="1221" t="s">
        <v>3385</v>
      </c>
      <c r="R232" s="2069" t="s">
        <v>3300</v>
      </c>
      <c r="S232" s="1222" t="s">
        <v>297</v>
      </c>
      <c r="T232" s="2063" t="s">
        <v>2932</v>
      </c>
      <c r="U232" s="1222" t="s">
        <v>294</v>
      </c>
      <c r="V232" s="1222" t="s">
        <v>3295</v>
      </c>
      <c r="W232" s="1222" t="s">
        <v>294</v>
      </c>
      <c r="X232" s="1222" t="s">
        <v>3011</v>
      </c>
      <c r="Y232" s="1222" t="s">
        <v>3279</v>
      </c>
      <c r="Z232" s="1222" t="s">
        <v>3011</v>
      </c>
      <c r="AA232" s="1222" t="s">
        <v>3011</v>
      </c>
      <c r="AB232" s="1222" t="s">
        <v>3011</v>
      </c>
      <c r="AC232" s="1222" t="s">
        <v>3011</v>
      </c>
      <c r="AD232" s="1222" t="s">
        <v>3011</v>
      </c>
      <c r="AE232" s="1222" t="s">
        <v>3011</v>
      </c>
      <c r="AF232" s="2007" t="s">
        <v>293</v>
      </c>
      <c r="AG232" s="1222" t="s">
        <v>3296</v>
      </c>
      <c r="AH232" s="1221" t="s">
        <v>3104</v>
      </c>
      <c r="AI232" s="2007" t="s">
        <v>2909</v>
      </c>
      <c r="AJ232" s="1222" t="s">
        <v>295</v>
      </c>
      <c r="AK232" s="1225" t="s">
        <v>3297</v>
      </c>
      <c r="AL232" s="1222" t="s">
        <v>294</v>
      </c>
      <c r="AM232" s="1221" t="s">
        <v>3011</v>
      </c>
      <c r="AN232" s="2008"/>
    </row>
    <row r="233" spans="1:40" ht="93" customHeight="1">
      <c r="A233" s="1221" t="s">
        <v>1107</v>
      </c>
      <c r="B233" s="1221" t="s">
        <v>525</v>
      </c>
      <c r="C233" s="1221" t="s">
        <v>3289</v>
      </c>
      <c r="D233" s="1222" t="s">
        <v>3011</v>
      </c>
      <c r="E233" s="1221" t="s">
        <v>3290</v>
      </c>
      <c r="F233" s="1222" t="s">
        <v>3273</v>
      </c>
      <c r="G233" s="1222" t="s">
        <v>3013</v>
      </c>
      <c r="H233" s="1223">
        <v>61880</v>
      </c>
      <c r="I233" s="1223">
        <v>32000</v>
      </c>
      <c r="J233" s="1222" t="s">
        <v>3274</v>
      </c>
      <c r="K233" s="1224">
        <v>44264</v>
      </c>
      <c r="L233" s="1222" t="s">
        <v>3291</v>
      </c>
      <c r="M233" s="1224" t="s">
        <v>3298</v>
      </c>
      <c r="N233" s="1222" t="s">
        <v>293</v>
      </c>
      <c r="O233" s="2069" t="s">
        <v>3293</v>
      </c>
      <c r="P233" s="1221" t="s">
        <v>294</v>
      </c>
      <c r="Q233" s="1221" t="s">
        <v>3460</v>
      </c>
      <c r="R233" s="2069" t="s">
        <v>3300</v>
      </c>
      <c r="S233" s="1222" t="s">
        <v>297</v>
      </c>
      <c r="T233" s="2063" t="s">
        <v>2932</v>
      </c>
      <c r="U233" s="1222" t="s">
        <v>294</v>
      </c>
      <c r="V233" s="1222" t="s">
        <v>3295</v>
      </c>
      <c r="W233" s="1222" t="s">
        <v>294</v>
      </c>
      <c r="X233" s="1222" t="s">
        <v>3011</v>
      </c>
      <c r="Y233" s="1222" t="s">
        <v>3279</v>
      </c>
      <c r="Z233" s="1222" t="s">
        <v>3011</v>
      </c>
      <c r="AA233" s="1222" t="s">
        <v>3011</v>
      </c>
      <c r="AB233" s="1222" t="s">
        <v>3011</v>
      </c>
      <c r="AC233" s="1222" t="s">
        <v>3011</v>
      </c>
      <c r="AD233" s="1222" t="s">
        <v>3011</v>
      </c>
      <c r="AE233" s="1222" t="s">
        <v>3011</v>
      </c>
      <c r="AF233" s="2007" t="s">
        <v>293</v>
      </c>
      <c r="AG233" s="1222" t="s">
        <v>3296</v>
      </c>
      <c r="AH233" s="1221" t="s">
        <v>3104</v>
      </c>
      <c r="AI233" s="2007" t="s">
        <v>2909</v>
      </c>
      <c r="AJ233" s="1222" t="s">
        <v>295</v>
      </c>
      <c r="AK233" s="1225" t="s">
        <v>3297</v>
      </c>
      <c r="AL233" s="1222" t="s">
        <v>294</v>
      </c>
      <c r="AM233" s="1221" t="s">
        <v>3011</v>
      </c>
      <c r="AN233" s="2008"/>
    </row>
    <row r="234" spans="1:40" ht="93" customHeight="1">
      <c r="A234" s="1221" t="s">
        <v>1107</v>
      </c>
      <c r="B234" s="1221" t="s">
        <v>526</v>
      </c>
      <c r="C234" s="1221" t="s">
        <v>3289</v>
      </c>
      <c r="D234" s="1222" t="s">
        <v>3011</v>
      </c>
      <c r="E234" s="1221" t="s">
        <v>3290</v>
      </c>
      <c r="F234" s="1222" t="s">
        <v>3273</v>
      </c>
      <c r="G234" s="1222" t="s">
        <v>3013</v>
      </c>
      <c r="H234" s="1223">
        <v>1547</v>
      </c>
      <c r="I234" s="1223">
        <v>800</v>
      </c>
      <c r="J234" s="1222" t="s">
        <v>3274</v>
      </c>
      <c r="K234" s="1224">
        <v>44264</v>
      </c>
      <c r="L234" s="1222" t="s">
        <v>3291</v>
      </c>
      <c r="M234" s="1224" t="s">
        <v>3298</v>
      </c>
      <c r="N234" s="1222" t="s">
        <v>293</v>
      </c>
      <c r="O234" s="2069" t="s">
        <v>3299</v>
      </c>
      <c r="P234" s="1221" t="s">
        <v>294</v>
      </c>
      <c r="Q234" s="1221" t="s">
        <v>3402</v>
      </c>
      <c r="R234" s="2069" t="s">
        <v>3300</v>
      </c>
      <c r="S234" s="1222" t="s">
        <v>297</v>
      </c>
      <c r="T234" s="2063" t="s">
        <v>2932</v>
      </c>
      <c r="U234" s="1222" t="s">
        <v>294</v>
      </c>
      <c r="V234" s="1222" t="s">
        <v>3295</v>
      </c>
      <c r="W234" s="1222" t="s">
        <v>294</v>
      </c>
      <c r="X234" s="1222" t="s">
        <v>3011</v>
      </c>
      <c r="Y234" s="1222" t="s">
        <v>3279</v>
      </c>
      <c r="Z234" s="1222" t="s">
        <v>3011</v>
      </c>
      <c r="AA234" s="1222" t="s">
        <v>3011</v>
      </c>
      <c r="AB234" s="1222" t="s">
        <v>3011</v>
      </c>
      <c r="AC234" s="1222" t="s">
        <v>3011</v>
      </c>
      <c r="AD234" s="1222" t="s">
        <v>3011</v>
      </c>
      <c r="AE234" s="1222" t="s">
        <v>3011</v>
      </c>
      <c r="AF234" s="2007" t="s">
        <v>293</v>
      </c>
      <c r="AG234" s="1222" t="s">
        <v>3296</v>
      </c>
      <c r="AH234" s="1221" t="s">
        <v>3104</v>
      </c>
      <c r="AI234" s="2007" t="s">
        <v>2909</v>
      </c>
      <c r="AJ234" s="1222" t="s">
        <v>295</v>
      </c>
      <c r="AK234" s="1225" t="s">
        <v>3297</v>
      </c>
      <c r="AL234" s="1222" t="s">
        <v>294</v>
      </c>
      <c r="AM234" s="1221" t="s">
        <v>3011</v>
      </c>
      <c r="AN234" s="2008"/>
    </row>
    <row r="235" spans="1:40" ht="93" customHeight="1">
      <c r="A235" s="1221" t="s">
        <v>1107</v>
      </c>
      <c r="B235" s="1221" t="s">
        <v>527</v>
      </c>
      <c r="C235" s="1221" t="s">
        <v>3289</v>
      </c>
      <c r="D235" s="1222" t="s">
        <v>3011</v>
      </c>
      <c r="E235" s="1221" t="s">
        <v>3290</v>
      </c>
      <c r="F235" s="1222" t="s">
        <v>3273</v>
      </c>
      <c r="G235" s="1222" t="s">
        <v>3013</v>
      </c>
      <c r="H235" s="1223">
        <v>1547</v>
      </c>
      <c r="I235" s="1223">
        <v>800</v>
      </c>
      <c r="J235" s="1222" t="s">
        <v>3274</v>
      </c>
      <c r="K235" s="1224">
        <v>44264</v>
      </c>
      <c r="L235" s="1222" t="s">
        <v>3291</v>
      </c>
      <c r="M235" s="1224" t="s">
        <v>3298</v>
      </c>
      <c r="N235" s="1222" t="s">
        <v>293</v>
      </c>
      <c r="O235" s="2069" t="s">
        <v>3299</v>
      </c>
      <c r="P235" s="1221" t="s">
        <v>294</v>
      </c>
      <c r="Q235" s="1221" t="s">
        <v>3402</v>
      </c>
      <c r="R235" s="2069" t="s">
        <v>3300</v>
      </c>
      <c r="S235" s="1222" t="s">
        <v>297</v>
      </c>
      <c r="T235" s="2063" t="s">
        <v>2932</v>
      </c>
      <c r="U235" s="1222" t="s">
        <v>294</v>
      </c>
      <c r="V235" s="1222" t="s">
        <v>3295</v>
      </c>
      <c r="W235" s="1222" t="s">
        <v>294</v>
      </c>
      <c r="X235" s="1222" t="s">
        <v>3011</v>
      </c>
      <c r="Y235" s="1222" t="s">
        <v>3279</v>
      </c>
      <c r="Z235" s="1222" t="s">
        <v>3011</v>
      </c>
      <c r="AA235" s="1222" t="s">
        <v>3011</v>
      </c>
      <c r="AB235" s="1222" t="s">
        <v>3011</v>
      </c>
      <c r="AC235" s="1222" t="s">
        <v>3011</v>
      </c>
      <c r="AD235" s="1222" t="s">
        <v>3011</v>
      </c>
      <c r="AE235" s="1222" t="s">
        <v>3011</v>
      </c>
      <c r="AF235" s="2007" t="s">
        <v>293</v>
      </c>
      <c r="AG235" s="1222" t="s">
        <v>3296</v>
      </c>
      <c r="AH235" s="1221" t="s">
        <v>3104</v>
      </c>
      <c r="AI235" s="2007" t="s">
        <v>2909</v>
      </c>
      <c r="AJ235" s="1222" t="s">
        <v>295</v>
      </c>
      <c r="AK235" s="1225" t="s">
        <v>3297</v>
      </c>
      <c r="AL235" s="1222" t="s">
        <v>294</v>
      </c>
      <c r="AM235" s="1221" t="s">
        <v>3011</v>
      </c>
      <c r="AN235" s="2008"/>
    </row>
    <row r="236" spans="1:40" ht="93" customHeight="1">
      <c r="A236" s="1221" t="s">
        <v>1107</v>
      </c>
      <c r="B236" s="1221" t="s">
        <v>528</v>
      </c>
      <c r="C236" s="1221" t="s">
        <v>3289</v>
      </c>
      <c r="D236" s="1222" t="s">
        <v>3011</v>
      </c>
      <c r="E236" s="1221" t="s">
        <v>3290</v>
      </c>
      <c r="F236" s="1222" t="s">
        <v>3273</v>
      </c>
      <c r="G236" s="1222" t="s">
        <v>3013</v>
      </c>
      <c r="H236" s="1223">
        <v>2320</v>
      </c>
      <c r="I236" s="1223">
        <v>1200</v>
      </c>
      <c r="J236" s="1222" t="s">
        <v>3274</v>
      </c>
      <c r="K236" s="1224">
        <v>44264</v>
      </c>
      <c r="L236" s="1222" t="s">
        <v>3291</v>
      </c>
      <c r="M236" s="1224" t="s">
        <v>3298</v>
      </c>
      <c r="N236" s="1222" t="s">
        <v>293</v>
      </c>
      <c r="O236" s="2069" t="s">
        <v>3299</v>
      </c>
      <c r="P236" s="1221" t="s">
        <v>294</v>
      </c>
      <c r="Q236" s="1221" t="s">
        <v>3404</v>
      </c>
      <c r="R236" s="2069" t="s">
        <v>3300</v>
      </c>
      <c r="S236" s="1222" t="s">
        <v>297</v>
      </c>
      <c r="T236" s="2063" t="s">
        <v>2932</v>
      </c>
      <c r="U236" s="1222" t="s">
        <v>294</v>
      </c>
      <c r="V236" s="1222" t="s">
        <v>3295</v>
      </c>
      <c r="W236" s="1222" t="s">
        <v>294</v>
      </c>
      <c r="X236" s="1222" t="s">
        <v>3011</v>
      </c>
      <c r="Y236" s="1222" t="s">
        <v>3279</v>
      </c>
      <c r="Z236" s="1222" t="s">
        <v>3011</v>
      </c>
      <c r="AA236" s="1222" t="s">
        <v>3011</v>
      </c>
      <c r="AB236" s="1222" t="s">
        <v>3011</v>
      </c>
      <c r="AC236" s="1222" t="s">
        <v>3011</v>
      </c>
      <c r="AD236" s="1222" t="s">
        <v>3011</v>
      </c>
      <c r="AE236" s="1222" t="s">
        <v>3011</v>
      </c>
      <c r="AF236" s="2007" t="s">
        <v>293</v>
      </c>
      <c r="AG236" s="1222" t="s">
        <v>3296</v>
      </c>
      <c r="AH236" s="1221" t="s">
        <v>3104</v>
      </c>
      <c r="AI236" s="2007" t="s">
        <v>2909</v>
      </c>
      <c r="AJ236" s="1222" t="s">
        <v>295</v>
      </c>
      <c r="AK236" s="1225" t="s">
        <v>3297</v>
      </c>
      <c r="AL236" s="1222" t="s">
        <v>294</v>
      </c>
      <c r="AM236" s="1221" t="s">
        <v>3011</v>
      </c>
      <c r="AN236" s="2008"/>
    </row>
    <row r="237" spans="1:40" ht="93" customHeight="1">
      <c r="A237" s="1221" t="s">
        <v>1107</v>
      </c>
      <c r="B237" s="1221" t="s">
        <v>529</v>
      </c>
      <c r="C237" s="1221" t="s">
        <v>3289</v>
      </c>
      <c r="D237" s="1222" t="s">
        <v>3011</v>
      </c>
      <c r="E237" s="1221" t="s">
        <v>3290</v>
      </c>
      <c r="F237" s="1222" t="s">
        <v>3273</v>
      </c>
      <c r="G237" s="1222" t="s">
        <v>3013</v>
      </c>
      <c r="H237" s="1223">
        <v>8508</v>
      </c>
      <c r="I237" s="1223">
        <v>4400</v>
      </c>
      <c r="J237" s="1222" t="s">
        <v>3274</v>
      </c>
      <c r="K237" s="1224">
        <v>44264</v>
      </c>
      <c r="L237" s="1222" t="s">
        <v>3291</v>
      </c>
      <c r="M237" s="1224" t="s">
        <v>3298</v>
      </c>
      <c r="N237" s="1222" t="s">
        <v>293</v>
      </c>
      <c r="O237" s="2069" t="s">
        <v>3299</v>
      </c>
      <c r="P237" s="1221" t="s">
        <v>294</v>
      </c>
      <c r="Q237" s="1221" t="s">
        <v>3461</v>
      </c>
      <c r="R237" s="2069" t="s">
        <v>3300</v>
      </c>
      <c r="S237" s="1222" t="s">
        <v>297</v>
      </c>
      <c r="T237" s="2063" t="s">
        <v>2932</v>
      </c>
      <c r="U237" s="1222" t="s">
        <v>294</v>
      </c>
      <c r="V237" s="1222" t="s">
        <v>3295</v>
      </c>
      <c r="W237" s="1222" t="s">
        <v>294</v>
      </c>
      <c r="X237" s="1222" t="s">
        <v>3011</v>
      </c>
      <c r="Y237" s="1222" t="s">
        <v>3279</v>
      </c>
      <c r="Z237" s="1222" t="s">
        <v>3011</v>
      </c>
      <c r="AA237" s="1222" t="s">
        <v>3011</v>
      </c>
      <c r="AB237" s="1222" t="s">
        <v>3011</v>
      </c>
      <c r="AC237" s="1222" t="s">
        <v>3011</v>
      </c>
      <c r="AD237" s="1222" t="s">
        <v>3011</v>
      </c>
      <c r="AE237" s="1222" t="s">
        <v>3011</v>
      </c>
      <c r="AF237" s="2007" t="s">
        <v>293</v>
      </c>
      <c r="AG237" s="1222" t="s">
        <v>3296</v>
      </c>
      <c r="AH237" s="1221" t="s">
        <v>3104</v>
      </c>
      <c r="AI237" s="2007" t="s">
        <v>2909</v>
      </c>
      <c r="AJ237" s="1222" t="s">
        <v>295</v>
      </c>
      <c r="AK237" s="1225" t="s">
        <v>3297</v>
      </c>
      <c r="AL237" s="1222" t="s">
        <v>294</v>
      </c>
      <c r="AM237" s="1221" t="s">
        <v>3011</v>
      </c>
      <c r="AN237" s="2008"/>
    </row>
    <row r="238" spans="1:40" ht="93" customHeight="1">
      <c r="A238" s="1221" t="s">
        <v>1107</v>
      </c>
      <c r="B238" s="1221" t="s">
        <v>530</v>
      </c>
      <c r="C238" s="1221" t="s">
        <v>3289</v>
      </c>
      <c r="D238" s="1222" t="s">
        <v>3011</v>
      </c>
      <c r="E238" s="1221" t="s">
        <v>3290</v>
      </c>
      <c r="F238" s="1222" t="s">
        <v>3273</v>
      </c>
      <c r="G238" s="1222" t="s">
        <v>3013</v>
      </c>
      <c r="H238" s="1223">
        <v>5414</v>
      </c>
      <c r="I238" s="1223">
        <v>2800</v>
      </c>
      <c r="J238" s="1222" t="s">
        <v>3274</v>
      </c>
      <c r="K238" s="1224">
        <v>44264</v>
      </c>
      <c r="L238" s="1222" t="s">
        <v>3291</v>
      </c>
      <c r="M238" s="1224" t="s">
        <v>3298</v>
      </c>
      <c r="N238" s="1222" t="s">
        <v>293</v>
      </c>
      <c r="O238" s="2069" t="s">
        <v>3299</v>
      </c>
      <c r="P238" s="1221" t="s">
        <v>294</v>
      </c>
      <c r="Q238" s="1221" t="s">
        <v>3423</v>
      </c>
      <c r="R238" s="2069" t="s">
        <v>3300</v>
      </c>
      <c r="S238" s="1222" t="s">
        <v>297</v>
      </c>
      <c r="T238" s="2063" t="s">
        <v>2932</v>
      </c>
      <c r="U238" s="1222" t="s">
        <v>294</v>
      </c>
      <c r="V238" s="1222" t="s">
        <v>3295</v>
      </c>
      <c r="W238" s="1222" t="s">
        <v>294</v>
      </c>
      <c r="X238" s="1222" t="s">
        <v>3011</v>
      </c>
      <c r="Y238" s="1222" t="s">
        <v>3279</v>
      </c>
      <c r="Z238" s="1222" t="s">
        <v>3011</v>
      </c>
      <c r="AA238" s="1222" t="s">
        <v>3011</v>
      </c>
      <c r="AB238" s="1222" t="s">
        <v>3011</v>
      </c>
      <c r="AC238" s="1222" t="s">
        <v>3011</v>
      </c>
      <c r="AD238" s="1222" t="s">
        <v>3011</v>
      </c>
      <c r="AE238" s="1222" t="s">
        <v>3011</v>
      </c>
      <c r="AF238" s="2007" t="s">
        <v>293</v>
      </c>
      <c r="AG238" s="1222" t="s">
        <v>3296</v>
      </c>
      <c r="AH238" s="1221" t="s">
        <v>3104</v>
      </c>
      <c r="AI238" s="2007" t="s">
        <v>2909</v>
      </c>
      <c r="AJ238" s="1222" t="s">
        <v>295</v>
      </c>
      <c r="AK238" s="1225" t="s">
        <v>3297</v>
      </c>
      <c r="AL238" s="1222" t="s">
        <v>294</v>
      </c>
      <c r="AM238" s="1221" t="s">
        <v>3011</v>
      </c>
      <c r="AN238" s="2008"/>
    </row>
    <row r="239" spans="1:40" ht="93" customHeight="1">
      <c r="A239" s="1221" t="s">
        <v>1107</v>
      </c>
      <c r="B239" s="1221" t="s">
        <v>531</v>
      </c>
      <c r="C239" s="1221" t="s">
        <v>3289</v>
      </c>
      <c r="D239" s="1222" t="s">
        <v>3011</v>
      </c>
      <c r="E239" s="1221" t="s">
        <v>3290</v>
      </c>
      <c r="F239" s="1222" t="s">
        <v>3273</v>
      </c>
      <c r="G239" s="1222" t="s">
        <v>3013</v>
      </c>
      <c r="H239" s="1223">
        <v>6188</v>
      </c>
      <c r="I239" s="1223">
        <v>3200</v>
      </c>
      <c r="J239" s="1222" t="s">
        <v>3274</v>
      </c>
      <c r="K239" s="1224">
        <v>44264</v>
      </c>
      <c r="L239" s="1222" t="s">
        <v>3291</v>
      </c>
      <c r="M239" s="1224" t="s">
        <v>3298</v>
      </c>
      <c r="N239" s="1222" t="s">
        <v>293</v>
      </c>
      <c r="O239" s="2069" t="s">
        <v>3299</v>
      </c>
      <c r="P239" s="1221" t="s">
        <v>294</v>
      </c>
      <c r="Q239" s="1221" t="s">
        <v>3401</v>
      </c>
      <c r="R239" s="2069" t="s">
        <v>3300</v>
      </c>
      <c r="S239" s="1222" t="s">
        <v>297</v>
      </c>
      <c r="T239" s="2063" t="s">
        <v>2932</v>
      </c>
      <c r="U239" s="1222" t="s">
        <v>294</v>
      </c>
      <c r="V239" s="1222" t="s">
        <v>3295</v>
      </c>
      <c r="W239" s="1222" t="s">
        <v>294</v>
      </c>
      <c r="X239" s="1222" t="s">
        <v>3011</v>
      </c>
      <c r="Y239" s="1222" t="s">
        <v>3279</v>
      </c>
      <c r="Z239" s="1222" t="s">
        <v>3011</v>
      </c>
      <c r="AA239" s="1222" t="s">
        <v>3011</v>
      </c>
      <c r="AB239" s="1222" t="s">
        <v>3011</v>
      </c>
      <c r="AC239" s="1222" t="s">
        <v>3011</v>
      </c>
      <c r="AD239" s="1222" t="s">
        <v>3011</v>
      </c>
      <c r="AE239" s="1222" t="s">
        <v>3011</v>
      </c>
      <c r="AF239" s="2007" t="s">
        <v>293</v>
      </c>
      <c r="AG239" s="1222" t="s">
        <v>3296</v>
      </c>
      <c r="AH239" s="1221" t="s">
        <v>3104</v>
      </c>
      <c r="AI239" s="2007" t="s">
        <v>2909</v>
      </c>
      <c r="AJ239" s="1222" t="s">
        <v>295</v>
      </c>
      <c r="AK239" s="1225" t="s">
        <v>3297</v>
      </c>
      <c r="AL239" s="1222" t="s">
        <v>294</v>
      </c>
      <c r="AM239" s="1221" t="s">
        <v>3011</v>
      </c>
      <c r="AN239" s="2008"/>
    </row>
    <row r="240" spans="1:40" ht="93" customHeight="1">
      <c r="A240" s="1221" t="s">
        <v>1107</v>
      </c>
      <c r="B240" s="1221" t="s">
        <v>532</v>
      </c>
      <c r="C240" s="1221" t="s">
        <v>3289</v>
      </c>
      <c r="D240" s="1222" t="s">
        <v>3011</v>
      </c>
      <c r="E240" s="1221" t="s">
        <v>3290</v>
      </c>
      <c r="F240" s="1222" t="s">
        <v>3273</v>
      </c>
      <c r="G240" s="1222" t="s">
        <v>3013</v>
      </c>
      <c r="H240" s="1223">
        <v>32487</v>
      </c>
      <c r="I240" s="1223">
        <v>16800</v>
      </c>
      <c r="J240" s="1222" t="s">
        <v>3274</v>
      </c>
      <c r="K240" s="1224">
        <v>44264</v>
      </c>
      <c r="L240" s="1222" t="s">
        <v>3291</v>
      </c>
      <c r="M240" s="1224" t="s">
        <v>3298</v>
      </c>
      <c r="N240" s="1222" t="s">
        <v>293</v>
      </c>
      <c r="O240" s="2069" t="s">
        <v>3299</v>
      </c>
      <c r="P240" s="1221" t="s">
        <v>294</v>
      </c>
      <c r="Q240" s="1221" t="s">
        <v>3462</v>
      </c>
      <c r="R240" s="2069" t="s">
        <v>3300</v>
      </c>
      <c r="S240" s="1222" t="s">
        <v>297</v>
      </c>
      <c r="T240" s="2063" t="s">
        <v>2932</v>
      </c>
      <c r="U240" s="1222" t="s">
        <v>294</v>
      </c>
      <c r="V240" s="1222" t="s">
        <v>3295</v>
      </c>
      <c r="W240" s="1222" t="s">
        <v>294</v>
      </c>
      <c r="X240" s="1222" t="s">
        <v>3011</v>
      </c>
      <c r="Y240" s="1222" t="s">
        <v>3279</v>
      </c>
      <c r="Z240" s="1222" t="s">
        <v>3011</v>
      </c>
      <c r="AA240" s="1222" t="s">
        <v>3011</v>
      </c>
      <c r="AB240" s="1222" t="s">
        <v>3011</v>
      </c>
      <c r="AC240" s="1222" t="s">
        <v>3011</v>
      </c>
      <c r="AD240" s="1222" t="s">
        <v>3011</v>
      </c>
      <c r="AE240" s="1222" t="s">
        <v>3011</v>
      </c>
      <c r="AF240" s="2007" t="s">
        <v>293</v>
      </c>
      <c r="AG240" s="1222" t="s">
        <v>3296</v>
      </c>
      <c r="AH240" s="1221" t="s">
        <v>3104</v>
      </c>
      <c r="AI240" s="2007" t="s">
        <v>2909</v>
      </c>
      <c r="AJ240" s="1222" t="s">
        <v>295</v>
      </c>
      <c r="AK240" s="1225" t="s">
        <v>3297</v>
      </c>
      <c r="AL240" s="1222" t="s">
        <v>294</v>
      </c>
      <c r="AM240" s="1221" t="s">
        <v>3011</v>
      </c>
      <c r="AN240" s="2008"/>
    </row>
    <row r="241" spans="1:40" ht="93" customHeight="1">
      <c r="A241" s="1221" t="s">
        <v>1107</v>
      </c>
      <c r="B241" s="1221" t="s">
        <v>533</v>
      </c>
      <c r="C241" s="1221" t="s">
        <v>3289</v>
      </c>
      <c r="D241" s="1222" t="s">
        <v>3011</v>
      </c>
      <c r="E241" s="1221" t="s">
        <v>3290</v>
      </c>
      <c r="F241" s="1222" t="s">
        <v>3273</v>
      </c>
      <c r="G241" s="1222" t="s">
        <v>3013</v>
      </c>
      <c r="H241" s="1223">
        <v>6188</v>
      </c>
      <c r="I241" s="1223">
        <v>3200</v>
      </c>
      <c r="J241" s="1222" t="s">
        <v>3274</v>
      </c>
      <c r="K241" s="1224">
        <v>44264</v>
      </c>
      <c r="L241" s="1222" t="s">
        <v>3291</v>
      </c>
      <c r="M241" s="1224" t="s">
        <v>3298</v>
      </c>
      <c r="N241" s="1222" t="s">
        <v>293</v>
      </c>
      <c r="O241" s="2069" t="s">
        <v>3293</v>
      </c>
      <c r="P241" s="1221" t="s">
        <v>294</v>
      </c>
      <c r="Q241" s="1221" t="s">
        <v>3401</v>
      </c>
      <c r="R241" s="2069" t="s">
        <v>3300</v>
      </c>
      <c r="S241" s="1222" t="s">
        <v>297</v>
      </c>
      <c r="T241" s="2063" t="s">
        <v>2932</v>
      </c>
      <c r="U241" s="1222" t="s">
        <v>294</v>
      </c>
      <c r="V241" s="1222" t="s">
        <v>3295</v>
      </c>
      <c r="W241" s="1222" t="s">
        <v>294</v>
      </c>
      <c r="X241" s="1222" t="s">
        <v>3011</v>
      </c>
      <c r="Y241" s="1222" t="s">
        <v>3279</v>
      </c>
      <c r="Z241" s="1222" t="s">
        <v>3011</v>
      </c>
      <c r="AA241" s="1222" t="s">
        <v>3011</v>
      </c>
      <c r="AB241" s="1222" t="s">
        <v>3011</v>
      </c>
      <c r="AC241" s="1222" t="s">
        <v>3011</v>
      </c>
      <c r="AD241" s="1222" t="s">
        <v>3011</v>
      </c>
      <c r="AE241" s="1222" t="s">
        <v>3011</v>
      </c>
      <c r="AF241" s="2007" t="s">
        <v>293</v>
      </c>
      <c r="AG241" s="1222" t="s">
        <v>3296</v>
      </c>
      <c r="AH241" s="1221" t="s">
        <v>3104</v>
      </c>
      <c r="AI241" s="2007" t="s">
        <v>2909</v>
      </c>
      <c r="AJ241" s="1222" t="s">
        <v>295</v>
      </c>
      <c r="AK241" s="1225" t="s">
        <v>3297</v>
      </c>
      <c r="AL241" s="1222" t="s">
        <v>294</v>
      </c>
      <c r="AM241" s="1221" t="s">
        <v>3011</v>
      </c>
      <c r="AN241" s="2008"/>
    </row>
    <row r="242" spans="1:40" ht="93" customHeight="1">
      <c r="A242" s="1221" t="s">
        <v>1107</v>
      </c>
      <c r="B242" s="1221" t="s">
        <v>534</v>
      </c>
      <c r="C242" s="1221" t="s">
        <v>3289</v>
      </c>
      <c r="D242" s="1222" t="s">
        <v>3011</v>
      </c>
      <c r="E242" s="1221" t="s">
        <v>3290</v>
      </c>
      <c r="F242" s="1222" t="s">
        <v>3273</v>
      </c>
      <c r="G242" s="1222" t="s">
        <v>3013</v>
      </c>
      <c r="H242" s="1223">
        <v>2320</v>
      </c>
      <c r="I242" s="1223">
        <v>1200</v>
      </c>
      <c r="J242" s="1222" t="s">
        <v>3274</v>
      </c>
      <c r="K242" s="1224">
        <v>44264</v>
      </c>
      <c r="L242" s="1222" t="s">
        <v>3291</v>
      </c>
      <c r="M242" s="1224" t="s">
        <v>3298</v>
      </c>
      <c r="N242" s="1222" t="s">
        <v>293</v>
      </c>
      <c r="O242" s="2069" t="s">
        <v>3293</v>
      </c>
      <c r="P242" s="1221" t="s">
        <v>294</v>
      </c>
      <c r="Q242" s="1221" t="s">
        <v>3404</v>
      </c>
      <c r="R242" s="2069" t="s">
        <v>3300</v>
      </c>
      <c r="S242" s="1222" t="s">
        <v>297</v>
      </c>
      <c r="T242" s="2063" t="s">
        <v>2932</v>
      </c>
      <c r="U242" s="1222" t="s">
        <v>294</v>
      </c>
      <c r="V242" s="1222" t="s">
        <v>3295</v>
      </c>
      <c r="W242" s="1222" t="s">
        <v>294</v>
      </c>
      <c r="X242" s="1222" t="s">
        <v>3011</v>
      </c>
      <c r="Y242" s="1222" t="s">
        <v>3279</v>
      </c>
      <c r="Z242" s="1222" t="s">
        <v>3011</v>
      </c>
      <c r="AA242" s="1222" t="s">
        <v>3011</v>
      </c>
      <c r="AB242" s="1222" t="s">
        <v>3011</v>
      </c>
      <c r="AC242" s="1222" t="s">
        <v>3011</v>
      </c>
      <c r="AD242" s="1222" t="s">
        <v>3011</v>
      </c>
      <c r="AE242" s="1222" t="s">
        <v>3011</v>
      </c>
      <c r="AF242" s="2007" t="s">
        <v>293</v>
      </c>
      <c r="AG242" s="1222" t="s">
        <v>3296</v>
      </c>
      <c r="AH242" s="1221" t="s">
        <v>3104</v>
      </c>
      <c r="AI242" s="2007" t="s">
        <v>2909</v>
      </c>
      <c r="AJ242" s="1222" t="s">
        <v>295</v>
      </c>
      <c r="AK242" s="1225" t="s">
        <v>3297</v>
      </c>
      <c r="AL242" s="1222" t="s">
        <v>294</v>
      </c>
      <c r="AM242" s="1221" t="s">
        <v>3011</v>
      </c>
      <c r="AN242" s="2008"/>
    </row>
    <row r="243" spans="1:40" ht="93" customHeight="1">
      <c r="A243" s="1221" t="s">
        <v>1107</v>
      </c>
      <c r="B243" s="1221" t="s">
        <v>535</v>
      </c>
      <c r="C243" s="1221" t="s">
        <v>3289</v>
      </c>
      <c r="D243" s="1222" t="s">
        <v>3011</v>
      </c>
      <c r="E243" s="1221" t="s">
        <v>3290</v>
      </c>
      <c r="F243" s="1222" t="s">
        <v>3273</v>
      </c>
      <c r="G243" s="1222" t="s">
        <v>3013</v>
      </c>
      <c r="H243" s="1223">
        <v>23978</v>
      </c>
      <c r="I243" s="1223">
        <v>12400</v>
      </c>
      <c r="J243" s="1222" t="s">
        <v>3274</v>
      </c>
      <c r="K243" s="1224">
        <v>44264</v>
      </c>
      <c r="L243" s="1222" t="s">
        <v>3291</v>
      </c>
      <c r="M243" s="1224" t="s">
        <v>3298</v>
      </c>
      <c r="N243" s="1222" t="s">
        <v>293</v>
      </c>
      <c r="O243" s="2069" t="s">
        <v>3293</v>
      </c>
      <c r="P243" s="1221" t="s">
        <v>294</v>
      </c>
      <c r="Q243" s="1221" t="s">
        <v>3463</v>
      </c>
      <c r="R243" s="2069" t="s">
        <v>3300</v>
      </c>
      <c r="S243" s="1222" t="s">
        <v>297</v>
      </c>
      <c r="T243" s="2063" t="s">
        <v>2932</v>
      </c>
      <c r="U243" s="1222" t="s">
        <v>294</v>
      </c>
      <c r="V243" s="1222" t="s">
        <v>3295</v>
      </c>
      <c r="W243" s="1222" t="s">
        <v>294</v>
      </c>
      <c r="X243" s="1222" t="s">
        <v>3011</v>
      </c>
      <c r="Y243" s="1222" t="s">
        <v>3279</v>
      </c>
      <c r="Z243" s="1222" t="s">
        <v>3011</v>
      </c>
      <c r="AA243" s="1222" t="s">
        <v>3011</v>
      </c>
      <c r="AB243" s="1222" t="s">
        <v>3011</v>
      </c>
      <c r="AC243" s="1222" t="s">
        <v>3011</v>
      </c>
      <c r="AD243" s="1222" t="s">
        <v>3011</v>
      </c>
      <c r="AE243" s="1222" t="s">
        <v>3011</v>
      </c>
      <c r="AF243" s="2007" t="s">
        <v>293</v>
      </c>
      <c r="AG243" s="1222" t="s">
        <v>3296</v>
      </c>
      <c r="AH243" s="1221" t="s">
        <v>3104</v>
      </c>
      <c r="AI243" s="2007" t="s">
        <v>2909</v>
      </c>
      <c r="AJ243" s="1222" t="s">
        <v>295</v>
      </c>
      <c r="AK243" s="1225" t="s">
        <v>3297</v>
      </c>
      <c r="AL243" s="1222" t="s">
        <v>294</v>
      </c>
      <c r="AM243" s="1221" t="s">
        <v>3011</v>
      </c>
      <c r="AN243" s="2008"/>
    </row>
    <row r="244" spans="1:40" ht="93" customHeight="1">
      <c r="A244" s="1221" t="s">
        <v>1107</v>
      </c>
      <c r="B244" s="1221" t="s">
        <v>536</v>
      </c>
      <c r="C244" s="1221" t="s">
        <v>3289</v>
      </c>
      <c r="D244" s="1222" t="s">
        <v>3011</v>
      </c>
      <c r="E244" s="1221" t="s">
        <v>3290</v>
      </c>
      <c r="F244" s="1222" t="s">
        <v>3273</v>
      </c>
      <c r="G244" s="1222" t="s">
        <v>3013</v>
      </c>
      <c r="H244" s="1223">
        <v>10829</v>
      </c>
      <c r="I244" s="1223">
        <v>5600</v>
      </c>
      <c r="J244" s="1222" t="s">
        <v>3274</v>
      </c>
      <c r="K244" s="1224">
        <v>44264</v>
      </c>
      <c r="L244" s="1222" t="s">
        <v>3291</v>
      </c>
      <c r="M244" s="1224" t="s">
        <v>3298</v>
      </c>
      <c r="N244" s="1222" t="s">
        <v>293</v>
      </c>
      <c r="O244" s="2069" t="s">
        <v>3293</v>
      </c>
      <c r="P244" s="1221" t="s">
        <v>294</v>
      </c>
      <c r="Q244" s="1221" t="s">
        <v>3418</v>
      </c>
      <c r="R244" s="2069" t="s">
        <v>3300</v>
      </c>
      <c r="S244" s="1222" t="s">
        <v>297</v>
      </c>
      <c r="T244" s="2063" t="s">
        <v>2932</v>
      </c>
      <c r="U244" s="1222" t="s">
        <v>294</v>
      </c>
      <c r="V244" s="1222" t="s">
        <v>3295</v>
      </c>
      <c r="W244" s="1222" t="s">
        <v>294</v>
      </c>
      <c r="X244" s="1222" t="s">
        <v>3011</v>
      </c>
      <c r="Y244" s="1222" t="s">
        <v>3279</v>
      </c>
      <c r="Z244" s="1222" t="s">
        <v>3011</v>
      </c>
      <c r="AA244" s="1222" t="s">
        <v>3011</v>
      </c>
      <c r="AB244" s="1222" t="s">
        <v>3011</v>
      </c>
      <c r="AC244" s="1222" t="s">
        <v>3011</v>
      </c>
      <c r="AD244" s="1222" t="s">
        <v>3011</v>
      </c>
      <c r="AE244" s="1222" t="s">
        <v>3011</v>
      </c>
      <c r="AF244" s="2007" t="s">
        <v>293</v>
      </c>
      <c r="AG244" s="1222" t="s">
        <v>3296</v>
      </c>
      <c r="AH244" s="1221" t="s">
        <v>3104</v>
      </c>
      <c r="AI244" s="2007" t="s">
        <v>2909</v>
      </c>
      <c r="AJ244" s="1222" t="s">
        <v>295</v>
      </c>
      <c r="AK244" s="1225" t="s">
        <v>3297</v>
      </c>
      <c r="AL244" s="1222" t="s">
        <v>294</v>
      </c>
      <c r="AM244" s="1221" t="s">
        <v>3011</v>
      </c>
      <c r="AN244" s="2008"/>
    </row>
    <row r="245" spans="1:40" ht="93" customHeight="1">
      <c r="A245" s="1221" t="s">
        <v>1107</v>
      </c>
      <c r="B245" s="1221" t="s">
        <v>537</v>
      </c>
      <c r="C245" s="1221" t="s">
        <v>3289</v>
      </c>
      <c r="D245" s="1222" t="s">
        <v>3011</v>
      </c>
      <c r="E245" s="1221" t="s">
        <v>3290</v>
      </c>
      <c r="F245" s="1222" t="s">
        <v>3273</v>
      </c>
      <c r="G245" s="1222" t="s">
        <v>3013</v>
      </c>
      <c r="H245" s="1223">
        <v>773</v>
      </c>
      <c r="I245" s="1223">
        <v>400</v>
      </c>
      <c r="J245" s="1222" t="s">
        <v>3274</v>
      </c>
      <c r="K245" s="1224">
        <v>44264</v>
      </c>
      <c r="L245" s="1222" t="s">
        <v>3291</v>
      </c>
      <c r="M245" s="1224" t="s">
        <v>3298</v>
      </c>
      <c r="N245" s="1222" t="s">
        <v>293</v>
      </c>
      <c r="O245" s="2069" t="s">
        <v>3293</v>
      </c>
      <c r="P245" s="1221" t="s">
        <v>294</v>
      </c>
      <c r="Q245" s="1221" t="s">
        <v>3403</v>
      </c>
      <c r="R245" s="2069" t="s">
        <v>3300</v>
      </c>
      <c r="S245" s="1222" t="s">
        <v>297</v>
      </c>
      <c r="T245" s="2063" t="s">
        <v>2932</v>
      </c>
      <c r="U245" s="1222" t="s">
        <v>294</v>
      </c>
      <c r="V245" s="1222" t="s">
        <v>3295</v>
      </c>
      <c r="W245" s="1222" t="s">
        <v>294</v>
      </c>
      <c r="X245" s="1222" t="s">
        <v>3011</v>
      </c>
      <c r="Y245" s="1222" t="s">
        <v>3279</v>
      </c>
      <c r="Z245" s="1222" t="s">
        <v>3011</v>
      </c>
      <c r="AA245" s="1222" t="s">
        <v>3011</v>
      </c>
      <c r="AB245" s="1222" t="s">
        <v>3011</v>
      </c>
      <c r="AC245" s="1222" t="s">
        <v>3011</v>
      </c>
      <c r="AD245" s="1222" t="s">
        <v>3011</v>
      </c>
      <c r="AE245" s="1222" t="s">
        <v>3011</v>
      </c>
      <c r="AF245" s="2007" t="s">
        <v>293</v>
      </c>
      <c r="AG245" s="1222" t="s">
        <v>3296</v>
      </c>
      <c r="AH245" s="1221" t="s">
        <v>3104</v>
      </c>
      <c r="AI245" s="2007" t="s">
        <v>2909</v>
      </c>
      <c r="AJ245" s="1222" t="s">
        <v>295</v>
      </c>
      <c r="AK245" s="1225" t="s">
        <v>3297</v>
      </c>
      <c r="AL245" s="1222" t="s">
        <v>294</v>
      </c>
      <c r="AM245" s="1221" t="s">
        <v>3011</v>
      </c>
      <c r="AN245" s="2008"/>
    </row>
    <row r="246" spans="1:40" ht="93" customHeight="1">
      <c r="A246" s="1221" t="s">
        <v>1107</v>
      </c>
      <c r="B246" s="1221" t="s">
        <v>538</v>
      </c>
      <c r="C246" s="1221" t="s">
        <v>3289</v>
      </c>
      <c r="D246" s="1222" t="s">
        <v>3011</v>
      </c>
      <c r="E246" s="1221" t="s">
        <v>3290</v>
      </c>
      <c r="F246" s="1222" t="s">
        <v>3273</v>
      </c>
      <c r="G246" s="1222" t="s">
        <v>3013</v>
      </c>
      <c r="H246" s="1223">
        <v>158509</v>
      </c>
      <c r="I246" s="1223">
        <v>82000</v>
      </c>
      <c r="J246" s="1222" t="s">
        <v>3274</v>
      </c>
      <c r="K246" s="1224">
        <v>44356</v>
      </c>
      <c r="L246" s="1222" t="s">
        <v>3291</v>
      </c>
      <c r="M246" s="1224" t="s">
        <v>3292</v>
      </c>
      <c r="N246" s="1222" t="s">
        <v>293</v>
      </c>
      <c r="O246" s="2069" t="s">
        <v>3293</v>
      </c>
      <c r="P246" s="1221" t="s">
        <v>294</v>
      </c>
      <c r="Q246" s="1221" t="s">
        <v>3464</v>
      </c>
      <c r="R246" s="2069" t="s">
        <v>3294</v>
      </c>
      <c r="S246" s="1222" t="s">
        <v>297</v>
      </c>
      <c r="T246" s="2063" t="s">
        <v>2932</v>
      </c>
      <c r="U246" s="1222" t="s">
        <v>294</v>
      </c>
      <c r="V246" s="1222" t="s">
        <v>3295</v>
      </c>
      <c r="W246" s="1222" t="s">
        <v>294</v>
      </c>
      <c r="X246" s="1222" t="s">
        <v>3011</v>
      </c>
      <c r="Y246" s="1222" t="s">
        <v>3279</v>
      </c>
      <c r="Z246" s="1222" t="s">
        <v>3011</v>
      </c>
      <c r="AA246" s="1222" t="s">
        <v>3011</v>
      </c>
      <c r="AB246" s="1222" t="s">
        <v>3011</v>
      </c>
      <c r="AC246" s="1222" t="s">
        <v>3011</v>
      </c>
      <c r="AD246" s="1222" t="s">
        <v>3011</v>
      </c>
      <c r="AE246" s="1222" t="s">
        <v>3011</v>
      </c>
      <c r="AF246" s="2007" t="s">
        <v>293</v>
      </c>
      <c r="AG246" s="1222" t="s">
        <v>3296</v>
      </c>
      <c r="AH246" s="1221" t="s">
        <v>3104</v>
      </c>
      <c r="AI246" s="2007" t="s">
        <v>2909</v>
      </c>
      <c r="AJ246" s="1222" t="s">
        <v>295</v>
      </c>
      <c r="AK246" s="1225" t="s">
        <v>3297</v>
      </c>
      <c r="AL246" s="1222" t="s">
        <v>294</v>
      </c>
      <c r="AM246" s="1221" t="s">
        <v>3011</v>
      </c>
      <c r="AN246" s="2008"/>
    </row>
    <row r="247" spans="1:40" ht="93" customHeight="1">
      <c r="A247" s="1221" t="s">
        <v>1107</v>
      </c>
      <c r="B247" s="1221" t="s">
        <v>539</v>
      </c>
      <c r="C247" s="1221" t="s">
        <v>3289</v>
      </c>
      <c r="D247" s="1222" t="s">
        <v>3011</v>
      </c>
      <c r="E247" s="1221" t="s">
        <v>3290</v>
      </c>
      <c r="F247" s="1222" t="s">
        <v>3273</v>
      </c>
      <c r="G247" s="1222" t="s">
        <v>3013</v>
      </c>
      <c r="H247" s="1223">
        <v>7732</v>
      </c>
      <c r="I247" s="1223">
        <v>4000</v>
      </c>
      <c r="J247" s="1222" t="s">
        <v>3274</v>
      </c>
      <c r="K247" s="1224">
        <v>44356</v>
      </c>
      <c r="L247" s="1222" t="s">
        <v>3291</v>
      </c>
      <c r="M247" s="1224" t="s">
        <v>3292</v>
      </c>
      <c r="N247" s="1222" t="s">
        <v>293</v>
      </c>
      <c r="O247" s="2069" t="s">
        <v>3293</v>
      </c>
      <c r="P247" s="1221" t="s">
        <v>294</v>
      </c>
      <c r="Q247" s="1221" t="s">
        <v>3399</v>
      </c>
      <c r="R247" s="2069" t="s">
        <v>3294</v>
      </c>
      <c r="S247" s="1222" t="s">
        <v>297</v>
      </c>
      <c r="T247" s="2063" t="s">
        <v>2932</v>
      </c>
      <c r="U247" s="1222" t="s">
        <v>294</v>
      </c>
      <c r="V247" s="1222" t="s">
        <v>3295</v>
      </c>
      <c r="W247" s="1222" t="s">
        <v>294</v>
      </c>
      <c r="X247" s="1222" t="s">
        <v>3011</v>
      </c>
      <c r="Y247" s="1222" t="s">
        <v>3279</v>
      </c>
      <c r="Z247" s="1222" t="s">
        <v>3011</v>
      </c>
      <c r="AA247" s="1222" t="s">
        <v>3011</v>
      </c>
      <c r="AB247" s="1222" t="s">
        <v>3011</v>
      </c>
      <c r="AC247" s="1222" t="s">
        <v>3011</v>
      </c>
      <c r="AD247" s="1222" t="s">
        <v>3011</v>
      </c>
      <c r="AE247" s="1222" t="s">
        <v>3011</v>
      </c>
      <c r="AF247" s="2007" t="s">
        <v>293</v>
      </c>
      <c r="AG247" s="1222" t="s">
        <v>3296</v>
      </c>
      <c r="AH247" s="1221" t="s">
        <v>3104</v>
      </c>
      <c r="AI247" s="2007" t="s">
        <v>2909</v>
      </c>
      <c r="AJ247" s="1222" t="s">
        <v>295</v>
      </c>
      <c r="AK247" s="1225" t="s">
        <v>3297</v>
      </c>
      <c r="AL247" s="1222" t="s">
        <v>294</v>
      </c>
      <c r="AM247" s="1221" t="s">
        <v>3011</v>
      </c>
      <c r="AN247" s="2008"/>
    </row>
    <row r="248" spans="1:40" ht="93" customHeight="1">
      <c r="A248" s="1221" t="s">
        <v>1107</v>
      </c>
      <c r="B248" s="1221" t="s">
        <v>540</v>
      </c>
      <c r="C248" s="1221" t="s">
        <v>3289</v>
      </c>
      <c r="D248" s="1222" t="s">
        <v>3011</v>
      </c>
      <c r="E248" s="1221" t="s">
        <v>3290</v>
      </c>
      <c r="F248" s="1222" t="s">
        <v>3273</v>
      </c>
      <c r="G248" s="1222" t="s">
        <v>3013</v>
      </c>
      <c r="H248" s="1223">
        <v>3093</v>
      </c>
      <c r="I248" s="1223">
        <v>1600</v>
      </c>
      <c r="J248" s="1222" t="s">
        <v>3274</v>
      </c>
      <c r="K248" s="1224">
        <v>44356</v>
      </c>
      <c r="L248" s="1222" t="s">
        <v>3291</v>
      </c>
      <c r="M248" s="1224" t="s">
        <v>3292</v>
      </c>
      <c r="N248" s="1222" t="s">
        <v>293</v>
      </c>
      <c r="O248" s="2069" t="s">
        <v>3293</v>
      </c>
      <c r="P248" s="1221" t="s">
        <v>294</v>
      </c>
      <c r="Q248" s="1221" t="s">
        <v>3421</v>
      </c>
      <c r="R248" s="2069" t="s">
        <v>3294</v>
      </c>
      <c r="S248" s="1222" t="s">
        <v>297</v>
      </c>
      <c r="T248" s="2063" t="s">
        <v>2932</v>
      </c>
      <c r="U248" s="1222" t="s">
        <v>294</v>
      </c>
      <c r="V248" s="1222" t="s">
        <v>3295</v>
      </c>
      <c r="W248" s="1222" t="s">
        <v>294</v>
      </c>
      <c r="X248" s="1222" t="s">
        <v>3011</v>
      </c>
      <c r="Y248" s="1222" t="s">
        <v>3279</v>
      </c>
      <c r="Z248" s="1222" t="s">
        <v>3011</v>
      </c>
      <c r="AA248" s="1222" t="s">
        <v>3011</v>
      </c>
      <c r="AB248" s="1222" t="s">
        <v>3011</v>
      </c>
      <c r="AC248" s="1222" t="s">
        <v>3011</v>
      </c>
      <c r="AD248" s="1222" t="s">
        <v>3011</v>
      </c>
      <c r="AE248" s="1222" t="s">
        <v>3011</v>
      </c>
      <c r="AF248" s="2007" t="s">
        <v>293</v>
      </c>
      <c r="AG248" s="1222" t="s">
        <v>3296</v>
      </c>
      <c r="AH248" s="1221" t="s">
        <v>3104</v>
      </c>
      <c r="AI248" s="2007" t="s">
        <v>2909</v>
      </c>
      <c r="AJ248" s="1222" t="s">
        <v>295</v>
      </c>
      <c r="AK248" s="1225" t="s">
        <v>3297</v>
      </c>
      <c r="AL248" s="1222" t="s">
        <v>294</v>
      </c>
      <c r="AM248" s="1221" t="s">
        <v>3011</v>
      </c>
      <c r="AN248" s="2008"/>
    </row>
    <row r="249" spans="1:40" ht="93" customHeight="1">
      <c r="A249" s="1221" t="s">
        <v>1107</v>
      </c>
      <c r="B249" s="1221" t="s">
        <v>541</v>
      </c>
      <c r="C249" s="1221" t="s">
        <v>3289</v>
      </c>
      <c r="D249" s="1222" t="s">
        <v>3011</v>
      </c>
      <c r="E249" s="1221" t="s">
        <v>3290</v>
      </c>
      <c r="F249" s="1222" t="s">
        <v>3273</v>
      </c>
      <c r="G249" s="1222" t="s">
        <v>3013</v>
      </c>
      <c r="H249" s="1223">
        <v>3866</v>
      </c>
      <c r="I249" s="1223">
        <v>2000</v>
      </c>
      <c r="J249" s="1222" t="s">
        <v>3274</v>
      </c>
      <c r="K249" s="1224">
        <v>44356</v>
      </c>
      <c r="L249" s="1222" t="s">
        <v>3291</v>
      </c>
      <c r="M249" s="1224" t="s">
        <v>3292</v>
      </c>
      <c r="N249" s="1222" t="s">
        <v>293</v>
      </c>
      <c r="O249" s="2069" t="s">
        <v>3293</v>
      </c>
      <c r="P249" s="1221" t="s">
        <v>294</v>
      </c>
      <c r="Q249" s="1221" t="s">
        <v>3381</v>
      </c>
      <c r="R249" s="2069" t="s">
        <v>3294</v>
      </c>
      <c r="S249" s="1222" t="s">
        <v>297</v>
      </c>
      <c r="T249" s="2063" t="s">
        <v>2932</v>
      </c>
      <c r="U249" s="1222" t="s">
        <v>294</v>
      </c>
      <c r="V249" s="1222" t="s">
        <v>3295</v>
      </c>
      <c r="W249" s="1222" t="s">
        <v>294</v>
      </c>
      <c r="X249" s="1222" t="s">
        <v>3011</v>
      </c>
      <c r="Y249" s="1222" t="s">
        <v>3279</v>
      </c>
      <c r="Z249" s="1222" t="s">
        <v>3011</v>
      </c>
      <c r="AA249" s="1222" t="s">
        <v>3011</v>
      </c>
      <c r="AB249" s="1222" t="s">
        <v>3011</v>
      </c>
      <c r="AC249" s="1222" t="s">
        <v>3011</v>
      </c>
      <c r="AD249" s="1222" t="s">
        <v>3011</v>
      </c>
      <c r="AE249" s="1222" t="s">
        <v>3011</v>
      </c>
      <c r="AF249" s="2007" t="s">
        <v>293</v>
      </c>
      <c r="AG249" s="1222" t="s">
        <v>3296</v>
      </c>
      <c r="AH249" s="1221" t="s">
        <v>3104</v>
      </c>
      <c r="AI249" s="2007" t="s">
        <v>2909</v>
      </c>
      <c r="AJ249" s="1222" t="s">
        <v>295</v>
      </c>
      <c r="AK249" s="1225" t="s">
        <v>3297</v>
      </c>
      <c r="AL249" s="1222" t="s">
        <v>294</v>
      </c>
      <c r="AM249" s="1221" t="s">
        <v>3011</v>
      </c>
      <c r="AN249" s="2008"/>
    </row>
    <row r="250" spans="1:40" ht="93" customHeight="1">
      <c r="A250" s="1221" t="s">
        <v>1107</v>
      </c>
      <c r="B250" s="1221" t="s">
        <v>542</v>
      </c>
      <c r="C250" s="1221" t="s">
        <v>3289</v>
      </c>
      <c r="D250" s="1222" t="s">
        <v>3011</v>
      </c>
      <c r="E250" s="1221" t="s">
        <v>3290</v>
      </c>
      <c r="F250" s="1222" t="s">
        <v>3273</v>
      </c>
      <c r="G250" s="1222" t="s">
        <v>3013</v>
      </c>
      <c r="H250" s="1223">
        <v>16237</v>
      </c>
      <c r="I250" s="1223">
        <v>8400</v>
      </c>
      <c r="J250" s="1222" t="s">
        <v>3274</v>
      </c>
      <c r="K250" s="1224">
        <v>44356</v>
      </c>
      <c r="L250" s="1222" t="s">
        <v>3291</v>
      </c>
      <c r="M250" s="1224" t="s">
        <v>3292</v>
      </c>
      <c r="N250" s="1222" t="s">
        <v>293</v>
      </c>
      <c r="O250" s="2069" t="s">
        <v>3293</v>
      </c>
      <c r="P250" s="1221" t="s">
        <v>294</v>
      </c>
      <c r="Q250" s="1221" t="s">
        <v>3465</v>
      </c>
      <c r="R250" s="2069" t="s">
        <v>3294</v>
      </c>
      <c r="S250" s="1222" t="s">
        <v>297</v>
      </c>
      <c r="T250" s="2063" t="s">
        <v>2932</v>
      </c>
      <c r="U250" s="1222" t="s">
        <v>294</v>
      </c>
      <c r="V250" s="1222" t="s">
        <v>3295</v>
      </c>
      <c r="W250" s="1222" t="s">
        <v>294</v>
      </c>
      <c r="X250" s="1222" t="s">
        <v>3011</v>
      </c>
      <c r="Y250" s="1222" t="s">
        <v>3279</v>
      </c>
      <c r="Z250" s="1222" t="s">
        <v>3011</v>
      </c>
      <c r="AA250" s="1222" t="s">
        <v>3011</v>
      </c>
      <c r="AB250" s="1222" t="s">
        <v>3011</v>
      </c>
      <c r="AC250" s="1222" t="s">
        <v>3011</v>
      </c>
      <c r="AD250" s="1222" t="s">
        <v>3011</v>
      </c>
      <c r="AE250" s="1222" t="s">
        <v>3011</v>
      </c>
      <c r="AF250" s="2007" t="s">
        <v>293</v>
      </c>
      <c r="AG250" s="1222" t="s">
        <v>3296</v>
      </c>
      <c r="AH250" s="1221" t="s">
        <v>3104</v>
      </c>
      <c r="AI250" s="2007" t="s">
        <v>2909</v>
      </c>
      <c r="AJ250" s="1222" t="s">
        <v>295</v>
      </c>
      <c r="AK250" s="1225" t="s">
        <v>3297</v>
      </c>
      <c r="AL250" s="1222" t="s">
        <v>294</v>
      </c>
      <c r="AM250" s="1221" t="s">
        <v>3011</v>
      </c>
      <c r="AN250" s="2008"/>
    </row>
    <row r="251" spans="1:40" ht="93" customHeight="1">
      <c r="A251" s="1221" t="s">
        <v>1107</v>
      </c>
      <c r="B251" s="1221" t="s">
        <v>543</v>
      </c>
      <c r="C251" s="1221" t="s">
        <v>3289</v>
      </c>
      <c r="D251" s="1222" t="s">
        <v>3011</v>
      </c>
      <c r="E251" s="1221" t="s">
        <v>3290</v>
      </c>
      <c r="F251" s="1222" t="s">
        <v>3273</v>
      </c>
      <c r="G251" s="1222" t="s">
        <v>3013</v>
      </c>
      <c r="H251" s="1223">
        <v>20877</v>
      </c>
      <c r="I251" s="1223">
        <v>10800</v>
      </c>
      <c r="J251" s="1222" t="s">
        <v>3274</v>
      </c>
      <c r="K251" s="1224">
        <v>44356</v>
      </c>
      <c r="L251" s="1222" t="s">
        <v>3291</v>
      </c>
      <c r="M251" s="1224" t="s">
        <v>3292</v>
      </c>
      <c r="N251" s="1222" t="s">
        <v>293</v>
      </c>
      <c r="O251" s="2069" t="s">
        <v>3293</v>
      </c>
      <c r="P251" s="1221" t="s">
        <v>294</v>
      </c>
      <c r="Q251" s="1221" t="s">
        <v>3466</v>
      </c>
      <c r="R251" s="2069" t="s">
        <v>3294</v>
      </c>
      <c r="S251" s="1222" t="s">
        <v>297</v>
      </c>
      <c r="T251" s="2063" t="s">
        <v>2932</v>
      </c>
      <c r="U251" s="1222" t="s">
        <v>294</v>
      </c>
      <c r="V251" s="1222" t="s">
        <v>3295</v>
      </c>
      <c r="W251" s="1222" t="s">
        <v>294</v>
      </c>
      <c r="X251" s="1222" t="s">
        <v>3011</v>
      </c>
      <c r="Y251" s="1222" t="s">
        <v>3279</v>
      </c>
      <c r="Z251" s="1222" t="s">
        <v>3011</v>
      </c>
      <c r="AA251" s="1222" t="s">
        <v>3011</v>
      </c>
      <c r="AB251" s="1222" t="s">
        <v>3011</v>
      </c>
      <c r="AC251" s="1222" t="s">
        <v>3011</v>
      </c>
      <c r="AD251" s="1222" t="s">
        <v>3011</v>
      </c>
      <c r="AE251" s="1222" t="s">
        <v>3011</v>
      </c>
      <c r="AF251" s="2007" t="s">
        <v>293</v>
      </c>
      <c r="AG251" s="1222" t="s">
        <v>3296</v>
      </c>
      <c r="AH251" s="1221" t="s">
        <v>3104</v>
      </c>
      <c r="AI251" s="2007" t="s">
        <v>2909</v>
      </c>
      <c r="AJ251" s="1222" t="s">
        <v>295</v>
      </c>
      <c r="AK251" s="1225" t="s">
        <v>3297</v>
      </c>
      <c r="AL251" s="1222" t="s">
        <v>294</v>
      </c>
      <c r="AM251" s="1221" t="s">
        <v>3011</v>
      </c>
      <c r="AN251" s="2008"/>
    </row>
    <row r="252" spans="1:40" ht="93" customHeight="1">
      <c r="A252" s="1221" t="s">
        <v>1107</v>
      </c>
      <c r="B252" s="1221" t="s">
        <v>544</v>
      </c>
      <c r="C252" s="1221" t="s">
        <v>3289</v>
      </c>
      <c r="D252" s="1222" t="s">
        <v>3011</v>
      </c>
      <c r="E252" s="1221" t="s">
        <v>3290</v>
      </c>
      <c r="F252" s="1222" t="s">
        <v>3273</v>
      </c>
      <c r="G252" s="1222" t="s">
        <v>3013</v>
      </c>
      <c r="H252" s="1223">
        <v>3093</v>
      </c>
      <c r="I252" s="1223">
        <v>1600</v>
      </c>
      <c r="J252" s="1222" t="s">
        <v>3274</v>
      </c>
      <c r="K252" s="1224">
        <v>44356</v>
      </c>
      <c r="L252" s="1222" t="s">
        <v>3291</v>
      </c>
      <c r="M252" s="1224" t="s">
        <v>3292</v>
      </c>
      <c r="N252" s="1222" t="s">
        <v>293</v>
      </c>
      <c r="O252" s="2069" t="s">
        <v>3293</v>
      </c>
      <c r="P252" s="1221" t="s">
        <v>294</v>
      </c>
      <c r="Q252" s="1221" t="s">
        <v>3421</v>
      </c>
      <c r="R252" s="2069" t="s">
        <v>3294</v>
      </c>
      <c r="S252" s="1222" t="s">
        <v>297</v>
      </c>
      <c r="T252" s="2063" t="s">
        <v>2932</v>
      </c>
      <c r="U252" s="1222" t="s">
        <v>294</v>
      </c>
      <c r="V252" s="1222" t="s">
        <v>3295</v>
      </c>
      <c r="W252" s="1222" t="s">
        <v>294</v>
      </c>
      <c r="X252" s="1222" t="s">
        <v>3011</v>
      </c>
      <c r="Y252" s="1222" t="s">
        <v>3279</v>
      </c>
      <c r="Z252" s="1222" t="s">
        <v>3011</v>
      </c>
      <c r="AA252" s="1222" t="s">
        <v>3011</v>
      </c>
      <c r="AB252" s="1222" t="s">
        <v>3011</v>
      </c>
      <c r="AC252" s="1222" t="s">
        <v>3011</v>
      </c>
      <c r="AD252" s="1222" t="s">
        <v>3011</v>
      </c>
      <c r="AE252" s="1222" t="s">
        <v>3011</v>
      </c>
      <c r="AF252" s="2007" t="s">
        <v>293</v>
      </c>
      <c r="AG252" s="1222" t="s">
        <v>3296</v>
      </c>
      <c r="AH252" s="1221" t="s">
        <v>3104</v>
      </c>
      <c r="AI252" s="2007" t="s">
        <v>2909</v>
      </c>
      <c r="AJ252" s="1222" t="s">
        <v>295</v>
      </c>
      <c r="AK252" s="1225" t="s">
        <v>3297</v>
      </c>
      <c r="AL252" s="1222" t="s">
        <v>294</v>
      </c>
      <c r="AM252" s="1221" t="s">
        <v>3011</v>
      </c>
      <c r="AN252" s="2008"/>
    </row>
    <row r="253" spans="1:40" ht="93" customHeight="1">
      <c r="A253" s="1221" t="s">
        <v>1107</v>
      </c>
      <c r="B253" s="1221" t="s">
        <v>545</v>
      </c>
      <c r="C253" s="1221" t="s">
        <v>3289</v>
      </c>
      <c r="D253" s="1222" t="s">
        <v>3011</v>
      </c>
      <c r="E253" s="1221" t="s">
        <v>3290</v>
      </c>
      <c r="F253" s="1222" t="s">
        <v>3273</v>
      </c>
      <c r="G253" s="1222" t="s">
        <v>3013</v>
      </c>
      <c r="H253" s="1223">
        <v>102837</v>
      </c>
      <c r="I253" s="1223">
        <v>53200</v>
      </c>
      <c r="J253" s="1222" t="s">
        <v>3274</v>
      </c>
      <c r="K253" s="1224">
        <v>44356</v>
      </c>
      <c r="L253" s="1222" t="s">
        <v>3291</v>
      </c>
      <c r="M253" s="1224" t="s">
        <v>3292</v>
      </c>
      <c r="N253" s="1222" t="s">
        <v>293</v>
      </c>
      <c r="O253" s="2069" t="s">
        <v>3293</v>
      </c>
      <c r="P253" s="1221" t="s">
        <v>294</v>
      </c>
      <c r="Q253" s="1221" t="s">
        <v>3467</v>
      </c>
      <c r="R253" s="2069" t="s">
        <v>3294</v>
      </c>
      <c r="S253" s="1222" t="s">
        <v>297</v>
      </c>
      <c r="T253" s="2063" t="s">
        <v>2932</v>
      </c>
      <c r="U253" s="1222" t="s">
        <v>294</v>
      </c>
      <c r="V253" s="1222" t="s">
        <v>3295</v>
      </c>
      <c r="W253" s="1222" t="s">
        <v>294</v>
      </c>
      <c r="X253" s="1222" t="s">
        <v>3011</v>
      </c>
      <c r="Y253" s="1222" t="s">
        <v>3279</v>
      </c>
      <c r="Z253" s="1222" t="s">
        <v>3011</v>
      </c>
      <c r="AA253" s="1222" t="s">
        <v>3011</v>
      </c>
      <c r="AB253" s="1222" t="s">
        <v>3011</v>
      </c>
      <c r="AC253" s="1222" t="s">
        <v>3011</v>
      </c>
      <c r="AD253" s="1222" t="s">
        <v>3011</v>
      </c>
      <c r="AE253" s="1222" t="s">
        <v>3011</v>
      </c>
      <c r="AF253" s="2007" t="s">
        <v>293</v>
      </c>
      <c r="AG253" s="1222" t="s">
        <v>3296</v>
      </c>
      <c r="AH253" s="1221" t="s">
        <v>3104</v>
      </c>
      <c r="AI253" s="2007" t="s">
        <v>2909</v>
      </c>
      <c r="AJ253" s="1222" t="s">
        <v>295</v>
      </c>
      <c r="AK253" s="1225" t="s">
        <v>3297</v>
      </c>
      <c r="AL253" s="1222" t="s">
        <v>294</v>
      </c>
      <c r="AM253" s="1221" t="s">
        <v>3011</v>
      </c>
      <c r="AN253" s="2008"/>
    </row>
    <row r="254" spans="1:40" ht="93" customHeight="1">
      <c r="A254" s="1221" t="s">
        <v>1107</v>
      </c>
      <c r="B254" s="1221" t="s">
        <v>546</v>
      </c>
      <c r="C254" s="1221" t="s">
        <v>3289</v>
      </c>
      <c r="D254" s="1222" t="s">
        <v>3011</v>
      </c>
      <c r="E254" s="1221" t="s">
        <v>3290</v>
      </c>
      <c r="F254" s="1222" t="s">
        <v>3273</v>
      </c>
      <c r="G254" s="1222" t="s">
        <v>3013</v>
      </c>
      <c r="H254" s="1223">
        <v>70362</v>
      </c>
      <c r="I254" s="1223">
        <v>36400</v>
      </c>
      <c r="J254" s="1222" t="s">
        <v>3274</v>
      </c>
      <c r="K254" s="1224">
        <v>44356</v>
      </c>
      <c r="L254" s="1222" t="s">
        <v>3291</v>
      </c>
      <c r="M254" s="1224" t="s">
        <v>3292</v>
      </c>
      <c r="N254" s="1222" t="s">
        <v>293</v>
      </c>
      <c r="O254" s="2069" t="s">
        <v>3293</v>
      </c>
      <c r="P254" s="1221" t="s">
        <v>294</v>
      </c>
      <c r="Q254" s="1221" t="s">
        <v>3468</v>
      </c>
      <c r="R254" s="2069" t="s">
        <v>3294</v>
      </c>
      <c r="S254" s="1222" t="s">
        <v>297</v>
      </c>
      <c r="T254" s="2063" t="s">
        <v>2932</v>
      </c>
      <c r="U254" s="1222" t="s">
        <v>294</v>
      </c>
      <c r="V254" s="1222" t="s">
        <v>3295</v>
      </c>
      <c r="W254" s="1222" t="s">
        <v>294</v>
      </c>
      <c r="X254" s="1222" t="s">
        <v>3011</v>
      </c>
      <c r="Y254" s="1222" t="s">
        <v>3279</v>
      </c>
      <c r="Z254" s="1222" t="s">
        <v>3011</v>
      </c>
      <c r="AA254" s="1222" t="s">
        <v>3011</v>
      </c>
      <c r="AB254" s="1222" t="s">
        <v>3011</v>
      </c>
      <c r="AC254" s="1222" t="s">
        <v>3011</v>
      </c>
      <c r="AD254" s="1222" t="s">
        <v>3011</v>
      </c>
      <c r="AE254" s="1222" t="s">
        <v>3011</v>
      </c>
      <c r="AF254" s="2007" t="s">
        <v>293</v>
      </c>
      <c r="AG254" s="1222" t="s">
        <v>3296</v>
      </c>
      <c r="AH254" s="1221" t="s">
        <v>3104</v>
      </c>
      <c r="AI254" s="2007" t="s">
        <v>2909</v>
      </c>
      <c r="AJ254" s="1222" t="s">
        <v>295</v>
      </c>
      <c r="AK254" s="1225" t="s">
        <v>3297</v>
      </c>
      <c r="AL254" s="1222" t="s">
        <v>294</v>
      </c>
      <c r="AM254" s="1221" t="s">
        <v>3011</v>
      </c>
      <c r="AN254" s="2008"/>
    </row>
    <row r="255" spans="1:40" ht="93" customHeight="1">
      <c r="A255" s="1221" t="s">
        <v>1107</v>
      </c>
      <c r="B255" s="1221" t="s">
        <v>547</v>
      </c>
      <c r="C255" s="1221" t="s">
        <v>3289</v>
      </c>
      <c r="D255" s="1222" t="s">
        <v>3011</v>
      </c>
      <c r="E255" s="1221" t="s">
        <v>3290</v>
      </c>
      <c r="F255" s="1222" t="s">
        <v>3273</v>
      </c>
      <c r="G255" s="1222" t="s">
        <v>3013</v>
      </c>
      <c r="H255" s="1223">
        <v>10052</v>
      </c>
      <c r="I255" s="1223">
        <v>5200</v>
      </c>
      <c r="J255" s="1222" t="s">
        <v>3274</v>
      </c>
      <c r="K255" s="1224">
        <v>44356</v>
      </c>
      <c r="L255" s="1222" t="s">
        <v>3291</v>
      </c>
      <c r="M255" s="1224" t="s">
        <v>3298</v>
      </c>
      <c r="N255" s="1222" t="s">
        <v>293</v>
      </c>
      <c r="O255" s="2069" t="s">
        <v>3299</v>
      </c>
      <c r="P255" s="1221" t="s">
        <v>294</v>
      </c>
      <c r="Q255" s="1221" t="s">
        <v>3452</v>
      </c>
      <c r="R255" s="2069" t="s">
        <v>3300</v>
      </c>
      <c r="S255" s="1222" t="s">
        <v>297</v>
      </c>
      <c r="T255" s="2063" t="s">
        <v>2932</v>
      </c>
      <c r="U255" s="1222" t="s">
        <v>294</v>
      </c>
      <c r="V255" s="1222" t="s">
        <v>3295</v>
      </c>
      <c r="W255" s="1222" t="s">
        <v>294</v>
      </c>
      <c r="X255" s="1222" t="s">
        <v>3011</v>
      </c>
      <c r="Y255" s="1222" t="s">
        <v>3279</v>
      </c>
      <c r="Z255" s="1222" t="s">
        <v>3011</v>
      </c>
      <c r="AA255" s="1222" t="s">
        <v>3011</v>
      </c>
      <c r="AB255" s="1222" t="s">
        <v>3011</v>
      </c>
      <c r="AC255" s="1222" t="s">
        <v>3011</v>
      </c>
      <c r="AD255" s="1222" t="s">
        <v>3011</v>
      </c>
      <c r="AE255" s="1222" t="s">
        <v>3011</v>
      </c>
      <c r="AF255" s="2007" t="s">
        <v>293</v>
      </c>
      <c r="AG255" s="1222" t="s">
        <v>3296</v>
      </c>
      <c r="AH255" s="1221" t="s">
        <v>3104</v>
      </c>
      <c r="AI255" s="2007" t="s">
        <v>2909</v>
      </c>
      <c r="AJ255" s="1222" t="s">
        <v>295</v>
      </c>
      <c r="AK255" s="1225" t="s">
        <v>3297</v>
      </c>
      <c r="AL255" s="1222" t="s">
        <v>294</v>
      </c>
      <c r="AM255" s="1221" t="s">
        <v>3011</v>
      </c>
      <c r="AN255" s="2008"/>
    </row>
    <row r="256" spans="1:40" ht="93" customHeight="1">
      <c r="A256" s="1221" t="s">
        <v>1107</v>
      </c>
      <c r="B256" s="1221" t="s">
        <v>548</v>
      </c>
      <c r="C256" s="1221" t="s">
        <v>3289</v>
      </c>
      <c r="D256" s="1222" t="s">
        <v>3011</v>
      </c>
      <c r="E256" s="1221" t="s">
        <v>3290</v>
      </c>
      <c r="F256" s="1222" t="s">
        <v>3273</v>
      </c>
      <c r="G256" s="1222" t="s">
        <v>3013</v>
      </c>
      <c r="H256" s="1223">
        <v>773</v>
      </c>
      <c r="I256" s="1223">
        <v>400</v>
      </c>
      <c r="J256" s="1222" t="s">
        <v>3274</v>
      </c>
      <c r="K256" s="1224">
        <v>44356</v>
      </c>
      <c r="L256" s="1222" t="s">
        <v>3291</v>
      </c>
      <c r="M256" s="1224" t="s">
        <v>3298</v>
      </c>
      <c r="N256" s="1222" t="s">
        <v>293</v>
      </c>
      <c r="O256" s="2069" t="s">
        <v>3299</v>
      </c>
      <c r="P256" s="1221" t="s">
        <v>294</v>
      </c>
      <c r="Q256" s="1221" t="s">
        <v>3403</v>
      </c>
      <c r="R256" s="2069" t="s">
        <v>3300</v>
      </c>
      <c r="S256" s="1222" t="s">
        <v>297</v>
      </c>
      <c r="T256" s="2063" t="s">
        <v>2932</v>
      </c>
      <c r="U256" s="1222" t="s">
        <v>294</v>
      </c>
      <c r="V256" s="1222" t="s">
        <v>3295</v>
      </c>
      <c r="W256" s="1222" t="s">
        <v>294</v>
      </c>
      <c r="X256" s="1222" t="s">
        <v>3011</v>
      </c>
      <c r="Y256" s="1222" t="s">
        <v>3279</v>
      </c>
      <c r="Z256" s="1222" t="s">
        <v>3011</v>
      </c>
      <c r="AA256" s="1222" t="s">
        <v>3011</v>
      </c>
      <c r="AB256" s="1222" t="s">
        <v>3011</v>
      </c>
      <c r="AC256" s="1222" t="s">
        <v>3011</v>
      </c>
      <c r="AD256" s="1222" t="s">
        <v>3011</v>
      </c>
      <c r="AE256" s="1222" t="s">
        <v>3011</v>
      </c>
      <c r="AF256" s="2007" t="s">
        <v>293</v>
      </c>
      <c r="AG256" s="1222" t="s">
        <v>3296</v>
      </c>
      <c r="AH256" s="1221" t="s">
        <v>3104</v>
      </c>
      <c r="AI256" s="2007" t="s">
        <v>2909</v>
      </c>
      <c r="AJ256" s="1222" t="s">
        <v>295</v>
      </c>
      <c r="AK256" s="1225" t="s">
        <v>3297</v>
      </c>
      <c r="AL256" s="1222" t="s">
        <v>294</v>
      </c>
      <c r="AM256" s="1221" t="s">
        <v>3011</v>
      </c>
      <c r="AN256" s="2008"/>
    </row>
    <row r="257" spans="1:40" ht="93" customHeight="1">
      <c r="A257" s="1221" t="s">
        <v>1107</v>
      </c>
      <c r="B257" s="1221" t="s">
        <v>549</v>
      </c>
      <c r="C257" s="1221" t="s">
        <v>3289</v>
      </c>
      <c r="D257" s="1222" t="s">
        <v>3011</v>
      </c>
      <c r="E257" s="1221" t="s">
        <v>3290</v>
      </c>
      <c r="F257" s="1222" t="s">
        <v>3273</v>
      </c>
      <c r="G257" s="1222" t="s">
        <v>3013</v>
      </c>
      <c r="H257" s="1223">
        <v>3093</v>
      </c>
      <c r="I257" s="1223">
        <v>1600</v>
      </c>
      <c r="J257" s="1222" t="s">
        <v>3274</v>
      </c>
      <c r="K257" s="1224">
        <v>44356</v>
      </c>
      <c r="L257" s="1222" t="s">
        <v>3291</v>
      </c>
      <c r="M257" s="1224" t="s">
        <v>3298</v>
      </c>
      <c r="N257" s="1222" t="s">
        <v>293</v>
      </c>
      <c r="O257" s="2069" t="s">
        <v>3299</v>
      </c>
      <c r="P257" s="1221" t="s">
        <v>294</v>
      </c>
      <c r="Q257" s="1221" t="s">
        <v>3421</v>
      </c>
      <c r="R257" s="2069" t="s">
        <v>3300</v>
      </c>
      <c r="S257" s="1222" t="s">
        <v>297</v>
      </c>
      <c r="T257" s="2063" t="s">
        <v>2932</v>
      </c>
      <c r="U257" s="1222" t="s">
        <v>294</v>
      </c>
      <c r="V257" s="1222" t="s">
        <v>3295</v>
      </c>
      <c r="W257" s="1222" t="s">
        <v>294</v>
      </c>
      <c r="X257" s="1222" t="s">
        <v>3011</v>
      </c>
      <c r="Y257" s="1222" t="s">
        <v>3279</v>
      </c>
      <c r="Z257" s="1222" t="s">
        <v>3011</v>
      </c>
      <c r="AA257" s="1222" t="s">
        <v>3011</v>
      </c>
      <c r="AB257" s="1222" t="s">
        <v>3011</v>
      </c>
      <c r="AC257" s="1222" t="s">
        <v>3011</v>
      </c>
      <c r="AD257" s="1222" t="s">
        <v>3011</v>
      </c>
      <c r="AE257" s="1222" t="s">
        <v>3011</v>
      </c>
      <c r="AF257" s="2007" t="s">
        <v>293</v>
      </c>
      <c r="AG257" s="1222" t="s">
        <v>3296</v>
      </c>
      <c r="AH257" s="1221" t="s">
        <v>3104</v>
      </c>
      <c r="AI257" s="2007" t="s">
        <v>2909</v>
      </c>
      <c r="AJ257" s="1222" t="s">
        <v>295</v>
      </c>
      <c r="AK257" s="1225" t="s">
        <v>3297</v>
      </c>
      <c r="AL257" s="1222" t="s">
        <v>294</v>
      </c>
      <c r="AM257" s="1221" t="s">
        <v>3011</v>
      </c>
      <c r="AN257" s="2008"/>
    </row>
    <row r="258" spans="1:40" ht="93" customHeight="1">
      <c r="A258" s="1221" t="s">
        <v>1107</v>
      </c>
      <c r="B258" s="1221" t="s">
        <v>550</v>
      </c>
      <c r="C258" s="1221" t="s">
        <v>3289</v>
      </c>
      <c r="D258" s="1222" t="s">
        <v>3011</v>
      </c>
      <c r="E258" s="1221" t="s">
        <v>3290</v>
      </c>
      <c r="F258" s="1222" t="s">
        <v>3273</v>
      </c>
      <c r="G258" s="1222" t="s">
        <v>3013</v>
      </c>
      <c r="H258" s="1223">
        <v>5413</v>
      </c>
      <c r="I258" s="1223">
        <v>2800</v>
      </c>
      <c r="J258" s="1222" t="s">
        <v>3274</v>
      </c>
      <c r="K258" s="1224">
        <v>44356</v>
      </c>
      <c r="L258" s="1222" t="s">
        <v>3291</v>
      </c>
      <c r="M258" s="1224" t="s">
        <v>3298</v>
      </c>
      <c r="N258" s="1222" t="s">
        <v>293</v>
      </c>
      <c r="O258" s="2069" t="s">
        <v>3299</v>
      </c>
      <c r="P258" s="1221" t="s">
        <v>294</v>
      </c>
      <c r="Q258" s="1221" t="s">
        <v>3423</v>
      </c>
      <c r="R258" s="2069" t="s">
        <v>3300</v>
      </c>
      <c r="S258" s="1222" t="s">
        <v>297</v>
      </c>
      <c r="T258" s="2063" t="s">
        <v>2932</v>
      </c>
      <c r="U258" s="1222" t="s">
        <v>294</v>
      </c>
      <c r="V258" s="1222" t="s">
        <v>3295</v>
      </c>
      <c r="W258" s="1222" t="s">
        <v>294</v>
      </c>
      <c r="X258" s="1222" t="s">
        <v>3011</v>
      </c>
      <c r="Y258" s="1222" t="s">
        <v>3279</v>
      </c>
      <c r="Z258" s="1222" t="s">
        <v>3011</v>
      </c>
      <c r="AA258" s="1222" t="s">
        <v>3011</v>
      </c>
      <c r="AB258" s="1222" t="s">
        <v>3011</v>
      </c>
      <c r="AC258" s="1222" t="s">
        <v>3011</v>
      </c>
      <c r="AD258" s="1222" t="s">
        <v>3011</v>
      </c>
      <c r="AE258" s="1222" t="s">
        <v>3011</v>
      </c>
      <c r="AF258" s="2007" t="s">
        <v>293</v>
      </c>
      <c r="AG258" s="1222" t="s">
        <v>3296</v>
      </c>
      <c r="AH258" s="1221" t="s">
        <v>3104</v>
      </c>
      <c r="AI258" s="2007" t="s">
        <v>2909</v>
      </c>
      <c r="AJ258" s="1222" t="s">
        <v>295</v>
      </c>
      <c r="AK258" s="1225" t="s">
        <v>3297</v>
      </c>
      <c r="AL258" s="1222" t="s">
        <v>294</v>
      </c>
      <c r="AM258" s="1221" t="s">
        <v>3011</v>
      </c>
      <c r="AN258" s="2008"/>
    </row>
    <row r="259" spans="1:40" ht="93" customHeight="1">
      <c r="A259" s="1221" t="s">
        <v>1107</v>
      </c>
      <c r="B259" s="1221" t="s">
        <v>551</v>
      </c>
      <c r="C259" s="1221" t="s">
        <v>3289</v>
      </c>
      <c r="D259" s="1222" t="s">
        <v>3011</v>
      </c>
      <c r="E259" s="1221" t="s">
        <v>3290</v>
      </c>
      <c r="F259" s="1222" t="s">
        <v>3273</v>
      </c>
      <c r="G259" s="1222" t="s">
        <v>3013</v>
      </c>
      <c r="H259" s="1223">
        <v>31692</v>
      </c>
      <c r="I259" s="1223">
        <v>16400</v>
      </c>
      <c r="J259" s="1222" t="s">
        <v>3274</v>
      </c>
      <c r="K259" s="1224">
        <v>44417</v>
      </c>
      <c r="L259" s="1222" t="s">
        <v>3291</v>
      </c>
      <c r="M259" s="1224" t="s">
        <v>3292</v>
      </c>
      <c r="N259" s="1222" t="s">
        <v>293</v>
      </c>
      <c r="O259" s="2069" t="s">
        <v>3293</v>
      </c>
      <c r="P259" s="1221" t="s">
        <v>294</v>
      </c>
      <c r="Q259" s="1221" t="s">
        <v>3469</v>
      </c>
      <c r="R259" s="2069" t="s">
        <v>3294</v>
      </c>
      <c r="S259" s="1222" t="s">
        <v>297</v>
      </c>
      <c r="T259" s="2063" t="s">
        <v>2932</v>
      </c>
      <c r="U259" s="1222" t="s">
        <v>294</v>
      </c>
      <c r="V259" s="1222" t="s">
        <v>3295</v>
      </c>
      <c r="W259" s="1222" t="s">
        <v>294</v>
      </c>
      <c r="X259" s="1222" t="s">
        <v>3011</v>
      </c>
      <c r="Y259" s="1222" t="s">
        <v>3279</v>
      </c>
      <c r="Z259" s="1222" t="s">
        <v>3011</v>
      </c>
      <c r="AA259" s="1222" t="s">
        <v>3011</v>
      </c>
      <c r="AB259" s="1222" t="s">
        <v>3011</v>
      </c>
      <c r="AC259" s="1222" t="s">
        <v>3011</v>
      </c>
      <c r="AD259" s="1222" t="s">
        <v>3011</v>
      </c>
      <c r="AE259" s="1222" t="s">
        <v>3011</v>
      </c>
      <c r="AF259" s="2007" t="s">
        <v>293</v>
      </c>
      <c r="AG259" s="1222" t="s">
        <v>3296</v>
      </c>
      <c r="AH259" s="1221" t="s">
        <v>3104</v>
      </c>
      <c r="AI259" s="2007" t="s">
        <v>2909</v>
      </c>
      <c r="AJ259" s="1222" t="s">
        <v>295</v>
      </c>
      <c r="AK259" s="1225" t="s">
        <v>3297</v>
      </c>
      <c r="AL259" s="1222" t="s">
        <v>294</v>
      </c>
      <c r="AM259" s="1221" t="s">
        <v>3011</v>
      </c>
      <c r="AN259" s="2008"/>
    </row>
    <row r="260" spans="1:40" ht="93" customHeight="1">
      <c r="A260" s="1221" t="s">
        <v>1107</v>
      </c>
      <c r="B260" s="1221" t="s">
        <v>552</v>
      </c>
      <c r="C260" s="1221" t="s">
        <v>3289</v>
      </c>
      <c r="D260" s="1222" t="s">
        <v>3011</v>
      </c>
      <c r="E260" s="1221" t="s">
        <v>3290</v>
      </c>
      <c r="F260" s="1222" t="s">
        <v>3273</v>
      </c>
      <c r="G260" s="1222" t="s">
        <v>3013</v>
      </c>
      <c r="H260" s="1223">
        <v>2319</v>
      </c>
      <c r="I260" s="1223">
        <v>1200</v>
      </c>
      <c r="J260" s="1222" t="s">
        <v>3274</v>
      </c>
      <c r="K260" s="1224">
        <v>44417</v>
      </c>
      <c r="L260" s="1222" t="s">
        <v>3291</v>
      </c>
      <c r="M260" s="1224" t="s">
        <v>3292</v>
      </c>
      <c r="N260" s="1222" t="s">
        <v>293</v>
      </c>
      <c r="O260" s="2069" t="s">
        <v>3293</v>
      </c>
      <c r="P260" s="1221" t="s">
        <v>294</v>
      </c>
      <c r="Q260" s="1221" t="s">
        <v>3404</v>
      </c>
      <c r="R260" s="2069" t="s">
        <v>3294</v>
      </c>
      <c r="S260" s="1222" t="s">
        <v>297</v>
      </c>
      <c r="T260" s="2063" t="s">
        <v>2932</v>
      </c>
      <c r="U260" s="1222" t="s">
        <v>294</v>
      </c>
      <c r="V260" s="1222" t="s">
        <v>3295</v>
      </c>
      <c r="W260" s="1222" t="s">
        <v>294</v>
      </c>
      <c r="X260" s="1222" t="s">
        <v>3011</v>
      </c>
      <c r="Y260" s="1222" t="s">
        <v>3279</v>
      </c>
      <c r="Z260" s="1222" t="s">
        <v>3011</v>
      </c>
      <c r="AA260" s="1222" t="s">
        <v>3011</v>
      </c>
      <c r="AB260" s="1222" t="s">
        <v>3011</v>
      </c>
      <c r="AC260" s="1222" t="s">
        <v>3011</v>
      </c>
      <c r="AD260" s="1222" t="s">
        <v>3011</v>
      </c>
      <c r="AE260" s="1222" t="s">
        <v>3011</v>
      </c>
      <c r="AF260" s="2007" t="s">
        <v>293</v>
      </c>
      <c r="AG260" s="1222" t="s">
        <v>3296</v>
      </c>
      <c r="AH260" s="1221" t="s">
        <v>3104</v>
      </c>
      <c r="AI260" s="2007" t="s">
        <v>2909</v>
      </c>
      <c r="AJ260" s="1222" t="s">
        <v>295</v>
      </c>
      <c r="AK260" s="1225" t="s">
        <v>3297</v>
      </c>
      <c r="AL260" s="1222" t="s">
        <v>294</v>
      </c>
      <c r="AM260" s="1221" t="s">
        <v>3011</v>
      </c>
      <c r="AN260" s="2008"/>
    </row>
    <row r="261" spans="1:40" ht="93" customHeight="1">
      <c r="A261" s="1221" t="s">
        <v>1107</v>
      </c>
      <c r="B261" s="1221" t="s">
        <v>553</v>
      </c>
      <c r="C261" s="1221" t="s">
        <v>3289</v>
      </c>
      <c r="D261" s="1222" t="s">
        <v>3011</v>
      </c>
      <c r="E261" s="1221" t="s">
        <v>3290</v>
      </c>
      <c r="F261" s="1222" t="s">
        <v>3273</v>
      </c>
      <c r="G261" s="1222" t="s">
        <v>3013</v>
      </c>
      <c r="H261" s="1223">
        <v>10822</v>
      </c>
      <c r="I261" s="1223">
        <v>5600</v>
      </c>
      <c r="J261" s="1222" t="s">
        <v>3274</v>
      </c>
      <c r="K261" s="1224">
        <v>44417</v>
      </c>
      <c r="L261" s="1222" t="s">
        <v>3291</v>
      </c>
      <c r="M261" s="1224" t="s">
        <v>3292</v>
      </c>
      <c r="N261" s="1222" t="s">
        <v>293</v>
      </c>
      <c r="O261" s="2069" t="s">
        <v>3293</v>
      </c>
      <c r="P261" s="1221" t="s">
        <v>294</v>
      </c>
      <c r="Q261" s="1221" t="s">
        <v>3418</v>
      </c>
      <c r="R261" s="2069" t="s">
        <v>3294</v>
      </c>
      <c r="S261" s="1222" t="s">
        <v>297</v>
      </c>
      <c r="T261" s="2063" t="s">
        <v>2932</v>
      </c>
      <c r="U261" s="1222" t="s">
        <v>294</v>
      </c>
      <c r="V261" s="1222" t="s">
        <v>3295</v>
      </c>
      <c r="W261" s="1222" t="s">
        <v>294</v>
      </c>
      <c r="X261" s="1222" t="s">
        <v>3011</v>
      </c>
      <c r="Y261" s="1222" t="s">
        <v>3279</v>
      </c>
      <c r="Z261" s="1222" t="s">
        <v>3011</v>
      </c>
      <c r="AA261" s="1222" t="s">
        <v>3011</v>
      </c>
      <c r="AB261" s="1222" t="s">
        <v>3011</v>
      </c>
      <c r="AC261" s="1222" t="s">
        <v>3011</v>
      </c>
      <c r="AD261" s="1222" t="s">
        <v>3011</v>
      </c>
      <c r="AE261" s="1222" t="s">
        <v>3011</v>
      </c>
      <c r="AF261" s="2007" t="s">
        <v>293</v>
      </c>
      <c r="AG261" s="1222" t="s">
        <v>3296</v>
      </c>
      <c r="AH261" s="1221" t="s">
        <v>3104</v>
      </c>
      <c r="AI261" s="2007" t="s">
        <v>2909</v>
      </c>
      <c r="AJ261" s="1222" t="s">
        <v>295</v>
      </c>
      <c r="AK261" s="1225" t="s">
        <v>3297</v>
      </c>
      <c r="AL261" s="1222" t="s">
        <v>294</v>
      </c>
      <c r="AM261" s="1221" t="s">
        <v>3011</v>
      </c>
      <c r="AN261" s="2008"/>
    </row>
    <row r="262" spans="1:40" ht="93" customHeight="1">
      <c r="A262" s="1221" t="s">
        <v>1107</v>
      </c>
      <c r="B262" s="1221" t="s">
        <v>554</v>
      </c>
      <c r="C262" s="1221" t="s">
        <v>3289</v>
      </c>
      <c r="D262" s="1222" t="s">
        <v>3011</v>
      </c>
      <c r="E262" s="1221" t="s">
        <v>3290</v>
      </c>
      <c r="F262" s="1222" t="s">
        <v>3273</v>
      </c>
      <c r="G262" s="1222" t="s">
        <v>3013</v>
      </c>
      <c r="H262" s="1223">
        <v>6184</v>
      </c>
      <c r="I262" s="1223">
        <v>3200</v>
      </c>
      <c r="J262" s="1222" t="s">
        <v>3274</v>
      </c>
      <c r="K262" s="1224">
        <v>44417</v>
      </c>
      <c r="L262" s="1222" t="s">
        <v>3291</v>
      </c>
      <c r="M262" s="1224" t="s">
        <v>3292</v>
      </c>
      <c r="N262" s="1222" t="s">
        <v>293</v>
      </c>
      <c r="O262" s="2069" t="s">
        <v>3293</v>
      </c>
      <c r="P262" s="1221" t="s">
        <v>294</v>
      </c>
      <c r="Q262" s="1221" t="s">
        <v>3401</v>
      </c>
      <c r="R262" s="2069" t="s">
        <v>3294</v>
      </c>
      <c r="S262" s="1222" t="s">
        <v>297</v>
      </c>
      <c r="T262" s="2063" t="s">
        <v>2932</v>
      </c>
      <c r="U262" s="1222" t="s">
        <v>294</v>
      </c>
      <c r="V262" s="1222" t="s">
        <v>3295</v>
      </c>
      <c r="W262" s="1222" t="s">
        <v>294</v>
      </c>
      <c r="X262" s="1222" t="s">
        <v>3011</v>
      </c>
      <c r="Y262" s="1222" t="s">
        <v>3279</v>
      </c>
      <c r="Z262" s="1222" t="s">
        <v>3011</v>
      </c>
      <c r="AA262" s="1222" t="s">
        <v>3011</v>
      </c>
      <c r="AB262" s="1222" t="s">
        <v>3011</v>
      </c>
      <c r="AC262" s="1222" t="s">
        <v>3011</v>
      </c>
      <c r="AD262" s="1222" t="s">
        <v>3011</v>
      </c>
      <c r="AE262" s="1222" t="s">
        <v>3011</v>
      </c>
      <c r="AF262" s="2007" t="s">
        <v>293</v>
      </c>
      <c r="AG262" s="1222" t="s">
        <v>3296</v>
      </c>
      <c r="AH262" s="1221" t="s">
        <v>3104</v>
      </c>
      <c r="AI262" s="2007" t="s">
        <v>2909</v>
      </c>
      <c r="AJ262" s="1222" t="s">
        <v>295</v>
      </c>
      <c r="AK262" s="1225" t="s">
        <v>3297</v>
      </c>
      <c r="AL262" s="1222" t="s">
        <v>294</v>
      </c>
      <c r="AM262" s="1221" t="s">
        <v>3011</v>
      </c>
      <c r="AN262" s="2008"/>
    </row>
    <row r="263" spans="1:40" ht="93" customHeight="1">
      <c r="A263" s="1221" t="s">
        <v>1107</v>
      </c>
      <c r="B263" s="1221" t="s">
        <v>555</v>
      </c>
      <c r="C263" s="1221" t="s">
        <v>3289</v>
      </c>
      <c r="D263" s="1222" t="s">
        <v>3011</v>
      </c>
      <c r="E263" s="1221" t="s">
        <v>3290</v>
      </c>
      <c r="F263" s="1222" t="s">
        <v>3273</v>
      </c>
      <c r="G263" s="1222" t="s">
        <v>3013</v>
      </c>
      <c r="H263" s="1223">
        <v>9276</v>
      </c>
      <c r="I263" s="1223">
        <v>4800</v>
      </c>
      <c r="J263" s="1222" t="s">
        <v>3274</v>
      </c>
      <c r="K263" s="1224">
        <v>44417</v>
      </c>
      <c r="L263" s="1222" t="s">
        <v>3291</v>
      </c>
      <c r="M263" s="1224" t="s">
        <v>3292</v>
      </c>
      <c r="N263" s="1222" t="s">
        <v>293</v>
      </c>
      <c r="O263" s="2069" t="s">
        <v>3293</v>
      </c>
      <c r="P263" s="1221" t="s">
        <v>294</v>
      </c>
      <c r="Q263" s="1221" t="s">
        <v>3409</v>
      </c>
      <c r="R263" s="2069" t="s">
        <v>3294</v>
      </c>
      <c r="S263" s="1222" t="s">
        <v>297</v>
      </c>
      <c r="T263" s="2063" t="s">
        <v>2932</v>
      </c>
      <c r="U263" s="1222" t="s">
        <v>294</v>
      </c>
      <c r="V263" s="1222" t="s">
        <v>3295</v>
      </c>
      <c r="W263" s="1222" t="s">
        <v>294</v>
      </c>
      <c r="X263" s="1222" t="s">
        <v>3011</v>
      </c>
      <c r="Y263" s="1222" t="s">
        <v>3279</v>
      </c>
      <c r="Z263" s="1222" t="s">
        <v>3011</v>
      </c>
      <c r="AA263" s="1222" t="s">
        <v>3011</v>
      </c>
      <c r="AB263" s="1222" t="s">
        <v>3011</v>
      </c>
      <c r="AC263" s="1222" t="s">
        <v>3011</v>
      </c>
      <c r="AD263" s="1222" t="s">
        <v>3011</v>
      </c>
      <c r="AE263" s="1222" t="s">
        <v>3011</v>
      </c>
      <c r="AF263" s="2007" t="s">
        <v>293</v>
      </c>
      <c r="AG263" s="1222" t="s">
        <v>3296</v>
      </c>
      <c r="AH263" s="1221" t="s">
        <v>3104</v>
      </c>
      <c r="AI263" s="2007" t="s">
        <v>2909</v>
      </c>
      <c r="AJ263" s="1222" t="s">
        <v>295</v>
      </c>
      <c r="AK263" s="1225" t="s">
        <v>3297</v>
      </c>
      <c r="AL263" s="1222" t="s">
        <v>294</v>
      </c>
      <c r="AM263" s="1221" t="s">
        <v>3011</v>
      </c>
      <c r="AN263" s="2008"/>
    </row>
    <row r="264" spans="1:40" ht="93" customHeight="1">
      <c r="A264" s="1221" t="s">
        <v>1107</v>
      </c>
      <c r="B264" s="1221" t="s">
        <v>556</v>
      </c>
      <c r="C264" s="1221" t="s">
        <v>3289</v>
      </c>
      <c r="D264" s="1222" t="s">
        <v>3011</v>
      </c>
      <c r="E264" s="1221" t="s">
        <v>3290</v>
      </c>
      <c r="F264" s="1222" t="s">
        <v>3273</v>
      </c>
      <c r="G264" s="1222" t="s">
        <v>3013</v>
      </c>
      <c r="H264" s="1223">
        <v>2319</v>
      </c>
      <c r="I264" s="1223">
        <v>1200</v>
      </c>
      <c r="J264" s="1222" t="s">
        <v>3274</v>
      </c>
      <c r="K264" s="1224">
        <v>44417</v>
      </c>
      <c r="L264" s="1222" t="s">
        <v>3291</v>
      </c>
      <c r="M264" s="1224" t="s">
        <v>3292</v>
      </c>
      <c r="N264" s="1222" t="s">
        <v>293</v>
      </c>
      <c r="O264" s="2069" t="s">
        <v>3293</v>
      </c>
      <c r="P264" s="1221" t="s">
        <v>294</v>
      </c>
      <c r="Q264" s="1221" t="s">
        <v>3404</v>
      </c>
      <c r="R264" s="2069" t="s">
        <v>3294</v>
      </c>
      <c r="S264" s="1222" t="s">
        <v>297</v>
      </c>
      <c r="T264" s="2063" t="s">
        <v>2932</v>
      </c>
      <c r="U264" s="1222" t="s">
        <v>294</v>
      </c>
      <c r="V264" s="1222" t="s">
        <v>3295</v>
      </c>
      <c r="W264" s="1222" t="s">
        <v>294</v>
      </c>
      <c r="X264" s="1222" t="s">
        <v>3011</v>
      </c>
      <c r="Y264" s="1222" t="s">
        <v>3279</v>
      </c>
      <c r="Z264" s="1222" t="s">
        <v>3011</v>
      </c>
      <c r="AA264" s="1222" t="s">
        <v>3011</v>
      </c>
      <c r="AB264" s="1222" t="s">
        <v>3011</v>
      </c>
      <c r="AC264" s="1222" t="s">
        <v>3011</v>
      </c>
      <c r="AD264" s="1222" t="s">
        <v>3011</v>
      </c>
      <c r="AE264" s="1222" t="s">
        <v>3011</v>
      </c>
      <c r="AF264" s="2007" t="s">
        <v>293</v>
      </c>
      <c r="AG264" s="1222" t="s">
        <v>3296</v>
      </c>
      <c r="AH264" s="1221" t="s">
        <v>3104</v>
      </c>
      <c r="AI264" s="2007" t="s">
        <v>2909</v>
      </c>
      <c r="AJ264" s="1222" t="s">
        <v>295</v>
      </c>
      <c r="AK264" s="1225" t="s">
        <v>3297</v>
      </c>
      <c r="AL264" s="1222" t="s">
        <v>294</v>
      </c>
      <c r="AM264" s="1221" t="s">
        <v>3011</v>
      </c>
      <c r="AN264" s="2008"/>
    </row>
    <row r="265" spans="1:40" ht="93" customHeight="1">
      <c r="A265" s="1221" t="s">
        <v>1107</v>
      </c>
      <c r="B265" s="1221" t="s">
        <v>557</v>
      </c>
      <c r="C265" s="1221" t="s">
        <v>3289</v>
      </c>
      <c r="D265" s="1222" t="s">
        <v>3011</v>
      </c>
      <c r="E265" s="1221" t="s">
        <v>3290</v>
      </c>
      <c r="F265" s="1222" t="s">
        <v>3273</v>
      </c>
      <c r="G265" s="1222" t="s">
        <v>3013</v>
      </c>
      <c r="H265" s="1223">
        <v>2319</v>
      </c>
      <c r="I265" s="1223">
        <v>1200</v>
      </c>
      <c r="J265" s="1222" t="s">
        <v>3274</v>
      </c>
      <c r="K265" s="1224">
        <v>44417</v>
      </c>
      <c r="L265" s="1222" t="s">
        <v>3291</v>
      </c>
      <c r="M265" s="1224" t="s">
        <v>3292</v>
      </c>
      <c r="N265" s="1222" t="s">
        <v>293</v>
      </c>
      <c r="O265" s="2069" t="s">
        <v>3293</v>
      </c>
      <c r="P265" s="1221" t="s">
        <v>294</v>
      </c>
      <c r="Q265" s="1221" t="s">
        <v>3404</v>
      </c>
      <c r="R265" s="2069" t="s">
        <v>3294</v>
      </c>
      <c r="S265" s="1222" t="s">
        <v>297</v>
      </c>
      <c r="T265" s="2063" t="s">
        <v>2932</v>
      </c>
      <c r="U265" s="1222" t="s">
        <v>294</v>
      </c>
      <c r="V265" s="1222" t="s">
        <v>3295</v>
      </c>
      <c r="W265" s="1222" t="s">
        <v>294</v>
      </c>
      <c r="X265" s="1222" t="s">
        <v>3011</v>
      </c>
      <c r="Y265" s="1222" t="s">
        <v>3279</v>
      </c>
      <c r="Z265" s="1222" t="s">
        <v>3011</v>
      </c>
      <c r="AA265" s="1222" t="s">
        <v>3011</v>
      </c>
      <c r="AB265" s="1222" t="s">
        <v>3011</v>
      </c>
      <c r="AC265" s="1222" t="s">
        <v>3011</v>
      </c>
      <c r="AD265" s="1222" t="s">
        <v>3011</v>
      </c>
      <c r="AE265" s="1222" t="s">
        <v>3011</v>
      </c>
      <c r="AF265" s="2007" t="s">
        <v>293</v>
      </c>
      <c r="AG265" s="1222" t="s">
        <v>3296</v>
      </c>
      <c r="AH265" s="1221" t="s">
        <v>3104</v>
      </c>
      <c r="AI265" s="2007" t="s">
        <v>2909</v>
      </c>
      <c r="AJ265" s="1222" t="s">
        <v>295</v>
      </c>
      <c r="AK265" s="1225" t="s">
        <v>3297</v>
      </c>
      <c r="AL265" s="1222" t="s">
        <v>294</v>
      </c>
      <c r="AM265" s="1221" t="s">
        <v>3011</v>
      </c>
      <c r="AN265" s="2008"/>
    </row>
    <row r="266" spans="1:40" ht="93" customHeight="1">
      <c r="A266" s="1221" t="s">
        <v>1107</v>
      </c>
      <c r="B266" s="1221" t="s">
        <v>558</v>
      </c>
      <c r="C266" s="1221" t="s">
        <v>3289</v>
      </c>
      <c r="D266" s="1222" t="s">
        <v>3011</v>
      </c>
      <c r="E266" s="1221" t="s">
        <v>3290</v>
      </c>
      <c r="F266" s="1222" t="s">
        <v>3273</v>
      </c>
      <c r="G266" s="1222" t="s">
        <v>3013</v>
      </c>
      <c r="H266" s="1223">
        <v>1546</v>
      </c>
      <c r="I266" s="1223">
        <v>800</v>
      </c>
      <c r="J266" s="1222" t="s">
        <v>3274</v>
      </c>
      <c r="K266" s="1224">
        <v>44417</v>
      </c>
      <c r="L266" s="1222" t="s">
        <v>3291</v>
      </c>
      <c r="M266" s="1224" t="s">
        <v>3292</v>
      </c>
      <c r="N266" s="1222" t="s">
        <v>293</v>
      </c>
      <c r="O266" s="2069" t="s">
        <v>3293</v>
      </c>
      <c r="P266" s="1221" t="s">
        <v>294</v>
      </c>
      <c r="Q266" s="1221" t="s">
        <v>3402</v>
      </c>
      <c r="R266" s="2069" t="s">
        <v>3294</v>
      </c>
      <c r="S266" s="1222" t="s">
        <v>297</v>
      </c>
      <c r="T266" s="2063" t="s">
        <v>2932</v>
      </c>
      <c r="U266" s="1222" t="s">
        <v>294</v>
      </c>
      <c r="V266" s="1222" t="s">
        <v>3295</v>
      </c>
      <c r="W266" s="1222" t="s">
        <v>294</v>
      </c>
      <c r="X266" s="1222" t="s">
        <v>3011</v>
      </c>
      <c r="Y266" s="1222" t="s">
        <v>3279</v>
      </c>
      <c r="Z266" s="1222" t="s">
        <v>3011</v>
      </c>
      <c r="AA266" s="1222" t="s">
        <v>3011</v>
      </c>
      <c r="AB266" s="1222" t="s">
        <v>3011</v>
      </c>
      <c r="AC266" s="1222" t="s">
        <v>3011</v>
      </c>
      <c r="AD266" s="1222" t="s">
        <v>3011</v>
      </c>
      <c r="AE266" s="1222" t="s">
        <v>3011</v>
      </c>
      <c r="AF266" s="2007" t="s">
        <v>293</v>
      </c>
      <c r="AG266" s="1222" t="s">
        <v>3296</v>
      </c>
      <c r="AH266" s="1221" t="s">
        <v>3104</v>
      </c>
      <c r="AI266" s="2007" t="s">
        <v>2909</v>
      </c>
      <c r="AJ266" s="1222" t="s">
        <v>295</v>
      </c>
      <c r="AK266" s="1225" t="s">
        <v>3297</v>
      </c>
      <c r="AL266" s="1222" t="s">
        <v>294</v>
      </c>
      <c r="AM266" s="1221" t="s">
        <v>3011</v>
      </c>
      <c r="AN266" s="2008"/>
    </row>
    <row r="267" spans="1:40" ht="93" customHeight="1">
      <c r="A267" s="1221" t="s">
        <v>1107</v>
      </c>
      <c r="B267" s="1221" t="s">
        <v>559</v>
      </c>
      <c r="C267" s="1221" t="s">
        <v>3289</v>
      </c>
      <c r="D267" s="1222" t="s">
        <v>3011</v>
      </c>
      <c r="E267" s="1221" t="s">
        <v>3290</v>
      </c>
      <c r="F267" s="1222" t="s">
        <v>3273</v>
      </c>
      <c r="G267" s="1222" t="s">
        <v>3013</v>
      </c>
      <c r="H267" s="1223">
        <v>1546</v>
      </c>
      <c r="I267" s="1223">
        <v>800</v>
      </c>
      <c r="J267" s="1222" t="s">
        <v>3274</v>
      </c>
      <c r="K267" s="1224">
        <v>44417</v>
      </c>
      <c r="L267" s="1222" t="s">
        <v>3291</v>
      </c>
      <c r="M267" s="1224" t="s">
        <v>3292</v>
      </c>
      <c r="N267" s="1222" t="s">
        <v>293</v>
      </c>
      <c r="O267" s="2069" t="s">
        <v>3293</v>
      </c>
      <c r="P267" s="1221" t="s">
        <v>294</v>
      </c>
      <c r="Q267" s="1221" t="s">
        <v>3402</v>
      </c>
      <c r="R267" s="2069" t="s">
        <v>3294</v>
      </c>
      <c r="S267" s="1222" t="s">
        <v>297</v>
      </c>
      <c r="T267" s="2063" t="s">
        <v>2932</v>
      </c>
      <c r="U267" s="1222" t="s">
        <v>294</v>
      </c>
      <c r="V267" s="1222" t="s">
        <v>3295</v>
      </c>
      <c r="W267" s="1222" t="s">
        <v>294</v>
      </c>
      <c r="X267" s="1222" t="s">
        <v>3011</v>
      </c>
      <c r="Y267" s="1222" t="s">
        <v>3279</v>
      </c>
      <c r="Z267" s="1222" t="s">
        <v>3011</v>
      </c>
      <c r="AA267" s="1222" t="s">
        <v>3011</v>
      </c>
      <c r="AB267" s="1222" t="s">
        <v>3011</v>
      </c>
      <c r="AC267" s="1222" t="s">
        <v>3011</v>
      </c>
      <c r="AD267" s="1222" t="s">
        <v>3011</v>
      </c>
      <c r="AE267" s="1222" t="s">
        <v>3011</v>
      </c>
      <c r="AF267" s="2007" t="s">
        <v>293</v>
      </c>
      <c r="AG267" s="1222" t="s">
        <v>3296</v>
      </c>
      <c r="AH267" s="1221" t="s">
        <v>3104</v>
      </c>
      <c r="AI267" s="2007" t="s">
        <v>2909</v>
      </c>
      <c r="AJ267" s="1222" t="s">
        <v>295</v>
      </c>
      <c r="AK267" s="1225" t="s">
        <v>3297</v>
      </c>
      <c r="AL267" s="1222" t="s">
        <v>294</v>
      </c>
      <c r="AM267" s="1221" t="s">
        <v>3011</v>
      </c>
      <c r="AN267" s="2008"/>
    </row>
    <row r="268" spans="1:40" ht="93" customHeight="1">
      <c r="A268" s="1221" t="s">
        <v>1107</v>
      </c>
      <c r="B268" s="1221" t="s">
        <v>560</v>
      </c>
      <c r="C268" s="1221" t="s">
        <v>3289</v>
      </c>
      <c r="D268" s="1222" t="s">
        <v>3011</v>
      </c>
      <c r="E268" s="1221" t="s">
        <v>3290</v>
      </c>
      <c r="F268" s="1222" t="s">
        <v>3273</v>
      </c>
      <c r="G268" s="1222" t="s">
        <v>3013</v>
      </c>
      <c r="H268" s="1223">
        <v>7730</v>
      </c>
      <c r="I268" s="1223">
        <v>4000</v>
      </c>
      <c r="J268" s="1222" t="s">
        <v>3274</v>
      </c>
      <c r="K268" s="1224">
        <v>44417</v>
      </c>
      <c r="L268" s="1222" t="s">
        <v>3291</v>
      </c>
      <c r="M268" s="1224" t="s">
        <v>3292</v>
      </c>
      <c r="N268" s="1222" t="s">
        <v>293</v>
      </c>
      <c r="O268" s="2069" t="s">
        <v>3293</v>
      </c>
      <c r="P268" s="1221" t="s">
        <v>294</v>
      </c>
      <c r="Q268" s="1221" t="s">
        <v>3399</v>
      </c>
      <c r="R268" s="2069" t="s">
        <v>3294</v>
      </c>
      <c r="S268" s="1222" t="s">
        <v>297</v>
      </c>
      <c r="T268" s="2063" t="s">
        <v>2932</v>
      </c>
      <c r="U268" s="1222" t="s">
        <v>294</v>
      </c>
      <c r="V268" s="1222" t="s">
        <v>3295</v>
      </c>
      <c r="W268" s="1222" t="s">
        <v>294</v>
      </c>
      <c r="X268" s="1222" t="s">
        <v>3011</v>
      </c>
      <c r="Y268" s="1222" t="s">
        <v>3279</v>
      </c>
      <c r="Z268" s="1222" t="s">
        <v>3011</v>
      </c>
      <c r="AA268" s="1222" t="s">
        <v>3011</v>
      </c>
      <c r="AB268" s="1222" t="s">
        <v>3011</v>
      </c>
      <c r="AC268" s="1222" t="s">
        <v>3011</v>
      </c>
      <c r="AD268" s="1222" t="s">
        <v>3011</v>
      </c>
      <c r="AE268" s="1222" t="s">
        <v>3011</v>
      </c>
      <c r="AF268" s="2007" t="s">
        <v>293</v>
      </c>
      <c r="AG268" s="1222" t="s">
        <v>3296</v>
      </c>
      <c r="AH268" s="1221" t="s">
        <v>3104</v>
      </c>
      <c r="AI268" s="2007" t="s">
        <v>2909</v>
      </c>
      <c r="AJ268" s="1222" t="s">
        <v>295</v>
      </c>
      <c r="AK268" s="1225" t="s">
        <v>3297</v>
      </c>
      <c r="AL268" s="1222" t="s">
        <v>294</v>
      </c>
      <c r="AM268" s="1221" t="s">
        <v>3011</v>
      </c>
      <c r="AN268" s="2008"/>
    </row>
    <row r="269" spans="1:40" ht="93" customHeight="1">
      <c r="A269" s="1221" t="s">
        <v>1107</v>
      </c>
      <c r="B269" s="1221" t="s">
        <v>561</v>
      </c>
      <c r="C269" s="1221" t="s">
        <v>3289</v>
      </c>
      <c r="D269" s="1222" t="s">
        <v>3011</v>
      </c>
      <c r="E269" s="1221" t="s">
        <v>3290</v>
      </c>
      <c r="F269" s="1222" t="s">
        <v>3273</v>
      </c>
      <c r="G269" s="1222" t="s">
        <v>3013</v>
      </c>
      <c r="H269" s="1223">
        <v>10822</v>
      </c>
      <c r="I269" s="1223">
        <v>5600</v>
      </c>
      <c r="J269" s="1222" t="s">
        <v>3274</v>
      </c>
      <c r="K269" s="1224">
        <v>44417</v>
      </c>
      <c r="L269" s="1222" t="s">
        <v>3291</v>
      </c>
      <c r="M269" s="1224" t="s">
        <v>3292</v>
      </c>
      <c r="N269" s="1222" t="s">
        <v>293</v>
      </c>
      <c r="O269" s="2069" t="s">
        <v>3293</v>
      </c>
      <c r="P269" s="1221" t="s">
        <v>294</v>
      </c>
      <c r="Q269" s="1221" t="s">
        <v>3418</v>
      </c>
      <c r="R269" s="2069" t="s">
        <v>3294</v>
      </c>
      <c r="S269" s="1222" t="s">
        <v>297</v>
      </c>
      <c r="T269" s="2063" t="s">
        <v>2932</v>
      </c>
      <c r="U269" s="1222" t="s">
        <v>294</v>
      </c>
      <c r="V269" s="1222" t="s">
        <v>3295</v>
      </c>
      <c r="W269" s="1222" t="s">
        <v>294</v>
      </c>
      <c r="X269" s="1222" t="s">
        <v>3011</v>
      </c>
      <c r="Y269" s="1222" t="s">
        <v>3279</v>
      </c>
      <c r="Z269" s="1222" t="s">
        <v>3011</v>
      </c>
      <c r="AA269" s="1222" t="s">
        <v>3011</v>
      </c>
      <c r="AB269" s="1222" t="s">
        <v>3011</v>
      </c>
      <c r="AC269" s="1222" t="s">
        <v>3011</v>
      </c>
      <c r="AD269" s="1222" t="s">
        <v>3011</v>
      </c>
      <c r="AE269" s="1222" t="s">
        <v>3011</v>
      </c>
      <c r="AF269" s="2007" t="s">
        <v>293</v>
      </c>
      <c r="AG269" s="1222" t="s">
        <v>3296</v>
      </c>
      <c r="AH269" s="1221" t="s">
        <v>3104</v>
      </c>
      <c r="AI269" s="2007" t="s">
        <v>2909</v>
      </c>
      <c r="AJ269" s="1222" t="s">
        <v>295</v>
      </c>
      <c r="AK269" s="1225" t="s">
        <v>3297</v>
      </c>
      <c r="AL269" s="1222" t="s">
        <v>294</v>
      </c>
      <c r="AM269" s="1221" t="s">
        <v>3011</v>
      </c>
      <c r="AN269" s="2008"/>
    </row>
    <row r="270" spans="1:40" ht="93" customHeight="1">
      <c r="A270" s="1221" t="s">
        <v>1107</v>
      </c>
      <c r="B270" s="1221" t="s">
        <v>562</v>
      </c>
      <c r="C270" s="1221" t="s">
        <v>3289</v>
      </c>
      <c r="D270" s="1222" t="s">
        <v>3011</v>
      </c>
      <c r="E270" s="1221" t="s">
        <v>3290</v>
      </c>
      <c r="F270" s="1222" t="s">
        <v>3273</v>
      </c>
      <c r="G270" s="1222" t="s">
        <v>3013</v>
      </c>
      <c r="H270" s="1223">
        <v>38649</v>
      </c>
      <c r="I270" s="1223">
        <v>20000</v>
      </c>
      <c r="J270" s="1222" t="s">
        <v>3274</v>
      </c>
      <c r="K270" s="1224">
        <v>44417</v>
      </c>
      <c r="L270" s="1222" t="s">
        <v>3291</v>
      </c>
      <c r="M270" s="1224" t="s">
        <v>3292</v>
      </c>
      <c r="N270" s="1222" t="s">
        <v>293</v>
      </c>
      <c r="O270" s="2069" t="s">
        <v>3293</v>
      </c>
      <c r="P270" s="1221" t="s">
        <v>294</v>
      </c>
      <c r="Q270" s="1221" t="s">
        <v>3374</v>
      </c>
      <c r="R270" s="2069" t="s">
        <v>3294</v>
      </c>
      <c r="S270" s="1222" t="s">
        <v>297</v>
      </c>
      <c r="T270" s="2063" t="s">
        <v>2932</v>
      </c>
      <c r="U270" s="1222" t="s">
        <v>294</v>
      </c>
      <c r="V270" s="1222" t="s">
        <v>3295</v>
      </c>
      <c r="W270" s="1222" t="s">
        <v>294</v>
      </c>
      <c r="X270" s="1222" t="s">
        <v>3011</v>
      </c>
      <c r="Y270" s="1222" t="s">
        <v>3279</v>
      </c>
      <c r="Z270" s="1222" t="s">
        <v>3011</v>
      </c>
      <c r="AA270" s="1222" t="s">
        <v>3011</v>
      </c>
      <c r="AB270" s="1222" t="s">
        <v>3011</v>
      </c>
      <c r="AC270" s="1222" t="s">
        <v>3011</v>
      </c>
      <c r="AD270" s="1222" t="s">
        <v>3011</v>
      </c>
      <c r="AE270" s="1222" t="s">
        <v>3011</v>
      </c>
      <c r="AF270" s="2007" t="s">
        <v>293</v>
      </c>
      <c r="AG270" s="1222" t="s">
        <v>3296</v>
      </c>
      <c r="AH270" s="1221" t="s">
        <v>3104</v>
      </c>
      <c r="AI270" s="2007" t="s">
        <v>2909</v>
      </c>
      <c r="AJ270" s="1222" t="s">
        <v>295</v>
      </c>
      <c r="AK270" s="1225" t="s">
        <v>3297</v>
      </c>
      <c r="AL270" s="1222" t="s">
        <v>294</v>
      </c>
      <c r="AM270" s="1221" t="s">
        <v>3011</v>
      </c>
      <c r="AN270" s="2008"/>
    </row>
    <row r="271" spans="1:40" ht="93" customHeight="1">
      <c r="A271" s="1221" t="s">
        <v>1107</v>
      </c>
      <c r="B271" s="1221" t="s">
        <v>563</v>
      </c>
      <c r="C271" s="1221" t="s">
        <v>3289</v>
      </c>
      <c r="D271" s="1222" t="s">
        <v>3011</v>
      </c>
      <c r="E271" s="1221" t="s">
        <v>3290</v>
      </c>
      <c r="F271" s="1222" t="s">
        <v>3273</v>
      </c>
      <c r="G271" s="1222" t="s">
        <v>3013</v>
      </c>
      <c r="H271" s="1223">
        <v>1546</v>
      </c>
      <c r="I271" s="1223">
        <v>800</v>
      </c>
      <c r="J271" s="1222" t="s">
        <v>3274</v>
      </c>
      <c r="K271" s="1224">
        <v>44417</v>
      </c>
      <c r="L271" s="1222" t="s">
        <v>3291</v>
      </c>
      <c r="M271" s="1224" t="s">
        <v>3292</v>
      </c>
      <c r="N271" s="1222" t="s">
        <v>293</v>
      </c>
      <c r="O271" s="2069" t="s">
        <v>3293</v>
      </c>
      <c r="P271" s="1221" t="s">
        <v>294</v>
      </c>
      <c r="Q271" s="1221" t="s">
        <v>3402</v>
      </c>
      <c r="R271" s="2069" t="s">
        <v>3294</v>
      </c>
      <c r="S271" s="1222" t="s">
        <v>297</v>
      </c>
      <c r="T271" s="2063" t="s">
        <v>2932</v>
      </c>
      <c r="U271" s="1222" t="s">
        <v>294</v>
      </c>
      <c r="V271" s="1222" t="s">
        <v>3295</v>
      </c>
      <c r="W271" s="1222" t="s">
        <v>294</v>
      </c>
      <c r="X271" s="1222" t="s">
        <v>3011</v>
      </c>
      <c r="Y271" s="1222" t="s">
        <v>3279</v>
      </c>
      <c r="Z271" s="1222" t="s">
        <v>3011</v>
      </c>
      <c r="AA271" s="1222" t="s">
        <v>3011</v>
      </c>
      <c r="AB271" s="1222" t="s">
        <v>3011</v>
      </c>
      <c r="AC271" s="1222" t="s">
        <v>3011</v>
      </c>
      <c r="AD271" s="1222" t="s">
        <v>3011</v>
      </c>
      <c r="AE271" s="1222" t="s">
        <v>3011</v>
      </c>
      <c r="AF271" s="2007" t="s">
        <v>293</v>
      </c>
      <c r="AG271" s="1222" t="s">
        <v>3296</v>
      </c>
      <c r="AH271" s="1221" t="s">
        <v>3104</v>
      </c>
      <c r="AI271" s="2007" t="s">
        <v>2909</v>
      </c>
      <c r="AJ271" s="1222" t="s">
        <v>295</v>
      </c>
      <c r="AK271" s="1225" t="s">
        <v>3297</v>
      </c>
      <c r="AL271" s="1222" t="s">
        <v>294</v>
      </c>
      <c r="AM271" s="1221" t="s">
        <v>3011</v>
      </c>
      <c r="AN271" s="2008"/>
    </row>
    <row r="272" spans="1:40" ht="93" customHeight="1">
      <c r="A272" s="1221" t="s">
        <v>1107</v>
      </c>
      <c r="B272" s="1221" t="s">
        <v>564</v>
      </c>
      <c r="C272" s="1221" t="s">
        <v>3289</v>
      </c>
      <c r="D272" s="1222" t="s">
        <v>3011</v>
      </c>
      <c r="E272" s="1221" t="s">
        <v>3290</v>
      </c>
      <c r="F272" s="1222" t="s">
        <v>3273</v>
      </c>
      <c r="G272" s="1222" t="s">
        <v>3013</v>
      </c>
      <c r="H272" s="1223">
        <v>4638</v>
      </c>
      <c r="I272" s="1223">
        <v>2400</v>
      </c>
      <c r="J272" s="1222" t="s">
        <v>3274</v>
      </c>
      <c r="K272" s="1224">
        <v>44417</v>
      </c>
      <c r="L272" s="1222" t="s">
        <v>3291</v>
      </c>
      <c r="M272" s="1224" t="s">
        <v>3292</v>
      </c>
      <c r="N272" s="1222" t="s">
        <v>293</v>
      </c>
      <c r="O272" s="2069" t="s">
        <v>3293</v>
      </c>
      <c r="P272" s="1221" t="s">
        <v>294</v>
      </c>
      <c r="Q272" s="1221" t="s">
        <v>3408</v>
      </c>
      <c r="R272" s="2069" t="s">
        <v>3294</v>
      </c>
      <c r="S272" s="1222" t="s">
        <v>297</v>
      </c>
      <c r="T272" s="2063" t="s">
        <v>2932</v>
      </c>
      <c r="U272" s="1222" t="s">
        <v>294</v>
      </c>
      <c r="V272" s="1222" t="s">
        <v>3295</v>
      </c>
      <c r="W272" s="1222" t="s">
        <v>294</v>
      </c>
      <c r="X272" s="1222" t="s">
        <v>3011</v>
      </c>
      <c r="Y272" s="1222" t="s">
        <v>3279</v>
      </c>
      <c r="Z272" s="1222" t="s">
        <v>3011</v>
      </c>
      <c r="AA272" s="1222" t="s">
        <v>3011</v>
      </c>
      <c r="AB272" s="1222" t="s">
        <v>3011</v>
      </c>
      <c r="AC272" s="1222" t="s">
        <v>3011</v>
      </c>
      <c r="AD272" s="1222" t="s">
        <v>3011</v>
      </c>
      <c r="AE272" s="1222" t="s">
        <v>3011</v>
      </c>
      <c r="AF272" s="2007" t="s">
        <v>293</v>
      </c>
      <c r="AG272" s="1222" t="s">
        <v>3296</v>
      </c>
      <c r="AH272" s="1221" t="s">
        <v>3104</v>
      </c>
      <c r="AI272" s="2007" t="s">
        <v>2909</v>
      </c>
      <c r="AJ272" s="1222" t="s">
        <v>295</v>
      </c>
      <c r="AK272" s="1225" t="s">
        <v>3297</v>
      </c>
      <c r="AL272" s="1222" t="s">
        <v>294</v>
      </c>
      <c r="AM272" s="1221" t="s">
        <v>3011</v>
      </c>
      <c r="AN272" s="2008"/>
    </row>
    <row r="273" spans="1:40" ht="93" customHeight="1">
      <c r="A273" s="1221" t="s">
        <v>1107</v>
      </c>
      <c r="B273" s="1221" t="s">
        <v>565</v>
      </c>
      <c r="C273" s="1221" t="s">
        <v>3289</v>
      </c>
      <c r="D273" s="1222" t="s">
        <v>3011</v>
      </c>
      <c r="E273" s="1221" t="s">
        <v>3290</v>
      </c>
      <c r="F273" s="1222" t="s">
        <v>3273</v>
      </c>
      <c r="G273" s="1222" t="s">
        <v>3013</v>
      </c>
      <c r="H273" s="1223">
        <v>773</v>
      </c>
      <c r="I273" s="1223">
        <v>400</v>
      </c>
      <c r="J273" s="1222" t="s">
        <v>3274</v>
      </c>
      <c r="K273" s="1224">
        <v>44417</v>
      </c>
      <c r="L273" s="1222" t="s">
        <v>3291</v>
      </c>
      <c r="M273" s="1224" t="s">
        <v>3292</v>
      </c>
      <c r="N273" s="1222" t="s">
        <v>293</v>
      </c>
      <c r="O273" s="2069" t="s">
        <v>3293</v>
      </c>
      <c r="P273" s="1221" t="s">
        <v>294</v>
      </c>
      <c r="Q273" s="1221" t="s">
        <v>3403</v>
      </c>
      <c r="R273" s="2069" t="s">
        <v>3294</v>
      </c>
      <c r="S273" s="1222" t="s">
        <v>297</v>
      </c>
      <c r="T273" s="2063" t="s">
        <v>2932</v>
      </c>
      <c r="U273" s="1222" t="s">
        <v>294</v>
      </c>
      <c r="V273" s="1222" t="s">
        <v>3295</v>
      </c>
      <c r="W273" s="1222" t="s">
        <v>294</v>
      </c>
      <c r="X273" s="1222" t="s">
        <v>3011</v>
      </c>
      <c r="Y273" s="1222" t="s">
        <v>3279</v>
      </c>
      <c r="Z273" s="1222" t="s">
        <v>3011</v>
      </c>
      <c r="AA273" s="1222" t="s">
        <v>3011</v>
      </c>
      <c r="AB273" s="1222" t="s">
        <v>3011</v>
      </c>
      <c r="AC273" s="1222" t="s">
        <v>3011</v>
      </c>
      <c r="AD273" s="1222" t="s">
        <v>3011</v>
      </c>
      <c r="AE273" s="1222" t="s">
        <v>3011</v>
      </c>
      <c r="AF273" s="2007" t="s">
        <v>293</v>
      </c>
      <c r="AG273" s="1222" t="s">
        <v>3296</v>
      </c>
      <c r="AH273" s="1221" t="s">
        <v>3104</v>
      </c>
      <c r="AI273" s="2007" t="s">
        <v>2909</v>
      </c>
      <c r="AJ273" s="1222" t="s">
        <v>295</v>
      </c>
      <c r="AK273" s="1225" t="s">
        <v>3297</v>
      </c>
      <c r="AL273" s="1222" t="s">
        <v>294</v>
      </c>
      <c r="AM273" s="1221" t="s">
        <v>3011</v>
      </c>
      <c r="AN273" s="2008"/>
    </row>
    <row r="274" spans="1:40" ht="93" customHeight="1">
      <c r="A274" s="1221" t="s">
        <v>1107</v>
      </c>
      <c r="B274" s="1221" t="s">
        <v>566</v>
      </c>
      <c r="C274" s="1221" t="s">
        <v>3289</v>
      </c>
      <c r="D274" s="1222" t="s">
        <v>3011</v>
      </c>
      <c r="E274" s="1221" t="s">
        <v>3290</v>
      </c>
      <c r="F274" s="1222" t="s">
        <v>3273</v>
      </c>
      <c r="G274" s="1222" t="s">
        <v>3013</v>
      </c>
      <c r="H274" s="1223">
        <v>3092</v>
      </c>
      <c r="I274" s="1223">
        <v>1600</v>
      </c>
      <c r="J274" s="1222" t="s">
        <v>3274</v>
      </c>
      <c r="K274" s="1224">
        <v>44417</v>
      </c>
      <c r="L274" s="1222" t="s">
        <v>3291</v>
      </c>
      <c r="M274" s="1224" t="s">
        <v>3292</v>
      </c>
      <c r="N274" s="1222" t="s">
        <v>293</v>
      </c>
      <c r="O274" s="2069" t="s">
        <v>3293</v>
      </c>
      <c r="P274" s="1221" t="s">
        <v>294</v>
      </c>
      <c r="Q274" s="1221" t="s">
        <v>3421</v>
      </c>
      <c r="R274" s="2069" t="s">
        <v>3294</v>
      </c>
      <c r="S274" s="1222" t="s">
        <v>297</v>
      </c>
      <c r="T274" s="2063" t="s">
        <v>2932</v>
      </c>
      <c r="U274" s="1222" t="s">
        <v>294</v>
      </c>
      <c r="V274" s="1222" t="s">
        <v>3295</v>
      </c>
      <c r="W274" s="1222" t="s">
        <v>294</v>
      </c>
      <c r="X274" s="1222" t="s">
        <v>3011</v>
      </c>
      <c r="Y274" s="1222" t="s">
        <v>3279</v>
      </c>
      <c r="Z274" s="1222" t="s">
        <v>3011</v>
      </c>
      <c r="AA274" s="1222" t="s">
        <v>3011</v>
      </c>
      <c r="AB274" s="1222" t="s">
        <v>3011</v>
      </c>
      <c r="AC274" s="1222" t="s">
        <v>3011</v>
      </c>
      <c r="AD274" s="1222" t="s">
        <v>3011</v>
      </c>
      <c r="AE274" s="1222" t="s">
        <v>3011</v>
      </c>
      <c r="AF274" s="2007" t="s">
        <v>293</v>
      </c>
      <c r="AG274" s="1222" t="s">
        <v>3296</v>
      </c>
      <c r="AH274" s="1221" t="s">
        <v>3104</v>
      </c>
      <c r="AI274" s="2007" t="s">
        <v>2909</v>
      </c>
      <c r="AJ274" s="1222" t="s">
        <v>295</v>
      </c>
      <c r="AK274" s="1225" t="s">
        <v>3297</v>
      </c>
      <c r="AL274" s="1222" t="s">
        <v>294</v>
      </c>
      <c r="AM274" s="1221" t="s">
        <v>3011</v>
      </c>
      <c r="AN274" s="2008"/>
    </row>
    <row r="275" spans="1:40" ht="93" customHeight="1">
      <c r="A275" s="1221" t="s">
        <v>1107</v>
      </c>
      <c r="B275" s="1221" t="s">
        <v>567</v>
      </c>
      <c r="C275" s="1221" t="s">
        <v>3289</v>
      </c>
      <c r="D275" s="1222" t="s">
        <v>3011</v>
      </c>
      <c r="E275" s="1221" t="s">
        <v>3290</v>
      </c>
      <c r="F275" s="1222" t="s">
        <v>3273</v>
      </c>
      <c r="G275" s="1222" t="s">
        <v>3013</v>
      </c>
      <c r="H275" s="1223">
        <v>773</v>
      </c>
      <c r="I275" s="1223">
        <v>400</v>
      </c>
      <c r="J275" s="1222" t="s">
        <v>3274</v>
      </c>
      <c r="K275" s="1224">
        <v>44417</v>
      </c>
      <c r="L275" s="1222" t="s">
        <v>3291</v>
      </c>
      <c r="M275" s="1224" t="s">
        <v>3292</v>
      </c>
      <c r="N275" s="1222" t="s">
        <v>293</v>
      </c>
      <c r="O275" s="2069" t="s">
        <v>3293</v>
      </c>
      <c r="P275" s="1221" t="s">
        <v>294</v>
      </c>
      <c r="Q275" s="1221" t="s">
        <v>3403</v>
      </c>
      <c r="R275" s="2069" t="s">
        <v>3294</v>
      </c>
      <c r="S275" s="1222" t="s">
        <v>297</v>
      </c>
      <c r="T275" s="2063" t="s">
        <v>2932</v>
      </c>
      <c r="U275" s="1222" t="s">
        <v>294</v>
      </c>
      <c r="V275" s="1222" t="s">
        <v>3295</v>
      </c>
      <c r="W275" s="1222" t="s">
        <v>294</v>
      </c>
      <c r="X275" s="1222" t="s">
        <v>3011</v>
      </c>
      <c r="Y275" s="1222" t="s">
        <v>3279</v>
      </c>
      <c r="Z275" s="1222" t="s">
        <v>3011</v>
      </c>
      <c r="AA275" s="1222" t="s">
        <v>3011</v>
      </c>
      <c r="AB275" s="1222" t="s">
        <v>3011</v>
      </c>
      <c r="AC275" s="1222" t="s">
        <v>3011</v>
      </c>
      <c r="AD275" s="1222" t="s">
        <v>3011</v>
      </c>
      <c r="AE275" s="1222" t="s">
        <v>3011</v>
      </c>
      <c r="AF275" s="2007" t="s">
        <v>293</v>
      </c>
      <c r="AG275" s="1222" t="s">
        <v>3296</v>
      </c>
      <c r="AH275" s="1221" t="s">
        <v>3104</v>
      </c>
      <c r="AI275" s="2007" t="s">
        <v>2909</v>
      </c>
      <c r="AJ275" s="1222" t="s">
        <v>295</v>
      </c>
      <c r="AK275" s="1225" t="s">
        <v>3297</v>
      </c>
      <c r="AL275" s="1222" t="s">
        <v>294</v>
      </c>
      <c r="AM275" s="1221" t="s">
        <v>3011</v>
      </c>
      <c r="AN275" s="2008"/>
    </row>
    <row r="276" spans="1:40" ht="93" customHeight="1">
      <c r="A276" s="1221" t="s">
        <v>1107</v>
      </c>
      <c r="B276" s="1221" t="s">
        <v>568</v>
      </c>
      <c r="C276" s="1221" t="s">
        <v>3289</v>
      </c>
      <c r="D276" s="1222" t="s">
        <v>3011</v>
      </c>
      <c r="E276" s="1221" t="s">
        <v>3290</v>
      </c>
      <c r="F276" s="1222" t="s">
        <v>3273</v>
      </c>
      <c r="G276" s="1222" t="s">
        <v>3013</v>
      </c>
      <c r="H276" s="1223">
        <v>5411</v>
      </c>
      <c r="I276" s="1223">
        <v>2800</v>
      </c>
      <c r="J276" s="1222" t="s">
        <v>3274</v>
      </c>
      <c r="K276" s="1224">
        <v>44417</v>
      </c>
      <c r="L276" s="1222" t="s">
        <v>3291</v>
      </c>
      <c r="M276" s="1224" t="s">
        <v>3292</v>
      </c>
      <c r="N276" s="1222" t="s">
        <v>293</v>
      </c>
      <c r="O276" s="2069" t="s">
        <v>3293</v>
      </c>
      <c r="P276" s="1221" t="s">
        <v>294</v>
      </c>
      <c r="Q276" s="1221" t="s">
        <v>3423</v>
      </c>
      <c r="R276" s="2069" t="s">
        <v>3294</v>
      </c>
      <c r="S276" s="1222" t="s">
        <v>297</v>
      </c>
      <c r="T276" s="2063" t="s">
        <v>2932</v>
      </c>
      <c r="U276" s="1222" t="s">
        <v>294</v>
      </c>
      <c r="V276" s="1222" t="s">
        <v>3295</v>
      </c>
      <c r="W276" s="1222" t="s">
        <v>294</v>
      </c>
      <c r="X276" s="1222" t="s">
        <v>3011</v>
      </c>
      <c r="Y276" s="1222" t="s">
        <v>3279</v>
      </c>
      <c r="Z276" s="1222" t="s">
        <v>3011</v>
      </c>
      <c r="AA276" s="1222" t="s">
        <v>3011</v>
      </c>
      <c r="AB276" s="1222" t="s">
        <v>3011</v>
      </c>
      <c r="AC276" s="1222" t="s">
        <v>3011</v>
      </c>
      <c r="AD276" s="1222" t="s">
        <v>3011</v>
      </c>
      <c r="AE276" s="1222" t="s">
        <v>3011</v>
      </c>
      <c r="AF276" s="2007" t="s">
        <v>293</v>
      </c>
      <c r="AG276" s="1222" t="s">
        <v>3296</v>
      </c>
      <c r="AH276" s="1221" t="s">
        <v>3104</v>
      </c>
      <c r="AI276" s="2007" t="s">
        <v>2909</v>
      </c>
      <c r="AJ276" s="1222" t="s">
        <v>295</v>
      </c>
      <c r="AK276" s="1225" t="s">
        <v>3297</v>
      </c>
      <c r="AL276" s="1222" t="s">
        <v>294</v>
      </c>
      <c r="AM276" s="1221" t="s">
        <v>3011</v>
      </c>
      <c r="AN276" s="2008"/>
    </row>
    <row r="277" spans="1:40" ht="93" customHeight="1">
      <c r="A277" s="1221" t="s">
        <v>1107</v>
      </c>
      <c r="B277" s="1221" t="s">
        <v>569</v>
      </c>
      <c r="C277" s="1221" t="s">
        <v>3289</v>
      </c>
      <c r="D277" s="1222" t="s">
        <v>3011</v>
      </c>
      <c r="E277" s="1221" t="s">
        <v>3290</v>
      </c>
      <c r="F277" s="1222" t="s">
        <v>3273</v>
      </c>
      <c r="G277" s="1222" t="s">
        <v>3013</v>
      </c>
      <c r="H277" s="1223">
        <v>773</v>
      </c>
      <c r="I277" s="1223">
        <v>400</v>
      </c>
      <c r="J277" s="1222" t="s">
        <v>3274</v>
      </c>
      <c r="K277" s="1224">
        <v>44417</v>
      </c>
      <c r="L277" s="1222" t="s">
        <v>3291</v>
      </c>
      <c r="M277" s="1224" t="s">
        <v>3292</v>
      </c>
      <c r="N277" s="1222" t="s">
        <v>293</v>
      </c>
      <c r="O277" s="2069" t="s">
        <v>3293</v>
      </c>
      <c r="P277" s="1221" t="s">
        <v>294</v>
      </c>
      <c r="Q277" s="1221" t="s">
        <v>3403</v>
      </c>
      <c r="R277" s="2069" t="s">
        <v>3294</v>
      </c>
      <c r="S277" s="1222" t="s">
        <v>297</v>
      </c>
      <c r="T277" s="2063" t="s">
        <v>2932</v>
      </c>
      <c r="U277" s="1222" t="s">
        <v>294</v>
      </c>
      <c r="V277" s="1222" t="s">
        <v>3295</v>
      </c>
      <c r="W277" s="1222" t="s">
        <v>294</v>
      </c>
      <c r="X277" s="1222" t="s">
        <v>3011</v>
      </c>
      <c r="Y277" s="1222" t="s">
        <v>3279</v>
      </c>
      <c r="Z277" s="1222" t="s">
        <v>3011</v>
      </c>
      <c r="AA277" s="1222" t="s">
        <v>3011</v>
      </c>
      <c r="AB277" s="1222" t="s">
        <v>3011</v>
      </c>
      <c r="AC277" s="1222" t="s">
        <v>3011</v>
      </c>
      <c r="AD277" s="1222" t="s">
        <v>3011</v>
      </c>
      <c r="AE277" s="1222" t="s">
        <v>3011</v>
      </c>
      <c r="AF277" s="2007" t="s">
        <v>293</v>
      </c>
      <c r="AG277" s="1222" t="s">
        <v>3296</v>
      </c>
      <c r="AH277" s="1221" t="s">
        <v>3104</v>
      </c>
      <c r="AI277" s="2007" t="s">
        <v>2909</v>
      </c>
      <c r="AJ277" s="1222" t="s">
        <v>295</v>
      </c>
      <c r="AK277" s="1225" t="s">
        <v>3297</v>
      </c>
      <c r="AL277" s="1222" t="s">
        <v>294</v>
      </c>
      <c r="AM277" s="1221" t="s">
        <v>3011</v>
      </c>
      <c r="AN277" s="2008"/>
    </row>
    <row r="278" spans="1:40" ht="93" customHeight="1">
      <c r="A278" s="1221" t="s">
        <v>1107</v>
      </c>
      <c r="B278" s="1221" t="s">
        <v>570</v>
      </c>
      <c r="C278" s="1221" t="s">
        <v>3289</v>
      </c>
      <c r="D278" s="1222" t="s">
        <v>3011</v>
      </c>
      <c r="E278" s="1221" t="s">
        <v>3290</v>
      </c>
      <c r="F278" s="1222" t="s">
        <v>3273</v>
      </c>
      <c r="G278" s="1222" t="s">
        <v>3013</v>
      </c>
      <c r="H278" s="1223">
        <v>773</v>
      </c>
      <c r="I278" s="1223">
        <v>400</v>
      </c>
      <c r="J278" s="1222" t="s">
        <v>3274</v>
      </c>
      <c r="K278" s="1224">
        <v>44417</v>
      </c>
      <c r="L278" s="1222" t="s">
        <v>3291</v>
      </c>
      <c r="M278" s="1224" t="s">
        <v>3292</v>
      </c>
      <c r="N278" s="1222" t="s">
        <v>293</v>
      </c>
      <c r="O278" s="2069" t="s">
        <v>3293</v>
      </c>
      <c r="P278" s="1221" t="s">
        <v>294</v>
      </c>
      <c r="Q278" s="1221" t="s">
        <v>3403</v>
      </c>
      <c r="R278" s="2069" t="s">
        <v>3294</v>
      </c>
      <c r="S278" s="1222" t="s">
        <v>297</v>
      </c>
      <c r="T278" s="2063" t="s">
        <v>2932</v>
      </c>
      <c r="U278" s="1222" t="s">
        <v>294</v>
      </c>
      <c r="V278" s="1222" t="s">
        <v>3295</v>
      </c>
      <c r="W278" s="1222" t="s">
        <v>294</v>
      </c>
      <c r="X278" s="1222" t="s">
        <v>3011</v>
      </c>
      <c r="Y278" s="1222" t="s">
        <v>3279</v>
      </c>
      <c r="Z278" s="1222" t="s">
        <v>3011</v>
      </c>
      <c r="AA278" s="1222" t="s">
        <v>3011</v>
      </c>
      <c r="AB278" s="1222" t="s">
        <v>3011</v>
      </c>
      <c r="AC278" s="1222" t="s">
        <v>3011</v>
      </c>
      <c r="AD278" s="1222" t="s">
        <v>3011</v>
      </c>
      <c r="AE278" s="1222" t="s">
        <v>3011</v>
      </c>
      <c r="AF278" s="2007" t="s">
        <v>293</v>
      </c>
      <c r="AG278" s="1222" t="s">
        <v>3296</v>
      </c>
      <c r="AH278" s="1221" t="s">
        <v>3104</v>
      </c>
      <c r="AI278" s="2007" t="s">
        <v>2909</v>
      </c>
      <c r="AJ278" s="1222" t="s">
        <v>295</v>
      </c>
      <c r="AK278" s="1225" t="s">
        <v>3297</v>
      </c>
      <c r="AL278" s="1222" t="s">
        <v>294</v>
      </c>
      <c r="AM278" s="1221" t="s">
        <v>3011</v>
      </c>
      <c r="AN278" s="2008"/>
    </row>
    <row r="279" spans="1:40" ht="93" customHeight="1">
      <c r="A279" s="1221" t="s">
        <v>1107</v>
      </c>
      <c r="B279" s="1221" t="s">
        <v>571</v>
      </c>
      <c r="C279" s="1221" t="s">
        <v>3289</v>
      </c>
      <c r="D279" s="1222" t="s">
        <v>3011</v>
      </c>
      <c r="E279" s="1221" t="s">
        <v>3290</v>
      </c>
      <c r="F279" s="1222" t="s">
        <v>3273</v>
      </c>
      <c r="G279" s="1222" t="s">
        <v>3013</v>
      </c>
      <c r="H279" s="1223">
        <v>773</v>
      </c>
      <c r="I279" s="1223">
        <v>400</v>
      </c>
      <c r="J279" s="1222" t="s">
        <v>3274</v>
      </c>
      <c r="K279" s="1224">
        <v>44417</v>
      </c>
      <c r="L279" s="1222" t="s">
        <v>3291</v>
      </c>
      <c r="M279" s="1224" t="s">
        <v>3292</v>
      </c>
      <c r="N279" s="1222" t="s">
        <v>293</v>
      </c>
      <c r="O279" s="2069" t="s">
        <v>3293</v>
      </c>
      <c r="P279" s="1221" t="s">
        <v>294</v>
      </c>
      <c r="Q279" s="1221" t="s">
        <v>3403</v>
      </c>
      <c r="R279" s="2069" t="s">
        <v>3294</v>
      </c>
      <c r="S279" s="1222" t="s">
        <v>297</v>
      </c>
      <c r="T279" s="2063" t="s">
        <v>2932</v>
      </c>
      <c r="U279" s="1222" t="s">
        <v>294</v>
      </c>
      <c r="V279" s="1222" t="s">
        <v>3295</v>
      </c>
      <c r="W279" s="1222" t="s">
        <v>294</v>
      </c>
      <c r="X279" s="1222" t="s">
        <v>3011</v>
      </c>
      <c r="Y279" s="1222" t="s">
        <v>3279</v>
      </c>
      <c r="Z279" s="1222" t="s">
        <v>3011</v>
      </c>
      <c r="AA279" s="1222" t="s">
        <v>3011</v>
      </c>
      <c r="AB279" s="1222" t="s">
        <v>3011</v>
      </c>
      <c r="AC279" s="1222" t="s">
        <v>3011</v>
      </c>
      <c r="AD279" s="1222" t="s">
        <v>3011</v>
      </c>
      <c r="AE279" s="1222" t="s">
        <v>3011</v>
      </c>
      <c r="AF279" s="2007" t="s">
        <v>293</v>
      </c>
      <c r="AG279" s="1222" t="s">
        <v>3296</v>
      </c>
      <c r="AH279" s="1221" t="s">
        <v>3104</v>
      </c>
      <c r="AI279" s="2007" t="s">
        <v>2909</v>
      </c>
      <c r="AJ279" s="1222" t="s">
        <v>295</v>
      </c>
      <c r="AK279" s="1225" t="s">
        <v>3297</v>
      </c>
      <c r="AL279" s="1222" t="s">
        <v>294</v>
      </c>
      <c r="AM279" s="1221" t="s">
        <v>3011</v>
      </c>
      <c r="AN279" s="2008"/>
    </row>
    <row r="280" spans="1:40" ht="93" customHeight="1">
      <c r="A280" s="1221" t="s">
        <v>1107</v>
      </c>
      <c r="B280" s="1221" t="s">
        <v>572</v>
      </c>
      <c r="C280" s="1221" t="s">
        <v>3289</v>
      </c>
      <c r="D280" s="1222" t="s">
        <v>3011</v>
      </c>
      <c r="E280" s="1221" t="s">
        <v>3290</v>
      </c>
      <c r="F280" s="1222" t="s">
        <v>3273</v>
      </c>
      <c r="G280" s="1222" t="s">
        <v>3013</v>
      </c>
      <c r="H280" s="1223">
        <v>1546</v>
      </c>
      <c r="I280" s="1223">
        <v>800</v>
      </c>
      <c r="J280" s="1222" t="s">
        <v>3274</v>
      </c>
      <c r="K280" s="1224">
        <v>44417</v>
      </c>
      <c r="L280" s="1222" t="s">
        <v>3291</v>
      </c>
      <c r="M280" s="1224" t="s">
        <v>3292</v>
      </c>
      <c r="N280" s="1222" t="s">
        <v>293</v>
      </c>
      <c r="O280" s="2069" t="s">
        <v>3293</v>
      </c>
      <c r="P280" s="1221" t="s">
        <v>294</v>
      </c>
      <c r="Q280" s="1221" t="s">
        <v>3402</v>
      </c>
      <c r="R280" s="2069" t="s">
        <v>3294</v>
      </c>
      <c r="S280" s="1222" t="s">
        <v>297</v>
      </c>
      <c r="T280" s="2063" t="s">
        <v>2932</v>
      </c>
      <c r="U280" s="1222" t="s">
        <v>294</v>
      </c>
      <c r="V280" s="1222" t="s">
        <v>3295</v>
      </c>
      <c r="W280" s="1222" t="s">
        <v>294</v>
      </c>
      <c r="X280" s="1222" t="s">
        <v>3011</v>
      </c>
      <c r="Y280" s="1222" t="s">
        <v>3279</v>
      </c>
      <c r="Z280" s="1222" t="s">
        <v>3011</v>
      </c>
      <c r="AA280" s="1222" t="s">
        <v>3011</v>
      </c>
      <c r="AB280" s="1222" t="s">
        <v>3011</v>
      </c>
      <c r="AC280" s="1222" t="s">
        <v>3011</v>
      </c>
      <c r="AD280" s="1222" t="s">
        <v>3011</v>
      </c>
      <c r="AE280" s="1222" t="s">
        <v>3011</v>
      </c>
      <c r="AF280" s="2007" t="s">
        <v>293</v>
      </c>
      <c r="AG280" s="1222" t="s">
        <v>3296</v>
      </c>
      <c r="AH280" s="1221" t="s">
        <v>3104</v>
      </c>
      <c r="AI280" s="2007" t="s">
        <v>2909</v>
      </c>
      <c r="AJ280" s="1222" t="s">
        <v>295</v>
      </c>
      <c r="AK280" s="1225" t="s">
        <v>3297</v>
      </c>
      <c r="AL280" s="1222" t="s">
        <v>294</v>
      </c>
      <c r="AM280" s="1221" t="s">
        <v>3011</v>
      </c>
      <c r="AN280" s="2008"/>
    </row>
    <row r="281" spans="1:40" ht="93" customHeight="1">
      <c r="A281" s="1221" t="s">
        <v>1107</v>
      </c>
      <c r="B281" s="1221" t="s">
        <v>573</v>
      </c>
      <c r="C281" s="1221" t="s">
        <v>3289</v>
      </c>
      <c r="D281" s="1222" t="s">
        <v>3011</v>
      </c>
      <c r="E281" s="1221" t="s">
        <v>3290</v>
      </c>
      <c r="F281" s="1222" t="s">
        <v>3273</v>
      </c>
      <c r="G281" s="1222" t="s">
        <v>3013</v>
      </c>
      <c r="H281" s="1223">
        <v>773</v>
      </c>
      <c r="I281" s="1223">
        <v>400</v>
      </c>
      <c r="J281" s="1222" t="s">
        <v>3274</v>
      </c>
      <c r="K281" s="1224">
        <v>44417</v>
      </c>
      <c r="L281" s="1222" t="s">
        <v>3291</v>
      </c>
      <c r="M281" s="1224" t="s">
        <v>3292</v>
      </c>
      <c r="N281" s="1222" t="s">
        <v>293</v>
      </c>
      <c r="O281" s="2069" t="s">
        <v>3293</v>
      </c>
      <c r="P281" s="1221" t="s">
        <v>294</v>
      </c>
      <c r="Q281" s="1221" t="s">
        <v>3403</v>
      </c>
      <c r="R281" s="2069" t="s">
        <v>3294</v>
      </c>
      <c r="S281" s="1222" t="s">
        <v>297</v>
      </c>
      <c r="T281" s="2063" t="s">
        <v>2932</v>
      </c>
      <c r="U281" s="1222" t="s">
        <v>294</v>
      </c>
      <c r="V281" s="1222" t="s">
        <v>3295</v>
      </c>
      <c r="W281" s="1222" t="s">
        <v>294</v>
      </c>
      <c r="X281" s="1222" t="s">
        <v>3011</v>
      </c>
      <c r="Y281" s="1222" t="s">
        <v>3279</v>
      </c>
      <c r="Z281" s="1222" t="s">
        <v>3011</v>
      </c>
      <c r="AA281" s="1222" t="s">
        <v>3011</v>
      </c>
      <c r="AB281" s="1222" t="s">
        <v>3011</v>
      </c>
      <c r="AC281" s="1222" t="s">
        <v>3011</v>
      </c>
      <c r="AD281" s="1222" t="s">
        <v>3011</v>
      </c>
      <c r="AE281" s="1222" t="s">
        <v>3011</v>
      </c>
      <c r="AF281" s="2007" t="s">
        <v>293</v>
      </c>
      <c r="AG281" s="1222" t="s">
        <v>3296</v>
      </c>
      <c r="AH281" s="1221" t="s">
        <v>3104</v>
      </c>
      <c r="AI281" s="2007" t="s">
        <v>2909</v>
      </c>
      <c r="AJ281" s="1222" t="s">
        <v>295</v>
      </c>
      <c r="AK281" s="1225" t="s">
        <v>3297</v>
      </c>
      <c r="AL281" s="1222" t="s">
        <v>294</v>
      </c>
      <c r="AM281" s="1221" t="s">
        <v>3011</v>
      </c>
      <c r="AN281" s="2008"/>
    </row>
    <row r="282" spans="1:40" ht="93" customHeight="1">
      <c r="A282" s="1221" t="s">
        <v>1107</v>
      </c>
      <c r="B282" s="1221" t="s">
        <v>574</v>
      </c>
      <c r="C282" s="1221" t="s">
        <v>3289</v>
      </c>
      <c r="D282" s="1222" t="s">
        <v>3011</v>
      </c>
      <c r="E282" s="1221" t="s">
        <v>3290</v>
      </c>
      <c r="F282" s="1222" t="s">
        <v>3273</v>
      </c>
      <c r="G282" s="1222" t="s">
        <v>3013</v>
      </c>
      <c r="H282" s="1223">
        <v>1546</v>
      </c>
      <c r="I282" s="1223">
        <v>800</v>
      </c>
      <c r="J282" s="1222" t="s">
        <v>3274</v>
      </c>
      <c r="K282" s="1224">
        <v>44417</v>
      </c>
      <c r="L282" s="1222" t="s">
        <v>3291</v>
      </c>
      <c r="M282" s="1224" t="s">
        <v>3292</v>
      </c>
      <c r="N282" s="1222" t="s">
        <v>293</v>
      </c>
      <c r="O282" s="2069" t="s">
        <v>3293</v>
      </c>
      <c r="P282" s="1221" t="s">
        <v>294</v>
      </c>
      <c r="Q282" s="1221" t="s">
        <v>3402</v>
      </c>
      <c r="R282" s="2069" t="s">
        <v>3294</v>
      </c>
      <c r="S282" s="1222" t="s">
        <v>297</v>
      </c>
      <c r="T282" s="2063" t="s">
        <v>2932</v>
      </c>
      <c r="U282" s="1222" t="s">
        <v>294</v>
      </c>
      <c r="V282" s="1222" t="s">
        <v>3295</v>
      </c>
      <c r="W282" s="1222" t="s">
        <v>294</v>
      </c>
      <c r="X282" s="1222" t="s">
        <v>3011</v>
      </c>
      <c r="Y282" s="1222" t="s">
        <v>3279</v>
      </c>
      <c r="Z282" s="1222" t="s">
        <v>3011</v>
      </c>
      <c r="AA282" s="1222" t="s">
        <v>3011</v>
      </c>
      <c r="AB282" s="1222" t="s">
        <v>3011</v>
      </c>
      <c r="AC282" s="1222" t="s">
        <v>3011</v>
      </c>
      <c r="AD282" s="1222" t="s">
        <v>3011</v>
      </c>
      <c r="AE282" s="1222" t="s">
        <v>3011</v>
      </c>
      <c r="AF282" s="2007" t="s">
        <v>293</v>
      </c>
      <c r="AG282" s="1222" t="s">
        <v>3296</v>
      </c>
      <c r="AH282" s="1221" t="s">
        <v>3104</v>
      </c>
      <c r="AI282" s="2007" t="s">
        <v>2909</v>
      </c>
      <c r="AJ282" s="1222" t="s">
        <v>295</v>
      </c>
      <c r="AK282" s="1225" t="s">
        <v>3297</v>
      </c>
      <c r="AL282" s="1222" t="s">
        <v>294</v>
      </c>
      <c r="AM282" s="1221" t="s">
        <v>3011</v>
      </c>
      <c r="AN282" s="2008"/>
    </row>
    <row r="283" spans="1:40" ht="93" customHeight="1">
      <c r="A283" s="1221" t="s">
        <v>1107</v>
      </c>
      <c r="B283" s="1221" t="s">
        <v>575</v>
      </c>
      <c r="C283" s="1221" t="s">
        <v>3289</v>
      </c>
      <c r="D283" s="1222" t="s">
        <v>3011</v>
      </c>
      <c r="E283" s="1221" t="s">
        <v>3290</v>
      </c>
      <c r="F283" s="1222" t="s">
        <v>3273</v>
      </c>
      <c r="G283" s="1222" t="s">
        <v>3013</v>
      </c>
      <c r="H283" s="1223">
        <v>773</v>
      </c>
      <c r="I283" s="1223">
        <v>400</v>
      </c>
      <c r="J283" s="1222" t="s">
        <v>3274</v>
      </c>
      <c r="K283" s="1224">
        <v>44417</v>
      </c>
      <c r="L283" s="1222" t="s">
        <v>3291</v>
      </c>
      <c r="M283" s="1224" t="s">
        <v>3292</v>
      </c>
      <c r="N283" s="1222" t="s">
        <v>293</v>
      </c>
      <c r="O283" s="2069" t="s">
        <v>3293</v>
      </c>
      <c r="P283" s="1221" t="s">
        <v>294</v>
      </c>
      <c r="Q283" s="1221" t="s">
        <v>3403</v>
      </c>
      <c r="R283" s="2069" t="s">
        <v>3294</v>
      </c>
      <c r="S283" s="1222" t="s">
        <v>297</v>
      </c>
      <c r="T283" s="2063" t="s">
        <v>2932</v>
      </c>
      <c r="U283" s="1222" t="s">
        <v>294</v>
      </c>
      <c r="V283" s="1222" t="s">
        <v>3295</v>
      </c>
      <c r="W283" s="1222" t="s">
        <v>294</v>
      </c>
      <c r="X283" s="1222" t="s">
        <v>3011</v>
      </c>
      <c r="Y283" s="1222" t="s">
        <v>3279</v>
      </c>
      <c r="Z283" s="1222" t="s">
        <v>3011</v>
      </c>
      <c r="AA283" s="1222" t="s">
        <v>3011</v>
      </c>
      <c r="AB283" s="1222" t="s">
        <v>3011</v>
      </c>
      <c r="AC283" s="1222" t="s">
        <v>3011</v>
      </c>
      <c r="AD283" s="1222" t="s">
        <v>3011</v>
      </c>
      <c r="AE283" s="1222" t="s">
        <v>3011</v>
      </c>
      <c r="AF283" s="2007" t="s">
        <v>293</v>
      </c>
      <c r="AG283" s="1222" t="s">
        <v>3296</v>
      </c>
      <c r="AH283" s="1221" t="s">
        <v>3104</v>
      </c>
      <c r="AI283" s="2007" t="s">
        <v>2909</v>
      </c>
      <c r="AJ283" s="1222" t="s">
        <v>295</v>
      </c>
      <c r="AK283" s="1225" t="s">
        <v>3297</v>
      </c>
      <c r="AL283" s="1222" t="s">
        <v>294</v>
      </c>
      <c r="AM283" s="1221" t="s">
        <v>3011</v>
      </c>
      <c r="AN283" s="2008"/>
    </row>
    <row r="284" spans="1:40" ht="93" customHeight="1">
      <c r="A284" s="1221" t="s">
        <v>1107</v>
      </c>
      <c r="B284" s="1221" t="s">
        <v>576</v>
      </c>
      <c r="C284" s="1221" t="s">
        <v>3289</v>
      </c>
      <c r="D284" s="1222" t="s">
        <v>3011</v>
      </c>
      <c r="E284" s="1221" t="s">
        <v>3290</v>
      </c>
      <c r="F284" s="1222" t="s">
        <v>3273</v>
      </c>
      <c r="G284" s="1222" t="s">
        <v>3013</v>
      </c>
      <c r="H284" s="1223">
        <v>1546</v>
      </c>
      <c r="I284" s="1223">
        <v>800</v>
      </c>
      <c r="J284" s="1222" t="s">
        <v>3274</v>
      </c>
      <c r="K284" s="1224">
        <v>44417</v>
      </c>
      <c r="L284" s="1222" t="s">
        <v>3291</v>
      </c>
      <c r="M284" s="1224" t="s">
        <v>3292</v>
      </c>
      <c r="N284" s="1222" t="s">
        <v>293</v>
      </c>
      <c r="O284" s="2069" t="s">
        <v>3293</v>
      </c>
      <c r="P284" s="1221" t="s">
        <v>294</v>
      </c>
      <c r="Q284" s="1221" t="s">
        <v>3402</v>
      </c>
      <c r="R284" s="2069" t="s">
        <v>3294</v>
      </c>
      <c r="S284" s="1222" t="s">
        <v>297</v>
      </c>
      <c r="T284" s="2063" t="s">
        <v>2932</v>
      </c>
      <c r="U284" s="1222" t="s">
        <v>294</v>
      </c>
      <c r="V284" s="1222" t="s">
        <v>3295</v>
      </c>
      <c r="W284" s="1222" t="s">
        <v>294</v>
      </c>
      <c r="X284" s="1222" t="s">
        <v>3011</v>
      </c>
      <c r="Y284" s="1222" t="s">
        <v>3279</v>
      </c>
      <c r="Z284" s="1222" t="s">
        <v>3011</v>
      </c>
      <c r="AA284" s="1222" t="s">
        <v>3011</v>
      </c>
      <c r="AB284" s="1222" t="s">
        <v>3011</v>
      </c>
      <c r="AC284" s="1222" t="s">
        <v>3011</v>
      </c>
      <c r="AD284" s="1222" t="s">
        <v>3011</v>
      </c>
      <c r="AE284" s="1222" t="s">
        <v>3011</v>
      </c>
      <c r="AF284" s="2007" t="s">
        <v>293</v>
      </c>
      <c r="AG284" s="1222" t="s">
        <v>3296</v>
      </c>
      <c r="AH284" s="1221" t="s">
        <v>3104</v>
      </c>
      <c r="AI284" s="2007" t="s">
        <v>2909</v>
      </c>
      <c r="AJ284" s="1222" t="s">
        <v>295</v>
      </c>
      <c r="AK284" s="1225" t="s">
        <v>3297</v>
      </c>
      <c r="AL284" s="1222" t="s">
        <v>294</v>
      </c>
      <c r="AM284" s="1221" t="s">
        <v>3011</v>
      </c>
      <c r="AN284" s="2008"/>
    </row>
    <row r="285" spans="1:40" ht="93" customHeight="1">
      <c r="A285" s="1221" t="s">
        <v>1107</v>
      </c>
      <c r="B285" s="1221" t="s">
        <v>577</v>
      </c>
      <c r="C285" s="1221" t="s">
        <v>3289</v>
      </c>
      <c r="D285" s="1222" t="s">
        <v>3011</v>
      </c>
      <c r="E285" s="1221" t="s">
        <v>3290</v>
      </c>
      <c r="F285" s="1222" t="s">
        <v>3273</v>
      </c>
      <c r="G285" s="1222" t="s">
        <v>3013</v>
      </c>
      <c r="H285" s="1223">
        <v>1546</v>
      </c>
      <c r="I285" s="1223">
        <v>800</v>
      </c>
      <c r="J285" s="1222" t="s">
        <v>3274</v>
      </c>
      <c r="K285" s="1224">
        <v>44417</v>
      </c>
      <c r="L285" s="1222" t="s">
        <v>3291</v>
      </c>
      <c r="M285" s="1224" t="s">
        <v>3292</v>
      </c>
      <c r="N285" s="1222" t="s">
        <v>293</v>
      </c>
      <c r="O285" s="2069" t="s">
        <v>3293</v>
      </c>
      <c r="P285" s="1221" t="s">
        <v>294</v>
      </c>
      <c r="Q285" s="1221" t="s">
        <v>3402</v>
      </c>
      <c r="R285" s="2069" t="s">
        <v>3294</v>
      </c>
      <c r="S285" s="1222" t="s">
        <v>297</v>
      </c>
      <c r="T285" s="2063" t="s">
        <v>2932</v>
      </c>
      <c r="U285" s="1222" t="s">
        <v>294</v>
      </c>
      <c r="V285" s="1222" t="s">
        <v>3295</v>
      </c>
      <c r="W285" s="1222" t="s">
        <v>294</v>
      </c>
      <c r="X285" s="1222" t="s">
        <v>3011</v>
      </c>
      <c r="Y285" s="1222" t="s">
        <v>3279</v>
      </c>
      <c r="Z285" s="1222" t="s">
        <v>3011</v>
      </c>
      <c r="AA285" s="1222" t="s">
        <v>3011</v>
      </c>
      <c r="AB285" s="1222" t="s">
        <v>3011</v>
      </c>
      <c r="AC285" s="1222" t="s">
        <v>3011</v>
      </c>
      <c r="AD285" s="1222" t="s">
        <v>3011</v>
      </c>
      <c r="AE285" s="1222" t="s">
        <v>3011</v>
      </c>
      <c r="AF285" s="2007" t="s">
        <v>293</v>
      </c>
      <c r="AG285" s="1222" t="s">
        <v>3296</v>
      </c>
      <c r="AH285" s="1221" t="s">
        <v>3104</v>
      </c>
      <c r="AI285" s="2007" t="s">
        <v>2909</v>
      </c>
      <c r="AJ285" s="1222" t="s">
        <v>295</v>
      </c>
      <c r="AK285" s="1225" t="s">
        <v>3297</v>
      </c>
      <c r="AL285" s="1222" t="s">
        <v>294</v>
      </c>
      <c r="AM285" s="1221" t="s">
        <v>3011</v>
      </c>
      <c r="AN285" s="2008"/>
    </row>
    <row r="286" spans="1:40" ht="93" customHeight="1">
      <c r="A286" s="1221" t="s">
        <v>1107</v>
      </c>
      <c r="B286" s="1221" t="s">
        <v>578</v>
      </c>
      <c r="C286" s="1221" t="s">
        <v>3289</v>
      </c>
      <c r="D286" s="1222" t="s">
        <v>3011</v>
      </c>
      <c r="E286" s="1221" t="s">
        <v>3290</v>
      </c>
      <c r="F286" s="1222" t="s">
        <v>3273</v>
      </c>
      <c r="G286" s="1222" t="s">
        <v>3013</v>
      </c>
      <c r="H286" s="1223">
        <v>773</v>
      </c>
      <c r="I286" s="1223">
        <v>400</v>
      </c>
      <c r="J286" s="1222" t="s">
        <v>3274</v>
      </c>
      <c r="K286" s="1224">
        <v>44417</v>
      </c>
      <c r="L286" s="1222" t="s">
        <v>3291</v>
      </c>
      <c r="M286" s="1224" t="s">
        <v>3292</v>
      </c>
      <c r="N286" s="1222" t="s">
        <v>293</v>
      </c>
      <c r="O286" s="2069" t="s">
        <v>3293</v>
      </c>
      <c r="P286" s="1221" t="s">
        <v>294</v>
      </c>
      <c r="Q286" s="1221" t="s">
        <v>3403</v>
      </c>
      <c r="R286" s="2069" t="s">
        <v>3294</v>
      </c>
      <c r="S286" s="1222" t="s">
        <v>297</v>
      </c>
      <c r="T286" s="2063" t="s">
        <v>2932</v>
      </c>
      <c r="U286" s="1222" t="s">
        <v>294</v>
      </c>
      <c r="V286" s="1222" t="s">
        <v>3295</v>
      </c>
      <c r="W286" s="1222" t="s">
        <v>294</v>
      </c>
      <c r="X286" s="1222" t="s">
        <v>3011</v>
      </c>
      <c r="Y286" s="1222" t="s">
        <v>3279</v>
      </c>
      <c r="Z286" s="1222" t="s">
        <v>3011</v>
      </c>
      <c r="AA286" s="1222" t="s">
        <v>3011</v>
      </c>
      <c r="AB286" s="1222" t="s">
        <v>3011</v>
      </c>
      <c r="AC286" s="1222" t="s">
        <v>3011</v>
      </c>
      <c r="AD286" s="1222" t="s">
        <v>3011</v>
      </c>
      <c r="AE286" s="1222" t="s">
        <v>3011</v>
      </c>
      <c r="AF286" s="2007" t="s">
        <v>293</v>
      </c>
      <c r="AG286" s="1222" t="s">
        <v>3296</v>
      </c>
      <c r="AH286" s="1221" t="s">
        <v>3104</v>
      </c>
      <c r="AI286" s="2007" t="s">
        <v>2909</v>
      </c>
      <c r="AJ286" s="1222" t="s">
        <v>295</v>
      </c>
      <c r="AK286" s="1225" t="s">
        <v>3297</v>
      </c>
      <c r="AL286" s="1222" t="s">
        <v>294</v>
      </c>
      <c r="AM286" s="1221" t="s">
        <v>3011</v>
      </c>
      <c r="AN286" s="2008"/>
    </row>
    <row r="287" spans="1:40" ht="93" customHeight="1">
      <c r="A287" s="1221" t="s">
        <v>1107</v>
      </c>
      <c r="B287" s="1221" t="s">
        <v>579</v>
      </c>
      <c r="C287" s="1221" t="s">
        <v>3289</v>
      </c>
      <c r="D287" s="1222" t="s">
        <v>3011</v>
      </c>
      <c r="E287" s="1221" t="s">
        <v>3290</v>
      </c>
      <c r="F287" s="1222" t="s">
        <v>3273</v>
      </c>
      <c r="G287" s="1222" t="s">
        <v>3013</v>
      </c>
      <c r="H287" s="1223">
        <v>2319</v>
      </c>
      <c r="I287" s="1223">
        <v>1200</v>
      </c>
      <c r="J287" s="1222" t="s">
        <v>3274</v>
      </c>
      <c r="K287" s="1224">
        <v>44417</v>
      </c>
      <c r="L287" s="1222" t="s">
        <v>3291</v>
      </c>
      <c r="M287" s="1224" t="s">
        <v>3292</v>
      </c>
      <c r="N287" s="1222" t="s">
        <v>293</v>
      </c>
      <c r="O287" s="2069" t="s">
        <v>3293</v>
      </c>
      <c r="P287" s="1221" t="s">
        <v>294</v>
      </c>
      <c r="Q287" s="1221" t="s">
        <v>3404</v>
      </c>
      <c r="R287" s="2069" t="s">
        <v>3294</v>
      </c>
      <c r="S287" s="1222" t="s">
        <v>297</v>
      </c>
      <c r="T287" s="2063" t="s">
        <v>2932</v>
      </c>
      <c r="U287" s="1222" t="s">
        <v>294</v>
      </c>
      <c r="V287" s="1222" t="s">
        <v>3295</v>
      </c>
      <c r="W287" s="1222" t="s">
        <v>294</v>
      </c>
      <c r="X287" s="1222" t="s">
        <v>3011</v>
      </c>
      <c r="Y287" s="1222" t="s">
        <v>3279</v>
      </c>
      <c r="Z287" s="1222" t="s">
        <v>3011</v>
      </c>
      <c r="AA287" s="1222" t="s">
        <v>3011</v>
      </c>
      <c r="AB287" s="1222" t="s">
        <v>3011</v>
      </c>
      <c r="AC287" s="1222" t="s">
        <v>3011</v>
      </c>
      <c r="AD287" s="1222" t="s">
        <v>3011</v>
      </c>
      <c r="AE287" s="1222" t="s">
        <v>3011</v>
      </c>
      <c r="AF287" s="2007" t="s">
        <v>293</v>
      </c>
      <c r="AG287" s="1222" t="s">
        <v>3296</v>
      </c>
      <c r="AH287" s="1221" t="s">
        <v>3104</v>
      </c>
      <c r="AI287" s="2007" t="s">
        <v>2909</v>
      </c>
      <c r="AJ287" s="1222" t="s">
        <v>295</v>
      </c>
      <c r="AK287" s="1225" t="s">
        <v>3297</v>
      </c>
      <c r="AL287" s="1222" t="s">
        <v>294</v>
      </c>
      <c r="AM287" s="1221" t="s">
        <v>3011</v>
      </c>
      <c r="AN287" s="2008"/>
    </row>
    <row r="288" spans="1:40" ht="93" customHeight="1">
      <c r="A288" s="1221" t="s">
        <v>1107</v>
      </c>
      <c r="B288" s="1221" t="s">
        <v>580</v>
      </c>
      <c r="C288" s="1221" t="s">
        <v>3289</v>
      </c>
      <c r="D288" s="1222" t="s">
        <v>3011</v>
      </c>
      <c r="E288" s="1221" t="s">
        <v>3290</v>
      </c>
      <c r="F288" s="1222" t="s">
        <v>3273</v>
      </c>
      <c r="G288" s="1222" t="s">
        <v>3013</v>
      </c>
      <c r="H288" s="1223">
        <v>773</v>
      </c>
      <c r="I288" s="1223">
        <v>400</v>
      </c>
      <c r="J288" s="1222" t="s">
        <v>3274</v>
      </c>
      <c r="K288" s="1224">
        <v>44417</v>
      </c>
      <c r="L288" s="1222" t="s">
        <v>3291</v>
      </c>
      <c r="M288" s="1224" t="s">
        <v>3292</v>
      </c>
      <c r="N288" s="1222" t="s">
        <v>293</v>
      </c>
      <c r="O288" s="2069" t="s">
        <v>3293</v>
      </c>
      <c r="P288" s="1221" t="s">
        <v>294</v>
      </c>
      <c r="Q288" s="1221" t="s">
        <v>3403</v>
      </c>
      <c r="R288" s="2069" t="s">
        <v>3294</v>
      </c>
      <c r="S288" s="1222" t="s">
        <v>297</v>
      </c>
      <c r="T288" s="2063" t="s">
        <v>2932</v>
      </c>
      <c r="U288" s="1222" t="s">
        <v>294</v>
      </c>
      <c r="V288" s="1222" t="s">
        <v>3295</v>
      </c>
      <c r="W288" s="1222" t="s">
        <v>294</v>
      </c>
      <c r="X288" s="1222" t="s">
        <v>3011</v>
      </c>
      <c r="Y288" s="1222" t="s">
        <v>3279</v>
      </c>
      <c r="Z288" s="1222" t="s">
        <v>3011</v>
      </c>
      <c r="AA288" s="1222" t="s">
        <v>3011</v>
      </c>
      <c r="AB288" s="1222" t="s">
        <v>3011</v>
      </c>
      <c r="AC288" s="1222" t="s">
        <v>3011</v>
      </c>
      <c r="AD288" s="1222" t="s">
        <v>3011</v>
      </c>
      <c r="AE288" s="1222" t="s">
        <v>3011</v>
      </c>
      <c r="AF288" s="2007" t="s">
        <v>293</v>
      </c>
      <c r="AG288" s="1222" t="s">
        <v>3296</v>
      </c>
      <c r="AH288" s="1221" t="s">
        <v>3104</v>
      </c>
      <c r="AI288" s="2007" t="s">
        <v>2909</v>
      </c>
      <c r="AJ288" s="1222" t="s">
        <v>295</v>
      </c>
      <c r="AK288" s="1225" t="s">
        <v>3297</v>
      </c>
      <c r="AL288" s="1222" t="s">
        <v>294</v>
      </c>
      <c r="AM288" s="1221" t="s">
        <v>3011</v>
      </c>
      <c r="AN288" s="2008"/>
    </row>
    <row r="289" spans="1:40" ht="93" customHeight="1">
      <c r="A289" s="1221" t="s">
        <v>1107</v>
      </c>
      <c r="B289" s="1221" t="s">
        <v>581</v>
      </c>
      <c r="C289" s="1221" t="s">
        <v>3289</v>
      </c>
      <c r="D289" s="1222" t="s">
        <v>3011</v>
      </c>
      <c r="E289" s="1221" t="s">
        <v>3290</v>
      </c>
      <c r="F289" s="1222" t="s">
        <v>3273</v>
      </c>
      <c r="G289" s="1222" t="s">
        <v>3013</v>
      </c>
      <c r="H289" s="1223">
        <v>6957</v>
      </c>
      <c r="I289" s="1223">
        <v>3600</v>
      </c>
      <c r="J289" s="1222" t="s">
        <v>3274</v>
      </c>
      <c r="K289" s="1224">
        <v>44417</v>
      </c>
      <c r="L289" s="1222" t="s">
        <v>3291</v>
      </c>
      <c r="M289" s="1224" t="s">
        <v>3292</v>
      </c>
      <c r="N289" s="1222" t="s">
        <v>293</v>
      </c>
      <c r="O289" s="2069" t="s">
        <v>3293</v>
      </c>
      <c r="P289" s="1221" t="s">
        <v>294</v>
      </c>
      <c r="Q289" s="1221" t="s">
        <v>3414</v>
      </c>
      <c r="R289" s="2069" t="s">
        <v>3294</v>
      </c>
      <c r="S289" s="1222" t="s">
        <v>297</v>
      </c>
      <c r="T289" s="2063" t="s">
        <v>2932</v>
      </c>
      <c r="U289" s="1222" t="s">
        <v>294</v>
      </c>
      <c r="V289" s="1222" t="s">
        <v>3295</v>
      </c>
      <c r="W289" s="1222" t="s">
        <v>294</v>
      </c>
      <c r="X289" s="1222" t="s">
        <v>3011</v>
      </c>
      <c r="Y289" s="1222" t="s">
        <v>3279</v>
      </c>
      <c r="Z289" s="1222" t="s">
        <v>3011</v>
      </c>
      <c r="AA289" s="1222" t="s">
        <v>3011</v>
      </c>
      <c r="AB289" s="1222" t="s">
        <v>3011</v>
      </c>
      <c r="AC289" s="1222" t="s">
        <v>3011</v>
      </c>
      <c r="AD289" s="1222" t="s">
        <v>3011</v>
      </c>
      <c r="AE289" s="1222" t="s">
        <v>3011</v>
      </c>
      <c r="AF289" s="2007" t="s">
        <v>293</v>
      </c>
      <c r="AG289" s="1222" t="s">
        <v>3296</v>
      </c>
      <c r="AH289" s="1221" t="s">
        <v>3104</v>
      </c>
      <c r="AI289" s="2007" t="s">
        <v>2909</v>
      </c>
      <c r="AJ289" s="1222" t="s">
        <v>295</v>
      </c>
      <c r="AK289" s="1225" t="s">
        <v>3297</v>
      </c>
      <c r="AL289" s="1222" t="s">
        <v>294</v>
      </c>
      <c r="AM289" s="1221" t="s">
        <v>3011</v>
      </c>
      <c r="AN289" s="2008"/>
    </row>
    <row r="290" spans="1:40" ht="93" customHeight="1">
      <c r="A290" s="1221" t="s">
        <v>1107</v>
      </c>
      <c r="B290" s="1221" t="s">
        <v>582</v>
      </c>
      <c r="C290" s="1221" t="s">
        <v>3289</v>
      </c>
      <c r="D290" s="1222" t="s">
        <v>3011</v>
      </c>
      <c r="E290" s="1221" t="s">
        <v>3290</v>
      </c>
      <c r="F290" s="1222" t="s">
        <v>3273</v>
      </c>
      <c r="G290" s="1222" t="s">
        <v>3013</v>
      </c>
      <c r="H290" s="1223">
        <v>8503</v>
      </c>
      <c r="I290" s="1223">
        <v>4400</v>
      </c>
      <c r="J290" s="1222" t="s">
        <v>3274</v>
      </c>
      <c r="K290" s="1224">
        <v>44417</v>
      </c>
      <c r="L290" s="1222" t="s">
        <v>3291</v>
      </c>
      <c r="M290" s="1224" t="s">
        <v>3292</v>
      </c>
      <c r="N290" s="1222" t="s">
        <v>293</v>
      </c>
      <c r="O290" s="2069" t="s">
        <v>3293</v>
      </c>
      <c r="P290" s="1221" t="s">
        <v>294</v>
      </c>
      <c r="Q290" s="1221" t="s">
        <v>3461</v>
      </c>
      <c r="R290" s="2069" t="s">
        <v>3294</v>
      </c>
      <c r="S290" s="1222" t="s">
        <v>297</v>
      </c>
      <c r="T290" s="2063" t="s">
        <v>2932</v>
      </c>
      <c r="U290" s="1222" t="s">
        <v>294</v>
      </c>
      <c r="V290" s="1222" t="s">
        <v>3295</v>
      </c>
      <c r="W290" s="1222" t="s">
        <v>294</v>
      </c>
      <c r="X290" s="1222" t="s">
        <v>3011</v>
      </c>
      <c r="Y290" s="1222" t="s">
        <v>3279</v>
      </c>
      <c r="Z290" s="1222" t="s">
        <v>3011</v>
      </c>
      <c r="AA290" s="1222" t="s">
        <v>3011</v>
      </c>
      <c r="AB290" s="1222" t="s">
        <v>3011</v>
      </c>
      <c r="AC290" s="1222" t="s">
        <v>3011</v>
      </c>
      <c r="AD290" s="1222" t="s">
        <v>3011</v>
      </c>
      <c r="AE290" s="1222" t="s">
        <v>3011</v>
      </c>
      <c r="AF290" s="2007" t="s">
        <v>293</v>
      </c>
      <c r="AG290" s="1222" t="s">
        <v>3296</v>
      </c>
      <c r="AH290" s="1221" t="s">
        <v>3104</v>
      </c>
      <c r="AI290" s="2007" t="s">
        <v>2909</v>
      </c>
      <c r="AJ290" s="1222" t="s">
        <v>295</v>
      </c>
      <c r="AK290" s="1225" t="s">
        <v>3297</v>
      </c>
      <c r="AL290" s="1222" t="s">
        <v>294</v>
      </c>
      <c r="AM290" s="1221" t="s">
        <v>3011</v>
      </c>
      <c r="AN290" s="2008"/>
    </row>
    <row r="291" spans="1:40" ht="93" customHeight="1">
      <c r="A291" s="1221" t="s">
        <v>1107</v>
      </c>
      <c r="B291" s="1221" t="s">
        <v>583</v>
      </c>
      <c r="C291" s="1221" t="s">
        <v>3289</v>
      </c>
      <c r="D291" s="1222" t="s">
        <v>3011</v>
      </c>
      <c r="E291" s="1221" t="s">
        <v>3290</v>
      </c>
      <c r="F291" s="1222" t="s">
        <v>3273</v>
      </c>
      <c r="G291" s="1222" t="s">
        <v>3013</v>
      </c>
      <c r="H291" s="1223">
        <v>3865</v>
      </c>
      <c r="I291" s="1223">
        <v>2000</v>
      </c>
      <c r="J291" s="1222" t="s">
        <v>3274</v>
      </c>
      <c r="K291" s="1224">
        <v>44417</v>
      </c>
      <c r="L291" s="1222" t="s">
        <v>3291</v>
      </c>
      <c r="M291" s="1224" t="s">
        <v>3292</v>
      </c>
      <c r="N291" s="1222" t="s">
        <v>293</v>
      </c>
      <c r="O291" s="2069" t="s">
        <v>3293</v>
      </c>
      <c r="P291" s="1221" t="s">
        <v>294</v>
      </c>
      <c r="Q291" s="1221" t="s">
        <v>3381</v>
      </c>
      <c r="R291" s="2069" t="s">
        <v>3294</v>
      </c>
      <c r="S291" s="1222" t="s">
        <v>297</v>
      </c>
      <c r="T291" s="2063" t="s">
        <v>2932</v>
      </c>
      <c r="U291" s="1222" t="s">
        <v>294</v>
      </c>
      <c r="V291" s="1222" t="s">
        <v>3295</v>
      </c>
      <c r="W291" s="1222" t="s">
        <v>294</v>
      </c>
      <c r="X291" s="1222" t="s">
        <v>3011</v>
      </c>
      <c r="Y291" s="1222" t="s">
        <v>3279</v>
      </c>
      <c r="Z291" s="1222" t="s">
        <v>3011</v>
      </c>
      <c r="AA291" s="1222" t="s">
        <v>3011</v>
      </c>
      <c r="AB291" s="1222" t="s">
        <v>3011</v>
      </c>
      <c r="AC291" s="1222" t="s">
        <v>3011</v>
      </c>
      <c r="AD291" s="1222" t="s">
        <v>3011</v>
      </c>
      <c r="AE291" s="1222" t="s">
        <v>3011</v>
      </c>
      <c r="AF291" s="2007" t="s">
        <v>293</v>
      </c>
      <c r="AG291" s="1222" t="s">
        <v>3296</v>
      </c>
      <c r="AH291" s="1221" t="s">
        <v>3104</v>
      </c>
      <c r="AI291" s="2007" t="s">
        <v>2909</v>
      </c>
      <c r="AJ291" s="1222" t="s">
        <v>295</v>
      </c>
      <c r="AK291" s="1225" t="s">
        <v>3297</v>
      </c>
      <c r="AL291" s="1222" t="s">
        <v>294</v>
      </c>
      <c r="AM291" s="1221" t="s">
        <v>3011</v>
      </c>
      <c r="AN291" s="2008"/>
    </row>
    <row r="292" spans="1:40" ht="93" customHeight="1">
      <c r="A292" s="1221" t="s">
        <v>1107</v>
      </c>
      <c r="B292" s="1221" t="s">
        <v>584</v>
      </c>
      <c r="C292" s="1221" t="s">
        <v>3289</v>
      </c>
      <c r="D292" s="1222" t="s">
        <v>3011</v>
      </c>
      <c r="E292" s="1221" t="s">
        <v>3290</v>
      </c>
      <c r="F292" s="1222" t="s">
        <v>3273</v>
      </c>
      <c r="G292" s="1222" t="s">
        <v>3013</v>
      </c>
      <c r="H292" s="1223">
        <v>17006</v>
      </c>
      <c r="I292" s="1223">
        <v>8800</v>
      </c>
      <c r="J292" s="1222" t="s">
        <v>3274</v>
      </c>
      <c r="K292" s="1224">
        <v>44417</v>
      </c>
      <c r="L292" s="1222" t="s">
        <v>3291</v>
      </c>
      <c r="M292" s="1224" t="s">
        <v>3292</v>
      </c>
      <c r="N292" s="1222" t="s">
        <v>293</v>
      </c>
      <c r="O292" s="2069" t="s">
        <v>3293</v>
      </c>
      <c r="P292" s="1221" t="s">
        <v>294</v>
      </c>
      <c r="Q292" s="1221" t="s">
        <v>3453</v>
      </c>
      <c r="R292" s="2069" t="s">
        <v>3294</v>
      </c>
      <c r="S292" s="1222" t="s">
        <v>297</v>
      </c>
      <c r="T292" s="2063" t="s">
        <v>2932</v>
      </c>
      <c r="U292" s="1222" t="s">
        <v>294</v>
      </c>
      <c r="V292" s="1222" t="s">
        <v>3295</v>
      </c>
      <c r="W292" s="1222" t="s">
        <v>294</v>
      </c>
      <c r="X292" s="1222" t="s">
        <v>3011</v>
      </c>
      <c r="Y292" s="1222" t="s">
        <v>3279</v>
      </c>
      <c r="Z292" s="1222" t="s">
        <v>3011</v>
      </c>
      <c r="AA292" s="1222" t="s">
        <v>3011</v>
      </c>
      <c r="AB292" s="1222" t="s">
        <v>3011</v>
      </c>
      <c r="AC292" s="1222" t="s">
        <v>3011</v>
      </c>
      <c r="AD292" s="1222" t="s">
        <v>3011</v>
      </c>
      <c r="AE292" s="1222" t="s">
        <v>3011</v>
      </c>
      <c r="AF292" s="2007" t="s">
        <v>293</v>
      </c>
      <c r="AG292" s="1222" t="s">
        <v>3296</v>
      </c>
      <c r="AH292" s="1221" t="s">
        <v>3104</v>
      </c>
      <c r="AI292" s="2007" t="s">
        <v>2909</v>
      </c>
      <c r="AJ292" s="1222" t="s">
        <v>295</v>
      </c>
      <c r="AK292" s="1225" t="s">
        <v>3297</v>
      </c>
      <c r="AL292" s="1222" t="s">
        <v>294</v>
      </c>
      <c r="AM292" s="1221" t="s">
        <v>3011</v>
      </c>
      <c r="AN292" s="2008"/>
    </row>
    <row r="293" spans="1:40" ht="93" customHeight="1">
      <c r="A293" s="1221" t="s">
        <v>1107</v>
      </c>
      <c r="B293" s="1221" t="s">
        <v>585</v>
      </c>
      <c r="C293" s="1221" t="s">
        <v>3289</v>
      </c>
      <c r="D293" s="1222" t="s">
        <v>3011</v>
      </c>
      <c r="E293" s="1221" t="s">
        <v>3290</v>
      </c>
      <c r="F293" s="1222" t="s">
        <v>3273</v>
      </c>
      <c r="G293" s="1222" t="s">
        <v>3013</v>
      </c>
      <c r="H293" s="1223">
        <v>1546</v>
      </c>
      <c r="I293" s="1223">
        <v>800</v>
      </c>
      <c r="J293" s="1222" t="s">
        <v>3274</v>
      </c>
      <c r="K293" s="1224">
        <v>44417</v>
      </c>
      <c r="L293" s="1222" t="s">
        <v>3291</v>
      </c>
      <c r="M293" s="1224" t="s">
        <v>3292</v>
      </c>
      <c r="N293" s="1222" t="s">
        <v>293</v>
      </c>
      <c r="O293" s="2069" t="s">
        <v>3293</v>
      </c>
      <c r="P293" s="1221" t="s">
        <v>294</v>
      </c>
      <c r="Q293" s="1221" t="s">
        <v>3402</v>
      </c>
      <c r="R293" s="2069" t="s">
        <v>3294</v>
      </c>
      <c r="S293" s="1222" t="s">
        <v>297</v>
      </c>
      <c r="T293" s="2063" t="s">
        <v>2932</v>
      </c>
      <c r="U293" s="1222" t="s">
        <v>294</v>
      </c>
      <c r="V293" s="1222" t="s">
        <v>3295</v>
      </c>
      <c r="W293" s="1222" t="s">
        <v>294</v>
      </c>
      <c r="X293" s="1222" t="s">
        <v>3011</v>
      </c>
      <c r="Y293" s="1222" t="s">
        <v>3279</v>
      </c>
      <c r="Z293" s="1222" t="s">
        <v>3011</v>
      </c>
      <c r="AA293" s="1222" t="s">
        <v>3011</v>
      </c>
      <c r="AB293" s="1222" t="s">
        <v>3011</v>
      </c>
      <c r="AC293" s="1222" t="s">
        <v>3011</v>
      </c>
      <c r="AD293" s="1222" t="s">
        <v>3011</v>
      </c>
      <c r="AE293" s="1222" t="s">
        <v>3011</v>
      </c>
      <c r="AF293" s="2007" t="s">
        <v>293</v>
      </c>
      <c r="AG293" s="1222" t="s">
        <v>3296</v>
      </c>
      <c r="AH293" s="1221" t="s">
        <v>3104</v>
      </c>
      <c r="AI293" s="2007" t="s">
        <v>2909</v>
      </c>
      <c r="AJ293" s="1222" t="s">
        <v>295</v>
      </c>
      <c r="AK293" s="1225" t="s">
        <v>3297</v>
      </c>
      <c r="AL293" s="1222" t="s">
        <v>294</v>
      </c>
      <c r="AM293" s="1221" t="s">
        <v>3011</v>
      </c>
      <c r="AN293" s="2008"/>
    </row>
    <row r="294" spans="1:40" ht="93" customHeight="1">
      <c r="A294" s="1221" t="s">
        <v>1107</v>
      </c>
      <c r="B294" s="1221" t="s">
        <v>586</v>
      </c>
      <c r="C294" s="1221" t="s">
        <v>3289</v>
      </c>
      <c r="D294" s="1222" t="s">
        <v>3011</v>
      </c>
      <c r="E294" s="1221" t="s">
        <v>3290</v>
      </c>
      <c r="F294" s="1222" t="s">
        <v>3273</v>
      </c>
      <c r="G294" s="1222" t="s">
        <v>3013</v>
      </c>
      <c r="H294" s="1223">
        <v>773</v>
      </c>
      <c r="I294" s="1223">
        <v>400</v>
      </c>
      <c r="J294" s="1222" t="s">
        <v>3274</v>
      </c>
      <c r="K294" s="1224">
        <v>44417</v>
      </c>
      <c r="L294" s="1222" t="s">
        <v>3291</v>
      </c>
      <c r="M294" s="1224" t="s">
        <v>3292</v>
      </c>
      <c r="N294" s="1222" t="s">
        <v>293</v>
      </c>
      <c r="O294" s="2069" t="s">
        <v>3293</v>
      </c>
      <c r="P294" s="1221" t="s">
        <v>294</v>
      </c>
      <c r="Q294" s="1221" t="s">
        <v>3403</v>
      </c>
      <c r="R294" s="2069" t="s">
        <v>3294</v>
      </c>
      <c r="S294" s="1222" t="s">
        <v>297</v>
      </c>
      <c r="T294" s="2063" t="s">
        <v>2932</v>
      </c>
      <c r="U294" s="1222" t="s">
        <v>294</v>
      </c>
      <c r="V294" s="1222" t="s">
        <v>3295</v>
      </c>
      <c r="W294" s="1222" t="s">
        <v>294</v>
      </c>
      <c r="X294" s="1222" t="s">
        <v>3011</v>
      </c>
      <c r="Y294" s="1222" t="s">
        <v>3279</v>
      </c>
      <c r="Z294" s="1222" t="s">
        <v>3011</v>
      </c>
      <c r="AA294" s="1222" t="s">
        <v>3011</v>
      </c>
      <c r="AB294" s="1222" t="s">
        <v>3011</v>
      </c>
      <c r="AC294" s="1222" t="s">
        <v>3011</v>
      </c>
      <c r="AD294" s="1222" t="s">
        <v>3011</v>
      </c>
      <c r="AE294" s="1222" t="s">
        <v>3011</v>
      </c>
      <c r="AF294" s="2007" t="s">
        <v>293</v>
      </c>
      <c r="AG294" s="1222" t="s">
        <v>3296</v>
      </c>
      <c r="AH294" s="1221" t="s">
        <v>3104</v>
      </c>
      <c r="AI294" s="2007" t="s">
        <v>2909</v>
      </c>
      <c r="AJ294" s="1222" t="s">
        <v>295</v>
      </c>
      <c r="AK294" s="1225" t="s">
        <v>3297</v>
      </c>
      <c r="AL294" s="1222" t="s">
        <v>294</v>
      </c>
      <c r="AM294" s="1221" t="s">
        <v>3011</v>
      </c>
      <c r="AN294" s="2008"/>
    </row>
    <row r="295" spans="1:40" ht="93" customHeight="1">
      <c r="A295" s="1221" t="s">
        <v>1107</v>
      </c>
      <c r="B295" s="1221" t="s">
        <v>587</v>
      </c>
      <c r="C295" s="1221" t="s">
        <v>3289</v>
      </c>
      <c r="D295" s="1222" t="s">
        <v>3011</v>
      </c>
      <c r="E295" s="1221" t="s">
        <v>3290</v>
      </c>
      <c r="F295" s="1222" t="s">
        <v>3273</v>
      </c>
      <c r="G295" s="1222" t="s">
        <v>3013</v>
      </c>
      <c r="H295" s="1223">
        <v>34013</v>
      </c>
      <c r="I295" s="1223">
        <v>17600</v>
      </c>
      <c r="J295" s="1222" t="s">
        <v>3274</v>
      </c>
      <c r="K295" s="1224">
        <v>44417</v>
      </c>
      <c r="L295" s="1222" t="s">
        <v>3291</v>
      </c>
      <c r="M295" s="1224" t="s">
        <v>3298</v>
      </c>
      <c r="N295" s="1222" t="s">
        <v>293</v>
      </c>
      <c r="O295" s="2069" t="s">
        <v>3299</v>
      </c>
      <c r="P295" s="1221" t="s">
        <v>294</v>
      </c>
      <c r="Q295" s="1221" t="s">
        <v>3406</v>
      </c>
      <c r="R295" s="2069" t="s">
        <v>3300</v>
      </c>
      <c r="S295" s="1222" t="s">
        <v>297</v>
      </c>
      <c r="T295" s="2063" t="s">
        <v>2932</v>
      </c>
      <c r="U295" s="1222" t="s">
        <v>294</v>
      </c>
      <c r="V295" s="1222" t="s">
        <v>3295</v>
      </c>
      <c r="W295" s="1222" t="s">
        <v>294</v>
      </c>
      <c r="X295" s="1222" t="s">
        <v>3011</v>
      </c>
      <c r="Y295" s="1222" t="s">
        <v>3279</v>
      </c>
      <c r="Z295" s="1222" t="s">
        <v>3011</v>
      </c>
      <c r="AA295" s="1222" t="s">
        <v>3011</v>
      </c>
      <c r="AB295" s="1222" t="s">
        <v>3011</v>
      </c>
      <c r="AC295" s="1222" t="s">
        <v>3011</v>
      </c>
      <c r="AD295" s="1222" t="s">
        <v>3011</v>
      </c>
      <c r="AE295" s="1222" t="s">
        <v>3011</v>
      </c>
      <c r="AF295" s="2007" t="s">
        <v>293</v>
      </c>
      <c r="AG295" s="1222" t="s">
        <v>3296</v>
      </c>
      <c r="AH295" s="1221" t="s">
        <v>3104</v>
      </c>
      <c r="AI295" s="2007" t="s">
        <v>2909</v>
      </c>
      <c r="AJ295" s="1222" t="s">
        <v>295</v>
      </c>
      <c r="AK295" s="1225" t="s">
        <v>3297</v>
      </c>
      <c r="AL295" s="1222" t="s">
        <v>294</v>
      </c>
      <c r="AM295" s="1221" t="s">
        <v>3011</v>
      </c>
      <c r="AN295" s="2008"/>
    </row>
    <row r="296" spans="1:40" ht="93" customHeight="1">
      <c r="A296" s="1221" t="s">
        <v>1107</v>
      </c>
      <c r="B296" s="1221" t="s">
        <v>588</v>
      </c>
      <c r="C296" s="1221" t="s">
        <v>3289</v>
      </c>
      <c r="D296" s="1222" t="s">
        <v>3011</v>
      </c>
      <c r="E296" s="1221" t="s">
        <v>3290</v>
      </c>
      <c r="F296" s="1222" t="s">
        <v>3273</v>
      </c>
      <c r="G296" s="1222" t="s">
        <v>3013</v>
      </c>
      <c r="H296" s="1223">
        <v>12368</v>
      </c>
      <c r="I296" s="1223">
        <v>6400</v>
      </c>
      <c r="J296" s="1222" t="s">
        <v>3274</v>
      </c>
      <c r="K296" s="1224">
        <v>44417</v>
      </c>
      <c r="L296" s="1222" t="s">
        <v>3291</v>
      </c>
      <c r="M296" s="1224" t="s">
        <v>3298</v>
      </c>
      <c r="N296" s="1222" t="s">
        <v>293</v>
      </c>
      <c r="O296" s="2069" t="s">
        <v>3299</v>
      </c>
      <c r="P296" s="1221" t="s">
        <v>294</v>
      </c>
      <c r="Q296" s="1221" t="s">
        <v>3422</v>
      </c>
      <c r="R296" s="2069" t="s">
        <v>3300</v>
      </c>
      <c r="S296" s="1222" t="s">
        <v>297</v>
      </c>
      <c r="T296" s="2063" t="s">
        <v>2932</v>
      </c>
      <c r="U296" s="1222" t="s">
        <v>294</v>
      </c>
      <c r="V296" s="1222" t="s">
        <v>3295</v>
      </c>
      <c r="W296" s="1222" t="s">
        <v>294</v>
      </c>
      <c r="X296" s="1222" t="s">
        <v>3011</v>
      </c>
      <c r="Y296" s="1222" t="s">
        <v>3279</v>
      </c>
      <c r="Z296" s="1222" t="s">
        <v>3011</v>
      </c>
      <c r="AA296" s="1222" t="s">
        <v>3011</v>
      </c>
      <c r="AB296" s="1222" t="s">
        <v>3011</v>
      </c>
      <c r="AC296" s="1222" t="s">
        <v>3011</v>
      </c>
      <c r="AD296" s="1222" t="s">
        <v>3011</v>
      </c>
      <c r="AE296" s="1222" t="s">
        <v>3011</v>
      </c>
      <c r="AF296" s="2007" t="s">
        <v>293</v>
      </c>
      <c r="AG296" s="1222" t="s">
        <v>3296</v>
      </c>
      <c r="AH296" s="1221" t="s">
        <v>3104</v>
      </c>
      <c r="AI296" s="2007" t="s">
        <v>2909</v>
      </c>
      <c r="AJ296" s="1222" t="s">
        <v>295</v>
      </c>
      <c r="AK296" s="1225" t="s">
        <v>3297</v>
      </c>
      <c r="AL296" s="1222" t="s">
        <v>294</v>
      </c>
      <c r="AM296" s="1221" t="s">
        <v>3011</v>
      </c>
      <c r="AN296" s="2008"/>
    </row>
    <row r="297" spans="1:40" ht="93" customHeight="1">
      <c r="A297" s="1221" t="s">
        <v>1107</v>
      </c>
      <c r="B297" s="1221" t="s">
        <v>589</v>
      </c>
      <c r="C297" s="1221" t="s">
        <v>3289</v>
      </c>
      <c r="D297" s="1222" t="s">
        <v>3011</v>
      </c>
      <c r="E297" s="1221" t="s">
        <v>3290</v>
      </c>
      <c r="F297" s="1222" t="s">
        <v>3273</v>
      </c>
      <c r="G297" s="1222" t="s">
        <v>3013</v>
      </c>
      <c r="H297" s="1223">
        <v>1546</v>
      </c>
      <c r="I297" s="1223">
        <v>800</v>
      </c>
      <c r="J297" s="1222" t="s">
        <v>3274</v>
      </c>
      <c r="K297" s="1224">
        <v>44417</v>
      </c>
      <c r="L297" s="1222" t="s">
        <v>3291</v>
      </c>
      <c r="M297" s="1224" t="s">
        <v>3298</v>
      </c>
      <c r="N297" s="1222" t="s">
        <v>293</v>
      </c>
      <c r="O297" s="2069" t="s">
        <v>3299</v>
      </c>
      <c r="P297" s="1221" t="s">
        <v>294</v>
      </c>
      <c r="Q297" s="1221" t="s">
        <v>3402</v>
      </c>
      <c r="R297" s="2069" t="s">
        <v>3300</v>
      </c>
      <c r="S297" s="1222" t="s">
        <v>297</v>
      </c>
      <c r="T297" s="2063" t="s">
        <v>2932</v>
      </c>
      <c r="U297" s="1222" t="s">
        <v>294</v>
      </c>
      <c r="V297" s="1222" t="s">
        <v>3295</v>
      </c>
      <c r="W297" s="1222" t="s">
        <v>294</v>
      </c>
      <c r="X297" s="1222" t="s">
        <v>3011</v>
      </c>
      <c r="Y297" s="1222" t="s">
        <v>3279</v>
      </c>
      <c r="Z297" s="1222" t="s">
        <v>3011</v>
      </c>
      <c r="AA297" s="1222" t="s">
        <v>3011</v>
      </c>
      <c r="AB297" s="1222" t="s">
        <v>3011</v>
      </c>
      <c r="AC297" s="1222" t="s">
        <v>3011</v>
      </c>
      <c r="AD297" s="1222" t="s">
        <v>3011</v>
      </c>
      <c r="AE297" s="1222" t="s">
        <v>3011</v>
      </c>
      <c r="AF297" s="2007" t="s">
        <v>293</v>
      </c>
      <c r="AG297" s="1222" t="s">
        <v>3296</v>
      </c>
      <c r="AH297" s="1221" t="s">
        <v>3104</v>
      </c>
      <c r="AI297" s="2007" t="s">
        <v>2909</v>
      </c>
      <c r="AJ297" s="1222" t="s">
        <v>295</v>
      </c>
      <c r="AK297" s="1225" t="s">
        <v>3297</v>
      </c>
      <c r="AL297" s="1222" t="s">
        <v>294</v>
      </c>
      <c r="AM297" s="1221" t="s">
        <v>3011</v>
      </c>
      <c r="AN297" s="2008"/>
    </row>
    <row r="298" spans="1:40" ht="93" customHeight="1">
      <c r="A298" s="1221" t="s">
        <v>1107</v>
      </c>
      <c r="B298" s="1221" t="s">
        <v>590</v>
      </c>
      <c r="C298" s="1221" t="s">
        <v>3289</v>
      </c>
      <c r="D298" s="1222" t="s">
        <v>3011</v>
      </c>
      <c r="E298" s="1221" t="s">
        <v>3290</v>
      </c>
      <c r="F298" s="1222" t="s">
        <v>3273</v>
      </c>
      <c r="G298" s="1222" t="s">
        <v>3013</v>
      </c>
      <c r="H298" s="1223">
        <v>4638</v>
      </c>
      <c r="I298" s="1223">
        <v>2400</v>
      </c>
      <c r="J298" s="1222" t="s">
        <v>3274</v>
      </c>
      <c r="K298" s="1224">
        <v>44417</v>
      </c>
      <c r="L298" s="1222" t="s">
        <v>3291</v>
      </c>
      <c r="M298" s="1224" t="s">
        <v>3298</v>
      </c>
      <c r="N298" s="1222" t="s">
        <v>293</v>
      </c>
      <c r="O298" s="2069" t="s">
        <v>3299</v>
      </c>
      <c r="P298" s="1221" t="s">
        <v>294</v>
      </c>
      <c r="Q298" s="1221" t="s">
        <v>3408</v>
      </c>
      <c r="R298" s="2069" t="s">
        <v>3300</v>
      </c>
      <c r="S298" s="1222" t="s">
        <v>297</v>
      </c>
      <c r="T298" s="2063" t="s">
        <v>2932</v>
      </c>
      <c r="U298" s="1222" t="s">
        <v>294</v>
      </c>
      <c r="V298" s="1222" t="s">
        <v>3295</v>
      </c>
      <c r="W298" s="1222" t="s">
        <v>294</v>
      </c>
      <c r="X298" s="1222" t="s">
        <v>3011</v>
      </c>
      <c r="Y298" s="1222" t="s">
        <v>3279</v>
      </c>
      <c r="Z298" s="1222" t="s">
        <v>3011</v>
      </c>
      <c r="AA298" s="1222" t="s">
        <v>3011</v>
      </c>
      <c r="AB298" s="1222" t="s">
        <v>3011</v>
      </c>
      <c r="AC298" s="1222" t="s">
        <v>3011</v>
      </c>
      <c r="AD298" s="1222" t="s">
        <v>3011</v>
      </c>
      <c r="AE298" s="1222" t="s">
        <v>3011</v>
      </c>
      <c r="AF298" s="2007" t="s">
        <v>293</v>
      </c>
      <c r="AG298" s="1222" t="s">
        <v>3296</v>
      </c>
      <c r="AH298" s="1221" t="s">
        <v>3104</v>
      </c>
      <c r="AI298" s="2007" t="s">
        <v>2909</v>
      </c>
      <c r="AJ298" s="1222" t="s">
        <v>295</v>
      </c>
      <c r="AK298" s="1225" t="s">
        <v>3297</v>
      </c>
      <c r="AL298" s="1222" t="s">
        <v>294</v>
      </c>
      <c r="AM298" s="1221" t="s">
        <v>3011</v>
      </c>
      <c r="AN298" s="2008"/>
    </row>
    <row r="299" spans="1:40" ht="93" customHeight="1">
      <c r="A299" s="1221" t="s">
        <v>1107</v>
      </c>
      <c r="B299" s="1221" t="s">
        <v>591</v>
      </c>
      <c r="C299" s="1221" t="s">
        <v>3289</v>
      </c>
      <c r="D299" s="1222" t="s">
        <v>3011</v>
      </c>
      <c r="E299" s="1221" t="s">
        <v>3290</v>
      </c>
      <c r="F299" s="1222" t="s">
        <v>3273</v>
      </c>
      <c r="G299" s="1222" t="s">
        <v>3013</v>
      </c>
      <c r="H299" s="1223">
        <v>3865</v>
      </c>
      <c r="I299" s="1223">
        <v>2000</v>
      </c>
      <c r="J299" s="1222" t="s">
        <v>3274</v>
      </c>
      <c r="K299" s="1224">
        <v>44417</v>
      </c>
      <c r="L299" s="1222" t="s">
        <v>3291</v>
      </c>
      <c r="M299" s="1224" t="s">
        <v>3298</v>
      </c>
      <c r="N299" s="1222" t="s">
        <v>293</v>
      </c>
      <c r="O299" s="2069" t="s">
        <v>3299</v>
      </c>
      <c r="P299" s="1221" t="s">
        <v>294</v>
      </c>
      <c r="Q299" s="1221" t="s">
        <v>3381</v>
      </c>
      <c r="R299" s="2069" t="s">
        <v>3300</v>
      </c>
      <c r="S299" s="1222" t="s">
        <v>297</v>
      </c>
      <c r="T299" s="2063" t="s">
        <v>2932</v>
      </c>
      <c r="U299" s="1222" t="s">
        <v>294</v>
      </c>
      <c r="V299" s="1222" t="s">
        <v>3295</v>
      </c>
      <c r="W299" s="1222" t="s">
        <v>294</v>
      </c>
      <c r="X299" s="1222" t="s">
        <v>3011</v>
      </c>
      <c r="Y299" s="1222" t="s">
        <v>3279</v>
      </c>
      <c r="Z299" s="1222" t="s">
        <v>3011</v>
      </c>
      <c r="AA299" s="1222" t="s">
        <v>3011</v>
      </c>
      <c r="AB299" s="1222" t="s">
        <v>3011</v>
      </c>
      <c r="AC299" s="1222" t="s">
        <v>3011</v>
      </c>
      <c r="AD299" s="1222" t="s">
        <v>3011</v>
      </c>
      <c r="AE299" s="1222" t="s">
        <v>3011</v>
      </c>
      <c r="AF299" s="2007" t="s">
        <v>293</v>
      </c>
      <c r="AG299" s="1222" t="s">
        <v>3296</v>
      </c>
      <c r="AH299" s="1221" t="s">
        <v>3104</v>
      </c>
      <c r="AI299" s="2007" t="s">
        <v>2909</v>
      </c>
      <c r="AJ299" s="1222" t="s">
        <v>295</v>
      </c>
      <c r="AK299" s="1225" t="s">
        <v>3297</v>
      </c>
      <c r="AL299" s="1222" t="s">
        <v>294</v>
      </c>
      <c r="AM299" s="1221" t="s">
        <v>3011</v>
      </c>
      <c r="AN299" s="2008"/>
    </row>
    <row r="300" spans="1:40" ht="93" customHeight="1">
      <c r="A300" s="1221" t="s">
        <v>1107</v>
      </c>
      <c r="B300" s="1221" t="s">
        <v>592</v>
      </c>
      <c r="C300" s="1221" t="s">
        <v>3289</v>
      </c>
      <c r="D300" s="1222" t="s">
        <v>3011</v>
      </c>
      <c r="E300" s="1221" t="s">
        <v>3290</v>
      </c>
      <c r="F300" s="1222" t="s">
        <v>3273</v>
      </c>
      <c r="G300" s="1222" t="s">
        <v>3013</v>
      </c>
      <c r="H300" s="1223">
        <v>10049</v>
      </c>
      <c r="I300" s="1223">
        <v>5200</v>
      </c>
      <c r="J300" s="1222" t="s">
        <v>3274</v>
      </c>
      <c r="K300" s="1224">
        <v>44417</v>
      </c>
      <c r="L300" s="1222" t="s">
        <v>3291</v>
      </c>
      <c r="M300" s="1224" t="s">
        <v>3298</v>
      </c>
      <c r="N300" s="1222" t="s">
        <v>293</v>
      </c>
      <c r="O300" s="2069" t="s">
        <v>3299</v>
      </c>
      <c r="P300" s="1221" t="s">
        <v>294</v>
      </c>
      <c r="Q300" s="1221" t="s">
        <v>3452</v>
      </c>
      <c r="R300" s="2069" t="s">
        <v>3300</v>
      </c>
      <c r="S300" s="1222" t="s">
        <v>297</v>
      </c>
      <c r="T300" s="2063" t="s">
        <v>2932</v>
      </c>
      <c r="U300" s="1222" t="s">
        <v>294</v>
      </c>
      <c r="V300" s="1222" t="s">
        <v>3295</v>
      </c>
      <c r="W300" s="1222" t="s">
        <v>294</v>
      </c>
      <c r="X300" s="1222" t="s">
        <v>3011</v>
      </c>
      <c r="Y300" s="1222" t="s">
        <v>3279</v>
      </c>
      <c r="Z300" s="1222" t="s">
        <v>3011</v>
      </c>
      <c r="AA300" s="1222" t="s">
        <v>3011</v>
      </c>
      <c r="AB300" s="1222" t="s">
        <v>3011</v>
      </c>
      <c r="AC300" s="1222" t="s">
        <v>3011</v>
      </c>
      <c r="AD300" s="1222" t="s">
        <v>3011</v>
      </c>
      <c r="AE300" s="1222" t="s">
        <v>3011</v>
      </c>
      <c r="AF300" s="2007" t="s">
        <v>293</v>
      </c>
      <c r="AG300" s="1222" t="s">
        <v>3296</v>
      </c>
      <c r="AH300" s="1221" t="s">
        <v>3104</v>
      </c>
      <c r="AI300" s="2007" t="s">
        <v>2909</v>
      </c>
      <c r="AJ300" s="1222" t="s">
        <v>295</v>
      </c>
      <c r="AK300" s="1225" t="s">
        <v>3297</v>
      </c>
      <c r="AL300" s="1222" t="s">
        <v>294</v>
      </c>
      <c r="AM300" s="1221" t="s">
        <v>3011</v>
      </c>
      <c r="AN300" s="2008"/>
    </row>
    <row r="301" spans="1:40" ht="93" customHeight="1">
      <c r="A301" s="1221" t="s">
        <v>1107</v>
      </c>
      <c r="B301" s="1221" t="s">
        <v>593</v>
      </c>
      <c r="C301" s="1221" t="s">
        <v>3289</v>
      </c>
      <c r="D301" s="1222" t="s">
        <v>3011</v>
      </c>
      <c r="E301" s="1221" t="s">
        <v>3290</v>
      </c>
      <c r="F301" s="1222" t="s">
        <v>3273</v>
      </c>
      <c r="G301" s="1222" t="s">
        <v>3013</v>
      </c>
      <c r="H301" s="1223">
        <v>10049</v>
      </c>
      <c r="I301" s="1223">
        <v>5200</v>
      </c>
      <c r="J301" s="1222" t="s">
        <v>3274</v>
      </c>
      <c r="K301" s="1224">
        <v>44417</v>
      </c>
      <c r="L301" s="1222" t="s">
        <v>3291</v>
      </c>
      <c r="M301" s="1224" t="s">
        <v>3298</v>
      </c>
      <c r="N301" s="1222" t="s">
        <v>293</v>
      </c>
      <c r="O301" s="2069" t="s">
        <v>3299</v>
      </c>
      <c r="P301" s="1221" t="s">
        <v>294</v>
      </c>
      <c r="Q301" s="1221" t="s">
        <v>3452</v>
      </c>
      <c r="R301" s="2069" t="s">
        <v>3300</v>
      </c>
      <c r="S301" s="1222" t="s">
        <v>297</v>
      </c>
      <c r="T301" s="2063" t="s">
        <v>2932</v>
      </c>
      <c r="U301" s="1222" t="s">
        <v>294</v>
      </c>
      <c r="V301" s="1222" t="s">
        <v>3295</v>
      </c>
      <c r="W301" s="1222" t="s">
        <v>294</v>
      </c>
      <c r="X301" s="1222" t="s">
        <v>3011</v>
      </c>
      <c r="Y301" s="1222" t="s">
        <v>3279</v>
      </c>
      <c r="Z301" s="1222" t="s">
        <v>3011</v>
      </c>
      <c r="AA301" s="1222" t="s">
        <v>3011</v>
      </c>
      <c r="AB301" s="1222" t="s">
        <v>3011</v>
      </c>
      <c r="AC301" s="1222" t="s">
        <v>3011</v>
      </c>
      <c r="AD301" s="1222" t="s">
        <v>3011</v>
      </c>
      <c r="AE301" s="1222" t="s">
        <v>3011</v>
      </c>
      <c r="AF301" s="2007" t="s">
        <v>293</v>
      </c>
      <c r="AG301" s="1222" t="s">
        <v>3296</v>
      </c>
      <c r="AH301" s="1221" t="s">
        <v>3104</v>
      </c>
      <c r="AI301" s="2007" t="s">
        <v>2909</v>
      </c>
      <c r="AJ301" s="1222" t="s">
        <v>295</v>
      </c>
      <c r="AK301" s="1225" t="s">
        <v>3297</v>
      </c>
      <c r="AL301" s="1222" t="s">
        <v>294</v>
      </c>
      <c r="AM301" s="1221" t="s">
        <v>3011</v>
      </c>
      <c r="AN301" s="2008"/>
    </row>
    <row r="302" spans="1:40" ht="93" customHeight="1">
      <c r="A302" s="1221" t="s">
        <v>1107</v>
      </c>
      <c r="B302" s="1221" t="s">
        <v>594</v>
      </c>
      <c r="C302" s="1221" t="s">
        <v>3289</v>
      </c>
      <c r="D302" s="1222" t="s">
        <v>3011</v>
      </c>
      <c r="E302" s="1221" t="s">
        <v>3290</v>
      </c>
      <c r="F302" s="1222" t="s">
        <v>3273</v>
      </c>
      <c r="G302" s="1222" t="s">
        <v>3013</v>
      </c>
      <c r="H302" s="1223">
        <v>24737</v>
      </c>
      <c r="I302" s="1223">
        <v>12800</v>
      </c>
      <c r="J302" s="1222" t="s">
        <v>3274</v>
      </c>
      <c r="K302" s="1224">
        <v>44417</v>
      </c>
      <c r="L302" s="1222" t="s">
        <v>3291</v>
      </c>
      <c r="M302" s="1224" t="s">
        <v>3298</v>
      </c>
      <c r="N302" s="1222" t="s">
        <v>293</v>
      </c>
      <c r="O302" s="2069" t="s">
        <v>3299</v>
      </c>
      <c r="P302" s="1221" t="s">
        <v>294</v>
      </c>
      <c r="Q302" s="1221" t="s">
        <v>3470</v>
      </c>
      <c r="R302" s="2069" t="s">
        <v>3300</v>
      </c>
      <c r="S302" s="1222" t="s">
        <v>297</v>
      </c>
      <c r="T302" s="2063" t="s">
        <v>2932</v>
      </c>
      <c r="U302" s="1222" t="s">
        <v>294</v>
      </c>
      <c r="V302" s="1222" t="s">
        <v>3295</v>
      </c>
      <c r="W302" s="1222" t="s">
        <v>294</v>
      </c>
      <c r="X302" s="1222" t="s">
        <v>3011</v>
      </c>
      <c r="Y302" s="1222" t="s">
        <v>3279</v>
      </c>
      <c r="Z302" s="1222" t="s">
        <v>3011</v>
      </c>
      <c r="AA302" s="1222" t="s">
        <v>3011</v>
      </c>
      <c r="AB302" s="1222" t="s">
        <v>3011</v>
      </c>
      <c r="AC302" s="1222" t="s">
        <v>3011</v>
      </c>
      <c r="AD302" s="1222" t="s">
        <v>3011</v>
      </c>
      <c r="AE302" s="1222" t="s">
        <v>3011</v>
      </c>
      <c r="AF302" s="2007" t="s">
        <v>293</v>
      </c>
      <c r="AG302" s="1222" t="s">
        <v>3296</v>
      </c>
      <c r="AH302" s="1221" t="s">
        <v>3104</v>
      </c>
      <c r="AI302" s="2007" t="s">
        <v>2909</v>
      </c>
      <c r="AJ302" s="1222" t="s">
        <v>295</v>
      </c>
      <c r="AK302" s="1225" t="s">
        <v>3297</v>
      </c>
      <c r="AL302" s="1222" t="s">
        <v>294</v>
      </c>
      <c r="AM302" s="1221" t="s">
        <v>3011</v>
      </c>
      <c r="AN302" s="2008"/>
    </row>
    <row r="303" spans="1:40" ht="93" customHeight="1">
      <c r="A303" s="1221" t="s">
        <v>1107</v>
      </c>
      <c r="B303" s="1221" t="s">
        <v>595</v>
      </c>
      <c r="C303" s="1221" t="s">
        <v>3289</v>
      </c>
      <c r="D303" s="1222" t="s">
        <v>3011</v>
      </c>
      <c r="E303" s="1221" t="s">
        <v>3290</v>
      </c>
      <c r="F303" s="1222" t="s">
        <v>3273</v>
      </c>
      <c r="G303" s="1222" t="s">
        <v>3013</v>
      </c>
      <c r="H303" s="1223">
        <v>1546</v>
      </c>
      <c r="I303" s="1223">
        <v>800</v>
      </c>
      <c r="J303" s="1222" t="s">
        <v>3274</v>
      </c>
      <c r="K303" s="1224">
        <v>44417</v>
      </c>
      <c r="L303" s="1222" t="s">
        <v>3291</v>
      </c>
      <c r="M303" s="1224" t="s">
        <v>3298</v>
      </c>
      <c r="N303" s="1222" t="s">
        <v>293</v>
      </c>
      <c r="O303" s="2069" t="s">
        <v>3299</v>
      </c>
      <c r="P303" s="1221" t="s">
        <v>294</v>
      </c>
      <c r="Q303" s="1221" t="s">
        <v>3402</v>
      </c>
      <c r="R303" s="2069" t="s">
        <v>3300</v>
      </c>
      <c r="S303" s="1222" t="s">
        <v>297</v>
      </c>
      <c r="T303" s="2063" t="s">
        <v>2932</v>
      </c>
      <c r="U303" s="1222" t="s">
        <v>294</v>
      </c>
      <c r="V303" s="1222" t="s">
        <v>3295</v>
      </c>
      <c r="W303" s="1222" t="s">
        <v>294</v>
      </c>
      <c r="X303" s="1222" t="s">
        <v>3011</v>
      </c>
      <c r="Y303" s="1222" t="s">
        <v>3279</v>
      </c>
      <c r="Z303" s="1222" t="s">
        <v>3011</v>
      </c>
      <c r="AA303" s="1222" t="s">
        <v>3011</v>
      </c>
      <c r="AB303" s="1222" t="s">
        <v>3011</v>
      </c>
      <c r="AC303" s="1222" t="s">
        <v>3011</v>
      </c>
      <c r="AD303" s="1222" t="s">
        <v>3011</v>
      </c>
      <c r="AE303" s="1222" t="s">
        <v>3011</v>
      </c>
      <c r="AF303" s="2007" t="s">
        <v>293</v>
      </c>
      <c r="AG303" s="1222" t="s">
        <v>3296</v>
      </c>
      <c r="AH303" s="1221" t="s">
        <v>3104</v>
      </c>
      <c r="AI303" s="2007" t="s">
        <v>2909</v>
      </c>
      <c r="AJ303" s="1222" t="s">
        <v>295</v>
      </c>
      <c r="AK303" s="1225" t="s">
        <v>3297</v>
      </c>
      <c r="AL303" s="1222" t="s">
        <v>294</v>
      </c>
      <c r="AM303" s="1221" t="s">
        <v>3011</v>
      </c>
      <c r="AN303" s="2008"/>
    </row>
    <row r="304" spans="1:40" ht="93" customHeight="1">
      <c r="A304" s="1221" t="s">
        <v>1107</v>
      </c>
      <c r="B304" s="1221" t="s">
        <v>596</v>
      </c>
      <c r="C304" s="1221" t="s">
        <v>3289</v>
      </c>
      <c r="D304" s="1222" t="s">
        <v>3011</v>
      </c>
      <c r="E304" s="1221" t="s">
        <v>3290</v>
      </c>
      <c r="F304" s="1222" t="s">
        <v>3273</v>
      </c>
      <c r="G304" s="1222" t="s">
        <v>3013</v>
      </c>
      <c r="H304" s="1223">
        <v>1546</v>
      </c>
      <c r="I304" s="1223">
        <v>800</v>
      </c>
      <c r="J304" s="1222" t="s">
        <v>3274</v>
      </c>
      <c r="K304" s="1224">
        <v>44417</v>
      </c>
      <c r="L304" s="1222" t="s">
        <v>3291</v>
      </c>
      <c r="M304" s="1224" t="s">
        <v>3298</v>
      </c>
      <c r="N304" s="1222" t="s">
        <v>293</v>
      </c>
      <c r="O304" s="2069" t="s">
        <v>3299</v>
      </c>
      <c r="P304" s="1221" t="s">
        <v>294</v>
      </c>
      <c r="Q304" s="1221" t="s">
        <v>3402</v>
      </c>
      <c r="R304" s="2069" t="s">
        <v>3300</v>
      </c>
      <c r="S304" s="1222" t="s">
        <v>297</v>
      </c>
      <c r="T304" s="2063" t="s">
        <v>2932</v>
      </c>
      <c r="U304" s="1222" t="s">
        <v>294</v>
      </c>
      <c r="V304" s="1222" t="s">
        <v>3295</v>
      </c>
      <c r="W304" s="1222" t="s">
        <v>294</v>
      </c>
      <c r="X304" s="1222" t="s">
        <v>3011</v>
      </c>
      <c r="Y304" s="1222" t="s">
        <v>3279</v>
      </c>
      <c r="Z304" s="1222" t="s">
        <v>3011</v>
      </c>
      <c r="AA304" s="1222" t="s">
        <v>3011</v>
      </c>
      <c r="AB304" s="1222" t="s">
        <v>3011</v>
      </c>
      <c r="AC304" s="1222" t="s">
        <v>3011</v>
      </c>
      <c r="AD304" s="1222" t="s">
        <v>3011</v>
      </c>
      <c r="AE304" s="1222" t="s">
        <v>3011</v>
      </c>
      <c r="AF304" s="2007" t="s">
        <v>293</v>
      </c>
      <c r="AG304" s="1222" t="s">
        <v>3296</v>
      </c>
      <c r="AH304" s="1221" t="s">
        <v>3104</v>
      </c>
      <c r="AI304" s="2007" t="s">
        <v>2909</v>
      </c>
      <c r="AJ304" s="1222" t="s">
        <v>295</v>
      </c>
      <c r="AK304" s="1225" t="s">
        <v>3297</v>
      </c>
      <c r="AL304" s="1222" t="s">
        <v>294</v>
      </c>
      <c r="AM304" s="1221" t="s">
        <v>3011</v>
      </c>
      <c r="AN304" s="2008"/>
    </row>
    <row r="305" spans="1:40" ht="93" customHeight="1">
      <c r="A305" s="1221" t="s">
        <v>1107</v>
      </c>
      <c r="B305" s="1221" t="s">
        <v>597</v>
      </c>
      <c r="C305" s="1221" t="s">
        <v>3289</v>
      </c>
      <c r="D305" s="1222" t="s">
        <v>3011</v>
      </c>
      <c r="E305" s="1221" t="s">
        <v>3290</v>
      </c>
      <c r="F305" s="1222" t="s">
        <v>3273</v>
      </c>
      <c r="G305" s="1222" t="s">
        <v>3013</v>
      </c>
      <c r="H305" s="1223">
        <v>1546</v>
      </c>
      <c r="I305" s="1223">
        <v>800</v>
      </c>
      <c r="J305" s="1222" t="s">
        <v>3274</v>
      </c>
      <c r="K305" s="1224">
        <v>44417</v>
      </c>
      <c r="L305" s="1222" t="s">
        <v>3291</v>
      </c>
      <c r="M305" s="1224" t="s">
        <v>3298</v>
      </c>
      <c r="N305" s="1222" t="s">
        <v>293</v>
      </c>
      <c r="O305" s="2069" t="s">
        <v>3299</v>
      </c>
      <c r="P305" s="1221" t="s">
        <v>294</v>
      </c>
      <c r="Q305" s="1221" t="s">
        <v>3402</v>
      </c>
      <c r="R305" s="2069" t="s">
        <v>3300</v>
      </c>
      <c r="S305" s="1222" t="s">
        <v>297</v>
      </c>
      <c r="T305" s="2063" t="s">
        <v>2932</v>
      </c>
      <c r="U305" s="1222" t="s">
        <v>294</v>
      </c>
      <c r="V305" s="1222" t="s">
        <v>3295</v>
      </c>
      <c r="W305" s="1222" t="s">
        <v>294</v>
      </c>
      <c r="X305" s="1222" t="s">
        <v>3011</v>
      </c>
      <c r="Y305" s="1222" t="s">
        <v>3279</v>
      </c>
      <c r="Z305" s="1222" t="s">
        <v>3011</v>
      </c>
      <c r="AA305" s="1222" t="s">
        <v>3011</v>
      </c>
      <c r="AB305" s="1222" t="s">
        <v>3011</v>
      </c>
      <c r="AC305" s="1222" t="s">
        <v>3011</v>
      </c>
      <c r="AD305" s="1222" t="s">
        <v>3011</v>
      </c>
      <c r="AE305" s="1222" t="s">
        <v>3011</v>
      </c>
      <c r="AF305" s="2007" t="s">
        <v>293</v>
      </c>
      <c r="AG305" s="1222" t="s">
        <v>3296</v>
      </c>
      <c r="AH305" s="1221" t="s">
        <v>3104</v>
      </c>
      <c r="AI305" s="2007" t="s">
        <v>2909</v>
      </c>
      <c r="AJ305" s="1222" t="s">
        <v>295</v>
      </c>
      <c r="AK305" s="1225" t="s">
        <v>3297</v>
      </c>
      <c r="AL305" s="1222" t="s">
        <v>294</v>
      </c>
      <c r="AM305" s="1221" t="s">
        <v>3011</v>
      </c>
      <c r="AN305" s="2008"/>
    </row>
    <row r="306" spans="1:40" ht="93" customHeight="1">
      <c r="A306" s="1221" t="s">
        <v>1107</v>
      </c>
      <c r="B306" s="1221" t="s">
        <v>598</v>
      </c>
      <c r="C306" s="1221" t="s">
        <v>3289</v>
      </c>
      <c r="D306" s="1222" t="s">
        <v>3011</v>
      </c>
      <c r="E306" s="1221" t="s">
        <v>3290</v>
      </c>
      <c r="F306" s="1222" t="s">
        <v>3273</v>
      </c>
      <c r="G306" s="1222" t="s">
        <v>3013</v>
      </c>
      <c r="H306" s="1223">
        <v>773</v>
      </c>
      <c r="I306" s="1223">
        <v>400</v>
      </c>
      <c r="J306" s="1222" t="s">
        <v>3274</v>
      </c>
      <c r="K306" s="1224">
        <v>44417</v>
      </c>
      <c r="L306" s="1222" t="s">
        <v>3291</v>
      </c>
      <c r="M306" s="1224" t="s">
        <v>3298</v>
      </c>
      <c r="N306" s="1222" t="s">
        <v>293</v>
      </c>
      <c r="O306" s="2069" t="s">
        <v>3299</v>
      </c>
      <c r="P306" s="1221" t="s">
        <v>294</v>
      </c>
      <c r="Q306" s="1221" t="s">
        <v>3403</v>
      </c>
      <c r="R306" s="2069" t="s">
        <v>3300</v>
      </c>
      <c r="S306" s="1222" t="s">
        <v>297</v>
      </c>
      <c r="T306" s="2063" t="s">
        <v>2932</v>
      </c>
      <c r="U306" s="1222" t="s">
        <v>294</v>
      </c>
      <c r="V306" s="1222" t="s">
        <v>3295</v>
      </c>
      <c r="W306" s="1222" t="s">
        <v>294</v>
      </c>
      <c r="X306" s="1222" t="s">
        <v>3011</v>
      </c>
      <c r="Y306" s="1222" t="s">
        <v>3279</v>
      </c>
      <c r="Z306" s="1222" t="s">
        <v>3011</v>
      </c>
      <c r="AA306" s="1222" t="s">
        <v>3011</v>
      </c>
      <c r="AB306" s="1222" t="s">
        <v>3011</v>
      </c>
      <c r="AC306" s="1222" t="s">
        <v>3011</v>
      </c>
      <c r="AD306" s="1222" t="s">
        <v>3011</v>
      </c>
      <c r="AE306" s="1222" t="s">
        <v>3011</v>
      </c>
      <c r="AF306" s="2007" t="s">
        <v>293</v>
      </c>
      <c r="AG306" s="1222" t="s">
        <v>3296</v>
      </c>
      <c r="AH306" s="1221" t="s">
        <v>3104</v>
      </c>
      <c r="AI306" s="2007" t="s">
        <v>2909</v>
      </c>
      <c r="AJ306" s="1222" t="s">
        <v>295</v>
      </c>
      <c r="AK306" s="1225" t="s">
        <v>3297</v>
      </c>
      <c r="AL306" s="1222" t="s">
        <v>294</v>
      </c>
      <c r="AM306" s="1221" t="s">
        <v>3011</v>
      </c>
      <c r="AN306" s="2008"/>
    </row>
    <row r="307" spans="1:40" ht="93" customHeight="1">
      <c r="A307" s="1221" t="s">
        <v>1107</v>
      </c>
      <c r="B307" s="1221" t="s">
        <v>599</v>
      </c>
      <c r="C307" s="1221" t="s">
        <v>3289</v>
      </c>
      <c r="D307" s="1222" t="s">
        <v>3011</v>
      </c>
      <c r="E307" s="1221" t="s">
        <v>3290</v>
      </c>
      <c r="F307" s="1222" t="s">
        <v>3273</v>
      </c>
      <c r="G307" s="1222" t="s">
        <v>3013</v>
      </c>
      <c r="H307" s="1223">
        <v>1546</v>
      </c>
      <c r="I307" s="1223">
        <v>800</v>
      </c>
      <c r="J307" s="1222" t="s">
        <v>3274</v>
      </c>
      <c r="K307" s="1224">
        <v>44417</v>
      </c>
      <c r="L307" s="1222" t="s">
        <v>3291</v>
      </c>
      <c r="M307" s="1224" t="s">
        <v>3298</v>
      </c>
      <c r="N307" s="1222" t="s">
        <v>293</v>
      </c>
      <c r="O307" s="2069" t="s">
        <v>3299</v>
      </c>
      <c r="P307" s="1221" t="s">
        <v>294</v>
      </c>
      <c r="Q307" s="1221" t="s">
        <v>3402</v>
      </c>
      <c r="R307" s="2069" t="s">
        <v>3300</v>
      </c>
      <c r="S307" s="1222" t="s">
        <v>297</v>
      </c>
      <c r="T307" s="2063" t="s">
        <v>2932</v>
      </c>
      <c r="U307" s="1222" t="s">
        <v>294</v>
      </c>
      <c r="V307" s="1222" t="s">
        <v>3295</v>
      </c>
      <c r="W307" s="1222" t="s">
        <v>294</v>
      </c>
      <c r="X307" s="1222" t="s">
        <v>3011</v>
      </c>
      <c r="Y307" s="1222" t="s">
        <v>3279</v>
      </c>
      <c r="Z307" s="1222" t="s">
        <v>3011</v>
      </c>
      <c r="AA307" s="1222" t="s">
        <v>3011</v>
      </c>
      <c r="AB307" s="1222" t="s">
        <v>3011</v>
      </c>
      <c r="AC307" s="1222" t="s">
        <v>3011</v>
      </c>
      <c r="AD307" s="1222" t="s">
        <v>3011</v>
      </c>
      <c r="AE307" s="1222" t="s">
        <v>3011</v>
      </c>
      <c r="AF307" s="2007" t="s">
        <v>293</v>
      </c>
      <c r="AG307" s="1222" t="s">
        <v>3296</v>
      </c>
      <c r="AH307" s="1221" t="s">
        <v>3104</v>
      </c>
      <c r="AI307" s="2007" t="s">
        <v>2909</v>
      </c>
      <c r="AJ307" s="1222" t="s">
        <v>295</v>
      </c>
      <c r="AK307" s="1225" t="s">
        <v>3297</v>
      </c>
      <c r="AL307" s="1222" t="s">
        <v>294</v>
      </c>
      <c r="AM307" s="1221" t="s">
        <v>3011</v>
      </c>
      <c r="AN307" s="2008"/>
    </row>
    <row r="308" spans="1:40" ht="93" customHeight="1">
      <c r="A308" s="1221" t="s">
        <v>1107</v>
      </c>
      <c r="B308" s="1221" t="s">
        <v>600</v>
      </c>
      <c r="C308" s="1221" t="s">
        <v>3289</v>
      </c>
      <c r="D308" s="1222" t="s">
        <v>3011</v>
      </c>
      <c r="E308" s="1221" t="s">
        <v>3290</v>
      </c>
      <c r="F308" s="1222" t="s">
        <v>3273</v>
      </c>
      <c r="G308" s="1222" t="s">
        <v>3013</v>
      </c>
      <c r="H308" s="1223">
        <v>1546</v>
      </c>
      <c r="I308" s="1223">
        <v>800</v>
      </c>
      <c r="J308" s="1222" t="s">
        <v>3274</v>
      </c>
      <c r="K308" s="1224">
        <v>44417</v>
      </c>
      <c r="L308" s="1222" t="s">
        <v>3291</v>
      </c>
      <c r="M308" s="1224" t="s">
        <v>3298</v>
      </c>
      <c r="N308" s="1222" t="s">
        <v>293</v>
      </c>
      <c r="O308" s="2069" t="s">
        <v>3299</v>
      </c>
      <c r="P308" s="1221" t="s">
        <v>294</v>
      </c>
      <c r="Q308" s="1221" t="s">
        <v>3402</v>
      </c>
      <c r="R308" s="2069" t="s">
        <v>3300</v>
      </c>
      <c r="S308" s="1222" t="s">
        <v>297</v>
      </c>
      <c r="T308" s="2063" t="s">
        <v>2932</v>
      </c>
      <c r="U308" s="1222" t="s">
        <v>294</v>
      </c>
      <c r="V308" s="1222" t="s">
        <v>3295</v>
      </c>
      <c r="W308" s="1222" t="s">
        <v>294</v>
      </c>
      <c r="X308" s="1222" t="s">
        <v>3011</v>
      </c>
      <c r="Y308" s="1222" t="s">
        <v>3279</v>
      </c>
      <c r="Z308" s="1222" t="s">
        <v>3011</v>
      </c>
      <c r="AA308" s="1222" t="s">
        <v>3011</v>
      </c>
      <c r="AB308" s="1222" t="s">
        <v>3011</v>
      </c>
      <c r="AC308" s="1222" t="s">
        <v>3011</v>
      </c>
      <c r="AD308" s="1222" t="s">
        <v>3011</v>
      </c>
      <c r="AE308" s="1222" t="s">
        <v>3011</v>
      </c>
      <c r="AF308" s="2007" t="s">
        <v>293</v>
      </c>
      <c r="AG308" s="1222" t="s">
        <v>3296</v>
      </c>
      <c r="AH308" s="1221" t="s">
        <v>3104</v>
      </c>
      <c r="AI308" s="2007" t="s">
        <v>2909</v>
      </c>
      <c r="AJ308" s="1222" t="s">
        <v>295</v>
      </c>
      <c r="AK308" s="1225" t="s">
        <v>3297</v>
      </c>
      <c r="AL308" s="1222" t="s">
        <v>294</v>
      </c>
      <c r="AM308" s="1221" t="s">
        <v>3011</v>
      </c>
      <c r="AN308" s="2008"/>
    </row>
    <row r="309" spans="1:40" ht="93" customHeight="1">
      <c r="A309" s="1221" t="s">
        <v>1107</v>
      </c>
      <c r="B309" s="1221" t="s">
        <v>601</v>
      </c>
      <c r="C309" s="1221" t="s">
        <v>3289</v>
      </c>
      <c r="D309" s="1222" t="s">
        <v>3011</v>
      </c>
      <c r="E309" s="1221" t="s">
        <v>3290</v>
      </c>
      <c r="F309" s="1222" t="s">
        <v>3273</v>
      </c>
      <c r="G309" s="1222" t="s">
        <v>3013</v>
      </c>
      <c r="H309" s="1223">
        <v>9276</v>
      </c>
      <c r="I309" s="1223">
        <v>4800</v>
      </c>
      <c r="J309" s="1222" t="s">
        <v>3274</v>
      </c>
      <c r="K309" s="1224">
        <v>44417</v>
      </c>
      <c r="L309" s="1222" t="s">
        <v>3291</v>
      </c>
      <c r="M309" s="1224" t="s">
        <v>3298</v>
      </c>
      <c r="N309" s="1222" t="s">
        <v>293</v>
      </c>
      <c r="O309" s="2069" t="s">
        <v>3299</v>
      </c>
      <c r="P309" s="1221" t="s">
        <v>294</v>
      </c>
      <c r="Q309" s="1221" t="s">
        <v>3409</v>
      </c>
      <c r="R309" s="2069" t="s">
        <v>3300</v>
      </c>
      <c r="S309" s="1222" t="s">
        <v>297</v>
      </c>
      <c r="T309" s="2063" t="s">
        <v>2932</v>
      </c>
      <c r="U309" s="1222" t="s">
        <v>294</v>
      </c>
      <c r="V309" s="1222" t="s">
        <v>3295</v>
      </c>
      <c r="W309" s="1222" t="s">
        <v>294</v>
      </c>
      <c r="X309" s="1222" t="s">
        <v>3011</v>
      </c>
      <c r="Y309" s="1222" t="s">
        <v>3279</v>
      </c>
      <c r="Z309" s="1222" t="s">
        <v>3011</v>
      </c>
      <c r="AA309" s="1222" t="s">
        <v>3011</v>
      </c>
      <c r="AB309" s="1222" t="s">
        <v>3011</v>
      </c>
      <c r="AC309" s="1222" t="s">
        <v>3011</v>
      </c>
      <c r="AD309" s="1222" t="s">
        <v>3011</v>
      </c>
      <c r="AE309" s="1222" t="s">
        <v>3011</v>
      </c>
      <c r="AF309" s="2007" t="s">
        <v>293</v>
      </c>
      <c r="AG309" s="1222" t="s">
        <v>3296</v>
      </c>
      <c r="AH309" s="1221" t="s">
        <v>3104</v>
      </c>
      <c r="AI309" s="2007" t="s">
        <v>2909</v>
      </c>
      <c r="AJ309" s="1222" t="s">
        <v>295</v>
      </c>
      <c r="AK309" s="1225" t="s">
        <v>3297</v>
      </c>
      <c r="AL309" s="1222" t="s">
        <v>294</v>
      </c>
      <c r="AM309" s="1221" t="s">
        <v>3011</v>
      </c>
      <c r="AN309" s="2008"/>
    </row>
    <row r="310" spans="1:40" ht="93" customHeight="1">
      <c r="A310" s="1221" t="s">
        <v>1107</v>
      </c>
      <c r="B310" s="1221" t="s">
        <v>602</v>
      </c>
      <c r="C310" s="1221" t="s">
        <v>3289</v>
      </c>
      <c r="D310" s="1222" t="s">
        <v>3011</v>
      </c>
      <c r="E310" s="1221" t="s">
        <v>3290</v>
      </c>
      <c r="F310" s="1222" t="s">
        <v>3273</v>
      </c>
      <c r="G310" s="1222" t="s">
        <v>3013</v>
      </c>
      <c r="H310" s="1223">
        <v>45608</v>
      </c>
      <c r="I310" s="1223">
        <v>23600</v>
      </c>
      <c r="J310" s="1222" t="s">
        <v>3274</v>
      </c>
      <c r="K310" s="1224">
        <v>44417</v>
      </c>
      <c r="L310" s="1222" t="s">
        <v>3291</v>
      </c>
      <c r="M310" s="1224" t="s">
        <v>3298</v>
      </c>
      <c r="N310" s="1222" t="s">
        <v>293</v>
      </c>
      <c r="O310" s="2069" t="s">
        <v>3299</v>
      </c>
      <c r="P310" s="1221" t="s">
        <v>294</v>
      </c>
      <c r="Q310" s="1221" t="s">
        <v>3471</v>
      </c>
      <c r="R310" s="2069" t="s">
        <v>3300</v>
      </c>
      <c r="S310" s="1222" t="s">
        <v>297</v>
      </c>
      <c r="T310" s="2063" t="s">
        <v>2932</v>
      </c>
      <c r="U310" s="1222" t="s">
        <v>294</v>
      </c>
      <c r="V310" s="1222" t="s">
        <v>3295</v>
      </c>
      <c r="W310" s="1222" t="s">
        <v>294</v>
      </c>
      <c r="X310" s="1222" t="s">
        <v>3011</v>
      </c>
      <c r="Y310" s="1222" t="s">
        <v>3279</v>
      </c>
      <c r="Z310" s="1222" t="s">
        <v>3011</v>
      </c>
      <c r="AA310" s="1222" t="s">
        <v>3011</v>
      </c>
      <c r="AB310" s="1222" t="s">
        <v>3011</v>
      </c>
      <c r="AC310" s="1222" t="s">
        <v>3011</v>
      </c>
      <c r="AD310" s="1222" t="s">
        <v>3011</v>
      </c>
      <c r="AE310" s="1222" t="s">
        <v>3011</v>
      </c>
      <c r="AF310" s="2007" t="s">
        <v>293</v>
      </c>
      <c r="AG310" s="1222" t="s">
        <v>3296</v>
      </c>
      <c r="AH310" s="1221" t="s">
        <v>3104</v>
      </c>
      <c r="AI310" s="2007" t="s">
        <v>2909</v>
      </c>
      <c r="AJ310" s="1222" t="s">
        <v>295</v>
      </c>
      <c r="AK310" s="1225" t="s">
        <v>3297</v>
      </c>
      <c r="AL310" s="1222" t="s">
        <v>294</v>
      </c>
      <c r="AM310" s="1221" t="s">
        <v>3011</v>
      </c>
      <c r="AN310" s="2008"/>
    </row>
    <row r="311" spans="1:40" ht="93" customHeight="1">
      <c r="A311" s="1221" t="s">
        <v>1107</v>
      </c>
      <c r="B311" s="1221" t="s">
        <v>603</v>
      </c>
      <c r="C311" s="1221" t="s">
        <v>3289</v>
      </c>
      <c r="D311" s="1222" t="s">
        <v>3011</v>
      </c>
      <c r="E311" s="1221" t="s">
        <v>3290</v>
      </c>
      <c r="F311" s="1222" t="s">
        <v>3273</v>
      </c>
      <c r="G311" s="1222" t="s">
        <v>3013</v>
      </c>
      <c r="H311" s="1223">
        <v>2319</v>
      </c>
      <c r="I311" s="1223">
        <v>1200</v>
      </c>
      <c r="J311" s="1222" t="s">
        <v>3274</v>
      </c>
      <c r="K311" s="1224">
        <v>44417</v>
      </c>
      <c r="L311" s="1222" t="s">
        <v>3291</v>
      </c>
      <c r="M311" s="1224" t="s">
        <v>3298</v>
      </c>
      <c r="N311" s="1222" t="s">
        <v>293</v>
      </c>
      <c r="O311" s="2069" t="s">
        <v>3299</v>
      </c>
      <c r="P311" s="1221" t="s">
        <v>294</v>
      </c>
      <c r="Q311" s="1221" t="s">
        <v>3404</v>
      </c>
      <c r="R311" s="2069" t="s">
        <v>3300</v>
      </c>
      <c r="S311" s="1222" t="s">
        <v>297</v>
      </c>
      <c r="T311" s="2063" t="s">
        <v>2932</v>
      </c>
      <c r="U311" s="1222" t="s">
        <v>294</v>
      </c>
      <c r="V311" s="1222" t="s">
        <v>3295</v>
      </c>
      <c r="W311" s="1222" t="s">
        <v>294</v>
      </c>
      <c r="X311" s="1222" t="s">
        <v>3011</v>
      </c>
      <c r="Y311" s="1222" t="s">
        <v>3279</v>
      </c>
      <c r="Z311" s="1222" t="s">
        <v>3011</v>
      </c>
      <c r="AA311" s="1222" t="s">
        <v>3011</v>
      </c>
      <c r="AB311" s="1222" t="s">
        <v>3011</v>
      </c>
      <c r="AC311" s="1222" t="s">
        <v>3011</v>
      </c>
      <c r="AD311" s="1222" t="s">
        <v>3011</v>
      </c>
      <c r="AE311" s="1222" t="s">
        <v>3011</v>
      </c>
      <c r="AF311" s="2007" t="s">
        <v>293</v>
      </c>
      <c r="AG311" s="1222" t="s">
        <v>3296</v>
      </c>
      <c r="AH311" s="1221" t="s">
        <v>3104</v>
      </c>
      <c r="AI311" s="2007" t="s">
        <v>2909</v>
      </c>
      <c r="AJ311" s="1222" t="s">
        <v>295</v>
      </c>
      <c r="AK311" s="1225" t="s">
        <v>3297</v>
      </c>
      <c r="AL311" s="1222" t="s">
        <v>294</v>
      </c>
      <c r="AM311" s="1221" t="s">
        <v>3011</v>
      </c>
      <c r="AN311" s="2008"/>
    </row>
    <row r="312" spans="1:40" ht="93" customHeight="1">
      <c r="A312" s="1221" t="s">
        <v>1107</v>
      </c>
      <c r="B312" s="1221" t="s">
        <v>604</v>
      </c>
      <c r="C312" s="1221" t="s">
        <v>3289</v>
      </c>
      <c r="D312" s="1222" t="s">
        <v>3011</v>
      </c>
      <c r="E312" s="1221" t="s">
        <v>3290</v>
      </c>
      <c r="F312" s="1222" t="s">
        <v>3273</v>
      </c>
      <c r="G312" s="1222" t="s">
        <v>3013</v>
      </c>
      <c r="H312" s="1223">
        <v>773</v>
      </c>
      <c r="I312" s="1223">
        <v>400</v>
      </c>
      <c r="J312" s="1222" t="s">
        <v>3274</v>
      </c>
      <c r="K312" s="1224">
        <v>44417</v>
      </c>
      <c r="L312" s="1222" t="s">
        <v>3291</v>
      </c>
      <c r="M312" s="1224" t="s">
        <v>3298</v>
      </c>
      <c r="N312" s="1222" t="s">
        <v>293</v>
      </c>
      <c r="O312" s="2069" t="s">
        <v>3299</v>
      </c>
      <c r="P312" s="1221" t="s">
        <v>294</v>
      </c>
      <c r="Q312" s="1221" t="s">
        <v>3403</v>
      </c>
      <c r="R312" s="2069" t="s">
        <v>3300</v>
      </c>
      <c r="S312" s="1222" t="s">
        <v>297</v>
      </c>
      <c r="T312" s="2063" t="s">
        <v>2932</v>
      </c>
      <c r="U312" s="1222" t="s">
        <v>294</v>
      </c>
      <c r="V312" s="1222" t="s">
        <v>3295</v>
      </c>
      <c r="W312" s="1222" t="s">
        <v>294</v>
      </c>
      <c r="X312" s="1222" t="s">
        <v>3011</v>
      </c>
      <c r="Y312" s="1222" t="s">
        <v>3279</v>
      </c>
      <c r="Z312" s="1222" t="s">
        <v>3011</v>
      </c>
      <c r="AA312" s="1222" t="s">
        <v>3011</v>
      </c>
      <c r="AB312" s="1222" t="s">
        <v>3011</v>
      </c>
      <c r="AC312" s="1222" t="s">
        <v>3011</v>
      </c>
      <c r="AD312" s="1222" t="s">
        <v>3011</v>
      </c>
      <c r="AE312" s="1222" t="s">
        <v>3011</v>
      </c>
      <c r="AF312" s="2007" t="s">
        <v>293</v>
      </c>
      <c r="AG312" s="1222" t="s">
        <v>3296</v>
      </c>
      <c r="AH312" s="1221" t="s">
        <v>3104</v>
      </c>
      <c r="AI312" s="2007" t="s">
        <v>2909</v>
      </c>
      <c r="AJ312" s="1222" t="s">
        <v>295</v>
      </c>
      <c r="AK312" s="1225" t="s">
        <v>3297</v>
      </c>
      <c r="AL312" s="1222" t="s">
        <v>294</v>
      </c>
      <c r="AM312" s="1221" t="s">
        <v>3011</v>
      </c>
      <c r="AN312" s="2008"/>
    </row>
    <row r="313" spans="1:40" ht="93" customHeight="1">
      <c r="A313" s="1221" t="s">
        <v>1107</v>
      </c>
      <c r="B313" s="1221" t="s">
        <v>605</v>
      </c>
      <c r="C313" s="1221" t="s">
        <v>3289</v>
      </c>
      <c r="D313" s="1222" t="s">
        <v>3011</v>
      </c>
      <c r="E313" s="1221" t="s">
        <v>3290</v>
      </c>
      <c r="F313" s="1222" t="s">
        <v>3273</v>
      </c>
      <c r="G313" s="1222" t="s">
        <v>3013</v>
      </c>
      <c r="H313" s="1223">
        <v>1546</v>
      </c>
      <c r="I313" s="1223">
        <v>800</v>
      </c>
      <c r="J313" s="1222" t="s">
        <v>3274</v>
      </c>
      <c r="K313" s="1224">
        <v>44417</v>
      </c>
      <c r="L313" s="1222" t="s">
        <v>3291</v>
      </c>
      <c r="M313" s="1224" t="s">
        <v>3298</v>
      </c>
      <c r="N313" s="1222" t="s">
        <v>293</v>
      </c>
      <c r="O313" s="2069" t="s">
        <v>3299</v>
      </c>
      <c r="P313" s="1221" t="s">
        <v>294</v>
      </c>
      <c r="Q313" s="1221" t="s">
        <v>3402</v>
      </c>
      <c r="R313" s="2069" t="s">
        <v>3300</v>
      </c>
      <c r="S313" s="1222" t="s">
        <v>297</v>
      </c>
      <c r="T313" s="2063" t="s">
        <v>2932</v>
      </c>
      <c r="U313" s="1222" t="s">
        <v>294</v>
      </c>
      <c r="V313" s="1222" t="s">
        <v>3295</v>
      </c>
      <c r="W313" s="1222" t="s">
        <v>294</v>
      </c>
      <c r="X313" s="1222" t="s">
        <v>3011</v>
      </c>
      <c r="Y313" s="1222" t="s">
        <v>3279</v>
      </c>
      <c r="Z313" s="1222" t="s">
        <v>3011</v>
      </c>
      <c r="AA313" s="1222" t="s">
        <v>3011</v>
      </c>
      <c r="AB313" s="1222" t="s">
        <v>3011</v>
      </c>
      <c r="AC313" s="1222" t="s">
        <v>3011</v>
      </c>
      <c r="AD313" s="1222" t="s">
        <v>3011</v>
      </c>
      <c r="AE313" s="1222" t="s">
        <v>3011</v>
      </c>
      <c r="AF313" s="2007" t="s">
        <v>293</v>
      </c>
      <c r="AG313" s="1222" t="s">
        <v>3296</v>
      </c>
      <c r="AH313" s="1221" t="s">
        <v>3104</v>
      </c>
      <c r="AI313" s="2007" t="s">
        <v>2909</v>
      </c>
      <c r="AJ313" s="1222" t="s">
        <v>295</v>
      </c>
      <c r="AK313" s="1225" t="s">
        <v>3297</v>
      </c>
      <c r="AL313" s="1222" t="s">
        <v>294</v>
      </c>
      <c r="AM313" s="1221" t="s">
        <v>3011</v>
      </c>
      <c r="AN313" s="2008"/>
    </row>
    <row r="314" spans="1:40" ht="93" customHeight="1">
      <c r="A314" s="1221" t="s">
        <v>1107</v>
      </c>
      <c r="B314" s="1221" t="s">
        <v>606</v>
      </c>
      <c r="C314" s="1221" t="s">
        <v>3289</v>
      </c>
      <c r="D314" s="1222" t="s">
        <v>3011</v>
      </c>
      <c r="E314" s="1221" t="s">
        <v>3290</v>
      </c>
      <c r="F314" s="1222" t="s">
        <v>3273</v>
      </c>
      <c r="G314" s="1222" t="s">
        <v>3013</v>
      </c>
      <c r="H314" s="1223">
        <v>6184</v>
      </c>
      <c r="I314" s="1223">
        <v>3200</v>
      </c>
      <c r="J314" s="1222" t="s">
        <v>3274</v>
      </c>
      <c r="K314" s="1224">
        <v>44417</v>
      </c>
      <c r="L314" s="1222" t="s">
        <v>3291</v>
      </c>
      <c r="M314" s="1224" t="s">
        <v>3298</v>
      </c>
      <c r="N314" s="1222" t="s">
        <v>293</v>
      </c>
      <c r="O314" s="2069" t="s">
        <v>3299</v>
      </c>
      <c r="P314" s="1221" t="s">
        <v>294</v>
      </c>
      <c r="Q314" s="1221" t="s">
        <v>3401</v>
      </c>
      <c r="R314" s="2069" t="s">
        <v>3300</v>
      </c>
      <c r="S314" s="1222" t="s">
        <v>297</v>
      </c>
      <c r="T314" s="2063" t="s">
        <v>2932</v>
      </c>
      <c r="U314" s="1222" t="s">
        <v>294</v>
      </c>
      <c r="V314" s="1222" t="s">
        <v>3295</v>
      </c>
      <c r="W314" s="1222" t="s">
        <v>294</v>
      </c>
      <c r="X314" s="1222" t="s">
        <v>3011</v>
      </c>
      <c r="Y314" s="1222" t="s">
        <v>3279</v>
      </c>
      <c r="Z314" s="1222" t="s">
        <v>3011</v>
      </c>
      <c r="AA314" s="1222" t="s">
        <v>3011</v>
      </c>
      <c r="AB314" s="1222" t="s">
        <v>3011</v>
      </c>
      <c r="AC314" s="1222" t="s">
        <v>3011</v>
      </c>
      <c r="AD314" s="1222" t="s">
        <v>3011</v>
      </c>
      <c r="AE314" s="1222" t="s">
        <v>3011</v>
      </c>
      <c r="AF314" s="2007" t="s">
        <v>293</v>
      </c>
      <c r="AG314" s="1222" t="s">
        <v>3296</v>
      </c>
      <c r="AH314" s="1221" t="s">
        <v>3104</v>
      </c>
      <c r="AI314" s="2007" t="s">
        <v>2909</v>
      </c>
      <c r="AJ314" s="1222" t="s">
        <v>295</v>
      </c>
      <c r="AK314" s="1225" t="s">
        <v>3297</v>
      </c>
      <c r="AL314" s="1222" t="s">
        <v>294</v>
      </c>
      <c r="AM314" s="1221" t="s">
        <v>3011</v>
      </c>
      <c r="AN314" s="2008"/>
    </row>
    <row r="315" spans="1:40" ht="93" customHeight="1">
      <c r="A315" s="1221" t="s">
        <v>1107</v>
      </c>
      <c r="B315" s="1221" t="s">
        <v>607</v>
      </c>
      <c r="C315" s="1221" t="s">
        <v>3289</v>
      </c>
      <c r="D315" s="1222" t="s">
        <v>3011</v>
      </c>
      <c r="E315" s="1221" t="s">
        <v>3290</v>
      </c>
      <c r="F315" s="1222" t="s">
        <v>3273</v>
      </c>
      <c r="G315" s="1222" t="s">
        <v>3013</v>
      </c>
      <c r="H315" s="1223">
        <v>3092</v>
      </c>
      <c r="I315" s="1223">
        <v>1600</v>
      </c>
      <c r="J315" s="1222" t="s">
        <v>3274</v>
      </c>
      <c r="K315" s="1224">
        <v>44417</v>
      </c>
      <c r="L315" s="1222" t="s">
        <v>3291</v>
      </c>
      <c r="M315" s="1224" t="s">
        <v>3298</v>
      </c>
      <c r="N315" s="1222" t="s">
        <v>293</v>
      </c>
      <c r="O315" s="2069" t="s">
        <v>3299</v>
      </c>
      <c r="P315" s="1221" t="s">
        <v>294</v>
      </c>
      <c r="Q315" s="1221" t="s">
        <v>3421</v>
      </c>
      <c r="R315" s="2069" t="s">
        <v>3300</v>
      </c>
      <c r="S315" s="1222" t="s">
        <v>297</v>
      </c>
      <c r="T315" s="2063" t="s">
        <v>2932</v>
      </c>
      <c r="U315" s="1222" t="s">
        <v>294</v>
      </c>
      <c r="V315" s="1222" t="s">
        <v>3295</v>
      </c>
      <c r="W315" s="1222" t="s">
        <v>294</v>
      </c>
      <c r="X315" s="1222" t="s">
        <v>3011</v>
      </c>
      <c r="Y315" s="1222" t="s">
        <v>3279</v>
      </c>
      <c r="Z315" s="1222" t="s">
        <v>3011</v>
      </c>
      <c r="AA315" s="1222" t="s">
        <v>3011</v>
      </c>
      <c r="AB315" s="1222" t="s">
        <v>3011</v>
      </c>
      <c r="AC315" s="1222" t="s">
        <v>3011</v>
      </c>
      <c r="AD315" s="1222" t="s">
        <v>3011</v>
      </c>
      <c r="AE315" s="1222" t="s">
        <v>3011</v>
      </c>
      <c r="AF315" s="2007" t="s">
        <v>293</v>
      </c>
      <c r="AG315" s="1222" t="s">
        <v>3296</v>
      </c>
      <c r="AH315" s="1221" t="s">
        <v>3104</v>
      </c>
      <c r="AI315" s="2007" t="s">
        <v>2909</v>
      </c>
      <c r="AJ315" s="1222" t="s">
        <v>295</v>
      </c>
      <c r="AK315" s="1225" t="s">
        <v>3297</v>
      </c>
      <c r="AL315" s="1222" t="s">
        <v>294</v>
      </c>
      <c r="AM315" s="1221" t="s">
        <v>3011</v>
      </c>
      <c r="AN315" s="2008"/>
    </row>
    <row r="316" spans="1:40" ht="93" customHeight="1">
      <c r="A316" s="1221" t="s">
        <v>1107</v>
      </c>
      <c r="B316" s="1221" t="s">
        <v>608</v>
      </c>
      <c r="C316" s="1221" t="s">
        <v>3289</v>
      </c>
      <c r="D316" s="1222" t="s">
        <v>3011</v>
      </c>
      <c r="E316" s="1221" t="s">
        <v>3290</v>
      </c>
      <c r="F316" s="1222" t="s">
        <v>3273</v>
      </c>
      <c r="G316" s="1222" t="s">
        <v>3013</v>
      </c>
      <c r="H316" s="1223">
        <v>2319</v>
      </c>
      <c r="I316" s="1223">
        <v>1200</v>
      </c>
      <c r="J316" s="1222" t="s">
        <v>3274</v>
      </c>
      <c r="K316" s="1224">
        <v>44417</v>
      </c>
      <c r="L316" s="1222" t="s">
        <v>3291</v>
      </c>
      <c r="M316" s="1224" t="s">
        <v>3298</v>
      </c>
      <c r="N316" s="1222" t="s">
        <v>293</v>
      </c>
      <c r="O316" s="2069" t="s">
        <v>3299</v>
      </c>
      <c r="P316" s="1221" t="s">
        <v>294</v>
      </c>
      <c r="Q316" s="1221" t="s">
        <v>3404</v>
      </c>
      <c r="R316" s="2069" t="s">
        <v>3300</v>
      </c>
      <c r="S316" s="1222" t="s">
        <v>297</v>
      </c>
      <c r="T316" s="2063" t="s">
        <v>2932</v>
      </c>
      <c r="U316" s="1222" t="s">
        <v>294</v>
      </c>
      <c r="V316" s="1222" t="s">
        <v>3295</v>
      </c>
      <c r="W316" s="1222" t="s">
        <v>294</v>
      </c>
      <c r="X316" s="1222" t="s">
        <v>3011</v>
      </c>
      <c r="Y316" s="1222" t="s">
        <v>3279</v>
      </c>
      <c r="Z316" s="1222" t="s">
        <v>3011</v>
      </c>
      <c r="AA316" s="1222" t="s">
        <v>3011</v>
      </c>
      <c r="AB316" s="1222" t="s">
        <v>3011</v>
      </c>
      <c r="AC316" s="1222" t="s">
        <v>3011</v>
      </c>
      <c r="AD316" s="1222" t="s">
        <v>3011</v>
      </c>
      <c r="AE316" s="1222" t="s">
        <v>3011</v>
      </c>
      <c r="AF316" s="2007" t="s">
        <v>293</v>
      </c>
      <c r="AG316" s="1222" t="s">
        <v>3296</v>
      </c>
      <c r="AH316" s="1221" t="s">
        <v>3104</v>
      </c>
      <c r="AI316" s="2007" t="s">
        <v>2909</v>
      </c>
      <c r="AJ316" s="1222" t="s">
        <v>295</v>
      </c>
      <c r="AK316" s="1225" t="s">
        <v>3297</v>
      </c>
      <c r="AL316" s="1222" t="s">
        <v>294</v>
      </c>
      <c r="AM316" s="1221" t="s">
        <v>3011</v>
      </c>
      <c r="AN316" s="2008"/>
    </row>
    <row r="317" spans="1:40" ht="93" customHeight="1">
      <c r="A317" s="1221" t="s">
        <v>1107</v>
      </c>
      <c r="B317" s="1221" t="s">
        <v>609</v>
      </c>
      <c r="C317" s="1221" t="s">
        <v>3289</v>
      </c>
      <c r="D317" s="1222" t="s">
        <v>3011</v>
      </c>
      <c r="E317" s="1221" t="s">
        <v>3290</v>
      </c>
      <c r="F317" s="1222" t="s">
        <v>3273</v>
      </c>
      <c r="G317" s="1222" t="s">
        <v>3013</v>
      </c>
      <c r="H317" s="1223">
        <v>6957</v>
      </c>
      <c r="I317" s="1223">
        <v>3600</v>
      </c>
      <c r="J317" s="1222" t="s">
        <v>3274</v>
      </c>
      <c r="K317" s="1224">
        <v>44417</v>
      </c>
      <c r="L317" s="1222" t="s">
        <v>3291</v>
      </c>
      <c r="M317" s="1224" t="s">
        <v>3298</v>
      </c>
      <c r="N317" s="1222" t="s">
        <v>293</v>
      </c>
      <c r="O317" s="2069" t="s">
        <v>3299</v>
      </c>
      <c r="P317" s="1221" t="s">
        <v>294</v>
      </c>
      <c r="Q317" s="1221" t="s">
        <v>3414</v>
      </c>
      <c r="R317" s="2069" t="s">
        <v>3300</v>
      </c>
      <c r="S317" s="1222" t="s">
        <v>297</v>
      </c>
      <c r="T317" s="2063" t="s">
        <v>2932</v>
      </c>
      <c r="U317" s="1222" t="s">
        <v>294</v>
      </c>
      <c r="V317" s="1222" t="s">
        <v>3295</v>
      </c>
      <c r="W317" s="1222" t="s">
        <v>294</v>
      </c>
      <c r="X317" s="1222" t="s">
        <v>3011</v>
      </c>
      <c r="Y317" s="1222" t="s">
        <v>3279</v>
      </c>
      <c r="Z317" s="1222" t="s">
        <v>3011</v>
      </c>
      <c r="AA317" s="1222" t="s">
        <v>3011</v>
      </c>
      <c r="AB317" s="1222" t="s">
        <v>3011</v>
      </c>
      <c r="AC317" s="1222" t="s">
        <v>3011</v>
      </c>
      <c r="AD317" s="1222" t="s">
        <v>3011</v>
      </c>
      <c r="AE317" s="1222" t="s">
        <v>3011</v>
      </c>
      <c r="AF317" s="2007" t="s">
        <v>293</v>
      </c>
      <c r="AG317" s="1222" t="s">
        <v>3296</v>
      </c>
      <c r="AH317" s="1221" t="s">
        <v>3104</v>
      </c>
      <c r="AI317" s="2007" t="s">
        <v>2909</v>
      </c>
      <c r="AJ317" s="1222" t="s">
        <v>295</v>
      </c>
      <c r="AK317" s="1225" t="s">
        <v>3297</v>
      </c>
      <c r="AL317" s="1222" t="s">
        <v>294</v>
      </c>
      <c r="AM317" s="1221" t="s">
        <v>3011</v>
      </c>
      <c r="AN317" s="2008"/>
    </row>
    <row r="318" spans="1:40" ht="93" customHeight="1">
      <c r="A318" s="1221" t="s">
        <v>1107</v>
      </c>
      <c r="B318" s="1221" t="s">
        <v>610</v>
      </c>
      <c r="C318" s="1221" t="s">
        <v>3289</v>
      </c>
      <c r="D318" s="1222" t="s">
        <v>3011</v>
      </c>
      <c r="E318" s="1221" t="s">
        <v>3290</v>
      </c>
      <c r="F318" s="1222" t="s">
        <v>3273</v>
      </c>
      <c r="G318" s="1222" t="s">
        <v>3013</v>
      </c>
      <c r="H318" s="1223">
        <v>4638</v>
      </c>
      <c r="I318" s="1223">
        <v>2400</v>
      </c>
      <c r="J318" s="1222" t="s">
        <v>3274</v>
      </c>
      <c r="K318" s="1224">
        <v>44417</v>
      </c>
      <c r="L318" s="1222" t="s">
        <v>3291</v>
      </c>
      <c r="M318" s="1224" t="s">
        <v>3298</v>
      </c>
      <c r="N318" s="1222" t="s">
        <v>293</v>
      </c>
      <c r="O318" s="2069" t="s">
        <v>3299</v>
      </c>
      <c r="P318" s="1221" t="s">
        <v>294</v>
      </c>
      <c r="Q318" s="1221" t="s">
        <v>3408</v>
      </c>
      <c r="R318" s="2069" t="s">
        <v>3300</v>
      </c>
      <c r="S318" s="1222" t="s">
        <v>297</v>
      </c>
      <c r="T318" s="2063" t="s">
        <v>2932</v>
      </c>
      <c r="U318" s="1222" t="s">
        <v>294</v>
      </c>
      <c r="V318" s="1222" t="s">
        <v>3295</v>
      </c>
      <c r="W318" s="1222" t="s">
        <v>294</v>
      </c>
      <c r="X318" s="1222" t="s">
        <v>3011</v>
      </c>
      <c r="Y318" s="1222" t="s">
        <v>3279</v>
      </c>
      <c r="Z318" s="1222" t="s">
        <v>3011</v>
      </c>
      <c r="AA318" s="1222" t="s">
        <v>3011</v>
      </c>
      <c r="AB318" s="1222" t="s">
        <v>3011</v>
      </c>
      <c r="AC318" s="1222" t="s">
        <v>3011</v>
      </c>
      <c r="AD318" s="1222" t="s">
        <v>3011</v>
      </c>
      <c r="AE318" s="1222" t="s">
        <v>3011</v>
      </c>
      <c r="AF318" s="2007" t="s">
        <v>293</v>
      </c>
      <c r="AG318" s="1222" t="s">
        <v>3296</v>
      </c>
      <c r="AH318" s="1221" t="s">
        <v>3104</v>
      </c>
      <c r="AI318" s="2007" t="s">
        <v>2909</v>
      </c>
      <c r="AJ318" s="1222" t="s">
        <v>295</v>
      </c>
      <c r="AK318" s="1225" t="s">
        <v>3297</v>
      </c>
      <c r="AL318" s="1222" t="s">
        <v>294</v>
      </c>
      <c r="AM318" s="1221" t="s">
        <v>3011</v>
      </c>
      <c r="AN318" s="2008"/>
    </row>
    <row r="319" spans="1:40" ht="93" customHeight="1">
      <c r="A319" s="1221" t="s">
        <v>1107</v>
      </c>
      <c r="B319" s="1221" t="s">
        <v>611</v>
      </c>
      <c r="C319" s="1221" t="s">
        <v>3289</v>
      </c>
      <c r="D319" s="1222" t="s">
        <v>3011</v>
      </c>
      <c r="E319" s="1221" t="s">
        <v>3290</v>
      </c>
      <c r="F319" s="1222" t="s">
        <v>3273</v>
      </c>
      <c r="G319" s="1222" t="s">
        <v>3013</v>
      </c>
      <c r="H319" s="1223">
        <v>773</v>
      </c>
      <c r="I319" s="1223">
        <v>400</v>
      </c>
      <c r="J319" s="1222" t="s">
        <v>3274</v>
      </c>
      <c r="K319" s="1224">
        <v>44448</v>
      </c>
      <c r="L319" s="1222" t="s">
        <v>3291</v>
      </c>
      <c r="M319" s="1224" t="s">
        <v>3292</v>
      </c>
      <c r="N319" s="1222" t="s">
        <v>293</v>
      </c>
      <c r="O319" s="2069" t="s">
        <v>3293</v>
      </c>
      <c r="P319" s="1221" t="s">
        <v>294</v>
      </c>
      <c r="Q319" s="1221" t="s">
        <v>3403</v>
      </c>
      <c r="R319" s="2069" t="s">
        <v>3294</v>
      </c>
      <c r="S319" s="1222" t="s">
        <v>297</v>
      </c>
      <c r="T319" s="2063" t="s">
        <v>2932</v>
      </c>
      <c r="U319" s="1222" t="s">
        <v>294</v>
      </c>
      <c r="V319" s="1222" t="s">
        <v>3295</v>
      </c>
      <c r="W319" s="1222" t="s">
        <v>294</v>
      </c>
      <c r="X319" s="1222" t="s">
        <v>3011</v>
      </c>
      <c r="Y319" s="1222" t="s">
        <v>3279</v>
      </c>
      <c r="Z319" s="1222" t="s">
        <v>3011</v>
      </c>
      <c r="AA319" s="1222" t="s">
        <v>3011</v>
      </c>
      <c r="AB319" s="1222" t="s">
        <v>3011</v>
      </c>
      <c r="AC319" s="1222" t="s">
        <v>3011</v>
      </c>
      <c r="AD319" s="1222" t="s">
        <v>3011</v>
      </c>
      <c r="AE319" s="1222" t="s">
        <v>3011</v>
      </c>
      <c r="AF319" s="2007" t="s">
        <v>293</v>
      </c>
      <c r="AG319" s="1222" t="s">
        <v>3296</v>
      </c>
      <c r="AH319" s="1221" t="s">
        <v>3104</v>
      </c>
      <c r="AI319" s="2007" t="s">
        <v>2909</v>
      </c>
      <c r="AJ319" s="1222" t="s">
        <v>295</v>
      </c>
      <c r="AK319" s="1225" t="s">
        <v>3297</v>
      </c>
      <c r="AL319" s="1222" t="s">
        <v>294</v>
      </c>
      <c r="AM319" s="1221" t="s">
        <v>3011</v>
      </c>
      <c r="AN319" s="2008"/>
    </row>
    <row r="320" spans="1:40" ht="93" customHeight="1">
      <c r="A320" s="1221" t="s">
        <v>1107</v>
      </c>
      <c r="B320" s="1221" t="s">
        <v>612</v>
      </c>
      <c r="C320" s="1221" t="s">
        <v>3289</v>
      </c>
      <c r="D320" s="1222" t="s">
        <v>3011</v>
      </c>
      <c r="E320" s="1221" t="s">
        <v>3290</v>
      </c>
      <c r="F320" s="1222" t="s">
        <v>3273</v>
      </c>
      <c r="G320" s="1222" t="s">
        <v>3013</v>
      </c>
      <c r="H320" s="1223">
        <v>773</v>
      </c>
      <c r="I320" s="1223">
        <v>400</v>
      </c>
      <c r="J320" s="1222" t="s">
        <v>3274</v>
      </c>
      <c r="K320" s="1224">
        <v>44448</v>
      </c>
      <c r="L320" s="1222" t="s">
        <v>3291</v>
      </c>
      <c r="M320" s="1224" t="s">
        <v>3292</v>
      </c>
      <c r="N320" s="1222" t="s">
        <v>293</v>
      </c>
      <c r="O320" s="2069" t="s">
        <v>3293</v>
      </c>
      <c r="P320" s="1221" t="s">
        <v>294</v>
      </c>
      <c r="Q320" s="1221" t="s">
        <v>3403</v>
      </c>
      <c r="R320" s="2069" t="s">
        <v>3294</v>
      </c>
      <c r="S320" s="1222" t="s">
        <v>297</v>
      </c>
      <c r="T320" s="2063" t="s">
        <v>2932</v>
      </c>
      <c r="U320" s="1222" t="s">
        <v>294</v>
      </c>
      <c r="V320" s="1222" t="s">
        <v>3295</v>
      </c>
      <c r="W320" s="1222" t="s">
        <v>294</v>
      </c>
      <c r="X320" s="1222" t="s">
        <v>3011</v>
      </c>
      <c r="Y320" s="1222" t="s">
        <v>3279</v>
      </c>
      <c r="Z320" s="1222" t="s">
        <v>3011</v>
      </c>
      <c r="AA320" s="1222" t="s">
        <v>3011</v>
      </c>
      <c r="AB320" s="1222" t="s">
        <v>3011</v>
      </c>
      <c r="AC320" s="1222" t="s">
        <v>3011</v>
      </c>
      <c r="AD320" s="1222" t="s">
        <v>3011</v>
      </c>
      <c r="AE320" s="1222" t="s">
        <v>3011</v>
      </c>
      <c r="AF320" s="2007" t="s">
        <v>293</v>
      </c>
      <c r="AG320" s="1222" t="s">
        <v>3296</v>
      </c>
      <c r="AH320" s="1221" t="s">
        <v>3104</v>
      </c>
      <c r="AI320" s="2007" t="s">
        <v>2909</v>
      </c>
      <c r="AJ320" s="1222" t="s">
        <v>295</v>
      </c>
      <c r="AK320" s="1225" t="s">
        <v>3297</v>
      </c>
      <c r="AL320" s="1222" t="s">
        <v>294</v>
      </c>
      <c r="AM320" s="1221" t="s">
        <v>3011</v>
      </c>
      <c r="AN320" s="2008"/>
    </row>
    <row r="321" spans="1:40" ht="93" customHeight="1">
      <c r="A321" s="1221" t="s">
        <v>1107</v>
      </c>
      <c r="B321" s="1221" t="s">
        <v>613</v>
      </c>
      <c r="C321" s="1221" t="s">
        <v>3289</v>
      </c>
      <c r="D321" s="1222" t="s">
        <v>3011</v>
      </c>
      <c r="E321" s="1221" t="s">
        <v>3290</v>
      </c>
      <c r="F321" s="1222" t="s">
        <v>3273</v>
      </c>
      <c r="G321" s="1222" t="s">
        <v>3013</v>
      </c>
      <c r="H321" s="1223">
        <v>309113</v>
      </c>
      <c r="I321" s="1223">
        <v>160000</v>
      </c>
      <c r="J321" s="1222" t="s">
        <v>3274</v>
      </c>
      <c r="K321" s="1224">
        <v>44448</v>
      </c>
      <c r="L321" s="1222" t="s">
        <v>3291</v>
      </c>
      <c r="M321" s="1224" t="s">
        <v>3292</v>
      </c>
      <c r="N321" s="1222" t="s">
        <v>293</v>
      </c>
      <c r="O321" s="2069" t="s">
        <v>3293</v>
      </c>
      <c r="P321" s="1221" t="s">
        <v>294</v>
      </c>
      <c r="Q321" s="1221" t="s">
        <v>3472</v>
      </c>
      <c r="R321" s="2069" t="s">
        <v>3294</v>
      </c>
      <c r="S321" s="1222" t="s">
        <v>297</v>
      </c>
      <c r="T321" s="2063" t="s">
        <v>2932</v>
      </c>
      <c r="U321" s="1222" t="s">
        <v>294</v>
      </c>
      <c r="V321" s="1222" t="s">
        <v>3295</v>
      </c>
      <c r="W321" s="1222" t="s">
        <v>294</v>
      </c>
      <c r="X321" s="1222" t="s">
        <v>3011</v>
      </c>
      <c r="Y321" s="1222" t="s">
        <v>3279</v>
      </c>
      <c r="Z321" s="1222" t="s">
        <v>3011</v>
      </c>
      <c r="AA321" s="1222" t="s">
        <v>3011</v>
      </c>
      <c r="AB321" s="1222" t="s">
        <v>3011</v>
      </c>
      <c r="AC321" s="1222" t="s">
        <v>3011</v>
      </c>
      <c r="AD321" s="1222" t="s">
        <v>3011</v>
      </c>
      <c r="AE321" s="1222" t="s">
        <v>3011</v>
      </c>
      <c r="AF321" s="2007" t="s">
        <v>293</v>
      </c>
      <c r="AG321" s="1222" t="s">
        <v>3296</v>
      </c>
      <c r="AH321" s="1221" t="s">
        <v>3104</v>
      </c>
      <c r="AI321" s="2007" t="s">
        <v>2909</v>
      </c>
      <c r="AJ321" s="1222" t="s">
        <v>295</v>
      </c>
      <c r="AK321" s="1225" t="s">
        <v>3297</v>
      </c>
      <c r="AL321" s="1222" t="s">
        <v>294</v>
      </c>
      <c r="AM321" s="1221" t="s">
        <v>3011</v>
      </c>
      <c r="AN321" s="2008"/>
    </row>
    <row r="322" spans="1:40" ht="93" customHeight="1">
      <c r="A322" s="1221" t="s">
        <v>1107</v>
      </c>
      <c r="B322" s="1221" t="s">
        <v>614</v>
      </c>
      <c r="C322" s="1221" t="s">
        <v>3289</v>
      </c>
      <c r="D322" s="1222" t="s">
        <v>3011</v>
      </c>
      <c r="E322" s="1221" t="s">
        <v>3290</v>
      </c>
      <c r="F322" s="1222" t="s">
        <v>3273</v>
      </c>
      <c r="G322" s="1222" t="s">
        <v>3013</v>
      </c>
      <c r="H322" s="1223">
        <v>304476</v>
      </c>
      <c r="I322" s="1223">
        <v>157600</v>
      </c>
      <c r="J322" s="1222" t="s">
        <v>3274</v>
      </c>
      <c r="K322" s="1224">
        <v>44448</v>
      </c>
      <c r="L322" s="1222" t="s">
        <v>3291</v>
      </c>
      <c r="M322" s="1224" t="s">
        <v>3292</v>
      </c>
      <c r="N322" s="1222" t="s">
        <v>293</v>
      </c>
      <c r="O322" s="2069" t="s">
        <v>3293</v>
      </c>
      <c r="P322" s="1221" t="s">
        <v>294</v>
      </c>
      <c r="Q322" s="1221" t="s">
        <v>3473</v>
      </c>
      <c r="R322" s="2069" t="s">
        <v>3294</v>
      </c>
      <c r="S322" s="1222" t="s">
        <v>297</v>
      </c>
      <c r="T322" s="2063" t="s">
        <v>2932</v>
      </c>
      <c r="U322" s="1222" t="s">
        <v>294</v>
      </c>
      <c r="V322" s="1222" t="s">
        <v>3295</v>
      </c>
      <c r="W322" s="1222" t="s">
        <v>294</v>
      </c>
      <c r="X322" s="1222" t="s">
        <v>3011</v>
      </c>
      <c r="Y322" s="1222" t="s">
        <v>3279</v>
      </c>
      <c r="Z322" s="1222" t="s">
        <v>3011</v>
      </c>
      <c r="AA322" s="1222" t="s">
        <v>3011</v>
      </c>
      <c r="AB322" s="1222" t="s">
        <v>3011</v>
      </c>
      <c r="AC322" s="1222" t="s">
        <v>3011</v>
      </c>
      <c r="AD322" s="1222" t="s">
        <v>3011</v>
      </c>
      <c r="AE322" s="1222" t="s">
        <v>3011</v>
      </c>
      <c r="AF322" s="2007" t="s">
        <v>293</v>
      </c>
      <c r="AG322" s="1222" t="s">
        <v>3296</v>
      </c>
      <c r="AH322" s="1221" t="s">
        <v>3104</v>
      </c>
      <c r="AI322" s="2007" t="s">
        <v>2909</v>
      </c>
      <c r="AJ322" s="1222" t="s">
        <v>295</v>
      </c>
      <c r="AK322" s="1225" t="s">
        <v>3297</v>
      </c>
      <c r="AL322" s="1222" t="s">
        <v>294</v>
      </c>
      <c r="AM322" s="1221" t="s">
        <v>3011</v>
      </c>
      <c r="AN322" s="2008"/>
    </row>
    <row r="323" spans="1:40" ht="93" customHeight="1">
      <c r="A323" s="1221" t="s">
        <v>1107</v>
      </c>
      <c r="B323" s="1221" t="s">
        <v>615</v>
      </c>
      <c r="C323" s="1221" t="s">
        <v>3289</v>
      </c>
      <c r="D323" s="1222" t="s">
        <v>3011</v>
      </c>
      <c r="E323" s="1221" t="s">
        <v>3290</v>
      </c>
      <c r="F323" s="1222" t="s">
        <v>3273</v>
      </c>
      <c r="G323" s="1222" t="s">
        <v>3013</v>
      </c>
      <c r="H323" s="1223">
        <v>102780</v>
      </c>
      <c r="I323" s="1223">
        <v>53200</v>
      </c>
      <c r="J323" s="1222" t="s">
        <v>3274</v>
      </c>
      <c r="K323" s="1224">
        <v>44448</v>
      </c>
      <c r="L323" s="1222" t="s">
        <v>3291</v>
      </c>
      <c r="M323" s="1224" t="s">
        <v>3292</v>
      </c>
      <c r="N323" s="1222" t="s">
        <v>293</v>
      </c>
      <c r="O323" s="2069" t="s">
        <v>3293</v>
      </c>
      <c r="P323" s="1221" t="s">
        <v>294</v>
      </c>
      <c r="Q323" s="1221" t="s">
        <v>3467</v>
      </c>
      <c r="R323" s="2069" t="s">
        <v>3294</v>
      </c>
      <c r="S323" s="1222" t="s">
        <v>297</v>
      </c>
      <c r="T323" s="2063" t="s">
        <v>2932</v>
      </c>
      <c r="U323" s="1222" t="s">
        <v>294</v>
      </c>
      <c r="V323" s="1222" t="s">
        <v>3295</v>
      </c>
      <c r="W323" s="1222" t="s">
        <v>294</v>
      </c>
      <c r="X323" s="1222" t="s">
        <v>3011</v>
      </c>
      <c r="Y323" s="1222" t="s">
        <v>3279</v>
      </c>
      <c r="Z323" s="1222" t="s">
        <v>3011</v>
      </c>
      <c r="AA323" s="1222" t="s">
        <v>3011</v>
      </c>
      <c r="AB323" s="1222" t="s">
        <v>3011</v>
      </c>
      <c r="AC323" s="1222" t="s">
        <v>3011</v>
      </c>
      <c r="AD323" s="1222" t="s">
        <v>3011</v>
      </c>
      <c r="AE323" s="1222" t="s">
        <v>3011</v>
      </c>
      <c r="AF323" s="2007" t="s">
        <v>293</v>
      </c>
      <c r="AG323" s="1222" t="s">
        <v>3296</v>
      </c>
      <c r="AH323" s="1221" t="s">
        <v>3104</v>
      </c>
      <c r="AI323" s="2007" t="s">
        <v>2909</v>
      </c>
      <c r="AJ323" s="1222" t="s">
        <v>295</v>
      </c>
      <c r="AK323" s="1225" t="s">
        <v>3297</v>
      </c>
      <c r="AL323" s="1222" t="s">
        <v>294</v>
      </c>
      <c r="AM323" s="1221" t="s">
        <v>3011</v>
      </c>
      <c r="AN323" s="2008"/>
    </row>
    <row r="324" spans="1:40" ht="93" customHeight="1">
      <c r="A324" s="1221" t="s">
        <v>1107</v>
      </c>
      <c r="B324" s="1221" t="s">
        <v>616</v>
      </c>
      <c r="C324" s="1221" t="s">
        <v>3289</v>
      </c>
      <c r="D324" s="1222" t="s">
        <v>3011</v>
      </c>
      <c r="E324" s="1221" t="s">
        <v>3290</v>
      </c>
      <c r="F324" s="1222" t="s">
        <v>3273</v>
      </c>
      <c r="G324" s="1222" t="s">
        <v>3013</v>
      </c>
      <c r="H324" s="1223">
        <v>2318</v>
      </c>
      <c r="I324" s="1223">
        <v>1200</v>
      </c>
      <c r="J324" s="1222" t="s">
        <v>3274</v>
      </c>
      <c r="K324" s="1224">
        <v>44448</v>
      </c>
      <c r="L324" s="1222" t="s">
        <v>3291</v>
      </c>
      <c r="M324" s="1224" t="s">
        <v>3292</v>
      </c>
      <c r="N324" s="1222" t="s">
        <v>293</v>
      </c>
      <c r="O324" s="2069" t="s">
        <v>3293</v>
      </c>
      <c r="P324" s="1221" t="s">
        <v>294</v>
      </c>
      <c r="Q324" s="1221" t="s">
        <v>3404</v>
      </c>
      <c r="R324" s="2069" t="s">
        <v>3294</v>
      </c>
      <c r="S324" s="1222" t="s">
        <v>297</v>
      </c>
      <c r="T324" s="2063" t="s">
        <v>2932</v>
      </c>
      <c r="U324" s="1222" t="s">
        <v>294</v>
      </c>
      <c r="V324" s="1222" t="s">
        <v>3295</v>
      </c>
      <c r="W324" s="1222" t="s">
        <v>294</v>
      </c>
      <c r="X324" s="1222" t="s">
        <v>3011</v>
      </c>
      <c r="Y324" s="1222" t="s">
        <v>3279</v>
      </c>
      <c r="Z324" s="1222" t="s">
        <v>3011</v>
      </c>
      <c r="AA324" s="1222" t="s">
        <v>3011</v>
      </c>
      <c r="AB324" s="1222" t="s">
        <v>3011</v>
      </c>
      <c r="AC324" s="1222" t="s">
        <v>3011</v>
      </c>
      <c r="AD324" s="1222" t="s">
        <v>3011</v>
      </c>
      <c r="AE324" s="1222" t="s">
        <v>3011</v>
      </c>
      <c r="AF324" s="2007" t="s">
        <v>293</v>
      </c>
      <c r="AG324" s="1222" t="s">
        <v>3296</v>
      </c>
      <c r="AH324" s="1221" t="s">
        <v>3104</v>
      </c>
      <c r="AI324" s="2007" t="s">
        <v>2909</v>
      </c>
      <c r="AJ324" s="1222" t="s">
        <v>295</v>
      </c>
      <c r="AK324" s="1225" t="s">
        <v>3297</v>
      </c>
      <c r="AL324" s="1222" t="s">
        <v>294</v>
      </c>
      <c r="AM324" s="1221" t="s">
        <v>3011</v>
      </c>
      <c r="AN324" s="2008"/>
    </row>
    <row r="325" spans="1:40" ht="93" customHeight="1">
      <c r="A325" s="1221" t="s">
        <v>1107</v>
      </c>
      <c r="B325" s="1221" t="s">
        <v>617</v>
      </c>
      <c r="C325" s="1221" t="s">
        <v>3289</v>
      </c>
      <c r="D325" s="1222" t="s">
        <v>3011</v>
      </c>
      <c r="E325" s="1221" t="s">
        <v>3290</v>
      </c>
      <c r="F325" s="1222" t="s">
        <v>3273</v>
      </c>
      <c r="G325" s="1222" t="s">
        <v>3013</v>
      </c>
      <c r="H325" s="1223">
        <v>6955</v>
      </c>
      <c r="I325" s="1223">
        <v>3600</v>
      </c>
      <c r="J325" s="1222" t="s">
        <v>3274</v>
      </c>
      <c r="K325" s="1224">
        <v>44448</v>
      </c>
      <c r="L325" s="1222" t="s">
        <v>3291</v>
      </c>
      <c r="M325" s="1224" t="s">
        <v>3292</v>
      </c>
      <c r="N325" s="1222" t="s">
        <v>293</v>
      </c>
      <c r="O325" s="2069" t="s">
        <v>3293</v>
      </c>
      <c r="P325" s="1221" t="s">
        <v>294</v>
      </c>
      <c r="Q325" s="1221" t="s">
        <v>3414</v>
      </c>
      <c r="R325" s="2069" t="s">
        <v>3294</v>
      </c>
      <c r="S325" s="1222" t="s">
        <v>297</v>
      </c>
      <c r="T325" s="2063" t="s">
        <v>2932</v>
      </c>
      <c r="U325" s="1222" t="s">
        <v>294</v>
      </c>
      <c r="V325" s="1222" t="s">
        <v>3295</v>
      </c>
      <c r="W325" s="1222" t="s">
        <v>294</v>
      </c>
      <c r="X325" s="1222" t="s">
        <v>3011</v>
      </c>
      <c r="Y325" s="1222" t="s">
        <v>3279</v>
      </c>
      <c r="Z325" s="1222" t="s">
        <v>3011</v>
      </c>
      <c r="AA325" s="1222" t="s">
        <v>3011</v>
      </c>
      <c r="AB325" s="1222" t="s">
        <v>3011</v>
      </c>
      <c r="AC325" s="1222" t="s">
        <v>3011</v>
      </c>
      <c r="AD325" s="1222" t="s">
        <v>3011</v>
      </c>
      <c r="AE325" s="1222" t="s">
        <v>3011</v>
      </c>
      <c r="AF325" s="2007" t="s">
        <v>293</v>
      </c>
      <c r="AG325" s="1222" t="s">
        <v>3296</v>
      </c>
      <c r="AH325" s="1221" t="s">
        <v>3104</v>
      </c>
      <c r="AI325" s="2007" t="s">
        <v>2909</v>
      </c>
      <c r="AJ325" s="1222" t="s">
        <v>295</v>
      </c>
      <c r="AK325" s="1225" t="s">
        <v>3297</v>
      </c>
      <c r="AL325" s="1222" t="s">
        <v>294</v>
      </c>
      <c r="AM325" s="1221" t="s">
        <v>3011</v>
      </c>
      <c r="AN325" s="2008"/>
    </row>
    <row r="326" spans="1:40" ht="93" customHeight="1">
      <c r="A326" s="1221" t="s">
        <v>1107</v>
      </c>
      <c r="B326" s="1221" t="s">
        <v>618</v>
      </c>
      <c r="C326" s="1221" t="s">
        <v>3289</v>
      </c>
      <c r="D326" s="1222" t="s">
        <v>3011</v>
      </c>
      <c r="E326" s="1221" t="s">
        <v>3290</v>
      </c>
      <c r="F326" s="1222" t="s">
        <v>3273</v>
      </c>
      <c r="G326" s="1222" t="s">
        <v>3013</v>
      </c>
      <c r="H326" s="1223">
        <v>10819</v>
      </c>
      <c r="I326" s="1223">
        <v>5600</v>
      </c>
      <c r="J326" s="1222" t="s">
        <v>3274</v>
      </c>
      <c r="K326" s="1224">
        <v>44448</v>
      </c>
      <c r="L326" s="1222" t="s">
        <v>3291</v>
      </c>
      <c r="M326" s="1224" t="s">
        <v>3292</v>
      </c>
      <c r="N326" s="1222" t="s">
        <v>293</v>
      </c>
      <c r="O326" s="2069" t="s">
        <v>3293</v>
      </c>
      <c r="P326" s="1221" t="s">
        <v>294</v>
      </c>
      <c r="Q326" s="1221" t="s">
        <v>3418</v>
      </c>
      <c r="R326" s="2069" t="s">
        <v>3294</v>
      </c>
      <c r="S326" s="1222" t="s">
        <v>297</v>
      </c>
      <c r="T326" s="2063" t="s">
        <v>2932</v>
      </c>
      <c r="U326" s="1222" t="s">
        <v>294</v>
      </c>
      <c r="V326" s="1222" t="s">
        <v>3295</v>
      </c>
      <c r="W326" s="1222" t="s">
        <v>294</v>
      </c>
      <c r="X326" s="1222" t="s">
        <v>3011</v>
      </c>
      <c r="Y326" s="1222" t="s">
        <v>3279</v>
      </c>
      <c r="Z326" s="1222" t="s">
        <v>3011</v>
      </c>
      <c r="AA326" s="1222" t="s">
        <v>3011</v>
      </c>
      <c r="AB326" s="1222" t="s">
        <v>3011</v>
      </c>
      <c r="AC326" s="1222" t="s">
        <v>3011</v>
      </c>
      <c r="AD326" s="1222" t="s">
        <v>3011</v>
      </c>
      <c r="AE326" s="1222" t="s">
        <v>3011</v>
      </c>
      <c r="AF326" s="2007" t="s">
        <v>293</v>
      </c>
      <c r="AG326" s="1222" t="s">
        <v>3296</v>
      </c>
      <c r="AH326" s="1221" t="s">
        <v>3104</v>
      </c>
      <c r="AI326" s="2007" t="s">
        <v>2909</v>
      </c>
      <c r="AJ326" s="1222" t="s">
        <v>295</v>
      </c>
      <c r="AK326" s="1225" t="s">
        <v>3297</v>
      </c>
      <c r="AL326" s="1222" t="s">
        <v>294</v>
      </c>
      <c r="AM326" s="1221" t="s">
        <v>3011</v>
      </c>
      <c r="AN326" s="2008"/>
    </row>
    <row r="327" spans="1:40" ht="93" customHeight="1">
      <c r="A327" s="1221" t="s">
        <v>1107</v>
      </c>
      <c r="B327" s="1221" t="s">
        <v>619</v>
      </c>
      <c r="C327" s="1221" t="s">
        <v>3289</v>
      </c>
      <c r="D327" s="1222" t="s">
        <v>3011</v>
      </c>
      <c r="E327" s="1221" t="s">
        <v>3290</v>
      </c>
      <c r="F327" s="1222" t="s">
        <v>3273</v>
      </c>
      <c r="G327" s="1222" t="s">
        <v>3013</v>
      </c>
      <c r="H327" s="1223">
        <v>1546</v>
      </c>
      <c r="I327" s="1223">
        <v>800</v>
      </c>
      <c r="J327" s="1222" t="s">
        <v>3274</v>
      </c>
      <c r="K327" s="1224">
        <v>44448</v>
      </c>
      <c r="L327" s="1222" t="s">
        <v>3291</v>
      </c>
      <c r="M327" s="1224" t="s">
        <v>3292</v>
      </c>
      <c r="N327" s="1222" t="s">
        <v>293</v>
      </c>
      <c r="O327" s="2069" t="s">
        <v>3293</v>
      </c>
      <c r="P327" s="1221" t="s">
        <v>294</v>
      </c>
      <c r="Q327" s="1221" t="s">
        <v>3402</v>
      </c>
      <c r="R327" s="2069" t="s">
        <v>3294</v>
      </c>
      <c r="S327" s="1222" t="s">
        <v>297</v>
      </c>
      <c r="T327" s="2063" t="s">
        <v>2932</v>
      </c>
      <c r="U327" s="1222" t="s">
        <v>294</v>
      </c>
      <c r="V327" s="1222" t="s">
        <v>3295</v>
      </c>
      <c r="W327" s="1222" t="s">
        <v>294</v>
      </c>
      <c r="X327" s="1222" t="s">
        <v>3011</v>
      </c>
      <c r="Y327" s="1222" t="s">
        <v>3279</v>
      </c>
      <c r="Z327" s="1222" t="s">
        <v>3011</v>
      </c>
      <c r="AA327" s="1222" t="s">
        <v>3011</v>
      </c>
      <c r="AB327" s="1222" t="s">
        <v>3011</v>
      </c>
      <c r="AC327" s="1222" t="s">
        <v>3011</v>
      </c>
      <c r="AD327" s="1222" t="s">
        <v>3011</v>
      </c>
      <c r="AE327" s="1222" t="s">
        <v>3011</v>
      </c>
      <c r="AF327" s="2007" t="s">
        <v>293</v>
      </c>
      <c r="AG327" s="1222" t="s">
        <v>3296</v>
      </c>
      <c r="AH327" s="1221" t="s">
        <v>3104</v>
      </c>
      <c r="AI327" s="2007" t="s">
        <v>2909</v>
      </c>
      <c r="AJ327" s="1222" t="s">
        <v>295</v>
      </c>
      <c r="AK327" s="1225" t="s">
        <v>3297</v>
      </c>
      <c r="AL327" s="1222" t="s">
        <v>294</v>
      </c>
      <c r="AM327" s="1221" t="s">
        <v>3011</v>
      </c>
      <c r="AN327" s="2008"/>
    </row>
    <row r="328" spans="1:40" ht="93" customHeight="1">
      <c r="A328" s="1221" t="s">
        <v>1107</v>
      </c>
      <c r="B328" s="1221" t="s">
        <v>620</v>
      </c>
      <c r="C328" s="1221" t="s">
        <v>3289</v>
      </c>
      <c r="D328" s="1222" t="s">
        <v>3011</v>
      </c>
      <c r="E328" s="1221" t="s">
        <v>3290</v>
      </c>
      <c r="F328" s="1222" t="s">
        <v>3273</v>
      </c>
      <c r="G328" s="1222" t="s">
        <v>3013</v>
      </c>
      <c r="H328" s="1223">
        <v>13910</v>
      </c>
      <c r="I328" s="1223">
        <v>7200</v>
      </c>
      <c r="J328" s="1222" t="s">
        <v>3274</v>
      </c>
      <c r="K328" s="1224">
        <v>44448</v>
      </c>
      <c r="L328" s="1222" t="s">
        <v>3291</v>
      </c>
      <c r="M328" s="1224" t="s">
        <v>3292</v>
      </c>
      <c r="N328" s="1222" t="s">
        <v>293</v>
      </c>
      <c r="O328" s="2069" t="s">
        <v>3293</v>
      </c>
      <c r="P328" s="1221" t="s">
        <v>294</v>
      </c>
      <c r="Q328" s="1221" t="s">
        <v>3454</v>
      </c>
      <c r="R328" s="2069" t="s">
        <v>3294</v>
      </c>
      <c r="S328" s="1222" t="s">
        <v>297</v>
      </c>
      <c r="T328" s="2063" t="s">
        <v>2932</v>
      </c>
      <c r="U328" s="1222" t="s">
        <v>294</v>
      </c>
      <c r="V328" s="1222" t="s">
        <v>3295</v>
      </c>
      <c r="W328" s="1222" t="s">
        <v>294</v>
      </c>
      <c r="X328" s="1222" t="s">
        <v>3011</v>
      </c>
      <c r="Y328" s="1222" t="s">
        <v>3279</v>
      </c>
      <c r="Z328" s="1222" t="s">
        <v>3011</v>
      </c>
      <c r="AA328" s="1222" t="s">
        <v>3011</v>
      </c>
      <c r="AB328" s="1222" t="s">
        <v>3011</v>
      </c>
      <c r="AC328" s="1222" t="s">
        <v>3011</v>
      </c>
      <c r="AD328" s="1222" t="s">
        <v>3011</v>
      </c>
      <c r="AE328" s="1222" t="s">
        <v>3011</v>
      </c>
      <c r="AF328" s="2007" t="s">
        <v>293</v>
      </c>
      <c r="AG328" s="1222" t="s">
        <v>3296</v>
      </c>
      <c r="AH328" s="1221" t="s">
        <v>3104</v>
      </c>
      <c r="AI328" s="2007" t="s">
        <v>2909</v>
      </c>
      <c r="AJ328" s="1222" t="s">
        <v>295</v>
      </c>
      <c r="AK328" s="1225" t="s">
        <v>3297</v>
      </c>
      <c r="AL328" s="1222" t="s">
        <v>294</v>
      </c>
      <c r="AM328" s="1221" t="s">
        <v>3011</v>
      </c>
      <c r="AN328" s="2008"/>
    </row>
    <row r="329" spans="1:40" ht="93" customHeight="1">
      <c r="A329" s="1221" t="s">
        <v>1107</v>
      </c>
      <c r="B329" s="1221" t="s">
        <v>621</v>
      </c>
      <c r="C329" s="1221" t="s">
        <v>3289</v>
      </c>
      <c r="D329" s="1222" t="s">
        <v>3011</v>
      </c>
      <c r="E329" s="1221" t="s">
        <v>3290</v>
      </c>
      <c r="F329" s="1222" t="s">
        <v>3273</v>
      </c>
      <c r="G329" s="1222" t="s">
        <v>3013</v>
      </c>
      <c r="H329" s="1223">
        <v>90416</v>
      </c>
      <c r="I329" s="1223">
        <v>46800</v>
      </c>
      <c r="J329" s="1222" t="s">
        <v>3274</v>
      </c>
      <c r="K329" s="1224">
        <v>44448</v>
      </c>
      <c r="L329" s="1222" t="s">
        <v>3291</v>
      </c>
      <c r="M329" s="1224" t="s">
        <v>3292</v>
      </c>
      <c r="N329" s="1222" t="s">
        <v>293</v>
      </c>
      <c r="O329" s="2069" t="s">
        <v>3293</v>
      </c>
      <c r="P329" s="1221" t="s">
        <v>294</v>
      </c>
      <c r="Q329" s="1221" t="s">
        <v>3474</v>
      </c>
      <c r="R329" s="2069" t="s">
        <v>3294</v>
      </c>
      <c r="S329" s="1222" t="s">
        <v>297</v>
      </c>
      <c r="T329" s="2063" t="s">
        <v>2932</v>
      </c>
      <c r="U329" s="1222" t="s">
        <v>294</v>
      </c>
      <c r="V329" s="1222" t="s">
        <v>3295</v>
      </c>
      <c r="W329" s="1222" t="s">
        <v>294</v>
      </c>
      <c r="X329" s="1222" t="s">
        <v>3011</v>
      </c>
      <c r="Y329" s="1222" t="s">
        <v>3279</v>
      </c>
      <c r="Z329" s="1222" t="s">
        <v>3011</v>
      </c>
      <c r="AA329" s="1222" t="s">
        <v>3011</v>
      </c>
      <c r="AB329" s="1222" t="s">
        <v>3011</v>
      </c>
      <c r="AC329" s="1222" t="s">
        <v>3011</v>
      </c>
      <c r="AD329" s="1222" t="s">
        <v>3011</v>
      </c>
      <c r="AE329" s="1222" t="s">
        <v>3011</v>
      </c>
      <c r="AF329" s="2007" t="s">
        <v>293</v>
      </c>
      <c r="AG329" s="1222" t="s">
        <v>3296</v>
      </c>
      <c r="AH329" s="1221" t="s">
        <v>3104</v>
      </c>
      <c r="AI329" s="2007" t="s">
        <v>2909</v>
      </c>
      <c r="AJ329" s="1222" t="s">
        <v>295</v>
      </c>
      <c r="AK329" s="1225" t="s">
        <v>3297</v>
      </c>
      <c r="AL329" s="1222" t="s">
        <v>294</v>
      </c>
      <c r="AM329" s="1221" t="s">
        <v>3011</v>
      </c>
      <c r="AN329" s="2008"/>
    </row>
    <row r="330" spans="1:40" ht="93" customHeight="1">
      <c r="A330" s="1221" t="s">
        <v>1107</v>
      </c>
      <c r="B330" s="1221" t="s">
        <v>622</v>
      </c>
      <c r="C330" s="1221" t="s">
        <v>3289</v>
      </c>
      <c r="D330" s="1222" t="s">
        <v>3011</v>
      </c>
      <c r="E330" s="1221" t="s">
        <v>3290</v>
      </c>
      <c r="F330" s="1222" t="s">
        <v>3273</v>
      </c>
      <c r="G330" s="1222" t="s">
        <v>3013</v>
      </c>
      <c r="H330" s="1223">
        <v>54868</v>
      </c>
      <c r="I330" s="1223">
        <v>28400</v>
      </c>
      <c r="J330" s="1222" t="s">
        <v>3274</v>
      </c>
      <c r="K330" s="1224">
        <v>44448</v>
      </c>
      <c r="L330" s="1222" t="s">
        <v>3291</v>
      </c>
      <c r="M330" s="1224" t="s">
        <v>3292</v>
      </c>
      <c r="N330" s="1222" t="s">
        <v>293</v>
      </c>
      <c r="O330" s="2069" t="s">
        <v>3293</v>
      </c>
      <c r="P330" s="1221" t="s">
        <v>294</v>
      </c>
      <c r="Q330" s="1221" t="s">
        <v>3475</v>
      </c>
      <c r="R330" s="2069" t="s">
        <v>3294</v>
      </c>
      <c r="S330" s="1222" t="s">
        <v>297</v>
      </c>
      <c r="T330" s="2063" t="s">
        <v>2932</v>
      </c>
      <c r="U330" s="1222" t="s">
        <v>294</v>
      </c>
      <c r="V330" s="1222" t="s">
        <v>3295</v>
      </c>
      <c r="W330" s="1222" t="s">
        <v>294</v>
      </c>
      <c r="X330" s="1222" t="s">
        <v>3011</v>
      </c>
      <c r="Y330" s="1222" t="s">
        <v>3279</v>
      </c>
      <c r="Z330" s="1222" t="s">
        <v>3011</v>
      </c>
      <c r="AA330" s="1222" t="s">
        <v>3011</v>
      </c>
      <c r="AB330" s="1222" t="s">
        <v>3011</v>
      </c>
      <c r="AC330" s="1222" t="s">
        <v>3011</v>
      </c>
      <c r="AD330" s="1222" t="s">
        <v>3011</v>
      </c>
      <c r="AE330" s="1222" t="s">
        <v>3011</v>
      </c>
      <c r="AF330" s="2007" t="s">
        <v>293</v>
      </c>
      <c r="AG330" s="1222" t="s">
        <v>3296</v>
      </c>
      <c r="AH330" s="1221" t="s">
        <v>3104</v>
      </c>
      <c r="AI330" s="2007" t="s">
        <v>2909</v>
      </c>
      <c r="AJ330" s="1222" t="s">
        <v>295</v>
      </c>
      <c r="AK330" s="1225" t="s">
        <v>3297</v>
      </c>
      <c r="AL330" s="1222" t="s">
        <v>294</v>
      </c>
      <c r="AM330" s="1221" t="s">
        <v>3011</v>
      </c>
      <c r="AN330" s="2008"/>
    </row>
    <row r="331" spans="1:40" ht="93" customHeight="1">
      <c r="A331" s="1221" t="s">
        <v>1107</v>
      </c>
      <c r="B331" s="1221" t="s">
        <v>623</v>
      </c>
      <c r="C331" s="1221" t="s">
        <v>3289</v>
      </c>
      <c r="D331" s="1222" t="s">
        <v>3011</v>
      </c>
      <c r="E331" s="1221" t="s">
        <v>3290</v>
      </c>
      <c r="F331" s="1222" t="s">
        <v>3273</v>
      </c>
      <c r="G331" s="1222" t="s">
        <v>3013</v>
      </c>
      <c r="H331" s="1223">
        <v>165376</v>
      </c>
      <c r="I331" s="1223">
        <v>85600</v>
      </c>
      <c r="J331" s="1222" t="s">
        <v>3274</v>
      </c>
      <c r="K331" s="1224">
        <v>44448</v>
      </c>
      <c r="L331" s="1222" t="s">
        <v>3291</v>
      </c>
      <c r="M331" s="1224" t="s">
        <v>3292</v>
      </c>
      <c r="N331" s="1222" t="s">
        <v>293</v>
      </c>
      <c r="O331" s="2069" t="s">
        <v>3293</v>
      </c>
      <c r="P331" s="1221" t="s">
        <v>294</v>
      </c>
      <c r="Q331" s="1221" t="s">
        <v>3476</v>
      </c>
      <c r="R331" s="2069" t="s">
        <v>3294</v>
      </c>
      <c r="S331" s="1222" t="s">
        <v>297</v>
      </c>
      <c r="T331" s="2063" t="s">
        <v>2932</v>
      </c>
      <c r="U331" s="1222" t="s">
        <v>294</v>
      </c>
      <c r="V331" s="1222" t="s">
        <v>3295</v>
      </c>
      <c r="W331" s="1222" t="s">
        <v>294</v>
      </c>
      <c r="X331" s="1222" t="s">
        <v>3011</v>
      </c>
      <c r="Y331" s="1222" t="s">
        <v>3279</v>
      </c>
      <c r="Z331" s="1222" t="s">
        <v>3011</v>
      </c>
      <c r="AA331" s="1222" t="s">
        <v>3011</v>
      </c>
      <c r="AB331" s="1222" t="s">
        <v>3011</v>
      </c>
      <c r="AC331" s="1222" t="s">
        <v>3011</v>
      </c>
      <c r="AD331" s="1222" t="s">
        <v>3011</v>
      </c>
      <c r="AE331" s="1222" t="s">
        <v>3011</v>
      </c>
      <c r="AF331" s="2007" t="s">
        <v>293</v>
      </c>
      <c r="AG331" s="1222" t="s">
        <v>3296</v>
      </c>
      <c r="AH331" s="1221" t="s">
        <v>3104</v>
      </c>
      <c r="AI331" s="2007" t="s">
        <v>2909</v>
      </c>
      <c r="AJ331" s="1222" t="s">
        <v>295</v>
      </c>
      <c r="AK331" s="1225" t="s">
        <v>3297</v>
      </c>
      <c r="AL331" s="1222" t="s">
        <v>294</v>
      </c>
      <c r="AM331" s="1221" t="s">
        <v>3011</v>
      </c>
      <c r="AN331" s="2008"/>
    </row>
    <row r="332" spans="1:40" ht="93" customHeight="1">
      <c r="A332" s="1221" t="s">
        <v>1107</v>
      </c>
      <c r="B332" s="1221" t="s">
        <v>624</v>
      </c>
      <c r="C332" s="1221" t="s">
        <v>3289</v>
      </c>
      <c r="D332" s="1222" t="s">
        <v>3011</v>
      </c>
      <c r="E332" s="1221" t="s">
        <v>3290</v>
      </c>
      <c r="F332" s="1222" t="s">
        <v>3273</v>
      </c>
      <c r="G332" s="1222" t="s">
        <v>3013</v>
      </c>
      <c r="H332" s="1223">
        <v>2318</v>
      </c>
      <c r="I332" s="1223">
        <v>1200</v>
      </c>
      <c r="J332" s="1222" t="s">
        <v>3274</v>
      </c>
      <c r="K332" s="1224">
        <v>44448</v>
      </c>
      <c r="L332" s="1222" t="s">
        <v>3291</v>
      </c>
      <c r="M332" s="1224" t="s">
        <v>3292</v>
      </c>
      <c r="N332" s="1222" t="s">
        <v>293</v>
      </c>
      <c r="O332" s="2069" t="s">
        <v>3293</v>
      </c>
      <c r="P332" s="1221" t="s">
        <v>294</v>
      </c>
      <c r="Q332" s="1221" t="s">
        <v>3404</v>
      </c>
      <c r="R332" s="2069" t="s">
        <v>3294</v>
      </c>
      <c r="S332" s="1222" t="s">
        <v>297</v>
      </c>
      <c r="T332" s="2063" t="s">
        <v>2932</v>
      </c>
      <c r="U332" s="1222" t="s">
        <v>294</v>
      </c>
      <c r="V332" s="1222" t="s">
        <v>3295</v>
      </c>
      <c r="W332" s="1222" t="s">
        <v>294</v>
      </c>
      <c r="X332" s="1222" t="s">
        <v>3011</v>
      </c>
      <c r="Y332" s="1222" t="s">
        <v>3279</v>
      </c>
      <c r="Z332" s="1222" t="s">
        <v>3011</v>
      </c>
      <c r="AA332" s="1222" t="s">
        <v>3011</v>
      </c>
      <c r="AB332" s="1222" t="s">
        <v>3011</v>
      </c>
      <c r="AC332" s="1222" t="s">
        <v>3011</v>
      </c>
      <c r="AD332" s="1222" t="s">
        <v>3011</v>
      </c>
      <c r="AE332" s="1222" t="s">
        <v>3011</v>
      </c>
      <c r="AF332" s="2007" t="s">
        <v>293</v>
      </c>
      <c r="AG332" s="1222" t="s">
        <v>3296</v>
      </c>
      <c r="AH332" s="1221" t="s">
        <v>3104</v>
      </c>
      <c r="AI332" s="2007" t="s">
        <v>2909</v>
      </c>
      <c r="AJ332" s="1222" t="s">
        <v>295</v>
      </c>
      <c r="AK332" s="1225" t="s">
        <v>3297</v>
      </c>
      <c r="AL332" s="1222" t="s">
        <v>294</v>
      </c>
      <c r="AM332" s="1221" t="s">
        <v>3011</v>
      </c>
      <c r="AN332" s="2008"/>
    </row>
    <row r="333" spans="1:40" ht="93" customHeight="1">
      <c r="A333" s="1221" t="s">
        <v>1107</v>
      </c>
      <c r="B333" s="1221" t="s">
        <v>625</v>
      </c>
      <c r="C333" s="1221" t="s">
        <v>3289</v>
      </c>
      <c r="D333" s="1222" t="s">
        <v>3011</v>
      </c>
      <c r="E333" s="1221" t="s">
        <v>3290</v>
      </c>
      <c r="F333" s="1222" t="s">
        <v>3273</v>
      </c>
      <c r="G333" s="1222" t="s">
        <v>3013</v>
      </c>
      <c r="H333" s="1223">
        <v>17001</v>
      </c>
      <c r="I333" s="1223">
        <v>8800</v>
      </c>
      <c r="J333" s="1222" t="s">
        <v>3274</v>
      </c>
      <c r="K333" s="1224">
        <v>44448</v>
      </c>
      <c r="L333" s="1222" t="s">
        <v>3291</v>
      </c>
      <c r="M333" s="1224" t="s">
        <v>3292</v>
      </c>
      <c r="N333" s="1222" t="s">
        <v>293</v>
      </c>
      <c r="O333" s="2069" t="s">
        <v>3293</v>
      </c>
      <c r="P333" s="1221" t="s">
        <v>294</v>
      </c>
      <c r="Q333" s="1221" t="s">
        <v>3453</v>
      </c>
      <c r="R333" s="2069" t="s">
        <v>3294</v>
      </c>
      <c r="S333" s="1222" t="s">
        <v>297</v>
      </c>
      <c r="T333" s="2063" t="s">
        <v>2932</v>
      </c>
      <c r="U333" s="1222" t="s">
        <v>294</v>
      </c>
      <c r="V333" s="1222" t="s">
        <v>3295</v>
      </c>
      <c r="W333" s="1222" t="s">
        <v>294</v>
      </c>
      <c r="X333" s="1222" t="s">
        <v>3011</v>
      </c>
      <c r="Y333" s="1222" t="s">
        <v>3279</v>
      </c>
      <c r="Z333" s="1222" t="s">
        <v>3011</v>
      </c>
      <c r="AA333" s="1222" t="s">
        <v>3011</v>
      </c>
      <c r="AB333" s="1222" t="s">
        <v>3011</v>
      </c>
      <c r="AC333" s="1222" t="s">
        <v>3011</v>
      </c>
      <c r="AD333" s="1222" t="s">
        <v>3011</v>
      </c>
      <c r="AE333" s="1222" t="s">
        <v>3011</v>
      </c>
      <c r="AF333" s="2007" t="s">
        <v>293</v>
      </c>
      <c r="AG333" s="1222" t="s">
        <v>3296</v>
      </c>
      <c r="AH333" s="1221" t="s">
        <v>3104</v>
      </c>
      <c r="AI333" s="2007" t="s">
        <v>2909</v>
      </c>
      <c r="AJ333" s="1222" t="s">
        <v>295</v>
      </c>
      <c r="AK333" s="1225" t="s">
        <v>3297</v>
      </c>
      <c r="AL333" s="1222" t="s">
        <v>294</v>
      </c>
      <c r="AM333" s="1221" t="s">
        <v>3011</v>
      </c>
      <c r="AN333" s="2008"/>
    </row>
    <row r="334" spans="1:40" ht="93" customHeight="1">
      <c r="A334" s="1221" t="s">
        <v>1107</v>
      </c>
      <c r="B334" s="1221" t="s">
        <v>626</v>
      </c>
      <c r="C334" s="1221" t="s">
        <v>3289</v>
      </c>
      <c r="D334" s="1222" t="s">
        <v>3011</v>
      </c>
      <c r="E334" s="1221" t="s">
        <v>3290</v>
      </c>
      <c r="F334" s="1222" t="s">
        <v>3273</v>
      </c>
      <c r="G334" s="1222" t="s">
        <v>3013</v>
      </c>
      <c r="H334" s="1223">
        <v>5409</v>
      </c>
      <c r="I334" s="1223">
        <v>2800</v>
      </c>
      <c r="J334" s="1222" t="s">
        <v>3274</v>
      </c>
      <c r="K334" s="1224">
        <v>44448</v>
      </c>
      <c r="L334" s="1222" t="s">
        <v>3291</v>
      </c>
      <c r="M334" s="1224" t="s">
        <v>3292</v>
      </c>
      <c r="N334" s="1222" t="s">
        <v>293</v>
      </c>
      <c r="O334" s="2069" t="s">
        <v>3293</v>
      </c>
      <c r="P334" s="1221" t="s">
        <v>294</v>
      </c>
      <c r="Q334" s="1221" t="s">
        <v>3423</v>
      </c>
      <c r="R334" s="2069" t="s">
        <v>3294</v>
      </c>
      <c r="S334" s="1222" t="s">
        <v>297</v>
      </c>
      <c r="T334" s="2063" t="s">
        <v>2932</v>
      </c>
      <c r="U334" s="1222" t="s">
        <v>294</v>
      </c>
      <c r="V334" s="1222" t="s">
        <v>3295</v>
      </c>
      <c r="W334" s="1222" t="s">
        <v>294</v>
      </c>
      <c r="X334" s="1222" t="s">
        <v>3011</v>
      </c>
      <c r="Y334" s="1222" t="s">
        <v>3279</v>
      </c>
      <c r="Z334" s="1222" t="s">
        <v>3011</v>
      </c>
      <c r="AA334" s="1222" t="s">
        <v>3011</v>
      </c>
      <c r="AB334" s="1222" t="s">
        <v>3011</v>
      </c>
      <c r="AC334" s="1222" t="s">
        <v>3011</v>
      </c>
      <c r="AD334" s="1222" t="s">
        <v>3011</v>
      </c>
      <c r="AE334" s="1222" t="s">
        <v>3011</v>
      </c>
      <c r="AF334" s="2007" t="s">
        <v>293</v>
      </c>
      <c r="AG334" s="1222" t="s">
        <v>3296</v>
      </c>
      <c r="AH334" s="1221" t="s">
        <v>3104</v>
      </c>
      <c r="AI334" s="2007" t="s">
        <v>2909</v>
      </c>
      <c r="AJ334" s="1222" t="s">
        <v>295</v>
      </c>
      <c r="AK334" s="1225" t="s">
        <v>3297</v>
      </c>
      <c r="AL334" s="1222" t="s">
        <v>294</v>
      </c>
      <c r="AM334" s="1221" t="s">
        <v>3011</v>
      </c>
      <c r="AN334" s="2008"/>
    </row>
    <row r="335" spans="1:40" ht="93" customHeight="1">
      <c r="A335" s="1221" t="s">
        <v>1107</v>
      </c>
      <c r="B335" s="1221" t="s">
        <v>627</v>
      </c>
      <c r="C335" s="1221" t="s">
        <v>3289</v>
      </c>
      <c r="D335" s="1222" t="s">
        <v>3011</v>
      </c>
      <c r="E335" s="1221" t="s">
        <v>3290</v>
      </c>
      <c r="F335" s="1222" t="s">
        <v>3273</v>
      </c>
      <c r="G335" s="1222" t="s">
        <v>3013</v>
      </c>
      <c r="H335" s="1223">
        <v>18547</v>
      </c>
      <c r="I335" s="1223">
        <v>9600</v>
      </c>
      <c r="J335" s="1222" t="s">
        <v>3274</v>
      </c>
      <c r="K335" s="1224">
        <v>44448</v>
      </c>
      <c r="L335" s="1222" t="s">
        <v>3291</v>
      </c>
      <c r="M335" s="1224" t="s">
        <v>3292</v>
      </c>
      <c r="N335" s="1222" t="s">
        <v>293</v>
      </c>
      <c r="O335" s="2069" t="s">
        <v>3293</v>
      </c>
      <c r="P335" s="1221" t="s">
        <v>294</v>
      </c>
      <c r="Q335" s="1221" t="s">
        <v>3430</v>
      </c>
      <c r="R335" s="2069" t="s">
        <v>3294</v>
      </c>
      <c r="S335" s="1222" t="s">
        <v>297</v>
      </c>
      <c r="T335" s="2063" t="s">
        <v>2932</v>
      </c>
      <c r="U335" s="1222" t="s">
        <v>294</v>
      </c>
      <c r="V335" s="1222" t="s">
        <v>3295</v>
      </c>
      <c r="W335" s="1222" t="s">
        <v>294</v>
      </c>
      <c r="X335" s="1222" t="s">
        <v>3011</v>
      </c>
      <c r="Y335" s="1222" t="s">
        <v>3279</v>
      </c>
      <c r="Z335" s="1222" t="s">
        <v>3011</v>
      </c>
      <c r="AA335" s="1222" t="s">
        <v>3011</v>
      </c>
      <c r="AB335" s="1222" t="s">
        <v>3011</v>
      </c>
      <c r="AC335" s="1222" t="s">
        <v>3011</v>
      </c>
      <c r="AD335" s="1222" t="s">
        <v>3011</v>
      </c>
      <c r="AE335" s="1222" t="s">
        <v>3011</v>
      </c>
      <c r="AF335" s="2007" t="s">
        <v>293</v>
      </c>
      <c r="AG335" s="1222" t="s">
        <v>3296</v>
      </c>
      <c r="AH335" s="1221" t="s">
        <v>3104</v>
      </c>
      <c r="AI335" s="2007" t="s">
        <v>2909</v>
      </c>
      <c r="AJ335" s="1222" t="s">
        <v>295</v>
      </c>
      <c r="AK335" s="1225" t="s">
        <v>3297</v>
      </c>
      <c r="AL335" s="1222" t="s">
        <v>294</v>
      </c>
      <c r="AM335" s="1221" t="s">
        <v>3011</v>
      </c>
      <c r="AN335" s="2008"/>
    </row>
    <row r="336" spans="1:40" ht="93" customHeight="1">
      <c r="A336" s="1221" t="s">
        <v>1107</v>
      </c>
      <c r="B336" s="1221" t="s">
        <v>628</v>
      </c>
      <c r="C336" s="1221" t="s">
        <v>3289</v>
      </c>
      <c r="D336" s="1222" t="s">
        <v>3011</v>
      </c>
      <c r="E336" s="1221" t="s">
        <v>3290</v>
      </c>
      <c r="F336" s="1222" t="s">
        <v>3273</v>
      </c>
      <c r="G336" s="1222" t="s">
        <v>3013</v>
      </c>
      <c r="H336" s="1223">
        <v>3091</v>
      </c>
      <c r="I336" s="1223">
        <v>1600</v>
      </c>
      <c r="J336" s="1222" t="s">
        <v>3274</v>
      </c>
      <c r="K336" s="1224">
        <v>44448</v>
      </c>
      <c r="L336" s="1222" t="s">
        <v>3291</v>
      </c>
      <c r="M336" s="1224" t="s">
        <v>3292</v>
      </c>
      <c r="N336" s="1222" t="s">
        <v>293</v>
      </c>
      <c r="O336" s="2069" t="s">
        <v>3293</v>
      </c>
      <c r="P336" s="1221" t="s">
        <v>294</v>
      </c>
      <c r="Q336" s="1221" t="s">
        <v>3421</v>
      </c>
      <c r="R336" s="2069" t="s">
        <v>3294</v>
      </c>
      <c r="S336" s="1222" t="s">
        <v>297</v>
      </c>
      <c r="T336" s="2063" t="s">
        <v>2932</v>
      </c>
      <c r="U336" s="1222" t="s">
        <v>294</v>
      </c>
      <c r="V336" s="1222" t="s">
        <v>3295</v>
      </c>
      <c r="W336" s="1222" t="s">
        <v>294</v>
      </c>
      <c r="X336" s="1222" t="s">
        <v>3011</v>
      </c>
      <c r="Y336" s="1222" t="s">
        <v>3279</v>
      </c>
      <c r="Z336" s="1222" t="s">
        <v>3011</v>
      </c>
      <c r="AA336" s="1222" t="s">
        <v>3011</v>
      </c>
      <c r="AB336" s="1222" t="s">
        <v>3011</v>
      </c>
      <c r="AC336" s="1222" t="s">
        <v>3011</v>
      </c>
      <c r="AD336" s="1222" t="s">
        <v>3011</v>
      </c>
      <c r="AE336" s="1222" t="s">
        <v>3011</v>
      </c>
      <c r="AF336" s="2007" t="s">
        <v>293</v>
      </c>
      <c r="AG336" s="1222" t="s">
        <v>3296</v>
      </c>
      <c r="AH336" s="1221" t="s">
        <v>3104</v>
      </c>
      <c r="AI336" s="2007" t="s">
        <v>2909</v>
      </c>
      <c r="AJ336" s="1222" t="s">
        <v>295</v>
      </c>
      <c r="AK336" s="1225" t="s">
        <v>3297</v>
      </c>
      <c r="AL336" s="1222" t="s">
        <v>294</v>
      </c>
      <c r="AM336" s="1221" t="s">
        <v>3011</v>
      </c>
      <c r="AN336" s="2008"/>
    </row>
    <row r="337" spans="1:40" ht="93" customHeight="1">
      <c r="A337" s="1221" t="s">
        <v>1107</v>
      </c>
      <c r="B337" s="1221" t="s">
        <v>629</v>
      </c>
      <c r="C337" s="1221" t="s">
        <v>3289</v>
      </c>
      <c r="D337" s="1222" t="s">
        <v>3011</v>
      </c>
      <c r="E337" s="1221" t="s">
        <v>3290</v>
      </c>
      <c r="F337" s="1222" t="s">
        <v>3273</v>
      </c>
      <c r="G337" s="1222" t="s">
        <v>3013</v>
      </c>
      <c r="H337" s="1223">
        <v>773</v>
      </c>
      <c r="I337" s="1223">
        <v>400</v>
      </c>
      <c r="J337" s="1222" t="s">
        <v>3274</v>
      </c>
      <c r="K337" s="1224">
        <v>44448</v>
      </c>
      <c r="L337" s="1222" t="s">
        <v>3291</v>
      </c>
      <c r="M337" s="1224" t="s">
        <v>3292</v>
      </c>
      <c r="N337" s="1222" t="s">
        <v>293</v>
      </c>
      <c r="O337" s="2069" t="s">
        <v>3293</v>
      </c>
      <c r="P337" s="1221" t="s">
        <v>294</v>
      </c>
      <c r="Q337" s="1221" t="s">
        <v>3403</v>
      </c>
      <c r="R337" s="2069" t="s">
        <v>3294</v>
      </c>
      <c r="S337" s="1222" t="s">
        <v>297</v>
      </c>
      <c r="T337" s="2063" t="s">
        <v>2932</v>
      </c>
      <c r="U337" s="1222" t="s">
        <v>294</v>
      </c>
      <c r="V337" s="1222" t="s">
        <v>3295</v>
      </c>
      <c r="W337" s="1222" t="s">
        <v>294</v>
      </c>
      <c r="X337" s="1222" t="s">
        <v>3011</v>
      </c>
      <c r="Y337" s="1222" t="s">
        <v>3279</v>
      </c>
      <c r="Z337" s="1222" t="s">
        <v>3011</v>
      </c>
      <c r="AA337" s="1222" t="s">
        <v>3011</v>
      </c>
      <c r="AB337" s="1222" t="s">
        <v>3011</v>
      </c>
      <c r="AC337" s="1222" t="s">
        <v>3011</v>
      </c>
      <c r="AD337" s="1222" t="s">
        <v>3011</v>
      </c>
      <c r="AE337" s="1222" t="s">
        <v>3011</v>
      </c>
      <c r="AF337" s="2007" t="s">
        <v>293</v>
      </c>
      <c r="AG337" s="1222" t="s">
        <v>3296</v>
      </c>
      <c r="AH337" s="1221" t="s">
        <v>3104</v>
      </c>
      <c r="AI337" s="2007" t="s">
        <v>2909</v>
      </c>
      <c r="AJ337" s="1222" t="s">
        <v>295</v>
      </c>
      <c r="AK337" s="1225" t="s">
        <v>3297</v>
      </c>
      <c r="AL337" s="1222" t="s">
        <v>294</v>
      </c>
      <c r="AM337" s="1221" t="s">
        <v>3011</v>
      </c>
      <c r="AN337" s="2008"/>
    </row>
    <row r="338" spans="1:40" ht="93" customHeight="1">
      <c r="A338" s="1221" t="s">
        <v>1107</v>
      </c>
      <c r="B338" s="1221" t="s">
        <v>630</v>
      </c>
      <c r="C338" s="1221" t="s">
        <v>3289</v>
      </c>
      <c r="D338" s="1222" t="s">
        <v>3011</v>
      </c>
      <c r="E338" s="1221" t="s">
        <v>3290</v>
      </c>
      <c r="F338" s="1222" t="s">
        <v>3273</v>
      </c>
      <c r="G338" s="1222" t="s">
        <v>3013</v>
      </c>
      <c r="H338" s="1223">
        <v>14683</v>
      </c>
      <c r="I338" s="1223">
        <v>7600</v>
      </c>
      <c r="J338" s="1222" t="s">
        <v>3274</v>
      </c>
      <c r="K338" s="1224">
        <v>44448</v>
      </c>
      <c r="L338" s="1222" t="s">
        <v>3291</v>
      </c>
      <c r="M338" s="1224" t="s">
        <v>3292</v>
      </c>
      <c r="N338" s="1222" t="s">
        <v>293</v>
      </c>
      <c r="O338" s="2069" t="s">
        <v>3293</v>
      </c>
      <c r="P338" s="1221" t="s">
        <v>294</v>
      </c>
      <c r="Q338" s="1221" t="s">
        <v>3449</v>
      </c>
      <c r="R338" s="2069" t="s">
        <v>3294</v>
      </c>
      <c r="S338" s="1222" t="s">
        <v>297</v>
      </c>
      <c r="T338" s="2063" t="s">
        <v>2932</v>
      </c>
      <c r="U338" s="1222" t="s">
        <v>294</v>
      </c>
      <c r="V338" s="1222" t="s">
        <v>3295</v>
      </c>
      <c r="W338" s="1222" t="s">
        <v>294</v>
      </c>
      <c r="X338" s="1222" t="s">
        <v>3011</v>
      </c>
      <c r="Y338" s="1222" t="s">
        <v>3279</v>
      </c>
      <c r="Z338" s="1222" t="s">
        <v>3011</v>
      </c>
      <c r="AA338" s="1222" t="s">
        <v>3011</v>
      </c>
      <c r="AB338" s="1222" t="s">
        <v>3011</v>
      </c>
      <c r="AC338" s="1222" t="s">
        <v>3011</v>
      </c>
      <c r="AD338" s="1222" t="s">
        <v>3011</v>
      </c>
      <c r="AE338" s="1222" t="s">
        <v>3011</v>
      </c>
      <c r="AF338" s="2007" t="s">
        <v>293</v>
      </c>
      <c r="AG338" s="1222" t="s">
        <v>3296</v>
      </c>
      <c r="AH338" s="1221" t="s">
        <v>3104</v>
      </c>
      <c r="AI338" s="2007" t="s">
        <v>2909</v>
      </c>
      <c r="AJ338" s="1222" t="s">
        <v>295</v>
      </c>
      <c r="AK338" s="1225" t="s">
        <v>3297</v>
      </c>
      <c r="AL338" s="1222" t="s">
        <v>294</v>
      </c>
      <c r="AM338" s="1221" t="s">
        <v>3011</v>
      </c>
      <c r="AN338" s="2008"/>
    </row>
    <row r="339" spans="1:40" ht="93" customHeight="1">
      <c r="A339" s="1221" t="s">
        <v>1107</v>
      </c>
      <c r="B339" s="1221" t="s">
        <v>631</v>
      </c>
      <c r="C339" s="1221" t="s">
        <v>3289</v>
      </c>
      <c r="D339" s="1222" t="s">
        <v>3011</v>
      </c>
      <c r="E339" s="1221" t="s">
        <v>3290</v>
      </c>
      <c r="F339" s="1222" t="s">
        <v>3273</v>
      </c>
      <c r="G339" s="1222" t="s">
        <v>3013</v>
      </c>
      <c r="H339" s="1223">
        <v>773</v>
      </c>
      <c r="I339" s="1223">
        <v>400</v>
      </c>
      <c r="J339" s="1222" t="s">
        <v>3274</v>
      </c>
      <c r="K339" s="1224">
        <v>44448</v>
      </c>
      <c r="L339" s="1222" t="s">
        <v>3291</v>
      </c>
      <c r="M339" s="1224" t="s">
        <v>3292</v>
      </c>
      <c r="N339" s="1222" t="s">
        <v>293</v>
      </c>
      <c r="O339" s="2069" t="s">
        <v>3293</v>
      </c>
      <c r="P339" s="1221" t="s">
        <v>294</v>
      </c>
      <c r="Q339" s="1221" t="s">
        <v>3403</v>
      </c>
      <c r="R339" s="2069" t="s">
        <v>3294</v>
      </c>
      <c r="S339" s="1222" t="s">
        <v>297</v>
      </c>
      <c r="T339" s="2063" t="s">
        <v>2932</v>
      </c>
      <c r="U339" s="1222" t="s">
        <v>294</v>
      </c>
      <c r="V339" s="1222" t="s">
        <v>3295</v>
      </c>
      <c r="W339" s="1222" t="s">
        <v>294</v>
      </c>
      <c r="X339" s="1222" t="s">
        <v>3011</v>
      </c>
      <c r="Y339" s="1222" t="s">
        <v>3279</v>
      </c>
      <c r="Z339" s="1222" t="s">
        <v>3011</v>
      </c>
      <c r="AA339" s="1222" t="s">
        <v>3011</v>
      </c>
      <c r="AB339" s="1222" t="s">
        <v>3011</v>
      </c>
      <c r="AC339" s="1222" t="s">
        <v>3011</v>
      </c>
      <c r="AD339" s="1222" t="s">
        <v>3011</v>
      </c>
      <c r="AE339" s="1222" t="s">
        <v>3011</v>
      </c>
      <c r="AF339" s="2007" t="s">
        <v>293</v>
      </c>
      <c r="AG339" s="1222" t="s">
        <v>3296</v>
      </c>
      <c r="AH339" s="1221" t="s">
        <v>3104</v>
      </c>
      <c r="AI339" s="2007" t="s">
        <v>2909</v>
      </c>
      <c r="AJ339" s="1222" t="s">
        <v>295</v>
      </c>
      <c r="AK339" s="1225" t="s">
        <v>3297</v>
      </c>
      <c r="AL339" s="1222" t="s">
        <v>294</v>
      </c>
      <c r="AM339" s="1221" t="s">
        <v>3011</v>
      </c>
      <c r="AN339" s="2008"/>
    </row>
    <row r="340" spans="1:40" ht="93" customHeight="1">
      <c r="A340" s="1221" t="s">
        <v>1107</v>
      </c>
      <c r="B340" s="1221" t="s">
        <v>632</v>
      </c>
      <c r="C340" s="1221" t="s">
        <v>3289</v>
      </c>
      <c r="D340" s="1222" t="s">
        <v>3011</v>
      </c>
      <c r="E340" s="1221" t="s">
        <v>3290</v>
      </c>
      <c r="F340" s="1222" t="s">
        <v>3273</v>
      </c>
      <c r="G340" s="1222" t="s">
        <v>3013</v>
      </c>
      <c r="H340" s="1223">
        <v>11592</v>
      </c>
      <c r="I340" s="1223">
        <v>6000</v>
      </c>
      <c r="J340" s="1222" t="s">
        <v>3274</v>
      </c>
      <c r="K340" s="1224">
        <v>44448</v>
      </c>
      <c r="L340" s="1222" t="s">
        <v>3291</v>
      </c>
      <c r="M340" s="1224" t="s">
        <v>3292</v>
      </c>
      <c r="N340" s="1222" t="s">
        <v>293</v>
      </c>
      <c r="O340" s="2069" t="s">
        <v>3293</v>
      </c>
      <c r="P340" s="1221" t="s">
        <v>294</v>
      </c>
      <c r="Q340" s="1221" t="s">
        <v>3385</v>
      </c>
      <c r="R340" s="2069" t="s">
        <v>3294</v>
      </c>
      <c r="S340" s="1222" t="s">
        <v>297</v>
      </c>
      <c r="T340" s="2063" t="s">
        <v>2932</v>
      </c>
      <c r="U340" s="1222" t="s">
        <v>294</v>
      </c>
      <c r="V340" s="1222" t="s">
        <v>3295</v>
      </c>
      <c r="W340" s="1222" t="s">
        <v>294</v>
      </c>
      <c r="X340" s="1222" t="s">
        <v>3011</v>
      </c>
      <c r="Y340" s="1222" t="s">
        <v>3279</v>
      </c>
      <c r="Z340" s="1222" t="s">
        <v>3011</v>
      </c>
      <c r="AA340" s="1222" t="s">
        <v>3011</v>
      </c>
      <c r="AB340" s="1222" t="s">
        <v>3011</v>
      </c>
      <c r="AC340" s="1222" t="s">
        <v>3011</v>
      </c>
      <c r="AD340" s="1222" t="s">
        <v>3011</v>
      </c>
      <c r="AE340" s="1222" t="s">
        <v>3011</v>
      </c>
      <c r="AF340" s="2007" t="s">
        <v>293</v>
      </c>
      <c r="AG340" s="1222" t="s">
        <v>3296</v>
      </c>
      <c r="AH340" s="1221" t="s">
        <v>3104</v>
      </c>
      <c r="AI340" s="2007" t="s">
        <v>2909</v>
      </c>
      <c r="AJ340" s="1222" t="s">
        <v>295</v>
      </c>
      <c r="AK340" s="1225" t="s">
        <v>3297</v>
      </c>
      <c r="AL340" s="1222" t="s">
        <v>294</v>
      </c>
      <c r="AM340" s="1221" t="s">
        <v>3011</v>
      </c>
      <c r="AN340" s="2008"/>
    </row>
    <row r="341" spans="1:40" ht="93" customHeight="1">
      <c r="A341" s="1221" t="s">
        <v>1107</v>
      </c>
      <c r="B341" s="1221" t="s">
        <v>633</v>
      </c>
      <c r="C341" s="1221" t="s">
        <v>3289</v>
      </c>
      <c r="D341" s="1222" t="s">
        <v>3011</v>
      </c>
      <c r="E341" s="1221" t="s">
        <v>3290</v>
      </c>
      <c r="F341" s="1222" t="s">
        <v>3273</v>
      </c>
      <c r="G341" s="1222" t="s">
        <v>3013</v>
      </c>
      <c r="H341" s="1223">
        <v>186241</v>
      </c>
      <c r="I341" s="1223">
        <v>96400</v>
      </c>
      <c r="J341" s="1222" t="s">
        <v>3274</v>
      </c>
      <c r="K341" s="1224">
        <v>44448</v>
      </c>
      <c r="L341" s="1222" t="s">
        <v>3291</v>
      </c>
      <c r="M341" s="1224" t="s">
        <v>3292</v>
      </c>
      <c r="N341" s="1222" t="s">
        <v>293</v>
      </c>
      <c r="O341" s="2069" t="s">
        <v>3293</v>
      </c>
      <c r="P341" s="1221" t="s">
        <v>294</v>
      </c>
      <c r="Q341" s="1221" t="s">
        <v>3477</v>
      </c>
      <c r="R341" s="2069" t="s">
        <v>3294</v>
      </c>
      <c r="S341" s="1222" t="s">
        <v>297</v>
      </c>
      <c r="T341" s="2063" t="s">
        <v>2932</v>
      </c>
      <c r="U341" s="1222" t="s">
        <v>294</v>
      </c>
      <c r="V341" s="1222" t="s">
        <v>3295</v>
      </c>
      <c r="W341" s="1222" t="s">
        <v>294</v>
      </c>
      <c r="X341" s="1222" t="s">
        <v>3011</v>
      </c>
      <c r="Y341" s="1222" t="s">
        <v>3279</v>
      </c>
      <c r="Z341" s="1222" t="s">
        <v>3011</v>
      </c>
      <c r="AA341" s="1222" t="s">
        <v>3011</v>
      </c>
      <c r="AB341" s="1222" t="s">
        <v>3011</v>
      </c>
      <c r="AC341" s="1222" t="s">
        <v>3011</v>
      </c>
      <c r="AD341" s="1222" t="s">
        <v>3011</v>
      </c>
      <c r="AE341" s="1222" t="s">
        <v>3011</v>
      </c>
      <c r="AF341" s="2007" t="s">
        <v>293</v>
      </c>
      <c r="AG341" s="1222" t="s">
        <v>3296</v>
      </c>
      <c r="AH341" s="1221" t="s">
        <v>3104</v>
      </c>
      <c r="AI341" s="2007" t="s">
        <v>2909</v>
      </c>
      <c r="AJ341" s="1222" t="s">
        <v>295</v>
      </c>
      <c r="AK341" s="1225" t="s">
        <v>3297</v>
      </c>
      <c r="AL341" s="1222" t="s">
        <v>294</v>
      </c>
      <c r="AM341" s="1221" t="s">
        <v>3011</v>
      </c>
      <c r="AN341" s="2008"/>
    </row>
    <row r="342" spans="1:40" ht="93" customHeight="1">
      <c r="A342" s="1221" t="s">
        <v>1107</v>
      </c>
      <c r="B342" s="1221" t="s">
        <v>634</v>
      </c>
      <c r="C342" s="1221" t="s">
        <v>3289</v>
      </c>
      <c r="D342" s="1222" t="s">
        <v>3011</v>
      </c>
      <c r="E342" s="1221" t="s">
        <v>3290</v>
      </c>
      <c r="F342" s="1222" t="s">
        <v>3273</v>
      </c>
      <c r="G342" s="1222" t="s">
        <v>3013</v>
      </c>
      <c r="H342" s="1223">
        <v>1546</v>
      </c>
      <c r="I342" s="1223">
        <v>800</v>
      </c>
      <c r="J342" s="1222" t="s">
        <v>3274</v>
      </c>
      <c r="K342" s="1224">
        <v>44448</v>
      </c>
      <c r="L342" s="1222" t="s">
        <v>3291</v>
      </c>
      <c r="M342" s="1224" t="s">
        <v>3292</v>
      </c>
      <c r="N342" s="1222" t="s">
        <v>293</v>
      </c>
      <c r="O342" s="2069" t="s">
        <v>3293</v>
      </c>
      <c r="P342" s="1221" t="s">
        <v>294</v>
      </c>
      <c r="Q342" s="1221" t="s">
        <v>3402</v>
      </c>
      <c r="R342" s="2069" t="s">
        <v>3294</v>
      </c>
      <c r="S342" s="1222" t="s">
        <v>297</v>
      </c>
      <c r="T342" s="2063" t="s">
        <v>2932</v>
      </c>
      <c r="U342" s="1222" t="s">
        <v>294</v>
      </c>
      <c r="V342" s="1222" t="s">
        <v>3295</v>
      </c>
      <c r="W342" s="1222" t="s">
        <v>294</v>
      </c>
      <c r="X342" s="1222" t="s">
        <v>3011</v>
      </c>
      <c r="Y342" s="1222" t="s">
        <v>3279</v>
      </c>
      <c r="Z342" s="1222" t="s">
        <v>3011</v>
      </c>
      <c r="AA342" s="1222" t="s">
        <v>3011</v>
      </c>
      <c r="AB342" s="1222" t="s">
        <v>3011</v>
      </c>
      <c r="AC342" s="1222" t="s">
        <v>3011</v>
      </c>
      <c r="AD342" s="1222" t="s">
        <v>3011</v>
      </c>
      <c r="AE342" s="1222" t="s">
        <v>3011</v>
      </c>
      <c r="AF342" s="2007" t="s">
        <v>293</v>
      </c>
      <c r="AG342" s="1222" t="s">
        <v>3296</v>
      </c>
      <c r="AH342" s="1221" t="s">
        <v>3104</v>
      </c>
      <c r="AI342" s="2007" t="s">
        <v>2909</v>
      </c>
      <c r="AJ342" s="1222" t="s">
        <v>295</v>
      </c>
      <c r="AK342" s="1225" t="s">
        <v>3297</v>
      </c>
      <c r="AL342" s="1222" t="s">
        <v>294</v>
      </c>
      <c r="AM342" s="1221" t="s">
        <v>3011</v>
      </c>
      <c r="AN342" s="2008"/>
    </row>
    <row r="343" spans="1:40" ht="93" customHeight="1">
      <c r="A343" s="1221" t="s">
        <v>1107</v>
      </c>
      <c r="B343" s="1221" t="s">
        <v>635</v>
      </c>
      <c r="C343" s="1221" t="s">
        <v>3289</v>
      </c>
      <c r="D343" s="1222" t="s">
        <v>3011</v>
      </c>
      <c r="E343" s="1221" t="s">
        <v>3290</v>
      </c>
      <c r="F343" s="1222" t="s">
        <v>3273</v>
      </c>
      <c r="G343" s="1222" t="s">
        <v>3013</v>
      </c>
      <c r="H343" s="1223">
        <v>429667</v>
      </c>
      <c r="I343" s="1223">
        <v>222400</v>
      </c>
      <c r="J343" s="1222" t="s">
        <v>3274</v>
      </c>
      <c r="K343" s="1224">
        <v>44448</v>
      </c>
      <c r="L343" s="1222" t="s">
        <v>3291</v>
      </c>
      <c r="M343" s="1224" t="s">
        <v>3292</v>
      </c>
      <c r="N343" s="1222" t="s">
        <v>293</v>
      </c>
      <c r="O343" s="2069" t="s">
        <v>3293</v>
      </c>
      <c r="P343" s="1221" t="s">
        <v>294</v>
      </c>
      <c r="Q343" s="1221" t="s">
        <v>3478</v>
      </c>
      <c r="R343" s="2069" t="s">
        <v>3294</v>
      </c>
      <c r="S343" s="1222" t="s">
        <v>297</v>
      </c>
      <c r="T343" s="2063" t="s">
        <v>2932</v>
      </c>
      <c r="U343" s="1222" t="s">
        <v>294</v>
      </c>
      <c r="V343" s="1222" t="s">
        <v>3295</v>
      </c>
      <c r="W343" s="1222" t="s">
        <v>294</v>
      </c>
      <c r="X343" s="1222" t="s">
        <v>3011</v>
      </c>
      <c r="Y343" s="1222" t="s">
        <v>3279</v>
      </c>
      <c r="Z343" s="1222" t="s">
        <v>3011</v>
      </c>
      <c r="AA343" s="1222" t="s">
        <v>3011</v>
      </c>
      <c r="AB343" s="1222" t="s">
        <v>3011</v>
      </c>
      <c r="AC343" s="1222" t="s">
        <v>3011</v>
      </c>
      <c r="AD343" s="1222" t="s">
        <v>3011</v>
      </c>
      <c r="AE343" s="1222" t="s">
        <v>3011</v>
      </c>
      <c r="AF343" s="2007" t="s">
        <v>293</v>
      </c>
      <c r="AG343" s="1222" t="s">
        <v>3296</v>
      </c>
      <c r="AH343" s="1221" t="s">
        <v>3104</v>
      </c>
      <c r="AI343" s="2007" t="s">
        <v>2909</v>
      </c>
      <c r="AJ343" s="1222" t="s">
        <v>295</v>
      </c>
      <c r="AK343" s="1225" t="s">
        <v>3297</v>
      </c>
      <c r="AL343" s="1222" t="s">
        <v>294</v>
      </c>
      <c r="AM343" s="1221" t="s">
        <v>3011</v>
      </c>
      <c r="AN343" s="2008"/>
    </row>
    <row r="344" spans="1:40" ht="93" customHeight="1">
      <c r="A344" s="1221" t="s">
        <v>1107</v>
      </c>
      <c r="B344" s="1221" t="s">
        <v>636</v>
      </c>
      <c r="C344" s="1221" t="s">
        <v>3289</v>
      </c>
      <c r="D344" s="1222" t="s">
        <v>3011</v>
      </c>
      <c r="E344" s="1221" t="s">
        <v>3290</v>
      </c>
      <c r="F344" s="1222" t="s">
        <v>3273</v>
      </c>
      <c r="G344" s="1222" t="s">
        <v>3013</v>
      </c>
      <c r="H344" s="1223">
        <v>3864</v>
      </c>
      <c r="I344" s="1223">
        <v>2000</v>
      </c>
      <c r="J344" s="1222" t="s">
        <v>3274</v>
      </c>
      <c r="K344" s="1224">
        <v>44448</v>
      </c>
      <c r="L344" s="1222" t="s">
        <v>3291</v>
      </c>
      <c r="M344" s="1224" t="s">
        <v>3292</v>
      </c>
      <c r="N344" s="1222" t="s">
        <v>293</v>
      </c>
      <c r="O344" s="2069" t="s">
        <v>3293</v>
      </c>
      <c r="P344" s="1221" t="s">
        <v>294</v>
      </c>
      <c r="Q344" s="1221" t="s">
        <v>3381</v>
      </c>
      <c r="R344" s="2069" t="s">
        <v>3294</v>
      </c>
      <c r="S344" s="1222" t="s">
        <v>297</v>
      </c>
      <c r="T344" s="2063" t="s">
        <v>2932</v>
      </c>
      <c r="U344" s="1222" t="s">
        <v>294</v>
      </c>
      <c r="V344" s="1222" t="s">
        <v>3295</v>
      </c>
      <c r="W344" s="1222" t="s">
        <v>294</v>
      </c>
      <c r="X344" s="1222" t="s">
        <v>3011</v>
      </c>
      <c r="Y344" s="1222" t="s">
        <v>3279</v>
      </c>
      <c r="Z344" s="1222" t="s">
        <v>3011</v>
      </c>
      <c r="AA344" s="1222" t="s">
        <v>3011</v>
      </c>
      <c r="AB344" s="1222" t="s">
        <v>3011</v>
      </c>
      <c r="AC344" s="1222" t="s">
        <v>3011</v>
      </c>
      <c r="AD344" s="1222" t="s">
        <v>3011</v>
      </c>
      <c r="AE344" s="1222" t="s">
        <v>3011</v>
      </c>
      <c r="AF344" s="2007" t="s">
        <v>293</v>
      </c>
      <c r="AG344" s="1222" t="s">
        <v>3296</v>
      </c>
      <c r="AH344" s="1221" t="s">
        <v>3104</v>
      </c>
      <c r="AI344" s="2007" t="s">
        <v>2909</v>
      </c>
      <c r="AJ344" s="1222" t="s">
        <v>295</v>
      </c>
      <c r="AK344" s="1225" t="s">
        <v>3297</v>
      </c>
      <c r="AL344" s="1222" t="s">
        <v>294</v>
      </c>
      <c r="AM344" s="1221" t="s">
        <v>3011</v>
      </c>
      <c r="AN344" s="2008"/>
    </row>
    <row r="345" spans="1:40" ht="93" customHeight="1">
      <c r="A345" s="1221" t="s">
        <v>1107</v>
      </c>
      <c r="B345" s="1221" t="s">
        <v>637</v>
      </c>
      <c r="C345" s="1221" t="s">
        <v>3289</v>
      </c>
      <c r="D345" s="1222" t="s">
        <v>3011</v>
      </c>
      <c r="E345" s="1221" t="s">
        <v>3290</v>
      </c>
      <c r="F345" s="1222" t="s">
        <v>3273</v>
      </c>
      <c r="G345" s="1222" t="s">
        <v>3013</v>
      </c>
      <c r="H345" s="1223">
        <v>497672</v>
      </c>
      <c r="I345" s="1223">
        <v>257600</v>
      </c>
      <c r="J345" s="1222" t="s">
        <v>3274</v>
      </c>
      <c r="K345" s="1224">
        <v>44448</v>
      </c>
      <c r="L345" s="1222" t="s">
        <v>3291</v>
      </c>
      <c r="M345" s="1224" t="s">
        <v>3292</v>
      </c>
      <c r="N345" s="1222" t="s">
        <v>293</v>
      </c>
      <c r="O345" s="2069" t="s">
        <v>3293</v>
      </c>
      <c r="P345" s="1221" t="s">
        <v>294</v>
      </c>
      <c r="Q345" s="1221" t="s">
        <v>3479</v>
      </c>
      <c r="R345" s="2069" t="s">
        <v>3294</v>
      </c>
      <c r="S345" s="1222" t="s">
        <v>297</v>
      </c>
      <c r="T345" s="2063" t="s">
        <v>2932</v>
      </c>
      <c r="U345" s="1222" t="s">
        <v>294</v>
      </c>
      <c r="V345" s="1222" t="s">
        <v>3295</v>
      </c>
      <c r="W345" s="1222" t="s">
        <v>294</v>
      </c>
      <c r="X345" s="1222" t="s">
        <v>3011</v>
      </c>
      <c r="Y345" s="1222" t="s">
        <v>3279</v>
      </c>
      <c r="Z345" s="1222" t="s">
        <v>3011</v>
      </c>
      <c r="AA345" s="1222" t="s">
        <v>3011</v>
      </c>
      <c r="AB345" s="1222" t="s">
        <v>3011</v>
      </c>
      <c r="AC345" s="1222" t="s">
        <v>3011</v>
      </c>
      <c r="AD345" s="1222" t="s">
        <v>3011</v>
      </c>
      <c r="AE345" s="1222" t="s">
        <v>3011</v>
      </c>
      <c r="AF345" s="2007" t="s">
        <v>293</v>
      </c>
      <c r="AG345" s="1222" t="s">
        <v>3296</v>
      </c>
      <c r="AH345" s="1221" t="s">
        <v>3104</v>
      </c>
      <c r="AI345" s="2007" t="s">
        <v>2909</v>
      </c>
      <c r="AJ345" s="1222" t="s">
        <v>295</v>
      </c>
      <c r="AK345" s="1225" t="s">
        <v>3297</v>
      </c>
      <c r="AL345" s="1222" t="s">
        <v>294</v>
      </c>
      <c r="AM345" s="1221" t="s">
        <v>3011</v>
      </c>
      <c r="AN345" s="2008"/>
    </row>
    <row r="346" spans="1:40" ht="93" customHeight="1">
      <c r="A346" s="1221" t="s">
        <v>1107</v>
      </c>
      <c r="B346" s="1221" t="s">
        <v>638</v>
      </c>
      <c r="C346" s="1221" t="s">
        <v>3289</v>
      </c>
      <c r="D346" s="1222" t="s">
        <v>3011</v>
      </c>
      <c r="E346" s="1221" t="s">
        <v>3290</v>
      </c>
      <c r="F346" s="1222" t="s">
        <v>3273</v>
      </c>
      <c r="G346" s="1222" t="s">
        <v>3013</v>
      </c>
      <c r="H346" s="1223">
        <v>4637</v>
      </c>
      <c r="I346" s="1223">
        <v>2400</v>
      </c>
      <c r="J346" s="1222" t="s">
        <v>3274</v>
      </c>
      <c r="K346" s="1224">
        <v>44448</v>
      </c>
      <c r="L346" s="1222" t="s">
        <v>3291</v>
      </c>
      <c r="M346" s="1224" t="s">
        <v>3292</v>
      </c>
      <c r="N346" s="1222" t="s">
        <v>293</v>
      </c>
      <c r="O346" s="2069" t="s">
        <v>3293</v>
      </c>
      <c r="P346" s="1221" t="s">
        <v>294</v>
      </c>
      <c r="Q346" s="1221" t="s">
        <v>3408</v>
      </c>
      <c r="R346" s="2069" t="s">
        <v>3294</v>
      </c>
      <c r="S346" s="1222" t="s">
        <v>297</v>
      </c>
      <c r="T346" s="2063" t="s">
        <v>2932</v>
      </c>
      <c r="U346" s="1222" t="s">
        <v>294</v>
      </c>
      <c r="V346" s="1222" t="s">
        <v>3295</v>
      </c>
      <c r="W346" s="1222" t="s">
        <v>294</v>
      </c>
      <c r="X346" s="1222" t="s">
        <v>3011</v>
      </c>
      <c r="Y346" s="1222" t="s">
        <v>3279</v>
      </c>
      <c r="Z346" s="1222" t="s">
        <v>3011</v>
      </c>
      <c r="AA346" s="1222" t="s">
        <v>3011</v>
      </c>
      <c r="AB346" s="1222" t="s">
        <v>3011</v>
      </c>
      <c r="AC346" s="1222" t="s">
        <v>3011</v>
      </c>
      <c r="AD346" s="1222" t="s">
        <v>3011</v>
      </c>
      <c r="AE346" s="1222" t="s">
        <v>3011</v>
      </c>
      <c r="AF346" s="2007" t="s">
        <v>293</v>
      </c>
      <c r="AG346" s="1222" t="s">
        <v>3296</v>
      </c>
      <c r="AH346" s="1221" t="s">
        <v>3104</v>
      </c>
      <c r="AI346" s="2007" t="s">
        <v>2909</v>
      </c>
      <c r="AJ346" s="1222" t="s">
        <v>295</v>
      </c>
      <c r="AK346" s="1225" t="s">
        <v>3297</v>
      </c>
      <c r="AL346" s="1222" t="s">
        <v>294</v>
      </c>
      <c r="AM346" s="1221" t="s">
        <v>3011</v>
      </c>
      <c r="AN346" s="2008"/>
    </row>
    <row r="347" spans="1:40" ht="93" customHeight="1">
      <c r="A347" s="1221" t="s">
        <v>1107</v>
      </c>
      <c r="B347" s="1221" t="s">
        <v>639</v>
      </c>
      <c r="C347" s="1221" t="s">
        <v>3289</v>
      </c>
      <c r="D347" s="1222" t="s">
        <v>3011</v>
      </c>
      <c r="E347" s="1221" t="s">
        <v>3290</v>
      </c>
      <c r="F347" s="1222" t="s">
        <v>3273</v>
      </c>
      <c r="G347" s="1222" t="s">
        <v>3013</v>
      </c>
      <c r="H347" s="1223">
        <v>16228</v>
      </c>
      <c r="I347" s="1223">
        <v>8400</v>
      </c>
      <c r="J347" s="1222" t="s">
        <v>3274</v>
      </c>
      <c r="K347" s="1224">
        <v>44448</v>
      </c>
      <c r="L347" s="1222" t="s">
        <v>3291</v>
      </c>
      <c r="M347" s="1224" t="s">
        <v>3292</v>
      </c>
      <c r="N347" s="1222" t="s">
        <v>293</v>
      </c>
      <c r="O347" s="2069" t="s">
        <v>3293</v>
      </c>
      <c r="P347" s="1221" t="s">
        <v>294</v>
      </c>
      <c r="Q347" s="1221" t="s">
        <v>3465</v>
      </c>
      <c r="R347" s="2069" t="s">
        <v>3294</v>
      </c>
      <c r="S347" s="1222" t="s">
        <v>297</v>
      </c>
      <c r="T347" s="2063" t="s">
        <v>2932</v>
      </c>
      <c r="U347" s="1222" t="s">
        <v>294</v>
      </c>
      <c r="V347" s="1222" t="s">
        <v>3295</v>
      </c>
      <c r="W347" s="1222" t="s">
        <v>294</v>
      </c>
      <c r="X347" s="1222" t="s">
        <v>3011</v>
      </c>
      <c r="Y347" s="1222" t="s">
        <v>3279</v>
      </c>
      <c r="Z347" s="1222" t="s">
        <v>3011</v>
      </c>
      <c r="AA347" s="1222" t="s">
        <v>3011</v>
      </c>
      <c r="AB347" s="1222" t="s">
        <v>3011</v>
      </c>
      <c r="AC347" s="1222" t="s">
        <v>3011</v>
      </c>
      <c r="AD347" s="1222" t="s">
        <v>3011</v>
      </c>
      <c r="AE347" s="1222" t="s">
        <v>3011</v>
      </c>
      <c r="AF347" s="2007" t="s">
        <v>293</v>
      </c>
      <c r="AG347" s="1222" t="s">
        <v>3296</v>
      </c>
      <c r="AH347" s="1221" t="s">
        <v>3104</v>
      </c>
      <c r="AI347" s="2007" t="s">
        <v>2909</v>
      </c>
      <c r="AJ347" s="1222" t="s">
        <v>295</v>
      </c>
      <c r="AK347" s="1225" t="s">
        <v>3297</v>
      </c>
      <c r="AL347" s="1222" t="s">
        <v>294</v>
      </c>
      <c r="AM347" s="1221" t="s">
        <v>3011</v>
      </c>
      <c r="AN347" s="2008"/>
    </row>
    <row r="348" spans="1:40" ht="93" customHeight="1">
      <c r="A348" s="1221" t="s">
        <v>1107</v>
      </c>
      <c r="B348" s="1221" t="s">
        <v>640</v>
      </c>
      <c r="C348" s="1221" t="s">
        <v>3289</v>
      </c>
      <c r="D348" s="1222" t="s">
        <v>3011</v>
      </c>
      <c r="E348" s="1221" t="s">
        <v>3290</v>
      </c>
      <c r="F348" s="1222" t="s">
        <v>3273</v>
      </c>
      <c r="G348" s="1222" t="s">
        <v>3013</v>
      </c>
      <c r="H348" s="1223">
        <v>773</v>
      </c>
      <c r="I348" s="1223">
        <v>400</v>
      </c>
      <c r="J348" s="1222" t="s">
        <v>3274</v>
      </c>
      <c r="K348" s="1224">
        <v>44448</v>
      </c>
      <c r="L348" s="1222" t="s">
        <v>3291</v>
      </c>
      <c r="M348" s="1224" t="s">
        <v>3292</v>
      </c>
      <c r="N348" s="1222" t="s">
        <v>293</v>
      </c>
      <c r="O348" s="2069" t="s">
        <v>3293</v>
      </c>
      <c r="P348" s="1221" t="s">
        <v>294</v>
      </c>
      <c r="Q348" s="1221" t="s">
        <v>3403</v>
      </c>
      <c r="R348" s="2069" t="s">
        <v>3294</v>
      </c>
      <c r="S348" s="1222" t="s">
        <v>297</v>
      </c>
      <c r="T348" s="2063" t="s">
        <v>2932</v>
      </c>
      <c r="U348" s="1222" t="s">
        <v>294</v>
      </c>
      <c r="V348" s="1222" t="s">
        <v>3295</v>
      </c>
      <c r="W348" s="1222" t="s">
        <v>294</v>
      </c>
      <c r="X348" s="1222" t="s">
        <v>3011</v>
      </c>
      <c r="Y348" s="1222" t="s">
        <v>3279</v>
      </c>
      <c r="Z348" s="1222" t="s">
        <v>3011</v>
      </c>
      <c r="AA348" s="1222" t="s">
        <v>3011</v>
      </c>
      <c r="AB348" s="1222" t="s">
        <v>3011</v>
      </c>
      <c r="AC348" s="1222" t="s">
        <v>3011</v>
      </c>
      <c r="AD348" s="1222" t="s">
        <v>3011</v>
      </c>
      <c r="AE348" s="1222" t="s">
        <v>3011</v>
      </c>
      <c r="AF348" s="2007" t="s">
        <v>293</v>
      </c>
      <c r="AG348" s="1222" t="s">
        <v>3296</v>
      </c>
      <c r="AH348" s="1221" t="s">
        <v>3104</v>
      </c>
      <c r="AI348" s="2007" t="s">
        <v>2909</v>
      </c>
      <c r="AJ348" s="1222" t="s">
        <v>295</v>
      </c>
      <c r="AK348" s="1225" t="s">
        <v>3297</v>
      </c>
      <c r="AL348" s="1222" t="s">
        <v>294</v>
      </c>
      <c r="AM348" s="1221" t="s">
        <v>3011</v>
      </c>
      <c r="AN348" s="2008"/>
    </row>
    <row r="349" spans="1:40" ht="93" customHeight="1">
      <c r="A349" s="1221" t="s">
        <v>1107</v>
      </c>
      <c r="B349" s="1221" t="s">
        <v>641</v>
      </c>
      <c r="C349" s="1221" t="s">
        <v>3289</v>
      </c>
      <c r="D349" s="1222" t="s">
        <v>3011</v>
      </c>
      <c r="E349" s="1221" t="s">
        <v>3290</v>
      </c>
      <c r="F349" s="1222" t="s">
        <v>3273</v>
      </c>
      <c r="G349" s="1222" t="s">
        <v>3013</v>
      </c>
      <c r="H349" s="1223">
        <v>38639</v>
      </c>
      <c r="I349" s="1223">
        <v>20000</v>
      </c>
      <c r="J349" s="1222" t="s">
        <v>3274</v>
      </c>
      <c r="K349" s="1224">
        <v>44448</v>
      </c>
      <c r="L349" s="1222" t="s">
        <v>3291</v>
      </c>
      <c r="M349" s="1224" t="s">
        <v>3292</v>
      </c>
      <c r="N349" s="1222" t="s">
        <v>293</v>
      </c>
      <c r="O349" s="2069" t="s">
        <v>3293</v>
      </c>
      <c r="P349" s="1221" t="s">
        <v>294</v>
      </c>
      <c r="Q349" s="1221" t="s">
        <v>3374</v>
      </c>
      <c r="R349" s="2069" t="s">
        <v>3294</v>
      </c>
      <c r="S349" s="1222" t="s">
        <v>297</v>
      </c>
      <c r="T349" s="2063" t="s">
        <v>2932</v>
      </c>
      <c r="U349" s="1222" t="s">
        <v>294</v>
      </c>
      <c r="V349" s="1222" t="s">
        <v>3295</v>
      </c>
      <c r="W349" s="1222" t="s">
        <v>294</v>
      </c>
      <c r="X349" s="1222" t="s">
        <v>3011</v>
      </c>
      <c r="Y349" s="1222" t="s">
        <v>3279</v>
      </c>
      <c r="Z349" s="1222" t="s">
        <v>3011</v>
      </c>
      <c r="AA349" s="1222" t="s">
        <v>3011</v>
      </c>
      <c r="AB349" s="1222" t="s">
        <v>3011</v>
      </c>
      <c r="AC349" s="1222" t="s">
        <v>3011</v>
      </c>
      <c r="AD349" s="1222" t="s">
        <v>3011</v>
      </c>
      <c r="AE349" s="1222" t="s">
        <v>3011</v>
      </c>
      <c r="AF349" s="2007" t="s">
        <v>293</v>
      </c>
      <c r="AG349" s="1222" t="s">
        <v>3296</v>
      </c>
      <c r="AH349" s="1221" t="s">
        <v>3104</v>
      </c>
      <c r="AI349" s="2007" t="s">
        <v>2909</v>
      </c>
      <c r="AJ349" s="1222" t="s">
        <v>295</v>
      </c>
      <c r="AK349" s="1225" t="s">
        <v>3297</v>
      </c>
      <c r="AL349" s="1222" t="s">
        <v>294</v>
      </c>
      <c r="AM349" s="1221" t="s">
        <v>3011</v>
      </c>
      <c r="AN349" s="2008"/>
    </row>
    <row r="350" spans="1:40" ht="93" customHeight="1">
      <c r="A350" s="1221" t="s">
        <v>1107</v>
      </c>
      <c r="B350" s="1221" t="s">
        <v>642</v>
      </c>
      <c r="C350" s="1221" t="s">
        <v>3289</v>
      </c>
      <c r="D350" s="1222" t="s">
        <v>3011</v>
      </c>
      <c r="E350" s="1221" t="s">
        <v>3290</v>
      </c>
      <c r="F350" s="1222" t="s">
        <v>3273</v>
      </c>
      <c r="G350" s="1222" t="s">
        <v>3013</v>
      </c>
      <c r="H350" s="1223">
        <v>61050</v>
      </c>
      <c r="I350" s="1223">
        <v>31600</v>
      </c>
      <c r="J350" s="1222" t="s">
        <v>3274</v>
      </c>
      <c r="K350" s="1224">
        <v>44448</v>
      </c>
      <c r="L350" s="1222" t="s">
        <v>3291</v>
      </c>
      <c r="M350" s="1224" t="s">
        <v>3292</v>
      </c>
      <c r="N350" s="1222" t="s">
        <v>293</v>
      </c>
      <c r="O350" s="2069" t="s">
        <v>3293</v>
      </c>
      <c r="P350" s="1221" t="s">
        <v>294</v>
      </c>
      <c r="Q350" s="1221" t="s">
        <v>3480</v>
      </c>
      <c r="R350" s="2069" t="s">
        <v>3294</v>
      </c>
      <c r="S350" s="1222" t="s">
        <v>297</v>
      </c>
      <c r="T350" s="2063" t="s">
        <v>2932</v>
      </c>
      <c r="U350" s="1222" t="s">
        <v>294</v>
      </c>
      <c r="V350" s="1222" t="s">
        <v>3295</v>
      </c>
      <c r="W350" s="1222" t="s">
        <v>294</v>
      </c>
      <c r="X350" s="1222" t="s">
        <v>3011</v>
      </c>
      <c r="Y350" s="1222" t="s">
        <v>3279</v>
      </c>
      <c r="Z350" s="1222" t="s">
        <v>3011</v>
      </c>
      <c r="AA350" s="1222" t="s">
        <v>3011</v>
      </c>
      <c r="AB350" s="1222" t="s">
        <v>3011</v>
      </c>
      <c r="AC350" s="1222" t="s">
        <v>3011</v>
      </c>
      <c r="AD350" s="1222" t="s">
        <v>3011</v>
      </c>
      <c r="AE350" s="1222" t="s">
        <v>3011</v>
      </c>
      <c r="AF350" s="2007" t="s">
        <v>293</v>
      </c>
      <c r="AG350" s="1222" t="s">
        <v>3296</v>
      </c>
      <c r="AH350" s="1221" t="s">
        <v>3104</v>
      </c>
      <c r="AI350" s="2007" t="s">
        <v>2909</v>
      </c>
      <c r="AJ350" s="1222" t="s">
        <v>295</v>
      </c>
      <c r="AK350" s="1225" t="s">
        <v>3297</v>
      </c>
      <c r="AL350" s="1222" t="s">
        <v>294</v>
      </c>
      <c r="AM350" s="1221" t="s">
        <v>3011</v>
      </c>
      <c r="AN350" s="2008"/>
    </row>
    <row r="351" spans="1:40" ht="93" customHeight="1">
      <c r="A351" s="1221" t="s">
        <v>1107</v>
      </c>
      <c r="B351" s="1221" t="s">
        <v>643</v>
      </c>
      <c r="C351" s="1221" t="s">
        <v>3289</v>
      </c>
      <c r="D351" s="1222" t="s">
        <v>3011</v>
      </c>
      <c r="E351" s="1221" t="s">
        <v>3290</v>
      </c>
      <c r="F351" s="1222" t="s">
        <v>3273</v>
      </c>
      <c r="G351" s="1222" t="s">
        <v>3013</v>
      </c>
      <c r="H351" s="1223">
        <v>1546</v>
      </c>
      <c r="I351" s="1223">
        <v>800</v>
      </c>
      <c r="J351" s="1222" t="s">
        <v>3274</v>
      </c>
      <c r="K351" s="1224">
        <v>44448</v>
      </c>
      <c r="L351" s="1222" t="s">
        <v>3291</v>
      </c>
      <c r="M351" s="1224" t="s">
        <v>3292</v>
      </c>
      <c r="N351" s="1222" t="s">
        <v>293</v>
      </c>
      <c r="O351" s="2069" t="s">
        <v>3293</v>
      </c>
      <c r="P351" s="1221" t="s">
        <v>294</v>
      </c>
      <c r="Q351" s="1221" t="s">
        <v>3402</v>
      </c>
      <c r="R351" s="2069" t="s">
        <v>3294</v>
      </c>
      <c r="S351" s="1222" t="s">
        <v>297</v>
      </c>
      <c r="T351" s="2063" t="s">
        <v>2932</v>
      </c>
      <c r="U351" s="1222" t="s">
        <v>294</v>
      </c>
      <c r="V351" s="1222" t="s">
        <v>3295</v>
      </c>
      <c r="W351" s="1222" t="s">
        <v>294</v>
      </c>
      <c r="X351" s="1222" t="s">
        <v>3011</v>
      </c>
      <c r="Y351" s="1222" t="s">
        <v>3279</v>
      </c>
      <c r="Z351" s="1222" t="s">
        <v>3011</v>
      </c>
      <c r="AA351" s="1222" t="s">
        <v>3011</v>
      </c>
      <c r="AB351" s="1222" t="s">
        <v>3011</v>
      </c>
      <c r="AC351" s="1222" t="s">
        <v>3011</v>
      </c>
      <c r="AD351" s="1222" t="s">
        <v>3011</v>
      </c>
      <c r="AE351" s="1222" t="s">
        <v>3011</v>
      </c>
      <c r="AF351" s="2007" t="s">
        <v>293</v>
      </c>
      <c r="AG351" s="1222" t="s">
        <v>3296</v>
      </c>
      <c r="AH351" s="1221" t="s">
        <v>3104</v>
      </c>
      <c r="AI351" s="2007" t="s">
        <v>2909</v>
      </c>
      <c r="AJ351" s="1222" t="s">
        <v>295</v>
      </c>
      <c r="AK351" s="1225" t="s">
        <v>3297</v>
      </c>
      <c r="AL351" s="1222" t="s">
        <v>294</v>
      </c>
      <c r="AM351" s="1221" t="s">
        <v>3011</v>
      </c>
      <c r="AN351" s="2008"/>
    </row>
    <row r="352" spans="1:40" ht="93" customHeight="1">
      <c r="A352" s="1221" t="s">
        <v>1107</v>
      </c>
      <c r="B352" s="1221" t="s">
        <v>644</v>
      </c>
      <c r="C352" s="1221" t="s">
        <v>3289</v>
      </c>
      <c r="D352" s="1222" t="s">
        <v>3011</v>
      </c>
      <c r="E352" s="1221" t="s">
        <v>3290</v>
      </c>
      <c r="F352" s="1222" t="s">
        <v>3273</v>
      </c>
      <c r="G352" s="1222" t="s">
        <v>3013</v>
      </c>
      <c r="H352" s="1223">
        <v>11592</v>
      </c>
      <c r="I352" s="1223">
        <v>6000</v>
      </c>
      <c r="J352" s="1222" t="s">
        <v>3274</v>
      </c>
      <c r="K352" s="1224">
        <v>44448</v>
      </c>
      <c r="L352" s="1222" t="s">
        <v>3291</v>
      </c>
      <c r="M352" s="1224" t="s">
        <v>3292</v>
      </c>
      <c r="N352" s="1222" t="s">
        <v>293</v>
      </c>
      <c r="O352" s="2069" t="s">
        <v>3293</v>
      </c>
      <c r="P352" s="1221" t="s">
        <v>294</v>
      </c>
      <c r="Q352" s="1221" t="s">
        <v>3385</v>
      </c>
      <c r="R352" s="2069" t="s">
        <v>3294</v>
      </c>
      <c r="S352" s="1222" t="s">
        <v>297</v>
      </c>
      <c r="T352" s="2063" t="s">
        <v>2932</v>
      </c>
      <c r="U352" s="1222" t="s">
        <v>294</v>
      </c>
      <c r="V352" s="1222" t="s">
        <v>3295</v>
      </c>
      <c r="W352" s="1222" t="s">
        <v>294</v>
      </c>
      <c r="X352" s="1222" t="s">
        <v>3011</v>
      </c>
      <c r="Y352" s="1222" t="s">
        <v>3279</v>
      </c>
      <c r="Z352" s="1222" t="s">
        <v>3011</v>
      </c>
      <c r="AA352" s="1222" t="s">
        <v>3011</v>
      </c>
      <c r="AB352" s="1222" t="s">
        <v>3011</v>
      </c>
      <c r="AC352" s="1222" t="s">
        <v>3011</v>
      </c>
      <c r="AD352" s="1222" t="s">
        <v>3011</v>
      </c>
      <c r="AE352" s="1222" t="s">
        <v>3011</v>
      </c>
      <c r="AF352" s="2007" t="s">
        <v>293</v>
      </c>
      <c r="AG352" s="1222" t="s">
        <v>3296</v>
      </c>
      <c r="AH352" s="1221" t="s">
        <v>3104</v>
      </c>
      <c r="AI352" s="2007" t="s">
        <v>2909</v>
      </c>
      <c r="AJ352" s="1222" t="s">
        <v>295</v>
      </c>
      <c r="AK352" s="1225" t="s">
        <v>3297</v>
      </c>
      <c r="AL352" s="1222" t="s">
        <v>294</v>
      </c>
      <c r="AM352" s="1221" t="s">
        <v>3011</v>
      </c>
      <c r="AN352" s="2008"/>
    </row>
    <row r="353" spans="1:40" ht="93" customHeight="1">
      <c r="A353" s="1221" t="s">
        <v>1107</v>
      </c>
      <c r="B353" s="1221" t="s">
        <v>645</v>
      </c>
      <c r="C353" s="1221" t="s">
        <v>3289</v>
      </c>
      <c r="D353" s="1222" t="s">
        <v>3011</v>
      </c>
      <c r="E353" s="1221" t="s">
        <v>3290</v>
      </c>
      <c r="F353" s="1222" t="s">
        <v>3273</v>
      </c>
      <c r="G353" s="1222" t="s">
        <v>3013</v>
      </c>
      <c r="H353" s="1223">
        <v>11592</v>
      </c>
      <c r="I353" s="1223">
        <v>6000</v>
      </c>
      <c r="J353" s="1222" t="s">
        <v>3274</v>
      </c>
      <c r="K353" s="1224">
        <v>44448</v>
      </c>
      <c r="L353" s="1222" t="s">
        <v>3291</v>
      </c>
      <c r="M353" s="1224" t="s">
        <v>3292</v>
      </c>
      <c r="N353" s="1222" t="s">
        <v>293</v>
      </c>
      <c r="O353" s="2069" t="s">
        <v>3293</v>
      </c>
      <c r="P353" s="1221" t="s">
        <v>294</v>
      </c>
      <c r="Q353" s="1221" t="s">
        <v>3385</v>
      </c>
      <c r="R353" s="2069" t="s">
        <v>3294</v>
      </c>
      <c r="S353" s="1222" t="s">
        <v>297</v>
      </c>
      <c r="T353" s="2063" t="s">
        <v>2932</v>
      </c>
      <c r="U353" s="1222" t="s">
        <v>294</v>
      </c>
      <c r="V353" s="1222" t="s">
        <v>3295</v>
      </c>
      <c r="W353" s="1222" t="s">
        <v>294</v>
      </c>
      <c r="X353" s="1222" t="s">
        <v>3011</v>
      </c>
      <c r="Y353" s="1222" t="s">
        <v>3279</v>
      </c>
      <c r="Z353" s="1222" t="s">
        <v>3011</v>
      </c>
      <c r="AA353" s="1222" t="s">
        <v>3011</v>
      </c>
      <c r="AB353" s="1222" t="s">
        <v>3011</v>
      </c>
      <c r="AC353" s="1222" t="s">
        <v>3011</v>
      </c>
      <c r="AD353" s="1222" t="s">
        <v>3011</v>
      </c>
      <c r="AE353" s="1222" t="s">
        <v>3011</v>
      </c>
      <c r="AF353" s="2007" t="s">
        <v>293</v>
      </c>
      <c r="AG353" s="1222" t="s">
        <v>3296</v>
      </c>
      <c r="AH353" s="1221" t="s">
        <v>3104</v>
      </c>
      <c r="AI353" s="2007" t="s">
        <v>2909</v>
      </c>
      <c r="AJ353" s="1222" t="s">
        <v>295</v>
      </c>
      <c r="AK353" s="1225" t="s">
        <v>3297</v>
      </c>
      <c r="AL353" s="1222" t="s">
        <v>294</v>
      </c>
      <c r="AM353" s="1221" t="s">
        <v>3011</v>
      </c>
      <c r="AN353" s="2008"/>
    </row>
    <row r="354" spans="1:40" ht="93" customHeight="1">
      <c r="A354" s="1221" t="s">
        <v>1107</v>
      </c>
      <c r="B354" s="1221" t="s">
        <v>646</v>
      </c>
      <c r="C354" s="1221" t="s">
        <v>3289</v>
      </c>
      <c r="D354" s="1222" t="s">
        <v>3011</v>
      </c>
      <c r="E354" s="1221" t="s">
        <v>3290</v>
      </c>
      <c r="F354" s="1222" t="s">
        <v>3273</v>
      </c>
      <c r="G354" s="1222" t="s">
        <v>3013</v>
      </c>
      <c r="H354" s="1223">
        <v>1546</v>
      </c>
      <c r="I354" s="1223">
        <v>800</v>
      </c>
      <c r="J354" s="1222" t="s">
        <v>3274</v>
      </c>
      <c r="K354" s="1224">
        <v>44448</v>
      </c>
      <c r="L354" s="1222" t="s">
        <v>3291</v>
      </c>
      <c r="M354" s="1224" t="s">
        <v>3292</v>
      </c>
      <c r="N354" s="1222" t="s">
        <v>293</v>
      </c>
      <c r="O354" s="2069" t="s">
        <v>3293</v>
      </c>
      <c r="P354" s="1221" t="s">
        <v>294</v>
      </c>
      <c r="Q354" s="1221" t="s">
        <v>3402</v>
      </c>
      <c r="R354" s="2069" t="s">
        <v>3294</v>
      </c>
      <c r="S354" s="1222" t="s">
        <v>297</v>
      </c>
      <c r="T354" s="2063" t="s">
        <v>2932</v>
      </c>
      <c r="U354" s="1222" t="s">
        <v>294</v>
      </c>
      <c r="V354" s="1222" t="s">
        <v>3295</v>
      </c>
      <c r="W354" s="1222" t="s">
        <v>294</v>
      </c>
      <c r="X354" s="1222" t="s">
        <v>3011</v>
      </c>
      <c r="Y354" s="1222" t="s">
        <v>3279</v>
      </c>
      <c r="Z354" s="1222" t="s">
        <v>3011</v>
      </c>
      <c r="AA354" s="1222" t="s">
        <v>3011</v>
      </c>
      <c r="AB354" s="1222" t="s">
        <v>3011</v>
      </c>
      <c r="AC354" s="1222" t="s">
        <v>3011</v>
      </c>
      <c r="AD354" s="1222" t="s">
        <v>3011</v>
      </c>
      <c r="AE354" s="1222" t="s">
        <v>3011</v>
      </c>
      <c r="AF354" s="2007" t="s">
        <v>293</v>
      </c>
      <c r="AG354" s="1222" t="s">
        <v>3296</v>
      </c>
      <c r="AH354" s="1221" t="s">
        <v>3104</v>
      </c>
      <c r="AI354" s="2007" t="s">
        <v>2909</v>
      </c>
      <c r="AJ354" s="1222" t="s">
        <v>295</v>
      </c>
      <c r="AK354" s="1225" t="s">
        <v>3297</v>
      </c>
      <c r="AL354" s="1222" t="s">
        <v>294</v>
      </c>
      <c r="AM354" s="1221" t="s">
        <v>3011</v>
      </c>
      <c r="AN354" s="2008"/>
    </row>
    <row r="355" spans="1:40" ht="93" customHeight="1">
      <c r="A355" s="1221" t="s">
        <v>1107</v>
      </c>
      <c r="B355" s="1221" t="s">
        <v>647</v>
      </c>
      <c r="C355" s="1221" t="s">
        <v>3289</v>
      </c>
      <c r="D355" s="1222" t="s">
        <v>3011</v>
      </c>
      <c r="E355" s="1221" t="s">
        <v>3290</v>
      </c>
      <c r="F355" s="1222" t="s">
        <v>3273</v>
      </c>
      <c r="G355" s="1222" t="s">
        <v>3013</v>
      </c>
      <c r="H355" s="1223">
        <v>773</v>
      </c>
      <c r="I355" s="1223">
        <v>400</v>
      </c>
      <c r="J355" s="1222" t="s">
        <v>3274</v>
      </c>
      <c r="K355" s="1224">
        <v>44448</v>
      </c>
      <c r="L355" s="1222" t="s">
        <v>3291</v>
      </c>
      <c r="M355" s="1224" t="s">
        <v>3292</v>
      </c>
      <c r="N355" s="1222" t="s">
        <v>293</v>
      </c>
      <c r="O355" s="2069" t="s">
        <v>3293</v>
      </c>
      <c r="P355" s="1221" t="s">
        <v>294</v>
      </c>
      <c r="Q355" s="1221" t="s">
        <v>3403</v>
      </c>
      <c r="R355" s="2069" t="s">
        <v>3294</v>
      </c>
      <c r="S355" s="1222" t="s">
        <v>297</v>
      </c>
      <c r="T355" s="2063" t="s">
        <v>2932</v>
      </c>
      <c r="U355" s="1222" t="s">
        <v>294</v>
      </c>
      <c r="V355" s="1222" t="s">
        <v>3295</v>
      </c>
      <c r="W355" s="1222" t="s">
        <v>294</v>
      </c>
      <c r="X355" s="1222" t="s">
        <v>3011</v>
      </c>
      <c r="Y355" s="1222" t="s">
        <v>3279</v>
      </c>
      <c r="Z355" s="1222" t="s">
        <v>3011</v>
      </c>
      <c r="AA355" s="1222" t="s">
        <v>3011</v>
      </c>
      <c r="AB355" s="1222" t="s">
        <v>3011</v>
      </c>
      <c r="AC355" s="1222" t="s">
        <v>3011</v>
      </c>
      <c r="AD355" s="1222" t="s">
        <v>3011</v>
      </c>
      <c r="AE355" s="1222" t="s">
        <v>3011</v>
      </c>
      <c r="AF355" s="2007" t="s">
        <v>293</v>
      </c>
      <c r="AG355" s="1222" t="s">
        <v>3296</v>
      </c>
      <c r="AH355" s="1221" t="s">
        <v>3104</v>
      </c>
      <c r="AI355" s="2007" t="s">
        <v>2909</v>
      </c>
      <c r="AJ355" s="1222" t="s">
        <v>295</v>
      </c>
      <c r="AK355" s="1225" t="s">
        <v>3297</v>
      </c>
      <c r="AL355" s="1222" t="s">
        <v>294</v>
      </c>
      <c r="AM355" s="1221" t="s">
        <v>3011</v>
      </c>
      <c r="AN355" s="2008"/>
    </row>
    <row r="356" spans="1:40" ht="93" customHeight="1">
      <c r="A356" s="1221" t="s">
        <v>1107</v>
      </c>
      <c r="B356" s="1221" t="s">
        <v>648</v>
      </c>
      <c r="C356" s="1221" t="s">
        <v>3289</v>
      </c>
      <c r="D356" s="1222" t="s">
        <v>3011</v>
      </c>
      <c r="E356" s="1221" t="s">
        <v>3290</v>
      </c>
      <c r="F356" s="1222" t="s">
        <v>3273</v>
      </c>
      <c r="G356" s="1222" t="s">
        <v>3013</v>
      </c>
      <c r="H356" s="1223">
        <v>773</v>
      </c>
      <c r="I356" s="1223">
        <v>400</v>
      </c>
      <c r="J356" s="1222" t="s">
        <v>3274</v>
      </c>
      <c r="K356" s="1224">
        <v>44448</v>
      </c>
      <c r="L356" s="1222" t="s">
        <v>3291</v>
      </c>
      <c r="M356" s="1224" t="s">
        <v>3292</v>
      </c>
      <c r="N356" s="1222" t="s">
        <v>293</v>
      </c>
      <c r="O356" s="2069" t="s">
        <v>3293</v>
      </c>
      <c r="P356" s="1221" t="s">
        <v>294</v>
      </c>
      <c r="Q356" s="1221" t="s">
        <v>3403</v>
      </c>
      <c r="R356" s="2069" t="s">
        <v>3294</v>
      </c>
      <c r="S356" s="1222" t="s">
        <v>297</v>
      </c>
      <c r="T356" s="2063" t="s">
        <v>2932</v>
      </c>
      <c r="U356" s="1222" t="s">
        <v>294</v>
      </c>
      <c r="V356" s="1222" t="s">
        <v>3295</v>
      </c>
      <c r="W356" s="1222" t="s">
        <v>294</v>
      </c>
      <c r="X356" s="1222" t="s">
        <v>3011</v>
      </c>
      <c r="Y356" s="1222" t="s">
        <v>3279</v>
      </c>
      <c r="Z356" s="1222" t="s">
        <v>3011</v>
      </c>
      <c r="AA356" s="1222" t="s">
        <v>3011</v>
      </c>
      <c r="AB356" s="1222" t="s">
        <v>3011</v>
      </c>
      <c r="AC356" s="1222" t="s">
        <v>3011</v>
      </c>
      <c r="AD356" s="1222" t="s">
        <v>3011</v>
      </c>
      <c r="AE356" s="1222" t="s">
        <v>3011</v>
      </c>
      <c r="AF356" s="2007" t="s">
        <v>293</v>
      </c>
      <c r="AG356" s="1222" t="s">
        <v>3296</v>
      </c>
      <c r="AH356" s="1221" t="s">
        <v>3104</v>
      </c>
      <c r="AI356" s="2007" t="s">
        <v>2909</v>
      </c>
      <c r="AJ356" s="1222" t="s">
        <v>295</v>
      </c>
      <c r="AK356" s="1225" t="s">
        <v>3297</v>
      </c>
      <c r="AL356" s="1222" t="s">
        <v>294</v>
      </c>
      <c r="AM356" s="1221" t="s">
        <v>3011</v>
      </c>
      <c r="AN356" s="2008"/>
    </row>
    <row r="357" spans="1:40" ht="93" customHeight="1">
      <c r="A357" s="1221" t="s">
        <v>1107</v>
      </c>
      <c r="B357" s="1221" t="s">
        <v>649</v>
      </c>
      <c r="C357" s="1221" t="s">
        <v>3289</v>
      </c>
      <c r="D357" s="1222" t="s">
        <v>3011</v>
      </c>
      <c r="E357" s="1221" t="s">
        <v>3290</v>
      </c>
      <c r="F357" s="1222" t="s">
        <v>3273</v>
      </c>
      <c r="G357" s="1222" t="s">
        <v>3013</v>
      </c>
      <c r="H357" s="1223">
        <v>773</v>
      </c>
      <c r="I357" s="1223">
        <v>400</v>
      </c>
      <c r="J357" s="1222" t="s">
        <v>3274</v>
      </c>
      <c r="K357" s="1224">
        <v>44448</v>
      </c>
      <c r="L357" s="1222" t="s">
        <v>3291</v>
      </c>
      <c r="M357" s="1224" t="s">
        <v>3292</v>
      </c>
      <c r="N357" s="1222" t="s">
        <v>293</v>
      </c>
      <c r="O357" s="2069" t="s">
        <v>3293</v>
      </c>
      <c r="P357" s="1221" t="s">
        <v>294</v>
      </c>
      <c r="Q357" s="1221" t="s">
        <v>3403</v>
      </c>
      <c r="R357" s="2069" t="s">
        <v>3294</v>
      </c>
      <c r="S357" s="1222" t="s">
        <v>297</v>
      </c>
      <c r="T357" s="2063" t="s">
        <v>2932</v>
      </c>
      <c r="U357" s="1222" t="s">
        <v>294</v>
      </c>
      <c r="V357" s="1222" t="s">
        <v>3295</v>
      </c>
      <c r="W357" s="1222" t="s">
        <v>294</v>
      </c>
      <c r="X357" s="1222" t="s">
        <v>3011</v>
      </c>
      <c r="Y357" s="1222" t="s">
        <v>3279</v>
      </c>
      <c r="Z357" s="1222" t="s">
        <v>3011</v>
      </c>
      <c r="AA357" s="1222" t="s">
        <v>3011</v>
      </c>
      <c r="AB357" s="1222" t="s">
        <v>3011</v>
      </c>
      <c r="AC357" s="1222" t="s">
        <v>3011</v>
      </c>
      <c r="AD357" s="1222" t="s">
        <v>3011</v>
      </c>
      <c r="AE357" s="1222" t="s">
        <v>3011</v>
      </c>
      <c r="AF357" s="2007" t="s">
        <v>293</v>
      </c>
      <c r="AG357" s="1222" t="s">
        <v>3296</v>
      </c>
      <c r="AH357" s="1221" t="s">
        <v>3104</v>
      </c>
      <c r="AI357" s="2007" t="s">
        <v>2909</v>
      </c>
      <c r="AJ357" s="1222" t="s">
        <v>295</v>
      </c>
      <c r="AK357" s="1225" t="s">
        <v>3297</v>
      </c>
      <c r="AL357" s="1222" t="s">
        <v>294</v>
      </c>
      <c r="AM357" s="1221" t="s">
        <v>3011</v>
      </c>
      <c r="AN357" s="2008"/>
    </row>
    <row r="358" spans="1:40" ht="93" customHeight="1">
      <c r="A358" s="1221" t="s">
        <v>1107</v>
      </c>
      <c r="B358" s="1221" t="s">
        <v>650</v>
      </c>
      <c r="C358" s="1221" t="s">
        <v>3289</v>
      </c>
      <c r="D358" s="1222" t="s">
        <v>3011</v>
      </c>
      <c r="E358" s="1221" t="s">
        <v>3290</v>
      </c>
      <c r="F358" s="1222" t="s">
        <v>3273</v>
      </c>
      <c r="G358" s="1222" t="s">
        <v>3013</v>
      </c>
      <c r="H358" s="1223">
        <v>773</v>
      </c>
      <c r="I358" s="1223">
        <v>400</v>
      </c>
      <c r="J358" s="1222" t="s">
        <v>3274</v>
      </c>
      <c r="K358" s="1224">
        <v>44448</v>
      </c>
      <c r="L358" s="1222" t="s">
        <v>3291</v>
      </c>
      <c r="M358" s="1224" t="s">
        <v>3292</v>
      </c>
      <c r="N358" s="1222" t="s">
        <v>293</v>
      </c>
      <c r="O358" s="2069" t="s">
        <v>3293</v>
      </c>
      <c r="P358" s="1221" t="s">
        <v>294</v>
      </c>
      <c r="Q358" s="1221" t="s">
        <v>3403</v>
      </c>
      <c r="R358" s="2069" t="s">
        <v>3294</v>
      </c>
      <c r="S358" s="1222" t="s">
        <v>297</v>
      </c>
      <c r="T358" s="2063" t="s">
        <v>2932</v>
      </c>
      <c r="U358" s="1222" t="s">
        <v>294</v>
      </c>
      <c r="V358" s="1222" t="s">
        <v>3295</v>
      </c>
      <c r="W358" s="1222" t="s">
        <v>294</v>
      </c>
      <c r="X358" s="1222" t="s">
        <v>3011</v>
      </c>
      <c r="Y358" s="1222" t="s">
        <v>3279</v>
      </c>
      <c r="Z358" s="1222" t="s">
        <v>3011</v>
      </c>
      <c r="AA358" s="1222" t="s">
        <v>3011</v>
      </c>
      <c r="AB358" s="1222" t="s">
        <v>3011</v>
      </c>
      <c r="AC358" s="1222" t="s">
        <v>3011</v>
      </c>
      <c r="AD358" s="1222" t="s">
        <v>3011</v>
      </c>
      <c r="AE358" s="1222" t="s">
        <v>3011</v>
      </c>
      <c r="AF358" s="2007" t="s">
        <v>293</v>
      </c>
      <c r="AG358" s="1222" t="s">
        <v>3296</v>
      </c>
      <c r="AH358" s="1221" t="s">
        <v>3104</v>
      </c>
      <c r="AI358" s="2007" t="s">
        <v>2909</v>
      </c>
      <c r="AJ358" s="1222" t="s">
        <v>295</v>
      </c>
      <c r="AK358" s="1225" t="s">
        <v>3297</v>
      </c>
      <c r="AL358" s="1222" t="s">
        <v>294</v>
      </c>
      <c r="AM358" s="1221" t="s">
        <v>3011</v>
      </c>
      <c r="AN358" s="2008"/>
    </row>
    <row r="359" spans="1:40" ht="93" customHeight="1">
      <c r="A359" s="1221" t="s">
        <v>1107</v>
      </c>
      <c r="B359" s="1221" t="s">
        <v>651</v>
      </c>
      <c r="C359" s="1221" t="s">
        <v>3289</v>
      </c>
      <c r="D359" s="1222" t="s">
        <v>3011</v>
      </c>
      <c r="E359" s="1221" t="s">
        <v>3290</v>
      </c>
      <c r="F359" s="1222" t="s">
        <v>3273</v>
      </c>
      <c r="G359" s="1222" t="s">
        <v>3013</v>
      </c>
      <c r="H359" s="1223">
        <v>174649</v>
      </c>
      <c r="I359" s="1223">
        <v>90400</v>
      </c>
      <c r="J359" s="1222" t="s">
        <v>3274</v>
      </c>
      <c r="K359" s="1224">
        <v>44448</v>
      </c>
      <c r="L359" s="1222" t="s">
        <v>3291</v>
      </c>
      <c r="M359" s="1224" t="s">
        <v>3292</v>
      </c>
      <c r="N359" s="1222" t="s">
        <v>293</v>
      </c>
      <c r="O359" s="2069" t="s">
        <v>3293</v>
      </c>
      <c r="P359" s="1221" t="s">
        <v>294</v>
      </c>
      <c r="Q359" s="1221" t="s">
        <v>3481</v>
      </c>
      <c r="R359" s="2069" t="s">
        <v>3294</v>
      </c>
      <c r="S359" s="1222" t="s">
        <v>297</v>
      </c>
      <c r="T359" s="2063" t="s">
        <v>2932</v>
      </c>
      <c r="U359" s="1222" t="s">
        <v>294</v>
      </c>
      <c r="V359" s="1222" t="s">
        <v>3295</v>
      </c>
      <c r="W359" s="1222" t="s">
        <v>294</v>
      </c>
      <c r="X359" s="1222" t="s">
        <v>3011</v>
      </c>
      <c r="Y359" s="1222" t="s">
        <v>3279</v>
      </c>
      <c r="Z359" s="1222" t="s">
        <v>3011</v>
      </c>
      <c r="AA359" s="1222" t="s">
        <v>3011</v>
      </c>
      <c r="AB359" s="1222" t="s">
        <v>3011</v>
      </c>
      <c r="AC359" s="1222" t="s">
        <v>3011</v>
      </c>
      <c r="AD359" s="1222" t="s">
        <v>3011</v>
      </c>
      <c r="AE359" s="1222" t="s">
        <v>3011</v>
      </c>
      <c r="AF359" s="2007" t="s">
        <v>293</v>
      </c>
      <c r="AG359" s="1222" t="s">
        <v>3296</v>
      </c>
      <c r="AH359" s="1221" t="s">
        <v>3104</v>
      </c>
      <c r="AI359" s="2007" t="s">
        <v>2909</v>
      </c>
      <c r="AJ359" s="1222" t="s">
        <v>295</v>
      </c>
      <c r="AK359" s="1225" t="s">
        <v>3297</v>
      </c>
      <c r="AL359" s="1222" t="s">
        <v>294</v>
      </c>
      <c r="AM359" s="1221" t="s">
        <v>3011</v>
      </c>
      <c r="AN359" s="2008"/>
    </row>
    <row r="360" spans="1:40" ht="93" customHeight="1">
      <c r="A360" s="1221" t="s">
        <v>1107</v>
      </c>
      <c r="B360" s="1221" t="s">
        <v>652</v>
      </c>
      <c r="C360" s="1221" t="s">
        <v>3289</v>
      </c>
      <c r="D360" s="1222" t="s">
        <v>3011</v>
      </c>
      <c r="E360" s="1221" t="s">
        <v>3290</v>
      </c>
      <c r="F360" s="1222" t="s">
        <v>3273</v>
      </c>
      <c r="G360" s="1222" t="s">
        <v>3013</v>
      </c>
      <c r="H360" s="1223">
        <v>63368</v>
      </c>
      <c r="I360" s="1223">
        <v>32800</v>
      </c>
      <c r="J360" s="1222" t="s">
        <v>3274</v>
      </c>
      <c r="K360" s="1224">
        <v>44448</v>
      </c>
      <c r="L360" s="1222" t="s">
        <v>3291</v>
      </c>
      <c r="M360" s="1224" t="s">
        <v>3292</v>
      </c>
      <c r="N360" s="1222" t="s">
        <v>293</v>
      </c>
      <c r="O360" s="2069" t="s">
        <v>3293</v>
      </c>
      <c r="P360" s="1221" t="s">
        <v>294</v>
      </c>
      <c r="Q360" s="1221" t="s">
        <v>3482</v>
      </c>
      <c r="R360" s="2069" t="s">
        <v>3294</v>
      </c>
      <c r="S360" s="1222" t="s">
        <v>297</v>
      </c>
      <c r="T360" s="2063" t="s">
        <v>2932</v>
      </c>
      <c r="U360" s="1222" t="s">
        <v>294</v>
      </c>
      <c r="V360" s="1222" t="s">
        <v>3295</v>
      </c>
      <c r="W360" s="1222" t="s">
        <v>294</v>
      </c>
      <c r="X360" s="1222" t="s">
        <v>3011</v>
      </c>
      <c r="Y360" s="1222" t="s">
        <v>3279</v>
      </c>
      <c r="Z360" s="1222" t="s">
        <v>3011</v>
      </c>
      <c r="AA360" s="1222" t="s">
        <v>3011</v>
      </c>
      <c r="AB360" s="1222" t="s">
        <v>3011</v>
      </c>
      <c r="AC360" s="1222" t="s">
        <v>3011</v>
      </c>
      <c r="AD360" s="1222" t="s">
        <v>3011</v>
      </c>
      <c r="AE360" s="1222" t="s">
        <v>3011</v>
      </c>
      <c r="AF360" s="2007" t="s">
        <v>293</v>
      </c>
      <c r="AG360" s="1221" t="s">
        <v>3296</v>
      </c>
      <c r="AH360" s="1221" t="s">
        <v>3104</v>
      </c>
      <c r="AI360" s="2007" t="s">
        <v>2909</v>
      </c>
      <c r="AJ360" s="1222" t="s">
        <v>295</v>
      </c>
      <c r="AK360" s="1225" t="s">
        <v>3297</v>
      </c>
      <c r="AL360" s="1222" t="s">
        <v>294</v>
      </c>
      <c r="AM360" s="1221" t="s">
        <v>3011</v>
      </c>
      <c r="AN360" s="2008"/>
    </row>
    <row r="361" spans="1:40" ht="93" customHeight="1">
      <c r="A361" s="1221" t="s">
        <v>1107</v>
      </c>
      <c r="B361" s="1221" t="s">
        <v>653</v>
      </c>
      <c r="C361" s="1221" t="s">
        <v>3289</v>
      </c>
      <c r="D361" s="1222" t="s">
        <v>3011</v>
      </c>
      <c r="E361" s="1221" t="s">
        <v>3290</v>
      </c>
      <c r="F361" s="1222" t="s">
        <v>3273</v>
      </c>
      <c r="G361" s="1222" t="s">
        <v>3013</v>
      </c>
      <c r="H361" s="1223">
        <v>10819</v>
      </c>
      <c r="I361" s="1223">
        <v>5600</v>
      </c>
      <c r="J361" s="1222" t="s">
        <v>3274</v>
      </c>
      <c r="K361" s="1224">
        <v>44448</v>
      </c>
      <c r="L361" s="1222" t="s">
        <v>3291</v>
      </c>
      <c r="M361" s="1224" t="s">
        <v>3292</v>
      </c>
      <c r="N361" s="1222" t="s">
        <v>293</v>
      </c>
      <c r="O361" s="2069" t="s">
        <v>3293</v>
      </c>
      <c r="P361" s="1221" t="s">
        <v>294</v>
      </c>
      <c r="Q361" s="1221" t="s">
        <v>3418</v>
      </c>
      <c r="R361" s="2069" t="s">
        <v>3294</v>
      </c>
      <c r="S361" s="1222" t="s">
        <v>297</v>
      </c>
      <c r="T361" s="2063" t="s">
        <v>2932</v>
      </c>
      <c r="U361" s="1222" t="s">
        <v>294</v>
      </c>
      <c r="V361" s="1222" t="s">
        <v>3295</v>
      </c>
      <c r="W361" s="1222" t="s">
        <v>294</v>
      </c>
      <c r="X361" s="1222" t="s">
        <v>3011</v>
      </c>
      <c r="Y361" s="1222" t="s">
        <v>3279</v>
      </c>
      <c r="Z361" s="1222" t="s">
        <v>3011</v>
      </c>
      <c r="AA361" s="1222" t="s">
        <v>3011</v>
      </c>
      <c r="AB361" s="1222" t="s">
        <v>3011</v>
      </c>
      <c r="AC361" s="1222" t="s">
        <v>3011</v>
      </c>
      <c r="AD361" s="1222" t="s">
        <v>3011</v>
      </c>
      <c r="AE361" s="1222" t="s">
        <v>3011</v>
      </c>
      <c r="AF361" s="2007" t="s">
        <v>293</v>
      </c>
      <c r="AG361" s="1222" t="s">
        <v>3296</v>
      </c>
      <c r="AH361" s="1221" t="s">
        <v>3104</v>
      </c>
      <c r="AI361" s="2007" t="s">
        <v>2909</v>
      </c>
      <c r="AJ361" s="1222" t="s">
        <v>295</v>
      </c>
      <c r="AK361" s="1225" t="s">
        <v>3297</v>
      </c>
      <c r="AL361" s="1222" t="s">
        <v>294</v>
      </c>
      <c r="AM361" s="1221" t="s">
        <v>3011</v>
      </c>
      <c r="AN361" s="2008"/>
    </row>
    <row r="362" spans="1:40" ht="93" customHeight="1">
      <c r="A362" s="1221" t="s">
        <v>1107</v>
      </c>
      <c r="B362" s="1221" t="s">
        <v>654</v>
      </c>
      <c r="C362" s="1221" t="s">
        <v>3289</v>
      </c>
      <c r="D362" s="1222" t="s">
        <v>3011</v>
      </c>
      <c r="E362" s="1221" t="s">
        <v>3290</v>
      </c>
      <c r="F362" s="1222" t="s">
        <v>3273</v>
      </c>
      <c r="G362" s="1222" t="s">
        <v>3013</v>
      </c>
      <c r="H362" s="1223">
        <v>3863</v>
      </c>
      <c r="I362" s="1223">
        <v>2000</v>
      </c>
      <c r="J362" s="1222" t="s">
        <v>3274</v>
      </c>
      <c r="K362" s="1224">
        <v>44478</v>
      </c>
      <c r="L362" s="1222" t="s">
        <v>3291</v>
      </c>
      <c r="M362" s="1224" t="s">
        <v>3298</v>
      </c>
      <c r="N362" s="1222" t="s">
        <v>293</v>
      </c>
      <c r="O362" s="2069" t="s">
        <v>3299</v>
      </c>
      <c r="P362" s="1221" t="s">
        <v>294</v>
      </c>
      <c r="Q362" s="1221" t="s">
        <v>3381</v>
      </c>
      <c r="R362" s="2069" t="s">
        <v>3300</v>
      </c>
      <c r="S362" s="1222" t="s">
        <v>297</v>
      </c>
      <c r="T362" s="2063" t="s">
        <v>2932</v>
      </c>
      <c r="U362" s="1222" t="s">
        <v>294</v>
      </c>
      <c r="V362" s="1222" t="s">
        <v>3295</v>
      </c>
      <c r="W362" s="1222" t="s">
        <v>294</v>
      </c>
      <c r="X362" s="1222" t="s">
        <v>3011</v>
      </c>
      <c r="Y362" s="1222" t="s">
        <v>3279</v>
      </c>
      <c r="Z362" s="1222" t="s">
        <v>3011</v>
      </c>
      <c r="AA362" s="1222" t="s">
        <v>3011</v>
      </c>
      <c r="AB362" s="1222" t="s">
        <v>3011</v>
      </c>
      <c r="AC362" s="1222" t="s">
        <v>3011</v>
      </c>
      <c r="AD362" s="1222" t="s">
        <v>3011</v>
      </c>
      <c r="AE362" s="1222" t="s">
        <v>3011</v>
      </c>
      <c r="AF362" s="2007" t="s">
        <v>293</v>
      </c>
      <c r="AG362" s="1222" t="s">
        <v>3296</v>
      </c>
      <c r="AH362" s="1221" t="s">
        <v>3104</v>
      </c>
      <c r="AI362" s="2007" t="s">
        <v>2909</v>
      </c>
      <c r="AJ362" s="1222" t="s">
        <v>295</v>
      </c>
      <c r="AK362" s="1225" t="s">
        <v>3297</v>
      </c>
      <c r="AL362" s="1222" t="s">
        <v>294</v>
      </c>
      <c r="AM362" s="1221" t="s">
        <v>3011</v>
      </c>
      <c r="AN362" s="2008"/>
    </row>
    <row r="363" spans="1:40" ht="93" customHeight="1">
      <c r="A363" s="1221" t="s">
        <v>1107</v>
      </c>
      <c r="B363" s="1221" t="s">
        <v>655</v>
      </c>
      <c r="C363" s="1221" t="s">
        <v>3289</v>
      </c>
      <c r="D363" s="1222" t="s">
        <v>3011</v>
      </c>
      <c r="E363" s="1221" t="s">
        <v>3290</v>
      </c>
      <c r="F363" s="1222" t="s">
        <v>3273</v>
      </c>
      <c r="G363" s="1222" t="s">
        <v>3013</v>
      </c>
      <c r="H363" s="1223">
        <v>948765</v>
      </c>
      <c r="I363" s="1223">
        <v>491200</v>
      </c>
      <c r="J363" s="1222" t="s">
        <v>3274</v>
      </c>
      <c r="K363" s="1224">
        <v>44478</v>
      </c>
      <c r="L363" s="1222" t="s">
        <v>3291</v>
      </c>
      <c r="M363" s="1224" t="s">
        <v>3298</v>
      </c>
      <c r="N363" s="1222" t="s">
        <v>293</v>
      </c>
      <c r="O363" s="2069" t="s">
        <v>3299</v>
      </c>
      <c r="P363" s="1221" t="s">
        <v>294</v>
      </c>
      <c r="Q363" s="1221" t="s">
        <v>3483</v>
      </c>
      <c r="R363" s="2069" t="s">
        <v>3300</v>
      </c>
      <c r="S363" s="1222" t="s">
        <v>297</v>
      </c>
      <c r="T363" s="2063" t="s">
        <v>2932</v>
      </c>
      <c r="U363" s="1222" t="s">
        <v>294</v>
      </c>
      <c r="V363" s="1222" t="s">
        <v>3295</v>
      </c>
      <c r="W363" s="1222" t="s">
        <v>294</v>
      </c>
      <c r="X363" s="1222" t="s">
        <v>3011</v>
      </c>
      <c r="Y363" s="1222" t="s">
        <v>3279</v>
      </c>
      <c r="Z363" s="1222" t="s">
        <v>3011</v>
      </c>
      <c r="AA363" s="1222" t="s">
        <v>3011</v>
      </c>
      <c r="AB363" s="1222" t="s">
        <v>3011</v>
      </c>
      <c r="AC363" s="1222" t="s">
        <v>3011</v>
      </c>
      <c r="AD363" s="1222" t="s">
        <v>3011</v>
      </c>
      <c r="AE363" s="1222" t="s">
        <v>3011</v>
      </c>
      <c r="AF363" s="2007" t="s">
        <v>293</v>
      </c>
      <c r="AG363" s="1222" t="s">
        <v>3296</v>
      </c>
      <c r="AH363" s="1221" t="s">
        <v>3104</v>
      </c>
      <c r="AI363" s="2007" t="s">
        <v>2909</v>
      </c>
      <c r="AJ363" s="1222" t="s">
        <v>295</v>
      </c>
      <c r="AK363" s="1225" t="s">
        <v>3297</v>
      </c>
      <c r="AL363" s="1222" t="s">
        <v>294</v>
      </c>
      <c r="AM363" s="1221" t="s">
        <v>3011</v>
      </c>
      <c r="AN363" s="2008"/>
    </row>
    <row r="364" spans="1:40" ht="93" customHeight="1">
      <c r="A364" s="1221" t="s">
        <v>1107</v>
      </c>
      <c r="B364" s="1221" t="s">
        <v>656</v>
      </c>
      <c r="C364" s="1221" t="s">
        <v>3289</v>
      </c>
      <c r="D364" s="1222" t="s">
        <v>3011</v>
      </c>
      <c r="E364" s="1221" t="s">
        <v>3290</v>
      </c>
      <c r="F364" s="1222" t="s">
        <v>3273</v>
      </c>
      <c r="G364" s="1222" t="s">
        <v>3013</v>
      </c>
      <c r="H364" s="1223">
        <v>2318</v>
      </c>
      <c r="I364" s="1223">
        <v>1200</v>
      </c>
      <c r="J364" s="1222" t="s">
        <v>3274</v>
      </c>
      <c r="K364" s="1224">
        <v>44478</v>
      </c>
      <c r="L364" s="1222" t="s">
        <v>3291</v>
      </c>
      <c r="M364" s="1224" t="s">
        <v>3298</v>
      </c>
      <c r="N364" s="1222" t="s">
        <v>293</v>
      </c>
      <c r="O364" s="2069" t="s">
        <v>3299</v>
      </c>
      <c r="P364" s="1221" t="s">
        <v>294</v>
      </c>
      <c r="Q364" s="1221" t="s">
        <v>3404</v>
      </c>
      <c r="R364" s="2069" t="s">
        <v>3300</v>
      </c>
      <c r="S364" s="1222" t="s">
        <v>297</v>
      </c>
      <c r="T364" s="2063" t="s">
        <v>2932</v>
      </c>
      <c r="U364" s="1222" t="s">
        <v>294</v>
      </c>
      <c r="V364" s="1222" t="s">
        <v>3295</v>
      </c>
      <c r="W364" s="1222" t="s">
        <v>294</v>
      </c>
      <c r="X364" s="1222" t="s">
        <v>3011</v>
      </c>
      <c r="Y364" s="1222" t="s">
        <v>3279</v>
      </c>
      <c r="Z364" s="1222" t="s">
        <v>3011</v>
      </c>
      <c r="AA364" s="1222" t="s">
        <v>3011</v>
      </c>
      <c r="AB364" s="1222" t="s">
        <v>3011</v>
      </c>
      <c r="AC364" s="1222" t="s">
        <v>3011</v>
      </c>
      <c r="AD364" s="1222" t="s">
        <v>3011</v>
      </c>
      <c r="AE364" s="1222" t="s">
        <v>3011</v>
      </c>
      <c r="AF364" s="2007" t="s">
        <v>293</v>
      </c>
      <c r="AG364" s="1222" t="s">
        <v>3296</v>
      </c>
      <c r="AH364" s="1221" t="s">
        <v>3104</v>
      </c>
      <c r="AI364" s="2007" t="s">
        <v>2909</v>
      </c>
      <c r="AJ364" s="1222" t="s">
        <v>295</v>
      </c>
      <c r="AK364" s="1225" t="s">
        <v>3297</v>
      </c>
      <c r="AL364" s="1222" t="s">
        <v>294</v>
      </c>
      <c r="AM364" s="1221" t="s">
        <v>3011</v>
      </c>
      <c r="AN364" s="2008"/>
    </row>
    <row r="365" spans="1:40" ht="93" customHeight="1">
      <c r="A365" s="1221" t="s">
        <v>1107</v>
      </c>
      <c r="B365" s="1221" t="s">
        <v>657</v>
      </c>
      <c r="C365" s="1221" t="s">
        <v>3289</v>
      </c>
      <c r="D365" s="1222" t="s">
        <v>3011</v>
      </c>
      <c r="E365" s="1221" t="s">
        <v>3290</v>
      </c>
      <c r="F365" s="1222" t="s">
        <v>3273</v>
      </c>
      <c r="G365" s="1222" t="s">
        <v>3013</v>
      </c>
      <c r="H365" s="1223">
        <v>180018</v>
      </c>
      <c r="I365" s="1223">
        <v>93200</v>
      </c>
      <c r="J365" s="1222" t="s">
        <v>3274</v>
      </c>
      <c r="K365" s="1224">
        <v>44478</v>
      </c>
      <c r="L365" s="1222" t="s">
        <v>3291</v>
      </c>
      <c r="M365" s="1224" t="s">
        <v>3298</v>
      </c>
      <c r="N365" s="1222" t="s">
        <v>293</v>
      </c>
      <c r="O365" s="2069" t="s">
        <v>3299</v>
      </c>
      <c r="P365" s="1221" t="s">
        <v>294</v>
      </c>
      <c r="Q365" s="1221" t="s">
        <v>3484</v>
      </c>
      <c r="R365" s="2069" t="s">
        <v>3300</v>
      </c>
      <c r="S365" s="1222" t="s">
        <v>297</v>
      </c>
      <c r="T365" s="2063" t="s">
        <v>2932</v>
      </c>
      <c r="U365" s="1222" t="s">
        <v>294</v>
      </c>
      <c r="V365" s="1222" t="s">
        <v>3295</v>
      </c>
      <c r="W365" s="1222" t="s">
        <v>294</v>
      </c>
      <c r="X365" s="1222" t="s">
        <v>3011</v>
      </c>
      <c r="Y365" s="1222" t="s">
        <v>3279</v>
      </c>
      <c r="Z365" s="1222" t="s">
        <v>3011</v>
      </c>
      <c r="AA365" s="1222" t="s">
        <v>3011</v>
      </c>
      <c r="AB365" s="1222" t="s">
        <v>3011</v>
      </c>
      <c r="AC365" s="1222" t="s">
        <v>3011</v>
      </c>
      <c r="AD365" s="1222" t="s">
        <v>3011</v>
      </c>
      <c r="AE365" s="1222" t="s">
        <v>3011</v>
      </c>
      <c r="AF365" s="2007" t="s">
        <v>293</v>
      </c>
      <c r="AG365" s="1222" t="s">
        <v>3296</v>
      </c>
      <c r="AH365" s="1221" t="s">
        <v>3104</v>
      </c>
      <c r="AI365" s="2007" t="s">
        <v>2909</v>
      </c>
      <c r="AJ365" s="1222" t="s">
        <v>295</v>
      </c>
      <c r="AK365" s="1225" t="s">
        <v>3297</v>
      </c>
      <c r="AL365" s="1222" t="s">
        <v>294</v>
      </c>
      <c r="AM365" s="1221" t="s">
        <v>3011</v>
      </c>
      <c r="AN365" s="2008"/>
    </row>
    <row r="366" spans="1:40" ht="93" customHeight="1">
      <c r="A366" s="1221" t="s">
        <v>1107</v>
      </c>
      <c r="B366" s="1221" t="s">
        <v>658</v>
      </c>
      <c r="C366" s="1221" t="s">
        <v>3289</v>
      </c>
      <c r="D366" s="1222" t="s">
        <v>3011</v>
      </c>
      <c r="E366" s="1221" t="s">
        <v>3290</v>
      </c>
      <c r="F366" s="1222" t="s">
        <v>3273</v>
      </c>
      <c r="G366" s="1222" t="s">
        <v>3013</v>
      </c>
      <c r="H366" s="1223">
        <v>5408</v>
      </c>
      <c r="I366" s="1223">
        <v>2800</v>
      </c>
      <c r="J366" s="1222" t="s">
        <v>3274</v>
      </c>
      <c r="K366" s="1224">
        <v>44478</v>
      </c>
      <c r="L366" s="1222" t="s">
        <v>3291</v>
      </c>
      <c r="M366" s="1224" t="s">
        <v>3298</v>
      </c>
      <c r="N366" s="1222" t="s">
        <v>293</v>
      </c>
      <c r="O366" s="2069" t="s">
        <v>3299</v>
      </c>
      <c r="P366" s="1221" t="s">
        <v>294</v>
      </c>
      <c r="Q366" s="1221" t="s">
        <v>3423</v>
      </c>
      <c r="R366" s="2069" t="s">
        <v>3300</v>
      </c>
      <c r="S366" s="1222" t="s">
        <v>297</v>
      </c>
      <c r="T366" s="2063" t="s">
        <v>2932</v>
      </c>
      <c r="U366" s="1222" t="s">
        <v>294</v>
      </c>
      <c r="V366" s="1222" t="s">
        <v>3295</v>
      </c>
      <c r="W366" s="1222" t="s">
        <v>294</v>
      </c>
      <c r="X366" s="1222" t="s">
        <v>3011</v>
      </c>
      <c r="Y366" s="1222" t="s">
        <v>3279</v>
      </c>
      <c r="Z366" s="1222" t="s">
        <v>3011</v>
      </c>
      <c r="AA366" s="1222" t="s">
        <v>3011</v>
      </c>
      <c r="AB366" s="1222" t="s">
        <v>3011</v>
      </c>
      <c r="AC366" s="1222" t="s">
        <v>3011</v>
      </c>
      <c r="AD366" s="1222" t="s">
        <v>3011</v>
      </c>
      <c r="AE366" s="1222" t="s">
        <v>3011</v>
      </c>
      <c r="AF366" s="2007" t="s">
        <v>293</v>
      </c>
      <c r="AG366" s="1222" t="s">
        <v>3296</v>
      </c>
      <c r="AH366" s="1221" t="s">
        <v>3104</v>
      </c>
      <c r="AI366" s="2007" t="s">
        <v>2909</v>
      </c>
      <c r="AJ366" s="1222" t="s">
        <v>295</v>
      </c>
      <c r="AK366" s="1225" t="s">
        <v>3297</v>
      </c>
      <c r="AL366" s="1222" t="s">
        <v>294</v>
      </c>
      <c r="AM366" s="1221" t="s">
        <v>3011</v>
      </c>
      <c r="AN366" s="2008"/>
    </row>
    <row r="367" spans="1:40" ht="93" customHeight="1">
      <c r="A367" s="1221" t="s">
        <v>1107</v>
      </c>
      <c r="B367" s="1221" t="s">
        <v>659</v>
      </c>
      <c r="C367" s="1221" t="s">
        <v>3289</v>
      </c>
      <c r="D367" s="1222" t="s">
        <v>3011</v>
      </c>
      <c r="E367" s="1221" t="s">
        <v>3290</v>
      </c>
      <c r="F367" s="1222" t="s">
        <v>3273</v>
      </c>
      <c r="G367" s="1222" t="s">
        <v>3013</v>
      </c>
      <c r="H367" s="1223">
        <v>38631</v>
      </c>
      <c r="I367" s="1223">
        <v>20000</v>
      </c>
      <c r="J367" s="1222" t="s">
        <v>3274</v>
      </c>
      <c r="K367" s="1224">
        <v>44478</v>
      </c>
      <c r="L367" s="1222" t="s">
        <v>3291</v>
      </c>
      <c r="M367" s="1224" t="s">
        <v>3298</v>
      </c>
      <c r="N367" s="1222" t="s">
        <v>293</v>
      </c>
      <c r="O367" s="2069" t="s">
        <v>3299</v>
      </c>
      <c r="P367" s="1221" t="s">
        <v>294</v>
      </c>
      <c r="Q367" s="1221" t="s">
        <v>3374</v>
      </c>
      <c r="R367" s="2069" t="s">
        <v>3300</v>
      </c>
      <c r="S367" s="1222" t="s">
        <v>297</v>
      </c>
      <c r="T367" s="2063" t="s">
        <v>2932</v>
      </c>
      <c r="U367" s="1222" t="s">
        <v>294</v>
      </c>
      <c r="V367" s="1222" t="s">
        <v>3295</v>
      </c>
      <c r="W367" s="1222" t="s">
        <v>294</v>
      </c>
      <c r="X367" s="1222" t="s">
        <v>3011</v>
      </c>
      <c r="Y367" s="1222" t="s">
        <v>3279</v>
      </c>
      <c r="Z367" s="1222" t="s">
        <v>3011</v>
      </c>
      <c r="AA367" s="1222" t="s">
        <v>3011</v>
      </c>
      <c r="AB367" s="1222" t="s">
        <v>3011</v>
      </c>
      <c r="AC367" s="1222" t="s">
        <v>3011</v>
      </c>
      <c r="AD367" s="1222" t="s">
        <v>3011</v>
      </c>
      <c r="AE367" s="1222" t="s">
        <v>3011</v>
      </c>
      <c r="AF367" s="2007" t="s">
        <v>293</v>
      </c>
      <c r="AG367" s="1222" t="s">
        <v>3296</v>
      </c>
      <c r="AH367" s="1221" t="s">
        <v>3104</v>
      </c>
      <c r="AI367" s="2007" t="s">
        <v>2909</v>
      </c>
      <c r="AJ367" s="1222" t="s">
        <v>295</v>
      </c>
      <c r="AK367" s="1225" t="s">
        <v>3297</v>
      </c>
      <c r="AL367" s="1222" t="s">
        <v>294</v>
      </c>
      <c r="AM367" s="1221" t="s">
        <v>3011</v>
      </c>
      <c r="AN367" s="2008"/>
    </row>
    <row r="368" spans="1:40" ht="93" customHeight="1">
      <c r="A368" s="1221" t="s">
        <v>1107</v>
      </c>
      <c r="B368" s="1221" t="s">
        <v>660</v>
      </c>
      <c r="C368" s="1221" t="s">
        <v>3289</v>
      </c>
      <c r="D368" s="1222" t="s">
        <v>3011</v>
      </c>
      <c r="E368" s="1221" t="s">
        <v>3290</v>
      </c>
      <c r="F368" s="1222" t="s">
        <v>3273</v>
      </c>
      <c r="G368" s="1222" t="s">
        <v>3013</v>
      </c>
      <c r="H368" s="1223">
        <v>429571</v>
      </c>
      <c r="I368" s="1223">
        <v>222400</v>
      </c>
      <c r="J368" s="1222" t="s">
        <v>3274</v>
      </c>
      <c r="K368" s="1224">
        <v>44478</v>
      </c>
      <c r="L368" s="1222" t="s">
        <v>3291</v>
      </c>
      <c r="M368" s="1224" t="s">
        <v>3298</v>
      </c>
      <c r="N368" s="1222" t="s">
        <v>293</v>
      </c>
      <c r="O368" s="2069" t="s">
        <v>3299</v>
      </c>
      <c r="P368" s="1221" t="s">
        <v>294</v>
      </c>
      <c r="Q368" s="1221" t="s">
        <v>3478</v>
      </c>
      <c r="R368" s="2069" t="s">
        <v>3300</v>
      </c>
      <c r="S368" s="1222" t="s">
        <v>297</v>
      </c>
      <c r="T368" s="2063" t="s">
        <v>2932</v>
      </c>
      <c r="U368" s="1222" t="s">
        <v>294</v>
      </c>
      <c r="V368" s="1222" t="s">
        <v>3295</v>
      </c>
      <c r="W368" s="1222" t="s">
        <v>294</v>
      </c>
      <c r="X368" s="1222" t="s">
        <v>3011</v>
      </c>
      <c r="Y368" s="1222" t="s">
        <v>3279</v>
      </c>
      <c r="Z368" s="1222" t="s">
        <v>3011</v>
      </c>
      <c r="AA368" s="1222" t="s">
        <v>3011</v>
      </c>
      <c r="AB368" s="1222" t="s">
        <v>3011</v>
      </c>
      <c r="AC368" s="1222" t="s">
        <v>3011</v>
      </c>
      <c r="AD368" s="1222" t="s">
        <v>3011</v>
      </c>
      <c r="AE368" s="1222" t="s">
        <v>3011</v>
      </c>
      <c r="AF368" s="2007" t="s">
        <v>293</v>
      </c>
      <c r="AG368" s="1222" t="s">
        <v>3296</v>
      </c>
      <c r="AH368" s="1221" t="s">
        <v>3104</v>
      </c>
      <c r="AI368" s="2007" t="s">
        <v>2909</v>
      </c>
      <c r="AJ368" s="1222" t="s">
        <v>295</v>
      </c>
      <c r="AK368" s="1225" t="s">
        <v>3297</v>
      </c>
      <c r="AL368" s="1222" t="s">
        <v>294</v>
      </c>
      <c r="AM368" s="1221" t="s">
        <v>3011</v>
      </c>
      <c r="AN368" s="2008"/>
    </row>
    <row r="369" spans="1:40" ht="93" customHeight="1">
      <c r="A369" s="1221" t="s">
        <v>1107</v>
      </c>
      <c r="B369" s="1221" t="s">
        <v>661</v>
      </c>
      <c r="C369" s="1221" t="s">
        <v>3289</v>
      </c>
      <c r="D369" s="1222" t="s">
        <v>3011</v>
      </c>
      <c r="E369" s="1221" t="s">
        <v>3290</v>
      </c>
      <c r="F369" s="1222" t="s">
        <v>3273</v>
      </c>
      <c r="G369" s="1222" t="s">
        <v>3013</v>
      </c>
      <c r="H369" s="1223">
        <v>102757</v>
      </c>
      <c r="I369" s="1223">
        <v>53200</v>
      </c>
      <c r="J369" s="1222" t="s">
        <v>3274</v>
      </c>
      <c r="K369" s="1224">
        <v>44478</v>
      </c>
      <c r="L369" s="1222" t="s">
        <v>3291</v>
      </c>
      <c r="M369" s="1224" t="s">
        <v>3298</v>
      </c>
      <c r="N369" s="1222" t="s">
        <v>293</v>
      </c>
      <c r="O369" s="2069" t="s">
        <v>3299</v>
      </c>
      <c r="P369" s="1221" t="s">
        <v>294</v>
      </c>
      <c r="Q369" s="1221" t="s">
        <v>3467</v>
      </c>
      <c r="R369" s="2069" t="s">
        <v>3300</v>
      </c>
      <c r="S369" s="1222" t="s">
        <v>297</v>
      </c>
      <c r="T369" s="2063" t="s">
        <v>2932</v>
      </c>
      <c r="U369" s="1222" t="s">
        <v>294</v>
      </c>
      <c r="V369" s="1222" t="s">
        <v>3295</v>
      </c>
      <c r="W369" s="1222" t="s">
        <v>294</v>
      </c>
      <c r="X369" s="1222" t="s">
        <v>3011</v>
      </c>
      <c r="Y369" s="1222" t="s">
        <v>3279</v>
      </c>
      <c r="Z369" s="1222" t="s">
        <v>3011</v>
      </c>
      <c r="AA369" s="1222" t="s">
        <v>3011</v>
      </c>
      <c r="AB369" s="1222" t="s">
        <v>3011</v>
      </c>
      <c r="AC369" s="1222" t="s">
        <v>3011</v>
      </c>
      <c r="AD369" s="1222" t="s">
        <v>3011</v>
      </c>
      <c r="AE369" s="1222" t="s">
        <v>3011</v>
      </c>
      <c r="AF369" s="2007" t="s">
        <v>293</v>
      </c>
      <c r="AG369" s="1222" t="s">
        <v>3296</v>
      </c>
      <c r="AH369" s="1221" t="s">
        <v>3104</v>
      </c>
      <c r="AI369" s="2007" t="s">
        <v>2909</v>
      </c>
      <c r="AJ369" s="1222" t="s">
        <v>295</v>
      </c>
      <c r="AK369" s="1225" t="s">
        <v>3297</v>
      </c>
      <c r="AL369" s="1222" t="s">
        <v>294</v>
      </c>
      <c r="AM369" s="1221" t="s">
        <v>3011</v>
      </c>
      <c r="AN369" s="2008"/>
    </row>
    <row r="370" spans="1:40" ht="93" customHeight="1">
      <c r="A370" s="1221" t="s">
        <v>1107</v>
      </c>
      <c r="B370" s="1221" t="s">
        <v>662</v>
      </c>
      <c r="C370" s="1221" t="s">
        <v>3289</v>
      </c>
      <c r="D370" s="1222" t="s">
        <v>3011</v>
      </c>
      <c r="E370" s="1221" t="s">
        <v>3290</v>
      </c>
      <c r="F370" s="1222" t="s">
        <v>3273</v>
      </c>
      <c r="G370" s="1222" t="s">
        <v>3013</v>
      </c>
      <c r="H370" s="1223">
        <v>10817</v>
      </c>
      <c r="I370" s="1223">
        <v>5600</v>
      </c>
      <c r="J370" s="1222" t="s">
        <v>3274</v>
      </c>
      <c r="K370" s="1224">
        <v>44478</v>
      </c>
      <c r="L370" s="1222" t="s">
        <v>3291</v>
      </c>
      <c r="M370" s="1224" t="s">
        <v>3298</v>
      </c>
      <c r="N370" s="1222" t="s">
        <v>293</v>
      </c>
      <c r="O370" s="2069" t="s">
        <v>3299</v>
      </c>
      <c r="P370" s="1221" t="s">
        <v>294</v>
      </c>
      <c r="Q370" s="1221" t="s">
        <v>3418</v>
      </c>
      <c r="R370" s="2069" t="s">
        <v>3300</v>
      </c>
      <c r="S370" s="1222" t="s">
        <v>297</v>
      </c>
      <c r="T370" s="2063" t="s">
        <v>2932</v>
      </c>
      <c r="U370" s="1222" t="s">
        <v>294</v>
      </c>
      <c r="V370" s="1222" t="s">
        <v>3295</v>
      </c>
      <c r="W370" s="1222" t="s">
        <v>294</v>
      </c>
      <c r="X370" s="1222" t="s">
        <v>3011</v>
      </c>
      <c r="Y370" s="1222" t="s">
        <v>3279</v>
      </c>
      <c r="Z370" s="1222" t="s">
        <v>3011</v>
      </c>
      <c r="AA370" s="1222" t="s">
        <v>3011</v>
      </c>
      <c r="AB370" s="1222" t="s">
        <v>3011</v>
      </c>
      <c r="AC370" s="1222" t="s">
        <v>3011</v>
      </c>
      <c r="AD370" s="1222" t="s">
        <v>3011</v>
      </c>
      <c r="AE370" s="1222" t="s">
        <v>3011</v>
      </c>
      <c r="AF370" s="2007" t="s">
        <v>293</v>
      </c>
      <c r="AG370" s="1222" t="s">
        <v>3296</v>
      </c>
      <c r="AH370" s="1221" t="s">
        <v>3104</v>
      </c>
      <c r="AI370" s="2007" t="s">
        <v>2909</v>
      </c>
      <c r="AJ370" s="1222" t="s">
        <v>295</v>
      </c>
      <c r="AK370" s="1225" t="s">
        <v>3297</v>
      </c>
      <c r="AL370" s="1222" t="s">
        <v>294</v>
      </c>
      <c r="AM370" s="1221" t="s">
        <v>3011</v>
      </c>
      <c r="AN370" s="2008"/>
    </row>
    <row r="371" spans="1:40" ht="93" customHeight="1">
      <c r="A371" s="1221" t="s">
        <v>1107</v>
      </c>
      <c r="B371" s="1221" t="s">
        <v>663</v>
      </c>
      <c r="C371" s="1221" t="s">
        <v>3289</v>
      </c>
      <c r="D371" s="1222" t="s">
        <v>3011</v>
      </c>
      <c r="E371" s="1221" t="s">
        <v>3290</v>
      </c>
      <c r="F371" s="1222" t="s">
        <v>3273</v>
      </c>
      <c r="G371" s="1222" t="s">
        <v>3013</v>
      </c>
      <c r="H371" s="1223">
        <v>1545</v>
      </c>
      <c r="I371" s="1223">
        <v>800</v>
      </c>
      <c r="J371" s="1222" t="s">
        <v>3274</v>
      </c>
      <c r="K371" s="1224">
        <v>44478</v>
      </c>
      <c r="L371" s="1222" t="s">
        <v>3291</v>
      </c>
      <c r="M371" s="1224" t="s">
        <v>3298</v>
      </c>
      <c r="N371" s="1222" t="s">
        <v>293</v>
      </c>
      <c r="O371" s="2069" t="s">
        <v>3299</v>
      </c>
      <c r="P371" s="1221" t="s">
        <v>294</v>
      </c>
      <c r="Q371" s="1221" t="s">
        <v>3402</v>
      </c>
      <c r="R371" s="2069" t="s">
        <v>3300</v>
      </c>
      <c r="S371" s="1222" t="s">
        <v>297</v>
      </c>
      <c r="T371" s="2063" t="s">
        <v>2932</v>
      </c>
      <c r="U371" s="1222" t="s">
        <v>294</v>
      </c>
      <c r="V371" s="1222" t="s">
        <v>3295</v>
      </c>
      <c r="W371" s="1222" t="s">
        <v>294</v>
      </c>
      <c r="X371" s="1222" t="s">
        <v>3011</v>
      </c>
      <c r="Y371" s="1222" t="s">
        <v>3279</v>
      </c>
      <c r="Z371" s="1222" t="s">
        <v>3011</v>
      </c>
      <c r="AA371" s="1222" t="s">
        <v>3011</v>
      </c>
      <c r="AB371" s="1222" t="s">
        <v>3011</v>
      </c>
      <c r="AC371" s="1222" t="s">
        <v>3011</v>
      </c>
      <c r="AD371" s="1222" t="s">
        <v>3011</v>
      </c>
      <c r="AE371" s="1222" t="s">
        <v>3011</v>
      </c>
      <c r="AF371" s="2007" t="s">
        <v>293</v>
      </c>
      <c r="AG371" s="1222" t="s">
        <v>3296</v>
      </c>
      <c r="AH371" s="1221" t="s">
        <v>3104</v>
      </c>
      <c r="AI371" s="2007" t="s">
        <v>2909</v>
      </c>
      <c r="AJ371" s="1222" t="s">
        <v>295</v>
      </c>
      <c r="AK371" s="1225" t="s">
        <v>3297</v>
      </c>
      <c r="AL371" s="1222" t="s">
        <v>294</v>
      </c>
      <c r="AM371" s="1221" t="s">
        <v>3011</v>
      </c>
      <c r="AN371" s="2008"/>
    </row>
    <row r="372" spans="1:40" ht="93" customHeight="1">
      <c r="A372" s="1221" t="s">
        <v>1107</v>
      </c>
      <c r="B372" s="1221" t="s">
        <v>664</v>
      </c>
      <c r="C372" s="1221" t="s">
        <v>3289</v>
      </c>
      <c r="D372" s="1222" t="s">
        <v>3011</v>
      </c>
      <c r="E372" s="1221" t="s">
        <v>3290</v>
      </c>
      <c r="F372" s="1222" t="s">
        <v>3273</v>
      </c>
      <c r="G372" s="1222" t="s">
        <v>3013</v>
      </c>
      <c r="H372" s="1223">
        <v>1545</v>
      </c>
      <c r="I372" s="1223">
        <v>800</v>
      </c>
      <c r="J372" s="1222" t="s">
        <v>3274</v>
      </c>
      <c r="K372" s="1224">
        <v>44478</v>
      </c>
      <c r="L372" s="1222" t="s">
        <v>3291</v>
      </c>
      <c r="M372" s="1224" t="s">
        <v>3298</v>
      </c>
      <c r="N372" s="1222" t="s">
        <v>293</v>
      </c>
      <c r="O372" s="2069" t="s">
        <v>3299</v>
      </c>
      <c r="P372" s="1221" t="s">
        <v>294</v>
      </c>
      <c r="Q372" s="1221" t="s">
        <v>3402</v>
      </c>
      <c r="R372" s="2069" t="s">
        <v>3300</v>
      </c>
      <c r="S372" s="1222" t="s">
        <v>297</v>
      </c>
      <c r="T372" s="2063" t="s">
        <v>2932</v>
      </c>
      <c r="U372" s="1222" t="s">
        <v>294</v>
      </c>
      <c r="V372" s="1222" t="s">
        <v>3295</v>
      </c>
      <c r="W372" s="1222" t="s">
        <v>294</v>
      </c>
      <c r="X372" s="1222" t="s">
        <v>3011</v>
      </c>
      <c r="Y372" s="1222" t="s">
        <v>3279</v>
      </c>
      <c r="Z372" s="1222" t="s">
        <v>3011</v>
      </c>
      <c r="AA372" s="1222" t="s">
        <v>3011</v>
      </c>
      <c r="AB372" s="1222" t="s">
        <v>3011</v>
      </c>
      <c r="AC372" s="1222" t="s">
        <v>3011</v>
      </c>
      <c r="AD372" s="1222" t="s">
        <v>3011</v>
      </c>
      <c r="AE372" s="1222" t="s">
        <v>3011</v>
      </c>
      <c r="AF372" s="2007" t="s">
        <v>293</v>
      </c>
      <c r="AG372" s="1222" t="s">
        <v>3296</v>
      </c>
      <c r="AH372" s="1221" t="s">
        <v>3104</v>
      </c>
      <c r="AI372" s="2007" t="s">
        <v>2909</v>
      </c>
      <c r="AJ372" s="1222" t="s">
        <v>295</v>
      </c>
      <c r="AK372" s="1225" t="s">
        <v>3297</v>
      </c>
      <c r="AL372" s="1222" t="s">
        <v>294</v>
      </c>
      <c r="AM372" s="1221" t="s">
        <v>3011</v>
      </c>
      <c r="AN372" s="2008"/>
    </row>
    <row r="373" spans="1:40" ht="93" customHeight="1">
      <c r="A373" s="1221" t="s">
        <v>1107</v>
      </c>
      <c r="B373" s="1221" t="s">
        <v>665</v>
      </c>
      <c r="C373" s="1221" t="s">
        <v>3289</v>
      </c>
      <c r="D373" s="1222" t="s">
        <v>3011</v>
      </c>
      <c r="E373" s="1221" t="s">
        <v>3290</v>
      </c>
      <c r="F373" s="1222" t="s">
        <v>3273</v>
      </c>
      <c r="G373" s="1222" t="s">
        <v>3013</v>
      </c>
      <c r="H373" s="1223">
        <v>6181</v>
      </c>
      <c r="I373" s="1223">
        <v>3200</v>
      </c>
      <c r="J373" s="1222" t="s">
        <v>3274</v>
      </c>
      <c r="K373" s="1224">
        <v>44478</v>
      </c>
      <c r="L373" s="1222" t="s">
        <v>3291</v>
      </c>
      <c r="M373" s="1224" t="s">
        <v>3298</v>
      </c>
      <c r="N373" s="1222" t="s">
        <v>293</v>
      </c>
      <c r="O373" s="2069" t="s">
        <v>3299</v>
      </c>
      <c r="P373" s="1221" t="s">
        <v>294</v>
      </c>
      <c r="Q373" s="1221" t="s">
        <v>3401</v>
      </c>
      <c r="R373" s="2069" t="s">
        <v>3300</v>
      </c>
      <c r="S373" s="1222" t="s">
        <v>297</v>
      </c>
      <c r="T373" s="2063" t="s">
        <v>2932</v>
      </c>
      <c r="U373" s="1222" t="s">
        <v>294</v>
      </c>
      <c r="V373" s="1222" t="s">
        <v>3295</v>
      </c>
      <c r="W373" s="1222" t="s">
        <v>294</v>
      </c>
      <c r="X373" s="1222" t="s">
        <v>3011</v>
      </c>
      <c r="Y373" s="1222" t="s">
        <v>3279</v>
      </c>
      <c r="Z373" s="1222" t="s">
        <v>3011</v>
      </c>
      <c r="AA373" s="1222" t="s">
        <v>3011</v>
      </c>
      <c r="AB373" s="1222" t="s">
        <v>3011</v>
      </c>
      <c r="AC373" s="1222" t="s">
        <v>3011</v>
      </c>
      <c r="AD373" s="1222" t="s">
        <v>3011</v>
      </c>
      <c r="AE373" s="1222" t="s">
        <v>3011</v>
      </c>
      <c r="AF373" s="2007" t="s">
        <v>293</v>
      </c>
      <c r="AG373" s="1222" t="s">
        <v>3296</v>
      </c>
      <c r="AH373" s="1221" t="s">
        <v>3104</v>
      </c>
      <c r="AI373" s="2007" t="s">
        <v>2909</v>
      </c>
      <c r="AJ373" s="1222" t="s">
        <v>295</v>
      </c>
      <c r="AK373" s="1225" t="s">
        <v>3297</v>
      </c>
      <c r="AL373" s="1222" t="s">
        <v>294</v>
      </c>
      <c r="AM373" s="1221" t="s">
        <v>3011</v>
      </c>
      <c r="AN373" s="2008"/>
    </row>
    <row r="374" spans="1:40" ht="93" customHeight="1">
      <c r="A374" s="1221" t="s">
        <v>1107</v>
      </c>
      <c r="B374" s="1221" t="s">
        <v>666</v>
      </c>
      <c r="C374" s="1221" t="s">
        <v>3289</v>
      </c>
      <c r="D374" s="1222" t="s">
        <v>3011</v>
      </c>
      <c r="E374" s="1221" t="s">
        <v>3290</v>
      </c>
      <c r="F374" s="1222" t="s">
        <v>3273</v>
      </c>
      <c r="G374" s="1222" t="s">
        <v>3013</v>
      </c>
      <c r="H374" s="1223">
        <v>773</v>
      </c>
      <c r="I374" s="1223">
        <v>400</v>
      </c>
      <c r="J374" s="1222" t="s">
        <v>3274</v>
      </c>
      <c r="K374" s="1224">
        <v>44478</v>
      </c>
      <c r="L374" s="1222" t="s">
        <v>3291</v>
      </c>
      <c r="M374" s="1224" t="s">
        <v>3298</v>
      </c>
      <c r="N374" s="1222" t="s">
        <v>293</v>
      </c>
      <c r="O374" s="2069" t="s">
        <v>3299</v>
      </c>
      <c r="P374" s="1221" t="s">
        <v>294</v>
      </c>
      <c r="Q374" s="1221" t="s">
        <v>3403</v>
      </c>
      <c r="R374" s="2069" t="s">
        <v>3300</v>
      </c>
      <c r="S374" s="1222" t="s">
        <v>297</v>
      </c>
      <c r="T374" s="2063" t="s">
        <v>2932</v>
      </c>
      <c r="U374" s="1222" t="s">
        <v>294</v>
      </c>
      <c r="V374" s="1222" t="s">
        <v>3295</v>
      </c>
      <c r="W374" s="1222" t="s">
        <v>294</v>
      </c>
      <c r="X374" s="1222" t="s">
        <v>3011</v>
      </c>
      <c r="Y374" s="1222" t="s">
        <v>3279</v>
      </c>
      <c r="Z374" s="1222" t="s">
        <v>3011</v>
      </c>
      <c r="AA374" s="1222" t="s">
        <v>3011</v>
      </c>
      <c r="AB374" s="1222" t="s">
        <v>3011</v>
      </c>
      <c r="AC374" s="1222" t="s">
        <v>3011</v>
      </c>
      <c r="AD374" s="1222" t="s">
        <v>3011</v>
      </c>
      <c r="AE374" s="1222" t="s">
        <v>3011</v>
      </c>
      <c r="AF374" s="2007" t="s">
        <v>293</v>
      </c>
      <c r="AG374" s="1222" t="s">
        <v>3296</v>
      </c>
      <c r="AH374" s="1221" t="s">
        <v>3104</v>
      </c>
      <c r="AI374" s="2007" t="s">
        <v>2909</v>
      </c>
      <c r="AJ374" s="1222" t="s">
        <v>295</v>
      </c>
      <c r="AK374" s="1225" t="s">
        <v>3297</v>
      </c>
      <c r="AL374" s="1222" t="s">
        <v>294</v>
      </c>
      <c r="AM374" s="1221" t="s">
        <v>3011</v>
      </c>
      <c r="AN374" s="2008"/>
    </row>
    <row r="375" spans="1:40" ht="93" customHeight="1">
      <c r="A375" s="1221" t="s">
        <v>1107</v>
      </c>
      <c r="B375" s="1221" t="s">
        <v>667</v>
      </c>
      <c r="C375" s="1221" t="s">
        <v>3289</v>
      </c>
      <c r="D375" s="1222" t="s">
        <v>3011</v>
      </c>
      <c r="E375" s="1221" t="s">
        <v>3290</v>
      </c>
      <c r="F375" s="1222" t="s">
        <v>3273</v>
      </c>
      <c r="G375" s="1222" t="s">
        <v>3013</v>
      </c>
      <c r="H375" s="1223">
        <v>304408</v>
      </c>
      <c r="I375" s="1223">
        <v>157600</v>
      </c>
      <c r="J375" s="1222" t="s">
        <v>3274</v>
      </c>
      <c r="K375" s="1224">
        <v>44478</v>
      </c>
      <c r="L375" s="1222" t="s">
        <v>3291</v>
      </c>
      <c r="M375" s="1224" t="s">
        <v>3298</v>
      </c>
      <c r="N375" s="1222" t="s">
        <v>293</v>
      </c>
      <c r="O375" s="2069" t="s">
        <v>3299</v>
      </c>
      <c r="P375" s="1221" t="s">
        <v>294</v>
      </c>
      <c r="Q375" s="1221" t="s">
        <v>3473</v>
      </c>
      <c r="R375" s="2069" t="s">
        <v>3300</v>
      </c>
      <c r="S375" s="1222" t="s">
        <v>297</v>
      </c>
      <c r="T375" s="2063" t="s">
        <v>2932</v>
      </c>
      <c r="U375" s="1222" t="s">
        <v>294</v>
      </c>
      <c r="V375" s="1222" t="s">
        <v>3295</v>
      </c>
      <c r="W375" s="1222" t="s">
        <v>294</v>
      </c>
      <c r="X375" s="1222" t="s">
        <v>3011</v>
      </c>
      <c r="Y375" s="1222" t="s">
        <v>3279</v>
      </c>
      <c r="Z375" s="1222" t="s">
        <v>3011</v>
      </c>
      <c r="AA375" s="1222" t="s">
        <v>3011</v>
      </c>
      <c r="AB375" s="1222" t="s">
        <v>3011</v>
      </c>
      <c r="AC375" s="1222" t="s">
        <v>3011</v>
      </c>
      <c r="AD375" s="1222" t="s">
        <v>3011</v>
      </c>
      <c r="AE375" s="1222" t="s">
        <v>3011</v>
      </c>
      <c r="AF375" s="2007" t="s">
        <v>293</v>
      </c>
      <c r="AG375" s="1222" t="s">
        <v>3296</v>
      </c>
      <c r="AH375" s="1221" t="s">
        <v>3104</v>
      </c>
      <c r="AI375" s="2007" t="s">
        <v>2909</v>
      </c>
      <c r="AJ375" s="1222" t="s">
        <v>295</v>
      </c>
      <c r="AK375" s="1225" t="s">
        <v>3297</v>
      </c>
      <c r="AL375" s="1222" t="s">
        <v>294</v>
      </c>
      <c r="AM375" s="1221" t="s">
        <v>3011</v>
      </c>
      <c r="AN375" s="2008"/>
    </row>
    <row r="376" spans="1:40" ht="93" customHeight="1">
      <c r="A376" s="1221" t="s">
        <v>1107</v>
      </c>
      <c r="B376" s="1221" t="s">
        <v>668</v>
      </c>
      <c r="C376" s="1221" t="s">
        <v>3289</v>
      </c>
      <c r="D376" s="1222" t="s">
        <v>3011</v>
      </c>
      <c r="E376" s="1221" t="s">
        <v>3290</v>
      </c>
      <c r="F376" s="1222" t="s">
        <v>3273</v>
      </c>
      <c r="G376" s="1222" t="s">
        <v>3013</v>
      </c>
      <c r="H376" s="1223">
        <v>2318</v>
      </c>
      <c r="I376" s="1223">
        <v>1200</v>
      </c>
      <c r="J376" s="1222" t="s">
        <v>3274</v>
      </c>
      <c r="K376" s="1224">
        <v>44478</v>
      </c>
      <c r="L376" s="1222" t="s">
        <v>3291</v>
      </c>
      <c r="M376" s="1224" t="s">
        <v>3298</v>
      </c>
      <c r="N376" s="1222" t="s">
        <v>293</v>
      </c>
      <c r="O376" s="2069" t="s">
        <v>3299</v>
      </c>
      <c r="P376" s="1221" t="s">
        <v>294</v>
      </c>
      <c r="Q376" s="1221" t="s">
        <v>3404</v>
      </c>
      <c r="R376" s="2069" t="s">
        <v>3300</v>
      </c>
      <c r="S376" s="1222" t="s">
        <v>297</v>
      </c>
      <c r="T376" s="2063" t="s">
        <v>2932</v>
      </c>
      <c r="U376" s="1222" t="s">
        <v>294</v>
      </c>
      <c r="V376" s="1222" t="s">
        <v>3295</v>
      </c>
      <c r="W376" s="1222" t="s">
        <v>294</v>
      </c>
      <c r="X376" s="1222" t="s">
        <v>3011</v>
      </c>
      <c r="Y376" s="1222" t="s">
        <v>3279</v>
      </c>
      <c r="Z376" s="1222" t="s">
        <v>3011</v>
      </c>
      <c r="AA376" s="1222" t="s">
        <v>3011</v>
      </c>
      <c r="AB376" s="1222" t="s">
        <v>3011</v>
      </c>
      <c r="AC376" s="1222" t="s">
        <v>3011</v>
      </c>
      <c r="AD376" s="1222" t="s">
        <v>3011</v>
      </c>
      <c r="AE376" s="1222" t="s">
        <v>3011</v>
      </c>
      <c r="AF376" s="2007" t="s">
        <v>293</v>
      </c>
      <c r="AG376" s="1222" t="s">
        <v>3296</v>
      </c>
      <c r="AH376" s="1221" t="s">
        <v>3104</v>
      </c>
      <c r="AI376" s="2007" t="s">
        <v>2909</v>
      </c>
      <c r="AJ376" s="1222" t="s">
        <v>295</v>
      </c>
      <c r="AK376" s="1225" t="s">
        <v>3297</v>
      </c>
      <c r="AL376" s="1222" t="s">
        <v>294</v>
      </c>
      <c r="AM376" s="1221" t="s">
        <v>3011</v>
      </c>
      <c r="AN376" s="2008"/>
    </row>
    <row r="377" spans="1:40" ht="93" customHeight="1">
      <c r="A377" s="1221" t="s">
        <v>1107</v>
      </c>
      <c r="B377" s="1221" t="s">
        <v>669</v>
      </c>
      <c r="C377" s="1221" t="s">
        <v>3289</v>
      </c>
      <c r="D377" s="1222" t="s">
        <v>3011</v>
      </c>
      <c r="E377" s="1221" t="s">
        <v>3290</v>
      </c>
      <c r="F377" s="1222" t="s">
        <v>3273</v>
      </c>
      <c r="G377" s="1222" t="s">
        <v>3013</v>
      </c>
      <c r="H377" s="1223">
        <v>497561</v>
      </c>
      <c r="I377" s="1223">
        <v>257600</v>
      </c>
      <c r="J377" s="1222" t="s">
        <v>3274</v>
      </c>
      <c r="K377" s="1224">
        <v>44478</v>
      </c>
      <c r="L377" s="1222" t="s">
        <v>3291</v>
      </c>
      <c r="M377" s="1224" t="s">
        <v>3298</v>
      </c>
      <c r="N377" s="1222" t="s">
        <v>293</v>
      </c>
      <c r="O377" s="2069" t="s">
        <v>3299</v>
      </c>
      <c r="P377" s="1221" t="s">
        <v>294</v>
      </c>
      <c r="Q377" s="1221" t="s">
        <v>3479</v>
      </c>
      <c r="R377" s="2069" t="s">
        <v>3300</v>
      </c>
      <c r="S377" s="1222" t="s">
        <v>297</v>
      </c>
      <c r="T377" s="2063" t="s">
        <v>2932</v>
      </c>
      <c r="U377" s="1222" t="s">
        <v>294</v>
      </c>
      <c r="V377" s="1222" t="s">
        <v>3295</v>
      </c>
      <c r="W377" s="1222" t="s">
        <v>294</v>
      </c>
      <c r="X377" s="1222" t="s">
        <v>3011</v>
      </c>
      <c r="Y377" s="1222" t="s">
        <v>3279</v>
      </c>
      <c r="Z377" s="1222" t="s">
        <v>3011</v>
      </c>
      <c r="AA377" s="1222" t="s">
        <v>3011</v>
      </c>
      <c r="AB377" s="1222" t="s">
        <v>3011</v>
      </c>
      <c r="AC377" s="1222" t="s">
        <v>3011</v>
      </c>
      <c r="AD377" s="1222" t="s">
        <v>3011</v>
      </c>
      <c r="AE377" s="1222" t="s">
        <v>3011</v>
      </c>
      <c r="AF377" s="2007" t="s">
        <v>293</v>
      </c>
      <c r="AG377" s="1222" t="s">
        <v>3296</v>
      </c>
      <c r="AH377" s="1221" t="s">
        <v>3104</v>
      </c>
      <c r="AI377" s="2007" t="s">
        <v>2909</v>
      </c>
      <c r="AJ377" s="1222" t="s">
        <v>295</v>
      </c>
      <c r="AK377" s="1225" t="s">
        <v>3297</v>
      </c>
      <c r="AL377" s="1222" t="s">
        <v>294</v>
      </c>
      <c r="AM377" s="1221" t="s">
        <v>3011</v>
      </c>
      <c r="AN377" s="2008"/>
    </row>
    <row r="378" spans="1:40" ht="93" customHeight="1">
      <c r="A378" s="1221" t="s">
        <v>1107</v>
      </c>
      <c r="B378" s="1221" t="s">
        <v>670</v>
      </c>
      <c r="C378" s="1221" t="s">
        <v>3289</v>
      </c>
      <c r="D378" s="1222" t="s">
        <v>3011</v>
      </c>
      <c r="E378" s="1221" t="s">
        <v>3290</v>
      </c>
      <c r="F378" s="1222" t="s">
        <v>3273</v>
      </c>
      <c r="G378" s="1222" t="s">
        <v>3013</v>
      </c>
      <c r="H378" s="1223">
        <v>62581</v>
      </c>
      <c r="I378" s="1223">
        <v>32400</v>
      </c>
      <c r="J378" s="1222" t="s">
        <v>3274</v>
      </c>
      <c r="K378" s="1224">
        <v>44478</v>
      </c>
      <c r="L378" s="1222" t="s">
        <v>3291</v>
      </c>
      <c r="M378" s="1224" t="s">
        <v>3298</v>
      </c>
      <c r="N378" s="1222" t="s">
        <v>293</v>
      </c>
      <c r="O378" s="2069" t="s">
        <v>3299</v>
      </c>
      <c r="P378" s="1221" t="s">
        <v>294</v>
      </c>
      <c r="Q378" s="1221" t="s">
        <v>3450</v>
      </c>
      <c r="R378" s="2069" t="s">
        <v>3300</v>
      </c>
      <c r="S378" s="1222" t="s">
        <v>297</v>
      </c>
      <c r="T378" s="2063" t="s">
        <v>2932</v>
      </c>
      <c r="U378" s="1222" t="s">
        <v>294</v>
      </c>
      <c r="V378" s="1222" t="s">
        <v>3295</v>
      </c>
      <c r="W378" s="1222" t="s">
        <v>294</v>
      </c>
      <c r="X378" s="1222" t="s">
        <v>3011</v>
      </c>
      <c r="Y378" s="1222" t="s">
        <v>3279</v>
      </c>
      <c r="Z378" s="1222" t="s">
        <v>3011</v>
      </c>
      <c r="AA378" s="1222" t="s">
        <v>3011</v>
      </c>
      <c r="AB378" s="1222" t="s">
        <v>3011</v>
      </c>
      <c r="AC378" s="1222" t="s">
        <v>3011</v>
      </c>
      <c r="AD378" s="1222" t="s">
        <v>3011</v>
      </c>
      <c r="AE378" s="1222" t="s">
        <v>3011</v>
      </c>
      <c r="AF378" s="2007" t="s">
        <v>293</v>
      </c>
      <c r="AG378" s="1222" t="s">
        <v>3296</v>
      </c>
      <c r="AH378" s="1221" t="s">
        <v>3104</v>
      </c>
      <c r="AI378" s="2007" t="s">
        <v>2909</v>
      </c>
      <c r="AJ378" s="1222" t="s">
        <v>295</v>
      </c>
      <c r="AK378" s="1225" t="s">
        <v>3297</v>
      </c>
      <c r="AL378" s="1222" t="s">
        <v>294</v>
      </c>
      <c r="AM378" s="1221" t="s">
        <v>3011</v>
      </c>
      <c r="AN378" s="2008"/>
    </row>
    <row r="379" spans="1:40" ht="93" customHeight="1">
      <c r="A379" s="1221" t="s">
        <v>1107</v>
      </c>
      <c r="B379" s="1221" t="s">
        <v>671</v>
      </c>
      <c r="C379" s="1221" t="s">
        <v>3289</v>
      </c>
      <c r="D379" s="1222" t="s">
        <v>3011</v>
      </c>
      <c r="E379" s="1221" t="s">
        <v>3290</v>
      </c>
      <c r="F379" s="1222" t="s">
        <v>3273</v>
      </c>
      <c r="G379" s="1222" t="s">
        <v>3013</v>
      </c>
      <c r="H379" s="1223">
        <v>773</v>
      </c>
      <c r="I379" s="1223">
        <v>400</v>
      </c>
      <c r="J379" s="1222" t="s">
        <v>3274</v>
      </c>
      <c r="K379" s="1224">
        <v>44478</v>
      </c>
      <c r="L379" s="1222" t="s">
        <v>3291</v>
      </c>
      <c r="M379" s="1224" t="s">
        <v>3298</v>
      </c>
      <c r="N379" s="1222" t="s">
        <v>293</v>
      </c>
      <c r="O379" s="2069" t="s">
        <v>3299</v>
      </c>
      <c r="P379" s="1221" t="s">
        <v>294</v>
      </c>
      <c r="Q379" s="1221" t="s">
        <v>3403</v>
      </c>
      <c r="R379" s="2069" t="s">
        <v>3300</v>
      </c>
      <c r="S379" s="1222" t="s">
        <v>297</v>
      </c>
      <c r="T379" s="2063" t="s">
        <v>2932</v>
      </c>
      <c r="U379" s="1222" t="s">
        <v>294</v>
      </c>
      <c r="V379" s="1222" t="s">
        <v>3295</v>
      </c>
      <c r="W379" s="1222" t="s">
        <v>294</v>
      </c>
      <c r="X379" s="1222" t="s">
        <v>3011</v>
      </c>
      <c r="Y379" s="1222" t="s">
        <v>3279</v>
      </c>
      <c r="Z379" s="1222" t="s">
        <v>3011</v>
      </c>
      <c r="AA379" s="1222" t="s">
        <v>3011</v>
      </c>
      <c r="AB379" s="1222" t="s">
        <v>3011</v>
      </c>
      <c r="AC379" s="1222" t="s">
        <v>3011</v>
      </c>
      <c r="AD379" s="1222" t="s">
        <v>3011</v>
      </c>
      <c r="AE379" s="1222" t="s">
        <v>3011</v>
      </c>
      <c r="AF379" s="2007" t="s">
        <v>293</v>
      </c>
      <c r="AG379" s="1222" t="s">
        <v>3296</v>
      </c>
      <c r="AH379" s="1221" t="s">
        <v>3104</v>
      </c>
      <c r="AI379" s="2007" t="s">
        <v>2909</v>
      </c>
      <c r="AJ379" s="1222" t="s">
        <v>295</v>
      </c>
      <c r="AK379" s="1225" t="s">
        <v>3297</v>
      </c>
      <c r="AL379" s="1222" t="s">
        <v>294</v>
      </c>
      <c r="AM379" s="1221" t="s">
        <v>3011</v>
      </c>
      <c r="AN379" s="2008"/>
    </row>
    <row r="380" spans="1:40" ht="93" customHeight="1">
      <c r="A380" s="1221" t="s">
        <v>1107</v>
      </c>
      <c r="B380" s="1221" t="s">
        <v>672</v>
      </c>
      <c r="C380" s="1221" t="s">
        <v>3289</v>
      </c>
      <c r="D380" s="1222" t="s">
        <v>3011</v>
      </c>
      <c r="E380" s="1221" t="s">
        <v>3290</v>
      </c>
      <c r="F380" s="1222" t="s">
        <v>3273</v>
      </c>
      <c r="G380" s="1222" t="s">
        <v>3013</v>
      </c>
      <c r="H380" s="1223">
        <v>773</v>
      </c>
      <c r="I380" s="1223">
        <v>400</v>
      </c>
      <c r="J380" s="1222" t="s">
        <v>3274</v>
      </c>
      <c r="K380" s="1224">
        <v>44478</v>
      </c>
      <c r="L380" s="1222" t="s">
        <v>3291</v>
      </c>
      <c r="M380" s="1224" t="s">
        <v>3298</v>
      </c>
      <c r="N380" s="1222" t="s">
        <v>293</v>
      </c>
      <c r="O380" s="2069" t="s">
        <v>3299</v>
      </c>
      <c r="P380" s="1221" t="s">
        <v>294</v>
      </c>
      <c r="Q380" s="1221" t="s">
        <v>3403</v>
      </c>
      <c r="R380" s="2069" t="s">
        <v>3300</v>
      </c>
      <c r="S380" s="1222" t="s">
        <v>297</v>
      </c>
      <c r="T380" s="2063" t="s">
        <v>2932</v>
      </c>
      <c r="U380" s="1222" t="s">
        <v>294</v>
      </c>
      <c r="V380" s="1222" t="s">
        <v>3295</v>
      </c>
      <c r="W380" s="1222" t="s">
        <v>294</v>
      </c>
      <c r="X380" s="1222" t="s">
        <v>3011</v>
      </c>
      <c r="Y380" s="1222" t="s">
        <v>3279</v>
      </c>
      <c r="Z380" s="1222" t="s">
        <v>3011</v>
      </c>
      <c r="AA380" s="1222" t="s">
        <v>3011</v>
      </c>
      <c r="AB380" s="1222" t="s">
        <v>3011</v>
      </c>
      <c r="AC380" s="1222" t="s">
        <v>3011</v>
      </c>
      <c r="AD380" s="1222" t="s">
        <v>3011</v>
      </c>
      <c r="AE380" s="1222" t="s">
        <v>3011</v>
      </c>
      <c r="AF380" s="2007" t="s">
        <v>293</v>
      </c>
      <c r="AG380" s="1222" t="s">
        <v>3296</v>
      </c>
      <c r="AH380" s="1221" t="s">
        <v>3104</v>
      </c>
      <c r="AI380" s="2007" t="s">
        <v>2909</v>
      </c>
      <c r="AJ380" s="1222" t="s">
        <v>295</v>
      </c>
      <c r="AK380" s="1225" t="s">
        <v>3297</v>
      </c>
      <c r="AL380" s="1222" t="s">
        <v>294</v>
      </c>
      <c r="AM380" s="1221" t="s">
        <v>3011</v>
      </c>
      <c r="AN380" s="2008"/>
    </row>
    <row r="381" spans="1:40" ht="93" customHeight="1">
      <c r="A381" s="1221" t="s">
        <v>1107</v>
      </c>
      <c r="B381" s="1221" t="s">
        <v>673</v>
      </c>
      <c r="C381" s="1221" t="s">
        <v>3289</v>
      </c>
      <c r="D381" s="1222" t="s">
        <v>3011</v>
      </c>
      <c r="E381" s="1221" t="s">
        <v>3290</v>
      </c>
      <c r="F381" s="1222" t="s">
        <v>3273</v>
      </c>
      <c r="G381" s="1222" t="s">
        <v>3013</v>
      </c>
      <c r="H381" s="1223">
        <v>6953</v>
      </c>
      <c r="I381" s="1223">
        <v>3600</v>
      </c>
      <c r="J381" s="1222" t="s">
        <v>3274</v>
      </c>
      <c r="K381" s="1224">
        <v>44478</v>
      </c>
      <c r="L381" s="1222" t="s">
        <v>3291</v>
      </c>
      <c r="M381" s="1224" t="s">
        <v>3298</v>
      </c>
      <c r="N381" s="1222" t="s">
        <v>293</v>
      </c>
      <c r="O381" s="2069" t="s">
        <v>3299</v>
      </c>
      <c r="P381" s="1221" t="s">
        <v>294</v>
      </c>
      <c r="Q381" s="1221" t="s">
        <v>3414</v>
      </c>
      <c r="R381" s="2069" t="s">
        <v>3300</v>
      </c>
      <c r="S381" s="1222" t="s">
        <v>297</v>
      </c>
      <c r="T381" s="2063" t="s">
        <v>2932</v>
      </c>
      <c r="U381" s="1222" t="s">
        <v>294</v>
      </c>
      <c r="V381" s="1222" t="s">
        <v>3295</v>
      </c>
      <c r="W381" s="1222" t="s">
        <v>294</v>
      </c>
      <c r="X381" s="1222" t="s">
        <v>3011</v>
      </c>
      <c r="Y381" s="1222" t="s">
        <v>3279</v>
      </c>
      <c r="Z381" s="1222" t="s">
        <v>3011</v>
      </c>
      <c r="AA381" s="1222" t="s">
        <v>3011</v>
      </c>
      <c r="AB381" s="1222" t="s">
        <v>3011</v>
      </c>
      <c r="AC381" s="1222" t="s">
        <v>3011</v>
      </c>
      <c r="AD381" s="1222" t="s">
        <v>3011</v>
      </c>
      <c r="AE381" s="1222" t="s">
        <v>3011</v>
      </c>
      <c r="AF381" s="2007" t="s">
        <v>293</v>
      </c>
      <c r="AG381" s="1222" t="s">
        <v>3296</v>
      </c>
      <c r="AH381" s="1221" t="s">
        <v>3104</v>
      </c>
      <c r="AI381" s="2007" t="s">
        <v>2909</v>
      </c>
      <c r="AJ381" s="1222" t="s">
        <v>295</v>
      </c>
      <c r="AK381" s="1225" t="s">
        <v>3297</v>
      </c>
      <c r="AL381" s="1222" t="s">
        <v>294</v>
      </c>
      <c r="AM381" s="1221" t="s">
        <v>3011</v>
      </c>
      <c r="AN381" s="2008"/>
    </row>
    <row r="382" spans="1:40" ht="93" customHeight="1">
      <c r="A382" s="1221" t="s">
        <v>1107</v>
      </c>
      <c r="B382" s="1221" t="s">
        <v>674</v>
      </c>
      <c r="C382" s="1221" t="s">
        <v>3289</v>
      </c>
      <c r="D382" s="1222" t="s">
        <v>3011</v>
      </c>
      <c r="E382" s="1221" t="s">
        <v>3290</v>
      </c>
      <c r="F382" s="1222" t="s">
        <v>3273</v>
      </c>
      <c r="G382" s="1222" t="s">
        <v>3013</v>
      </c>
      <c r="H382" s="1223">
        <v>2318</v>
      </c>
      <c r="I382" s="1223">
        <v>1200</v>
      </c>
      <c r="J382" s="1222" t="s">
        <v>3274</v>
      </c>
      <c r="K382" s="1224">
        <v>44478</v>
      </c>
      <c r="L382" s="1222" t="s">
        <v>3291</v>
      </c>
      <c r="M382" s="1224" t="s">
        <v>3298</v>
      </c>
      <c r="N382" s="1222" t="s">
        <v>293</v>
      </c>
      <c r="O382" s="2069" t="s">
        <v>3299</v>
      </c>
      <c r="P382" s="1221" t="s">
        <v>294</v>
      </c>
      <c r="Q382" s="1221" t="s">
        <v>3404</v>
      </c>
      <c r="R382" s="2069" t="s">
        <v>3300</v>
      </c>
      <c r="S382" s="1222" t="s">
        <v>297</v>
      </c>
      <c r="T382" s="2063" t="s">
        <v>2932</v>
      </c>
      <c r="U382" s="1222" t="s">
        <v>294</v>
      </c>
      <c r="V382" s="1222" t="s">
        <v>3295</v>
      </c>
      <c r="W382" s="1222" t="s">
        <v>294</v>
      </c>
      <c r="X382" s="1222" t="s">
        <v>3011</v>
      </c>
      <c r="Y382" s="1222" t="s">
        <v>3279</v>
      </c>
      <c r="Z382" s="1222" t="s">
        <v>3011</v>
      </c>
      <c r="AA382" s="1222" t="s">
        <v>3011</v>
      </c>
      <c r="AB382" s="1222" t="s">
        <v>3011</v>
      </c>
      <c r="AC382" s="1222" t="s">
        <v>3011</v>
      </c>
      <c r="AD382" s="1222" t="s">
        <v>3011</v>
      </c>
      <c r="AE382" s="1222" t="s">
        <v>3011</v>
      </c>
      <c r="AF382" s="2007" t="s">
        <v>293</v>
      </c>
      <c r="AG382" s="1222" t="s">
        <v>3296</v>
      </c>
      <c r="AH382" s="1221" t="s">
        <v>3104</v>
      </c>
      <c r="AI382" s="2007" t="s">
        <v>2909</v>
      </c>
      <c r="AJ382" s="1222" t="s">
        <v>295</v>
      </c>
      <c r="AK382" s="1225" t="s">
        <v>3297</v>
      </c>
      <c r="AL382" s="1222" t="s">
        <v>294</v>
      </c>
      <c r="AM382" s="1221" t="s">
        <v>3011</v>
      </c>
      <c r="AN382" s="2008"/>
    </row>
    <row r="383" spans="1:40" ht="93" customHeight="1">
      <c r="A383" s="1221" t="s">
        <v>1107</v>
      </c>
      <c r="B383" s="1221" t="s">
        <v>675</v>
      </c>
      <c r="C383" s="1221" t="s">
        <v>3289</v>
      </c>
      <c r="D383" s="1222" t="s">
        <v>3011</v>
      </c>
      <c r="E383" s="1221" t="s">
        <v>3290</v>
      </c>
      <c r="F383" s="1222" t="s">
        <v>3273</v>
      </c>
      <c r="G383" s="1222" t="s">
        <v>3013</v>
      </c>
      <c r="H383" s="1223">
        <v>773</v>
      </c>
      <c r="I383" s="1223">
        <v>400</v>
      </c>
      <c r="J383" s="1222" t="s">
        <v>3274</v>
      </c>
      <c r="K383" s="1224">
        <v>44478</v>
      </c>
      <c r="L383" s="1222" t="s">
        <v>3291</v>
      </c>
      <c r="M383" s="1224" t="s">
        <v>3298</v>
      </c>
      <c r="N383" s="1222" t="s">
        <v>293</v>
      </c>
      <c r="O383" s="2069" t="s">
        <v>3299</v>
      </c>
      <c r="P383" s="1221" t="s">
        <v>294</v>
      </c>
      <c r="Q383" s="1221" t="s">
        <v>3403</v>
      </c>
      <c r="R383" s="2069" t="s">
        <v>3300</v>
      </c>
      <c r="S383" s="1222" t="s">
        <v>297</v>
      </c>
      <c r="T383" s="2063" t="s">
        <v>2932</v>
      </c>
      <c r="U383" s="1222" t="s">
        <v>294</v>
      </c>
      <c r="V383" s="1222" t="s">
        <v>3295</v>
      </c>
      <c r="W383" s="1222" t="s">
        <v>294</v>
      </c>
      <c r="X383" s="1222" t="s">
        <v>3011</v>
      </c>
      <c r="Y383" s="1222" t="s">
        <v>3279</v>
      </c>
      <c r="Z383" s="1222" t="s">
        <v>3011</v>
      </c>
      <c r="AA383" s="1222" t="s">
        <v>3011</v>
      </c>
      <c r="AB383" s="1222" t="s">
        <v>3011</v>
      </c>
      <c r="AC383" s="1222" t="s">
        <v>3011</v>
      </c>
      <c r="AD383" s="1222" t="s">
        <v>3011</v>
      </c>
      <c r="AE383" s="1222" t="s">
        <v>3011</v>
      </c>
      <c r="AF383" s="2007" t="s">
        <v>293</v>
      </c>
      <c r="AG383" s="1222" t="s">
        <v>3296</v>
      </c>
      <c r="AH383" s="1221" t="s">
        <v>3104</v>
      </c>
      <c r="AI383" s="2007" t="s">
        <v>2909</v>
      </c>
      <c r="AJ383" s="1222" t="s">
        <v>295</v>
      </c>
      <c r="AK383" s="1225" t="s">
        <v>3297</v>
      </c>
      <c r="AL383" s="1222" t="s">
        <v>294</v>
      </c>
      <c r="AM383" s="1221" t="s">
        <v>3011</v>
      </c>
      <c r="AN383" s="2008"/>
    </row>
    <row r="384" spans="1:40" ht="93" customHeight="1">
      <c r="A384" s="1221" t="s">
        <v>1107</v>
      </c>
      <c r="B384" s="1221" t="s">
        <v>676</v>
      </c>
      <c r="C384" s="1221" t="s">
        <v>3289</v>
      </c>
      <c r="D384" s="1222" t="s">
        <v>3011</v>
      </c>
      <c r="E384" s="1221" t="s">
        <v>3290</v>
      </c>
      <c r="F384" s="1222" t="s">
        <v>3273</v>
      </c>
      <c r="G384" s="1222" t="s">
        <v>3013</v>
      </c>
      <c r="H384" s="1223">
        <v>1545</v>
      </c>
      <c r="I384" s="1223">
        <v>800</v>
      </c>
      <c r="J384" s="1222" t="s">
        <v>3274</v>
      </c>
      <c r="K384" s="1224">
        <v>44478</v>
      </c>
      <c r="L384" s="1222" t="s">
        <v>3291</v>
      </c>
      <c r="M384" s="1224" t="s">
        <v>3298</v>
      </c>
      <c r="N384" s="1222" t="s">
        <v>293</v>
      </c>
      <c r="O384" s="2069" t="s">
        <v>3299</v>
      </c>
      <c r="P384" s="1221" t="s">
        <v>294</v>
      </c>
      <c r="Q384" s="1221" t="s">
        <v>3402</v>
      </c>
      <c r="R384" s="2069" t="s">
        <v>3300</v>
      </c>
      <c r="S384" s="1222" t="s">
        <v>297</v>
      </c>
      <c r="T384" s="2063" t="s">
        <v>2932</v>
      </c>
      <c r="U384" s="1222" t="s">
        <v>294</v>
      </c>
      <c r="V384" s="1222" t="s">
        <v>3295</v>
      </c>
      <c r="W384" s="1222" t="s">
        <v>294</v>
      </c>
      <c r="X384" s="1222" t="s">
        <v>3011</v>
      </c>
      <c r="Y384" s="1222" t="s">
        <v>3279</v>
      </c>
      <c r="Z384" s="1222" t="s">
        <v>3011</v>
      </c>
      <c r="AA384" s="1222" t="s">
        <v>3011</v>
      </c>
      <c r="AB384" s="1222" t="s">
        <v>3011</v>
      </c>
      <c r="AC384" s="1222" t="s">
        <v>3011</v>
      </c>
      <c r="AD384" s="1222" t="s">
        <v>3011</v>
      </c>
      <c r="AE384" s="1222" t="s">
        <v>3011</v>
      </c>
      <c r="AF384" s="2007" t="s">
        <v>293</v>
      </c>
      <c r="AG384" s="1222" t="s">
        <v>3296</v>
      </c>
      <c r="AH384" s="1221" t="s">
        <v>3104</v>
      </c>
      <c r="AI384" s="2007" t="s">
        <v>2909</v>
      </c>
      <c r="AJ384" s="1222" t="s">
        <v>295</v>
      </c>
      <c r="AK384" s="1225" t="s">
        <v>3297</v>
      </c>
      <c r="AL384" s="1222" t="s">
        <v>294</v>
      </c>
      <c r="AM384" s="1221" t="s">
        <v>3011</v>
      </c>
      <c r="AN384" s="2008"/>
    </row>
    <row r="385" spans="1:40" ht="93" customHeight="1">
      <c r="A385" s="1221" t="s">
        <v>1107</v>
      </c>
      <c r="B385" s="1221" t="s">
        <v>677</v>
      </c>
      <c r="C385" s="1221" t="s">
        <v>3289</v>
      </c>
      <c r="D385" s="1222" t="s">
        <v>3011</v>
      </c>
      <c r="E385" s="1221" t="s">
        <v>3290</v>
      </c>
      <c r="F385" s="1222" t="s">
        <v>3273</v>
      </c>
      <c r="G385" s="1222" t="s">
        <v>3013</v>
      </c>
      <c r="H385" s="1223">
        <v>16997</v>
      </c>
      <c r="I385" s="1223">
        <v>8800</v>
      </c>
      <c r="J385" s="1222" t="s">
        <v>3274</v>
      </c>
      <c r="K385" s="1224">
        <v>44478</v>
      </c>
      <c r="L385" s="1222" t="s">
        <v>3291</v>
      </c>
      <c r="M385" s="1224" t="s">
        <v>3298</v>
      </c>
      <c r="N385" s="1222" t="s">
        <v>293</v>
      </c>
      <c r="O385" s="2069" t="s">
        <v>3299</v>
      </c>
      <c r="P385" s="1221" t="s">
        <v>294</v>
      </c>
      <c r="Q385" s="1221" t="s">
        <v>3453</v>
      </c>
      <c r="R385" s="2069" t="s">
        <v>3300</v>
      </c>
      <c r="S385" s="1222" t="s">
        <v>297</v>
      </c>
      <c r="T385" s="2063" t="s">
        <v>2932</v>
      </c>
      <c r="U385" s="1222" t="s">
        <v>294</v>
      </c>
      <c r="V385" s="1222" t="s">
        <v>3295</v>
      </c>
      <c r="W385" s="1222" t="s">
        <v>294</v>
      </c>
      <c r="X385" s="1222" t="s">
        <v>3011</v>
      </c>
      <c r="Y385" s="1222" t="s">
        <v>3279</v>
      </c>
      <c r="Z385" s="1222" t="s">
        <v>3011</v>
      </c>
      <c r="AA385" s="1222" t="s">
        <v>3011</v>
      </c>
      <c r="AB385" s="1222" t="s">
        <v>3011</v>
      </c>
      <c r="AC385" s="1222" t="s">
        <v>3011</v>
      </c>
      <c r="AD385" s="1222" t="s">
        <v>3011</v>
      </c>
      <c r="AE385" s="1222" t="s">
        <v>3011</v>
      </c>
      <c r="AF385" s="2007" t="s">
        <v>293</v>
      </c>
      <c r="AG385" s="1222" t="s">
        <v>3296</v>
      </c>
      <c r="AH385" s="1221" t="s">
        <v>3104</v>
      </c>
      <c r="AI385" s="2007" t="s">
        <v>2909</v>
      </c>
      <c r="AJ385" s="1222" t="s">
        <v>295</v>
      </c>
      <c r="AK385" s="1225" t="s">
        <v>3297</v>
      </c>
      <c r="AL385" s="1222" t="s">
        <v>294</v>
      </c>
      <c r="AM385" s="1221" t="s">
        <v>3011</v>
      </c>
      <c r="AN385" s="2008"/>
    </row>
    <row r="386" spans="1:40" ht="93" customHeight="1">
      <c r="A386" s="1221" t="s">
        <v>1107</v>
      </c>
      <c r="B386" s="1221" t="s">
        <v>678</v>
      </c>
      <c r="C386" s="1221" t="s">
        <v>3289</v>
      </c>
      <c r="D386" s="1222" t="s">
        <v>3011</v>
      </c>
      <c r="E386" s="1221" t="s">
        <v>3290</v>
      </c>
      <c r="F386" s="1222" t="s">
        <v>3273</v>
      </c>
      <c r="G386" s="1222" t="s">
        <v>3013</v>
      </c>
      <c r="H386" s="1223">
        <v>773</v>
      </c>
      <c r="I386" s="1223">
        <v>400</v>
      </c>
      <c r="J386" s="1222" t="s">
        <v>3274</v>
      </c>
      <c r="K386" s="1224">
        <v>44478</v>
      </c>
      <c r="L386" s="1222" t="s">
        <v>3291</v>
      </c>
      <c r="M386" s="1224" t="s">
        <v>3298</v>
      </c>
      <c r="N386" s="1222" t="s">
        <v>293</v>
      </c>
      <c r="O386" s="2069" t="s">
        <v>3299</v>
      </c>
      <c r="P386" s="1221" t="s">
        <v>294</v>
      </c>
      <c r="Q386" s="1221" t="s">
        <v>3403</v>
      </c>
      <c r="R386" s="2069" t="s">
        <v>3300</v>
      </c>
      <c r="S386" s="1222" t="s">
        <v>297</v>
      </c>
      <c r="T386" s="2063" t="s">
        <v>2932</v>
      </c>
      <c r="U386" s="1222" t="s">
        <v>294</v>
      </c>
      <c r="V386" s="1222" t="s">
        <v>3295</v>
      </c>
      <c r="W386" s="1222" t="s">
        <v>294</v>
      </c>
      <c r="X386" s="1222" t="s">
        <v>3011</v>
      </c>
      <c r="Y386" s="1222" t="s">
        <v>3279</v>
      </c>
      <c r="Z386" s="1222" t="s">
        <v>3011</v>
      </c>
      <c r="AA386" s="1222" t="s">
        <v>3011</v>
      </c>
      <c r="AB386" s="1222" t="s">
        <v>3011</v>
      </c>
      <c r="AC386" s="1222" t="s">
        <v>3011</v>
      </c>
      <c r="AD386" s="1222" t="s">
        <v>3011</v>
      </c>
      <c r="AE386" s="1222" t="s">
        <v>3011</v>
      </c>
      <c r="AF386" s="2007" t="s">
        <v>293</v>
      </c>
      <c r="AG386" s="1222" t="s">
        <v>3296</v>
      </c>
      <c r="AH386" s="1221" t="s">
        <v>3104</v>
      </c>
      <c r="AI386" s="2007" t="s">
        <v>2909</v>
      </c>
      <c r="AJ386" s="1222" t="s">
        <v>295</v>
      </c>
      <c r="AK386" s="1225" t="s">
        <v>3297</v>
      </c>
      <c r="AL386" s="1222" t="s">
        <v>294</v>
      </c>
      <c r="AM386" s="1221" t="s">
        <v>3011</v>
      </c>
      <c r="AN386" s="2008"/>
    </row>
    <row r="387" spans="1:40" ht="93" customHeight="1">
      <c r="A387" s="1221" t="s">
        <v>1107</v>
      </c>
      <c r="B387" s="1221" t="s">
        <v>679</v>
      </c>
      <c r="C387" s="1221" t="s">
        <v>3289</v>
      </c>
      <c r="D387" s="1222" t="s">
        <v>3011</v>
      </c>
      <c r="E387" s="1221" t="s">
        <v>3290</v>
      </c>
      <c r="F387" s="1222" t="s">
        <v>3273</v>
      </c>
      <c r="G387" s="1222" t="s">
        <v>3013</v>
      </c>
      <c r="H387" s="1223">
        <v>1545</v>
      </c>
      <c r="I387" s="1223">
        <v>800</v>
      </c>
      <c r="J387" s="1222" t="s">
        <v>3274</v>
      </c>
      <c r="K387" s="1224">
        <v>44478</v>
      </c>
      <c r="L387" s="1222" t="s">
        <v>3291</v>
      </c>
      <c r="M387" s="1224" t="s">
        <v>3298</v>
      </c>
      <c r="N387" s="1222" t="s">
        <v>293</v>
      </c>
      <c r="O387" s="2069" t="s">
        <v>3299</v>
      </c>
      <c r="P387" s="1221" t="s">
        <v>294</v>
      </c>
      <c r="Q387" s="1221" t="s">
        <v>3402</v>
      </c>
      <c r="R387" s="2069" t="s">
        <v>3300</v>
      </c>
      <c r="S387" s="1222" t="s">
        <v>297</v>
      </c>
      <c r="T387" s="2063" t="s">
        <v>2932</v>
      </c>
      <c r="U387" s="1222" t="s">
        <v>294</v>
      </c>
      <c r="V387" s="1222" t="s">
        <v>3295</v>
      </c>
      <c r="W387" s="1222" t="s">
        <v>294</v>
      </c>
      <c r="X387" s="1222" t="s">
        <v>3011</v>
      </c>
      <c r="Y387" s="1222" t="s">
        <v>3279</v>
      </c>
      <c r="Z387" s="1222" t="s">
        <v>3011</v>
      </c>
      <c r="AA387" s="1222" t="s">
        <v>3011</v>
      </c>
      <c r="AB387" s="1222" t="s">
        <v>3011</v>
      </c>
      <c r="AC387" s="1222" t="s">
        <v>3011</v>
      </c>
      <c r="AD387" s="1222" t="s">
        <v>3011</v>
      </c>
      <c r="AE387" s="1222" t="s">
        <v>3011</v>
      </c>
      <c r="AF387" s="2007" t="s">
        <v>293</v>
      </c>
      <c r="AG387" s="1222" t="s">
        <v>3296</v>
      </c>
      <c r="AH387" s="1221" t="s">
        <v>3104</v>
      </c>
      <c r="AI387" s="2007" t="s">
        <v>2909</v>
      </c>
      <c r="AJ387" s="1222" t="s">
        <v>295</v>
      </c>
      <c r="AK387" s="1225" t="s">
        <v>3297</v>
      </c>
      <c r="AL387" s="1222" t="s">
        <v>294</v>
      </c>
      <c r="AM387" s="1221" t="s">
        <v>3011</v>
      </c>
      <c r="AN387" s="2008"/>
    </row>
    <row r="388" spans="1:40" ht="93" customHeight="1">
      <c r="A388" s="1221" t="s">
        <v>1107</v>
      </c>
      <c r="B388" s="1221" t="s">
        <v>680</v>
      </c>
      <c r="C388" s="1221" t="s">
        <v>3289</v>
      </c>
      <c r="D388" s="1222" t="s">
        <v>3011</v>
      </c>
      <c r="E388" s="1221" t="s">
        <v>3290</v>
      </c>
      <c r="F388" s="1222" t="s">
        <v>3273</v>
      </c>
      <c r="G388" s="1222" t="s">
        <v>3013</v>
      </c>
      <c r="H388" s="1223">
        <v>16997</v>
      </c>
      <c r="I388" s="1223">
        <v>8800</v>
      </c>
      <c r="J388" s="1222" t="s">
        <v>3274</v>
      </c>
      <c r="K388" s="1224">
        <v>44478</v>
      </c>
      <c r="L388" s="1222" t="s">
        <v>3291</v>
      </c>
      <c r="M388" s="1224" t="s">
        <v>3298</v>
      </c>
      <c r="N388" s="1222" t="s">
        <v>293</v>
      </c>
      <c r="O388" s="2069" t="s">
        <v>3299</v>
      </c>
      <c r="P388" s="1221" t="s">
        <v>294</v>
      </c>
      <c r="Q388" s="1221" t="s">
        <v>3453</v>
      </c>
      <c r="R388" s="2069" t="s">
        <v>3300</v>
      </c>
      <c r="S388" s="1222" t="s">
        <v>297</v>
      </c>
      <c r="T388" s="2063" t="s">
        <v>2932</v>
      </c>
      <c r="U388" s="1222" t="s">
        <v>294</v>
      </c>
      <c r="V388" s="1222" t="s">
        <v>3295</v>
      </c>
      <c r="W388" s="1222" t="s">
        <v>294</v>
      </c>
      <c r="X388" s="1222" t="s">
        <v>3011</v>
      </c>
      <c r="Y388" s="1222" t="s">
        <v>3279</v>
      </c>
      <c r="Z388" s="1222" t="s">
        <v>3011</v>
      </c>
      <c r="AA388" s="1222" t="s">
        <v>3011</v>
      </c>
      <c r="AB388" s="1222" t="s">
        <v>3011</v>
      </c>
      <c r="AC388" s="1222" t="s">
        <v>3011</v>
      </c>
      <c r="AD388" s="1222" t="s">
        <v>3011</v>
      </c>
      <c r="AE388" s="1222" t="s">
        <v>3011</v>
      </c>
      <c r="AF388" s="2007" t="s">
        <v>293</v>
      </c>
      <c r="AG388" s="1222" t="s">
        <v>3296</v>
      </c>
      <c r="AH388" s="1221" t="s">
        <v>3104</v>
      </c>
      <c r="AI388" s="2007" t="s">
        <v>2909</v>
      </c>
      <c r="AJ388" s="1222" t="s">
        <v>295</v>
      </c>
      <c r="AK388" s="1225" t="s">
        <v>3297</v>
      </c>
      <c r="AL388" s="1222" t="s">
        <v>294</v>
      </c>
      <c r="AM388" s="1221" t="s">
        <v>3011</v>
      </c>
      <c r="AN388" s="2008"/>
    </row>
    <row r="389" spans="1:40" ht="93" customHeight="1">
      <c r="A389" s="1221" t="s">
        <v>1107</v>
      </c>
      <c r="B389" s="1221" t="s">
        <v>681</v>
      </c>
      <c r="C389" s="1221" t="s">
        <v>3289</v>
      </c>
      <c r="D389" s="1222" t="s">
        <v>3011</v>
      </c>
      <c r="E389" s="1221" t="s">
        <v>3290</v>
      </c>
      <c r="F389" s="1222" t="s">
        <v>3273</v>
      </c>
      <c r="G389" s="1222" t="s">
        <v>3013</v>
      </c>
      <c r="H389" s="1223">
        <v>773</v>
      </c>
      <c r="I389" s="1223">
        <v>400</v>
      </c>
      <c r="J389" s="1222" t="s">
        <v>3274</v>
      </c>
      <c r="K389" s="1224">
        <v>44478</v>
      </c>
      <c r="L389" s="1222" t="s">
        <v>3291</v>
      </c>
      <c r="M389" s="1224" t="s">
        <v>3298</v>
      </c>
      <c r="N389" s="1222" t="s">
        <v>293</v>
      </c>
      <c r="O389" s="2069" t="s">
        <v>3299</v>
      </c>
      <c r="P389" s="1221" t="s">
        <v>294</v>
      </c>
      <c r="Q389" s="1221" t="s">
        <v>3403</v>
      </c>
      <c r="R389" s="2069" t="s">
        <v>3300</v>
      </c>
      <c r="S389" s="1222" t="s">
        <v>297</v>
      </c>
      <c r="T389" s="2063" t="s">
        <v>2932</v>
      </c>
      <c r="U389" s="1222" t="s">
        <v>294</v>
      </c>
      <c r="V389" s="1222" t="s">
        <v>3295</v>
      </c>
      <c r="W389" s="1222" t="s">
        <v>294</v>
      </c>
      <c r="X389" s="1222" t="s">
        <v>3011</v>
      </c>
      <c r="Y389" s="1222" t="s">
        <v>3279</v>
      </c>
      <c r="Z389" s="1222" t="s">
        <v>3011</v>
      </c>
      <c r="AA389" s="1222" t="s">
        <v>3011</v>
      </c>
      <c r="AB389" s="1222" t="s">
        <v>3011</v>
      </c>
      <c r="AC389" s="1222" t="s">
        <v>3011</v>
      </c>
      <c r="AD389" s="1222" t="s">
        <v>3011</v>
      </c>
      <c r="AE389" s="1222" t="s">
        <v>3011</v>
      </c>
      <c r="AF389" s="2007" t="s">
        <v>293</v>
      </c>
      <c r="AG389" s="1222" t="s">
        <v>3296</v>
      </c>
      <c r="AH389" s="1221" t="s">
        <v>3104</v>
      </c>
      <c r="AI389" s="2007" t="s">
        <v>2909</v>
      </c>
      <c r="AJ389" s="1222" t="s">
        <v>295</v>
      </c>
      <c r="AK389" s="1225" t="s">
        <v>3297</v>
      </c>
      <c r="AL389" s="1222" t="s">
        <v>294</v>
      </c>
      <c r="AM389" s="1221" t="s">
        <v>3011</v>
      </c>
      <c r="AN389" s="2008"/>
    </row>
    <row r="390" spans="1:40" ht="93" customHeight="1">
      <c r="A390" s="1221" t="s">
        <v>1107</v>
      </c>
      <c r="B390" s="1221" t="s">
        <v>682</v>
      </c>
      <c r="C390" s="1221" t="s">
        <v>3289</v>
      </c>
      <c r="D390" s="1222" t="s">
        <v>3011</v>
      </c>
      <c r="E390" s="1221" t="s">
        <v>3290</v>
      </c>
      <c r="F390" s="1222" t="s">
        <v>3273</v>
      </c>
      <c r="G390" s="1222" t="s">
        <v>3013</v>
      </c>
      <c r="H390" s="1223">
        <v>23170</v>
      </c>
      <c r="I390" s="1223">
        <v>12000</v>
      </c>
      <c r="J390" s="1222" t="s">
        <v>3274</v>
      </c>
      <c r="K390" s="1224" t="s">
        <v>3301</v>
      </c>
      <c r="L390" s="1222" t="s">
        <v>3291</v>
      </c>
      <c r="M390" s="1224" t="s">
        <v>3292</v>
      </c>
      <c r="N390" s="1222" t="s">
        <v>293</v>
      </c>
      <c r="O390" s="2069" t="s">
        <v>3293</v>
      </c>
      <c r="P390" s="1221" t="s">
        <v>294</v>
      </c>
      <c r="Q390" s="1221" t="s">
        <v>3394</v>
      </c>
      <c r="R390" s="2069" t="s">
        <v>3294</v>
      </c>
      <c r="S390" s="1222" t="s">
        <v>297</v>
      </c>
      <c r="T390" s="2063" t="s">
        <v>2932</v>
      </c>
      <c r="U390" s="1222" t="s">
        <v>294</v>
      </c>
      <c r="V390" s="1222" t="s">
        <v>3295</v>
      </c>
      <c r="W390" s="1222" t="s">
        <v>294</v>
      </c>
      <c r="X390" s="1222" t="s">
        <v>3011</v>
      </c>
      <c r="Y390" s="1222" t="s">
        <v>3279</v>
      </c>
      <c r="Z390" s="1222" t="s">
        <v>3011</v>
      </c>
      <c r="AA390" s="1222" t="s">
        <v>3011</v>
      </c>
      <c r="AB390" s="1222" t="s">
        <v>3011</v>
      </c>
      <c r="AC390" s="1222" t="s">
        <v>3011</v>
      </c>
      <c r="AD390" s="1222" t="s">
        <v>3011</v>
      </c>
      <c r="AE390" s="1222" t="s">
        <v>3011</v>
      </c>
      <c r="AF390" s="2007" t="s">
        <v>293</v>
      </c>
      <c r="AG390" s="1222" t="s">
        <v>3296</v>
      </c>
      <c r="AH390" s="1221" t="s">
        <v>3104</v>
      </c>
      <c r="AI390" s="2007" t="s">
        <v>2909</v>
      </c>
      <c r="AJ390" s="1222" t="s">
        <v>295</v>
      </c>
      <c r="AK390" s="1225" t="s">
        <v>3297</v>
      </c>
      <c r="AL390" s="1222" t="s">
        <v>294</v>
      </c>
      <c r="AM390" s="1221" t="s">
        <v>3011</v>
      </c>
      <c r="AN390" s="2008"/>
    </row>
    <row r="391" spans="1:40" ht="93" customHeight="1">
      <c r="A391" s="1221" t="s">
        <v>1107</v>
      </c>
      <c r="B391" s="1221" t="s">
        <v>683</v>
      </c>
      <c r="C391" s="1221" t="s">
        <v>3289</v>
      </c>
      <c r="D391" s="1222" t="s">
        <v>3011</v>
      </c>
      <c r="E391" s="1221" t="s">
        <v>3290</v>
      </c>
      <c r="F391" s="1222" t="s">
        <v>3273</v>
      </c>
      <c r="G391" s="1222" t="s">
        <v>3013</v>
      </c>
      <c r="H391" s="1223">
        <v>6951</v>
      </c>
      <c r="I391" s="1223">
        <v>3600</v>
      </c>
      <c r="J391" s="1222" t="s">
        <v>3274</v>
      </c>
      <c r="K391" s="1224" t="s">
        <v>3301</v>
      </c>
      <c r="L391" s="1222" t="s">
        <v>3291</v>
      </c>
      <c r="M391" s="1224" t="s">
        <v>3292</v>
      </c>
      <c r="N391" s="1222" t="s">
        <v>293</v>
      </c>
      <c r="O391" s="2069" t="s">
        <v>3293</v>
      </c>
      <c r="P391" s="1221" t="s">
        <v>294</v>
      </c>
      <c r="Q391" s="1221" t="s">
        <v>3414</v>
      </c>
      <c r="R391" s="2069" t="s">
        <v>3294</v>
      </c>
      <c r="S391" s="1222" t="s">
        <v>297</v>
      </c>
      <c r="T391" s="2063" t="s">
        <v>2932</v>
      </c>
      <c r="U391" s="1222" t="s">
        <v>294</v>
      </c>
      <c r="V391" s="1222" t="s">
        <v>3295</v>
      </c>
      <c r="W391" s="1222" t="s">
        <v>294</v>
      </c>
      <c r="X391" s="1222" t="s">
        <v>3011</v>
      </c>
      <c r="Y391" s="1222" t="s">
        <v>3279</v>
      </c>
      <c r="Z391" s="1222" t="s">
        <v>3011</v>
      </c>
      <c r="AA391" s="1222" t="s">
        <v>3011</v>
      </c>
      <c r="AB391" s="1222" t="s">
        <v>3011</v>
      </c>
      <c r="AC391" s="1222" t="s">
        <v>3011</v>
      </c>
      <c r="AD391" s="1222" t="s">
        <v>3011</v>
      </c>
      <c r="AE391" s="1222" t="s">
        <v>3011</v>
      </c>
      <c r="AF391" s="2007" t="s">
        <v>293</v>
      </c>
      <c r="AG391" s="1222" t="s">
        <v>3296</v>
      </c>
      <c r="AH391" s="1221" t="s">
        <v>3104</v>
      </c>
      <c r="AI391" s="2007" t="s">
        <v>2909</v>
      </c>
      <c r="AJ391" s="1222" t="s">
        <v>295</v>
      </c>
      <c r="AK391" s="1225" t="s">
        <v>3297</v>
      </c>
      <c r="AL391" s="1222" t="s">
        <v>294</v>
      </c>
      <c r="AM391" s="1221" t="s">
        <v>3011</v>
      </c>
      <c r="AN391" s="2008"/>
    </row>
    <row r="392" spans="1:40" ht="93" customHeight="1">
      <c r="A392" s="1221" t="s">
        <v>1107</v>
      </c>
      <c r="B392" s="1221" t="s">
        <v>684</v>
      </c>
      <c r="C392" s="1221" t="s">
        <v>3289</v>
      </c>
      <c r="D392" s="1222" t="s">
        <v>3011</v>
      </c>
      <c r="E392" s="1221" t="s">
        <v>3290</v>
      </c>
      <c r="F392" s="1222" t="s">
        <v>3273</v>
      </c>
      <c r="G392" s="1222" t="s">
        <v>3013</v>
      </c>
      <c r="H392" s="1223">
        <v>3089</v>
      </c>
      <c r="I392" s="1223">
        <v>1600</v>
      </c>
      <c r="J392" s="1222" t="s">
        <v>3274</v>
      </c>
      <c r="K392" s="1224" t="s">
        <v>3301</v>
      </c>
      <c r="L392" s="1222" t="s">
        <v>3291</v>
      </c>
      <c r="M392" s="1224" t="s">
        <v>3292</v>
      </c>
      <c r="N392" s="1222" t="s">
        <v>293</v>
      </c>
      <c r="O392" s="2069" t="s">
        <v>3293</v>
      </c>
      <c r="P392" s="1221" t="s">
        <v>294</v>
      </c>
      <c r="Q392" s="1221" t="s">
        <v>3421</v>
      </c>
      <c r="R392" s="2069" t="s">
        <v>3294</v>
      </c>
      <c r="S392" s="1222" t="s">
        <v>297</v>
      </c>
      <c r="T392" s="2063" t="s">
        <v>2932</v>
      </c>
      <c r="U392" s="1222" t="s">
        <v>294</v>
      </c>
      <c r="V392" s="1222" t="s">
        <v>3295</v>
      </c>
      <c r="W392" s="1222" t="s">
        <v>294</v>
      </c>
      <c r="X392" s="1222" t="s">
        <v>3011</v>
      </c>
      <c r="Y392" s="1222" t="s">
        <v>3279</v>
      </c>
      <c r="Z392" s="1222" t="s">
        <v>3011</v>
      </c>
      <c r="AA392" s="1222" t="s">
        <v>3011</v>
      </c>
      <c r="AB392" s="1222" t="s">
        <v>3011</v>
      </c>
      <c r="AC392" s="1222" t="s">
        <v>3011</v>
      </c>
      <c r="AD392" s="1222" t="s">
        <v>3011</v>
      </c>
      <c r="AE392" s="1222" t="s">
        <v>3011</v>
      </c>
      <c r="AF392" s="2007" t="s">
        <v>293</v>
      </c>
      <c r="AG392" s="1222" t="s">
        <v>3296</v>
      </c>
      <c r="AH392" s="1221" t="s">
        <v>3104</v>
      </c>
      <c r="AI392" s="2007" t="s">
        <v>2909</v>
      </c>
      <c r="AJ392" s="1222" t="s">
        <v>295</v>
      </c>
      <c r="AK392" s="1225" t="s">
        <v>3297</v>
      </c>
      <c r="AL392" s="1222" t="s">
        <v>294</v>
      </c>
      <c r="AM392" s="1221" t="s">
        <v>3011</v>
      </c>
      <c r="AN392" s="2008"/>
    </row>
    <row r="393" spans="1:40" ht="93" customHeight="1">
      <c r="A393" s="1221" t="s">
        <v>1107</v>
      </c>
      <c r="B393" s="1221" t="s">
        <v>685</v>
      </c>
      <c r="C393" s="1221" t="s">
        <v>3289</v>
      </c>
      <c r="D393" s="1222" t="s">
        <v>3011</v>
      </c>
      <c r="E393" s="1221" t="s">
        <v>3290</v>
      </c>
      <c r="F393" s="1222" t="s">
        <v>3273</v>
      </c>
      <c r="G393" s="1222" t="s">
        <v>3013</v>
      </c>
      <c r="H393" s="1223">
        <v>7723</v>
      </c>
      <c r="I393" s="1223">
        <v>4000</v>
      </c>
      <c r="J393" s="1222" t="s">
        <v>3274</v>
      </c>
      <c r="K393" s="1224" t="s">
        <v>3301</v>
      </c>
      <c r="L393" s="1222" t="s">
        <v>3291</v>
      </c>
      <c r="M393" s="1224" t="s">
        <v>3292</v>
      </c>
      <c r="N393" s="1222" t="s">
        <v>293</v>
      </c>
      <c r="O393" s="2069" t="s">
        <v>3293</v>
      </c>
      <c r="P393" s="1221" t="s">
        <v>294</v>
      </c>
      <c r="Q393" s="1221" t="s">
        <v>3399</v>
      </c>
      <c r="R393" s="2069" t="s">
        <v>3294</v>
      </c>
      <c r="S393" s="1222" t="s">
        <v>297</v>
      </c>
      <c r="T393" s="2063" t="s">
        <v>2932</v>
      </c>
      <c r="U393" s="1222" t="s">
        <v>294</v>
      </c>
      <c r="V393" s="1222" t="s">
        <v>3295</v>
      </c>
      <c r="W393" s="1222" t="s">
        <v>294</v>
      </c>
      <c r="X393" s="1222" t="s">
        <v>3011</v>
      </c>
      <c r="Y393" s="1222" t="s">
        <v>3279</v>
      </c>
      <c r="Z393" s="1222" t="s">
        <v>3011</v>
      </c>
      <c r="AA393" s="1222" t="s">
        <v>3011</v>
      </c>
      <c r="AB393" s="1222" t="s">
        <v>3011</v>
      </c>
      <c r="AC393" s="1222" t="s">
        <v>3011</v>
      </c>
      <c r="AD393" s="1222" t="s">
        <v>3011</v>
      </c>
      <c r="AE393" s="1222" t="s">
        <v>3011</v>
      </c>
      <c r="AF393" s="2007" t="s">
        <v>293</v>
      </c>
      <c r="AG393" s="1222" t="s">
        <v>3296</v>
      </c>
      <c r="AH393" s="1221" t="s">
        <v>3104</v>
      </c>
      <c r="AI393" s="2007" t="s">
        <v>2909</v>
      </c>
      <c r="AJ393" s="1222" t="s">
        <v>295</v>
      </c>
      <c r="AK393" s="1225" t="s">
        <v>3297</v>
      </c>
      <c r="AL393" s="1222" t="s">
        <v>294</v>
      </c>
      <c r="AM393" s="1221" t="s">
        <v>3011</v>
      </c>
      <c r="AN393" s="2008"/>
    </row>
    <row r="394" spans="1:40" ht="93" customHeight="1">
      <c r="A394" s="1221" t="s">
        <v>1107</v>
      </c>
      <c r="B394" s="1221" t="s">
        <v>686</v>
      </c>
      <c r="C394" s="1221" t="s">
        <v>3289</v>
      </c>
      <c r="D394" s="1222" t="s">
        <v>3011</v>
      </c>
      <c r="E394" s="1221" t="s">
        <v>3290</v>
      </c>
      <c r="F394" s="1222" t="s">
        <v>3273</v>
      </c>
      <c r="G394" s="1222" t="s">
        <v>3013</v>
      </c>
      <c r="H394" s="1223">
        <v>3089</v>
      </c>
      <c r="I394" s="1223">
        <v>1600</v>
      </c>
      <c r="J394" s="1222" t="s">
        <v>3274</v>
      </c>
      <c r="K394" s="1224" t="s">
        <v>3301</v>
      </c>
      <c r="L394" s="1222" t="s">
        <v>3291</v>
      </c>
      <c r="M394" s="1224" t="s">
        <v>3292</v>
      </c>
      <c r="N394" s="1222" t="s">
        <v>293</v>
      </c>
      <c r="O394" s="2069" t="s">
        <v>3293</v>
      </c>
      <c r="P394" s="1221" t="s">
        <v>294</v>
      </c>
      <c r="Q394" s="1221" t="s">
        <v>3421</v>
      </c>
      <c r="R394" s="2069" t="s">
        <v>3294</v>
      </c>
      <c r="S394" s="1222" t="s">
        <v>297</v>
      </c>
      <c r="T394" s="2063" t="s">
        <v>2932</v>
      </c>
      <c r="U394" s="1222" t="s">
        <v>294</v>
      </c>
      <c r="V394" s="1222" t="s">
        <v>3295</v>
      </c>
      <c r="W394" s="1222" t="s">
        <v>294</v>
      </c>
      <c r="X394" s="1222" t="s">
        <v>3011</v>
      </c>
      <c r="Y394" s="1222" t="s">
        <v>3279</v>
      </c>
      <c r="Z394" s="1222" t="s">
        <v>3011</v>
      </c>
      <c r="AA394" s="1222" t="s">
        <v>3011</v>
      </c>
      <c r="AB394" s="1222" t="s">
        <v>3011</v>
      </c>
      <c r="AC394" s="1222" t="s">
        <v>3011</v>
      </c>
      <c r="AD394" s="1222" t="s">
        <v>3011</v>
      </c>
      <c r="AE394" s="1222" t="s">
        <v>3011</v>
      </c>
      <c r="AF394" s="2007" t="s">
        <v>293</v>
      </c>
      <c r="AG394" s="1222" t="s">
        <v>3296</v>
      </c>
      <c r="AH394" s="1221" t="s">
        <v>3104</v>
      </c>
      <c r="AI394" s="2007" t="s">
        <v>2909</v>
      </c>
      <c r="AJ394" s="1222" t="s">
        <v>295</v>
      </c>
      <c r="AK394" s="1225" t="s">
        <v>3297</v>
      </c>
      <c r="AL394" s="1222" t="s">
        <v>294</v>
      </c>
      <c r="AM394" s="1221" t="s">
        <v>3011</v>
      </c>
      <c r="AN394" s="2008"/>
    </row>
    <row r="395" spans="1:40" ht="93" customHeight="1">
      <c r="A395" s="1221" t="s">
        <v>1107</v>
      </c>
      <c r="B395" s="1221" t="s">
        <v>687</v>
      </c>
      <c r="C395" s="1221" t="s">
        <v>3289</v>
      </c>
      <c r="D395" s="1222" t="s">
        <v>3011</v>
      </c>
      <c r="E395" s="1221" t="s">
        <v>3290</v>
      </c>
      <c r="F395" s="1222" t="s">
        <v>3273</v>
      </c>
      <c r="G395" s="1222" t="s">
        <v>3013</v>
      </c>
      <c r="H395" s="1223">
        <v>87273</v>
      </c>
      <c r="I395" s="1223">
        <v>45200</v>
      </c>
      <c r="J395" s="1222" t="s">
        <v>3274</v>
      </c>
      <c r="K395" s="1224" t="s">
        <v>3301</v>
      </c>
      <c r="L395" s="1222" t="s">
        <v>3291</v>
      </c>
      <c r="M395" s="1224" t="s">
        <v>3292</v>
      </c>
      <c r="N395" s="1222" t="s">
        <v>293</v>
      </c>
      <c r="O395" s="2069" t="s">
        <v>3293</v>
      </c>
      <c r="P395" s="1221" t="s">
        <v>294</v>
      </c>
      <c r="Q395" s="1221" t="s">
        <v>3485</v>
      </c>
      <c r="R395" s="2069" t="s">
        <v>3294</v>
      </c>
      <c r="S395" s="1222" t="s">
        <v>297</v>
      </c>
      <c r="T395" s="2063" t="s">
        <v>2932</v>
      </c>
      <c r="U395" s="1222" t="s">
        <v>294</v>
      </c>
      <c r="V395" s="1222" t="s">
        <v>3295</v>
      </c>
      <c r="W395" s="1222" t="s">
        <v>294</v>
      </c>
      <c r="X395" s="1222" t="s">
        <v>3011</v>
      </c>
      <c r="Y395" s="1222" t="s">
        <v>3279</v>
      </c>
      <c r="Z395" s="1222" t="s">
        <v>3011</v>
      </c>
      <c r="AA395" s="1222" t="s">
        <v>3011</v>
      </c>
      <c r="AB395" s="1222" t="s">
        <v>3011</v>
      </c>
      <c r="AC395" s="1222" t="s">
        <v>3011</v>
      </c>
      <c r="AD395" s="1222" t="s">
        <v>3011</v>
      </c>
      <c r="AE395" s="1222" t="s">
        <v>3011</v>
      </c>
      <c r="AF395" s="2007" t="s">
        <v>293</v>
      </c>
      <c r="AG395" s="1222" t="s">
        <v>3296</v>
      </c>
      <c r="AH395" s="1221" t="s">
        <v>3104</v>
      </c>
      <c r="AI395" s="2007" t="s">
        <v>2909</v>
      </c>
      <c r="AJ395" s="1222" t="s">
        <v>295</v>
      </c>
      <c r="AK395" s="1225" t="s">
        <v>3297</v>
      </c>
      <c r="AL395" s="1222" t="s">
        <v>294</v>
      </c>
      <c r="AM395" s="1221" t="s">
        <v>3011</v>
      </c>
      <c r="AN395" s="2008"/>
    </row>
    <row r="396" spans="1:40" ht="93" customHeight="1">
      <c r="A396" s="1221" t="s">
        <v>1107</v>
      </c>
      <c r="B396" s="1221" t="s">
        <v>688</v>
      </c>
      <c r="C396" s="1221" t="s">
        <v>3289</v>
      </c>
      <c r="D396" s="1222" t="s">
        <v>3011</v>
      </c>
      <c r="E396" s="1221" t="s">
        <v>3290</v>
      </c>
      <c r="F396" s="1222" t="s">
        <v>3273</v>
      </c>
      <c r="G396" s="1222" t="s">
        <v>3013</v>
      </c>
      <c r="H396" s="1223">
        <v>86505</v>
      </c>
      <c r="I396" s="1223">
        <v>44800</v>
      </c>
      <c r="J396" s="1222" t="s">
        <v>3274</v>
      </c>
      <c r="K396" s="1224" t="s">
        <v>3301</v>
      </c>
      <c r="L396" s="1222" t="s">
        <v>3291</v>
      </c>
      <c r="M396" s="1224" t="s">
        <v>3298</v>
      </c>
      <c r="N396" s="1222" t="s">
        <v>293</v>
      </c>
      <c r="O396" s="2069" t="s">
        <v>3299</v>
      </c>
      <c r="P396" s="1221" t="s">
        <v>294</v>
      </c>
      <c r="Q396" s="1221" t="s">
        <v>3486</v>
      </c>
      <c r="R396" s="2069" t="s">
        <v>3300</v>
      </c>
      <c r="S396" s="1222" t="s">
        <v>297</v>
      </c>
      <c r="T396" s="2063" t="s">
        <v>2932</v>
      </c>
      <c r="U396" s="1222" t="s">
        <v>294</v>
      </c>
      <c r="V396" s="1222" t="s">
        <v>3295</v>
      </c>
      <c r="W396" s="1222" t="s">
        <v>294</v>
      </c>
      <c r="X396" s="1222" t="s">
        <v>3011</v>
      </c>
      <c r="Y396" s="1222" t="s">
        <v>3279</v>
      </c>
      <c r="Z396" s="1222" t="s">
        <v>3011</v>
      </c>
      <c r="AA396" s="1222" t="s">
        <v>3011</v>
      </c>
      <c r="AB396" s="1222" t="s">
        <v>3011</v>
      </c>
      <c r="AC396" s="1222" t="s">
        <v>3011</v>
      </c>
      <c r="AD396" s="1222" t="s">
        <v>3011</v>
      </c>
      <c r="AE396" s="1222" t="s">
        <v>3011</v>
      </c>
      <c r="AF396" s="2007" t="s">
        <v>293</v>
      </c>
      <c r="AG396" s="1222" t="s">
        <v>3296</v>
      </c>
      <c r="AH396" s="1221" t="s">
        <v>3104</v>
      </c>
      <c r="AI396" s="2007" t="s">
        <v>2909</v>
      </c>
      <c r="AJ396" s="1222" t="s">
        <v>295</v>
      </c>
      <c r="AK396" s="1225" t="s">
        <v>3297</v>
      </c>
      <c r="AL396" s="1222" t="s">
        <v>294</v>
      </c>
      <c r="AM396" s="1221" t="s">
        <v>3011</v>
      </c>
      <c r="AN396" s="2008"/>
    </row>
    <row r="397" spans="1:40" ht="93" customHeight="1">
      <c r="A397" s="1221" t="s">
        <v>1107</v>
      </c>
      <c r="B397" s="1221" t="s">
        <v>689</v>
      </c>
      <c r="C397" s="1221" t="s">
        <v>3289</v>
      </c>
      <c r="D397" s="1222" t="s">
        <v>3011</v>
      </c>
      <c r="E397" s="1221" t="s">
        <v>3290</v>
      </c>
      <c r="F397" s="1222" t="s">
        <v>3273</v>
      </c>
      <c r="G397" s="1222" t="s">
        <v>3013</v>
      </c>
      <c r="H397" s="1223">
        <v>23943</v>
      </c>
      <c r="I397" s="1223">
        <v>12400</v>
      </c>
      <c r="J397" s="1222" t="s">
        <v>3274</v>
      </c>
      <c r="K397" s="1224" t="s">
        <v>3301</v>
      </c>
      <c r="L397" s="1222" t="s">
        <v>3291</v>
      </c>
      <c r="M397" s="1224" t="s">
        <v>3298</v>
      </c>
      <c r="N397" s="1222" t="s">
        <v>293</v>
      </c>
      <c r="O397" s="2069" t="s">
        <v>3299</v>
      </c>
      <c r="P397" s="1221" t="s">
        <v>294</v>
      </c>
      <c r="Q397" s="1221" t="s">
        <v>3463</v>
      </c>
      <c r="R397" s="2069" t="s">
        <v>3300</v>
      </c>
      <c r="S397" s="1222" t="s">
        <v>297</v>
      </c>
      <c r="T397" s="2063" t="s">
        <v>2932</v>
      </c>
      <c r="U397" s="1222" t="s">
        <v>294</v>
      </c>
      <c r="V397" s="1222" t="s">
        <v>3295</v>
      </c>
      <c r="W397" s="1222" t="s">
        <v>294</v>
      </c>
      <c r="X397" s="1222" t="s">
        <v>3011</v>
      </c>
      <c r="Y397" s="1222" t="s">
        <v>3279</v>
      </c>
      <c r="Z397" s="1222" t="s">
        <v>3011</v>
      </c>
      <c r="AA397" s="1222" t="s">
        <v>3011</v>
      </c>
      <c r="AB397" s="1222" t="s">
        <v>3011</v>
      </c>
      <c r="AC397" s="1222" t="s">
        <v>3011</v>
      </c>
      <c r="AD397" s="1222" t="s">
        <v>3011</v>
      </c>
      <c r="AE397" s="1222" t="s">
        <v>3011</v>
      </c>
      <c r="AF397" s="2007" t="s">
        <v>293</v>
      </c>
      <c r="AG397" s="1222" t="s">
        <v>3296</v>
      </c>
      <c r="AH397" s="1221" t="s">
        <v>3104</v>
      </c>
      <c r="AI397" s="2007" t="s">
        <v>2909</v>
      </c>
      <c r="AJ397" s="1222" t="s">
        <v>295</v>
      </c>
      <c r="AK397" s="1225" t="s">
        <v>3297</v>
      </c>
      <c r="AL397" s="1222" t="s">
        <v>294</v>
      </c>
      <c r="AM397" s="1221" t="s">
        <v>3011</v>
      </c>
      <c r="AN397" s="2008"/>
    </row>
    <row r="398" spans="1:40" ht="93" customHeight="1">
      <c r="A398" s="1221" t="s">
        <v>1107</v>
      </c>
      <c r="B398" s="1221" t="s">
        <v>690</v>
      </c>
      <c r="C398" s="1221" t="s">
        <v>3289</v>
      </c>
      <c r="D398" s="1222" t="s">
        <v>3011</v>
      </c>
      <c r="E398" s="1221" t="s">
        <v>3290</v>
      </c>
      <c r="F398" s="1222" t="s">
        <v>3273</v>
      </c>
      <c r="G398" s="1222" t="s">
        <v>3013</v>
      </c>
      <c r="H398" s="1223">
        <v>6179</v>
      </c>
      <c r="I398" s="1223">
        <v>3200</v>
      </c>
      <c r="J398" s="1222" t="s">
        <v>3274</v>
      </c>
      <c r="K398" s="1224" t="s">
        <v>3301</v>
      </c>
      <c r="L398" s="1222" t="s">
        <v>3291</v>
      </c>
      <c r="M398" s="1224" t="s">
        <v>3298</v>
      </c>
      <c r="N398" s="1222" t="s">
        <v>293</v>
      </c>
      <c r="O398" s="2069" t="s">
        <v>3299</v>
      </c>
      <c r="P398" s="1221" t="s">
        <v>294</v>
      </c>
      <c r="Q398" s="1221" t="s">
        <v>3401</v>
      </c>
      <c r="R398" s="2069" t="s">
        <v>3300</v>
      </c>
      <c r="S398" s="1222" t="s">
        <v>297</v>
      </c>
      <c r="T398" s="2063" t="s">
        <v>2932</v>
      </c>
      <c r="U398" s="1222" t="s">
        <v>294</v>
      </c>
      <c r="V398" s="1222" t="s">
        <v>3295</v>
      </c>
      <c r="W398" s="1222" t="s">
        <v>294</v>
      </c>
      <c r="X398" s="1222" t="s">
        <v>3011</v>
      </c>
      <c r="Y398" s="1222" t="s">
        <v>3279</v>
      </c>
      <c r="Z398" s="1222" t="s">
        <v>3011</v>
      </c>
      <c r="AA398" s="1222" t="s">
        <v>3011</v>
      </c>
      <c r="AB398" s="1222" t="s">
        <v>3011</v>
      </c>
      <c r="AC398" s="1222" t="s">
        <v>3011</v>
      </c>
      <c r="AD398" s="1222" t="s">
        <v>3011</v>
      </c>
      <c r="AE398" s="1222" t="s">
        <v>3011</v>
      </c>
      <c r="AF398" s="2007" t="s">
        <v>293</v>
      </c>
      <c r="AG398" s="1222" t="s">
        <v>3296</v>
      </c>
      <c r="AH398" s="1221" t="s">
        <v>3104</v>
      </c>
      <c r="AI398" s="2007" t="s">
        <v>2909</v>
      </c>
      <c r="AJ398" s="1222" t="s">
        <v>295</v>
      </c>
      <c r="AK398" s="1225" t="s">
        <v>3297</v>
      </c>
      <c r="AL398" s="1222" t="s">
        <v>294</v>
      </c>
      <c r="AM398" s="1221" t="s">
        <v>3011</v>
      </c>
      <c r="AN398" s="2008"/>
    </row>
    <row r="399" spans="1:40" ht="93" customHeight="1">
      <c r="A399" s="1221" t="s">
        <v>1107</v>
      </c>
      <c r="B399" s="1221" t="s">
        <v>691</v>
      </c>
      <c r="C399" s="1221" t="s">
        <v>3289</v>
      </c>
      <c r="D399" s="1222" t="s">
        <v>3011</v>
      </c>
      <c r="E399" s="1221" t="s">
        <v>3290</v>
      </c>
      <c r="F399" s="1222" t="s">
        <v>3273</v>
      </c>
      <c r="G399" s="1222" t="s">
        <v>3013</v>
      </c>
      <c r="H399" s="1223">
        <v>2317</v>
      </c>
      <c r="I399" s="1223">
        <v>1200</v>
      </c>
      <c r="J399" s="1222" t="s">
        <v>3274</v>
      </c>
      <c r="K399" s="1224" t="s">
        <v>3301</v>
      </c>
      <c r="L399" s="1222" t="s">
        <v>3291</v>
      </c>
      <c r="M399" s="1224" t="s">
        <v>3298</v>
      </c>
      <c r="N399" s="1222" t="s">
        <v>293</v>
      </c>
      <c r="O399" s="2069" t="s">
        <v>3299</v>
      </c>
      <c r="P399" s="1221" t="s">
        <v>294</v>
      </c>
      <c r="Q399" s="1221" t="s">
        <v>3404</v>
      </c>
      <c r="R399" s="2069" t="s">
        <v>3300</v>
      </c>
      <c r="S399" s="1222" t="s">
        <v>297</v>
      </c>
      <c r="T399" s="2063" t="s">
        <v>2932</v>
      </c>
      <c r="U399" s="1222" t="s">
        <v>294</v>
      </c>
      <c r="V399" s="1222" t="s">
        <v>3295</v>
      </c>
      <c r="W399" s="1222" t="s">
        <v>294</v>
      </c>
      <c r="X399" s="1222" t="s">
        <v>3011</v>
      </c>
      <c r="Y399" s="1222" t="s">
        <v>3279</v>
      </c>
      <c r="Z399" s="1222" t="s">
        <v>3011</v>
      </c>
      <c r="AA399" s="1222" t="s">
        <v>3011</v>
      </c>
      <c r="AB399" s="1222" t="s">
        <v>3011</v>
      </c>
      <c r="AC399" s="1222" t="s">
        <v>3011</v>
      </c>
      <c r="AD399" s="1222" t="s">
        <v>3011</v>
      </c>
      <c r="AE399" s="1222" t="s">
        <v>3011</v>
      </c>
      <c r="AF399" s="2007" t="s">
        <v>293</v>
      </c>
      <c r="AG399" s="1222" t="s">
        <v>3296</v>
      </c>
      <c r="AH399" s="1221" t="s">
        <v>3104</v>
      </c>
      <c r="AI399" s="2007" t="s">
        <v>2909</v>
      </c>
      <c r="AJ399" s="1222" t="s">
        <v>295</v>
      </c>
      <c r="AK399" s="1225" t="s">
        <v>3297</v>
      </c>
      <c r="AL399" s="1222" t="s">
        <v>294</v>
      </c>
      <c r="AM399" s="1221" t="s">
        <v>3011</v>
      </c>
      <c r="AN399" s="2008"/>
    </row>
    <row r="400" spans="1:40" ht="93" customHeight="1">
      <c r="A400" s="1221" t="s">
        <v>1107</v>
      </c>
      <c r="B400" s="1221" t="s">
        <v>692</v>
      </c>
      <c r="C400" s="1221" t="s">
        <v>3289</v>
      </c>
      <c r="D400" s="1222" t="s">
        <v>3011</v>
      </c>
      <c r="E400" s="1221" t="s">
        <v>3290</v>
      </c>
      <c r="F400" s="1222" t="s">
        <v>3273</v>
      </c>
      <c r="G400" s="1222" t="s">
        <v>3013</v>
      </c>
      <c r="H400" s="1223">
        <v>6951</v>
      </c>
      <c r="I400" s="1223">
        <v>3600</v>
      </c>
      <c r="J400" s="1222" t="s">
        <v>3274</v>
      </c>
      <c r="K400" s="1224" t="s">
        <v>3301</v>
      </c>
      <c r="L400" s="1222" t="s">
        <v>3291</v>
      </c>
      <c r="M400" s="1224" t="s">
        <v>3298</v>
      </c>
      <c r="N400" s="1222" t="s">
        <v>293</v>
      </c>
      <c r="O400" s="2069" t="s">
        <v>3299</v>
      </c>
      <c r="P400" s="1221" t="s">
        <v>294</v>
      </c>
      <c r="Q400" s="1221" t="s">
        <v>3414</v>
      </c>
      <c r="R400" s="2069" t="s">
        <v>3300</v>
      </c>
      <c r="S400" s="1222" t="s">
        <v>297</v>
      </c>
      <c r="T400" s="2063" t="s">
        <v>2932</v>
      </c>
      <c r="U400" s="1222" t="s">
        <v>294</v>
      </c>
      <c r="V400" s="1222" t="s">
        <v>3295</v>
      </c>
      <c r="W400" s="1222" t="s">
        <v>294</v>
      </c>
      <c r="X400" s="1222" t="s">
        <v>3011</v>
      </c>
      <c r="Y400" s="1222" t="s">
        <v>3279</v>
      </c>
      <c r="Z400" s="1222" t="s">
        <v>3011</v>
      </c>
      <c r="AA400" s="1222" t="s">
        <v>3011</v>
      </c>
      <c r="AB400" s="1222" t="s">
        <v>3011</v>
      </c>
      <c r="AC400" s="1222" t="s">
        <v>3011</v>
      </c>
      <c r="AD400" s="1222" t="s">
        <v>3011</v>
      </c>
      <c r="AE400" s="1222" t="s">
        <v>3011</v>
      </c>
      <c r="AF400" s="2007" t="s">
        <v>293</v>
      </c>
      <c r="AG400" s="1222" t="s">
        <v>3296</v>
      </c>
      <c r="AH400" s="1221" t="s">
        <v>3104</v>
      </c>
      <c r="AI400" s="2007" t="s">
        <v>2909</v>
      </c>
      <c r="AJ400" s="1222" t="s">
        <v>295</v>
      </c>
      <c r="AK400" s="1225" t="s">
        <v>3297</v>
      </c>
      <c r="AL400" s="1222" t="s">
        <v>294</v>
      </c>
      <c r="AM400" s="1221" t="s">
        <v>3011</v>
      </c>
      <c r="AN400" s="2008"/>
    </row>
    <row r="401" spans="1:40" ht="93" customHeight="1">
      <c r="A401" s="1221" t="s">
        <v>1107</v>
      </c>
      <c r="B401" s="1221" t="s">
        <v>693</v>
      </c>
      <c r="C401" s="1221" t="s">
        <v>3289</v>
      </c>
      <c r="D401" s="1222" t="s">
        <v>3011</v>
      </c>
      <c r="E401" s="1221" t="s">
        <v>3290</v>
      </c>
      <c r="F401" s="1222" t="s">
        <v>3273</v>
      </c>
      <c r="G401" s="1222" t="s">
        <v>3013</v>
      </c>
      <c r="H401" s="1223">
        <v>3862</v>
      </c>
      <c r="I401" s="1223">
        <v>2000</v>
      </c>
      <c r="J401" s="1222" t="s">
        <v>3274</v>
      </c>
      <c r="K401" s="1224" t="s">
        <v>3301</v>
      </c>
      <c r="L401" s="1222" t="s">
        <v>3291</v>
      </c>
      <c r="M401" s="1224" t="s">
        <v>3298</v>
      </c>
      <c r="N401" s="1222" t="s">
        <v>293</v>
      </c>
      <c r="O401" s="2069" t="s">
        <v>3299</v>
      </c>
      <c r="P401" s="1221" t="s">
        <v>294</v>
      </c>
      <c r="Q401" s="1221" t="s">
        <v>3381</v>
      </c>
      <c r="R401" s="2069" t="s">
        <v>3300</v>
      </c>
      <c r="S401" s="1222" t="s">
        <v>297</v>
      </c>
      <c r="T401" s="2063" t="s">
        <v>2932</v>
      </c>
      <c r="U401" s="1222" t="s">
        <v>294</v>
      </c>
      <c r="V401" s="1222" t="s">
        <v>3295</v>
      </c>
      <c r="W401" s="1222" t="s">
        <v>294</v>
      </c>
      <c r="X401" s="1222" t="s">
        <v>3011</v>
      </c>
      <c r="Y401" s="1222" t="s">
        <v>3279</v>
      </c>
      <c r="Z401" s="1222" t="s">
        <v>3011</v>
      </c>
      <c r="AA401" s="1222" t="s">
        <v>3011</v>
      </c>
      <c r="AB401" s="1222" t="s">
        <v>3011</v>
      </c>
      <c r="AC401" s="1222" t="s">
        <v>3011</v>
      </c>
      <c r="AD401" s="1222" t="s">
        <v>3011</v>
      </c>
      <c r="AE401" s="1222" t="s">
        <v>3011</v>
      </c>
      <c r="AF401" s="2007" t="s">
        <v>293</v>
      </c>
      <c r="AG401" s="1222" t="s">
        <v>3296</v>
      </c>
      <c r="AH401" s="1221" t="s">
        <v>3104</v>
      </c>
      <c r="AI401" s="2007" t="s">
        <v>2909</v>
      </c>
      <c r="AJ401" s="1222" t="s">
        <v>295</v>
      </c>
      <c r="AK401" s="1225" t="s">
        <v>3297</v>
      </c>
      <c r="AL401" s="1222" t="s">
        <v>294</v>
      </c>
      <c r="AM401" s="1221" t="s">
        <v>3011</v>
      </c>
      <c r="AN401" s="2008"/>
    </row>
    <row r="402" spans="1:40" ht="93" customHeight="1">
      <c r="A402" s="1221" t="s">
        <v>1107</v>
      </c>
      <c r="B402" s="1221" t="s">
        <v>694</v>
      </c>
      <c r="C402" s="1221" t="s">
        <v>3289</v>
      </c>
      <c r="D402" s="1222" t="s">
        <v>3011</v>
      </c>
      <c r="E402" s="1221" t="s">
        <v>3290</v>
      </c>
      <c r="F402" s="1222" t="s">
        <v>3273</v>
      </c>
      <c r="G402" s="1222" t="s">
        <v>3013</v>
      </c>
      <c r="H402" s="1223">
        <v>3862</v>
      </c>
      <c r="I402" s="1223">
        <v>2000</v>
      </c>
      <c r="J402" s="1222" t="s">
        <v>3274</v>
      </c>
      <c r="K402" s="1224" t="s">
        <v>3301</v>
      </c>
      <c r="L402" s="1222" t="s">
        <v>3291</v>
      </c>
      <c r="M402" s="1224" t="s">
        <v>3298</v>
      </c>
      <c r="N402" s="1222" t="s">
        <v>293</v>
      </c>
      <c r="O402" s="2069" t="s">
        <v>3299</v>
      </c>
      <c r="P402" s="1221" t="s">
        <v>294</v>
      </c>
      <c r="Q402" s="1221" t="s">
        <v>3381</v>
      </c>
      <c r="R402" s="2069" t="s">
        <v>3300</v>
      </c>
      <c r="S402" s="1222" t="s">
        <v>297</v>
      </c>
      <c r="T402" s="2063" t="s">
        <v>2932</v>
      </c>
      <c r="U402" s="1222" t="s">
        <v>294</v>
      </c>
      <c r="V402" s="1222" t="s">
        <v>3295</v>
      </c>
      <c r="W402" s="1222" t="s">
        <v>294</v>
      </c>
      <c r="X402" s="1222" t="s">
        <v>3011</v>
      </c>
      <c r="Y402" s="1222" t="s">
        <v>3279</v>
      </c>
      <c r="Z402" s="1222" t="s">
        <v>3011</v>
      </c>
      <c r="AA402" s="1222" t="s">
        <v>3011</v>
      </c>
      <c r="AB402" s="1222" t="s">
        <v>3011</v>
      </c>
      <c r="AC402" s="1222" t="s">
        <v>3011</v>
      </c>
      <c r="AD402" s="1222" t="s">
        <v>3011</v>
      </c>
      <c r="AE402" s="1222" t="s">
        <v>3011</v>
      </c>
      <c r="AF402" s="2007" t="s">
        <v>293</v>
      </c>
      <c r="AG402" s="1222" t="s">
        <v>3296</v>
      </c>
      <c r="AH402" s="1221" t="s">
        <v>3104</v>
      </c>
      <c r="AI402" s="2007" t="s">
        <v>2909</v>
      </c>
      <c r="AJ402" s="1222" t="s">
        <v>295</v>
      </c>
      <c r="AK402" s="1225" t="s">
        <v>3297</v>
      </c>
      <c r="AL402" s="1222" t="s">
        <v>294</v>
      </c>
      <c r="AM402" s="1221" t="s">
        <v>3011</v>
      </c>
      <c r="AN402" s="2008"/>
    </row>
    <row r="403" spans="1:40" ht="93" customHeight="1">
      <c r="A403" s="1221" t="s">
        <v>1107</v>
      </c>
      <c r="B403" s="1221" t="s">
        <v>695</v>
      </c>
      <c r="C403" s="1221" t="s">
        <v>3289</v>
      </c>
      <c r="D403" s="1222" t="s">
        <v>3011</v>
      </c>
      <c r="E403" s="1221" t="s">
        <v>3290</v>
      </c>
      <c r="F403" s="1222" t="s">
        <v>3273</v>
      </c>
      <c r="G403" s="1222" t="s">
        <v>3013</v>
      </c>
      <c r="H403" s="1223">
        <v>19304</v>
      </c>
      <c r="I403" s="1223">
        <v>10000</v>
      </c>
      <c r="J403" s="1222" t="s">
        <v>3274</v>
      </c>
      <c r="K403" s="1224" t="s">
        <v>3302</v>
      </c>
      <c r="L403" s="1222" t="s">
        <v>3291</v>
      </c>
      <c r="M403" s="1224" t="s">
        <v>3298</v>
      </c>
      <c r="N403" s="1222" t="s">
        <v>293</v>
      </c>
      <c r="O403" s="2069" t="s">
        <v>3299</v>
      </c>
      <c r="P403" s="1221" t="s">
        <v>294</v>
      </c>
      <c r="Q403" s="1221" t="s">
        <v>3456</v>
      </c>
      <c r="R403" s="2069" t="s">
        <v>3300</v>
      </c>
      <c r="S403" s="1222" t="s">
        <v>297</v>
      </c>
      <c r="T403" s="2063" t="s">
        <v>2932</v>
      </c>
      <c r="U403" s="1222" t="s">
        <v>294</v>
      </c>
      <c r="V403" s="1222" t="s">
        <v>3295</v>
      </c>
      <c r="W403" s="1222" t="s">
        <v>294</v>
      </c>
      <c r="X403" s="1222" t="s">
        <v>3011</v>
      </c>
      <c r="Y403" s="1222" t="s">
        <v>3279</v>
      </c>
      <c r="Z403" s="1222" t="s">
        <v>3011</v>
      </c>
      <c r="AA403" s="1222" t="s">
        <v>3011</v>
      </c>
      <c r="AB403" s="1222" t="s">
        <v>3011</v>
      </c>
      <c r="AC403" s="1222" t="s">
        <v>3011</v>
      </c>
      <c r="AD403" s="1222" t="s">
        <v>3011</v>
      </c>
      <c r="AE403" s="1222" t="s">
        <v>3011</v>
      </c>
      <c r="AF403" s="2007" t="s">
        <v>293</v>
      </c>
      <c r="AG403" s="1222" t="s">
        <v>3296</v>
      </c>
      <c r="AH403" s="1221" t="s">
        <v>3104</v>
      </c>
      <c r="AI403" s="2007" t="s">
        <v>2909</v>
      </c>
      <c r="AJ403" s="1222" t="s">
        <v>295</v>
      </c>
      <c r="AK403" s="1225" t="s">
        <v>3297</v>
      </c>
      <c r="AL403" s="1222" t="s">
        <v>294</v>
      </c>
      <c r="AM403" s="1221" t="s">
        <v>3011</v>
      </c>
      <c r="AN403" s="2008"/>
    </row>
    <row r="404" spans="1:40" ht="93" customHeight="1">
      <c r="A404" s="1221" t="s">
        <v>1107</v>
      </c>
      <c r="B404" s="1221" t="s">
        <v>696</v>
      </c>
      <c r="C404" s="1221" t="s">
        <v>3289</v>
      </c>
      <c r="D404" s="1222" t="s">
        <v>3011</v>
      </c>
      <c r="E404" s="1221" t="s">
        <v>3290</v>
      </c>
      <c r="F404" s="1222" t="s">
        <v>3273</v>
      </c>
      <c r="G404" s="1222" t="s">
        <v>3013</v>
      </c>
      <c r="H404" s="1223">
        <v>30114</v>
      </c>
      <c r="I404" s="1223">
        <v>15600</v>
      </c>
      <c r="J404" s="1222" t="s">
        <v>3274</v>
      </c>
      <c r="K404" s="1224" t="s">
        <v>3302</v>
      </c>
      <c r="L404" s="1222" t="s">
        <v>3291</v>
      </c>
      <c r="M404" s="1224" t="s">
        <v>3298</v>
      </c>
      <c r="N404" s="1222" t="s">
        <v>293</v>
      </c>
      <c r="O404" s="2069" t="s">
        <v>3299</v>
      </c>
      <c r="P404" s="1221" t="s">
        <v>294</v>
      </c>
      <c r="Q404" s="1221" t="s">
        <v>3410</v>
      </c>
      <c r="R404" s="2069" t="s">
        <v>3300</v>
      </c>
      <c r="S404" s="1222" t="s">
        <v>297</v>
      </c>
      <c r="T404" s="2063" t="s">
        <v>2932</v>
      </c>
      <c r="U404" s="1222" t="s">
        <v>294</v>
      </c>
      <c r="V404" s="1222" t="s">
        <v>3295</v>
      </c>
      <c r="W404" s="1222" t="s">
        <v>294</v>
      </c>
      <c r="X404" s="1222" t="s">
        <v>3011</v>
      </c>
      <c r="Y404" s="1222" t="s">
        <v>3279</v>
      </c>
      <c r="Z404" s="1222" t="s">
        <v>3011</v>
      </c>
      <c r="AA404" s="1222" t="s">
        <v>3011</v>
      </c>
      <c r="AB404" s="1222" t="s">
        <v>3011</v>
      </c>
      <c r="AC404" s="1222" t="s">
        <v>3011</v>
      </c>
      <c r="AD404" s="1222" t="s">
        <v>3011</v>
      </c>
      <c r="AE404" s="1222" t="s">
        <v>3011</v>
      </c>
      <c r="AF404" s="2007" t="s">
        <v>293</v>
      </c>
      <c r="AG404" s="1222" t="s">
        <v>3296</v>
      </c>
      <c r="AH404" s="1221" t="s">
        <v>3104</v>
      </c>
      <c r="AI404" s="2007" t="s">
        <v>2909</v>
      </c>
      <c r="AJ404" s="1222" t="s">
        <v>295</v>
      </c>
      <c r="AK404" s="1225" t="s">
        <v>3297</v>
      </c>
      <c r="AL404" s="1222" t="s">
        <v>294</v>
      </c>
      <c r="AM404" s="1221" t="s">
        <v>3011</v>
      </c>
      <c r="AN404" s="2008"/>
    </row>
    <row r="405" spans="1:40" ht="93" customHeight="1">
      <c r="A405" s="1221" t="s">
        <v>1107</v>
      </c>
      <c r="B405" s="1221" t="s">
        <v>697</v>
      </c>
      <c r="C405" s="1221" t="s">
        <v>3289</v>
      </c>
      <c r="D405" s="1222" t="s">
        <v>3011</v>
      </c>
      <c r="E405" s="1221" t="s">
        <v>3290</v>
      </c>
      <c r="F405" s="1222" t="s">
        <v>3273</v>
      </c>
      <c r="G405" s="1222" t="s">
        <v>3013</v>
      </c>
      <c r="H405" s="1223">
        <v>11582</v>
      </c>
      <c r="I405" s="1223">
        <v>6000</v>
      </c>
      <c r="J405" s="1222" t="s">
        <v>3274</v>
      </c>
      <c r="K405" s="1224" t="s">
        <v>3302</v>
      </c>
      <c r="L405" s="1222" t="s">
        <v>3291</v>
      </c>
      <c r="M405" s="1224" t="s">
        <v>3298</v>
      </c>
      <c r="N405" s="1222" t="s">
        <v>293</v>
      </c>
      <c r="O405" s="2069" t="s">
        <v>3299</v>
      </c>
      <c r="P405" s="1221" t="s">
        <v>294</v>
      </c>
      <c r="Q405" s="1221" t="s">
        <v>3385</v>
      </c>
      <c r="R405" s="2069" t="s">
        <v>3300</v>
      </c>
      <c r="S405" s="1222" t="s">
        <v>297</v>
      </c>
      <c r="T405" s="2063" t="s">
        <v>2932</v>
      </c>
      <c r="U405" s="1222" t="s">
        <v>294</v>
      </c>
      <c r="V405" s="1222" t="s">
        <v>3295</v>
      </c>
      <c r="W405" s="1222" t="s">
        <v>294</v>
      </c>
      <c r="X405" s="1222" t="s">
        <v>3011</v>
      </c>
      <c r="Y405" s="1222" t="s">
        <v>3279</v>
      </c>
      <c r="Z405" s="1222" t="s">
        <v>3011</v>
      </c>
      <c r="AA405" s="1222" t="s">
        <v>3011</v>
      </c>
      <c r="AB405" s="1222" t="s">
        <v>3011</v>
      </c>
      <c r="AC405" s="1222" t="s">
        <v>3011</v>
      </c>
      <c r="AD405" s="1222" t="s">
        <v>3011</v>
      </c>
      <c r="AE405" s="1222" t="s">
        <v>3011</v>
      </c>
      <c r="AF405" s="2007" t="s">
        <v>293</v>
      </c>
      <c r="AG405" s="1222" t="s">
        <v>3296</v>
      </c>
      <c r="AH405" s="1221" t="s">
        <v>3104</v>
      </c>
      <c r="AI405" s="2007" t="s">
        <v>2909</v>
      </c>
      <c r="AJ405" s="1222" t="s">
        <v>295</v>
      </c>
      <c r="AK405" s="1225" t="s">
        <v>3297</v>
      </c>
      <c r="AL405" s="1222" t="s">
        <v>294</v>
      </c>
      <c r="AM405" s="1221" t="s">
        <v>3011</v>
      </c>
      <c r="AN405" s="2008"/>
    </row>
    <row r="406" spans="1:40" ht="93" customHeight="1">
      <c r="A406" s="1221" t="s">
        <v>1107</v>
      </c>
      <c r="B406" s="1221" t="s">
        <v>698</v>
      </c>
      <c r="C406" s="1221" t="s">
        <v>3289</v>
      </c>
      <c r="D406" s="1222" t="s">
        <v>3011</v>
      </c>
      <c r="E406" s="1221" t="s">
        <v>3290</v>
      </c>
      <c r="F406" s="1222" t="s">
        <v>3273</v>
      </c>
      <c r="G406" s="1222" t="s">
        <v>3013</v>
      </c>
      <c r="H406" s="1223">
        <v>30886</v>
      </c>
      <c r="I406" s="1223">
        <v>16000</v>
      </c>
      <c r="J406" s="1222" t="s">
        <v>3274</v>
      </c>
      <c r="K406" s="1224" t="s">
        <v>3302</v>
      </c>
      <c r="L406" s="1222" t="s">
        <v>3291</v>
      </c>
      <c r="M406" s="1224" t="s">
        <v>3298</v>
      </c>
      <c r="N406" s="1222" t="s">
        <v>293</v>
      </c>
      <c r="O406" s="2069" t="s">
        <v>3299</v>
      </c>
      <c r="P406" s="1221" t="s">
        <v>294</v>
      </c>
      <c r="Q406" s="1221" t="s">
        <v>3487</v>
      </c>
      <c r="R406" s="2069" t="s">
        <v>3300</v>
      </c>
      <c r="S406" s="1222" t="s">
        <v>297</v>
      </c>
      <c r="T406" s="2063" t="s">
        <v>2932</v>
      </c>
      <c r="U406" s="1222" t="s">
        <v>294</v>
      </c>
      <c r="V406" s="1222" t="s">
        <v>3295</v>
      </c>
      <c r="W406" s="1222" t="s">
        <v>294</v>
      </c>
      <c r="X406" s="1222" t="s">
        <v>3011</v>
      </c>
      <c r="Y406" s="1222" t="s">
        <v>3279</v>
      </c>
      <c r="Z406" s="1222" t="s">
        <v>3011</v>
      </c>
      <c r="AA406" s="1222" t="s">
        <v>3011</v>
      </c>
      <c r="AB406" s="1222" t="s">
        <v>3011</v>
      </c>
      <c r="AC406" s="1222" t="s">
        <v>3011</v>
      </c>
      <c r="AD406" s="1222" t="s">
        <v>3011</v>
      </c>
      <c r="AE406" s="1222" t="s">
        <v>3011</v>
      </c>
      <c r="AF406" s="2007" t="s">
        <v>293</v>
      </c>
      <c r="AG406" s="1222" t="s">
        <v>3296</v>
      </c>
      <c r="AH406" s="1221" t="s">
        <v>3104</v>
      </c>
      <c r="AI406" s="2007" t="s">
        <v>2909</v>
      </c>
      <c r="AJ406" s="1222" t="s">
        <v>295</v>
      </c>
      <c r="AK406" s="1225" t="s">
        <v>3297</v>
      </c>
      <c r="AL406" s="1222" t="s">
        <v>294</v>
      </c>
      <c r="AM406" s="1221" t="s">
        <v>3011</v>
      </c>
      <c r="AN406" s="2008"/>
    </row>
    <row r="407" spans="1:40" ht="93" customHeight="1">
      <c r="A407" s="1221" t="s">
        <v>1107</v>
      </c>
      <c r="B407" s="1221" t="s">
        <v>699</v>
      </c>
      <c r="C407" s="1221" t="s">
        <v>3289</v>
      </c>
      <c r="D407" s="1222" t="s">
        <v>3011</v>
      </c>
      <c r="E407" s="1221" t="s">
        <v>3290</v>
      </c>
      <c r="F407" s="1222" t="s">
        <v>3273</v>
      </c>
      <c r="G407" s="1222" t="s">
        <v>3013</v>
      </c>
      <c r="H407" s="1223">
        <v>293420</v>
      </c>
      <c r="I407" s="1223">
        <v>152000</v>
      </c>
      <c r="J407" s="1222" t="s">
        <v>3274</v>
      </c>
      <c r="K407" s="1224" t="s">
        <v>3302</v>
      </c>
      <c r="L407" s="1222" t="s">
        <v>3291</v>
      </c>
      <c r="M407" s="1224" t="s">
        <v>3298</v>
      </c>
      <c r="N407" s="1222" t="s">
        <v>293</v>
      </c>
      <c r="O407" s="2069" t="s">
        <v>3299</v>
      </c>
      <c r="P407" s="1221" t="s">
        <v>294</v>
      </c>
      <c r="Q407" s="1221" t="s">
        <v>3488</v>
      </c>
      <c r="R407" s="2069" t="s">
        <v>3300</v>
      </c>
      <c r="S407" s="1222" t="s">
        <v>297</v>
      </c>
      <c r="T407" s="2063" t="s">
        <v>2932</v>
      </c>
      <c r="U407" s="1222" t="s">
        <v>294</v>
      </c>
      <c r="V407" s="1222" t="s">
        <v>3295</v>
      </c>
      <c r="W407" s="1222" t="s">
        <v>294</v>
      </c>
      <c r="X407" s="1222" t="s">
        <v>3011</v>
      </c>
      <c r="Y407" s="1222" t="s">
        <v>3279</v>
      </c>
      <c r="Z407" s="1222" t="s">
        <v>3011</v>
      </c>
      <c r="AA407" s="1222" t="s">
        <v>3011</v>
      </c>
      <c r="AB407" s="1222" t="s">
        <v>3011</v>
      </c>
      <c r="AC407" s="1222" t="s">
        <v>3011</v>
      </c>
      <c r="AD407" s="1222" t="s">
        <v>3011</v>
      </c>
      <c r="AE407" s="1222" t="s">
        <v>3011</v>
      </c>
      <c r="AF407" s="2007" t="s">
        <v>293</v>
      </c>
      <c r="AG407" s="1222" t="s">
        <v>3296</v>
      </c>
      <c r="AH407" s="1221" t="s">
        <v>3104</v>
      </c>
      <c r="AI407" s="2007" t="s">
        <v>2909</v>
      </c>
      <c r="AJ407" s="1222" t="s">
        <v>295</v>
      </c>
      <c r="AK407" s="1225" t="s">
        <v>3297</v>
      </c>
      <c r="AL407" s="1222" t="s">
        <v>294</v>
      </c>
      <c r="AM407" s="1221" t="s">
        <v>3011</v>
      </c>
      <c r="AN407" s="2008"/>
    </row>
    <row r="408" spans="1:40" ht="93" customHeight="1">
      <c r="A408" s="1221" t="s">
        <v>1107</v>
      </c>
      <c r="B408" s="1221" t="s">
        <v>700</v>
      </c>
      <c r="C408" s="1221" t="s">
        <v>3289</v>
      </c>
      <c r="D408" s="1222" t="s">
        <v>3011</v>
      </c>
      <c r="E408" s="1221" t="s">
        <v>3290</v>
      </c>
      <c r="F408" s="1222" t="s">
        <v>3273</v>
      </c>
      <c r="G408" s="1222" t="s">
        <v>3013</v>
      </c>
      <c r="H408" s="1223">
        <v>62545</v>
      </c>
      <c r="I408" s="1223">
        <v>32400</v>
      </c>
      <c r="J408" s="1222" t="s">
        <v>3274</v>
      </c>
      <c r="K408" s="1224" t="s">
        <v>3302</v>
      </c>
      <c r="L408" s="1222" t="s">
        <v>3291</v>
      </c>
      <c r="M408" s="1224" t="s">
        <v>3298</v>
      </c>
      <c r="N408" s="1222" t="s">
        <v>293</v>
      </c>
      <c r="O408" s="2069" t="s">
        <v>3299</v>
      </c>
      <c r="P408" s="1221" t="s">
        <v>294</v>
      </c>
      <c r="Q408" s="1221" t="s">
        <v>3450</v>
      </c>
      <c r="R408" s="2069" t="s">
        <v>3300</v>
      </c>
      <c r="S408" s="1222" t="s">
        <v>297</v>
      </c>
      <c r="T408" s="2063" t="s">
        <v>2932</v>
      </c>
      <c r="U408" s="1222" t="s">
        <v>294</v>
      </c>
      <c r="V408" s="1222" t="s">
        <v>3295</v>
      </c>
      <c r="W408" s="1222" t="s">
        <v>294</v>
      </c>
      <c r="X408" s="1222" t="s">
        <v>3011</v>
      </c>
      <c r="Y408" s="1222" t="s">
        <v>3279</v>
      </c>
      <c r="Z408" s="1222" t="s">
        <v>3011</v>
      </c>
      <c r="AA408" s="1222" t="s">
        <v>3011</v>
      </c>
      <c r="AB408" s="1222" t="s">
        <v>3011</v>
      </c>
      <c r="AC408" s="1222" t="s">
        <v>3011</v>
      </c>
      <c r="AD408" s="1222" t="s">
        <v>3011</v>
      </c>
      <c r="AE408" s="1222" t="s">
        <v>3011</v>
      </c>
      <c r="AF408" s="2007" t="s">
        <v>293</v>
      </c>
      <c r="AG408" s="1222" t="s">
        <v>3296</v>
      </c>
      <c r="AH408" s="1221" t="s">
        <v>3104</v>
      </c>
      <c r="AI408" s="2007" t="s">
        <v>2909</v>
      </c>
      <c r="AJ408" s="1222" t="s">
        <v>295</v>
      </c>
      <c r="AK408" s="1225" t="s">
        <v>3297</v>
      </c>
      <c r="AL408" s="1222" t="s">
        <v>294</v>
      </c>
      <c r="AM408" s="1221" t="s">
        <v>3011</v>
      </c>
      <c r="AN408" s="2008"/>
    </row>
    <row r="409" spans="1:40" ht="93" customHeight="1">
      <c r="A409" s="1221" t="s">
        <v>1107</v>
      </c>
      <c r="B409" s="1221" t="s">
        <v>701</v>
      </c>
      <c r="C409" s="1221" t="s">
        <v>3289</v>
      </c>
      <c r="D409" s="1222" t="s">
        <v>3011</v>
      </c>
      <c r="E409" s="1221" t="s">
        <v>3290</v>
      </c>
      <c r="F409" s="1222" t="s">
        <v>3273</v>
      </c>
      <c r="G409" s="1222" t="s">
        <v>3013</v>
      </c>
      <c r="H409" s="1223">
        <v>2316</v>
      </c>
      <c r="I409" s="1223">
        <v>1200</v>
      </c>
      <c r="J409" s="1222" t="s">
        <v>3274</v>
      </c>
      <c r="K409" s="1224" t="s">
        <v>3302</v>
      </c>
      <c r="L409" s="1222" t="s">
        <v>3291</v>
      </c>
      <c r="M409" s="1224" t="s">
        <v>3298</v>
      </c>
      <c r="N409" s="1222" t="s">
        <v>293</v>
      </c>
      <c r="O409" s="2069" t="s">
        <v>3299</v>
      </c>
      <c r="P409" s="1221" t="s">
        <v>294</v>
      </c>
      <c r="Q409" s="1221" t="s">
        <v>3404</v>
      </c>
      <c r="R409" s="2069" t="s">
        <v>3300</v>
      </c>
      <c r="S409" s="1222" t="s">
        <v>297</v>
      </c>
      <c r="T409" s="2063" t="s">
        <v>2932</v>
      </c>
      <c r="U409" s="1222" t="s">
        <v>294</v>
      </c>
      <c r="V409" s="1222" t="s">
        <v>3295</v>
      </c>
      <c r="W409" s="1222" t="s">
        <v>294</v>
      </c>
      <c r="X409" s="1222" t="s">
        <v>3011</v>
      </c>
      <c r="Y409" s="1222" t="s">
        <v>3279</v>
      </c>
      <c r="Z409" s="1222" t="s">
        <v>3011</v>
      </c>
      <c r="AA409" s="1222" t="s">
        <v>3011</v>
      </c>
      <c r="AB409" s="1222" t="s">
        <v>3011</v>
      </c>
      <c r="AC409" s="1222" t="s">
        <v>3011</v>
      </c>
      <c r="AD409" s="1222" t="s">
        <v>3011</v>
      </c>
      <c r="AE409" s="1222" t="s">
        <v>3011</v>
      </c>
      <c r="AF409" s="2007" t="s">
        <v>293</v>
      </c>
      <c r="AG409" s="1222" t="s">
        <v>3296</v>
      </c>
      <c r="AH409" s="1221" t="s">
        <v>3104</v>
      </c>
      <c r="AI409" s="2007" t="s">
        <v>2909</v>
      </c>
      <c r="AJ409" s="1222" t="s">
        <v>295</v>
      </c>
      <c r="AK409" s="1225" t="s">
        <v>3297</v>
      </c>
      <c r="AL409" s="1222" t="s">
        <v>294</v>
      </c>
      <c r="AM409" s="1221" t="s">
        <v>3011</v>
      </c>
      <c r="AN409" s="2008"/>
    </row>
    <row r="410" spans="1:40" ht="93" customHeight="1">
      <c r="A410" s="1221" t="s">
        <v>1107</v>
      </c>
      <c r="B410" s="1221" t="s">
        <v>702</v>
      </c>
      <c r="C410" s="1221" t="s">
        <v>3289</v>
      </c>
      <c r="D410" s="1222" t="s">
        <v>3011</v>
      </c>
      <c r="E410" s="1221" t="s">
        <v>3290</v>
      </c>
      <c r="F410" s="1222" t="s">
        <v>3273</v>
      </c>
      <c r="G410" s="1222" t="s">
        <v>3013</v>
      </c>
      <c r="H410" s="1223">
        <v>4633</v>
      </c>
      <c r="I410" s="1223">
        <v>2400</v>
      </c>
      <c r="J410" s="1222" t="s">
        <v>3274</v>
      </c>
      <c r="K410" s="1224" t="s">
        <v>3302</v>
      </c>
      <c r="L410" s="1222" t="s">
        <v>3291</v>
      </c>
      <c r="M410" s="1224" t="s">
        <v>3298</v>
      </c>
      <c r="N410" s="1222" t="s">
        <v>293</v>
      </c>
      <c r="O410" s="2069" t="s">
        <v>3299</v>
      </c>
      <c r="P410" s="1221" t="s">
        <v>294</v>
      </c>
      <c r="Q410" s="1221" t="s">
        <v>3408</v>
      </c>
      <c r="R410" s="2069" t="s">
        <v>3300</v>
      </c>
      <c r="S410" s="1222" t="s">
        <v>297</v>
      </c>
      <c r="T410" s="2063" t="s">
        <v>2932</v>
      </c>
      <c r="U410" s="1222" t="s">
        <v>294</v>
      </c>
      <c r="V410" s="1222" t="s">
        <v>3295</v>
      </c>
      <c r="W410" s="1222" t="s">
        <v>294</v>
      </c>
      <c r="X410" s="1222" t="s">
        <v>3011</v>
      </c>
      <c r="Y410" s="1222" t="s">
        <v>3279</v>
      </c>
      <c r="Z410" s="1222" t="s">
        <v>3011</v>
      </c>
      <c r="AA410" s="1222" t="s">
        <v>3011</v>
      </c>
      <c r="AB410" s="1222" t="s">
        <v>3011</v>
      </c>
      <c r="AC410" s="1222" t="s">
        <v>3011</v>
      </c>
      <c r="AD410" s="1222" t="s">
        <v>3011</v>
      </c>
      <c r="AE410" s="1222" t="s">
        <v>3011</v>
      </c>
      <c r="AF410" s="2007" t="s">
        <v>293</v>
      </c>
      <c r="AG410" s="1222" t="s">
        <v>3296</v>
      </c>
      <c r="AH410" s="1221" t="s">
        <v>3104</v>
      </c>
      <c r="AI410" s="2007" t="s">
        <v>2909</v>
      </c>
      <c r="AJ410" s="1222" t="s">
        <v>295</v>
      </c>
      <c r="AK410" s="1225" t="s">
        <v>3297</v>
      </c>
      <c r="AL410" s="1222" t="s">
        <v>294</v>
      </c>
      <c r="AM410" s="1221" t="s">
        <v>3011</v>
      </c>
      <c r="AN410" s="2008"/>
    </row>
    <row r="411" spans="1:40" ht="93" customHeight="1">
      <c r="A411" s="1221" t="s">
        <v>1107</v>
      </c>
      <c r="B411" s="1221" t="s">
        <v>703</v>
      </c>
      <c r="C411" s="1221" t="s">
        <v>3289</v>
      </c>
      <c r="D411" s="1222" t="s">
        <v>3011</v>
      </c>
      <c r="E411" s="1221" t="s">
        <v>3290</v>
      </c>
      <c r="F411" s="1222" t="s">
        <v>3273</v>
      </c>
      <c r="G411" s="1222" t="s">
        <v>3013</v>
      </c>
      <c r="H411" s="1223">
        <v>4633</v>
      </c>
      <c r="I411" s="1223">
        <v>2400</v>
      </c>
      <c r="J411" s="1222" t="s">
        <v>3274</v>
      </c>
      <c r="K411" s="1224" t="s">
        <v>3302</v>
      </c>
      <c r="L411" s="1222" t="s">
        <v>3291</v>
      </c>
      <c r="M411" s="1224" t="s">
        <v>3298</v>
      </c>
      <c r="N411" s="1222" t="s">
        <v>293</v>
      </c>
      <c r="O411" s="2069" t="s">
        <v>3299</v>
      </c>
      <c r="P411" s="1221" t="s">
        <v>294</v>
      </c>
      <c r="Q411" s="1221" t="s">
        <v>3408</v>
      </c>
      <c r="R411" s="2069" t="s">
        <v>3300</v>
      </c>
      <c r="S411" s="1222" t="s">
        <v>297</v>
      </c>
      <c r="T411" s="2063" t="s">
        <v>2932</v>
      </c>
      <c r="U411" s="1222" t="s">
        <v>294</v>
      </c>
      <c r="V411" s="1222" t="s">
        <v>3295</v>
      </c>
      <c r="W411" s="1222" t="s">
        <v>294</v>
      </c>
      <c r="X411" s="1222" t="s">
        <v>3011</v>
      </c>
      <c r="Y411" s="1222" t="s">
        <v>3279</v>
      </c>
      <c r="Z411" s="1222" t="s">
        <v>3011</v>
      </c>
      <c r="AA411" s="1222" t="s">
        <v>3011</v>
      </c>
      <c r="AB411" s="1222" t="s">
        <v>3011</v>
      </c>
      <c r="AC411" s="1222" t="s">
        <v>3011</v>
      </c>
      <c r="AD411" s="1222" t="s">
        <v>3011</v>
      </c>
      <c r="AE411" s="1222" t="s">
        <v>3011</v>
      </c>
      <c r="AF411" s="2007" t="s">
        <v>293</v>
      </c>
      <c r="AG411" s="1222" t="s">
        <v>3296</v>
      </c>
      <c r="AH411" s="1221" t="s">
        <v>3104</v>
      </c>
      <c r="AI411" s="2007" t="s">
        <v>2909</v>
      </c>
      <c r="AJ411" s="1222" t="s">
        <v>295</v>
      </c>
      <c r="AK411" s="1225" t="s">
        <v>3297</v>
      </c>
      <c r="AL411" s="1222" t="s">
        <v>294</v>
      </c>
      <c r="AM411" s="1221" t="s">
        <v>3011</v>
      </c>
      <c r="AN411" s="2008"/>
    </row>
    <row r="412" spans="1:40" ht="93" customHeight="1">
      <c r="A412" s="1221" t="s">
        <v>1107</v>
      </c>
      <c r="B412" s="1221" t="s">
        <v>704</v>
      </c>
      <c r="C412" s="1221" t="s">
        <v>3289</v>
      </c>
      <c r="D412" s="1222" t="s">
        <v>3011</v>
      </c>
      <c r="E412" s="1221" t="s">
        <v>3290</v>
      </c>
      <c r="F412" s="1222" t="s">
        <v>3273</v>
      </c>
      <c r="G412" s="1222" t="s">
        <v>3013</v>
      </c>
      <c r="H412" s="1223">
        <v>2316</v>
      </c>
      <c r="I412" s="1223">
        <v>1200</v>
      </c>
      <c r="J412" s="1222" t="s">
        <v>3274</v>
      </c>
      <c r="K412" s="1224" t="s">
        <v>3302</v>
      </c>
      <c r="L412" s="1222" t="s">
        <v>3291</v>
      </c>
      <c r="M412" s="1224" t="s">
        <v>3298</v>
      </c>
      <c r="N412" s="1222" t="s">
        <v>293</v>
      </c>
      <c r="O412" s="2069" t="s">
        <v>3299</v>
      </c>
      <c r="P412" s="1221" t="s">
        <v>294</v>
      </c>
      <c r="Q412" s="1221" t="s">
        <v>3404</v>
      </c>
      <c r="R412" s="2069" t="s">
        <v>3300</v>
      </c>
      <c r="S412" s="1222" t="s">
        <v>297</v>
      </c>
      <c r="T412" s="2063" t="s">
        <v>2932</v>
      </c>
      <c r="U412" s="1222" t="s">
        <v>294</v>
      </c>
      <c r="V412" s="1222" t="s">
        <v>3295</v>
      </c>
      <c r="W412" s="1222" t="s">
        <v>294</v>
      </c>
      <c r="X412" s="1222" t="s">
        <v>3011</v>
      </c>
      <c r="Y412" s="1222" t="s">
        <v>3279</v>
      </c>
      <c r="Z412" s="1222" t="s">
        <v>3011</v>
      </c>
      <c r="AA412" s="1222" t="s">
        <v>3011</v>
      </c>
      <c r="AB412" s="1222" t="s">
        <v>3011</v>
      </c>
      <c r="AC412" s="1222" t="s">
        <v>3011</v>
      </c>
      <c r="AD412" s="1222" t="s">
        <v>3011</v>
      </c>
      <c r="AE412" s="1222" t="s">
        <v>3011</v>
      </c>
      <c r="AF412" s="2007" t="s">
        <v>293</v>
      </c>
      <c r="AG412" s="1222" t="s">
        <v>3296</v>
      </c>
      <c r="AH412" s="1221" t="s">
        <v>3104</v>
      </c>
      <c r="AI412" s="2007" t="s">
        <v>2909</v>
      </c>
      <c r="AJ412" s="1222" t="s">
        <v>295</v>
      </c>
      <c r="AK412" s="1225" t="s">
        <v>3297</v>
      </c>
      <c r="AL412" s="1222" t="s">
        <v>294</v>
      </c>
      <c r="AM412" s="1221" t="s">
        <v>3011</v>
      </c>
      <c r="AN412" s="2008"/>
    </row>
    <row r="413" spans="1:40" ht="93" customHeight="1">
      <c r="A413" s="1221" t="s">
        <v>1107</v>
      </c>
      <c r="B413" s="1221" t="s">
        <v>705</v>
      </c>
      <c r="C413" s="1221" t="s">
        <v>3289</v>
      </c>
      <c r="D413" s="1222" t="s">
        <v>3011</v>
      </c>
      <c r="E413" s="1221" t="s">
        <v>3290</v>
      </c>
      <c r="F413" s="1222" t="s">
        <v>3273</v>
      </c>
      <c r="G413" s="1222" t="s">
        <v>3013</v>
      </c>
      <c r="H413" s="1223">
        <v>772</v>
      </c>
      <c r="I413" s="1223">
        <v>400</v>
      </c>
      <c r="J413" s="1222" t="s">
        <v>3274</v>
      </c>
      <c r="K413" s="1224" t="s">
        <v>3302</v>
      </c>
      <c r="L413" s="1222" t="s">
        <v>3291</v>
      </c>
      <c r="M413" s="1224" t="s">
        <v>3298</v>
      </c>
      <c r="N413" s="1222" t="s">
        <v>293</v>
      </c>
      <c r="O413" s="2069" t="s">
        <v>3299</v>
      </c>
      <c r="P413" s="1221" t="s">
        <v>294</v>
      </c>
      <c r="Q413" s="1221" t="s">
        <v>3403</v>
      </c>
      <c r="R413" s="2069" t="s">
        <v>3300</v>
      </c>
      <c r="S413" s="1222" t="s">
        <v>297</v>
      </c>
      <c r="T413" s="2063" t="s">
        <v>2932</v>
      </c>
      <c r="U413" s="1222" t="s">
        <v>294</v>
      </c>
      <c r="V413" s="1222" t="s">
        <v>3295</v>
      </c>
      <c r="W413" s="1222" t="s">
        <v>294</v>
      </c>
      <c r="X413" s="1222" t="s">
        <v>3011</v>
      </c>
      <c r="Y413" s="1222" t="s">
        <v>3279</v>
      </c>
      <c r="Z413" s="1222" t="s">
        <v>3011</v>
      </c>
      <c r="AA413" s="1222" t="s">
        <v>3011</v>
      </c>
      <c r="AB413" s="1222" t="s">
        <v>3011</v>
      </c>
      <c r="AC413" s="1222" t="s">
        <v>3011</v>
      </c>
      <c r="AD413" s="1222" t="s">
        <v>3011</v>
      </c>
      <c r="AE413" s="1222" t="s">
        <v>3011</v>
      </c>
      <c r="AF413" s="2007" t="s">
        <v>293</v>
      </c>
      <c r="AG413" s="1222" t="s">
        <v>3296</v>
      </c>
      <c r="AH413" s="1221" t="s">
        <v>3104</v>
      </c>
      <c r="AI413" s="2007" t="s">
        <v>2909</v>
      </c>
      <c r="AJ413" s="1222" t="s">
        <v>295</v>
      </c>
      <c r="AK413" s="1225" t="s">
        <v>3297</v>
      </c>
      <c r="AL413" s="1222" t="s">
        <v>294</v>
      </c>
      <c r="AM413" s="1221" t="s">
        <v>3011</v>
      </c>
      <c r="AN413" s="2008"/>
    </row>
    <row r="414" spans="1:40" ht="93" customHeight="1">
      <c r="A414" s="1221" t="s">
        <v>1107</v>
      </c>
      <c r="B414" s="1221" t="s">
        <v>706</v>
      </c>
      <c r="C414" s="1221" t="s">
        <v>3289</v>
      </c>
      <c r="D414" s="1222" t="s">
        <v>3011</v>
      </c>
      <c r="E414" s="1221" t="s">
        <v>3290</v>
      </c>
      <c r="F414" s="1222" t="s">
        <v>3273</v>
      </c>
      <c r="G414" s="1222" t="s">
        <v>3013</v>
      </c>
      <c r="H414" s="1223">
        <v>258673</v>
      </c>
      <c r="I414" s="1223">
        <v>134000</v>
      </c>
      <c r="J414" s="1222" t="s">
        <v>3274</v>
      </c>
      <c r="K414" s="1224" t="s">
        <v>3302</v>
      </c>
      <c r="L414" s="1222" t="s">
        <v>3291</v>
      </c>
      <c r="M414" s="1224" t="s">
        <v>3298</v>
      </c>
      <c r="N414" s="1222" t="s">
        <v>293</v>
      </c>
      <c r="O414" s="2069" t="s">
        <v>3299</v>
      </c>
      <c r="P414" s="1221" t="s">
        <v>294</v>
      </c>
      <c r="Q414" s="1221" t="s">
        <v>3489</v>
      </c>
      <c r="R414" s="2069" t="s">
        <v>3300</v>
      </c>
      <c r="S414" s="1222" t="s">
        <v>297</v>
      </c>
      <c r="T414" s="2063" t="s">
        <v>2932</v>
      </c>
      <c r="U414" s="1222" t="s">
        <v>294</v>
      </c>
      <c r="V414" s="1222" t="s">
        <v>3295</v>
      </c>
      <c r="W414" s="1222" t="s">
        <v>294</v>
      </c>
      <c r="X414" s="1222" t="s">
        <v>3011</v>
      </c>
      <c r="Y414" s="1222" t="s">
        <v>3279</v>
      </c>
      <c r="Z414" s="1222" t="s">
        <v>3011</v>
      </c>
      <c r="AA414" s="1222" t="s">
        <v>3011</v>
      </c>
      <c r="AB414" s="1222" t="s">
        <v>3011</v>
      </c>
      <c r="AC414" s="1222" t="s">
        <v>3011</v>
      </c>
      <c r="AD414" s="1222" t="s">
        <v>3011</v>
      </c>
      <c r="AE414" s="1222" t="s">
        <v>3011</v>
      </c>
      <c r="AF414" s="2007" t="s">
        <v>293</v>
      </c>
      <c r="AG414" s="1222" t="s">
        <v>3296</v>
      </c>
      <c r="AH414" s="1221" t="s">
        <v>3104</v>
      </c>
      <c r="AI414" s="2007" t="s">
        <v>2909</v>
      </c>
      <c r="AJ414" s="1222" t="s">
        <v>295</v>
      </c>
      <c r="AK414" s="1225" t="s">
        <v>3297</v>
      </c>
      <c r="AL414" s="1222" t="s">
        <v>294</v>
      </c>
      <c r="AM414" s="1221" t="s">
        <v>3011</v>
      </c>
      <c r="AN414" s="2008"/>
    </row>
    <row r="415" spans="1:40" ht="93" customHeight="1">
      <c r="A415" s="1221" t="s">
        <v>1107</v>
      </c>
      <c r="B415" s="1221" t="s">
        <v>707</v>
      </c>
      <c r="C415" s="1221" t="s">
        <v>3289</v>
      </c>
      <c r="D415" s="1222" t="s">
        <v>3011</v>
      </c>
      <c r="E415" s="1221" t="s">
        <v>3290</v>
      </c>
      <c r="F415" s="1222" t="s">
        <v>3273</v>
      </c>
      <c r="G415" s="1222" t="s">
        <v>3013</v>
      </c>
      <c r="H415" s="1223">
        <v>10810</v>
      </c>
      <c r="I415" s="1223">
        <v>5600</v>
      </c>
      <c r="J415" s="1222" t="s">
        <v>3274</v>
      </c>
      <c r="K415" s="1224" t="s">
        <v>3302</v>
      </c>
      <c r="L415" s="1222" t="s">
        <v>3291</v>
      </c>
      <c r="M415" s="1224" t="s">
        <v>3298</v>
      </c>
      <c r="N415" s="1222" t="s">
        <v>293</v>
      </c>
      <c r="O415" s="2069" t="s">
        <v>3299</v>
      </c>
      <c r="P415" s="1221" t="s">
        <v>294</v>
      </c>
      <c r="Q415" s="1221" t="s">
        <v>3418</v>
      </c>
      <c r="R415" s="2069" t="s">
        <v>3300</v>
      </c>
      <c r="S415" s="1222" t="s">
        <v>297</v>
      </c>
      <c r="T415" s="2063" t="s">
        <v>2932</v>
      </c>
      <c r="U415" s="1222" t="s">
        <v>294</v>
      </c>
      <c r="V415" s="1222" t="s">
        <v>3295</v>
      </c>
      <c r="W415" s="1222" t="s">
        <v>294</v>
      </c>
      <c r="X415" s="1222" t="s">
        <v>3011</v>
      </c>
      <c r="Y415" s="1222" t="s">
        <v>3279</v>
      </c>
      <c r="Z415" s="1222" t="s">
        <v>3011</v>
      </c>
      <c r="AA415" s="1222" t="s">
        <v>3011</v>
      </c>
      <c r="AB415" s="1222" t="s">
        <v>3011</v>
      </c>
      <c r="AC415" s="1222" t="s">
        <v>3011</v>
      </c>
      <c r="AD415" s="1222" t="s">
        <v>3011</v>
      </c>
      <c r="AE415" s="1222" t="s">
        <v>3011</v>
      </c>
      <c r="AF415" s="2007" t="s">
        <v>293</v>
      </c>
      <c r="AG415" s="1222" t="s">
        <v>3296</v>
      </c>
      <c r="AH415" s="1221" t="s">
        <v>3104</v>
      </c>
      <c r="AI415" s="2007" t="s">
        <v>2909</v>
      </c>
      <c r="AJ415" s="1222" t="s">
        <v>295</v>
      </c>
      <c r="AK415" s="1225" t="s">
        <v>3297</v>
      </c>
      <c r="AL415" s="1222" t="s">
        <v>294</v>
      </c>
      <c r="AM415" s="1221" t="s">
        <v>3011</v>
      </c>
      <c r="AN415" s="2008"/>
    </row>
    <row r="416" spans="1:40" ht="93" customHeight="1">
      <c r="A416" s="1221" t="s">
        <v>1107</v>
      </c>
      <c r="B416" s="1221" t="s">
        <v>708</v>
      </c>
      <c r="C416" s="1221" t="s">
        <v>3289</v>
      </c>
      <c r="D416" s="1222" t="s">
        <v>3011</v>
      </c>
      <c r="E416" s="1221" t="s">
        <v>3290</v>
      </c>
      <c r="F416" s="1222" t="s">
        <v>3273</v>
      </c>
      <c r="G416" s="1222" t="s">
        <v>3013</v>
      </c>
      <c r="H416" s="1223">
        <v>16987</v>
      </c>
      <c r="I416" s="1223">
        <v>8800</v>
      </c>
      <c r="J416" s="1222" t="s">
        <v>3274</v>
      </c>
      <c r="K416" s="1224" t="s">
        <v>3302</v>
      </c>
      <c r="L416" s="1222" t="s">
        <v>3291</v>
      </c>
      <c r="M416" s="1224" t="s">
        <v>3298</v>
      </c>
      <c r="N416" s="1222" t="s">
        <v>293</v>
      </c>
      <c r="O416" s="2069" t="s">
        <v>3299</v>
      </c>
      <c r="P416" s="1221" t="s">
        <v>294</v>
      </c>
      <c r="Q416" s="1221" t="s">
        <v>3453</v>
      </c>
      <c r="R416" s="2069" t="s">
        <v>3300</v>
      </c>
      <c r="S416" s="1222" t="s">
        <v>297</v>
      </c>
      <c r="T416" s="2063" t="s">
        <v>2932</v>
      </c>
      <c r="U416" s="1222" t="s">
        <v>294</v>
      </c>
      <c r="V416" s="1222" t="s">
        <v>3295</v>
      </c>
      <c r="W416" s="1222" t="s">
        <v>294</v>
      </c>
      <c r="X416" s="1222" t="s">
        <v>3011</v>
      </c>
      <c r="Y416" s="1222" t="s">
        <v>3279</v>
      </c>
      <c r="Z416" s="1222" t="s">
        <v>3011</v>
      </c>
      <c r="AA416" s="1222" t="s">
        <v>3011</v>
      </c>
      <c r="AB416" s="1222" t="s">
        <v>3011</v>
      </c>
      <c r="AC416" s="1222" t="s">
        <v>3011</v>
      </c>
      <c r="AD416" s="1222" t="s">
        <v>3011</v>
      </c>
      <c r="AE416" s="1222" t="s">
        <v>3011</v>
      </c>
      <c r="AF416" s="2007" t="s">
        <v>293</v>
      </c>
      <c r="AG416" s="1222" t="s">
        <v>3296</v>
      </c>
      <c r="AH416" s="1221" t="s">
        <v>3104</v>
      </c>
      <c r="AI416" s="2007" t="s">
        <v>2909</v>
      </c>
      <c r="AJ416" s="1222" t="s">
        <v>295</v>
      </c>
      <c r="AK416" s="1225" t="s">
        <v>3297</v>
      </c>
      <c r="AL416" s="1222" t="s">
        <v>294</v>
      </c>
      <c r="AM416" s="1221" t="s">
        <v>3011</v>
      </c>
      <c r="AN416" s="2008"/>
    </row>
    <row r="417" spans="1:40" ht="93" customHeight="1">
      <c r="A417" s="1221" t="s">
        <v>1107</v>
      </c>
      <c r="B417" s="1221" t="s">
        <v>709</v>
      </c>
      <c r="C417" s="1221" t="s">
        <v>3289</v>
      </c>
      <c r="D417" s="1222" t="s">
        <v>3011</v>
      </c>
      <c r="E417" s="1221" t="s">
        <v>3290</v>
      </c>
      <c r="F417" s="1222" t="s">
        <v>3273</v>
      </c>
      <c r="G417" s="1222" t="s">
        <v>3013</v>
      </c>
      <c r="H417" s="1223">
        <v>3089</v>
      </c>
      <c r="I417" s="1223">
        <v>1600</v>
      </c>
      <c r="J417" s="1222" t="s">
        <v>3274</v>
      </c>
      <c r="K417" s="1224" t="s">
        <v>3302</v>
      </c>
      <c r="L417" s="1222" t="s">
        <v>3291</v>
      </c>
      <c r="M417" s="1224" t="s">
        <v>3298</v>
      </c>
      <c r="N417" s="1222" t="s">
        <v>293</v>
      </c>
      <c r="O417" s="2069" t="s">
        <v>3299</v>
      </c>
      <c r="P417" s="1221" t="s">
        <v>294</v>
      </c>
      <c r="Q417" s="1221" t="s">
        <v>3421</v>
      </c>
      <c r="R417" s="2069" t="s">
        <v>3300</v>
      </c>
      <c r="S417" s="1222" t="s">
        <v>297</v>
      </c>
      <c r="T417" s="2063" t="s">
        <v>2932</v>
      </c>
      <c r="U417" s="1222" t="s">
        <v>294</v>
      </c>
      <c r="V417" s="1222" t="s">
        <v>3295</v>
      </c>
      <c r="W417" s="1222" t="s">
        <v>294</v>
      </c>
      <c r="X417" s="1222" t="s">
        <v>3011</v>
      </c>
      <c r="Y417" s="1222" t="s">
        <v>3279</v>
      </c>
      <c r="Z417" s="1222" t="s">
        <v>3011</v>
      </c>
      <c r="AA417" s="1222" t="s">
        <v>3011</v>
      </c>
      <c r="AB417" s="1222" t="s">
        <v>3011</v>
      </c>
      <c r="AC417" s="1222" t="s">
        <v>3011</v>
      </c>
      <c r="AD417" s="1222" t="s">
        <v>3011</v>
      </c>
      <c r="AE417" s="1222" t="s">
        <v>3011</v>
      </c>
      <c r="AF417" s="2007" t="s">
        <v>293</v>
      </c>
      <c r="AG417" s="1222" t="s">
        <v>3296</v>
      </c>
      <c r="AH417" s="1221" t="s">
        <v>3104</v>
      </c>
      <c r="AI417" s="2007" t="s">
        <v>2909</v>
      </c>
      <c r="AJ417" s="1222" t="s">
        <v>295</v>
      </c>
      <c r="AK417" s="1225" t="s">
        <v>3297</v>
      </c>
      <c r="AL417" s="1222" t="s">
        <v>294</v>
      </c>
      <c r="AM417" s="1221" t="s">
        <v>3011</v>
      </c>
      <c r="AN417" s="2008"/>
    </row>
    <row r="418" spans="1:40" ht="93" customHeight="1">
      <c r="A418" s="1221" t="s">
        <v>1107</v>
      </c>
      <c r="B418" s="1221" t="s">
        <v>710</v>
      </c>
      <c r="C418" s="1221" t="s">
        <v>3289</v>
      </c>
      <c r="D418" s="1222" t="s">
        <v>3011</v>
      </c>
      <c r="E418" s="1221" t="s">
        <v>3290</v>
      </c>
      <c r="F418" s="1222" t="s">
        <v>3273</v>
      </c>
      <c r="G418" s="1222" t="s">
        <v>3013</v>
      </c>
      <c r="H418" s="1223">
        <v>1544</v>
      </c>
      <c r="I418" s="1223">
        <v>800</v>
      </c>
      <c r="J418" s="1222" t="s">
        <v>3274</v>
      </c>
      <c r="K418" s="1224" t="s">
        <v>3302</v>
      </c>
      <c r="L418" s="1222" t="s">
        <v>3291</v>
      </c>
      <c r="M418" s="1224" t="s">
        <v>3298</v>
      </c>
      <c r="N418" s="1222" t="s">
        <v>293</v>
      </c>
      <c r="O418" s="2069" t="s">
        <v>3299</v>
      </c>
      <c r="P418" s="1221" t="s">
        <v>294</v>
      </c>
      <c r="Q418" s="1221" t="s">
        <v>3402</v>
      </c>
      <c r="R418" s="2069" t="s">
        <v>3300</v>
      </c>
      <c r="S418" s="1222" t="s">
        <v>297</v>
      </c>
      <c r="T418" s="2063" t="s">
        <v>2932</v>
      </c>
      <c r="U418" s="1222" t="s">
        <v>294</v>
      </c>
      <c r="V418" s="1222" t="s">
        <v>3295</v>
      </c>
      <c r="W418" s="1222" t="s">
        <v>294</v>
      </c>
      <c r="X418" s="1222" t="s">
        <v>3011</v>
      </c>
      <c r="Y418" s="1222" t="s">
        <v>3279</v>
      </c>
      <c r="Z418" s="1222" t="s">
        <v>3011</v>
      </c>
      <c r="AA418" s="1222" t="s">
        <v>3011</v>
      </c>
      <c r="AB418" s="1222" t="s">
        <v>3011</v>
      </c>
      <c r="AC418" s="1222" t="s">
        <v>3011</v>
      </c>
      <c r="AD418" s="1222" t="s">
        <v>3011</v>
      </c>
      <c r="AE418" s="1222" t="s">
        <v>3011</v>
      </c>
      <c r="AF418" s="2007" t="s">
        <v>293</v>
      </c>
      <c r="AG418" s="1222" t="s">
        <v>3296</v>
      </c>
      <c r="AH418" s="1221" t="s">
        <v>3104</v>
      </c>
      <c r="AI418" s="2007" t="s">
        <v>2909</v>
      </c>
      <c r="AJ418" s="1222" t="s">
        <v>295</v>
      </c>
      <c r="AK418" s="1225" t="s">
        <v>3297</v>
      </c>
      <c r="AL418" s="1222" t="s">
        <v>294</v>
      </c>
      <c r="AM418" s="1221" t="s">
        <v>3011</v>
      </c>
      <c r="AN418" s="2008"/>
    </row>
    <row r="419" spans="1:40" ht="93" customHeight="1">
      <c r="A419" s="1221" t="s">
        <v>1107</v>
      </c>
      <c r="B419" s="1221" t="s">
        <v>711</v>
      </c>
      <c r="C419" s="1221" t="s">
        <v>3289</v>
      </c>
      <c r="D419" s="1222" t="s">
        <v>3011</v>
      </c>
      <c r="E419" s="1221" t="s">
        <v>3290</v>
      </c>
      <c r="F419" s="1222" t="s">
        <v>3273</v>
      </c>
      <c r="G419" s="1222" t="s">
        <v>3013</v>
      </c>
      <c r="H419" s="1223">
        <v>1544</v>
      </c>
      <c r="I419" s="1223">
        <v>800</v>
      </c>
      <c r="J419" s="1222" t="s">
        <v>3274</v>
      </c>
      <c r="K419" s="1224" t="s">
        <v>3302</v>
      </c>
      <c r="L419" s="1222" t="s">
        <v>3291</v>
      </c>
      <c r="M419" s="1224" t="s">
        <v>3298</v>
      </c>
      <c r="N419" s="1222" t="s">
        <v>293</v>
      </c>
      <c r="O419" s="2069" t="s">
        <v>3299</v>
      </c>
      <c r="P419" s="1221" t="s">
        <v>294</v>
      </c>
      <c r="Q419" s="1221" t="s">
        <v>3402</v>
      </c>
      <c r="R419" s="2069" t="s">
        <v>3300</v>
      </c>
      <c r="S419" s="1222" t="s">
        <v>297</v>
      </c>
      <c r="T419" s="2063" t="s">
        <v>2932</v>
      </c>
      <c r="U419" s="1222" t="s">
        <v>294</v>
      </c>
      <c r="V419" s="1222" t="s">
        <v>3295</v>
      </c>
      <c r="W419" s="1222" t="s">
        <v>294</v>
      </c>
      <c r="X419" s="1222" t="s">
        <v>3011</v>
      </c>
      <c r="Y419" s="1222" t="s">
        <v>3279</v>
      </c>
      <c r="Z419" s="1222" t="s">
        <v>3011</v>
      </c>
      <c r="AA419" s="1222" t="s">
        <v>3011</v>
      </c>
      <c r="AB419" s="1222" t="s">
        <v>3011</v>
      </c>
      <c r="AC419" s="1222" t="s">
        <v>3011</v>
      </c>
      <c r="AD419" s="1222" t="s">
        <v>3011</v>
      </c>
      <c r="AE419" s="1222" t="s">
        <v>3011</v>
      </c>
      <c r="AF419" s="2007" t="s">
        <v>293</v>
      </c>
      <c r="AG419" s="1222" t="s">
        <v>3296</v>
      </c>
      <c r="AH419" s="1221" t="s">
        <v>3104</v>
      </c>
      <c r="AI419" s="2007" t="s">
        <v>2909</v>
      </c>
      <c r="AJ419" s="1222" t="s">
        <v>295</v>
      </c>
      <c r="AK419" s="1225" t="s">
        <v>3297</v>
      </c>
      <c r="AL419" s="1222" t="s">
        <v>294</v>
      </c>
      <c r="AM419" s="1221" t="s">
        <v>3011</v>
      </c>
      <c r="AN419" s="2008"/>
    </row>
    <row r="420" spans="1:40" ht="93" customHeight="1">
      <c r="A420" s="1221" t="s">
        <v>1107</v>
      </c>
      <c r="B420" s="1221" t="s">
        <v>712</v>
      </c>
      <c r="C420" s="1221" t="s">
        <v>3289</v>
      </c>
      <c r="D420" s="1222" t="s">
        <v>3011</v>
      </c>
      <c r="E420" s="1221" t="s">
        <v>3290</v>
      </c>
      <c r="F420" s="1222" t="s">
        <v>3273</v>
      </c>
      <c r="G420" s="1222" t="s">
        <v>3013</v>
      </c>
      <c r="H420" s="1223">
        <v>1544</v>
      </c>
      <c r="I420" s="1223">
        <v>800</v>
      </c>
      <c r="J420" s="1222" t="s">
        <v>3274</v>
      </c>
      <c r="K420" s="1224" t="s">
        <v>3302</v>
      </c>
      <c r="L420" s="1222" t="s">
        <v>3291</v>
      </c>
      <c r="M420" s="1224" t="s">
        <v>3298</v>
      </c>
      <c r="N420" s="1222" t="s">
        <v>293</v>
      </c>
      <c r="O420" s="2069" t="s">
        <v>3299</v>
      </c>
      <c r="P420" s="1221" t="s">
        <v>294</v>
      </c>
      <c r="Q420" s="1221" t="s">
        <v>3402</v>
      </c>
      <c r="R420" s="2069" t="s">
        <v>3300</v>
      </c>
      <c r="S420" s="1222" t="s">
        <v>297</v>
      </c>
      <c r="T420" s="2063" t="s">
        <v>2932</v>
      </c>
      <c r="U420" s="1222" t="s">
        <v>294</v>
      </c>
      <c r="V420" s="1222" t="s">
        <v>3295</v>
      </c>
      <c r="W420" s="1222" t="s">
        <v>294</v>
      </c>
      <c r="X420" s="1222" t="s">
        <v>3011</v>
      </c>
      <c r="Y420" s="1222" t="s">
        <v>3279</v>
      </c>
      <c r="Z420" s="1222" t="s">
        <v>3011</v>
      </c>
      <c r="AA420" s="1222" t="s">
        <v>3011</v>
      </c>
      <c r="AB420" s="1222" t="s">
        <v>3011</v>
      </c>
      <c r="AC420" s="1222" t="s">
        <v>3011</v>
      </c>
      <c r="AD420" s="1222" t="s">
        <v>3011</v>
      </c>
      <c r="AE420" s="1222" t="s">
        <v>3011</v>
      </c>
      <c r="AF420" s="2007" t="s">
        <v>293</v>
      </c>
      <c r="AG420" s="1222" t="s">
        <v>3296</v>
      </c>
      <c r="AH420" s="1221" t="s">
        <v>3104</v>
      </c>
      <c r="AI420" s="2007" t="s">
        <v>2909</v>
      </c>
      <c r="AJ420" s="1222" t="s">
        <v>295</v>
      </c>
      <c r="AK420" s="1225" t="s">
        <v>3297</v>
      </c>
      <c r="AL420" s="1222" t="s">
        <v>294</v>
      </c>
      <c r="AM420" s="1221" t="s">
        <v>3011</v>
      </c>
      <c r="AN420" s="2008"/>
    </row>
    <row r="421" spans="1:40" ht="93" customHeight="1">
      <c r="A421" s="1221" t="s">
        <v>1107</v>
      </c>
      <c r="B421" s="1221" t="s">
        <v>713</v>
      </c>
      <c r="C421" s="1221" t="s">
        <v>3289</v>
      </c>
      <c r="D421" s="1222" t="s">
        <v>3011</v>
      </c>
      <c r="E421" s="1221" t="s">
        <v>3290</v>
      </c>
      <c r="F421" s="1222" t="s">
        <v>3273</v>
      </c>
      <c r="G421" s="1222" t="s">
        <v>3013</v>
      </c>
      <c r="H421" s="1223">
        <v>3089</v>
      </c>
      <c r="I421" s="1223">
        <v>1600</v>
      </c>
      <c r="J421" s="1222" t="s">
        <v>3274</v>
      </c>
      <c r="K421" s="1224" t="s">
        <v>3302</v>
      </c>
      <c r="L421" s="1222" t="s">
        <v>3291</v>
      </c>
      <c r="M421" s="1224" t="s">
        <v>3298</v>
      </c>
      <c r="N421" s="1222" t="s">
        <v>293</v>
      </c>
      <c r="O421" s="2069" t="s">
        <v>3299</v>
      </c>
      <c r="P421" s="1221" t="s">
        <v>294</v>
      </c>
      <c r="Q421" s="1221" t="s">
        <v>3421</v>
      </c>
      <c r="R421" s="2069" t="s">
        <v>3300</v>
      </c>
      <c r="S421" s="1222" t="s">
        <v>297</v>
      </c>
      <c r="T421" s="2063" t="s">
        <v>2932</v>
      </c>
      <c r="U421" s="1222" t="s">
        <v>294</v>
      </c>
      <c r="V421" s="1222" t="s">
        <v>3295</v>
      </c>
      <c r="W421" s="1222" t="s">
        <v>294</v>
      </c>
      <c r="X421" s="1222" t="s">
        <v>3011</v>
      </c>
      <c r="Y421" s="1222" t="s">
        <v>3279</v>
      </c>
      <c r="Z421" s="1222" t="s">
        <v>3011</v>
      </c>
      <c r="AA421" s="1222" t="s">
        <v>3011</v>
      </c>
      <c r="AB421" s="1222" t="s">
        <v>3011</v>
      </c>
      <c r="AC421" s="1222" t="s">
        <v>3011</v>
      </c>
      <c r="AD421" s="1222" t="s">
        <v>3011</v>
      </c>
      <c r="AE421" s="1222" t="s">
        <v>3011</v>
      </c>
      <c r="AF421" s="2007" t="s">
        <v>293</v>
      </c>
      <c r="AG421" s="1222" t="s">
        <v>3296</v>
      </c>
      <c r="AH421" s="1221" t="s">
        <v>3104</v>
      </c>
      <c r="AI421" s="2007" t="s">
        <v>2909</v>
      </c>
      <c r="AJ421" s="1222" t="s">
        <v>295</v>
      </c>
      <c r="AK421" s="1225" t="s">
        <v>3297</v>
      </c>
      <c r="AL421" s="1222" t="s">
        <v>294</v>
      </c>
      <c r="AM421" s="1221" t="s">
        <v>3011</v>
      </c>
      <c r="AN421" s="2008"/>
    </row>
    <row r="422" spans="1:40" ht="93" customHeight="1">
      <c r="A422" s="1221" t="s">
        <v>1107</v>
      </c>
      <c r="B422" s="1221" t="s">
        <v>714</v>
      </c>
      <c r="C422" s="1221" t="s">
        <v>3289</v>
      </c>
      <c r="D422" s="1222" t="s">
        <v>3011</v>
      </c>
      <c r="E422" s="1221" t="s">
        <v>3290</v>
      </c>
      <c r="F422" s="1222" t="s">
        <v>3273</v>
      </c>
      <c r="G422" s="1222" t="s">
        <v>3013</v>
      </c>
      <c r="H422" s="1223">
        <v>772</v>
      </c>
      <c r="I422" s="1223">
        <v>400</v>
      </c>
      <c r="J422" s="1222" t="s">
        <v>3274</v>
      </c>
      <c r="K422" s="1224" t="s">
        <v>3302</v>
      </c>
      <c r="L422" s="1222" t="s">
        <v>3291</v>
      </c>
      <c r="M422" s="1224" t="s">
        <v>3298</v>
      </c>
      <c r="N422" s="1222" t="s">
        <v>293</v>
      </c>
      <c r="O422" s="2069" t="s">
        <v>3299</v>
      </c>
      <c r="P422" s="1221" t="s">
        <v>294</v>
      </c>
      <c r="Q422" s="1221" t="s">
        <v>3403</v>
      </c>
      <c r="R422" s="2069" t="s">
        <v>3300</v>
      </c>
      <c r="S422" s="1222" t="s">
        <v>297</v>
      </c>
      <c r="T422" s="2063" t="s">
        <v>2932</v>
      </c>
      <c r="U422" s="1222" t="s">
        <v>294</v>
      </c>
      <c r="V422" s="1222" t="s">
        <v>3295</v>
      </c>
      <c r="W422" s="1222" t="s">
        <v>294</v>
      </c>
      <c r="X422" s="1222" t="s">
        <v>3011</v>
      </c>
      <c r="Y422" s="1222" t="s">
        <v>3279</v>
      </c>
      <c r="Z422" s="1222" t="s">
        <v>3011</v>
      </c>
      <c r="AA422" s="1222" t="s">
        <v>3011</v>
      </c>
      <c r="AB422" s="1222" t="s">
        <v>3011</v>
      </c>
      <c r="AC422" s="1222" t="s">
        <v>3011</v>
      </c>
      <c r="AD422" s="1222" t="s">
        <v>3011</v>
      </c>
      <c r="AE422" s="1222" t="s">
        <v>3011</v>
      </c>
      <c r="AF422" s="2007" t="s">
        <v>293</v>
      </c>
      <c r="AG422" s="1222" t="s">
        <v>3296</v>
      </c>
      <c r="AH422" s="1221" t="s">
        <v>3104</v>
      </c>
      <c r="AI422" s="2007" t="s">
        <v>2909</v>
      </c>
      <c r="AJ422" s="1222" t="s">
        <v>295</v>
      </c>
      <c r="AK422" s="1225" t="s">
        <v>3297</v>
      </c>
      <c r="AL422" s="1222" t="s">
        <v>294</v>
      </c>
      <c r="AM422" s="1221" t="s">
        <v>3011</v>
      </c>
      <c r="AN422" s="2008"/>
    </row>
    <row r="423" spans="1:40" ht="93" customHeight="1">
      <c r="A423" s="1221" t="s">
        <v>1107</v>
      </c>
      <c r="B423" s="1221" t="s">
        <v>715</v>
      </c>
      <c r="C423" s="1221" t="s">
        <v>3289</v>
      </c>
      <c r="D423" s="1222" t="s">
        <v>3011</v>
      </c>
      <c r="E423" s="1221" t="s">
        <v>3290</v>
      </c>
      <c r="F423" s="1222" t="s">
        <v>3273</v>
      </c>
      <c r="G423" s="1222" t="s">
        <v>3013</v>
      </c>
      <c r="H423" s="1223">
        <v>1544</v>
      </c>
      <c r="I423" s="1223">
        <v>800</v>
      </c>
      <c r="J423" s="1222" t="s">
        <v>3274</v>
      </c>
      <c r="K423" s="1224" t="s">
        <v>3302</v>
      </c>
      <c r="L423" s="1222" t="s">
        <v>3291</v>
      </c>
      <c r="M423" s="1224" t="s">
        <v>3298</v>
      </c>
      <c r="N423" s="1222" t="s">
        <v>293</v>
      </c>
      <c r="O423" s="2069" t="s">
        <v>3299</v>
      </c>
      <c r="P423" s="1221" t="s">
        <v>294</v>
      </c>
      <c r="Q423" s="1221" t="s">
        <v>3402</v>
      </c>
      <c r="R423" s="2069" t="s">
        <v>3300</v>
      </c>
      <c r="S423" s="1222" t="s">
        <v>297</v>
      </c>
      <c r="T423" s="2063" t="s">
        <v>2932</v>
      </c>
      <c r="U423" s="1222" t="s">
        <v>294</v>
      </c>
      <c r="V423" s="1222" t="s">
        <v>3295</v>
      </c>
      <c r="W423" s="1222" t="s">
        <v>294</v>
      </c>
      <c r="X423" s="1222" t="s">
        <v>3011</v>
      </c>
      <c r="Y423" s="1222" t="s">
        <v>3279</v>
      </c>
      <c r="Z423" s="1222" t="s">
        <v>3011</v>
      </c>
      <c r="AA423" s="1222" t="s">
        <v>3011</v>
      </c>
      <c r="AB423" s="1222" t="s">
        <v>3011</v>
      </c>
      <c r="AC423" s="1222" t="s">
        <v>3011</v>
      </c>
      <c r="AD423" s="1222" t="s">
        <v>3011</v>
      </c>
      <c r="AE423" s="1222" t="s">
        <v>3011</v>
      </c>
      <c r="AF423" s="2007" t="s">
        <v>293</v>
      </c>
      <c r="AG423" s="1222" t="s">
        <v>3296</v>
      </c>
      <c r="AH423" s="1221" t="s">
        <v>3104</v>
      </c>
      <c r="AI423" s="2007" t="s">
        <v>2909</v>
      </c>
      <c r="AJ423" s="1222" t="s">
        <v>295</v>
      </c>
      <c r="AK423" s="1225" t="s">
        <v>3297</v>
      </c>
      <c r="AL423" s="1222" t="s">
        <v>294</v>
      </c>
      <c r="AM423" s="1221" t="s">
        <v>3011</v>
      </c>
      <c r="AN423" s="2008"/>
    </row>
    <row r="424" spans="1:40" ht="93" customHeight="1">
      <c r="A424" s="1221" t="s">
        <v>1107</v>
      </c>
      <c r="B424" s="1221" t="s">
        <v>716</v>
      </c>
      <c r="C424" s="1221" t="s">
        <v>3289</v>
      </c>
      <c r="D424" s="1222" t="s">
        <v>3011</v>
      </c>
      <c r="E424" s="1221" t="s">
        <v>3290</v>
      </c>
      <c r="F424" s="1222" t="s">
        <v>3273</v>
      </c>
      <c r="G424" s="1222" t="s">
        <v>3013</v>
      </c>
      <c r="H424" s="1223">
        <v>772</v>
      </c>
      <c r="I424" s="1223">
        <v>400</v>
      </c>
      <c r="J424" s="1222" t="s">
        <v>3274</v>
      </c>
      <c r="K424" s="1224" t="s">
        <v>3302</v>
      </c>
      <c r="L424" s="1222" t="s">
        <v>3291</v>
      </c>
      <c r="M424" s="1224" t="s">
        <v>3298</v>
      </c>
      <c r="N424" s="1222" t="s">
        <v>293</v>
      </c>
      <c r="O424" s="2069" t="s">
        <v>3299</v>
      </c>
      <c r="P424" s="1221" t="s">
        <v>294</v>
      </c>
      <c r="Q424" s="1221" t="s">
        <v>3403</v>
      </c>
      <c r="R424" s="2069" t="s">
        <v>3300</v>
      </c>
      <c r="S424" s="1222" t="s">
        <v>297</v>
      </c>
      <c r="T424" s="2063" t="s">
        <v>2932</v>
      </c>
      <c r="U424" s="1222" t="s">
        <v>294</v>
      </c>
      <c r="V424" s="1222" t="s">
        <v>3295</v>
      </c>
      <c r="W424" s="1222" t="s">
        <v>294</v>
      </c>
      <c r="X424" s="1222" t="s">
        <v>3011</v>
      </c>
      <c r="Y424" s="1222" t="s">
        <v>3279</v>
      </c>
      <c r="Z424" s="1222" t="s">
        <v>3011</v>
      </c>
      <c r="AA424" s="1222" t="s">
        <v>3011</v>
      </c>
      <c r="AB424" s="1222" t="s">
        <v>3011</v>
      </c>
      <c r="AC424" s="1222" t="s">
        <v>3011</v>
      </c>
      <c r="AD424" s="1222" t="s">
        <v>3011</v>
      </c>
      <c r="AE424" s="1222" t="s">
        <v>3011</v>
      </c>
      <c r="AF424" s="2007" t="s">
        <v>293</v>
      </c>
      <c r="AG424" s="1222" t="s">
        <v>3296</v>
      </c>
      <c r="AH424" s="1221" t="s">
        <v>3104</v>
      </c>
      <c r="AI424" s="2007" t="s">
        <v>2909</v>
      </c>
      <c r="AJ424" s="1222" t="s">
        <v>295</v>
      </c>
      <c r="AK424" s="1225" t="s">
        <v>3297</v>
      </c>
      <c r="AL424" s="1222" t="s">
        <v>294</v>
      </c>
      <c r="AM424" s="1221" t="s">
        <v>3011</v>
      </c>
      <c r="AN424" s="2008"/>
    </row>
    <row r="425" spans="1:40" ht="93" customHeight="1">
      <c r="A425" s="1221" t="s">
        <v>1107</v>
      </c>
      <c r="B425" s="1221" t="s">
        <v>717</v>
      </c>
      <c r="C425" s="1221" t="s">
        <v>3289</v>
      </c>
      <c r="D425" s="1222" t="s">
        <v>3011</v>
      </c>
      <c r="E425" s="1221" t="s">
        <v>3290</v>
      </c>
      <c r="F425" s="1222" t="s">
        <v>3273</v>
      </c>
      <c r="G425" s="1222" t="s">
        <v>3013</v>
      </c>
      <c r="H425" s="1223">
        <v>1544</v>
      </c>
      <c r="I425" s="1223">
        <v>800</v>
      </c>
      <c r="J425" s="1222" t="s">
        <v>3274</v>
      </c>
      <c r="K425" s="1224" t="s">
        <v>3302</v>
      </c>
      <c r="L425" s="1222" t="s">
        <v>3291</v>
      </c>
      <c r="M425" s="1224" t="s">
        <v>3298</v>
      </c>
      <c r="N425" s="1222" t="s">
        <v>293</v>
      </c>
      <c r="O425" s="2069" t="s">
        <v>3299</v>
      </c>
      <c r="P425" s="1221" t="s">
        <v>294</v>
      </c>
      <c r="Q425" s="1221" t="s">
        <v>3402</v>
      </c>
      <c r="R425" s="2069" t="s">
        <v>3300</v>
      </c>
      <c r="S425" s="1222" t="s">
        <v>297</v>
      </c>
      <c r="T425" s="2063" t="s">
        <v>2932</v>
      </c>
      <c r="U425" s="1222" t="s">
        <v>294</v>
      </c>
      <c r="V425" s="1222" t="s">
        <v>3295</v>
      </c>
      <c r="W425" s="1222" t="s">
        <v>294</v>
      </c>
      <c r="X425" s="1222" t="s">
        <v>3011</v>
      </c>
      <c r="Y425" s="1222" t="s">
        <v>3279</v>
      </c>
      <c r="Z425" s="1222" t="s">
        <v>3011</v>
      </c>
      <c r="AA425" s="1222" t="s">
        <v>3011</v>
      </c>
      <c r="AB425" s="1222" t="s">
        <v>3011</v>
      </c>
      <c r="AC425" s="1222" t="s">
        <v>3011</v>
      </c>
      <c r="AD425" s="1222" t="s">
        <v>3011</v>
      </c>
      <c r="AE425" s="1222" t="s">
        <v>3011</v>
      </c>
      <c r="AF425" s="2007" t="s">
        <v>293</v>
      </c>
      <c r="AG425" s="1222" t="s">
        <v>3296</v>
      </c>
      <c r="AH425" s="1221" t="s">
        <v>3104</v>
      </c>
      <c r="AI425" s="2007" t="s">
        <v>2909</v>
      </c>
      <c r="AJ425" s="1222" t="s">
        <v>295</v>
      </c>
      <c r="AK425" s="1225" t="s">
        <v>3297</v>
      </c>
      <c r="AL425" s="1222" t="s">
        <v>294</v>
      </c>
      <c r="AM425" s="1221" t="s">
        <v>3011</v>
      </c>
      <c r="AN425" s="2008"/>
    </row>
    <row r="426" spans="1:40" ht="93" customHeight="1">
      <c r="A426" s="1221" t="s">
        <v>1107</v>
      </c>
      <c r="B426" s="1221" t="s">
        <v>718</v>
      </c>
      <c r="C426" s="1221" t="s">
        <v>3289</v>
      </c>
      <c r="D426" s="1222" t="s">
        <v>3011</v>
      </c>
      <c r="E426" s="1221" t="s">
        <v>3290</v>
      </c>
      <c r="F426" s="1222" t="s">
        <v>3273</v>
      </c>
      <c r="G426" s="1222" t="s">
        <v>3013</v>
      </c>
      <c r="H426" s="1223">
        <v>2316</v>
      </c>
      <c r="I426" s="1223">
        <v>1200</v>
      </c>
      <c r="J426" s="1222" t="s">
        <v>3274</v>
      </c>
      <c r="K426" s="1224" t="s">
        <v>3302</v>
      </c>
      <c r="L426" s="1222" t="s">
        <v>3291</v>
      </c>
      <c r="M426" s="1224" t="s">
        <v>3298</v>
      </c>
      <c r="N426" s="1222" t="s">
        <v>293</v>
      </c>
      <c r="O426" s="2069" t="s">
        <v>3299</v>
      </c>
      <c r="P426" s="1221" t="s">
        <v>294</v>
      </c>
      <c r="Q426" s="1221" t="s">
        <v>3404</v>
      </c>
      <c r="R426" s="2069" t="s">
        <v>3300</v>
      </c>
      <c r="S426" s="1222" t="s">
        <v>297</v>
      </c>
      <c r="T426" s="2063" t="s">
        <v>2932</v>
      </c>
      <c r="U426" s="1222" t="s">
        <v>294</v>
      </c>
      <c r="V426" s="1222" t="s">
        <v>3295</v>
      </c>
      <c r="W426" s="1222" t="s">
        <v>294</v>
      </c>
      <c r="X426" s="1222" t="s">
        <v>3011</v>
      </c>
      <c r="Y426" s="1222" t="s">
        <v>3279</v>
      </c>
      <c r="Z426" s="1222" t="s">
        <v>3011</v>
      </c>
      <c r="AA426" s="1222" t="s">
        <v>3011</v>
      </c>
      <c r="AB426" s="1222" t="s">
        <v>3011</v>
      </c>
      <c r="AC426" s="1222" t="s">
        <v>3011</v>
      </c>
      <c r="AD426" s="1222" t="s">
        <v>3011</v>
      </c>
      <c r="AE426" s="1222" t="s">
        <v>3011</v>
      </c>
      <c r="AF426" s="2007" t="s">
        <v>293</v>
      </c>
      <c r="AG426" s="1222" t="s">
        <v>3296</v>
      </c>
      <c r="AH426" s="1221" t="s">
        <v>3104</v>
      </c>
      <c r="AI426" s="2007" t="s">
        <v>2909</v>
      </c>
      <c r="AJ426" s="1222" t="s">
        <v>295</v>
      </c>
      <c r="AK426" s="1225" t="s">
        <v>3297</v>
      </c>
      <c r="AL426" s="1222" t="s">
        <v>294</v>
      </c>
      <c r="AM426" s="1221" t="s">
        <v>3011</v>
      </c>
      <c r="AN426" s="2008"/>
    </row>
    <row r="427" spans="1:40" ht="93" customHeight="1">
      <c r="A427" s="1221" t="s">
        <v>1107</v>
      </c>
      <c r="B427" s="1221" t="s">
        <v>719</v>
      </c>
      <c r="C427" s="1221" t="s">
        <v>3289</v>
      </c>
      <c r="D427" s="1222" t="s">
        <v>3011</v>
      </c>
      <c r="E427" s="1221" t="s">
        <v>3290</v>
      </c>
      <c r="F427" s="1222" t="s">
        <v>3273</v>
      </c>
      <c r="G427" s="1222" t="s">
        <v>3013</v>
      </c>
      <c r="H427" s="1223">
        <v>772</v>
      </c>
      <c r="I427" s="1223">
        <v>400</v>
      </c>
      <c r="J427" s="1222" t="s">
        <v>3274</v>
      </c>
      <c r="K427" s="1224" t="s">
        <v>3302</v>
      </c>
      <c r="L427" s="1222" t="s">
        <v>3291</v>
      </c>
      <c r="M427" s="1224" t="s">
        <v>3298</v>
      </c>
      <c r="N427" s="1222" t="s">
        <v>293</v>
      </c>
      <c r="O427" s="2069" t="s">
        <v>3299</v>
      </c>
      <c r="P427" s="1221" t="s">
        <v>294</v>
      </c>
      <c r="Q427" s="1221" t="s">
        <v>3403</v>
      </c>
      <c r="R427" s="2069" t="s">
        <v>3300</v>
      </c>
      <c r="S427" s="1222" t="s">
        <v>297</v>
      </c>
      <c r="T427" s="2063" t="s">
        <v>2932</v>
      </c>
      <c r="U427" s="1222" t="s">
        <v>294</v>
      </c>
      <c r="V427" s="1222" t="s">
        <v>3295</v>
      </c>
      <c r="W427" s="1222" t="s">
        <v>294</v>
      </c>
      <c r="X427" s="1222" t="s">
        <v>3011</v>
      </c>
      <c r="Y427" s="1222" t="s">
        <v>3279</v>
      </c>
      <c r="Z427" s="1222" t="s">
        <v>3011</v>
      </c>
      <c r="AA427" s="1222" t="s">
        <v>3011</v>
      </c>
      <c r="AB427" s="1222" t="s">
        <v>3011</v>
      </c>
      <c r="AC427" s="1222" t="s">
        <v>3011</v>
      </c>
      <c r="AD427" s="1222" t="s">
        <v>3011</v>
      </c>
      <c r="AE427" s="1222" t="s">
        <v>3011</v>
      </c>
      <c r="AF427" s="2007" t="s">
        <v>293</v>
      </c>
      <c r="AG427" s="1222" t="s">
        <v>3296</v>
      </c>
      <c r="AH427" s="1221" t="s">
        <v>3104</v>
      </c>
      <c r="AI427" s="2007" t="s">
        <v>2909</v>
      </c>
      <c r="AJ427" s="1222" t="s">
        <v>295</v>
      </c>
      <c r="AK427" s="1225" t="s">
        <v>3297</v>
      </c>
      <c r="AL427" s="1222" t="s">
        <v>294</v>
      </c>
      <c r="AM427" s="1221" t="s">
        <v>3011</v>
      </c>
      <c r="AN427" s="2008"/>
    </row>
    <row r="428" spans="1:40" ht="93" customHeight="1">
      <c r="A428" s="1221" t="s">
        <v>1107</v>
      </c>
      <c r="B428" s="1221" t="s">
        <v>720</v>
      </c>
      <c r="C428" s="1221" t="s">
        <v>3289</v>
      </c>
      <c r="D428" s="1222" t="s">
        <v>3011</v>
      </c>
      <c r="E428" s="1221" t="s">
        <v>3290</v>
      </c>
      <c r="F428" s="1222" t="s">
        <v>3273</v>
      </c>
      <c r="G428" s="1222" t="s">
        <v>3013</v>
      </c>
      <c r="H428" s="1223">
        <v>3861</v>
      </c>
      <c r="I428" s="1223">
        <v>2000</v>
      </c>
      <c r="J428" s="1222" t="s">
        <v>3274</v>
      </c>
      <c r="K428" s="1224" t="s">
        <v>3302</v>
      </c>
      <c r="L428" s="1222" t="s">
        <v>3291</v>
      </c>
      <c r="M428" s="1224" t="s">
        <v>3298</v>
      </c>
      <c r="N428" s="1222" t="s">
        <v>293</v>
      </c>
      <c r="O428" s="2069" t="s">
        <v>3299</v>
      </c>
      <c r="P428" s="1221" t="s">
        <v>294</v>
      </c>
      <c r="Q428" s="1221" t="s">
        <v>3381</v>
      </c>
      <c r="R428" s="2069" t="s">
        <v>3300</v>
      </c>
      <c r="S428" s="1222" t="s">
        <v>297</v>
      </c>
      <c r="T428" s="2063" t="s">
        <v>2932</v>
      </c>
      <c r="U428" s="1222" t="s">
        <v>294</v>
      </c>
      <c r="V428" s="1222" t="s">
        <v>3295</v>
      </c>
      <c r="W428" s="1222" t="s">
        <v>294</v>
      </c>
      <c r="X428" s="1222" t="s">
        <v>3011</v>
      </c>
      <c r="Y428" s="1222" t="s">
        <v>3279</v>
      </c>
      <c r="Z428" s="1222" t="s">
        <v>3011</v>
      </c>
      <c r="AA428" s="1222" t="s">
        <v>3011</v>
      </c>
      <c r="AB428" s="1222" t="s">
        <v>3011</v>
      </c>
      <c r="AC428" s="1222" t="s">
        <v>3011</v>
      </c>
      <c r="AD428" s="1222" t="s">
        <v>3011</v>
      </c>
      <c r="AE428" s="1222" t="s">
        <v>3011</v>
      </c>
      <c r="AF428" s="2007" t="s">
        <v>293</v>
      </c>
      <c r="AG428" s="1222" t="s">
        <v>3296</v>
      </c>
      <c r="AH428" s="1221" t="s">
        <v>3104</v>
      </c>
      <c r="AI428" s="2007" t="s">
        <v>2909</v>
      </c>
      <c r="AJ428" s="1222" t="s">
        <v>295</v>
      </c>
      <c r="AK428" s="1225" t="s">
        <v>3297</v>
      </c>
      <c r="AL428" s="1222" t="s">
        <v>294</v>
      </c>
      <c r="AM428" s="1221" t="s">
        <v>3011</v>
      </c>
      <c r="AN428" s="2008"/>
    </row>
    <row r="429" spans="1:40" ht="93" customHeight="1">
      <c r="A429" s="1221" t="s">
        <v>1107</v>
      </c>
      <c r="B429" s="1221" t="s">
        <v>721</v>
      </c>
      <c r="C429" s="1221" t="s">
        <v>3289</v>
      </c>
      <c r="D429" s="1222" t="s">
        <v>3011</v>
      </c>
      <c r="E429" s="1221" t="s">
        <v>3290</v>
      </c>
      <c r="F429" s="1222" t="s">
        <v>3273</v>
      </c>
      <c r="G429" s="1222" t="s">
        <v>3013</v>
      </c>
      <c r="H429" s="1223">
        <v>772</v>
      </c>
      <c r="I429" s="1223">
        <v>400</v>
      </c>
      <c r="J429" s="1222" t="s">
        <v>3274</v>
      </c>
      <c r="K429" s="1224" t="s">
        <v>3302</v>
      </c>
      <c r="L429" s="1222" t="s">
        <v>3291</v>
      </c>
      <c r="M429" s="1224" t="s">
        <v>3298</v>
      </c>
      <c r="N429" s="1222" t="s">
        <v>293</v>
      </c>
      <c r="O429" s="2069" t="s">
        <v>3299</v>
      </c>
      <c r="P429" s="1221" t="s">
        <v>294</v>
      </c>
      <c r="Q429" s="1221" t="s">
        <v>3403</v>
      </c>
      <c r="R429" s="2069" t="s">
        <v>3300</v>
      </c>
      <c r="S429" s="1222" t="s">
        <v>297</v>
      </c>
      <c r="T429" s="2063" t="s">
        <v>2932</v>
      </c>
      <c r="U429" s="1222" t="s">
        <v>294</v>
      </c>
      <c r="V429" s="1222" t="s">
        <v>3295</v>
      </c>
      <c r="W429" s="1222" t="s">
        <v>294</v>
      </c>
      <c r="X429" s="1222" t="s">
        <v>3011</v>
      </c>
      <c r="Y429" s="1222" t="s">
        <v>3279</v>
      </c>
      <c r="Z429" s="1222" t="s">
        <v>3011</v>
      </c>
      <c r="AA429" s="1222" t="s">
        <v>3011</v>
      </c>
      <c r="AB429" s="1222" t="s">
        <v>3011</v>
      </c>
      <c r="AC429" s="1222" t="s">
        <v>3011</v>
      </c>
      <c r="AD429" s="1222" t="s">
        <v>3011</v>
      </c>
      <c r="AE429" s="1222" t="s">
        <v>3011</v>
      </c>
      <c r="AF429" s="2007" t="s">
        <v>293</v>
      </c>
      <c r="AG429" s="1222" t="s">
        <v>3296</v>
      </c>
      <c r="AH429" s="1221" t="s">
        <v>3104</v>
      </c>
      <c r="AI429" s="2007" t="s">
        <v>2909</v>
      </c>
      <c r="AJ429" s="1222" t="s">
        <v>295</v>
      </c>
      <c r="AK429" s="1225" t="s">
        <v>3297</v>
      </c>
      <c r="AL429" s="1222" t="s">
        <v>294</v>
      </c>
      <c r="AM429" s="1221" t="s">
        <v>3011</v>
      </c>
      <c r="AN429" s="2008"/>
    </row>
    <row r="430" spans="1:40" ht="93" customHeight="1">
      <c r="A430" s="1221" t="s">
        <v>1107</v>
      </c>
      <c r="B430" s="1221" t="s">
        <v>722</v>
      </c>
      <c r="C430" s="1221" t="s">
        <v>3289</v>
      </c>
      <c r="D430" s="1222" t="s">
        <v>3011</v>
      </c>
      <c r="E430" s="1221" t="s">
        <v>3290</v>
      </c>
      <c r="F430" s="1222" t="s">
        <v>3273</v>
      </c>
      <c r="G430" s="1222" t="s">
        <v>3013</v>
      </c>
      <c r="H430" s="1223">
        <v>2315</v>
      </c>
      <c r="I430" s="1223">
        <v>1200</v>
      </c>
      <c r="J430" s="1222" t="s">
        <v>3274</v>
      </c>
      <c r="K430" s="1224" t="s">
        <v>3303</v>
      </c>
      <c r="L430" s="1222" t="s">
        <v>3291</v>
      </c>
      <c r="M430" s="1224" t="s">
        <v>3298</v>
      </c>
      <c r="N430" s="1222" t="s">
        <v>293</v>
      </c>
      <c r="O430" s="2069" t="s">
        <v>3299</v>
      </c>
      <c r="P430" s="1221" t="s">
        <v>294</v>
      </c>
      <c r="Q430" s="1221" t="s">
        <v>3404</v>
      </c>
      <c r="R430" s="2069" t="s">
        <v>3300</v>
      </c>
      <c r="S430" s="1222" t="s">
        <v>297</v>
      </c>
      <c r="T430" s="2063" t="s">
        <v>2932</v>
      </c>
      <c r="U430" s="1222" t="s">
        <v>294</v>
      </c>
      <c r="V430" s="1222" t="s">
        <v>3295</v>
      </c>
      <c r="W430" s="1222" t="s">
        <v>294</v>
      </c>
      <c r="X430" s="1222" t="s">
        <v>3011</v>
      </c>
      <c r="Y430" s="1222" t="s">
        <v>3279</v>
      </c>
      <c r="Z430" s="1222" t="s">
        <v>3011</v>
      </c>
      <c r="AA430" s="1222" t="s">
        <v>3011</v>
      </c>
      <c r="AB430" s="1222" t="s">
        <v>3011</v>
      </c>
      <c r="AC430" s="1222" t="s">
        <v>3011</v>
      </c>
      <c r="AD430" s="1222" t="s">
        <v>3011</v>
      </c>
      <c r="AE430" s="1222" t="s">
        <v>3011</v>
      </c>
      <c r="AF430" s="2007" t="s">
        <v>293</v>
      </c>
      <c r="AG430" s="1222" t="s">
        <v>3296</v>
      </c>
      <c r="AH430" s="1221" t="s">
        <v>3104</v>
      </c>
      <c r="AI430" s="2007" t="s">
        <v>2909</v>
      </c>
      <c r="AJ430" s="1222" t="s">
        <v>295</v>
      </c>
      <c r="AK430" s="1225" t="s">
        <v>3297</v>
      </c>
      <c r="AL430" s="1222" t="s">
        <v>294</v>
      </c>
      <c r="AM430" s="1221" t="s">
        <v>3011</v>
      </c>
      <c r="AN430" s="2008"/>
    </row>
    <row r="431" spans="1:40" ht="93" customHeight="1">
      <c r="A431" s="1221" t="s">
        <v>1107</v>
      </c>
      <c r="B431" s="1221" t="s">
        <v>723</v>
      </c>
      <c r="C431" s="1221" t="s">
        <v>3289</v>
      </c>
      <c r="D431" s="1222" t="s">
        <v>3011</v>
      </c>
      <c r="E431" s="1221" t="s">
        <v>3290</v>
      </c>
      <c r="F431" s="1222" t="s">
        <v>3273</v>
      </c>
      <c r="G431" s="1222" t="s">
        <v>3013</v>
      </c>
      <c r="H431" s="1223">
        <v>33947</v>
      </c>
      <c r="I431" s="1223">
        <v>17600</v>
      </c>
      <c r="J431" s="1222" t="s">
        <v>3274</v>
      </c>
      <c r="K431" s="1224" t="s">
        <v>3303</v>
      </c>
      <c r="L431" s="1222" t="s">
        <v>3291</v>
      </c>
      <c r="M431" s="1224" t="s">
        <v>3292</v>
      </c>
      <c r="N431" s="1222" t="s">
        <v>293</v>
      </c>
      <c r="O431" s="2069" t="s">
        <v>3293</v>
      </c>
      <c r="P431" s="1221" t="s">
        <v>294</v>
      </c>
      <c r="Q431" s="1221" t="s">
        <v>3406</v>
      </c>
      <c r="R431" s="2069" t="s">
        <v>3300</v>
      </c>
      <c r="S431" s="1222" t="s">
        <v>297</v>
      </c>
      <c r="T431" s="2063" t="s">
        <v>2932</v>
      </c>
      <c r="U431" s="1222" t="s">
        <v>294</v>
      </c>
      <c r="V431" s="1222" t="s">
        <v>3295</v>
      </c>
      <c r="W431" s="1222" t="s">
        <v>294</v>
      </c>
      <c r="X431" s="1222" t="s">
        <v>3011</v>
      </c>
      <c r="Y431" s="1222" t="s">
        <v>3279</v>
      </c>
      <c r="Z431" s="1222" t="s">
        <v>3011</v>
      </c>
      <c r="AA431" s="1222" t="s">
        <v>3011</v>
      </c>
      <c r="AB431" s="1222" t="s">
        <v>3011</v>
      </c>
      <c r="AC431" s="1222" t="s">
        <v>3011</v>
      </c>
      <c r="AD431" s="1222" t="s">
        <v>3011</v>
      </c>
      <c r="AE431" s="1222" t="s">
        <v>3011</v>
      </c>
      <c r="AF431" s="2007" t="s">
        <v>293</v>
      </c>
      <c r="AG431" s="1222" t="s">
        <v>3296</v>
      </c>
      <c r="AH431" s="1221" t="s">
        <v>3104</v>
      </c>
      <c r="AI431" s="2007" t="s">
        <v>2909</v>
      </c>
      <c r="AJ431" s="1222" t="s">
        <v>295</v>
      </c>
      <c r="AK431" s="1225" t="s">
        <v>3297</v>
      </c>
      <c r="AL431" s="1222" t="s">
        <v>294</v>
      </c>
      <c r="AM431" s="1221" t="s">
        <v>3011</v>
      </c>
      <c r="AN431" s="2008"/>
    </row>
    <row r="432" spans="1:40" ht="93" customHeight="1">
      <c r="A432" s="1221" t="s">
        <v>1107</v>
      </c>
      <c r="B432" s="1221" t="s">
        <v>724</v>
      </c>
      <c r="C432" s="1221" t="s">
        <v>3289</v>
      </c>
      <c r="D432" s="1222" t="s">
        <v>3011</v>
      </c>
      <c r="E432" s="1221" t="s">
        <v>3290</v>
      </c>
      <c r="F432" s="1222" t="s">
        <v>3273</v>
      </c>
      <c r="G432" s="1222" t="s">
        <v>3013</v>
      </c>
      <c r="H432" s="1223">
        <v>33948</v>
      </c>
      <c r="I432" s="1223">
        <v>17600</v>
      </c>
      <c r="J432" s="1222" t="s">
        <v>3274</v>
      </c>
      <c r="K432" s="1224" t="s">
        <v>3303</v>
      </c>
      <c r="L432" s="1222" t="s">
        <v>3291</v>
      </c>
      <c r="M432" s="1224" t="s">
        <v>3298</v>
      </c>
      <c r="N432" s="1222" t="s">
        <v>293</v>
      </c>
      <c r="O432" s="2069" t="s">
        <v>3299</v>
      </c>
      <c r="P432" s="1221" t="s">
        <v>294</v>
      </c>
      <c r="Q432" s="1221" t="s">
        <v>3406</v>
      </c>
      <c r="R432" s="2069" t="s">
        <v>3294</v>
      </c>
      <c r="S432" s="1222" t="s">
        <v>297</v>
      </c>
      <c r="T432" s="2063" t="s">
        <v>2932</v>
      </c>
      <c r="U432" s="1222" t="s">
        <v>294</v>
      </c>
      <c r="V432" s="1222" t="s">
        <v>3295</v>
      </c>
      <c r="W432" s="1222" t="s">
        <v>294</v>
      </c>
      <c r="X432" s="1222" t="s">
        <v>3011</v>
      </c>
      <c r="Y432" s="1222" t="s">
        <v>3279</v>
      </c>
      <c r="Z432" s="1222" t="s">
        <v>3011</v>
      </c>
      <c r="AA432" s="1222" t="s">
        <v>3011</v>
      </c>
      <c r="AB432" s="1222" t="s">
        <v>3011</v>
      </c>
      <c r="AC432" s="1222" t="s">
        <v>3011</v>
      </c>
      <c r="AD432" s="1222" t="s">
        <v>3011</v>
      </c>
      <c r="AE432" s="1222" t="s">
        <v>3011</v>
      </c>
      <c r="AF432" s="2007" t="s">
        <v>293</v>
      </c>
      <c r="AG432" s="1222" t="s">
        <v>3296</v>
      </c>
      <c r="AH432" s="1221" t="s">
        <v>3104</v>
      </c>
      <c r="AI432" s="2007" t="s">
        <v>2909</v>
      </c>
      <c r="AJ432" s="1222" t="s">
        <v>295</v>
      </c>
      <c r="AK432" s="1225" t="s">
        <v>3297</v>
      </c>
      <c r="AL432" s="1222" t="s">
        <v>294</v>
      </c>
      <c r="AM432" s="1221" t="s">
        <v>3011</v>
      </c>
      <c r="AN432" s="2008"/>
    </row>
    <row r="433" spans="1:40" ht="93" customHeight="1">
      <c r="A433" s="1221" t="s">
        <v>1107</v>
      </c>
      <c r="B433" s="1221" t="s">
        <v>725</v>
      </c>
      <c r="C433" s="1221" t="s">
        <v>3289</v>
      </c>
      <c r="D433" s="1222" t="s">
        <v>3011</v>
      </c>
      <c r="E433" s="1221" t="s">
        <v>3290</v>
      </c>
      <c r="F433" s="1222" t="s">
        <v>3273</v>
      </c>
      <c r="G433" s="1222" t="s">
        <v>3013</v>
      </c>
      <c r="H433" s="1223">
        <v>9259</v>
      </c>
      <c r="I433" s="1223">
        <v>4800</v>
      </c>
      <c r="J433" s="1222" t="s">
        <v>3274</v>
      </c>
      <c r="K433" s="1224" t="s">
        <v>3303</v>
      </c>
      <c r="L433" s="1222" t="s">
        <v>3291</v>
      </c>
      <c r="M433" s="1224" t="s">
        <v>3298</v>
      </c>
      <c r="N433" s="1222" t="s">
        <v>293</v>
      </c>
      <c r="O433" s="2069" t="s">
        <v>3299</v>
      </c>
      <c r="P433" s="1221" t="s">
        <v>294</v>
      </c>
      <c r="Q433" s="1221" t="s">
        <v>3409</v>
      </c>
      <c r="R433" s="2069" t="s">
        <v>3300</v>
      </c>
      <c r="S433" s="1222" t="s">
        <v>297</v>
      </c>
      <c r="T433" s="2063" t="s">
        <v>2932</v>
      </c>
      <c r="U433" s="1222" t="s">
        <v>294</v>
      </c>
      <c r="V433" s="1222" t="s">
        <v>3295</v>
      </c>
      <c r="W433" s="1222" t="s">
        <v>294</v>
      </c>
      <c r="X433" s="1222" t="s">
        <v>3011</v>
      </c>
      <c r="Y433" s="1222" t="s">
        <v>3279</v>
      </c>
      <c r="Z433" s="1222" t="s">
        <v>3011</v>
      </c>
      <c r="AA433" s="1222" t="s">
        <v>3011</v>
      </c>
      <c r="AB433" s="1222" t="s">
        <v>3011</v>
      </c>
      <c r="AC433" s="1222" t="s">
        <v>3011</v>
      </c>
      <c r="AD433" s="1222" t="s">
        <v>3011</v>
      </c>
      <c r="AE433" s="1222" t="s">
        <v>3011</v>
      </c>
      <c r="AF433" s="2007" t="s">
        <v>293</v>
      </c>
      <c r="AG433" s="1222" t="s">
        <v>3296</v>
      </c>
      <c r="AH433" s="1221" t="s">
        <v>3104</v>
      </c>
      <c r="AI433" s="2007" t="s">
        <v>2909</v>
      </c>
      <c r="AJ433" s="1222" t="s">
        <v>295</v>
      </c>
      <c r="AK433" s="1225" t="s">
        <v>3297</v>
      </c>
      <c r="AL433" s="1222" t="s">
        <v>294</v>
      </c>
      <c r="AM433" s="1221" t="s">
        <v>3011</v>
      </c>
      <c r="AN433" s="2008"/>
    </row>
    <row r="434" spans="1:40" ht="93" customHeight="1">
      <c r="A434" s="1221" t="s">
        <v>1107</v>
      </c>
      <c r="B434" s="1221" t="s">
        <v>726</v>
      </c>
      <c r="C434" s="1221" t="s">
        <v>3289</v>
      </c>
      <c r="D434" s="1222" t="s">
        <v>3011</v>
      </c>
      <c r="E434" s="1221" t="s">
        <v>3290</v>
      </c>
      <c r="F434" s="1222" t="s">
        <v>3273</v>
      </c>
      <c r="G434" s="1222" t="s">
        <v>3013</v>
      </c>
      <c r="H434" s="1223">
        <v>771</v>
      </c>
      <c r="I434" s="1223">
        <v>400</v>
      </c>
      <c r="J434" s="1222" t="s">
        <v>3274</v>
      </c>
      <c r="K434" s="1224" t="s">
        <v>3304</v>
      </c>
      <c r="L434" s="1222" t="s">
        <v>3291</v>
      </c>
      <c r="M434" s="1224" t="s">
        <v>3292</v>
      </c>
      <c r="N434" s="1222" t="s">
        <v>293</v>
      </c>
      <c r="O434" s="2069" t="s">
        <v>3293</v>
      </c>
      <c r="P434" s="1221" t="s">
        <v>294</v>
      </c>
      <c r="Q434" s="1221" t="s">
        <v>3403</v>
      </c>
      <c r="R434" s="2069" t="s">
        <v>3294</v>
      </c>
      <c r="S434" s="1222" t="s">
        <v>297</v>
      </c>
      <c r="T434" s="2063" t="s">
        <v>2932</v>
      </c>
      <c r="U434" s="1222" t="s">
        <v>294</v>
      </c>
      <c r="V434" s="1222" t="s">
        <v>3295</v>
      </c>
      <c r="W434" s="1222" t="s">
        <v>294</v>
      </c>
      <c r="X434" s="1222" t="s">
        <v>3011</v>
      </c>
      <c r="Y434" s="1222" t="s">
        <v>3279</v>
      </c>
      <c r="Z434" s="1222" t="s">
        <v>3011</v>
      </c>
      <c r="AA434" s="1222" t="s">
        <v>3011</v>
      </c>
      <c r="AB434" s="1222" t="s">
        <v>3011</v>
      </c>
      <c r="AC434" s="1222" t="s">
        <v>3011</v>
      </c>
      <c r="AD434" s="1222" t="s">
        <v>3011</v>
      </c>
      <c r="AE434" s="1222" t="s">
        <v>3011</v>
      </c>
      <c r="AF434" s="2007" t="s">
        <v>293</v>
      </c>
      <c r="AG434" s="1222" t="s">
        <v>3296</v>
      </c>
      <c r="AH434" s="1221" t="s">
        <v>3104</v>
      </c>
      <c r="AI434" s="2007" t="s">
        <v>2909</v>
      </c>
      <c r="AJ434" s="1222" t="s">
        <v>295</v>
      </c>
      <c r="AK434" s="1225" t="s">
        <v>3297</v>
      </c>
      <c r="AL434" s="1222" t="s">
        <v>294</v>
      </c>
      <c r="AM434" s="1221" t="s">
        <v>3011</v>
      </c>
      <c r="AN434" s="2008"/>
    </row>
    <row r="435" spans="1:40" ht="93" customHeight="1">
      <c r="A435" s="1221" t="s">
        <v>1107</v>
      </c>
      <c r="B435" s="1221" t="s">
        <v>727</v>
      </c>
      <c r="C435" s="1221" t="s">
        <v>3289</v>
      </c>
      <c r="D435" s="1222" t="s">
        <v>3011</v>
      </c>
      <c r="E435" s="1221" t="s">
        <v>3290</v>
      </c>
      <c r="F435" s="1222" t="s">
        <v>3273</v>
      </c>
      <c r="G435" s="1222" t="s">
        <v>3013</v>
      </c>
      <c r="H435" s="1223">
        <v>771</v>
      </c>
      <c r="I435" s="1223">
        <v>400</v>
      </c>
      <c r="J435" s="1222" t="s">
        <v>3274</v>
      </c>
      <c r="K435" s="1224" t="s">
        <v>3304</v>
      </c>
      <c r="L435" s="1222" t="s">
        <v>3291</v>
      </c>
      <c r="M435" s="1224" t="s">
        <v>3292</v>
      </c>
      <c r="N435" s="1222" t="s">
        <v>293</v>
      </c>
      <c r="O435" s="2069" t="s">
        <v>3293</v>
      </c>
      <c r="P435" s="1221" t="s">
        <v>294</v>
      </c>
      <c r="Q435" s="1221" t="s">
        <v>3403</v>
      </c>
      <c r="R435" s="2069" t="s">
        <v>3294</v>
      </c>
      <c r="S435" s="1222" t="s">
        <v>297</v>
      </c>
      <c r="T435" s="2063" t="s">
        <v>2932</v>
      </c>
      <c r="U435" s="1222" t="s">
        <v>294</v>
      </c>
      <c r="V435" s="1222" t="s">
        <v>3295</v>
      </c>
      <c r="W435" s="1222" t="s">
        <v>294</v>
      </c>
      <c r="X435" s="1222" t="s">
        <v>3011</v>
      </c>
      <c r="Y435" s="1222" t="s">
        <v>3279</v>
      </c>
      <c r="Z435" s="1222" t="s">
        <v>3011</v>
      </c>
      <c r="AA435" s="1222" t="s">
        <v>3011</v>
      </c>
      <c r="AB435" s="1222" t="s">
        <v>3011</v>
      </c>
      <c r="AC435" s="1222" t="s">
        <v>3011</v>
      </c>
      <c r="AD435" s="1222" t="s">
        <v>3011</v>
      </c>
      <c r="AE435" s="1222" t="s">
        <v>3011</v>
      </c>
      <c r="AF435" s="2007" t="s">
        <v>293</v>
      </c>
      <c r="AG435" s="1222" t="s">
        <v>3296</v>
      </c>
      <c r="AH435" s="1221" t="s">
        <v>3104</v>
      </c>
      <c r="AI435" s="2007" t="s">
        <v>2909</v>
      </c>
      <c r="AJ435" s="1222" t="s">
        <v>295</v>
      </c>
      <c r="AK435" s="1225" t="s">
        <v>3297</v>
      </c>
      <c r="AL435" s="1222" t="s">
        <v>294</v>
      </c>
      <c r="AM435" s="1221" t="s">
        <v>3011</v>
      </c>
      <c r="AN435" s="2008"/>
    </row>
    <row r="436" spans="1:40" ht="93" customHeight="1">
      <c r="A436" s="1221" t="s">
        <v>1107</v>
      </c>
      <c r="B436" s="1221" t="s">
        <v>728</v>
      </c>
      <c r="C436" s="1221" t="s">
        <v>3289</v>
      </c>
      <c r="D436" s="1222" t="s">
        <v>3011</v>
      </c>
      <c r="E436" s="1221" t="s">
        <v>3290</v>
      </c>
      <c r="F436" s="1222" t="s">
        <v>3273</v>
      </c>
      <c r="G436" s="1222" t="s">
        <v>3013</v>
      </c>
      <c r="H436" s="1223">
        <v>771</v>
      </c>
      <c r="I436" s="1223">
        <v>400</v>
      </c>
      <c r="J436" s="1222" t="s">
        <v>3274</v>
      </c>
      <c r="K436" s="1224" t="s">
        <v>3304</v>
      </c>
      <c r="L436" s="1222" t="s">
        <v>3291</v>
      </c>
      <c r="M436" s="1224" t="s">
        <v>3292</v>
      </c>
      <c r="N436" s="1222" t="s">
        <v>293</v>
      </c>
      <c r="O436" s="2069" t="s">
        <v>3293</v>
      </c>
      <c r="P436" s="1221" t="s">
        <v>294</v>
      </c>
      <c r="Q436" s="1221" t="s">
        <v>3403</v>
      </c>
      <c r="R436" s="2069" t="s">
        <v>3294</v>
      </c>
      <c r="S436" s="1222" t="s">
        <v>297</v>
      </c>
      <c r="T436" s="2063" t="s">
        <v>2932</v>
      </c>
      <c r="U436" s="1222" t="s">
        <v>294</v>
      </c>
      <c r="V436" s="1222" t="s">
        <v>3295</v>
      </c>
      <c r="W436" s="1222" t="s">
        <v>294</v>
      </c>
      <c r="X436" s="1222" t="s">
        <v>3011</v>
      </c>
      <c r="Y436" s="1222" t="s">
        <v>3279</v>
      </c>
      <c r="Z436" s="1222" t="s">
        <v>3011</v>
      </c>
      <c r="AA436" s="1222" t="s">
        <v>3011</v>
      </c>
      <c r="AB436" s="1222" t="s">
        <v>3011</v>
      </c>
      <c r="AC436" s="1222" t="s">
        <v>3011</v>
      </c>
      <c r="AD436" s="1222" t="s">
        <v>3011</v>
      </c>
      <c r="AE436" s="1222" t="s">
        <v>3011</v>
      </c>
      <c r="AF436" s="2007" t="s">
        <v>293</v>
      </c>
      <c r="AG436" s="1222" t="s">
        <v>3296</v>
      </c>
      <c r="AH436" s="1221" t="s">
        <v>3104</v>
      </c>
      <c r="AI436" s="2007" t="s">
        <v>2909</v>
      </c>
      <c r="AJ436" s="1222" t="s">
        <v>295</v>
      </c>
      <c r="AK436" s="1225" t="s">
        <v>3297</v>
      </c>
      <c r="AL436" s="1222" t="s">
        <v>294</v>
      </c>
      <c r="AM436" s="1221" t="s">
        <v>3011</v>
      </c>
      <c r="AN436" s="2008"/>
    </row>
    <row r="437" spans="1:40" ht="93" customHeight="1">
      <c r="A437" s="1221" t="s">
        <v>1107</v>
      </c>
      <c r="B437" s="1221" t="s">
        <v>729</v>
      </c>
      <c r="C437" s="1221" t="s">
        <v>3289</v>
      </c>
      <c r="D437" s="1222" t="s">
        <v>3011</v>
      </c>
      <c r="E437" s="1221" t="s">
        <v>3290</v>
      </c>
      <c r="F437" s="1222" t="s">
        <v>3273</v>
      </c>
      <c r="G437" s="1222" t="s">
        <v>3013</v>
      </c>
      <c r="H437" s="1223">
        <v>771</v>
      </c>
      <c r="I437" s="1223">
        <v>400</v>
      </c>
      <c r="J437" s="1222" t="s">
        <v>3274</v>
      </c>
      <c r="K437" s="1224" t="s">
        <v>3304</v>
      </c>
      <c r="L437" s="1222" t="s">
        <v>3291</v>
      </c>
      <c r="M437" s="1224" t="s">
        <v>3292</v>
      </c>
      <c r="N437" s="1222" t="s">
        <v>293</v>
      </c>
      <c r="O437" s="2069" t="s">
        <v>3293</v>
      </c>
      <c r="P437" s="1221" t="s">
        <v>294</v>
      </c>
      <c r="Q437" s="1221" t="s">
        <v>3403</v>
      </c>
      <c r="R437" s="2069" t="s">
        <v>3294</v>
      </c>
      <c r="S437" s="1222" t="s">
        <v>297</v>
      </c>
      <c r="T437" s="2063" t="s">
        <v>2932</v>
      </c>
      <c r="U437" s="1222" t="s">
        <v>294</v>
      </c>
      <c r="V437" s="1222" t="s">
        <v>3295</v>
      </c>
      <c r="W437" s="1222" t="s">
        <v>294</v>
      </c>
      <c r="X437" s="1222" t="s">
        <v>3011</v>
      </c>
      <c r="Y437" s="1222" t="s">
        <v>3279</v>
      </c>
      <c r="Z437" s="1222" t="s">
        <v>3011</v>
      </c>
      <c r="AA437" s="1222" t="s">
        <v>3011</v>
      </c>
      <c r="AB437" s="1222" t="s">
        <v>3011</v>
      </c>
      <c r="AC437" s="1222" t="s">
        <v>3011</v>
      </c>
      <c r="AD437" s="1222" t="s">
        <v>3011</v>
      </c>
      <c r="AE437" s="1222" t="s">
        <v>3011</v>
      </c>
      <c r="AF437" s="2007" t="s">
        <v>293</v>
      </c>
      <c r="AG437" s="1222" t="s">
        <v>3296</v>
      </c>
      <c r="AH437" s="1221" t="s">
        <v>3104</v>
      </c>
      <c r="AI437" s="2007" t="s">
        <v>2909</v>
      </c>
      <c r="AJ437" s="1222" t="s">
        <v>295</v>
      </c>
      <c r="AK437" s="1225" t="s">
        <v>3297</v>
      </c>
      <c r="AL437" s="1222" t="s">
        <v>294</v>
      </c>
      <c r="AM437" s="1221" t="s">
        <v>3011</v>
      </c>
      <c r="AN437" s="2008"/>
    </row>
    <row r="438" spans="1:40" ht="93" customHeight="1">
      <c r="A438" s="1221" t="s">
        <v>1107</v>
      </c>
      <c r="B438" s="1221" t="s">
        <v>730</v>
      </c>
      <c r="C438" s="1221" t="s">
        <v>3289</v>
      </c>
      <c r="D438" s="1222" t="s">
        <v>3011</v>
      </c>
      <c r="E438" s="1221" t="s">
        <v>3290</v>
      </c>
      <c r="F438" s="1222" t="s">
        <v>3273</v>
      </c>
      <c r="G438" s="1222" t="s">
        <v>3013</v>
      </c>
      <c r="H438" s="1223">
        <v>771</v>
      </c>
      <c r="I438" s="1223">
        <v>400</v>
      </c>
      <c r="J438" s="1222" t="s">
        <v>3274</v>
      </c>
      <c r="K438" s="1224" t="s">
        <v>3304</v>
      </c>
      <c r="L438" s="1222" t="s">
        <v>3291</v>
      </c>
      <c r="M438" s="1224" t="s">
        <v>3292</v>
      </c>
      <c r="N438" s="1222" t="s">
        <v>293</v>
      </c>
      <c r="O438" s="2069" t="s">
        <v>3293</v>
      </c>
      <c r="P438" s="1221" t="s">
        <v>294</v>
      </c>
      <c r="Q438" s="1221" t="s">
        <v>3403</v>
      </c>
      <c r="R438" s="2069" t="s">
        <v>3294</v>
      </c>
      <c r="S438" s="1222" t="s">
        <v>297</v>
      </c>
      <c r="T438" s="2063" t="s">
        <v>2932</v>
      </c>
      <c r="U438" s="1222" t="s">
        <v>294</v>
      </c>
      <c r="V438" s="1222" t="s">
        <v>3295</v>
      </c>
      <c r="W438" s="1222" t="s">
        <v>294</v>
      </c>
      <c r="X438" s="1222" t="s">
        <v>3011</v>
      </c>
      <c r="Y438" s="1222" t="s">
        <v>3279</v>
      </c>
      <c r="Z438" s="1222" t="s">
        <v>3011</v>
      </c>
      <c r="AA438" s="1222" t="s">
        <v>3011</v>
      </c>
      <c r="AB438" s="1222" t="s">
        <v>3011</v>
      </c>
      <c r="AC438" s="1222" t="s">
        <v>3011</v>
      </c>
      <c r="AD438" s="1222" t="s">
        <v>3011</v>
      </c>
      <c r="AE438" s="1222" t="s">
        <v>3011</v>
      </c>
      <c r="AF438" s="2007" t="s">
        <v>293</v>
      </c>
      <c r="AG438" s="1222" t="s">
        <v>3296</v>
      </c>
      <c r="AH438" s="1221" t="s">
        <v>3104</v>
      </c>
      <c r="AI438" s="2007" t="s">
        <v>2909</v>
      </c>
      <c r="AJ438" s="1222" t="s">
        <v>295</v>
      </c>
      <c r="AK438" s="1225" t="s">
        <v>3297</v>
      </c>
      <c r="AL438" s="1222" t="s">
        <v>294</v>
      </c>
      <c r="AM438" s="1221" t="s">
        <v>3011</v>
      </c>
      <c r="AN438" s="2008"/>
    </row>
    <row r="439" spans="1:40" ht="93" customHeight="1">
      <c r="A439" s="1221" t="s">
        <v>1107</v>
      </c>
      <c r="B439" s="1221" t="s">
        <v>731</v>
      </c>
      <c r="C439" s="1221" t="s">
        <v>3289</v>
      </c>
      <c r="D439" s="1222" t="s">
        <v>3011</v>
      </c>
      <c r="E439" s="1221" t="s">
        <v>3290</v>
      </c>
      <c r="F439" s="1222" t="s">
        <v>3273</v>
      </c>
      <c r="G439" s="1222" t="s">
        <v>3013</v>
      </c>
      <c r="H439" s="1223">
        <v>2314</v>
      </c>
      <c r="I439" s="1223">
        <v>1200</v>
      </c>
      <c r="J439" s="1222" t="s">
        <v>3274</v>
      </c>
      <c r="K439" s="1224" t="s">
        <v>3304</v>
      </c>
      <c r="L439" s="1222" t="s">
        <v>3291</v>
      </c>
      <c r="M439" s="1224" t="s">
        <v>3292</v>
      </c>
      <c r="N439" s="1222" t="s">
        <v>293</v>
      </c>
      <c r="O439" s="2069" t="s">
        <v>3293</v>
      </c>
      <c r="P439" s="1221" t="s">
        <v>294</v>
      </c>
      <c r="Q439" s="1221" t="s">
        <v>3404</v>
      </c>
      <c r="R439" s="2069" t="s">
        <v>3294</v>
      </c>
      <c r="S439" s="1222" t="s">
        <v>297</v>
      </c>
      <c r="T439" s="2063" t="s">
        <v>2932</v>
      </c>
      <c r="U439" s="1222" t="s">
        <v>294</v>
      </c>
      <c r="V439" s="1222" t="s">
        <v>3295</v>
      </c>
      <c r="W439" s="1222" t="s">
        <v>294</v>
      </c>
      <c r="X439" s="1222" t="s">
        <v>3011</v>
      </c>
      <c r="Y439" s="1222" t="s">
        <v>3279</v>
      </c>
      <c r="Z439" s="1222" t="s">
        <v>3011</v>
      </c>
      <c r="AA439" s="1222" t="s">
        <v>3011</v>
      </c>
      <c r="AB439" s="1222" t="s">
        <v>3011</v>
      </c>
      <c r="AC439" s="1222" t="s">
        <v>3011</v>
      </c>
      <c r="AD439" s="1222" t="s">
        <v>3011</v>
      </c>
      <c r="AE439" s="1222" t="s">
        <v>3011</v>
      </c>
      <c r="AF439" s="2007" t="s">
        <v>293</v>
      </c>
      <c r="AG439" s="1222" t="s">
        <v>3296</v>
      </c>
      <c r="AH439" s="1221" t="s">
        <v>3104</v>
      </c>
      <c r="AI439" s="2007" t="s">
        <v>2909</v>
      </c>
      <c r="AJ439" s="1222" t="s">
        <v>295</v>
      </c>
      <c r="AK439" s="1225" t="s">
        <v>3297</v>
      </c>
      <c r="AL439" s="1222" t="s">
        <v>294</v>
      </c>
      <c r="AM439" s="1221" t="s">
        <v>3011</v>
      </c>
      <c r="AN439" s="2008"/>
    </row>
    <row r="440" spans="1:40" ht="93" customHeight="1">
      <c r="A440" s="1221" t="s">
        <v>1107</v>
      </c>
      <c r="B440" s="1221" t="s">
        <v>732</v>
      </c>
      <c r="C440" s="1221" t="s">
        <v>3289</v>
      </c>
      <c r="D440" s="1222" t="s">
        <v>3011</v>
      </c>
      <c r="E440" s="1221" t="s">
        <v>3290</v>
      </c>
      <c r="F440" s="1222" t="s">
        <v>3273</v>
      </c>
      <c r="G440" s="1222" t="s">
        <v>3013</v>
      </c>
      <c r="H440" s="1223">
        <v>3856</v>
      </c>
      <c r="I440" s="1223">
        <v>2000</v>
      </c>
      <c r="J440" s="1222" t="s">
        <v>3274</v>
      </c>
      <c r="K440" s="1224" t="s">
        <v>3304</v>
      </c>
      <c r="L440" s="1222" t="s">
        <v>3291</v>
      </c>
      <c r="M440" s="1224" t="s">
        <v>3292</v>
      </c>
      <c r="N440" s="1222" t="s">
        <v>293</v>
      </c>
      <c r="O440" s="2069" t="s">
        <v>3293</v>
      </c>
      <c r="P440" s="1221" t="s">
        <v>294</v>
      </c>
      <c r="Q440" s="1221" t="s">
        <v>3381</v>
      </c>
      <c r="R440" s="2069" t="s">
        <v>3294</v>
      </c>
      <c r="S440" s="1222" t="s">
        <v>297</v>
      </c>
      <c r="T440" s="2063" t="s">
        <v>2932</v>
      </c>
      <c r="U440" s="1222" t="s">
        <v>294</v>
      </c>
      <c r="V440" s="1222" t="s">
        <v>3295</v>
      </c>
      <c r="W440" s="1222" t="s">
        <v>294</v>
      </c>
      <c r="X440" s="1222" t="s">
        <v>3011</v>
      </c>
      <c r="Y440" s="1222" t="s">
        <v>3279</v>
      </c>
      <c r="Z440" s="1222" t="s">
        <v>3011</v>
      </c>
      <c r="AA440" s="1222" t="s">
        <v>3011</v>
      </c>
      <c r="AB440" s="1222" t="s">
        <v>3011</v>
      </c>
      <c r="AC440" s="1222" t="s">
        <v>3011</v>
      </c>
      <c r="AD440" s="1222" t="s">
        <v>3011</v>
      </c>
      <c r="AE440" s="1222" t="s">
        <v>3011</v>
      </c>
      <c r="AF440" s="2007" t="s">
        <v>293</v>
      </c>
      <c r="AG440" s="1222" t="s">
        <v>3296</v>
      </c>
      <c r="AH440" s="1221" t="s">
        <v>3104</v>
      </c>
      <c r="AI440" s="2007" t="s">
        <v>2909</v>
      </c>
      <c r="AJ440" s="1222" t="s">
        <v>295</v>
      </c>
      <c r="AK440" s="1225" t="s">
        <v>3297</v>
      </c>
      <c r="AL440" s="1222" t="s">
        <v>294</v>
      </c>
      <c r="AM440" s="1221" t="s">
        <v>3011</v>
      </c>
      <c r="AN440" s="2008"/>
    </row>
    <row r="441" spans="1:40" ht="93" customHeight="1">
      <c r="A441" s="1221" t="s">
        <v>1107</v>
      </c>
      <c r="B441" s="1221" t="s">
        <v>733</v>
      </c>
      <c r="C441" s="1221" t="s">
        <v>3289</v>
      </c>
      <c r="D441" s="1222" t="s">
        <v>3011</v>
      </c>
      <c r="E441" s="1221" t="s">
        <v>3290</v>
      </c>
      <c r="F441" s="1222" t="s">
        <v>3273</v>
      </c>
      <c r="G441" s="1222" t="s">
        <v>3013</v>
      </c>
      <c r="H441" s="1223">
        <v>771</v>
      </c>
      <c r="I441" s="1223">
        <v>400</v>
      </c>
      <c r="J441" s="1222" t="s">
        <v>3274</v>
      </c>
      <c r="K441" s="1224" t="s">
        <v>3304</v>
      </c>
      <c r="L441" s="1222" t="s">
        <v>3291</v>
      </c>
      <c r="M441" s="1224" t="s">
        <v>3292</v>
      </c>
      <c r="N441" s="1222" t="s">
        <v>293</v>
      </c>
      <c r="O441" s="2069" t="s">
        <v>3293</v>
      </c>
      <c r="P441" s="1221" t="s">
        <v>294</v>
      </c>
      <c r="Q441" s="1221" t="s">
        <v>3403</v>
      </c>
      <c r="R441" s="2069" t="s">
        <v>3294</v>
      </c>
      <c r="S441" s="1222" t="s">
        <v>297</v>
      </c>
      <c r="T441" s="2063" t="s">
        <v>2932</v>
      </c>
      <c r="U441" s="1222" t="s">
        <v>294</v>
      </c>
      <c r="V441" s="1222" t="s">
        <v>3295</v>
      </c>
      <c r="W441" s="1222" t="s">
        <v>294</v>
      </c>
      <c r="X441" s="1222" t="s">
        <v>3011</v>
      </c>
      <c r="Y441" s="1222" t="s">
        <v>3279</v>
      </c>
      <c r="Z441" s="1222" t="s">
        <v>3011</v>
      </c>
      <c r="AA441" s="1222" t="s">
        <v>3011</v>
      </c>
      <c r="AB441" s="1222" t="s">
        <v>3011</v>
      </c>
      <c r="AC441" s="1222" t="s">
        <v>3011</v>
      </c>
      <c r="AD441" s="1222" t="s">
        <v>3011</v>
      </c>
      <c r="AE441" s="1222" t="s">
        <v>3011</v>
      </c>
      <c r="AF441" s="2007" t="s">
        <v>293</v>
      </c>
      <c r="AG441" s="1222" t="s">
        <v>3296</v>
      </c>
      <c r="AH441" s="1221" t="s">
        <v>3104</v>
      </c>
      <c r="AI441" s="2007" t="s">
        <v>2909</v>
      </c>
      <c r="AJ441" s="1222" t="s">
        <v>295</v>
      </c>
      <c r="AK441" s="1225" t="s">
        <v>3297</v>
      </c>
      <c r="AL441" s="1222" t="s">
        <v>294</v>
      </c>
      <c r="AM441" s="1221" t="s">
        <v>3011</v>
      </c>
      <c r="AN441" s="2008"/>
    </row>
    <row r="442" spans="1:40" ht="93" customHeight="1">
      <c r="A442" s="1221" t="s">
        <v>1107</v>
      </c>
      <c r="B442" s="1221" t="s">
        <v>734</v>
      </c>
      <c r="C442" s="1221" t="s">
        <v>3289</v>
      </c>
      <c r="D442" s="1222" t="s">
        <v>3011</v>
      </c>
      <c r="E442" s="1221" t="s">
        <v>3290</v>
      </c>
      <c r="F442" s="1222" t="s">
        <v>3273</v>
      </c>
      <c r="G442" s="1222" t="s">
        <v>3013</v>
      </c>
      <c r="H442" s="1223">
        <v>7713</v>
      </c>
      <c r="I442" s="1223">
        <v>4000</v>
      </c>
      <c r="J442" s="1222" t="s">
        <v>3274</v>
      </c>
      <c r="K442" s="1224" t="s">
        <v>3304</v>
      </c>
      <c r="L442" s="1222" t="s">
        <v>3291</v>
      </c>
      <c r="M442" s="1224" t="s">
        <v>3292</v>
      </c>
      <c r="N442" s="1222" t="s">
        <v>293</v>
      </c>
      <c r="O442" s="2069" t="s">
        <v>3293</v>
      </c>
      <c r="P442" s="1221" t="s">
        <v>294</v>
      </c>
      <c r="Q442" s="1221" t="s">
        <v>3399</v>
      </c>
      <c r="R442" s="2069" t="s">
        <v>3294</v>
      </c>
      <c r="S442" s="1222" t="s">
        <v>297</v>
      </c>
      <c r="T442" s="2063" t="s">
        <v>2932</v>
      </c>
      <c r="U442" s="1222" t="s">
        <v>294</v>
      </c>
      <c r="V442" s="1222" t="s">
        <v>3295</v>
      </c>
      <c r="W442" s="1222" t="s">
        <v>294</v>
      </c>
      <c r="X442" s="1222" t="s">
        <v>3011</v>
      </c>
      <c r="Y442" s="1222" t="s">
        <v>3279</v>
      </c>
      <c r="Z442" s="1222" t="s">
        <v>3011</v>
      </c>
      <c r="AA442" s="1222" t="s">
        <v>3011</v>
      </c>
      <c r="AB442" s="1222" t="s">
        <v>3011</v>
      </c>
      <c r="AC442" s="1222" t="s">
        <v>3011</v>
      </c>
      <c r="AD442" s="1222" t="s">
        <v>3011</v>
      </c>
      <c r="AE442" s="1222" t="s">
        <v>3011</v>
      </c>
      <c r="AF442" s="2007" t="s">
        <v>293</v>
      </c>
      <c r="AG442" s="1222" t="s">
        <v>3296</v>
      </c>
      <c r="AH442" s="1221" t="s">
        <v>3104</v>
      </c>
      <c r="AI442" s="2007" t="s">
        <v>2909</v>
      </c>
      <c r="AJ442" s="1222" t="s">
        <v>295</v>
      </c>
      <c r="AK442" s="1225" t="s">
        <v>3297</v>
      </c>
      <c r="AL442" s="1222" t="s">
        <v>294</v>
      </c>
      <c r="AM442" s="1221" t="s">
        <v>3011</v>
      </c>
      <c r="AN442" s="2008"/>
    </row>
    <row r="443" spans="1:40" ht="93" customHeight="1">
      <c r="A443" s="1221" t="s">
        <v>1107</v>
      </c>
      <c r="B443" s="1221" t="s">
        <v>735</v>
      </c>
      <c r="C443" s="1221" t="s">
        <v>3289</v>
      </c>
      <c r="D443" s="1222" t="s">
        <v>3011</v>
      </c>
      <c r="E443" s="1221" t="s">
        <v>3290</v>
      </c>
      <c r="F443" s="1222" t="s">
        <v>3273</v>
      </c>
      <c r="G443" s="1222" t="s">
        <v>3013</v>
      </c>
      <c r="H443" s="1223">
        <v>3856</v>
      </c>
      <c r="I443" s="1223">
        <v>2000</v>
      </c>
      <c r="J443" s="1222" t="s">
        <v>3274</v>
      </c>
      <c r="K443" s="1224" t="s">
        <v>3304</v>
      </c>
      <c r="L443" s="1222" t="s">
        <v>3291</v>
      </c>
      <c r="M443" s="1224" t="s">
        <v>3292</v>
      </c>
      <c r="N443" s="1222" t="s">
        <v>293</v>
      </c>
      <c r="O443" s="2069" t="s">
        <v>3293</v>
      </c>
      <c r="P443" s="1221" t="s">
        <v>294</v>
      </c>
      <c r="Q443" s="1221" t="s">
        <v>3381</v>
      </c>
      <c r="R443" s="2069" t="s">
        <v>3294</v>
      </c>
      <c r="S443" s="1222" t="s">
        <v>297</v>
      </c>
      <c r="T443" s="2063" t="s">
        <v>2932</v>
      </c>
      <c r="U443" s="1222" t="s">
        <v>294</v>
      </c>
      <c r="V443" s="1222" t="s">
        <v>3295</v>
      </c>
      <c r="W443" s="1222" t="s">
        <v>294</v>
      </c>
      <c r="X443" s="1222" t="s">
        <v>3011</v>
      </c>
      <c r="Y443" s="1222" t="s">
        <v>3279</v>
      </c>
      <c r="Z443" s="1222" t="s">
        <v>3011</v>
      </c>
      <c r="AA443" s="1222" t="s">
        <v>3011</v>
      </c>
      <c r="AB443" s="1222" t="s">
        <v>3011</v>
      </c>
      <c r="AC443" s="1222" t="s">
        <v>3011</v>
      </c>
      <c r="AD443" s="1222" t="s">
        <v>3011</v>
      </c>
      <c r="AE443" s="1222" t="s">
        <v>3011</v>
      </c>
      <c r="AF443" s="2007" t="s">
        <v>293</v>
      </c>
      <c r="AG443" s="1222" t="s">
        <v>3296</v>
      </c>
      <c r="AH443" s="1221" t="s">
        <v>3104</v>
      </c>
      <c r="AI443" s="2007" t="s">
        <v>2909</v>
      </c>
      <c r="AJ443" s="1222" t="s">
        <v>295</v>
      </c>
      <c r="AK443" s="1225" t="s">
        <v>3297</v>
      </c>
      <c r="AL443" s="1222" t="s">
        <v>294</v>
      </c>
      <c r="AM443" s="1221" t="s">
        <v>3011</v>
      </c>
      <c r="AN443" s="2008"/>
    </row>
    <row r="444" spans="1:40" ht="93" customHeight="1">
      <c r="A444" s="1221" t="s">
        <v>1107</v>
      </c>
      <c r="B444" s="1221" t="s">
        <v>736</v>
      </c>
      <c r="C444" s="1221" t="s">
        <v>3289</v>
      </c>
      <c r="D444" s="1222" t="s">
        <v>3011</v>
      </c>
      <c r="E444" s="1221" t="s">
        <v>3290</v>
      </c>
      <c r="F444" s="1222" t="s">
        <v>3273</v>
      </c>
      <c r="G444" s="1222" t="s">
        <v>3013</v>
      </c>
      <c r="H444" s="1223">
        <v>771</v>
      </c>
      <c r="I444" s="1223">
        <v>400</v>
      </c>
      <c r="J444" s="1222" t="s">
        <v>3274</v>
      </c>
      <c r="K444" s="1224" t="s">
        <v>3304</v>
      </c>
      <c r="L444" s="1222" t="s">
        <v>3291</v>
      </c>
      <c r="M444" s="1224" t="s">
        <v>3292</v>
      </c>
      <c r="N444" s="1222" t="s">
        <v>293</v>
      </c>
      <c r="O444" s="2069" t="s">
        <v>3293</v>
      </c>
      <c r="P444" s="1221" t="s">
        <v>294</v>
      </c>
      <c r="Q444" s="1221" t="s">
        <v>3403</v>
      </c>
      <c r="R444" s="2069" t="s">
        <v>3294</v>
      </c>
      <c r="S444" s="1222" t="s">
        <v>297</v>
      </c>
      <c r="T444" s="2063" t="s">
        <v>2932</v>
      </c>
      <c r="U444" s="1222" t="s">
        <v>294</v>
      </c>
      <c r="V444" s="1222" t="s">
        <v>3295</v>
      </c>
      <c r="W444" s="1222" t="s">
        <v>294</v>
      </c>
      <c r="X444" s="1222" t="s">
        <v>3011</v>
      </c>
      <c r="Y444" s="1222" t="s">
        <v>3279</v>
      </c>
      <c r="Z444" s="1222" t="s">
        <v>3011</v>
      </c>
      <c r="AA444" s="1222" t="s">
        <v>3011</v>
      </c>
      <c r="AB444" s="1222" t="s">
        <v>3011</v>
      </c>
      <c r="AC444" s="1222" t="s">
        <v>3011</v>
      </c>
      <c r="AD444" s="1222" t="s">
        <v>3011</v>
      </c>
      <c r="AE444" s="1222" t="s">
        <v>3011</v>
      </c>
      <c r="AF444" s="2007" t="s">
        <v>293</v>
      </c>
      <c r="AG444" s="1222" t="s">
        <v>3296</v>
      </c>
      <c r="AH444" s="1221" t="s">
        <v>3104</v>
      </c>
      <c r="AI444" s="2007" t="s">
        <v>2909</v>
      </c>
      <c r="AJ444" s="1222" t="s">
        <v>295</v>
      </c>
      <c r="AK444" s="1225" t="s">
        <v>3297</v>
      </c>
      <c r="AL444" s="1222" t="s">
        <v>294</v>
      </c>
      <c r="AM444" s="1221" t="s">
        <v>3011</v>
      </c>
      <c r="AN444" s="2008"/>
    </row>
    <row r="445" spans="1:40" ht="93" customHeight="1">
      <c r="A445" s="1221" t="s">
        <v>1107</v>
      </c>
      <c r="B445" s="1221" t="s">
        <v>737</v>
      </c>
      <c r="C445" s="1221" t="s">
        <v>3289</v>
      </c>
      <c r="D445" s="1222" t="s">
        <v>3011</v>
      </c>
      <c r="E445" s="1221" t="s">
        <v>3290</v>
      </c>
      <c r="F445" s="1222" t="s">
        <v>3273</v>
      </c>
      <c r="G445" s="1222" t="s">
        <v>3013</v>
      </c>
      <c r="H445" s="1223">
        <v>771</v>
      </c>
      <c r="I445" s="1223">
        <v>400</v>
      </c>
      <c r="J445" s="1222" t="s">
        <v>3274</v>
      </c>
      <c r="K445" s="1224" t="s">
        <v>3304</v>
      </c>
      <c r="L445" s="1222" t="s">
        <v>3291</v>
      </c>
      <c r="M445" s="1224" t="s">
        <v>3292</v>
      </c>
      <c r="N445" s="1222" t="s">
        <v>293</v>
      </c>
      <c r="O445" s="2069" t="s">
        <v>3293</v>
      </c>
      <c r="P445" s="1221" t="s">
        <v>294</v>
      </c>
      <c r="Q445" s="1221" t="s">
        <v>3403</v>
      </c>
      <c r="R445" s="2069" t="s">
        <v>3294</v>
      </c>
      <c r="S445" s="1222" t="s">
        <v>297</v>
      </c>
      <c r="T445" s="2063" t="s">
        <v>2932</v>
      </c>
      <c r="U445" s="1222" t="s">
        <v>294</v>
      </c>
      <c r="V445" s="1222" t="s">
        <v>3295</v>
      </c>
      <c r="W445" s="1222" t="s">
        <v>294</v>
      </c>
      <c r="X445" s="1222" t="s">
        <v>3011</v>
      </c>
      <c r="Y445" s="1222" t="s">
        <v>3279</v>
      </c>
      <c r="Z445" s="1222" t="s">
        <v>3011</v>
      </c>
      <c r="AA445" s="1222" t="s">
        <v>3011</v>
      </c>
      <c r="AB445" s="1222" t="s">
        <v>3011</v>
      </c>
      <c r="AC445" s="1222" t="s">
        <v>3011</v>
      </c>
      <c r="AD445" s="1222" t="s">
        <v>3011</v>
      </c>
      <c r="AE445" s="1222" t="s">
        <v>3011</v>
      </c>
      <c r="AF445" s="2007" t="s">
        <v>293</v>
      </c>
      <c r="AG445" s="1222" t="s">
        <v>3296</v>
      </c>
      <c r="AH445" s="1221" t="s">
        <v>3104</v>
      </c>
      <c r="AI445" s="2007" t="s">
        <v>2909</v>
      </c>
      <c r="AJ445" s="1222" t="s">
        <v>295</v>
      </c>
      <c r="AK445" s="1225" t="s">
        <v>3297</v>
      </c>
      <c r="AL445" s="1222" t="s">
        <v>294</v>
      </c>
      <c r="AM445" s="1221" t="s">
        <v>3011</v>
      </c>
      <c r="AN445" s="2008"/>
    </row>
    <row r="446" spans="1:40" ht="93" customHeight="1">
      <c r="A446" s="1221" t="s">
        <v>1107</v>
      </c>
      <c r="B446" s="1221" t="s">
        <v>738</v>
      </c>
      <c r="C446" s="1221" t="s">
        <v>3289</v>
      </c>
      <c r="D446" s="1222" t="s">
        <v>3011</v>
      </c>
      <c r="E446" s="1221" t="s">
        <v>3290</v>
      </c>
      <c r="F446" s="1222" t="s">
        <v>3273</v>
      </c>
      <c r="G446" s="1222" t="s">
        <v>3013</v>
      </c>
      <c r="H446" s="1223">
        <v>771</v>
      </c>
      <c r="I446" s="1223">
        <v>400</v>
      </c>
      <c r="J446" s="1222" t="s">
        <v>3274</v>
      </c>
      <c r="K446" s="1224" t="s">
        <v>3304</v>
      </c>
      <c r="L446" s="1222" t="s">
        <v>3291</v>
      </c>
      <c r="M446" s="1224" t="s">
        <v>3292</v>
      </c>
      <c r="N446" s="1222" t="s">
        <v>293</v>
      </c>
      <c r="O446" s="2069" t="s">
        <v>3293</v>
      </c>
      <c r="P446" s="1221" t="s">
        <v>294</v>
      </c>
      <c r="Q446" s="1221" t="s">
        <v>3403</v>
      </c>
      <c r="R446" s="2069" t="s">
        <v>3294</v>
      </c>
      <c r="S446" s="1222" t="s">
        <v>297</v>
      </c>
      <c r="T446" s="2063" t="s">
        <v>2932</v>
      </c>
      <c r="U446" s="1222" t="s">
        <v>294</v>
      </c>
      <c r="V446" s="1222" t="s">
        <v>3295</v>
      </c>
      <c r="W446" s="1222" t="s">
        <v>294</v>
      </c>
      <c r="X446" s="1222" t="s">
        <v>3011</v>
      </c>
      <c r="Y446" s="1222" t="s">
        <v>3279</v>
      </c>
      <c r="Z446" s="1222" t="s">
        <v>3011</v>
      </c>
      <c r="AA446" s="1222" t="s">
        <v>3011</v>
      </c>
      <c r="AB446" s="1222" t="s">
        <v>3011</v>
      </c>
      <c r="AC446" s="1222" t="s">
        <v>3011</v>
      </c>
      <c r="AD446" s="1222" t="s">
        <v>3011</v>
      </c>
      <c r="AE446" s="1222" t="s">
        <v>3011</v>
      </c>
      <c r="AF446" s="2007" t="s">
        <v>293</v>
      </c>
      <c r="AG446" s="1222" t="s">
        <v>3296</v>
      </c>
      <c r="AH446" s="1221" t="s">
        <v>3104</v>
      </c>
      <c r="AI446" s="2007" t="s">
        <v>2909</v>
      </c>
      <c r="AJ446" s="1222" t="s">
        <v>295</v>
      </c>
      <c r="AK446" s="1225" t="s">
        <v>3297</v>
      </c>
      <c r="AL446" s="1222" t="s">
        <v>294</v>
      </c>
      <c r="AM446" s="1221" t="s">
        <v>3011</v>
      </c>
      <c r="AN446" s="2008"/>
    </row>
    <row r="447" spans="1:40" ht="93" customHeight="1">
      <c r="A447" s="1221" t="s">
        <v>1107</v>
      </c>
      <c r="B447" s="1221" t="s">
        <v>739</v>
      </c>
      <c r="C447" s="1221" t="s">
        <v>3289</v>
      </c>
      <c r="D447" s="1222" t="s">
        <v>3011</v>
      </c>
      <c r="E447" s="1221" t="s">
        <v>3290</v>
      </c>
      <c r="F447" s="1222" t="s">
        <v>3273</v>
      </c>
      <c r="G447" s="1222" t="s">
        <v>3013</v>
      </c>
      <c r="H447" s="1223">
        <v>2314</v>
      </c>
      <c r="I447" s="1223">
        <v>1200</v>
      </c>
      <c r="J447" s="1222" t="s">
        <v>3274</v>
      </c>
      <c r="K447" s="1224" t="s">
        <v>3304</v>
      </c>
      <c r="L447" s="1222" t="s">
        <v>3291</v>
      </c>
      <c r="M447" s="1224" t="s">
        <v>3292</v>
      </c>
      <c r="N447" s="1222" t="s">
        <v>293</v>
      </c>
      <c r="O447" s="2069" t="s">
        <v>3293</v>
      </c>
      <c r="P447" s="1221" t="s">
        <v>294</v>
      </c>
      <c r="Q447" s="1221" t="s">
        <v>3404</v>
      </c>
      <c r="R447" s="2069" t="s">
        <v>3294</v>
      </c>
      <c r="S447" s="1222" t="s">
        <v>297</v>
      </c>
      <c r="T447" s="2063" t="s">
        <v>2932</v>
      </c>
      <c r="U447" s="1222" t="s">
        <v>294</v>
      </c>
      <c r="V447" s="1222" t="s">
        <v>3295</v>
      </c>
      <c r="W447" s="1222" t="s">
        <v>294</v>
      </c>
      <c r="X447" s="1222" t="s">
        <v>3011</v>
      </c>
      <c r="Y447" s="1222" t="s">
        <v>3279</v>
      </c>
      <c r="Z447" s="1222" t="s">
        <v>3011</v>
      </c>
      <c r="AA447" s="1222" t="s">
        <v>3011</v>
      </c>
      <c r="AB447" s="1222" t="s">
        <v>3011</v>
      </c>
      <c r="AC447" s="1222" t="s">
        <v>3011</v>
      </c>
      <c r="AD447" s="1222" t="s">
        <v>3011</v>
      </c>
      <c r="AE447" s="1222" t="s">
        <v>3011</v>
      </c>
      <c r="AF447" s="2007" t="s">
        <v>293</v>
      </c>
      <c r="AG447" s="1222" t="s">
        <v>3296</v>
      </c>
      <c r="AH447" s="1221" t="s">
        <v>3104</v>
      </c>
      <c r="AI447" s="2007" t="s">
        <v>2909</v>
      </c>
      <c r="AJ447" s="1222" t="s">
        <v>295</v>
      </c>
      <c r="AK447" s="1225" t="s">
        <v>3297</v>
      </c>
      <c r="AL447" s="1222" t="s">
        <v>294</v>
      </c>
      <c r="AM447" s="1221" t="s">
        <v>3011</v>
      </c>
      <c r="AN447" s="2008"/>
    </row>
    <row r="448" spans="1:40" ht="93" customHeight="1">
      <c r="A448" s="1221" t="s">
        <v>1107</v>
      </c>
      <c r="B448" s="1221" t="s">
        <v>740</v>
      </c>
      <c r="C448" s="1221" t="s">
        <v>3289</v>
      </c>
      <c r="D448" s="1222" t="s">
        <v>3011</v>
      </c>
      <c r="E448" s="1221" t="s">
        <v>3290</v>
      </c>
      <c r="F448" s="1222" t="s">
        <v>3273</v>
      </c>
      <c r="G448" s="1222" t="s">
        <v>3013</v>
      </c>
      <c r="H448" s="1223">
        <v>771</v>
      </c>
      <c r="I448" s="1223">
        <v>400</v>
      </c>
      <c r="J448" s="1222" t="s">
        <v>3274</v>
      </c>
      <c r="K448" s="1224" t="s">
        <v>3304</v>
      </c>
      <c r="L448" s="1222" t="s">
        <v>3291</v>
      </c>
      <c r="M448" s="1224" t="s">
        <v>3292</v>
      </c>
      <c r="N448" s="1222" t="s">
        <v>293</v>
      </c>
      <c r="O448" s="2069" t="s">
        <v>3293</v>
      </c>
      <c r="P448" s="1221" t="s">
        <v>294</v>
      </c>
      <c r="Q448" s="1221" t="s">
        <v>3403</v>
      </c>
      <c r="R448" s="2069" t="s">
        <v>3294</v>
      </c>
      <c r="S448" s="1222" t="s">
        <v>297</v>
      </c>
      <c r="T448" s="2063" t="s">
        <v>2932</v>
      </c>
      <c r="U448" s="1222" t="s">
        <v>294</v>
      </c>
      <c r="V448" s="1222" t="s">
        <v>3295</v>
      </c>
      <c r="W448" s="1222" t="s">
        <v>294</v>
      </c>
      <c r="X448" s="1222" t="s">
        <v>3011</v>
      </c>
      <c r="Y448" s="1222" t="s">
        <v>3279</v>
      </c>
      <c r="Z448" s="1222" t="s">
        <v>3011</v>
      </c>
      <c r="AA448" s="1222" t="s">
        <v>3011</v>
      </c>
      <c r="AB448" s="1222" t="s">
        <v>3011</v>
      </c>
      <c r="AC448" s="1222" t="s">
        <v>3011</v>
      </c>
      <c r="AD448" s="1222" t="s">
        <v>3011</v>
      </c>
      <c r="AE448" s="1222" t="s">
        <v>3011</v>
      </c>
      <c r="AF448" s="2007" t="s">
        <v>293</v>
      </c>
      <c r="AG448" s="1222" t="s">
        <v>3296</v>
      </c>
      <c r="AH448" s="1221" t="s">
        <v>3104</v>
      </c>
      <c r="AI448" s="2007" t="s">
        <v>2909</v>
      </c>
      <c r="AJ448" s="1222" t="s">
        <v>295</v>
      </c>
      <c r="AK448" s="1225" t="s">
        <v>3297</v>
      </c>
      <c r="AL448" s="1222" t="s">
        <v>294</v>
      </c>
      <c r="AM448" s="1221" t="s">
        <v>3011</v>
      </c>
      <c r="AN448" s="2008"/>
    </row>
    <row r="449" spans="1:40" ht="93" customHeight="1">
      <c r="A449" s="1221" t="s">
        <v>1107</v>
      </c>
      <c r="B449" s="1221" t="s">
        <v>741</v>
      </c>
      <c r="C449" s="1221" t="s">
        <v>3289</v>
      </c>
      <c r="D449" s="1222" t="s">
        <v>3011</v>
      </c>
      <c r="E449" s="1221" t="s">
        <v>3290</v>
      </c>
      <c r="F449" s="1222" t="s">
        <v>3273</v>
      </c>
      <c r="G449" s="1222" t="s">
        <v>3013</v>
      </c>
      <c r="H449" s="1223">
        <v>2314</v>
      </c>
      <c r="I449" s="1223">
        <v>1200</v>
      </c>
      <c r="J449" s="1222" t="s">
        <v>3274</v>
      </c>
      <c r="K449" s="1224" t="s">
        <v>3304</v>
      </c>
      <c r="L449" s="1222" t="s">
        <v>3291</v>
      </c>
      <c r="M449" s="1224" t="s">
        <v>3292</v>
      </c>
      <c r="N449" s="1222" t="s">
        <v>293</v>
      </c>
      <c r="O449" s="2069" t="s">
        <v>3293</v>
      </c>
      <c r="P449" s="1221" t="s">
        <v>294</v>
      </c>
      <c r="Q449" s="1221" t="s">
        <v>3404</v>
      </c>
      <c r="R449" s="2069" t="s">
        <v>3294</v>
      </c>
      <c r="S449" s="1222" t="s">
        <v>297</v>
      </c>
      <c r="T449" s="2063" t="s">
        <v>2932</v>
      </c>
      <c r="U449" s="1222" t="s">
        <v>294</v>
      </c>
      <c r="V449" s="1222" t="s">
        <v>3295</v>
      </c>
      <c r="W449" s="1222" t="s">
        <v>294</v>
      </c>
      <c r="X449" s="1222" t="s">
        <v>3011</v>
      </c>
      <c r="Y449" s="1222" t="s">
        <v>3279</v>
      </c>
      <c r="Z449" s="1222" t="s">
        <v>3011</v>
      </c>
      <c r="AA449" s="1222" t="s">
        <v>3011</v>
      </c>
      <c r="AB449" s="1222" t="s">
        <v>3011</v>
      </c>
      <c r="AC449" s="1222" t="s">
        <v>3011</v>
      </c>
      <c r="AD449" s="1222" t="s">
        <v>3011</v>
      </c>
      <c r="AE449" s="1222" t="s">
        <v>3011</v>
      </c>
      <c r="AF449" s="2007" t="s">
        <v>293</v>
      </c>
      <c r="AG449" s="1222" t="s">
        <v>3296</v>
      </c>
      <c r="AH449" s="1221" t="s">
        <v>3104</v>
      </c>
      <c r="AI449" s="2007" t="s">
        <v>2909</v>
      </c>
      <c r="AJ449" s="1222" t="s">
        <v>295</v>
      </c>
      <c r="AK449" s="1225" t="s">
        <v>3297</v>
      </c>
      <c r="AL449" s="1222" t="s">
        <v>294</v>
      </c>
      <c r="AM449" s="1221" t="s">
        <v>3011</v>
      </c>
      <c r="AN449" s="2008"/>
    </row>
    <row r="450" spans="1:40" ht="93" customHeight="1">
      <c r="A450" s="1221" t="s">
        <v>1107</v>
      </c>
      <c r="B450" s="1221" t="s">
        <v>742</v>
      </c>
      <c r="C450" s="1221" t="s">
        <v>3289</v>
      </c>
      <c r="D450" s="1222" t="s">
        <v>3011</v>
      </c>
      <c r="E450" s="1221" t="s">
        <v>3290</v>
      </c>
      <c r="F450" s="1222" t="s">
        <v>3273</v>
      </c>
      <c r="G450" s="1222" t="s">
        <v>3013</v>
      </c>
      <c r="H450" s="1223">
        <v>771</v>
      </c>
      <c r="I450" s="1223">
        <v>400</v>
      </c>
      <c r="J450" s="1222" t="s">
        <v>3274</v>
      </c>
      <c r="K450" s="1224" t="s">
        <v>3304</v>
      </c>
      <c r="L450" s="1222" t="s">
        <v>3291</v>
      </c>
      <c r="M450" s="1224" t="s">
        <v>3292</v>
      </c>
      <c r="N450" s="1222" t="s">
        <v>293</v>
      </c>
      <c r="O450" s="2069" t="s">
        <v>3293</v>
      </c>
      <c r="P450" s="1221" t="s">
        <v>294</v>
      </c>
      <c r="Q450" s="1221" t="s">
        <v>3403</v>
      </c>
      <c r="R450" s="2069" t="s">
        <v>3294</v>
      </c>
      <c r="S450" s="1222" t="s">
        <v>297</v>
      </c>
      <c r="T450" s="2063" t="s">
        <v>2932</v>
      </c>
      <c r="U450" s="1222" t="s">
        <v>294</v>
      </c>
      <c r="V450" s="1222" t="s">
        <v>3295</v>
      </c>
      <c r="W450" s="1222" t="s">
        <v>294</v>
      </c>
      <c r="X450" s="1222" t="s">
        <v>3011</v>
      </c>
      <c r="Y450" s="1222" t="s">
        <v>3279</v>
      </c>
      <c r="Z450" s="1222" t="s">
        <v>3011</v>
      </c>
      <c r="AA450" s="1222" t="s">
        <v>3011</v>
      </c>
      <c r="AB450" s="1222" t="s">
        <v>3011</v>
      </c>
      <c r="AC450" s="1222" t="s">
        <v>3011</v>
      </c>
      <c r="AD450" s="1222" t="s">
        <v>3011</v>
      </c>
      <c r="AE450" s="1222" t="s">
        <v>3011</v>
      </c>
      <c r="AF450" s="2007" t="s">
        <v>293</v>
      </c>
      <c r="AG450" s="1222" t="s">
        <v>3296</v>
      </c>
      <c r="AH450" s="1221" t="s">
        <v>3104</v>
      </c>
      <c r="AI450" s="2007" t="s">
        <v>2909</v>
      </c>
      <c r="AJ450" s="1222" t="s">
        <v>295</v>
      </c>
      <c r="AK450" s="1225" t="s">
        <v>3297</v>
      </c>
      <c r="AL450" s="1222" t="s">
        <v>294</v>
      </c>
      <c r="AM450" s="1221" t="s">
        <v>3011</v>
      </c>
      <c r="AN450" s="2008"/>
    </row>
    <row r="451" spans="1:40" ht="93" customHeight="1">
      <c r="A451" s="1221" t="s">
        <v>1107</v>
      </c>
      <c r="B451" s="1221" t="s">
        <v>743</v>
      </c>
      <c r="C451" s="1221" t="s">
        <v>3289</v>
      </c>
      <c r="D451" s="1222" t="s">
        <v>3011</v>
      </c>
      <c r="E451" s="1221" t="s">
        <v>3290</v>
      </c>
      <c r="F451" s="1222" t="s">
        <v>3273</v>
      </c>
      <c r="G451" s="1222" t="s">
        <v>3013</v>
      </c>
      <c r="H451" s="1223">
        <v>1543</v>
      </c>
      <c r="I451" s="1223">
        <v>800</v>
      </c>
      <c r="J451" s="1222" t="s">
        <v>3274</v>
      </c>
      <c r="K451" s="1224" t="s">
        <v>3304</v>
      </c>
      <c r="L451" s="1222" t="s">
        <v>3291</v>
      </c>
      <c r="M451" s="1224" t="s">
        <v>3292</v>
      </c>
      <c r="N451" s="1222" t="s">
        <v>293</v>
      </c>
      <c r="O451" s="2069" t="s">
        <v>3293</v>
      </c>
      <c r="P451" s="1221" t="s">
        <v>294</v>
      </c>
      <c r="Q451" s="1221" t="s">
        <v>3402</v>
      </c>
      <c r="R451" s="2069" t="s">
        <v>3294</v>
      </c>
      <c r="S451" s="1222" t="s">
        <v>297</v>
      </c>
      <c r="T451" s="2063" t="s">
        <v>2932</v>
      </c>
      <c r="U451" s="1222" t="s">
        <v>294</v>
      </c>
      <c r="V451" s="1222" t="s">
        <v>3295</v>
      </c>
      <c r="W451" s="1222" t="s">
        <v>294</v>
      </c>
      <c r="X451" s="1222" t="s">
        <v>3011</v>
      </c>
      <c r="Y451" s="1222" t="s">
        <v>3279</v>
      </c>
      <c r="Z451" s="1222" t="s">
        <v>3011</v>
      </c>
      <c r="AA451" s="1222" t="s">
        <v>3011</v>
      </c>
      <c r="AB451" s="1222" t="s">
        <v>3011</v>
      </c>
      <c r="AC451" s="1222" t="s">
        <v>3011</v>
      </c>
      <c r="AD451" s="1222" t="s">
        <v>3011</v>
      </c>
      <c r="AE451" s="1222" t="s">
        <v>3011</v>
      </c>
      <c r="AF451" s="2007" t="s">
        <v>293</v>
      </c>
      <c r="AG451" s="1222" t="s">
        <v>3296</v>
      </c>
      <c r="AH451" s="1221" t="s">
        <v>3104</v>
      </c>
      <c r="AI451" s="2007" t="s">
        <v>2909</v>
      </c>
      <c r="AJ451" s="1222" t="s">
        <v>295</v>
      </c>
      <c r="AK451" s="1225" t="s">
        <v>3297</v>
      </c>
      <c r="AL451" s="1222" t="s">
        <v>294</v>
      </c>
      <c r="AM451" s="1221" t="s">
        <v>3011</v>
      </c>
      <c r="AN451" s="2008"/>
    </row>
    <row r="452" spans="1:40" ht="93" customHeight="1">
      <c r="A452" s="1221" t="s">
        <v>1107</v>
      </c>
      <c r="B452" s="1221" t="s">
        <v>744</v>
      </c>
      <c r="C452" s="1221" t="s">
        <v>3289</v>
      </c>
      <c r="D452" s="1222" t="s">
        <v>3011</v>
      </c>
      <c r="E452" s="1221" t="s">
        <v>3290</v>
      </c>
      <c r="F452" s="1222" t="s">
        <v>3273</v>
      </c>
      <c r="G452" s="1222" t="s">
        <v>3013</v>
      </c>
      <c r="H452" s="1223">
        <v>771</v>
      </c>
      <c r="I452" s="1223">
        <v>400</v>
      </c>
      <c r="J452" s="1222" t="s">
        <v>3274</v>
      </c>
      <c r="K452" s="1224" t="s">
        <v>3304</v>
      </c>
      <c r="L452" s="1222" t="s">
        <v>3291</v>
      </c>
      <c r="M452" s="1224" t="s">
        <v>3292</v>
      </c>
      <c r="N452" s="1222" t="s">
        <v>293</v>
      </c>
      <c r="O452" s="2069" t="s">
        <v>3293</v>
      </c>
      <c r="P452" s="1221" t="s">
        <v>294</v>
      </c>
      <c r="Q452" s="1221" t="s">
        <v>3403</v>
      </c>
      <c r="R452" s="2069" t="s">
        <v>3294</v>
      </c>
      <c r="S452" s="1222" t="s">
        <v>297</v>
      </c>
      <c r="T452" s="2063" t="s">
        <v>2932</v>
      </c>
      <c r="U452" s="1222" t="s">
        <v>294</v>
      </c>
      <c r="V452" s="1222" t="s">
        <v>3295</v>
      </c>
      <c r="W452" s="1222" t="s">
        <v>294</v>
      </c>
      <c r="X452" s="1222" t="s">
        <v>3011</v>
      </c>
      <c r="Y452" s="1222" t="s">
        <v>3279</v>
      </c>
      <c r="Z452" s="1222" t="s">
        <v>3011</v>
      </c>
      <c r="AA452" s="1222" t="s">
        <v>3011</v>
      </c>
      <c r="AB452" s="1222" t="s">
        <v>3011</v>
      </c>
      <c r="AC452" s="1222" t="s">
        <v>3011</v>
      </c>
      <c r="AD452" s="1222" t="s">
        <v>3011</v>
      </c>
      <c r="AE452" s="1222" t="s">
        <v>3011</v>
      </c>
      <c r="AF452" s="2007" t="s">
        <v>293</v>
      </c>
      <c r="AG452" s="1222" t="s">
        <v>3296</v>
      </c>
      <c r="AH452" s="1221" t="s">
        <v>3104</v>
      </c>
      <c r="AI452" s="2007" t="s">
        <v>2909</v>
      </c>
      <c r="AJ452" s="1222" t="s">
        <v>295</v>
      </c>
      <c r="AK452" s="1225" t="s">
        <v>3297</v>
      </c>
      <c r="AL452" s="1222" t="s">
        <v>294</v>
      </c>
      <c r="AM452" s="1221" t="s">
        <v>3011</v>
      </c>
      <c r="AN452" s="2008"/>
    </row>
    <row r="453" spans="1:40" ht="93" customHeight="1">
      <c r="A453" s="1221" t="s">
        <v>1107</v>
      </c>
      <c r="B453" s="1221" t="s">
        <v>745</v>
      </c>
      <c r="C453" s="1221" t="s">
        <v>3289</v>
      </c>
      <c r="D453" s="1222" t="s">
        <v>3011</v>
      </c>
      <c r="E453" s="1221" t="s">
        <v>3290</v>
      </c>
      <c r="F453" s="1222" t="s">
        <v>3273</v>
      </c>
      <c r="G453" s="1222" t="s">
        <v>3013</v>
      </c>
      <c r="H453" s="1223">
        <v>771</v>
      </c>
      <c r="I453" s="1223">
        <v>400</v>
      </c>
      <c r="J453" s="1222" t="s">
        <v>3274</v>
      </c>
      <c r="K453" s="1224" t="s">
        <v>3304</v>
      </c>
      <c r="L453" s="1222" t="s">
        <v>3291</v>
      </c>
      <c r="M453" s="1224" t="s">
        <v>3292</v>
      </c>
      <c r="N453" s="1222" t="s">
        <v>293</v>
      </c>
      <c r="O453" s="2069" t="s">
        <v>3293</v>
      </c>
      <c r="P453" s="1221" t="s">
        <v>294</v>
      </c>
      <c r="Q453" s="1221" t="s">
        <v>3403</v>
      </c>
      <c r="R453" s="2069" t="s">
        <v>3294</v>
      </c>
      <c r="S453" s="1222" t="s">
        <v>297</v>
      </c>
      <c r="T453" s="2063" t="s">
        <v>2932</v>
      </c>
      <c r="U453" s="1222" t="s">
        <v>294</v>
      </c>
      <c r="V453" s="1222" t="s">
        <v>3295</v>
      </c>
      <c r="W453" s="1222" t="s">
        <v>294</v>
      </c>
      <c r="X453" s="1222" t="s">
        <v>3011</v>
      </c>
      <c r="Y453" s="1222" t="s">
        <v>3279</v>
      </c>
      <c r="Z453" s="1222" t="s">
        <v>3011</v>
      </c>
      <c r="AA453" s="1222" t="s">
        <v>3011</v>
      </c>
      <c r="AB453" s="1222" t="s">
        <v>3011</v>
      </c>
      <c r="AC453" s="1222" t="s">
        <v>3011</v>
      </c>
      <c r="AD453" s="1222" t="s">
        <v>3011</v>
      </c>
      <c r="AE453" s="1222" t="s">
        <v>3011</v>
      </c>
      <c r="AF453" s="2007" t="s">
        <v>293</v>
      </c>
      <c r="AG453" s="1222" t="s">
        <v>3296</v>
      </c>
      <c r="AH453" s="1221" t="s">
        <v>3104</v>
      </c>
      <c r="AI453" s="2007" t="s">
        <v>2909</v>
      </c>
      <c r="AJ453" s="1222" t="s">
        <v>295</v>
      </c>
      <c r="AK453" s="1225" t="s">
        <v>3297</v>
      </c>
      <c r="AL453" s="1222" t="s">
        <v>294</v>
      </c>
      <c r="AM453" s="1221" t="s">
        <v>3011</v>
      </c>
      <c r="AN453" s="2008"/>
    </row>
    <row r="454" spans="1:40" ht="93" customHeight="1">
      <c r="A454" s="1221" t="s">
        <v>1107</v>
      </c>
      <c r="B454" s="1221" t="s">
        <v>746</v>
      </c>
      <c r="C454" s="1221" t="s">
        <v>3289</v>
      </c>
      <c r="D454" s="1222" t="s">
        <v>3011</v>
      </c>
      <c r="E454" s="1221" t="s">
        <v>3290</v>
      </c>
      <c r="F454" s="1222" t="s">
        <v>3273</v>
      </c>
      <c r="G454" s="1222" t="s">
        <v>3013</v>
      </c>
      <c r="H454" s="1223">
        <v>23138</v>
      </c>
      <c r="I454" s="1223">
        <v>12000</v>
      </c>
      <c r="J454" s="1222" t="s">
        <v>3274</v>
      </c>
      <c r="K454" s="1224" t="s">
        <v>3304</v>
      </c>
      <c r="L454" s="1222" t="s">
        <v>3291</v>
      </c>
      <c r="M454" s="1224" t="s">
        <v>3292</v>
      </c>
      <c r="N454" s="1222" t="s">
        <v>293</v>
      </c>
      <c r="O454" s="2069" t="s">
        <v>3293</v>
      </c>
      <c r="P454" s="1221" t="s">
        <v>294</v>
      </c>
      <c r="Q454" s="1221" t="s">
        <v>3394</v>
      </c>
      <c r="R454" s="2069" t="s">
        <v>3294</v>
      </c>
      <c r="S454" s="1222" t="s">
        <v>297</v>
      </c>
      <c r="T454" s="2063" t="s">
        <v>2932</v>
      </c>
      <c r="U454" s="1222" t="s">
        <v>294</v>
      </c>
      <c r="V454" s="1222" t="s">
        <v>3295</v>
      </c>
      <c r="W454" s="1222" t="s">
        <v>294</v>
      </c>
      <c r="X454" s="1222" t="s">
        <v>3011</v>
      </c>
      <c r="Y454" s="1222" t="s">
        <v>3279</v>
      </c>
      <c r="Z454" s="1222" t="s">
        <v>3011</v>
      </c>
      <c r="AA454" s="1222" t="s">
        <v>3011</v>
      </c>
      <c r="AB454" s="1222" t="s">
        <v>3011</v>
      </c>
      <c r="AC454" s="1222" t="s">
        <v>3011</v>
      </c>
      <c r="AD454" s="1222" t="s">
        <v>3011</v>
      </c>
      <c r="AE454" s="1222" t="s">
        <v>3011</v>
      </c>
      <c r="AF454" s="2007" t="s">
        <v>293</v>
      </c>
      <c r="AG454" s="1222" t="s">
        <v>3296</v>
      </c>
      <c r="AH454" s="1221" t="s">
        <v>3104</v>
      </c>
      <c r="AI454" s="2007" t="s">
        <v>2909</v>
      </c>
      <c r="AJ454" s="1222" t="s">
        <v>295</v>
      </c>
      <c r="AK454" s="1225" t="s">
        <v>3297</v>
      </c>
      <c r="AL454" s="1222" t="s">
        <v>294</v>
      </c>
      <c r="AM454" s="1221" t="s">
        <v>3011</v>
      </c>
      <c r="AN454" s="2008"/>
    </row>
    <row r="455" spans="1:40" ht="93" customHeight="1">
      <c r="A455" s="1221" t="s">
        <v>1107</v>
      </c>
      <c r="B455" s="1221" t="s">
        <v>747</v>
      </c>
      <c r="C455" s="1221" t="s">
        <v>3289</v>
      </c>
      <c r="D455" s="1222" t="s">
        <v>3011</v>
      </c>
      <c r="E455" s="1221" t="s">
        <v>3290</v>
      </c>
      <c r="F455" s="1222" t="s">
        <v>3273</v>
      </c>
      <c r="G455" s="1222" t="s">
        <v>3013</v>
      </c>
      <c r="H455" s="1223">
        <v>1543</v>
      </c>
      <c r="I455" s="1223">
        <v>800</v>
      </c>
      <c r="J455" s="1222" t="s">
        <v>3274</v>
      </c>
      <c r="K455" s="1224" t="s">
        <v>3304</v>
      </c>
      <c r="L455" s="1222" t="s">
        <v>3291</v>
      </c>
      <c r="M455" s="1224" t="s">
        <v>3298</v>
      </c>
      <c r="N455" s="1222" t="s">
        <v>293</v>
      </c>
      <c r="O455" s="2069" t="s">
        <v>3299</v>
      </c>
      <c r="P455" s="1221" t="s">
        <v>294</v>
      </c>
      <c r="Q455" s="1221" t="s">
        <v>3402</v>
      </c>
      <c r="R455" s="2069" t="s">
        <v>3300</v>
      </c>
      <c r="S455" s="1222" t="s">
        <v>297</v>
      </c>
      <c r="T455" s="2063" t="s">
        <v>2932</v>
      </c>
      <c r="U455" s="1222" t="s">
        <v>294</v>
      </c>
      <c r="V455" s="1222" t="s">
        <v>3295</v>
      </c>
      <c r="W455" s="1222" t="s">
        <v>294</v>
      </c>
      <c r="X455" s="1222" t="s">
        <v>3011</v>
      </c>
      <c r="Y455" s="1222" t="s">
        <v>3279</v>
      </c>
      <c r="Z455" s="1222" t="s">
        <v>3011</v>
      </c>
      <c r="AA455" s="1222" t="s">
        <v>3011</v>
      </c>
      <c r="AB455" s="1222" t="s">
        <v>3011</v>
      </c>
      <c r="AC455" s="1222" t="s">
        <v>3011</v>
      </c>
      <c r="AD455" s="1222" t="s">
        <v>3011</v>
      </c>
      <c r="AE455" s="1222" t="s">
        <v>3011</v>
      </c>
      <c r="AF455" s="2007" t="s">
        <v>293</v>
      </c>
      <c r="AG455" s="1222" t="s">
        <v>3296</v>
      </c>
      <c r="AH455" s="1221" t="s">
        <v>3104</v>
      </c>
      <c r="AI455" s="2007" t="s">
        <v>2909</v>
      </c>
      <c r="AJ455" s="1222" t="s">
        <v>295</v>
      </c>
      <c r="AK455" s="1225" t="s">
        <v>3297</v>
      </c>
      <c r="AL455" s="1222" t="s">
        <v>294</v>
      </c>
      <c r="AM455" s="1221" t="s">
        <v>3011</v>
      </c>
      <c r="AN455" s="2008"/>
    </row>
    <row r="456" spans="1:40" ht="93" customHeight="1">
      <c r="A456" s="1221" t="s">
        <v>1107</v>
      </c>
      <c r="B456" s="1221" t="s">
        <v>748</v>
      </c>
      <c r="C456" s="1221" t="s">
        <v>3289</v>
      </c>
      <c r="D456" s="1222" t="s">
        <v>3011</v>
      </c>
      <c r="E456" s="1221" t="s">
        <v>3290</v>
      </c>
      <c r="F456" s="1222" t="s">
        <v>3273</v>
      </c>
      <c r="G456" s="1222" t="s">
        <v>3013</v>
      </c>
      <c r="H456" s="1223">
        <v>1543</v>
      </c>
      <c r="I456" s="1223">
        <v>800</v>
      </c>
      <c r="J456" s="1222" t="s">
        <v>3274</v>
      </c>
      <c r="K456" s="1224" t="s">
        <v>3304</v>
      </c>
      <c r="L456" s="1222" t="s">
        <v>3291</v>
      </c>
      <c r="M456" s="1224" t="s">
        <v>3298</v>
      </c>
      <c r="N456" s="1222" t="s">
        <v>293</v>
      </c>
      <c r="O456" s="2069" t="s">
        <v>3299</v>
      </c>
      <c r="P456" s="1221" t="s">
        <v>294</v>
      </c>
      <c r="Q456" s="1221" t="s">
        <v>3402</v>
      </c>
      <c r="R456" s="2069" t="s">
        <v>3300</v>
      </c>
      <c r="S456" s="1222" t="s">
        <v>297</v>
      </c>
      <c r="T456" s="2063" t="s">
        <v>2932</v>
      </c>
      <c r="U456" s="1222" t="s">
        <v>294</v>
      </c>
      <c r="V456" s="1222" t="s">
        <v>3295</v>
      </c>
      <c r="W456" s="1222" t="s">
        <v>294</v>
      </c>
      <c r="X456" s="1222" t="s">
        <v>3011</v>
      </c>
      <c r="Y456" s="1222" t="s">
        <v>3279</v>
      </c>
      <c r="Z456" s="1222" t="s">
        <v>3011</v>
      </c>
      <c r="AA456" s="1222" t="s">
        <v>3011</v>
      </c>
      <c r="AB456" s="1222" t="s">
        <v>3011</v>
      </c>
      <c r="AC456" s="1222" t="s">
        <v>3011</v>
      </c>
      <c r="AD456" s="1222" t="s">
        <v>3011</v>
      </c>
      <c r="AE456" s="1222" t="s">
        <v>3011</v>
      </c>
      <c r="AF456" s="2007" t="s">
        <v>293</v>
      </c>
      <c r="AG456" s="1222" t="s">
        <v>3296</v>
      </c>
      <c r="AH456" s="1221" t="s">
        <v>3104</v>
      </c>
      <c r="AI456" s="2007" t="s">
        <v>2909</v>
      </c>
      <c r="AJ456" s="1222" t="s">
        <v>295</v>
      </c>
      <c r="AK456" s="1225" t="s">
        <v>3297</v>
      </c>
      <c r="AL456" s="1222" t="s">
        <v>294</v>
      </c>
      <c r="AM456" s="1221" t="s">
        <v>3011</v>
      </c>
      <c r="AN456" s="2008"/>
    </row>
    <row r="457" spans="1:40" ht="93" customHeight="1">
      <c r="A457" s="1221" t="s">
        <v>1107</v>
      </c>
      <c r="B457" s="1221" t="s">
        <v>749</v>
      </c>
      <c r="C457" s="1221" t="s">
        <v>3289</v>
      </c>
      <c r="D457" s="1222" t="s">
        <v>3011</v>
      </c>
      <c r="E457" s="1221" t="s">
        <v>3290</v>
      </c>
      <c r="F457" s="1222" t="s">
        <v>3273</v>
      </c>
      <c r="G457" s="1222" t="s">
        <v>3013</v>
      </c>
      <c r="H457" s="1223">
        <v>3856</v>
      </c>
      <c r="I457" s="1223">
        <v>2000</v>
      </c>
      <c r="J457" s="1222" t="s">
        <v>3274</v>
      </c>
      <c r="K457" s="1224" t="s">
        <v>3304</v>
      </c>
      <c r="L457" s="1222" t="s">
        <v>3291</v>
      </c>
      <c r="M457" s="1224" t="s">
        <v>3298</v>
      </c>
      <c r="N457" s="1222" t="s">
        <v>293</v>
      </c>
      <c r="O457" s="2069" t="s">
        <v>3299</v>
      </c>
      <c r="P457" s="1221" t="s">
        <v>294</v>
      </c>
      <c r="Q457" s="1221" t="s">
        <v>3381</v>
      </c>
      <c r="R457" s="2069" t="s">
        <v>3300</v>
      </c>
      <c r="S457" s="1222" t="s">
        <v>297</v>
      </c>
      <c r="T457" s="2063" t="s">
        <v>2932</v>
      </c>
      <c r="U457" s="1222" t="s">
        <v>294</v>
      </c>
      <c r="V457" s="1222" t="s">
        <v>3295</v>
      </c>
      <c r="W457" s="1222" t="s">
        <v>294</v>
      </c>
      <c r="X457" s="1222" t="s">
        <v>3011</v>
      </c>
      <c r="Y457" s="1222" t="s">
        <v>3279</v>
      </c>
      <c r="Z457" s="1222" t="s">
        <v>3011</v>
      </c>
      <c r="AA457" s="1222" t="s">
        <v>3011</v>
      </c>
      <c r="AB457" s="1222" t="s">
        <v>3011</v>
      </c>
      <c r="AC457" s="1222" t="s">
        <v>3011</v>
      </c>
      <c r="AD457" s="1222" t="s">
        <v>3011</v>
      </c>
      <c r="AE457" s="1222" t="s">
        <v>3011</v>
      </c>
      <c r="AF457" s="2007" t="s">
        <v>293</v>
      </c>
      <c r="AG457" s="1222" t="s">
        <v>3296</v>
      </c>
      <c r="AH457" s="1221" t="s">
        <v>3104</v>
      </c>
      <c r="AI457" s="2007" t="s">
        <v>2909</v>
      </c>
      <c r="AJ457" s="1222" t="s">
        <v>295</v>
      </c>
      <c r="AK457" s="1225" t="s">
        <v>3297</v>
      </c>
      <c r="AL457" s="1222" t="s">
        <v>294</v>
      </c>
      <c r="AM457" s="1221" t="s">
        <v>3011</v>
      </c>
      <c r="AN457" s="2008"/>
    </row>
    <row r="458" spans="1:40" ht="93" customHeight="1">
      <c r="A458" s="1221" t="s">
        <v>1107</v>
      </c>
      <c r="B458" s="1221" t="s">
        <v>750</v>
      </c>
      <c r="C458" s="1221" t="s">
        <v>3289</v>
      </c>
      <c r="D458" s="1222" t="s">
        <v>3011</v>
      </c>
      <c r="E458" s="1221" t="s">
        <v>3290</v>
      </c>
      <c r="F458" s="1222" t="s">
        <v>3273</v>
      </c>
      <c r="G458" s="1222" t="s">
        <v>3013</v>
      </c>
      <c r="H458" s="1223">
        <v>3856</v>
      </c>
      <c r="I458" s="1223">
        <v>2000</v>
      </c>
      <c r="J458" s="1222" t="s">
        <v>3274</v>
      </c>
      <c r="K458" s="1224" t="s">
        <v>3304</v>
      </c>
      <c r="L458" s="1222" t="s">
        <v>3291</v>
      </c>
      <c r="M458" s="1224" t="s">
        <v>3298</v>
      </c>
      <c r="N458" s="1222" t="s">
        <v>293</v>
      </c>
      <c r="O458" s="2069" t="s">
        <v>3299</v>
      </c>
      <c r="P458" s="1221" t="s">
        <v>294</v>
      </c>
      <c r="Q458" s="1221" t="s">
        <v>3381</v>
      </c>
      <c r="R458" s="2069" t="s">
        <v>3300</v>
      </c>
      <c r="S458" s="1222" t="s">
        <v>297</v>
      </c>
      <c r="T458" s="2063" t="s">
        <v>2932</v>
      </c>
      <c r="U458" s="1222" t="s">
        <v>294</v>
      </c>
      <c r="V458" s="1222" t="s">
        <v>3295</v>
      </c>
      <c r="W458" s="1222" t="s">
        <v>294</v>
      </c>
      <c r="X458" s="1222" t="s">
        <v>3011</v>
      </c>
      <c r="Y458" s="1222" t="s">
        <v>3279</v>
      </c>
      <c r="Z458" s="1222" t="s">
        <v>3011</v>
      </c>
      <c r="AA458" s="1222" t="s">
        <v>3011</v>
      </c>
      <c r="AB458" s="1222" t="s">
        <v>3011</v>
      </c>
      <c r="AC458" s="1222" t="s">
        <v>3011</v>
      </c>
      <c r="AD458" s="1222" t="s">
        <v>3011</v>
      </c>
      <c r="AE458" s="1222" t="s">
        <v>3011</v>
      </c>
      <c r="AF458" s="2007" t="s">
        <v>293</v>
      </c>
      <c r="AG458" s="1222" t="s">
        <v>3296</v>
      </c>
      <c r="AH458" s="1221" t="s">
        <v>3104</v>
      </c>
      <c r="AI458" s="2007" t="s">
        <v>2909</v>
      </c>
      <c r="AJ458" s="1222" t="s">
        <v>295</v>
      </c>
      <c r="AK458" s="1225" t="s">
        <v>3297</v>
      </c>
      <c r="AL458" s="1222" t="s">
        <v>294</v>
      </c>
      <c r="AM458" s="1221" t="s">
        <v>3011</v>
      </c>
      <c r="AN458" s="2008"/>
    </row>
    <row r="459" spans="1:40" ht="93" customHeight="1">
      <c r="A459" s="1221" t="s">
        <v>1107</v>
      </c>
      <c r="B459" s="1221" t="s">
        <v>751</v>
      </c>
      <c r="C459" s="1221" t="s">
        <v>3289</v>
      </c>
      <c r="D459" s="1222" t="s">
        <v>3011</v>
      </c>
      <c r="E459" s="1221" t="s">
        <v>3290</v>
      </c>
      <c r="F459" s="1222" t="s">
        <v>3273</v>
      </c>
      <c r="G459" s="1222" t="s">
        <v>3013</v>
      </c>
      <c r="H459" s="1223">
        <v>4628</v>
      </c>
      <c r="I459" s="1223">
        <v>2400</v>
      </c>
      <c r="J459" s="1222" t="s">
        <v>3274</v>
      </c>
      <c r="K459" s="1224" t="s">
        <v>3304</v>
      </c>
      <c r="L459" s="1222" t="s">
        <v>3291</v>
      </c>
      <c r="M459" s="1224" t="s">
        <v>3298</v>
      </c>
      <c r="N459" s="1222" t="s">
        <v>293</v>
      </c>
      <c r="O459" s="2069" t="s">
        <v>3299</v>
      </c>
      <c r="P459" s="1221" t="s">
        <v>294</v>
      </c>
      <c r="Q459" s="1221" t="s">
        <v>3408</v>
      </c>
      <c r="R459" s="2069" t="s">
        <v>3300</v>
      </c>
      <c r="S459" s="1222" t="s">
        <v>297</v>
      </c>
      <c r="T459" s="2063" t="s">
        <v>2932</v>
      </c>
      <c r="U459" s="1222" t="s">
        <v>294</v>
      </c>
      <c r="V459" s="1222" t="s">
        <v>3295</v>
      </c>
      <c r="W459" s="1222" t="s">
        <v>294</v>
      </c>
      <c r="X459" s="1222" t="s">
        <v>3011</v>
      </c>
      <c r="Y459" s="1222" t="s">
        <v>3279</v>
      </c>
      <c r="Z459" s="1222" t="s">
        <v>3011</v>
      </c>
      <c r="AA459" s="1222" t="s">
        <v>3011</v>
      </c>
      <c r="AB459" s="1222" t="s">
        <v>3011</v>
      </c>
      <c r="AC459" s="1222" t="s">
        <v>3011</v>
      </c>
      <c r="AD459" s="1222" t="s">
        <v>3011</v>
      </c>
      <c r="AE459" s="1222" t="s">
        <v>3011</v>
      </c>
      <c r="AF459" s="2007" t="s">
        <v>293</v>
      </c>
      <c r="AG459" s="1222" t="s">
        <v>3296</v>
      </c>
      <c r="AH459" s="1221" t="s">
        <v>3104</v>
      </c>
      <c r="AI459" s="2007" t="s">
        <v>2909</v>
      </c>
      <c r="AJ459" s="1222" t="s">
        <v>295</v>
      </c>
      <c r="AK459" s="1225" t="s">
        <v>3297</v>
      </c>
      <c r="AL459" s="1222" t="s">
        <v>294</v>
      </c>
      <c r="AM459" s="1221" t="s">
        <v>3011</v>
      </c>
      <c r="AN459" s="2008"/>
    </row>
    <row r="460" spans="1:40" ht="93" customHeight="1">
      <c r="A460" s="1221" t="s">
        <v>1107</v>
      </c>
      <c r="B460" s="1221" t="s">
        <v>752</v>
      </c>
      <c r="C460" s="1221" t="s">
        <v>3289</v>
      </c>
      <c r="D460" s="1222" t="s">
        <v>3011</v>
      </c>
      <c r="E460" s="1221" t="s">
        <v>3290</v>
      </c>
      <c r="F460" s="1222" t="s">
        <v>3273</v>
      </c>
      <c r="G460" s="1222" t="s">
        <v>3013</v>
      </c>
      <c r="H460" s="1223">
        <v>9256</v>
      </c>
      <c r="I460" s="1223">
        <v>4800</v>
      </c>
      <c r="J460" s="1222" t="s">
        <v>3274</v>
      </c>
      <c r="K460" s="1224" t="s">
        <v>3304</v>
      </c>
      <c r="L460" s="1222" t="s">
        <v>3291</v>
      </c>
      <c r="M460" s="1224" t="s">
        <v>3298</v>
      </c>
      <c r="N460" s="1222" t="s">
        <v>293</v>
      </c>
      <c r="O460" s="2069" t="s">
        <v>3299</v>
      </c>
      <c r="P460" s="1221" t="s">
        <v>294</v>
      </c>
      <c r="Q460" s="1221" t="s">
        <v>3409</v>
      </c>
      <c r="R460" s="2069" t="s">
        <v>3300</v>
      </c>
      <c r="S460" s="1222" t="s">
        <v>297</v>
      </c>
      <c r="T460" s="2063" t="s">
        <v>2932</v>
      </c>
      <c r="U460" s="1222" t="s">
        <v>294</v>
      </c>
      <c r="V460" s="1222" t="s">
        <v>3295</v>
      </c>
      <c r="W460" s="1222" t="s">
        <v>294</v>
      </c>
      <c r="X460" s="1222" t="s">
        <v>3011</v>
      </c>
      <c r="Y460" s="1222" t="s">
        <v>3279</v>
      </c>
      <c r="Z460" s="1222" t="s">
        <v>3011</v>
      </c>
      <c r="AA460" s="1222" t="s">
        <v>3011</v>
      </c>
      <c r="AB460" s="1222" t="s">
        <v>3011</v>
      </c>
      <c r="AC460" s="1222" t="s">
        <v>3011</v>
      </c>
      <c r="AD460" s="1222" t="s">
        <v>3011</v>
      </c>
      <c r="AE460" s="1222" t="s">
        <v>3011</v>
      </c>
      <c r="AF460" s="2007" t="s">
        <v>293</v>
      </c>
      <c r="AG460" s="1222" t="s">
        <v>3296</v>
      </c>
      <c r="AH460" s="1221" t="s">
        <v>3104</v>
      </c>
      <c r="AI460" s="2007" t="s">
        <v>2909</v>
      </c>
      <c r="AJ460" s="1222" t="s">
        <v>295</v>
      </c>
      <c r="AK460" s="1225" t="s">
        <v>3297</v>
      </c>
      <c r="AL460" s="1222" t="s">
        <v>294</v>
      </c>
      <c r="AM460" s="1221" t="s">
        <v>3011</v>
      </c>
      <c r="AN460" s="2008"/>
    </row>
    <row r="461" spans="1:40" ht="93" customHeight="1">
      <c r="A461" s="1221" t="s">
        <v>1107</v>
      </c>
      <c r="B461" s="1221" t="s">
        <v>753</v>
      </c>
      <c r="C461" s="1221" t="s">
        <v>3289</v>
      </c>
      <c r="D461" s="1222" t="s">
        <v>3011</v>
      </c>
      <c r="E461" s="1221" t="s">
        <v>3290</v>
      </c>
      <c r="F461" s="1222" t="s">
        <v>3273</v>
      </c>
      <c r="G461" s="1222" t="s">
        <v>3013</v>
      </c>
      <c r="H461" s="1223">
        <v>3856</v>
      </c>
      <c r="I461" s="1223">
        <v>2000</v>
      </c>
      <c r="J461" s="1222" t="s">
        <v>3274</v>
      </c>
      <c r="K461" s="1224" t="s">
        <v>3304</v>
      </c>
      <c r="L461" s="1222" t="s">
        <v>3291</v>
      </c>
      <c r="M461" s="1224" t="s">
        <v>3298</v>
      </c>
      <c r="N461" s="1222" t="s">
        <v>293</v>
      </c>
      <c r="O461" s="2069" t="s">
        <v>3299</v>
      </c>
      <c r="P461" s="1221" t="s">
        <v>294</v>
      </c>
      <c r="Q461" s="1221" t="s">
        <v>3381</v>
      </c>
      <c r="R461" s="2069" t="s">
        <v>3300</v>
      </c>
      <c r="S461" s="1222" t="s">
        <v>297</v>
      </c>
      <c r="T461" s="2063" t="s">
        <v>2932</v>
      </c>
      <c r="U461" s="1222" t="s">
        <v>294</v>
      </c>
      <c r="V461" s="1222" t="s">
        <v>3295</v>
      </c>
      <c r="W461" s="1222" t="s">
        <v>294</v>
      </c>
      <c r="X461" s="1222" t="s">
        <v>3011</v>
      </c>
      <c r="Y461" s="1222" t="s">
        <v>3279</v>
      </c>
      <c r="Z461" s="1222" t="s">
        <v>3011</v>
      </c>
      <c r="AA461" s="1222" t="s">
        <v>3011</v>
      </c>
      <c r="AB461" s="1222" t="s">
        <v>3011</v>
      </c>
      <c r="AC461" s="1222" t="s">
        <v>3011</v>
      </c>
      <c r="AD461" s="1222" t="s">
        <v>3011</v>
      </c>
      <c r="AE461" s="1222" t="s">
        <v>3011</v>
      </c>
      <c r="AF461" s="2007" t="s">
        <v>293</v>
      </c>
      <c r="AG461" s="1222" t="s">
        <v>3296</v>
      </c>
      <c r="AH461" s="1221" t="s">
        <v>3104</v>
      </c>
      <c r="AI461" s="2007" t="s">
        <v>2909</v>
      </c>
      <c r="AJ461" s="1222" t="s">
        <v>295</v>
      </c>
      <c r="AK461" s="1225" t="s">
        <v>3297</v>
      </c>
      <c r="AL461" s="1222" t="s">
        <v>294</v>
      </c>
      <c r="AM461" s="1221" t="s">
        <v>3011</v>
      </c>
      <c r="AN461" s="2008"/>
    </row>
    <row r="462" spans="1:40" ht="93" customHeight="1">
      <c r="A462" s="1221" t="s">
        <v>1107</v>
      </c>
      <c r="B462" s="1221" t="s">
        <v>754</v>
      </c>
      <c r="C462" s="1221" t="s">
        <v>3289</v>
      </c>
      <c r="D462" s="1222" t="s">
        <v>3011</v>
      </c>
      <c r="E462" s="1221" t="s">
        <v>3290</v>
      </c>
      <c r="F462" s="1222" t="s">
        <v>3273</v>
      </c>
      <c r="G462" s="1222" t="s">
        <v>3013</v>
      </c>
      <c r="H462" s="1223">
        <v>2314</v>
      </c>
      <c r="I462" s="1223">
        <v>1200</v>
      </c>
      <c r="J462" s="1222" t="s">
        <v>3274</v>
      </c>
      <c r="K462" s="1224" t="s">
        <v>3304</v>
      </c>
      <c r="L462" s="1222" t="s">
        <v>3291</v>
      </c>
      <c r="M462" s="1224" t="s">
        <v>3298</v>
      </c>
      <c r="N462" s="1222" t="s">
        <v>293</v>
      </c>
      <c r="O462" s="2069" t="s">
        <v>3299</v>
      </c>
      <c r="P462" s="1221" t="s">
        <v>294</v>
      </c>
      <c r="Q462" s="1221" t="s">
        <v>3404</v>
      </c>
      <c r="R462" s="2069" t="s">
        <v>3300</v>
      </c>
      <c r="S462" s="1222" t="s">
        <v>297</v>
      </c>
      <c r="T462" s="2063" t="s">
        <v>2932</v>
      </c>
      <c r="U462" s="1222" t="s">
        <v>294</v>
      </c>
      <c r="V462" s="1222" t="s">
        <v>3295</v>
      </c>
      <c r="W462" s="1222" t="s">
        <v>294</v>
      </c>
      <c r="X462" s="1222" t="s">
        <v>3011</v>
      </c>
      <c r="Y462" s="1222" t="s">
        <v>3279</v>
      </c>
      <c r="Z462" s="1222" t="s">
        <v>3011</v>
      </c>
      <c r="AA462" s="1222" t="s">
        <v>3011</v>
      </c>
      <c r="AB462" s="1222" t="s">
        <v>3011</v>
      </c>
      <c r="AC462" s="1222" t="s">
        <v>3011</v>
      </c>
      <c r="AD462" s="1222" t="s">
        <v>3011</v>
      </c>
      <c r="AE462" s="1222" t="s">
        <v>3011</v>
      </c>
      <c r="AF462" s="2007" t="s">
        <v>293</v>
      </c>
      <c r="AG462" s="1222" t="s">
        <v>3296</v>
      </c>
      <c r="AH462" s="1221" t="s">
        <v>3104</v>
      </c>
      <c r="AI462" s="2007" t="s">
        <v>2909</v>
      </c>
      <c r="AJ462" s="1222" t="s">
        <v>295</v>
      </c>
      <c r="AK462" s="1225" t="s">
        <v>3297</v>
      </c>
      <c r="AL462" s="1222" t="s">
        <v>294</v>
      </c>
      <c r="AM462" s="1221" t="s">
        <v>3011</v>
      </c>
      <c r="AN462" s="2008"/>
    </row>
    <row r="463" spans="1:40" ht="93" customHeight="1">
      <c r="A463" s="1221" t="s">
        <v>1107</v>
      </c>
      <c r="B463" s="1221" t="s">
        <v>755</v>
      </c>
      <c r="C463" s="1221" t="s">
        <v>3289</v>
      </c>
      <c r="D463" s="1222" t="s">
        <v>3011</v>
      </c>
      <c r="E463" s="1221" t="s">
        <v>3290</v>
      </c>
      <c r="F463" s="1222" t="s">
        <v>3273</v>
      </c>
      <c r="G463" s="1222" t="s">
        <v>3013</v>
      </c>
      <c r="H463" s="1223">
        <v>10027</v>
      </c>
      <c r="I463" s="1223">
        <v>5200</v>
      </c>
      <c r="J463" s="1222" t="s">
        <v>3274</v>
      </c>
      <c r="K463" s="1224" t="s">
        <v>3304</v>
      </c>
      <c r="L463" s="1222" t="s">
        <v>3291</v>
      </c>
      <c r="M463" s="1224" t="s">
        <v>3298</v>
      </c>
      <c r="N463" s="1222" t="s">
        <v>293</v>
      </c>
      <c r="O463" s="2069" t="s">
        <v>3299</v>
      </c>
      <c r="P463" s="1221" t="s">
        <v>294</v>
      </c>
      <c r="Q463" s="1221" t="s">
        <v>3452</v>
      </c>
      <c r="R463" s="2069" t="s">
        <v>3300</v>
      </c>
      <c r="S463" s="1222" t="s">
        <v>297</v>
      </c>
      <c r="T463" s="2063" t="s">
        <v>2932</v>
      </c>
      <c r="U463" s="1222" t="s">
        <v>294</v>
      </c>
      <c r="V463" s="1222" t="s">
        <v>3295</v>
      </c>
      <c r="W463" s="1222" t="s">
        <v>294</v>
      </c>
      <c r="X463" s="1222" t="s">
        <v>3011</v>
      </c>
      <c r="Y463" s="1222" t="s">
        <v>3279</v>
      </c>
      <c r="Z463" s="1222" t="s">
        <v>3011</v>
      </c>
      <c r="AA463" s="1222" t="s">
        <v>3011</v>
      </c>
      <c r="AB463" s="1222" t="s">
        <v>3011</v>
      </c>
      <c r="AC463" s="1222" t="s">
        <v>3011</v>
      </c>
      <c r="AD463" s="1222" t="s">
        <v>3011</v>
      </c>
      <c r="AE463" s="1222" t="s">
        <v>3011</v>
      </c>
      <c r="AF463" s="2007" t="s">
        <v>293</v>
      </c>
      <c r="AG463" s="1222" t="s">
        <v>3296</v>
      </c>
      <c r="AH463" s="1221" t="s">
        <v>3104</v>
      </c>
      <c r="AI463" s="2007" t="s">
        <v>2909</v>
      </c>
      <c r="AJ463" s="1222" t="s">
        <v>295</v>
      </c>
      <c r="AK463" s="1225" t="s">
        <v>3297</v>
      </c>
      <c r="AL463" s="1222" t="s">
        <v>294</v>
      </c>
      <c r="AM463" s="1221" t="s">
        <v>3011</v>
      </c>
      <c r="AN463" s="2008"/>
    </row>
    <row r="464" spans="1:40" ht="93" customHeight="1">
      <c r="A464" s="1221" t="s">
        <v>1107</v>
      </c>
      <c r="B464" s="1221" t="s">
        <v>756</v>
      </c>
      <c r="C464" s="1221" t="s">
        <v>3289</v>
      </c>
      <c r="D464" s="1222" t="s">
        <v>3011</v>
      </c>
      <c r="E464" s="1221" t="s">
        <v>3290</v>
      </c>
      <c r="F464" s="1222" t="s">
        <v>3273</v>
      </c>
      <c r="G464" s="1222" t="s">
        <v>3013</v>
      </c>
      <c r="H464" s="1223">
        <v>3856</v>
      </c>
      <c r="I464" s="1223">
        <v>2000</v>
      </c>
      <c r="J464" s="1222" t="s">
        <v>3274</v>
      </c>
      <c r="K464" s="1224" t="s">
        <v>3304</v>
      </c>
      <c r="L464" s="1222" t="s">
        <v>3291</v>
      </c>
      <c r="M464" s="1224" t="s">
        <v>3298</v>
      </c>
      <c r="N464" s="1222" t="s">
        <v>293</v>
      </c>
      <c r="O464" s="2069" t="s">
        <v>3299</v>
      </c>
      <c r="P464" s="1221" t="s">
        <v>294</v>
      </c>
      <c r="Q464" s="1221" t="s">
        <v>3381</v>
      </c>
      <c r="R464" s="2069" t="s">
        <v>3300</v>
      </c>
      <c r="S464" s="1222" t="s">
        <v>297</v>
      </c>
      <c r="T464" s="2063" t="s">
        <v>2932</v>
      </c>
      <c r="U464" s="1222" t="s">
        <v>294</v>
      </c>
      <c r="V464" s="1222" t="s">
        <v>3295</v>
      </c>
      <c r="W464" s="1222" t="s">
        <v>294</v>
      </c>
      <c r="X464" s="1222" t="s">
        <v>3011</v>
      </c>
      <c r="Y464" s="1222" t="s">
        <v>3279</v>
      </c>
      <c r="Z464" s="1222" t="s">
        <v>3011</v>
      </c>
      <c r="AA464" s="1222" t="s">
        <v>3011</v>
      </c>
      <c r="AB464" s="1222" t="s">
        <v>3011</v>
      </c>
      <c r="AC464" s="1222" t="s">
        <v>3011</v>
      </c>
      <c r="AD464" s="1222" t="s">
        <v>3011</v>
      </c>
      <c r="AE464" s="1222" t="s">
        <v>3011</v>
      </c>
      <c r="AF464" s="2007" t="s">
        <v>293</v>
      </c>
      <c r="AG464" s="1222" t="s">
        <v>3296</v>
      </c>
      <c r="AH464" s="1221" t="s">
        <v>3104</v>
      </c>
      <c r="AI464" s="2007" t="s">
        <v>2909</v>
      </c>
      <c r="AJ464" s="1222" t="s">
        <v>295</v>
      </c>
      <c r="AK464" s="1225" t="s">
        <v>3297</v>
      </c>
      <c r="AL464" s="1222" t="s">
        <v>294</v>
      </c>
      <c r="AM464" s="1221" t="s">
        <v>3011</v>
      </c>
      <c r="AN464" s="2008"/>
    </row>
    <row r="465" spans="1:40" ht="93" customHeight="1">
      <c r="A465" s="1221" t="s">
        <v>1107</v>
      </c>
      <c r="B465" s="1221" t="s">
        <v>757</v>
      </c>
      <c r="C465" s="1221" t="s">
        <v>3289</v>
      </c>
      <c r="D465" s="1222" t="s">
        <v>3011</v>
      </c>
      <c r="E465" s="1221" t="s">
        <v>3290</v>
      </c>
      <c r="F465" s="1222" t="s">
        <v>3273</v>
      </c>
      <c r="G465" s="1222" t="s">
        <v>3013</v>
      </c>
      <c r="H465" s="1223">
        <v>5399</v>
      </c>
      <c r="I465" s="1223">
        <v>2800</v>
      </c>
      <c r="J465" s="1222" t="s">
        <v>3274</v>
      </c>
      <c r="K465" s="1224" t="s">
        <v>3304</v>
      </c>
      <c r="L465" s="1222" t="s">
        <v>3291</v>
      </c>
      <c r="M465" s="1224" t="s">
        <v>3298</v>
      </c>
      <c r="N465" s="1222" t="s">
        <v>293</v>
      </c>
      <c r="O465" s="2069" t="s">
        <v>3299</v>
      </c>
      <c r="P465" s="1221" t="s">
        <v>294</v>
      </c>
      <c r="Q465" s="1221" t="s">
        <v>3423</v>
      </c>
      <c r="R465" s="2069" t="s">
        <v>3300</v>
      </c>
      <c r="S465" s="1222" t="s">
        <v>297</v>
      </c>
      <c r="T465" s="2063" t="s">
        <v>2932</v>
      </c>
      <c r="U465" s="1222" t="s">
        <v>294</v>
      </c>
      <c r="V465" s="1222" t="s">
        <v>3295</v>
      </c>
      <c r="W465" s="1222" t="s">
        <v>294</v>
      </c>
      <c r="X465" s="1222" t="s">
        <v>3011</v>
      </c>
      <c r="Y465" s="1222" t="s">
        <v>3279</v>
      </c>
      <c r="Z465" s="1222" t="s">
        <v>3011</v>
      </c>
      <c r="AA465" s="1222" t="s">
        <v>3011</v>
      </c>
      <c r="AB465" s="1222" t="s">
        <v>3011</v>
      </c>
      <c r="AC465" s="1222" t="s">
        <v>3011</v>
      </c>
      <c r="AD465" s="1222" t="s">
        <v>3011</v>
      </c>
      <c r="AE465" s="1222" t="s">
        <v>3011</v>
      </c>
      <c r="AF465" s="2007" t="s">
        <v>293</v>
      </c>
      <c r="AG465" s="1222" t="s">
        <v>3296</v>
      </c>
      <c r="AH465" s="1221" t="s">
        <v>3104</v>
      </c>
      <c r="AI465" s="2007" t="s">
        <v>2909</v>
      </c>
      <c r="AJ465" s="1222" t="s">
        <v>295</v>
      </c>
      <c r="AK465" s="1225" t="s">
        <v>3297</v>
      </c>
      <c r="AL465" s="1222" t="s">
        <v>294</v>
      </c>
      <c r="AM465" s="1221" t="s">
        <v>3011</v>
      </c>
      <c r="AN465" s="2008"/>
    </row>
    <row r="466" spans="1:40" ht="93" customHeight="1">
      <c r="A466" s="1221" t="s">
        <v>1107</v>
      </c>
      <c r="B466" s="1221" t="s">
        <v>758</v>
      </c>
      <c r="C466" s="1221" t="s">
        <v>3289</v>
      </c>
      <c r="D466" s="1222" t="s">
        <v>3011</v>
      </c>
      <c r="E466" s="1221" t="s">
        <v>3290</v>
      </c>
      <c r="F466" s="1222" t="s">
        <v>3273</v>
      </c>
      <c r="G466" s="1222" t="s">
        <v>3013</v>
      </c>
      <c r="H466" s="1223">
        <v>771</v>
      </c>
      <c r="I466" s="1223">
        <v>400</v>
      </c>
      <c r="J466" s="1222" t="s">
        <v>3274</v>
      </c>
      <c r="K466" s="1224" t="s">
        <v>3304</v>
      </c>
      <c r="L466" s="1222" t="s">
        <v>3291</v>
      </c>
      <c r="M466" s="1224" t="s">
        <v>3292</v>
      </c>
      <c r="N466" s="1222" t="s">
        <v>293</v>
      </c>
      <c r="O466" s="2069" t="s">
        <v>3293</v>
      </c>
      <c r="P466" s="1221" t="s">
        <v>294</v>
      </c>
      <c r="Q466" s="1221" t="s">
        <v>3403</v>
      </c>
      <c r="R466" s="2069" t="s">
        <v>3294</v>
      </c>
      <c r="S466" s="1222" t="s">
        <v>297</v>
      </c>
      <c r="T466" s="2063" t="s">
        <v>2932</v>
      </c>
      <c r="U466" s="1222" t="s">
        <v>294</v>
      </c>
      <c r="V466" s="1222" t="s">
        <v>3295</v>
      </c>
      <c r="W466" s="1222" t="s">
        <v>294</v>
      </c>
      <c r="X466" s="1222" t="s">
        <v>3011</v>
      </c>
      <c r="Y466" s="1222" t="s">
        <v>3279</v>
      </c>
      <c r="Z466" s="1222" t="s">
        <v>3011</v>
      </c>
      <c r="AA466" s="1222" t="s">
        <v>3011</v>
      </c>
      <c r="AB466" s="1222" t="s">
        <v>3011</v>
      </c>
      <c r="AC466" s="1222" t="s">
        <v>3011</v>
      </c>
      <c r="AD466" s="1222" t="s">
        <v>3011</v>
      </c>
      <c r="AE466" s="1222" t="s">
        <v>3011</v>
      </c>
      <c r="AF466" s="2007" t="s">
        <v>293</v>
      </c>
      <c r="AG466" s="1222" t="s">
        <v>3296</v>
      </c>
      <c r="AH466" s="1221" t="s">
        <v>3104</v>
      </c>
      <c r="AI466" s="2007" t="s">
        <v>2909</v>
      </c>
      <c r="AJ466" s="1222" t="s">
        <v>295</v>
      </c>
      <c r="AK466" s="1225" t="s">
        <v>3297</v>
      </c>
      <c r="AL466" s="1222" t="s">
        <v>294</v>
      </c>
      <c r="AM466" s="1221" t="s">
        <v>3011</v>
      </c>
      <c r="AN466" s="2008"/>
    </row>
    <row r="467" spans="1:40" ht="93" customHeight="1">
      <c r="A467" s="1221" t="s">
        <v>1107</v>
      </c>
      <c r="B467" s="1221" t="s">
        <v>759</v>
      </c>
      <c r="C467" s="1221" t="s">
        <v>3289</v>
      </c>
      <c r="D467" s="1222" t="s">
        <v>3011</v>
      </c>
      <c r="E467" s="1221" t="s">
        <v>3290</v>
      </c>
      <c r="F467" s="1222" t="s">
        <v>3273</v>
      </c>
      <c r="G467" s="1222" t="s">
        <v>3013</v>
      </c>
      <c r="H467" s="1223">
        <v>77106</v>
      </c>
      <c r="I467" s="1223">
        <v>40000</v>
      </c>
      <c r="J467" s="1222" t="s">
        <v>3274</v>
      </c>
      <c r="K467" s="1224" t="s">
        <v>3305</v>
      </c>
      <c r="L467" s="1222" t="s">
        <v>3291</v>
      </c>
      <c r="M467" s="1224" t="s">
        <v>3292</v>
      </c>
      <c r="N467" s="1222" t="s">
        <v>293</v>
      </c>
      <c r="O467" s="2069" t="s">
        <v>3293</v>
      </c>
      <c r="P467" s="1221" t="s">
        <v>294</v>
      </c>
      <c r="Q467" s="1221" t="s">
        <v>3490</v>
      </c>
      <c r="R467" s="2069" t="s">
        <v>3294</v>
      </c>
      <c r="S467" s="1222" t="s">
        <v>297</v>
      </c>
      <c r="T467" s="2063" t="s">
        <v>2932</v>
      </c>
      <c r="U467" s="1222" t="s">
        <v>294</v>
      </c>
      <c r="V467" s="1222" t="s">
        <v>3295</v>
      </c>
      <c r="W467" s="1222" t="s">
        <v>294</v>
      </c>
      <c r="X467" s="1222" t="s">
        <v>3011</v>
      </c>
      <c r="Y467" s="1222" t="s">
        <v>3279</v>
      </c>
      <c r="Z467" s="1222" t="s">
        <v>3011</v>
      </c>
      <c r="AA467" s="1222" t="s">
        <v>3011</v>
      </c>
      <c r="AB467" s="1222" t="s">
        <v>3011</v>
      </c>
      <c r="AC467" s="1222" t="s">
        <v>3011</v>
      </c>
      <c r="AD467" s="1222" t="s">
        <v>3011</v>
      </c>
      <c r="AE467" s="1222" t="s">
        <v>3011</v>
      </c>
      <c r="AF467" s="2007" t="s">
        <v>293</v>
      </c>
      <c r="AG467" s="1222" t="s">
        <v>3296</v>
      </c>
      <c r="AH467" s="1221" t="s">
        <v>3104</v>
      </c>
      <c r="AI467" s="2007" t="s">
        <v>2909</v>
      </c>
      <c r="AJ467" s="1222" t="s">
        <v>295</v>
      </c>
      <c r="AK467" s="1225" t="s">
        <v>3297</v>
      </c>
      <c r="AL467" s="1222" t="s">
        <v>294</v>
      </c>
      <c r="AM467" s="1221" t="s">
        <v>3011</v>
      </c>
      <c r="AN467" s="2008"/>
    </row>
    <row r="468" spans="1:40" ht="93" customHeight="1">
      <c r="A468" s="1221" t="s">
        <v>1107</v>
      </c>
      <c r="B468" s="1221" t="s">
        <v>760</v>
      </c>
      <c r="C468" s="1221" t="s">
        <v>3289</v>
      </c>
      <c r="D468" s="1222" t="s">
        <v>3011</v>
      </c>
      <c r="E468" s="1221" t="s">
        <v>3290</v>
      </c>
      <c r="F468" s="1222" t="s">
        <v>3273</v>
      </c>
      <c r="G468" s="1222" t="s">
        <v>3013</v>
      </c>
      <c r="H468" s="1223">
        <v>71709</v>
      </c>
      <c r="I468" s="1223">
        <v>37200</v>
      </c>
      <c r="J468" s="1222" t="s">
        <v>3274</v>
      </c>
      <c r="K468" s="1224" t="s">
        <v>3305</v>
      </c>
      <c r="L468" s="1222" t="s">
        <v>3291</v>
      </c>
      <c r="M468" s="1224" t="s">
        <v>3292</v>
      </c>
      <c r="N468" s="1222" t="s">
        <v>293</v>
      </c>
      <c r="O468" s="2069" t="s">
        <v>3293</v>
      </c>
      <c r="P468" s="1221" t="s">
        <v>294</v>
      </c>
      <c r="Q468" s="1221" t="s">
        <v>3491</v>
      </c>
      <c r="R468" s="2069" t="s">
        <v>3294</v>
      </c>
      <c r="S468" s="1222" t="s">
        <v>297</v>
      </c>
      <c r="T468" s="2063" t="s">
        <v>2932</v>
      </c>
      <c r="U468" s="1222" t="s">
        <v>294</v>
      </c>
      <c r="V468" s="1222" t="s">
        <v>3295</v>
      </c>
      <c r="W468" s="1222" t="s">
        <v>294</v>
      </c>
      <c r="X468" s="1222" t="s">
        <v>3011</v>
      </c>
      <c r="Y468" s="1222" t="s">
        <v>3279</v>
      </c>
      <c r="Z468" s="1222" t="s">
        <v>3011</v>
      </c>
      <c r="AA468" s="1222" t="s">
        <v>3011</v>
      </c>
      <c r="AB468" s="1222" t="s">
        <v>3011</v>
      </c>
      <c r="AC468" s="1222" t="s">
        <v>3011</v>
      </c>
      <c r="AD468" s="1222" t="s">
        <v>3011</v>
      </c>
      <c r="AE468" s="1222" t="s">
        <v>3011</v>
      </c>
      <c r="AF468" s="2007" t="s">
        <v>293</v>
      </c>
      <c r="AG468" s="1222" t="s">
        <v>3296</v>
      </c>
      <c r="AH468" s="1221" t="s">
        <v>3104</v>
      </c>
      <c r="AI468" s="2007" t="s">
        <v>2909</v>
      </c>
      <c r="AJ468" s="1222" t="s">
        <v>295</v>
      </c>
      <c r="AK468" s="1225" t="s">
        <v>3297</v>
      </c>
      <c r="AL468" s="1222" t="s">
        <v>294</v>
      </c>
      <c r="AM468" s="1221" t="s">
        <v>3011</v>
      </c>
      <c r="AN468" s="2008"/>
    </row>
    <row r="469" spans="1:40" ht="93" customHeight="1">
      <c r="A469" s="1221" t="s">
        <v>1107</v>
      </c>
      <c r="B469" s="1221" t="s">
        <v>761</v>
      </c>
      <c r="C469" s="1221" t="s">
        <v>3289</v>
      </c>
      <c r="D469" s="1222" t="s">
        <v>3011</v>
      </c>
      <c r="E469" s="1221" t="s">
        <v>3290</v>
      </c>
      <c r="F469" s="1222" t="s">
        <v>3273</v>
      </c>
      <c r="G469" s="1222" t="s">
        <v>3013</v>
      </c>
      <c r="H469" s="1223">
        <v>52432</v>
      </c>
      <c r="I469" s="1223">
        <v>27200</v>
      </c>
      <c r="J469" s="1222" t="s">
        <v>3274</v>
      </c>
      <c r="K469" s="1224" t="s">
        <v>3305</v>
      </c>
      <c r="L469" s="1222" t="s">
        <v>3291</v>
      </c>
      <c r="M469" s="1224" t="s">
        <v>3292</v>
      </c>
      <c r="N469" s="1222" t="s">
        <v>293</v>
      </c>
      <c r="O469" s="2069" t="s">
        <v>3293</v>
      </c>
      <c r="P469" s="1221" t="s">
        <v>294</v>
      </c>
      <c r="Q469" s="1221" t="s">
        <v>3492</v>
      </c>
      <c r="R469" s="2069" t="s">
        <v>3294</v>
      </c>
      <c r="S469" s="1222" t="s">
        <v>297</v>
      </c>
      <c r="T469" s="2063" t="s">
        <v>2932</v>
      </c>
      <c r="U469" s="1222" t="s">
        <v>294</v>
      </c>
      <c r="V469" s="1222" t="s">
        <v>3295</v>
      </c>
      <c r="W469" s="1222" t="s">
        <v>294</v>
      </c>
      <c r="X469" s="1222" t="s">
        <v>3011</v>
      </c>
      <c r="Y469" s="1222" t="s">
        <v>3279</v>
      </c>
      <c r="Z469" s="1222" t="s">
        <v>3011</v>
      </c>
      <c r="AA469" s="1222" t="s">
        <v>3011</v>
      </c>
      <c r="AB469" s="1222" t="s">
        <v>3011</v>
      </c>
      <c r="AC469" s="1222" t="s">
        <v>3011</v>
      </c>
      <c r="AD469" s="1222" t="s">
        <v>3011</v>
      </c>
      <c r="AE469" s="1222" t="s">
        <v>3011</v>
      </c>
      <c r="AF469" s="2007" t="s">
        <v>293</v>
      </c>
      <c r="AG469" s="1222" t="s">
        <v>3296</v>
      </c>
      <c r="AH469" s="1221" t="s">
        <v>3104</v>
      </c>
      <c r="AI469" s="2007" t="s">
        <v>2909</v>
      </c>
      <c r="AJ469" s="1222" t="s">
        <v>295</v>
      </c>
      <c r="AK469" s="1225" t="s">
        <v>3297</v>
      </c>
      <c r="AL469" s="1222" t="s">
        <v>294</v>
      </c>
      <c r="AM469" s="1221" t="s">
        <v>3011</v>
      </c>
      <c r="AN469" s="2008"/>
    </row>
    <row r="470" spans="1:40" ht="93" customHeight="1">
      <c r="A470" s="1221" t="s">
        <v>1107</v>
      </c>
      <c r="B470" s="1221" t="s">
        <v>762</v>
      </c>
      <c r="C470" s="1221" t="s">
        <v>3289</v>
      </c>
      <c r="D470" s="1222" t="s">
        <v>3011</v>
      </c>
      <c r="E470" s="1221" t="s">
        <v>3290</v>
      </c>
      <c r="F470" s="1222" t="s">
        <v>3273</v>
      </c>
      <c r="G470" s="1222" t="s">
        <v>3013</v>
      </c>
      <c r="H470" s="1223">
        <v>350061</v>
      </c>
      <c r="I470" s="1223">
        <v>181600</v>
      </c>
      <c r="J470" s="1222" t="s">
        <v>3274</v>
      </c>
      <c r="K470" s="1224" t="s">
        <v>3305</v>
      </c>
      <c r="L470" s="1222" t="s">
        <v>3291</v>
      </c>
      <c r="M470" s="1224" t="s">
        <v>3292</v>
      </c>
      <c r="N470" s="1222" t="s">
        <v>293</v>
      </c>
      <c r="O470" s="2069" t="s">
        <v>3293</v>
      </c>
      <c r="P470" s="1221" t="s">
        <v>294</v>
      </c>
      <c r="Q470" s="1221" t="s">
        <v>3493</v>
      </c>
      <c r="R470" s="2069" t="s">
        <v>3294</v>
      </c>
      <c r="S470" s="1222" t="s">
        <v>297</v>
      </c>
      <c r="T470" s="2063" t="s">
        <v>2932</v>
      </c>
      <c r="U470" s="1222" t="s">
        <v>294</v>
      </c>
      <c r="V470" s="1222" t="s">
        <v>3295</v>
      </c>
      <c r="W470" s="1222" t="s">
        <v>294</v>
      </c>
      <c r="X470" s="1222" t="s">
        <v>3011</v>
      </c>
      <c r="Y470" s="1222" t="s">
        <v>3279</v>
      </c>
      <c r="Z470" s="1222" t="s">
        <v>3011</v>
      </c>
      <c r="AA470" s="1222" t="s">
        <v>3011</v>
      </c>
      <c r="AB470" s="1222" t="s">
        <v>3011</v>
      </c>
      <c r="AC470" s="1222" t="s">
        <v>3011</v>
      </c>
      <c r="AD470" s="1222" t="s">
        <v>3011</v>
      </c>
      <c r="AE470" s="1222" t="s">
        <v>3011</v>
      </c>
      <c r="AF470" s="2007" t="s">
        <v>293</v>
      </c>
      <c r="AG470" s="1222" t="s">
        <v>3296</v>
      </c>
      <c r="AH470" s="1221" t="s">
        <v>3104</v>
      </c>
      <c r="AI470" s="2007" t="s">
        <v>2909</v>
      </c>
      <c r="AJ470" s="1222" t="s">
        <v>295</v>
      </c>
      <c r="AK470" s="1225" t="s">
        <v>3297</v>
      </c>
      <c r="AL470" s="1222" t="s">
        <v>294</v>
      </c>
      <c r="AM470" s="1221" t="s">
        <v>3011</v>
      </c>
      <c r="AN470" s="2008"/>
    </row>
    <row r="471" spans="1:40" ht="93" customHeight="1">
      <c r="A471" s="1221" t="s">
        <v>1107</v>
      </c>
      <c r="B471" s="1221" t="s">
        <v>763</v>
      </c>
      <c r="C471" s="1221" t="s">
        <v>3289</v>
      </c>
      <c r="D471" s="1222" t="s">
        <v>3011</v>
      </c>
      <c r="E471" s="1221" t="s">
        <v>3290</v>
      </c>
      <c r="F471" s="1222" t="s">
        <v>3273</v>
      </c>
      <c r="G471" s="1222" t="s">
        <v>3013</v>
      </c>
      <c r="H471" s="1223">
        <v>19276</v>
      </c>
      <c r="I471" s="1223">
        <v>10000</v>
      </c>
      <c r="J471" s="1222" t="s">
        <v>3274</v>
      </c>
      <c r="K471" s="1224" t="s">
        <v>3305</v>
      </c>
      <c r="L471" s="1222" t="s">
        <v>3291</v>
      </c>
      <c r="M471" s="1224" t="s">
        <v>3292</v>
      </c>
      <c r="N471" s="1222" t="s">
        <v>293</v>
      </c>
      <c r="O471" s="2069" t="s">
        <v>3293</v>
      </c>
      <c r="P471" s="1221" t="s">
        <v>294</v>
      </c>
      <c r="Q471" s="1221" t="s">
        <v>3456</v>
      </c>
      <c r="R471" s="2069" t="s">
        <v>3294</v>
      </c>
      <c r="S471" s="1222" t="s">
        <v>297</v>
      </c>
      <c r="T471" s="2063" t="s">
        <v>2932</v>
      </c>
      <c r="U471" s="1222" t="s">
        <v>294</v>
      </c>
      <c r="V471" s="1222" t="s">
        <v>3295</v>
      </c>
      <c r="W471" s="1222" t="s">
        <v>294</v>
      </c>
      <c r="X471" s="1222" t="s">
        <v>3011</v>
      </c>
      <c r="Y471" s="1222" t="s">
        <v>3279</v>
      </c>
      <c r="Z471" s="1222" t="s">
        <v>3011</v>
      </c>
      <c r="AA471" s="1222" t="s">
        <v>3011</v>
      </c>
      <c r="AB471" s="1222" t="s">
        <v>3011</v>
      </c>
      <c r="AC471" s="1222" t="s">
        <v>3011</v>
      </c>
      <c r="AD471" s="1222" t="s">
        <v>3011</v>
      </c>
      <c r="AE471" s="1222" t="s">
        <v>3011</v>
      </c>
      <c r="AF471" s="2007" t="s">
        <v>293</v>
      </c>
      <c r="AG471" s="1222" t="s">
        <v>3296</v>
      </c>
      <c r="AH471" s="1221" t="s">
        <v>3104</v>
      </c>
      <c r="AI471" s="2007" t="s">
        <v>2909</v>
      </c>
      <c r="AJ471" s="1222" t="s">
        <v>295</v>
      </c>
      <c r="AK471" s="1225" t="s">
        <v>3297</v>
      </c>
      <c r="AL471" s="1222" t="s">
        <v>294</v>
      </c>
      <c r="AM471" s="1221" t="s">
        <v>3011</v>
      </c>
      <c r="AN471" s="2008"/>
    </row>
    <row r="472" spans="1:40" ht="93" customHeight="1">
      <c r="A472" s="1221" t="s">
        <v>1107</v>
      </c>
      <c r="B472" s="1221" t="s">
        <v>764</v>
      </c>
      <c r="C472" s="1221" t="s">
        <v>3289</v>
      </c>
      <c r="D472" s="1222" t="s">
        <v>3011</v>
      </c>
      <c r="E472" s="1221" t="s">
        <v>3290</v>
      </c>
      <c r="F472" s="1222" t="s">
        <v>3273</v>
      </c>
      <c r="G472" s="1222" t="s">
        <v>3013</v>
      </c>
      <c r="H472" s="1223">
        <v>771</v>
      </c>
      <c r="I472" s="1223">
        <v>400</v>
      </c>
      <c r="J472" s="1222" t="s">
        <v>3274</v>
      </c>
      <c r="K472" s="1224" t="s">
        <v>3305</v>
      </c>
      <c r="L472" s="1222" t="s">
        <v>3291</v>
      </c>
      <c r="M472" s="1224" t="s">
        <v>3292</v>
      </c>
      <c r="N472" s="1222" t="s">
        <v>293</v>
      </c>
      <c r="O472" s="2069" t="s">
        <v>3293</v>
      </c>
      <c r="P472" s="1221" t="s">
        <v>294</v>
      </c>
      <c r="Q472" s="1221" t="s">
        <v>3403</v>
      </c>
      <c r="R472" s="2069" t="s">
        <v>3294</v>
      </c>
      <c r="S472" s="1222" t="s">
        <v>297</v>
      </c>
      <c r="T472" s="2063" t="s">
        <v>2932</v>
      </c>
      <c r="U472" s="1222" t="s">
        <v>294</v>
      </c>
      <c r="V472" s="1222" t="s">
        <v>3295</v>
      </c>
      <c r="W472" s="1222" t="s">
        <v>294</v>
      </c>
      <c r="X472" s="1222" t="s">
        <v>3011</v>
      </c>
      <c r="Y472" s="1222" t="s">
        <v>3279</v>
      </c>
      <c r="Z472" s="1222" t="s">
        <v>3011</v>
      </c>
      <c r="AA472" s="1222" t="s">
        <v>3011</v>
      </c>
      <c r="AB472" s="1222" t="s">
        <v>3011</v>
      </c>
      <c r="AC472" s="1222" t="s">
        <v>3011</v>
      </c>
      <c r="AD472" s="1222" t="s">
        <v>3011</v>
      </c>
      <c r="AE472" s="1222" t="s">
        <v>3011</v>
      </c>
      <c r="AF472" s="2007" t="s">
        <v>293</v>
      </c>
      <c r="AG472" s="1222" t="s">
        <v>3296</v>
      </c>
      <c r="AH472" s="1221" t="s">
        <v>3104</v>
      </c>
      <c r="AI472" s="2007" t="s">
        <v>2909</v>
      </c>
      <c r="AJ472" s="1222" t="s">
        <v>295</v>
      </c>
      <c r="AK472" s="1225" t="s">
        <v>3297</v>
      </c>
      <c r="AL472" s="1222" t="s">
        <v>294</v>
      </c>
      <c r="AM472" s="1221" t="s">
        <v>3011</v>
      </c>
      <c r="AN472" s="2008"/>
    </row>
    <row r="473" spans="1:40" ht="93" customHeight="1">
      <c r="A473" s="1221" t="s">
        <v>1107</v>
      </c>
      <c r="B473" s="1221" t="s">
        <v>765</v>
      </c>
      <c r="C473" s="1221" t="s">
        <v>3289</v>
      </c>
      <c r="D473" s="1222" t="s">
        <v>3011</v>
      </c>
      <c r="E473" s="1221" t="s">
        <v>3290</v>
      </c>
      <c r="F473" s="1222" t="s">
        <v>3273</v>
      </c>
      <c r="G473" s="1222" t="s">
        <v>3013</v>
      </c>
      <c r="H473" s="1223">
        <v>5397</v>
      </c>
      <c r="I473" s="1223">
        <v>2800</v>
      </c>
      <c r="J473" s="1222" t="s">
        <v>3274</v>
      </c>
      <c r="K473" s="1224" t="s">
        <v>3305</v>
      </c>
      <c r="L473" s="1222" t="s">
        <v>3291</v>
      </c>
      <c r="M473" s="1224" t="s">
        <v>3292</v>
      </c>
      <c r="N473" s="1222" t="s">
        <v>293</v>
      </c>
      <c r="O473" s="2069" t="s">
        <v>3293</v>
      </c>
      <c r="P473" s="1221" t="s">
        <v>294</v>
      </c>
      <c r="Q473" s="1221" t="s">
        <v>3423</v>
      </c>
      <c r="R473" s="2069" t="s">
        <v>3294</v>
      </c>
      <c r="S473" s="1222" t="s">
        <v>297</v>
      </c>
      <c r="T473" s="2063" t="s">
        <v>2932</v>
      </c>
      <c r="U473" s="1222" t="s">
        <v>294</v>
      </c>
      <c r="V473" s="1222" t="s">
        <v>3295</v>
      </c>
      <c r="W473" s="1222" t="s">
        <v>294</v>
      </c>
      <c r="X473" s="1222" t="s">
        <v>3011</v>
      </c>
      <c r="Y473" s="1222" t="s">
        <v>3279</v>
      </c>
      <c r="Z473" s="1222" t="s">
        <v>3011</v>
      </c>
      <c r="AA473" s="1222" t="s">
        <v>3011</v>
      </c>
      <c r="AB473" s="1222" t="s">
        <v>3011</v>
      </c>
      <c r="AC473" s="1222" t="s">
        <v>3011</v>
      </c>
      <c r="AD473" s="1222" t="s">
        <v>3011</v>
      </c>
      <c r="AE473" s="1222" t="s">
        <v>3011</v>
      </c>
      <c r="AF473" s="2007" t="s">
        <v>293</v>
      </c>
      <c r="AG473" s="1222" t="s">
        <v>3296</v>
      </c>
      <c r="AH473" s="1221" t="s">
        <v>3104</v>
      </c>
      <c r="AI473" s="2007" t="s">
        <v>2909</v>
      </c>
      <c r="AJ473" s="1222" t="s">
        <v>295</v>
      </c>
      <c r="AK473" s="1225" t="s">
        <v>3297</v>
      </c>
      <c r="AL473" s="1222" t="s">
        <v>294</v>
      </c>
      <c r="AM473" s="1221" t="s">
        <v>3011</v>
      </c>
      <c r="AN473" s="2008"/>
    </row>
    <row r="474" spans="1:40" ht="93" customHeight="1">
      <c r="A474" s="1221" t="s">
        <v>1107</v>
      </c>
      <c r="B474" s="1221" t="s">
        <v>766</v>
      </c>
      <c r="C474" s="1221" t="s">
        <v>3289</v>
      </c>
      <c r="D474" s="1222" t="s">
        <v>3011</v>
      </c>
      <c r="E474" s="1221" t="s">
        <v>3290</v>
      </c>
      <c r="F474" s="1222" t="s">
        <v>3273</v>
      </c>
      <c r="G474" s="1222" t="s">
        <v>3013</v>
      </c>
      <c r="H474" s="1223">
        <v>11566</v>
      </c>
      <c r="I474" s="1223">
        <v>6000</v>
      </c>
      <c r="J474" s="1222" t="s">
        <v>3274</v>
      </c>
      <c r="K474" s="1224" t="s">
        <v>3305</v>
      </c>
      <c r="L474" s="1222" t="s">
        <v>3291</v>
      </c>
      <c r="M474" s="1224" t="s">
        <v>3292</v>
      </c>
      <c r="N474" s="1222" t="s">
        <v>293</v>
      </c>
      <c r="O474" s="2069" t="s">
        <v>3293</v>
      </c>
      <c r="P474" s="1221" t="s">
        <v>294</v>
      </c>
      <c r="Q474" s="1221" t="s">
        <v>3385</v>
      </c>
      <c r="R474" s="2069" t="s">
        <v>3294</v>
      </c>
      <c r="S474" s="1222" t="s">
        <v>297</v>
      </c>
      <c r="T474" s="2063" t="s">
        <v>2932</v>
      </c>
      <c r="U474" s="1222" t="s">
        <v>294</v>
      </c>
      <c r="V474" s="1222" t="s">
        <v>3295</v>
      </c>
      <c r="W474" s="1222" t="s">
        <v>294</v>
      </c>
      <c r="X474" s="1222" t="s">
        <v>3011</v>
      </c>
      <c r="Y474" s="1222" t="s">
        <v>3279</v>
      </c>
      <c r="Z474" s="1222" t="s">
        <v>3011</v>
      </c>
      <c r="AA474" s="1222" t="s">
        <v>3011</v>
      </c>
      <c r="AB474" s="1222" t="s">
        <v>3011</v>
      </c>
      <c r="AC474" s="1222" t="s">
        <v>3011</v>
      </c>
      <c r="AD474" s="1222" t="s">
        <v>3011</v>
      </c>
      <c r="AE474" s="1222" t="s">
        <v>3011</v>
      </c>
      <c r="AF474" s="2007" t="s">
        <v>293</v>
      </c>
      <c r="AG474" s="1222" t="s">
        <v>3296</v>
      </c>
      <c r="AH474" s="1221" t="s">
        <v>3104</v>
      </c>
      <c r="AI474" s="2007" t="s">
        <v>2909</v>
      </c>
      <c r="AJ474" s="1222" t="s">
        <v>295</v>
      </c>
      <c r="AK474" s="1225" t="s">
        <v>3297</v>
      </c>
      <c r="AL474" s="1222" t="s">
        <v>294</v>
      </c>
      <c r="AM474" s="1221" t="s">
        <v>3011</v>
      </c>
      <c r="AN474" s="2008"/>
    </row>
    <row r="475" spans="1:40" ht="93" customHeight="1">
      <c r="A475" s="1221" t="s">
        <v>1107</v>
      </c>
      <c r="B475" s="1221" t="s">
        <v>767</v>
      </c>
      <c r="C475" s="1221" t="s">
        <v>3289</v>
      </c>
      <c r="D475" s="1222" t="s">
        <v>3011</v>
      </c>
      <c r="E475" s="1221" t="s">
        <v>3290</v>
      </c>
      <c r="F475" s="1222" t="s">
        <v>3273</v>
      </c>
      <c r="G475" s="1222" t="s">
        <v>3013</v>
      </c>
      <c r="H475" s="1223">
        <v>754867</v>
      </c>
      <c r="I475" s="1223">
        <v>391600</v>
      </c>
      <c r="J475" s="1222" t="s">
        <v>3274</v>
      </c>
      <c r="K475" s="1224" t="s">
        <v>3305</v>
      </c>
      <c r="L475" s="1222" t="s">
        <v>3291</v>
      </c>
      <c r="M475" s="1224" t="s">
        <v>3292</v>
      </c>
      <c r="N475" s="1222" t="s">
        <v>293</v>
      </c>
      <c r="O475" s="2069" t="s">
        <v>3293</v>
      </c>
      <c r="P475" s="1221" t="s">
        <v>294</v>
      </c>
      <c r="Q475" s="1221" t="s">
        <v>3494</v>
      </c>
      <c r="R475" s="2069" t="s">
        <v>3294</v>
      </c>
      <c r="S475" s="1222" t="s">
        <v>297</v>
      </c>
      <c r="T475" s="2063" t="s">
        <v>2932</v>
      </c>
      <c r="U475" s="1222" t="s">
        <v>294</v>
      </c>
      <c r="V475" s="1222" t="s">
        <v>3295</v>
      </c>
      <c r="W475" s="1222" t="s">
        <v>294</v>
      </c>
      <c r="X475" s="1222" t="s">
        <v>3011</v>
      </c>
      <c r="Y475" s="1222" t="s">
        <v>3279</v>
      </c>
      <c r="Z475" s="1222" t="s">
        <v>3011</v>
      </c>
      <c r="AA475" s="1222" t="s">
        <v>3011</v>
      </c>
      <c r="AB475" s="1222" t="s">
        <v>3011</v>
      </c>
      <c r="AC475" s="1222" t="s">
        <v>3011</v>
      </c>
      <c r="AD475" s="1222" t="s">
        <v>3011</v>
      </c>
      <c r="AE475" s="1222" t="s">
        <v>3011</v>
      </c>
      <c r="AF475" s="2007" t="s">
        <v>293</v>
      </c>
      <c r="AG475" s="1222" t="s">
        <v>3296</v>
      </c>
      <c r="AH475" s="1221" t="s">
        <v>3104</v>
      </c>
      <c r="AI475" s="2007" t="s">
        <v>2909</v>
      </c>
      <c r="AJ475" s="1222" t="s">
        <v>295</v>
      </c>
      <c r="AK475" s="1225" t="s">
        <v>3297</v>
      </c>
      <c r="AL475" s="1222" t="s">
        <v>294</v>
      </c>
      <c r="AM475" s="1221" t="s">
        <v>3011</v>
      </c>
      <c r="AN475" s="2008"/>
    </row>
    <row r="476" spans="1:40" ht="93" customHeight="1">
      <c r="A476" s="1221" t="s">
        <v>1107</v>
      </c>
      <c r="B476" s="1221" t="s">
        <v>768</v>
      </c>
      <c r="C476" s="1221" t="s">
        <v>3289</v>
      </c>
      <c r="D476" s="1222" t="s">
        <v>3011</v>
      </c>
      <c r="E476" s="1221" t="s">
        <v>3290</v>
      </c>
      <c r="F476" s="1222" t="s">
        <v>3273</v>
      </c>
      <c r="G476" s="1222" t="s">
        <v>3013</v>
      </c>
      <c r="H476" s="1223">
        <v>77106</v>
      </c>
      <c r="I476" s="1223">
        <v>40000</v>
      </c>
      <c r="J476" s="1222" t="s">
        <v>3274</v>
      </c>
      <c r="K476" s="1224" t="s">
        <v>3305</v>
      </c>
      <c r="L476" s="1222" t="s">
        <v>3291</v>
      </c>
      <c r="M476" s="1224" t="s">
        <v>3292</v>
      </c>
      <c r="N476" s="1222" t="s">
        <v>293</v>
      </c>
      <c r="O476" s="2069" t="s">
        <v>3293</v>
      </c>
      <c r="P476" s="1221" t="s">
        <v>294</v>
      </c>
      <c r="Q476" s="1221" t="s">
        <v>3490</v>
      </c>
      <c r="R476" s="2069" t="s">
        <v>3294</v>
      </c>
      <c r="S476" s="1222" t="s">
        <v>297</v>
      </c>
      <c r="T476" s="2063" t="s">
        <v>2932</v>
      </c>
      <c r="U476" s="1222" t="s">
        <v>294</v>
      </c>
      <c r="V476" s="1222" t="s">
        <v>3295</v>
      </c>
      <c r="W476" s="1222" t="s">
        <v>294</v>
      </c>
      <c r="X476" s="1222" t="s">
        <v>3011</v>
      </c>
      <c r="Y476" s="1222" t="s">
        <v>3279</v>
      </c>
      <c r="Z476" s="1222" t="s">
        <v>3011</v>
      </c>
      <c r="AA476" s="1222" t="s">
        <v>3011</v>
      </c>
      <c r="AB476" s="1222" t="s">
        <v>3011</v>
      </c>
      <c r="AC476" s="1222" t="s">
        <v>3011</v>
      </c>
      <c r="AD476" s="1222" t="s">
        <v>3011</v>
      </c>
      <c r="AE476" s="1222" t="s">
        <v>3011</v>
      </c>
      <c r="AF476" s="2007" t="s">
        <v>293</v>
      </c>
      <c r="AG476" s="1222" t="s">
        <v>3296</v>
      </c>
      <c r="AH476" s="1221" t="s">
        <v>3104</v>
      </c>
      <c r="AI476" s="2007" t="s">
        <v>2909</v>
      </c>
      <c r="AJ476" s="1222" t="s">
        <v>295</v>
      </c>
      <c r="AK476" s="1225" t="s">
        <v>3297</v>
      </c>
      <c r="AL476" s="1222" t="s">
        <v>294</v>
      </c>
      <c r="AM476" s="1221" t="s">
        <v>3011</v>
      </c>
      <c r="AN476" s="2008"/>
    </row>
    <row r="477" spans="1:40" ht="93" customHeight="1">
      <c r="A477" s="1221" t="s">
        <v>1107</v>
      </c>
      <c r="B477" s="1221" t="s">
        <v>769</v>
      </c>
      <c r="C477" s="1221" t="s">
        <v>3289</v>
      </c>
      <c r="D477" s="1222" t="s">
        <v>3011</v>
      </c>
      <c r="E477" s="1221" t="s">
        <v>3290</v>
      </c>
      <c r="F477" s="1222" t="s">
        <v>3273</v>
      </c>
      <c r="G477" s="1222" t="s">
        <v>3013</v>
      </c>
      <c r="H477" s="1223">
        <v>125683</v>
      </c>
      <c r="I477" s="1223">
        <v>65200</v>
      </c>
      <c r="J477" s="1222" t="s">
        <v>3274</v>
      </c>
      <c r="K477" s="1224" t="s">
        <v>3305</v>
      </c>
      <c r="L477" s="1222" t="s">
        <v>3291</v>
      </c>
      <c r="M477" s="1224" t="s">
        <v>3292</v>
      </c>
      <c r="N477" s="1222" t="s">
        <v>293</v>
      </c>
      <c r="O477" s="2069" t="s">
        <v>3293</v>
      </c>
      <c r="P477" s="1221" t="s">
        <v>294</v>
      </c>
      <c r="Q477" s="1221" t="s">
        <v>3495</v>
      </c>
      <c r="R477" s="2069" t="s">
        <v>3294</v>
      </c>
      <c r="S477" s="1222" t="s">
        <v>297</v>
      </c>
      <c r="T477" s="2063" t="s">
        <v>2932</v>
      </c>
      <c r="U477" s="1222" t="s">
        <v>294</v>
      </c>
      <c r="V477" s="1222" t="s">
        <v>3295</v>
      </c>
      <c r="W477" s="1222" t="s">
        <v>294</v>
      </c>
      <c r="X477" s="1222" t="s">
        <v>3011</v>
      </c>
      <c r="Y477" s="1222" t="s">
        <v>3279</v>
      </c>
      <c r="Z477" s="1222" t="s">
        <v>3011</v>
      </c>
      <c r="AA477" s="1222" t="s">
        <v>3011</v>
      </c>
      <c r="AB477" s="1222" t="s">
        <v>3011</v>
      </c>
      <c r="AC477" s="1222" t="s">
        <v>3011</v>
      </c>
      <c r="AD477" s="1222" t="s">
        <v>3011</v>
      </c>
      <c r="AE477" s="1222" t="s">
        <v>3011</v>
      </c>
      <c r="AF477" s="2007" t="s">
        <v>293</v>
      </c>
      <c r="AG477" s="1222" t="s">
        <v>3296</v>
      </c>
      <c r="AH477" s="1221" t="s">
        <v>3104</v>
      </c>
      <c r="AI477" s="2007" t="s">
        <v>2909</v>
      </c>
      <c r="AJ477" s="1222" t="s">
        <v>295</v>
      </c>
      <c r="AK477" s="1225" t="s">
        <v>3297</v>
      </c>
      <c r="AL477" s="1222" t="s">
        <v>294</v>
      </c>
      <c r="AM477" s="1221" t="s">
        <v>3011</v>
      </c>
      <c r="AN477" s="2008"/>
    </row>
    <row r="478" spans="1:40" ht="93" customHeight="1">
      <c r="A478" s="1221" t="s">
        <v>1107</v>
      </c>
      <c r="B478" s="1221" t="s">
        <v>770</v>
      </c>
      <c r="C478" s="1221" t="s">
        <v>3289</v>
      </c>
      <c r="D478" s="1222" t="s">
        <v>3011</v>
      </c>
      <c r="E478" s="1221" t="s">
        <v>3290</v>
      </c>
      <c r="F478" s="1222" t="s">
        <v>3273</v>
      </c>
      <c r="G478" s="1222" t="s">
        <v>3013</v>
      </c>
      <c r="H478" s="1223">
        <v>10795</v>
      </c>
      <c r="I478" s="1223">
        <v>5600</v>
      </c>
      <c r="J478" s="1222" t="s">
        <v>3274</v>
      </c>
      <c r="K478" s="1224" t="s">
        <v>3305</v>
      </c>
      <c r="L478" s="1222" t="s">
        <v>3291</v>
      </c>
      <c r="M478" s="1224" t="s">
        <v>3292</v>
      </c>
      <c r="N478" s="1222" t="s">
        <v>293</v>
      </c>
      <c r="O478" s="2069" t="s">
        <v>3293</v>
      </c>
      <c r="P478" s="1221" t="s">
        <v>294</v>
      </c>
      <c r="Q478" s="1221" t="s">
        <v>3418</v>
      </c>
      <c r="R478" s="2069" t="s">
        <v>3294</v>
      </c>
      <c r="S478" s="1222" t="s">
        <v>297</v>
      </c>
      <c r="T478" s="2063" t="s">
        <v>2932</v>
      </c>
      <c r="U478" s="1222" t="s">
        <v>294</v>
      </c>
      <c r="V478" s="1222" t="s">
        <v>3295</v>
      </c>
      <c r="W478" s="1222" t="s">
        <v>294</v>
      </c>
      <c r="X478" s="1222" t="s">
        <v>3011</v>
      </c>
      <c r="Y478" s="1222" t="s">
        <v>3279</v>
      </c>
      <c r="Z478" s="1222" t="s">
        <v>3011</v>
      </c>
      <c r="AA478" s="1222" t="s">
        <v>3011</v>
      </c>
      <c r="AB478" s="1222" t="s">
        <v>3011</v>
      </c>
      <c r="AC478" s="1222" t="s">
        <v>3011</v>
      </c>
      <c r="AD478" s="1222" t="s">
        <v>3011</v>
      </c>
      <c r="AE478" s="1222" t="s">
        <v>3011</v>
      </c>
      <c r="AF478" s="2007" t="s">
        <v>293</v>
      </c>
      <c r="AG478" s="1222" t="s">
        <v>3296</v>
      </c>
      <c r="AH478" s="1221" t="s">
        <v>3104</v>
      </c>
      <c r="AI478" s="2007" t="s">
        <v>2909</v>
      </c>
      <c r="AJ478" s="1222" t="s">
        <v>295</v>
      </c>
      <c r="AK478" s="1225" t="s">
        <v>3297</v>
      </c>
      <c r="AL478" s="1222" t="s">
        <v>294</v>
      </c>
      <c r="AM478" s="1221" t="s">
        <v>3011</v>
      </c>
      <c r="AN478" s="2008"/>
    </row>
    <row r="479" spans="1:40" ht="93" customHeight="1">
      <c r="A479" s="1221" t="s">
        <v>1107</v>
      </c>
      <c r="B479" s="1221" t="s">
        <v>771</v>
      </c>
      <c r="C479" s="1221" t="s">
        <v>3289</v>
      </c>
      <c r="D479" s="1222" t="s">
        <v>3011</v>
      </c>
      <c r="E479" s="1221" t="s">
        <v>3290</v>
      </c>
      <c r="F479" s="1222" t="s">
        <v>3273</v>
      </c>
      <c r="G479" s="1222" t="s">
        <v>3013</v>
      </c>
      <c r="H479" s="1223">
        <v>4626</v>
      </c>
      <c r="I479" s="1223">
        <v>2400</v>
      </c>
      <c r="J479" s="1222" t="s">
        <v>3274</v>
      </c>
      <c r="K479" s="1224" t="s">
        <v>3305</v>
      </c>
      <c r="L479" s="1222" t="s">
        <v>3291</v>
      </c>
      <c r="M479" s="1224" t="s">
        <v>3292</v>
      </c>
      <c r="N479" s="1222" t="s">
        <v>293</v>
      </c>
      <c r="O479" s="2069" t="s">
        <v>3293</v>
      </c>
      <c r="P479" s="1221" t="s">
        <v>294</v>
      </c>
      <c r="Q479" s="1221" t="s">
        <v>3408</v>
      </c>
      <c r="R479" s="2069" t="s">
        <v>3294</v>
      </c>
      <c r="S479" s="1222" t="s">
        <v>297</v>
      </c>
      <c r="T479" s="2063" t="s">
        <v>2932</v>
      </c>
      <c r="U479" s="1222" t="s">
        <v>294</v>
      </c>
      <c r="V479" s="1222" t="s">
        <v>3295</v>
      </c>
      <c r="W479" s="1222" t="s">
        <v>294</v>
      </c>
      <c r="X479" s="1222" t="s">
        <v>3011</v>
      </c>
      <c r="Y479" s="1222" t="s">
        <v>3279</v>
      </c>
      <c r="Z479" s="1222" t="s">
        <v>3011</v>
      </c>
      <c r="AA479" s="1222" t="s">
        <v>3011</v>
      </c>
      <c r="AB479" s="1222" t="s">
        <v>3011</v>
      </c>
      <c r="AC479" s="1222" t="s">
        <v>3011</v>
      </c>
      <c r="AD479" s="1222" t="s">
        <v>3011</v>
      </c>
      <c r="AE479" s="1222" t="s">
        <v>3011</v>
      </c>
      <c r="AF479" s="2007" t="s">
        <v>293</v>
      </c>
      <c r="AG479" s="1222" t="s">
        <v>3296</v>
      </c>
      <c r="AH479" s="1221" t="s">
        <v>3104</v>
      </c>
      <c r="AI479" s="2007" t="s">
        <v>2909</v>
      </c>
      <c r="AJ479" s="1222" t="s">
        <v>295</v>
      </c>
      <c r="AK479" s="1225" t="s">
        <v>3297</v>
      </c>
      <c r="AL479" s="1222" t="s">
        <v>294</v>
      </c>
      <c r="AM479" s="1221" t="s">
        <v>3011</v>
      </c>
      <c r="AN479" s="2008"/>
    </row>
    <row r="480" spans="1:40" ht="93" customHeight="1">
      <c r="A480" s="1221" t="s">
        <v>1107</v>
      </c>
      <c r="B480" s="1221" t="s">
        <v>772</v>
      </c>
      <c r="C480" s="1221" t="s">
        <v>3289</v>
      </c>
      <c r="D480" s="1222" t="s">
        <v>3011</v>
      </c>
      <c r="E480" s="1221" t="s">
        <v>3290</v>
      </c>
      <c r="F480" s="1222" t="s">
        <v>3273</v>
      </c>
      <c r="G480" s="1222" t="s">
        <v>3013</v>
      </c>
      <c r="H480" s="1223">
        <v>6168</v>
      </c>
      <c r="I480" s="1223">
        <v>3200</v>
      </c>
      <c r="J480" s="1222" t="s">
        <v>3274</v>
      </c>
      <c r="K480" s="1224" t="s">
        <v>3305</v>
      </c>
      <c r="L480" s="1222" t="s">
        <v>3291</v>
      </c>
      <c r="M480" s="1224" t="s">
        <v>3292</v>
      </c>
      <c r="N480" s="1222" t="s">
        <v>293</v>
      </c>
      <c r="O480" s="2069" t="s">
        <v>3293</v>
      </c>
      <c r="P480" s="1221" t="s">
        <v>294</v>
      </c>
      <c r="Q480" s="1221" t="s">
        <v>3401</v>
      </c>
      <c r="R480" s="2069" t="s">
        <v>3294</v>
      </c>
      <c r="S480" s="1222" t="s">
        <v>297</v>
      </c>
      <c r="T480" s="2063" t="s">
        <v>2932</v>
      </c>
      <c r="U480" s="1222" t="s">
        <v>294</v>
      </c>
      <c r="V480" s="1222" t="s">
        <v>3295</v>
      </c>
      <c r="W480" s="1222" t="s">
        <v>294</v>
      </c>
      <c r="X480" s="1222" t="s">
        <v>3011</v>
      </c>
      <c r="Y480" s="1222" t="s">
        <v>3279</v>
      </c>
      <c r="Z480" s="1222" t="s">
        <v>3011</v>
      </c>
      <c r="AA480" s="1222" t="s">
        <v>3011</v>
      </c>
      <c r="AB480" s="1222" t="s">
        <v>3011</v>
      </c>
      <c r="AC480" s="1222" t="s">
        <v>3011</v>
      </c>
      <c r="AD480" s="1222" t="s">
        <v>3011</v>
      </c>
      <c r="AE480" s="1222" t="s">
        <v>3011</v>
      </c>
      <c r="AF480" s="2007" t="s">
        <v>293</v>
      </c>
      <c r="AG480" s="1222" t="s">
        <v>3296</v>
      </c>
      <c r="AH480" s="1221" t="s">
        <v>3104</v>
      </c>
      <c r="AI480" s="2007" t="s">
        <v>2909</v>
      </c>
      <c r="AJ480" s="1222" t="s">
        <v>295</v>
      </c>
      <c r="AK480" s="1225" t="s">
        <v>3297</v>
      </c>
      <c r="AL480" s="1222" t="s">
        <v>294</v>
      </c>
      <c r="AM480" s="1221" t="s">
        <v>3011</v>
      </c>
      <c r="AN480" s="2008"/>
    </row>
    <row r="481" spans="1:40" ht="93" customHeight="1">
      <c r="A481" s="1221" t="s">
        <v>1107</v>
      </c>
      <c r="B481" s="1221" t="s">
        <v>773</v>
      </c>
      <c r="C481" s="1221" t="s">
        <v>3289</v>
      </c>
      <c r="D481" s="1222" t="s">
        <v>3011</v>
      </c>
      <c r="E481" s="1221" t="s">
        <v>3290</v>
      </c>
      <c r="F481" s="1222" t="s">
        <v>3273</v>
      </c>
      <c r="G481" s="1222" t="s">
        <v>3013</v>
      </c>
      <c r="H481" s="1223">
        <v>43950</v>
      </c>
      <c r="I481" s="1223">
        <v>22800</v>
      </c>
      <c r="J481" s="1222" t="s">
        <v>3274</v>
      </c>
      <c r="K481" s="1224" t="s">
        <v>3305</v>
      </c>
      <c r="L481" s="1222" t="s">
        <v>3291</v>
      </c>
      <c r="M481" s="1224" t="s">
        <v>3292</v>
      </c>
      <c r="N481" s="1222" t="s">
        <v>293</v>
      </c>
      <c r="O481" s="2069" t="s">
        <v>3293</v>
      </c>
      <c r="P481" s="1221" t="s">
        <v>294</v>
      </c>
      <c r="Q481" s="1221" t="s">
        <v>3496</v>
      </c>
      <c r="R481" s="2069" t="s">
        <v>3294</v>
      </c>
      <c r="S481" s="1222" t="s">
        <v>297</v>
      </c>
      <c r="T481" s="2063" t="s">
        <v>2932</v>
      </c>
      <c r="U481" s="1222" t="s">
        <v>294</v>
      </c>
      <c r="V481" s="1222" t="s">
        <v>3295</v>
      </c>
      <c r="W481" s="1222" t="s">
        <v>294</v>
      </c>
      <c r="X481" s="1222" t="s">
        <v>3011</v>
      </c>
      <c r="Y481" s="1222" t="s">
        <v>3279</v>
      </c>
      <c r="Z481" s="1222" t="s">
        <v>3011</v>
      </c>
      <c r="AA481" s="1222" t="s">
        <v>3011</v>
      </c>
      <c r="AB481" s="1222" t="s">
        <v>3011</v>
      </c>
      <c r="AC481" s="1222" t="s">
        <v>3011</v>
      </c>
      <c r="AD481" s="1222" t="s">
        <v>3011</v>
      </c>
      <c r="AE481" s="1222" t="s">
        <v>3011</v>
      </c>
      <c r="AF481" s="2007" t="s">
        <v>293</v>
      </c>
      <c r="AG481" s="1222" t="s">
        <v>3296</v>
      </c>
      <c r="AH481" s="1221" t="s">
        <v>3104</v>
      </c>
      <c r="AI481" s="2007" t="s">
        <v>2909</v>
      </c>
      <c r="AJ481" s="1222" t="s">
        <v>295</v>
      </c>
      <c r="AK481" s="1225" t="s">
        <v>3297</v>
      </c>
      <c r="AL481" s="1222" t="s">
        <v>294</v>
      </c>
      <c r="AM481" s="1221" t="s">
        <v>3011</v>
      </c>
      <c r="AN481" s="2008"/>
    </row>
    <row r="482" spans="1:40" ht="93" customHeight="1">
      <c r="A482" s="1221" t="s">
        <v>1107</v>
      </c>
      <c r="B482" s="1221" t="s">
        <v>774</v>
      </c>
      <c r="C482" s="1221" t="s">
        <v>3289</v>
      </c>
      <c r="D482" s="1222" t="s">
        <v>3011</v>
      </c>
      <c r="E482" s="1221" t="s">
        <v>3290</v>
      </c>
      <c r="F482" s="1222" t="s">
        <v>3273</v>
      </c>
      <c r="G482" s="1222" t="s">
        <v>3013</v>
      </c>
      <c r="H482" s="1223">
        <v>12337</v>
      </c>
      <c r="I482" s="1223">
        <v>6400</v>
      </c>
      <c r="J482" s="1222" t="s">
        <v>3274</v>
      </c>
      <c r="K482" s="1224" t="s">
        <v>3305</v>
      </c>
      <c r="L482" s="1222" t="s">
        <v>3291</v>
      </c>
      <c r="M482" s="1224" t="s">
        <v>3292</v>
      </c>
      <c r="N482" s="1222" t="s">
        <v>293</v>
      </c>
      <c r="O482" s="2069" t="s">
        <v>3293</v>
      </c>
      <c r="P482" s="1221" t="s">
        <v>294</v>
      </c>
      <c r="Q482" s="1221" t="s">
        <v>3422</v>
      </c>
      <c r="R482" s="2069" t="s">
        <v>3294</v>
      </c>
      <c r="S482" s="1222" t="s">
        <v>297</v>
      </c>
      <c r="T482" s="2063" t="s">
        <v>2932</v>
      </c>
      <c r="U482" s="1222" t="s">
        <v>294</v>
      </c>
      <c r="V482" s="1222" t="s">
        <v>3295</v>
      </c>
      <c r="W482" s="1222" t="s">
        <v>294</v>
      </c>
      <c r="X482" s="1222" t="s">
        <v>3011</v>
      </c>
      <c r="Y482" s="1222" t="s">
        <v>3279</v>
      </c>
      <c r="Z482" s="1222" t="s">
        <v>3011</v>
      </c>
      <c r="AA482" s="1222" t="s">
        <v>3011</v>
      </c>
      <c r="AB482" s="1222" t="s">
        <v>3011</v>
      </c>
      <c r="AC482" s="1222" t="s">
        <v>3011</v>
      </c>
      <c r="AD482" s="1222" t="s">
        <v>3011</v>
      </c>
      <c r="AE482" s="1222" t="s">
        <v>3011</v>
      </c>
      <c r="AF482" s="2007" t="s">
        <v>293</v>
      </c>
      <c r="AG482" s="1222" t="s">
        <v>3296</v>
      </c>
      <c r="AH482" s="1221" t="s">
        <v>3104</v>
      </c>
      <c r="AI482" s="2007" t="s">
        <v>2909</v>
      </c>
      <c r="AJ482" s="1222" t="s">
        <v>295</v>
      </c>
      <c r="AK482" s="1225" t="s">
        <v>3297</v>
      </c>
      <c r="AL482" s="1222" t="s">
        <v>294</v>
      </c>
      <c r="AM482" s="1221" t="s">
        <v>3011</v>
      </c>
      <c r="AN482" s="2008"/>
    </row>
    <row r="483" spans="1:40" ht="93" customHeight="1">
      <c r="A483" s="1221" t="s">
        <v>1107</v>
      </c>
      <c r="B483" s="1221" t="s">
        <v>775</v>
      </c>
      <c r="C483" s="1221" t="s">
        <v>3289</v>
      </c>
      <c r="D483" s="1222" t="s">
        <v>3011</v>
      </c>
      <c r="E483" s="1221" t="s">
        <v>3290</v>
      </c>
      <c r="F483" s="1222" t="s">
        <v>3273</v>
      </c>
      <c r="G483" s="1222" t="s">
        <v>3013</v>
      </c>
      <c r="H483" s="1223">
        <v>1542</v>
      </c>
      <c r="I483" s="1223">
        <v>800</v>
      </c>
      <c r="J483" s="1222" t="s">
        <v>3274</v>
      </c>
      <c r="K483" s="1224" t="s">
        <v>3305</v>
      </c>
      <c r="L483" s="1222" t="s">
        <v>3291</v>
      </c>
      <c r="M483" s="1224" t="s">
        <v>3292</v>
      </c>
      <c r="N483" s="1222" t="s">
        <v>293</v>
      </c>
      <c r="O483" s="2069" t="s">
        <v>3293</v>
      </c>
      <c r="P483" s="1221" t="s">
        <v>294</v>
      </c>
      <c r="Q483" s="1221" t="s">
        <v>3402</v>
      </c>
      <c r="R483" s="2069" t="s">
        <v>3294</v>
      </c>
      <c r="S483" s="1222" t="s">
        <v>297</v>
      </c>
      <c r="T483" s="2063" t="s">
        <v>2932</v>
      </c>
      <c r="U483" s="1222" t="s">
        <v>294</v>
      </c>
      <c r="V483" s="1222" t="s">
        <v>3295</v>
      </c>
      <c r="W483" s="1222" t="s">
        <v>294</v>
      </c>
      <c r="X483" s="1222" t="s">
        <v>3011</v>
      </c>
      <c r="Y483" s="1222" t="s">
        <v>3279</v>
      </c>
      <c r="Z483" s="1222" t="s">
        <v>3011</v>
      </c>
      <c r="AA483" s="1222" t="s">
        <v>3011</v>
      </c>
      <c r="AB483" s="1222" t="s">
        <v>3011</v>
      </c>
      <c r="AC483" s="1222" t="s">
        <v>3011</v>
      </c>
      <c r="AD483" s="1222" t="s">
        <v>3011</v>
      </c>
      <c r="AE483" s="1222" t="s">
        <v>3011</v>
      </c>
      <c r="AF483" s="2007" t="s">
        <v>293</v>
      </c>
      <c r="AG483" s="1222" t="s">
        <v>3296</v>
      </c>
      <c r="AH483" s="1221" t="s">
        <v>3104</v>
      </c>
      <c r="AI483" s="2007" t="s">
        <v>2909</v>
      </c>
      <c r="AJ483" s="1222" t="s">
        <v>295</v>
      </c>
      <c r="AK483" s="1225" t="s">
        <v>3297</v>
      </c>
      <c r="AL483" s="1222" t="s">
        <v>294</v>
      </c>
      <c r="AM483" s="1221" t="s">
        <v>3011</v>
      </c>
      <c r="AN483" s="2008"/>
    </row>
    <row r="484" spans="1:40" ht="93" customHeight="1">
      <c r="A484" s="1221" t="s">
        <v>1107</v>
      </c>
      <c r="B484" s="1221" t="s">
        <v>776</v>
      </c>
      <c r="C484" s="1221" t="s">
        <v>3289</v>
      </c>
      <c r="D484" s="1222" t="s">
        <v>3011</v>
      </c>
      <c r="E484" s="1221" t="s">
        <v>3290</v>
      </c>
      <c r="F484" s="1222" t="s">
        <v>3273</v>
      </c>
      <c r="G484" s="1222" t="s">
        <v>3013</v>
      </c>
      <c r="H484" s="1223">
        <v>212041</v>
      </c>
      <c r="I484" s="1223">
        <v>110000</v>
      </c>
      <c r="J484" s="1222" t="s">
        <v>3274</v>
      </c>
      <c r="K484" s="1224" t="s">
        <v>3305</v>
      </c>
      <c r="L484" s="1222" t="s">
        <v>3291</v>
      </c>
      <c r="M484" s="1224" t="s">
        <v>3292</v>
      </c>
      <c r="N484" s="1222" t="s">
        <v>293</v>
      </c>
      <c r="O484" s="2069" t="s">
        <v>3293</v>
      </c>
      <c r="P484" s="1221" t="s">
        <v>294</v>
      </c>
      <c r="Q484" s="1221" t="s">
        <v>3459</v>
      </c>
      <c r="R484" s="2069" t="s">
        <v>3294</v>
      </c>
      <c r="S484" s="1222" t="s">
        <v>297</v>
      </c>
      <c r="T484" s="2063" t="s">
        <v>2932</v>
      </c>
      <c r="U484" s="1222" t="s">
        <v>294</v>
      </c>
      <c r="V484" s="1222" t="s">
        <v>3295</v>
      </c>
      <c r="W484" s="1222" t="s">
        <v>294</v>
      </c>
      <c r="X484" s="1222" t="s">
        <v>3011</v>
      </c>
      <c r="Y484" s="1222" t="s">
        <v>3279</v>
      </c>
      <c r="Z484" s="1222" t="s">
        <v>3011</v>
      </c>
      <c r="AA484" s="1222" t="s">
        <v>3011</v>
      </c>
      <c r="AB484" s="1222" t="s">
        <v>3011</v>
      </c>
      <c r="AC484" s="1222" t="s">
        <v>3011</v>
      </c>
      <c r="AD484" s="1222" t="s">
        <v>3011</v>
      </c>
      <c r="AE484" s="1222" t="s">
        <v>3011</v>
      </c>
      <c r="AF484" s="2007" t="s">
        <v>293</v>
      </c>
      <c r="AG484" s="1222" t="s">
        <v>3296</v>
      </c>
      <c r="AH484" s="1221" t="s">
        <v>3104</v>
      </c>
      <c r="AI484" s="2007" t="s">
        <v>2909</v>
      </c>
      <c r="AJ484" s="1222" t="s">
        <v>295</v>
      </c>
      <c r="AK484" s="1225" t="s">
        <v>3297</v>
      </c>
      <c r="AL484" s="1222" t="s">
        <v>294</v>
      </c>
      <c r="AM484" s="1221" t="s">
        <v>3011</v>
      </c>
      <c r="AN484" s="2008"/>
    </row>
    <row r="485" spans="1:40" ht="93" customHeight="1">
      <c r="A485" s="1221" t="s">
        <v>1107</v>
      </c>
      <c r="B485" s="1221" t="s">
        <v>777</v>
      </c>
      <c r="C485" s="1221" t="s">
        <v>3289</v>
      </c>
      <c r="D485" s="1222" t="s">
        <v>3011</v>
      </c>
      <c r="E485" s="1221" t="s">
        <v>3290</v>
      </c>
      <c r="F485" s="1222" t="s">
        <v>3273</v>
      </c>
      <c r="G485" s="1222" t="s">
        <v>3013</v>
      </c>
      <c r="H485" s="1223">
        <v>771</v>
      </c>
      <c r="I485" s="1223">
        <v>400</v>
      </c>
      <c r="J485" s="1222" t="s">
        <v>3274</v>
      </c>
      <c r="K485" s="1224" t="s">
        <v>3305</v>
      </c>
      <c r="L485" s="1222" t="s">
        <v>3291</v>
      </c>
      <c r="M485" s="1224" t="s">
        <v>3292</v>
      </c>
      <c r="N485" s="1222" t="s">
        <v>293</v>
      </c>
      <c r="O485" s="2069" t="s">
        <v>3293</v>
      </c>
      <c r="P485" s="1221" t="s">
        <v>294</v>
      </c>
      <c r="Q485" s="1221" t="s">
        <v>3403</v>
      </c>
      <c r="R485" s="2069" t="s">
        <v>3294</v>
      </c>
      <c r="S485" s="1222" t="s">
        <v>297</v>
      </c>
      <c r="T485" s="2063" t="s">
        <v>2932</v>
      </c>
      <c r="U485" s="1222" t="s">
        <v>294</v>
      </c>
      <c r="V485" s="1222" t="s">
        <v>3295</v>
      </c>
      <c r="W485" s="1222" t="s">
        <v>294</v>
      </c>
      <c r="X485" s="1222" t="s">
        <v>3011</v>
      </c>
      <c r="Y485" s="1222" t="s">
        <v>3279</v>
      </c>
      <c r="Z485" s="1222" t="s">
        <v>3011</v>
      </c>
      <c r="AA485" s="1222" t="s">
        <v>3011</v>
      </c>
      <c r="AB485" s="1222" t="s">
        <v>3011</v>
      </c>
      <c r="AC485" s="1222" t="s">
        <v>3011</v>
      </c>
      <c r="AD485" s="1222" t="s">
        <v>3011</v>
      </c>
      <c r="AE485" s="1222" t="s">
        <v>3011</v>
      </c>
      <c r="AF485" s="2007" t="s">
        <v>293</v>
      </c>
      <c r="AG485" s="1222" t="s">
        <v>3296</v>
      </c>
      <c r="AH485" s="1221" t="s">
        <v>3104</v>
      </c>
      <c r="AI485" s="2007" t="s">
        <v>2909</v>
      </c>
      <c r="AJ485" s="1222" t="s">
        <v>295</v>
      </c>
      <c r="AK485" s="1225" t="s">
        <v>3297</v>
      </c>
      <c r="AL485" s="1222" t="s">
        <v>294</v>
      </c>
      <c r="AM485" s="1221" t="s">
        <v>3011</v>
      </c>
      <c r="AN485" s="2008"/>
    </row>
    <row r="486" spans="1:40" ht="93" customHeight="1">
      <c r="A486" s="1221" t="s">
        <v>1107</v>
      </c>
      <c r="B486" s="1221" t="s">
        <v>778</v>
      </c>
      <c r="C486" s="1221" t="s">
        <v>3289</v>
      </c>
      <c r="D486" s="1222" t="s">
        <v>3011</v>
      </c>
      <c r="E486" s="1221" t="s">
        <v>3290</v>
      </c>
      <c r="F486" s="1222" t="s">
        <v>3273</v>
      </c>
      <c r="G486" s="1222" t="s">
        <v>3013</v>
      </c>
      <c r="H486" s="1223">
        <v>21590</v>
      </c>
      <c r="I486" s="1223">
        <v>11200</v>
      </c>
      <c r="J486" s="1222" t="s">
        <v>3274</v>
      </c>
      <c r="K486" s="1224" t="s">
        <v>3305</v>
      </c>
      <c r="L486" s="1222" t="s">
        <v>3291</v>
      </c>
      <c r="M486" s="1224" t="s">
        <v>3292</v>
      </c>
      <c r="N486" s="1222" t="s">
        <v>293</v>
      </c>
      <c r="O486" s="2069" t="s">
        <v>3293</v>
      </c>
      <c r="P486" s="1221" t="s">
        <v>294</v>
      </c>
      <c r="Q486" s="1221" t="s">
        <v>3428</v>
      </c>
      <c r="R486" s="2069" t="s">
        <v>3294</v>
      </c>
      <c r="S486" s="1222" t="s">
        <v>297</v>
      </c>
      <c r="T486" s="2063" t="s">
        <v>2932</v>
      </c>
      <c r="U486" s="1222" t="s">
        <v>294</v>
      </c>
      <c r="V486" s="1222" t="s">
        <v>3295</v>
      </c>
      <c r="W486" s="1222" t="s">
        <v>294</v>
      </c>
      <c r="X486" s="1222" t="s">
        <v>3011</v>
      </c>
      <c r="Y486" s="1222" t="s">
        <v>3279</v>
      </c>
      <c r="Z486" s="1222" t="s">
        <v>3011</v>
      </c>
      <c r="AA486" s="1222" t="s">
        <v>3011</v>
      </c>
      <c r="AB486" s="1222" t="s">
        <v>3011</v>
      </c>
      <c r="AC486" s="1222" t="s">
        <v>3011</v>
      </c>
      <c r="AD486" s="1222" t="s">
        <v>3011</v>
      </c>
      <c r="AE486" s="1222" t="s">
        <v>3011</v>
      </c>
      <c r="AF486" s="2007" t="s">
        <v>293</v>
      </c>
      <c r="AG486" s="1222" t="s">
        <v>3296</v>
      </c>
      <c r="AH486" s="1221" t="s">
        <v>3104</v>
      </c>
      <c r="AI486" s="2007" t="s">
        <v>2909</v>
      </c>
      <c r="AJ486" s="1222" t="s">
        <v>295</v>
      </c>
      <c r="AK486" s="1225" t="s">
        <v>3297</v>
      </c>
      <c r="AL486" s="1222" t="s">
        <v>294</v>
      </c>
      <c r="AM486" s="1221" t="s">
        <v>3011</v>
      </c>
      <c r="AN486" s="2008"/>
    </row>
    <row r="487" spans="1:40" ht="93" customHeight="1">
      <c r="A487" s="1221" t="s">
        <v>1107</v>
      </c>
      <c r="B487" s="1221" t="s">
        <v>779</v>
      </c>
      <c r="C487" s="1221" t="s">
        <v>3289</v>
      </c>
      <c r="D487" s="1222" t="s">
        <v>3011</v>
      </c>
      <c r="E487" s="1221" t="s">
        <v>3290</v>
      </c>
      <c r="F487" s="1222" t="s">
        <v>3273</v>
      </c>
      <c r="G487" s="1222" t="s">
        <v>3013</v>
      </c>
      <c r="H487" s="1223">
        <v>33156</v>
      </c>
      <c r="I487" s="1223">
        <v>17200</v>
      </c>
      <c r="J487" s="1222" t="s">
        <v>3274</v>
      </c>
      <c r="K487" s="1224" t="s">
        <v>3305</v>
      </c>
      <c r="L487" s="1222" t="s">
        <v>3291</v>
      </c>
      <c r="M487" s="1224" t="s">
        <v>3292</v>
      </c>
      <c r="N487" s="1222" t="s">
        <v>293</v>
      </c>
      <c r="O487" s="2069" t="s">
        <v>3293</v>
      </c>
      <c r="P487" s="1221" t="s">
        <v>294</v>
      </c>
      <c r="Q487" s="1221" t="s">
        <v>3497</v>
      </c>
      <c r="R487" s="2069" t="s">
        <v>3294</v>
      </c>
      <c r="S487" s="1222" t="s">
        <v>297</v>
      </c>
      <c r="T487" s="2063" t="s">
        <v>2932</v>
      </c>
      <c r="U487" s="1222" t="s">
        <v>294</v>
      </c>
      <c r="V487" s="1222" t="s">
        <v>3295</v>
      </c>
      <c r="W487" s="1222" t="s">
        <v>294</v>
      </c>
      <c r="X487" s="1222" t="s">
        <v>3011</v>
      </c>
      <c r="Y487" s="1222" t="s">
        <v>3279</v>
      </c>
      <c r="Z487" s="1222" t="s">
        <v>3011</v>
      </c>
      <c r="AA487" s="1222" t="s">
        <v>3011</v>
      </c>
      <c r="AB487" s="1222" t="s">
        <v>3011</v>
      </c>
      <c r="AC487" s="1222" t="s">
        <v>3011</v>
      </c>
      <c r="AD487" s="1222" t="s">
        <v>3011</v>
      </c>
      <c r="AE487" s="1222" t="s">
        <v>3011</v>
      </c>
      <c r="AF487" s="2007" t="s">
        <v>293</v>
      </c>
      <c r="AG487" s="1222" t="s">
        <v>3296</v>
      </c>
      <c r="AH487" s="1221" t="s">
        <v>3104</v>
      </c>
      <c r="AI487" s="2007" t="s">
        <v>2909</v>
      </c>
      <c r="AJ487" s="1222" t="s">
        <v>295</v>
      </c>
      <c r="AK487" s="1225" t="s">
        <v>3297</v>
      </c>
      <c r="AL487" s="1222" t="s">
        <v>294</v>
      </c>
      <c r="AM487" s="1221" t="s">
        <v>3011</v>
      </c>
      <c r="AN487" s="2008"/>
    </row>
    <row r="488" spans="1:40" ht="93" customHeight="1">
      <c r="A488" s="1221" t="s">
        <v>1107</v>
      </c>
      <c r="B488" s="1221" t="s">
        <v>780</v>
      </c>
      <c r="C488" s="1221" t="s">
        <v>3289</v>
      </c>
      <c r="D488" s="1222" t="s">
        <v>3011</v>
      </c>
      <c r="E488" s="1221" t="s">
        <v>3290</v>
      </c>
      <c r="F488" s="1222" t="s">
        <v>3273</v>
      </c>
      <c r="G488" s="1222" t="s">
        <v>3013</v>
      </c>
      <c r="H488" s="1223">
        <v>26987</v>
      </c>
      <c r="I488" s="1223">
        <v>14000</v>
      </c>
      <c r="J488" s="1222" t="s">
        <v>3274</v>
      </c>
      <c r="K488" s="1224" t="s">
        <v>3305</v>
      </c>
      <c r="L488" s="1222" t="s">
        <v>3291</v>
      </c>
      <c r="M488" s="1224" t="s">
        <v>3292</v>
      </c>
      <c r="N488" s="1222" t="s">
        <v>293</v>
      </c>
      <c r="O488" s="2069" t="s">
        <v>3293</v>
      </c>
      <c r="P488" s="1221" t="s">
        <v>294</v>
      </c>
      <c r="Q488" s="1221" t="s">
        <v>3434</v>
      </c>
      <c r="R488" s="2069" t="s">
        <v>3294</v>
      </c>
      <c r="S488" s="1222" t="s">
        <v>297</v>
      </c>
      <c r="T488" s="2063" t="s">
        <v>2932</v>
      </c>
      <c r="U488" s="1222" t="s">
        <v>294</v>
      </c>
      <c r="V488" s="1222" t="s">
        <v>3295</v>
      </c>
      <c r="W488" s="1222" t="s">
        <v>294</v>
      </c>
      <c r="X488" s="1222" t="s">
        <v>3011</v>
      </c>
      <c r="Y488" s="1222" t="s">
        <v>3279</v>
      </c>
      <c r="Z488" s="1222" t="s">
        <v>3011</v>
      </c>
      <c r="AA488" s="1222" t="s">
        <v>3011</v>
      </c>
      <c r="AB488" s="1222" t="s">
        <v>3011</v>
      </c>
      <c r="AC488" s="1222" t="s">
        <v>3011</v>
      </c>
      <c r="AD488" s="1222" t="s">
        <v>3011</v>
      </c>
      <c r="AE488" s="1222" t="s">
        <v>3011</v>
      </c>
      <c r="AF488" s="2007" t="s">
        <v>293</v>
      </c>
      <c r="AG488" s="1222" t="s">
        <v>3296</v>
      </c>
      <c r="AH488" s="1221" t="s">
        <v>3104</v>
      </c>
      <c r="AI488" s="2007" t="s">
        <v>2909</v>
      </c>
      <c r="AJ488" s="1222" t="s">
        <v>295</v>
      </c>
      <c r="AK488" s="1225" t="s">
        <v>3297</v>
      </c>
      <c r="AL488" s="1222" t="s">
        <v>294</v>
      </c>
      <c r="AM488" s="1221" t="s">
        <v>3011</v>
      </c>
      <c r="AN488" s="2008"/>
    </row>
    <row r="489" spans="1:40" ht="93" customHeight="1">
      <c r="A489" s="1221" t="s">
        <v>1107</v>
      </c>
      <c r="B489" s="1221" t="s">
        <v>781</v>
      </c>
      <c r="C489" s="1221" t="s">
        <v>3289</v>
      </c>
      <c r="D489" s="1222" t="s">
        <v>3011</v>
      </c>
      <c r="E489" s="1221" t="s">
        <v>3290</v>
      </c>
      <c r="F489" s="1222" t="s">
        <v>3273</v>
      </c>
      <c r="G489" s="1222" t="s">
        <v>3013</v>
      </c>
      <c r="H489" s="1223">
        <v>57829</v>
      </c>
      <c r="I489" s="1223">
        <v>30000</v>
      </c>
      <c r="J489" s="1222" t="s">
        <v>3274</v>
      </c>
      <c r="K489" s="1224" t="s">
        <v>3305</v>
      </c>
      <c r="L489" s="1222" t="s">
        <v>3291</v>
      </c>
      <c r="M489" s="1224" t="s">
        <v>3292</v>
      </c>
      <c r="N489" s="1222" t="s">
        <v>293</v>
      </c>
      <c r="O489" s="2069" t="s">
        <v>3293</v>
      </c>
      <c r="P489" s="1221" t="s">
        <v>294</v>
      </c>
      <c r="Q489" s="1221" t="s">
        <v>3498</v>
      </c>
      <c r="R489" s="2069" t="s">
        <v>3294</v>
      </c>
      <c r="S489" s="1222" t="s">
        <v>297</v>
      </c>
      <c r="T489" s="2063" t="s">
        <v>2932</v>
      </c>
      <c r="U489" s="1222" t="s">
        <v>294</v>
      </c>
      <c r="V489" s="1222" t="s">
        <v>3295</v>
      </c>
      <c r="W489" s="1222" t="s">
        <v>294</v>
      </c>
      <c r="X489" s="1222" t="s">
        <v>3011</v>
      </c>
      <c r="Y489" s="1222" t="s">
        <v>3279</v>
      </c>
      <c r="Z489" s="1222" t="s">
        <v>3011</v>
      </c>
      <c r="AA489" s="1222" t="s">
        <v>3011</v>
      </c>
      <c r="AB489" s="1222" t="s">
        <v>3011</v>
      </c>
      <c r="AC489" s="1222" t="s">
        <v>3011</v>
      </c>
      <c r="AD489" s="1222" t="s">
        <v>3011</v>
      </c>
      <c r="AE489" s="1222" t="s">
        <v>3011</v>
      </c>
      <c r="AF489" s="2007" t="s">
        <v>293</v>
      </c>
      <c r="AG489" s="1222" t="s">
        <v>3296</v>
      </c>
      <c r="AH489" s="1221" t="s">
        <v>3104</v>
      </c>
      <c r="AI489" s="2007" t="s">
        <v>2909</v>
      </c>
      <c r="AJ489" s="1222" t="s">
        <v>295</v>
      </c>
      <c r="AK489" s="1225" t="s">
        <v>3297</v>
      </c>
      <c r="AL489" s="1222" t="s">
        <v>294</v>
      </c>
      <c r="AM489" s="1221" t="s">
        <v>3011</v>
      </c>
      <c r="AN489" s="2008"/>
    </row>
    <row r="490" spans="1:40" ht="93" customHeight="1">
      <c r="A490" s="1221" t="s">
        <v>1107</v>
      </c>
      <c r="B490" s="1221" t="s">
        <v>782</v>
      </c>
      <c r="C490" s="1221" t="s">
        <v>3289</v>
      </c>
      <c r="D490" s="1222" t="s">
        <v>3011</v>
      </c>
      <c r="E490" s="1221" t="s">
        <v>3290</v>
      </c>
      <c r="F490" s="1222" t="s">
        <v>3273</v>
      </c>
      <c r="G490" s="1222" t="s">
        <v>3013</v>
      </c>
      <c r="H490" s="1223">
        <v>3855</v>
      </c>
      <c r="I490" s="1223">
        <v>2000</v>
      </c>
      <c r="J490" s="1222" t="s">
        <v>3274</v>
      </c>
      <c r="K490" s="1224" t="s">
        <v>3305</v>
      </c>
      <c r="L490" s="1222" t="s">
        <v>3291</v>
      </c>
      <c r="M490" s="1224" t="s">
        <v>3292</v>
      </c>
      <c r="N490" s="1222" t="s">
        <v>293</v>
      </c>
      <c r="O490" s="2069" t="s">
        <v>3293</v>
      </c>
      <c r="P490" s="1221" t="s">
        <v>294</v>
      </c>
      <c r="Q490" s="1221" t="s">
        <v>3381</v>
      </c>
      <c r="R490" s="2069" t="s">
        <v>3294</v>
      </c>
      <c r="S490" s="1222" t="s">
        <v>297</v>
      </c>
      <c r="T490" s="2063" t="s">
        <v>2932</v>
      </c>
      <c r="U490" s="1222" t="s">
        <v>294</v>
      </c>
      <c r="V490" s="1222" t="s">
        <v>3295</v>
      </c>
      <c r="W490" s="1222" t="s">
        <v>294</v>
      </c>
      <c r="X490" s="1222" t="s">
        <v>3011</v>
      </c>
      <c r="Y490" s="1222" t="s">
        <v>3279</v>
      </c>
      <c r="Z490" s="1222" t="s">
        <v>3011</v>
      </c>
      <c r="AA490" s="1222" t="s">
        <v>3011</v>
      </c>
      <c r="AB490" s="1222" t="s">
        <v>3011</v>
      </c>
      <c r="AC490" s="1222" t="s">
        <v>3011</v>
      </c>
      <c r="AD490" s="1222" t="s">
        <v>3011</v>
      </c>
      <c r="AE490" s="1222" t="s">
        <v>3011</v>
      </c>
      <c r="AF490" s="2007" t="s">
        <v>293</v>
      </c>
      <c r="AG490" s="1222" t="s">
        <v>3296</v>
      </c>
      <c r="AH490" s="1221" t="s">
        <v>3104</v>
      </c>
      <c r="AI490" s="2007" t="s">
        <v>2909</v>
      </c>
      <c r="AJ490" s="1222" t="s">
        <v>295</v>
      </c>
      <c r="AK490" s="1225" t="s">
        <v>3297</v>
      </c>
      <c r="AL490" s="1222" t="s">
        <v>294</v>
      </c>
      <c r="AM490" s="1221" t="s">
        <v>3011</v>
      </c>
      <c r="AN490" s="2008"/>
    </row>
    <row r="491" spans="1:40" ht="93" customHeight="1">
      <c r="A491" s="1221" t="s">
        <v>1107</v>
      </c>
      <c r="B491" s="1221" t="s">
        <v>783</v>
      </c>
      <c r="C491" s="1221" t="s">
        <v>3289</v>
      </c>
      <c r="D491" s="1222" t="s">
        <v>3011</v>
      </c>
      <c r="E491" s="1221" t="s">
        <v>3290</v>
      </c>
      <c r="F491" s="1222" t="s">
        <v>3273</v>
      </c>
      <c r="G491" s="1222" t="s">
        <v>3013</v>
      </c>
      <c r="H491" s="1223">
        <v>771</v>
      </c>
      <c r="I491" s="1223">
        <v>400</v>
      </c>
      <c r="J491" s="1222" t="s">
        <v>3274</v>
      </c>
      <c r="K491" s="1224" t="s">
        <v>3305</v>
      </c>
      <c r="L491" s="1222" t="s">
        <v>3291</v>
      </c>
      <c r="M491" s="1224" t="s">
        <v>3292</v>
      </c>
      <c r="N491" s="1222" t="s">
        <v>293</v>
      </c>
      <c r="O491" s="2069" t="s">
        <v>3293</v>
      </c>
      <c r="P491" s="1221" t="s">
        <v>294</v>
      </c>
      <c r="Q491" s="1221" t="s">
        <v>3403</v>
      </c>
      <c r="R491" s="2069" t="s">
        <v>3294</v>
      </c>
      <c r="S491" s="1222" t="s">
        <v>297</v>
      </c>
      <c r="T491" s="2063" t="s">
        <v>2932</v>
      </c>
      <c r="U491" s="1222" t="s">
        <v>294</v>
      </c>
      <c r="V491" s="1222" t="s">
        <v>3295</v>
      </c>
      <c r="W491" s="1222" t="s">
        <v>294</v>
      </c>
      <c r="X491" s="1222" t="s">
        <v>3011</v>
      </c>
      <c r="Y491" s="1222" t="s">
        <v>3279</v>
      </c>
      <c r="Z491" s="1222" t="s">
        <v>3011</v>
      </c>
      <c r="AA491" s="1222" t="s">
        <v>3011</v>
      </c>
      <c r="AB491" s="1222" t="s">
        <v>3011</v>
      </c>
      <c r="AC491" s="1222" t="s">
        <v>3011</v>
      </c>
      <c r="AD491" s="1222" t="s">
        <v>3011</v>
      </c>
      <c r="AE491" s="1222" t="s">
        <v>3011</v>
      </c>
      <c r="AF491" s="2007" t="s">
        <v>293</v>
      </c>
      <c r="AG491" s="1222" t="s">
        <v>3296</v>
      </c>
      <c r="AH491" s="1221" t="s">
        <v>3104</v>
      </c>
      <c r="AI491" s="2007" t="s">
        <v>2909</v>
      </c>
      <c r="AJ491" s="1222" t="s">
        <v>295</v>
      </c>
      <c r="AK491" s="1225" t="s">
        <v>3297</v>
      </c>
      <c r="AL491" s="1222" t="s">
        <v>294</v>
      </c>
      <c r="AM491" s="1221" t="s">
        <v>3011</v>
      </c>
      <c r="AN491" s="2008"/>
    </row>
    <row r="492" spans="1:40" ht="93" customHeight="1">
      <c r="A492" s="1221" t="s">
        <v>1107</v>
      </c>
      <c r="B492" s="1221" t="s">
        <v>784</v>
      </c>
      <c r="C492" s="1221" t="s">
        <v>3289</v>
      </c>
      <c r="D492" s="1222" t="s">
        <v>3011</v>
      </c>
      <c r="E492" s="1221" t="s">
        <v>3290</v>
      </c>
      <c r="F492" s="1222" t="s">
        <v>3273</v>
      </c>
      <c r="G492" s="1222" t="s">
        <v>3013</v>
      </c>
      <c r="H492" s="1223">
        <v>20819</v>
      </c>
      <c r="I492" s="1223">
        <v>10800</v>
      </c>
      <c r="J492" s="1222" t="s">
        <v>3274</v>
      </c>
      <c r="K492" s="1224" t="s">
        <v>3305</v>
      </c>
      <c r="L492" s="1222" t="s">
        <v>3291</v>
      </c>
      <c r="M492" s="1224" t="s">
        <v>3292</v>
      </c>
      <c r="N492" s="1222" t="s">
        <v>293</v>
      </c>
      <c r="O492" s="2069" t="s">
        <v>3293</v>
      </c>
      <c r="P492" s="1221" t="s">
        <v>294</v>
      </c>
      <c r="Q492" s="1221" t="s">
        <v>3466</v>
      </c>
      <c r="R492" s="2069" t="s">
        <v>3294</v>
      </c>
      <c r="S492" s="1222" t="s">
        <v>297</v>
      </c>
      <c r="T492" s="2063" t="s">
        <v>2932</v>
      </c>
      <c r="U492" s="1222" t="s">
        <v>294</v>
      </c>
      <c r="V492" s="1222" t="s">
        <v>3295</v>
      </c>
      <c r="W492" s="1222" t="s">
        <v>294</v>
      </c>
      <c r="X492" s="1222" t="s">
        <v>3011</v>
      </c>
      <c r="Y492" s="1222" t="s">
        <v>3279</v>
      </c>
      <c r="Z492" s="1222" t="s">
        <v>3011</v>
      </c>
      <c r="AA492" s="1222" t="s">
        <v>3011</v>
      </c>
      <c r="AB492" s="1222" t="s">
        <v>3011</v>
      </c>
      <c r="AC492" s="1222" t="s">
        <v>3011</v>
      </c>
      <c r="AD492" s="1222" t="s">
        <v>3011</v>
      </c>
      <c r="AE492" s="1222" t="s">
        <v>3011</v>
      </c>
      <c r="AF492" s="2007" t="s">
        <v>293</v>
      </c>
      <c r="AG492" s="1222" t="s">
        <v>3296</v>
      </c>
      <c r="AH492" s="1221" t="s">
        <v>3104</v>
      </c>
      <c r="AI492" s="2007" t="s">
        <v>2909</v>
      </c>
      <c r="AJ492" s="1222" t="s">
        <v>295</v>
      </c>
      <c r="AK492" s="1225" t="s">
        <v>3297</v>
      </c>
      <c r="AL492" s="1222" t="s">
        <v>294</v>
      </c>
      <c r="AM492" s="1221" t="s">
        <v>3011</v>
      </c>
      <c r="AN492" s="2008"/>
    </row>
    <row r="493" spans="1:40" ht="93" customHeight="1">
      <c r="A493" s="1221" t="s">
        <v>1107</v>
      </c>
      <c r="B493" s="1221" t="s">
        <v>785</v>
      </c>
      <c r="C493" s="1221" t="s">
        <v>3289</v>
      </c>
      <c r="D493" s="1222" t="s">
        <v>3011</v>
      </c>
      <c r="E493" s="1221" t="s">
        <v>3290</v>
      </c>
      <c r="F493" s="1222" t="s">
        <v>3273</v>
      </c>
      <c r="G493" s="1222" t="s">
        <v>3013</v>
      </c>
      <c r="H493" s="1223">
        <v>2313</v>
      </c>
      <c r="I493" s="1223">
        <v>1200</v>
      </c>
      <c r="J493" s="1222" t="s">
        <v>3274</v>
      </c>
      <c r="K493" s="1224" t="s">
        <v>3305</v>
      </c>
      <c r="L493" s="1222" t="s">
        <v>3291</v>
      </c>
      <c r="M493" s="1224" t="s">
        <v>3292</v>
      </c>
      <c r="N493" s="1222" t="s">
        <v>293</v>
      </c>
      <c r="O493" s="2069" t="s">
        <v>3293</v>
      </c>
      <c r="P493" s="1221" t="s">
        <v>294</v>
      </c>
      <c r="Q493" s="1221" t="s">
        <v>3404</v>
      </c>
      <c r="R493" s="2069" t="s">
        <v>3294</v>
      </c>
      <c r="S493" s="1222" t="s">
        <v>297</v>
      </c>
      <c r="T493" s="2063" t="s">
        <v>2932</v>
      </c>
      <c r="U493" s="1222" t="s">
        <v>294</v>
      </c>
      <c r="V493" s="1222" t="s">
        <v>3295</v>
      </c>
      <c r="W493" s="1222" t="s">
        <v>294</v>
      </c>
      <c r="X493" s="1222" t="s">
        <v>3011</v>
      </c>
      <c r="Y493" s="1222" t="s">
        <v>3279</v>
      </c>
      <c r="Z493" s="1222" t="s">
        <v>3011</v>
      </c>
      <c r="AA493" s="1222" t="s">
        <v>3011</v>
      </c>
      <c r="AB493" s="1222" t="s">
        <v>3011</v>
      </c>
      <c r="AC493" s="1222" t="s">
        <v>3011</v>
      </c>
      <c r="AD493" s="1222" t="s">
        <v>3011</v>
      </c>
      <c r="AE493" s="1222" t="s">
        <v>3011</v>
      </c>
      <c r="AF493" s="2007" t="s">
        <v>293</v>
      </c>
      <c r="AG493" s="1222" t="s">
        <v>3296</v>
      </c>
      <c r="AH493" s="1221" t="s">
        <v>3104</v>
      </c>
      <c r="AI493" s="2007" t="s">
        <v>2909</v>
      </c>
      <c r="AJ493" s="1222" t="s">
        <v>295</v>
      </c>
      <c r="AK493" s="1225" t="s">
        <v>3297</v>
      </c>
      <c r="AL493" s="1222" t="s">
        <v>294</v>
      </c>
      <c r="AM493" s="1221" t="s">
        <v>3011</v>
      </c>
      <c r="AN493" s="2008"/>
    </row>
    <row r="494" spans="1:40" ht="93" customHeight="1">
      <c r="A494" s="1221" t="s">
        <v>1107</v>
      </c>
      <c r="B494" s="1221" t="s">
        <v>786</v>
      </c>
      <c r="C494" s="1221" t="s">
        <v>3289</v>
      </c>
      <c r="D494" s="1222" t="s">
        <v>3011</v>
      </c>
      <c r="E494" s="1221" t="s">
        <v>3290</v>
      </c>
      <c r="F494" s="1222" t="s">
        <v>3273</v>
      </c>
      <c r="G494" s="1222" t="s">
        <v>3013</v>
      </c>
      <c r="H494" s="1223">
        <v>3855</v>
      </c>
      <c r="I494" s="1223">
        <v>2000</v>
      </c>
      <c r="J494" s="1222" t="s">
        <v>3274</v>
      </c>
      <c r="K494" s="1224" t="s">
        <v>3305</v>
      </c>
      <c r="L494" s="1222" t="s">
        <v>3291</v>
      </c>
      <c r="M494" s="1224" t="s">
        <v>3292</v>
      </c>
      <c r="N494" s="1222" t="s">
        <v>293</v>
      </c>
      <c r="O494" s="2069" t="s">
        <v>3293</v>
      </c>
      <c r="P494" s="1221" t="s">
        <v>294</v>
      </c>
      <c r="Q494" s="1221" t="s">
        <v>3381</v>
      </c>
      <c r="R494" s="2069" t="s">
        <v>3294</v>
      </c>
      <c r="S494" s="1222" t="s">
        <v>297</v>
      </c>
      <c r="T494" s="2063" t="s">
        <v>2932</v>
      </c>
      <c r="U494" s="1222" t="s">
        <v>294</v>
      </c>
      <c r="V494" s="1222" t="s">
        <v>3295</v>
      </c>
      <c r="W494" s="1222" t="s">
        <v>294</v>
      </c>
      <c r="X494" s="1222" t="s">
        <v>3011</v>
      </c>
      <c r="Y494" s="1222" t="s">
        <v>3279</v>
      </c>
      <c r="Z494" s="1222" t="s">
        <v>3011</v>
      </c>
      <c r="AA494" s="1222" t="s">
        <v>3011</v>
      </c>
      <c r="AB494" s="1222" t="s">
        <v>3011</v>
      </c>
      <c r="AC494" s="1222" t="s">
        <v>3011</v>
      </c>
      <c r="AD494" s="1222" t="s">
        <v>3011</v>
      </c>
      <c r="AE494" s="1222" t="s">
        <v>3011</v>
      </c>
      <c r="AF494" s="2007" t="s">
        <v>293</v>
      </c>
      <c r="AG494" s="1222" t="s">
        <v>3296</v>
      </c>
      <c r="AH494" s="1221" t="s">
        <v>3104</v>
      </c>
      <c r="AI494" s="2007" t="s">
        <v>2909</v>
      </c>
      <c r="AJ494" s="1222" t="s">
        <v>295</v>
      </c>
      <c r="AK494" s="1225" t="s">
        <v>3297</v>
      </c>
      <c r="AL494" s="1222" t="s">
        <v>294</v>
      </c>
      <c r="AM494" s="1221" t="s">
        <v>3011</v>
      </c>
      <c r="AN494" s="2008"/>
    </row>
    <row r="495" spans="1:40" ht="93" customHeight="1">
      <c r="A495" s="1221" t="s">
        <v>1107</v>
      </c>
      <c r="B495" s="1221" t="s">
        <v>787</v>
      </c>
      <c r="C495" s="1221" t="s">
        <v>3289</v>
      </c>
      <c r="D495" s="1222" t="s">
        <v>3011</v>
      </c>
      <c r="E495" s="1221" t="s">
        <v>3290</v>
      </c>
      <c r="F495" s="1222" t="s">
        <v>3273</v>
      </c>
      <c r="G495" s="1222" t="s">
        <v>3013</v>
      </c>
      <c r="H495" s="1223">
        <v>26987</v>
      </c>
      <c r="I495" s="1223">
        <v>14000</v>
      </c>
      <c r="J495" s="1222" t="s">
        <v>3274</v>
      </c>
      <c r="K495" s="1224" t="s">
        <v>3305</v>
      </c>
      <c r="L495" s="1222" t="s">
        <v>3291</v>
      </c>
      <c r="M495" s="1224" t="s">
        <v>3292</v>
      </c>
      <c r="N495" s="1222" t="s">
        <v>293</v>
      </c>
      <c r="O495" s="2069" t="s">
        <v>3293</v>
      </c>
      <c r="P495" s="1221" t="s">
        <v>294</v>
      </c>
      <c r="Q495" s="1221" t="s">
        <v>3434</v>
      </c>
      <c r="R495" s="2069" t="s">
        <v>3294</v>
      </c>
      <c r="S495" s="1222" t="s">
        <v>297</v>
      </c>
      <c r="T495" s="2063" t="s">
        <v>2932</v>
      </c>
      <c r="U495" s="1222" t="s">
        <v>294</v>
      </c>
      <c r="V495" s="1222" t="s">
        <v>3295</v>
      </c>
      <c r="W495" s="1222" t="s">
        <v>294</v>
      </c>
      <c r="X495" s="1222" t="s">
        <v>3011</v>
      </c>
      <c r="Y495" s="1222" t="s">
        <v>3279</v>
      </c>
      <c r="Z495" s="1222" t="s">
        <v>3011</v>
      </c>
      <c r="AA495" s="1222" t="s">
        <v>3011</v>
      </c>
      <c r="AB495" s="1222" t="s">
        <v>3011</v>
      </c>
      <c r="AC495" s="1222" t="s">
        <v>3011</v>
      </c>
      <c r="AD495" s="1222" t="s">
        <v>3011</v>
      </c>
      <c r="AE495" s="1222" t="s">
        <v>3011</v>
      </c>
      <c r="AF495" s="2007" t="s">
        <v>293</v>
      </c>
      <c r="AG495" s="1222" t="s">
        <v>3296</v>
      </c>
      <c r="AH495" s="1221" t="s">
        <v>3104</v>
      </c>
      <c r="AI495" s="2007" t="s">
        <v>2909</v>
      </c>
      <c r="AJ495" s="1222" t="s">
        <v>295</v>
      </c>
      <c r="AK495" s="1225" t="s">
        <v>3297</v>
      </c>
      <c r="AL495" s="1222" t="s">
        <v>294</v>
      </c>
      <c r="AM495" s="1221" t="s">
        <v>3011</v>
      </c>
      <c r="AN495" s="2008"/>
    </row>
    <row r="496" spans="1:40" ht="93" customHeight="1">
      <c r="A496" s="1221" t="s">
        <v>1107</v>
      </c>
      <c r="B496" s="1221" t="s">
        <v>788</v>
      </c>
      <c r="C496" s="1221" t="s">
        <v>3289</v>
      </c>
      <c r="D496" s="1222" t="s">
        <v>3011</v>
      </c>
      <c r="E496" s="1221" t="s">
        <v>3290</v>
      </c>
      <c r="F496" s="1222" t="s">
        <v>3273</v>
      </c>
      <c r="G496" s="1222" t="s">
        <v>3013</v>
      </c>
      <c r="H496" s="1223">
        <v>2313</v>
      </c>
      <c r="I496" s="1223">
        <v>1200</v>
      </c>
      <c r="J496" s="1222" t="s">
        <v>3274</v>
      </c>
      <c r="K496" s="1224" t="s">
        <v>3305</v>
      </c>
      <c r="L496" s="1222" t="s">
        <v>3291</v>
      </c>
      <c r="M496" s="1224" t="s">
        <v>3292</v>
      </c>
      <c r="N496" s="1222" t="s">
        <v>293</v>
      </c>
      <c r="O496" s="2069" t="s">
        <v>3293</v>
      </c>
      <c r="P496" s="1221" t="s">
        <v>294</v>
      </c>
      <c r="Q496" s="1221" t="s">
        <v>3404</v>
      </c>
      <c r="R496" s="2069" t="s">
        <v>3294</v>
      </c>
      <c r="S496" s="1222" t="s">
        <v>297</v>
      </c>
      <c r="T496" s="2063" t="s">
        <v>2932</v>
      </c>
      <c r="U496" s="1222" t="s">
        <v>294</v>
      </c>
      <c r="V496" s="1222" t="s">
        <v>3295</v>
      </c>
      <c r="W496" s="1222" t="s">
        <v>294</v>
      </c>
      <c r="X496" s="1222" t="s">
        <v>3011</v>
      </c>
      <c r="Y496" s="1222" t="s">
        <v>3279</v>
      </c>
      <c r="Z496" s="1222" t="s">
        <v>3011</v>
      </c>
      <c r="AA496" s="1222" t="s">
        <v>3011</v>
      </c>
      <c r="AB496" s="1222" t="s">
        <v>3011</v>
      </c>
      <c r="AC496" s="1222" t="s">
        <v>3011</v>
      </c>
      <c r="AD496" s="1222" t="s">
        <v>3011</v>
      </c>
      <c r="AE496" s="1222" t="s">
        <v>3011</v>
      </c>
      <c r="AF496" s="2007" t="s">
        <v>293</v>
      </c>
      <c r="AG496" s="1222" t="s">
        <v>3296</v>
      </c>
      <c r="AH496" s="1221" t="s">
        <v>3104</v>
      </c>
      <c r="AI496" s="2007" t="s">
        <v>2909</v>
      </c>
      <c r="AJ496" s="1222" t="s">
        <v>295</v>
      </c>
      <c r="AK496" s="1225" t="s">
        <v>3297</v>
      </c>
      <c r="AL496" s="1222" t="s">
        <v>294</v>
      </c>
      <c r="AM496" s="1221" t="s">
        <v>3011</v>
      </c>
      <c r="AN496" s="2008"/>
    </row>
    <row r="497" spans="1:40" ht="93" customHeight="1">
      <c r="A497" s="1221" t="s">
        <v>1107</v>
      </c>
      <c r="B497" s="1221" t="s">
        <v>789</v>
      </c>
      <c r="C497" s="1221" t="s">
        <v>3289</v>
      </c>
      <c r="D497" s="1222" t="s">
        <v>3011</v>
      </c>
      <c r="E497" s="1221" t="s">
        <v>3290</v>
      </c>
      <c r="F497" s="1222" t="s">
        <v>3273</v>
      </c>
      <c r="G497" s="1222" t="s">
        <v>3013</v>
      </c>
      <c r="H497" s="1223">
        <v>3084</v>
      </c>
      <c r="I497" s="1223">
        <v>1600</v>
      </c>
      <c r="J497" s="1222" t="s">
        <v>3274</v>
      </c>
      <c r="K497" s="1224" t="s">
        <v>3305</v>
      </c>
      <c r="L497" s="1222" t="s">
        <v>3291</v>
      </c>
      <c r="M497" s="1224" t="s">
        <v>3292</v>
      </c>
      <c r="N497" s="1222" t="s">
        <v>293</v>
      </c>
      <c r="O497" s="2069" t="s">
        <v>3293</v>
      </c>
      <c r="P497" s="1221" t="s">
        <v>294</v>
      </c>
      <c r="Q497" s="1221" t="s">
        <v>3421</v>
      </c>
      <c r="R497" s="2069" t="s">
        <v>3294</v>
      </c>
      <c r="S497" s="1222" t="s">
        <v>297</v>
      </c>
      <c r="T497" s="2063" t="s">
        <v>2932</v>
      </c>
      <c r="U497" s="1222" t="s">
        <v>294</v>
      </c>
      <c r="V497" s="1222" t="s">
        <v>3295</v>
      </c>
      <c r="W497" s="1222" t="s">
        <v>294</v>
      </c>
      <c r="X497" s="1222" t="s">
        <v>3011</v>
      </c>
      <c r="Y497" s="1222" t="s">
        <v>3279</v>
      </c>
      <c r="Z497" s="1222" t="s">
        <v>3011</v>
      </c>
      <c r="AA497" s="1222" t="s">
        <v>3011</v>
      </c>
      <c r="AB497" s="1222" t="s">
        <v>3011</v>
      </c>
      <c r="AC497" s="1222" t="s">
        <v>3011</v>
      </c>
      <c r="AD497" s="1222" t="s">
        <v>3011</v>
      </c>
      <c r="AE497" s="1222" t="s">
        <v>3011</v>
      </c>
      <c r="AF497" s="2007" t="s">
        <v>293</v>
      </c>
      <c r="AG497" s="1222" t="s">
        <v>3296</v>
      </c>
      <c r="AH497" s="1221" t="s">
        <v>3104</v>
      </c>
      <c r="AI497" s="2007" t="s">
        <v>2909</v>
      </c>
      <c r="AJ497" s="1222" t="s">
        <v>295</v>
      </c>
      <c r="AK497" s="1225" t="s">
        <v>3297</v>
      </c>
      <c r="AL497" s="1222" t="s">
        <v>294</v>
      </c>
      <c r="AM497" s="1221" t="s">
        <v>3011</v>
      </c>
      <c r="AN497" s="2008"/>
    </row>
    <row r="498" spans="1:40" ht="93" customHeight="1">
      <c r="A498" s="1221" t="s">
        <v>1107</v>
      </c>
      <c r="B498" s="1221" t="s">
        <v>790</v>
      </c>
      <c r="C498" s="1221" t="s">
        <v>3289</v>
      </c>
      <c r="D498" s="1222" t="s">
        <v>3011</v>
      </c>
      <c r="E498" s="1221" t="s">
        <v>3290</v>
      </c>
      <c r="F498" s="1222" t="s">
        <v>3273</v>
      </c>
      <c r="G498" s="1222" t="s">
        <v>3013</v>
      </c>
      <c r="H498" s="1223">
        <v>11566</v>
      </c>
      <c r="I498" s="1223">
        <v>6000</v>
      </c>
      <c r="J498" s="1222" t="s">
        <v>3274</v>
      </c>
      <c r="K498" s="1224" t="s">
        <v>3305</v>
      </c>
      <c r="L498" s="1222" t="s">
        <v>3291</v>
      </c>
      <c r="M498" s="1224" t="s">
        <v>3292</v>
      </c>
      <c r="N498" s="1222" t="s">
        <v>293</v>
      </c>
      <c r="O498" s="2069" t="s">
        <v>3293</v>
      </c>
      <c r="P498" s="1221" t="s">
        <v>294</v>
      </c>
      <c r="Q498" s="1221" t="s">
        <v>3385</v>
      </c>
      <c r="R498" s="2069" t="s">
        <v>3294</v>
      </c>
      <c r="S498" s="1222" t="s">
        <v>297</v>
      </c>
      <c r="T498" s="2063" t="s">
        <v>2932</v>
      </c>
      <c r="U498" s="1222" t="s">
        <v>294</v>
      </c>
      <c r="V498" s="1222" t="s">
        <v>3295</v>
      </c>
      <c r="W498" s="1222" t="s">
        <v>294</v>
      </c>
      <c r="X498" s="1222" t="s">
        <v>3011</v>
      </c>
      <c r="Y498" s="1222" t="s">
        <v>3279</v>
      </c>
      <c r="Z498" s="1222" t="s">
        <v>3011</v>
      </c>
      <c r="AA498" s="1222" t="s">
        <v>3011</v>
      </c>
      <c r="AB498" s="1222" t="s">
        <v>3011</v>
      </c>
      <c r="AC498" s="1222" t="s">
        <v>3011</v>
      </c>
      <c r="AD498" s="1222" t="s">
        <v>3011</v>
      </c>
      <c r="AE498" s="1222" t="s">
        <v>3011</v>
      </c>
      <c r="AF498" s="2007" t="s">
        <v>293</v>
      </c>
      <c r="AG498" s="1222" t="s">
        <v>3296</v>
      </c>
      <c r="AH498" s="1221" t="s">
        <v>3104</v>
      </c>
      <c r="AI498" s="2007" t="s">
        <v>2909</v>
      </c>
      <c r="AJ498" s="1222" t="s">
        <v>295</v>
      </c>
      <c r="AK498" s="1225" t="s">
        <v>3297</v>
      </c>
      <c r="AL498" s="1222" t="s">
        <v>294</v>
      </c>
      <c r="AM498" s="1221" t="s">
        <v>3011</v>
      </c>
      <c r="AN498" s="2008"/>
    </row>
    <row r="499" spans="1:40" ht="93" customHeight="1">
      <c r="A499" s="1221" t="s">
        <v>1107</v>
      </c>
      <c r="B499" s="1221" t="s">
        <v>791</v>
      </c>
      <c r="C499" s="1221" t="s">
        <v>3289</v>
      </c>
      <c r="D499" s="1222" t="s">
        <v>3011</v>
      </c>
      <c r="E499" s="1221" t="s">
        <v>3290</v>
      </c>
      <c r="F499" s="1222" t="s">
        <v>3273</v>
      </c>
      <c r="G499" s="1222" t="s">
        <v>3013</v>
      </c>
      <c r="H499" s="1223">
        <v>53974</v>
      </c>
      <c r="I499" s="1223">
        <v>28000</v>
      </c>
      <c r="J499" s="1222" t="s">
        <v>3274</v>
      </c>
      <c r="K499" s="1224" t="s">
        <v>3305</v>
      </c>
      <c r="L499" s="1222" t="s">
        <v>3291</v>
      </c>
      <c r="M499" s="1224" t="s">
        <v>3292</v>
      </c>
      <c r="N499" s="1222" t="s">
        <v>293</v>
      </c>
      <c r="O499" s="2069" t="s">
        <v>3293</v>
      </c>
      <c r="P499" s="1221" t="s">
        <v>294</v>
      </c>
      <c r="Q499" s="1221" t="s">
        <v>3405</v>
      </c>
      <c r="R499" s="2069" t="s">
        <v>3294</v>
      </c>
      <c r="S499" s="1222" t="s">
        <v>297</v>
      </c>
      <c r="T499" s="2063" t="s">
        <v>2932</v>
      </c>
      <c r="U499" s="1222" t="s">
        <v>294</v>
      </c>
      <c r="V499" s="1222" t="s">
        <v>3295</v>
      </c>
      <c r="W499" s="1222" t="s">
        <v>294</v>
      </c>
      <c r="X499" s="1222" t="s">
        <v>3011</v>
      </c>
      <c r="Y499" s="1222" t="s">
        <v>3279</v>
      </c>
      <c r="Z499" s="1222" t="s">
        <v>3011</v>
      </c>
      <c r="AA499" s="1222" t="s">
        <v>3011</v>
      </c>
      <c r="AB499" s="1222" t="s">
        <v>3011</v>
      </c>
      <c r="AC499" s="1222" t="s">
        <v>3011</v>
      </c>
      <c r="AD499" s="1222" t="s">
        <v>3011</v>
      </c>
      <c r="AE499" s="1222" t="s">
        <v>3011</v>
      </c>
      <c r="AF499" s="2007" t="s">
        <v>293</v>
      </c>
      <c r="AG499" s="1222" t="s">
        <v>3296</v>
      </c>
      <c r="AH499" s="1221" t="s">
        <v>3104</v>
      </c>
      <c r="AI499" s="2007" t="s">
        <v>2909</v>
      </c>
      <c r="AJ499" s="1222" t="s">
        <v>295</v>
      </c>
      <c r="AK499" s="1225" t="s">
        <v>3297</v>
      </c>
      <c r="AL499" s="1222" t="s">
        <v>294</v>
      </c>
      <c r="AM499" s="1221" t="s">
        <v>3011</v>
      </c>
      <c r="AN499" s="2008"/>
    </row>
    <row r="500" spans="1:40" ht="93" customHeight="1">
      <c r="A500" s="1221" t="s">
        <v>1107</v>
      </c>
      <c r="B500" s="1221" t="s">
        <v>792</v>
      </c>
      <c r="C500" s="1221" t="s">
        <v>3289</v>
      </c>
      <c r="D500" s="1222" t="s">
        <v>3011</v>
      </c>
      <c r="E500" s="1221" t="s">
        <v>3290</v>
      </c>
      <c r="F500" s="1222" t="s">
        <v>3273</v>
      </c>
      <c r="G500" s="1222" t="s">
        <v>3013</v>
      </c>
      <c r="H500" s="1223">
        <v>10795</v>
      </c>
      <c r="I500" s="1223">
        <v>5600</v>
      </c>
      <c r="J500" s="1222" t="s">
        <v>3274</v>
      </c>
      <c r="K500" s="1224" t="s">
        <v>3305</v>
      </c>
      <c r="L500" s="1222" t="s">
        <v>3291</v>
      </c>
      <c r="M500" s="1224" t="s">
        <v>3292</v>
      </c>
      <c r="N500" s="1222" t="s">
        <v>293</v>
      </c>
      <c r="O500" s="2069" t="s">
        <v>3293</v>
      </c>
      <c r="P500" s="1221" t="s">
        <v>294</v>
      </c>
      <c r="Q500" s="1221" t="s">
        <v>3418</v>
      </c>
      <c r="R500" s="2069" t="s">
        <v>3294</v>
      </c>
      <c r="S500" s="1222" t="s">
        <v>297</v>
      </c>
      <c r="T500" s="2063" t="s">
        <v>2932</v>
      </c>
      <c r="U500" s="1222" t="s">
        <v>294</v>
      </c>
      <c r="V500" s="1222" t="s">
        <v>3295</v>
      </c>
      <c r="W500" s="1222" t="s">
        <v>294</v>
      </c>
      <c r="X500" s="1222" t="s">
        <v>3011</v>
      </c>
      <c r="Y500" s="1222" t="s">
        <v>3279</v>
      </c>
      <c r="Z500" s="1222" t="s">
        <v>3011</v>
      </c>
      <c r="AA500" s="1222" t="s">
        <v>3011</v>
      </c>
      <c r="AB500" s="1222" t="s">
        <v>3011</v>
      </c>
      <c r="AC500" s="1222" t="s">
        <v>3011</v>
      </c>
      <c r="AD500" s="1222" t="s">
        <v>3011</v>
      </c>
      <c r="AE500" s="1222" t="s">
        <v>3011</v>
      </c>
      <c r="AF500" s="2007" t="s">
        <v>293</v>
      </c>
      <c r="AG500" s="1222" t="s">
        <v>3296</v>
      </c>
      <c r="AH500" s="1221" t="s">
        <v>3104</v>
      </c>
      <c r="AI500" s="2007" t="s">
        <v>2909</v>
      </c>
      <c r="AJ500" s="1222" t="s">
        <v>295</v>
      </c>
      <c r="AK500" s="1225" t="s">
        <v>3297</v>
      </c>
      <c r="AL500" s="1222" t="s">
        <v>294</v>
      </c>
      <c r="AM500" s="1221" t="s">
        <v>3011</v>
      </c>
      <c r="AN500" s="2008"/>
    </row>
    <row r="501" spans="1:40" ht="93" customHeight="1">
      <c r="A501" s="1221" t="s">
        <v>1107</v>
      </c>
      <c r="B501" s="1221" t="s">
        <v>793</v>
      </c>
      <c r="C501" s="1221" t="s">
        <v>3289</v>
      </c>
      <c r="D501" s="1222" t="s">
        <v>3011</v>
      </c>
      <c r="E501" s="1221" t="s">
        <v>3290</v>
      </c>
      <c r="F501" s="1222" t="s">
        <v>3273</v>
      </c>
      <c r="G501" s="1222" t="s">
        <v>3013</v>
      </c>
      <c r="H501" s="1223">
        <v>9253</v>
      </c>
      <c r="I501" s="1223">
        <v>4800</v>
      </c>
      <c r="J501" s="1222" t="s">
        <v>3274</v>
      </c>
      <c r="K501" s="1224" t="s">
        <v>3305</v>
      </c>
      <c r="L501" s="1222" t="s">
        <v>3291</v>
      </c>
      <c r="M501" s="1224" t="s">
        <v>3292</v>
      </c>
      <c r="N501" s="1222" t="s">
        <v>293</v>
      </c>
      <c r="O501" s="2069" t="s">
        <v>3293</v>
      </c>
      <c r="P501" s="1221" t="s">
        <v>294</v>
      </c>
      <c r="Q501" s="1221" t="s">
        <v>3409</v>
      </c>
      <c r="R501" s="2069" t="s">
        <v>3294</v>
      </c>
      <c r="S501" s="1222" t="s">
        <v>297</v>
      </c>
      <c r="T501" s="2063" t="s">
        <v>2932</v>
      </c>
      <c r="U501" s="1222" t="s">
        <v>294</v>
      </c>
      <c r="V501" s="1222" t="s">
        <v>3295</v>
      </c>
      <c r="W501" s="1222" t="s">
        <v>294</v>
      </c>
      <c r="X501" s="1222" t="s">
        <v>3011</v>
      </c>
      <c r="Y501" s="1222" t="s">
        <v>3279</v>
      </c>
      <c r="Z501" s="1222" t="s">
        <v>3011</v>
      </c>
      <c r="AA501" s="1222" t="s">
        <v>3011</v>
      </c>
      <c r="AB501" s="1222" t="s">
        <v>3011</v>
      </c>
      <c r="AC501" s="1222" t="s">
        <v>3011</v>
      </c>
      <c r="AD501" s="1222" t="s">
        <v>3011</v>
      </c>
      <c r="AE501" s="1222" t="s">
        <v>3011</v>
      </c>
      <c r="AF501" s="2007" t="s">
        <v>293</v>
      </c>
      <c r="AG501" s="1222" t="s">
        <v>3296</v>
      </c>
      <c r="AH501" s="1221" t="s">
        <v>3104</v>
      </c>
      <c r="AI501" s="2007" t="s">
        <v>2909</v>
      </c>
      <c r="AJ501" s="1222" t="s">
        <v>295</v>
      </c>
      <c r="AK501" s="1225" t="s">
        <v>3297</v>
      </c>
      <c r="AL501" s="1222" t="s">
        <v>294</v>
      </c>
      <c r="AM501" s="1221" t="s">
        <v>3011</v>
      </c>
      <c r="AN501" s="2008"/>
    </row>
    <row r="502" spans="1:40" ht="93" customHeight="1">
      <c r="A502" s="1221" t="s">
        <v>1107</v>
      </c>
      <c r="B502" s="1221" t="s">
        <v>794</v>
      </c>
      <c r="C502" s="1221" t="s">
        <v>3289</v>
      </c>
      <c r="D502" s="1222" t="s">
        <v>3011</v>
      </c>
      <c r="E502" s="1221" t="s">
        <v>3290</v>
      </c>
      <c r="F502" s="1222" t="s">
        <v>3273</v>
      </c>
      <c r="G502" s="1222" t="s">
        <v>3013</v>
      </c>
      <c r="H502" s="1223">
        <v>6940</v>
      </c>
      <c r="I502" s="1223">
        <v>3600</v>
      </c>
      <c r="J502" s="1222" t="s">
        <v>3274</v>
      </c>
      <c r="K502" s="1224" t="s">
        <v>3305</v>
      </c>
      <c r="L502" s="1222" t="s">
        <v>3291</v>
      </c>
      <c r="M502" s="1224" t="s">
        <v>3292</v>
      </c>
      <c r="N502" s="1222" t="s">
        <v>293</v>
      </c>
      <c r="O502" s="2069" t="s">
        <v>3293</v>
      </c>
      <c r="P502" s="1221" t="s">
        <v>294</v>
      </c>
      <c r="Q502" s="1221" t="s">
        <v>3414</v>
      </c>
      <c r="R502" s="2069" t="s">
        <v>3294</v>
      </c>
      <c r="S502" s="1222" t="s">
        <v>297</v>
      </c>
      <c r="T502" s="2063" t="s">
        <v>2932</v>
      </c>
      <c r="U502" s="1222" t="s">
        <v>294</v>
      </c>
      <c r="V502" s="1222" t="s">
        <v>3295</v>
      </c>
      <c r="W502" s="1222" t="s">
        <v>294</v>
      </c>
      <c r="X502" s="1222" t="s">
        <v>3011</v>
      </c>
      <c r="Y502" s="1222" t="s">
        <v>3279</v>
      </c>
      <c r="Z502" s="1222" t="s">
        <v>3011</v>
      </c>
      <c r="AA502" s="1222" t="s">
        <v>3011</v>
      </c>
      <c r="AB502" s="1222" t="s">
        <v>3011</v>
      </c>
      <c r="AC502" s="1222" t="s">
        <v>3011</v>
      </c>
      <c r="AD502" s="1222" t="s">
        <v>3011</v>
      </c>
      <c r="AE502" s="1222" t="s">
        <v>3011</v>
      </c>
      <c r="AF502" s="2007" t="s">
        <v>293</v>
      </c>
      <c r="AG502" s="1222" t="s">
        <v>3296</v>
      </c>
      <c r="AH502" s="1221" t="s">
        <v>3104</v>
      </c>
      <c r="AI502" s="2007" t="s">
        <v>2909</v>
      </c>
      <c r="AJ502" s="1222" t="s">
        <v>295</v>
      </c>
      <c r="AK502" s="1225" t="s">
        <v>3297</v>
      </c>
      <c r="AL502" s="1222" t="s">
        <v>294</v>
      </c>
      <c r="AM502" s="1221" t="s">
        <v>3011</v>
      </c>
      <c r="AN502" s="2008"/>
    </row>
    <row r="503" spans="1:40" ht="93" customHeight="1">
      <c r="A503" s="1221" t="s">
        <v>1107</v>
      </c>
      <c r="B503" s="1221" t="s">
        <v>795</v>
      </c>
      <c r="C503" s="1221" t="s">
        <v>3289</v>
      </c>
      <c r="D503" s="1222" t="s">
        <v>3011</v>
      </c>
      <c r="E503" s="1221" t="s">
        <v>3290</v>
      </c>
      <c r="F503" s="1222" t="s">
        <v>3273</v>
      </c>
      <c r="G503" s="1222" t="s">
        <v>3013</v>
      </c>
      <c r="H503" s="1223">
        <v>38553</v>
      </c>
      <c r="I503" s="1223">
        <v>20000</v>
      </c>
      <c r="J503" s="1222" t="s">
        <v>3274</v>
      </c>
      <c r="K503" s="1224" t="s">
        <v>3305</v>
      </c>
      <c r="L503" s="1222" t="s">
        <v>3291</v>
      </c>
      <c r="M503" s="1224" t="s">
        <v>3292</v>
      </c>
      <c r="N503" s="1222" t="s">
        <v>293</v>
      </c>
      <c r="O503" s="2069" t="s">
        <v>3293</v>
      </c>
      <c r="P503" s="1221" t="s">
        <v>294</v>
      </c>
      <c r="Q503" s="1221" t="s">
        <v>3374</v>
      </c>
      <c r="R503" s="2069" t="s">
        <v>3294</v>
      </c>
      <c r="S503" s="1222" t="s">
        <v>297</v>
      </c>
      <c r="T503" s="2063" t="s">
        <v>2932</v>
      </c>
      <c r="U503" s="1222" t="s">
        <v>294</v>
      </c>
      <c r="V503" s="1222" t="s">
        <v>3295</v>
      </c>
      <c r="W503" s="1222" t="s">
        <v>294</v>
      </c>
      <c r="X503" s="1222" t="s">
        <v>3011</v>
      </c>
      <c r="Y503" s="1222" t="s">
        <v>3279</v>
      </c>
      <c r="Z503" s="1222" t="s">
        <v>3011</v>
      </c>
      <c r="AA503" s="1222" t="s">
        <v>3011</v>
      </c>
      <c r="AB503" s="1222" t="s">
        <v>3011</v>
      </c>
      <c r="AC503" s="1222" t="s">
        <v>3011</v>
      </c>
      <c r="AD503" s="1222" t="s">
        <v>3011</v>
      </c>
      <c r="AE503" s="1222" t="s">
        <v>3011</v>
      </c>
      <c r="AF503" s="2007" t="s">
        <v>293</v>
      </c>
      <c r="AG503" s="1222" t="s">
        <v>3296</v>
      </c>
      <c r="AH503" s="1221" t="s">
        <v>3104</v>
      </c>
      <c r="AI503" s="2007" t="s">
        <v>2909</v>
      </c>
      <c r="AJ503" s="1222" t="s">
        <v>295</v>
      </c>
      <c r="AK503" s="1225" t="s">
        <v>3297</v>
      </c>
      <c r="AL503" s="1222" t="s">
        <v>294</v>
      </c>
      <c r="AM503" s="1221" t="s">
        <v>3011</v>
      </c>
      <c r="AN503" s="2008"/>
    </row>
    <row r="504" spans="1:40" ht="93" customHeight="1">
      <c r="A504" s="1221" t="s">
        <v>1107</v>
      </c>
      <c r="B504" s="1221" t="s">
        <v>796</v>
      </c>
      <c r="C504" s="1221" t="s">
        <v>3289</v>
      </c>
      <c r="D504" s="1222" t="s">
        <v>3011</v>
      </c>
      <c r="E504" s="1221" t="s">
        <v>3290</v>
      </c>
      <c r="F504" s="1222" t="s">
        <v>3273</v>
      </c>
      <c r="G504" s="1222" t="s">
        <v>3013</v>
      </c>
      <c r="H504" s="1223">
        <v>38553</v>
      </c>
      <c r="I504" s="1223">
        <v>20000</v>
      </c>
      <c r="J504" s="1222" t="s">
        <v>3274</v>
      </c>
      <c r="K504" s="1224" t="s">
        <v>3305</v>
      </c>
      <c r="L504" s="1222" t="s">
        <v>3291</v>
      </c>
      <c r="M504" s="1224" t="s">
        <v>3292</v>
      </c>
      <c r="N504" s="1222" t="s">
        <v>293</v>
      </c>
      <c r="O504" s="2069" t="s">
        <v>3293</v>
      </c>
      <c r="P504" s="1221" t="s">
        <v>294</v>
      </c>
      <c r="Q504" s="1221" t="s">
        <v>3374</v>
      </c>
      <c r="R504" s="2069" t="s">
        <v>3294</v>
      </c>
      <c r="S504" s="1222" t="s">
        <v>297</v>
      </c>
      <c r="T504" s="2063" t="s">
        <v>2932</v>
      </c>
      <c r="U504" s="1222" t="s">
        <v>294</v>
      </c>
      <c r="V504" s="1222" t="s">
        <v>3295</v>
      </c>
      <c r="W504" s="1222" t="s">
        <v>294</v>
      </c>
      <c r="X504" s="1222" t="s">
        <v>3011</v>
      </c>
      <c r="Y504" s="1222" t="s">
        <v>3279</v>
      </c>
      <c r="Z504" s="1222" t="s">
        <v>3011</v>
      </c>
      <c r="AA504" s="1222" t="s">
        <v>3011</v>
      </c>
      <c r="AB504" s="1222" t="s">
        <v>3011</v>
      </c>
      <c r="AC504" s="1222" t="s">
        <v>3011</v>
      </c>
      <c r="AD504" s="1222" t="s">
        <v>3011</v>
      </c>
      <c r="AE504" s="1222" t="s">
        <v>3011</v>
      </c>
      <c r="AF504" s="2007" t="s">
        <v>293</v>
      </c>
      <c r="AG504" s="1222" t="s">
        <v>3296</v>
      </c>
      <c r="AH504" s="1221" t="s">
        <v>3104</v>
      </c>
      <c r="AI504" s="2007" t="s">
        <v>2909</v>
      </c>
      <c r="AJ504" s="1222" t="s">
        <v>295</v>
      </c>
      <c r="AK504" s="1225" t="s">
        <v>3297</v>
      </c>
      <c r="AL504" s="1222" t="s">
        <v>294</v>
      </c>
      <c r="AM504" s="1221" t="s">
        <v>3011</v>
      </c>
      <c r="AN504" s="2008"/>
    </row>
    <row r="505" spans="1:40" ht="93" customHeight="1">
      <c r="A505" s="1221" t="s">
        <v>1107</v>
      </c>
      <c r="B505" s="1221" t="s">
        <v>797</v>
      </c>
      <c r="C505" s="1221" t="s">
        <v>3289</v>
      </c>
      <c r="D505" s="1222" t="s">
        <v>3011</v>
      </c>
      <c r="E505" s="1221" t="s">
        <v>3290</v>
      </c>
      <c r="F505" s="1222" t="s">
        <v>3273</v>
      </c>
      <c r="G505" s="1222" t="s">
        <v>3013</v>
      </c>
      <c r="H505" s="1223">
        <v>19276</v>
      </c>
      <c r="I505" s="1223">
        <v>10000</v>
      </c>
      <c r="J505" s="1222" t="s">
        <v>3274</v>
      </c>
      <c r="K505" s="1224" t="s">
        <v>3305</v>
      </c>
      <c r="L505" s="1222" t="s">
        <v>3291</v>
      </c>
      <c r="M505" s="1224" t="s">
        <v>3292</v>
      </c>
      <c r="N505" s="1222" t="s">
        <v>293</v>
      </c>
      <c r="O505" s="2069" t="s">
        <v>3293</v>
      </c>
      <c r="P505" s="1221" t="s">
        <v>294</v>
      </c>
      <c r="Q505" s="1221" t="s">
        <v>3456</v>
      </c>
      <c r="R505" s="2069" t="s">
        <v>3294</v>
      </c>
      <c r="S505" s="1222" t="s">
        <v>297</v>
      </c>
      <c r="T505" s="2063" t="s">
        <v>2932</v>
      </c>
      <c r="U505" s="1222" t="s">
        <v>294</v>
      </c>
      <c r="V505" s="1222" t="s">
        <v>3295</v>
      </c>
      <c r="W505" s="1222" t="s">
        <v>294</v>
      </c>
      <c r="X505" s="1222" t="s">
        <v>3011</v>
      </c>
      <c r="Y505" s="1222" t="s">
        <v>3279</v>
      </c>
      <c r="Z505" s="1222" t="s">
        <v>3011</v>
      </c>
      <c r="AA505" s="1222" t="s">
        <v>3011</v>
      </c>
      <c r="AB505" s="1222" t="s">
        <v>3011</v>
      </c>
      <c r="AC505" s="1222" t="s">
        <v>3011</v>
      </c>
      <c r="AD505" s="1222" t="s">
        <v>3011</v>
      </c>
      <c r="AE505" s="1222" t="s">
        <v>3011</v>
      </c>
      <c r="AF505" s="2007" t="s">
        <v>293</v>
      </c>
      <c r="AG505" s="1222" t="s">
        <v>3296</v>
      </c>
      <c r="AH505" s="1221" t="s">
        <v>3104</v>
      </c>
      <c r="AI505" s="2007" t="s">
        <v>2909</v>
      </c>
      <c r="AJ505" s="1222" t="s">
        <v>295</v>
      </c>
      <c r="AK505" s="1225" t="s">
        <v>3297</v>
      </c>
      <c r="AL505" s="1222" t="s">
        <v>294</v>
      </c>
      <c r="AM505" s="1221" t="s">
        <v>3011</v>
      </c>
      <c r="AN505" s="2008"/>
    </row>
    <row r="506" spans="1:40" ht="93" customHeight="1">
      <c r="A506" s="1221" t="s">
        <v>1107</v>
      </c>
      <c r="B506" s="1221" t="s">
        <v>798</v>
      </c>
      <c r="C506" s="1221" t="s">
        <v>3289</v>
      </c>
      <c r="D506" s="1222" t="s">
        <v>3011</v>
      </c>
      <c r="E506" s="1221" t="s">
        <v>3290</v>
      </c>
      <c r="F506" s="1222" t="s">
        <v>3273</v>
      </c>
      <c r="G506" s="1222" t="s">
        <v>3013</v>
      </c>
      <c r="H506" s="1223">
        <v>1542</v>
      </c>
      <c r="I506" s="1223">
        <v>800</v>
      </c>
      <c r="J506" s="1222" t="s">
        <v>3274</v>
      </c>
      <c r="K506" s="1224" t="s">
        <v>3305</v>
      </c>
      <c r="L506" s="1222" t="s">
        <v>3291</v>
      </c>
      <c r="M506" s="1224" t="s">
        <v>3292</v>
      </c>
      <c r="N506" s="1222" t="s">
        <v>293</v>
      </c>
      <c r="O506" s="2069" t="s">
        <v>3293</v>
      </c>
      <c r="P506" s="1221" t="s">
        <v>294</v>
      </c>
      <c r="Q506" s="1221" t="s">
        <v>3402</v>
      </c>
      <c r="R506" s="2069" t="s">
        <v>3294</v>
      </c>
      <c r="S506" s="1222" t="s">
        <v>297</v>
      </c>
      <c r="T506" s="2063" t="s">
        <v>2932</v>
      </c>
      <c r="U506" s="1222" t="s">
        <v>294</v>
      </c>
      <c r="V506" s="1222" t="s">
        <v>3295</v>
      </c>
      <c r="W506" s="1222" t="s">
        <v>294</v>
      </c>
      <c r="X506" s="1222" t="s">
        <v>3011</v>
      </c>
      <c r="Y506" s="1222" t="s">
        <v>3279</v>
      </c>
      <c r="Z506" s="1222" t="s">
        <v>3011</v>
      </c>
      <c r="AA506" s="1222" t="s">
        <v>3011</v>
      </c>
      <c r="AB506" s="1222" t="s">
        <v>3011</v>
      </c>
      <c r="AC506" s="1222" t="s">
        <v>3011</v>
      </c>
      <c r="AD506" s="1222" t="s">
        <v>3011</v>
      </c>
      <c r="AE506" s="1222" t="s">
        <v>3011</v>
      </c>
      <c r="AF506" s="2007" t="s">
        <v>293</v>
      </c>
      <c r="AG506" s="1222" t="s">
        <v>3296</v>
      </c>
      <c r="AH506" s="1221" t="s">
        <v>3104</v>
      </c>
      <c r="AI506" s="2007" t="s">
        <v>2909</v>
      </c>
      <c r="AJ506" s="1222" t="s">
        <v>295</v>
      </c>
      <c r="AK506" s="1225" t="s">
        <v>3297</v>
      </c>
      <c r="AL506" s="1222" t="s">
        <v>294</v>
      </c>
      <c r="AM506" s="1221" t="s">
        <v>3011</v>
      </c>
      <c r="AN506" s="2008"/>
    </row>
    <row r="507" spans="1:40" ht="93" customHeight="1">
      <c r="A507" s="1221" t="s">
        <v>1107</v>
      </c>
      <c r="B507" s="1221" t="s">
        <v>799</v>
      </c>
      <c r="C507" s="1221" t="s">
        <v>3289</v>
      </c>
      <c r="D507" s="1222" t="s">
        <v>3011</v>
      </c>
      <c r="E507" s="1221" t="s">
        <v>3290</v>
      </c>
      <c r="F507" s="1222" t="s">
        <v>3273</v>
      </c>
      <c r="G507" s="1222" t="s">
        <v>3013</v>
      </c>
      <c r="H507" s="1223">
        <v>771</v>
      </c>
      <c r="I507" s="1223">
        <v>400</v>
      </c>
      <c r="J507" s="1222" t="s">
        <v>3274</v>
      </c>
      <c r="K507" s="1224" t="s">
        <v>3305</v>
      </c>
      <c r="L507" s="1222" t="s">
        <v>3291</v>
      </c>
      <c r="M507" s="1224" t="s">
        <v>3292</v>
      </c>
      <c r="N507" s="1222" t="s">
        <v>293</v>
      </c>
      <c r="O507" s="2069" t="s">
        <v>3293</v>
      </c>
      <c r="P507" s="1221" t="s">
        <v>294</v>
      </c>
      <c r="Q507" s="1221" t="s">
        <v>3403</v>
      </c>
      <c r="R507" s="2069" t="s">
        <v>3294</v>
      </c>
      <c r="S507" s="1222" t="s">
        <v>297</v>
      </c>
      <c r="T507" s="2063" t="s">
        <v>2932</v>
      </c>
      <c r="U507" s="1222" t="s">
        <v>294</v>
      </c>
      <c r="V507" s="1222" t="s">
        <v>3295</v>
      </c>
      <c r="W507" s="1222" t="s">
        <v>294</v>
      </c>
      <c r="X507" s="1222" t="s">
        <v>3011</v>
      </c>
      <c r="Y507" s="1222" t="s">
        <v>3279</v>
      </c>
      <c r="Z507" s="1222" t="s">
        <v>3011</v>
      </c>
      <c r="AA507" s="1222" t="s">
        <v>3011</v>
      </c>
      <c r="AB507" s="1222" t="s">
        <v>3011</v>
      </c>
      <c r="AC507" s="1222" t="s">
        <v>3011</v>
      </c>
      <c r="AD507" s="1222" t="s">
        <v>3011</v>
      </c>
      <c r="AE507" s="1222" t="s">
        <v>3011</v>
      </c>
      <c r="AF507" s="2007" t="s">
        <v>293</v>
      </c>
      <c r="AG507" s="1222" t="s">
        <v>3296</v>
      </c>
      <c r="AH507" s="1221" t="s">
        <v>3104</v>
      </c>
      <c r="AI507" s="2007" t="s">
        <v>2909</v>
      </c>
      <c r="AJ507" s="1222" t="s">
        <v>295</v>
      </c>
      <c r="AK507" s="1225" t="s">
        <v>3297</v>
      </c>
      <c r="AL507" s="1222" t="s">
        <v>294</v>
      </c>
      <c r="AM507" s="1221" t="s">
        <v>3011</v>
      </c>
      <c r="AN507" s="2008"/>
    </row>
    <row r="508" spans="1:40" ht="93" customHeight="1">
      <c r="A508" s="1221" t="s">
        <v>1107</v>
      </c>
      <c r="B508" s="1221" t="s">
        <v>800</v>
      </c>
      <c r="C508" s="1221" t="s">
        <v>3289</v>
      </c>
      <c r="D508" s="1222" t="s">
        <v>3011</v>
      </c>
      <c r="E508" s="1221" t="s">
        <v>3290</v>
      </c>
      <c r="F508" s="1222" t="s">
        <v>3273</v>
      </c>
      <c r="G508" s="1222" t="s">
        <v>3013</v>
      </c>
      <c r="H508" s="1223">
        <v>6168</v>
      </c>
      <c r="I508" s="1223">
        <v>3200</v>
      </c>
      <c r="J508" s="1222" t="s">
        <v>3274</v>
      </c>
      <c r="K508" s="1224" t="s">
        <v>3305</v>
      </c>
      <c r="L508" s="1222" t="s">
        <v>3291</v>
      </c>
      <c r="M508" s="1224" t="s">
        <v>3292</v>
      </c>
      <c r="N508" s="1222" t="s">
        <v>293</v>
      </c>
      <c r="O508" s="2069" t="s">
        <v>3293</v>
      </c>
      <c r="P508" s="1221" t="s">
        <v>294</v>
      </c>
      <c r="Q508" s="1221" t="s">
        <v>3401</v>
      </c>
      <c r="R508" s="2069" t="s">
        <v>3294</v>
      </c>
      <c r="S508" s="1222" t="s">
        <v>297</v>
      </c>
      <c r="T508" s="2063" t="s">
        <v>2932</v>
      </c>
      <c r="U508" s="1222" t="s">
        <v>294</v>
      </c>
      <c r="V508" s="1222" t="s">
        <v>3295</v>
      </c>
      <c r="W508" s="1222" t="s">
        <v>294</v>
      </c>
      <c r="X508" s="1222" t="s">
        <v>3011</v>
      </c>
      <c r="Y508" s="1222" t="s">
        <v>3279</v>
      </c>
      <c r="Z508" s="1222" t="s">
        <v>3011</v>
      </c>
      <c r="AA508" s="1222" t="s">
        <v>3011</v>
      </c>
      <c r="AB508" s="1222" t="s">
        <v>3011</v>
      </c>
      <c r="AC508" s="1222" t="s">
        <v>3011</v>
      </c>
      <c r="AD508" s="1222" t="s">
        <v>3011</v>
      </c>
      <c r="AE508" s="1222" t="s">
        <v>3011</v>
      </c>
      <c r="AF508" s="2007" t="s">
        <v>293</v>
      </c>
      <c r="AG508" s="1222" t="s">
        <v>3296</v>
      </c>
      <c r="AH508" s="1221" t="s">
        <v>3104</v>
      </c>
      <c r="AI508" s="2007" t="s">
        <v>2909</v>
      </c>
      <c r="AJ508" s="1222" t="s">
        <v>295</v>
      </c>
      <c r="AK508" s="1225" t="s">
        <v>3297</v>
      </c>
      <c r="AL508" s="1222" t="s">
        <v>294</v>
      </c>
      <c r="AM508" s="1221" t="s">
        <v>3011</v>
      </c>
      <c r="AN508" s="2008"/>
    </row>
    <row r="509" spans="1:40" ht="93" customHeight="1">
      <c r="A509" s="1221" t="s">
        <v>1107</v>
      </c>
      <c r="B509" s="1221" t="s">
        <v>801</v>
      </c>
      <c r="C509" s="1221" t="s">
        <v>3289</v>
      </c>
      <c r="D509" s="1222" t="s">
        <v>3011</v>
      </c>
      <c r="E509" s="1221" t="s">
        <v>3290</v>
      </c>
      <c r="F509" s="1222" t="s">
        <v>3273</v>
      </c>
      <c r="G509" s="1222" t="s">
        <v>3013</v>
      </c>
      <c r="H509" s="1223">
        <v>6940</v>
      </c>
      <c r="I509" s="1223">
        <v>3600</v>
      </c>
      <c r="J509" s="1222" t="s">
        <v>3274</v>
      </c>
      <c r="K509" s="1224" t="s">
        <v>3305</v>
      </c>
      <c r="L509" s="1222" t="s">
        <v>3291</v>
      </c>
      <c r="M509" s="1224" t="s">
        <v>3292</v>
      </c>
      <c r="N509" s="1222" t="s">
        <v>293</v>
      </c>
      <c r="O509" s="2069" t="s">
        <v>3293</v>
      </c>
      <c r="P509" s="1221" t="s">
        <v>294</v>
      </c>
      <c r="Q509" s="1221" t="s">
        <v>3414</v>
      </c>
      <c r="R509" s="2069" t="s">
        <v>3294</v>
      </c>
      <c r="S509" s="1222" t="s">
        <v>297</v>
      </c>
      <c r="T509" s="2063" t="s">
        <v>2932</v>
      </c>
      <c r="U509" s="1222" t="s">
        <v>294</v>
      </c>
      <c r="V509" s="1222" t="s">
        <v>3295</v>
      </c>
      <c r="W509" s="1222" t="s">
        <v>294</v>
      </c>
      <c r="X509" s="1222" t="s">
        <v>3011</v>
      </c>
      <c r="Y509" s="1222" t="s">
        <v>3279</v>
      </c>
      <c r="Z509" s="1222" t="s">
        <v>3011</v>
      </c>
      <c r="AA509" s="1222" t="s">
        <v>3011</v>
      </c>
      <c r="AB509" s="1222" t="s">
        <v>3011</v>
      </c>
      <c r="AC509" s="1222" t="s">
        <v>3011</v>
      </c>
      <c r="AD509" s="1222" t="s">
        <v>3011</v>
      </c>
      <c r="AE509" s="1222" t="s">
        <v>3011</v>
      </c>
      <c r="AF509" s="2007" t="s">
        <v>293</v>
      </c>
      <c r="AG509" s="1222" t="s">
        <v>3296</v>
      </c>
      <c r="AH509" s="1221" t="s">
        <v>3104</v>
      </c>
      <c r="AI509" s="2007" t="s">
        <v>2909</v>
      </c>
      <c r="AJ509" s="1222" t="s">
        <v>295</v>
      </c>
      <c r="AK509" s="1225" t="s">
        <v>3297</v>
      </c>
      <c r="AL509" s="1222" t="s">
        <v>294</v>
      </c>
      <c r="AM509" s="1221" t="s">
        <v>3011</v>
      </c>
      <c r="AN509" s="2008"/>
    </row>
    <row r="510" spans="1:40" ht="93" customHeight="1">
      <c r="A510" s="1221" t="s">
        <v>1107</v>
      </c>
      <c r="B510" s="1221" t="s">
        <v>802</v>
      </c>
      <c r="C510" s="1221" t="s">
        <v>3289</v>
      </c>
      <c r="D510" s="1222" t="s">
        <v>3011</v>
      </c>
      <c r="E510" s="1221" t="s">
        <v>3290</v>
      </c>
      <c r="F510" s="1222" t="s">
        <v>3273</v>
      </c>
      <c r="G510" s="1222" t="s">
        <v>3013</v>
      </c>
      <c r="H510" s="1223">
        <v>3855</v>
      </c>
      <c r="I510" s="1223">
        <v>2000</v>
      </c>
      <c r="J510" s="1222" t="s">
        <v>3274</v>
      </c>
      <c r="K510" s="1224" t="s">
        <v>3305</v>
      </c>
      <c r="L510" s="1222" t="s">
        <v>3291</v>
      </c>
      <c r="M510" s="1224" t="s">
        <v>3298</v>
      </c>
      <c r="N510" s="1222" t="s">
        <v>293</v>
      </c>
      <c r="O510" s="2069" t="s">
        <v>3299</v>
      </c>
      <c r="P510" s="1221" t="s">
        <v>294</v>
      </c>
      <c r="Q510" s="1221" t="s">
        <v>3381</v>
      </c>
      <c r="R510" s="2069" t="s">
        <v>3300</v>
      </c>
      <c r="S510" s="1222" t="s">
        <v>297</v>
      </c>
      <c r="T510" s="2063" t="s">
        <v>2932</v>
      </c>
      <c r="U510" s="1222" t="s">
        <v>294</v>
      </c>
      <c r="V510" s="1222" t="s">
        <v>3295</v>
      </c>
      <c r="W510" s="1222" t="s">
        <v>294</v>
      </c>
      <c r="X510" s="1222" t="s">
        <v>3011</v>
      </c>
      <c r="Y510" s="1222" t="s">
        <v>3279</v>
      </c>
      <c r="Z510" s="1222" t="s">
        <v>3011</v>
      </c>
      <c r="AA510" s="1222" t="s">
        <v>3011</v>
      </c>
      <c r="AB510" s="1222" t="s">
        <v>3011</v>
      </c>
      <c r="AC510" s="1222" t="s">
        <v>3011</v>
      </c>
      <c r="AD510" s="1222" t="s">
        <v>3011</v>
      </c>
      <c r="AE510" s="1222" t="s">
        <v>3011</v>
      </c>
      <c r="AF510" s="2007" t="s">
        <v>293</v>
      </c>
      <c r="AG510" s="1222" t="s">
        <v>3296</v>
      </c>
      <c r="AH510" s="1221" t="s">
        <v>3104</v>
      </c>
      <c r="AI510" s="2007" t="s">
        <v>2909</v>
      </c>
      <c r="AJ510" s="1222" t="s">
        <v>295</v>
      </c>
      <c r="AK510" s="1225" t="s">
        <v>3297</v>
      </c>
      <c r="AL510" s="1222" t="s">
        <v>294</v>
      </c>
      <c r="AM510" s="1221" t="s">
        <v>3011</v>
      </c>
      <c r="AN510" s="2008"/>
    </row>
    <row r="511" spans="1:40" ht="93" customHeight="1">
      <c r="A511" s="1221" t="s">
        <v>1107</v>
      </c>
      <c r="B511" s="1221" t="s">
        <v>803</v>
      </c>
      <c r="C511" s="1221" t="s">
        <v>3289</v>
      </c>
      <c r="D511" s="1222" t="s">
        <v>3011</v>
      </c>
      <c r="E511" s="1221" t="s">
        <v>3290</v>
      </c>
      <c r="F511" s="1222" t="s">
        <v>3273</v>
      </c>
      <c r="G511" s="1222" t="s">
        <v>3013</v>
      </c>
      <c r="H511" s="1223">
        <v>3855</v>
      </c>
      <c r="I511" s="1223">
        <v>2000</v>
      </c>
      <c r="J511" s="1222" t="s">
        <v>3274</v>
      </c>
      <c r="K511" s="1224" t="s">
        <v>3305</v>
      </c>
      <c r="L511" s="1222" t="s">
        <v>3291</v>
      </c>
      <c r="M511" s="1224" t="s">
        <v>3298</v>
      </c>
      <c r="N511" s="1222" t="s">
        <v>293</v>
      </c>
      <c r="O511" s="2069" t="s">
        <v>3299</v>
      </c>
      <c r="P511" s="1221" t="s">
        <v>294</v>
      </c>
      <c r="Q511" s="1221" t="s">
        <v>3381</v>
      </c>
      <c r="R511" s="2069" t="s">
        <v>3300</v>
      </c>
      <c r="S511" s="1222" t="s">
        <v>297</v>
      </c>
      <c r="T511" s="2063" t="s">
        <v>2932</v>
      </c>
      <c r="U511" s="1222" t="s">
        <v>294</v>
      </c>
      <c r="V511" s="1222" t="s">
        <v>3295</v>
      </c>
      <c r="W511" s="1222" t="s">
        <v>294</v>
      </c>
      <c r="X511" s="1222" t="s">
        <v>3011</v>
      </c>
      <c r="Y511" s="1222" t="s">
        <v>3279</v>
      </c>
      <c r="Z511" s="1222" t="s">
        <v>3011</v>
      </c>
      <c r="AA511" s="1222" t="s">
        <v>3011</v>
      </c>
      <c r="AB511" s="1222" t="s">
        <v>3011</v>
      </c>
      <c r="AC511" s="1222" t="s">
        <v>3011</v>
      </c>
      <c r="AD511" s="1222" t="s">
        <v>3011</v>
      </c>
      <c r="AE511" s="1222" t="s">
        <v>3011</v>
      </c>
      <c r="AF511" s="2007" t="s">
        <v>293</v>
      </c>
      <c r="AG511" s="1222" t="s">
        <v>3296</v>
      </c>
      <c r="AH511" s="1221" t="s">
        <v>3104</v>
      </c>
      <c r="AI511" s="2007" t="s">
        <v>2909</v>
      </c>
      <c r="AJ511" s="1222" t="s">
        <v>295</v>
      </c>
      <c r="AK511" s="1225" t="s">
        <v>3297</v>
      </c>
      <c r="AL511" s="1222" t="s">
        <v>294</v>
      </c>
      <c r="AM511" s="1221" t="s">
        <v>3011</v>
      </c>
      <c r="AN511" s="2008"/>
    </row>
    <row r="512" spans="1:40" ht="93" customHeight="1">
      <c r="A512" s="1221" t="s">
        <v>1107</v>
      </c>
      <c r="B512" s="1221" t="s">
        <v>804</v>
      </c>
      <c r="C512" s="1221" t="s">
        <v>3306</v>
      </c>
      <c r="D512" s="1222" t="s">
        <v>3011</v>
      </c>
      <c r="E512" s="1221" t="s">
        <v>3272</v>
      </c>
      <c r="F512" s="1222" t="s">
        <v>3273</v>
      </c>
      <c r="G512" s="1222" t="s">
        <v>3013</v>
      </c>
      <c r="H512" s="1223">
        <v>671.15</v>
      </c>
      <c r="I512" s="1223">
        <v>600</v>
      </c>
      <c r="J512" s="1222" t="s">
        <v>3274</v>
      </c>
      <c r="K512" s="1224" t="s">
        <v>3307</v>
      </c>
      <c r="L512" s="1222" t="s">
        <v>3373</v>
      </c>
      <c r="M512" s="1224" t="s">
        <v>3275</v>
      </c>
      <c r="N512" s="1222" t="s">
        <v>293</v>
      </c>
      <c r="O512" s="2069" t="s">
        <v>3308</v>
      </c>
      <c r="P512" s="1221" t="s">
        <v>294</v>
      </c>
      <c r="Q512" s="1221" t="s">
        <v>3376</v>
      </c>
      <c r="R512" s="2069" t="s">
        <v>3309</v>
      </c>
      <c r="S512" s="1222" t="s">
        <v>297</v>
      </c>
      <c r="T512" s="2063" t="s">
        <v>2917</v>
      </c>
      <c r="U512" s="1222" t="s">
        <v>294</v>
      </c>
      <c r="V512" s="1222" t="s">
        <v>3018</v>
      </c>
      <c r="W512" s="1222" t="s">
        <v>294</v>
      </c>
      <c r="X512" s="1222" t="s">
        <v>3278</v>
      </c>
      <c r="Y512" s="1222" t="s">
        <v>3279</v>
      </c>
      <c r="Z512" s="1222" t="s">
        <v>3011</v>
      </c>
      <c r="AA512" s="1222" t="s">
        <v>3011</v>
      </c>
      <c r="AB512" s="1222" t="s">
        <v>3011</v>
      </c>
      <c r="AC512" s="1222" t="s">
        <v>3011</v>
      </c>
      <c r="AD512" s="1222" t="s">
        <v>3011</v>
      </c>
      <c r="AE512" s="1222" t="s">
        <v>3011</v>
      </c>
      <c r="AF512" s="2007" t="s">
        <v>293</v>
      </c>
      <c r="AG512" s="1222" t="s">
        <v>3310</v>
      </c>
      <c r="AH512" s="1221" t="s">
        <v>2908</v>
      </c>
      <c r="AI512" s="2007" t="s">
        <v>2909</v>
      </c>
      <c r="AJ512" s="1222" t="s">
        <v>295</v>
      </c>
      <c r="AK512" s="1225" t="s">
        <v>3281</v>
      </c>
      <c r="AL512" s="1222" t="s">
        <v>294</v>
      </c>
      <c r="AM512" s="1221" t="s">
        <v>3011</v>
      </c>
      <c r="AN512" s="2008"/>
    </row>
    <row r="513" spans="1:40" ht="93" customHeight="1">
      <c r="A513" s="1221" t="s">
        <v>1107</v>
      </c>
      <c r="B513" s="1221" t="s">
        <v>805</v>
      </c>
      <c r="C513" s="1221" t="s">
        <v>3306</v>
      </c>
      <c r="D513" s="1222" t="s">
        <v>3011</v>
      </c>
      <c r="E513" s="1221" t="s">
        <v>3272</v>
      </c>
      <c r="F513" s="1222" t="s">
        <v>3273</v>
      </c>
      <c r="G513" s="1222" t="s">
        <v>3013</v>
      </c>
      <c r="H513" s="1223">
        <v>7382.65</v>
      </c>
      <c r="I513" s="1223">
        <v>6600</v>
      </c>
      <c r="J513" s="1222" t="s">
        <v>3274</v>
      </c>
      <c r="K513" s="1224" t="s">
        <v>3307</v>
      </c>
      <c r="L513" s="1222" t="s">
        <v>3373</v>
      </c>
      <c r="M513" s="1224" t="s">
        <v>3275</v>
      </c>
      <c r="N513" s="1222" t="s">
        <v>293</v>
      </c>
      <c r="O513" s="2069" t="s">
        <v>3308</v>
      </c>
      <c r="P513" s="1221" t="s">
        <v>294</v>
      </c>
      <c r="Q513" s="1221" t="s">
        <v>3499</v>
      </c>
      <c r="R513" s="2069" t="s">
        <v>3309</v>
      </c>
      <c r="S513" s="1222" t="s">
        <v>297</v>
      </c>
      <c r="T513" s="2063" t="s">
        <v>2917</v>
      </c>
      <c r="U513" s="1222" t="s">
        <v>294</v>
      </c>
      <c r="V513" s="1222" t="s">
        <v>3018</v>
      </c>
      <c r="W513" s="1222" t="s">
        <v>294</v>
      </c>
      <c r="X513" s="1222" t="s">
        <v>3278</v>
      </c>
      <c r="Y513" s="1222" t="s">
        <v>3279</v>
      </c>
      <c r="Z513" s="1222" t="s">
        <v>3011</v>
      </c>
      <c r="AA513" s="1222" t="s">
        <v>3011</v>
      </c>
      <c r="AB513" s="1222" t="s">
        <v>3011</v>
      </c>
      <c r="AC513" s="1222" t="s">
        <v>3011</v>
      </c>
      <c r="AD513" s="1222" t="s">
        <v>3011</v>
      </c>
      <c r="AE513" s="1222" t="s">
        <v>3011</v>
      </c>
      <c r="AF513" s="2007" t="s">
        <v>293</v>
      </c>
      <c r="AG513" s="1222" t="s">
        <v>3310</v>
      </c>
      <c r="AH513" s="1221" t="s">
        <v>2908</v>
      </c>
      <c r="AI513" s="2007" t="s">
        <v>2909</v>
      </c>
      <c r="AJ513" s="1222" t="s">
        <v>295</v>
      </c>
      <c r="AK513" s="1225" t="s">
        <v>3281</v>
      </c>
      <c r="AL513" s="1222" t="s">
        <v>294</v>
      </c>
      <c r="AM513" s="1221" t="s">
        <v>3011</v>
      </c>
      <c r="AN513" s="2008"/>
    </row>
    <row r="514" spans="1:40" ht="93" customHeight="1">
      <c r="A514" s="1221" t="s">
        <v>1107</v>
      </c>
      <c r="B514" s="1221" t="s">
        <v>806</v>
      </c>
      <c r="C514" s="1221" t="s">
        <v>3306</v>
      </c>
      <c r="D514" s="1222" t="s">
        <v>3011</v>
      </c>
      <c r="E514" s="1221" t="s">
        <v>3272</v>
      </c>
      <c r="F514" s="1222" t="s">
        <v>3273</v>
      </c>
      <c r="G514" s="1222" t="s">
        <v>3013</v>
      </c>
      <c r="H514" s="1223">
        <v>1006.72</v>
      </c>
      <c r="I514" s="1223">
        <v>900</v>
      </c>
      <c r="J514" s="1222" t="s">
        <v>3274</v>
      </c>
      <c r="K514" s="1224" t="s">
        <v>3307</v>
      </c>
      <c r="L514" s="1222" t="s">
        <v>3373</v>
      </c>
      <c r="M514" s="1224" t="s">
        <v>3275</v>
      </c>
      <c r="N514" s="1222" t="s">
        <v>293</v>
      </c>
      <c r="O514" s="2069" t="s">
        <v>3308</v>
      </c>
      <c r="P514" s="1221" t="s">
        <v>294</v>
      </c>
      <c r="Q514" s="1221" t="s">
        <v>3439</v>
      </c>
      <c r="R514" s="2069" t="s">
        <v>3309</v>
      </c>
      <c r="S514" s="1222" t="s">
        <v>297</v>
      </c>
      <c r="T514" s="2063" t="s">
        <v>2917</v>
      </c>
      <c r="U514" s="1222" t="s">
        <v>294</v>
      </c>
      <c r="V514" s="1222" t="s">
        <v>3018</v>
      </c>
      <c r="W514" s="1222" t="s">
        <v>294</v>
      </c>
      <c r="X514" s="1222" t="s">
        <v>3278</v>
      </c>
      <c r="Y514" s="1222" t="s">
        <v>3279</v>
      </c>
      <c r="Z514" s="1222" t="s">
        <v>3011</v>
      </c>
      <c r="AA514" s="1222" t="s">
        <v>3011</v>
      </c>
      <c r="AB514" s="1222" t="s">
        <v>3011</v>
      </c>
      <c r="AC514" s="1222" t="s">
        <v>3011</v>
      </c>
      <c r="AD514" s="1222" t="s">
        <v>3011</v>
      </c>
      <c r="AE514" s="1222" t="s">
        <v>3011</v>
      </c>
      <c r="AF514" s="2007" t="s">
        <v>293</v>
      </c>
      <c r="AG514" s="1222" t="s">
        <v>3310</v>
      </c>
      <c r="AH514" s="1221" t="s">
        <v>2908</v>
      </c>
      <c r="AI514" s="2007" t="s">
        <v>2909</v>
      </c>
      <c r="AJ514" s="1222" t="s">
        <v>295</v>
      </c>
      <c r="AK514" s="1225" t="s">
        <v>3281</v>
      </c>
      <c r="AL514" s="1222" t="s">
        <v>294</v>
      </c>
      <c r="AM514" s="1221" t="s">
        <v>3011</v>
      </c>
      <c r="AN514" s="2008"/>
    </row>
    <row r="515" spans="1:40" ht="93" customHeight="1">
      <c r="A515" s="1221" t="s">
        <v>1107</v>
      </c>
      <c r="B515" s="1221" t="s">
        <v>807</v>
      </c>
      <c r="C515" s="1221" t="s">
        <v>3306</v>
      </c>
      <c r="D515" s="1222" t="s">
        <v>3011</v>
      </c>
      <c r="E515" s="1221" t="s">
        <v>3272</v>
      </c>
      <c r="F515" s="1222" t="s">
        <v>3273</v>
      </c>
      <c r="G515" s="1222" t="s">
        <v>3013</v>
      </c>
      <c r="H515" s="1223">
        <v>1006.72</v>
      </c>
      <c r="I515" s="1223">
        <v>900</v>
      </c>
      <c r="J515" s="1222" t="s">
        <v>3274</v>
      </c>
      <c r="K515" s="1224" t="s">
        <v>3307</v>
      </c>
      <c r="L515" s="1222" t="s">
        <v>3373</v>
      </c>
      <c r="M515" s="1224" t="s">
        <v>3275</v>
      </c>
      <c r="N515" s="1222" t="s">
        <v>293</v>
      </c>
      <c r="O515" s="2069" t="s">
        <v>3308</v>
      </c>
      <c r="P515" s="1221" t="s">
        <v>294</v>
      </c>
      <c r="Q515" s="1221" t="s">
        <v>3439</v>
      </c>
      <c r="R515" s="2069" t="s">
        <v>3309</v>
      </c>
      <c r="S515" s="1222" t="s">
        <v>297</v>
      </c>
      <c r="T515" s="2063" t="s">
        <v>2917</v>
      </c>
      <c r="U515" s="1222" t="s">
        <v>294</v>
      </c>
      <c r="V515" s="1222" t="s">
        <v>3018</v>
      </c>
      <c r="W515" s="1222" t="s">
        <v>294</v>
      </c>
      <c r="X515" s="1222" t="s">
        <v>3278</v>
      </c>
      <c r="Y515" s="1222" t="s">
        <v>3279</v>
      </c>
      <c r="Z515" s="1222" t="s">
        <v>3011</v>
      </c>
      <c r="AA515" s="1222" t="s">
        <v>3011</v>
      </c>
      <c r="AB515" s="1222" t="s">
        <v>3011</v>
      </c>
      <c r="AC515" s="1222" t="s">
        <v>3011</v>
      </c>
      <c r="AD515" s="1222" t="s">
        <v>3011</v>
      </c>
      <c r="AE515" s="1222" t="s">
        <v>3011</v>
      </c>
      <c r="AF515" s="2007" t="s">
        <v>293</v>
      </c>
      <c r="AG515" s="1222" t="s">
        <v>3310</v>
      </c>
      <c r="AH515" s="1221" t="s">
        <v>2908</v>
      </c>
      <c r="AI515" s="2007" t="s">
        <v>2909</v>
      </c>
      <c r="AJ515" s="1222" t="s">
        <v>295</v>
      </c>
      <c r="AK515" s="1225" t="s">
        <v>3281</v>
      </c>
      <c r="AL515" s="1222" t="s">
        <v>294</v>
      </c>
      <c r="AM515" s="1221" t="s">
        <v>3011</v>
      </c>
      <c r="AN515" s="2008"/>
    </row>
    <row r="516" spans="1:40" ht="93" customHeight="1">
      <c r="A516" s="1221" t="s">
        <v>1107</v>
      </c>
      <c r="B516" s="1221" t="s">
        <v>808</v>
      </c>
      <c r="C516" s="1221" t="s">
        <v>3306</v>
      </c>
      <c r="D516" s="1222" t="s">
        <v>3011</v>
      </c>
      <c r="E516" s="1221" t="s">
        <v>3272</v>
      </c>
      <c r="F516" s="1222" t="s">
        <v>3273</v>
      </c>
      <c r="G516" s="1222" t="s">
        <v>3013</v>
      </c>
      <c r="H516" s="1223">
        <v>335.57</v>
      </c>
      <c r="I516" s="1223">
        <v>300</v>
      </c>
      <c r="J516" s="1222" t="s">
        <v>3274</v>
      </c>
      <c r="K516" s="1224" t="s">
        <v>3307</v>
      </c>
      <c r="L516" s="1222" t="s">
        <v>3373</v>
      </c>
      <c r="M516" s="1224" t="s">
        <v>3275</v>
      </c>
      <c r="N516" s="1222" t="s">
        <v>293</v>
      </c>
      <c r="O516" s="2069" t="s">
        <v>3308</v>
      </c>
      <c r="P516" s="1221" t="s">
        <v>294</v>
      </c>
      <c r="Q516" s="1221" t="s">
        <v>3425</v>
      </c>
      <c r="R516" s="2069" t="s">
        <v>3309</v>
      </c>
      <c r="S516" s="1222" t="s">
        <v>297</v>
      </c>
      <c r="T516" s="2063" t="s">
        <v>2917</v>
      </c>
      <c r="U516" s="1222" t="s">
        <v>294</v>
      </c>
      <c r="V516" s="1222" t="s">
        <v>3018</v>
      </c>
      <c r="W516" s="1222" t="s">
        <v>294</v>
      </c>
      <c r="X516" s="1222" t="s">
        <v>3278</v>
      </c>
      <c r="Y516" s="1222" t="s">
        <v>3279</v>
      </c>
      <c r="Z516" s="1222" t="s">
        <v>3011</v>
      </c>
      <c r="AA516" s="1222" t="s">
        <v>3011</v>
      </c>
      <c r="AB516" s="1222" t="s">
        <v>3011</v>
      </c>
      <c r="AC516" s="1222" t="s">
        <v>3011</v>
      </c>
      <c r="AD516" s="1222" t="s">
        <v>3011</v>
      </c>
      <c r="AE516" s="1222" t="s">
        <v>3011</v>
      </c>
      <c r="AF516" s="2007" t="s">
        <v>293</v>
      </c>
      <c r="AG516" s="1222" t="s">
        <v>3310</v>
      </c>
      <c r="AH516" s="1221" t="s">
        <v>2908</v>
      </c>
      <c r="AI516" s="2007" t="s">
        <v>2909</v>
      </c>
      <c r="AJ516" s="1222" t="s">
        <v>295</v>
      </c>
      <c r="AK516" s="1225" t="s">
        <v>3281</v>
      </c>
      <c r="AL516" s="1222" t="s">
        <v>294</v>
      </c>
      <c r="AM516" s="1221" t="s">
        <v>3011</v>
      </c>
      <c r="AN516" s="2008"/>
    </row>
    <row r="517" spans="1:40" ht="93" customHeight="1">
      <c r="A517" s="1221" t="s">
        <v>1107</v>
      </c>
      <c r="B517" s="1221" t="s">
        <v>809</v>
      </c>
      <c r="C517" s="1221" t="s">
        <v>3306</v>
      </c>
      <c r="D517" s="1222" t="s">
        <v>3011</v>
      </c>
      <c r="E517" s="1221" t="s">
        <v>3272</v>
      </c>
      <c r="F517" s="1222" t="s">
        <v>3273</v>
      </c>
      <c r="G517" s="1222" t="s">
        <v>3013</v>
      </c>
      <c r="H517" s="1223">
        <v>1677.87</v>
      </c>
      <c r="I517" s="1223">
        <v>1500</v>
      </c>
      <c r="J517" s="1222" t="s">
        <v>3274</v>
      </c>
      <c r="K517" s="1224" t="s">
        <v>3307</v>
      </c>
      <c r="L517" s="1222" t="s">
        <v>3373</v>
      </c>
      <c r="M517" s="1224" t="s">
        <v>3275</v>
      </c>
      <c r="N517" s="1222" t="s">
        <v>293</v>
      </c>
      <c r="O517" s="2069" t="s">
        <v>3308</v>
      </c>
      <c r="P517" s="1221" t="s">
        <v>294</v>
      </c>
      <c r="Q517" s="1221" t="s">
        <v>3382</v>
      </c>
      <c r="R517" s="2069" t="s">
        <v>3309</v>
      </c>
      <c r="S517" s="1222" t="s">
        <v>297</v>
      </c>
      <c r="T517" s="2063" t="s">
        <v>2917</v>
      </c>
      <c r="U517" s="1222" t="s">
        <v>294</v>
      </c>
      <c r="V517" s="1222" t="s">
        <v>3018</v>
      </c>
      <c r="W517" s="1222" t="s">
        <v>294</v>
      </c>
      <c r="X517" s="1222" t="s">
        <v>3278</v>
      </c>
      <c r="Y517" s="1222" t="s">
        <v>3279</v>
      </c>
      <c r="Z517" s="1222" t="s">
        <v>3011</v>
      </c>
      <c r="AA517" s="1222" t="s">
        <v>3011</v>
      </c>
      <c r="AB517" s="1222" t="s">
        <v>3011</v>
      </c>
      <c r="AC517" s="1222" t="s">
        <v>3011</v>
      </c>
      <c r="AD517" s="1222" t="s">
        <v>3011</v>
      </c>
      <c r="AE517" s="1222" t="s">
        <v>3011</v>
      </c>
      <c r="AF517" s="2007" t="s">
        <v>293</v>
      </c>
      <c r="AG517" s="1222" t="s">
        <v>3310</v>
      </c>
      <c r="AH517" s="1221" t="s">
        <v>2908</v>
      </c>
      <c r="AI517" s="2007" t="s">
        <v>2909</v>
      </c>
      <c r="AJ517" s="1222" t="s">
        <v>295</v>
      </c>
      <c r="AK517" s="1225" t="s">
        <v>3281</v>
      </c>
      <c r="AL517" s="1222" t="s">
        <v>294</v>
      </c>
      <c r="AM517" s="1221" t="s">
        <v>3011</v>
      </c>
      <c r="AN517" s="2008"/>
    </row>
    <row r="518" spans="1:40" ht="93" customHeight="1">
      <c r="A518" s="1221" t="s">
        <v>1107</v>
      </c>
      <c r="B518" s="1221" t="s">
        <v>810</v>
      </c>
      <c r="C518" s="1221" t="s">
        <v>3306</v>
      </c>
      <c r="D518" s="1222" t="s">
        <v>3011</v>
      </c>
      <c r="E518" s="1221" t="s">
        <v>3272</v>
      </c>
      <c r="F518" s="1222" t="s">
        <v>3273</v>
      </c>
      <c r="G518" s="1222" t="s">
        <v>3013</v>
      </c>
      <c r="H518" s="1223">
        <v>52014.11</v>
      </c>
      <c r="I518" s="1223">
        <v>46500</v>
      </c>
      <c r="J518" s="1222" t="s">
        <v>3274</v>
      </c>
      <c r="K518" s="1224" t="s">
        <v>3307</v>
      </c>
      <c r="L518" s="1222" t="s">
        <v>3373</v>
      </c>
      <c r="M518" s="1224" t="s">
        <v>3275</v>
      </c>
      <c r="N518" s="1222" t="s">
        <v>293</v>
      </c>
      <c r="O518" s="2069" t="s">
        <v>3308</v>
      </c>
      <c r="P518" s="1221" t="s">
        <v>294</v>
      </c>
      <c r="Q518" s="1221" t="s">
        <v>3500</v>
      </c>
      <c r="R518" s="2069" t="s">
        <v>3309</v>
      </c>
      <c r="S518" s="1222" t="s">
        <v>297</v>
      </c>
      <c r="T518" s="2063" t="s">
        <v>2917</v>
      </c>
      <c r="U518" s="1222" t="s">
        <v>294</v>
      </c>
      <c r="V518" s="1222" t="s">
        <v>3018</v>
      </c>
      <c r="W518" s="1222" t="s">
        <v>294</v>
      </c>
      <c r="X518" s="1222" t="s">
        <v>3278</v>
      </c>
      <c r="Y518" s="1222" t="s">
        <v>3279</v>
      </c>
      <c r="Z518" s="1222" t="s">
        <v>3011</v>
      </c>
      <c r="AA518" s="1222" t="s">
        <v>3011</v>
      </c>
      <c r="AB518" s="1222" t="s">
        <v>3011</v>
      </c>
      <c r="AC518" s="1222" t="s">
        <v>3011</v>
      </c>
      <c r="AD518" s="1222" t="s">
        <v>3011</v>
      </c>
      <c r="AE518" s="1222" t="s">
        <v>3011</v>
      </c>
      <c r="AF518" s="2007" t="s">
        <v>293</v>
      </c>
      <c r="AG518" s="1222" t="s">
        <v>3310</v>
      </c>
      <c r="AH518" s="1221" t="s">
        <v>2908</v>
      </c>
      <c r="AI518" s="2007" t="s">
        <v>2909</v>
      </c>
      <c r="AJ518" s="1222" t="s">
        <v>295</v>
      </c>
      <c r="AK518" s="1225" t="s">
        <v>3281</v>
      </c>
      <c r="AL518" s="1222" t="s">
        <v>294</v>
      </c>
      <c r="AM518" s="1221" t="s">
        <v>3011</v>
      </c>
      <c r="AN518" s="2008"/>
    </row>
    <row r="519" spans="1:40" ht="93" customHeight="1">
      <c r="A519" s="1221" t="s">
        <v>1107</v>
      </c>
      <c r="B519" s="1221" t="s">
        <v>811</v>
      </c>
      <c r="C519" s="1221" t="s">
        <v>3306</v>
      </c>
      <c r="D519" s="1222" t="s">
        <v>3011</v>
      </c>
      <c r="E519" s="1221" t="s">
        <v>3272</v>
      </c>
      <c r="F519" s="1222" t="s">
        <v>3273</v>
      </c>
      <c r="G519" s="1222" t="s">
        <v>3013</v>
      </c>
      <c r="H519" s="1223">
        <v>1006.72</v>
      </c>
      <c r="I519" s="1223">
        <v>900</v>
      </c>
      <c r="J519" s="1222" t="s">
        <v>3274</v>
      </c>
      <c r="K519" s="1224" t="s">
        <v>3307</v>
      </c>
      <c r="L519" s="1222" t="s">
        <v>3373</v>
      </c>
      <c r="M519" s="1224" t="s">
        <v>3275</v>
      </c>
      <c r="N519" s="1222" t="s">
        <v>293</v>
      </c>
      <c r="O519" s="2069" t="s">
        <v>3308</v>
      </c>
      <c r="P519" s="1221" t="s">
        <v>294</v>
      </c>
      <c r="Q519" s="1221" t="s">
        <v>3439</v>
      </c>
      <c r="R519" s="2069" t="s">
        <v>3309</v>
      </c>
      <c r="S519" s="1222" t="s">
        <v>297</v>
      </c>
      <c r="T519" s="2063" t="s">
        <v>2917</v>
      </c>
      <c r="U519" s="1222" t="s">
        <v>294</v>
      </c>
      <c r="V519" s="1222" t="s">
        <v>3018</v>
      </c>
      <c r="W519" s="1222" t="s">
        <v>294</v>
      </c>
      <c r="X519" s="1222" t="s">
        <v>3278</v>
      </c>
      <c r="Y519" s="1222" t="s">
        <v>3279</v>
      </c>
      <c r="Z519" s="1222" t="s">
        <v>3011</v>
      </c>
      <c r="AA519" s="1222" t="s">
        <v>3011</v>
      </c>
      <c r="AB519" s="1222" t="s">
        <v>3011</v>
      </c>
      <c r="AC519" s="1222" t="s">
        <v>3011</v>
      </c>
      <c r="AD519" s="1222" t="s">
        <v>3011</v>
      </c>
      <c r="AE519" s="1222" t="s">
        <v>3011</v>
      </c>
      <c r="AF519" s="2007" t="s">
        <v>293</v>
      </c>
      <c r="AG519" s="1222" t="s">
        <v>3310</v>
      </c>
      <c r="AH519" s="1221" t="s">
        <v>2908</v>
      </c>
      <c r="AI519" s="2007" t="s">
        <v>2909</v>
      </c>
      <c r="AJ519" s="1222" t="s">
        <v>295</v>
      </c>
      <c r="AK519" s="1225" t="s">
        <v>3281</v>
      </c>
      <c r="AL519" s="1222" t="s">
        <v>294</v>
      </c>
      <c r="AM519" s="1221" t="s">
        <v>3011</v>
      </c>
      <c r="AN519" s="2008"/>
    </row>
    <row r="520" spans="1:40" ht="93" customHeight="1">
      <c r="A520" s="1221" t="s">
        <v>1107</v>
      </c>
      <c r="B520" s="1221" t="s">
        <v>812</v>
      </c>
      <c r="C520" s="1221" t="s">
        <v>3306</v>
      </c>
      <c r="D520" s="1222" t="s">
        <v>3011</v>
      </c>
      <c r="E520" s="1221" t="s">
        <v>3272</v>
      </c>
      <c r="F520" s="1222" t="s">
        <v>3273</v>
      </c>
      <c r="G520" s="1222" t="s">
        <v>3013</v>
      </c>
      <c r="H520" s="1223">
        <v>20470.07</v>
      </c>
      <c r="I520" s="1223">
        <v>18300</v>
      </c>
      <c r="J520" s="1222" t="s">
        <v>3274</v>
      </c>
      <c r="K520" s="1224" t="s">
        <v>3307</v>
      </c>
      <c r="L520" s="1222" t="s">
        <v>3373</v>
      </c>
      <c r="M520" s="1224" t="s">
        <v>3275</v>
      </c>
      <c r="N520" s="1222" t="s">
        <v>293</v>
      </c>
      <c r="O520" s="2069" t="s">
        <v>3308</v>
      </c>
      <c r="P520" s="1221" t="s">
        <v>294</v>
      </c>
      <c r="Q520" s="1221" t="s">
        <v>3501</v>
      </c>
      <c r="R520" s="2069" t="s">
        <v>3309</v>
      </c>
      <c r="S520" s="1222" t="s">
        <v>297</v>
      </c>
      <c r="T520" s="2063" t="s">
        <v>2917</v>
      </c>
      <c r="U520" s="1222" t="s">
        <v>294</v>
      </c>
      <c r="V520" s="1222" t="s">
        <v>3018</v>
      </c>
      <c r="W520" s="1222" t="s">
        <v>294</v>
      </c>
      <c r="X520" s="1222" t="s">
        <v>3278</v>
      </c>
      <c r="Y520" s="1222" t="s">
        <v>3279</v>
      </c>
      <c r="Z520" s="1222" t="s">
        <v>3011</v>
      </c>
      <c r="AA520" s="1222" t="s">
        <v>3011</v>
      </c>
      <c r="AB520" s="1222" t="s">
        <v>3011</v>
      </c>
      <c r="AC520" s="1222" t="s">
        <v>3011</v>
      </c>
      <c r="AD520" s="1222" t="s">
        <v>3011</v>
      </c>
      <c r="AE520" s="1222" t="s">
        <v>3011</v>
      </c>
      <c r="AF520" s="2007" t="s">
        <v>293</v>
      </c>
      <c r="AG520" s="1222" t="s">
        <v>3310</v>
      </c>
      <c r="AH520" s="1221" t="s">
        <v>2908</v>
      </c>
      <c r="AI520" s="2007" t="s">
        <v>2909</v>
      </c>
      <c r="AJ520" s="1222" t="s">
        <v>295</v>
      </c>
      <c r="AK520" s="1225" t="s">
        <v>3281</v>
      </c>
      <c r="AL520" s="1222" t="s">
        <v>294</v>
      </c>
      <c r="AM520" s="1221" t="s">
        <v>3011</v>
      </c>
      <c r="AN520" s="2008"/>
    </row>
    <row r="521" spans="1:40" ht="93" customHeight="1">
      <c r="A521" s="1221" t="s">
        <v>1107</v>
      </c>
      <c r="B521" s="1221" t="s">
        <v>813</v>
      </c>
      <c r="C521" s="1221" t="s">
        <v>3306</v>
      </c>
      <c r="D521" s="1222" t="s">
        <v>3011</v>
      </c>
      <c r="E521" s="1221" t="s">
        <v>3272</v>
      </c>
      <c r="F521" s="1222" t="s">
        <v>3273</v>
      </c>
      <c r="G521" s="1222" t="s">
        <v>3013</v>
      </c>
      <c r="H521" s="1223">
        <v>6040.35</v>
      </c>
      <c r="I521" s="1223">
        <v>5400</v>
      </c>
      <c r="J521" s="1222" t="s">
        <v>3274</v>
      </c>
      <c r="K521" s="1224" t="s">
        <v>3307</v>
      </c>
      <c r="L521" s="1222" t="s">
        <v>3373</v>
      </c>
      <c r="M521" s="1224" t="s">
        <v>3275</v>
      </c>
      <c r="N521" s="1222" t="s">
        <v>293</v>
      </c>
      <c r="O521" s="2069" t="s">
        <v>3308</v>
      </c>
      <c r="P521" s="1221" t="s">
        <v>294</v>
      </c>
      <c r="Q521" s="1221" t="s">
        <v>3502</v>
      </c>
      <c r="R521" s="2069" t="s">
        <v>3309</v>
      </c>
      <c r="S521" s="1222" t="s">
        <v>297</v>
      </c>
      <c r="T521" s="2063" t="s">
        <v>2917</v>
      </c>
      <c r="U521" s="1222" t="s">
        <v>294</v>
      </c>
      <c r="V521" s="1222" t="s">
        <v>3018</v>
      </c>
      <c r="W521" s="1222" t="s">
        <v>294</v>
      </c>
      <c r="X521" s="1222" t="s">
        <v>3278</v>
      </c>
      <c r="Y521" s="1222" t="s">
        <v>3279</v>
      </c>
      <c r="Z521" s="1222" t="s">
        <v>3011</v>
      </c>
      <c r="AA521" s="1222" t="s">
        <v>3011</v>
      </c>
      <c r="AB521" s="1222" t="s">
        <v>3011</v>
      </c>
      <c r="AC521" s="1222" t="s">
        <v>3011</v>
      </c>
      <c r="AD521" s="1222" t="s">
        <v>3011</v>
      </c>
      <c r="AE521" s="1222" t="s">
        <v>3011</v>
      </c>
      <c r="AF521" s="2007" t="s">
        <v>293</v>
      </c>
      <c r="AG521" s="1222" t="s">
        <v>3310</v>
      </c>
      <c r="AH521" s="1221" t="s">
        <v>2908</v>
      </c>
      <c r="AI521" s="2007" t="s">
        <v>2909</v>
      </c>
      <c r="AJ521" s="1222" t="s">
        <v>295</v>
      </c>
      <c r="AK521" s="1225" t="s">
        <v>3281</v>
      </c>
      <c r="AL521" s="1222" t="s">
        <v>294</v>
      </c>
      <c r="AM521" s="1221" t="s">
        <v>3011</v>
      </c>
      <c r="AN521" s="2008"/>
    </row>
    <row r="522" spans="1:40" ht="93" customHeight="1">
      <c r="A522" s="1221" t="s">
        <v>1107</v>
      </c>
      <c r="B522" s="1221" t="s">
        <v>814</v>
      </c>
      <c r="C522" s="1221" t="s">
        <v>3306</v>
      </c>
      <c r="D522" s="1222" t="s">
        <v>3011</v>
      </c>
      <c r="E522" s="1221" t="s">
        <v>3272</v>
      </c>
      <c r="F522" s="1222" t="s">
        <v>3273</v>
      </c>
      <c r="G522" s="1222" t="s">
        <v>3013</v>
      </c>
      <c r="H522" s="1223">
        <v>6711.5</v>
      </c>
      <c r="I522" s="1223">
        <v>6000</v>
      </c>
      <c r="J522" s="1222" t="s">
        <v>3274</v>
      </c>
      <c r="K522" s="1224" t="s">
        <v>3307</v>
      </c>
      <c r="L522" s="1222" t="s">
        <v>3373</v>
      </c>
      <c r="M522" s="1224" t="s">
        <v>3275</v>
      </c>
      <c r="N522" s="1222" t="s">
        <v>293</v>
      </c>
      <c r="O522" s="2069" t="s">
        <v>3308</v>
      </c>
      <c r="P522" s="1221" t="s">
        <v>294</v>
      </c>
      <c r="Q522" s="1221" t="s">
        <v>3385</v>
      </c>
      <c r="R522" s="2069" t="s">
        <v>3309</v>
      </c>
      <c r="S522" s="1222" t="s">
        <v>297</v>
      </c>
      <c r="T522" s="2063" t="s">
        <v>2917</v>
      </c>
      <c r="U522" s="1222" t="s">
        <v>294</v>
      </c>
      <c r="V522" s="1222" t="s">
        <v>3018</v>
      </c>
      <c r="W522" s="1222" t="s">
        <v>294</v>
      </c>
      <c r="X522" s="1222" t="s">
        <v>3278</v>
      </c>
      <c r="Y522" s="1222" t="s">
        <v>3279</v>
      </c>
      <c r="Z522" s="1222" t="s">
        <v>3011</v>
      </c>
      <c r="AA522" s="1222" t="s">
        <v>3011</v>
      </c>
      <c r="AB522" s="1222" t="s">
        <v>3011</v>
      </c>
      <c r="AC522" s="1222" t="s">
        <v>3011</v>
      </c>
      <c r="AD522" s="1222" t="s">
        <v>3011</v>
      </c>
      <c r="AE522" s="1222" t="s">
        <v>3011</v>
      </c>
      <c r="AF522" s="2007" t="s">
        <v>293</v>
      </c>
      <c r="AG522" s="1222" t="s">
        <v>3310</v>
      </c>
      <c r="AH522" s="1221" t="s">
        <v>2908</v>
      </c>
      <c r="AI522" s="2007" t="s">
        <v>2909</v>
      </c>
      <c r="AJ522" s="1222" t="s">
        <v>295</v>
      </c>
      <c r="AK522" s="1225" t="s">
        <v>3281</v>
      </c>
      <c r="AL522" s="1222" t="s">
        <v>294</v>
      </c>
      <c r="AM522" s="1221" t="s">
        <v>3011</v>
      </c>
      <c r="AN522" s="2008"/>
    </row>
    <row r="523" spans="1:40" ht="93" customHeight="1">
      <c r="A523" s="1221" t="s">
        <v>1107</v>
      </c>
      <c r="B523" s="1221" t="s">
        <v>815</v>
      </c>
      <c r="C523" s="1221" t="s">
        <v>3306</v>
      </c>
      <c r="D523" s="1222" t="s">
        <v>3011</v>
      </c>
      <c r="E523" s="1221" t="s">
        <v>3272</v>
      </c>
      <c r="F523" s="1222" t="s">
        <v>3273</v>
      </c>
      <c r="G523" s="1222" t="s">
        <v>3013</v>
      </c>
      <c r="H523" s="1223">
        <v>7718.22</v>
      </c>
      <c r="I523" s="1223">
        <v>6900</v>
      </c>
      <c r="J523" s="1222" t="s">
        <v>3274</v>
      </c>
      <c r="K523" s="1224" t="s">
        <v>3307</v>
      </c>
      <c r="L523" s="1222" t="s">
        <v>3373</v>
      </c>
      <c r="M523" s="1224" t="s">
        <v>3275</v>
      </c>
      <c r="N523" s="1222" t="s">
        <v>293</v>
      </c>
      <c r="O523" s="2069" t="s">
        <v>3308</v>
      </c>
      <c r="P523" s="1221" t="s">
        <v>294</v>
      </c>
      <c r="Q523" s="1221" t="s">
        <v>3503</v>
      </c>
      <c r="R523" s="2069" t="s">
        <v>3309</v>
      </c>
      <c r="S523" s="1222" t="s">
        <v>297</v>
      </c>
      <c r="T523" s="2063" t="s">
        <v>2917</v>
      </c>
      <c r="U523" s="1222" t="s">
        <v>294</v>
      </c>
      <c r="V523" s="1222" t="s">
        <v>3018</v>
      </c>
      <c r="W523" s="1222" t="s">
        <v>294</v>
      </c>
      <c r="X523" s="1222" t="s">
        <v>3278</v>
      </c>
      <c r="Y523" s="1222" t="s">
        <v>3279</v>
      </c>
      <c r="Z523" s="1222" t="s">
        <v>3011</v>
      </c>
      <c r="AA523" s="1222" t="s">
        <v>3011</v>
      </c>
      <c r="AB523" s="1222" t="s">
        <v>3011</v>
      </c>
      <c r="AC523" s="1222" t="s">
        <v>3011</v>
      </c>
      <c r="AD523" s="1222" t="s">
        <v>3011</v>
      </c>
      <c r="AE523" s="1222" t="s">
        <v>3011</v>
      </c>
      <c r="AF523" s="2007" t="s">
        <v>293</v>
      </c>
      <c r="AG523" s="1222" t="s">
        <v>3310</v>
      </c>
      <c r="AH523" s="1221" t="s">
        <v>2908</v>
      </c>
      <c r="AI523" s="2007" t="s">
        <v>2909</v>
      </c>
      <c r="AJ523" s="1222" t="s">
        <v>295</v>
      </c>
      <c r="AK523" s="1225" t="s">
        <v>3281</v>
      </c>
      <c r="AL523" s="1222" t="s">
        <v>294</v>
      </c>
      <c r="AM523" s="1221" t="s">
        <v>3011</v>
      </c>
      <c r="AN523" s="2008"/>
    </row>
    <row r="524" spans="1:40" ht="93" customHeight="1">
      <c r="A524" s="1221" t="s">
        <v>1107</v>
      </c>
      <c r="B524" s="1221" t="s">
        <v>816</v>
      </c>
      <c r="C524" s="1221" t="s">
        <v>3306</v>
      </c>
      <c r="D524" s="1222" t="s">
        <v>3011</v>
      </c>
      <c r="E524" s="1221" t="s">
        <v>3272</v>
      </c>
      <c r="F524" s="1222" t="s">
        <v>3273</v>
      </c>
      <c r="G524" s="1222" t="s">
        <v>3013</v>
      </c>
      <c r="H524" s="1223">
        <v>15772.02</v>
      </c>
      <c r="I524" s="1223">
        <v>14100</v>
      </c>
      <c r="J524" s="1222" t="s">
        <v>3274</v>
      </c>
      <c r="K524" s="1224" t="s">
        <v>3307</v>
      </c>
      <c r="L524" s="1222" t="s">
        <v>3373</v>
      </c>
      <c r="M524" s="1224" t="s">
        <v>3275</v>
      </c>
      <c r="N524" s="1222" t="s">
        <v>293</v>
      </c>
      <c r="O524" s="2069" t="s">
        <v>3308</v>
      </c>
      <c r="P524" s="1221" t="s">
        <v>294</v>
      </c>
      <c r="Q524" s="1221" t="s">
        <v>3504</v>
      </c>
      <c r="R524" s="2069" t="s">
        <v>3309</v>
      </c>
      <c r="S524" s="1222" t="s">
        <v>297</v>
      </c>
      <c r="T524" s="2063" t="s">
        <v>2917</v>
      </c>
      <c r="U524" s="1222" t="s">
        <v>294</v>
      </c>
      <c r="V524" s="1222" t="s">
        <v>3018</v>
      </c>
      <c r="W524" s="1222" t="s">
        <v>294</v>
      </c>
      <c r="X524" s="1222" t="s">
        <v>3278</v>
      </c>
      <c r="Y524" s="1222" t="s">
        <v>3279</v>
      </c>
      <c r="Z524" s="1222" t="s">
        <v>3011</v>
      </c>
      <c r="AA524" s="1222" t="s">
        <v>3011</v>
      </c>
      <c r="AB524" s="1222" t="s">
        <v>3011</v>
      </c>
      <c r="AC524" s="1222" t="s">
        <v>3011</v>
      </c>
      <c r="AD524" s="1222" t="s">
        <v>3011</v>
      </c>
      <c r="AE524" s="1222" t="s">
        <v>3011</v>
      </c>
      <c r="AF524" s="2007" t="s">
        <v>293</v>
      </c>
      <c r="AG524" s="1222" t="s">
        <v>3310</v>
      </c>
      <c r="AH524" s="1221" t="s">
        <v>2908</v>
      </c>
      <c r="AI524" s="2007" t="s">
        <v>2909</v>
      </c>
      <c r="AJ524" s="1222" t="s">
        <v>295</v>
      </c>
      <c r="AK524" s="1225" t="s">
        <v>3281</v>
      </c>
      <c r="AL524" s="1222" t="s">
        <v>294</v>
      </c>
      <c r="AM524" s="1221" t="s">
        <v>3011</v>
      </c>
      <c r="AN524" s="2008"/>
    </row>
    <row r="525" spans="1:40" ht="93" customHeight="1">
      <c r="A525" s="1221" t="s">
        <v>1107</v>
      </c>
      <c r="B525" s="1221" t="s">
        <v>817</v>
      </c>
      <c r="C525" s="1221" t="s">
        <v>3306</v>
      </c>
      <c r="D525" s="1222" t="s">
        <v>3011</v>
      </c>
      <c r="E525" s="1221" t="s">
        <v>3272</v>
      </c>
      <c r="F525" s="1222" t="s">
        <v>3273</v>
      </c>
      <c r="G525" s="1222" t="s">
        <v>3013</v>
      </c>
      <c r="H525" s="1223">
        <v>7382.65</v>
      </c>
      <c r="I525" s="1223">
        <v>6600</v>
      </c>
      <c r="J525" s="1222" t="s">
        <v>3274</v>
      </c>
      <c r="K525" s="1224" t="s">
        <v>3307</v>
      </c>
      <c r="L525" s="1222" t="s">
        <v>3373</v>
      </c>
      <c r="M525" s="1224" t="s">
        <v>3275</v>
      </c>
      <c r="N525" s="1222" t="s">
        <v>293</v>
      </c>
      <c r="O525" s="2069" t="s">
        <v>3308</v>
      </c>
      <c r="P525" s="1221" t="s">
        <v>294</v>
      </c>
      <c r="Q525" s="1221" t="s">
        <v>3499</v>
      </c>
      <c r="R525" s="2069" t="s">
        <v>3309</v>
      </c>
      <c r="S525" s="1222" t="s">
        <v>297</v>
      </c>
      <c r="T525" s="2063" t="s">
        <v>2917</v>
      </c>
      <c r="U525" s="1222" t="s">
        <v>294</v>
      </c>
      <c r="V525" s="1222" t="s">
        <v>3018</v>
      </c>
      <c r="W525" s="1222" t="s">
        <v>294</v>
      </c>
      <c r="X525" s="1222" t="s">
        <v>3278</v>
      </c>
      <c r="Y525" s="1222" t="s">
        <v>3279</v>
      </c>
      <c r="Z525" s="1222" t="s">
        <v>3011</v>
      </c>
      <c r="AA525" s="1222" t="s">
        <v>3011</v>
      </c>
      <c r="AB525" s="1222" t="s">
        <v>3011</v>
      </c>
      <c r="AC525" s="1222" t="s">
        <v>3011</v>
      </c>
      <c r="AD525" s="1222" t="s">
        <v>3011</v>
      </c>
      <c r="AE525" s="1222" t="s">
        <v>3011</v>
      </c>
      <c r="AF525" s="2007" t="s">
        <v>293</v>
      </c>
      <c r="AG525" s="1222" t="s">
        <v>3310</v>
      </c>
      <c r="AH525" s="1221" t="s">
        <v>2908</v>
      </c>
      <c r="AI525" s="2007" t="s">
        <v>2909</v>
      </c>
      <c r="AJ525" s="1222" t="s">
        <v>295</v>
      </c>
      <c r="AK525" s="1225" t="s">
        <v>3281</v>
      </c>
      <c r="AL525" s="1222" t="s">
        <v>294</v>
      </c>
      <c r="AM525" s="1221" t="s">
        <v>3011</v>
      </c>
      <c r="AN525" s="2008"/>
    </row>
    <row r="526" spans="1:40" ht="93" customHeight="1">
      <c r="A526" s="1221" t="s">
        <v>1107</v>
      </c>
      <c r="B526" s="1221" t="s">
        <v>818</v>
      </c>
      <c r="C526" s="1221" t="s">
        <v>3306</v>
      </c>
      <c r="D526" s="1222" t="s">
        <v>3011</v>
      </c>
      <c r="E526" s="1221" t="s">
        <v>3272</v>
      </c>
      <c r="F526" s="1222" t="s">
        <v>3273</v>
      </c>
      <c r="G526" s="1222" t="s">
        <v>3013</v>
      </c>
      <c r="H526" s="1223">
        <v>10067.25</v>
      </c>
      <c r="I526" s="1223">
        <v>9000</v>
      </c>
      <c r="J526" s="1222" t="s">
        <v>3274</v>
      </c>
      <c r="K526" s="1224" t="s">
        <v>3307</v>
      </c>
      <c r="L526" s="1222" t="s">
        <v>3373</v>
      </c>
      <c r="M526" s="1224" t="s">
        <v>3275</v>
      </c>
      <c r="N526" s="1222" t="s">
        <v>293</v>
      </c>
      <c r="O526" s="2069" t="s">
        <v>3308</v>
      </c>
      <c r="P526" s="1221" t="s">
        <v>294</v>
      </c>
      <c r="Q526" s="1221" t="s">
        <v>3429</v>
      </c>
      <c r="R526" s="2069" t="s">
        <v>3309</v>
      </c>
      <c r="S526" s="1222" t="s">
        <v>297</v>
      </c>
      <c r="T526" s="2063" t="s">
        <v>2917</v>
      </c>
      <c r="U526" s="1222" t="s">
        <v>294</v>
      </c>
      <c r="V526" s="1222" t="s">
        <v>3018</v>
      </c>
      <c r="W526" s="1222" t="s">
        <v>294</v>
      </c>
      <c r="X526" s="1222" t="s">
        <v>3278</v>
      </c>
      <c r="Y526" s="1222" t="s">
        <v>3279</v>
      </c>
      <c r="Z526" s="1222" t="s">
        <v>3011</v>
      </c>
      <c r="AA526" s="1222" t="s">
        <v>3011</v>
      </c>
      <c r="AB526" s="1222" t="s">
        <v>3011</v>
      </c>
      <c r="AC526" s="1222" t="s">
        <v>3011</v>
      </c>
      <c r="AD526" s="1222" t="s">
        <v>3011</v>
      </c>
      <c r="AE526" s="1222" t="s">
        <v>3011</v>
      </c>
      <c r="AF526" s="2007" t="s">
        <v>293</v>
      </c>
      <c r="AG526" s="1222" t="s">
        <v>3310</v>
      </c>
      <c r="AH526" s="1221" t="s">
        <v>2908</v>
      </c>
      <c r="AI526" s="2007" t="s">
        <v>2909</v>
      </c>
      <c r="AJ526" s="1222" t="s">
        <v>295</v>
      </c>
      <c r="AK526" s="1225" t="s">
        <v>3281</v>
      </c>
      <c r="AL526" s="1222" t="s">
        <v>294</v>
      </c>
      <c r="AM526" s="1221" t="s">
        <v>3011</v>
      </c>
      <c r="AN526" s="2008"/>
    </row>
    <row r="527" spans="1:40" ht="93" customHeight="1">
      <c r="A527" s="1221" t="s">
        <v>1107</v>
      </c>
      <c r="B527" s="1221" t="s">
        <v>819</v>
      </c>
      <c r="C527" s="1221" t="s">
        <v>3306</v>
      </c>
      <c r="D527" s="1222" t="s">
        <v>3011</v>
      </c>
      <c r="E527" s="1221" t="s">
        <v>3272</v>
      </c>
      <c r="F527" s="1222" t="s">
        <v>3273</v>
      </c>
      <c r="G527" s="1222" t="s">
        <v>3013</v>
      </c>
      <c r="H527" s="1223">
        <v>671.15</v>
      </c>
      <c r="I527" s="1223">
        <v>600</v>
      </c>
      <c r="J527" s="1222" t="s">
        <v>3274</v>
      </c>
      <c r="K527" s="1224" t="s">
        <v>3307</v>
      </c>
      <c r="L527" s="1222" t="s">
        <v>3373</v>
      </c>
      <c r="M527" s="1224" t="s">
        <v>3275</v>
      </c>
      <c r="N527" s="1222" t="s">
        <v>293</v>
      </c>
      <c r="O527" s="2069" t="s">
        <v>3308</v>
      </c>
      <c r="P527" s="1221" t="s">
        <v>294</v>
      </c>
      <c r="Q527" s="1221" t="s">
        <v>3376</v>
      </c>
      <c r="R527" s="2069" t="s">
        <v>3309</v>
      </c>
      <c r="S527" s="1222" t="s">
        <v>297</v>
      </c>
      <c r="T527" s="2063" t="s">
        <v>2917</v>
      </c>
      <c r="U527" s="1222" t="s">
        <v>294</v>
      </c>
      <c r="V527" s="1222" t="s">
        <v>3018</v>
      </c>
      <c r="W527" s="1222" t="s">
        <v>294</v>
      </c>
      <c r="X527" s="1222" t="s">
        <v>3278</v>
      </c>
      <c r="Y527" s="1222" t="s">
        <v>3279</v>
      </c>
      <c r="Z527" s="1222" t="s">
        <v>3011</v>
      </c>
      <c r="AA527" s="1222" t="s">
        <v>3011</v>
      </c>
      <c r="AB527" s="1222" t="s">
        <v>3011</v>
      </c>
      <c r="AC527" s="1222" t="s">
        <v>3011</v>
      </c>
      <c r="AD527" s="1222" t="s">
        <v>3011</v>
      </c>
      <c r="AE527" s="1222" t="s">
        <v>3011</v>
      </c>
      <c r="AF527" s="2007" t="s">
        <v>293</v>
      </c>
      <c r="AG527" s="1222" t="s">
        <v>3310</v>
      </c>
      <c r="AH527" s="1221" t="s">
        <v>2908</v>
      </c>
      <c r="AI527" s="2007" t="s">
        <v>2909</v>
      </c>
      <c r="AJ527" s="1222" t="s">
        <v>295</v>
      </c>
      <c r="AK527" s="1225" t="s">
        <v>3281</v>
      </c>
      <c r="AL527" s="1222" t="s">
        <v>294</v>
      </c>
      <c r="AM527" s="1221" t="s">
        <v>3011</v>
      </c>
      <c r="AN527" s="2008"/>
    </row>
    <row r="528" spans="1:40" ht="93" customHeight="1">
      <c r="A528" s="1221" t="s">
        <v>1107</v>
      </c>
      <c r="B528" s="1221" t="s">
        <v>820</v>
      </c>
      <c r="C528" s="1221" t="s">
        <v>3306</v>
      </c>
      <c r="D528" s="1222" t="s">
        <v>3011</v>
      </c>
      <c r="E528" s="1221" t="s">
        <v>3272</v>
      </c>
      <c r="F528" s="1222" t="s">
        <v>3273</v>
      </c>
      <c r="G528" s="1222" t="s">
        <v>3013</v>
      </c>
      <c r="H528" s="1223">
        <v>335.57</v>
      </c>
      <c r="I528" s="1223">
        <v>300</v>
      </c>
      <c r="J528" s="1222" t="s">
        <v>3274</v>
      </c>
      <c r="K528" s="1224" t="s">
        <v>3307</v>
      </c>
      <c r="L528" s="1222" t="s">
        <v>3373</v>
      </c>
      <c r="M528" s="1224" t="s">
        <v>3275</v>
      </c>
      <c r="N528" s="1222" t="s">
        <v>293</v>
      </c>
      <c r="O528" s="2069" t="s">
        <v>3308</v>
      </c>
      <c r="P528" s="1221" t="s">
        <v>294</v>
      </c>
      <c r="Q528" s="1221" t="s">
        <v>3425</v>
      </c>
      <c r="R528" s="2069" t="s">
        <v>3309</v>
      </c>
      <c r="S528" s="1222" t="s">
        <v>297</v>
      </c>
      <c r="T528" s="2063" t="s">
        <v>2917</v>
      </c>
      <c r="U528" s="1222" t="s">
        <v>294</v>
      </c>
      <c r="V528" s="1222" t="s">
        <v>3018</v>
      </c>
      <c r="W528" s="1222" t="s">
        <v>294</v>
      </c>
      <c r="X528" s="1222" t="s">
        <v>3278</v>
      </c>
      <c r="Y528" s="1222" t="s">
        <v>3279</v>
      </c>
      <c r="Z528" s="1222" t="s">
        <v>3011</v>
      </c>
      <c r="AA528" s="1222" t="s">
        <v>3011</v>
      </c>
      <c r="AB528" s="1222" t="s">
        <v>3011</v>
      </c>
      <c r="AC528" s="1222" t="s">
        <v>3011</v>
      </c>
      <c r="AD528" s="1222" t="s">
        <v>3011</v>
      </c>
      <c r="AE528" s="1222" t="s">
        <v>3011</v>
      </c>
      <c r="AF528" s="2007" t="s">
        <v>293</v>
      </c>
      <c r="AG528" s="1222" t="s">
        <v>3310</v>
      </c>
      <c r="AH528" s="1221" t="s">
        <v>2908</v>
      </c>
      <c r="AI528" s="2007" t="s">
        <v>2909</v>
      </c>
      <c r="AJ528" s="1222" t="s">
        <v>295</v>
      </c>
      <c r="AK528" s="1225" t="s">
        <v>3281</v>
      </c>
      <c r="AL528" s="1222" t="s">
        <v>294</v>
      </c>
      <c r="AM528" s="1221" t="s">
        <v>3011</v>
      </c>
      <c r="AN528" s="2008"/>
    </row>
    <row r="529" spans="1:40" ht="93" customHeight="1">
      <c r="A529" s="1221" t="s">
        <v>1107</v>
      </c>
      <c r="B529" s="1221" t="s">
        <v>821</v>
      </c>
      <c r="C529" s="1221" t="s">
        <v>3306</v>
      </c>
      <c r="D529" s="1222" t="s">
        <v>3011</v>
      </c>
      <c r="E529" s="1221" t="s">
        <v>3272</v>
      </c>
      <c r="F529" s="1222" t="s">
        <v>3273</v>
      </c>
      <c r="G529" s="1222" t="s">
        <v>3013</v>
      </c>
      <c r="H529" s="1223">
        <v>2684.6</v>
      </c>
      <c r="I529" s="1223">
        <v>2400</v>
      </c>
      <c r="J529" s="1222" t="s">
        <v>3274</v>
      </c>
      <c r="K529" s="1224" t="s">
        <v>3307</v>
      </c>
      <c r="L529" s="1222" t="s">
        <v>3373</v>
      </c>
      <c r="M529" s="1224" t="s">
        <v>3275</v>
      </c>
      <c r="N529" s="1222" t="s">
        <v>293</v>
      </c>
      <c r="O529" s="2069" t="s">
        <v>3308</v>
      </c>
      <c r="P529" s="1221" t="s">
        <v>294</v>
      </c>
      <c r="Q529" s="1221" t="s">
        <v>3408</v>
      </c>
      <c r="R529" s="2069" t="s">
        <v>3309</v>
      </c>
      <c r="S529" s="1222" t="s">
        <v>297</v>
      </c>
      <c r="T529" s="2063" t="s">
        <v>2917</v>
      </c>
      <c r="U529" s="1222" t="s">
        <v>294</v>
      </c>
      <c r="V529" s="1222" t="s">
        <v>3018</v>
      </c>
      <c r="W529" s="1222" t="s">
        <v>294</v>
      </c>
      <c r="X529" s="1222" t="s">
        <v>3278</v>
      </c>
      <c r="Y529" s="1222" t="s">
        <v>3279</v>
      </c>
      <c r="Z529" s="1222" t="s">
        <v>3011</v>
      </c>
      <c r="AA529" s="1222" t="s">
        <v>3011</v>
      </c>
      <c r="AB529" s="1222" t="s">
        <v>3011</v>
      </c>
      <c r="AC529" s="1222" t="s">
        <v>3011</v>
      </c>
      <c r="AD529" s="1222" t="s">
        <v>3011</v>
      </c>
      <c r="AE529" s="1222" t="s">
        <v>3011</v>
      </c>
      <c r="AF529" s="2007" t="s">
        <v>293</v>
      </c>
      <c r="AG529" s="1222" t="s">
        <v>3310</v>
      </c>
      <c r="AH529" s="1221" t="s">
        <v>2908</v>
      </c>
      <c r="AI529" s="2007" t="s">
        <v>2909</v>
      </c>
      <c r="AJ529" s="1222" t="s">
        <v>295</v>
      </c>
      <c r="AK529" s="1225" t="s">
        <v>3281</v>
      </c>
      <c r="AL529" s="1222" t="s">
        <v>294</v>
      </c>
      <c r="AM529" s="1221" t="s">
        <v>3011</v>
      </c>
      <c r="AN529" s="2008"/>
    </row>
    <row r="530" spans="1:40" ht="93" customHeight="1">
      <c r="A530" s="1221" t="s">
        <v>1107</v>
      </c>
      <c r="B530" s="1221" t="s">
        <v>822</v>
      </c>
      <c r="C530" s="1221" t="s">
        <v>3306</v>
      </c>
      <c r="D530" s="1222" t="s">
        <v>3011</v>
      </c>
      <c r="E530" s="1221" t="s">
        <v>3272</v>
      </c>
      <c r="F530" s="1222" t="s">
        <v>3273</v>
      </c>
      <c r="G530" s="1222" t="s">
        <v>3013</v>
      </c>
      <c r="H530" s="1223">
        <v>9060.52</v>
      </c>
      <c r="I530" s="1223">
        <v>8100</v>
      </c>
      <c r="J530" s="1222" t="s">
        <v>3274</v>
      </c>
      <c r="K530" s="1224" t="s">
        <v>3307</v>
      </c>
      <c r="L530" s="1222" t="s">
        <v>3373</v>
      </c>
      <c r="M530" s="1224" t="s">
        <v>3275</v>
      </c>
      <c r="N530" s="1222" t="s">
        <v>293</v>
      </c>
      <c r="O530" s="2069" t="s">
        <v>3308</v>
      </c>
      <c r="P530" s="1221" t="s">
        <v>294</v>
      </c>
      <c r="Q530" s="1221" t="s">
        <v>3505</v>
      </c>
      <c r="R530" s="2069" t="s">
        <v>3309</v>
      </c>
      <c r="S530" s="1222" t="s">
        <v>297</v>
      </c>
      <c r="T530" s="2063" t="s">
        <v>2917</v>
      </c>
      <c r="U530" s="1222" t="s">
        <v>294</v>
      </c>
      <c r="V530" s="1222" t="s">
        <v>3018</v>
      </c>
      <c r="W530" s="1222" t="s">
        <v>294</v>
      </c>
      <c r="X530" s="1222" t="s">
        <v>3278</v>
      </c>
      <c r="Y530" s="1222" t="s">
        <v>3279</v>
      </c>
      <c r="Z530" s="1222" t="s">
        <v>3011</v>
      </c>
      <c r="AA530" s="1222" t="s">
        <v>3011</v>
      </c>
      <c r="AB530" s="1222" t="s">
        <v>3011</v>
      </c>
      <c r="AC530" s="1222" t="s">
        <v>3011</v>
      </c>
      <c r="AD530" s="1222" t="s">
        <v>3011</v>
      </c>
      <c r="AE530" s="1222" t="s">
        <v>3011</v>
      </c>
      <c r="AF530" s="2007" t="s">
        <v>293</v>
      </c>
      <c r="AG530" s="1222" t="s">
        <v>3310</v>
      </c>
      <c r="AH530" s="1221" t="s">
        <v>2908</v>
      </c>
      <c r="AI530" s="2007" t="s">
        <v>2909</v>
      </c>
      <c r="AJ530" s="1222" t="s">
        <v>295</v>
      </c>
      <c r="AK530" s="1225" t="s">
        <v>3281</v>
      </c>
      <c r="AL530" s="1222" t="s">
        <v>294</v>
      </c>
      <c r="AM530" s="1221" t="s">
        <v>3011</v>
      </c>
      <c r="AN530" s="2008"/>
    </row>
    <row r="531" spans="1:40" ht="93" customHeight="1">
      <c r="A531" s="1221" t="s">
        <v>1107</v>
      </c>
      <c r="B531" s="1221" t="s">
        <v>823</v>
      </c>
      <c r="C531" s="1221" t="s">
        <v>3306</v>
      </c>
      <c r="D531" s="1222" t="s">
        <v>3011</v>
      </c>
      <c r="E531" s="1221" t="s">
        <v>3272</v>
      </c>
      <c r="F531" s="1222" t="s">
        <v>3273</v>
      </c>
      <c r="G531" s="1222" t="s">
        <v>3013</v>
      </c>
      <c r="H531" s="1223">
        <v>10738.4</v>
      </c>
      <c r="I531" s="1223">
        <v>9600</v>
      </c>
      <c r="J531" s="1222" t="s">
        <v>3274</v>
      </c>
      <c r="K531" s="1224" t="s">
        <v>3307</v>
      </c>
      <c r="L531" s="1222" t="s">
        <v>3373</v>
      </c>
      <c r="M531" s="1224" t="s">
        <v>3275</v>
      </c>
      <c r="N531" s="1222" t="s">
        <v>293</v>
      </c>
      <c r="O531" s="2069" t="s">
        <v>3308</v>
      </c>
      <c r="P531" s="1221" t="s">
        <v>294</v>
      </c>
      <c r="Q531" s="1221" t="s">
        <v>3430</v>
      </c>
      <c r="R531" s="2069" t="s">
        <v>3309</v>
      </c>
      <c r="S531" s="1222" t="s">
        <v>297</v>
      </c>
      <c r="T531" s="2063" t="s">
        <v>2917</v>
      </c>
      <c r="U531" s="1222" t="s">
        <v>294</v>
      </c>
      <c r="V531" s="1222" t="s">
        <v>3018</v>
      </c>
      <c r="W531" s="1222" t="s">
        <v>294</v>
      </c>
      <c r="X531" s="1222" t="s">
        <v>3278</v>
      </c>
      <c r="Y531" s="1222" t="s">
        <v>3279</v>
      </c>
      <c r="Z531" s="1222" t="s">
        <v>3011</v>
      </c>
      <c r="AA531" s="1222" t="s">
        <v>3011</v>
      </c>
      <c r="AB531" s="1222" t="s">
        <v>3011</v>
      </c>
      <c r="AC531" s="1222" t="s">
        <v>3011</v>
      </c>
      <c r="AD531" s="1222" t="s">
        <v>3011</v>
      </c>
      <c r="AE531" s="1222" t="s">
        <v>3011</v>
      </c>
      <c r="AF531" s="2007" t="s">
        <v>293</v>
      </c>
      <c r="AG531" s="1222" t="s">
        <v>3310</v>
      </c>
      <c r="AH531" s="1221" t="s">
        <v>2908</v>
      </c>
      <c r="AI531" s="2007" t="s">
        <v>2909</v>
      </c>
      <c r="AJ531" s="1222" t="s">
        <v>295</v>
      </c>
      <c r="AK531" s="1225" t="s">
        <v>3281</v>
      </c>
      <c r="AL531" s="1222" t="s">
        <v>294</v>
      </c>
      <c r="AM531" s="1221" t="s">
        <v>3011</v>
      </c>
      <c r="AN531" s="2008"/>
    </row>
    <row r="532" spans="1:40" ht="93" customHeight="1">
      <c r="A532" s="1221" t="s">
        <v>1107</v>
      </c>
      <c r="B532" s="1221" t="s">
        <v>824</v>
      </c>
      <c r="C532" s="1221" t="s">
        <v>3306</v>
      </c>
      <c r="D532" s="1222" t="s">
        <v>3011</v>
      </c>
      <c r="E532" s="1221" t="s">
        <v>3272</v>
      </c>
      <c r="F532" s="1222" t="s">
        <v>3273</v>
      </c>
      <c r="G532" s="1222" t="s">
        <v>3013</v>
      </c>
      <c r="H532" s="1223">
        <v>2349.02</v>
      </c>
      <c r="I532" s="1223">
        <v>2100</v>
      </c>
      <c r="J532" s="1222" t="s">
        <v>3274</v>
      </c>
      <c r="K532" s="1224" t="s">
        <v>3307</v>
      </c>
      <c r="L532" s="1222" t="s">
        <v>3373</v>
      </c>
      <c r="M532" s="1224" t="s">
        <v>3275</v>
      </c>
      <c r="N532" s="1222" t="s">
        <v>293</v>
      </c>
      <c r="O532" s="2069" t="s">
        <v>3308</v>
      </c>
      <c r="P532" s="1221" t="s">
        <v>294</v>
      </c>
      <c r="Q532" s="1221" t="s">
        <v>3440</v>
      </c>
      <c r="R532" s="2069" t="s">
        <v>3309</v>
      </c>
      <c r="S532" s="1222" t="s">
        <v>297</v>
      </c>
      <c r="T532" s="2063" t="s">
        <v>2917</v>
      </c>
      <c r="U532" s="1222" t="s">
        <v>294</v>
      </c>
      <c r="V532" s="1222" t="s">
        <v>3018</v>
      </c>
      <c r="W532" s="1222" t="s">
        <v>294</v>
      </c>
      <c r="X532" s="1222" t="s">
        <v>3278</v>
      </c>
      <c r="Y532" s="1222" t="s">
        <v>3279</v>
      </c>
      <c r="Z532" s="1222" t="s">
        <v>3011</v>
      </c>
      <c r="AA532" s="1222" t="s">
        <v>3011</v>
      </c>
      <c r="AB532" s="1222" t="s">
        <v>3011</v>
      </c>
      <c r="AC532" s="1222" t="s">
        <v>3011</v>
      </c>
      <c r="AD532" s="1222" t="s">
        <v>3011</v>
      </c>
      <c r="AE532" s="1222" t="s">
        <v>3011</v>
      </c>
      <c r="AF532" s="2007" t="s">
        <v>293</v>
      </c>
      <c r="AG532" s="1222" t="s">
        <v>3310</v>
      </c>
      <c r="AH532" s="1221" t="s">
        <v>2908</v>
      </c>
      <c r="AI532" s="2007" t="s">
        <v>2909</v>
      </c>
      <c r="AJ532" s="1222" t="s">
        <v>295</v>
      </c>
      <c r="AK532" s="1225" t="s">
        <v>3281</v>
      </c>
      <c r="AL532" s="1222" t="s">
        <v>294</v>
      </c>
      <c r="AM532" s="1221" t="s">
        <v>3011</v>
      </c>
      <c r="AN532" s="2008"/>
    </row>
    <row r="533" spans="1:40" ht="93" customHeight="1">
      <c r="A533" s="1221" t="s">
        <v>1107</v>
      </c>
      <c r="B533" s="1221" t="s">
        <v>825</v>
      </c>
      <c r="C533" s="1221" t="s">
        <v>3306</v>
      </c>
      <c r="D533" s="1222" t="s">
        <v>3011</v>
      </c>
      <c r="E533" s="1221" t="s">
        <v>3272</v>
      </c>
      <c r="F533" s="1222" t="s">
        <v>3273</v>
      </c>
      <c r="G533" s="1222" t="s">
        <v>3013</v>
      </c>
      <c r="H533" s="1223">
        <v>21476.79</v>
      </c>
      <c r="I533" s="1223">
        <v>19200</v>
      </c>
      <c r="J533" s="1222" t="s">
        <v>3274</v>
      </c>
      <c r="K533" s="1224" t="s">
        <v>3307</v>
      </c>
      <c r="L533" s="1222" t="s">
        <v>3373</v>
      </c>
      <c r="M533" s="1224" t="s">
        <v>3275</v>
      </c>
      <c r="N533" s="1222" t="s">
        <v>293</v>
      </c>
      <c r="O533" s="2069" t="s">
        <v>3308</v>
      </c>
      <c r="P533" s="1221" t="s">
        <v>294</v>
      </c>
      <c r="Q533" s="1221" t="s">
        <v>3419</v>
      </c>
      <c r="R533" s="2069" t="s">
        <v>3309</v>
      </c>
      <c r="S533" s="1222" t="s">
        <v>297</v>
      </c>
      <c r="T533" s="2063" t="s">
        <v>2917</v>
      </c>
      <c r="U533" s="1222" t="s">
        <v>294</v>
      </c>
      <c r="V533" s="1222" t="s">
        <v>3018</v>
      </c>
      <c r="W533" s="1222" t="s">
        <v>294</v>
      </c>
      <c r="X533" s="1222" t="s">
        <v>3278</v>
      </c>
      <c r="Y533" s="1222" t="s">
        <v>3279</v>
      </c>
      <c r="Z533" s="1222" t="s">
        <v>3011</v>
      </c>
      <c r="AA533" s="1222" t="s">
        <v>3011</v>
      </c>
      <c r="AB533" s="1222" t="s">
        <v>3011</v>
      </c>
      <c r="AC533" s="1222" t="s">
        <v>3011</v>
      </c>
      <c r="AD533" s="1222" t="s">
        <v>3011</v>
      </c>
      <c r="AE533" s="1222" t="s">
        <v>3011</v>
      </c>
      <c r="AF533" s="2007" t="s">
        <v>293</v>
      </c>
      <c r="AG533" s="1222" t="s">
        <v>3310</v>
      </c>
      <c r="AH533" s="1221" t="s">
        <v>2908</v>
      </c>
      <c r="AI533" s="2007" t="s">
        <v>2909</v>
      </c>
      <c r="AJ533" s="1222" t="s">
        <v>295</v>
      </c>
      <c r="AK533" s="1225" t="s">
        <v>3281</v>
      </c>
      <c r="AL533" s="1222" t="s">
        <v>294</v>
      </c>
      <c r="AM533" s="1221" t="s">
        <v>3011</v>
      </c>
      <c r="AN533" s="2008"/>
    </row>
    <row r="534" spans="1:40" ht="93" customHeight="1">
      <c r="A534" s="1221" t="s">
        <v>1107</v>
      </c>
      <c r="B534" s="1221" t="s">
        <v>826</v>
      </c>
      <c r="C534" s="1221" t="s">
        <v>3306</v>
      </c>
      <c r="D534" s="1222" t="s">
        <v>3011</v>
      </c>
      <c r="E534" s="1221" t="s">
        <v>3272</v>
      </c>
      <c r="F534" s="1222" t="s">
        <v>3273</v>
      </c>
      <c r="G534" s="1222" t="s">
        <v>3013</v>
      </c>
      <c r="H534" s="1223">
        <v>5704.77</v>
      </c>
      <c r="I534" s="1223">
        <v>5100</v>
      </c>
      <c r="J534" s="1222" t="s">
        <v>3274</v>
      </c>
      <c r="K534" s="1224" t="s">
        <v>3307</v>
      </c>
      <c r="L534" s="1222" t="s">
        <v>3373</v>
      </c>
      <c r="M534" s="1224" t="s">
        <v>3275</v>
      </c>
      <c r="N534" s="1222" t="s">
        <v>293</v>
      </c>
      <c r="O534" s="2069" t="s">
        <v>3308</v>
      </c>
      <c r="P534" s="1221" t="s">
        <v>294</v>
      </c>
      <c r="Q534" s="1221" t="s">
        <v>3443</v>
      </c>
      <c r="R534" s="2069" t="s">
        <v>3309</v>
      </c>
      <c r="S534" s="1222" t="s">
        <v>297</v>
      </c>
      <c r="T534" s="2063" t="s">
        <v>2917</v>
      </c>
      <c r="U534" s="1222" t="s">
        <v>294</v>
      </c>
      <c r="V534" s="1222" t="s">
        <v>3018</v>
      </c>
      <c r="W534" s="1222" t="s">
        <v>294</v>
      </c>
      <c r="X534" s="1222" t="s">
        <v>3278</v>
      </c>
      <c r="Y534" s="1222" t="s">
        <v>3279</v>
      </c>
      <c r="Z534" s="1222" t="s">
        <v>3011</v>
      </c>
      <c r="AA534" s="1222" t="s">
        <v>3011</v>
      </c>
      <c r="AB534" s="1222" t="s">
        <v>3011</v>
      </c>
      <c r="AC534" s="1222" t="s">
        <v>3011</v>
      </c>
      <c r="AD534" s="1222" t="s">
        <v>3011</v>
      </c>
      <c r="AE534" s="1222" t="s">
        <v>3011</v>
      </c>
      <c r="AF534" s="2007" t="s">
        <v>293</v>
      </c>
      <c r="AG534" s="1222" t="s">
        <v>3310</v>
      </c>
      <c r="AH534" s="1221" t="s">
        <v>2908</v>
      </c>
      <c r="AI534" s="2007" t="s">
        <v>2909</v>
      </c>
      <c r="AJ534" s="1222" t="s">
        <v>295</v>
      </c>
      <c r="AK534" s="1225" t="s">
        <v>3281</v>
      </c>
      <c r="AL534" s="1222" t="s">
        <v>294</v>
      </c>
      <c r="AM534" s="1221" t="s">
        <v>3011</v>
      </c>
      <c r="AN534" s="2008"/>
    </row>
    <row r="535" spans="1:40" ht="93" customHeight="1">
      <c r="A535" s="1221" t="s">
        <v>1107</v>
      </c>
      <c r="B535" s="1221" t="s">
        <v>827</v>
      </c>
      <c r="C535" s="1221" t="s">
        <v>3306</v>
      </c>
      <c r="D535" s="1222" t="s">
        <v>3011</v>
      </c>
      <c r="E535" s="1221" t="s">
        <v>3272</v>
      </c>
      <c r="F535" s="1222" t="s">
        <v>3273</v>
      </c>
      <c r="G535" s="1222" t="s">
        <v>3013</v>
      </c>
      <c r="H535" s="1223">
        <v>9060.52</v>
      </c>
      <c r="I535" s="1223">
        <v>8100</v>
      </c>
      <c r="J535" s="1222" t="s">
        <v>3274</v>
      </c>
      <c r="K535" s="1224" t="s">
        <v>3307</v>
      </c>
      <c r="L535" s="1222" t="s">
        <v>3373</v>
      </c>
      <c r="M535" s="1224" t="s">
        <v>3275</v>
      </c>
      <c r="N535" s="1222" t="s">
        <v>293</v>
      </c>
      <c r="O535" s="2069" t="s">
        <v>3308</v>
      </c>
      <c r="P535" s="1221" t="s">
        <v>294</v>
      </c>
      <c r="Q535" s="1221" t="s">
        <v>3505</v>
      </c>
      <c r="R535" s="2069" t="s">
        <v>3309</v>
      </c>
      <c r="S535" s="1222" t="s">
        <v>297</v>
      </c>
      <c r="T535" s="2063" t="s">
        <v>2917</v>
      </c>
      <c r="U535" s="1222" t="s">
        <v>294</v>
      </c>
      <c r="V535" s="1222" t="s">
        <v>3018</v>
      </c>
      <c r="W535" s="1222" t="s">
        <v>294</v>
      </c>
      <c r="X535" s="1222" t="s">
        <v>3278</v>
      </c>
      <c r="Y535" s="1222" t="s">
        <v>3279</v>
      </c>
      <c r="Z535" s="1222" t="s">
        <v>3011</v>
      </c>
      <c r="AA535" s="1222" t="s">
        <v>3011</v>
      </c>
      <c r="AB535" s="1222" t="s">
        <v>3011</v>
      </c>
      <c r="AC535" s="1222" t="s">
        <v>3011</v>
      </c>
      <c r="AD535" s="1222" t="s">
        <v>3011</v>
      </c>
      <c r="AE535" s="1222" t="s">
        <v>3011</v>
      </c>
      <c r="AF535" s="2007" t="s">
        <v>293</v>
      </c>
      <c r="AG535" s="1222" t="s">
        <v>3310</v>
      </c>
      <c r="AH535" s="1221" t="s">
        <v>2908</v>
      </c>
      <c r="AI535" s="2007" t="s">
        <v>2909</v>
      </c>
      <c r="AJ535" s="1222" t="s">
        <v>295</v>
      </c>
      <c r="AK535" s="1225" t="s">
        <v>3281</v>
      </c>
      <c r="AL535" s="1222" t="s">
        <v>294</v>
      </c>
      <c r="AM535" s="1221" t="s">
        <v>3011</v>
      </c>
      <c r="AN535" s="2008"/>
    </row>
    <row r="536" spans="1:40" ht="93" customHeight="1">
      <c r="A536" s="1221" t="s">
        <v>1107</v>
      </c>
      <c r="B536" s="1221" t="s">
        <v>828</v>
      </c>
      <c r="C536" s="1221" t="s">
        <v>3306</v>
      </c>
      <c r="D536" s="1222" t="s">
        <v>3011</v>
      </c>
      <c r="E536" s="1221" t="s">
        <v>3272</v>
      </c>
      <c r="F536" s="1222" t="s">
        <v>3273</v>
      </c>
      <c r="G536" s="1222" t="s">
        <v>3013</v>
      </c>
      <c r="H536" s="1223">
        <v>50336.24</v>
      </c>
      <c r="I536" s="1223">
        <v>45000</v>
      </c>
      <c r="J536" s="1222" t="s">
        <v>3274</v>
      </c>
      <c r="K536" s="1224" t="s">
        <v>3307</v>
      </c>
      <c r="L536" s="1222" t="s">
        <v>3373</v>
      </c>
      <c r="M536" s="1224" t="s">
        <v>3275</v>
      </c>
      <c r="N536" s="1222" t="s">
        <v>293</v>
      </c>
      <c r="O536" s="2069" t="s">
        <v>3308</v>
      </c>
      <c r="P536" s="1221" t="s">
        <v>294</v>
      </c>
      <c r="Q536" s="1221" t="s">
        <v>3412</v>
      </c>
      <c r="R536" s="2069" t="s">
        <v>3309</v>
      </c>
      <c r="S536" s="1222" t="s">
        <v>297</v>
      </c>
      <c r="T536" s="2063" t="s">
        <v>2917</v>
      </c>
      <c r="U536" s="1222" t="s">
        <v>294</v>
      </c>
      <c r="V536" s="1222" t="s">
        <v>3018</v>
      </c>
      <c r="W536" s="1222" t="s">
        <v>294</v>
      </c>
      <c r="X536" s="1222" t="s">
        <v>3278</v>
      </c>
      <c r="Y536" s="1222" t="s">
        <v>3279</v>
      </c>
      <c r="Z536" s="1222" t="s">
        <v>3011</v>
      </c>
      <c r="AA536" s="1222" t="s">
        <v>3011</v>
      </c>
      <c r="AB536" s="1222" t="s">
        <v>3011</v>
      </c>
      <c r="AC536" s="1222" t="s">
        <v>3011</v>
      </c>
      <c r="AD536" s="1222" t="s">
        <v>3011</v>
      </c>
      <c r="AE536" s="1222" t="s">
        <v>3011</v>
      </c>
      <c r="AF536" s="2007" t="s">
        <v>293</v>
      </c>
      <c r="AG536" s="1222" t="s">
        <v>3310</v>
      </c>
      <c r="AH536" s="1221" t="s">
        <v>2908</v>
      </c>
      <c r="AI536" s="2007" t="s">
        <v>2909</v>
      </c>
      <c r="AJ536" s="1222" t="s">
        <v>295</v>
      </c>
      <c r="AK536" s="1225" t="s">
        <v>3281</v>
      </c>
      <c r="AL536" s="1222" t="s">
        <v>294</v>
      </c>
      <c r="AM536" s="1221" t="s">
        <v>3011</v>
      </c>
      <c r="AN536" s="2008"/>
    </row>
    <row r="537" spans="1:40" ht="93" customHeight="1">
      <c r="A537" s="1221" t="s">
        <v>1107</v>
      </c>
      <c r="B537" s="1221" t="s">
        <v>829</v>
      </c>
      <c r="C537" s="1221" t="s">
        <v>3306</v>
      </c>
      <c r="D537" s="1222" t="s">
        <v>3011</v>
      </c>
      <c r="E537" s="1221" t="s">
        <v>3272</v>
      </c>
      <c r="F537" s="1222" t="s">
        <v>3273</v>
      </c>
      <c r="G537" s="1222" t="s">
        <v>3013</v>
      </c>
      <c r="H537" s="1223">
        <v>41275.71</v>
      </c>
      <c r="I537" s="1223">
        <v>36900</v>
      </c>
      <c r="J537" s="1222" t="s">
        <v>3274</v>
      </c>
      <c r="K537" s="1224" t="s">
        <v>3307</v>
      </c>
      <c r="L537" s="1222" t="s">
        <v>3373</v>
      </c>
      <c r="M537" s="1224" t="s">
        <v>3275</v>
      </c>
      <c r="N537" s="1222" t="s">
        <v>293</v>
      </c>
      <c r="O537" s="2069" t="s">
        <v>3308</v>
      </c>
      <c r="P537" s="1221" t="s">
        <v>294</v>
      </c>
      <c r="Q537" s="1221" t="s">
        <v>3506</v>
      </c>
      <c r="R537" s="2069" t="s">
        <v>3309</v>
      </c>
      <c r="S537" s="1222" t="s">
        <v>297</v>
      </c>
      <c r="T537" s="2063" t="s">
        <v>2917</v>
      </c>
      <c r="U537" s="1222" t="s">
        <v>294</v>
      </c>
      <c r="V537" s="1222" t="s">
        <v>3018</v>
      </c>
      <c r="W537" s="1222" t="s">
        <v>294</v>
      </c>
      <c r="X537" s="1222" t="s">
        <v>3278</v>
      </c>
      <c r="Y537" s="1222" t="s">
        <v>3279</v>
      </c>
      <c r="Z537" s="1222" t="s">
        <v>3011</v>
      </c>
      <c r="AA537" s="1222" t="s">
        <v>3011</v>
      </c>
      <c r="AB537" s="1222" t="s">
        <v>3011</v>
      </c>
      <c r="AC537" s="1222" t="s">
        <v>3011</v>
      </c>
      <c r="AD537" s="1222" t="s">
        <v>3011</v>
      </c>
      <c r="AE537" s="1222" t="s">
        <v>3011</v>
      </c>
      <c r="AF537" s="2007" t="s">
        <v>293</v>
      </c>
      <c r="AG537" s="1222" t="s">
        <v>3310</v>
      </c>
      <c r="AH537" s="1221" t="s">
        <v>2908</v>
      </c>
      <c r="AI537" s="2007" t="s">
        <v>2909</v>
      </c>
      <c r="AJ537" s="1222" t="s">
        <v>295</v>
      </c>
      <c r="AK537" s="1225" t="s">
        <v>3281</v>
      </c>
      <c r="AL537" s="1222" t="s">
        <v>294</v>
      </c>
      <c r="AM537" s="1221" t="s">
        <v>3011</v>
      </c>
      <c r="AN537" s="2008"/>
    </row>
    <row r="538" spans="1:40" ht="93" customHeight="1">
      <c r="A538" s="1221" t="s">
        <v>1107</v>
      </c>
      <c r="B538" s="1221" t="s">
        <v>830</v>
      </c>
      <c r="C538" s="1221" t="s">
        <v>3306</v>
      </c>
      <c r="D538" s="1222" t="s">
        <v>3011</v>
      </c>
      <c r="E538" s="1221" t="s">
        <v>3272</v>
      </c>
      <c r="F538" s="1222" t="s">
        <v>3273</v>
      </c>
      <c r="G538" s="1222" t="s">
        <v>3013</v>
      </c>
      <c r="H538" s="1223">
        <v>6711.5</v>
      </c>
      <c r="I538" s="1223">
        <v>6000</v>
      </c>
      <c r="J538" s="1222" t="s">
        <v>3274</v>
      </c>
      <c r="K538" s="1224" t="s">
        <v>3307</v>
      </c>
      <c r="L538" s="1222" t="s">
        <v>3373</v>
      </c>
      <c r="M538" s="1224" t="s">
        <v>3275</v>
      </c>
      <c r="N538" s="1222" t="s">
        <v>293</v>
      </c>
      <c r="O538" s="2069" t="s">
        <v>3308</v>
      </c>
      <c r="P538" s="1221" t="s">
        <v>294</v>
      </c>
      <c r="Q538" s="1221" t="s">
        <v>3385</v>
      </c>
      <c r="R538" s="2069" t="s">
        <v>3309</v>
      </c>
      <c r="S538" s="1222" t="s">
        <v>297</v>
      </c>
      <c r="T538" s="2063" t="s">
        <v>2917</v>
      </c>
      <c r="U538" s="1222" t="s">
        <v>294</v>
      </c>
      <c r="V538" s="1222" t="s">
        <v>3018</v>
      </c>
      <c r="W538" s="1222" t="s">
        <v>294</v>
      </c>
      <c r="X538" s="1222" t="s">
        <v>3278</v>
      </c>
      <c r="Y538" s="1222" t="s">
        <v>3279</v>
      </c>
      <c r="Z538" s="1222" t="s">
        <v>3011</v>
      </c>
      <c r="AA538" s="1222" t="s">
        <v>3011</v>
      </c>
      <c r="AB538" s="1222" t="s">
        <v>3011</v>
      </c>
      <c r="AC538" s="1222" t="s">
        <v>3011</v>
      </c>
      <c r="AD538" s="1222" t="s">
        <v>3011</v>
      </c>
      <c r="AE538" s="1222" t="s">
        <v>3011</v>
      </c>
      <c r="AF538" s="2007" t="s">
        <v>293</v>
      </c>
      <c r="AG538" s="1222" t="s">
        <v>3310</v>
      </c>
      <c r="AH538" s="1221" t="s">
        <v>2908</v>
      </c>
      <c r="AI538" s="2007" t="s">
        <v>2909</v>
      </c>
      <c r="AJ538" s="1222" t="s">
        <v>295</v>
      </c>
      <c r="AK538" s="1225" t="s">
        <v>3281</v>
      </c>
      <c r="AL538" s="1222" t="s">
        <v>294</v>
      </c>
      <c r="AM538" s="1221" t="s">
        <v>3011</v>
      </c>
      <c r="AN538" s="2008"/>
    </row>
    <row r="539" spans="1:40" ht="93" customHeight="1">
      <c r="A539" s="1221" t="s">
        <v>1107</v>
      </c>
      <c r="B539" s="1221" t="s">
        <v>831</v>
      </c>
      <c r="C539" s="1221" t="s">
        <v>3306</v>
      </c>
      <c r="D539" s="1222" t="s">
        <v>3011</v>
      </c>
      <c r="E539" s="1221" t="s">
        <v>3272</v>
      </c>
      <c r="F539" s="1222" t="s">
        <v>3273</v>
      </c>
      <c r="G539" s="1222" t="s">
        <v>3013</v>
      </c>
      <c r="H539" s="1223">
        <v>335.57</v>
      </c>
      <c r="I539" s="1223">
        <v>300</v>
      </c>
      <c r="J539" s="1222" t="s">
        <v>3274</v>
      </c>
      <c r="K539" s="1224" t="s">
        <v>3307</v>
      </c>
      <c r="L539" s="1222" t="s">
        <v>3373</v>
      </c>
      <c r="M539" s="1224" t="s">
        <v>3275</v>
      </c>
      <c r="N539" s="1222" t="s">
        <v>293</v>
      </c>
      <c r="O539" s="2069" t="s">
        <v>3308</v>
      </c>
      <c r="P539" s="1221" t="s">
        <v>294</v>
      </c>
      <c r="Q539" s="1221" t="s">
        <v>3425</v>
      </c>
      <c r="R539" s="2069" t="s">
        <v>3309</v>
      </c>
      <c r="S539" s="1222" t="s">
        <v>297</v>
      </c>
      <c r="T539" s="2063" t="s">
        <v>2917</v>
      </c>
      <c r="U539" s="1222" t="s">
        <v>294</v>
      </c>
      <c r="V539" s="1222" t="s">
        <v>3018</v>
      </c>
      <c r="W539" s="1222" t="s">
        <v>294</v>
      </c>
      <c r="X539" s="1222" t="s">
        <v>3278</v>
      </c>
      <c r="Y539" s="1222" t="s">
        <v>3279</v>
      </c>
      <c r="Z539" s="1222" t="s">
        <v>3011</v>
      </c>
      <c r="AA539" s="1222" t="s">
        <v>3011</v>
      </c>
      <c r="AB539" s="1222" t="s">
        <v>3011</v>
      </c>
      <c r="AC539" s="1222" t="s">
        <v>3011</v>
      </c>
      <c r="AD539" s="1222" t="s">
        <v>3011</v>
      </c>
      <c r="AE539" s="1222" t="s">
        <v>3011</v>
      </c>
      <c r="AF539" s="2007" t="s">
        <v>293</v>
      </c>
      <c r="AG539" s="1222" t="s">
        <v>3310</v>
      </c>
      <c r="AH539" s="1221" t="s">
        <v>2908</v>
      </c>
      <c r="AI539" s="2007" t="s">
        <v>2909</v>
      </c>
      <c r="AJ539" s="1222" t="s">
        <v>295</v>
      </c>
      <c r="AK539" s="1225" t="s">
        <v>3281</v>
      </c>
      <c r="AL539" s="1222" t="s">
        <v>294</v>
      </c>
      <c r="AM539" s="1221" t="s">
        <v>3011</v>
      </c>
      <c r="AN539" s="2008"/>
    </row>
    <row r="540" spans="1:40" ht="93" customHeight="1">
      <c r="A540" s="1221" t="s">
        <v>1107</v>
      </c>
      <c r="B540" s="1221" t="s">
        <v>832</v>
      </c>
      <c r="C540" s="1221" t="s">
        <v>3306</v>
      </c>
      <c r="D540" s="1222" t="s">
        <v>3011</v>
      </c>
      <c r="E540" s="1221" t="s">
        <v>3272</v>
      </c>
      <c r="F540" s="1222" t="s">
        <v>3273</v>
      </c>
      <c r="G540" s="1222" t="s">
        <v>3013</v>
      </c>
      <c r="H540" s="1223">
        <v>335.57</v>
      </c>
      <c r="I540" s="1223">
        <v>300</v>
      </c>
      <c r="J540" s="1222" t="s">
        <v>3274</v>
      </c>
      <c r="K540" s="1224" t="s">
        <v>3307</v>
      </c>
      <c r="L540" s="1222" t="s">
        <v>3373</v>
      </c>
      <c r="M540" s="1224" t="s">
        <v>3275</v>
      </c>
      <c r="N540" s="1222" t="s">
        <v>293</v>
      </c>
      <c r="O540" s="2069" t="s">
        <v>3308</v>
      </c>
      <c r="P540" s="1221" t="s">
        <v>294</v>
      </c>
      <c r="Q540" s="1221" t="s">
        <v>3425</v>
      </c>
      <c r="R540" s="2069" t="s">
        <v>3309</v>
      </c>
      <c r="S540" s="1222" t="s">
        <v>297</v>
      </c>
      <c r="T540" s="2063" t="s">
        <v>2917</v>
      </c>
      <c r="U540" s="1222" t="s">
        <v>294</v>
      </c>
      <c r="V540" s="1222" t="s">
        <v>3018</v>
      </c>
      <c r="W540" s="1222" t="s">
        <v>294</v>
      </c>
      <c r="X540" s="1222" t="s">
        <v>3278</v>
      </c>
      <c r="Y540" s="1222" t="s">
        <v>3279</v>
      </c>
      <c r="Z540" s="1222" t="s">
        <v>3011</v>
      </c>
      <c r="AA540" s="1222" t="s">
        <v>3011</v>
      </c>
      <c r="AB540" s="1222" t="s">
        <v>3011</v>
      </c>
      <c r="AC540" s="1222" t="s">
        <v>3011</v>
      </c>
      <c r="AD540" s="1222" t="s">
        <v>3011</v>
      </c>
      <c r="AE540" s="1222" t="s">
        <v>3011</v>
      </c>
      <c r="AF540" s="2007" t="s">
        <v>293</v>
      </c>
      <c r="AG540" s="1222" t="s">
        <v>3310</v>
      </c>
      <c r="AH540" s="1221" t="s">
        <v>2908</v>
      </c>
      <c r="AI540" s="2007" t="s">
        <v>2909</v>
      </c>
      <c r="AJ540" s="1222" t="s">
        <v>295</v>
      </c>
      <c r="AK540" s="1225" t="s">
        <v>3281</v>
      </c>
      <c r="AL540" s="1222" t="s">
        <v>294</v>
      </c>
      <c r="AM540" s="1221" t="s">
        <v>3011</v>
      </c>
      <c r="AN540" s="2008"/>
    </row>
    <row r="541" spans="1:40" ht="93" customHeight="1">
      <c r="A541" s="1221" t="s">
        <v>1107</v>
      </c>
      <c r="B541" s="1221" t="s">
        <v>833</v>
      </c>
      <c r="C541" s="1221" t="s">
        <v>3306</v>
      </c>
      <c r="D541" s="1222" t="s">
        <v>3011</v>
      </c>
      <c r="E541" s="1221" t="s">
        <v>3272</v>
      </c>
      <c r="F541" s="1222" t="s">
        <v>3273</v>
      </c>
      <c r="G541" s="1222" t="s">
        <v>3013</v>
      </c>
      <c r="H541" s="1223">
        <v>2013.45</v>
      </c>
      <c r="I541" s="1223">
        <v>1800</v>
      </c>
      <c r="J541" s="1222" t="s">
        <v>3274</v>
      </c>
      <c r="K541" s="1224" t="s">
        <v>3307</v>
      </c>
      <c r="L541" s="1222" t="s">
        <v>3373</v>
      </c>
      <c r="M541" s="1224" t="s">
        <v>3275</v>
      </c>
      <c r="N541" s="1222" t="s">
        <v>293</v>
      </c>
      <c r="O541" s="2069" t="s">
        <v>3308</v>
      </c>
      <c r="P541" s="1221" t="s">
        <v>294</v>
      </c>
      <c r="Q541" s="1221" t="s">
        <v>3424</v>
      </c>
      <c r="R541" s="2069" t="s">
        <v>3309</v>
      </c>
      <c r="S541" s="1222" t="s">
        <v>297</v>
      </c>
      <c r="T541" s="2063" t="s">
        <v>2917</v>
      </c>
      <c r="U541" s="1222" t="s">
        <v>294</v>
      </c>
      <c r="V541" s="1222" t="s">
        <v>3018</v>
      </c>
      <c r="W541" s="1222" t="s">
        <v>294</v>
      </c>
      <c r="X541" s="1222" t="s">
        <v>3278</v>
      </c>
      <c r="Y541" s="1222" t="s">
        <v>3279</v>
      </c>
      <c r="Z541" s="1222" t="s">
        <v>3011</v>
      </c>
      <c r="AA541" s="1222" t="s">
        <v>3011</v>
      </c>
      <c r="AB541" s="1222" t="s">
        <v>3011</v>
      </c>
      <c r="AC541" s="1222" t="s">
        <v>3011</v>
      </c>
      <c r="AD541" s="1222" t="s">
        <v>3011</v>
      </c>
      <c r="AE541" s="1222" t="s">
        <v>3011</v>
      </c>
      <c r="AF541" s="2007" t="s">
        <v>293</v>
      </c>
      <c r="AG541" s="1222" t="s">
        <v>3310</v>
      </c>
      <c r="AH541" s="1221" t="s">
        <v>2908</v>
      </c>
      <c r="AI541" s="2007" t="s">
        <v>2909</v>
      </c>
      <c r="AJ541" s="1222" t="s">
        <v>295</v>
      </c>
      <c r="AK541" s="1225" t="s">
        <v>3281</v>
      </c>
      <c r="AL541" s="1222" t="s">
        <v>294</v>
      </c>
      <c r="AM541" s="1221" t="s">
        <v>3011</v>
      </c>
      <c r="AN541" s="2008"/>
    </row>
    <row r="542" spans="1:40" ht="93" customHeight="1">
      <c r="A542" s="1221" t="s">
        <v>1107</v>
      </c>
      <c r="B542" s="1221" t="s">
        <v>834</v>
      </c>
      <c r="C542" s="1221" t="s">
        <v>3306</v>
      </c>
      <c r="D542" s="1222" t="s">
        <v>3011</v>
      </c>
      <c r="E542" s="1221" t="s">
        <v>3272</v>
      </c>
      <c r="F542" s="1222" t="s">
        <v>3273</v>
      </c>
      <c r="G542" s="1222" t="s">
        <v>3013</v>
      </c>
      <c r="H542" s="1223">
        <v>2684.6</v>
      </c>
      <c r="I542" s="1223">
        <v>2400</v>
      </c>
      <c r="J542" s="1222" t="s">
        <v>3274</v>
      </c>
      <c r="K542" s="1224" t="s">
        <v>3307</v>
      </c>
      <c r="L542" s="1222" t="s">
        <v>3373</v>
      </c>
      <c r="M542" s="1224" t="s">
        <v>3275</v>
      </c>
      <c r="N542" s="1222" t="s">
        <v>293</v>
      </c>
      <c r="O542" s="2069" t="s">
        <v>3308</v>
      </c>
      <c r="P542" s="1221" t="s">
        <v>294</v>
      </c>
      <c r="Q542" s="1221" t="s">
        <v>3408</v>
      </c>
      <c r="R542" s="2069" t="s">
        <v>3309</v>
      </c>
      <c r="S542" s="1222" t="s">
        <v>297</v>
      </c>
      <c r="T542" s="2063" t="s">
        <v>2917</v>
      </c>
      <c r="U542" s="1222" t="s">
        <v>294</v>
      </c>
      <c r="V542" s="1222" t="s">
        <v>3018</v>
      </c>
      <c r="W542" s="1222" t="s">
        <v>294</v>
      </c>
      <c r="X542" s="1222" t="s">
        <v>3278</v>
      </c>
      <c r="Y542" s="1222" t="s">
        <v>3279</v>
      </c>
      <c r="Z542" s="1222" t="s">
        <v>3011</v>
      </c>
      <c r="AA542" s="1222" t="s">
        <v>3011</v>
      </c>
      <c r="AB542" s="1222" t="s">
        <v>3011</v>
      </c>
      <c r="AC542" s="1222" t="s">
        <v>3011</v>
      </c>
      <c r="AD542" s="1222" t="s">
        <v>3011</v>
      </c>
      <c r="AE542" s="1222" t="s">
        <v>3011</v>
      </c>
      <c r="AF542" s="2007" t="s">
        <v>293</v>
      </c>
      <c r="AG542" s="1222" t="s">
        <v>3310</v>
      </c>
      <c r="AH542" s="1221" t="s">
        <v>2908</v>
      </c>
      <c r="AI542" s="2007" t="s">
        <v>2909</v>
      </c>
      <c r="AJ542" s="1222" t="s">
        <v>295</v>
      </c>
      <c r="AK542" s="1225" t="s">
        <v>3281</v>
      </c>
      <c r="AL542" s="1222" t="s">
        <v>294</v>
      </c>
      <c r="AM542" s="1221" t="s">
        <v>3011</v>
      </c>
      <c r="AN542" s="2008"/>
    </row>
    <row r="543" spans="1:40" ht="93" customHeight="1">
      <c r="A543" s="1221" t="s">
        <v>1107</v>
      </c>
      <c r="B543" s="1221" t="s">
        <v>835</v>
      </c>
      <c r="C543" s="1221" t="s">
        <v>3306</v>
      </c>
      <c r="D543" s="1222" t="s">
        <v>3011</v>
      </c>
      <c r="E543" s="1221" t="s">
        <v>3272</v>
      </c>
      <c r="F543" s="1222" t="s">
        <v>3273</v>
      </c>
      <c r="G543" s="1222" t="s">
        <v>3013</v>
      </c>
      <c r="H543" s="1223">
        <v>8053.8</v>
      </c>
      <c r="I543" s="1223">
        <v>7200</v>
      </c>
      <c r="J543" s="1222" t="s">
        <v>3274</v>
      </c>
      <c r="K543" s="1224" t="s">
        <v>3307</v>
      </c>
      <c r="L543" s="1222" t="s">
        <v>3373</v>
      </c>
      <c r="M543" s="1224" t="s">
        <v>3275</v>
      </c>
      <c r="N543" s="1222" t="s">
        <v>293</v>
      </c>
      <c r="O543" s="2069" t="s">
        <v>3308</v>
      </c>
      <c r="P543" s="1221" t="s">
        <v>294</v>
      </c>
      <c r="Q543" s="1221" t="s">
        <v>3454</v>
      </c>
      <c r="R543" s="2069" t="s">
        <v>3309</v>
      </c>
      <c r="S543" s="1222" t="s">
        <v>297</v>
      </c>
      <c r="T543" s="2063" t="s">
        <v>2917</v>
      </c>
      <c r="U543" s="1222" t="s">
        <v>294</v>
      </c>
      <c r="V543" s="1222" t="s">
        <v>3018</v>
      </c>
      <c r="W543" s="1222" t="s">
        <v>294</v>
      </c>
      <c r="X543" s="1222" t="s">
        <v>3278</v>
      </c>
      <c r="Y543" s="1222" t="s">
        <v>3279</v>
      </c>
      <c r="Z543" s="1222" t="s">
        <v>3011</v>
      </c>
      <c r="AA543" s="1222" t="s">
        <v>3011</v>
      </c>
      <c r="AB543" s="1222" t="s">
        <v>3011</v>
      </c>
      <c r="AC543" s="1222" t="s">
        <v>3011</v>
      </c>
      <c r="AD543" s="1222" t="s">
        <v>3011</v>
      </c>
      <c r="AE543" s="1222" t="s">
        <v>3011</v>
      </c>
      <c r="AF543" s="2007" t="s">
        <v>293</v>
      </c>
      <c r="AG543" s="1222" t="s">
        <v>3310</v>
      </c>
      <c r="AH543" s="1221" t="s">
        <v>2908</v>
      </c>
      <c r="AI543" s="2007" t="s">
        <v>2909</v>
      </c>
      <c r="AJ543" s="1222" t="s">
        <v>295</v>
      </c>
      <c r="AK543" s="1225" t="s">
        <v>3281</v>
      </c>
      <c r="AL543" s="1222" t="s">
        <v>294</v>
      </c>
      <c r="AM543" s="1221" t="s">
        <v>3011</v>
      </c>
      <c r="AN543" s="2008"/>
    </row>
    <row r="544" spans="1:40" ht="93" customHeight="1">
      <c r="A544" s="1221" t="s">
        <v>1107</v>
      </c>
      <c r="B544" s="1221" t="s">
        <v>836</v>
      </c>
      <c r="C544" s="1221" t="s">
        <v>3306</v>
      </c>
      <c r="D544" s="1222" t="s">
        <v>3011</v>
      </c>
      <c r="E544" s="1221" t="s">
        <v>3272</v>
      </c>
      <c r="F544" s="1222" t="s">
        <v>3273</v>
      </c>
      <c r="G544" s="1222" t="s">
        <v>3013</v>
      </c>
      <c r="H544" s="1223">
        <v>8389.3700000000008</v>
      </c>
      <c r="I544" s="1223">
        <v>7500</v>
      </c>
      <c r="J544" s="1222" t="s">
        <v>3274</v>
      </c>
      <c r="K544" s="1224" t="s">
        <v>3307</v>
      </c>
      <c r="L544" s="1222" t="s">
        <v>3373</v>
      </c>
      <c r="M544" s="1224" t="s">
        <v>3275</v>
      </c>
      <c r="N544" s="1222" t="s">
        <v>293</v>
      </c>
      <c r="O544" s="2069" t="s">
        <v>3308</v>
      </c>
      <c r="P544" s="1221" t="s">
        <v>294</v>
      </c>
      <c r="Q544" s="1221" t="s">
        <v>3383</v>
      </c>
      <c r="R544" s="2069" t="s">
        <v>3309</v>
      </c>
      <c r="S544" s="1222" t="s">
        <v>297</v>
      </c>
      <c r="T544" s="2063" t="s">
        <v>2917</v>
      </c>
      <c r="U544" s="1222" t="s">
        <v>294</v>
      </c>
      <c r="V544" s="1222" t="s">
        <v>3018</v>
      </c>
      <c r="W544" s="1222" t="s">
        <v>294</v>
      </c>
      <c r="X544" s="1222" t="s">
        <v>3278</v>
      </c>
      <c r="Y544" s="1222" t="s">
        <v>3279</v>
      </c>
      <c r="Z544" s="1222" t="s">
        <v>3011</v>
      </c>
      <c r="AA544" s="1222" t="s">
        <v>3011</v>
      </c>
      <c r="AB544" s="1222" t="s">
        <v>3011</v>
      </c>
      <c r="AC544" s="1222" t="s">
        <v>3011</v>
      </c>
      <c r="AD544" s="1222" t="s">
        <v>3011</v>
      </c>
      <c r="AE544" s="1222" t="s">
        <v>3011</v>
      </c>
      <c r="AF544" s="2007" t="s">
        <v>293</v>
      </c>
      <c r="AG544" s="1222" t="s">
        <v>3310</v>
      </c>
      <c r="AH544" s="1221" t="s">
        <v>2908</v>
      </c>
      <c r="AI544" s="2007" t="s">
        <v>2909</v>
      </c>
      <c r="AJ544" s="1222" t="s">
        <v>295</v>
      </c>
      <c r="AK544" s="1225" t="s">
        <v>3281</v>
      </c>
      <c r="AL544" s="1222" t="s">
        <v>294</v>
      </c>
      <c r="AM544" s="1221" t="s">
        <v>3011</v>
      </c>
      <c r="AN544" s="2008"/>
    </row>
    <row r="545" spans="1:40" ht="93" customHeight="1">
      <c r="A545" s="1221" t="s">
        <v>1107</v>
      </c>
      <c r="B545" s="1221" t="s">
        <v>837</v>
      </c>
      <c r="C545" s="1221" t="s">
        <v>3306</v>
      </c>
      <c r="D545" s="1222" t="s">
        <v>3011</v>
      </c>
      <c r="E545" s="1221" t="s">
        <v>3272</v>
      </c>
      <c r="F545" s="1222" t="s">
        <v>3273</v>
      </c>
      <c r="G545" s="1222" t="s">
        <v>3013</v>
      </c>
      <c r="H545" s="1223">
        <v>1006.72</v>
      </c>
      <c r="I545" s="1223">
        <v>900</v>
      </c>
      <c r="J545" s="1222" t="s">
        <v>3274</v>
      </c>
      <c r="K545" s="1224" t="s">
        <v>3307</v>
      </c>
      <c r="L545" s="1222" t="s">
        <v>3373</v>
      </c>
      <c r="M545" s="1224" t="s">
        <v>3275</v>
      </c>
      <c r="N545" s="1222" t="s">
        <v>293</v>
      </c>
      <c r="O545" s="2069" t="s">
        <v>3308</v>
      </c>
      <c r="P545" s="1221" t="s">
        <v>294</v>
      </c>
      <c r="Q545" s="1221" t="s">
        <v>3439</v>
      </c>
      <c r="R545" s="2069" t="s">
        <v>3309</v>
      </c>
      <c r="S545" s="1222" t="s">
        <v>297</v>
      </c>
      <c r="T545" s="2063" t="s">
        <v>2917</v>
      </c>
      <c r="U545" s="1222" t="s">
        <v>294</v>
      </c>
      <c r="V545" s="1222" t="s">
        <v>3018</v>
      </c>
      <c r="W545" s="1222" t="s">
        <v>294</v>
      </c>
      <c r="X545" s="1222" t="s">
        <v>3278</v>
      </c>
      <c r="Y545" s="1222" t="s">
        <v>3279</v>
      </c>
      <c r="Z545" s="1222" t="s">
        <v>3011</v>
      </c>
      <c r="AA545" s="1222" t="s">
        <v>3011</v>
      </c>
      <c r="AB545" s="1222" t="s">
        <v>3011</v>
      </c>
      <c r="AC545" s="1222" t="s">
        <v>3011</v>
      </c>
      <c r="AD545" s="1222" t="s">
        <v>3011</v>
      </c>
      <c r="AE545" s="1222" t="s">
        <v>3011</v>
      </c>
      <c r="AF545" s="2007" t="s">
        <v>293</v>
      </c>
      <c r="AG545" s="1222" t="s">
        <v>3310</v>
      </c>
      <c r="AH545" s="1221" t="s">
        <v>2908</v>
      </c>
      <c r="AI545" s="2007" t="s">
        <v>2909</v>
      </c>
      <c r="AJ545" s="1222" t="s">
        <v>295</v>
      </c>
      <c r="AK545" s="1225" t="s">
        <v>3281</v>
      </c>
      <c r="AL545" s="1222" t="s">
        <v>294</v>
      </c>
      <c r="AM545" s="1221" t="s">
        <v>3011</v>
      </c>
      <c r="AN545" s="2008"/>
    </row>
    <row r="546" spans="1:40" ht="93" customHeight="1">
      <c r="A546" s="1221" t="s">
        <v>1107</v>
      </c>
      <c r="B546" s="1221" t="s">
        <v>838</v>
      </c>
      <c r="C546" s="1221" t="s">
        <v>3306</v>
      </c>
      <c r="D546" s="1222" t="s">
        <v>3011</v>
      </c>
      <c r="E546" s="1221" t="s">
        <v>3272</v>
      </c>
      <c r="F546" s="1222" t="s">
        <v>3273</v>
      </c>
      <c r="G546" s="1222" t="s">
        <v>3013</v>
      </c>
      <c r="H546" s="1223">
        <v>6375.92</v>
      </c>
      <c r="I546" s="1223">
        <v>5700</v>
      </c>
      <c r="J546" s="1222" t="s">
        <v>3274</v>
      </c>
      <c r="K546" s="1224" t="s">
        <v>3307</v>
      </c>
      <c r="L546" s="1222" t="s">
        <v>3373</v>
      </c>
      <c r="M546" s="1224" t="s">
        <v>3275</v>
      </c>
      <c r="N546" s="1222" t="s">
        <v>293</v>
      </c>
      <c r="O546" s="2069" t="s">
        <v>3308</v>
      </c>
      <c r="P546" s="1221" t="s">
        <v>294</v>
      </c>
      <c r="Q546" s="1221" t="s">
        <v>3507</v>
      </c>
      <c r="R546" s="2069" t="s">
        <v>3309</v>
      </c>
      <c r="S546" s="1222" t="s">
        <v>297</v>
      </c>
      <c r="T546" s="2063" t="s">
        <v>2917</v>
      </c>
      <c r="U546" s="1222" t="s">
        <v>294</v>
      </c>
      <c r="V546" s="1222" t="s">
        <v>3018</v>
      </c>
      <c r="W546" s="1222" t="s">
        <v>294</v>
      </c>
      <c r="X546" s="1222" t="s">
        <v>3278</v>
      </c>
      <c r="Y546" s="1222" t="s">
        <v>3279</v>
      </c>
      <c r="Z546" s="1222" t="s">
        <v>3011</v>
      </c>
      <c r="AA546" s="1222" t="s">
        <v>3011</v>
      </c>
      <c r="AB546" s="1222" t="s">
        <v>3011</v>
      </c>
      <c r="AC546" s="1222" t="s">
        <v>3011</v>
      </c>
      <c r="AD546" s="1222" t="s">
        <v>3011</v>
      </c>
      <c r="AE546" s="1222" t="s">
        <v>3011</v>
      </c>
      <c r="AF546" s="2007" t="s">
        <v>293</v>
      </c>
      <c r="AG546" s="1222" t="s">
        <v>3310</v>
      </c>
      <c r="AH546" s="1221" t="s">
        <v>2908</v>
      </c>
      <c r="AI546" s="2007" t="s">
        <v>2909</v>
      </c>
      <c r="AJ546" s="1222" t="s">
        <v>295</v>
      </c>
      <c r="AK546" s="1225" t="s">
        <v>3281</v>
      </c>
      <c r="AL546" s="1222" t="s">
        <v>294</v>
      </c>
      <c r="AM546" s="1221" t="s">
        <v>3011</v>
      </c>
      <c r="AN546" s="2008"/>
    </row>
    <row r="547" spans="1:40" ht="93" customHeight="1">
      <c r="A547" s="1221" t="s">
        <v>1107</v>
      </c>
      <c r="B547" s="1221" t="s">
        <v>839</v>
      </c>
      <c r="C547" s="1221" t="s">
        <v>3306</v>
      </c>
      <c r="D547" s="1222" t="s">
        <v>3011</v>
      </c>
      <c r="E547" s="1221" t="s">
        <v>3272</v>
      </c>
      <c r="F547" s="1222" t="s">
        <v>3273</v>
      </c>
      <c r="G547" s="1222" t="s">
        <v>3013</v>
      </c>
      <c r="H547" s="1223">
        <v>4698.05</v>
      </c>
      <c r="I547" s="1223">
        <v>4200</v>
      </c>
      <c r="J547" s="1222" t="s">
        <v>3274</v>
      </c>
      <c r="K547" s="1224" t="s">
        <v>3307</v>
      </c>
      <c r="L547" s="1222" t="s">
        <v>3373</v>
      </c>
      <c r="M547" s="1224" t="s">
        <v>3275</v>
      </c>
      <c r="N547" s="1222" t="s">
        <v>293</v>
      </c>
      <c r="O547" s="2069" t="s">
        <v>3308</v>
      </c>
      <c r="P547" s="1221" t="s">
        <v>294</v>
      </c>
      <c r="Q547" s="1221" t="s">
        <v>3508</v>
      </c>
      <c r="R547" s="2069" t="s">
        <v>3309</v>
      </c>
      <c r="S547" s="1222" t="s">
        <v>297</v>
      </c>
      <c r="T547" s="2063" t="s">
        <v>2917</v>
      </c>
      <c r="U547" s="1222" t="s">
        <v>294</v>
      </c>
      <c r="V547" s="1222" t="s">
        <v>3018</v>
      </c>
      <c r="W547" s="1222" t="s">
        <v>294</v>
      </c>
      <c r="X547" s="1222" t="s">
        <v>3278</v>
      </c>
      <c r="Y547" s="1222" t="s">
        <v>3279</v>
      </c>
      <c r="Z547" s="1222" t="s">
        <v>3011</v>
      </c>
      <c r="AA547" s="1222" t="s">
        <v>3011</v>
      </c>
      <c r="AB547" s="1222" t="s">
        <v>3011</v>
      </c>
      <c r="AC547" s="1222" t="s">
        <v>3011</v>
      </c>
      <c r="AD547" s="1222" t="s">
        <v>3011</v>
      </c>
      <c r="AE547" s="1222" t="s">
        <v>3011</v>
      </c>
      <c r="AF547" s="2007" t="s">
        <v>293</v>
      </c>
      <c r="AG547" s="1222" t="s">
        <v>3310</v>
      </c>
      <c r="AH547" s="1221" t="s">
        <v>2908</v>
      </c>
      <c r="AI547" s="2007" t="s">
        <v>2909</v>
      </c>
      <c r="AJ547" s="1222" t="s">
        <v>295</v>
      </c>
      <c r="AK547" s="1225" t="s">
        <v>3281</v>
      </c>
      <c r="AL547" s="1222" t="s">
        <v>294</v>
      </c>
      <c r="AM547" s="1221" t="s">
        <v>3011</v>
      </c>
      <c r="AN547" s="2008"/>
    </row>
    <row r="548" spans="1:40" ht="93" customHeight="1">
      <c r="A548" s="1221" t="s">
        <v>1107</v>
      </c>
      <c r="B548" s="1221" t="s">
        <v>840</v>
      </c>
      <c r="C548" s="1221" t="s">
        <v>3306</v>
      </c>
      <c r="D548" s="1222" t="s">
        <v>3011</v>
      </c>
      <c r="E548" s="1221" t="s">
        <v>3272</v>
      </c>
      <c r="F548" s="1222" t="s">
        <v>3273</v>
      </c>
      <c r="G548" s="1222" t="s">
        <v>3013</v>
      </c>
      <c r="H548" s="1223">
        <v>1677.87</v>
      </c>
      <c r="I548" s="1223">
        <v>1500</v>
      </c>
      <c r="J548" s="1222" t="s">
        <v>3274</v>
      </c>
      <c r="K548" s="1224" t="s">
        <v>3307</v>
      </c>
      <c r="L548" s="1222" t="s">
        <v>3373</v>
      </c>
      <c r="M548" s="1224" t="s">
        <v>3275</v>
      </c>
      <c r="N548" s="1222" t="s">
        <v>293</v>
      </c>
      <c r="O548" s="2069" t="s">
        <v>3308</v>
      </c>
      <c r="P548" s="1221" t="s">
        <v>294</v>
      </c>
      <c r="Q548" s="1221" t="s">
        <v>3382</v>
      </c>
      <c r="R548" s="2069" t="s">
        <v>3309</v>
      </c>
      <c r="S548" s="1222" t="s">
        <v>297</v>
      </c>
      <c r="T548" s="2063" t="s">
        <v>2917</v>
      </c>
      <c r="U548" s="1222" t="s">
        <v>294</v>
      </c>
      <c r="V548" s="1222" t="s">
        <v>3018</v>
      </c>
      <c r="W548" s="1222" t="s">
        <v>294</v>
      </c>
      <c r="X548" s="1222" t="s">
        <v>3278</v>
      </c>
      <c r="Y548" s="1222" t="s">
        <v>3279</v>
      </c>
      <c r="Z548" s="1222" t="s">
        <v>3011</v>
      </c>
      <c r="AA548" s="1222" t="s">
        <v>3011</v>
      </c>
      <c r="AB548" s="1222" t="s">
        <v>3011</v>
      </c>
      <c r="AC548" s="1222" t="s">
        <v>3011</v>
      </c>
      <c r="AD548" s="1222" t="s">
        <v>3011</v>
      </c>
      <c r="AE548" s="1222" t="s">
        <v>3011</v>
      </c>
      <c r="AF548" s="2007" t="s">
        <v>293</v>
      </c>
      <c r="AG548" s="1222" t="s">
        <v>3310</v>
      </c>
      <c r="AH548" s="1221" t="s">
        <v>2908</v>
      </c>
      <c r="AI548" s="2007" t="s">
        <v>2909</v>
      </c>
      <c r="AJ548" s="1222" t="s">
        <v>295</v>
      </c>
      <c r="AK548" s="1225" t="s">
        <v>3281</v>
      </c>
      <c r="AL548" s="1222" t="s">
        <v>294</v>
      </c>
      <c r="AM548" s="1221" t="s">
        <v>3011</v>
      </c>
      <c r="AN548" s="2008"/>
    </row>
    <row r="549" spans="1:40" ht="93" customHeight="1">
      <c r="A549" s="1221" t="s">
        <v>1107</v>
      </c>
      <c r="B549" s="1221" t="s">
        <v>841</v>
      </c>
      <c r="C549" s="1221" t="s">
        <v>3306</v>
      </c>
      <c r="D549" s="1222" t="s">
        <v>3011</v>
      </c>
      <c r="E549" s="1221" t="s">
        <v>3272</v>
      </c>
      <c r="F549" s="1222" t="s">
        <v>3273</v>
      </c>
      <c r="G549" s="1222" t="s">
        <v>3013</v>
      </c>
      <c r="H549" s="1223">
        <v>20470.07</v>
      </c>
      <c r="I549" s="1223">
        <v>18300</v>
      </c>
      <c r="J549" s="1222" t="s">
        <v>3274</v>
      </c>
      <c r="K549" s="1224" t="s">
        <v>3307</v>
      </c>
      <c r="L549" s="1222" t="s">
        <v>3373</v>
      </c>
      <c r="M549" s="1224" t="s">
        <v>3275</v>
      </c>
      <c r="N549" s="1222" t="s">
        <v>293</v>
      </c>
      <c r="O549" s="2069" t="s">
        <v>3308</v>
      </c>
      <c r="P549" s="1221" t="s">
        <v>294</v>
      </c>
      <c r="Q549" s="1221" t="s">
        <v>3501</v>
      </c>
      <c r="R549" s="2069" t="s">
        <v>3309</v>
      </c>
      <c r="S549" s="1222" t="s">
        <v>297</v>
      </c>
      <c r="T549" s="2063" t="s">
        <v>2917</v>
      </c>
      <c r="U549" s="1222" t="s">
        <v>294</v>
      </c>
      <c r="V549" s="1222" t="s">
        <v>3018</v>
      </c>
      <c r="W549" s="1222" t="s">
        <v>294</v>
      </c>
      <c r="X549" s="1222" t="s">
        <v>3278</v>
      </c>
      <c r="Y549" s="1222" t="s">
        <v>3279</v>
      </c>
      <c r="Z549" s="1222" t="s">
        <v>3011</v>
      </c>
      <c r="AA549" s="1222" t="s">
        <v>3011</v>
      </c>
      <c r="AB549" s="1222" t="s">
        <v>3011</v>
      </c>
      <c r="AC549" s="1222" t="s">
        <v>3011</v>
      </c>
      <c r="AD549" s="1222" t="s">
        <v>3011</v>
      </c>
      <c r="AE549" s="1222" t="s">
        <v>3011</v>
      </c>
      <c r="AF549" s="2007" t="s">
        <v>293</v>
      </c>
      <c r="AG549" s="1222" t="s">
        <v>3310</v>
      </c>
      <c r="AH549" s="1221" t="s">
        <v>2908</v>
      </c>
      <c r="AI549" s="2007" t="s">
        <v>2909</v>
      </c>
      <c r="AJ549" s="1222" t="s">
        <v>295</v>
      </c>
      <c r="AK549" s="1225" t="s">
        <v>3281</v>
      </c>
      <c r="AL549" s="1222" t="s">
        <v>294</v>
      </c>
      <c r="AM549" s="1221" t="s">
        <v>3011</v>
      </c>
      <c r="AN549" s="2008"/>
    </row>
    <row r="550" spans="1:40" ht="93" customHeight="1">
      <c r="A550" s="1221" t="s">
        <v>1107</v>
      </c>
      <c r="B550" s="1221" t="s">
        <v>842</v>
      </c>
      <c r="C550" s="1221" t="s">
        <v>3306</v>
      </c>
      <c r="D550" s="1222" t="s">
        <v>3011</v>
      </c>
      <c r="E550" s="1221" t="s">
        <v>3272</v>
      </c>
      <c r="F550" s="1222" t="s">
        <v>3273</v>
      </c>
      <c r="G550" s="1222" t="s">
        <v>3013</v>
      </c>
      <c r="H550" s="1223">
        <v>3355.75</v>
      </c>
      <c r="I550" s="1223">
        <v>3000</v>
      </c>
      <c r="J550" s="1222" t="s">
        <v>3274</v>
      </c>
      <c r="K550" s="1224" t="s">
        <v>3307</v>
      </c>
      <c r="L550" s="1222" t="s">
        <v>3373</v>
      </c>
      <c r="M550" s="1224" t="s">
        <v>3275</v>
      </c>
      <c r="N550" s="1222" t="s">
        <v>293</v>
      </c>
      <c r="O550" s="2069" t="s">
        <v>3308</v>
      </c>
      <c r="P550" s="1221" t="s">
        <v>294</v>
      </c>
      <c r="Q550" s="1221" t="s">
        <v>3431</v>
      </c>
      <c r="R550" s="2069" t="s">
        <v>3309</v>
      </c>
      <c r="S550" s="1222" t="s">
        <v>297</v>
      </c>
      <c r="T550" s="2063" t="s">
        <v>2917</v>
      </c>
      <c r="U550" s="1222" t="s">
        <v>294</v>
      </c>
      <c r="V550" s="1222" t="s">
        <v>3018</v>
      </c>
      <c r="W550" s="1222" t="s">
        <v>294</v>
      </c>
      <c r="X550" s="1222" t="s">
        <v>3278</v>
      </c>
      <c r="Y550" s="1222" t="s">
        <v>3279</v>
      </c>
      <c r="Z550" s="1222" t="s">
        <v>3011</v>
      </c>
      <c r="AA550" s="1222" t="s">
        <v>3011</v>
      </c>
      <c r="AB550" s="1222" t="s">
        <v>3011</v>
      </c>
      <c r="AC550" s="1222" t="s">
        <v>3011</v>
      </c>
      <c r="AD550" s="1222" t="s">
        <v>3011</v>
      </c>
      <c r="AE550" s="1222" t="s">
        <v>3011</v>
      </c>
      <c r="AF550" s="2007" t="s">
        <v>293</v>
      </c>
      <c r="AG550" s="1222" t="s">
        <v>3310</v>
      </c>
      <c r="AH550" s="1221" t="s">
        <v>2908</v>
      </c>
      <c r="AI550" s="2007" t="s">
        <v>2909</v>
      </c>
      <c r="AJ550" s="1222" t="s">
        <v>295</v>
      </c>
      <c r="AK550" s="1225" t="s">
        <v>3281</v>
      </c>
      <c r="AL550" s="1222" t="s">
        <v>294</v>
      </c>
      <c r="AM550" s="1221" t="s">
        <v>3011</v>
      </c>
      <c r="AN550" s="2008"/>
    </row>
    <row r="551" spans="1:40" ht="93" customHeight="1">
      <c r="A551" s="1221" t="s">
        <v>1107</v>
      </c>
      <c r="B551" s="1221" t="s">
        <v>843</v>
      </c>
      <c r="C551" s="1221" t="s">
        <v>3306</v>
      </c>
      <c r="D551" s="1222" t="s">
        <v>3011</v>
      </c>
      <c r="E551" s="1221" t="s">
        <v>3272</v>
      </c>
      <c r="F551" s="1222" t="s">
        <v>3273</v>
      </c>
      <c r="G551" s="1222" t="s">
        <v>3013</v>
      </c>
      <c r="H551" s="1223">
        <v>3355.75</v>
      </c>
      <c r="I551" s="1223">
        <v>3000</v>
      </c>
      <c r="J551" s="1222" t="s">
        <v>3274</v>
      </c>
      <c r="K551" s="1224" t="s">
        <v>3307</v>
      </c>
      <c r="L551" s="1222" t="s">
        <v>3373</v>
      </c>
      <c r="M551" s="1224" t="s">
        <v>3275</v>
      </c>
      <c r="N551" s="1222" t="s">
        <v>293</v>
      </c>
      <c r="O551" s="2069" t="s">
        <v>3308</v>
      </c>
      <c r="P551" s="1221" t="s">
        <v>294</v>
      </c>
      <c r="Q551" s="1221" t="s">
        <v>3431</v>
      </c>
      <c r="R551" s="2069" t="s">
        <v>3309</v>
      </c>
      <c r="S551" s="1222" t="s">
        <v>297</v>
      </c>
      <c r="T551" s="2063" t="s">
        <v>2917</v>
      </c>
      <c r="U551" s="1222" t="s">
        <v>294</v>
      </c>
      <c r="V551" s="1222" t="s">
        <v>3018</v>
      </c>
      <c r="W551" s="1222" t="s">
        <v>294</v>
      </c>
      <c r="X551" s="1222" t="s">
        <v>3278</v>
      </c>
      <c r="Y551" s="1222" t="s">
        <v>3279</v>
      </c>
      <c r="Z551" s="1222" t="s">
        <v>3011</v>
      </c>
      <c r="AA551" s="1222" t="s">
        <v>3011</v>
      </c>
      <c r="AB551" s="1222" t="s">
        <v>3011</v>
      </c>
      <c r="AC551" s="1222" t="s">
        <v>3011</v>
      </c>
      <c r="AD551" s="1222" t="s">
        <v>3011</v>
      </c>
      <c r="AE551" s="1222" t="s">
        <v>3011</v>
      </c>
      <c r="AF551" s="2007" t="s">
        <v>293</v>
      </c>
      <c r="AG551" s="1222" t="s">
        <v>3310</v>
      </c>
      <c r="AH551" s="1221" t="s">
        <v>2908</v>
      </c>
      <c r="AI551" s="2007" t="s">
        <v>2909</v>
      </c>
      <c r="AJ551" s="1222" t="s">
        <v>295</v>
      </c>
      <c r="AK551" s="1225" t="s">
        <v>3281</v>
      </c>
      <c r="AL551" s="1222" t="s">
        <v>294</v>
      </c>
      <c r="AM551" s="1221" t="s">
        <v>3011</v>
      </c>
      <c r="AN551" s="2008"/>
    </row>
    <row r="552" spans="1:40" ht="93" customHeight="1">
      <c r="A552" s="1221" t="s">
        <v>1107</v>
      </c>
      <c r="B552" s="1221" t="s">
        <v>844</v>
      </c>
      <c r="C552" s="1221" t="s">
        <v>3306</v>
      </c>
      <c r="D552" s="1222" t="s">
        <v>3011</v>
      </c>
      <c r="E552" s="1221" t="s">
        <v>3272</v>
      </c>
      <c r="F552" s="1222" t="s">
        <v>3273</v>
      </c>
      <c r="G552" s="1222" t="s">
        <v>3013</v>
      </c>
      <c r="H552" s="1223">
        <v>3355.75</v>
      </c>
      <c r="I552" s="1223">
        <v>3000</v>
      </c>
      <c r="J552" s="1222" t="s">
        <v>3274</v>
      </c>
      <c r="K552" s="1224" t="s">
        <v>3307</v>
      </c>
      <c r="L552" s="1222" t="s">
        <v>3373</v>
      </c>
      <c r="M552" s="1224" t="s">
        <v>3275</v>
      </c>
      <c r="N552" s="1222" t="s">
        <v>293</v>
      </c>
      <c r="O552" s="2069" t="s">
        <v>3308</v>
      </c>
      <c r="P552" s="1221" t="s">
        <v>294</v>
      </c>
      <c r="Q552" s="1221" t="s">
        <v>3431</v>
      </c>
      <c r="R552" s="2069" t="s">
        <v>3309</v>
      </c>
      <c r="S552" s="1222" t="s">
        <v>297</v>
      </c>
      <c r="T552" s="2063" t="s">
        <v>2917</v>
      </c>
      <c r="U552" s="1222" t="s">
        <v>294</v>
      </c>
      <c r="V552" s="1222" t="s">
        <v>3018</v>
      </c>
      <c r="W552" s="1222" t="s">
        <v>294</v>
      </c>
      <c r="X552" s="1222" t="s">
        <v>3278</v>
      </c>
      <c r="Y552" s="1222" t="s">
        <v>3279</v>
      </c>
      <c r="Z552" s="1222" t="s">
        <v>3011</v>
      </c>
      <c r="AA552" s="1222" t="s">
        <v>3011</v>
      </c>
      <c r="AB552" s="1222" t="s">
        <v>3011</v>
      </c>
      <c r="AC552" s="1222" t="s">
        <v>3011</v>
      </c>
      <c r="AD552" s="1222" t="s">
        <v>3011</v>
      </c>
      <c r="AE552" s="1222" t="s">
        <v>3011</v>
      </c>
      <c r="AF552" s="2007" t="s">
        <v>293</v>
      </c>
      <c r="AG552" s="1222" t="s">
        <v>3310</v>
      </c>
      <c r="AH552" s="1221" t="s">
        <v>2908</v>
      </c>
      <c r="AI552" s="2007" t="s">
        <v>2909</v>
      </c>
      <c r="AJ552" s="1222" t="s">
        <v>295</v>
      </c>
      <c r="AK552" s="1225" t="s">
        <v>3281</v>
      </c>
      <c r="AL552" s="1222" t="s">
        <v>294</v>
      </c>
      <c r="AM552" s="1221" t="s">
        <v>3011</v>
      </c>
      <c r="AN552" s="2008"/>
    </row>
    <row r="553" spans="1:40" ht="93" customHeight="1">
      <c r="A553" s="1221" t="s">
        <v>1107</v>
      </c>
      <c r="B553" s="1221" t="s">
        <v>845</v>
      </c>
      <c r="C553" s="1221" t="s">
        <v>3306</v>
      </c>
      <c r="D553" s="1222" t="s">
        <v>3011</v>
      </c>
      <c r="E553" s="1221" t="s">
        <v>3272</v>
      </c>
      <c r="F553" s="1222" t="s">
        <v>3273</v>
      </c>
      <c r="G553" s="1222" t="s">
        <v>3013</v>
      </c>
      <c r="H553" s="1223">
        <v>671.15</v>
      </c>
      <c r="I553" s="1223">
        <v>600</v>
      </c>
      <c r="J553" s="1222" t="s">
        <v>3274</v>
      </c>
      <c r="K553" s="1224" t="s">
        <v>3307</v>
      </c>
      <c r="L553" s="1222" t="s">
        <v>3373</v>
      </c>
      <c r="M553" s="1224" t="s">
        <v>3275</v>
      </c>
      <c r="N553" s="1222" t="s">
        <v>293</v>
      </c>
      <c r="O553" s="2069" t="s">
        <v>3308</v>
      </c>
      <c r="P553" s="1221" t="s">
        <v>294</v>
      </c>
      <c r="Q553" s="1221" t="s">
        <v>3376</v>
      </c>
      <c r="R553" s="2069" t="s">
        <v>3309</v>
      </c>
      <c r="S553" s="1222" t="s">
        <v>297</v>
      </c>
      <c r="T553" s="2063" t="s">
        <v>2917</v>
      </c>
      <c r="U553" s="1222" t="s">
        <v>294</v>
      </c>
      <c r="V553" s="1222" t="s">
        <v>3018</v>
      </c>
      <c r="W553" s="1222" t="s">
        <v>294</v>
      </c>
      <c r="X553" s="1222" t="s">
        <v>3278</v>
      </c>
      <c r="Y553" s="1222" t="s">
        <v>3279</v>
      </c>
      <c r="Z553" s="1222" t="s">
        <v>3011</v>
      </c>
      <c r="AA553" s="1222" t="s">
        <v>3011</v>
      </c>
      <c r="AB553" s="1222" t="s">
        <v>3011</v>
      </c>
      <c r="AC553" s="1222" t="s">
        <v>3011</v>
      </c>
      <c r="AD553" s="1222" t="s">
        <v>3011</v>
      </c>
      <c r="AE553" s="1222" t="s">
        <v>3011</v>
      </c>
      <c r="AF553" s="2007" t="s">
        <v>293</v>
      </c>
      <c r="AG553" s="1222" t="s">
        <v>3310</v>
      </c>
      <c r="AH553" s="1221" t="s">
        <v>2908</v>
      </c>
      <c r="AI553" s="2007" t="s">
        <v>2909</v>
      </c>
      <c r="AJ553" s="1222" t="s">
        <v>295</v>
      </c>
      <c r="AK553" s="1225" t="s">
        <v>3281</v>
      </c>
      <c r="AL553" s="1222" t="s">
        <v>294</v>
      </c>
      <c r="AM553" s="1221" t="s">
        <v>3011</v>
      </c>
      <c r="AN553" s="2008"/>
    </row>
    <row r="554" spans="1:40" ht="93" customHeight="1">
      <c r="A554" s="1221" t="s">
        <v>1107</v>
      </c>
      <c r="B554" s="1221" t="s">
        <v>846</v>
      </c>
      <c r="C554" s="1221" t="s">
        <v>3306</v>
      </c>
      <c r="D554" s="1222" t="s">
        <v>3011</v>
      </c>
      <c r="E554" s="1221" t="s">
        <v>3272</v>
      </c>
      <c r="F554" s="1222" t="s">
        <v>3273</v>
      </c>
      <c r="G554" s="1222" t="s">
        <v>3013</v>
      </c>
      <c r="H554" s="1223">
        <v>6711.5</v>
      </c>
      <c r="I554" s="1223">
        <v>6000</v>
      </c>
      <c r="J554" s="1222" t="s">
        <v>3274</v>
      </c>
      <c r="K554" s="1224" t="s">
        <v>3307</v>
      </c>
      <c r="L554" s="1222" t="s">
        <v>3373</v>
      </c>
      <c r="M554" s="1224" t="s">
        <v>3275</v>
      </c>
      <c r="N554" s="1222" t="s">
        <v>293</v>
      </c>
      <c r="O554" s="2069" t="s">
        <v>3308</v>
      </c>
      <c r="P554" s="1221" t="s">
        <v>294</v>
      </c>
      <c r="Q554" s="1221" t="s">
        <v>3385</v>
      </c>
      <c r="R554" s="2069" t="s">
        <v>3309</v>
      </c>
      <c r="S554" s="1222" t="s">
        <v>297</v>
      </c>
      <c r="T554" s="2063" t="s">
        <v>2917</v>
      </c>
      <c r="U554" s="1222" t="s">
        <v>294</v>
      </c>
      <c r="V554" s="1222" t="s">
        <v>3018</v>
      </c>
      <c r="W554" s="1222" t="s">
        <v>294</v>
      </c>
      <c r="X554" s="1222" t="s">
        <v>3278</v>
      </c>
      <c r="Y554" s="1222" t="s">
        <v>3279</v>
      </c>
      <c r="Z554" s="1222" t="s">
        <v>3011</v>
      </c>
      <c r="AA554" s="1222" t="s">
        <v>3011</v>
      </c>
      <c r="AB554" s="1222" t="s">
        <v>3011</v>
      </c>
      <c r="AC554" s="1222" t="s">
        <v>3011</v>
      </c>
      <c r="AD554" s="1222" t="s">
        <v>3011</v>
      </c>
      <c r="AE554" s="1222" t="s">
        <v>3011</v>
      </c>
      <c r="AF554" s="2007" t="s">
        <v>293</v>
      </c>
      <c r="AG554" s="1222" t="s">
        <v>3310</v>
      </c>
      <c r="AH554" s="1221" t="s">
        <v>2908</v>
      </c>
      <c r="AI554" s="2007" t="s">
        <v>2909</v>
      </c>
      <c r="AJ554" s="1222" t="s">
        <v>295</v>
      </c>
      <c r="AK554" s="1225" t="s">
        <v>3281</v>
      </c>
      <c r="AL554" s="1222" t="s">
        <v>294</v>
      </c>
      <c r="AM554" s="1221" t="s">
        <v>3011</v>
      </c>
      <c r="AN554" s="2008"/>
    </row>
    <row r="555" spans="1:40" ht="93" customHeight="1">
      <c r="A555" s="1221" t="s">
        <v>1107</v>
      </c>
      <c r="B555" s="1221" t="s">
        <v>847</v>
      </c>
      <c r="C555" s="1221" t="s">
        <v>3306</v>
      </c>
      <c r="D555" s="1222" t="s">
        <v>3011</v>
      </c>
      <c r="E555" s="1221" t="s">
        <v>3272</v>
      </c>
      <c r="F555" s="1222" t="s">
        <v>3273</v>
      </c>
      <c r="G555" s="1222" t="s">
        <v>3013</v>
      </c>
      <c r="H555" s="1223">
        <v>671.15</v>
      </c>
      <c r="I555" s="1223">
        <v>600</v>
      </c>
      <c r="J555" s="1222" t="s">
        <v>3274</v>
      </c>
      <c r="K555" s="1224" t="s">
        <v>3307</v>
      </c>
      <c r="L555" s="1222" t="s">
        <v>3373</v>
      </c>
      <c r="M555" s="1224" t="s">
        <v>3275</v>
      </c>
      <c r="N555" s="1222" t="s">
        <v>293</v>
      </c>
      <c r="O555" s="2069" t="s">
        <v>3308</v>
      </c>
      <c r="P555" s="1221" t="s">
        <v>294</v>
      </c>
      <c r="Q555" s="1221" t="s">
        <v>3376</v>
      </c>
      <c r="R555" s="2069" t="s">
        <v>3309</v>
      </c>
      <c r="S555" s="1222" t="s">
        <v>297</v>
      </c>
      <c r="T555" s="2063" t="s">
        <v>2917</v>
      </c>
      <c r="U555" s="1222" t="s">
        <v>294</v>
      </c>
      <c r="V555" s="1222" t="s">
        <v>3018</v>
      </c>
      <c r="W555" s="1222" t="s">
        <v>294</v>
      </c>
      <c r="X555" s="1222" t="s">
        <v>3278</v>
      </c>
      <c r="Y555" s="1222" t="s">
        <v>3279</v>
      </c>
      <c r="Z555" s="1222" t="s">
        <v>3011</v>
      </c>
      <c r="AA555" s="1222" t="s">
        <v>3011</v>
      </c>
      <c r="AB555" s="1222" t="s">
        <v>3011</v>
      </c>
      <c r="AC555" s="1222" t="s">
        <v>3011</v>
      </c>
      <c r="AD555" s="1222" t="s">
        <v>3011</v>
      </c>
      <c r="AE555" s="1222" t="s">
        <v>3011</v>
      </c>
      <c r="AF555" s="2007" t="s">
        <v>293</v>
      </c>
      <c r="AG555" s="1222" t="s">
        <v>3310</v>
      </c>
      <c r="AH555" s="1221" t="s">
        <v>2908</v>
      </c>
      <c r="AI555" s="2007" t="s">
        <v>2909</v>
      </c>
      <c r="AJ555" s="1222" t="s">
        <v>295</v>
      </c>
      <c r="AK555" s="1225" t="s">
        <v>3281</v>
      </c>
      <c r="AL555" s="1222" t="s">
        <v>294</v>
      </c>
      <c r="AM555" s="1221" t="s">
        <v>3011</v>
      </c>
      <c r="AN555" s="2008"/>
    </row>
    <row r="556" spans="1:40" ht="93" customHeight="1">
      <c r="A556" s="1221" t="s">
        <v>1107</v>
      </c>
      <c r="B556" s="1221" t="s">
        <v>848</v>
      </c>
      <c r="C556" s="1221" t="s">
        <v>3306</v>
      </c>
      <c r="D556" s="1222" t="s">
        <v>3011</v>
      </c>
      <c r="E556" s="1221" t="s">
        <v>3272</v>
      </c>
      <c r="F556" s="1222" t="s">
        <v>3273</v>
      </c>
      <c r="G556" s="1222" t="s">
        <v>3013</v>
      </c>
      <c r="H556" s="1223">
        <v>1006.72</v>
      </c>
      <c r="I556" s="1223">
        <v>900</v>
      </c>
      <c r="J556" s="1222" t="s">
        <v>3274</v>
      </c>
      <c r="K556" s="1224" t="s">
        <v>3307</v>
      </c>
      <c r="L556" s="1222" t="s">
        <v>3373</v>
      </c>
      <c r="M556" s="1224" t="s">
        <v>3275</v>
      </c>
      <c r="N556" s="1222" t="s">
        <v>293</v>
      </c>
      <c r="O556" s="2069" t="s">
        <v>3308</v>
      </c>
      <c r="P556" s="1221" t="s">
        <v>294</v>
      </c>
      <c r="Q556" s="1221" t="s">
        <v>3439</v>
      </c>
      <c r="R556" s="2069" t="s">
        <v>3309</v>
      </c>
      <c r="S556" s="1222" t="s">
        <v>297</v>
      </c>
      <c r="T556" s="2063" t="s">
        <v>2917</v>
      </c>
      <c r="U556" s="1222" t="s">
        <v>294</v>
      </c>
      <c r="V556" s="1222" t="s">
        <v>3018</v>
      </c>
      <c r="W556" s="1222" t="s">
        <v>294</v>
      </c>
      <c r="X556" s="1222" t="s">
        <v>3278</v>
      </c>
      <c r="Y556" s="1222" t="s">
        <v>3279</v>
      </c>
      <c r="Z556" s="1222" t="s">
        <v>3011</v>
      </c>
      <c r="AA556" s="1222" t="s">
        <v>3011</v>
      </c>
      <c r="AB556" s="1222" t="s">
        <v>3011</v>
      </c>
      <c r="AC556" s="1222" t="s">
        <v>3011</v>
      </c>
      <c r="AD556" s="1222" t="s">
        <v>3011</v>
      </c>
      <c r="AE556" s="1222" t="s">
        <v>3011</v>
      </c>
      <c r="AF556" s="2007" t="s">
        <v>293</v>
      </c>
      <c r="AG556" s="1222" t="s">
        <v>3310</v>
      </c>
      <c r="AH556" s="1221" t="s">
        <v>2908</v>
      </c>
      <c r="AI556" s="2007" t="s">
        <v>2909</v>
      </c>
      <c r="AJ556" s="1222" t="s">
        <v>295</v>
      </c>
      <c r="AK556" s="1225" t="s">
        <v>3281</v>
      </c>
      <c r="AL556" s="1222" t="s">
        <v>294</v>
      </c>
      <c r="AM556" s="1221" t="s">
        <v>3011</v>
      </c>
      <c r="AN556" s="2008"/>
    </row>
    <row r="557" spans="1:40" ht="93" customHeight="1">
      <c r="A557" s="1221" t="s">
        <v>1107</v>
      </c>
      <c r="B557" s="1221" t="s">
        <v>849</v>
      </c>
      <c r="C557" s="1221" t="s">
        <v>3306</v>
      </c>
      <c r="D557" s="1222" t="s">
        <v>3011</v>
      </c>
      <c r="E557" s="1221" t="s">
        <v>3272</v>
      </c>
      <c r="F557" s="1222" t="s">
        <v>3273</v>
      </c>
      <c r="G557" s="1222" t="s">
        <v>3013</v>
      </c>
      <c r="H557" s="1223">
        <v>1006.72</v>
      </c>
      <c r="I557" s="1223">
        <v>900</v>
      </c>
      <c r="J557" s="1222" t="s">
        <v>3274</v>
      </c>
      <c r="K557" s="1224" t="s">
        <v>3307</v>
      </c>
      <c r="L557" s="1222" t="s">
        <v>3373</v>
      </c>
      <c r="M557" s="1224" t="s">
        <v>3275</v>
      </c>
      <c r="N557" s="1222" t="s">
        <v>293</v>
      </c>
      <c r="O557" s="2069" t="s">
        <v>3308</v>
      </c>
      <c r="P557" s="1221" t="s">
        <v>294</v>
      </c>
      <c r="Q557" s="1221" t="s">
        <v>3439</v>
      </c>
      <c r="R557" s="2069" t="s">
        <v>3309</v>
      </c>
      <c r="S557" s="1222" t="s">
        <v>297</v>
      </c>
      <c r="T557" s="2063" t="s">
        <v>2917</v>
      </c>
      <c r="U557" s="1222" t="s">
        <v>294</v>
      </c>
      <c r="V557" s="1222" t="s">
        <v>3018</v>
      </c>
      <c r="W557" s="1222" t="s">
        <v>294</v>
      </c>
      <c r="X557" s="1222" t="s">
        <v>3278</v>
      </c>
      <c r="Y557" s="1222" t="s">
        <v>3279</v>
      </c>
      <c r="Z557" s="1222" t="s">
        <v>3011</v>
      </c>
      <c r="AA557" s="1222" t="s">
        <v>3011</v>
      </c>
      <c r="AB557" s="1222" t="s">
        <v>3011</v>
      </c>
      <c r="AC557" s="1222" t="s">
        <v>3011</v>
      </c>
      <c r="AD557" s="1222" t="s">
        <v>3011</v>
      </c>
      <c r="AE557" s="1222" t="s">
        <v>3011</v>
      </c>
      <c r="AF557" s="2007" t="s">
        <v>293</v>
      </c>
      <c r="AG557" s="1222" t="s">
        <v>3310</v>
      </c>
      <c r="AH557" s="1221" t="s">
        <v>2908</v>
      </c>
      <c r="AI557" s="2007" t="s">
        <v>2909</v>
      </c>
      <c r="AJ557" s="1222" t="s">
        <v>295</v>
      </c>
      <c r="AK557" s="1225" t="s">
        <v>3281</v>
      </c>
      <c r="AL557" s="1222" t="s">
        <v>294</v>
      </c>
      <c r="AM557" s="1221" t="s">
        <v>3011</v>
      </c>
      <c r="AN557" s="2008"/>
    </row>
    <row r="558" spans="1:40" ht="93" customHeight="1">
      <c r="A558" s="1221" t="s">
        <v>1107</v>
      </c>
      <c r="B558" s="1221" t="s">
        <v>850</v>
      </c>
      <c r="C558" s="1221" t="s">
        <v>3306</v>
      </c>
      <c r="D558" s="1222" t="s">
        <v>3011</v>
      </c>
      <c r="E558" s="1221" t="s">
        <v>3272</v>
      </c>
      <c r="F558" s="1222" t="s">
        <v>3273</v>
      </c>
      <c r="G558" s="1222" t="s">
        <v>3013</v>
      </c>
      <c r="H558" s="1223">
        <v>6711.5</v>
      </c>
      <c r="I558" s="1223">
        <v>6000</v>
      </c>
      <c r="J558" s="1222" t="s">
        <v>3274</v>
      </c>
      <c r="K558" s="1224" t="s">
        <v>3307</v>
      </c>
      <c r="L558" s="1222" t="s">
        <v>3373</v>
      </c>
      <c r="M558" s="1224" t="s">
        <v>3275</v>
      </c>
      <c r="N558" s="1222" t="s">
        <v>293</v>
      </c>
      <c r="O558" s="2069" t="s">
        <v>3308</v>
      </c>
      <c r="P558" s="1221" t="s">
        <v>294</v>
      </c>
      <c r="Q558" s="1221" t="s">
        <v>3385</v>
      </c>
      <c r="R558" s="2069" t="s">
        <v>3309</v>
      </c>
      <c r="S558" s="1222" t="s">
        <v>297</v>
      </c>
      <c r="T558" s="2063" t="s">
        <v>2917</v>
      </c>
      <c r="U558" s="1222" t="s">
        <v>294</v>
      </c>
      <c r="V558" s="1222" t="s">
        <v>3018</v>
      </c>
      <c r="W558" s="1222" t="s">
        <v>294</v>
      </c>
      <c r="X558" s="1222" t="s">
        <v>3278</v>
      </c>
      <c r="Y558" s="1222" t="s">
        <v>3279</v>
      </c>
      <c r="Z558" s="1222" t="s">
        <v>3011</v>
      </c>
      <c r="AA558" s="1222" t="s">
        <v>3011</v>
      </c>
      <c r="AB558" s="1222" t="s">
        <v>3011</v>
      </c>
      <c r="AC558" s="1222" t="s">
        <v>3011</v>
      </c>
      <c r="AD558" s="1222" t="s">
        <v>3011</v>
      </c>
      <c r="AE558" s="1222" t="s">
        <v>3011</v>
      </c>
      <c r="AF558" s="2007" t="s">
        <v>293</v>
      </c>
      <c r="AG558" s="1222" t="s">
        <v>3310</v>
      </c>
      <c r="AH558" s="1221" t="s">
        <v>2908</v>
      </c>
      <c r="AI558" s="2007" t="s">
        <v>2909</v>
      </c>
      <c r="AJ558" s="1222" t="s">
        <v>295</v>
      </c>
      <c r="AK558" s="1225" t="s">
        <v>3281</v>
      </c>
      <c r="AL558" s="1222" t="s">
        <v>294</v>
      </c>
      <c r="AM558" s="1221" t="s">
        <v>3011</v>
      </c>
      <c r="AN558" s="2008"/>
    </row>
    <row r="559" spans="1:40" ht="93" customHeight="1">
      <c r="A559" s="1221" t="s">
        <v>1107</v>
      </c>
      <c r="B559" s="1221" t="s">
        <v>851</v>
      </c>
      <c r="C559" s="1221" t="s">
        <v>3306</v>
      </c>
      <c r="D559" s="1222" t="s">
        <v>3011</v>
      </c>
      <c r="E559" s="1221" t="s">
        <v>3272</v>
      </c>
      <c r="F559" s="1222" t="s">
        <v>3273</v>
      </c>
      <c r="G559" s="1222" t="s">
        <v>3013</v>
      </c>
      <c r="H559" s="1223">
        <v>3355.75</v>
      </c>
      <c r="I559" s="1223">
        <v>3000</v>
      </c>
      <c r="J559" s="1222" t="s">
        <v>3274</v>
      </c>
      <c r="K559" s="1224" t="s">
        <v>3307</v>
      </c>
      <c r="L559" s="1222" t="s">
        <v>3373</v>
      </c>
      <c r="M559" s="1224" t="s">
        <v>3275</v>
      </c>
      <c r="N559" s="1222" t="s">
        <v>293</v>
      </c>
      <c r="O559" s="2069" t="s">
        <v>3308</v>
      </c>
      <c r="P559" s="1221" t="s">
        <v>294</v>
      </c>
      <c r="Q559" s="1221" t="s">
        <v>3431</v>
      </c>
      <c r="R559" s="2069" t="s">
        <v>3309</v>
      </c>
      <c r="S559" s="1222" t="s">
        <v>297</v>
      </c>
      <c r="T559" s="2063" t="s">
        <v>2917</v>
      </c>
      <c r="U559" s="1222" t="s">
        <v>294</v>
      </c>
      <c r="V559" s="1222" t="s">
        <v>3018</v>
      </c>
      <c r="W559" s="1222" t="s">
        <v>294</v>
      </c>
      <c r="X559" s="1222" t="s">
        <v>3278</v>
      </c>
      <c r="Y559" s="1222" t="s">
        <v>3279</v>
      </c>
      <c r="Z559" s="1222" t="s">
        <v>3011</v>
      </c>
      <c r="AA559" s="1222" t="s">
        <v>3011</v>
      </c>
      <c r="AB559" s="1222" t="s">
        <v>3011</v>
      </c>
      <c r="AC559" s="1222" t="s">
        <v>3011</v>
      </c>
      <c r="AD559" s="1222" t="s">
        <v>3011</v>
      </c>
      <c r="AE559" s="1222" t="s">
        <v>3011</v>
      </c>
      <c r="AF559" s="2007" t="s">
        <v>293</v>
      </c>
      <c r="AG559" s="1222" t="s">
        <v>3310</v>
      </c>
      <c r="AH559" s="1221" t="s">
        <v>2908</v>
      </c>
      <c r="AI559" s="2007" t="s">
        <v>2909</v>
      </c>
      <c r="AJ559" s="1222" t="s">
        <v>295</v>
      </c>
      <c r="AK559" s="1225" t="s">
        <v>3281</v>
      </c>
      <c r="AL559" s="1222" t="s">
        <v>294</v>
      </c>
      <c r="AM559" s="1221" t="s">
        <v>3011</v>
      </c>
      <c r="AN559" s="2008"/>
    </row>
    <row r="560" spans="1:40" ht="93" customHeight="1">
      <c r="A560" s="1221" t="s">
        <v>1107</v>
      </c>
      <c r="B560" s="1221" t="s">
        <v>852</v>
      </c>
      <c r="C560" s="1221" t="s">
        <v>3306</v>
      </c>
      <c r="D560" s="1222" t="s">
        <v>3011</v>
      </c>
      <c r="E560" s="1221" t="s">
        <v>3272</v>
      </c>
      <c r="F560" s="1222" t="s">
        <v>3273</v>
      </c>
      <c r="G560" s="1222" t="s">
        <v>3013</v>
      </c>
      <c r="H560" s="1223">
        <v>1677.87</v>
      </c>
      <c r="I560" s="1223">
        <v>1500</v>
      </c>
      <c r="J560" s="1222" t="s">
        <v>3274</v>
      </c>
      <c r="K560" s="1224" t="s">
        <v>3307</v>
      </c>
      <c r="L560" s="1222" t="s">
        <v>3373</v>
      </c>
      <c r="M560" s="1224" t="s">
        <v>3275</v>
      </c>
      <c r="N560" s="1222" t="s">
        <v>293</v>
      </c>
      <c r="O560" s="2069" t="s">
        <v>3308</v>
      </c>
      <c r="P560" s="1221" t="s">
        <v>294</v>
      </c>
      <c r="Q560" s="1221" t="s">
        <v>3382</v>
      </c>
      <c r="R560" s="2069" t="s">
        <v>3309</v>
      </c>
      <c r="S560" s="1222" t="s">
        <v>297</v>
      </c>
      <c r="T560" s="2063" t="s">
        <v>2917</v>
      </c>
      <c r="U560" s="1222" t="s">
        <v>294</v>
      </c>
      <c r="V560" s="1222" t="s">
        <v>3018</v>
      </c>
      <c r="W560" s="1222" t="s">
        <v>294</v>
      </c>
      <c r="X560" s="1222" t="s">
        <v>3278</v>
      </c>
      <c r="Y560" s="1222" t="s">
        <v>3279</v>
      </c>
      <c r="Z560" s="1222" t="s">
        <v>3011</v>
      </c>
      <c r="AA560" s="1222" t="s">
        <v>3011</v>
      </c>
      <c r="AB560" s="1222" t="s">
        <v>3011</v>
      </c>
      <c r="AC560" s="1222" t="s">
        <v>3011</v>
      </c>
      <c r="AD560" s="1222" t="s">
        <v>3011</v>
      </c>
      <c r="AE560" s="1222" t="s">
        <v>3011</v>
      </c>
      <c r="AF560" s="2007" t="s">
        <v>293</v>
      </c>
      <c r="AG560" s="1222" t="s">
        <v>3310</v>
      </c>
      <c r="AH560" s="1221" t="s">
        <v>2908</v>
      </c>
      <c r="AI560" s="2007" t="s">
        <v>2909</v>
      </c>
      <c r="AJ560" s="1222" t="s">
        <v>295</v>
      </c>
      <c r="AK560" s="1225" t="s">
        <v>3281</v>
      </c>
      <c r="AL560" s="1222" t="s">
        <v>294</v>
      </c>
      <c r="AM560" s="1221" t="s">
        <v>3011</v>
      </c>
      <c r="AN560" s="2008"/>
    </row>
    <row r="561" spans="1:40" ht="93" customHeight="1">
      <c r="A561" s="1221" t="s">
        <v>1107</v>
      </c>
      <c r="B561" s="1221" t="s">
        <v>853</v>
      </c>
      <c r="C561" s="1221" t="s">
        <v>3306</v>
      </c>
      <c r="D561" s="1222" t="s">
        <v>3011</v>
      </c>
      <c r="E561" s="1221" t="s">
        <v>3272</v>
      </c>
      <c r="F561" s="1222" t="s">
        <v>3273</v>
      </c>
      <c r="G561" s="1222" t="s">
        <v>3013</v>
      </c>
      <c r="H561" s="1223">
        <v>2013.45</v>
      </c>
      <c r="I561" s="1223">
        <v>1800</v>
      </c>
      <c r="J561" s="1222" t="s">
        <v>3274</v>
      </c>
      <c r="K561" s="1224" t="s">
        <v>3311</v>
      </c>
      <c r="L561" s="1222" t="s">
        <v>3373</v>
      </c>
      <c r="M561" s="1224" t="s">
        <v>3275</v>
      </c>
      <c r="N561" s="1222" t="s">
        <v>293</v>
      </c>
      <c r="O561" s="2069" t="s">
        <v>3308</v>
      </c>
      <c r="P561" s="1221" t="s">
        <v>294</v>
      </c>
      <c r="Q561" s="1221" t="s">
        <v>3424</v>
      </c>
      <c r="R561" s="2069" t="s">
        <v>3309</v>
      </c>
      <c r="S561" s="1222" t="s">
        <v>297</v>
      </c>
      <c r="T561" s="2063" t="s">
        <v>2917</v>
      </c>
      <c r="U561" s="1222" t="s">
        <v>294</v>
      </c>
      <c r="V561" s="1222" t="s">
        <v>3018</v>
      </c>
      <c r="W561" s="1222" t="s">
        <v>294</v>
      </c>
      <c r="X561" s="1222" t="s">
        <v>3278</v>
      </c>
      <c r="Y561" s="1222" t="s">
        <v>3279</v>
      </c>
      <c r="Z561" s="1222" t="s">
        <v>3011</v>
      </c>
      <c r="AA561" s="1222" t="s">
        <v>3011</v>
      </c>
      <c r="AB561" s="1222" t="s">
        <v>3011</v>
      </c>
      <c r="AC561" s="1222" t="s">
        <v>3011</v>
      </c>
      <c r="AD561" s="1222" t="s">
        <v>3011</v>
      </c>
      <c r="AE561" s="1222" t="s">
        <v>3011</v>
      </c>
      <c r="AF561" s="2007" t="s">
        <v>293</v>
      </c>
      <c r="AG561" s="1222" t="s">
        <v>3310</v>
      </c>
      <c r="AH561" s="1221" t="s">
        <v>2908</v>
      </c>
      <c r="AI561" s="2007" t="s">
        <v>2909</v>
      </c>
      <c r="AJ561" s="1222" t="s">
        <v>295</v>
      </c>
      <c r="AK561" s="1225" t="s">
        <v>3281</v>
      </c>
      <c r="AL561" s="1222" t="s">
        <v>294</v>
      </c>
      <c r="AM561" s="1221" t="s">
        <v>3011</v>
      </c>
      <c r="AN561" s="2008"/>
    </row>
    <row r="562" spans="1:40" ht="93" customHeight="1">
      <c r="A562" s="1221" t="s">
        <v>1107</v>
      </c>
      <c r="B562" s="1221" t="s">
        <v>854</v>
      </c>
      <c r="C562" s="1221" t="s">
        <v>3306</v>
      </c>
      <c r="D562" s="1222" t="s">
        <v>3011</v>
      </c>
      <c r="E562" s="1221" t="s">
        <v>3272</v>
      </c>
      <c r="F562" s="1222" t="s">
        <v>3273</v>
      </c>
      <c r="G562" s="1222" t="s">
        <v>3013</v>
      </c>
      <c r="H562" s="1223">
        <v>2349.02</v>
      </c>
      <c r="I562" s="1223">
        <v>2100</v>
      </c>
      <c r="J562" s="1222" t="s">
        <v>3274</v>
      </c>
      <c r="K562" s="1224" t="s">
        <v>3311</v>
      </c>
      <c r="L562" s="1222" t="s">
        <v>3373</v>
      </c>
      <c r="M562" s="1224" t="s">
        <v>3275</v>
      </c>
      <c r="N562" s="1222" t="s">
        <v>293</v>
      </c>
      <c r="O562" s="2069" t="s">
        <v>3308</v>
      </c>
      <c r="P562" s="1221" t="s">
        <v>294</v>
      </c>
      <c r="Q562" s="1221" t="s">
        <v>3440</v>
      </c>
      <c r="R562" s="2069" t="s">
        <v>3309</v>
      </c>
      <c r="S562" s="1222" t="s">
        <v>297</v>
      </c>
      <c r="T562" s="2063" t="s">
        <v>2917</v>
      </c>
      <c r="U562" s="1222" t="s">
        <v>294</v>
      </c>
      <c r="V562" s="1222" t="s">
        <v>3018</v>
      </c>
      <c r="W562" s="1222" t="s">
        <v>294</v>
      </c>
      <c r="X562" s="1222" t="s">
        <v>3278</v>
      </c>
      <c r="Y562" s="1222" t="s">
        <v>3279</v>
      </c>
      <c r="Z562" s="1222" t="s">
        <v>3011</v>
      </c>
      <c r="AA562" s="1222" t="s">
        <v>3011</v>
      </c>
      <c r="AB562" s="1222" t="s">
        <v>3011</v>
      </c>
      <c r="AC562" s="1222" t="s">
        <v>3011</v>
      </c>
      <c r="AD562" s="1222" t="s">
        <v>3011</v>
      </c>
      <c r="AE562" s="1222" t="s">
        <v>3011</v>
      </c>
      <c r="AF562" s="2007" t="s">
        <v>293</v>
      </c>
      <c r="AG562" s="1222" t="s">
        <v>3310</v>
      </c>
      <c r="AH562" s="1221" t="s">
        <v>2908</v>
      </c>
      <c r="AI562" s="2007" t="s">
        <v>2909</v>
      </c>
      <c r="AJ562" s="1222" t="s">
        <v>295</v>
      </c>
      <c r="AK562" s="1225" t="s">
        <v>3281</v>
      </c>
      <c r="AL562" s="1222" t="s">
        <v>294</v>
      </c>
      <c r="AM562" s="1221" t="s">
        <v>3011</v>
      </c>
      <c r="AN562" s="2008"/>
    </row>
    <row r="563" spans="1:40" ht="93" customHeight="1">
      <c r="A563" s="1221" t="s">
        <v>1107</v>
      </c>
      <c r="B563" s="1221" t="s">
        <v>855</v>
      </c>
      <c r="C563" s="1221" t="s">
        <v>3306</v>
      </c>
      <c r="D563" s="1222" t="s">
        <v>3011</v>
      </c>
      <c r="E563" s="1221" t="s">
        <v>3272</v>
      </c>
      <c r="F563" s="1222" t="s">
        <v>3273</v>
      </c>
      <c r="G563" s="1222" t="s">
        <v>3013</v>
      </c>
      <c r="H563" s="1223">
        <v>5369.2</v>
      </c>
      <c r="I563" s="1223">
        <v>4800</v>
      </c>
      <c r="J563" s="1222" t="s">
        <v>3274</v>
      </c>
      <c r="K563" s="1224" t="s">
        <v>3311</v>
      </c>
      <c r="L563" s="1222" t="s">
        <v>3373</v>
      </c>
      <c r="M563" s="1224" t="s">
        <v>3275</v>
      </c>
      <c r="N563" s="1222" t="s">
        <v>293</v>
      </c>
      <c r="O563" s="2069" t="s">
        <v>3308</v>
      </c>
      <c r="P563" s="1221" t="s">
        <v>294</v>
      </c>
      <c r="Q563" s="1221" t="s">
        <v>3409</v>
      </c>
      <c r="R563" s="2069" t="s">
        <v>3309</v>
      </c>
      <c r="S563" s="1222" t="s">
        <v>297</v>
      </c>
      <c r="T563" s="2063" t="s">
        <v>2917</v>
      </c>
      <c r="U563" s="1222" t="s">
        <v>294</v>
      </c>
      <c r="V563" s="1222" t="s">
        <v>3018</v>
      </c>
      <c r="W563" s="1222" t="s">
        <v>294</v>
      </c>
      <c r="X563" s="1222" t="s">
        <v>3278</v>
      </c>
      <c r="Y563" s="1222" t="s">
        <v>3279</v>
      </c>
      <c r="Z563" s="1222" t="s">
        <v>3011</v>
      </c>
      <c r="AA563" s="1222" t="s">
        <v>3011</v>
      </c>
      <c r="AB563" s="1222" t="s">
        <v>3011</v>
      </c>
      <c r="AC563" s="1222" t="s">
        <v>3011</v>
      </c>
      <c r="AD563" s="1222" t="s">
        <v>3011</v>
      </c>
      <c r="AE563" s="1222" t="s">
        <v>3011</v>
      </c>
      <c r="AF563" s="2007" t="s">
        <v>293</v>
      </c>
      <c r="AG563" s="1222" t="s">
        <v>3310</v>
      </c>
      <c r="AH563" s="1221" t="s">
        <v>2908</v>
      </c>
      <c r="AI563" s="2007" t="s">
        <v>2909</v>
      </c>
      <c r="AJ563" s="1222" t="s">
        <v>295</v>
      </c>
      <c r="AK563" s="1225" t="s">
        <v>3281</v>
      </c>
      <c r="AL563" s="1222" t="s">
        <v>294</v>
      </c>
      <c r="AM563" s="1221" t="s">
        <v>3011</v>
      </c>
      <c r="AN563" s="2008"/>
    </row>
    <row r="564" spans="1:40" ht="93" customHeight="1">
      <c r="A564" s="1221" t="s">
        <v>1107</v>
      </c>
      <c r="B564" s="1221" t="s">
        <v>856</v>
      </c>
      <c r="C564" s="1221" t="s">
        <v>3306</v>
      </c>
      <c r="D564" s="1222" t="s">
        <v>3011</v>
      </c>
      <c r="E564" s="1221" t="s">
        <v>3272</v>
      </c>
      <c r="F564" s="1222" t="s">
        <v>3273</v>
      </c>
      <c r="G564" s="1222" t="s">
        <v>3013</v>
      </c>
      <c r="H564" s="1223">
        <v>1006.72</v>
      </c>
      <c r="I564" s="1223">
        <v>900</v>
      </c>
      <c r="J564" s="1222" t="s">
        <v>3274</v>
      </c>
      <c r="K564" s="1224" t="s">
        <v>3311</v>
      </c>
      <c r="L564" s="1222" t="s">
        <v>3373</v>
      </c>
      <c r="M564" s="1224" t="s">
        <v>3275</v>
      </c>
      <c r="N564" s="1222" t="s">
        <v>293</v>
      </c>
      <c r="O564" s="2069" t="s">
        <v>3308</v>
      </c>
      <c r="P564" s="1221" t="s">
        <v>294</v>
      </c>
      <c r="Q564" s="1221" t="s">
        <v>3439</v>
      </c>
      <c r="R564" s="2069" t="s">
        <v>3309</v>
      </c>
      <c r="S564" s="1222" t="s">
        <v>297</v>
      </c>
      <c r="T564" s="2063" t="s">
        <v>2917</v>
      </c>
      <c r="U564" s="1222" t="s">
        <v>294</v>
      </c>
      <c r="V564" s="1222" t="s">
        <v>3018</v>
      </c>
      <c r="W564" s="1222" t="s">
        <v>294</v>
      </c>
      <c r="X564" s="1222" t="s">
        <v>3278</v>
      </c>
      <c r="Y564" s="1222" t="s">
        <v>3279</v>
      </c>
      <c r="Z564" s="1222" t="s">
        <v>3011</v>
      </c>
      <c r="AA564" s="1222" t="s">
        <v>3011</v>
      </c>
      <c r="AB564" s="1222" t="s">
        <v>3011</v>
      </c>
      <c r="AC564" s="1222" t="s">
        <v>3011</v>
      </c>
      <c r="AD564" s="1222" t="s">
        <v>3011</v>
      </c>
      <c r="AE564" s="1222" t="s">
        <v>3011</v>
      </c>
      <c r="AF564" s="2007" t="s">
        <v>293</v>
      </c>
      <c r="AG564" s="1222" t="s">
        <v>3310</v>
      </c>
      <c r="AH564" s="1221" t="s">
        <v>2908</v>
      </c>
      <c r="AI564" s="2007" t="s">
        <v>2909</v>
      </c>
      <c r="AJ564" s="1222" t="s">
        <v>295</v>
      </c>
      <c r="AK564" s="1225" t="s">
        <v>3281</v>
      </c>
      <c r="AL564" s="1222" t="s">
        <v>294</v>
      </c>
      <c r="AM564" s="1221" t="s">
        <v>3011</v>
      </c>
      <c r="AN564" s="2008"/>
    </row>
    <row r="565" spans="1:40" ht="93" customHeight="1">
      <c r="A565" s="1221" t="s">
        <v>1107</v>
      </c>
      <c r="B565" s="1221" t="s">
        <v>857</v>
      </c>
      <c r="C565" s="1221" t="s">
        <v>3306</v>
      </c>
      <c r="D565" s="1222" t="s">
        <v>3011</v>
      </c>
      <c r="E565" s="1221" t="s">
        <v>3272</v>
      </c>
      <c r="F565" s="1222" t="s">
        <v>3273</v>
      </c>
      <c r="G565" s="1222" t="s">
        <v>3013</v>
      </c>
      <c r="H565" s="1223">
        <v>335.57</v>
      </c>
      <c r="I565" s="1223">
        <v>300</v>
      </c>
      <c r="J565" s="1222" t="s">
        <v>3274</v>
      </c>
      <c r="K565" s="1224" t="s">
        <v>3311</v>
      </c>
      <c r="L565" s="1222" t="s">
        <v>3373</v>
      </c>
      <c r="M565" s="1224" t="s">
        <v>3275</v>
      </c>
      <c r="N565" s="1222" t="s">
        <v>293</v>
      </c>
      <c r="O565" s="2069" t="s">
        <v>3308</v>
      </c>
      <c r="P565" s="1221" t="s">
        <v>294</v>
      </c>
      <c r="Q565" s="1221" t="s">
        <v>3425</v>
      </c>
      <c r="R565" s="2069" t="s">
        <v>3309</v>
      </c>
      <c r="S565" s="1222" t="s">
        <v>297</v>
      </c>
      <c r="T565" s="2063" t="s">
        <v>2917</v>
      </c>
      <c r="U565" s="1222" t="s">
        <v>294</v>
      </c>
      <c r="V565" s="1222" t="s">
        <v>3018</v>
      </c>
      <c r="W565" s="1222" t="s">
        <v>294</v>
      </c>
      <c r="X565" s="1222" t="s">
        <v>3278</v>
      </c>
      <c r="Y565" s="1222" t="s">
        <v>3279</v>
      </c>
      <c r="Z565" s="1222" t="s">
        <v>3011</v>
      </c>
      <c r="AA565" s="1222" t="s">
        <v>3011</v>
      </c>
      <c r="AB565" s="1222" t="s">
        <v>3011</v>
      </c>
      <c r="AC565" s="1222" t="s">
        <v>3011</v>
      </c>
      <c r="AD565" s="1222" t="s">
        <v>3011</v>
      </c>
      <c r="AE565" s="1222" t="s">
        <v>3011</v>
      </c>
      <c r="AF565" s="2007" t="s">
        <v>293</v>
      </c>
      <c r="AG565" s="1222" t="s">
        <v>3310</v>
      </c>
      <c r="AH565" s="1221" t="s">
        <v>2908</v>
      </c>
      <c r="AI565" s="2007" t="s">
        <v>2909</v>
      </c>
      <c r="AJ565" s="1222" t="s">
        <v>295</v>
      </c>
      <c r="AK565" s="1225" t="s">
        <v>3281</v>
      </c>
      <c r="AL565" s="1222" t="s">
        <v>294</v>
      </c>
      <c r="AM565" s="1221" t="s">
        <v>3011</v>
      </c>
      <c r="AN565" s="2008"/>
    </row>
    <row r="566" spans="1:40" ht="93" customHeight="1">
      <c r="A566" s="1221" t="s">
        <v>1107</v>
      </c>
      <c r="B566" s="1221" t="s">
        <v>858</v>
      </c>
      <c r="C566" s="1221" t="s">
        <v>3306</v>
      </c>
      <c r="D566" s="1222" t="s">
        <v>3011</v>
      </c>
      <c r="E566" s="1221" t="s">
        <v>3272</v>
      </c>
      <c r="F566" s="1222" t="s">
        <v>3273</v>
      </c>
      <c r="G566" s="1222" t="s">
        <v>3013</v>
      </c>
      <c r="H566" s="1223">
        <v>2013.45</v>
      </c>
      <c r="I566" s="1223">
        <v>1800</v>
      </c>
      <c r="J566" s="1222" t="s">
        <v>3274</v>
      </c>
      <c r="K566" s="1224" t="s">
        <v>3311</v>
      </c>
      <c r="L566" s="1222" t="s">
        <v>3373</v>
      </c>
      <c r="M566" s="1224" t="s">
        <v>3275</v>
      </c>
      <c r="N566" s="1222" t="s">
        <v>293</v>
      </c>
      <c r="O566" s="2069" t="s">
        <v>3308</v>
      </c>
      <c r="P566" s="1221" t="s">
        <v>294</v>
      </c>
      <c r="Q566" s="1221" t="s">
        <v>3424</v>
      </c>
      <c r="R566" s="2069" t="s">
        <v>3309</v>
      </c>
      <c r="S566" s="1222" t="s">
        <v>297</v>
      </c>
      <c r="T566" s="2063" t="s">
        <v>2917</v>
      </c>
      <c r="U566" s="1222" t="s">
        <v>294</v>
      </c>
      <c r="V566" s="1222" t="s">
        <v>3018</v>
      </c>
      <c r="W566" s="1222" t="s">
        <v>294</v>
      </c>
      <c r="X566" s="1222" t="s">
        <v>3278</v>
      </c>
      <c r="Y566" s="1222" t="s">
        <v>3279</v>
      </c>
      <c r="Z566" s="1222" t="s">
        <v>3011</v>
      </c>
      <c r="AA566" s="1222" t="s">
        <v>3011</v>
      </c>
      <c r="AB566" s="1222" t="s">
        <v>3011</v>
      </c>
      <c r="AC566" s="1222" t="s">
        <v>3011</v>
      </c>
      <c r="AD566" s="1222" t="s">
        <v>3011</v>
      </c>
      <c r="AE566" s="1222" t="s">
        <v>3011</v>
      </c>
      <c r="AF566" s="2007" t="s">
        <v>293</v>
      </c>
      <c r="AG566" s="1222" t="s">
        <v>3310</v>
      </c>
      <c r="AH566" s="1221" t="s">
        <v>2908</v>
      </c>
      <c r="AI566" s="2007" t="s">
        <v>2909</v>
      </c>
      <c r="AJ566" s="1222" t="s">
        <v>295</v>
      </c>
      <c r="AK566" s="1225" t="s">
        <v>3281</v>
      </c>
      <c r="AL566" s="1222" t="s">
        <v>294</v>
      </c>
      <c r="AM566" s="1221" t="s">
        <v>3011</v>
      </c>
      <c r="AN566" s="2008"/>
    </row>
    <row r="567" spans="1:40" ht="93" customHeight="1">
      <c r="A567" s="1221" t="s">
        <v>1107</v>
      </c>
      <c r="B567" s="1221" t="s">
        <v>859</v>
      </c>
      <c r="C567" s="1221" t="s">
        <v>3306</v>
      </c>
      <c r="D567" s="1222" t="s">
        <v>3011</v>
      </c>
      <c r="E567" s="1221" t="s">
        <v>3272</v>
      </c>
      <c r="F567" s="1222" t="s">
        <v>3273</v>
      </c>
      <c r="G567" s="1222" t="s">
        <v>3013</v>
      </c>
      <c r="H567" s="1223">
        <v>1006.72</v>
      </c>
      <c r="I567" s="1223">
        <v>900</v>
      </c>
      <c r="J567" s="1222" t="s">
        <v>3274</v>
      </c>
      <c r="K567" s="1224" t="s">
        <v>3311</v>
      </c>
      <c r="L567" s="1222" t="s">
        <v>3373</v>
      </c>
      <c r="M567" s="1224" t="s">
        <v>3275</v>
      </c>
      <c r="N567" s="1222" t="s">
        <v>293</v>
      </c>
      <c r="O567" s="2069" t="s">
        <v>3308</v>
      </c>
      <c r="P567" s="1221" t="s">
        <v>294</v>
      </c>
      <c r="Q567" s="1221" t="s">
        <v>3439</v>
      </c>
      <c r="R567" s="2069" t="s">
        <v>3309</v>
      </c>
      <c r="S567" s="1222" t="s">
        <v>297</v>
      </c>
      <c r="T567" s="2063" t="s">
        <v>2917</v>
      </c>
      <c r="U567" s="1222" t="s">
        <v>294</v>
      </c>
      <c r="V567" s="1222" t="s">
        <v>3018</v>
      </c>
      <c r="W567" s="1222" t="s">
        <v>294</v>
      </c>
      <c r="X567" s="1222" t="s">
        <v>3278</v>
      </c>
      <c r="Y567" s="1222" t="s">
        <v>3279</v>
      </c>
      <c r="Z567" s="1222" t="s">
        <v>3011</v>
      </c>
      <c r="AA567" s="1222" t="s">
        <v>3011</v>
      </c>
      <c r="AB567" s="1222" t="s">
        <v>3011</v>
      </c>
      <c r="AC567" s="1222" t="s">
        <v>3011</v>
      </c>
      <c r="AD567" s="1222" t="s">
        <v>3011</v>
      </c>
      <c r="AE567" s="1222" t="s">
        <v>3011</v>
      </c>
      <c r="AF567" s="2007" t="s">
        <v>293</v>
      </c>
      <c r="AG567" s="1222" t="s">
        <v>3310</v>
      </c>
      <c r="AH567" s="1221" t="s">
        <v>2908</v>
      </c>
      <c r="AI567" s="2007" t="s">
        <v>2909</v>
      </c>
      <c r="AJ567" s="1222" t="s">
        <v>295</v>
      </c>
      <c r="AK567" s="1225" t="s">
        <v>3281</v>
      </c>
      <c r="AL567" s="1222" t="s">
        <v>294</v>
      </c>
      <c r="AM567" s="1221" t="s">
        <v>3011</v>
      </c>
      <c r="AN567" s="2008"/>
    </row>
    <row r="568" spans="1:40" ht="93" customHeight="1">
      <c r="A568" s="1221" t="s">
        <v>1107</v>
      </c>
      <c r="B568" s="1221" t="s">
        <v>860</v>
      </c>
      <c r="C568" s="1221" t="s">
        <v>3306</v>
      </c>
      <c r="D568" s="1222" t="s">
        <v>3011</v>
      </c>
      <c r="E568" s="1221" t="s">
        <v>3272</v>
      </c>
      <c r="F568" s="1222" t="s">
        <v>3273</v>
      </c>
      <c r="G568" s="1222" t="s">
        <v>3013</v>
      </c>
      <c r="H568" s="1223">
        <v>5369.2</v>
      </c>
      <c r="I568" s="1223">
        <v>4800</v>
      </c>
      <c r="J568" s="1222" t="s">
        <v>3274</v>
      </c>
      <c r="K568" s="1224" t="s">
        <v>3311</v>
      </c>
      <c r="L568" s="1222" t="s">
        <v>3373</v>
      </c>
      <c r="M568" s="1224" t="s">
        <v>3275</v>
      </c>
      <c r="N568" s="1222" t="s">
        <v>293</v>
      </c>
      <c r="O568" s="2069" t="s">
        <v>3308</v>
      </c>
      <c r="P568" s="1221" t="s">
        <v>294</v>
      </c>
      <c r="Q568" s="1221" t="s">
        <v>3409</v>
      </c>
      <c r="R568" s="2069" t="s">
        <v>3309</v>
      </c>
      <c r="S568" s="1222" t="s">
        <v>297</v>
      </c>
      <c r="T568" s="2063" t="s">
        <v>2917</v>
      </c>
      <c r="U568" s="1222" t="s">
        <v>294</v>
      </c>
      <c r="V568" s="1222" t="s">
        <v>3018</v>
      </c>
      <c r="W568" s="1222" t="s">
        <v>294</v>
      </c>
      <c r="X568" s="1222" t="s">
        <v>3278</v>
      </c>
      <c r="Y568" s="1222" t="s">
        <v>3279</v>
      </c>
      <c r="Z568" s="1222" t="s">
        <v>3011</v>
      </c>
      <c r="AA568" s="1222" t="s">
        <v>3011</v>
      </c>
      <c r="AB568" s="1222" t="s">
        <v>3011</v>
      </c>
      <c r="AC568" s="1222" t="s">
        <v>3011</v>
      </c>
      <c r="AD568" s="1222" t="s">
        <v>3011</v>
      </c>
      <c r="AE568" s="1222" t="s">
        <v>3011</v>
      </c>
      <c r="AF568" s="2007" t="s">
        <v>293</v>
      </c>
      <c r="AG568" s="1222" t="s">
        <v>3310</v>
      </c>
      <c r="AH568" s="1221" t="s">
        <v>2908</v>
      </c>
      <c r="AI568" s="2007" t="s">
        <v>2909</v>
      </c>
      <c r="AJ568" s="1222" t="s">
        <v>295</v>
      </c>
      <c r="AK568" s="1225" t="s">
        <v>3281</v>
      </c>
      <c r="AL568" s="1222" t="s">
        <v>294</v>
      </c>
      <c r="AM568" s="1221" t="s">
        <v>3011</v>
      </c>
      <c r="AN568" s="2008"/>
    </row>
    <row r="569" spans="1:40" ht="93" customHeight="1">
      <c r="A569" s="1221" t="s">
        <v>1107</v>
      </c>
      <c r="B569" s="1221" t="s">
        <v>861</v>
      </c>
      <c r="C569" s="1221" t="s">
        <v>3306</v>
      </c>
      <c r="D569" s="1222" t="s">
        <v>3011</v>
      </c>
      <c r="E569" s="1221" t="s">
        <v>3272</v>
      </c>
      <c r="F569" s="1222" t="s">
        <v>3273</v>
      </c>
      <c r="G569" s="1222" t="s">
        <v>3013</v>
      </c>
      <c r="H569" s="1223">
        <v>7047.07</v>
      </c>
      <c r="I569" s="1223">
        <v>6300</v>
      </c>
      <c r="J569" s="1222" t="s">
        <v>3274</v>
      </c>
      <c r="K569" s="1224" t="s">
        <v>3311</v>
      </c>
      <c r="L569" s="1222" t="s">
        <v>3373</v>
      </c>
      <c r="M569" s="1224" t="s">
        <v>3275</v>
      </c>
      <c r="N569" s="1222" t="s">
        <v>293</v>
      </c>
      <c r="O569" s="2069" t="s">
        <v>3308</v>
      </c>
      <c r="P569" s="1221" t="s">
        <v>294</v>
      </c>
      <c r="Q569" s="1221" t="s">
        <v>3509</v>
      </c>
      <c r="R569" s="2069" t="s">
        <v>3309</v>
      </c>
      <c r="S569" s="1222" t="s">
        <v>297</v>
      </c>
      <c r="T569" s="2063" t="s">
        <v>2917</v>
      </c>
      <c r="U569" s="1222" t="s">
        <v>294</v>
      </c>
      <c r="V569" s="1222" t="s">
        <v>3018</v>
      </c>
      <c r="W569" s="1222" t="s">
        <v>294</v>
      </c>
      <c r="X569" s="1222" t="s">
        <v>3278</v>
      </c>
      <c r="Y569" s="1222" t="s">
        <v>3279</v>
      </c>
      <c r="Z569" s="1222" t="s">
        <v>3011</v>
      </c>
      <c r="AA569" s="1222" t="s">
        <v>3011</v>
      </c>
      <c r="AB569" s="1222" t="s">
        <v>3011</v>
      </c>
      <c r="AC569" s="1222" t="s">
        <v>3011</v>
      </c>
      <c r="AD569" s="1222" t="s">
        <v>3011</v>
      </c>
      <c r="AE569" s="1222" t="s">
        <v>3011</v>
      </c>
      <c r="AF569" s="2007" t="s">
        <v>293</v>
      </c>
      <c r="AG569" s="1222" t="s">
        <v>3310</v>
      </c>
      <c r="AH569" s="1221" t="s">
        <v>2908</v>
      </c>
      <c r="AI569" s="2007" t="s">
        <v>2909</v>
      </c>
      <c r="AJ569" s="1222" t="s">
        <v>295</v>
      </c>
      <c r="AK569" s="1225" t="s">
        <v>3281</v>
      </c>
      <c r="AL569" s="1222" t="s">
        <v>294</v>
      </c>
      <c r="AM569" s="1221" t="s">
        <v>3011</v>
      </c>
      <c r="AN569" s="2008"/>
    </row>
    <row r="570" spans="1:40" ht="93" customHeight="1">
      <c r="A570" s="1221" t="s">
        <v>1107</v>
      </c>
      <c r="B570" s="1221" t="s">
        <v>862</v>
      </c>
      <c r="C570" s="1221" t="s">
        <v>3306</v>
      </c>
      <c r="D570" s="1222" t="s">
        <v>3011</v>
      </c>
      <c r="E570" s="1221" t="s">
        <v>3272</v>
      </c>
      <c r="F570" s="1222" t="s">
        <v>3273</v>
      </c>
      <c r="G570" s="1222" t="s">
        <v>3013</v>
      </c>
      <c r="H570" s="1223">
        <v>11073.97</v>
      </c>
      <c r="I570" s="1223">
        <v>9900</v>
      </c>
      <c r="J570" s="1222" t="s">
        <v>3274</v>
      </c>
      <c r="K570" s="1224" t="s">
        <v>3311</v>
      </c>
      <c r="L570" s="1222" t="s">
        <v>3373</v>
      </c>
      <c r="M570" s="1224" t="s">
        <v>3275</v>
      </c>
      <c r="N570" s="1222" t="s">
        <v>293</v>
      </c>
      <c r="O570" s="2069" t="s">
        <v>3308</v>
      </c>
      <c r="P570" s="1221" t="s">
        <v>294</v>
      </c>
      <c r="Q570" s="1221" t="s">
        <v>3436</v>
      </c>
      <c r="R570" s="2069" t="s">
        <v>3309</v>
      </c>
      <c r="S570" s="1222" t="s">
        <v>297</v>
      </c>
      <c r="T570" s="2063" t="s">
        <v>2917</v>
      </c>
      <c r="U570" s="1222" t="s">
        <v>294</v>
      </c>
      <c r="V570" s="1222" t="s">
        <v>3018</v>
      </c>
      <c r="W570" s="1222" t="s">
        <v>294</v>
      </c>
      <c r="X570" s="1222" t="s">
        <v>3278</v>
      </c>
      <c r="Y570" s="1222" t="s">
        <v>3279</v>
      </c>
      <c r="Z570" s="1222" t="s">
        <v>3011</v>
      </c>
      <c r="AA570" s="1222" t="s">
        <v>3011</v>
      </c>
      <c r="AB570" s="1222" t="s">
        <v>3011</v>
      </c>
      <c r="AC570" s="1222" t="s">
        <v>3011</v>
      </c>
      <c r="AD570" s="1222" t="s">
        <v>3011</v>
      </c>
      <c r="AE570" s="1222" t="s">
        <v>3011</v>
      </c>
      <c r="AF570" s="2007" t="s">
        <v>293</v>
      </c>
      <c r="AG570" s="1222" t="s">
        <v>3310</v>
      </c>
      <c r="AH570" s="1221" t="s">
        <v>2908</v>
      </c>
      <c r="AI570" s="2007" t="s">
        <v>2909</v>
      </c>
      <c r="AJ570" s="1222" t="s">
        <v>295</v>
      </c>
      <c r="AK570" s="1225" t="s">
        <v>3281</v>
      </c>
      <c r="AL570" s="1222" t="s">
        <v>294</v>
      </c>
      <c r="AM570" s="1221" t="s">
        <v>3011</v>
      </c>
      <c r="AN570" s="2008"/>
    </row>
    <row r="571" spans="1:40" ht="93" customHeight="1">
      <c r="A571" s="1221" t="s">
        <v>1107</v>
      </c>
      <c r="B571" s="1221" t="s">
        <v>863</v>
      </c>
      <c r="C571" s="1221" t="s">
        <v>3306</v>
      </c>
      <c r="D571" s="1222" t="s">
        <v>3011</v>
      </c>
      <c r="E571" s="1221" t="s">
        <v>3272</v>
      </c>
      <c r="F571" s="1222" t="s">
        <v>3273</v>
      </c>
      <c r="G571" s="1222" t="s">
        <v>3013</v>
      </c>
      <c r="H571" s="1223">
        <v>335.57</v>
      </c>
      <c r="I571" s="1223">
        <v>300</v>
      </c>
      <c r="J571" s="1222" t="s">
        <v>3274</v>
      </c>
      <c r="K571" s="1224" t="s">
        <v>3311</v>
      </c>
      <c r="L571" s="1222" t="s">
        <v>3373</v>
      </c>
      <c r="M571" s="1224" t="s">
        <v>3275</v>
      </c>
      <c r="N571" s="1222" t="s">
        <v>293</v>
      </c>
      <c r="O571" s="2069" t="s">
        <v>3308</v>
      </c>
      <c r="P571" s="1221" t="s">
        <v>294</v>
      </c>
      <c r="Q571" s="1221" t="s">
        <v>3425</v>
      </c>
      <c r="R571" s="2069" t="s">
        <v>3309</v>
      </c>
      <c r="S571" s="1222" t="s">
        <v>297</v>
      </c>
      <c r="T571" s="2063" t="s">
        <v>2917</v>
      </c>
      <c r="U571" s="1222" t="s">
        <v>294</v>
      </c>
      <c r="V571" s="1222" t="s">
        <v>3018</v>
      </c>
      <c r="W571" s="1222" t="s">
        <v>294</v>
      </c>
      <c r="X571" s="1222" t="s">
        <v>3278</v>
      </c>
      <c r="Y571" s="1222" t="s">
        <v>3279</v>
      </c>
      <c r="Z571" s="1222" t="s">
        <v>3011</v>
      </c>
      <c r="AA571" s="1222" t="s">
        <v>3011</v>
      </c>
      <c r="AB571" s="1222" t="s">
        <v>3011</v>
      </c>
      <c r="AC571" s="1222" t="s">
        <v>3011</v>
      </c>
      <c r="AD571" s="1222" t="s">
        <v>3011</v>
      </c>
      <c r="AE571" s="1222" t="s">
        <v>3011</v>
      </c>
      <c r="AF571" s="2007" t="s">
        <v>293</v>
      </c>
      <c r="AG571" s="1222" t="s">
        <v>3310</v>
      </c>
      <c r="AH571" s="1221" t="s">
        <v>2908</v>
      </c>
      <c r="AI571" s="2007" t="s">
        <v>2909</v>
      </c>
      <c r="AJ571" s="1222" t="s">
        <v>295</v>
      </c>
      <c r="AK571" s="1225" t="s">
        <v>3281</v>
      </c>
      <c r="AL571" s="1222" t="s">
        <v>294</v>
      </c>
      <c r="AM571" s="1221" t="s">
        <v>3011</v>
      </c>
      <c r="AN571" s="2008"/>
    </row>
    <row r="572" spans="1:40" ht="93" customHeight="1">
      <c r="A572" s="1221" t="s">
        <v>1107</v>
      </c>
      <c r="B572" s="1221" t="s">
        <v>864</v>
      </c>
      <c r="C572" s="1221" t="s">
        <v>3306</v>
      </c>
      <c r="D572" s="1222" t="s">
        <v>3011</v>
      </c>
      <c r="E572" s="1221" t="s">
        <v>3272</v>
      </c>
      <c r="F572" s="1222" t="s">
        <v>3273</v>
      </c>
      <c r="G572" s="1222" t="s">
        <v>3013</v>
      </c>
      <c r="H572" s="1223">
        <v>19798.919999999998</v>
      </c>
      <c r="I572" s="1223">
        <v>17700</v>
      </c>
      <c r="J572" s="1222" t="s">
        <v>3274</v>
      </c>
      <c r="K572" s="1224" t="s">
        <v>3311</v>
      </c>
      <c r="L572" s="1222" t="s">
        <v>3373</v>
      </c>
      <c r="M572" s="1224" t="s">
        <v>3275</v>
      </c>
      <c r="N572" s="1222" t="s">
        <v>293</v>
      </c>
      <c r="O572" s="2069" t="s">
        <v>3308</v>
      </c>
      <c r="P572" s="1221" t="s">
        <v>294</v>
      </c>
      <c r="Q572" s="1221" t="s">
        <v>3510</v>
      </c>
      <c r="R572" s="2069" t="s">
        <v>3309</v>
      </c>
      <c r="S572" s="1222" t="s">
        <v>297</v>
      </c>
      <c r="T572" s="2063" t="s">
        <v>2917</v>
      </c>
      <c r="U572" s="1222" t="s">
        <v>294</v>
      </c>
      <c r="V572" s="1222" t="s">
        <v>3018</v>
      </c>
      <c r="W572" s="1222" t="s">
        <v>294</v>
      </c>
      <c r="X572" s="1222" t="s">
        <v>3278</v>
      </c>
      <c r="Y572" s="1222" t="s">
        <v>3279</v>
      </c>
      <c r="Z572" s="1222" t="s">
        <v>3011</v>
      </c>
      <c r="AA572" s="1222" t="s">
        <v>3011</v>
      </c>
      <c r="AB572" s="1222" t="s">
        <v>3011</v>
      </c>
      <c r="AC572" s="1222" t="s">
        <v>3011</v>
      </c>
      <c r="AD572" s="1222" t="s">
        <v>3011</v>
      </c>
      <c r="AE572" s="1222" t="s">
        <v>3011</v>
      </c>
      <c r="AF572" s="2007" t="s">
        <v>293</v>
      </c>
      <c r="AG572" s="1222" t="s">
        <v>3310</v>
      </c>
      <c r="AH572" s="1221" t="s">
        <v>2908</v>
      </c>
      <c r="AI572" s="2007" t="s">
        <v>2909</v>
      </c>
      <c r="AJ572" s="1222" t="s">
        <v>295</v>
      </c>
      <c r="AK572" s="1225" t="s">
        <v>3281</v>
      </c>
      <c r="AL572" s="1222" t="s">
        <v>294</v>
      </c>
      <c r="AM572" s="1221" t="s">
        <v>3011</v>
      </c>
      <c r="AN572" s="2008"/>
    </row>
    <row r="573" spans="1:40" ht="93" customHeight="1">
      <c r="A573" s="1221" t="s">
        <v>1107</v>
      </c>
      <c r="B573" s="1221" t="s">
        <v>865</v>
      </c>
      <c r="C573" s="1221" t="s">
        <v>3306</v>
      </c>
      <c r="D573" s="1222" t="s">
        <v>3011</v>
      </c>
      <c r="E573" s="1221" t="s">
        <v>3272</v>
      </c>
      <c r="F573" s="1222" t="s">
        <v>3273</v>
      </c>
      <c r="G573" s="1222" t="s">
        <v>3013</v>
      </c>
      <c r="H573" s="1223">
        <v>335.57</v>
      </c>
      <c r="I573" s="1223">
        <v>300</v>
      </c>
      <c r="J573" s="1222" t="s">
        <v>3274</v>
      </c>
      <c r="K573" s="1224" t="s">
        <v>3311</v>
      </c>
      <c r="L573" s="1222" t="s">
        <v>3373</v>
      </c>
      <c r="M573" s="1224" t="s">
        <v>3275</v>
      </c>
      <c r="N573" s="1222" t="s">
        <v>293</v>
      </c>
      <c r="O573" s="2069" t="s">
        <v>3308</v>
      </c>
      <c r="P573" s="1221" t="s">
        <v>294</v>
      </c>
      <c r="Q573" s="1221" t="s">
        <v>3425</v>
      </c>
      <c r="R573" s="2069" t="s">
        <v>3309</v>
      </c>
      <c r="S573" s="1222" t="s">
        <v>297</v>
      </c>
      <c r="T573" s="2063" t="s">
        <v>2917</v>
      </c>
      <c r="U573" s="1222" t="s">
        <v>294</v>
      </c>
      <c r="V573" s="1222" t="s">
        <v>3018</v>
      </c>
      <c r="W573" s="1222" t="s">
        <v>294</v>
      </c>
      <c r="X573" s="1222" t="s">
        <v>3278</v>
      </c>
      <c r="Y573" s="1222" t="s">
        <v>3279</v>
      </c>
      <c r="Z573" s="1222" t="s">
        <v>3011</v>
      </c>
      <c r="AA573" s="1222" t="s">
        <v>3011</v>
      </c>
      <c r="AB573" s="1222" t="s">
        <v>3011</v>
      </c>
      <c r="AC573" s="1222" t="s">
        <v>3011</v>
      </c>
      <c r="AD573" s="1222" t="s">
        <v>3011</v>
      </c>
      <c r="AE573" s="1222" t="s">
        <v>3011</v>
      </c>
      <c r="AF573" s="2007" t="s">
        <v>293</v>
      </c>
      <c r="AG573" s="1222" t="s">
        <v>3310</v>
      </c>
      <c r="AH573" s="1221" t="s">
        <v>2908</v>
      </c>
      <c r="AI573" s="2007" t="s">
        <v>2909</v>
      </c>
      <c r="AJ573" s="1222" t="s">
        <v>295</v>
      </c>
      <c r="AK573" s="1225" t="s">
        <v>3281</v>
      </c>
      <c r="AL573" s="1222" t="s">
        <v>294</v>
      </c>
      <c r="AM573" s="1221" t="s">
        <v>3011</v>
      </c>
      <c r="AN573" s="2008"/>
    </row>
    <row r="574" spans="1:40" ht="93" customHeight="1">
      <c r="A574" s="1221" t="s">
        <v>1107</v>
      </c>
      <c r="B574" s="1221" t="s">
        <v>866</v>
      </c>
      <c r="C574" s="1221" t="s">
        <v>3306</v>
      </c>
      <c r="D574" s="1222" t="s">
        <v>3011</v>
      </c>
      <c r="E574" s="1221" t="s">
        <v>3272</v>
      </c>
      <c r="F574" s="1222" t="s">
        <v>3273</v>
      </c>
      <c r="G574" s="1222" t="s">
        <v>3013</v>
      </c>
      <c r="H574" s="1223">
        <v>8053.8</v>
      </c>
      <c r="I574" s="1223">
        <v>7200</v>
      </c>
      <c r="J574" s="1222" t="s">
        <v>3274</v>
      </c>
      <c r="K574" s="1224" t="s">
        <v>3311</v>
      </c>
      <c r="L574" s="1222" t="s">
        <v>3373</v>
      </c>
      <c r="M574" s="1224" t="s">
        <v>3275</v>
      </c>
      <c r="N574" s="1222" t="s">
        <v>293</v>
      </c>
      <c r="O574" s="2069" t="s">
        <v>3308</v>
      </c>
      <c r="P574" s="1221" t="s">
        <v>294</v>
      </c>
      <c r="Q574" s="1221" t="s">
        <v>3454</v>
      </c>
      <c r="R574" s="2069" t="s">
        <v>3309</v>
      </c>
      <c r="S574" s="1222" t="s">
        <v>297</v>
      </c>
      <c r="T574" s="2063" t="s">
        <v>2917</v>
      </c>
      <c r="U574" s="1222" t="s">
        <v>294</v>
      </c>
      <c r="V574" s="1222" t="s">
        <v>3018</v>
      </c>
      <c r="W574" s="1222" t="s">
        <v>294</v>
      </c>
      <c r="X574" s="1222" t="s">
        <v>3278</v>
      </c>
      <c r="Y574" s="1222" t="s">
        <v>3279</v>
      </c>
      <c r="Z574" s="1222" t="s">
        <v>3011</v>
      </c>
      <c r="AA574" s="1222" t="s">
        <v>3011</v>
      </c>
      <c r="AB574" s="1222" t="s">
        <v>3011</v>
      </c>
      <c r="AC574" s="1222" t="s">
        <v>3011</v>
      </c>
      <c r="AD574" s="1222" t="s">
        <v>3011</v>
      </c>
      <c r="AE574" s="1222" t="s">
        <v>3011</v>
      </c>
      <c r="AF574" s="2007" t="s">
        <v>293</v>
      </c>
      <c r="AG574" s="1222" t="s">
        <v>3310</v>
      </c>
      <c r="AH574" s="1221" t="s">
        <v>2908</v>
      </c>
      <c r="AI574" s="2007" t="s">
        <v>2909</v>
      </c>
      <c r="AJ574" s="1222" t="s">
        <v>295</v>
      </c>
      <c r="AK574" s="1225" t="s">
        <v>3281</v>
      </c>
      <c r="AL574" s="1222" t="s">
        <v>294</v>
      </c>
      <c r="AM574" s="1221" t="s">
        <v>3011</v>
      </c>
      <c r="AN574" s="2008"/>
    </row>
    <row r="575" spans="1:40" ht="93" customHeight="1">
      <c r="A575" s="1221" t="s">
        <v>1107</v>
      </c>
      <c r="B575" s="1221" t="s">
        <v>867</v>
      </c>
      <c r="C575" s="1221" t="s">
        <v>3306</v>
      </c>
      <c r="D575" s="1222" t="s">
        <v>3011</v>
      </c>
      <c r="E575" s="1221" t="s">
        <v>3272</v>
      </c>
      <c r="F575" s="1222" t="s">
        <v>3273</v>
      </c>
      <c r="G575" s="1222" t="s">
        <v>3013</v>
      </c>
      <c r="H575" s="1223">
        <v>335.57</v>
      </c>
      <c r="I575" s="1223">
        <v>300</v>
      </c>
      <c r="J575" s="1222" t="s">
        <v>3274</v>
      </c>
      <c r="K575" s="1224" t="s">
        <v>3311</v>
      </c>
      <c r="L575" s="1222" t="s">
        <v>3373</v>
      </c>
      <c r="M575" s="1224" t="s">
        <v>3275</v>
      </c>
      <c r="N575" s="1222" t="s">
        <v>293</v>
      </c>
      <c r="O575" s="2069" t="s">
        <v>3308</v>
      </c>
      <c r="P575" s="1221" t="s">
        <v>294</v>
      </c>
      <c r="Q575" s="1221" t="s">
        <v>3425</v>
      </c>
      <c r="R575" s="2069" t="s">
        <v>3309</v>
      </c>
      <c r="S575" s="1222" t="s">
        <v>297</v>
      </c>
      <c r="T575" s="2063" t="s">
        <v>2917</v>
      </c>
      <c r="U575" s="1222" t="s">
        <v>294</v>
      </c>
      <c r="V575" s="1222" t="s">
        <v>3018</v>
      </c>
      <c r="W575" s="1222" t="s">
        <v>294</v>
      </c>
      <c r="X575" s="1222" t="s">
        <v>3278</v>
      </c>
      <c r="Y575" s="1222" t="s">
        <v>3279</v>
      </c>
      <c r="Z575" s="1222" t="s">
        <v>3011</v>
      </c>
      <c r="AA575" s="1222" t="s">
        <v>3011</v>
      </c>
      <c r="AB575" s="1222" t="s">
        <v>3011</v>
      </c>
      <c r="AC575" s="1222" t="s">
        <v>3011</v>
      </c>
      <c r="AD575" s="1222" t="s">
        <v>3011</v>
      </c>
      <c r="AE575" s="1222" t="s">
        <v>3011</v>
      </c>
      <c r="AF575" s="2007" t="s">
        <v>293</v>
      </c>
      <c r="AG575" s="1222" t="s">
        <v>3310</v>
      </c>
      <c r="AH575" s="1221" t="s">
        <v>2908</v>
      </c>
      <c r="AI575" s="2007" t="s">
        <v>2909</v>
      </c>
      <c r="AJ575" s="1222" t="s">
        <v>295</v>
      </c>
      <c r="AK575" s="1225" t="s">
        <v>3281</v>
      </c>
      <c r="AL575" s="1222" t="s">
        <v>294</v>
      </c>
      <c r="AM575" s="1221" t="s">
        <v>3011</v>
      </c>
      <c r="AN575" s="2008"/>
    </row>
    <row r="576" spans="1:40" ht="93" customHeight="1">
      <c r="A576" s="1221" t="s">
        <v>1107</v>
      </c>
      <c r="B576" s="1221" t="s">
        <v>868</v>
      </c>
      <c r="C576" s="1221" t="s">
        <v>3306</v>
      </c>
      <c r="D576" s="1222" t="s">
        <v>3011</v>
      </c>
      <c r="E576" s="1221" t="s">
        <v>3272</v>
      </c>
      <c r="F576" s="1222" t="s">
        <v>3273</v>
      </c>
      <c r="G576" s="1222" t="s">
        <v>3013</v>
      </c>
      <c r="H576" s="1223">
        <v>1006.72</v>
      </c>
      <c r="I576" s="1223">
        <v>900</v>
      </c>
      <c r="J576" s="1222" t="s">
        <v>3274</v>
      </c>
      <c r="K576" s="1224" t="s">
        <v>3311</v>
      </c>
      <c r="L576" s="1222" t="s">
        <v>3373</v>
      </c>
      <c r="M576" s="1224" t="s">
        <v>3275</v>
      </c>
      <c r="N576" s="1222" t="s">
        <v>293</v>
      </c>
      <c r="O576" s="2069" t="s">
        <v>3308</v>
      </c>
      <c r="P576" s="1221" t="s">
        <v>294</v>
      </c>
      <c r="Q576" s="1221" t="s">
        <v>3439</v>
      </c>
      <c r="R576" s="2069" t="s">
        <v>3309</v>
      </c>
      <c r="S576" s="1222" t="s">
        <v>297</v>
      </c>
      <c r="T576" s="2063" t="s">
        <v>2917</v>
      </c>
      <c r="U576" s="1222" t="s">
        <v>294</v>
      </c>
      <c r="V576" s="1222" t="s">
        <v>3018</v>
      </c>
      <c r="W576" s="1222" t="s">
        <v>294</v>
      </c>
      <c r="X576" s="1222" t="s">
        <v>3278</v>
      </c>
      <c r="Y576" s="1222" t="s">
        <v>3279</v>
      </c>
      <c r="Z576" s="1222" t="s">
        <v>3011</v>
      </c>
      <c r="AA576" s="1222" t="s">
        <v>3011</v>
      </c>
      <c r="AB576" s="1222" t="s">
        <v>3011</v>
      </c>
      <c r="AC576" s="1222" t="s">
        <v>3011</v>
      </c>
      <c r="AD576" s="1222" t="s">
        <v>3011</v>
      </c>
      <c r="AE576" s="1222" t="s">
        <v>3011</v>
      </c>
      <c r="AF576" s="2007" t="s">
        <v>293</v>
      </c>
      <c r="AG576" s="1222" t="s">
        <v>3310</v>
      </c>
      <c r="AH576" s="1221" t="s">
        <v>2908</v>
      </c>
      <c r="AI576" s="2007" t="s">
        <v>2909</v>
      </c>
      <c r="AJ576" s="1222" t="s">
        <v>295</v>
      </c>
      <c r="AK576" s="1225" t="s">
        <v>3281</v>
      </c>
      <c r="AL576" s="1222" t="s">
        <v>294</v>
      </c>
      <c r="AM576" s="1221" t="s">
        <v>3011</v>
      </c>
      <c r="AN576" s="2008"/>
    </row>
    <row r="577" spans="1:40" ht="93" customHeight="1">
      <c r="A577" s="1221" t="s">
        <v>1107</v>
      </c>
      <c r="B577" s="1221" t="s">
        <v>869</v>
      </c>
      <c r="C577" s="1221" t="s">
        <v>3306</v>
      </c>
      <c r="D577" s="1222" t="s">
        <v>3011</v>
      </c>
      <c r="E577" s="1221" t="s">
        <v>3272</v>
      </c>
      <c r="F577" s="1222" t="s">
        <v>3273</v>
      </c>
      <c r="G577" s="1222" t="s">
        <v>3013</v>
      </c>
      <c r="H577" s="1223">
        <v>1006.72</v>
      </c>
      <c r="I577" s="1223">
        <v>900</v>
      </c>
      <c r="J577" s="1222" t="s">
        <v>3274</v>
      </c>
      <c r="K577" s="1224" t="s">
        <v>3311</v>
      </c>
      <c r="L577" s="1222" t="s">
        <v>3373</v>
      </c>
      <c r="M577" s="1224" t="s">
        <v>3275</v>
      </c>
      <c r="N577" s="1222" t="s">
        <v>293</v>
      </c>
      <c r="O577" s="2069" t="s">
        <v>3308</v>
      </c>
      <c r="P577" s="1221" t="s">
        <v>294</v>
      </c>
      <c r="Q577" s="1221" t="s">
        <v>3439</v>
      </c>
      <c r="R577" s="2069" t="s">
        <v>3309</v>
      </c>
      <c r="S577" s="1222" t="s">
        <v>297</v>
      </c>
      <c r="T577" s="2063" t="s">
        <v>2917</v>
      </c>
      <c r="U577" s="1222" t="s">
        <v>294</v>
      </c>
      <c r="V577" s="1222" t="s">
        <v>3018</v>
      </c>
      <c r="W577" s="1222" t="s">
        <v>294</v>
      </c>
      <c r="X577" s="1222" t="s">
        <v>3278</v>
      </c>
      <c r="Y577" s="1222" t="s">
        <v>3279</v>
      </c>
      <c r="Z577" s="1222" t="s">
        <v>3011</v>
      </c>
      <c r="AA577" s="1222" t="s">
        <v>3011</v>
      </c>
      <c r="AB577" s="1222" t="s">
        <v>3011</v>
      </c>
      <c r="AC577" s="1222" t="s">
        <v>3011</v>
      </c>
      <c r="AD577" s="1222" t="s">
        <v>3011</v>
      </c>
      <c r="AE577" s="1222" t="s">
        <v>3011</v>
      </c>
      <c r="AF577" s="2007" t="s">
        <v>293</v>
      </c>
      <c r="AG577" s="1222" t="s">
        <v>3310</v>
      </c>
      <c r="AH577" s="1221" t="s">
        <v>2908</v>
      </c>
      <c r="AI577" s="2007" t="s">
        <v>2909</v>
      </c>
      <c r="AJ577" s="1222" t="s">
        <v>295</v>
      </c>
      <c r="AK577" s="1225" t="s">
        <v>3281</v>
      </c>
      <c r="AL577" s="1222" t="s">
        <v>294</v>
      </c>
      <c r="AM577" s="1221" t="s">
        <v>3011</v>
      </c>
      <c r="AN577" s="2008"/>
    </row>
    <row r="578" spans="1:40" ht="93" customHeight="1">
      <c r="A578" s="1221" t="s">
        <v>1107</v>
      </c>
      <c r="B578" s="1221" t="s">
        <v>870</v>
      </c>
      <c r="C578" s="1221" t="s">
        <v>3306</v>
      </c>
      <c r="D578" s="1222" t="s">
        <v>3011</v>
      </c>
      <c r="E578" s="1221" t="s">
        <v>3272</v>
      </c>
      <c r="F578" s="1222" t="s">
        <v>3273</v>
      </c>
      <c r="G578" s="1222" t="s">
        <v>3013</v>
      </c>
      <c r="H578" s="1223">
        <v>335.57</v>
      </c>
      <c r="I578" s="1223">
        <v>300</v>
      </c>
      <c r="J578" s="1222" t="s">
        <v>3274</v>
      </c>
      <c r="K578" s="1224" t="s">
        <v>3311</v>
      </c>
      <c r="L578" s="1222" t="s">
        <v>3373</v>
      </c>
      <c r="M578" s="1224" t="s">
        <v>3275</v>
      </c>
      <c r="N578" s="1222" t="s">
        <v>293</v>
      </c>
      <c r="O578" s="2069" t="s">
        <v>3308</v>
      </c>
      <c r="P578" s="1221" t="s">
        <v>294</v>
      </c>
      <c r="Q578" s="1221" t="s">
        <v>3425</v>
      </c>
      <c r="R578" s="2069" t="s">
        <v>3309</v>
      </c>
      <c r="S578" s="1222" t="s">
        <v>297</v>
      </c>
      <c r="T578" s="2063" t="s">
        <v>2917</v>
      </c>
      <c r="U578" s="1222" t="s">
        <v>294</v>
      </c>
      <c r="V578" s="1222" t="s">
        <v>3018</v>
      </c>
      <c r="W578" s="1222" t="s">
        <v>294</v>
      </c>
      <c r="X578" s="1222" t="s">
        <v>3278</v>
      </c>
      <c r="Y578" s="1222" t="s">
        <v>3279</v>
      </c>
      <c r="Z578" s="1222" t="s">
        <v>3011</v>
      </c>
      <c r="AA578" s="1222" t="s">
        <v>3011</v>
      </c>
      <c r="AB578" s="1222" t="s">
        <v>3011</v>
      </c>
      <c r="AC578" s="1222" t="s">
        <v>3011</v>
      </c>
      <c r="AD578" s="1222" t="s">
        <v>3011</v>
      </c>
      <c r="AE578" s="1222" t="s">
        <v>3011</v>
      </c>
      <c r="AF578" s="2007" t="s">
        <v>293</v>
      </c>
      <c r="AG578" s="1222" t="s">
        <v>3310</v>
      </c>
      <c r="AH578" s="1221" t="s">
        <v>2908</v>
      </c>
      <c r="AI578" s="2007" t="s">
        <v>2909</v>
      </c>
      <c r="AJ578" s="1222" t="s">
        <v>295</v>
      </c>
      <c r="AK578" s="1225" t="s">
        <v>3281</v>
      </c>
      <c r="AL578" s="1222" t="s">
        <v>294</v>
      </c>
      <c r="AM578" s="1221" t="s">
        <v>3011</v>
      </c>
      <c r="AN578" s="2008"/>
    </row>
    <row r="579" spans="1:40" ht="93" customHeight="1">
      <c r="A579" s="1221" t="s">
        <v>1107</v>
      </c>
      <c r="B579" s="1221" t="s">
        <v>871</v>
      </c>
      <c r="C579" s="1221" t="s">
        <v>3306</v>
      </c>
      <c r="D579" s="1222" t="s">
        <v>3011</v>
      </c>
      <c r="E579" s="1221" t="s">
        <v>3272</v>
      </c>
      <c r="F579" s="1222" t="s">
        <v>3273</v>
      </c>
      <c r="G579" s="1222" t="s">
        <v>3013</v>
      </c>
      <c r="H579" s="1223">
        <v>2349.02</v>
      </c>
      <c r="I579" s="1223">
        <v>2100</v>
      </c>
      <c r="J579" s="1222" t="s">
        <v>3274</v>
      </c>
      <c r="K579" s="1224" t="s">
        <v>3311</v>
      </c>
      <c r="L579" s="1222" t="s">
        <v>3373</v>
      </c>
      <c r="M579" s="1224" t="s">
        <v>3275</v>
      </c>
      <c r="N579" s="1222" t="s">
        <v>293</v>
      </c>
      <c r="O579" s="2069" t="s">
        <v>3308</v>
      </c>
      <c r="P579" s="1221" t="s">
        <v>294</v>
      </c>
      <c r="Q579" s="1221" t="s">
        <v>3440</v>
      </c>
      <c r="R579" s="2069" t="s">
        <v>3309</v>
      </c>
      <c r="S579" s="1222" t="s">
        <v>297</v>
      </c>
      <c r="T579" s="2063" t="s">
        <v>2917</v>
      </c>
      <c r="U579" s="1222" t="s">
        <v>294</v>
      </c>
      <c r="V579" s="1222" t="s">
        <v>3018</v>
      </c>
      <c r="W579" s="1222" t="s">
        <v>294</v>
      </c>
      <c r="X579" s="1222" t="s">
        <v>3278</v>
      </c>
      <c r="Y579" s="1222" t="s">
        <v>3279</v>
      </c>
      <c r="Z579" s="1222" t="s">
        <v>3011</v>
      </c>
      <c r="AA579" s="1222" t="s">
        <v>3011</v>
      </c>
      <c r="AB579" s="1222" t="s">
        <v>3011</v>
      </c>
      <c r="AC579" s="1222" t="s">
        <v>3011</v>
      </c>
      <c r="AD579" s="1222" t="s">
        <v>3011</v>
      </c>
      <c r="AE579" s="1222" t="s">
        <v>3011</v>
      </c>
      <c r="AF579" s="2007" t="s">
        <v>293</v>
      </c>
      <c r="AG579" s="1222" t="s">
        <v>3310</v>
      </c>
      <c r="AH579" s="1221" t="s">
        <v>2908</v>
      </c>
      <c r="AI579" s="2007" t="s">
        <v>2909</v>
      </c>
      <c r="AJ579" s="1222" t="s">
        <v>295</v>
      </c>
      <c r="AK579" s="1225" t="s">
        <v>3281</v>
      </c>
      <c r="AL579" s="1222" t="s">
        <v>294</v>
      </c>
      <c r="AM579" s="1221" t="s">
        <v>3011</v>
      </c>
      <c r="AN579" s="2008"/>
    </row>
    <row r="580" spans="1:40" ht="93" customHeight="1">
      <c r="A580" s="1221" t="s">
        <v>1107</v>
      </c>
      <c r="B580" s="1221" t="s">
        <v>872</v>
      </c>
      <c r="C580" s="1221" t="s">
        <v>3306</v>
      </c>
      <c r="D580" s="1222" t="s">
        <v>3011</v>
      </c>
      <c r="E580" s="1221" t="s">
        <v>3272</v>
      </c>
      <c r="F580" s="1222" t="s">
        <v>3273</v>
      </c>
      <c r="G580" s="1222" t="s">
        <v>3013</v>
      </c>
      <c r="H580" s="1223">
        <v>5704.77</v>
      </c>
      <c r="I580" s="1223">
        <v>5100</v>
      </c>
      <c r="J580" s="1222" t="s">
        <v>3274</v>
      </c>
      <c r="K580" s="1224" t="s">
        <v>3311</v>
      </c>
      <c r="L580" s="1222" t="s">
        <v>3373</v>
      </c>
      <c r="M580" s="1224" t="s">
        <v>3275</v>
      </c>
      <c r="N580" s="1222" t="s">
        <v>293</v>
      </c>
      <c r="O580" s="2069" t="s">
        <v>3308</v>
      </c>
      <c r="P580" s="1221" t="s">
        <v>294</v>
      </c>
      <c r="Q580" s="1221" t="s">
        <v>3443</v>
      </c>
      <c r="R580" s="2069" t="s">
        <v>3309</v>
      </c>
      <c r="S580" s="1222" t="s">
        <v>297</v>
      </c>
      <c r="T580" s="2063" t="s">
        <v>2917</v>
      </c>
      <c r="U580" s="1222" t="s">
        <v>294</v>
      </c>
      <c r="V580" s="1222" t="s">
        <v>3018</v>
      </c>
      <c r="W580" s="1222" t="s">
        <v>294</v>
      </c>
      <c r="X580" s="1222" t="s">
        <v>3278</v>
      </c>
      <c r="Y580" s="1222" t="s">
        <v>3279</v>
      </c>
      <c r="Z580" s="1222" t="s">
        <v>3011</v>
      </c>
      <c r="AA580" s="1222" t="s">
        <v>3011</v>
      </c>
      <c r="AB580" s="1222" t="s">
        <v>3011</v>
      </c>
      <c r="AC580" s="1222" t="s">
        <v>3011</v>
      </c>
      <c r="AD580" s="1222" t="s">
        <v>3011</v>
      </c>
      <c r="AE580" s="1222" t="s">
        <v>3011</v>
      </c>
      <c r="AF580" s="2007" t="s">
        <v>293</v>
      </c>
      <c r="AG580" s="1222" t="s">
        <v>3310</v>
      </c>
      <c r="AH580" s="1221" t="s">
        <v>2908</v>
      </c>
      <c r="AI580" s="2007" t="s">
        <v>2909</v>
      </c>
      <c r="AJ580" s="1222" t="s">
        <v>295</v>
      </c>
      <c r="AK580" s="1225" t="s">
        <v>3281</v>
      </c>
      <c r="AL580" s="1222" t="s">
        <v>294</v>
      </c>
      <c r="AM580" s="1221" t="s">
        <v>3011</v>
      </c>
      <c r="AN580" s="2008"/>
    </row>
    <row r="581" spans="1:40" ht="93" customHeight="1">
      <c r="A581" s="1221" t="s">
        <v>1107</v>
      </c>
      <c r="B581" s="1221" t="s">
        <v>873</v>
      </c>
      <c r="C581" s="1221" t="s">
        <v>3306</v>
      </c>
      <c r="D581" s="1222" t="s">
        <v>3011</v>
      </c>
      <c r="E581" s="1221" t="s">
        <v>3272</v>
      </c>
      <c r="F581" s="1222" t="s">
        <v>3273</v>
      </c>
      <c r="G581" s="1222" t="s">
        <v>3013</v>
      </c>
      <c r="H581" s="1223">
        <v>2684.6</v>
      </c>
      <c r="I581" s="1223">
        <v>2400</v>
      </c>
      <c r="J581" s="1222" t="s">
        <v>3274</v>
      </c>
      <c r="K581" s="1224" t="s">
        <v>3311</v>
      </c>
      <c r="L581" s="1222" t="s">
        <v>3373</v>
      </c>
      <c r="M581" s="1224" t="s">
        <v>3275</v>
      </c>
      <c r="N581" s="1222" t="s">
        <v>293</v>
      </c>
      <c r="O581" s="2069" t="s">
        <v>3308</v>
      </c>
      <c r="P581" s="1221" t="s">
        <v>294</v>
      </c>
      <c r="Q581" s="1221" t="s">
        <v>3408</v>
      </c>
      <c r="R581" s="2069" t="s">
        <v>3309</v>
      </c>
      <c r="S581" s="1222" t="s">
        <v>297</v>
      </c>
      <c r="T581" s="2063" t="s">
        <v>2917</v>
      </c>
      <c r="U581" s="1222" t="s">
        <v>294</v>
      </c>
      <c r="V581" s="1222" t="s">
        <v>3018</v>
      </c>
      <c r="W581" s="1222" t="s">
        <v>294</v>
      </c>
      <c r="X581" s="1222" t="s">
        <v>3278</v>
      </c>
      <c r="Y581" s="1222" t="s">
        <v>3279</v>
      </c>
      <c r="Z581" s="1222" t="s">
        <v>3011</v>
      </c>
      <c r="AA581" s="1222" t="s">
        <v>3011</v>
      </c>
      <c r="AB581" s="1222" t="s">
        <v>3011</v>
      </c>
      <c r="AC581" s="1222" t="s">
        <v>3011</v>
      </c>
      <c r="AD581" s="1222" t="s">
        <v>3011</v>
      </c>
      <c r="AE581" s="1222" t="s">
        <v>3011</v>
      </c>
      <c r="AF581" s="2007" t="s">
        <v>293</v>
      </c>
      <c r="AG581" s="1222" t="s">
        <v>3310</v>
      </c>
      <c r="AH581" s="1221" t="s">
        <v>2908</v>
      </c>
      <c r="AI581" s="2007" t="s">
        <v>2909</v>
      </c>
      <c r="AJ581" s="1222" t="s">
        <v>295</v>
      </c>
      <c r="AK581" s="1225" t="s">
        <v>3281</v>
      </c>
      <c r="AL581" s="1222" t="s">
        <v>294</v>
      </c>
      <c r="AM581" s="1221" t="s">
        <v>3011</v>
      </c>
      <c r="AN581" s="2008"/>
    </row>
    <row r="582" spans="1:40" ht="93" customHeight="1">
      <c r="A582" s="1221" t="s">
        <v>1107</v>
      </c>
      <c r="B582" s="1221" t="s">
        <v>874</v>
      </c>
      <c r="C582" s="1221" t="s">
        <v>3306</v>
      </c>
      <c r="D582" s="1222" t="s">
        <v>3011</v>
      </c>
      <c r="E582" s="1221" t="s">
        <v>3272</v>
      </c>
      <c r="F582" s="1222" t="s">
        <v>3273</v>
      </c>
      <c r="G582" s="1222" t="s">
        <v>3013</v>
      </c>
      <c r="H582" s="1223">
        <v>335.57</v>
      </c>
      <c r="I582" s="1223">
        <v>300</v>
      </c>
      <c r="J582" s="1222" t="s">
        <v>3274</v>
      </c>
      <c r="K582" s="1224" t="s">
        <v>3311</v>
      </c>
      <c r="L582" s="1222" t="s">
        <v>3373</v>
      </c>
      <c r="M582" s="1224" t="s">
        <v>3275</v>
      </c>
      <c r="N582" s="1222" t="s">
        <v>293</v>
      </c>
      <c r="O582" s="2069" t="s">
        <v>3308</v>
      </c>
      <c r="P582" s="1221" t="s">
        <v>294</v>
      </c>
      <c r="Q582" s="1221" t="s">
        <v>3425</v>
      </c>
      <c r="R582" s="2069" t="s">
        <v>3309</v>
      </c>
      <c r="S582" s="1222" t="s">
        <v>297</v>
      </c>
      <c r="T582" s="2063" t="s">
        <v>2917</v>
      </c>
      <c r="U582" s="1222" t="s">
        <v>294</v>
      </c>
      <c r="V582" s="1222" t="s">
        <v>3018</v>
      </c>
      <c r="W582" s="1222" t="s">
        <v>294</v>
      </c>
      <c r="X582" s="1222" t="s">
        <v>3278</v>
      </c>
      <c r="Y582" s="1222" t="s">
        <v>3279</v>
      </c>
      <c r="Z582" s="1222" t="s">
        <v>3011</v>
      </c>
      <c r="AA582" s="1222" t="s">
        <v>3011</v>
      </c>
      <c r="AB582" s="1222" t="s">
        <v>3011</v>
      </c>
      <c r="AC582" s="1222" t="s">
        <v>3011</v>
      </c>
      <c r="AD582" s="1222" t="s">
        <v>3011</v>
      </c>
      <c r="AE582" s="1222" t="s">
        <v>3011</v>
      </c>
      <c r="AF582" s="2007" t="s">
        <v>293</v>
      </c>
      <c r="AG582" s="1222" t="s">
        <v>3310</v>
      </c>
      <c r="AH582" s="1221" t="s">
        <v>2908</v>
      </c>
      <c r="AI582" s="2007" t="s">
        <v>2909</v>
      </c>
      <c r="AJ582" s="1222" t="s">
        <v>295</v>
      </c>
      <c r="AK582" s="1225" t="s">
        <v>3281</v>
      </c>
      <c r="AL582" s="1222" t="s">
        <v>294</v>
      </c>
      <c r="AM582" s="1221" t="s">
        <v>3011</v>
      </c>
      <c r="AN582" s="2008"/>
    </row>
    <row r="583" spans="1:40" ht="93" customHeight="1">
      <c r="A583" s="1221" t="s">
        <v>1107</v>
      </c>
      <c r="B583" s="1221" t="s">
        <v>875</v>
      </c>
      <c r="C583" s="1221" t="s">
        <v>3306</v>
      </c>
      <c r="D583" s="1222" t="s">
        <v>3011</v>
      </c>
      <c r="E583" s="1221" t="s">
        <v>3272</v>
      </c>
      <c r="F583" s="1222" t="s">
        <v>3273</v>
      </c>
      <c r="G583" s="1222" t="s">
        <v>3013</v>
      </c>
      <c r="H583" s="1223">
        <v>4362.47</v>
      </c>
      <c r="I583" s="1223">
        <v>3900</v>
      </c>
      <c r="J583" s="1222" t="s">
        <v>3274</v>
      </c>
      <c r="K583" s="1224" t="s">
        <v>3311</v>
      </c>
      <c r="L583" s="1222" t="s">
        <v>3373</v>
      </c>
      <c r="M583" s="1224" t="s">
        <v>3275</v>
      </c>
      <c r="N583" s="1222" t="s">
        <v>293</v>
      </c>
      <c r="O583" s="2069" t="s">
        <v>3308</v>
      </c>
      <c r="P583" s="1221" t="s">
        <v>294</v>
      </c>
      <c r="Q583" s="1221" t="s">
        <v>3441</v>
      </c>
      <c r="R583" s="2069" t="s">
        <v>3309</v>
      </c>
      <c r="S583" s="1222" t="s">
        <v>297</v>
      </c>
      <c r="T583" s="2063" t="s">
        <v>2917</v>
      </c>
      <c r="U583" s="1222" t="s">
        <v>294</v>
      </c>
      <c r="V583" s="1222" t="s">
        <v>3018</v>
      </c>
      <c r="W583" s="1222" t="s">
        <v>294</v>
      </c>
      <c r="X583" s="1222" t="s">
        <v>3278</v>
      </c>
      <c r="Y583" s="1222" t="s">
        <v>3279</v>
      </c>
      <c r="Z583" s="1222" t="s">
        <v>3011</v>
      </c>
      <c r="AA583" s="1222" t="s">
        <v>3011</v>
      </c>
      <c r="AB583" s="1222" t="s">
        <v>3011</v>
      </c>
      <c r="AC583" s="1222" t="s">
        <v>3011</v>
      </c>
      <c r="AD583" s="1222" t="s">
        <v>3011</v>
      </c>
      <c r="AE583" s="1222" t="s">
        <v>3011</v>
      </c>
      <c r="AF583" s="2007" t="s">
        <v>293</v>
      </c>
      <c r="AG583" s="1222" t="s">
        <v>3310</v>
      </c>
      <c r="AH583" s="1221" t="s">
        <v>2908</v>
      </c>
      <c r="AI583" s="2007" t="s">
        <v>2909</v>
      </c>
      <c r="AJ583" s="1222" t="s">
        <v>295</v>
      </c>
      <c r="AK583" s="1225" t="s">
        <v>3281</v>
      </c>
      <c r="AL583" s="1222" t="s">
        <v>294</v>
      </c>
      <c r="AM583" s="1221" t="s">
        <v>3011</v>
      </c>
      <c r="AN583" s="2008"/>
    </row>
    <row r="584" spans="1:40" ht="93" customHeight="1">
      <c r="A584" s="1221" t="s">
        <v>1107</v>
      </c>
      <c r="B584" s="1221" t="s">
        <v>876</v>
      </c>
      <c r="C584" s="1221" t="s">
        <v>3306</v>
      </c>
      <c r="D584" s="1222" t="s">
        <v>3011</v>
      </c>
      <c r="E584" s="1221" t="s">
        <v>3272</v>
      </c>
      <c r="F584" s="1222" t="s">
        <v>3273</v>
      </c>
      <c r="G584" s="1222" t="s">
        <v>3013</v>
      </c>
      <c r="H584" s="1223">
        <v>6711.5</v>
      </c>
      <c r="I584" s="1223">
        <v>6000</v>
      </c>
      <c r="J584" s="1222" t="s">
        <v>3274</v>
      </c>
      <c r="K584" s="1224" t="s">
        <v>3311</v>
      </c>
      <c r="L584" s="1222" t="s">
        <v>3373</v>
      </c>
      <c r="M584" s="1224" t="s">
        <v>3275</v>
      </c>
      <c r="N584" s="1222" t="s">
        <v>293</v>
      </c>
      <c r="O584" s="2069" t="s">
        <v>3308</v>
      </c>
      <c r="P584" s="1221" t="s">
        <v>294</v>
      </c>
      <c r="Q584" s="1221" t="s">
        <v>3385</v>
      </c>
      <c r="R584" s="2069" t="s">
        <v>3309</v>
      </c>
      <c r="S584" s="1222" t="s">
        <v>297</v>
      </c>
      <c r="T584" s="2063" t="s">
        <v>2917</v>
      </c>
      <c r="U584" s="1222" t="s">
        <v>294</v>
      </c>
      <c r="V584" s="1222" t="s">
        <v>3018</v>
      </c>
      <c r="W584" s="1222" t="s">
        <v>294</v>
      </c>
      <c r="X584" s="1222" t="s">
        <v>3278</v>
      </c>
      <c r="Y584" s="1222" t="s">
        <v>3279</v>
      </c>
      <c r="Z584" s="1222" t="s">
        <v>3011</v>
      </c>
      <c r="AA584" s="1222" t="s">
        <v>3011</v>
      </c>
      <c r="AB584" s="1222" t="s">
        <v>3011</v>
      </c>
      <c r="AC584" s="1222" t="s">
        <v>3011</v>
      </c>
      <c r="AD584" s="1222" t="s">
        <v>3011</v>
      </c>
      <c r="AE584" s="1222" t="s">
        <v>3011</v>
      </c>
      <c r="AF584" s="2007" t="s">
        <v>293</v>
      </c>
      <c r="AG584" s="1222" t="s">
        <v>3310</v>
      </c>
      <c r="AH584" s="1221" t="s">
        <v>2908</v>
      </c>
      <c r="AI584" s="2007" t="s">
        <v>2909</v>
      </c>
      <c r="AJ584" s="1222" t="s">
        <v>295</v>
      </c>
      <c r="AK584" s="1225" t="s">
        <v>3281</v>
      </c>
      <c r="AL584" s="1222" t="s">
        <v>294</v>
      </c>
      <c r="AM584" s="1221" t="s">
        <v>3011</v>
      </c>
      <c r="AN584" s="2008"/>
    </row>
    <row r="585" spans="1:40" ht="93" customHeight="1">
      <c r="A585" s="1221" t="s">
        <v>1107</v>
      </c>
      <c r="B585" s="1221" t="s">
        <v>877</v>
      </c>
      <c r="C585" s="1221" t="s">
        <v>3306</v>
      </c>
      <c r="D585" s="1222" t="s">
        <v>3011</v>
      </c>
      <c r="E585" s="1221" t="s">
        <v>3272</v>
      </c>
      <c r="F585" s="1222" t="s">
        <v>3273</v>
      </c>
      <c r="G585" s="1222" t="s">
        <v>3013</v>
      </c>
      <c r="H585" s="1223">
        <v>671.15</v>
      </c>
      <c r="I585" s="1223">
        <v>600</v>
      </c>
      <c r="J585" s="1222" t="s">
        <v>3274</v>
      </c>
      <c r="K585" s="1224" t="s">
        <v>3311</v>
      </c>
      <c r="L585" s="1222" t="s">
        <v>3373</v>
      </c>
      <c r="M585" s="1224" t="s">
        <v>3275</v>
      </c>
      <c r="N585" s="1222" t="s">
        <v>293</v>
      </c>
      <c r="O585" s="2069" t="s">
        <v>3308</v>
      </c>
      <c r="P585" s="1221" t="s">
        <v>294</v>
      </c>
      <c r="Q585" s="1221" t="s">
        <v>3376</v>
      </c>
      <c r="R585" s="2069" t="s">
        <v>3309</v>
      </c>
      <c r="S585" s="1222" t="s">
        <v>297</v>
      </c>
      <c r="T585" s="2063" t="s">
        <v>2917</v>
      </c>
      <c r="U585" s="1222" t="s">
        <v>294</v>
      </c>
      <c r="V585" s="1222" t="s">
        <v>3018</v>
      </c>
      <c r="W585" s="1222" t="s">
        <v>294</v>
      </c>
      <c r="X585" s="1222" t="s">
        <v>3278</v>
      </c>
      <c r="Y585" s="1222" t="s">
        <v>3279</v>
      </c>
      <c r="Z585" s="1222" t="s">
        <v>3011</v>
      </c>
      <c r="AA585" s="1222" t="s">
        <v>3011</v>
      </c>
      <c r="AB585" s="1222" t="s">
        <v>3011</v>
      </c>
      <c r="AC585" s="1222" t="s">
        <v>3011</v>
      </c>
      <c r="AD585" s="1222" t="s">
        <v>3011</v>
      </c>
      <c r="AE585" s="1222" t="s">
        <v>3011</v>
      </c>
      <c r="AF585" s="2007" t="s">
        <v>293</v>
      </c>
      <c r="AG585" s="1222" t="s">
        <v>3310</v>
      </c>
      <c r="AH585" s="1221" t="s">
        <v>2908</v>
      </c>
      <c r="AI585" s="2007" t="s">
        <v>2909</v>
      </c>
      <c r="AJ585" s="1222" t="s">
        <v>295</v>
      </c>
      <c r="AK585" s="1225" t="s">
        <v>3281</v>
      </c>
      <c r="AL585" s="1222" t="s">
        <v>294</v>
      </c>
      <c r="AM585" s="1221" t="s">
        <v>3011</v>
      </c>
      <c r="AN585" s="2008"/>
    </row>
    <row r="586" spans="1:40" ht="93" customHeight="1">
      <c r="A586" s="1221" t="s">
        <v>1107</v>
      </c>
      <c r="B586" s="1221" t="s">
        <v>878</v>
      </c>
      <c r="C586" s="1221" t="s">
        <v>3306</v>
      </c>
      <c r="D586" s="1222" t="s">
        <v>3011</v>
      </c>
      <c r="E586" s="1221" t="s">
        <v>3272</v>
      </c>
      <c r="F586" s="1222" t="s">
        <v>3273</v>
      </c>
      <c r="G586" s="1222" t="s">
        <v>3013</v>
      </c>
      <c r="H586" s="1223">
        <v>1677.87</v>
      </c>
      <c r="I586" s="1223">
        <v>1500</v>
      </c>
      <c r="J586" s="1222" t="s">
        <v>3274</v>
      </c>
      <c r="K586" s="1224" t="s">
        <v>3311</v>
      </c>
      <c r="L586" s="1222" t="s">
        <v>3373</v>
      </c>
      <c r="M586" s="1224" t="s">
        <v>3275</v>
      </c>
      <c r="N586" s="1222" t="s">
        <v>293</v>
      </c>
      <c r="O586" s="2069" t="s">
        <v>3308</v>
      </c>
      <c r="P586" s="1221" t="s">
        <v>294</v>
      </c>
      <c r="Q586" s="1221" t="s">
        <v>3382</v>
      </c>
      <c r="R586" s="2069" t="s">
        <v>3309</v>
      </c>
      <c r="S586" s="1222" t="s">
        <v>297</v>
      </c>
      <c r="T586" s="2063" t="s">
        <v>2917</v>
      </c>
      <c r="U586" s="1222" t="s">
        <v>294</v>
      </c>
      <c r="V586" s="1222" t="s">
        <v>3018</v>
      </c>
      <c r="W586" s="1222" t="s">
        <v>294</v>
      </c>
      <c r="X586" s="1222" t="s">
        <v>3278</v>
      </c>
      <c r="Y586" s="1222" t="s">
        <v>3279</v>
      </c>
      <c r="Z586" s="1222" t="s">
        <v>3011</v>
      </c>
      <c r="AA586" s="1222" t="s">
        <v>3011</v>
      </c>
      <c r="AB586" s="1222" t="s">
        <v>3011</v>
      </c>
      <c r="AC586" s="1222" t="s">
        <v>3011</v>
      </c>
      <c r="AD586" s="1222" t="s">
        <v>3011</v>
      </c>
      <c r="AE586" s="1222" t="s">
        <v>3011</v>
      </c>
      <c r="AF586" s="2007" t="s">
        <v>293</v>
      </c>
      <c r="AG586" s="1222" t="s">
        <v>3310</v>
      </c>
      <c r="AH586" s="1221" t="s">
        <v>2908</v>
      </c>
      <c r="AI586" s="2007" t="s">
        <v>2909</v>
      </c>
      <c r="AJ586" s="1222" t="s">
        <v>295</v>
      </c>
      <c r="AK586" s="1225" t="s">
        <v>3281</v>
      </c>
      <c r="AL586" s="1222" t="s">
        <v>294</v>
      </c>
      <c r="AM586" s="1221" t="s">
        <v>3011</v>
      </c>
      <c r="AN586" s="2008"/>
    </row>
    <row r="587" spans="1:40" ht="93" customHeight="1">
      <c r="A587" s="1221" t="s">
        <v>1107</v>
      </c>
      <c r="B587" s="1221" t="s">
        <v>879</v>
      </c>
      <c r="C587" s="1221" t="s">
        <v>3306</v>
      </c>
      <c r="D587" s="1222" t="s">
        <v>3011</v>
      </c>
      <c r="E587" s="1221" t="s">
        <v>3272</v>
      </c>
      <c r="F587" s="1222" t="s">
        <v>3273</v>
      </c>
      <c r="G587" s="1222" t="s">
        <v>3013</v>
      </c>
      <c r="H587" s="1223">
        <v>6040.35</v>
      </c>
      <c r="I587" s="1223">
        <v>5400</v>
      </c>
      <c r="J587" s="1222" t="s">
        <v>3274</v>
      </c>
      <c r="K587" s="1224" t="s">
        <v>3311</v>
      </c>
      <c r="L587" s="1222" t="s">
        <v>3373</v>
      </c>
      <c r="M587" s="1224" t="s">
        <v>3275</v>
      </c>
      <c r="N587" s="1222" t="s">
        <v>293</v>
      </c>
      <c r="O587" s="2069" t="s">
        <v>3308</v>
      </c>
      <c r="P587" s="1221" t="s">
        <v>294</v>
      </c>
      <c r="Q587" s="1221" t="s">
        <v>3502</v>
      </c>
      <c r="R587" s="2069" t="s">
        <v>3309</v>
      </c>
      <c r="S587" s="1222" t="s">
        <v>297</v>
      </c>
      <c r="T587" s="2063" t="s">
        <v>2917</v>
      </c>
      <c r="U587" s="1222" t="s">
        <v>294</v>
      </c>
      <c r="V587" s="1222" t="s">
        <v>3018</v>
      </c>
      <c r="W587" s="1222" t="s">
        <v>294</v>
      </c>
      <c r="X587" s="1222" t="s">
        <v>3278</v>
      </c>
      <c r="Y587" s="1222" t="s">
        <v>3279</v>
      </c>
      <c r="Z587" s="1222" t="s">
        <v>3011</v>
      </c>
      <c r="AA587" s="1222" t="s">
        <v>3011</v>
      </c>
      <c r="AB587" s="1222" t="s">
        <v>3011</v>
      </c>
      <c r="AC587" s="1222" t="s">
        <v>3011</v>
      </c>
      <c r="AD587" s="1222" t="s">
        <v>3011</v>
      </c>
      <c r="AE587" s="1222" t="s">
        <v>3011</v>
      </c>
      <c r="AF587" s="2007" t="s">
        <v>293</v>
      </c>
      <c r="AG587" s="1222" t="s">
        <v>3310</v>
      </c>
      <c r="AH587" s="1221" t="s">
        <v>2908</v>
      </c>
      <c r="AI587" s="2007" t="s">
        <v>2909</v>
      </c>
      <c r="AJ587" s="1222" t="s">
        <v>295</v>
      </c>
      <c r="AK587" s="1225" t="s">
        <v>3281</v>
      </c>
      <c r="AL587" s="1222" t="s">
        <v>294</v>
      </c>
      <c r="AM587" s="1221" t="s">
        <v>3011</v>
      </c>
      <c r="AN587" s="2008"/>
    </row>
    <row r="588" spans="1:40" ht="93" customHeight="1">
      <c r="A588" s="1221" t="s">
        <v>1107</v>
      </c>
      <c r="B588" s="1221" t="s">
        <v>880</v>
      </c>
      <c r="C588" s="1221" t="s">
        <v>3306</v>
      </c>
      <c r="D588" s="1222" t="s">
        <v>3011</v>
      </c>
      <c r="E588" s="1221" t="s">
        <v>3272</v>
      </c>
      <c r="F588" s="1222" t="s">
        <v>3273</v>
      </c>
      <c r="G588" s="1222" t="s">
        <v>3013</v>
      </c>
      <c r="H588" s="1223">
        <v>3355.75</v>
      </c>
      <c r="I588" s="1223">
        <v>3000</v>
      </c>
      <c r="J588" s="1222" t="s">
        <v>3274</v>
      </c>
      <c r="K588" s="1224" t="s">
        <v>3311</v>
      </c>
      <c r="L588" s="1222" t="s">
        <v>3373</v>
      </c>
      <c r="M588" s="1224" t="s">
        <v>3275</v>
      </c>
      <c r="N588" s="1222" t="s">
        <v>293</v>
      </c>
      <c r="O588" s="2069" t="s">
        <v>3308</v>
      </c>
      <c r="P588" s="1221" t="s">
        <v>294</v>
      </c>
      <c r="Q588" s="1221" t="s">
        <v>3431</v>
      </c>
      <c r="R588" s="2069" t="s">
        <v>3309</v>
      </c>
      <c r="S588" s="1222" t="s">
        <v>297</v>
      </c>
      <c r="T588" s="2063" t="s">
        <v>2917</v>
      </c>
      <c r="U588" s="1222" t="s">
        <v>294</v>
      </c>
      <c r="V588" s="1222" t="s">
        <v>3018</v>
      </c>
      <c r="W588" s="1222" t="s">
        <v>294</v>
      </c>
      <c r="X588" s="1222" t="s">
        <v>3278</v>
      </c>
      <c r="Y588" s="1222" t="s">
        <v>3279</v>
      </c>
      <c r="Z588" s="1222" t="s">
        <v>3011</v>
      </c>
      <c r="AA588" s="1222" t="s">
        <v>3011</v>
      </c>
      <c r="AB588" s="1222" t="s">
        <v>3011</v>
      </c>
      <c r="AC588" s="1222" t="s">
        <v>3011</v>
      </c>
      <c r="AD588" s="1222" t="s">
        <v>3011</v>
      </c>
      <c r="AE588" s="1222" t="s">
        <v>3011</v>
      </c>
      <c r="AF588" s="2007" t="s">
        <v>293</v>
      </c>
      <c r="AG588" s="1222" t="s">
        <v>3310</v>
      </c>
      <c r="AH588" s="1221" t="s">
        <v>2908</v>
      </c>
      <c r="AI588" s="2007" t="s">
        <v>2909</v>
      </c>
      <c r="AJ588" s="1222" t="s">
        <v>295</v>
      </c>
      <c r="AK588" s="1225" t="s">
        <v>3281</v>
      </c>
      <c r="AL588" s="1222" t="s">
        <v>294</v>
      </c>
      <c r="AM588" s="1221" t="s">
        <v>3011</v>
      </c>
      <c r="AN588" s="2008"/>
    </row>
    <row r="589" spans="1:40" ht="93" customHeight="1">
      <c r="A589" s="1221" t="s">
        <v>1107</v>
      </c>
      <c r="B589" s="1221" t="s">
        <v>881</v>
      </c>
      <c r="C589" s="1221" t="s">
        <v>3306</v>
      </c>
      <c r="D589" s="1222" t="s">
        <v>3011</v>
      </c>
      <c r="E589" s="1221" t="s">
        <v>3272</v>
      </c>
      <c r="F589" s="1222" t="s">
        <v>3273</v>
      </c>
      <c r="G589" s="1222" t="s">
        <v>3013</v>
      </c>
      <c r="H589" s="1223">
        <v>20134.490000000002</v>
      </c>
      <c r="I589" s="1223">
        <v>18000</v>
      </c>
      <c r="J589" s="1222" t="s">
        <v>3274</v>
      </c>
      <c r="K589" s="1224" t="s">
        <v>3311</v>
      </c>
      <c r="L589" s="1222" t="s">
        <v>3373</v>
      </c>
      <c r="M589" s="1224" t="s">
        <v>3275</v>
      </c>
      <c r="N589" s="1222" t="s">
        <v>293</v>
      </c>
      <c r="O589" s="2069" t="s">
        <v>3308</v>
      </c>
      <c r="P589" s="1221" t="s">
        <v>294</v>
      </c>
      <c r="Q589" s="1221" t="s">
        <v>3447</v>
      </c>
      <c r="R589" s="2069" t="s">
        <v>3309</v>
      </c>
      <c r="S589" s="1222" t="s">
        <v>297</v>
      </c>
      <c r="T589" s="2063" t="s">
        <v>2917</v>
      </c>
      <c r="U589" s="1222" t="s">
        <v>294</v>
      </c>
      <c r="V589" s="1222" t="s">
        <v>3018</v>
      </c>
      <c r="W589" s="1222" t="s">
        <v>294</v>
      </c>
      <c r="X589" s="1222" t="s">
        <v>3278</v>
      </c>
      <c r="Y589" s="1222" t="s">
        <v>3279</v>
      </c>
      <c r="Z589" s="1222" t="s">
        <v>3011</v>
      </c>
      <c r="AA589" s="1222" t="s">
        <v>3011</v>
      </c>
      <c r="AB589" s="1222" t="s">
        <v>3011</v>
      </c>
      <c r="AC589" s="1222" t="s">
        <v>3011</v>
      </c>
      <c r="AD589" s="1222" t="s">
        <v>3011</v>
      </c>
      <c r="AE589" s="1222" t="s">
        <v>3011</v>
      </c>
      <c r="AF589" s="2007" t="s">
        <v>293</v>
      </c>
      <c r="AG589" s="1222" t="s">
        <v>3310</v>
      </c>
      <c r="AH589" s="1221" t="s">
        <v>2908</v>
      </c>
      <c r="AI589" s="2007" t="s">
        <v>2909</v>
      </c>
      <c r="AJ589" s="1222" t="s">
        <v>295</v>
      </c>
      <c r="AK589" s="1225" t="s">
        <v>3281</v>
      </c>
      <c r="AL589" s="1222" t="s">
        <v>294</v>
      </c>
      <c r="AM589" s="1221" t="s">
        <v>3011</v>
      </c>
      <c r="AN589" s="2008"/>
    </row>
    <row r="590" spans="1:40" ht="93" customHeight="1">
      <c r="A590" s="1221" t="s">
        <v>1107</v>
      </c>
      <c r="B590" s="1221" t="s">
        <v>882</v>
      </c>
      <c r="C590" s="1221" t="s">
        <v>3306</v>
      </c>
      <c r="D590" s="1222" t="s">
        <v>3011</v>
      </c>
      <c r="E590" s="1221" t="s">
        <v>3272</v>
      </c>
      <c r="F590" s="1222" t="s">
        <v>3273</v>
      </c>
      <c r="G590" s="1222" t="s">
        <v>3013</v>
      </c>
      <c r="H590" s="1223">
        <v>335.57</v>
      </c>
      <c r="I590" s="1223">
        <v>300</v>
      </c>
      <c r="J590" s="1222" t="s">
        <v>3274</v>
      </c>
      <c r="K590" s="1224" t="s">
        <v>3311</v>
      </c>
      <c r="L590" s="1222" t="s">
        <v>3373</v>
      </c>
      <c r="M590" s="1224" t="s">
        <v>3275</v>
      </c>
      <c r="N590" s="1222" t="s">
        <v>293</v>
      </c>
      <c r="O590" s="2069" t="s">
        <v>3308</v>
      </c>
      <c r="P590" s="1221" t="s">
        <v>294</v>
      </c>
      <c r="Q590" s="1221" t="s">
        <v>3425</v>
      </c>
      <c r="R590" s="2069" t="s">
        <v>3309</v>
      </c>
      <c r="S590" s="1222" t="s">
        <v>297</v>
      </c>
      <c r="T590" s="2063" t="s">
        <v>2917</v>
      </c>
      <c r="U590" s="1222" t="s">
        <v>294</v>
      </c>
      <c r="V590" s="1222" t="s">
        <v>3018</v>
      </c>
      <c r="W590" s="1222" t="s">
        <v>294</v>
      </c>
      <c r="X590" s="1222" t="s">
        <v>3278</v>
      </c>
      <c r="Y590" s="1222" t="s">
        <v>3279</v>
      </c>
      <c r="Z590" s="1222" t="s">
        <v>3011</v>
      </c>
      <c r="AA590" s="1222" t="s">
        <v>3011</v>
      </c>
      <c r="AB590" s="1222" t="s">
        <v>3011</v>
      </c>
      <c r="AC590" s="1222" t="s">
        <v>3011</v>
      </c>
      <c r="AD590" s="1222" t="s">
        <v>3011</v>
      </c>
      <c r="AE590" s="1222" t="s">
        <v>3011</v>
      </c>
      <c r="AF590" s="2007" t="s">
        <v>293</v>
      </c>
      <c r="AG590" s="1222" t="s">
        <v>3310</v>
      </c>
      <c r="AH590" s="1221" t="s">
        <v>2908</v>
      </c>
      <c r="AI590" s="2007" t="s">
        <v>2909</v>
      </c>
      <c r="AJ590" s="1222" t="s">
        <v>295</v>
      </c>
      <c r="AK590" s="1225" t="s">
        <v>3281</v>
      </c>
      <c r="AL590" s="1222" t="s">
        <v>294</v>
      </c>
      <c r="AM590" s="1221" t="s">
        <v>3011</v>
      </c>
      <c r="AN590" s="2008"/>
    </row>
    <row r="591" spans="1:40" ht="93" customHeight="1">
      <c r="A591" s="1221" t="s">
        <v>1107</v>
      </c>
      <c r="B591" s="1221" t="s">
        <v>883</v>
      </c>
      <c r="C591" s="1221" t="s">
        <v>3306</v>
      </c>
      <c r="D591" s="1222" t="s">
        <v>3011</v>
      </c>
      <c r="E591" s="1221" t="s">
        <v>3272</v>
      </c>
      <c r="F591" s="1222" t="s">
        <v>3273</v>
      </c>
      <c r="G591" s="1222" t="s">
        <v>3013</v>
      </c>
      <c r="H591" s="1223">
        <v>5369.2</v>
      </c>
      <c r="I591" s="1223">
        <v>4800</v>
      </c>
      <c r="J591" s="1222" t="s">
        <v>3274</v>
      </c>
      <c r="K591" s="1224" t="s">
        <v>3311</v>
      </c>
      <c r="L591" s="1222" t="s">
        <v>3373</v>
      </c>
      <c r="M591" s="1224" t="s">
        <v>3275</v>
      </c>
      <c r="N591" s="1222" t="s">
        <v>293</v>
      </c>
      <c r="O591" s="2069" t="s">
        <v>3308</v>
      </c>
      <c r="P591" s="1221" t="s">
        <v>294</v>
      </c>
      <c r="Q591" s="1221" t="s">
        <v>3409</v>
      </c>
      <c r="R591" s="2069" t="s">
        <v>3309</v>
      </c>
      <c r="S591" s="1222" t="s">
        <v>297</v>
      </c>
      <c r="T591" s="2063" t="s">
        <v>2917</v>
      </c>
      <c r="U591" s="1222" t="s">
        <v>294</v>
      </c>
      <c r="V591" s="1222" t="s">
        <v>3018</v>
      </c>
      <c r="W591" s="1222" t="s">
        <v>294</v>
      </c>
      <c r="X591" s="1222" t="s">
        <v>3278</v>
      </c>
      <c r="Y591" s="1222" t="s">
        <v>3279</v>
      </c>
      <c r="Z591" s="1222" t="s">
        <v>3011</v>
      </c>
      <c r="AA591" s="1222" t="s">
        <v>3011</v>
      </c>
      <c r="AB591" s="1222" t="s">
        <v>3011</v>
      </c>
      <c r="AC591" s="1222" t="s">
        <v>3011</v>
      </c>
      <c r="AD591" s="1222" t="s">
        <v>3011</v>
      </c>
      <c r="AE591" s="1222" t="s">
        <v>3011</v>
      </c>
      <c r="AF591" s="2007" t="s">
        <v>293</v>
      </c>
      <c r="AG591" s="1222" t="s">
        <v>3310</v>
      </c>
      <c r="AH591" s="1221" t="s">
        <v>2908</v>
      </c>
      <c r="AI591" s="2007" t="s">
        <v>2909</v>
      </c>
      <c r="AJ591" s="1222" t="s">
        <v>295</v>
      </c>
      <c r="AK591" s="1225" t="s">
        <v>3281</v>
      </c>
      <c r="AL591" s="1222" t="s">
        <v>294</v>
      </c>
      <c r="AM591" s="1221" t="s">
        <v>3011</v>
      </c>
      <c r="AN591" s="2008"/>
    </row>
    <row r="592" spans="1:40" ht="93" customHeight="1">
      <c r="A592" s="1221" t="s">
        <v>1107</v>
      </c>
      <c r="B592" s="1221" t="s">
        <v>884</v>
      </c>
      <c r="C592" s="1221" t="s">
        <v>3306</v>
      </c>
      <c r="D592" s="1222" t="s">
        <v>3011</v>
      </c>
      <c r="E592" s="1221" t="s">
        <v>3272</v>
      </c>
      <c r="F592" s="1222" t="s">
        <v>3273</v>
      </c>
      <c r="G592" s="1222" t="s">
        <v>3013</v>
      </c>
      <c r="H592" s="1223">
        <v>18121.05</v>
      </c>
      <c r="I592" s="1223">
        <v>16200</v>
      </c>
      <c r="J592" s="1222" t="s">
        <v>3274</v>
      </c>
      <c r="K592" s="1224" t="s">
        <v>3311</v>
      </c>
      <c r="L592" s="1222" t="s">
        <v>3373</v>
      </c>
      <c r="M592" s="1224" t="s">
        <v>3275</v>
      </c>
      <c r="N592" s="1222" t="s">
        <v>293</v>
      </c>
      <c r="O592" s="2069" t="s">
        <v>3308</v>
      </c>
      <c r="P592" s="1221" t="s">
        <v>294</v>
      </c>
      <c r="Q592" s="1221" t="s">
        <v>3511</v>
      </c>
      <c r="R592" s="2069" t="s">
        <v>3309</v>
      </c>
      <c r="S592" s="1222" t="s">
        <v>297</v>
      </c>
      <c r="T592" s="2063" t="s">
        <v>2917</v>
      </c>
      <c r="U592" s="1222" t="s">
        <v>294</v>
      </c>
      <c r="V592" s="1222" t="s">
        <v>3018</v>
      </c>
      <c r="W592" s="1222" t="s">
        <v>294</v>
      </c>
      <c r="X592" s="1222" t="s">
        <v>3278</v>
      </c>
      <c r="Y592" s="1222" t="s">
        <v>3279</v>
      </c>
      <c r="Z592" s="1222" t="s">
        <v>3011</v>
      </c>
      <c r="AA592" s="1222" t="s">
        <v>3011</v>
      </c>
      <c r="AB592" s="1222" t="s">
        <v>3011</v>
      </c>
      <c r="AC592" s="1222" t="s">
        <v>3011</v>
      </c>
      <c r="AD592" s="1222" t="s">
        <v>3011</v>
      </c>
      <c r="AE592" s="1222" t="s">
        <v>3011</v>
      </c>
      <c r="AF592" s="2007" t="s">
        <v>293</v>
      </c>
      <c r="AG592" s="1222" t="s">
        <v>3310</v>
      </c>
      <c r="AH592" s="1221" t="s">
        <v>2908</v>
      </c>
      <c r="AI592" s="2007" t="s">
        <v>2909</v>
      </c>
      <c r="AJ592" s="1222" t="s">
        <v>295</v>
      </c>
      <c r="AK592" s="1225" t="s">
        <v>3281</v>
      </c>
      <c r="AL592" s="1222" t="s">
        <v>294</v>
      </c>
      <c r="AM592" s="1221" t="s">
        <v>3011</v>
      </c>
      <c r="AN592" s="2008"/>
    </row>
    <row r="593" spans="1:40" ht="93" customHeight="1">
      <c r="A593" s="1221" t="s">
        <v>1107</v>
      </c>
      <c r="B593" s="1221" t="s">
        <v>885</v>
      </c>
      <c r="C593" s="1221" t="s">
        <v>3306</v>
      </c>
      <c r="D593" s="1222" t="s">
        <v>3011</v>
      </c>
      <c r="E593" s="1221" t="s">
        <v>3272</v>
      </c>
      <c r="F593" s="1222" t="s">
        <v>3273</v>
      </c>
      <c r="G593" s="1222" t="s">
        <v>3013</v>
      </c>
      <c r="H593" s="1223">
        <v>335.57</v>
      </c>
      <c r="I593" s="1223">
        <v>300</v>
      </c>
      <c r="J593" s="1222" t="s">
        <v>3274</v>
      </c>
      <c r="K593" s="1224" t="s">
        <v>3311</v>
      </c>
      <c r="L593" s="1222" t="s">
        <v>3373</v>
      </c>
      <c r="M593" s="1224" t="s">
        <v>3275</v>
      </c>
      <c r="N593" s="1222" t="s">
        <v>293</v>
      </c>
      <c r="O593" s="2069" t="s">
        <v>3308</v>
      </c>
      <c r="P593" s="1221" t="s">
        <v>294</v>
      </c>
      <c r="Q593" s="1221" t="s">
        <v>3425</v>
      </c>
      <c r="R593" s="2069" t="s">
        <v>3309</v>
      </c>
      <c r="S593" s="1222" t="s">
        <v>297</v>
      </c>
      <c r="T593" s="2063" t="s">
        <v>2917</v>
      </c>
      <c r="U593" s="1222" t="s">
        <v>294</v>
      </c>
      <c r="V593" s="1222" t="s">
        <v>3018</v>
      </c>
      <c r="W593" s="1222" t="s">
        <v>294</v>
      </c>
      <c r="X593" s="1222" t="s">
        <v>3278</v>
      </c>
      <c r="Y593" s="1222" t="s">
        <v>3279</v>
      </c>
      <c r="Z593" s="1222" t="s">
        <v>3011</v>
      </c>
      <c r="AA593" s="1222" t="s">
        <v>3011</v>
      </c>
      <c r="AB593" s="1222" t="s">
        <v>3011</v>
      </c>
      <c r="AC593" s="1222" t="s">
        <v>3011</v>
      </c>
      <c r="AD593" s="1222" t="s">
        <v>3011</v>
      </c>
      <c r="AE593" s="1222" t="s">
        <v>3011</v>
      </c>
      <c r="AF593" s="2007" t="s">
        <v>293</v>
      </c>
      <c r="AG593" s="1222" t="s">
        <v>3310</v>
      </c>
      <c r="AH593" s="1221" t="s">
        <v>2908</v>
      </c>
      <c r="AI593" s="2007" t="s">
        <v>2909</v>
      </c>
      <c r="AJ593" s="1222" t="s">
        <v>295</v>
      </c>
      <c r="AK593" s="1225" t="s">
        <v>3281</v>
      </c>
      <c r="AL593" s="1222" t="s">
        <v>294</v>
      </c>
      <c r="AM593" s="1221" t="s">
        <v>3011</v>
      </c>
      <c r="AN593" s="2008"/>
    </row>
    <row r="594" spans="1:40" ht="93" customHeight="1">
      <c r="A594" s="1221" t="s">
        <v>1107</v>
      </c>
      <c r="B594" s="1221" t="s">
        <v>886</v>
      </c>
      <c r="C594" s="1221" t="s">
        <v>3306</v>
      </c>
      <c r="D594" s="1222" t="s">
        <v>3011</v>
      </c>
      <c r="E594" s="1221" t="s">
        <v>3272</v>
      </c>
      <c r="F594" s="1222" t="s">
        <v>3273</v>
      </c>
      <c r="G594" s="1222" t="s">
        <v>3013</v>
      </c>
      <c r="H594" s="1223">
        <v>671.15</v>
      </c>
      <c r="I594" s="1223">
        <v>600</v>
      </c>
      <c r="J594" s="1222" t="s">
        <v>3274</v>
      </c>
      <c r="K594" s="1224" t="s">
        <v>3311</v>
      </c>
      <c r="L594" s="1222" t="s">
        <v>3373</v>
      </c>
      <c r="M594" s="1224" t="s">
        <v>3275</v>
      </c>
      <c r="N594" s="1222" t="s">
        <v>293</v>
      </c>
      <c r="O594" s="2069" t="s">
        <v>3308</v>
      </c>
      <c r="P594" s="1221" t="s">
        <v>294</v>
      </c>
      <c r="Q594" s="1221" t="s">
        <v>3376</v>
      </c>
      <c r="R594" s="2069" t="s">
        <v>3309</v>
      </c>
      <c r="S594" s="1222" t="s">
        <v>297</v>
      </c>
      <c r="T594" s="2063" t="s">
        <v>2917</v>
      </c>
      <c r="U594" s="1222" t="s">
        <v>294</v>
      </c>
      <c r="V594" s="1222" t="s">
        <v>3018</v>
      </c>
      <c r="W594" s="1222" t="s">
        <v>294</v>
      </c>
      <c r="X594" s="1222" t="s">
        <v>3278</v>
      </c>
      <c r="Y594" s="1222" t="s">
        <v>3279</v>
      </c>
      <c r="Z594" s="1222" t="s">
        <v>3011</v>
      </c>
      <c r="AA594" s="1222" t="s">
        <v>3011</v>
      </c>
      <c r="AB594" s="1222" t="s">
        <v>3011</v>
      </c>
      <c r="AC594" s="1222" t="s">
        <v>3011</v>
      </c>
      <c r="AD594" s="1222" t="s">
        <v>3011</v>
      </c>
      <c r="AE594" s="1222" t="s">
        <v>3011</v>
      </c>
      <c r="AF594" s="2007" t="s">
        <v>293</v>
      </c>
      <c r="AG594" s="1222" t="s">
        <v>3310</v>
      </c>
      <c r="AH594" s="1221" t="s">
        <v>2908</v>
      </c>
      <c r="AI594" s="2007" t="s">
        <v>2909</v>
      </c>
      <c r="AJ594" s="1222" t="s">
        <v>295</v>
      </c>
      <c r="AK594" s="1225" t="s">
        <v>3281</v>
      </c>
      <c r="AL594" s="1222" t="s">
        <v>294</v>
      </c>
      <c r="AM594" s="1221" t="s">
        <v>3011</v>
      </c>
      <c r="AN594" s="2008"/>
    </row>
    <row r="595" spans="1:40" ht="93" customHeight="1">
      <c r="A595" s="1221" t="s">
        <v>1107</v>
      </c>
      <c r="B595" s="1221" t="s">
        <v>887</v>
      </c>
      <c r="C595" s="1221" t="s">
        <v>3306</v>
      </c>
      <c r="D595" s="1222" t="s">
        <v>3011</v>
      </c>
      <c r="E595" s="1221" t="s">
        <v>3272</v>
      </c>
      <c r="F595" s="1222" t="s">
        <v>3273</v>
      </c>
      <c r="G595" s="1222" t="s">
        <v>3013</v>
      </c>
      <c r="H595" s="1223">
        <v>335.57</v>
      </c>
      <c r="I595" s="1223">
        <v>300</v>
      </c>
      <c r="J595" s="1222" t="s">
        <v>3274</v>
      </c>
      <c r="K595" s="1224" t="s">
        <v>3311</v>
      </c>
      <c r="L595" s="1222" t="s">
        <v>3373</v>
      </c>
      <c r="M595" s="1224" t="s">
        <v>3275</v>
      </c>
      <c r="N595" s="1222" t="s">
        <v>293</v>
      </c>
      <c r="O595" s="2069" t="s">
        <v>3308</v>
      </c>
      <c r="P595" s="1221" t="s">
        <v>294</v>
      </c>
      <c r="Q595" s="1221" t="s">
        <v>3425</v>
      </c>
      <c r="R595" s="2069" t="s">
        <v>3309</v>
      </c>
      <c r="S595" s="1222" t="s">
        <v>297</v>
      </c>
      <c r="T595" s="2063" t="s">
        <v>2917</v>
      </c>
      <c r="U595" s="1222" t="s">
        <v>294</v>
      </c>
      <c r="V595" s="1222" t="s">
        <v>3018</v>
      </c>
      <c r="W595" s="1222" t="s">
        <v>294</v>
      </c>
      <c r="X595" s="1222" t="s">
        <v>3278</v>
      </c>
      <c r="Y595" s="1222" t="s">
        <v>3279</v>
      </c>
      <c r="Z595" s="1222" t="s">
        <v>3011</v>
      </c>
      <c r="AA595" s="1222" t="s">
        <v>3011</v>
      </c>
      <c r="AB595" s="1222" t="s">
        <v>3011</v>
      </c>
      <c r="AC595" s="1222" t="s">
        <v>3011</v>
      </c>
      <c r="AD595" s="1222" t="s">
        <v>3011</v>
      </c>
      <c r="AE595" s="1222" t="s">
        <v>3011</v>
      </c>
      <c r="AF595" s="2007" t="s">
        <v>293</v>
      </c>
      <c r="AG595" s="1222" t="s">
        <v>3310</v>
      </c>
      <c r="AH595" s="1221" t="s">
        <v>2908</v>
      </c>
      <c r="AI595" s="2007" t="s">
        <v>2909</v>
      </c>
      <c r="AJ595" s="1222" t="s">
        <v>295</v>
      </c>
      <c r="AK595" s="1225" t="s">
        <v>3281</v>
      </c>
      <c r="AL595" s="1222" t="s">
        <v>294</v>
      </c>
      <c r="AM595" s="1221" t="s">
        <v>3011</v>
      </c>
      <c r="AN595" s="2008"/>
    </row>
    <row r="596" spans="1:40" ht="93" customHeight="1">
      <c r="A596" s="1221" t="s">
        <v>1107</v>
      </c>
      <c r="B596" s="1221" t="s">
        <v>888</v>
      </c>
      <c r="C596" s="1221" t="s">
        <v>3306</v>
      </c>
      <c r="D596" s="1222" t="s">
        <v>3011</v>
      </c>
      <c r="E596" s="1221" t="s">
        <v>3272</v>
      </c>
      <c r="F596" s="1222" t="s">
        <v>3273</v>
      </c>
      <c r="G596" s="1222" t="s">
        <v>3013</v>
      </c>
      <c r="H596" s="1223">
        <v>335.57</v>
      </c>
      <c r="I596" s="1223">
        <v>300</v>
      </c>
      <c r="J596" s="1222" t="s">
        <v>3274</v>
      </c>
      <c r="K596" s="1224" t="s">
        <v>3311</v>
      </c>
      <c r="L596" s="1222" t="s">
        <v>3373</v>
      </c>
      <c r="M596" s="1224" t="s">
        <v>3275</v>
      </c>
      <c r="N596" s="1222" t="s">
        <v>293</v>
      </c>
      <c r="O596" s="2069" t="s">
        <v>3308</v>
      </c>
      <c r="P596" s="1221" t="s">
        <v>294</v>
      </c>
      <c r="Q596" s="1221" t="s">
        <v>3425</v>
      </c>
      <c r="R596" s="2069" t="s">
        <v>3309</v>
      </c>
      <c r="S596" s="1222" t="s">
        <v>297</v>
      </c>
      <c r="T596" s="2063" t="s">
        <v>2917</v>
      </c>
      <c r="U596" s="1222" t="s">
        <v>294</v>
      </c>
      <c r="V596" s="1222" t="s">
        <v>3018</v>
      </c>
      <c r="W596" s="1222" t="s">
        <v>294</v>
      </c>
      <c r="X596" s="1222" t="s">
        <v>3278</v>
      </c>
      <c r="Y596" s="1222" t="s">
        <v>3279</v>
      </c>
      <c r="Z596" s="1222" t="s">
        <v>3011</v>
      </c>
      <c r="AA596" s="1222" t="s">
        <v>3011</v>
      </c>
      <c r="AB596" s="1222" t="s">
        <v>3011</v>
      </c>
      <c r="AC596" s="1222" t="s">
        <v>3011</v>
      </c>
      <c r="AD596" s="1222" t="s">
        <v>3011</v>
      </c>
      <c r="AE596" s="1222" t="s">
        <v>3011</v>
      </c>
      <c r="AF596" s="2007" t="s">
        <v>293</v>
      </c>
      <c r="AG596" s="1222" t="s">
        <v>3310</v>
      </c>
      <c r="AH596" s="1221" t="s">
        <v>2908</v>
      </c>
      <c r="AI596" s="2007" t="s">
        <v>2909</v>
      </c>
      <c r="AJ596" s="1222" t="s">
        <v>295</v>
      </c>
      <c r="AK596" s="1225" t="s">
        <v>3281</v>
      </c>
      <c r="AL596" s="1222" t="s">
        <v>294</v>
      </c>
      <c r="AM596" s="1221" t="s">
        <v>3011</v>
      </c>
      <c r="AN596" s="2008"/>
    </row>
    <row r="597" spans="1:40" ht="93" customHeight="1">
      <c r="A597" s="1221" t="s">
        <v>1107</v>
      </c>
      <c r="B597" s="1221" t="s">
        <v>889</v>
      </c>
      <c r="C597" s="1221" t="s">
        <v>3306</v>
      </c>
      <c r="D597" s="1222" t="s">
        <v>3011</v>
      </c>
      <c r="E597" s="1221" t="s">
        <v>3272</v>
      </c>
      <c r="F597" s="1222" t="s">
        <v>3273</v>
      </c>
      <c r="G597" s="1222" t="s">
        <v>3013</v>
      </c>
      <c r="H597" s="1223">
        <v>38255.54</v>
      </c>
      <c r="I597" s="1223">
        <v>34200</v>
      </c>
      <c r="J597" s="1222" t="s">
        <v>3274</v>
      </c>
      <c r="K597" s="1224" t="s">
        <v>3311</v>
      </c>
      <c r="L597" s="1222" t="s">
        <v>3373</v>
      </c>
      <c r="M597" s="1224" t="s">
        <v>3275</v>
      </c>
      <c r="N597" s="1222" t="s">
        <v>293</v>
      </c>
      <c r="O597" s="2069" t="s">
        <v>3308</v>
      </c>
      <c r="P597" s="1221" t="s">
        <v>294</v>
      </c>
      <c r="Q597" s="1221" t="s">
        <v>3512</v>
      </c>
      <c r="R597" s="2069" t="s">
        <v>3309</v>
      </c>
      <c r="S597" s="1222" t="s">
        <v>297</v>
      </c>
      <c r="T597" s="2063" t="s">
        <v>2917</v>
      </c>
      <c r="U597" s="1222" t="s">
        <v>294</v>
      </c>
      <c r="V597" s="1222" t="s">
        <v>3018</v>
      </c>
      <c r="W597" s="1222" t="s">
        <v>294</v>
      </c>
      <c r="X597" s="1222" t="s">
        <v>3278</v>
      </c>
      <c r="Y597" s="1222" t="s">
        <v>3279</v>
      </c>
      <c r="Z597" s="1222" t="s">
        <v>3011</v>
      </c>
      <c r="AA597" s="1222" t="s">
        <v>3011</v>
      </c>
      <c r="AB597" s="1222" t="s">
        <v>3011</v>
      </c>
      <c r="AC597" s="1222" t="s">
        <v>3011</v>
      </c>
      <c r="AD597" s="1222" t="s">
        <v>3011</v>
      </c>
      <c r="AE597" s="1222" t="s">
        <v>3011</v>
      </c>
      <c r="AF597" s="2007" t="s">
        <v>293</v>
      </c>
      <c r="AG597" s="1222" t="s">
        <v>3310</v>
      </c>
      <c r="AH597" s="1221" t="s">
        <v>2908</v>
      </c>
      <c r="AI597" s="2007" t="s">
        <v>2909</v>
      </c>
      <c r="AJ597" s="1222" t="s">
        <v>295</v>
      </c>
      <c r="AK597" s="1225" t="s">
        <v>3281</v>
      </c>
      <c r="AL597" s="1222" t="s">
        <v>294</v>
      </c>
      <c r="AM597" s="1221" t="s">
        <v>3011</v>
      </c>
      <c r="AN597" s="2008"/>
    </row>
    <row r="598" spans="1:40" ht="93" customHeight="1">
      <c r="A598" s="1221" t="s">
        <v>1107</v>
      </c>
      <c r="B598" s="1221" t="s">
        <v>890</v>
      </c>
      <c r="C598" s="1221" t="s">
        <v>3306</v>
      </c>
      <c r="D598" s="1222" t="s">
        <v>3011</v>
      </c>
      <c r="E598" s="1221" t="s">
        <v>3272</v>
      </c>
      <c r="F598" s="1222" t="s">
        <v>3273</v>
      </c>
      <c r="G598" s="1222" t="s">
        <v>3013</v>
      </c>
      <c r="H598" s="1223">
        <v>5704.77</v>
      </c>
      <c r="I598" s="1223">
        <v>5100</v>
      </c>
      <c r="J598" s="1222" t="s">
        <v>3274</v>
      </c>
      <c r="K598" s="1224" t="s">
        <v>3311</v>
      </c>
      <c r="L598" s="1222" t="s">
        <v>3373</v>
      </c>
      <c r="M598" s="1224" t="s">
        <v>3275</v>
      </c>
      <c r="N598" s="1222" t="s">
        <v>293</v>
      </c>
      <c r="O598" s="2069" t="s">
        <v>3308</v>
      </c>
      <c r="P598" s="1221" t="s">
        <v>294</v>
      </c>
      <c r="Q598" s="1221" t="s">
        <v>3443</v>
      </c>
      <c r="R598" s="2069" t="s">
        <v>3309</v>
      </c>
      <c r="S598" s="1222" t="s">
        <v>297</v>
      </c>
      <c r="T598" s="2063" t="s">
        <v>2917</v>
      </c>
      <c r="U598" s="1222" t="s">
        <v>294</v>
      </c>
      <c r="V598" s="1222" t="s">
        <v>3018</v>
      </c>
      <c r="W598" s="1222" t="s">
        <v>294</v>
      </c>
      <c r="X598" s="1222" t="s">
        <v>3278</v>
      </c>
      <c r="Y598" s="1222" t="s">
        <v>3279</v>
      </c>
      <c r="Z598" s="1222" t="s">
        <v>3011</v>
      </c>
      <c r="AA598" s="1222" t="s">
        <v>3011</v>
      </c>
      <c r="AB598" s="1222" t="s">
        <v>3011</v>
      </c>
      <c r="AC598" s="1222" t="s">
        <v>3011</v>
      </c>
      <c r="AD598" s="1222" t="s">
        <v>3011</v>
      </c>
      <c r="AE598" s="1222" t="s">
        <v>3011</v>
      </c>
      <c r="AF598" s="2007" t="s">
        <v>293</v>
      </c>
      <c r="AG598" s="1222" t="s">
        <v>3310</v>
      </c>
      <c r="AH598" s="1221" t="s">
        <v>2908</v>
      </c>
      <c r="AI598" s="2007" t="s">
        <v>2909</v>
      </c>
      <c r="AJ598" s="1222" t="s">
        <v>295</v>
      </c>
      <c r="AK598" s="1225" t="s">
        <v>3281</v>
      </c>
      <c r="AL598" s="1222" t="s">
        <v>294</v>
      </c>
      <c r="AM598" s="1221" t="s">
        <v>3011</v>
      </c>
      <c r="AN598" s="2008"/>
    </row>
    <row r="599" spans="1:40" ht="93" customHeight="1">
      <c r="A599" s="1221" t="s">
        <v>1107</v>
      </c>
      <c r="B599" s="1221" t="s">
        <v>891</v>
      </c>
      <c r="C599" s="1221" t="s">
        <v>3306</v>
      </c>
      <c r="D599" s="1222" t="s">
        <v>3011</v>
      </c>
      <c r="E599" s="1221" t="s">
        <v>3272</v>
      </c>
      <c r="F599" s="1222" t="s">
        <v>3273</v>
      </c>
      <c r="G599" s="1222" t="s">
        <v>3013</v>
      </c>
      <c r="H599" s="1223">
        <v>1342.3</v>
      </c>
      <c r="I599" s="1223">
        <v>1200</v>
      </c>
      <c r="J599" s="1222" t="s">
        <v>3274</v>
      </c>
      <c r="K599" s="1224" t="s">
        <v>3311</v>
      </c>
      <c r="L599" s="1222" t="s">
        <v>3373</v>
      </c>
      <c r="M599" s="1224" t="s">
        <v>3275</v>
      </c>
      <c r="N599" s="1222" t="s">
        <v>293</v>
      </c>
      <c r="O599" s="2069" t="s">
        <v>3308</v>
      </c>
      <c r="P599" s="1221" t="s">
        <v>294</v>
      </c>
      <c r="Q599" s="1221" t="s">
        <v>3404</v>
      </c>
      <c r="R599" s="2069" t="s">
        <v>3309</v>
      </c>
      <c r="S599" s="1222" t="s">
        <v>297</v>
      </c>
      <c r="T599" s="2063" t="s">
        <v>2917</v>
      </c>
      <c r="U599" s="1222" t="s">
        <v>294</v>
      </c>
      <c r="V599" s="1222" t="s">
        <v>3018</v>
      </c>
      <c r="W599" s="1222" t="s">
        <v>294</v>
      </c>
      <c r="X599" s="1222" t="s">
        <v>3278</v>
      </c>
      <c r="Y599" s="1222" t="s">
        <v>3279</v>
      </c>
      <c r="Z599" s="1222" t="s">
        <v>3011</v>
      </c>
      <c r="AA599" s="1222" t="s">
        <v>3011</v>
      </c>
      <c r="AB599" s="1222" t="s">
        <v>3011</v>
      </c>
      <c r="AC599" s="1222" t="s">
        <v>3011</v>
      </c>
      <c r="AD599" s="1222" t="s">
        <v>3011</v>
      </c>
      <c r="AE599" s="1222" t="s">
        <v>3011</v>
      </c>
      <c r="AF599" s="2007" t="s">
        <v>293</v>
      </c>
      <c r="AG599" s="1222" t="s">
        <v>3310</v>
      </c>
      <c r="AH599" s="1221" t="s">
        <v>2908</v>
      </c>
      <c r="AI599" s="2007" t="s">
        <v>2909</v>
      </c>
      <c r="AJ599" s="1222" t="s">
        <v>295</v>
      </c>
      <c r="AK599" s="1225" t="s">
        <v>3281</v>
      </c>
      <c r="AL599" s="1222" t="s">
        <v>294</v>
      </c>
      <c r="AM599" s="1221" t="s">
        <v>3011</v>
      </c>
      <c r="AN599" s="2008"/>
    </row>
    <row r="600" spans="1:40" ht="93" customHeight="1">
      <c r="A600" s="1221" t="s">
        <v>1107</v>
      </c>
      <c r="B600" s="1221" t="s">
        <v>892</v>
      </c>
      <c r="C600" s="1221" t="s">
        <v>3306</v>
      </c>
      <c r="D600" s="1222" t="s">
        <v>3011</v>
      </c>
      <c r="E600" s="1221" t="s">
        <v>3272</v>
      </c>
      <c r="F600" s="1222" t="s">
        <v>3273</v>
      </c>
      <c r="G600" s="1222" t="s">
        <v>3013</v>
      </c>
      <c r="H600" s="1223">
        <v>335.57</v>
      </c>
      <c r="I600" s="1223">
        <v>300</v>
      </c>
      <c r="J600" s="1222" t="s">
        <v>3274</v>
      </c>
      <c r="K600" s="1224" t="s">
        <v>3311</v>
      </c>
      <c r="L600" s="1222" t="s">
        <v>3373</v>
      </c>
      <c r="M600" s="1224" t="s">
        <v>3275</v>
      </c>
      <c r="N600" s="1222" t="s">
        <v>293</v>
      </c>
      <c r="O600" s="2069" t="s">
        <v>3308</v>
      </c>
      <c r="P600" s="1221" t="s">
        <v>294</v>
      </c>
      <c r="Q600" s="1221" t="s">
        <v>3425</v>
      </c>
      <c r="R600" s="2069" t="s">
        <v>3309</v>
      </c>
      <c r="S600" s="1222" t="s">
        <v>297</v>
      </c>
      <c r="T600" s="2063" t="s">
        <v>2917</v>
      </c>
      <c r="U600" s="1222" t="s">
        <v>294</v>
      </c>
      <c r="V600" s="1222" t="s">
        <v>3018</v>
      </c>
      <c r="W600" s="1222" t="s">
        <v>294</v>
      </c>
      <c r="X600" s="1222" t="s">
        <v>3278</v>
      </c>
      <c r="Y600" s="1222" t="s">
        <v>3279</v>
      </c>
      <c r="Z600" s="1222" t="s">
        <v>3011</v>
      </c>
      <c r="AA600" s="1222" t="s">
        <v>3011</v>
      </c>
      <c r="AB600" s="1222" t="s">
        <v>3011</v>
      </c>
      <c r="AC600" s="1222" t="s">
        <v>3011</v>
      </c>
      <c r="AD600" s="1222" t="s">
        <v>3011</v>
      </c>
      <c r="AE600" s="1222" t="s">
        <v>3011</v>
      </c>
      <c r="AF600" s="2007" t="s">
        <v>293</v>
      </c>
      <c r="AG600" s="1222" t="s">
        <v>3310</v>
      </c>
      <c r="AH600" s="1221" t="s">
        <v>2908</v>
      </c>
      <c r="AI600" s="2007" t="s">
        <v>2909</v>
      </c>
      <c r="AJ600" s="1222" t="s">
        <v>295</v>
      </c>
      <c r="AK600" s="1225" t="s">
        <v>3281</v>
      </c>
      <c r="AL600" s="1222" t="s">
        <v>294</v>
      </c>
      <c r="AM600" s="1221" t="s">
        <v>3011</v>
      </c>
      <c r="AN600" s="2008"/>
    </row>
    <row r="601" spans="1:40" ht="93" customHeight="1">
      <c r="A601" s="1221" t="s">
        <v>1107</v>
      </c>
      <c r="B601" s="1221" t="s">
        <v>893</v>
      </c>
      <c r="C601" s="1221" t="s">
        <v>3306</v>
      </c>
      <c r="D601" s="1222" t="s">
        <v>3011</v>
      </c>
      <c r="E601" s="1221" t="s">
        <v>3272</v>
      </c>
      <c r="F601" s="1222" t="s">
        <v>3273</v>
      </c>
      <c r="G601" s="1222" t="s">
        <v>3013</v>
      </c>
      <c r="H601" s="1223">
        <v>4026.9</v>
      </c>
      <c r="I601" s="1223">
        <v>3600</v>
      </c>
      <c r="J601" s="1222" t="s">
        <v>3274</v>
      </c>
      <c r="K601" s="1224" t="s">
        <v>3311</v>
      </c>
      <c r="L601" s="1222" t="s">
        <v>3373</v>
      </c>
      <c r="M601" s="1224" t="s">
        <v>3275</v>
      </c>
      <c r="N601" s="1222" t="s">
        <v>293</v>
      </c>
      <c r="O601" s="2069" t="s">
        <v>3308</v>
      </c>
      <c r="P601" s="1221" t="s">
        <v>294</v>
      </c>
      <c r="Q601" s="1221" t="s">
        <v>3414</v>
      </c>
      <c r="R601" s="2069" t="s">
        <v>3309</v>
      </c>
      <c r="S601" s="1222" t="s">
        <v>297</v>
      </c>
      <c r="T601" s="2063" t="s">
        <v>2917</v>
      </c>
      <c r="U601" s="1222" t="s">
        <v>294</v>
      </c>
      <c r="V601" s="1222" t="s">
        <v>3018</v>
      </c>
      <c r="W601" s="1222" t="s">
        <v>294</v>
      </c>
      <c r="X601" s="1222" t="s">
        <v>3278</v>
      </c>
      <c r="Y601" s="1222" t="s">
        <v>3279</v>
      </c>
      <c r="Z601" s="1222" t="s">
        <v>3011</v>
      </c>
      <c r="AA601" s="1222" t="s">
        <v>3011</v>
      </c>
      <c r="AB601" s="1222" t="s">
        <v>3011</v>
      </c>
      <c r="AC601" s="1222" t="s">
        <v>3011</v>
      </c>
      <c r="AD601" s="1222" t="s">
        <v>3011</v>
      </c>
      <c r="AE601" s="1222" t="s">
        <v>3011</v>
      </c>
      <c r="AF601" s="2007" t="s">
        <v>293</v>
      </c>
      <c r="AG601" s="1222" t="s">
        <v>3310</v>
      </c>
      <c r="AH601" s="1221" t="s">
        <v>2908</v>
      </c>
      <c r="AI601" s="2007" t="s">
        <v>2909</v>
      </c>
      <c r="AJ601" s="1222" t="s">
        <v>295</v>
      </c>
      <c r="AK601" s="1225" t="s">
        <v>3281</v>
      </c>
      <c r="AL601" s="1222" t="s">
        <v>294</v>
      </c>
      <c r="AM601" s="1221" t="s">
        <v>3011</v>
      </c>
      <c r="AN601" s="2008"/>
    </row>
    <row r="602" spans="1:40" ht="93" customHeight="1">
      <c r="A602" s="1221" t="s">
        <v>1107</v>
      </c>
      <c r="B602" s="1221" t="s">
        <v>894</v>
      </c>
      <c r="C602" s="1221" t="s">
        <v>3306</v>
      </c>
      <c r="D602" s="1222" t="s">
        <v>3011</v>
      </c>
      <c r="E602" s="1221" t="s">
        <v>3272</v>
      </c>
      <c r="F602" s="1222" t="s">
        <v>3273</v>
      </c>
      <c r="G602" s="1222" t="s">
        <v>3013</v>
      </c>
      <c r="H602" s="1223">
        <v>9396.1</v>
      </c>
      <c r="I602" s="1223">
        <v>8400</v>
      </c>
      <c r="J602" s="1222" t="s">
        <v>3274</v>
      </c>
      <c r="K602" s="1224" t="s">
        <v>3311</v>
      </c>
      <c r="L602" s="1222" t="s">
        <v>3373</v>
      </c>
      <c r="M602" s="1224" t="s">
        <v>3275</v>
      </c>
      <c r="N602" s="1222" t="s">
        <v>293</v>
      </c>
      <c r="O602" s="2069" t="s">
        <v>3308</v>
      </c>
      <c r="P602" s="1221" t="s">
        <v>294</v>
      </c>
      <c r="Q602" s="1221" t="s">
        <v>3465</v>
      </c>
      <c r="R602" s="2069" t="s">
        <v>3309</v>
      </c>
      <c r="S602" s="1222" t="s">
        <v>297</v>
      </c>
      <c r="T602" s="2063" t="s">
        <v>2917</v>
      </c>
      <c r="U602" s="1222" t="s">
        <v>294</v>
      </c>
      <c r="V602" s="1222" t="s">
        <v>3018</v>
      </c>
      <c r="W602" s="1222" t="s">
        <v>294</v>
      </c>
      <c r="X602" s="1222" t="s">
        <v>3278</v>
      </c>
      <c r="Y602" s="1222" t="s">
        <v>3279</v>
      </c>
      <c r="Z602" s="1222" t="s">
        <v>3011</v>
      </c>
      <c r="AA602" s="1222" t="s">
        <v>3011</v>
      </c>
      <c r="AB602" s="1222" t="s">
        <v>3011</v>
      </c>
      <c r="AC602" s="1222" t="s">
        <v>3011</v>
      </c>
      <c r="AD602" s="1222" t="s">
        <v>3011</v>
      </c>
      <c r="AE602" s="1222" t="s">
        <v>3011</v>
      </c>
      <c r="AF602" s="2007" t="s">
        <v>293</v>
      </c>
      <c r="AG602" s="1222" t="s">
        <v>3310</v>
      </c>
      <c r="AH602" s="1221" t="s">
        <v>2908</v>
      </c>
      <c r="AI602" s="2007" t="s">
        <v>2909</v>
      </c>
      <c r="AJ602" s="1222" t="s">
        <v>295</v>
      </c>
      <c r="AK602" s="1225" t="s">
        <v>3281</v>
      </c>
      <c r="AL602" s="1222" t="s">
        <v>294</v>
      </c>
      <c r="AM602" s="1221" t="s">
        <v>3011</v>
      </c>
      <c r="AN602" s="2008"/>
    </row>
    <row r="603" spans="1:40" ht="93" customHeight="1">
      <c r="A603" s="1221" t="s">
        <v>1107</v>
      </c>
      <c r="B603" s="1221" t="s">
        <v>895</v>
      </c>
      <c r="C603" s="1221" t="s">
        <v>3306</v>
      </c>
      <c r="D603" s="1222" t="s">
        <v>3011</v>
      </c>
      <c r="E603" s="1221" t="s">
        <v>3272</v>
      </c>
      <c r="F603" s="1222" t="s">
        <v>3273</v>
      </c>
      <c r="G603" s="1222" t="s">
        <v>3013</v>
      </c>
      <c r="H603" s="1223">
        <v>9396.1</v>
      </c>
      <c r="I603" s="1223">
        <v>8400</v>
      </c>
      <c r="J603" s="1222" t="s">
        <v>3274</v>
      </c>
      <c r="K603" s="1224" t="s">
        <v>3311</v>
      </c>
      <c r="L603" s="1222" t="s">
        <v>3373</v>
      </c>
      <c r="M603" s="1224" t="s">
        <v>3275</v>
      </c>
      <c r="N603" s="1222" t="s">
        <v>293</v>
      </c>
      <c r="O603" s="2069" t="s">
        <v>3308</v>
      </c>
      <c r="P603" s="1221" t="s">
        <v>294</v>
      </c>
      <c r="Q603" s="1221" t="s">
        <v>3465</v>
      </c>
      <c r="R603" s="2069" t="s">
        <v>3309</v>
      </c>
      <c r="S603" s="1222" t="s">
        <v>297</v>
      </c>
      <c r="T603" s="2063" t="s">
        <v>2917</v>
      </c>
      <c r="U603" s="1222" t="s">
        <v>294</v>
      </c>
      <c r="V603" s="1222" t="s">
        <v>3018</v>
      </c>
      <c r="W603" s="1222" t="s">
        <v>294</v>
      </c>
      <c r="X603" s="1222" t="s">
        <v>3278</v>
      </c>
      <c r="Y603" s="1222" t="s">
        <v>3279</v>
      </c>
      <c r="Z603" s="1222" t="s">
        <v>3011</v>
      </c>
      <c r="AA603" s="1222" t="s">
        <v>3011</v>
      </c>
      <c r="AB603" s="1222" t="s">
        <v>3011</v>
      </c>
      <c r="AC603" s="1222" t="s">
        <v>3011</v>
      </c>
      <c r="AD603" s="1222" t="s">
        <v>3011</v>
      </c>
      <c r="AE603" s="1222" t="s">
        <v>3011</v>
      </c>
      <c r="AF603" s="2007" t="s">
        <v>293</v>
      </c>
      <c r="AG603" s="1222" t="s">
        <v>3310</v>
      </c>
      <c r="AH603" s="1221" t="s">
        <v>2908</v>
      </c>
      <c r="AI603" s="2007" t="s">
        <v>2909</v>
      </c>
      <c r="AJ603" s="1222" t="s">
        <v>295</v>
      </c>
      <c r="AK603" s="1225" t="s">
        <v>3281</v>
      </c>
      <c r="AL603" s="1222" t="s">
        <v>294</v>
      </c>
      <c r="AM603" s="1221" t="s">
        <v>3011</v>
      </c>
      <c r="AN603" s="2008"/>
    </row>
    <row r="604" spans="1:40" ht="93" customHeight="1">
      <c r="A604" s="1221" t="s">
        <v>1107</v>
      </c>
      <c r="B604" s="1221" t="s">
        <v>896</v>
      </c>
      <c r="C604" s="1221" t="s">
        <v>3306</v>
      </c>
      <c r="D604" s="1222" t="s">
        <v>3011</v>
      </c>
      <c r="E604" s="1221" t="s">
        <v>3272</v>
      </c>
      <c r="F604" s="1222" t="s">
        <v>3273</v>
      </c>
      <c r="G604" s="1222" t="s">
        <v>3013</v>
      </c>
      <c r="H604" s="1223">
        <v>2013.45</v>
      </c>
      <c r="I604" s="1223">
        <v>1800</v>
      </c>
      <c r="J604" s="1222" t="s">
        <v>3274</v>
      </c>
      <c r="K604" s="1224" t="s">
        <v>3311</v>
      </c>
      <c r="L604" s="1222" t="s">
        <v>3373</v>
      </c>
      <c r="M604" s="1224" t="s">
        <v>3275</v>
      </c>
      <c r="N604" s="1222" t="s">
        <v>293</v>
      </c>
      <c r="O604" s="2069" t="s">
        <v>3308</v>
      </c>
      <c r="P604" s="1221" t="s">
        <v>294</v>
      </c>
      <c r="Q604" s="1221" t="s">
        <v>3424</v>
      </c>
      <c r="R604" s="2069" t="s">
        <v>3309</v>
      </c>
      <c r="S604" s="1222" t="s">
        <v>297</v>
      </c>
      <c r="T604" s="2063" t="s">
        <v>2917</v>
      </c>
      <c r="U604" s="1222" t="s">
        <v>294</v>
      </c>
      <c r="V604" s="1222" t="s">
        <v>3018</v>
      </c>
      <c r="W604" s="1222" t="s">
        <v>294</v>
      </c>
      <c r="X604" s="1222" t="s">
        <v>3278</v>
      </c>
      <c r="Y604" s="1222" t="s">
        <v>3279</v>
      </c>
      <c r="Z604" s="1222" t="s">
        <v>3011</v>
      </c>
      <c r="AA604" s="1222" t="s">
        <v>3011</v>
      </c>
      <c r="AB604" s="1222" t="s">
        <v>3011</v>
      </c>
      <c r="AC604" s="1222" t="s">
        <v>3011</v>
      </c>
      <c r="AD604" s="1222" t="s">
        <v>3011</v>
      </c>
      <c r="AE604" s="1222" t="s">
        <v>3011</v>
      </c>
      <c r="AF604" s="2007" t="s">
        <v>293</v>
      </c>
      <c r="AG604" s="1222" t="s">
        <v>3310</v>
      </c>
      <c r="AH604" s="1221" t="s">
        <v>2908</v>
      </c>
      <c r="AI604" s="2007" t="s">
        <v>2909</v>
      </c>
      <c r="AJ604" s="1222" t="s">
        <v>295</v>
      </c>
      <c r="AK604" s="1225" t="s">
        <v>3281</v>
      </c>
      <c r="AL604" s="1222" t="s">
        <v>294</v>
      </c>
      <c r="AM604" s="1221" t="s">
        <v>3011</v>
      </c>
      <c r="AN604" s="2008"/>
    </row>
    <row r="605" spans="1:40" ht="93" customHeight="1">
      <c r="A605" s="1221" t="s">
        <v>1107</v>
      </c>
      <c r="B605" s="1221" t="s">
        <v>897</v>
      </c>
      <c r="C605" s="1221" t="s">
        <v>3306</v>
      </c>
      <c r="D605" s="1222" t="s">
        <v>3011</v>
      </c>
      <c r="E605" s="1221" t="s">
        <v>3272</v>
      </c>
      <c r="F605" s="1222" t="s">
        <v>3273</v>
      </c>
      <c r="G605" s="1222" t="s">
        <v>3013</v>
      </c>
      <c r="H605" s="1223">
        <v>2013.45</v>
      </c>
      <c r="I605" s="1223">
        <v>1800</v>
      </c>
      <c r="J605" s="1222" t="s">
        <v>3274</v>
      </c>
      <c r="K605" s="1224" t="s">
        <v>3311</v>
      </c>
      <c r="L605" s="1222" t="s">
        <v>3373</v>
      </c>
      <c r="M605" s="1224" t="s">
        <v>3275</v>
      </c>
      <c r="N605" s="1222" t="s">
        <v>293</v>
      </c>
      <c r="O605" s="2069" t="s">
        <v>3308</v>
      </c>
      <c r="P605" s="1221" t="s">
        <v>294</v>
      </c>
      <c r="Q605" s="1221" t="s">
        <v>3424</v>
      </c>
      <c r="R605" s="2069" t="s">
        <v>3309</v>
      </c>
      <c r="S605" s="1222" t="s">
        <v>297</v>
      </c>
      <c r="T605" s="2063" t="s">
        <v>2917</v>
      </c>
      <c r="U605" s="1222" t="s">
        <v>294</v>
      </c>
      <c r="V605" s="1222" t="s">
        <v>3018</v>
      </c>
      <c r="W605" s="1222" t="s">
        <v>294</v>
      </c>
      <c r="X605" s="1222" t="s">
        <v>3278</v>
      </c>
      <c r="Y605" s="1222" t="s">
        <v>3279</v>
      </c>
      <c r="Z605" s="1222" t="s">
        <v>3011</v>
      </c>
      <c r="AA605" s="1222" t="s">
        <v>3011</v>
      </c>
      <c r="AB605" s="1222" t="s">
        <v>3011</v>
      </c>
      <c r="AC605" s="1222" t="s">
        <v>3011</v>
      </c>
      <c r="AD605" s="1222" t="s">
        <v>3011</v>
      </c>
      <c r="AE605" s="1222" t="s">
        <v>3011</v>
      </c>
      <c r="AF605" s="2007" t="s">
        <v>293</v>
      </c>
      <c r="AG605" s="1222" t="s">
        <v>3310</v>
      </c>
      <c r="AH605" s="1221" t="s">
        <v>2908</v>
      </c>
      <c r="AI605" s="2007" t="s">
        <v>2909</v>
      </c>
      <c r="AJ605" s="1222" t="s">
        <v>295</v>
      </c>
      <c r="AK605" s="1225" t="s">
        <v>3281</v>
      </c>
      <c r="AL605" s="1222" t="s">
        <v>294</v>
      </c>
      <c r="AM605" s="1221" t="s">
        <v>3011</v>
      </c>
      <c r="AN605" s="2008"/>
    </row>
    <row r="606" spans="1:40" ht="93" customHeight="1">
      <c r="A606" s="1221" t="s">
        <v>1107</v>
      </c>
      <c r="B606" s="1221" t="s">
        <v>898</v>
      </c>
      <c r="C606" s="1221" t="s">
        <v>3306</v>
      </c>
      <c r="D606" s="1222" t="s">
        <v>3011</v>
      </c>
      <c r="E606" s="1221" t="s">
        <v>3272</v>
      </c>
      <c r="F606" s="1222" t="s">
        <v>3273</v>
      </c>
      <c r="G606" s="1222" t="s">
        <v>3013</v>
      </c>
      <c r="H606" s="1223">
        <v>335.57</v>
      </c>
      <c r="I606" s="1223">
        <v>300</v>
      </c>
      <c r="J606" s="1222" t="s">
        <v>3274</v>
      </c>
      <c r="K606" s="1224" t="s">
        <v>3311</v>
      </c>
      <c r="L606" s="1222" t="s">
        <v>3373</v>
      </c>
      <c r="M606" s="1224" t="s">
        <v>3275</v>
      </c>
      <c r="N606" s="1222" t="s">
        <v>293</v>
      </c>
      <c r="O606" s="2069" t="s">
        <v>3308</v>
      </c>
      <c r="P606" s="1221" t="s">
        <v>294</v>
      </c>
      <c r="Q606" s="1221" t="s">
        <v>3425</v>
      </c>
      <c r="R606" s="2069" t="s">
        <v>3309</v>
      </c>
      <c r="S606" s="1222" t="s">
        <v>297</v>
      </c>
      <c r="T606" s="2063" t="s">
        <v>2917</v>
      </c>
      <c r="U606" s="1222" t="s">
        <v>294</v>
      </c>
      <c r="V606" s="1222" t="s">
        <v>3018</v>
      </c>
      <c r="W606" s="1222" t="s">
        <v>294</v>
      </c>
      <c r="X606" s="1222" t="s">
        <v>3278</v>
      </c>
      <c r="Y606" s="1222" t="s">
        <v>3279</v>
      </c>
      <c r="Z606" s="1222" t="s">
        <v>3011</v>
      </c>
      <c r="AA606" s="1222" t="s">
        <v>3011</v>
      </c>
      <c r="AB606" s="1222" t="s">
        <v>3011</v>
      </c>
      <c r="AC606" s="1222" t="s">
        <v>3011</v>
      </c>
      <c r="AD606" s="1222" t="s">
        <v>3011</v>
      </c>
      <c r="AE606" s="1222" t="s">
        <v>3011</v>
      </c>
      <c r="AF606" s="2007" t="s">
        <v>293</v>
      </c>
      <c r="AG606" s="1222" t="s">
        <v>3310</v>
      </c>
      <c r="AH606" s="1221" t="s">
        <v>2908</v>
      </c>
      <c r="AI606" s="2007" t="s">
        <v>2909</v>
      </c>
      <c r="AJ606" s="1222" t="s">
        <v>295</v>
      </c>
      <c r="AK606" s="1225" t="s">
        <v>3281</v>
      </c>
      <c r="AL606" s="1222" t="s">
        <v>294</v>
      </c>
      <c r="AM606" s="1221" t="s">
        <v>3011</v>
      </c>
      <c r="AN606" s="2008"/>
    </row>
    <row r="607" spans="1:40" ht="93" customHeight="1">
      <c r="A607" s="1221" t="s">
        <v>1107</v>
      </c>
      <c r="B607" s="1221" t="s">
        <v>899</v>
      </c>
      <c r="C607" s="1221" t="s">
        <v>3306</v>
      </c>
      <c r="D607" s="1222" t="s">
        <v>3011</v>
      </c>
      <c r="E607" s="1221" t="s">
        <v>3272</v>
      </c>
      <c r="F607" s="1222" t="s">
        <v>3273</v>
      </c>
      <c r="G607" s="1222" t="s">
        <v>3013</v>
      </c>
      <c r="H607" s="1223">
        <v>2013.45</v>
      </c>
      <c r="I607" s="1223">
        <v>1800</v>
      </c>
      <c r="J607" s="1222" t="s">
        <v>3274</v>
      </c>
      <c r="K607" s="1224" t="s">
        <v>3311</v>
      </c>
      <c r="L607" s="1222" t="s">
        <v>3373</v>
      </c>
      <c r="M607" s="1224" t="s">
        <v>3275</v>
      </c>
      <c r="N607" s="1222" t="s">
        <v>293</v>
      </c>
      <c r="O607" s="2069" t="s">
        <v>3308</v>
      </c>
      <c r="P607" s="1221" t="s">
        <v>294</v>
      </c>
      <c r="Q607" s="1221" t="s">
        <v>3424</v>
      </c>
      <c r="R607" s="2069" t="s">
        <v>3309</v>
      </c>
      <c r="S607" s="1222" t="s">
        <v>297</v>
      </c>
      <c r="T607" s="2063" t="s">
        <v>2917</v>
      </c>
      <c r="U607" s="1222" t="s">
        <v>294</v>
      </c>
      <c r="V607" s="1222" t="s">
        <v>3018</v>
      </c>
      <c r="W607" s="1222" t="s">
        <v>294</v>
      </c>
      <c r="X607" s="1222" t="s">
        <v>3278</v>
      </c>
      <c r="Y607" s="1222" t="s">
        <v>3279</v>
      </c>
      <c r="Z607" s="1222" t="s">
        <v>3011</v>
      </c>
      <c r="AA607" s="1222" t="s">
        <v>3011</v>
      </c>
      <c r="AB607" s="1222" t="s">
        <v>3011</v>
      </c>
      <c r="AC607" s="1222" t="s">
        <v>3011</v>
      </c>
      <c r="AD607" s="1222" t="s">
        <v>3011</v>
      </c>
      <c r="AE607" s="1222" t="s">
        <v>3011</v>
      </c>
      <c r="AF607" s="2007" t="s">
        <v>293</v>
      </c>
      <c r="AG607" s="1222" t="s">
        <v>3310</v>
      </c>
      <c r="AH607" s="1221" t="s">
        <v>2908</v>
      </c>
      <c r="AI607" s="2007" t="s">
        <v>2909</v>
      </c>
      <c r="AJ607" s="1222" t="s">
        <v>295</v>
      </c>
      <c r="AK607" s="1225" t="s">
        <v>3281</v>
      </c>
      <c r="AL607" s="1222" t="s">
        <v>294</v>
      </c>
      <c r="AM607" s="1221" t="s">
        <v>3011</v>
      </c>
      <c r="AN607" s="2008"/>
    </row>
    <row r="608" spans="1:40" ht="93" customHeight="1">
      <c r="A608" s="1221" t="s">
        <v>1107</v>
      </c>
      <c r="B608" s="1221" t="s">
        <v>900</v>
      </c>
      <c r="C608" s="1221" t="s">
        <v>3306</v>
      </c>
      <c r="D608" s="1222" t="s">
        <v>3011</v>
      </c>
      <c r="E608" s="1221" t="s">
        <v>3272</v>
      </c>
      <c r="F608" s="1222" t="s">
        <v>3273</v>
      </c>
      <c r="G608" s="1222" t="s">
        <v>3013</v>
      </c>
      <c r="H608" s="1223">
        <v>7718.22</v>
      </c>
      <c r="I608" s="1223">
        <v>6900</v>
      </c>
      <c r="J608" s="1222" t="s">
        <v>3274</v>
      </c>
      <c r="K608" s="1224" t="s">
        <v>3311</v>
      </c>
      <c r="L608" s="1222" t="s">
        <v>3373</v>
      </c>
      <c r="M608" s="1224" t="s">
        <v>3275</v>
      </c>
      <c r="N608" s="1222" t="s">
        <v>293</v>
      </c>
      <c r="O608" s="2069" t="s">
        <v>3308</v>
      </c>
      <c r="P608" s="1221" t="s">
        <v>294</v>
      </c>
      <c r="Q608" s="1221" t="s">
        <v>3503</v>
      </c>
      <c r="R608" s="2069" t="s">
        <v>3309</v>
      </c>
      <c r="S608" s="1222" t="s">
        <v>297</v>
      </c>
      <c r="T608" s="2063" t="s">
        <v>2917</v>
      </c>
      <c r="U608" s="1222" t="s">
        <v>294</v>
      </c>
      <c r="V608" s="1222" t="s">
        <v>3018</v>
      </c>
      <c r="W608" s="1222" t="s">
        <v>294</v>
      </c>
      <c r="X608" s="1222" t="s">
        <v>3278</v>
      </c>
      <c r="Y608" s="1222" t="s">
        <v>3279</v>
      </c>
      <c r="Z608" s="1222" t="s">
        <v>3011</v>
      </c>
      <c r="AA608" s="1222" t="s">
        <v>3011</v>
      </c>
      <c r="AB608" s="1222" t="s">
        <v>3011</v>
      </c>
      <c r="AC608" s="1222" t="s">
        <v>3011</v>
      </c>
      <c r="AD608" s="1222" t="s">
        <v>3011</v>
      </c>
      <c r="AE608" s="1222" t="s">
        <v>3011</v>
      </c>
      <c r="AF608" s="2007" t="s">
        <v>293</v>
      </c>
      <c r="AG608" s="1222" t="s">
        <v>3310</v>
      </c>
      <c r="AH608" s="1221" t="s">
        <v>2908</v>
      </c>
      <c r="AI608" s="2007" t="s">
        <v>2909</v>
      </c>
      <c r="AJ608" s="1222" t="s">
        <v>295</v>
      </c>
      <c r="AK608" s="1225" t="s">
        <v>3281</v>
      </c>
      <c r="AL608" s="1222" t="s">
        <v>294</v>
      </c>
      <c r="AM608" s="1221" t="s">
        <v>3011</v>
      </c>
      <c r="AN608" s="2008"/>
    </row>
    <row r="609" spans="1:40" ht="93" customHeight="1">
      <c r="A609" s="1221" t="s">
        <v>1107</v>
      </c>
      <c r="B609" s="1221" t="s">
        <v>901</v>
      </c>
      <c r="C609" s="1221" t="s">
        <v>3306</v>
      </c>
      <c r="D609" s="1222" t="s">
        <v>3011</v>
      </c>
      <c r="E609" s="1221" t="s">
        <v>3272</v>
      </c>
      <c r="F609" s="1222" t="s">
        <v>3273</v>
      </c>
      <c r="G609" s="1222" t="s">
        <v>3013</v>
      </c>
      <c r="H609" s="1223">
        <v>671.15</v>
      </c>
      <c r="I609" s="1223">
        <v>600</v>
      </c>
      <c r="J609" s="1222" t="s">
        <v>3274</v>
      </c>
      <c r="K609" s="1224" t="s">
        <v>3311</v>
      </c>
      <c r="L609" s="1222" t="s">
        <v>3373</v>
      </c>
      <c r="M609" s="1224" t="s">
        <v>3275</v>
      </c>
      <c r="N609" s="1222" t="s">
        <v>293</v>
      </c>
      <c r="O609" s="2069" t="s">
        <v>3308</v>
      </c>
      <c r="P609" s="1221" t="s">
        <v>294</v>
      </c>
      <c r="Q609" s="1221" t="s">
        <v>3376</v>
      </c>
      <c r="R609" s="2069" t="s">
        <v>3309</v>
      </c>
      <c r="S609" s="1222" t="s">
        <v>297</v>
      </c>
      <c r="T609" s="2063" t="s">
        <v>2917</v>
      </c>
      <c r="U609" s="1222" t="s">
        <v>294</v>
      </c>
      <c r="V609" s="1222" t="s">
        <v>3018</v>
      </c>
      <c r="W609" s="1222" t="s">
        <v>294</v>
      </c>
      <c r="X609" s="1222" t="s">
        <v>3278</v>
      </c>
      <c r="Y609" s="1222" t="s">
        <v>3279</v>
      </c>
      <c r="Z609" s="1222" t="s">
        <v>3011</v>
      </c>
      <c r="AA609" s="1222" t="s">
        <v>3011</v>
      </c>
      <c r="AB609" s="1222" t="s">
        <v>3011</v>
      </c>
      <c r="AC609" s="1222" t="s">
        <v>3011</v>
      </c>
      <c r="AD609" s="1222" t="s">
        <v>3011</v>
      </c>
      <c r="AE609" s="1222" t="s">
        <v>3011</v>
      </c>
      <c r="AF609" s="2007" t="s">
        <v>293</v>
      </c>
      <c r="AG609" s="1222" t="s">
        <v>3310</v>
      </c>
      <c r="AH609" s="1221" t="s">
        <v>2908</v>
      </c>
      <c r="AI609" s="2007" t="s">
        <v>2909</v>
      </c>
      <c r="AJ609" s="1222" t="s">
        <v>295</v>
      </c>
      <c r="AK609" s="1225" t="s">
        <v>3281</v>
      </c>
      <c r="AL609" s="1222" t="s">
        <v>294</v>
      </c>
      <c r="AM609" s="1221" t="s">
        <v>3011</v>
      </c>
      <c r="AN609" s="2008"/>
    </row>
    <row r="610" spans="1:40" ht="93" customHeight="1">
      <c r="A610" s="1221" t="s">
        <v>1107</v>
      </c>
      <c r="B610" s="1221" t="s">
        <v>902</v>
      </c>
      <c r="C610" s="1221" t="s">
        <v>3306</v>
      </c>
      <c r="D610" s="1222" t="s">
        <v>3011</v>
      </c>
      <c r="E610" s="1221" t="s">
        <v>3272</v>
      </c>
      <c r="F610" s="1222" t="s">
        <v>3273</v>
      </c>
      <c r="G610" s="1222" t="s">
        <v>3013</v>
      </c>
      <c r="H610" s="1223">
        <v>1342.3</v>
      </c>
      <c r="I610" s="1223">
        <v>1200</v>
      </c>
      <c r="J610" s="1222" t="s">
        <v>3274</v>
      </c>
      <c r="K610" s="1224" t="s">
        <v>3311</v>
      </c>
      <c r="L610" s="1222" t="s">
        <v>3373</v>
      </c>
      <c r="M610" s="1224" t="s">
        <v>3275</v>
      </c>
      <c r="N610" s="1222" t="s">
        <v>293</v>
      </c>
      <c r="O610" s="2069" t="s">
        <v>3308</v>
      </c>
      <c r="P610" s="1221" t="s">
        <v>294</v>
      </c>
      <c r="Q610" s="1221" t="s">
        <v>3404</v>
      </c>
      <c r="R610" s="2069" t="s">
        <v>3309</v>
      </c>
      <c r="S610" s="1222" t="s">
        <v>297</v>
      </c>
      <c r="T610" s="2063" t="s">
        <v>2917</v>
      </c>
      <c r="U610" s="1222" t="s">
        <v>294</v>
      </c>
      <c r="V610" s="1222" t="s">
        <v>3018</v>
      </c>
      <c r="W610" s="1222" t="s">
        <v>294</v>
      </c>
      <c r="X610" s="1222" t="s">
        <v>3278</v>
      </c>
      <c r="Y610" s="1222" t="s">
        <v>3279</v>
      </c>
      <c r="Z610" s="1222" t="s">
        <v>3011</v>
      </c>
      <c r="AA610" s="1222" t="s">
        <v>3011</v>
      </c>
      <c r="AB610" s="1222" t="s">
        <v>3011</v>
      </c>
      <c r="AC610" s="1222" t="s">
        <v>3011</v>
      </c>
      <c r="AD610" s="1222" t="s">
        <v>3011</v>
      </c>
      <c r="AE610" s="1222" t="s">
        <v>3011</v>
      </c>
      <c r="AF610" s="2007" t="s">
        <v>293</v>
      </c>
      <c r="AG610" s="1222" t="s">
        <v>3310</v>
      </c>
      <c r="AH610" s="1221" t="s">
        <v>2908</v>
      </c>
      <c r="AI610" s="2007" t="s">
        <v>2909</v>
      </c>
      <c r="AJ610" s="1222" t="s">
        <v>295</v>
      </c>
      <c r="AK610" s="1225" t="s">
        <v>3281</v>
      </c>
      <c r="AL610" s="1222" t="s">
        <v>294</v>
      </c>
      <c r="AM610" s="1221" t="s">
        <v>3011</v>
      </c>
      <c r="AN610" s="2008"/>
    </row>
    <row r="611" spans="1:40" ht="93" customHeight="1">
      <c r="A611" s="1221" t="s">
        <v>1107</v>
      </c>
      <c r="B611" s="1221" t="s">
        <v>903</v>
      </c>
      <c r="C611" s="1221" t="s">
        <v>3306</v>
      </c>
      <c r="D611" s="1222" t="s">
        <v>3011</v>
      </c>
      <c r="E611" s="1221" t="s">
        <v>3272</v>
      </c>
      <c r="F611" s="1222" t="s">
        <v>3273</v>
      </c>
      <c r="G611" s="1222" t="s">
        <v>3013</v>
      </c>
      <c r="H611" s="1223">
        <v>335.57</v>
      </c>
      <c r="I611" s="1223">
        <v>300</v>
      </c>
      <c r="J611" s="1222" t="s">
        <v>3274</v>
      </c>
      <c r="K611" s="1224" t="s">
        <v>3311</v>
      </c>
      <c r="L611" s="1222" t="s">
        <v>3373</v>
      </c>
      <c r="M611" s="1224" t="s">
        <v>3275</v>
      </c>
      <c r="N611" s="1222" t="s">
        <v>293</v>
      </c>
      <c r="O611" s="2069" t="s">
        <v>3308</v>
      </c>
      <c r="P611" s="1221" t="s">
        <v>294</v>
      </c>
      <c r="Q611" s="1221" t="s">
        <v>3425</v>
      </c>
      <c r="R611" s="2069" t="s">
        <v>3309</v>
      </c>
      <c r="S611" s="1222" t="s">
        <v>297</v>
      </c>
      <c r="T611" s="2063" t="s">
        <v>2917</v>
      </c>
      <c r="U611" s="1222" t="s">
        <v>294</v>
      </c>
      <c r="V611" s="1222" t="s">
        <v>3018</v>
      </c>
      <c r="W611" s="1222" t="s">
        <v>294</v>
      </c>
      <c r="X611" s="1222" t="s">
        <v>3278</v>
      </c>
      <c r="Y611" s="1222" t="s">
        <v>3279</v>
      </c>
      <c r="Z611" s="1222" t="s">
        <v>3011</v>
      </c>
      <c r="AA611" s="1222" t="s">
        <v>3011</v>
      </c>
      <c r="AB611" s="1222" t="s">
        <v>3011</v>
      </c>
      <c r="AC611" s="1222" t="s">
        <v>3011</v>
      </c>
      <c r="AD611" s="1222" t="s">
        <v>3011</v>
      </c>
      <c r="AE611" s="1222" t="s">
        <v>3011</v>
      </c>
      <c r="AF611" s="2007" t="s">
        <v>293</v>
      </c>
      <c r="AG611" s="1222" t="s">
        <v>3310</v>
      </c>
      <c r="AH611" s="1221" t="s">
        <v>2908</v>
      </c>
      <c r="AI611" s="2007" t="s">
        <v>2909</v>
      </c>
      <c r="AJ611" s="1222" t="s">
        <v>295</v>
      </c>
      <c r="AK611" s="1225" t="s">
        <v>3281</v>
      </c>
      <c r="AL611" s="1222" t="s">
        <v>294</v>
      </c>
      <c r="AM611" s="1221" t="s">
        <v>3011</v>
      </c>
      <c r="AN611" s="2008"/>
    </row>
    <row r="612" spans="1:40" ht="93" customHeight="1">
      <c r="A612" s="1221" t="s">
        <v>1107</v>
      </c>
      <c r="B612" s="1221" t="s">
        <v>904</v>
      </c>
      <c r="C612" s="1221" t="s">
        <v>3306</v>
      </c>
      <c r="D612" s="1222" t="s">
        <v>3011</v>
      </c>
      <c r="E612" s="1221" t="s">
        <v>3272</v>
      </c>
      <c r="F612" s="1222" t="s">
        <v>3273</v>
      </c>
      <c r="G612" s="1222" t="s">
        <v>3013</v>
      </c>
      <c r="H612" s="1223">
        <v>36913.24</v>
      </c>
      <c r="I612" s="1223">
        <v>33000</v>
      </c>
      <c r="J612" s="1222" t="s">
        <v>3274</v>
      </c>
      <c r="K612" s="1224" t="s">
        <v>3311</v>
      </c>
      <c r="L612" s="1222" t="s">
        <v>3373</v>
      </c>
      <c r="M612" s="1224" t="s">
        <v>3275</v>
      </c>
      <c r="N612" s="1222" t="s">
        <v>293</v>
      </c>
      <c r="O612" s="2069" t="s">
        <v>3308</v>
      </c>
      <c r="P612" s="1221" t="s">
        <v>294</v>
      </c>
      <c r="Q612" s="1221" t="s">
        <v>3513</v>
      </c>
      <c r="R612" s="2069" t="s">
        <v>3309</v>
      </c>
      <c r="S612" s="1222" t="s">
        <v>297</v>
      </c>
      <c r="T612" s="2063" t="s">
        <v>2917</v>
      </c>
      <c r="U612" s="1222" t="s">
        <v>294</v>
      </c>
      <c r="V612" s="1222" t="s">
        <v>3018</v>
      </c>
      <c r="W612" s="1222" t="s">
        <v>294</v>
      </c>
      <c r="X612" s="1222" t="s">
        <v>3278</v>
      </c>
      <c r="Y612" s="1222" t="s">
        <v>3279</v>
      </c>
      <c r="Z612" s="1222" t="s">
        <v>3011</v>
      </c>
      <c r="AA612" s="1222" t="s">
        <v>3011</v>
      </c>
      <c r="AB612" s="1222" t="s">
        <v>3011</v>
      </c>
      <c r="AC612" s="1222" t="s">
        <v>3011</v>
      </c>
      <c r="AD612" s="1222" t="s">
        <v>3011</v>
      </c>
      <c r="AE612" s="1222" t="s">
        <v>3011</v>
      </c>
      <c r="AF612" s="2007" t="s">
        <v>293</v>
      </c>
      <c r="AG612" s="1222" t="s">
        <v>3310</v>
      </c>
      <c r="AH612" s="1221" t="s">
        <v>2908</v>
      </c>
      <c r="AI612" s="2007" t="s">
        <v>2909</v>
      </c>
      <c r="AJ612" s="1222" t="s">
        <v>295</v>
      </c>
      <c r="AK612" s="1225" t="s">
        <v>3281</v>
      </c>
      <c r="AL612" s="1222" t="s">
        <v>294</v>
      </c>
      <c r="AM612" s="1221" t="s">
        <v>3011</v>
      </c>
      <c r="AN612" s="2008"/>
    </row>
    <row r="613" spans="1:40" ht="93" customHeight="1">
      <c r="A613" s="1221" t="s">
        <v>1107</v>
      </c>
      <c r="B613" s="1221" t="s">
        <v>905</v>
      </c>
      <c r="C613" s="1221" t="s">
        <v>3306</v>
      </c>
      <c r="D613" s="1222" t="s">
        <v>3011</v>
      </c>
      <c r="E613" s="1221" t="s">
        <v>3272</v>
      </c>
      <c r="F613" s="1222" t="s">
        <v>3273</v>
      </c>
      <c r="G613" s="1222" t="s">
        <v>3013</v>
      </c>
      <c r="H613" s="1223">
        <v>1342.3</v>
      </c>
      <c r="I613" s="1223">
        <v>1200</v>
      </c>
      <c r="J613" s="1222" t="s">
        <v>3274</v>
      </c>
      <c r="K613" s="1224" t="s">
        <v>3311</v>
      </c>
      <c r="L613" s="1222" t="s">
        <v>3373</v>
      </c>
      <c r="M613" s="1224" t="s">
        <v>3275</v>
      </c>
      <c r="N613" s="1222" t="s">
        <v>293</v>
      </c>
      <c r="O613" s="2069" t="s">
        <v>3308</v>
      </c>
      <c r="P613" s="1221" t="s">
        <v>294</v>
      </c>
      <c r="Q613" s="1221" t="s">
        <v>3404</v>
      </c>
      <c r="R613" s="2069" t="s">
        <v>3309</v>
      </c>
      <c r="S613" s="1222" t="s">
        <v>297</v>
      </c>
      <c r="T613" s="2063" t="s">
        <v>2917</v>
      </c>
      <c r="U613" s="1222" t="s">
        <v>294</v>
      </c>
      <c r="V613" s="1222" t="s">
        <v>3018</v>
      </c>
      <c r="W613" s="1222" t="s">
        <v>294</v>
      </c>
      <c r="X613" s="1222" t="s">
        <v>3278</v>
      </c>
      <c r="Y613" s="1222" t="s">
        <v>3279</v>
      </c>
      <c r="Z613" s="1222" t="s">
        <v>3011</v>
      </c>
      <c r="AA613" s="1222" t="s">
        <v>3011</v>
      </c>
      <c r="AB613" s="1222" t="s">
        <v>3011</v>
      </c>
      <c r="AC613" s="1222" t="s">
        <v>3011</v>
      </c>
      <c r="AD613" s="1222" t="s">
        <v>3011</v>
      </c>
      <c r="AE613" s="1222" t="s">
        <v>3011</v>
      </c>
      <c r="AF613" s="2007" t="s">
        <v>293</v>
      </c>
      <c r="AG613" s="1222" t="s">
        <v>3310</v>
      </c>
      <c r="AH613" s="1221" t="s">
        <v>2908</v>
      </c>
      <c r="AI613" s="2007" t="s">
        <v>2909</v>
      </c>
      <c r="AJ613" s="1222" t="s">
        <v>295</v>
      </c>
      <c r="AK613" s="1225" t="s">
        <v>3281</v>
      </c>
      <c r="AL613" s="1222" t="s">
        <v>294</v>
      </c>
      <c r="AM613" s="1221" t="s">
        <v>3011</v>
      </c>
      <c r="AN613" s="2008"/>
    </row>
    <row r="614" spans="1:40" ht="93" customHeight="1">
      <c r="A614" s="1221" t="s">
        <v>1107</v>
      </c>
      <c r="B614" s="1221" t="s">
        <v>906</v>
      </c>
      <c r="C614" s="1221" t="s">
        <v>3306</v>
      </c>
      <c r="D614" s="1222" t="s">
        <v>3011</v>
      </c>
      <c r="E614" s="1221" t="s">
        <v>3272</v>
      </c>
      <c r="F614" s="1222" t="s">
        <v>3273</v>
      </c>
      <c r="G614" s="1222" t="s">
        <v>3013</v>
      </c>
      <c r="H614" s="1223">
        <v>335.57</v>
      </c>
      <c r="I614" s="1223">
        <v>300</v>
      </c>
      <c r="J614" s="1222" t="s">
        <v>3274</v>
      </c>
      <c r="K614" s="1224" t="s">
        <v>3311</v>
      </c>
      <c r="L614" s="1222" t="s">
        <v>3373</v>
      </c>
      <c r="M614" s="1224" t="s">
        <v>3275</v>
      </c>
      <c r="N614" s="1222" t="s">
        <v>293</v>
      </c>
      <c r="O614" s="2069" t="s">
        <v>3308</v>
      </c>
      <c r="P614" s="1221" t="s">
        <v>294</v>
      </c>
      <c r="Q614" s="1221" t="s">
        <v>3425</v>
      </c>
      <c r="R614" s="2069" t="s">
        <v>3309</v>
      </c>
      <c r="S614" s="1222" t="s">
        <v>297</v>
      </c>
      <c r="T614" s="2063" t="s">
        <v>2917</v>
      </c>
      <c r="U614" s="1222" t="s">
        <v>294</v>
      </c>
      <c r="V614" s="1222" t="s">
        <v>3018</v>
      </c>
      <c r="W614" s="1222" t="s">
        <v>294</v>
      </c>
      <c r="X614" s="1222" t="s">
        <v>3278</v>
      </c>
      <c r="Y614" s="1222" t="s">
        <v>3279</v>
      </c>
      <c r="Z614" s="1222" t="s">
        <v>3011</v>
      </c>
      <c r="AA614" s="1222" t="s">
        <v>3011</v>
      </c>
      <c r="AB614" s="1222" t="s">
        <v>3011</v>
      </c>
      <c r="AC614" s="1222" t="s">
        <v>3011</v>
      </c>
      <c r="AD614" s="1222" t="s">
        <v>3011</v>
      </c>
      <c r="AE614" s="1222" t="s">
        <v>3011</v>
      </c>
      <c r="AF614" s="2007" t="s">
        <v>293</v>
      </c>
      <c r="AG614" s="1222" t="s">
        <v>3310</v>
      </c>
      <c r="AH614" s="1221" t="s">
        <v>2908</v>
      </c>
      <c r="AI614" s="2007" t="s">
        <v>2909</v>
      </c>
      <c r="AJ614" s="1222" t="s">
        <v>295</v>
      </c>
      <c r="AK614" s="1225" t="s">
        <v>3281</v>
      </c>
      <c r="AL614" s="1222" t="s">
        <v>294</v>
      </c>
      <c r="AM614" s="1221" t="s">
        <v>3011</v>
      </c>
      <c r="AN614" s="2008"/>
    </row>
    <row r="615" spans="1:40" ht="93" customHeight="1">
      <c r="A615" s="1221" t="s">
        <v>1107</v>
      </c>
      <c r="B615" s="1221" t="s">
        <v>907</v>
      </c>
      <c r="C615" s="1221" t="s">
        <v>3306</v>
      </c>
      <c r="D615" s="1222" t="s">
        <v>3011</v>
      </c>
      <c r="E615" s="1221" t="s">
        <v>3272</v>
      </c>
      <c r="F615" s="1222" t="s">
        <v>3273</v>
      </c>
      <c r="G615" s="1222" t="s">
        <v>3013</v>
      </c>
      <c r="H615" s="1223">
        <v>335.57</v>
      </c>
      <c r="I615" s="1223">
        <v>300</v>
      </c>
      <c r="J615" s="1222" t="s">
        <v>3274</v>
      </c>
      <c r="K615" s="1224" t="s">
        <v>3311</v>
      </c>
      <c r="L615" s="1222" t="s">
        <v>3373</v>
      </c>
      <c r="M615" s="1224" t="s">
        <v>3275</v>
      </c>
      <c r="N615" s="1222" t="s">
        <v>293</v>
      </c>
      <c r="O615" s="2069" t="s">
        <v>3308</v>
      </c>
      <c r="P615" s="1221" t="s">
        <v>294</v>
      </c>
      <c r="Q615" s="1221" t="s">
        <v>3425</v>
      </c>
      <c r="R615" s="2069" t="s">
        <v>3309</v>
      </c>
      <c r="S615" s="1222" t="s">
        <v>297</v>
      </c>
      <c r="T615" s="2063" t="s">
        <v>2917</v>
      </c>
      <c r="U615" s="1222" t="s">
        <v>294</v>
      </c>
      <c r="V615" s="1222" t="s">
        <v>3018</v>
      </c>
      <c r="W615" s="1222" t="s">
        <v>294</v>
      </c>
      <c r="X615" s="1222" t="s">
        <v>3278</v>
      </c>
      <c r="Y615" s="1222" t="s">
        <v>3279</v>
      </c>
      <c r="Z615" s="1222" t="s">
        <v>3011</v>
      </c>
      <c r="AA615" s="1222" t="s">
        <v>3011</v>
      </c>
      <c r="AB615" s="1222" t="s">
        <v>3011</v>
      </c>
      <c r="AC615" s="1222" t="s">
        <v>3011</v>
      </c>
      <c r="AD615" s="1222" t="s">
        <v>3011</v>
      </c>
      <c r="AE615" s="1222" t="s">
        <v>3011</v>
      </c>
      <c r="AF615" s="2007" t="s">
        <v>293</v>
      </c>
      <c r="AG615" s="1222" t="s">
        <v>3310</v>
      </c>
      <c r="AH615" s="1221" t="s">
        <v>2908</v>
      </c>
      <c r="AI615" s="2007" t="s">
        <v>2909</v>
      </c>
      <c r="AJ615" s="1222" t="s">
        <v>295</v>
      </c>
      <c r="AK615" s="1225" t="s">
        <v>3281</v>
      </c>
      <c r="AL615" s="1222" t="s">
        <v>294</v>
      </c>
      <c r="AM615" s="1221" t="s">
        <v>3011</v>
      </c>
      <c r="AN615" s="2008"/>
    </row>
    <row r="616" spans="1:40" ht="93" customHeight="1">
      <c r="A616" s="1221" t="s">
        <v>1107</v>
      </c>
      <c r="B616" s="1221" t="s">
        <v>908</v>
      </c>
      <c r="C616" s="1221" t="s">
        <v>3306</v>
      </c>
      <c r="D616" s="1222" t="s">
        <v>3011</v>
      </c>
      <c r="E616" s="1221" t="s">
        <v>3272</v>
      </c>
      <c r="F616" s="1222" t="s">
        <v>3273</v>
      </c>
      <c r="G616" s="1222" t="s">
        <v>3013</v>
      </c>
      <c r="H616" s="1223">
        <v>671.15</v>
      </c>
      <c r="I616" s="1223">
        <v>600</v>
      </c>
      <c r="J616" s="1222" t="s">
        <v>3274</v>
      </c>
      <c r="K616" s="1224" t="s">
        <v>3311</v>
      </c>
      <c r="L616" s="1222" t="s">
        <v>3373</v>
      </c>
      <c r="M616" s="1224" t="s">
        <v>3275</v>
      </c>
      <c r="N616" s="1222" t="s">
        <v>293</v>
      </c>
      <c r="O616" s="2069" t="s">
        <v>3308</v>
      </c>
      <c r="P616" s="1221" t="s">
        <v>294</v>
      </c>
      <c r="Q616" s="1221" t="s">
        <v>3376</v>
      </c>
      <c r="R616" s="2069" t="s">
        <v>3309</v>
      </c>
      <c r="S616" s="1222" t="s">
        <v>297</v>
      </c>
      <c r="T616" s="2063" t="s">
        <v>2917</v>
      </c>
      <c r="U616" s="1222" t="s">
        <v>294</v>
      </c>
      <c r="V616" s="1222" t="s">
        <v>3018</v>
      </c>
      <c r="W616" s="1222" t="s">
        <v>294</v>
      </c>
      <c r="X616" s="1222" t="s">
        <v>3278</v>
      </c>
      <c r="Y616" s="1222" t="s">
        <v>3279</v>
      </c>
      <c r="Z616" s="1222" t="s">
        <v>3011</v>
      </c>
      <c r="AA616" s="1222" t="s">
        <v>3011</v>
      </c>
      <c r="AB616" s="1222" t="s">
        <v>3011</v>
      </c>
      <c r="AC616" s="1222" t="s">
        <v>3011</v>
      </c>
      <c r="AD616" s="1222" t="s">
        <v>3011</v>
      </c>
      <c r="AE616" s="1222" t="s">
        <v>3011</v>
      </c>
      <c r="AF616" s="2007" t="s">
        <v>293</v>
      </c>
      <c r="AG616" s="1222" t="s">
        <v>3310</v>
      </c>
      <c r="AH616" s="1221" t="s">
        <v>2908</v>
      </c>
      <c r="AI616" s="2007" t="s">
        <v>2909</v>
      </c>
      <c r="AJ616" s="1222" t="s">
        <v>295</v>
      </c>
      <c r="AK616" s="1225" t="s">
        <v>3281</v>
      </c>
      <c r="AL616" s="1222" t="s">
        <v>294</v>
      </c>
      <c r="AM616" s="1221" t="s">
        <v>3011</v>
      </c>
      <c r="AN616" s="2008"/>
    </row>
    <row r="617" spans="1:40" ht="93" customHeight="1">
      <c r="A617" s="1221" t="s">
        <v>1107</v>
      </c>
      <c r="B617" s="1221" t="s">
        <v>909</v>
      </c>
      <c r="C617" s="1221" t="s">
        <v>3306</v>
      </c>
      <c r="D617" s="1222" t="s">
        <v>3011</v>
      </c>
      <c r="E617" s="1221" t="s">
        <v>3272</v>
      </c>
      <c r="F617" s="1222" t="s">
        <v>3273</v>
      </c>
      <c r="G617" s="1222" t="s">
        <v>3013</v>
      </c>
      <c r="H617" s="1223">
        <v>335.57</v>
      </c>
      <c r="I617" s="1223">
        <v>300</v>
      </c>
      <c r="J617" s="1222" t="s">
        <v>3274</v>
      </c>
      <c r="K617" s="1224" t="s">
        <v>3311</v>
      </c>
      <c r="L617" s="1222" t="s">
        <v>3373</v>
      </c>
      <c r="M617" s="1224" t="s">
        <v>3275</v>
      </c>
      <c r="N617" s="1222" t="s">
        <v>293</v>
      </c>
      <c r="O617" s="2069" t="s">
        <v>3308</v>
      </c>
      <c r="P617" s="1221" t="s">
        <v>294</v>
      </c>
      <c r="Q617" s="1221" t="s">
        <v>3425</v>
      </c>
      <c r="R617" s="2069" t="s">
        <v>3309</v>
      </c>
      <c r="S617" s="1222" t="s">
        <v>297</v>
      </c>
      <c r="T617" s="2063" t="s">
        <v>2917</v>
      </c>
      <c r="U617" s="1222" t="s">
        <v>294</v>
      </c>
      <c r="V617" s="1222" t="s">
        <v>3018</v>
      </c>
      <c r="W617" s="1222" t="s">
        <v>294</v>
      </c>
      <c r="X617" s="1222" t="s">
        <v>3278</v>
      </c>
      <c r="Y617" s="1222" t="s">
        <v>3279</v>
      </c>
      <c r="Z617" s="1222" t="s">
        <v>3011</v>
      </c>
      <c r="AA617" s="1222" t="s">
        <v>3011</v>
      </c>
      <c r="AB617" s="1222" t="s">
        <v>3011</v>
      </c>
      <c r="AC617" s="1222" t="s">
        <v>3011</v>
      </c>
      <c r="AD617" s="1222" t="s">
        <v>3011</v>
      </c>
      <c r="AE617" s="1222" t="s">
        <v>3011</v>
      </c>
      <c r="AF617" s="2007" t="s">
        <v>293</v>
      </c>
      <c r="AG617" s="1222" t="s">
        <v>3310</v>
      </c>
      <c r="AH617" s="1221" t="s">
        <v>2908</v>
      </c>
      <c r="AI617" s="2007" t="s">
        <v>2909</v>
      </c>
      <c r="AJ617" s="1222" t="s">
        <v>295</v>
      </c>
      <c r="AK617" s="1225" t="s">
        <v>3281</v>
      </c>
      <c r="AL617" s="1222" t="s">
        <v>294</v>
      </c>
      <c r="AM617" s="1221" t="s">
        <v>3011</v>
      </c>
      <c r="AN617" s="2008"/>
    </row>
    <row r="618" spans="1:40" ht="93" customHeight="1">
      <c r="A618" s="1221" t="s">
        <v>1107</v>
      </c>
      <c r="B618" s="1221" t="s">
        <v>910</v>
      </c>
      <c r="C618" s="1221" t="s">
        <v>3306</v>
      </c>
      <c r="D618" s="1222" t="s">
        <v>3011</v>
      </c>
      <c r="E618" s="1221" t="s">
        <v>3272</v>
      </c>
      <c r="F618" s="1222" t="s">
        <v>3273</v>
      </c>
      <c r="G618" s="1222" t="s">
        <v>3013</v>
      </c>
      <c r="H618" s="1223">
        <v>5033.62</v>
      </c>
      <c r="I618" s="1223">
        <v>4500</v>
      </c>
      <c r="J618" s="1222" t="s">
        <v>3274</v>
      </c>
      <c r="K618" s="1224" t="s">
        <v>3311</v>
      </c>
      <c r="L618" s="1222" t="s">
        <v>3373</v>
      </c>
      <c r="M618" s="1224" t="s">
        <v>3275</v>
      </c>
      <c r="N618" s="1222" t="s">
        <v>293</v>
      </c>
      <c r="O618" s="2069" t="s">
        <v>3308</v>
      </c>
      <c r="P618" s="1221" t="s">
        <v>294</v>
      </c>
      <c r="Q618" s="1221" t="s">
        <v>3380</v>
      </c>
      <c r="R618" s="2069" t="s">
        <v>3309</v>
      </c>
      <c r="S618" s="1222" t="s">
        <v>297</v>
      </c>
      <c r="T618" s="2063" t="s">
        <v>2917</v>
      </c>
      <c r="U618" s="1222" t="s">
        <v>294</v>
      </c>
      <c r="V618" s="1222" t="s">
        <v>3018</v>
      </c>
      <c r="W618" s="1222" t="s">
        <v>294</v>
      </c>
      <c r="X618" s="1222" t="s">
        <v>3278</v>
      </c>
      <c r="Y618" s="1222" t="s">
        <v>3279</v>
      </c>
      <c r="Z618" s="1222" t="s">
        <v>3011</v>
      </c>
      <c r="AA618" s="1222" t="s">
        <v>3011</v>
      </c>
      <c r="AB618" s="1222" t="s">
        <v>3011</v>
      </c>
      <c r="AC618" s="1222" t="s">
        <v>3011</v>
      </c>
      <c r="AD618" s="1222" t="s">
        <v>3011</v>
      </c>
      <c r="AE618" s="1222" t="s">
        <v>3011</v>
      </c>
      <c r="AF618" s="2007" t="s">
        <v>293</v>
      </c>
      <c r="AG618" s="1222" t="s">
        <v>3310</v>
      </c>
      <c r="AH618" s="1221" t="s">
        <v>2908</v>
      </c>
      <c r="AI618" s="2007" t="s">
        <v>2909</v>
      </c>
      <c r="AJ618" s="1222" t="s">
        <v>295</v>
      </c>
      <c r="AK618" s="1225" t="s">
        <v>3281</v>
      </c>
      <c r="AL618" s="1222" t="s">
        <v>294</v>
      </c>
      <c r="AM618" s="1221" t="s">
        <v>3011</v>
      </c>
      <c r="AN618" s="2008"/>
    </row>
    <row r="619" spans="1:40" ht="93" customHeight="1">
      <c r="A619" s="1221" t="s">
        <v>1107</v>
      </c>
      <c r="B619" s="1221" t="s">
        <v>911</v>
      </c>
      <c r="C619" s="1221" t="s">
        <v>3306</v>
      </c>
      <c r="D619" s="1222" t="s">
        <v>3011</v>
      </c>
      <c r="E619" s="1221" t="s">
        <v>3272</v>
      </c>
      <c r="F619" s="1222" t="s">
        <v>3273</v>
      </c>
      <c r="G619" s="1222" t="s">
        <v>3013</v>
      </c>
      <c r="H619" s="1223">
        <v>4698.05</v>
      </c>
      <c r="I619" s="1223">
        <v>4200</v>
      </c>
      <c r="J619" s="1222" t="s">
        <v>3274</v>
      </c>
      <c r="K619" s="1224" t="s">
        <v>3311</v>
      </c>
      <c r="L619" s="1222" t="s">
        <v>3373</v>
      </c>
      <c r="M619" s="1224" t="s">
        <v>3275</v>
      </c>
      <c r="N619" s="1222" t="s">
        <v>293</v>
      </c>
      <c r="O619" s="2069" t="s">
        <v>3308</v>
      </c>
      <c r="P619" s="1221" t="s">
        <v>294</v>
      </c>
      <c r="Q619" s="1221" t="s">
        <v>3508</v>
      </c>
      <c r="R619" s="2069" t="s">
        <v>3309</v>
      </c>
      <c r="S619" s="1222" t="s">
        <v>297</v>
      </c>
      <c r="T619" s="2063" t="s">
        <v>2917</v>
      </c>
      <c r="U619" s="1222" t="s">
        <v>294</v>
      </c>
      <c r="V619" s="1222" t="s">
        <v>3018</v>
      </c>
      <c r="W619" s="1222" t="s">
        <v>294</v>
      </c>
      <c r="X619" s="1222" t="s">
        <v>3278</v>
      </c>
      <c r="Y619" s="1222" t="s">
        <v>3279</v>
      </c>
      <c r="Z619" s="1222" t="s">
        <v>3011</v>
      </c>
      <c r="AA619" s="1222" t="s">
        <v>3011</v>
      </c>
      <c r="AB619" s="1222" t="s">
        <v>3011</v>
      </c>
      <c r="AC619" s="1222" t="s">
        <v>3011</v>
      </c>
      <c r="AD619" s="1222" t="s">
        <v>3011</v>
      </c>
      <c r="AE619" s="1222" t="s">
        <v>3011</v>
      </c>
      <c r="AF619" s="2007" t="s">
        <v>293</v>
      </c>
      <c r="AG619" s="1222" t="s">
        <v>3310</v>
      </c>
      <c r="AH619" s="1221" t="s">
        <v>2908</v>
      </c>
      <c r="AI619" s="2007" t="s">
        <v>2909</v>
      </c>
      <c r="AJ619" s="1222" t="s">
        <v>295</v>
      </c>
      <c r="AK619" s="1225" t="s">
        <v>3281</v>
      </c>
      <c r="AL619" s="1222" t="s">
        <v>294</v>
      </c>
      <c r="AM619" s="1221" t="s">
        <v>3011</v>
      </c>
      <c r="AN619" s="2008"/>
    </row>
    <row r="620" spans="1:40" ht="93" customHeight="1">
      <c r="A620" s="1221" t="s">
        <v>1107</v>
      </c>
      <c r="B620" s="1221" t="s">
        <v>912</v>
      </c>
      <c r="C620" s="1221" t="s">
        <v>3306</v>
      </c>
      <c r="D620" s="1222" t="s">
        <v>3011</v>
      </c>
      <c r="E620" s="1221" t="s">
        <v>3272</v>
      </c>
      <c r="F620" s="1222" t="s">
        <v>3273</v>
      </c>
      <c r="G620" s="1222" t="s">
        <v>3013</v>
      </c>
      <c r="H620" s="1223">
        <v>8053.8</v>
      </c>
      <c r="I620" s="1223">
        <v>7200</v>
      </c>
      <c r="J620" s="1222" t="s">
        <v>3274</v>
      </c>
      <c r="K620" s="1224" t="s">
        <v>3312</v>
      </c>
      <c r="L620" s="1222" t="s">
        <v>3373</v>
      </c>
      <c r="M620" s="1224" t="s">
        <v>3275</v>
      </c>
      <c r="N620" s="1222" t="s">
        <v>293</v>
      </c>
      <c r="O620" s="2069" t="s">
        <v>3308</v>
      </c>
      <c r="P620" s="1221" t="s">
        <v>294</v>
      </c>
      <c r="Q620" s="1221" t="s">
        <v>3454</v>
      </c>
      <c r="R620" s="2069" t="s">
        <v>3309</v>
      </c>
      <c r="S620" s="1222" t="s">
        <v>297</v>
      </c>
      <c r="T620" s="2063" t="s">
        <v>2917</v>
      </c>
      <c r="U620" s="1222" t="s">
        <v>294</v>
      </c>
      <c r="V620" s="1222" t="s">
        <v>3018</v>
      </c>
      <c r="W620" s="1222" t="s">
        <v>294</v>
      </c>
      <c r="X620" s="1222" t="s">
        <v>3278</v>
      </c>
      <c r="Y620" s="1222" t="s">
        <v>3279</v>
      </c>
      <c r="Z620" s="1222" t="s">
        <v>3011</v>
      </c>
      <c r="AA620" s="1222" t="s">
        <v>3011</v>
      </c>
      <c r="AB620" s="1222" t="s">
        <v>3011</v>
      </c>
      <c r="AC620" s="1222" t="s">
        <v>3011</v>
      </c>
      <c r="AD620" s="1222" t="s">
        <v>3011</v>
      </c>
      <c r="AE620" s="1222" t="s">
        <v>3011</v>
      </c>
      <c r="AF620" s="2007" t="s">
        <v>293</v>
      </c>
      <c r="AG620" s="1222" t="s">
        <v>3310</v>
      </c>
      <c r="AH620" s="1221" t="s">
        <v>2908</v>
      </c>
      <c r="AI620" s="2007" t="s">
        <v>2909</v>
      </c>
      <c r="AJ620" s="1222" t="s">
        <v>295</v>
      </c>
      <c r="AK620" s="1225" t="s">
        <v>3281</v>
      </c>
      <c r="AL620" s="1222" t="s">
        <v>294</v>
      </c>
      <c r="AM620" s="1221" t="s">
        <v>3011</v>
      </c>
      <c r="AN620" s="2008"/>
    </row>
    <row r="621" spans="1:40" ht="93" customHeight="1">
      <c r="A621" s="1221" t="s">
        <v>1107</v>
      </c>
      <c r="B621" s="1221" t="s">
        <v>913</v>
      </c>
      <c r="C621" s="1221" t="s">
        <v>3306</v>
      </c>
      <c r="D621" s="1222" t="s">
        <v>3011</v>
      </c>
      <c r="E621" s="1221" t="s">
        <v>3272</v>
      </c>
      <c r="F621" s="1222" t="s">
        <v>3273</v>
      </c>
      <c r="G621" s="1222" t="s">
        <v>3013</v>
      </c>
      <c r="H621" s="1223">
        <v>5704.77</v>
      </c>
      <c r="I621" s="1223">
        <v>5100</v>
      </c>
      <c r="J621" s="1222" t="s">
        <v>3274</v>
      </c>
      <c r="K621" s="1224" t="s">
        <v>3312</v>
      </c>
      <c r="L621" s="1222" t="s">
        <v>3373</v>
      </c>
      <c r="M621" s="1224" t="s">
        <v>3275</v>
      </c>
      <c r="N621" s="1222" t="s">
        <v>293</v>
      </c>
      <c r="O621" s="2069" t="s">
        <v>3308</v>
      </c>
      <c r="P621" s="1221" t="s">
        <v>294</v>
      </c>
      <c r="Q621" s="1221" t="s">
        <v>3443</v>
      </c>
      <c r="R621" s="2069" t="s">
        <v>3309</v>
      </c>
      <c r="S621" s="1222" t="s">
        <v>297</v>
      </c>
      <c r="T621" s="2063" t="s">
        <v>2917</v>
      </c>
      <c r="U621" s="1222" t="s">
        <v>294</v>
      </c>
      <c r="V621" s="1222" t="s">
        <v>3018</v>
      </c>
      <c r="W621" s="1222" t="s">
        <v>294</v>
      </c>
      <c r="X621" s="1222" t="s">
        <v>3278</v>
      </c>
      <c r="Y621" s="1222" t="s">
        <v>3279</v>
      </c>
      <c r="Z621" s="1222" t="s">
        <v>3011</v>
      </c>
      <c r="AA621" s="1222" t="s">
        <v>3011</v>
      </c>
      <c r="AB621" s="1222" t="s">
        <v>3011</v>
      </c>
      <c r="AC621" s="1222" t="s">
        <v>3011</v>
      </c>
      <c r="AD621" s="1222" t="s">
        <v>3011</v>
      </c>
      <c r="AE621" s="1222" t="s">
        <v>3011</v>
      </c>
      <c r="AF621" s="2007" t="s">
        <v>293</v>
      </c>
      <c r="AG621" s="1222" t="s">
        <v>3310</v>
      </c>
      <c r="AH621" s="1221" t="s">
        <v>2908</v>
      </c>
      <c r="AI621" s="2007" t="s">
        <v>2909</v>
      </c>
      <c r="AJ621" s="1222" t="s">
        <v>295</v>
      </c>
      <c r="AK621" s="1225" t="s">
        <v>3281</v>
      </c>
      <c r="AL621" s="1222" t="s">
        <v>294</v>
      </c>
      <c r="AM621" s="1221" t="s">
        <v>3011</v>
      </c>
      <c r="AN621" s="2008"/>
    </row>
    <row r="622" spans="1:40" ht="93" customHeight="1">
      <c r="A622" s="1221" t="s">
        <v>1107</v>
      </c>
      <c r="B622" s="1221" t="s">
        <v>914</v>
      </c>
      <c r="C622" s="1221" t="s">
        <v>3306</v>
      </c>
      <c r="D622" s="1222" t="s">
        <v>3011</v>
      </c>
      <c r="E622" s="1221" t="s">
        <v>3272</v>
      </c>
      <c r="F622" s="1222" t="s">
        <v>3273</v>
      </c>
      <c r="G622" s="1222" t="s">
        <v>3013</v>
      </c>
      <c r="H622" s="1223">
        <v>14765.3</v>
      </c>
      <c r="I622" s="1223">
        <v>13200</v>
      </c>
      <c r="J622" s="1222" t="s">
        <v>3274</v>
      </c>
      <c r="K622" s="1224" t="s">
        <v>3312</v>
      </c>
      <c r="L622" s="1222" t="s">
        <v>3373</v>
      </c>
      <c r="M622" s="1224" t="s">
        <v>3275</v>
      </c>
      <c r="N622" s="1222" t="s">
        <v>293</v>
      </c>
      <c r="O622" s="2069" t="s">
        <v>3308</v>
      </c>
      <c r="P622" s="1221" t="s">
        <v>294</v>
      </c>
      <c r="Q622" s="1221" t="s">
        <v>3514</v>
      </c>
      <c r="R622" s="2069" t="s">
        <v>3309</v>
      </c>
      <c r="S622" s="1222" t="s">
        <v>297</v>
      </c>
      <c r="T622" s="2063" t="s">
        <v>2917</v>
      </c>
      <c r="U622" s="1222" t="s">
        <v>294</v>
      </c>
      <c r="V622" s="1222" t="s">
        <v>3018</v>
      </c>
      <c r="W622" s="1222" t="s">
        <v>294</v>
      </c>
      <c r="X622" s="1222" t="s">
        <v>3278</v>
      </c>
      <c r="Y622" s="1222" t="s">
        <v>3279</v>
      </c>
      <c r="Z622" s="1222" t="s">
        <v>3011</v>
      </c>
      <c r="AA622" s="1222" t="s">
        <v>3011</v>
      </c>
      <c r="AB622" s="1222" t="s">
        <v>3011</v>
      </c>
      <c r="AC622" s="1222" t="s">
        <v>3011</v>
      </c>
      <c r="AD622" s="1222" t="s">
        <v>3011</v>
      </c>
      <c r="AE622" s="1222" t="s">
        <v>3011</v>
      </c>
      <c r="AF622" s="2007" t="s">
        <v>293</v>
      </c>
      <c r="AG622" s="1222" t="s">
        <v>3310</v>
      </c>
      <c r="AH622" s="1221" t="s">
        <v>2908</v>
      </c>
      <c r="AI622" s="2007" t="s">
        <v>2909</v>
      </c>
      <c r="AJ622" s="1222" t="s">
        <v>295</v>
      </c>
      <c r="AK622" s="1225" t="s">
        <v>3281</v>
      </c>
      <c r="AL622" s="1222" t="s">
        <v>294</v>
      </c>
      <c r="AM622" s="1221" t="s">
        <v>3011</v>
      </c>
      <c r="AN622" s="2008"/>
    </row>
    <row r="623" spans="1:40" ht="93" customHeight="1">
      <c r="A623" s="1221" t="s">
        <v>1107</v>
      </c>
      <c r="B623" s="1221" t="s">
        <v>915</v>
      </c>
      <c r="C623" s="1221" t="s">
        <v>3306</v>
      </c>
      <c r="D623" s="1222" t="s">
        <v>3011</v>
      </c>
      <c r="E623" s="1221" t="s">
        <v>3272</v>
      </c>
      <c r="F623" s="1222" t="s">
        <v>3273</v>
      </c>
      <c r="G623" s="1222" t="s">
        <v>3013</v>
      </c>
      <c r="H623" s="1223">
        <v>3355.75</v>
      </c>
      <c r="I623" s="1223">
        <v>3000</v>
      </c>
      <c r="J623" s="1222" t="s">
        <v>3274</v>
      </c>
      <c r="K623" s="1224" t="s">
        <v>3312</v>
      </c>
      <c r="L623" s="1222" t="s">
        <v>3373</v>
      </c>
      <c r="M623" s="1224" t="s">
        <v>3275</v>
      </c>
      <c r="N623" s="1222" t="s">
        <v>293</v>
      </c>
      <c r="O623" s="2069" t="s">
        <v>3308</v>
      </c>
      <c r="P623" s="1221" t="s">
        <v>294</v>
      </c>
      <c r="Q623" s="1221" t="s">
        <v>3431</v>
      </c>
      <c r="R623" s="2069" t="s">
        <v>3309</v>
      </c>
      <c r="S623" s="1222" t="s">
        <v>297</v>
      </c>
      <c r="T623" s="2063" t="s">
        <v>2917</v>
      </c>
      <c r="U623" s="1222" t="s">
        <v>294</v>
      </c>
      <c r="V623" s="1222" t="s">
        <v>3018</v>
      </c>
      <c r="W623" s="1222" t="s">
        <v>294</v>
      </c>
      <c r="X623" s="1222" t="s">
        <v>3278</v>
      </c>
      <c r="Y623" s="1222" t="s">
        <v>3279</v>
      </c>
      <c r="Z623" s="1222" t="s">
        <v>3011</v>
      </c>
      <c r="AA623" s="1222" t="s">
        <v>3011</v>
      </c>
      <c r="AB623" s="1222" t="s">
        <v>3011</v>
      </c>
      <c r="AC623" s="1222" t="s">
        <v>3011</v>
      </c>
      <c r="AD623" s="1222" t="s">
        <v>3011</v>
      </c>
      <c r="AE623" s="1222" t="s">
        <v>3011</v>
      </c>
      <c r="AF623" s="2007" t="s">
        <v>293</v>
      </c>
      <c r="AG623" s="1222" t="s">
        <v>3310</v>
      </c>
      <c r="AH623" s="1221" t="s">
        <v>2908</v>
      </c>
      <c r="AI623" s="2007" t="s">
        <v>2909</v>
      </c>
      <c r="AJ623" s="1222" t="s">
        <v>295</v>
      </c>
      <c r="AK623" s="1225" t="s">
        <v>3281</v>
      </c>
      <c r="AL623" s="1222" t="s">
        <v>294</v>
      </c>
      <c r="AM623" s="1221" t="s">
        <v>3011</v>
      </c>
      <c r="AN623" s="2008"/>
    </row>
    <row r="624" spans="1:40" ht="93" customHeight="1">
      <c r="A624" s="1221" t="s">
        <v>1107</v>
      </c>
      <c r="B624" s="1221" t="s">
        <v>916</v>
      </c>
      <c r="C624" s="1221" t="s">
        <v>3306</v>
      </c>
      <c r="D624" s="1222" t="s">
        <v>3011</v>
      </c>
      <c r="E624" s="1221" t="s">
        <v>3272</v>
      </c>
      <c r="F624" s="1222" t="s">
        <v>3273</v>
      </c>
      <c r="G624" s="1222" t="s">
        <v>3013</v>
      </c>
      <c r="H624" s="1223">
        <v>17114.32</v>
      </c>
      <c r="I624" s="1223">
        <v>15300</v>
      </c>
      <c r="J624" s="1222" t="s">
        <v>3274</v>
      </c>
      <c r="K624" s="1224" t="s">
        <v>3312</v>
      </c>
      <c r="L624" s="1222" t="s">
        <v>3373</v>
      </c>
      <c r="M624" s="1224" t="s">
        <v>3275</v>
      </c>
      <c r="N624" s="1222" t="s">
        <v>293</v>
      </c>
      <c r="O624" s="2069" t="s">
        <v>3308</v>
      </c>
      <c r="P624" s="1221" t="s">
        <v>294</v>
      </c>
      <c r="Q624" s="1221" t="s">
        <v>3515</v>
      </c>
      <c r="R624" s="2069" t="s">
        <v>3309</v>
      </c>
      <c r="S624" s="1222" t="s">
        <v>297</v>
      </c>
      <c r="T624" s="2063" t="s">
        <v>2917</v>
      </c>
      <c r="U624" s="1222" t="s">
        <v>294</v>
      </c>
      <c r="V624" s="1222" t="s">
        <v>3018</v>
      </c>
      <c r="W624" s="1222" t="s">
        <v>294</v>
      </c>
      <c r="X624" s="1222" t="s">
        <v>3278</v>
      </c>
      <c r="Y624" s="1222" t="s">
        <v>3279</v>
      </c>
      <c r="Z624" s="1222" t="s">
        <v>3011</v>
      </c>
      <c r="AA624" s="1222" t="s">
        <v>3011</v>
      </c>
      <c r="AB624" s="1222" t="s">
        <v>3011</v>
      </c>
      <c r="AC624" s="1222" t="s">
        <v>3011</v>
      </c>
      <c r="AD624" s="1222" t="s">
        <v>3011</v>
      </c>
      <c r="AE624" s="1222" t="s">
        <v>3011</v>
      </c>
      <c r="AF624" s="2007" t="s">
        <v>293</v>
      </c>
      <c r="AG624" s="1222" t="s">
        <v>3310</v>
      </c>
      <c r="AH624" s="1221" t="s">
        <v>2908</v>
      </c>
      <c r="AI624" s="2007" t="s">
        <v>2909</v>
      </c>
      <c r="AJ624" s="1222" t="s">
        <v>295</v>
      </c>
      <c r="AK624" s="1225" t="s">
        <v>3281</v>
      </c>
      <c r="AL624" s="1222" t="s">
        <v>294</v>
      </c>
      <c r="AM624" s="1221" t="s">
        <v>3011</v>
      </c>
      <c r="AN624" s="2008"/>
    </row>
    <row r="625" spans="1:40" ht="93" customHeight="1">
      <c r="A625" s="1221" t="s">
        <v>1107</v>
      </c>
      <c r="B625" s="1221" t="s">
        <v>917</v>
      </c>
      <c r="C625" s="1221" t="s">
        <v>3306</v>
      </c>
      <c r="D625" s="1222" t="s">
        <v>3011</v>
      </c>
      <c r="E625" s="1221" t="s">
        <v>3272</v>
      </c>
      <c r="F625" s="1222" t="s">
        <v>3273</v>
      </c>
      <c r="G625" s="1222" t="s">
        <v>3013</v>
      </c>
      <c r="H625" s="1223">
        <v>7718.22</v>
      </c>
      <c r="I625" s="1223">
        <v>6900</v>
      </c>
      <c r="J625" s="1222" t="s">
        <v>3274</v>
      </c>
      <c r="K625" s="1224" t="s">
        <v>3312</v>
      </c>
      <c r="L625" s="1222" t="s">
        <v>3373</v>
      </c>
      <c r="M625" s="1224" t="s">
        <v>3275</v>
      </c>
      <c r="N625" s="1222" t="s">
        <v>293</v>
      </c>
      <c r="O625" s="2069" t="s">
        <v>3308</v>
      </c>
      <c r="P625" s="1221" t="s">
        <v>294</v>
      </c>
      <c r="Q625" s="1221" t="s">
        <v>3503</v>
      </c>
      <c r="R625" s="2069" t="s">
        <v>3309</v>
      </c>
      <c r="S625" s="1222" t="s">
        <v>297</v>
      </c>
      <c r="T625" s="2063" t="s">
        <v>2917</v>
      </c>
      <c r="U625" s="1222" t="s">
        <v>294</v>
      </c>
      <c r="V625" s="1222" t="s">
        <v>3018</v>
      </c>
      <c r="W625" s="1222" t="s">
        <v>294</v>
      </c>
      <c r="X625" s="1222" t="s">
        <v>3278</v>
      </c>
      <c r="Y625" s="1222" t="s">
        <v>3279</v>
      </c>
      <c r="Z625" s="1222" t="s">
        <v>3011</v>
      </c>
      <c r="AA625" s="1222" t="s">
        <v>3011</v>
      </c>
      <c r="AB625" s="1222" t="s">
        <v>3011</v>
      </c>
      <c r="AC625" s="1222" t="s">
        <v>3011</v>
      </c>
      <c r="AD625" s="1222" t="s">
        <v>3011</v>
      </c>
      <c r="AE625" s="1222" t="s">
        <v>3011</v>
      </c>
      <c r="AF625" s="2007" t="s">
        <v>293</v>
      </c>
      <c r="AG625" s="1222" t="s">
        <v>3310</v>
      </c>
      <c r="AH625" s="1221" t="s">
        <v>2908</v>
      </c>
      <c r="AI625" s="2007" t="s">
        <v>2909</v>
      </c>
      <c r="AJ625" s="1222" t="s">
        <v>295</v>
      </c>
      <c r="AK625" s="1225" t="s">
        <v>3281</v>
      </c>
      <c r="AL625" s="1222" t="s">
        <v>294</v>
      </c>
      <c r="AM625" s="1221" t="s">
        <v>3011</v>
      </c>
      <c r="AN625" s="2008"/>
    </row>
    <row r="626" spans="1:40" ht="93" customHeight="1">
      <c r="A626" s="1221" t="s">
        <v>1107</v>
      </c>
      <c r="B626" s="1221" t="s">
        <v>918</v>
      </c>
      <c r="C626" s="1221" t="s">
        <v>3306</v>
      </c>
      <c r="D626" s="1222" t="s">
        <v>3011</v>
      </c>
      <c r="E626" s="1221" t="s">
        <v>3272</v>
      </c>
      <c r="F626" s="1222" t="s">
        <v>3273</v>
      </c>
      <c r="G626" s="1222" t="s">
        <v>3013</v>
      </c>
      <c r="H626" s="1223">
        <v>2349.02</v>
      </c>
      <c r="I626" s="1223">
        <v>2100</v>
      </c>
      <c r="J626" s="1222" t="s">
        <v>3274</v>
      </c>
      <c r="K626" s="1224" t="s">
        <v>3312</v>
      </c>
      <c r="L626" s="1222" t="s">
        <v>3373</v>
      </c>
      <c r="M626" s="1224" t="s">
        <v>3275</v>
      </c>
      <c r="N626" s="1222" t="s">
        <v>293</v>
      </c>
      <c r="O626" s="2069" t="s">
        <v>3308</v>
      </c>
      <c r="P626" s="1221" t="s">
        <v>294</v>
      </c>
      <c r="Q626" s="1221" t="s">
        <v>3440</v>
      </c>
      <c r="R626" s="2069" t="s">
        <v>3309</v>
      </c>
      <c r="S626" s="1222" t="s">
        <v>297</v>
      </c>
      <c r="T626" s="2063" t="s">
        <v>2917</v>
      </c>
      <c r="U626" s="1222" t="s">
        <v>294</v>
      </c>
      <c r="V626" s="1222" t="s">
        <v>3018</v>
      </c>
      <c r="W626" s="1222" t="s">
        <v>294</v>
      </c>
      <c r="X626" s="1222" t="s">
        <v>3278</v>
      </c>
      <c r="Y626" s="1222" t="s">
        <v>3279</v>
      </c>
      <c r="Z626" s="1222" t="s">
        <v>3011</v>
      </c>
      <c r="AA626" s="1222" t="s">
        <v>3011</v>
      </c>
      <c r="AB626" s="1222" t="s">
        <v>3011</v>
      </c>
      <c r="AC626" s="1222" t="s">
        <v>3011</v>
      </c>
      <c r="AD626" s="1222" t="s">
        <v>3011</v>
      </c>
      <c r="AE626" s="1222" t="s">
        <v>3011</v>
      </c>
      <c r="AF626" s="2007" t="s">
        <v>293</v>
      </c>
      <c r="AG626" s="1222" t="s">
        <v>3310</v>
      </c>
      <c r="AH626" s="1221" t="s">
        <v>2908</v>
      </c>
      <c r="AI626" s="2007" t="s">
        <v>2909</v>
      </c>
      <c r="AJ626" s="1222" t="s">
        <v>295</v>
      </c>
      <c r="AK626" s="1225" t="s">
        <v>3281</v>
      </c>
      <c r="AL626" s="1222" t="s">
        <v>294</v>
      </c>
      <c r="AM626" s="1221" t="s">
        <v>3011</v>
      </c>
      <c r="AN626" s="2008"/>
    </row>
    <row r="627" spans="1:40" ht="93" customHeight="1">
      <c r="A627" s="1221" t="s">
        <v>1107</v>
      </c>
      <c r="B627" s="1221" t="s">
        <v>919</v>
      </c>
      <c r="C627" s="1221" t="s">
        <v>3306</v>
      </c>
      <c r="D627" s="1222" t="s">
        <v>3011</v>
      </c>
      <c r="E627" s="1221" t="s">
        <v>3272</v>
      </c>
      <c r="F627" s="1222" t="s">
        <v>3273</v>
      </c>
      <c r="G627" s="1222" t="s">
        <v>3013</v>
      </c>
      <c r="H627" s="1223">
        <v>335.57</v>
      </c>
      <c r="I627" s="1223">
        <v>300</v>
      </c>
      <c r="J627" s="1222" t="s">
        <v>3274</v>
      </c>
      <c r="K627" s="1224" t="s">
        <v>3312</v>
      </c>
      <c r="L627" s="1222" t="s">
        <v>3373</v>
      </c>
      <c r="M627" s="1224" t="s">
        <v>3275</v>
      </c>
      <c r="N627" s="1222" t="s">
        <v>293</v>
      </c>
      <c r="O627" s="2069" t="s">
        <v>3308</v>
      </c>
      <c r="P627" s="1221" t="s">
        <v>294</v>
      </c>
      <c r="Q627" s="1221" t="s">
        <v>3425</v>
      </c>
      <c r="R627" s="2069" t="s">
        <v>3309</v>
      </c>
      <c r="S627" s="1222" t="s">
        <v>297</v>
      </c>
      <c r="T627" s="2063" t="s">
        <v>2917</v>
      </c>
      <c r="U627" s="1222" t="s">
        <v>294</v>
      </c>
      <c r="V627" s="1222" t="s">
        <v>3018</v>
      </c>
      <c r="W627" s="1222" t="s">
        <v>294</v>
      </c>
      <c r="X627" s="1222" t="s">
        <v>3278</v>
      </c>
      <c r="Y627" s="1222" t="s">
        <v>3279</v>
      </c>
      <c r="Z627" s="1222" t="s">
        <v>3011</v>
      </c>
      <c r="AA627" s="1222" t="s">
        <v>3011</v>
      </c>
      <c r="AB627" s="1222" t="s">
        <v>3011</v>
      </c>
      <c r="AC627" s="1222" t="s">
        <v>3011</v>
      </c>
      <c r="AD627" s="1222" t="s">
        <v>3011</v>
      </c>
      <c r="AE627" s="1222" t="s">
        <v>3011</v>
      </c>
      <c r="AF627" s="2007" t="s">
        <v>293</v>
      </c>
      <c r="AG627" s="1222" t="s">
        <v>3310</v>
      </c>
      <c r="AH627" s="1221" t="s">
        <v>2908</v>
      </c>
      <c r="AI627" s="2007" t="s">
        <v>2909</v>
      </c>
      <c r="AJ627" s="1222" t="s">
        <v>295</v>
      </c>
      <c r="AK627" s="1225" t="s">
        <v>3281</v>
      </c>
      <c r="AL627" s="1222" t="s">
        <v>294</v>
      </c>
      <c r="AM627" s="1221" t="s">
        <v>3011</v>
      </c>
      <c r="AN627" s="2008"/>
    </row>
    <row r="628" spans="1:40" ht="93" customHeight="1">
      <c r="A628" s="1221" t="s">
        <v>1107</v>
      </c>
      <c r="B628" s="1221" t="s">
        <v>920</v>
      </c>
      <c r="C628" s="1221" t="s">
        <v>3306</v>
      </c>
      <c r="D628" s="1222" t="s">
        <v>3011</v>
      </c>
      <c r="E628" s="1221" t="s">
        <v>3272</v>
      </c>
      <c r="F628" s="1222" t="s">
        <v>3273</v>
      </c>
      <c r="G628" s="1222" t="s">
        <v>3013</v>
      </c>
      <c r="H628" s="1223">
        <v>32550.77</v>
      </c>
      <c r="I628" s="1223">
        <v>29100</v>
      </c>
      <c r="J628" s="1222" t="s">
        <v>3274</v>
      </c>
      <c r="K628" s="1224" t="s">
        <v>3312</v>
      </c>
      <c r="L628" s="1222" t="s">
        <v>3373</v>
      </c>
      <c r="M628" s="1224" t="s">
        <v>3275</v>
      </c>
      <c r="N628" s="1222" t="s">
        <v>293</v>
      </c>
      <c r="O628" s="2069" t="s">
        <v>3308</v>
      </c>
      <c r="P628" s="1221" t="s">
        <v>294</v>
      </c>
      <c r="Q628" s="1221" t="s">
        <v>3516</v>
      </c>
      <c r="R628" s="2069" t="s">
        <v>3309</v>
      </c>
      <c r="S628" s="1222" t="s">
        <v>297</v>
      </c>
      <c r="T628" s="2063" t="s">
        <v>2917</v>
      </c>
      <c r="U628" s="1222" t="s">
        <v>294</v>
      </c>
      <c r="V628" s="1222" t="s">
        <v>3018</v>
      </c>
      <c r="W628" s="1222" t="s">
        <v>294</v>
      </c>
      <c r="X628" s="1222" t="s">
        <v>3278</v>
      </c>
      <c r="Y628" s="1222" t="s">
        <v>3279</v>
      </c>
      <c r="Z628" s="1222" t="s">
        <v>3011</v>
      </c>
      <c r="AA628" s="1222" t="s">
        <v>3011</v>
      </c>
      <c r="AB628" s="1222" t="s">
        <v>3011</v>
      </c>
      <c r="AC628" s="1222" t="s">
        <v>3011</v>
      </c>
      <c r="AD628" s="1222" t="s">
        <v>3011</v>
      </c>
      <c r="AE628" s="1222" t="s">
        <v>3011</v>
      </c>
      <c r="AF628" s="2007" t="s">
        <v>293</v>
      </c>
      <c r="AG628" s="1222" t="s">
        <v>3310</v>
      </c>
      <c r="AH628" s="1221" t="s">
        <v>2908</v>
      </c>
      <c r="AI628" s="2007" t="s">
        <v>2909</v>
      </c>
      <c r="AJ628" s="1222" t="s">
        <v>295</v>
      </c>
      <c r="AK628" s="1225" t="s">
        <v>3281</v>
      </c>
      <c r="AL628" s="1222" t="s">
        <v>294</v>
      </c>
      <c r="AM628" s="1221" t="s">
        <v>3011</v>
      </c>
      <c r="AN628" s="2008"/>
    </row>
    <row r="629" spans="1:40" ht="93" customHeight="1">
      <c r="A629" s="1221" t="s">
        <v>1107</v>
      </c>
      <c r="B629" s="1221" t="s">
        <v>921</v>
      </c>
      <c r="C629" s="1221" t="s">
        <v>3306</v>
      </c>
      <c r="D629" s="1222" t="s">
        <v>3011</v>
      </c>
      <c r="E629" s="1221" t="s">
        <v>3272</v>
      </c>
      <c r="F629" s="1222" t="s">
        <v>3273</v>
      </c>
      <c r="G629" s="1222" t="s">
        <v>3013</v>
      </c>
      <c r="H629" s="1223">
        <v>1677.87</v>
      </c>
      <c r="I629" s="1223">
        <v>1500</v>
      </c>
      <c r="J629" s="1222" t="s">
        <v>3274</v>
      </c>
      <c r="K629" s="1224" t="s">
        <v>3312</v>
      </c>
      <c r="L629" s="1222" t="s">
        <v>3373</v>
      </c>
      <c r="M629" s="1224" t="s">
        <v>3275</v>
      </c>
      <c r="N629" s="1222" t="s">
        <v>293</v>
      </c>
      <c r="O629" s="2069" t="s">
        <v>3308</v>
      </c>
      <c r="P629" s="1221" t="s">
        <v>294</v>
      </c>
      <c r="Q629" s="1221" t="s">
        <v>3382</v>
      </c>
      <c r="R629" s="2069" t="s">
        <v>3309</v>
      </c>
      <c r="S629" s="1222" t="s">
        <v>297</v>
      </c>
      <c r="T629" s="2063" t="s">
        <v>2917</v>
      </c>
      <c r="U629" s="1222" t="s">
        <v>294</v>
      </c>
      <c r="V629" s="1222" t="s">
        <v>3018</v>
      </c>
      <c r="W629" s="1222" t="s">
        <v>294</v>
      </c>
      <c r="X629" s="1222" t="s">
        <v>3278</v>
      </c>
      <c r="Y629" s="1222" t="s">
        <v>3279</v>
      </c>
      <c r="Z629" s="1222" t="s">
        <v>3011</v>
      </c>
      <c r="AA629" s="1222" t="s">
        <v>3011</v>
      </c>
      <c r="AB629" s="1222" t="s">
        <v>3011</v>
      </c>
      <c r="AC629" s="1222" t="s">
        <v>3011</v>
      </c>
      <c r="AD629" s="1222" t="s">
        <v>3011</v>
      </c>
      <c r="AE629" s="1222" t="s">
        <v>3011</v>
      </c>
      <c r="AF629" s="2007" t="s">
        <v>293</v>
      </c>
      <c r="AG629" s="1222" t="s">
        <v>3310</v>
      </c>
      <c r="AH629" s="1221" t="s">
        <v>2908</v>
      </c>
      <c r="AI629" s="2007" t="s">
        <v>2909</v>
      </c>
      <c r="AJ629" s="1222" t="s">
        <v>295</v>
      </c>
      <c r="AK629" s="1225" t="s">
        <v>3281</v>
      </c>
      <c r="AL629" s="1222" t="s">
        <v>294</v>
      </c>
      <c r="AM629" s="1221" t="s">
        <v>3011</v>
      </c>
      <c r="AN629" s="2008"/>
    </row>
    <row r="630" spans="1:40" ht="93" customHeight="1">
      <c r="A630" s="1221" t="s">
        <v>1107</v>
      </c>
      <c r="B630" s="1221" t="s">
        <v>922</v>
      </c>
      <c r="C630" s="1221" t="s">
        <v>3306</v>
      </c>
      <c r="D630" s="1222" t="s">
        <v>3011</v>
      </c>
      <c r="E630" s="1221" t="s">
        <v>3272</v>
      </c>
      <c r="F630" s="1222" t="s">
        <v>3273</v>
      </c>
      <c r="G630" s="1222" t="s">
        <v>3013</v>
      </c>
      <c r="H630" s="1223">
        <v>335.57</v>
      </c>
      <c r="I630" s="1223">
        <v>300</v>
      </c>
      <c r="J630" s="1222" t="s">
        <v>3274</v>
      </c>
      <c r="K630" s="1224" t="s">
        <v>3312</v>
      </c>
      <c r="L630" s="1222" t="s">
        <v>3373</v>
      </c>
      <c r="M630" s="1224" t="s">
        <v>3275</v>
      </c>
      <c r="N630" s="1222" t="s">
        <v>293</v>
      </c>
      <c r="O630" s="2069" t="s">
        <v>3308</v>
      </c>
      <c r="P630" s="1221" t="s">
        <v>294</v>
      </c>
      <c r="Q630" s="1221" t="s">
        <v>3425</v>
      </c>
      <c r="R630" s="2069" t="s">
        <v>3309</v>
      </c>
      <c r="S630" s="1222" t="s">
        <v>297</v>
      </c>
      <c r="T630" s="2063" t="s">
        <v>2917</v>
      </c>
      <c r="U630" s="1222" t="s">
        <v>294</v>
      </c>
      <c r="V630" s="1222" t="s">
        <v>3018</v>
      </c>
      <c r="W630" s="1222" t="s">
        <v>294</v>
      </c>
      <c r="X630" s="1222" t="s">
        <v>3278</v>
      </c>
      <c r="Y630" s="1222" t="s">
        <v>3279</v>
      </c>
      <c r="Z630" s="1222" t="s">
        <v>3011</v>
      </c>
      <c r="AA630" s="1222" t="s">
        <v>3011</v>
      </c>
      <c r="AB630" s="1222" t="s">
        <v>3011</v>
      </c>
      <c r="AC630" s="1222" t="s">
        <v>3011</v>
      </c>
      <c r="AD630" s="1222" t="s">
        <v>3011</v>
      </c>
      <c r="AE630" s="1222" t="s">
        <v>3011</v>
      </c>
      <c r="AF630" s="2007" t="s">
        <v>293</v>
      </c>
      <c r="AG630" s="1222" t="s">
        <v>3310</v>
      </c>
      <c r="AH630" s="1221" t="s">
        <v>2908</v>
      </c>
      <c r="AI630" s="2007" t="s">
        <v>2909</v>
      </c>
      <c r="AJ630" s="1222" t="s">
        <v>295</v>
      </c>
      <c r="AK630" s="1225" t="s">
        <v>3281</v>
      </c>
      <c r="AL630" s="1222" t="s">
        <v>294</v>
      </c>
      <c r="AM630" s="1221" t="s">
        <v>3011</v>
      </c>
      <c r="AN630" s="2008"/>
    </row>
    <row r="631" spans="1:40" ht="93" customHeight="1">
      <c r="A631" s="1221" t="s">
        <v>1107</v>
      </c>
      <c r="B631" s="1221" t="s">
        <v>923</v>
      </c>
      <c r="C631" s="1221" t="s">
        <v>3306</v>
      </c>
      <c r="D631" s="1222" t="s">
        <v>3011</v>
      </c>
      <c r="E631" s="1221" t="s">
        <v>3272</v>
      </c>
      <c r="F631" s="1222" t="s">
        <v>3273</v>
      </c>
      <c r="G631" s="1222" t="s">
        <v>3013</v>
      </c>
      <c r="H631" s="1223">
        <v>23154.67</v>
      </c>
      <c r="I631" s="1223">
        <v>20700</v>
      </c>
      <c r="J631" s="1222" t="s">
        <v>3274</v>
      </c>
      <c r="K631" s="1224" t="s">
        <v>3312</v>
      </c>
      <c r="L631" s="1222" t="s">
        <v>3373</v>
      </c>
      <c r="M631" s="1224" t="s">
        <v>3275</v>
      </c>
      <c r="N631" s="1222" t="s">
        <v>293</v>
      </c>
      <c r="O631" s="2069" t="s">
        <v>3308</v>
      </c>
      <c r="P631" s="1221" t="s">
        <v>294</v>
      </c>
      <c r="Q631" s="1221" t="s">
        <v>3517</v>
      </c>
      <c r="R631" s="2069" t="s">
        <v>3309</v>
      </c>
      <c r="S631" s="1222" t="s">
        <v>297</v>
      </c>
      <c r="T631" s="2063" t="s">
        <v>2917</v>
      </c>
      <c r="U631" s="1222" t="s">
        <v>294</v>
      </c>
      <c r="V631" s="1222" t="s">
        <v>3018</v>
      </c>
      <c r="W631" s="1222" t="s">
        <v>294</v>
      </c>
      <c r="X631" s="1222" t="s">
        <v>3278</v>
      </c>
      <c r="Y631" s="1222" t="s">
        <v>3279</v>
      </c>
      <c r="Z631" s="1222" t="s">
        <v>3011</v>
      </c>
      <c r="AA631" s="1222" t="s">
        <v>3011</v>
      </c>
      <c r="AB631" s="1222" t="s">
        <v>3011</v>
      </c>
      <c r="AC631" s="1222" t="s">
        <v>3011</v>
      </c>
      <c r="AD631" s="1222" t="s">
        <v>3011</v>
      </c>
      <c r="AE631" s="1222" t="s">
        <v>3011</v>
      </c>
      <c r="AF631" s="2007" t="s">
        <v>293</v>
      </c>
      <c r="AG631" s="1222" t="s">
        <v>3310</v>
      </c>
      <c r="AH631" s="1221" t="s">
        <v>2908</v>
      </c>
      <c r="AI631" s="2007" t="s">
        <v>2909</v>
      </c>
      <c r="AJ631" s="1222" t="s">
        <v>295</v>
      </c>
      <c r="AK631" s="1225" t="s">
        <v>3281</v>
      </c>
      <c r="AL631" s="1222" t="s">
        <v>294</v>
      </c>
      <c r="AM631" s="1221" t="s">
        <v>3011</v>
      </c>
      <c r="AN631" s="2008"/>
    </row>
    <row r="632" spans="1:40" ht="93" customHeight="1">
      <c r="A632" s="1221" t="s">
        <v>1107</v>
      </c>
      <c r="B632" s="1221" t="s">
        <v>924</v>
      </c>
      <c r="C632" s="1221" t="s">
        <v>3306</v>
      </c>
      <c r="D632" s="1222" t="s">
        <v>3011</v>
      </c>
      <c r="E632" s="1221" t="s">
        <v>3272</v>
      </c>
      <c r="F632" s="1222" t="s">
        <v>3273</v>
      </c>
      <c r="G632" s="1222" t="s">
        <v>3013</v>
      </c>
      <c r="H632" s="1223">
        <v>66108.259999999995</v>
      </c>
      <c r="I632" s="1223">
        <v>59100</v>
      </c>
      <c r="J632" s="1222" t="s">
        <v>3274</v>
      </c>
      <c r="K632" s="1224" t="s">
        <v>3312</v>
      </c>
      <c r="L632" s="1222" t="s">
        <v>3373</v>
      </c>
      <c r="M632" s="1224" t="s">
        <v>3275</v>
      </c>
      <c r="N632" s="1222" t="s">
        <v>293</v>
      </c>
      <c r="O632" s="2069" t="s">
        <v>3308</v>
      </c>
      <c r="P632" s="1221" t="s">
        <v>294</v>
      </c>
      <c r="Q632" s="1221" t="s">
        <v>3518</v>
      </c>
      <c r="R632" s="2069" t="s">
        <v>3309</v>
      </c>
      <c r="S632" s="1222" t="s">
        <v>297</v>
      </c>
      <c r="T632" s="2063" t="s">
        <v>2917</v>
      </c>
      <c r="U632" s="1222" t="s">
        <v>294</v>
      </c>
      <c r="V632" s="1222" t="s">
        <v>3018</v>
      </c>
      <c r="W632" s="1222" t="s">
        <v>294</v>
      </c>
      <c r="X632" s="1222" t="s">
        <v>3278</v>
      </c>
      <c r="Y632" s="1222" t="s">
        <v>3279</v>
      </c>
      <c r="Z632" s="1222" t="s">
        <v>3011</v>
      </c>
      <c r="AA632" s="1222" t="s">
        <v>3011</v>
      </c>
      <c r="AB632" s="1222" t="s">
        <v>3011</v>
      </c>
      <c r="AC632" s="1222" t="s">
        <v>3011</v>
      </c>
      <c r="AD632" s="1222" t="s">
        <v>3011</v>
      </c>
      <c r="AE632" s="1222" t="s">
        <v>3011</v>
      </c>
      <c r="AF632" s="2007" t="s">
        <v>293</v>
      </c>
      <c r="AG632" s="1222" t="s">
        <v>3310</v>
      </c>
      <c r="AH632" s="1221" t="s">
        <v>2908</v>
      </c>
      <c r="AI632" s="2007" t="s">
        <v>2909</v>
      </c>
      <c r="AJ632" s="1222" t="s">
        <v>295</v>
      </c>
      <c r="AK632" s="1225" t="s">
        <v>3281</v>
      </c>
      <c r="AL632" s="1222" t="s">
        <v>294</v>
      </c>
      <c r="AM632" s="1221" t="s">
        <v>3011</v>
      </c>
      <c r="AN632" s="2008"/>
    </row>
    <row r="633" spans="1:40" ht="93" customHeight="1">
      <c r="A633" s="1221" t="s">
        <v>1107</v>
      </c>
      <c r="B633" s="1221" t="s">
        <v>925</v>
      </c>
      <c r="C633" s="1221" t="s">
        <v>3306</v>
      </c>
      <c r="D633" s="1222" t="s">
        <v>3011</v>
      </c>
      <c r="E633" s="1221" t="s">
        <v>3272</v>
      </c>
      <c r="F633" s="1222" t="s">
        <v>3273</v>
      </c>
      <c r="G633" s="1222" t="s">
        <v>3013</v>
      </c>
      <c r="H633" s="1223">
        <v>39262.269999999997</v>
      </c>
      <c r="I633" s="1223">
        <v>35100</v>
      </c>
      <c r="J633" s="1222" t="s">
        <v>3274</v>
      </c>
      <c r="K633" s="1224" t="s">
        <v>3312</v>
      </c>
      <c r="L633" s="1222" t="s">
        <v>3373</v>
      </c>
      <c r="M633" s="1224" t="s">
        <v>3275</v>
      </c>
      <c r="N633" s="1222" t="s">
        <v>293</v>
      </c>
      <c r="O633" s="2069" t="s">
        <v>3308</v>
      </c>
      <c r="P633" s="1221" t="s">
        <v>294</v>
      </c>
      <c r="Q633" s="1221" t="s">
        <v>3519</v>
      </c>
      <c r="R633" s="2069" t="s">
        <v>3309</v>
      </c>
      <c r="S633" s="1222" t="s">
        <v>297</v>
      </c>
      <c r="T633" s="2063" t="s">
        <v>2917</v>
      </c>
      <c r="U633" s="1222" t="s">
        <v>294</v>
      </c>
      <c r="V633" s="1222" t="s">
        <v>3018</v>
      </c>
      <c r="W633" s="1222" t="s">
        <v>294</v>
      </c>
      <c r="X633" s="1222" t="s">
        <v>3278</v>
      </c>
      <c r="Y633" s="1222" t="s">
        <v>3279</v>
      </c>
      <c r="Z633" s="1222" t="s">
        <v>3011</v>
      </c>
      <c r="AA633" s="1222" t="s">
        <v>3011</v>
      </c>
      <c r="AB633" s="1222" t="s">
        <v>3011</v>
      </c>
      <c r="AC633" s="1222" t="s">
        <v>3011</v>
      </c>
      <c r="AD633" s="1222" t="s">
        <v>3011</v>
      </c>
      <c r="AE633" s="1222" t="s">
        <v>3011</v>
      </c>
      <c r="AF633" s="2007" t="s">
        <v>293</v>
      </c>
      <c r="AG633" s="1222" t="s">
        <v>3310</v>
      </c>
      <c r="AH633" s="1221" t="s">
        <v>2908</v>
      </c>
      <c r="AI633" s="2007" t="s">
        <v>2909</v>
      </c>
      <c r="AJ633" s="1222" t="s">
        <v>295</v>
      </c>
      <c r="AK633" s="1225" t="s">
        <v>3281</v>
      </c>
      <c r="AL633" s="1222" t="s">
        <v>294</v>
      </c>
      <c r="AM633" s="1221" t="s">
        <v>3011</v>
      </c>
      <c r="AN633" s="2008"/>
    </row>
    <row r="634" spans="1:40" ht="93" customHeight="1">
      <c r="A634" s="1221" t="s">
        <v>1107</v>
      </c>
      <c r="B634" s="1221" t="s">
        <v>926</v>
      </c>
      <c r="C634" s="1221" t="s">
        <v>3306</v>
      </c>
      <c r="D634" s="1222" t="s">
        <v>3011</v>
      </c>
      <c r="E634" s="1221" t="s">
        <v>3272</v>
      </c>
      <c r="F634" s="1222" t="s">
        <v>3273</v>
      </c>
      <c r="G634" s="1222" t="s">
        <v>3013</v>
      </c>
      <c r="H634" s="1223">
        <v>8389.3700000000008</v>
      </c>
      <c r="I634" s="1223">
        <v>7500</v>
      </c>
      <c r="J634" s="1222" t="s">
        <v>3274</v>
      </c>
      <c r="K634" s="1224" t="s">
        <v>3312</v>
      </c>
      <c r="L634" s="1222" t="s">
        <v>3373</v>
      </c>
      <c r="M634" s="1224" t="s">
        <v>3275</v>
      </c>
      <c r="N634" s="1222" t="s">
        <v>293</v>
      </c>
      <c r="O634" s="2069" t="s">
        <v>3308</v>
      </c>
      <c r="P634" s="1221" t="s">
        <v>294</v>
      </c>
      <c r="Q634" s="1221" t="s">
        <v>3383</v>
      </c>
      <c r="R634" s="2069" t="s">
        <v>3309</v>
      </c>
      <c r="S634" s="1222" t="s">
        <v>297</v>
      </c>
      <c r="T634" s="2063" t="s">
        <v>2917</v>
      </c>
      <c r="U634" s="1222" t="s">
        <v>294</v>
      </c>
      <c r="V634" s="1222" t="s">
        <v>3018</v>
      </c>
      <c r="W634" s="1222" t="s">
        <v>294</v>
      </c>
      <c r="X634" s="1222" t="s">
        <v>3278</v>
      </c>
      <c r="Y634" s="1222" t="s">
        <v>3279</v>
      </c>
      <c r="Z634" s="1222" t="s">
        <v>3011</v>
      </c>
      <c r="AA634" s="1222" t="s">
        <v>3011</v>
      </c>
      <c r="AB634" s="1222" t="s">
        <v>3011</v>
      </c>
      <c r="AC634" s="1222" t="s">
        <v>3011</v>
      </c>
      <c r="AD634" s="1222" t="s">
        <v>3011</v>
      </c>
      <c r="AE634" s="1222" t="s">
        <v>3011</v>
      </c>
      <c r="AF634" s="2007" t="s">
        <v>293</v>
      </c>
      <c r="AG634" s="1222" t="s">
        <v>3310</v>
      </c>
      <c r="AH634" s="1221" t="s">
        <v>2908</v>
      </c>
      <c r="AI634" s="2007" t="s">
        <v>2909</v>
      </c>
      <c r="AJ634" s="1222" t="s">
        <v>295</v>
      </c>
      <c r="AK634" s="1225" t="s">
        <v>3281</v>
      </c>
      <c r="AL634" s="1222" t="s">
        <v>294</v>
      </c>
      <c r="AM634" s="1221" t="s">
        <v>3011</v>
      </c>
      <c r="AN634" s="2008"/>
    </row>
    <row r="635" spans="1:40" ht="93" customHeight="1">
      <c r="A635" s="1221" t="s">
        <v>1107</v>
      </c>
      <c r="B635" s="1221" t="s">
        <v>927</v>
      </c>
      <c r="C635" s="1221" t="s">
        <v>3306</v>
      </c>
      <c r="D635" s="1222" t="s">
        <v>3011</v>
      </c>
      <c r="E635" s="1221" t="s">
        <v>3272</v>
      </c>
      <c r="F635" s="1222" t="s">
        <v>3273</v>
      </c>
      <c r="G635" s="1222" t="s">
        <v>3013</v>
      </c>
      <c r="H635" s="1223">
        <v>335.57</v>
      </c>
      <c r="I635" s="1223">
        <v>300</v>
      </c>
      <c r="J635" s="1222" t="s">
        <v>3274</v>
      </c>
      <c r="K635" s="1224" t="s">
        <v>3312</v>
      </c>
      <c r="L635" s="1222" t="s">
        <v>3373</v>
      </c>
      <c r="M635" s="1224" t="s">
        <v>3275</v>
      </c>
      <c r="N635" s="1222" t="s">
        <v>293</v>
      </c>
      <c r="O635" s="2069" t="s">
        <v>3308</v>
      </c>
      <c r="P635" s="1221" t="s">
        <v>294</v>
      </c>
      <c r="Q635" s="1221" t="s">
        <v>3425</v>
      </c>
      <c r="R635" s="2069" t="s">
        <v>3309</v>
      </c>
      <c r="S635" s="1222" t="s">
        <v>297</v>
      </c>
      <c r="T635" s="2063" t="s">
        <v>2917</v>
      </c>
      <c r="U635" s="1222" t="s">
        <v>294</v>
      </c>
      <c r="V635" s="1222" t="s">
        <v>3018</v>
      </c>
      <c r="W635" s="1222" t="s">
        <v>294</v>
      </c>
      <c r="X635" s="1222" t="s">
        <v>3278</v>
      </c>
      <c r="Y635" s="1222" t="s">
        <v>3279</v>
      </c>
      <c r="Z635" s="1222" t="s">
        <v>3011</v>
      </c>
      <c r="AA635" s="1222" t="s">
        <v>3011</v>
      </c>
      <c r="AB635" s="1222" t="s">
        <v>3011</v>
      </c>
      <c r="AC635" s="1222" t="s">
        <v>3011</v>
      </c>
      <c r="AD635" s="1222" t="s">
        <v>3011</v>
      </c>
      <c r="AE635" s="1222" t="s">
        <v>3011</v>
      </c>
      <c r="AF635" s="2007" t="s">
        <v>293</v>
      </c>
      <c r="AG635" s="1222" t="s">
        <v>3310</v>
      </c>
      <c r="AH635" s="1221" t="s">
        <v>2908</v>
      </c>
      <c r="AI635" s="2007" t="s">
        <v>2909</v>
      </c>
      <c r="AJ635" s="1222" t="s">
        <v>295</v>
      </c>
      <c r="AK635" s="1225" t="s">
        <v>3281</v>
      </c>
      <c r="AL635" s="1222" t="s">
        <v>294</v>
      </c>
      <c r="AM635" s="1221" t="s">
        <v>3011</v>
      </c>
      <c r="AN635" s="2008"/>
    </row>
    <row r="636" spans="1:40" ht="93" customHeight="1">
      <c r="A636" s="1221" t="s">
        <v>1107</v>
      </c>
      <c r="B636" s="1221" t="s">
        <v>928</v>
      </c>
      <c r="C636" s="1221" t="s">
        <v>3306</v>
      </c>
      <c r="D636" s="1222" t="s">
        <v>3011</v>
      </c>
      <c r="E636" s="1221" t="s">
        <v>3272</v>
      </c>
      <c r="F636" s="1222" t="s">
        <v>3273</v>
      </c>
      <c r="G636" s="1222" t="s">
        <v>3013</v>
      </c>
      <c r="H636" s="1223">
        <v>4362.47</v>
      </c>
      <c r="I636" s="1223">
        <v>3900</v>
      </c>
      <c r="J636" s="1222" t="s">
        <v>3274</v>
      </c>
      <c r="K636" s="1224" t="s">
        <v>3312</v>
      </c>
      <c r="L636" s="1222" t="s">
        <v>3373</v>
      </c>
      <c r="M636" s="1224" t="s">
        <v>3275</v>
      </c>
      <c r="N636" s="1222" t="s">
        <v>293</v>
      </c>
      <c r="O636" s="2069" t="s">
        <v>3308</v>
      </c>
      <c r="P636" s="1221" t="s">
        <v>294</v>
      </c>
      <c r="Q636" s="1221" t="s">
        <v>3441</v>
      </c>
      <c r="R636" s="2069" t="s">
        <v>3309</v>
      </c>
      <c r="S636" s="1222" t="s">
        <v>297</v>
      </c>
      <c r="T636" s="2063" t="s">
        <v>2917</v>
      </c>
      <c r="U636" s="1222" t="s">
        <v>294</v>
      </c>
      <c r="V636" s="1222" t="s">
        <v>3018</v>
      </c>
      <c r="W636" s="1222" t="s">
        <v>294</v>
      </c>
      <c r="X636" s="1222" t="s">
        <v>3278</v>
      </c>
      <c r="Y636" s="1222" t="s">
        <v>3279</v>
      </c>
      <c r="Z636" s="1222" t="s">
        <v>3011</v>
      </c>
      <c r="AA636" s="1222" t="s">
        <v>3011</v>
      </c>
      <c r="AB636" s="1222" t="s">
        <v>3011</v>
      </c>
      <c r="AC636" s="1222" t="s">
        <v>3011</v>
      </c>
      <c r="AD636" s="1222" t="s">
        <v>3011</v>
      </c>
      <c r="AE636" s="1222" t="s">
        <v>3011</v>
      </c>
      <c r="AF636" s="2007" t="s">
        <v>293</v>
      </c>
      <c r="AG636" s="1222" t="s">
        <v>3310</v>
      </c>
      <c r="AH636" s="1221" t="s">
        <v>2908</v>
      </c>
      <c r="AI636" s="2007" t="s">
        <v>2909</v>
      </c>
      <c r="AJ636" s="1222" t="s">
        <v>295</v>
      </c>
      <c r="AK636" s="1225" t="s">
        <v>3281</v>
      </c>
      <c r="AL636" s="1222" t="s">
        <v>294</v>
      </c>
      <c r="AM636" s="1221" t="s">
        <v>3011</v>
      </c>
      <c r="AN636" s="2008"/>
    </row>
    <row r="637" spans="1:40" ht="93" customHeight="1">
      <c r="A637" s="1221" t="s">
        <v>1107</v>
      </c>
      <c r="B637" s="1221" t="s">
        <v>929</v>
      </c>
      <c r="C637" s="1221" t="s">
        <v>3306</v>
      </c>
      <c r="D637" s="1222" t="s">
        <v>3011</v>
      </c>
      <c r="E637" s="1221" t="s">
        <v>3272</v>
      </c>
      <c r="F637" s="1222" t="s">
        <v>3273</v>
      </c>
      <c r="G637" s="1222" t="s">
        <v>3013</v>
      </c>
      <c r="H637" s="1223">
        <v>2013.45</v>
      </c>
      <c r="I637" s="1223">
        <v>1800</v>
      </c>
      <c r="J637" s="1222" t="s">
        <v>3274</v>
      </c>
      <c r="K637" s="1224" t="s">
        <v>3312</v>
      </c>
      <c r="L637" s="1222" t="s">
        <v>3373</v>
      </c>
      <c r="M637" s="1224" t="s">
        <v>3275</v>
      </c>
      <c r="N637" s="1222" t="s">
        <v>293</v>
      </c>
      <c r="O637" s="2069" t="s">
        <v>3308</v>
      </c>
      <c r="P637" s="1221" t="s">
        <v>294</v>
      </c>
      <c r="Q637" s="1221" t="s">
        <v>3424</v>
      </c>
      <c r="R637" s="2069" t="s">
        <v>3309</v>
      </c>
      <c r="S637" s="1222" t="s">
        <v>297</v>
      </c>
      <c r="T637" s="2063" t="s">
        <v>2917</v>
      </c>
      <c r="U637" s="1222" t="s">
        <v>294</v>
      </c>
      <c r="V637" s="1222" t="s">
        <v>3018</v>
      </c>
      <c r="W637" s="1222" t="s">
        <v>294</v>
      </c>
      <c r="X637" s="1222" t="s">
        <v>3278</v>
      </c>
      <c r="Y637" s="1222" t="s">
        <v>3279</v>
      </c>
      <c r="Z637" s="1222" t="s">
        <v>3011</v>
      </c>
      <c r="AA637" s="1222" t="s">
        <v>3011</v>
      </c>
      <c r="AB637" s="1222" t="s">
        <v>3011</v>
      </c>
      <c r="AC637" s="1222" t="s">
        <v>3011</v>
      </c>
      <c r="AD637" s="1222" t="s">
        <v>3011</v>
      </c>
      <c r="AE637" s="1222" t="s">
        <v>3011</v>
      </c>
      <c r="AF637" s="2007" t="s">
        <v>293</v>
      </c>
      <c r="AG637" s="1222" t="s">
        <v>3310</v>
      </c>
      <c r="AH637" s="1221" t="s">
        <v>2908</v>
      </c>
      <c r="AI637" s="2007" t="s">
        <v>2909</v>
      </c>
      <c r="AJ637" s="1222" t="s">
        <v>295</v>
      </c>
      <c r="AK637" s="1225" t="s">
        <v>3281</v>
      </c>
      <c r="AL637" s="1222" t="s">
        <v>294</v>
      </c>
      <c r="AM637" s="1221" t="s">
        <v>3011</v>
      </c>
      <c r="AN637" s="2008"/>
    </row>
    <row r="638" spans="1:40" ht="93" customHeight="1">
      <c r="A638" s="1221" t="s">
        <v>1107</v>
      </c>
      <c r="B638" s="1221" t="s">
        <v>930</v>
      </c>
      <c r="C638" s="1221" t="s">
        <v>3306</v>
      </c>
      <c r="D638" s="1222" t="s">
        <v>3011</v>
      </c>
      <c r="E638" s="1221" t="s">
        <v>3272</v>
      </c>
      <c r="F638" s="1222" t="s">
        <v>3273</v>
      </c>
      <c r="G638" s="1222" t="s">
        <v>3013</v>
      </c>
      <c r="H638" s="1223">
        <v>3020.17</v>
      </c>
      <c r="I638" s="1223">
        <v>2700</v>
      </c>
      <c r="J638" s="1222" t="s">
        <v>3274</v>
      </c>
      <c r="K638" s="1224" t="s">
        <v>3312</v>
      </c>
      <c r="L638" s="1222" t="s">
        <v>3373</v>
      </c>
      <c r="M638" s="1224" t="s">
        <v>3275</v>
      </c>
      <c r="N638" s="1222" t="s">
        <v>293</v>
      </c>
      <c r="O638" s="2069" t="s">
        <v>3308</v>
      </c>
      <c r="P638" s="1221" t="s">
        <v>294</v>
      </c>
      <c r="Q638" s="1221" t="s">
        <v>3520</v>
      </c>
      <c r="R638" s="2069" t="s">
        <v>3309</v>
      </c>
      <c r="S638" s="1222" t="s">
        <v>297</v>
      </c>
      <c r="T638" s="2063" t="s">
        <v>2917</v>
      </c>
      <c r="U638" s="1222" t="s">
        <v>294</v>
      </c>
      <c r="V638" s="1222" t="s">
        <v>3018</v>
      </c>
      <c r="W638" s="1222" t="s">
        <v>294</v>
      </c>
      <c r="X638" s="1222" t="s">
        <v>3278</v>
      </c>
      <c r="Y638" s="1222" t="s">
        <v>3279</v>
      </c>
      <c r="Z638" s="1222" t="s">
        <v>3011</v>
      </c>
      <c r="AA638" s="1222" t="s">
        <v>3011</v>
      </c>
      <c r="AB638" s="1222" t="s">
        <v>3011</v>
      </c>
      <c r="AC638" s="1222" t="s">
        <v>3011</v>
      </c>
      <c r="AD638" s="1222" t="s">
        <v>3011</v>
      </c>
      <c r="AE638" s="1222" t="s">
        <v>3011</v>
      </c>
      <c r="AF638" s="2007" t="s">
        <v>293</v>
      </c>
      <c r="AG638" s="1222" t="s">
        <v>3310</v>
      </c>
      <c r="AH638" s="1221" t="s">
        <v>2908</v>
      </c>
      <c r="AI638" s="2007" t="s">
        <v>2909</v>
      </c>
      <c r="AJ638" s="1222" t="s">
        <v>295</v>
      </c>
      <c r="AK638" s="1225" t="s">
        <v>3281</v>
      </c>
      <c r="AL638" s="1222" t="s">
        <v>294</v>
      </c>
      <c r="AM638" s="1221" t="s">
        <v>3011</v>
      </c>
      <c r="AN638" s="2008"/>
    </row>
    <row r="639" spans="1:40" ht="93" customHeight="1">
      <c r="A639" s="1221" t="s">
        <v>1107</v>
      </c>
      <c r="B639" s="1221" t="s">
        <v>931</v>
      </c>
      <c r="C639" s="1221" t="s">
        <v>3306</v>
      </c>
      <c r="D639" s="1222" t="s">
        <v>3011</v>
      </c>
      <c r="E639" s="1221" t="s">
        <v>3272</v>
      </c>
      <c r="F639" s="1222" t="s">
        <v>3273</v>
      </c>
      <c r="G639" s="1222" t="s">
        <v>3013</v>
      </c>
      <c r="H639" s="1223">
        <v>20134.490000000002</v>
      </c>
      <c r="I639" s="1223">
        <v>18000</v>
      </c>
      <c r="J639" s="1222" t="s">
        <v>3274</v>
      </c>
      <c r="K639" s="1224" t="s">
        <v>3312</v>
      </c>
      <c r="L639" s="1222" t="s">
        <v>3373</v>
      </c>
      <c r="M639" s="1224" t="s">
        <v>3275</v>
      </c>
      <c r="N639" s="1222" t="s">
        <v>293</v>
      </c>
      <c r="O639" s="2069" t="s">
        <v>3308</v>
      </c>
      <c r="P639" s="1221" t="s">
        <v>294</v>
      </c>
      <c r="Q639" s="1221" t="s">
        <v>3447</v>
      </c>
      <c r="R639" s="2069" t="s">
        <v>3309</v>
      </c>
      <c r="S639" s="1222" t="s">
        <v>297</v>
      </c>
      <c r="T639" s="2063" t="s">
        <v>2917</v>
      </c>
      <c r="U639" s="1222" t="s">
        <v>294</v>
      </c>
      <c r="V639" s="1222" t="s">
        <v>3018</v>
      </c>
      <c r="W639" s="1222" t="s">
        <v>294</v>
      </c>
      <c r="X639" s="1222" t="s">
        <v>3278</v>
      </c>
      <c r="Y639" s="1222" t="s">
        <v>3279</v>
      </c>
      <c r="Z639" s="1222" t="s">
        <v>3011</v>
      </c>
      <c r="AA639" s="1222" t="s">
        <v>3011</v>
      </c>
      <c r="AB639" s="1222" t="s">
        <v>3011</v>
      </c>
      <c r="AC639" s="1222" t="s">
        <v>3011</v>
      </c>
      <c r="AD639" s="1222" t="s">
        <v>3011</v>
      </c>
      <c r="AE639" s="1222" t="s">
        <v>3011</v>
      </c>
      <c r="AF639" s="2007" t="s">
        <v>293</v>
      </c>
      <c r="AG639" s="1222" t="s">
        <v>3310</v>
      </c>
      <c r="AH639" s="1221" t="s">
        <v>2908</v>
      </c>
      <c r="AI639" s="2007" t="s">
        <v>2909</v>
      </c>
      <c r="AJ639" s="1222" t="s">
        <v>295</v>
      </c>
      <c r="AK639" s="1225" t="s">
        <v>3281</v>
      </c>
      <c r="AL639" s="1222" t="s">
        <v>294</v>
      </c>
      <c r="AM639" s="1221" t="s">
        <v>3011</v>
      </c>
      <c r="AN639" s="2008"/>
    </row>
    <row r="640" spans="1:40" ht="93" customHeight="1">
      <c r="A640" s="1221" t="s">
        <v>1107</v>
      </c>
      <c r="B640" s="1221" t="s">
        <v>932</v>
      </c>
      <c r="C640" s="1221" t="s">
        <v>3306</v>
      </c>
      <c r="D640" s="1222" t="s">
        <v>3011</v>
      </c>
      <c r="E640" s="1221" t="s">
        <v>3272</v>
      </c>
      <c r="F640" s="1222" t="s">
        <v>3273</v>
      </c>
      <c r="G640" s="1222" t="s">
        <v>3013</v>
      </c>
      <c r="H640" s="1223">
        <v>3020.17</v>
      </c>
      <c r="I640" s="1223">
        <v>2700</v>
      </c>
      <c r="J640" s="1222" t="s">
        <v>3274</v>
      </c>
      <c r="K640" s="1224" t="s">
        <v>3312</v>
      </c>
      <c r="L640" s="1222" t="s">
        <v>3373</v>
      </c>
      <c r="M640" s="1224" t="s">
        <v>3275</v>
      </c>
      <c r="N640" s="1222" t="s">
        <v>293</v>
      </c>
      <c r="O640" s="2069" t="s">
        <v>3308</v>
      </c>
      <c r="P640" s="1221" t="s">
        <v>294</v>
      </c>
      <c r="Q640" s="1221" t="s">
        <v>3520</v>
      </c>
      <c r="R640" s="2069" t="s">
        <v>3309</v>
      </c>
      <c r="S640" s="1222" t="s">
        <v>297</v>
      </c>
      <c r="T640" s="2063" t="s">
        <v>2917</v>
      </c>
      <c r="U640" s="1222" t="s">
        <v>294</v>
      </c>
      <c r="V640" s="1222" t="s">
        <v>3018</v>
      </c>
      <c r="W640" s="1222" t="s">
        <v>294</v>
      </c>
      <c r="X640" s="1222" t="s">
        <v>3278</v>
      </c>
      <c r="Y640" s="1222" t="s">
        <v>3279</v>
      </c>
      <c r="Z640" s="1222" t="s">
        <v>3011</v>
      </c>
      <c r="AA640" s="1222" t="s">
        <v>3011</v>
      </c>
      <c r="AB640" s="1222" t="s">
        <v>3011</v>
      </c>
      <c r="AC640" s="1222" t="s">
        <v>3011</v>
      </c>
      <c r="AD640" s="1222" t="s">
        <v>3011</v>
      </c>
      <c r="AE640" s="1222" t="s">
        <v>3011</v>
      </c>
      <c r="AF640" s="2007" t="s">
        <v>293</v>
      </c>
      <c r="AG640" s="1222" t="s">
        <v>3310</v>
      </c>
      <c r="AH640" s="1221" t="s">
        <v>2908</v>
      </c>
      <c r="AI640" s="2007" t="s">
        <v>2909</v>
      </c>
      <c r="AJ640" s="1222" t="s">
        <v>295</v>
      </c>
      <c r="AK640" s="1225" t="s">
        <v>3281</v>
      </c>
      <c r="AL640" s="1222" t="s">
        <v>294</v>
      </c>
      <c r="AM640" s="1221" t="s">
        <v>3011</v>
      </c>
      <c r="AN640" s="2008"/>
    </row>
    <row r="641" spans="1:40" ht="93" customHeight="1">
      <c r="A641" s="1221" t="s">
        <v>1107</v>
      </c>
      <c r="B641" s="1221" t="s">
        <v>933</v>
      </c>
      <c r="C641" s="1221" t="s">
        <v>3306</v>
      </c>
      <c r="D641" s="1222" t="s">
        <v>3011</v>
      </c>
      <c r="E641" s="1221" t="s">
        <v>3272</v>
      </c>
      <c r="F641" s="1222" t="s">
        <v>3273</v>
      </c>
      <c r="G641" s="1222" t="s">
        <v>3013</v>
      </c>
      <c r="H641" s="1223">
        <v>6375.92</v>
      </c>
      <c r="I641" s="1223">
        <v>5700</v>
      </c>
      <c r="J641" s="1222" t="s">
        <v>3274</v>
      </c>
      <c r="K641" s="1224" t="s">
        <v>3312</v>
      </c>
      <c r="L641" s="1222" t="s">
        <v>3373</v>
      </c>
      <c r="M641" s="1224" t="s">
        <v>3275</v>
      </c>
      <c r="N641" s="1222" t="s">
        <v>293</v>
      </c>
      <c r="O641" s="2069" t="s">
        <v>3308</v>
      </c>
      <c r="P641" s="1221" t="s">
        <v>294</v>
      </c>
      <c r="Q641" s="1221" t="s">
        <v>3507</v>
      </c>
      <c r="R641" s="2069" t="s">
        <v>3309</v>
      </c>
      <c r="S641" s="1222" t="s">
        <v>297</v>
      </c>
      <c r="T641" s="2063" t="s">
        <v>2917</v>
      </c>
      <c r="U641" s="1222" t="s">
        <v>294</v>
      </c>
      <c r="V641" s="1222" t="s">
        <v>3018</v>
      </c>
      <c r="W641" s="1222" t="s">
        <v>294</v>
      </c>
      <c r="X641" s="1222" t="s">
        <v>3278</v>
      </c>
      <c r="Y641" s="1222" t="s">
        <v>3279</v>
      </c>
      <c r="Z641" s="1222" t="s">
        <v>3011</v>
      </c>
      <c r="AA641" s="1222" t="s">
        <v>3011</v>
      </c>
      <c r="AB641" s="1222" t="s">
        <v>3011</v>
      </c>
      <c r="AC641" s="1222" t="s">
        <v>3011</v>
      </c>
      <c r="AD641" s="1222" t="s">
        <v>3011</v>
      </c>
      <c r="AE641" s="1222" t="s">
        <v>3011</v>
      </c>
      <c r="AF641" s="2007" t="s">
        <v>293</v>
      </c>
      <c r="AG641" s="1222" t="s">
        <v>3310</v>
      </c>
      <c r="AH641" s="1221" t="s">
        <v>2908</v>
      </c>
      <c r="AI641" s="2007" t="s">
        <v>2909</v>
      </c>
      <c r="AJ641" s="1222" t="s">
        <v>295</v>
      </c>
      <c r="AK641" s="1225" t="s">
        <v>3281</v>
      </c>
      <c r="AL641" s="1222" t="s">
        <v>294</v>
      </c>
      <c r="AM641" s="1221" t="s">
        <v>3011</v>
      </c>
      <c r="AN641" s="2008"/>
    </row>
    <row r="642" spans="1:40" ht="93" customHeight="1">
      <c r="A642" s="1221" t="s">
        <v>1107</v>
      </c>
      <c r="B642" s="1221" t="s">
        <v>934</v>
      </c>
      <c r="C642" s="1221" t="s">
        <v>3306</v>
      </c>
      <c r="D642" s="1222" t="s">
        <v>3011</v>
      </c>
      <c r="E642" s="1221" t="s">
        <v>3272</v>
      </c>
      <c r="F642" s="1222" t="s">
        <v>3273</v>
      </c>
      <c r="G642" s="1222" t="s">
        <v>3013</v>
      </c>
      <c r="H642" s="1223">
        <v>3020.17</v>
      </c>
      <c r="I642" s="1223">
        <v>2700</v>
      </c>
      <c r="J642" s="1222" t="s">
        <v>3274</v>
      </c>
      <c r="K642" s="1224" t="s">
        <v>3312</v>
      </c>
      <c r="L642" s="1222" t="s">
        <v>3373</v>
      </c>
      <c r="M642" s="1224" t="s">
        <v>3275</v>
      </c>
      <c r="N642" s="1222" t="s">
        <v>293</v>
      </c>
      <c r="O642" s="2069" t="s">
        <v>3308</v>
      </c>
      <c r="P642" s="1221" t="s">
        <v>294</v>
      </c>
      <c r="Q642" s="1221" t="s">
        <v>3520</v>
      </c>
      <c r="R642" s="2069" t="s">
        <v>3309</v>
      </c>
      <c r="S642" s="1222" t="s">
        <v>297</v>
      </c>
      <c r="T642" s="2063" t="s">
        <v>2917</v>
      </c>
      <c r="U642" s="1222" t="s">
        <v>294</v>
      </c>
      <c r="V642" s="1222" t="s">
        <v>3018</v>
      </c>
      <c r="W642" s="1222" t="s">
        <v>294</v>
      </c>
      <c r="X642" s="1222" t="s">
        <v>3278</v>
      </c>
      <c r="Y642" s="1222" t="s">
        <v>3279</v>
      </c>
      <c r="Z642" s="1222" t="s">
        <v>3011</v>
      </c>
      <c r="AA642" s="1222" t="s">
        <v>3011</v>
      </c>
      <c r="AB642" s="1222" t="s">
        <v>3011</v>
      </c>
      <c r="AC642" s="1222" t="s">
        <v>3011</v>
      </c>
      <c r="AD642" s="1222" t="s">
        <v>3011</v>
      </c>
      <c r="AE642" s="1222" t="s">
        <v>3011</v>
      </c>
      <c r="AF642" s="2007" t="s">
        <v>293</v>
      </c>
      <c r="AG642" s="1222" t="s">
        <v>3310</v>
      </c>
      <c r="AH642" s="1221" t="s">
        <v>2908</v>
      </c>
      <c r="AI642" s="2007" t="s">
        <v>2909</v>
      </c>
      <c r="AJ642" s="1222" t="s">
        <v>295</v>
      </c>
      <c r="AK642" s="1225" t="s">
        <v>3281</v>
      </c>
      <c r="AL642" s="1222" t="s">
        <v>294</v>
      </c>
      <c r="AM642" s="1221" t="s">
        <v>3011</v>
      </c>
      <c r="AN642" s="2008"/>
    </row>
    <row r="643" spans="1:40" ht="93" customHeight="1">
      <c r="A643" s="1221" t="s">
        <v>1107</v>
      </c>
      <c r="B643" s="1221" t="s">
        <v>935</v>
      </c>
      <c r="C643" s="1221" t="s">
        <v>3306</v>
      </c>
      <c r="D643" s="1222" t="s">
        <v>3011</v>
      </c>
      <c r="E643" s="1221" t="s">
        <v>3272</v>
      </c>
      <c r="F643" s="1222" t="s">
        <v>3273</v>
      </c>
      <c r="G643" s="1222" t="s">
        <v>3013</v>
      </c>
      <c r="H643" s="1223">
        <v>6375.92</v>
      </c>
      <c r="I643" s="1223">
        <v>5700</v>
      </c>
      <c r="J643" s="1222" t="s">
        <v>3274</v>
      </c>
      <c r="K643" s="1224" t="s">
        <v>3312</v>
      </c>
      <c r="L643" s="1222" t="s">
        <v>3373</v>
      </c>
      <c r="M643" s="1224" t="s">
        <v>3275</v>
      </c>
      <c r="N643" s="1222" t="s">
        <v>293</v>
      </c>
      <c r="O643" s="2069" t="s">
        <v>3308</v>
      </c>
      <c r="P643" s="1221" t="s">
        <v>294</v>
      </c>
      <c r="Q643" s="1221" t="s">
        <v>3507</v>
      </c>
      <c r="R643" s="2069" t="s">
        <v>3309</v>
      </c>
      <c r="S643" s="1222" t="s">
        <v>297</v>
      </c>
      <c r="T643" s="2063" t="s">
        <v>2917</v>
      </c>
      <c r="U643" s="1222" t="s">
        <v>294</v>
      </c>
      <c r="V643" s="1222" t="s">
        <v>3018</v>
      </c>
      <c r="W643" s="1222" t="s">
        <v>294</v>
      </c>
      <c r="X643" s="1222" t="s">
        <v>3278</v>
      </c>
      <c r="Y643" s="1222" t="s">
        <v>3279</v>
      </c>
      <c r="Z643" s="1222" t="s">
        <v>3011</v>
      </c>
      <c r="AA643" s="1222" t="s">
        <v>3011</v>
      </c>
      <c r="AB643" s="1222" t="s">
        <v>3011</v>
      </c>
      <c r="AC643" s="1222" t="s">
        <v>3011</v>
      </c>
      <c r="AD643" s="1222" t="s">
        <v>3011</v>
      </c>
      <c r="AE643" s="1222" t="s">
        <v>3011</v>
      </c>
      <c r="AF643" s="2007" t="s">
        <v>293</v>
      </c>
      <c r="AG643" s="1222" t="s">
        <v>3310</v>
      </c>
      <c r="AH643" s="1221" t="s">
        <v>2908</v>
      </c>
      <c r="AI643" s="2007" t="s">
        <v>2909</v>
      </c>
      <c r="AJ643" s="1222" t="s">
        <v>295</v>
      </c>
      <c r="AK643" s="1225" t="s">
        <v>3281</v>
      </c>
      <c r="AL643" s="1222" t="s">
        <v>294</v>
      </c>
      <c r="AM643" s="1221" t="s">
        <v>3011</v>
      </c>
      <c r="AN643" s="2008"/>
    </row>
    <row r="644" spans="1:40" ht="93" customHeight="1">
      <c r="A644" s="1221" t="s">
        <v>1107</v>
      </c>
      <c r="B644" s="1221" t="s">
        <v>936</v>
      </c>
      <c r="C644" s="1221" t="s">
        <v>3306</v>
      </c>
      <c r="D644" s="1222" t="s">
        <v>3011</v>
      </c>
      <c r="E644" s="1221" t="s">
        <v>3272</v>
      </c>
      <c r="F644" s="1222" t="s">
        <v>3273</v>
      </c>
      <c r="G644" s="1222" t="s">
        <v>3013</v>
      </c>
      <c r="H644" s="1223">
        <v>3691.32</v>
      </c>
      <c r="I644" s="1223">
        <v>3300</v>
      </c>
      <c r="J644" s="1222" t="s">
        <v>3274</v>
      </c>
      <c r="K644" s="1224" t="s">
        <v>3312</v>
      </c>
      <c r="L644" s="1222" t="s">
        <v>3373</v>
      </c>
      <c r="M644" s="1224" t="s">
        <v>3275</v>
      </c>
      <c r="N644" s="1222" t="s">
        <v>293</v>
      </c>
      <c r="O644" s="2069" t="s">
        <v>3308</v>
      </c>
      <c r="P644" s="1221" t="s">
        <v>294</v>
      </c>
      <c r="Q644" s="1221" t="s">
        <v>3521</v>
      </c>
      <c r="R644" s="2069" t="s">
        <v>3309</v>
      </c>
      <c r="S644" s="1222" t="s">
        <v>297</v>
      </c>
      <c r="T644" s="2063" t="s">
        <v>2917</v>
      </c>
      <c r="U644" s="1222" t="s">
        <v>294</v>
      </c>
      <c r="V644" s="1222" t="s">
        <v>3018</v>
      </c>
      <c r="W644" s="1222" t="s">
        <v>294</v>
      </c>
      <c r="X644" s="1222" t="s">
        <v>3278</v>
      </c>
      <c r="Y644" s="1222" t="s">
        <v>3279</v>
      </c>
      <c r="Z644" s="1222" t="s">
        <v>3011</v>
      </c>
      <c r="AA644" s="1222" t="s">
        <v>3011</v>
      </c>
      <c r="AB644" s="1222" t="s">
        <v>3011</v>
      </c>
      <c r="AC644" s="1222" t="s">
        <v>3011</v>
      </c>
      <c r="AD644" s="1222" t="s">
        <v>3011</v>
      </c>
      <c r="AE644" s="1222" t="s">
        <v>3011</v>
      </c>
      <c r="AF644" s="2007" t="s">
        <v>293</v>
      </c>
      <c r="AG644" s="1222" t="s">
        <v>3310</v>
      </c>
      <c r="AH644" s="1221" t="s">
        <v>2908</v>
      </c>
      <c r="AI644" s="2007" t="s">
        <v>2909</v>
      </c>
      <c r="AJ644" s="1222" t="s">
        <v>295</v>
      </c>
      <c r="AK644" s="1225" t="s">
        <v>3281</v>
      </c>
      <c r="AL644" s="1222" t="s">
        <v>294</v>
      </c>
      <c r="AM644" s="1221" t="s">
        <v>3011</v>
      </c>
      <c r="AN644" s="2008"/>
    </row>
    <row r="645" spans="1:40" ht="93" customHeight="1">
      <c r="A645" s="1221" t="s">
        <v>1107</v>
      </c>
      <c r="B645" s="1221" t="s">
        <v>937</v>
      </c>
      <c r="C645" s="1221" t="s">
        <v>3306</v>
      </c>
      <c r="D645" s="1222" t="s">
        <v>3011</v>
      </c>
      <c r="E645" s="1221" t="s">
        <v>3272</v>
      </c>
      <c r="F645" s="1222" t="s">
        <v>3273</v>
      </c>
      <c r="G645" s="1222" t="s">
        <v>3013</v>
      </c>
      <c r="H645" s="1223">
        <v>52349.69</v>
      </c>
      <c r="I645" s="1223">
        <v>46800</v>
      </c>
      <c r="J645" s="1222" t="s">
        <v>3274</v>
      </c>
      <c r="K645" s="1224" t="s">
        <v>3312</v>
      </c>
      <c r="L645" s="1222" t="s">
        <v>3373</v>
      </c>
      <c r="M645" s="1224" t="s">
        <v>3275</v>
      </c>
      <c r="N645" s="1222" t="s">
        <v>293</v>
      </c>
      <c r="O645" s="2069" t="s">
        <v>3308</v>
      </c>
      <c r="P645" s="1221" t="s">
        <v>294</v>
      </c>
      <c r="Q645" s="1221" t="s">
        <v>3474</v>
      </c>
      <c r="R645" s="2069" t="s">
        <v>3309</v>
      </c>
      <c r="S645" s="1222" t="s">
        <v>297</v>
      </c>
      <c r="T645" s="2063" t="s">
        <v>2917</v>
      </c>
      <c r="U645" s="1222" t="s">
        <v>294</v>
      </c>
      <c r="V645" s="1222" t="s">
        <v>3018</v>
      </c>
      <c r="W645" s="1222" t="s">
        <v>294</v>
      </c>
      <c r="X645" s="1222" t="s">
        <v>3278</v>
      </c>
      <c r="Y645" s="1222" t="s">
        <v>3279</v>
      </c>
      <c r="Z645" s="1222" t="s">
        <v>3011</v>
      </c>
      <c r="AA645" s="1222" t="s">
        <v>3011</v>
      </c>
      <c r="AB645" s="1222" t="s">
        <v>3011</v>
      </c>
      <c r="AC645" s="1222" t="s">
        <v>3011</v>
      </c>
      <c r="AD645" s="1222" t="s">
        <v>3011</v>
      </c>
      <c r="AE645" s="1222" t="s">
        <v>3011</v>
      </c>
      <c r="AF645" s="2007" t="s">
        <v>293</v>
      </c>
      <c r="AG645" s="1222" t="s">
        <v>3310</v>
      </c>
      <c r="AH645" s="1221" t="s">
        <v>2908</v>
      </c>
      <c r="AI645" s="2007" t="s">
        <v>2909</v>
      </c>
      <c r="AJ645" s="1222" t="s">
        <v>295</v>
      </c>
      <c r="AK645" s="1225" t="s">
        <v>3281</v>
      </c>
      <c r="AL645" s="1222" t="s">
        <v>294</v>
      </c>
      <c r="AM645" s="1221" t="s">
        <v>3011</v>
      </c>
      <c r="AN645" s="2008"/>
    </row>
    <row r="646" spans="1:40" ht="93" customHeight="1">
      <c r="A646" s="1221" t="s">
        <v>1107</v>
      </c>
      <c r="B646" s="1221" t="s">
        <v>938</v>
      </c>
      <c r="C646" s="1221" t="s">
        <v>3306</v>
      </c>
      <c r="D646" s="1222" t="s">
        <v>3011</v>
      </c>
      <c r="E646" s="1221" t="s">
        <v>3272</v>
      </c>
      <c r="F646" s="1222" t="s">
        <v>3273</v>
      </c>
      <c r="G646" s="1222" t="s">
        <v>3013</v>
      </c>
      <c r="H646" s="1223">
        <v>671.15</v>
      </c>
      <c r="I646" s="1223">
        <v>600</v>
      </c>
      <c r="J646" s="1222" t="s">
        <v>3274</v>
      </c>
      <c r="K646" s="1224" t="s">
        <v>3312</v>
      </c>
      <c r="L646" s="1222" t="s">
        <v>3373</v>
      </c>
      <c r="M646" s="1224" t="s">
        <v>3275</v>
      </c>
      <c r="N646" s="1222" t="s">
        <v>293</v>
      </c>
      <c r="O646" s="2069" t="s">
        <v>3308</v>
      </c>
      <c r="P646" s="1221" t="s">
        <v>294</v>
      </c>
      <c r="Q646" s="1221" t="s">
        <v>3376</v>
      </c>
      <c r="R646" s="2069" t="s">
        <v>3309</v>
      </c>
      <c r="S646" s="1222" t="s">
        <v>297</v>
      </c>
      <c r="T646" s="2063" t="s">
        <v>2917</v>
      </c>
      <c r="U646" s="1222" t="s">
        <v>294</v>
      </c>
      <c r="V646" s="1222" t="s">
        <v>3018</v>
      </c>
      <c r="W646" s="1222" t="s">
        <v>294</v>
      </c>
      <c r="X646" s="1222" t="s">
        <v>3278</v>
      </c>
      <c r="Y646" s="1222" t="s">
        <v>3279</v>
      </c>
      <c r="Z646" s="1222" t="s">
        <v>3011</v>
      </c>
      <c r="AA646" s="1222" t="s">
        <v>3011</v>
      </c>
      <c r="AB646" s="1222" t="s">
        <v>3011</v>
      </c>
      <c r="AC646" s="1222" t="s">
        <v>3011</v>
      </c>
      <c r="AD646" s="1222" t="s">
        <v>3011</v>
      </c>
      <c r="AE646" s="1222" t="s">
        <v>3011</v>
      </c>
      <c r="AF646" s="2007" t="s">
        <v>293</v>
      </c>
      <c r="AG646" s="1222" t="s">
        <v>3310</v>
      </c>
      <c r="AH646" s="1221" t="s">
        <v>2908</v>
      </c>
      <c r="AI646" s="2007" t="s">
        <v>2909</v>
      </c>
      <c r="AJ646" s="1222" t="s">
        <v>295</v>
      </c>
      <c r="AK646" s="1225" t="s">
        <v>3281</v>
      </c>
      <c r="AL646" s="1222" t="s">
        <v>294</v>
      </c>
      <c r="AM646" s="1221" t="s">
        <v>3011</v>
      </c>
      <c r="AN646" s="2008"/>
    </row>
    <row r="647" spans="1:40" ht="93" customHeight="1">
      <c r="A647" s="1221" t="s">
        <v>1107</v>
      </c>
      <c r="B647" s="1221" t="s">
        <v>939</v>
      </c>
      <c r="C647" s="1221" t="s">
        <v>3306</v>
      </c>
      <c r="D647" s="1222" t="s">
        <v>3011</v>
      </c>
      <c r="E647" s="1221" t="s">
        <v>3272</v>
      </c>
      <c r="F647" s="1222" t="s">
        <v>3273</v>
      </c>
      <c r="G647" s="1222" t="s">
        <v>3013</v>
      </c>
      <c r="H647" s="1223">
        <v>6711.5</v>
      </c>
      <c r="I647" s="1223">
        <v>6000</v>
      </c>
      <c r="J647" s="1222" t="s">
        <v>3274</v>
      </c>
      <c r="K647" s="1224" t="s">
        <v>3313</v>
      </c>
      <c r="L647" s="1222" t="s">
        <v>3373</v>
      </c>
      <c r="M647" s="1224" t="s">
        <v>3275</v>
      </c>
      <c r="N647" s="1222" t="s">
        <v>293</v>
      </c>
      <c r="O647" s="2069" t="s">
        <v>3308</v>
      </c>
      <c r="P647" s="1221" t="s">
        <v>294</v>
      </c>
      <c r="Q647" s="1221" t="s">
        <v>3385</v>
      </c>
      <c r="R647" s="2069" t="s">
        <v>3309</v>
      </c>
      <c r="S647" s="1222" t="s">
        <v>297</v>
      </c>
      <c r="T647" s="2063" t="s">
        <v>2917</v>
      </c>
      <c r="U647" s="1222" t="s">
        <v>294</v>
      </c>
      <c r="V647" s="1222" t="s">
        <v>3018</v>
      </c>
      <c r="W647" s="1222" t="s">
        <v>294</v>
      </c>
      <c r="X647" s="1222" t="s">
        <v>3278</v>
      </c>
      <c r="Y647" s="1222" t="s">
        <v>3279</v>
      </c>
      <c r="Z647" s="1222" t="s">
        <v>3011</v>
      </c>
      <c r="AA647" s="1222" t="s">
        <v>3011</v>
      </c>
      <c r="AB647" s="1222" t="s">
        <v>3011</v>
      </c>
      <c r="AC647" s="1222" t="s">
        <v>3011</v>
      </c>
      <c r="AD647" s="1222" t="s">
        <v>3011</v>
      </c>
      <c r="AE647" s="1222" t="s">
        <v>3011</v>
      </c>
      <c r="AF647" s="2007" t="s">
        <v>293</v>
      </c>
      <c r="AG647" s="1222" t="s">
        <v>3310</v>
      </c>
      <c r="AH647" s="1221" t="s">
        <v>2908</v>
      </c>
      <c r="AI647" s="2007" t="s">
        <v>2909</v>
      </c>
      <c r="AJ647" s="1222" t="s">
        <v>295</v>
      </c>
      <c r="AK647" s="1225" t="s">
        <v>3281</v>
      </c>
      <c r="AL647" s="1222" t="s">
        <v>294</v>
      </c>
      <c r="AM647" s="1221" t="s">
        <v>3011</v>
      </c>
      <c r="AN647" s="2008"/>
    </row>
    <row r="648" spans="1:40" ht="93" customHeight="1">
      <c r="A648" s="1221" t="s">
        <v>1107</v>
      </c>
      <c r="B648" s="1221" t="s">
        <v>940</v>
      </c>
      <c r="C648" s="1221" t="s">
        <v>3306</v>
      </c>
      <c r="D648" s="1222" t="s">
        <v>3011</v>
      </c>
      <c r="E648" s="1221" t="s">
        <v>3272</v>
      </c>
      <c r="F648" s="1222" t="s">
        <v>3273</v>
      </c>
      <c r="G648" s="1222" t="s">
        <v>3013</v>
      </c>
      <c r="H648" s="1223">
        <v>2349.02</v>
      </c>
      <c r="I648" s="1223">
        <v>2100</v>
      </c>
      <c r="J648" s="1222" t="s">
        <v>3274</v>
      </c>
      <c r="K648" s="1224" t="s">
        <v>3313</v>
      </c>
      <c r="L648" s="1222" t="s">
        <v>3373</v>
      </c>
      <c r="M648" s="1224" t="s">
        <v>3275</v>
      </c>
      <c r="N648" s="1222" t="s">
        <v>293</v>
      </c>
      <c r="O648" s="2069" t="s">
        <v>3308</v>
      </c>
      <c r="P648" s="1221" t="s">
        <v>294</v>
      </c>
      <c r="Q648" s="1221" t="s">
        <v>3440</v>
      </c>
      <c r="R648" s="2069" t="s">
        <v>3309</v>
      </c>
      <c r="S648" s="1222" t="s">
        <v>297</v>
      </c>
      <c r="T648" s="2063" t="s">
        <v>2917</v>
      </c>
      <c r="U648" s="1222" t="s">
        <v>294</v>
      </c>
      <c r="V648" s="1222" t="s">
        <v>3018</v>
      </c>
      <c r="W648" s="1222" t="s">
        <v>294</v>
      </c>
      <c r="X648" s="1222" t="s">
        <v>3278</v>
      </c>
      <c r="Y648" s="1222" t="s">
        <v>3279</v>
      </c>
      <c r="Z648" s="1222" t="s">
        <v>3011</v>
      </c>
      <c r="AA648" s="1222" t="s">
        <v>3011</v>
      </c>
      <c r="AB648" s="1222" t="s">
        <v>3011</v>
      </c>
      <c r="AC648" s="1222" t="s">
        <v>3011</v>
      </c>
      <c r="AD648" s="1222" t="s">
        <v>3011</v>
      </c>
      <c r="AE648" s="1222" t="s">
        <v>3011</v>
      </c>
      <c r="AF648" s="2007" t="s">
        <v>293</v>
      </c>
      <c r="AG648" s="1222" t="s">
        <v>3310</v>
      </c>
      <c r="AH648" s="1221" t="s">
        <v>2908</v>
      </c>
      <c r="AI648" s="2007" t="s">
        <v>2909</v>
      </c>
      <c r="AJ648" s="1222" t="s">
        <v>295</v>
      </c>
      <c r="AK648" s="1225" t="s">
        <v>3281</v>
      </c>
      <c r="AL648" s="1222" t="s">
        <v>294</v>
      </c>
      <c r="AM648" s="1221" t="s">
        <v>3011</v>
      </c>
      <c r="AN648" s="2008"/>
    </row>
    <row r="649" spans="1:40" ht="93" customHeight="1">
      <c r="A649" s="1221" t="s">
        <v>1107</v>
      </c>
      <c r="B649" s="1221" t="s">
        <v>941</v>
      </c>
      <c r="C649" s="1221" t="s">
        <v>3306</v>
      </c>
      <c r="D649" s="1222" t="s">
        <v>3011</v>
      </c>
      <c r="E649" s="1221" t="s">
        <v>3272</v>
      </c>
      <c r="F649" s="1222" t="s">
        <v>3273</v>
      </c>
      <c r="G649" s="1222" t="s">
        <v>3013</v>
      </c>
      <c r="H649" s="1223">
        <v>335.57</v>
      </c>
      <c r="I649" s="1223">
        <v>300</v>
      </c>
      <c r="J649" s="1222" t="s">
        <v>3274</v>
      </c>
      <c r="K649" s="1224" t="s">
        <v>3313</v>
      </c>
      <c r="L649" s="1222" t="s">
        <v>3373</v>
      </c>
      <c r="M649" s="1224" t="s">
        <v>3275</v>
      </c>
      <c r="N649" s="1222" t="s">
        <v>293</v>
      </c>
      <c r="O649" s="2069" t="s">
        <v>3308</v>
      </c>
      <c r="P649" s="1221" t="s">
        <v>294</v>
      </c>
      <c r="Q649" s="1221" t="s">
        <v>3425</v>
      </c>
      <c r="R649" s="2069" t="s">
        <v>3309</v>
      </c>
      <c r="S649" s="1222" t="s">
        <v>297</v>
      </c>
      <c r="T649" s="2063" t="s">
        <v>2917</v>
      </c>
      <c r="U649" s="1222" t="s">
        <v>294</v>
      </c>
      <c r="V649" s="1222" t="s">
        <v>3018</v>
      </c>
      <c r="W649" s="1222" t="s">
        <v>294</v>
      </c>
      <c r="X649" s="1222" t="s">
        <v>3278</v>
      </c>
      <c r="Y649" s="1222" t="s">
        <v>3279</v>
      </c>
      <c r="Z649" s="1222" t="s">
        <v>3011</v>
      </c>
      <c r="AA649" s="1222" t="s">
        <v>3011</v>
      </c>
      <c r="AB649" s="1222" t="s">
        <v>3011</v>
      </c>
      <c r="AC649" s="1222" t="s">
        <v>3011</v>
      </c>
      <c r="AD649" s="1222" t="s">
        <v>3011</v>
      </c>
      <c r="AE649" s="1222" t="s">
        <v>3011</v>
      </c>
      <c r="AF649" s="2007" t="s">
        <v>293</v>
      </c>
      <c r="AG649" s="1222" t="s">
        <v>3310</v>
      </c>
      <c r="AH649" s="1221" t="s">
        <v>2908</v>
      </c>
      <c r="AI649" s="2007" t="s">
        <v>2909</v>
      </c>
      <c r="AJ649" s="1222" t="s">
        <v>295</v>
      </c>
      <c r="AK649" s="1225" t="s">
        <v>3281</v>
      </c>
      <c r="AL649" s="1222" t="s">
        <v>294</v>
      </c>
      <c r="AM649" s="1221" t="s">
        <v>3011</v>
      </c>
      <c r="AN649" s="2008"/>
    </row>
    <row r="650" spans="1:40" ht="93" customHeight="1">
      <c r="A650" s="1221" t="s">
        <v>1107</v>
      </c>
      <c r="B650" s="1221" t="s">
        <v>942</v>
      </c>
      <c r="C650" s="1221" t="s">
        <v>3306</v>
      </c>
      <c r="D650" s="1222" t="s">
        <v>3011</v>
      </c>
      <c r="E650" s="1221" t="s">
        <v>3272</v>
      </c>
      <c r="F650" s="1222" t="s">
        <v>3273</v>
      </c>
      <c r="G650" s="1222" t="s">
        <v>3013</v>
      </c>
      <c r="H650" s="1223">
        <v>335.57</v>
      </c>
      <c r="I650" s="1223">
        <v>300</v>
      </c>
      <c r="J650" s="1222" t="s">
        <v>3274</v>
      </c>
      <c r="K650" s="1224" t="s">
        <v>3313</v>
      </c>
      <c r="L650" s="1222" t="s">
        <v>3373</v>
      </c>
      <c r="M650" s="1224" t="s">
        <v>3275</v>
      </c>
      <c r="N650" s="1222" t="s">
        <v>293</v>
      </c>
      <c r="O650" s="2069" t="s">
        <v>3308</v>
      </c>
      <c r="P650" s="1221" t="s">
        <v>294</v>
      </c>
      <c r="Q650" s="1221" t="s">
        <v>3425</v>
      </c>
      <c r="R650" s="2069" t="s">
        <v>3309</v>
      </c>
      <c r="S650" s="1222" t="s">
        <v>297</v>
      </c>
      <c r="T650" s="2063" t="s">
        <v>2917</v>
      </c>
      <c r="U650" s="1222" t="s">
        <v>294</v>
      </c>
      <c r="V650" s="1222" t="s">
        <v>3018</v>
      </c>
      <c r="W650" s="1222" t="s">
        <v>294</v>
      </c>
      <c r="X650" s="1222" t="s">
        <v>3278</v>
      </c>
      <c r="Y650" s="1222" t="s">
        <v>3279</v>
      </c>
      <c r="Z650" s="1222" t="s">
        <v>3011</v>
      </c>
      <c r="AA650" s="1222" t="s">
        <v>3011</v>
      </c>
      <c r="AB650" s="1222" t="s">
        <v>3011</v>
      </c>
      <c r="AC650" s="1222" t="s">
        <v>3011</v>
      </c>
      <c r="AD650" s="1222" t="s">
        <v>3011</v>
      </c>
      <c r="AE650" s="1222" t="s">
        <v>3011</v>
      </c>
      <c r="AF650" s="2007" t="s">
        <v>293</v>
      </c>
      <c r="AG650" s="1222" t="s">
        <v>3310</v>
      </c>
      <c r="AH650" s="1221" t="s">
        <v>2908</v>
      </c>
      <c r="AI650" s="2007" t="s">
        <v>2909</v>
      </c>
      <c r="AJ650" s="1222" t="s">
        <v>295</v>
      </c>
      <c r="AK650" s="1225" t="s">
        <v>3281</v>
      </c>
      <c r="AL650" s="1222" t="s">
        <v>294</v>
      </c>
      <c r="AM650" s="1221" t="s">
        <v>3011</v>
      </c>
      <c r="AN650" s="2008"/>
    </row>
    <row r="651" spans="1:40" ht="93" customHeight="1">
      <c r="A651" s="1221" t="s">
        <v>1107</v>
      </c>
      <c r="B651" s="1221" t="s">
        <v>943</v>
      </c>
      <c r="C651" s="1221" t="s">
        <v>3306</v>
      </c>
      <c r="D651" s="1222" t="s">
        <v>3011</v>
      </c>
      <c r="E651" s="1221" t="s">
        <v>3272</v>
      </c>
      <c r="F651" s="1222" t="s">
        <v>3273</v>
      </c>
      <c r="G651" s="1222" t="s">
        <v>3013</v>
      </c>
      <c r="H651" s="1223">
        <v>8389.3700000000008</v>
      </c>
      <c r="I651" s="1223">
        <v>7500</v>
      </c>
      <c r="J651" s="1222" t="s">
        <v>3274</v>
      </c>
      <c r="K651" s="1224" t="s">
        <v>3313</v>
      </c>
      <c r="L651" s="1222" t="s">
        <v>3373</v>
      </c>
      <c r="M651" s="1224" t="s">
        <v>3275</v>
      </c>
      <c r="N651" s="1222" t="s">
        <v>293</v>
      </c>
      <c r="O651" s="2069" t="s">
        <v>3308</v>
      </c>
      <c r="P651" s="1221" t="s">
        <v>294</v>
      </c>
      <c r="Q651" s="1221" t="s">
        <v>3383</v>
      </c>
      <c r="R651" s="2069" t="s">
        <v>3309</v>
      </c>
      <c r="S651" s="1222" t="s">
        <v>297</v>
      </c>
      <c r="T651" s="2063" t="s">
        <v>2917</v>
      </c>
      <c r="U651" s="1222" t="s">
        <v>294</v>
      </c>
      <c r="V651" s="1222" t="s">
        <v>3018</v>
      </c>
      <c r="W651" s="1222" t="s">
        <v>294</v>
      </c>
      <c r="X651" s="1222" t="s">
        <v>3278</v>
      </c>
      <c r="Y651" s="1222" t="s">
        <v>3279</v>
      </c>
      <c r="Z651" s="1222" t="s">
        <v>3011</v>
      </c>
      <c r="AA651" s="1222" t="s">
        <v>3011</v>
      </c>
      <c r="AB651" s="1222" t="s">
        <v>3011</v>
      </c>
      <c r="AC651" s="1222" t="s">
        <v>3011</v>
      </c>
      <c r="AD651" s="1222" t="s">
        <v>3011</v>
      </c>
      <c r="AE651" s="1222" t="s">
        <v>3011</v>
      </c>
      <c r="AF651" s="2007" t="s">
        <v>293</v>
      </c>
      <c r="AG651" s="1222" t="s">
        <v>3310</v>
      </c>
      <c r="AH651" s="1221" t="s">
        <v>2908</v>
      </c>
      <c r="AI651" s="2007" t="s">
        <v>2909</v>
      </c>
      <c r="AJ651" s="1222" t="s">
        <v>295</v>
      </c>
      <c r="AK651" s="1225" t="s">
        <v>3281</v>
      </c>
      <c r="AL651" s="1222" t="s">
        <v>294</v>
      </c>
      <c r="AM651" s="1221" t="s">
        <v>3011</v>
      </c>
      <c r="AN651" s="2008"/>
    </row>
    <row r="652" spans="1:40" ht="93" customHeight="1">
      <c r="A652" s="1221" t="s">
        <v>1107</v>
      </c>
      <c r="B652" s="1221" t="s">
        <v>944</v>
      </c>
      <c r="C652" s="1221" t="s">
        <v>3306</v>
      </c>
      <c r="D652" s="1222" t="s">
        <v>3011</v>
      </c>
      <c r="E652" s="1221" t="s">
        <v>3272</v>
      </c>
      <c r="F652" s="1222" t="s">
        <v>3273</v>
      </c>
      <c r="G652" s="1222" t="s">
        <v>3013</v>
      </c>
      <c r="H652" s="1223">
        <v>5033.62</v>
      </c>
      <c r="I652" s="1223">
        <v>4500</v>
      </c>
      <c r="J652" s="1222" t="s">
        <v>3274</v>
      </c>
      <c r="K652" s="1224" t="s">
        <v>3313</v>
      </c>
      <c r="L652" s="1222" t="s">
        <v>3373</v>
      </c>
      <c r="M652" s="1224" t="s">
        <v>3275</v>
      </c>
      <c r="N652" s="1222" t="s">
        <v>293</v>
      </c>
      <c r="O652" s="2069" t="s">
        <v>3308</v>
      </c>
      <c r="P652" s="1221" t="s">
        <v>294</v>
      </c>
      <c r="Q652" s="1221" t="s">
        <v>3380</v>
      </c>
      <c r="R652" s="2069" t="s">
        <v>3309</v>
      </c>
      <c r="S652" s="1222" t="s">
        <v>297</v>
      </c>
      <c r="T652" s="2063" t="s">
        <v>2917</v>
      </c>
      <c r="U652" s="1222" t="s">
        <v>294</v>
      </c>
      <c r="V652" s="1222" t="s">
        <v>3018</v>
      </c>
      <c r="W652" s="1222" t="s">
        <v>294</v>
      </c>
      <c r="X652" s="1222" t="s">
        <v>3278</v>
      </c>
      <c r="Y652" s="1222" t="s">
        <v>3279</v>
      </c>
      <c r="Z652" s="1222" t="s">
        <v>3011</v>
      </c>
      <c r="AA652" s="1222" t="s">
        <v>3011</v>
      </c>
      <c r="AB652" s="1222" t="s">
        <v>3011</v>
      </c>
      <c r="AC652" s="1222" t="s">
        <v>3011</v>
      </c>
      <c r="AD652" s="1222" t="s">
        <v>3011</v>
      </c>
      <c r="AE652" s="1222" t="s">
        <v>3011</v>
      </c>
      <c r="AF652" s="2007" t="s">
        <v>293</v>
      </c>
      <c r="AG652" s="1222" t="s">
        <v>3310</v>
      </c>
      <c r="AH652" s="1221" t="s">
        <v>2908</v>
      </c>
      <c r="AI652" s="2007" t="s">
        <v>2909</v>
      </c>
      <c r="AJ652" s="1222" t="s">
        <v>295</v>
      </c>
      <c r="AK652" s="1225" t="s">
        <v>3281</v>
      </c>
      <c r="AL652" s="1222" t="s">
        <v>294</v>
      </c>
      <c r="AM652" s="1221" t="s">
        <v>3011</v>
      </c>
      <c r="AN652" s="2008"/>
    </row>
    <row r="653" spans="1:40" ht="93" customHeight="1">
      <c r="A653" s="1221" t="s">
        <v>1107</v>
      </c>
      <c r="B653" s="1221" t="s">
        <v>945</v>
      </c>
      <c r="C653" s="1221" t="s">
        <v>3306</v>
      </c>
      <c r="D653" s="1222" t="s">
        <v>3011</v>
      </c>
      <c r="E653" s="1221" t="s">
        <v>3272</v>
      </c>
      <c r="F653" s="1222" t="s">
        <v>3273</v>
      </c>
      <c r="G653" s="1222" t="s">
        <v>3013</v>
      </c>
      <c r="H653" s="1223">
        <v>19127.77</v>
      </c>
      <c r="I653" s="1223">
        <v>17100</v>
      </c>
      <c r="J653" s="1222" t="s">
        <v>3274</v>
      </c>
      <c r="K653" s="1224" t="s">
        <v>3313</v>
      </c>
      <c r="L653" s="1222" t="s">
        <v>3373</v>
      </c>
      <c r="M653" s="1224" t="s">
        <v>3275</v>
      </c>
      <c r="N653" s="1222" t="s">
        <v>293</v>
      </c>
      <c r="O653" s="2069" t="s">
        <v>3308</v>
      </c>
      <c r="P653" s="1221" t="s">
        <v>294</v>
      </c>
      <c r="Q653" s="1221" t="s">
        <v>3522</v>
      </c>
      <c r="R653" s="2069" t="s">
        <v>3309</v>
      </c>
      <c r="S653" s="1222" t="s">
        <v>297</v>
      </c>
      <c r="T653" s="2063" t="s">
        <v>2917</v>
      </c>
      <c r="U653" s="1222" t="s">
        <v>294</v>
      </c>
      <c r="V653" s="1222" t="s">
        <v>3018</v>
      </c>
      <c r="W653" s="1222" t="s">
        <v>294</v>
      </c>
      <c r="X653" s="1222" t="s">
        <v>3278</v>
      </c>
      <c r="Y653" s="1222" t="s">
        <v>3279</v>
      </c>
      <c r="Z653" s="1222" t="s">
        <v>3011</v>
      </c>
      <c r="AA653" s="1222" t="s">
        <v>3011</v>
      </c>
      <c r="AB653" s="1222" t="s">
        <v>3011</v>
      </c>
      <c r="AC653" s="1222" t="s">
        <v>3011</v>
      </c>
      <c r="AD653" s="1222" t="s">
        <v>3011</v>
      </c>
      <c r="AE653" s="1222" t="s">
        <v>3011</v>
      </c>
      <c r="AF653" s="2007" t="s">
        <v>293</v>
      </c>
      <c r="AG653" s="1222" t="s">
        <v>3310</v>
      </c>
      <c r="AH653" s="1221" t="s">
        <v>2908</v>
      </c>
      <c r="AI653" s="2007" t="s">
        <v>2909</v>
      </c>
      <c r="AJ653" s="1222" t="s">
        <v>295</v>
      </c>
      <c r="AK653" s="1225" t="s">
        <v>3281</v>
      </c>
      <c r="AL653" s="1222" t="s">
        <v>294</v>
      </c>
      <c r="AM653" s="1221" t="s">
        <v>3011</v>
      </c>
      <c r="AN653" s="2008"/>
    </row>
    <row r="654" spans="1:40" ht="93" customHeight="1">
      <c r="A654" s="1221" t="s">
        <v>1107</v>
      </c>
      <c r="B654" s="1221" t="s">
        <v>946</v>
      </c>
      <c r="C654" s="1221" t="s">
        <v>3306</v>
      </c>
      <c r="D654" s="1222" t="s">
        <v>3011</v>
      </c>
      <c r="E654" s="1221" t="s">
        <v>3272</v>
      </c>
      <c r="F654" s="1222" t="s">
        <v>3273</v>
      </c>
      <c r="G654" s="1222" t="s">
        <v>3013</v>
      </c>
      <c r="H654" s="1223">
        <v>4362.47</v>
      </c>
      <c r="I654" s="1223">
        <v>3900</v>
      </c>
      <c r="J654" s="1222" t="s">
        <v>3274</v>
      </c>
      <c r="K654" s="1224" t="s">
        <v>3313</v>
      </c>
      <c r="L654" s="1222" t="s">
        <v>3373</v>
      </c>
      <c r="M654" s="1224" t="s">
        <v>3275</v>
      </c>
      <c r="N654" s="1222" t="s">
        <v>293</v>
      </c>
      <c r="O654" s="2069" t="s">
        <v>3308</v>
      </c>
      <c r="P654" s="1221" t="s">
        <v>294</v>
      </c>
      <c r="Q654" s="1221" t="s">
        <v>3441</v>
      </c>
      <c r="R654" s="2069" t="s">
        <v>3309</v>
      </c>
      <c r="S654" s="1222" t="s">
        <v>297</v>
      </c>
      <c r="T654" s="2063" t="s">
        <v>2917</v>
      </c>
      <c r="U654" s="1222" t="s">
        <v>294</v>
      </c>
      <c r="V654" s="1222" t="s">
        <v>3018</v>
      </c>
      <c r="W654" s="1222" t="s">
        <v>294</v>
      </c>
      <c r="X654" s="1222" t="s">
        <v>3278</v>
      </c>
      <c r="Y654" s="1222" t="s">
        <v>3279</v>
      </c>
      <c r="Z654" s="1222" t="s">
        <v>3011</v>
      </c>
      <c r="AA654" s="1222" t="s">
        <v>3011</v>
      </c>
      <c r="AB654" s="1222" t="s">
        <v>3011</v>
      </c>
      <c r="AC654" s="1222" t="s">
        <v>3011</v>
      </c>
      <c r="AD654" s="1222" t="s">
        <v>3011</v>
      </c>
      <c r="AE654" s="1222" t="s">
        <v>3011</v>
      </c>
      <c r="AF654" s="2007" t="s">
        <v>293</v>
      </c>
      <c r="AG654" s="1222" t="s">
        <v>3310</v>
      </c>
      <c r="AH654" s="1221" t="s">
        <v>2908</v>
      </c>
      <c r="AI654" s="2007" t="s">
        <v>2909</v>
      </c>
      <c r="AJ654" s="1222" t="s">
        <v>295</v>
      </c>
      <c r="AK654" s="1225" t="s">
        <v>3281</v>
      </c>
      <c r="AL654" s="1222" t="s">
        <v>294</v>
      </c>
      <c r="AM654" s="1221" t="s">
        <v>3011</v>
      </c>
      <c r="AN654" s="2008"/>
    </row>
    <row r="655" spans="1:40" ht="93" customHeight="1">
      <c r="A655" s="1221" t="s">
        <v>1107</v>
      </c>
      <c r="B655" s="1221" t="s">
        <v>947</v>
      </c>
      <c r="C655" s="1221" t="s">
        <v>3306</v>
      </c>
      <c r="D655" s="1222" t="s">
        <v>3011</v>
      </c>
      <c r="E655" s="1221" t="s">
        <v>3272</v>
      </c>
      <c r="F655" s="1222" t="s">
        <v>3273</v>
      </c>
      <c r="G655" s="1222" t="s">
        <v>3013</v>
      </c>
      <c r="H655" s="1223">
        <v>1006.72</v>
      </c>
      <c r="I655" s="1223">
        <v>900</v>
      </c>
      <c r="J655" s="1222" t="s">
        <v>3274</v>
      </c>
      <c r="K655" s="1224" t="s">
        <v>3313</v>
      </c>
      <c r="L655" s="1222" t="s">
        <v>3373</v>
      </c>
      <c r="M655" s="1224" t="s">
        <v>3275</v>
      </c>
      <c r="N655" s="1222" t="s">
        <v>293</v>
      </c>
      <c r="O655" s="2069" t="s">
        <v>3308</v>
      </c>
      <c r="P655" s="1221" t="s">
        <v>294</v>
      </c>
      <c r="Q655" s="1221" t="s">
        <v>3439</v>
      </c>
      <c r="R655" s="2069" t="s">
        <v>3309</v>
      </c>
      <c r="S655" s="1222" t="s">
        <v>297</v>
      </c>
      <c r="T655" s="2063" t="s">
        <v>2917</v>
      </c>
      <c r="U655" s="1222" t="s">
        <v>294</v>
      </c>
      <c r="V655" s="1222" t="s">
        <v>3018</v>
      </c>
      <c r="W655" s="1222" t="s">
        <v>294</v>
      </c>
      <c r="X655" s="1222" t="s">
        <v>3278</v>
      </c>
      <c r="Y655" s="1222" t="s">
        <v>3279</v>
      </c>
      <c r="Z655" s="1222" t="s">
        <v>3011</v>
      </c>
      <c r="AA655" s="1222" t="s">
        <v>3011</v>
      </c>
      <c r="AB655" s="1222" t="s">
        <v>3011</v>
      </c>
      <c r="AC655" s="1222" t="s">
        <v>3011</v>
      </c>
      <c r="AD655" s="1222" t="s">
        <v>3011</v>
      </c>
      <c r="AE655" s="1222" t="s">
        <v>3011</v>
      </c>
      <c r="AF655" s="2007" t="s">
        <v>293</v>
      </c>
      <c r="AG655" s="1222" t="s">
        <v>3310</v>
      </c>
      <c r="AH655" s="1221" t="s">
        <v>2908</v>
      </c>
      <c r="AI655" s="2007" t="s">
        <v>2909</v>
      </c>
      <c r="AJ655" s="1222" t="s">
        <v>295</v>
      </c>
      <c r="AK655" s="1225" t="s">
        <v>3281</v>
      </c>
      <c r="AL655" s="1222" t="s">
        <v>294</v>
      </c>
      <c r="AM655" s="1221" t="s">
        <v>3011</v>
      </c>
      <c r="AN655" s="2008"/>
    </row>
    <row r="656" spans="1:40" ht="93" customHeight="1">
      <c r="A656" s="1221" t="s">
        <v>1107</v>
      </c>
      <c r="B656" s="1221" t="s">
        <v>948</v>
      </c>
      <c r="C656" s="1221" t="s">
        <v>3306</v>
      </c>
      <c r="D656" s="1222" t="s">
        <v>3011</v>
      </c>
      <c r="E656" s="1221" t="s">
        <v>3272</v>
      </c>
      <c r="F656" s="1222" t="s">
        <v>3273</v>
      </c>
      <c r="G656" s="1222" t="s">
        <v>3013</v>
      </c>
      <c r="H656" s="1223">
        <v>2684.6</v>
      </c>
      <c r="I656" s="1223">
        <v>2400</v>
      </c>
      <c r="J656" s="1222" t="s">
        <v>3274</v>
      </c>
      <c r="K656" s="1224" t="s">
        <v>3313</v>
      </c>
      <c r="L656" s="1222" t="s">
        <v>3373</v>
      </c>
      <c r="M656" s="1224" t="s">
        <v>3275</v>
      </c>
      <c r="N656" s="1222" t="s">
        <v>293</v>
      </c>
      <c r="O656" s="2069" t="s">
        <v>3308</v>
      </c>
      <c r="P656" s="1221" t="s">
        <v>294</v>
      </c>
      <c r="Q656" s="1221" t="s">
        <v>3408</v>
      </c>
      <c r="R656" s="2069" t="s">
        <v>3309</v>
      </c>
      <c r="S656" s="1222" t="s">
        <v>297</v>
      </c>
      <c r="T656" s="2063" t="s">
        <v>2917</v>
      </c>
      <c r="U656" s="1222" t="s">
        <v>294</v>
      </c>
      <c r="V656" s="1222" t="s">
        <v>3018</v>
      </c>
      <c r="W656" s="1222" t="s">
        <v>294</v>
      </c>
      <c r="X656" s="1222" t="s">
        <v>3278</v>
      </c>
      <c r="Y656" s="1222" t="s">
        <v>3279</v>
      </c>
      <c r="Z656" s="1222" t="s">
        <v>3011</v>
      </c>
      <c r="AA656" s="1222" t="s">
        <v>3011</v>
      </c>
      <c r="AB656" s="1222" t="s">
        <v>3011</v>
      </c>
      <c r="AC656" s="1222" t="s">
        <v>3011</v>
      </c>
      <c r="AD656" s="1222" t="s">
        <v>3011</v>
      </c>
      <c r="AE656" s="1222" t="s">
        <v>3011</v>
      </c>
      <c r="AF656" s="2007" t="s">
        <v>293</v>
      </c>
      <c r="AG656" s="1222" t="s">
        <v>3310</v>
      </c>
      <c r="AH656" s="1221" t="s">
        <v>2908</v>
      </c>
      <c r="AI656" s="2007" t="s">
        <v>2909</v>
      </c>
      <c r="AJ656" s="1222" t="s">
        <v>295</v>
      </c>
      <c r="AK656" s="1225" t="s">
        <v>3281</v>
      </c>
      <c r="AL656" s="1222" t="s">
        <v>294</v>
      </c>
      <c r="AM656" s="1221" t="s">
        <v>3011</v>
      </c>
      <c r="AN656" s="2008"/>
    </row>
    <row r="657" spans="1:40" ht="93" customHeight="1">
      <c r="A657" s="1221" t="s">
        <v>1107</v>
      </c>
      <c r="B657" s="1221" t="s">
        <v>949</v>
      </c>
      <c r="C657" s="1221" t="s">
        <v>3306</v>
      </c>
      <c r="D657" s="1222" t="s">
        <v>3011</v>
      </c>
      <c r="E657" s="1221" t="s">
        <v>3272</v>
      </c>
      <c r="F657" s="1222" t="s">
        <v>3273</v>
      </c>
      <c r="G657" s="1222" t="s">
        <v>3013</v>
      </c>
      <c r="H657" s="1223">
        <v>5369.2</v>
      </c>
      <c r="I657" s="1223">
        <v>4800</v>
      </c>
      <c r="J657" s="1222" t="s">
        <v>3274</v>
      </c>
      <c r="K657" s="1224" t="s">
        <v>3313</v>
      </c>
      <c r="L657" s="1222" t="s">
        <v>3373</v>
      </c>
      <c r="M657" s="1224" t="s">
        <v>3275</v>
      </c>
      <c r="N657" s="1222" t="s">
        <v>293</v>
      </c>
      <c r="O657" s="2069" t="s">
        <v>3308</v>
      </c>
      <c r="P657" s="1221" t="s">
        <v>294</v>
      </c>
      <c r="Q657" s="1221" t="s">
        <v>3409</v>
      </c>
      <c r="R657" s="2069" t="s">
        <v>3309</v>
      </c>
      <c r="S657" s="1222" t="s">
        <v>297</v>
      </c>
      <c r="T657" s="2063" t="s">
        <v>2917</v>
      </c>
      <c r="U657" s="1222" t="s">
        <v>294</v>
      </c>
      <c r="V657" s="1222" t="s">
        <v>3018</v>
      </c>
      <c r="W657" s="1222" t="s">
        <v>294</v>
      </c>
      <c r="X657" s="1222" t="s">
        <v>3278</v>
      </c>
      <c r="Y657" s="1222" t="s">
        <v>3279</v>
      </c>
      <c r="Z657" s="1222" t="s">
        <v>3011</v>
      </c>
      <c r="AA657" s="1222" t="s">
        <v>3011</v>
      </c>
      <c r="AB657" s="1222" t="s">
        <v>3011</v>
      </c>
      <c r="AC657" s="1222" t="s">
        <v>3011</v>
      </c>
      <c r="AD657" s="1222" t="s">
        <v>3011</v>
      </c>
      <c r="AE657" s="1222" t="s">
        <v>3011</v>
      </c>
      <c r="AF657" s="2007" t="s">
        <v>293</v>
      </c>
      <c r="AG657" s="1222" t="s">
        <v>3310</v>
      </c>
      <c r="AH657" s="1221" t="s">
        <v>2908</v>
      </c>
      <c r="AI657" s="2007" t="s">
        <v>2909</v>
      </c>
      <c r="AJ657" s="1222" t="s">
        <v>295</v>
      </c>
      <c r="AK657" s="1225" t="s">
        <v>3281</v>
      </c>
      <c r="AL657" s="1222" t="s">
        <v>294</v>
      </c>
      <c r="AM657" s="1221" t="s">
        <v>3011</v>
      </c>
      <c r="AN657" s="2008"/>
    </row>
    <row r="658" spans="1:40" ht="93" customHeight="1">
      <c r="A658" s="1221" t="s">
        <v>1107</v>
      </c>
      <c r="B658" s="1221" t="s">
        <v>950</v>
      </c>
      <c r="C658" s="1221" t="s">
        <v>3306</v>
      </c>
      <c r="D658" s="1222" t="s">
        <v>3011</v>
      </c>
      <c r="E658" s="1221" t="s">
        <v>3272</v>
      </c>
      <c r="F658" s="1222" t="s">
        <v>3273</v>
      </c>
      <c r="G658" s="1222" t="s">
        <v>3013</v>
      </c>
      <c r="H658" s="1223">
        <v>335.57</v>
      </c>
      <c r="I658" s="1223">
        <v>300</v>
      </c>
      <c r="J658" s="1222" t="s">
        <v>3274</v>
      </c>
      <c r="K658" s="1224" t="s">
        <v>3313</v>
      </c>
      <c r="L658" s="1222" t="s">
        <v>3373</v>
      </c>
      <c r="M658" s="1224" t="s">
        <v>3275</v>
      </c>
      <c r="N658" s="1222" t="s">
        <v>293</v>
      </c>
      <c r="O658" s="2069" t="s">
        <v>3308</v>
      </c>
      <c r="P658" s="1221" t="s">
        <v>294</v>
      </c>
      <c r="Q658" s="1221" t="s">
        <v>3425</v>
      </c>
      <c r="R658" s="2069" t="s">
        <v>3309</v>
      </c>
      <c r="S658" s="1222" t="s">
        <v>297</v>
      </c>
      <c r="T658" s="2063" t="s">
        <v>2917</v>
      </c>
      <c r="U658" s="1222" t="s">
        <v>294</v>
      </c>
      <c r="V658" s="1222" t="s">
        <v>3018</v>
      </c>
      <c r="W658" s="1222" t="s">
        <v>294</v>
      </c>
      <c r="X658" s="1222" t="s">
        <v>3278</v>
      </c>
      <c r="Y658" s="1222" t="s">
        <v>3279</v>
      </c>
      <c r="Z658" s="1222" t="s">
        <v>3011</v>
      </c>
      <c r="AA658" s="1222" t="s">
        <v>3011</v>
      </c>
      <c r="AB658" s="1222" t="s">
        <v>3011</v>
      </c>
      <c r="AC658" s="1222" t="s">
        <v>3011</v>
      </c>
      <c r="AD658" s="1222" t="s">
        <v>3011</v>
      </c>
      <c r="AE658" s="1222" t="s">
        <v>3011</v>
      </c>
      <c r="AF658" s="2007" t="s">
        <v>293</v>
      </c>
      <c r="AG658" s="1222" t="s">
        <v>3310</v>
      </c>
      <c r="AH658" s="1221" t="s">
        <v>2908</v>
      </c>
      <c r="AI658" s="2007" t="s">
        <v>2909</v>
      </c>
      <c r="AJ658" s="1222" t="s">
        <v>295</v>
      </c>
      <c r="AK658" s="1225" t="s">
        <v>3281</v>
      </c>
      <c r="AL658" s="1222" t="s">
        <v>294</v>
      </c>
      <c r="AM658" s="1221" t="s">
        <v>3011</v>
      </c>
      <c r="AN658" s="2008"/>
    </row>
    <row r="659" spans="1:40" ht="93" customHeight="1">
      <c r="A659" s="1221" t="s">
        <v>1107</v>
      </c>
      <c r="B659" s="1221" t="s">
        <v>951</v>
      </c>
      <c r="C659" s="1221" t="s">
        <v>3306</v>
      </c>
      <c r="D659" s="1222" t="s">
        <v>3011</v>
      </c>
      <c r="E659" s="1221" t="s">
        <v>3272</v>
      </c>
      <c r="F659" s="1222" t="s">
        <v>3273</v>
      </c>
      <c r="G659" s="1222" t="s">
        <v>3013</v>
      </c>
      <c r="H659" s="1223">
        <v>1006.72</v>
      </c>
      <c r="I659" s="1223">
        <v>900</v>
      </c>
      <c r="J659" s="1222" t="s">
        <v>3274</v>
      </c>
      <c r="K659" s="1224" t="s">
        <v>3314</v>
      </c>
      <c r="L659" s="1222" t="s">
        <v>3373</v>
      </c>
      <c r="M659" s="1224" t="s">
        <v>3275</v>
      </c>
      <c r="N659" s="1222" t="s">
        <v>293</v>
      </c>
      <c r="O659" s="2069" t="s">
        <v>3308</v>
      </c>
      <c r="P659" s="1221" t="s">
        <v>294</v>
      </c>
      <c r="Q659" s="1221" t="s">
        <v>3439</v>
      </c>
      <c r="R659" s="2069" t="s">
        <v>3309</v>
      </c>
      <c r="S659" s="1222" t="s">
        <v>297</v>
      </c>
      <c r="T659" s="2063" t="s">
        <v>2917</v>
      </c>
      <c r="U659" s="1222" t="s">
        <v>294</v>
      </c>
      <c r="V659" s="1222" t="s">
        <v>3018</v>
      </c>
      <c r="W659" s="1222" t="s">
        <v>294</v>
      </c>
      <c r="X659" s="1222" t="s">
        <v>3278</v>
      </c>
      <c r="Y659" s="1222" t="s">
        <v>3279</v>
      </c>
      <c r="Z659" s="1222" t="s">
        <v>3011</v>
      </c>
      <c r="AA659" s="1222" t="s">
        <v>3011</v>
      </c>
      <c r="AB659" s="1222" t="s">
        <v>3011</v>
      </c>
      <c r="AC659" s="1222" t="s">
        <v>3011</v>
      </c>
      <c r="AD659" s="1222" t="s">
        <v>3011</v>
      </c>
      <c r="AE659" s="1222" t="s">
        <v>3011</v>
      </c>
      <c r="AF659" s="2007" t="s">
        <v>293</v>
      </c>
      <c r="AG659" s="1222" t="s">
        <v>3310</v>
      </c>
      <c r="AH659" s="1221" t="s">
        <v>2908</v>
      </c>
      <c r="AI659" s="2007" t="s">
        <v>2909</v>
      </c>
      <c r="AJ659" s="1222" t="s">
        <v>295</v>
      </c>
      <c r="AK659" s="1225" t="s">
        <v>3281</v>
      </c>
      <c r="AL659" s="1222" t="s">
        <v>294</v>
      </c>
      <c r="AM659" s="1221" t="s">
        <v>3011</v>
      </c>
      <c r="AN659" s="2008"/>
    </row>
    <row r="660" spans="1:40" ht="93" customHeight="1">
      <c r="A660" s="1221" t="s">
        <v>1107</v>
      </c>
      <c r="B660" s="1221" t="s">
        <v>952</v>
      </c>
      <c r="C660" s="1221" t="s">
        <v>3306</v>
      </c>
      <c r="D660" s="1222" t="s">
        <v>3011</v>
      </c>
      <c r="E660" s="1221" t="s">
        <v>3272</v>
      </c>
      <c r="F660" s="1222" t="s">
        <v>3273</v>
      </c>
      <c r="G660" s="1222" t="s">
        <v>3013</v>
      </c>
      <c r="H660" s="1223">
        <v>1006.72</v>
      </c>
      <c r="I660" s="1223">
        <v>900</v>
      </c>
      <c r="J660" s="1222" t="s">
        <v>3274</v>
      </c>
      <c r="K660" s="1224" t="s">
        <v>3314</v>
      </c>
      <c r="L660" s="1222" t="s">
        <v>3373</v>
      </c>
      <c r="M660" s="1224" t="s">
        <v>3275</v>
      </c>
      <c r="N660" s="1222" t="s">
        <v>293</v>
      </c>
      <c r="O660" s="2069" t="s">
        <v>3308</v>
      </c>
      <c r="P660" s="1221" t="s">
        <v>294</v>
      </c>
      <c r="Q660" s="1221" t="s">
        <v>3439</v>
      </c>
      <c r="R660" s="2069" t="s">
        <v>3309</v>
      </c>
      <c r="S660" s="1222" t="s">
        <v>297</v>
      </c>
      <c r="T660" s="2063" t="s">
        <v>2917</v>
      </c>
      <c r="U660" s="1222" t="s">
        <v>294</v>
      </c>
      <c r="V660" s="1222" t="s">
        <v>3018</v>
      </c>
      <c r="W660" s="1222" t="s">
        <v>294</v>
      </c>
      <c r="X660" s="1222" t="s">
        <v>3278</v>
      </c>
      <c r="Y660" s="1222" t="s">
        <v>3279</v>
      </c>
      <c r="Z660" s="1222" t="s">
        <v>3011</v>
      </c>
      <c r="AA660" s="1222" t="s">
        <v>3011</v>
      </c>
      <c r="AB660" s="1222" t="s">
        <v>3011</v>
      </c>
      <c r="AC660" s="1222" t="s">
        <v>3011</v>
      </c>
      <c r="AD660" s="1222" t="s">
        <v>3011</v>
      </c>
      <c r="AE660" s="1222" t="s">
        <v>3011</v>
      </c>
      <c r="AF660" s="2007" t="s">
        <v>293</v>
      </c>
      <c r="AG660" s="1222" t="s">
        <v>3310</v>
      </c>
      <c r="AH660" s="1221" t="s">
        <v>2908</v>
      </c>
      <c r="AI660" s="2007" t="s">
        <v>2909</v>
      </c>
      <c r="AJ660" s="1222" t="s">
        <v>295</v>
      </c>
      <c r="AK660" s="1225" t="s">
        <v>3281</v>
      </c>
      <c r="AL660" s="1222" t="s">
        <v>294</v>
      </c>
      <c r="AM660" s="1221" t="s">
        <v>3011</v>
      </c>
      <c r="AN660" s="2008"/>
    </row>
    <row r="661" spans="1:40" ht="93" customHeight="1">
      <c r="A661" s="1221" t="s">
        <v>1107</v>
      </c>
      <c r="B661" s="1221" t="s">
        <v>953</v>
      </c>
      <c r="C661" s="1221" t="s">
        <v>3306</v>
      </c>
      <c r="D661" s="1222" t="s">
        <v>3011</v>
      </c>
      <c r="E661" s="1221" t="s">
        <v>3272</v>
      </c>
      <c r="F661" s="1222" t="s">
        <v>3273</v>
      </c>
      <c r="G661" s="1222" t="s">
        <v>3013</v>
      </c>
      <c r="H661" s="1223">
        <v>1342.3</v>
      </c>
      <c r="I661" s="1223">
        <v>1200</v>
      </c>
      <c r="J661" s="1222" t="s">
        <v>3274</v>
      </c>
      <c r="K661" s="1224" t="s">
        <v>3314</v>
      </c>
      <c r="L661" s="1222" t="s">
        <v>3373</v>
      </c>
      <c r="M661" s="1224" t="s">
        <v>3275</v>
      </c>
      <c r="N661" s="1222" t="s">
        <v>293</v>
      </c>
      <c r="O661" s="2069" t="s">
        <v>3308</v>
      </c>
      <c r="P661" s="1221" t="s">
        <v>294</v>
      </c>
      <c r="Q661" s="1221" t="s">
        <v>3404</v>
      </c>
      <c r="R661" s="2069" t="s">
        <v>3309</v>
      </c>
      <c r="S661" s="1222" t="s">
        <v>297</v>
      </c>
      <c r="T661" s="2063" t="s">
        <v>2917</v>
      </c>
      <c r="U661" s="1222" t="s">
        <v>294</v>
      </c>
      <c r="V661" s="1222" t="s">
        <v>3018</v>
      </c>
      <c r="W661" s="1222" t="s">
        <v>294</v>
      </c>
      <c r="X661" s="1222" t="s">
        <v>3278</v>
      </c>
      <c r="Y661" s="1222" t="s">
        <v>3279</v>
      </c>
      <c r="Z661" s="1222" t="s">
        <v>3011</v>
      </c>
      <c r="AA661" s="1222" t="s">
        <v>3011</v>
      </c>
      <c r="AB661" s="1222" t="s">
        <v>3011</v>
      </c>
      <c r="AC661" s="1222" t="s">
        <v>3011</v>
      </c>
      <c r="AD661" s="1222" t="s">
        <v>3011</v>
      </c>
      <c r="AE661" s="1222" t="s">
        <v>3011</v>
      </c>
      <c r="AF661" s="2007" t="s">
        <v>293</v>
      </c>
      <c r="AG661" s="1222" t="s">
        <v>3310</v>
      </c>
      <c r="AH661" s="1221" t="s">
        <v>2908</v>
      </c>
      <c r="AI661" s="2007" t="s">
        <v>2909</v>
      </c>
      <c r="AJ661" s="1222" t="s">
        <v>295</v>
      </c>
      <c r="AK661" s="1225" t="s">
        <v>3281</v>
      </c>
      <c r="AL661" s="1222" t="s">
        <v>294</v>
      </c>
      <c r="AM661" s="1221" t="s">
        <v>3011</v>
      </c>
      <c r="AN661" s="2008"/>
    </row>
    <row r="662" spans="1:40" ht="93" customHeight="1">
      <c r="A662" s="1221" t="s">
        <v>1107</v>
      </c>
      <c r="B662" s="1221" t="s">
        <v>954</v>
      </c>
      <c r="C662" s="1221" t="s">
        <v>3306</v>
      </c>
      <c r="D662" s="1222" t="s">
        <v>3011</v>
      </c>
      <c r="E662" s="1221" t="s">
        <v>3272</v>
      </c>
      <c r="F662" s="1222" t="s">
        <v>3273</v>
      </c>
      <c r="G662" s="1222" t="s">
        <v>3013</v>
      </c>
      <c r="H662" s="1223">
        <v>1006.72</v>
      </c>
      <c r="I662" s="1223">
        <v>900</v>
      </c>
      <c r="J662" s="1222" t="s">
        <v>3274</v>
      </c>
      <c r="K662" s="1224" t="s">
        <v>3314</v>
      </c>
      <c r="L662" s="1222" t="s">
        <v>3373</v>
      </c>
      <c r="M662" s="1224" t="s">
        <v>3275</v>
      </c>
      <c r="N662" s="1222" t="s">
        <v>293</v>
      </c>
      <c r="O662" s="2069" t="s">
        <v>3308</v>
      </c>
      <c r="P662" s="1221" t="s">
        <v>294</v>
      </c>
      <c r="Q662" s="1221" t="s">
        <v>3439</v>
      </c>
      <c r="R662" s="2069" t="s">
        <v>3309</v>
      </c>
      <c r="S662" s="1222" t="s">
        <v>297</v>
      </c>
      <c r="T662" s="2063" t="s">
        <v>2917</v>
      </c>
      <c r="U662" s="1222" t="s">
        <v>294</v>
      </c>
      <c r="V662" s="1222" t="s">
        <v>3018</v>
      </c>
      <c r="W662" s="1222" t="s">
        <v>294</v>
      </c>
      <c r="X662" s="1222" t="s">
        <v>3278</v>
      </c>
      <c r="Y662" s="1222" t="s">
        <v>3279</v>
      </c>
      <c r="Z662" s="1222" t="s">
        <v>3011</v>
      </c>
      <c r="AA662" s="1222" t="s">
        <v>3011</v>
      </c>
      <c r="AB662" s="1222" t="s">
        <v>3011</v>
      </c>
      <c r="AC662" s="1222" t="s">
        <v>3011</v>
      </c>
      <c r="AD662" s="1222" t="s">
        <v>3011</v>
      </c>
      <c r="AE662" s="1222" t="s">
        <v>3011</v>
      </c>
      <c r="AF662" s="2007" t="s">
        <v>293</v>
      </c>
      <c r="AG662" s="1222" t="s">
        <v>3310</v>
      </c>
      <c r="AH662" s="1221" t="s">
        <v>2908</v>
      </c>
      <c r="AI662" s="2007" t="s">
        <v>2909</v>
      </c>
      <c r="AJ662" s="1222" t="s">
        <v>295</v>
      </c>
      <c r="AK662" s="1225" t="s">
        <v>3281</v>
      </c>
      <c r="AL662" s="1222" t="s">
        <v>294</v>
      </c>
      <c r="AM662" s="1221" t="s">
        <v>3011</v>
      </c>
      <c r="AN662" s="2008"/>
    </row>
    <row r="663" spans="1:40" ht="93" customHeight="1">
      <c r="A663" s="1221" t="s">
        <v>1107</v>
      </c>
      <c r="B663" s="1221" t="s">
        <v>955</v>
      </c>
      <c r="C663" s="1221" t="s">
        <v>3306</v>
      </c>
      <c r="D663" s="1222" t="s">
        <v>3011</v>
      </c>
      <c r="E663" s="1221" t="s">
        <v>3272</v>
      </c>
      <c r="F663" s="1222" t="s">
        <v>3273</v>
      </c>
      <c r="G663" s="1222" t="s">
        <v>3013</v>
      </c>
      <c r="H663" s="1223">
        <v>1006.72</v>
      </c>
      <c r="I663" s="1223">
        <v>900</v>
      </c>
      <c r="J663" s="1222" t="s">
        <v>3274</v>
      </c>
      <c r="K663" s="1224" t="s">
        <v>3314</v>
      </c>
      <c r="L663" s="1222" t="s">
        <v>3373</v>
      </c>
      <c r="M663" s="1224" t="s">
        <v>3275</v>
      </c>
      <c r="N663" s="1222" t="s">
        <v>293</v>
      </c>
      <c r="O663" s="2069" t="s">
        <v>3308</v>
      </c>
      <c r="P663" s="1221" t="s">
        <v>294</v>
      </c>
      <c r="Q663" s="1221" t="s">
        <v>3439</v>
      </c>
      <c r="R663" s="2069" t="s">
        <v>3309</v>
      </c>
      <c r="S663" s="1222" t="s">
        <v>297</v>
      </c>
      <c r="T663" s="2063" t="s">
        <v>2917</v>
      </c>
      <c r="U663" s="1222" t="s">
        <v>294</v>
      </c>
      <c r="V663" s="1222" t="s">
        <v>3018</v>
      </c>
      <c r="W663" s="1222" t="s">
        <v>294</v>
      </c>
      <c r="X663" s="1222" t="s">
        <v>3278</v>
      </c>
      <c r="Y663" s="1222" t="s">
        <v>3279</v>
      </c>
      <c r="Z663" s="1222" t="s">
        <v>3011</v>
      </c>
      <c r="AA663" s="1222" t="s">
        <v>3011</v>
      </c>
      <c r="AB663" s="1222" t="s">
        <v>3011</v>
      </c>
      <c r="AC663" s="1222" t="s">
        <v>3011</v>
      </c>
      <c r="AD663" s="1222" t="s">
        <v>3011</v>
      </c>
      <c r="AE663" s="1222" t="s">
        <v>3011</v>
      </c>
      <c r="AF663" s="2007" t="s">
        <v>293</v>
      </c>
      <c r="AG663" s="1222" t="s">
        <v>3310</v>
      </c>
      <c r="AH663" s="1221" t="s">
        <v>2908</v>
      </c>
      <c r="AI663" s="2007" t="s">
        <v>2909</v>
      </c>
      <c r="AJ663" s="1222" t="s">
        <v>295</v>
      </c>
      <c r="AK663" s="1225" t="s">
        <v>3281</v>
      </c>
      <c r="AL663" s="1222" t="s">
        <v>294</v>
      </c>
      <c r="AM663" s="1221" t="s">
        <v>3011</v>
      </c>
      <c r="AN663" s="2008"/>
    </row>
    <row r="664" spans="1:40" ht="93" customHeight="1">
      <c r="A664" s="1221" t="s">
        <v>1107</v>
      </c>
      <c r="B664" s="1221" t="s">
        <v>956</v>
      </c>
      <c r="C664" s="1221" t="s">
        <v>3306</v>
      </c>
      <c r="D664" s="1222" t="s">
        <v>3011</v>
      </c>
      <c r="E664" s="1221" t="s">
        <v>3272</v>
      </c>
      <c r="F664" s="1222" t="s">
        <v>3273</v>
      </c>
      <c r="G664" s="1222" t="s">
        <v>3013</v>
      </c>
      <c r="H664" s="1223">
        <v>1677.87</v>
      </c>
      <c r="I664" s="1223">
        <v>1500</v>
      </c>
      <c r="J664" s="1222" t="s">
        <v>3274</v>
      </c>
      <c r="K664" s="1224" t="s">
        <v>3314</v>
      </c>
      <c r="L664" s="1222" t="s">
        <v>3373</v>
      </c>
      <c r="M664" s="1224" t="s">
        <v>3275</v>
      </c>
      <c r="N664" s="1222" t="s">
        <v>293</v>
      </c>
      <c r="O664" s="2069" t="s">
        <v>3308</v>
      </c>
      <c r="P664" s="1221" t="s">
        <v>294</v>
      </c>
      <c r="Q664" s="1221" t="s">
        <v>3382</v>
      </c>
      <c r="R664" s="2069" t="s">
        <v>3309</v>
      </c>
      <c r="S664" s="1222" t="s">
        <v>297</v>
      </c>
      <c r="T664" s="2063" t="s">
        <v>2917</v>
      </c>
      <c r="U664" s="1222" t="s">
        <v>294</v>
      </c>
      <c r="V664" s="1222" t="s">
        <v>3018</v>
      </c>
      <c r="W664" s="1222" t="s">
        <v>294</v>
      </c>
      <c r="X664" s="1222" t="s">
        <v>3278</v>
      </c>
      <c r="Y664" s="1222" t="s">
        <v>3279</v>
      </c>
      <c r="Z664" s="1222" t="s">
        <v>3011</v>
      </c>
      <c r="AA664" s="1222" t="s">
        <v>3011</v>
      </c>
      <c r="AB664" s="1222" t="s">
        <v>3011</v>
      </c>
      <c r="AC664" s="1222" t="s">
        <v>3011</v>
      </c>
      <c r="AD664" s="1222" t="s">
        <v>3011</v>
      </c>
      <c r="AE664" s="1222" t="s">
        <v>3011</v>
      </c>
      <c r="AF664" s="2007" t="s">
        <v>293</v>
      </c>
      <c r="AG664" s="1222" t="s">
        <v>3310</v>
      </c>
      <c r="AH664" s="1221" t="s">
        <v>2908</v>
      </c>
      <c r="AI664" s="2007" t="s">
        <v>2909</v>
      </c>
      <c r="AJ664" s="1222" t="s">
        <v>295</v>
      </c>
      <c r="AK664" s="1225" t="s">
        <v>3281</v>
      </c>
      <c r="AL664" s="1222" t="s">
        <v>294</v>
      </c>
      <c r="AM664" s="1221" t="s">
        <v>3011</v>
      </c>
      <c r="AN664" s="2008"/>
    </row>
    <row r="665" spans="1:40" ht="93" customHeight="1">
      <c r="A665" s="1221" t="s">
        <v>1107</v>
      </c>
      <c r="B665" s="1221" t="s">
        <v>957</v>
      </c>
      <c r="C665" s="1221" t="s">
        <v>3306</v>
      </c>
      <c r="D665" s="1222" t="s">
        <v>3011</v>
      </c>
      <c r="E665" s="1221" t="s">
        <v>3272</v>
      </c>
      <c r="F665" s="1222" t="s">
        <v>3273</v>
      </c>
      <c r="G665" s="1222" t="s">
        <v>3013</v>
      </c>
      <c r="H665" s="1223">
        <v>1006.72</v>
      </c>
      <c r="I665" s="1223">
        <v>900</v>
      </c>
      <c r="J665" s="1222" t="s">
        <v>3274</v>
      </c>
      <c r="K665" s="1224" t="s">
        <v>3314</v>
      </c>
      <c r="L665" s="1222" t="s">
        <v>3373</v>
      </c>
      <c r="M665" s="1224" t="s">
        <v>3275</v>
      </c>
      <c r="N665" s="1222" t="s">
        <v>293</v>
      </c>
      <c r="O665" s="2069" t="s">
        <v>3308</v>
      </c>
      <c r="P665" s="1221" t="s">
        <v>294</v>
      </c>
      <c r="Q665" s="1221" t="s">
        <v>3439</v>
      </c>
      <c r="R665" s="2069" t="s">
        <v>3309</v>
      </c>
      <c r="S665" s="1222" t="s">
        <v>297</v>
      </c>
      <c r="T665" s="2063" t="s">
        <v>2917</v>
      </c>
      <c r="U665" s="1222" t="s">
        <v>294</v>
      </c>
      <c r="V665" s="1222" t="s">
        <v>3018</v>
      </c>
      <c r="W665" s="1222" t="s">
        <v>294</v>
      </c>
      <c r="X665" s="1222" t="s">
        <v>3278</v>
      </c>
      <c r="Y665" s="1222" t="s">
        <v>3279</v>
      </c>
      <c r="Z665" s="1222" t="s">
        <v>3011</v>
      </c>
      <c r="AA665" s="1222" t="s">
        <v>3011</v>
      </c>
      <c r="AB665" s="1222" t="s">
        <v>3011</v>
      </c>
      <c r="AC665" s="1222" t="s">
        <v>3011</v>
      </c>
      <c r="AD665" s="1222" t="s">
        <v>3011</v>
      </c>
      <c r="AE665" s="1222" t="s">
        <v>3011</v>
      </c>
      <c r="AF665" s="2007" t="s">
        <v>293</v>
      </c>
      <c r="AG665" s="1222" t="s">
        <v>3310</v>
      </c>
      <c r="AH665" s="1221" t="s">
        <v>2908</v>
      </c>
      <c r="AI665" s="2007" t="s">
        <v>2909</v>
      </c>
      <c r="AJ665" s="1222" t="s">
        <v>295</v>
      </c>
      <c r="AK665" s="1225" t="s">
        <v>3281</v>
      </c>
      <c r="AL665" s="1222" t="s">
        <v>294</v>
      </c>
      <c r="AM665" s="1221" t="s">
        <v>3011</v>
      </c>
      <c r="AN665" s="2008"/>
    </row>
    <row r="666" spans="1:40" ht="93" customHeight="1">
      <c r="A666" s="1221" t="s">
        <v>1107</v>
      </c>
      <c r="B666" s="1221" t="s">
        <v>958</v>
      </c>
      <c r="C666" s="1221" t="s">
        <v>3306</v>
      </c>
      <c r="D666" s="1222" t="s">
        <v>3011</v>
      </c>
      <c r="E666" s="1221" t="s">
        <v>3272</v>
      </c>
      <c r="F666" s="1222" t="s">
        <v>3273</v>
      </c>
      <c r="G666" s="1222" t="s">
        <v>3013</v>
      </c>
      <c r="H666" s="1223">
        <v>1006.72</v>
      </c>
      <c r="I666" s="1223">
        <v>900</v>
      </c>
      <c r="J666" s="1222" t="s">
        <v>3274</v>
      </c>
      <c r="K666" s="1224" t="s">
        <v>3314</v>
      </c>
      <c r="L666" s="1222" t="s">
        <v>3373</v>
      </c>
      <c r="M666" s="1224" t="s">
        <v>3275</v>
      </c>
      <c r="N666" s="1222" t="s">
        <v>293</v>
      </c>
      <c r="O666" s="2069" t="s">
        <v>3308</v>
      </c>
      <c r="P666" s="1221" t="s">
        <v>294</v>
      </c>
      <c r="Q666" s="1221" t="s">
        <v>3439</v>
      </c>
      <c r="R666" s="2069" t="s">
        <v>3309</v>
      </c>
      <c r="S666" s="1222" t="s">
        <v>297</v>
      </c>
      <c r="T666" s="2063" t="s">
        <v>2917</v>
      </c>
      <c r="U666" s="1222" t="s">
        <v>294</v>
      </c>
      <c r="V666" s="1222" t="s">
        <v>3018</v>
      </c>
      <c r="W666" s="1222" t="s">
        <v>294</v>
      </c>
      <c r="X666" s="1222" t="s">
        <v>3278</v>
      </c>
      <c r="Y666" s="1222" t="s">
        <v>3279</v>
      </c>
      <c r="Z666" s="1222" t="s">
        <v>3011</v>
      </c>
      <c r="AA666" s="1222" t="s">
        <v>3011</v>
      </c>
      <c r="AB666" s="1222" t="s">
        <v>3011</v>
      </c>
      <c r="AC666" s="1222" t="s">
        <v>3011</v>
      </c>
      <c r="AD666" s="1222" t="s">
        <v>3011</v>
      </c>
      <c r="AE666" s="1222" t="s">
        <v>3011</v>
      </c>
      <c r="AF666" s="2007" t="s">
        <v>293</v>
      </c>
      <c r="AG666" s="1222" t="s">
        <v>3310</v>
      </c>
      <c r="AH666" s="1221" t="s">
        <v>2908</v>
      </c>
      <c r="AI666" s="2007" t="s">
        <v>2909</v>
      </c>
      <c r="AJ666" s="1222" t="s">
        <v>295</v>
      </c>
      <c r="AK666" s="1225" t="s">
        <v>3281</v>
      </c>
      <c r="AL666" s="1222" t="s">
        <v>294</v>
      </c>
      <c r="AM666" s="1221" t="s">
        <v>3011</v>
      </c>
      <c r="AN666" s="2008"/>
    </row>
    <row r="667" spans="1:40" ht="93" customHeight="1">
      <c r="A667" s="1221" t="s">
        <v>1107</v>
      </c>
      <c r="B667" s="1221" t="s">
        <v>959</v>
      </c>
      <c r="C667" s="1221" t="s">
        <v>3306</v>
      </c>
      <c r="D667" s="1222" t="s">
        <v>3011</v>
      </c>
      <c r="E667" s="1221" t="s">
        <v>3272</v>
      </c>
      <c r="F667" s="1222" t="s">
        <v>3273</v>
      </c>
      <c r="G667" s="1222" t="s">
        <v>3013</v>
      </c>
      <c r="H667" s="1223">
        <v>1006.72</v>
      </c>
      <c r="I667" s="1223">
        <v>900</v>
      </c>
      <c r="J667" s="1222" t="s">
        <v>3274</v>
      </c>
      <c r="K667" s="1224" t="s">
        <v>3314</v>
      </c>
      <c r="L667" s="1222" t="s">
        <v>3373</v>
      </c>
      <c r="M667" s="1224" t="s">
        <v>3275</v>
      </c>
      <c r="N667" s="1222" t="s">
        <v>293</v>
      </c>
      <c r="O667" s="2069" t="s">
        <v>3308</v>
      </c>
      <c r="P667" s="1221" t="s">
        <v>294</v>
      </c>
      <c r="Q667" s="1221" t="s">
        <v>3439</v>
      </c>
      <c r="R667" s="2069" t="s">
        <v>3309</v>
      </c>
      <c r="S667" s="1222" t="s">
        <v>297</v>
      </c>
      <c r="T667" s="2063" t="s">
        <v>2917</v>
      </c>
      <c r="U667" s="1222" t="s">
        <v>294</v>
      </c>
      <c r="V667" s="1222" t="s">
        <v>3018</v>
      </c>
      <c r="W667" s="1222" t="s">
        <v>294</v>
      </c>
      <c r="X667" s="1222" t="s">
        <v>3278</v>
      </c>
      <c r="Y667" s="1222" t="s">
        <v>3279</v>
      </c>
      <c r="Z667" s="1222" t="s">
        <v>3011</v>
      </c>
      <c r="AA667" s="1222" t="s">
        <v>3011</v>
      </c>
      <c r="AB667" s="1222" t="s">
        <v>3011</v>
      </c>
      <c r="AC667" s="1222" t="s">
        <v>3011</v>
      </c>
      <c r="AD667" s="1222" t="s">
        <v>3011</v>
      </c>
      <c r="AE667" s="1222" t="s">
        <v>3011</v>
      </c>
      <c r="AF667" s="2007" t="s">
        <v>293</v>
      </c>
      <c r="AG667" s="1222" t="s">
        <v>3310</v>
      </c>
      <c r="AH667" s="1221" t="s">
        <v>2908</v>
      </c>
      <c r="AI667" s="2007" t="s">
        <v>2909</v>
      </c>
      <c r="AJ667" s="1222" t="s">
        <v>295</v>
      </c>
      <c r="AK667" s="1225" t="s">
        <v>3281</v>
      </c>
      <c r="AL667" s="1222" t="s">
        <v>294</v>
      </c>
      <c r="AM667" s="1221" t="s">
        <v>3011</v>
      </c>
      <c r="AN667" s="2008"/>
    </row>
    <row r="668" spans="1:40" ht="93" customHeight="1">
      <c r="A668" s="1221" t="s">
        <v>1107</v>
      </c>
      <c r="B668" s="1221" t="s">
        <v>960</v>
      </c>
      <c r="C668" s="1221" t="s">
        <v>3306</v>
      </c>
      <c r="D668" s="1222" t="s">
        <v>3011</v>
      </c>
      <c r="E668" s="1221" t="s">
        <v>3272</v>
      </c>
      <c r="F668" s="1222" t="s">
        <v>3273</v>
      </c>
      <c r="G668" s="1222" t="s">
        <v>3013</v>
      </c>
      <c r="H668" s="1223">
        <v>1677.87</v>
      </c>
      <c r="I668" s="1223">
        <v>1500</v>
      </c>
      <c r="J668" s="1222" t="s">
        <v>3274</v>
      </c>
      <c r="K668" s="1224" t="s">
        <v>3314</v>
      </c>
      <c r="L668" s="1222" t="s">
        <v>3373</v>
      </c>
      <c r="M668" s="1224" t="s">
        <v>3275</v>
      </c>
      <c r="N668" s="1222" t="s">
        <v>293</v>
      </c>
      <c r="O668" s="2069" t="s">
        <v>3308</v>
      </c>
      <c r="P668" s="1221" t="s">
        <v>294</v>
      </c>
      <c r="Q668" s="1221" t="s">
        <v>3382</v>
      </c>
      <c r="R668" s="2069" t="s">
        <v>3309</v>
      </c>
      <c r="S668" s="1222" t="s">
        <v>297</v>
      </c>
      <c r="T668" s="2063" t="s">
        <v>2917</v>
      </c>
      <c r="U668" s="1222" t="s">
        <v>294</v>
      </c>
      <c r="V668" s="1222" t="s">
        <v>3018</v>
      </c>
      <c r="W668" s="1222" t="s">
        <v>294</v>
      </c>
      <c r="X668" s="1222" t="s">
        <v>3278</v>
      </c>
      <c r="Y668" s="1222" t="s">
        <v>3279</v>
      </c>
      <c r="Z668" s="1222" t="s">
        <v>3011</v>
      </c>
      <c r="AA668" s="1222" t="s">
        <v>3011</v>
      </c>
      <c r="AB668" s="1222" t="s">
        <v>3011</v>
      </c>
      <c r="AC668" s="1222" t="s">
        <v>3011</v>
      </c>
      <c r="AD668" s="1222" t="s">
        <v>3011</v>
      </c>
      <c r="AE668" s="1222" t="s">
        <v>3011</v>
      </c>
      <c r="AF668" s="2007" t="s">
        <v>293</v>
      </c>
      <c r="AG668" s="1222" t="s">
        <v>3310</v>
      </c>
      <c r="AH668" s="1221" t="s">
        <v>2908</v>
      </c>
      <c r="AI668" s="2007" t="s">
        <v>2909</v>
      </c>
      <c r="AJ668" s="1222" t="s">
        <v>295</v>
      </c>
      <c r="AK668" s="1225" t="s">
        <v>3281</v>
      </c>
      <c r="AL668" s="1222" t="s">
        <v>294</v>
      </c>
      <c r="AM668" s="1221" t="s">
        <v>3011</v>
      </c>
      <c r="AN668" s="2008"/>
    </row>
    <row r="669" spans="1:40" ht="93" customHeight="1">
      <c r="A669" s="1221" t="s">
        <v>1107</v>
      </c>
      <c r="B669" s="1221" t="s">
        <v>961</v>
      </c>
      <c r="C669" s="1221" t="s">
        <v>3306</v>
      </c>
      <c r="D669" s="1222" t="s">
        <v>3011</v>
      </c>
      <c r="E669" s="1221" t="s">
        <v>3272</v>
      </c>
      <c r="F669" s="1222" t="s">
        <v>3273</v>
      </c>
      <c r="G669" s="1222" t="s">
        <v>3013</v>
      </c>
      <c r="H669" s="1223">
        <v>5369.2</v>
      </c>
      <c r="I669" s="1223">
        <v>4800</v>
      </c>
      <c r="J669" s="1222" t="s">
        <v>3274</v>
      </c>
      <c r="K669" s="1224" t="s">
        <v>3314</v>
      </c>
      <c r="L669" s="1222" t="s">
        <v>3373</v>
      </c>
      <c r="M669" s="1224" t="s">
        <v>3275</v>
      </c>
      <c r="N669" s="1222" t="s">
        <v>293</v>
      </c>
      <c r="O669" s="2069" t="s">
        <v>3308</v>
      </c>
      <c r="P669" s="1221" t="s">
        <v>294</v>
      </c>
      <c r="Q669" s="1221" t="s">
        <v>3409</v>
      </c>
      <c r="R669" s="2069" t="s">
        <v>3309</v>
      </c>
      <c r="S669" s="1222" t="s">
        <v>297</v>
      </c>
      <c r="T669" s="2063" t="s">
        <v>2917</v>
      </c>
      <c r="U669" s="1222" t="s">
        <v>294</v>
      </c>
      <c r="V669" s="1222" t="s">
        <v>3018</v>
      </c>
      <c r="W669" s="1222" t="s">
        <v>294</v>
      </c>
      <c r="X669" s="1222" t="s">
        <v>3278</v>
      </c>
      <c r="Y669" s="1222" t="s">
        <v>3279</v>
      </c>
      <c r="Z669" s="1222" t="s">
        <v>3011</v>
      </c>
      <c r="AA669" s="1222" t="s">
        <v>3011</v>
      </c>
      <c r="AB669" s="1222" t="s">
        <v>3011</v>
      </c>
      <c r="AC669" s="1222" t="s">
        <v>3011</v>
      </c>
      <c r="AD669" s="1222" t="s">
        <v>3011</v>
      </c>
      <c r="AE669" s="1222" t="s">
        <v>3011</v>
      </c>
      <c r="AF669" s="2007" t="s">
        <v>293</v>
      </c>
      <c r="AG669" s="1222" t="s">
        <v>3310</v>
      </c>
      <c r="AH669" s="1221" t="s">
        <v>2908</v>
      </c>
      <c r="AI669" s="2007" t="s">
        <v>2909</v>
      </c>
      <c r="AJ669" s="1222" t="s">
        <v>295</v>
      </c>
      <c r="AK669" s="1225" t="s">
        <v>3281</v>
      </c>
      <c r="AL669" s="1222" t="s">
        <v>294</v>
      </c>
      <c r="AM669" s="1221" t="s">
        <v>3011</v>
      </c>
      <c r="AN669" s="2008"/>
    </row>
    <row r="670" spans="1:40" ht="93" customHeight="1">
      <c r="A670" s="1221" t="s">
        <v>1107</v>
      </c>
      <c r="B670" s="1221" t="s">
        <v>962</v>
      </c>
      <c r="C670" s="1221" t="s">
        <v>3306</v>
      </c>
      <c r="D670" s="1222" t="s">
        <v>3011</v>
      </c>
      <c r="E670" s="1221" t="s">
        <v>3272</v>
      </c>
      <c r="F670" s="1222" t="s">
        <v>3273</v>
      </c>
      <c r="G670" s="1222" t="s">
        <v>3013</v>
      </c>
      <c r="H670" s="1223">
        <v>1342.3</v>
      </c>
      <c r="I670" s="1223">
        <v>1200</v>
      </c>
      <c r="J670" s="1222" t="s">
        <v>3274</v>
      </c>
      <c r="K670" s="1224" t="s">
        <v>3314</v>
      </c>
      <c r="L670" s="1222" t="s">
        <v>3373</v>
      </c>
      <c r="M670" s="1224" t="s">
        <v>3275</v>
      </c>
      <c r="N670" s="1222" t="s">
        <v>293</v>
      </c>
      <c r="O670" s="2069" t="s">
        <v>3308</v>
      </c>
      <c r="P670" s="1221" t="s">
        <v>294</v>
      </c>
      <c r="Q670" s="1221" t="s">
        <v>3404</v>
      </c>
      <c r="R670" s="2069" t="s">
        <v>3309</v>
      </c>
      <c r="S670" s="1222" t="s">
        <v>297</v>
      </c>
      <c r="T670" s="2063" t="s">
        <v>2917</v>
      </c>
      <c r="U670" s="1222" t="s">
        <v>294</v>
      </c>
      <c r="V670" s="1222" t="s">
        <v>3018</v>
      </c>
      <c r="W670" s="1222" t="s">
        <v>294</v>
      </c>
      <c r="X670" s="1222" t="s">
        <v>3278</v>
      </c>
      <c r="Y670" s="1222" t="s">
        <v>3279</v>
      </c>
      <c r="Z670" s="1222" t="s">
        <v>3011</v>
      </c>
      <c r="AA670" s="1222" t="s">
        <v>3011</v>
      </c>
      <c r="AB670" s="1222" t="s">
        <v>3011</v>
      </c>
      <c r="AC670" s="1222" t="s">
        <v>3011</v>
      </c>
      <c r="AD670" s="1222" t="s">
        <v>3011</v>
      </c>
      <c r="AE670" s="1222" t="s">
        <v>3011</v>
      </c>
      <c r="AF670" s="2007" t="s">
        <v>293</v>
      </c>
      <c r="AG670" s="1222" t="s">
        <v>3310</v>
      </c>
      <c r="AH670" s="1221" t="s">
        <v>2908</v>
      </c>
      <c r="AI670" s="2007" t="s">
        <v>2909</v>
      </c>
      <c r="AJ670" s="1222" t="s">
        <v>295</v>
      </c>
      <c r="AK670" s="1225" t="s">
        <v>3281</v>
      </c>
      <c r="AL670" s="1222" t="s">
        <v>294</v>
      </c>
      <c r="AM670" s="1221" t="s">
        <v>3011</v>
      </c>
      <c r="AN670" s="2008"/>
    </row>
    <row r="671" spans="1:40" ht="93" customHeight="1">
      <c r="A671" s="1221" t="s">
        <v>1107</v>
      </c>
      <c r="B671" s="1221" t="s">
        <v>963</v>
      </c>
      <c r="C671" s="1221" t="s">
        <v>3306</v>
      </c>
      <c r="D671" s="1222" t="s">
        <v>3011</v>
      </c>
      <c r="E671" s="1221" t="s">
        <v>3272</v>
      </c>
      <c r="F671" s="1222" t="s">
        <v>3273</v>
      </c>
      <c r="G671" s="1222" t="s">
        <v>3013</v>
      </c>
      <c r="H671" s="1223">
        <v>2013.45</v>
      </c>
      <c r="I671" s="1223">
        <v>1800</v>
      </c>
      <c r="J671" s="1222" t="s">
        <v>3274</v>
      </c>
      <c r="K671" s="1224" t="s">
        <v>3314</v>
      </c>
      <c r="L671" s="1222" t="s">
        <v>3373</v>
      </c>
      <c r="M671" s="1224" t="s">
        <v>3275</v>
      </c>
      <c r="N671" s="1222" t="s">
        <v>293</v>
      </c>
      <c r="O671" s="2069" t="s">
        <v>3308</v>
      </c>
      <c r="P671" s="1221" t="s">
        <v>294</v>
      </c>
      <c r="Q671" s="1221" t="s">
        <v>3424</v>
      </c>
      <c r="R671" s="2069" t="s">
        <v>3309</v>
      </c>
      <c r="S671" s="1222" t="s">
        <v>297</v>
      </c>
      <c r="T671" s="2063" t="s">
        <v>2917</v>
      </c>
      <c r="U671" s="1222" t="s">
        <v>294</v>
      </c>
      <c r="V671" s="1222" t="s">
        <v>3018</v>
      </c>
      <c r="W671" s="1222" t="s">
        <v>294</v>
      </c>
      <c r="X671" s="1222" t="s">
        <v>3278</v>
      </c>
      <c r="Y671" s="1222" t="s">
        <v>3279</v>
      </c>
      <c r="Z671" s="1222" t="s">
        <v>3011</v>
      </c>
      <c r="AA671" s="1222" t="s">
        <v>3011</v>
      </c>
      <c r="AB671" s="1222" t="s">
        <v>3011</v>
      </c>
      <c r="AC671" s="1222" t="s">
        <v>3011</v>
      </c>
      <c r="AD671" s="1222" t="s">
        <v>3011</v>
      </c>
      <c r="AE671" s="1222" t="s">
        <v>3011</v>
      </c>
      <c r="AF671" s="2007" t="s">
        <v>293</v>
      </c>
      <c r="AG671" s="1222" t="s">
        <v>3310</v>
      </c>
      <c r="AH671" s="1221" t="s">
        <v>2908</v>
      </c>
      <c r="AI671" s="2007" t="s">
        <v>2909</v>
      </c>
      <c r="AJ671" s="1222" t="s">
        <v>295</v>
      </c>
      <c r="AK671" s="1225" t="s">
        <v>3281</v>
      </c>
      <c r="AL671" s="1222" t="s">
        <v>294</v>
      </c>
      <c r="AM671" s="1221" t="s">
        <v>3011</v>
      </c>
      <c r="AN671" s="2008"/>
    </row>
    <row r="672" spans="1:40" ht="93" customHeight="1">
      <c r="A672" s="1221" t="s">
        <v>1107</v>
      </c>
      <c r="B672" s="1221" t="s">
        <v>964</v>
      </c>
      <c r="C672" s="1221" t="s">
        <v>3306</v>
      </c>
      <c r="D672" s="1222" t="s">
        <v>3011</v>
      </c>
      <c r="E672" s="1221" t="s">
        <v>3272</v>
      </c>
      <c r="F672" s="1222" t="s">
        <v>3273</v>
      </c>
      <c r="G672" s="1222" t="s">
        <v>3013</v>
      </c>
      <c r="H672" s="1223">
        <v>1006.72</v>
      </c>
      <c r="I672" s="1223">
        <v>900</v>
      </c>
      <c r="J672" s="1222" t="s">
        <v>3274</v>
      </c>
      <c r="K672" s="1224" t="s">
        <v>3314</v>
      </c>
      <c r="L672" s="1222" t="s">
        <v>3373</v>
      </c>
      <c r="M672" s="1224" t="s">
        <v>3275</v>
      </c>
      <c r="N672" s="1222" t="s">
        <v>293</v>
      </c>
      <c r="O672" s="2069" t="s">
        <v>3308</v>
      </c>
      <c r="P672" s="1221" t="s">
        <v>294</v>
      </c>
      <c r="Q672" s="1221" t="s">
        <v>3439</v>
      </c>
      <c r="R672" s="2069" t="s">
        <v>3309</v>
      </c>
      <c r="S672" s="1222" t="s">
        <v>297</v>
      </c>
      <c r="T672" s="2063" t="s">
        <v>2917</v>
      </c>
      <c r="U672" s="1222" t="s">
        <v>294</v>
      </c>
      <c r="V672" s="1222" t="s">
        <v>3018</v>
      </c>
      <c r="W672" s="1222" t="s">
        <v>294</v>
      </c>
      <c r="X672" s="1222" t="s">
        <v>3278</v>
      </c>
      <c r="Y672" s="1222" t="s">
        <v>3279</v>
      </c>
      <c r="Z672" s="1222" t="s">
        <v>3011</v>
      </c>
      <c r="AA672" s="1222" t="s">
        <v>3011</v>
      </c>
      <c r="AB672" s="1222" t="s">
        <v>3011</v>
      </c>
      <c r="AC672" s="1222" t="s">
        <v>3011</v>
      </c>
      <c r="AD672" s="1222" t="s">
        <v>3011</v>
      </c>
      <c r="AE672" s="1222" t="s">
        <v>3011</v>
      </c>
      <c r="AF672" s="2007" t="s">
        <v>293</v>
      </c>
      <c r="AG672" s="1222" t="s">
        <v>3310</v>
      </c>
      <c r="AH672" s="1221" t="s">
        <v>2908</v>
      </c>
      <c r="AI672" s="2007" t="s">
        <v>2909</v>
      </c>
      <c r="AJ672" s="1222" t="s">
        <v>295</v>
      </c>
      <c r="AK672" s="1225" t="s">
        <v>3281</v>
      </c>
      <c r="AL672" s="1222" t="s">
        <v>294</v>
      </c>
      <c r="AM672" s="1221" t="s">
        <v>3011</v>
      </c>
      <c r="AN672" s="2008"/>
    </row>
    <row r="673" spans="1:40" ht="93" customHeight="1">
      <c r="A673" s="1221" t="s">
        <v>1107</v>
      </c>
      <c r="B673" s="1221" t="s">
        <v>965</v>
      </c>
      <c r="C673" s="1221" t="s">
        <v>3306</v>
      </c>
      <c r="D673" s="1222" t="s">
        <v>3011</v>
      </c>
      <c r="E673" s="1221" t="s">
        <v>3272</v>
      </c>
      <c r="F673" s="1222" t="s">
        <v>3273</v>
      </c>
      <c r="G673" s="1222" t="s">
        <v>3013</v>
      </c>
      <c r="H673" s="1223">
        <v>1677.87</v>
      </c>
      <c r="I673" s="1223">
        <v>1500</v>
      </c>
      <c r="J673" s="1222" t="s">
        <v>3274</v>
      </c>
      <c r="K673" s="1224" t="s">
        <v>3314</v>
      </c>
      <c r="L673" s="1222" t="s">
        <v>3373</v>
      </c>
      <c r="M673" s="1224" t="s">
        <v>3275</v>
      </c>
      <c r="N673" s="1222" t="s">
        <v>293</v>
      </c>
      <c r="O673" s="2069" t="s">
        <v>3308</v>
      </c>
      <c r="P673" s="1221" t="s">
        <v>294</v>
      </c>
      <c r="Q673" s="1221" t="s">
        <v>3382</v>
      </c>
      <c r="R673" s="2069" t="s">
        <v>3309</v>
      </c>
      <c r="S673" s="1222" t="s">
        <v>297</v>
      </c>
      <c r="T673" s="2063" t="s">
        <v>2917</v>
      </c>
      <c r="U673" s="1222" t="s">
        <v>294</v>
      </c>
      <c r="V673" s="1222" t="s">
        <v>3018</v>
      </c>
      <c r="W673" s="1222" t="s">
        <v>294</v>
      </c>
      <c r="X673" s="1222" t="s">
        <v>3278</v>
      </c>
      <c r="Y673" s="1222" t="s">
        <v>3279</v>
      </c>
      <c r="Z673" s="1222" t="s">
        <v>3011</v>
      </c>
      <c r="AA673" s="1222" t="s">
        <v>3011</v>
      </c>
      <c r="AB673" s="1222" t="s">
        <v>3011</v>
      </c>
      <c r="AC673" s="1222" t="s">
        <v>3011</v>
      </c>
      <c r="AD673" s="1222" t="s">
        <v>3011</v>
      </c>
      <c r="AE673" s="1222" t="s">
        <v>3011</v>
      </c>
      <c r="AF673" s="2007" t="s">
        <v>293</v>
      </c>
      <c r="AG673" s="1222" t="s">
        <v>3310</v>
      </c>
      <c r="AH673" s="1221" t="s">
        <v>2908</v>
      </c>
      <c r="AI673" s="2007" t="s">
        <v>2909</v>
      </c>
      <c r="AJ673" s="1222" t="s">
        <v>295</v>
      </c>
      <c r="AK673" s="1225" t="s">
        <v>3281</v>
      </c>
      <c r="AL673" s="1222" t="s">
        <v>294</v>
      </c>
      <c r="AM673" s="1221" t="s">
        <v>3011</v>
      </c>
      <c r="AN673" s="2008"/>
    </row>
    <row r="674" spans="1:40" ht="93" customHeight="1">
      <c r="A674" s="1221" t="s">
        <v>1107</v>
      </c>
      <c r="B674" s="1221" t="s">
        <v>966</v>
      </c>
      <c r="C674" s="1221" t="s">
        <v>3306</v>
      </c>
      <c r="D674" s="1222" t="s">
        <v>3011</v>
      </c>
      <c r="E674" s="1221" t="s">
        <v>3272</v>
      </c>
      <c r="F674" s="1222" t="s">
        <v>3273</v>
      </c>
      <c r="G674" s="1222" t="s">
        <v>3013</v>
      </c>
      <c r="H674" s="1223">
        <v>1006.72</v>
      </c>
      <c r="I674" s="1223">
        <v>900</v>
      </c>
      <c r="J674" s="1222" t="s">
        <v>3274</v>
      </c>
      <c r="K674" s="1224" t="s">
        <v>3314</v>
      </c>
      <c r="L674" s="1222" t="s">
        <v>3373</v>
      </c>
      <c r="M674" s="1224" t="s">
        <v>3275</v>
      </c>
      <c r="N674" s="1222" t="s">
        <v>293</v>
      </c>
      <c r="O674" s="2069" t="s">
        <v>3308</v>
      </c>
      <c r="P674" s="1221" t="s">
        <v>294</v>
      </c>
      <c r="Q674" s="1221" t="s">
        <v>3439</v>
      </c>
      <c r="R674" s="2069" t="s">
        <v>3309</v>
      </c>
      <c r="S674" s="1222" t="s">
        <v>297</v>
      </c>
      <c r="T674" s="2063" t="s">
        <v>2917</v>
      </c>
      <c r="U674" s="1222" t="s">
        <v>294</v>
      </c>
      <c r="V674" s="1222" t="s">
        <v>3018</v>
      </c>
      <c r="W674" s="1222" t="s">
        <v>294</v>
      </c>
      <c r="X674" s="1222" t="s">
        <v>3278</v>
      </c>
      <c r="Y674" s="1222" t="s">
        <v>3279</v>
      </c>
      <c r="Z674" s="1222" t="s">
        <v>3011</v>
      </c>
      <c r="AA674" s="1222" t="s">
        <v>3011</v>
      </c>
      <c r="AB674" s="1222" t="s">
        <v>3011</v>
      </c>
      <c r="AC674" s="1222" t="s">
        <v>3011</v>
      </c>
      <c r="AD674" s="1222" t="s">
        <v>3011</v>
      </c>
      <c r="AE674" s="1222" t="s">
        <v>3011</v>
      </c>
      <c r="AF674" s="2007" t="s">
        <v>293</v>
      </c>
      <c r="AG674" s="1222" t="s">
        <v>3310</v>
      </c>
      <c r="AH674" s="1221" t="s">
        <v>2908</v>
      </c>
      <c r="AI674" s="2007" t="s">
        <v>2909</v>
      </c>
      <c r="AJ674" s="1222" t="s">
        <v>295</v>
      </c>
      <c r="AK674" s="1225" t="s">
        <v>3281</v>
      </c>
      <c r="AL674" s="1222" t="s">
        <v>294</v>
      </c>
      <c r="AM674" s="1221" t="s">
        <v>3011</v>
      </c>
      <c r="AN674" s="2008"/>
    </row>
    <row r="675" spans="1:40" ht="93" customHeight="1">
      <c r="A675" s="1221" t="s">
        <v>1107</v>
      </c>
      <c r="B675" s="1221" t="s">
        <v>967</v>
      </c>
      <c r="C675" s="1221" t="s">
        <v>3306</v>
      </c>
      <c r="D675" s="1222" t="s">
        <v>3011</v>
      </c>
      <c r="E675" s="1221" t="s">
        <v>3272</v>
      </c>
      <c r="F675" s="1222" t="s">
        <v>3273</v>
      </c>
      <c r="G675" s="1222" t="s">
        <v>3013</v>
      </c>
      <c r="H675" s="1223">
        <v>1342.3</v>
      </c>
      <c r="I675" s="1223">
        <v>1200</v>
      </c>
      <c r="J675" s="1222" t="s">
        <v>3274</v>
      </c>
      <c r="K675" s="1224" t="s">
        <v>3314</v>
      </c>
      <c r="L675" s="1222" t="s">
        <v>3373</v>
      </c>
      <c r="M675" s="1224" t="s">
        <v>3275</v>
      </c>
      <c r="N675" s="1222" t="s">
        <v>293</v>
      </c>
      <c r="O675" s="2069" t="s">
        <v>3308</v>
      </c>
      <c r="P675" s="1221" t="s">
        <v>294</v>
      </c>
      <c r="Q675" s="1221" t="s">
        <v>3404</v>
      </c>
      <c r="R675" s="2069" t="s">
        <v>3309</v>
      </c>
      <c r="S675" s="1222" t="s">
        <v>297</v>
      </c>
      <c r="T675" s="2063" t="s">
        <v>2917</v>
      </c>
      <c r="U675" s="1222" t="s">
        <v>294</v>
      </c>
      <c r="V675" s="1222" t="s">
        <v>3018</v>
      </c>
      <c r="W675" s="1222" t="s">
        <v>294</v>
      </c>
      <c r="X675" s="1222" t="s">
        <v>3278</v>
      </c>
      <c r="Y675" s="1222" t="s">
        <v>3279</v>
      </c>
      <c r="Z675" s="1222" t="s">
        <v>3011</v>
      </c>
      <c r="AA675" s="1222" t="s">
        <v>3011</v>
      </c>
      <c r="AB675" s="1222" t="s">
        <v>3011</v>
      </c>
      <c r="AC675" s="1222" t="s">
        <v>3011</v>
      </c>
      <c r="AD675" s="1222" t="s">
        <v>3011</v>
      </c>
      <c r="AE675" s="1222" t="s">
        <v>3011</v>
      </c>
      <c r="AF675" s="2007" t="s">
        <v>293</v>
      </c>
      <c r="AG675" s="1222" t="s">
        <v>3310</v>
      </c>
      <c r="AH675" s="1221" t="s">
        <v>2908</v>
      </c>
      <c r="AI675" s="2007" t="s">
        <v>2909</v>
      </c>
      <c r="AJ675" s="1222" t="s">
        <v>295</v>
      </c>
      <c r="AK675" s="1225" t="s">
        <v>3281</v>
      </c>
      <c r="AL675" s="1222" t="s">
        <v>294</v>
      </c>
      <c r="AM675" s="1221" t="s">
        <v>3011</v>
      </c>
      <c r="AN675" s="2008"/>
    </row>
    <row r="676" spans="1:40" ht="93" customHeight="1">
      <c r="A676" s="1221" t="s">
        <v>1107</v>
      </c>
      <c r="B676" s="1221" t="s">
        <v>968</v>
      </c>
      <c r="C676" s="1221" t="s">
        <v>3306</v>
      </c>
      <c r="D676" s="1222" t="s">
        <v>3011</v>
      </c>
      <c r="E676" s="1221" t="s">
        <v>3272</v>
      </c>
      <c r="F676" s="1222" t="s">
        <v>3273</v>
      </c>
      <c r="G676" s="1222" t="s">
        <v>3013</v>
      </c>
      <c r="H676" s="1223">
        <v>335.57</v>
      </c>
      <c r="I676" s="1223">
        <v>300</v>
      </c>
      <c r="J676" s="1222" t="s">
        <v>3274</v>
      </c>
      <c r="K676" s="1224" t="s">
        <v>3315</v>
      </c>
      <c r="L676" s="1222" t="s">
        <v>3373</v>
      </c>
      <c r="M676" s="1224" t="s">
        <v>3275</v>
      </c>
      <c r="N676" s="1222" t="s">
        <v>293</v>
      </c>
      <c r="O676" s="2069" t="s">
        <v>3308</v>
      </c>
      <c r="P676" s="1221" t="s">
        <v>294</v>
      </c>
      <c r="Q676" s="1221" t="s">
        <v>3425</v>
      </c>
      <c r="R676" s="2069" t="s">
        <v>3309</v>
      </c>
      <c r="S676" s="1222" t="s">
        <v>297</v>
      </c>
      <c r="T676" s="2063" t="s">
        <v>2917</v>
      </c>
      <c r="U676" s="1222" t="s">
        <v>294</v>
      </c>
      <c r="V676" s="1222" t="s">
        <v>3018</v>
      </c>
      <c r="W676" s="1222" t="s">
        <v>294</v>
      </c>
      <c r="X676" s="1222" t="s">
        <v>3278</v>
      </c>
      <c r="Y676" s="1222" t="s">
        <v>3279</v>
      </c>
      <c r="Z676" s="1222" t="s">
        <v>3011</v>
      </c>
      <c r="AA676" s="1222" t="s">
        <v>3011</v>
      </c>
      <c r="AB676" s="1222" t="s">
        <v>3011</v>
      </c>
      <c r="AC676" s="1222" t="s">
        <v>3011</v>
      </c>
      <c r="AD676" s="1222" t="s">
        <v>3011</v>
      </c>
      <c r="AE676" s="1222" t="s">
        <v>3011</v>
      </c>
      <c r="AF676" s="2007" t="s">
        <v>293</v>
      </c>
      <c r="AG676" s="1222" t="s">
        <v>3310</v>
      </c>
      <c r="AH676" s="1221" t="s">
        <v>2908</v>
      </c>
      <c r="AI676" s="2007" t="s">
        <v>2909</v>
      </c>
      <c r="AJ676" s="1222" t="s">
        <v>295</v>
      </c>
      <c r="AK676" s="1225" t="s">
        <v>3281</v>
      </c>
      <c r="AL676" s="1222" t="s">
        <v>294</v>
      </c>
      <c r="AM676" s="1221" t="s">
        <v>3011</v>
      </c>
      <c r="AN676" s="2008"/>
    </row>
    <row r="677" spans="1:40" ht="93" customHeight="1">
      <c r="A677" s="1221" t="s">
        <v>1107</v>
      </c>
      <c r="B677" s="1221" t="s">
        <v>969</v>
      </c>
      <c r="C677" s="1221" t="s">
        <v>3306</v>
      </c>
      <c r="D677" s="1222" t="s">
        <v>3011</v>
      </c>
      <c r="E677" s="1221" t="s">
        <v>3272</v>
      </c>
      <c r="F677" s="1222" t="s">
        <v>3273</v>
      </c>
      <c r="G677" s="1222" t="s">
        <v>3013</v>
      </c>
      <c r="H677" s="1223">
        <v>335.57</v>
      </c>
      <c r="I677" s="1223">
        <v>300</v>
      </c>
      <c r="J677" s="1222" t="s">
        <v>3274</v>
      </c>
      <c r="K677" s="1224" t="s">
        <v>3315</v>
      </c>
      <c r="L677" s="1222" t="s">
        <v>3373</v>
      </c>
      <c r="M677" s="1224" t="s">
        <v>3275</v>
      </c>
      <c r="N677" s="1222" t="s">
        <v>293</v>
      </c>
      <c r="O677" s="2069" t="s">
        <v>3308</v>
      </c>
      <c r="P677" s="1221" t="s">
        <v>294</v>
      </c>
      <c r="Q677" s="1221" t="s">
        <v>3425</v>
      </c>
      <c r="R677" s="2069" t="s">
        <v>3309</v>
      </c>
      <c r="S677" s="1222" t="s">
        <v>297</v>
      </c>
      <c r="T677" s="2063" t="s">
        <v>2917</v>
      </c>
      <c r="U677" s="1222" t="s">
        <v>294</v>
      </c>
      <c r="V677" s="1222" t="s">
        <v>3018</v>
      </c>
      <c r="W677" s="1222" t="s">
        <v>294</v>
      </c>
      <c r="X677" s="1222" t="s">
        <v>3278</v>
      </c>
      <c r="Y677" s="1222" t="s">
        <v>3279</v>
      </c>
      <c r="Z677" s="1222" t="s">
        <v>3011</v>
      </c>
      <c r="AA677" s="1222" t="s">
        <v>3011</v>
      </c>
      <c r="AB677" s="1222" t="s">
        <v>3011</v>
      </c>
      <c r="AC677" s="1222" t="s">
        <v>3011</v>
      </c>
      <c r="AD677" s="1222" t="s">
        <v>3011</v>
      </c>
      <c r="AE677" s="1222" t="s">
        <v>3011</v>
      </c>
      <c r="AF677" s="2007" t="s">
        <v>293</v>
      </c>
      <c r="AG677" s="1222" t="s">
        <v>3310</v>
      </c>
      <c r="AH677" s="1221" t="s">
        <v>2908</v>
      </c>
      <c r="AI677" s="2007" t="s">
        <v>2909</v>
      </c>
      <c r="AJ677" s="1222" t="s">
        <v>295</v>
      </c>
      <c r="AK677" s="1225" t="s">
        <v>3281</v>
      </c>
      <c r="AL677" s="1222" t="s">
        <v>294</v>
      </c>
      <c r="AM677" s="1221" t="s">
        <v>3011</v>
      </c>
      <c r="AN677" s="2008"/>
    </row>
    <row r="678" spans="1:40" ht="93" customHeight="1">
      <c r="A678" s="1221" t="s">
        <v>1107</v>
      </c>
      <c r="B678" s="1221" t="s">
        <v>970</v>
      </c>
      <c r="C678" s="1221" t="s">
        <v>3306</v>
      </c>
      <c r="D678" s="1222" t="s">
        <v>3011</v>
      </c>
      <c r="E678" s="1221" t="s">
        <v>3272</v>
      </c>
      <c r="F678" s="1222" t="s">
        <v>3273</v>
      </c>
      <c r="G678" s="1222" t="s">
        <v>3013</v>
      </c>
      <c r="H678" s="1223">
        <v>335.57</v>
      </c>
      <c r="I678" s="1223">
        <v>300</v>
      </c>
      <c r="J678" s="1222" t="s">
        <v>3274</v>
      </c>
      <c r="K678" s="1224" t="s">
        <v>3315</v>
      </c>
      <c r="L678" s="1222" t="s">
        <v>3373</v>
      </c>
      <c r="M678" s="1224" t="s">
        <v>3275</v>
      </c>
      <c r="N678" s="1222" t="s">
        <v>293</v>
      </c>
      <c r="O678" s="2069" t="s">
        <v>3308</v>
      </c>
      <c r="P678" s="1221" t="s">
        <v>294</v>
      </c>
      <c r="Q678" s="1221" t="s">
        <v>3425</v>
      </c>
      <c r="R678" s="2069" t="s">
        <v>3309</v>
      </c>
      <c r="S678" s="1222" t="s">
        <v>297</v>
      </c>
      <c r="T678" s="2063" t="s">
        <v>2917</v>
      </c>
      <c r="U678" s="1222" t="s">
        <v>294</v>
      </c>
      <c r="V678" s="1222" t="s">
        <v>3018</v>
      </c>
      <c r="W678" s="1222" t="s">
        <v>294</v>
      </c>
      <c r="X678" s="1222" t="s">
        <v>3278</v>
      </c>
      <c r="Y678" s="1222" t="s">
        <v>3279</v>
      </c>
      <c r="Z678" s="1222" t="s">
        <v>3011</v>
      </c>
      <c r="AA678" s="1222" t="s">
        <v>3011</v>
      </c>
      <c r="AB678" s="1222" t="s">
        <v>3011</v>
      </c>
      <c r="AC678" s="1222" t="s">
        <v>3011</v>
      </c>
      <c r="AD678" s="1222" t="s">
        <v>3011</v>
      </c>
      <c r="AE678" s="1222" t="s">
        <v>3011</v>
      </c>
      <c r="AF678" s="2007" t="s">
        <v>293</v>
      </c>
      <c r="AG678" s="1222" t="s">
        <v>3310</v>
      </c>
      <c r="AH678" s="1221" t="s">
        <v>2908</v>
      </c>
      <c r="AI678" s="2007" t="s">
        <v>2909</v>
      </c>
      <c r="AJ678" s="1222" t="s">
        <v>295</v>
      </c>
      <c r="AK678" s="1225" t="s">
        <v>3281</v>
      </c>
      <c r="AL678" s="1222" t="s">
        <v>294</v>
      </c>
      <c r="AM678" s="1221" t="s">
        <v>3011</v>
      </c>
      <c r="AN678" s="2008"/>
    </row>
    <row r="679" spans="1:40" ht="93" customHeight="1">
      <c r="A679" s="1221" t="s">
        <v>1107</v>
      </c>
      <c r="B679" s="1221" t="s">
        <v>971</v>
      </c>
      <c r="C679" s="1221" t="s">
        <v>3306</v>
      </c>
      <c r="D679" s="1222" t="s">
        <v>3011</v>
      </c>
      <c r="E679" s="1221" t="s">
        <v>3272</v>
      </c>
      <c r="F679" s="1222" t="s">
        <v>3273</v>
      </c>
      <c r="G679" s="1222" t="s">
        <v>3013</v>
      </c>
      <c r="H679" s="1223">
        <v>335.57</v>
      </c>
      <c r="I679" s="1223">
        <v>300</v>
      </c>
      <c r="J679" s="1222" t="s">
        <v>3274</v>
      </c>
      <c r="K679" s="1224" t="s">
        <v>3315</v>
      </c>
      <c r="L679" s="1222" t="s">
        <v>3373</v>
      </c>
      <c r="M679" s="1224" t="s">
        <v>3275</v>
      </c>
      <c r="N679" s="1222" t="s">
        <v>293</v>
      </c>
      <c r="O679" s="2069" t="s">
        <v>3308</v>
      </c>
      <c r="P679" s="1221" t="s">
        <v>294</v>
      </c>
      <c r="Q679" s="1221" t="s">
        <v>3425</v>
      </c>
      <c r="R679" s="2069" t="s">
        <v>3309</v>
      </c>
      <c r="S679" s="1222" t="s">
        <v>297</v>
      </c>
      <c r="T679" s="2063" t="s">
        <v>2917</v>
      </c>
      <c r="U679" s="1222" t="s">
        <v>294</v>
      </c>
      <c r="V679" s="1222" t="s">
        <v>3018</v>
      </c>
      <c r="W679" s="1222" t="s">
        <v>294</v>
      </c>
      <c r="X679" s="1222" t="s">
        <v>3278</v>
      </c>
      <c r="Y679" s="1222" t="s">
        <v>3279</v>
      </c>
      <c r="Z679" s="1222" t="s">
        <v>3011</v>
      </c>
      <c r="AA679" s="1222" t="s">
        <v>3011</v>
      </c>
      <c r="AB679" s="1222" t="s">
        <v>3011</v>
      </c>
      <c r="AC679" s="1222" t="s">
        <v>3011</v>
      </c>
      <c r="AD679" s="1222" t="s">
        <v>3011</v>
      </c>
      <c r="AE679" s="1222" t="s">
        <v>3011</v>
      </c>
      <c r="AF679" s="2007" t="s">
        <v>293</v>
      </c>
      <c r="AG679" s="1222" t="s">
        <v>3310</v>
      </c>
      <c r="AH679" s="1221" t="s">
        <v>2908</v>
      </c>
      <c r="AI679" s="2007" t="s">
        <v>2909</v>
      </c>
      <c r="AJ679" s="1222" t="s">
        <v>295</v>
      </c>
      <c r="AK679" s="1225" t="s">
        <v>3281</v>
      </c>
      <c r="AL679" s="1222" t="s">
        <v>294</v>
      </c>
      <c r="AM679" s="1221" t="s">
        <v>3011</v>
      </c>
      <c r="AN679" s="2008"/>
    </row>
    <row r="680" spans="1:40" ht="93" customHeight="1">
      <c r="A680" s="1221" t="s">
        <v>1107</v>
      </c>
      <c r="B680" s="1221" t="s">
        <v>972</v>
      </c>
      <c r="C680" s="1221" t="s">
        <v>3306</v>
      </c>
      <c r="D680" s="1222" t="s">
        <v>3011</v>
      </c>
      <c r="E680" s="1221" t="s">
        <v>3272</v>
      </c>
      <c r="F680" s="1222" t="s">
        <v>3273</v>
      </c>
      <c r="G680" s="1222" t="s">
        <v>3013</v>
      </c>
      <c r="H680" s="1223">
        <v>4026.9</v>
      </c>
      <c r="I680" s="1223">
        <v>3600</v>
      </c>
      <c r="J680" s="1222" t="s">
        <v>3274</v>
      </c>
      <c r="K680" s="1224" t="s">
        <v>3315</v>
      </c>
      <c r="L680" s="1222" t="s">
        <v>3373</v>
      </c>
      <c r="M680" s="1224" t="s">
        <v>3275</v>
      </c>
      <c r="N680" s="1222" t="s">
        <v>293</v>
      </c>
      <c r="O680" s="2069" t="s">
        <v>3308</v>
      </c>
      <c r="P680" s="1221" t="s">
        <v>294</v>
      </c>
      <c r="Q680" s="1221" t="s">
        <v>3414</v>
      </c>
      <c r="R680" s="2069" t="s">
        <v>3309</v>
      </c>
      <c r="S680" s="1222" t="s">
        <v>297</v>
      </c>
      <c r="T680" s="2063" t="s">
        <v>2917</v>
      </c>
      <c r="U680" s="1222" t="s">
        <v>294</v>
      </c>
      <c r="V680" s="1222" t="s">
        <v>3018</v>
      </c>
      <c r="W680" s="1222" t="s">
        <v>294</v>
      </c>
      <c r="X680" s="1222" t="s">
        <v>3278</v>
      </c>
      <c r="Y680" s="1222" t="s">
        <v>3279</v>
      </c>
      <c r="Z680" s="1222" t="s">
        <v>3011</v>
      </c>
      <c r="AA680" s="1222" t="s">
        <v>3011</v>
      </c>
      <c r="AB680" s="1222" t="s">
        <v>3011</v>
      </c>
      <c r="AC680" s="1222" t="s">
        <v>3011</v>
      </c>
      <c r="AD680" s="1222" t="s">
        <v>3011</v>
      </c>
      <c r="AE680" s="1222" t="s">
        <v>3011</v>
      </c>
      <c r="AF680" s="2007" t="s">
        <v>293</v>
      </c>
      <c r="AG680" s="1222" t="s">
        <v>3310</v>
      </c>
      <c r="AH680" s="1221" t="s">
        <v>2908</v>
      </c>
      <c r="AI680" s="2007" t="s">
        <v>2909</v>
      </c>
      <c r="AJ680" s="1222" t="s">
        <v>295</v>
      </c>
      <c r="AK680" s="1225" t="s">
        <v>3281</v>
      </c>
      <c r="AL680" s="1222" t="s">
        <v>294</v>
      </c>
      <c r="AM680" s="1221" t="s">
        <v>3011</v>
      </c>
      <c r="AN680" s="2008"/>
    </row>
    <row r="681" spans="1:40" ht="93" customHeight="1">
      <c r="A681" s="1221" t="s">
        <v>1107</v>
      </c>
      <c r="B681" s="1221" t="s">
        <v>973</v>
      </c>
      <c r="C681" s="1221" t="s">
        <v>3306</v>
      </c>
      <c r="D681" s="1222" t="s">
        <v>3011</v>
      </c>
      <c r="E681" s="1221" t="s">
        <v>3272</v>
      </c>
      <c r="F681" s="1222" t="s">
        <v>3273</v>
      </c>
      <c r="G681" s="1222" t="s">
        <v>3013</v>
      </c>
      <c r="H681" s="1223">
        <v>1677.87</v>
      </c>
      <c r="I681" s="1223">
        <v>1500</v>
      </c>
      <c r="J681" s="1222" t="s">
        <v>3274</v>
      </c>
      <c r="K681" s="1224" t="s">
        <v>3315</v>
      </c>
      <c r="L681" s="1222" t="s">
        <v>3373</v>
      </c>
      <c r="M681" s="1224" t="s">
        <v>3275</v>
      </c>
      <c r="N681" s="1222" t="s">
        <v>293</v>
      </c>
      <c r="O681" s="2069" t="s">
        <v>3308</v>
      </c>
      <c r="P681" s="1221" t="s">
        <v>294</v>
      </c>
      <c r="Q681" s="1221" t="s">
        <v>3382</v>
      </c>
      <c r="R681" s="2069" t="s">
        <v>3309</v>
      </c>
      <c r="S681" s="1222" t="s">
        <v>297</v>
      </c>
      <c r="T681" s="2063" t="s">
        <v>2917</v>
      </c>
      <c r="U681" s="1222" t="s">
        <v>294</v>
      </c>
      <c r="V681" s="1222" t="s">
        <v>3018</v>
      </c>
      <c r="W681" s="1222" t="s">
        <v>294</v>
      </c>
      <c r="X681" s="1222" t="s">
        <v>3278</v>
      </c>
      <c r="Y681" s="1222" t="s">
        <v>3279</v>
      </c>
      <c r="Z681" s="1222" t="s">
        <v>3011</v>
      </c>
      <c r="AA681" s="1222" t="s">
        <v>3011</v>
      </c>
      <c r="AB681" s="1222" t="s">
        <v>3011</v>
      </c>
      <c r="AC681" s="1222" t="s">
        <v>3011</v>
      </c>
      <c r="AD681" s="1222" t="s">
        <v>3011</v>
      </c>
      <c r="AE681" s="1222" t="s">
        <v>3011</v>
      </c>
      <c r="AF681" s="2007" t="s">
        <v>293</v>
      </c>
      <c r="AG681" s="1222" t="s">
        <v>3310</v>
      </c>
      <c r="AH681" s="1221" t="s">
        <v>2908</v>
      </c>
      <c r="AI681" s="2007" t="s">
        <v>2909</v>
      </c>
      <c r="AJ681" s="1222" t="s">
        <v>295</v>
      </c>
      <c r="AK681" s="1225" t="s">
        <v>3281</v>
      </c>
      <c r="AL681" s="1222" t="s">
        <v>294</v>
      </c>
      <c r="AM681" s="1221" t="s">
        <v>3011</v>
      </c>
      <c r="AN681" s="2008"/>
    </row>
    <row r="682" spans="1:40" ht="93" customHeight="1">
      <c r="A682" s="1221" t="s">
        <v>1107</v>
      </c>
      <c r="B682" s="1221" t="s">
        <v>974</v>
      </c>
      <c r="C682" s="1221" t="s">
        <v>3306</v>
      </c>
      <c r="D682" s="1222" t="s">
        <v>3011</v>
      </c>
      <c r="E682" s="1221" t="s">
        <v>3272</v>
      </c>
      <c r="F682" s="1222" t="s">
        <v>3273</v>
      </c>
      <c r="G682" s="1222" t="s">
        <v>3013</v>
      </c>
      <c r="H682" s="1223">
        <v>335.57</v>
      </c>
      <c r="I682" s="1223">
        <v>300</v>
      </c>
      <c r="J682" s="1222" t="s">
        <v>3274</v>
      </c>
      <c r="K682" s="1224" t="s">
        <v>3315</v>
      </c>
      <c r="L682" s="1222" t="s">
        <v>3373</v>
      </c>
      <c r="M682" s="1224" t="s">
        <v>3275</v>
      </c>
      <c r="N682" s="1222" t="s">
        <v>293</v>
      </c>
      <c r="O682" s="2069" t="s">
        <v>3308</v>
      </c>
      <c r="P682" s="1221" t="s">
        <v>294</v>
      </c>
      <c r="Q682" s="1221" t="s">
        <v>3425</v>
      </c>
      <c r="R682" s="2069" t="s">
        <v>3309</v>
      </c>
      <c r="S682" s="1222" t="s">
        <v>297</v>
      </c>
      <c r="T682" s="2063" t="s">
        <v>2917</v>
      </c>
      <c r="U682" s="1222" t="s">
        <v>294</v>
      </c>
      <c r="V682" s="1222" t="s">
        <v>3018</v>
      </c>
      <c r="W682" s="1222" t="s">
        <v>294</v>
      </c>
      <c r="X682" s="1222" t="s">
        <v>3278</v>
      </c>
      <c r="Y682" s="1222" t="s">
        <v>3279</v>
      </c>
      <c r="Z682" s="1222" t="s">
        <v>3011</v>
      </c>
      <c r="AA682" s="1222" t="s">
        <v>3011</v>
      </c>
      <c r="AB682" s="1222" t="s">
        <v>3011</v>
      </c>
      <c r="AC682" s="1222" t="s">
        <v>3011</v>
      </c>
      <c r="AD682" s="1222" t="s">
        <v>3011</v>
      </c>
      <c r="AE682" s="1222" t="s">
        <v>3011</v>
      </c>
      <c r="AF682" s="2007" t="s">
        <v>293</v>
      </c>
      <c r="AG682" s="1222" t="s">
        <v>3310</v>
      </c>
      <c r="AH682" s="1221" t="s">
        <v>2908</v>
      </c>
      <c r="AI682" s="2007" t="s">
        <v>2909</v>
      </c>
      <c r="AJ682" s="1222" t="s">
        <v>295</v>
      </c>
      <c r="AK682" s="1225" t="s">
        <v>3281</v>
      </c>
      <c r="AL682" s="1222" t="s">
        <v>294</v>
      </c>
      <c r="AM682" s="1221" t="s">
        <v>3011</v>
      </c>
      <c r="AN682" s="2008"/>
    </row>
    <row r="683" spans="1:40" ht="93" customHeight="1">
      <c r="A683" s="1221" t="s">
        <v>1107</v>
      </c>
      <c r="B683" s="1221" t="s">
        <v>975</v>
      </c>
      <c r="C683" s="1221" t="s">
        <v>3306</v>
      </c>
      <c r="D683" s="1222" t="s">
        <v>3011</v>
      </c>
      <c r="E683" s="1221" t="s">
        <v>3272</v>
      </c>
      <c r="F683" s="1222" t="s">
        <v>3273</v>
      </c>
      <c r="G683" s="1222" t="s">
        <v>3013</v>
      </c>
      <c r="H683" s="1223">
        <v>1342.3</v>
      </c>
      <c r="I683" s="1223">
        <v>1200</v>
      </c>
      <c r="J683" s="1222" t="s">
        <v>3274</v>
      </c>
      <c r="K683" s="1224" t="s">
        <v>3315</v>
      </c>
      <c r="L683" s="1222" t="s">
        <v>3373</v>
      </c>
      <c r="M683" s="1224" t="s">
        <v>3275</v>
      </c>
      <c r="N683" s="1222" t="s">
        <v>293</v>
      </c>
      <c r="O683" s="2069" t="s">
        <v>3308</v>
      </c>
      <c r="P683" s="1221" t="s">
        <v>294</v>
      </c>
      <c r="Q683" s="1221" t="s">
        <v>3404</v>
      </c>
      <c r="R683" s="2069" t="s">
        <v>3309</v>
      </c>
      <c r="S683" s="1222" t="s">
        <v>297</v>
      </c>
      <c r="T683" s="2063" t="s">
        <v>2917</v>
      </c>
      <c r="U683" s="1222" t="s">
        <v>294</v>
      </c>
      <c r="V683" s="1222" t="s">
        <v>3018</v>
      </c>
      <c r="W683" s="1222" t="s">
        <v>294</v>
      </c>
      <c r="X683" s="1222" t="s">
        <v>3278</v>
      </c>
      <c r="Y683" s="1222" t="s">
        <v>3279</v>
      </c>
      <c r="Z683" s="1222" t="s">
        <v>3011</v>
      </c>
      <c r="AA683" s="1222" t="s">
        <v>3011</v>
      </c>
      <c r="AB683" s="1222" t="s">
        <v>3011</v>
      </c>
      <c r="AC683" s="1222" t="s">
        <v>3011</v>
      </c>
      <c r="AD683" s="1222" t="s">
        <v>3011</v>
      </c>
      <c r="AE683" s="1222" t="s">
        <v>3011</v>
      </c>
      <c r="AF683" s="2007" t="s">
        <v>293</v>
      </c>
      <c r="AG683" s="1222" t="s">
        <v>3310</v>
      </c>
      <c r="AH683" s="1221" t="s">
        <v>2908</v>
      </c>
      <c r="AI683" s="2007" t="s">
        <v>2909</v>
      </c>
      <c r="AJ683" s="1222" t="s">
        <v>295</v>
      </c>
      <c r="AK683" s="1225" t="s">
        <v>3281</v>
      </c>
      <c r="AL683" s="1222" t="s">
        <v>294</v>
      </c>
      <c r="AM683" s="1221" t="s">
        <v>3011</v>
      </c>
      <c r="AN683" s="2008"/>
    </row>
    <row r="684" spans="1:40" ht="93" customHeight="1">
      <c r="A684" s="1221" t="s">
        <v>1107</v>
      </c>
      <c r="B684" s="1221" t="s">
        <v>976</v>
      </c>
      <c r="C684" s="1221" t="s">
        <v>3306</v>
      </c>
      <c r="D684" s="1222" t="s">
        <v>3011</v>
      </c>
      <c r="E684" s="1221" t="s">
        <v>3272</v>
      </c>
      <c r="F684" s="1222" t="s">
        <v>3273</v>
      </c>
      <c r="G684" s="1222" t="s">
        <v>3013</v>
      </c>
      <c r="H684" s="1223">
        <v>335.57</v>
      </c>
      <c r="I684" s="1223">
        <v>300</v>
      </c>
      <c r="J684" s="1222" t="s">
        <v>3274</v>
      </c>
      <c r="K684" s="1224" t="s">
        <v>3315</v>
      </c>
      <c r="L684" s="1222" t="s">
        <v>3373</v>
      </c>
      <c r="M684" s="1224" t="s">
        <v>3275</v>
      </c>
      <c r="N684" s="1222" t="s">
        <v>293</v>
      </c>
      <c r="O684" s="2069" t="s">
        <v>3308</v>
      </c>
      <c r="P684" s="1221" t="s">
        <v>294</v>
      </c>
      <c r="Q684" s="1221" t="s">
        <v>3425</v>
      </c>
      <c r="R684" s="2069" t="s">
        <v>3309</v>
      </c>
      <c r="S684" s="1222" t="s">
        <v>297</v>
      </c>
      <c r="T684" s="2063" t="s">
        <v>2917</v>
      </c>
      <c r="U684" s="1222" t="s">
        <v>294</v>
      </c>
      <c r="V684" s="1222" t="s">
        <v>3018</v>
      </c>
      <c r="W684" s="1222" t="s">
        <v>294</v>
      </c>
      <c r="X684" s="1222" t="s">
        <v>3278</v>
      </c>
      <c r="Y684" s="1222" t="s">
        <v>3279</v>
      </c>
      <c r="Z684" s="1222" t="s">
        <v>3011</v>
      </c>
      <c r="AA684" s="1222" t="s">
        <v>3011</v>
      </c>
      <c r="AB684" s="1222" t="s">
        <v>3011</v>
      </c>
      <c r="AC684" s="1222" t="s">
        <v>3011</v>
      </c>
      <c r="AD684" s="1222" t="s">
        <v>3011</v>
      </c>
      <c r="AE684" s="1222" t="s">
        <v>3011</v>
      </c>
      <c r="AF684" s="2007" t="s">
        <v>293</v>
      </c>
      <c r="AG684" s="1222" t="s">
        <v>3310</v>
      </c>
      <c r="AH684" s="1221" t="s">
        <v>2908</v>
      </c>
      <c r="AI684" s="2007" t="s">
        <v>2909</v>
      </c>
      <c r="AJ684" s="1222" t="s">
        <v>295</v>
      </c>
      <c r="AK684" s="1225" t="s">
        <v>3281</v>
      </c>
      <c r="AL684" s="1222" t="s">
        <v>294</v>
      </c>
      <c r="AM684" s="1221" t="s">
        <v>3011</v>
      </c>
      <c r="AN684" s="2008"/>
    </row>
    <row r="685" spans="1:40" ht="93" customHeight="1">
      <c r="A685" s="1221" t="s">
        <v>1107</v>
      </c>
      <c r="B685" s="1221" t="s">
        <v>977</v>
      </c>
      <c r="C685" s="1221" t="s">
        <v>3306</v>
      </c>
      <c r="D685" s="1222" t="s">
        <v>3011</v>
      </c>
      <c r="E685" s="1221" t="s">
        <v>3272</v>
      </c>
      <c r="F685" s="1222" t="s">
        <v>3273</v>
      </c>
      <c r="G685" s="1222" t="s">
        <v>3013</v>
      </c>
      <c r="H685" s="1223">
        <v>335.57</v>
      </c>
      <c r="I685" s="1223">
        <v>300</v>
      </c>
      <c r="J685" s="1222" t="s">
        <v>3274</v>
      </c>
      <c r="K685" s="1224" t="s">
        <v>3315</v>
      </c>
      <c r="L685" s="1222" t="s">
        <v>3373</v>
      </c>
      <c r="M685" s="1224" t="s">
        <v>3275</v>
      </c>
      <c r="N685" s="1222" t="s">
        <v>293</v>
      </c>
      <c r="O685" s="2069" t="s">
        <v>3308</v>
      </c>
      <c r="P685" s="1221" t="s">
        <v>294</v>
      </c>
      <c r="Q685" s="1221" t="s">
        <v>3425</v>
      </c>
      <c r="R685" s="2069" t="s">
        <v>3309</v>
      </c>
      <c r="S685" s="1222" t="s">
        <v>297</v>
      </c>
      <c r="T685" s="2063" t="s">
        <v>2917</v>
      </c>
      <c r="U685" s="1222" t="s">
        <v>294</v>
      </c>
      <c r="V685" s="1222" t="s">
        <v>3018</v>
      </c>
      <c r="W685" s="1222" t="s">
        <v>294</v>
      </c>
      <c r="X685" s="1222" t="s">
        <v>3278</v>
      </c>
      <c r="Y685" s="1222" t="s">
        <v>3279</v>
      </c>
      <c r="Z685" s="1222" t="s">
        <v>3011</v>
      </c>
      <c r="AA685" s="1222" t="s">
        <v>3011</v>
      </c>
      <c r="AB685" s="1222" t="s">
        <v>3011</v>
      </c>
      <c r="AC685" s="1222" t="s">
        <v>3011</v>
      </c>
      <c r="AD685" s="1222" t="s">
        <v>3011</v>
      </c>
      <c r="AE685" s="1222" t="s">
        <v>3011</v>
      </c>
      <c r="AF685" s="2007" t="s">
        <v>293</v>
      </c>
      <c r="AG685" s="1222" t="s">
        <v>3310</v>
      </c>
      <c r="AH685" s="1221" t="s">
        <v>2908</v>
      </c>
      <c r="AI685" s="2007" t="s">
        <v>2909</v>
      </c>
      <c r="AJ685" s="1222" t="s">
        <v>295</v>
      </c>
      <c r="AK685" s="1225" t="s">
        <v>3281</v>
      </c>
      <c r="AL685" s="1222" t="s">
        <v>294</v>
      </c>
      <c r="AM685" s="1221" t="s">
        <v>3011</v>
      </c>
      <c r="AN685" s="2008"/>
    </row>
    <row r="686" spans="1:40" ht="93" customHeight="1">
      <c r="A686" s="1221" t="s">
        <v>1107</v>
      </c>
      <c r="B686" s="1221" t="s">
        <v>978</v>
      </c>
      <c r="C686" s="1221" t="s">
        <v>3306</v>
      </c>
      <c r="D686" s="1222" t="s">
        <v>3011</v>
      </c>
      <c r="E686" s="1221" t="s">
        <v>3272</v>
      </c>
      <c r="F686" s="1222" t="s">
        <v>3273</v>
      </c>
      <c r="G686" s="1222" t="s">
        <v>3013</v>
      </c>
      <c r="H686" s="1223">
        <v>671.15</v>
      </c>
      <c r="I686" s="1223">
        <v>600</v>
      </c>
      <c r="J686" s="1222" t="s">
        <v>3274</v>
      </c>
      <c r="K686" s="1224" t="s">
        <v>3315</v>
      </c>
      <c r="L686" s="1222" t="s">
        <v>3373</v>
      </c>
      <c r="M686" s="1224" t="s">
        <v>3275</v>
      </c>
      <c r="N686" s="1222" t="s">
        <v>293</v>
      </c>
      <c r="O686" s="2069" t="s">
        <v>3308</v>
      </c>
      <c r="P686" s="1221" t="s">
        <v>294</v>
      </c>
      <c r="Q686" s="1221" t="s">
        <v>3376</v>
      </c>
      <c r="R686" s="2069" t="s">
        <v>3309</v>
      </c>
      <c r="S686" s="1222" t="s">
        <v>297</v>
      </c>
      <c r="T686" s="2063" t="s">
        <v>2917</v>
      </c>
      <c r="U686" s="1222" t="s">
        <v>294</v>
      </c>
      <c r="V686" s="1222" t="s">
        <v>3018</v>
      </c>
      <c r="W686" s="1222" t="s">
        <v>294</v>
      </c>
      <c r="X686" s="1222" t="s">
        <v>3278</v>
      </c>
      <c r="Y686" s="1222" t="s">
        <v>3279</v>
      </c>
      <c r="Z686" s="1222" t="s">
        <v>3011</v>
      </c>
      <c r="AA686" s="1222" t="s">
        <v>3011</v>
      </c>
      <c r="AB686" s="1222" t="s">
        <v>3011</v>
      </c>
      <c r="AC686" s="1222" t="s">
        <v>3011</v>
      </c>
      <c r="AD686" s="1222" t="s">
        <v>3011</v>
      </c>
      <c r="AE686" s="1222" t="s">
        <v>3011</v>
      </c>
      <c r="AF686" s="2007" t="s">
        <v>293</v>
      </c>
      <c r="AG686" s="1222" t="s">
        <v>3310</v>
      </c>
      <c r="AH686" s="1221" t="s">
        <v>2908</v>
      </c>
      <c r="AI686" s="2007" t="s">
        <v>2909</v>
      </c>
      <c r="AJ686" s="1222" t="s">
        <v>295</v>
      </c>
      <c r="AK686" s="1225" t="s">
        <v>3281</v>
      </c>
      <c r="AL686" s="1222" t="s">
        <v>294</v>
      </c>
      <c r="AM686" s="1221" t="s">
        <v>3011</v>
      </c>
      <c r="AN686" s="2008"/>
    </row>
    <row r="687" spans="1:40" ht="93" customHeight="1">
      <c r="A687" s="1221" t="s">
        <v>1107</v>
      </c>
      <c r="B687" s="1221" t="s">
        <v>979</v>
      </c>
      <c r="C687" s="1221" t="s">
        <v>3306</v>
      </c>
      <c r="D687" s="1222" t="s">
        <v>3011</v>
      </c>
      <c r="E687" s="1221" t="s">
        <v>3272</v>
      </c>
      <c r="F687" s="1222" t="s">
        <v>3273</v>
      </c>
      <c r="G687" s="1222" t="s">
        <v>3013</v>
      </c>
      <c r="H687" s="1223">
        <v>335.57</v>
      </c>
      <c r="I687" s="1223">
        <v>300</v>
      </c>
      <c r="J687" s="1222" t="s">
        <v>3274</v>
      </c>
      <c r="K687" s="1224" t="s">
        <v>3315</v>
      </c>
      <c r="L687" s="1222" t="s">
        <v>3373</v>
      </c>
      <c r="M687" s="1224" t="s">
        <v>3275</v>
      </c>
      <c r="N687" s="1222" t="s">
        <v>293</v>
      </c>
      <c r="O687" s="2069" t="s">
        <v>3308</v>
      </c>
      <c r="P687" s="1221" t="s">
        <v>294</v>
      </c>
      <c r="Q687" s="1221" t="s">
        <v>3425</v>
      </c>
      <c r="R687" s="2069" t="s">
        <v>3309</v>
      </c>
      <c r="S687" s="1222" t="s">
        <v>297</v>
      </c>
      <c r="T687" s="2063" t="s">
        <v>2917</v>
      </c>
      <c r="U687" s="1222" t="s">
        <v>294</v>
      </c>
      <c r="V687" s="1222" t="s">
        <v>3018</v>
      </c>
      <c r="W687" s="1222" t="s">
        <v>294</v>
      </c>
      <c r="X687" s="1222" t="s">
        <v>3278</v>
      </c>
      <c r="Y687" s="1222" t="s">
        <v>3279</v>
      </c>
      <c r="Z687" s="1222" t="s">
        <v>3011</v>
      </c>
      <c r="AA687" s="1222" t="s">
        <v>3011</v>
      </c>
      <c r="AB687" s="1222" t="s">
        <v>3011</v>
      </c>
      <c r="AC687" s="1222" t="s">
        <v>3011</v>
      </c>
      <c r="AD687" s="1222" t="s">
        <v>3011</v>
      </c>
      <c r="AE687" s="1222" t="s">
        <v>3011</v>
      </c>
      <c r="AF687" s="2007" t="s">
        <v>293</v>
      </c>
      <c r="AG687" s="1222" t="s">
        <v>3310</v>
      </c>
      <c r="AH687" s="1221" t="s">
        <v>2908</v>
      </c>
      <c r="AI687" s="2007" t="s">
        <v>2909</v>
      </c>
      <c r="AJ687" s="1222" t="s">
        <v>295</v>
      </c>
      <c r="AK687" s="1225" t="s">
        <v>3281</v>
      </c>
      <c r="AL687" s="1222" t="s">
        <v>294</v>
      </c>
      <c r="AM687" s="1221" t="s">
        <v>3011</v>
      </c>
      <c r="AN687" s="2008"/>
    </row>
    <row r="688" spans="1:40" ht="93" customHeight="1">
      <c r="A688" s="1221" t="s">
        <v>1107</v>
      </c>
      <c r="B688" s="1221" t="s">
        <v>980</v>
      </c>
      <c r="C688" s="1221" t="s">
        <v>3306</v>
      </c>
      <c r="D688" s="1222" t="s">
        <v>3011</v>
      </c>
      <c r="E688" s="1221" t="s">
        <v>3272</v>
      </c>
      <c r="F688" s="1222" t="s">
        <v>3273</v>
      </c>
      <c r="G688" s="1222" t="s">
        <v>3013</v>
      </c>
      <c r="H688" s="1223">
        <v>3355.75</v>
      </c>
      <c r="I688" s="1223">
        <v>3000</v>
      </c>
      <c r="J688" s="1222" t="s">
        <v>3274</v>
      </c>
      <c r="K688" s="1224" t="s">
        <v>3315</v>
      </c>
      <c r="L688" s="1222" t="s">
        <v>3373</v>
      </c>
      <c r="M688" s="1224" t="s">
        <v>3275</v>
      </c>
      <c r="N688" s="1222" t="s">
        <v>293</v>
      </c>
      <c r="O688" s="2069" t="s">
        <v>3308</v>
      </c>
      <c r="P688" s="1221" t="s">
        <v>294</v>
      </c>
      <c r="Q688" s="1221" t="s">
        <v>3431</v>
      </c>
      <c r="R688" s="2069" t="s">
        <v>3309</v>
      </c>
      <c r="S688" s="1222" t="s">
        <v>297</v>
      </c>
      <c r="T688" s="2063" t="s">
        <v>2917</v>
      </c>
      <c r="U688" s="1222" t="s">
        <v>294</v>
      </c>
      <c r="V688" s="1222" t="s">
        <v>3018</v>
      </c>
      <c r="W688" s="1222" t="s">
        <v>294</v>
      </c>
      <c r="X688" s="1222" t="s">
        <v>3278</v>
      </c>
      <c r="Y688" s="1222" t="s">
        <v>3279</v>
      </c>
      <c r="Z688" s="1222" t="s">
        <v>3011</v>
      </c>
      <c r="AA688" s="1222" t="s">
        <v>3011</v>
      </c>
      <c r="AB688" s="1222" t="s">
        <v>3011</v>
      </c>
      <c r="AC688" s="1222" t="s">
        <v>3011</v>
      </c>
      <c r="AD688" s="1222" t="s">
        <v>3011</v>
      </c>
      <c r="AE688" s="1222" t="s">
        <v>3011</v>
      </c>
      <c r="AF688" s="2007" t="s">
        <v>293</v>
      </c>
      <c r="AG688" s="1222" t="s">
        <v>3310</v>
      </c>
      <c r="AH688" s="1221" t="s">
        <v>2908</v>
      </c>
      <c r="AI688" s="2007" t="s">
        <v>2909</v>
      </c>
      <c r="AJ688" s="1222" t="s">
        <v>295</v>
      </c>
      <c r="AK688" s="1225" t="s">
        <v>3281</v>
      </c>
      <c r="AL688" s="1222" t="s">
        <v>294</v>
      </c>
      <c r="AM688" s="1221" t="s">
        <v>3011</v>
      </c>
      <c r="AN688" s="2008"/>
    </row>
    <row r="689" spans="1:40" ht="93" customHeight="1">
      <c r="A689" s="1221" t="s">
        <v>1107</v>
      </c>
      <c r="B689" s="1221" t="s">
        <v>981</v>
      </c>
      <c r="C689" s="1221" t="s">
        <v>3306</v>
      </c>
      <c r="D689" s="1222" t="s">
        <v>3011</v>
      </c>
      <c r="E689" s="1221" t="s">
        <v>3272</v>
      </c>
      <c r="F689" s="1222" t="s">
        <v>3273</v>
      </c>
      <c r="G689" s="1222" t="s">
        <v>3013</v>
      </c>
      <c r="H689" s="1223">
        <v>2684.6</v>
      </c>
      <c r="I689" s="1223">
        <v>2400</v>
      </c>
      <c r="J689" s="1222" t="s">
        <v>3274</v>
      </c>
      <c r="K689" s="1224" t="s">
        <v>3315</v>
      </c>
      <c r="L689" s="1222" t="s">
        <v>3373</v>
      </c>
      <c r="M689" s="1224" t="s">
        <v>3275</v>
      </c>
      <c r="N689" s="1222" t="s">
        <v>293</v>
      </c>
      <c r="O689" s="2069" t="s">
        <v>3308</v>
      </c>
      <c r="P689" s="1221" t="s">
        <v>294</v>
      </c>
      <c r="Q689" s="1221" t="s">
        <v>3408</v>
      </c>
      <c r="R689" s="2069" t="s">
        <v>3309</v>
      </c>
      <c r="S689" s="1222" t="s">
        <v>297</v>
      </c>
      <c r="T689" s="2063" t="s">
        <v>2917</v>
      </c>
      <c r="U689" s="1222" t="s">
        <v>294</v>
      </c>
      <c r="V689" s="1222" t="s">
        <v>3018</v>
      </c>
      <c r="W689" s="1222" t="s">
        <v>294</v>
      </c>
      <c r="X689" s="1222" t="s">
        <v>3278</v>
      </c>
      <c r="Y689" s="1222" t="s">
        <v>3279</v>
      </c>
      <c r="Z689" s="1222" t="s">
        <v>3011</v>
      </c>
      <c r="AA689" s="1222" t="s">
        <v>3011</v>
      </c>
      <c r="AB689" s="1222" t="s">
        <v>3011</v>
      </c>
      <c r="AC689" s="1222" t="s">
        <v>3011</v>
      </c>
      <c r="AD689" s="1222" t="s">
        <v>3011</v>
      </c>
      <c r="AE689" s="1222" t="s">
        <v>3011</v>
      </c>
      <c r="AF689" s="2007" t="s">
        <v>293</v>
      </c>
      <c r="AG689" s="1222" t="s">
        <v>3310</v>
      </c>
      <c r="AH689" s="1221" t="s">
        <v>2908</v>
      </c>
      <c r="AI689" s="2007" t="s">
        <v>2909</v>
      </c>
      <c r="AJ689" s="1222" t="s">
        <v>295</v>
      </c>
      <c r="AK689" s="1225" t="s">
        <v>3281</v>
      </c>
      <c r="AL689" s="1222" t="s">
        <v>294</v>
      </c>
      <c r="AM689" s="1221" t="s">
        <v>3011</v>
      </c>
      <c r="AN689" s="2008"/>
    </row>
    <row r="690" spans="1:40" ht="93" customHeight="1">
      <c r="A690" s="1221" t="s">
        <v>1107</v>
      </c>
      <c r="B690" s="1221" t="s">
        <v>982</v>
      </c>
      <c r="C690" s="1221" t="s">
        <v>3306</v>
      </c>
      <c r="D690" s="1222" t="s">
        <v>3011</v>
      </c>
      <c r="E690" s="1221" t="s">
        <v>3272</v>
      </c>
      <c r="F690" s="1222" t="s">
        <v>3273</v>
      </c>
      <c r="G690" s="1222" t="s">
        <v>3013</v>
      </c>
      <c r="H690" s="1223">
        <v>335.57</v>
      </c>
      <c r="I690" s="1223">
        <v>300</v>
      </c>
      <c r="J690" s="1222" t="s">
        <v>3274</v>
      </c>
      <c r="K690" s="1224" t="s">
        <v>3315</v>
      </c>
      <c r="L690" s="1222" t="s">
        <v>3373</v>
      </c>
      <c r="M690" s="1224" t="s">
        <v>3275</v>
      </c>
      <c r="N690" s="1222" t="s">
        <v>293</v>
      </c>
      <c r="O690" s="2069" t="s">
        <v>3308</v>
      </c>
      <c r="P690" s="1221" t="s">
        <v>294</v>
      </c>
      <c r="Q690" s="1221" t="s">
        <v>3425</v>
      </c>
      <c r="R690" s="2069" t="s">
        <v>3309</v>
      </c>
      <c r="S690" s="1222" t="s">
        <v>297</v>
      </c>
      <c r="T690" s="2063" t="s">
        <v>2917</v>
      </c>
      <c r="U690" s="1222" t="s">
        <v>294</v>
      </c>
      <c r="V690" s="1222" t="s">
        <v>3018</v>
      </c>
      <c r="W690" s="1222" t="s">
        <v>294</v>
      </c>
      <c r="X690" s="1222" t="s">
        <v>3278</v>
      </c>
      <c r="Y690" s="1222" t="s">
        <v>3279</v>
      </c>
      <c r="Z690" s="1222" t="s">
        <v>3011</v>
      </c>
      <c r="AA690" s="1222" t="s">
        <v>3011</v>
      </c>
      <c r="AB690" s="1222" t="s">
        <v>3011</v>
      </c>
      <c r="AC690" s="1222" t="s">
        <v>3011</v>
      </c>
      <c r="AD690" s="1222" t="s">
        <v>3011</v>
      </c>
      <c r="AE690" s="1222" t="s">
        <v>3011</v>
      </c>
      <c r="AF690" s="2007" t="s">
        <v>293</v>
      </c>
      <c r="AG690" s="1222" t="s">
        <v>3310</v>
      </c>
      <c r="AH690" s="1221" t="s">
        <v>2908</v>
      </c>
      <c r="AI690" s="2007" t="s">
        <v>2909</v>
      </c>
      <c r="AJ690" s="1222" t="s">
        <v>295</v>
      </c>
      <c r="AK690" s="1225" t="s">
        <v>3281</v>
      </c>
      <c r="AL690" s="1222" t="s">
        <v>294</v>
      </c>
      <c r="AM690" s="1221" t="s">
        <v>3011</v>
      </c>
      <c r="AN690" s="2008"/>
    </row>
    <row r="691" spans="1:40" ht="93" customHeight="1">
      <c r="A691" s="1221" t="s">
        <v>1107</v>
      </c>
      <c r="B691" s="1221" t="s">
        <v>983</v>
      </c>
      <c r="C691" s="1221" t="s">
        <v>3306</v>
      </c>
      <c r="D691" s="1222" t="s">
        <v>3011</v>
      </c>
      <c r="E691" s="1221" t="s">
        <v>3272</v>
      </c>
      <c r="F691" s="1222" t="s">
        <v>3273</v>
      </c>
      <c r="G691" s="1222" t="s">
        <v>3013</v>
      </c>
      <c r="H691" s="1223">
        <v>671.15</v>
      </c>
      <c r="I691" s="1223">
        <v>600</v>
      </c>
      <c r="J691" s="1222" t="s">
        <v>3274</v>
      </c>
      <c r="K691" s="1224" t="s">
        <v>3315</v>
      </c>
      <c r="L691" s="1222" t="s">
        <v>3373</v>
      </c>
      <c r="M691" s="1224" t="s">
        <v>3275</v>
      </c>
      <c r="N691" s="1222" t="s">
        <v>293</v>
      </c>
      <c r="O691" s="2069" t="s">
        <v>3308</v>
      </c>
      <c r="P691" s="1221" t="s">
        <v>294</v>
      </c>
      <c r="Q691" s="1221" t="s">
        <v>3376</v>
      </c>
      <c r="R691" s="2069" t="s">
        <v>3309</v>
      </c>
      <c r="S691" s="1222" t="s">
        <v>297</v>
      </c>
      <c r="T691" s="2063" t="s">
        <v>2917</v>
      </c>
      <c r="U691" s="1222" t="s">
        <v>294</v>
      </c>
      <c r="V691" s="1222" t="s">
        <v>3018</v>
      </c>
      <c r="W691" s="1222" t="s">
        <v>294</v>
      </c>
      <c r="X691" s="1222" t="s">
        <v>3278</v>
      </c>
      <c r="Y691" s="1222" t="s">
        <v>3279</v>
      </c>
      <c r="Z691" s="1222" t="s">
        <v>3011</v>
      </c>
      <c r="AA691" s="1222" t="s">
        <v>3011</v>
      </c>
      <c r="AB691" s="1222" t="s">
        <v>3011</v>
      </c>
      <c r="AC691" s="1222" t="s">
        <v>3011</v>
      </c>
      <c r="AD691" s="1222" t="s">
        <v>3011</v>
      </c>
      <c r="AE691" s="1222" t="s">
        <v>3011</v>
      </c>
      <c r="AF691" s="2007" t="s">
        <v>293</v>
      </c>
      <c r="AG691" s="1222" t="s">
        <v>3310</v>
      </c>
      <c r="AH691" s="1221" t="s">
        <v>2908</v>
      </c>
      <c r="AI691" s="2007" t="s">
        <v>2909</v>
      </c>
      <c r="AJ691" s="1222" t="s">
        <v>295</v>
      </c>
      <c r="AK691" s="1225" t="s">
        <v>3281</v>
      </c>
      <c r="AL691" s="1222" t="s">
        <v>294</v>
      </c>
      <c r="AM691" s="1221" t="s">
        <v>3011</v>
      </c>
      <c r="AN691" s="2008"/>
    </row>
    <row r="692" spans="1:40" ht="93" customHeight="1">
      <c r="A692" s="1221" t="s">
        <v>1107</v>
      </c>
      <c r="B692" s="1221" t="s">
        <v>984</v>
      </c>
      <c r="C692" s="1221" t="s">
        <v>3306</v>
      </c>
      <c r="D692" s="1222" t="s">
        <v>3011</v>
      </c>
      <c r="E692" s="1221" t="s">
        <v>3272</v>
      </c>
      <c r="F692" s="1222" t="s">
        <v>3273</v>
      </c>
      <c r="G692" s="1222" t="s">
        <v>3013</v>
      </c>
      <c r="H692" s="1223">
        <v>671.15</v>
      </c>
      <c r="I692" s="1223">
        <v>600</v>
      </c>
      <c r="J692" s="1222" t="s">
        <v>3274</v>
      </c>
      <c r="K692" s="1224" t="s">
        <v>3315</v>
      </c>
      <c r="L692" s="1222" t="s">
        <v>3373</v>
      </c>
      <c r="M692" s="1224" t="s">
        <v>3275</v>
      </c>
      <c r="N692" s="1222" t="s">
        <v>293</v>
      </c>
      <c r="O692" s="2069" t="s">
        <v>3308</v>
      </c>
      <c r="P692" s="1221" t="s">
        <v>294</v>
      </c>
      <c r="Q692" s="1221" t="s">
        <v>3376</v>
      </c>
      <c r="R692" s="2069" t="s">
        <v>3309</v>
      </c>
      <c r="S692" s="1222" t="s">
        <v>297</v>
      </c>
      <c r="T692" s="2063" t="s">
        <v>2917</v>
      </c>
      <c r="U692" s="1222" t="s">
        <v>294</v>
      </c>
      <c r="V692" s="1222" t="s">
        <v>3018</v>
      </c>
      <c r="W692" s="1222" t="s">
        <v>294</v>
      </c>
      <c r="X692" s="1222" t="s">
        <v>3278</v>
      </c>
      <c r="Y692" s="1222" t="s">
        <v>3279</v>
      </c>
      <c r="Z692" s="1222" t="s">
        <v>3011</v>
      </c>
      <c r="AA692" s="1222" t="s">
        <v>3011</v>
      </c>
      <c r="AB692" s="1222" t="s">
        <v>3011</v>
      </c>
      <c r="AC692" s="1222" t="s">
        <v>3011</v>
      </c>
      <c r="AD692" s="1222" t="s">
        <v>3011</v>
      </c>
      <c r="AE692" s="1222" t="s">
        <v>3011</v>
      </c>
      <c r="AF692" s="2007" t="s">
        <v>293</v>
      </c>
      <c r="AG692" s="1222" t="s">
        <v>3310</v>
      </c>
      <c r="AH692" s="1221" t="s">
        <v>2908</v>
      </c>
      <c r="AI692" s="2007" t="s">
        <v>2909</v>
      </c>
      <c r="AJ692" s="1222" t="s">
        <v>295</v>
      </c>
      <c r="AK692" s="1225" t="s">
        <v>3281</v>
      </c>
      <c r="AL692" s="1222" t="s">
        <v>294</v>
      </c>
      <c r="AM692" s="1221" t="s">
        <v>3011</v>
      </c>
      <c r="AN692" s="2008"/>
    </row>
    <row r="693" spans="1:40" ht="93" customHeight="1">
      <c r="A693" s="1221" t="s">
        <v>1107</v>
      </c>
      <c r="B693" s="1221" t="s">
        <v>985</v>
      </c>
      <c r="C693" s="1221" t="s">
        <v>3306</v>
      </c>
      <c r="D693" s="1222" t="s">
        <v>3011</v>
      </c>
      <c r="E693" s="1221" t="s">
        <v>3272</v>
      </c>
      <c r="F693" s="1222" t="s">
        <v>3273</v>
      </c>
      <c r="G693" s="1222" t="s">
        <v>3013</v>
      </c>
      <c r="H693" s="1223">
        <v>335.57</v>
      </c>
      <c r="I693" s="1223">
        <v>300</v>
      </c>
      <c r="J693" s="1222" t="s">
        <v>3274</v>
      </c>
      <c r="K693" s="1224" t="s">
        <v>3315</v>
      </c>
      <c r="L693" s="1222" t="s">
        <v>3373</v>
      </c>
      <c r="M693" s="1224" t="s">
        <v>3275</v>
      </c>
      <c r="N693" s="1222" t="s">
        <v>293</v>
      </c>
      <c r="O693" s="2069" t="s">
        <v>3308</v>
      </c>
      <c r="P693" s="1221" t="s">
        <v>294</v>
      </c>
      <c r="Q693" s="1221" t="s">
        <v>3425</v>
      </c>
      <c r="R693" s="2069" t="s">
        <v>3309</v>
      </c>
      <c r="S693" s="1222" t="s">
        <v>297</v>
      </c>
      <c r="T693" s="2063" t="s">
        <v>2917</v>
      </c>
      <c r="U693" s="1222" t="s">
        <v>294</v>
      </c>
      <c r="V693" s="1222" t="s">
        <v>3018</v>
      </c>
      <c r="W693" s="1222" t="s">
        <v>294</v>
      </c>
      <c r="X693" s="1222" t="s">
        <v>3278</v>
      </c>
      <c r="Y693" s="1222" t="s">
        <v>3279</v>
      </c>
      <c r="Z693" s="1222" t="s">
        <v>3011</v>
      </c>
      <c r="AA693" s="1222" t="s">
        <v>3011</v>
      </c>
      <c r="AB693" s="1222" t="s">
        <v>3011</v>
      </c>
      <c r="AC693" s="1222" t="s">
        <v>3011</v>
      </c>
      <c r="AD693" s="1222" t="s">
        <v>3011</v>
      </c>
      <c r="AE693" s="1222" t="s">
        <v>3011</v>
      </c>
      <c r="AF693" s="2007" t="s">
        <v>293</v>
      </c>
      <c r="AG693" s="1222" t="s">
        <v>3310</v>
      </c>
      <c r="AH693" s="1221" t="s">
        <v>2908</v>
      </c>
      <c r="AI693" s="2007" t="s">
        <v>2909</v>
      </c>
      <c r="AJ693" s="1222" t="s">
        <v>295</v>
      </c>
      <c r="AK693" s="1225" t="s">
        <v>3281</v>
      </c>
      <c r="AL693" s="1222" t="s">
        <v>294</v>
      </c>
      <c r="AM693" s="1221" t="s">
        <v>3011</v>
      </c>
      <c r="AN693" s="2008"/>
    </row>
    <row r="694" spans="1:40" ht="93" customHeight="1">
      <c r="A694" s="1221" t="s">
        <v>1107</v>
      </c>
      <c r="B694" s="1221" t="s">
        <v>986</v>
      </c>
      <c r="C694" s="1221" t="s">
        <v>3306</v>
      </c>
      <c r="D694" s="1222" t="s">
        <v>3011</v>
      </c>
      <c r="E694" s="1221" t="s">
        <v>3272</v>
      </c>
      <c r="F694" s="1222" t="s">
        <v>3273</v>
      </c>
      <c r="G694" s="1222" t="s">
        <v>3013</v>
      </c>
      <c r="H694" s="1223">
        <v>671.15</v>
      </c>
      <c r="I694" s="1223">
        <v>600</v>
      </c>
      <c r="J694" s="1222" t="s">
        <v>3274</v>
      </c>
      <c r="K694" s="1224" t="s">
        <v>3315</v>
      </c>
      <c r="L694" s="1222" t="s">
        <v>3373</v>
      </c>
      <c r="M694" s="1224" t="s">
        <v>3275</v>
      </c>
      <c r="N694" s="1222" t="s">
        <v>293</v>
      </c>
      <c r="O694" s="2069" t="s">
        <v>3308</v>
      </c>
      <c r="P694" s="1221" t="s">
        <v>294</v>
      </c>
      <c r="Q694" s="1221" t="s">
        <v>3376</v>
      </c>
      <c r="R694" s="2069" t="s">
        <v>3309</v>
      </c>
      <c r="S694" s="1222" t="s">
        <v>297</v>
      </c>
      <c r="T694" s="2063" t="s">
        <v>2917</v>
      </c>
      <c r="U694" s="1222" t="s">
        <v>294</v>
      </c>
      <c r="V694" s="1222" t="s">
        <v>3018</v>
      </c>
      <c r="W694" s="1222" t="s">
        <v>294</v>
      </c>
      <c r="X694" s="1222" t="s">
        <v>3278</v>
      </c>
      <c r="Y694" s="1222" t="s">
        <v>3279</v>
      </c>
      <c r="Z694" s="1222" t="s">
        <v>3011</v>
      </c>
      <c r="AA694" s="1222" t="s">
        <v>3011</v>
      </c>
      <c r="AB694" s="1222" t="s">
        <v>3011</v>
      </c>
      <c r="AC694" s="1222" t="s">
        <v>3011</v>
      </c>
      <c r="AD694" s="1222" t="s">
        <v>3011</v>
      </c>
      <c r="AE694" s="1222" t="s">
        <v>3011</v>
      </c>
      <c r="AF694" s="2007" t="s">
        <v>293</v>
      </c>
      <c r="AG694" s="1222" t="s">
        <v>3310</v>
      </c>
      <c r="AH694" s="1221" t="s">
        <v>2908</v>
      </c>
      <c r="AI694" s="2007" t="s">
        <v>2909</v>
      </c>
      <c r="AJ694" s="1222" t="s">
        <v>295</v>
      </c>
      <c r="AK694" s="1225" t="s">
        <v>3281</v>
      </c>
      <c r="AL694" s="1222" t="s">
        <v>294</v>
      </c>
      <c r="AM694" s="1221" t="s">
        <v>3011</v>
      </c>
      <c r="AN694" s="2008"/>
    </row>
    <row r="695" spans="1:40" ht="93" customHeight="1">
      <c r="A695" s="1221" t="s">
        <v>1107</v>
      </c>
      <c r="B695" s="1221" t="s">
        <v>987</v>
      </c>
      <c r="C695" s="1221" t="s">
        <v>3306</v>
      </c>
      <c r="D695" s="1222" t="s">
        <v>3011</v>
      </c>
      <c r="E695" s="1221" t="s">
        <v>3272</v>
      </c>
      <c r="F695" s="1222" t="s">
        <v>3273</v>
      </c>
      <c r="G695" s="1222" t="s">
        <v>3013</v>
      </c>
      <c r="H695" s="1223">
        <v>671.15</v>
      </c>
      <c r="I695" s="1223">
        <v>600</v>
      </c>
      <c r="J695" s="1222" t="s">
        <v>3274</v>
      </c>
      <c r="K695" s="1224" t="s">
        <v>3315</v>
      </c>
      <c r="L695" s="1222" t="s">
        <v>3373</v>
      </c>
      <c r="M695" s="1224" t="s">
        <v>3275</v>
      </c>
      <c r="N695" s="1222" t="s">
        <v>293</v>
      </c>
      <c r="O695" s="2069" t="s">
        <v>3308</v>
      </c>
      <c r="P695" s="1221" t="s">
        <v>294</v>
      </c>
      <c r="Q695" s="1221" t="s">
        <v>3376</v>
      </c>
      <c r="R695" s="2069" t="s">
        <v>3309</v>
      </c>
      <c r="S695" s="1222" t="s">
        <v>297</v>
      </c>
      <c r="T695" s="2063" t="s">
        <v>2917</v>
      </c>
      <c r="U695" s="1222" t="s">
        <v>294</v>
      </c>
      <c r="V695" s="1222" t="s">
        <v>3018</v>
      </c>
      <c r="W695" s="1222" t="s">
        <v>294</v>
      </c>
      <c r="X695" s="1222" t="s">
        <v>3278</v>
      </c>
      <c r="Y695" s="1222" t="s">
        <v>3279</v>
      </c>
      <c r="Z695" s="1222" t="s">
        <v>3011</v>
      </c>
      <c r="AA695" s="1222" t="s">
        <v>3011</v>
      </c>
      <c r="AB695" s="1222" t="s">
        <v>3011</v>
      </c>
      <c r="AC695" s="1222" t="s">
        <v>3011</v>
      </c>
      <c r="AD695" s="1222" t="s">
        <v>3011</v>
      </c>
      <c r="AE695" s="1222" t="s">
        <v>3011</v>
      </c>
      <c r="AF695" s="2007" t="s">
        <v>293</v>
      </c>
      <c r="AG695" s="1222" t="s">
        <v>3310</v>
      </c>
      <c r="AH695" s="1221" t="s">
        <v>2908</v>
      </c>
      <c r="AI695" s="2007" t="s">
        <v>2909</v>
      </c>
      <c r="AJ695" s="1222" t="s">
        <v>295</v>
      </c>
      <c r="AK695" s="1225" t="s">
        <v>3281</v>
      </c>
      <c r="AL695" s="1222" t="s">
        <v>294</v>
      </c>
      <c r="AM695" s="1221" t="s">
        <v>3011</v>
      </c>
      <c r="AN695" s="2008"/>
    </row>
    <row r="696" spans="1:40" ht="93" customHeight="1">
      <c r="A696" s="1221" t="s">
        <v>1107</v>
      </c>
      <c r="B696" s="1221" t="s">
        <v>988</v>
      </c>
      <c r="C696" s="1221" t="s">
        <v>3306</v>
      </c>
      <c r="D696" s="1222" t="s">
        <v>3011</v>
      </c>
      <c r="E696" s="1221" t="s">
        <v>3272</v>
      </c>
      <c r="F696" s="1222" t="s">
        <v>3273</v>
      </c>
      <c r="G696" s="1222" t="s">
        <v>3013</v>
      </c>
      <c r="H696" s="1223">
        <v>671.15</v>
      </c>
      <c r="I696" s="1223">
        <v>600</v>
      </c>
      <c r="J696" s="1222" t="s">
        <v>3274</v>
      </c>
      <c r="K696" s="1224" t="s">
        <v>3315</v>
      </c>
      <c r="L696" s="1222" t="s">
        <v>3373</v>
      </c>
      <c r="M696" s="1224" t="s">
        <v>3275</v>
      </c>
      <c r="N696" s="1222" t="s">
        <v>293</v>
      </c>
      <c r="O696" s="2069" t="s">
        <v>3308</v>
      </c>
      <c r="P696" s="1221" t="s">
        <v>294</v>
      </c>
      <c r="Q696" s="1221" t="s">
        <v>3376</v>
      </c>
      <c r="R696" s="2069" t="s">
        <v>3309</v>
      </c>
      <c r="S696" s="1222" t="s">
        <v>297</v>
      </c>
      <c r="T696" s="2063" t="s">
        <v>2917</v>
      </c>
      <c r="U696" s="1222" t="s">
        <v>294</v>
      </c>
      <c r="V696" s="1222" t="s">
        <v>3018</v>
      </c>
      <c r="W696" s="1222" t="s">
        <v>294</v>
      </c>
      <c r="X696" s="1222" t="s">
        <v>3278</v>
      </c>
      <c r="Y696" s="1222" t="s">
        <v>3279</v>
      </c>
      <c r="Z696" s="1222" t="s">
        <v>3011</v>
      </c>
      <c r="AA696" s="1222" t="s">
        <v>3011</v>
      </c>
      <c r="AB696" s="1222" t="s">
        <v>3011</v>
      </c>
      <c r="AC696" s="1222" t="s">
        <v>3011</v>
      </c>
      <c r="AD696" s="1222" t="s">
        <v>3011</v>
      </c>
      <c r="AE696" s="1222" t="s">
        <v>3011</v>
      </c>
      <c r="AF696" s="2007" t="s">
        <v>293</v>
      </c>
      <c r="AG696" s="1222" t="s">
        <v>3310</v>
      </c>
      <c r="AH696" s="1221" t="s">
        <v>2908</v>
      </c>
      <c r="AI696" s="2007" t="s">
        <v>2909</v>
      </c>
      <c r="AJ696" s="1222" t="s">
        <v>295</v>
      </c>
      <c r="AK696" s="1225" t="s">
        <v>3281</v>
      </c>
      <c r="AL696" s="1222" t="s">
        <v>294</v>
      </c>
      <c r="AM696" s="1221" t="s">
        <v>3011</v>
      </c>
      <c r="AN696" s="2008"/>
    </row>
    <row r="697" spans="1:40" ht="93" customHeight="1">
      <c r="A697" s="1221" t="s">
        <v>1107</v>
      </c>
      <c r="B697" s="1221" t="s">
        <v>989</v>
      </c>
      <c r="C697" s="1221" t="s">
        <v>3306</v>
      </c>
      <c r="D697" s="1222" t="s">
        <v>3011</v>
      </c>
      <c r="E697" s="1221" t="s">
        <v>3272</v>
      </c>
      <c r="F697" s="1222" t="s">
        <v>3273</v>
      </c>
      <c r="G697" s="1222" t="s">
        <v>3013</v>
      </c>
      <c r="H697" s="1223">
        <v>335.57</v>
      </c>
      <c r="I697" s="1223">
        <v>300</v>
      </c>
      <c r="J697" s="1222" t="s">
        <v>3274</v>
      </c>
      <c r="K697" s="1224" t="s">
        <v>3315</v>
      </c>
      <c r="L697" s="1222" t="s">
        <v>3373</v>
      </c>
      <c r="M697" s="1224" t="s">
        <v>3275</v>
      </c>
      <c r="N697" s="1222" t="s">
        <v>293</v>
      </c>
      <c r="O697" s="2069" t="s">
        <v>3308</v>
      </c>
      <c r="P697" s="1221" t="s">
        <v>294</v>
      </c>
      <c r="Q697" s="1221" t="s">
        <v>3425</v>
      </c>
      <c r="R697" s="2069" t="s">
        <v>3309</v>
      </c>
      <c r="S697" s="1222" t="s">
        <v>297</v>
      </c>
      <c r="T697" s="2063" t="s">
        <v>2917</v>
      </c>
      <c r="U697" s="1222" t="s">
        <v>294</v>
      </c>
      <c r="V697" s="1222" t="s">
        <v>3018</v>
      </c>
      <c r="W697" s="1222" t="s">
        <v>294</v>
      </c>
      <c r="X697" s="1222" t="s">
        <v>3278</v>
      </c>
      <c r="Y697" s="1222" t="s">
        <v>3279</v>
      </c>
      <c r="Z697" s="1222" t="s">
        <v>3011</v>
      </c>
      <c r="AA697" s="1222" t="s">
        <v>3011</v>
      </c>
      <c r="AB697" s="1222" t="s">
        <v>3011</v>
      </c>
      <c r="AC697" s="1222" t="s">
        <v>3011</v>
      </c>
      <c r="AD697" s="1222" t="s">
        <v>3011</v>
      </c>
      <c r="AE697" s="1222" t="s">
        <v>3011</v>
      </c>
      <c r="AF697" s="2007" t="s">
        <v>293</v>
      </c>
      <c r="AG697" s="1222" t="s">
        <v>3310</v>
      </c>
      <c r="AH697" s="1221" t="s">
        <v>2908</v>
      </c>
      <c r="AI697" s="2007" t="s">
        <v>2909</v>
      </c>
      <c r="AJ697" s="1222" t="s">
        <v>295</v>
      </c>
      <c r="AK697" s="1225" t="s">
        <v>3281</v>
      </c>
      <c r="AL697" s="1222" t="s">
        <v>294</v>
      </c>
      <c r="AM697" s="1221" t="s">
        <v>3011</v>
      </c>
      <c r="AN697" s="2008"/>
    </row>
    <row r="698" spans="1:40" ht="93" customHeight="1">
      <c r="A698" s="1221" t="s">
        <v>1107</v>
      </c>
      <c r="B698" s="1221" t="s">
        <v>990</v>
      </c>
      <c r="C698" s="1221" t="s">
        <v>3306</v>
      </c>
      <c r="D698" s="1222" t="s">
        <v>3011</v>
      </c>
      <c r="E698" s="1221" t="s">
        <v>3272</v>
      </c>
      <c r="F698" s="1222" t="s">
        <v>3273</v>
      </c>
      <c r="G698" s="1222" t="s">
        <v>3013</v>
      </c>
      <c r="H698" s="1223">
        <v>671.15</v>
      </c>
      <c r="I698" s="1223">
        <v>600</v>
      </c>
      <c r="J698" s="1222" t="s">
        <v>3274</v>
      </c>
      <c r="K698" s="1224" t="s">
        <v>3315</v>
      </c>
      <c r="L698" s="1222" t="s">
        <v>3373</v>
      </c>
      <c r="M698" s="1224" t="s">
        <v>3275</v>
      </c>
      <c r="N698" s="1222" t="s">
        <v>293</v>
      </c>
      <c r="O698" s="2069" t="s">
        <v>3308</v>
      </c>
      <c r="P698" s="1221" t="s">
        <v>294</v>
      </c>
      <c r="Q698" s="1221" t="s">
        <v>3376</v>
      </c>
      <c r="R698" s="2069" t="s">
        <v>3309</v>
      </c>
      <c r="S698" s="1222" t="s">
        <v>297</v>
      </c>
      <c r="T698" s="2063" t="s">
        <v>2917</v>
      </c>
      <c r="U698" s="1222" t="s">
        <v>294</v>
      </c>
      <c r="V698" s="1222" t="s">
        <v>3018</v>
      </c>
      <c r="W698" s="1222" t="s">
        <v>294</v>
      </c>
      <c r="X698" s="1222" t="s">
        <v>3278</v>
      </c>
      <c r="Y698" s="1222" t="s">
        <v>3279</v>
      </c>
      <c r="Z698" s="1222" t="s">
        <v>3011</v>
      </c>
      <c r="AA698" s="1222" t="s">
        <v>3011</v>
      </c>
      <c r="AB698" s="1222" t="s">
        <v>3011</v>
      </c>
      <c r="AC698" s="1222" t="s">
        <v>3011</v>
      </c>
      <c r="AD698" s="1222" t="s">
        <v>3011</v>
      </c>
      <c r="AE698" s="1222" t="s">
        <v>3011</v>
      </c>
      <c r="AF698" s="2007" t="s">
        <v>293</v>
      </c>
      <c r="AG698" s="1222" t="s">
        <v>3310</v>
      </c>
      <c r="AH698" s="1221" t="s">
        <v>2908</v>
      </c>
      <c r="AI698" s="2007" t="s">
        <v>2909</v>
      </c>
      <c r="AJ698" s="1222" t="s">
        <v>295</v>
      </c>
      <c r="AK698" s="1225" t="s">
        <v>3281</v>
      </c>
      <c r="AL698" s="1222" t="s">
        <v>294</v>
      </c>
      <c r="AM698" s="1221" t="s">
        <v>3011</v>
      </c>
      <c r="AN698" s="2008"/>
    </row>
    <row r="699" spans="1:40" ht="93" customHeight="1">
      <c r="A699" s="1221" t="s">
        <v>1107</v>
      </c>
      <c r="B699" s="1221" t="s">
        <v>991</v>
      </c>
      <c r="C699" s="1221" t="s">
        <v>3306</v>
      </c>
      <c r="D699" s="1222" t="s">
        <v>3011</v>
      </c>
      <c r="E699" s="1221" t="s">
        <v>3272</v>
      </c>
      <c r="F699" s="1222" t="s">
        <v>3273</v>
      </c>
      <c r="G699" s="1222" t="s">
        <v>3013</v>
      </c>
      <c r="H699" s="1223">
        <v>671.15</v>
      </c>
      <c r="I699" s="1223">
        <v>600</v>
      </c>
      <c r="J699" s="1222" t="s">
        <v>3274</v>
      </c>
      <c r="K699" s="1224" t="s">
        <v>3315</v>
      </c>
      <c r="L699" s="1222" t="s">
        <v>3373</v>
      </c>
      <c r="M699" s="1224" t="s">
        <v>3275</v>
      </c>
      <c r="N699" s="1222" t="s">
        <v>293</v>
      </c>
      <c r="O699" s="2069" t="s">
        <v>3308</v>
      </c>
      <c r="P699" s="1221" t="s">
        <v>294</v>
      </c>
      <c r="Q699" s="1221" t="s">
        <v>3376</v>
      </c>
      <c r="R699" s="2069" t="s">
        <v>3309</v>
      </c>
      <c r="S699" s="1222" t="s">
        <v>297</v>
      </c>
      <c r="T699" s="2063" t="s">
        <v>2917</v>
      </c>
      <c r="U699" s="1222" t="s">
        <v>294</v>
      </c>
      <c r="V699" s="1222" t="s">
        <v>3018</v>
      </c>
      <c r="W699" s="1222" t="s">
        <v>294</v>
      </c>
      <c r="X699" s="1222" t="s">
        <v>3278</v>
      </c>
      <c r="Y699" s="1222" t="s">
        <v>3279</v>
      </c>
      <c r="Z699" s="1222" t="s">
        <v>3011</v>
      </c>
      <c r="AA699" s="1222" t="s">
        <v>3011</v>
      </c>
      <c r="AB699" s="1222" t="s">
        <v>3011</v>
      </c>
      <c r="AC699" s="1222" t="s">
        <v>3011</v>
      </c>
      <c r="AD699" s="1222" t="s">
        <v>3011</v>
      </c>
      <c r="AE699" s="1222" t="s">
        <v>3011</v>
      </c>
      <c r="AF699" s="2007" t="s">
        <v>293</v>
      </c>
      <c r="AG699" s="1222" t="s">
        <v>3310</v>
      </c>
      <c r="AH699" s="1221" t="s">
        <v>2908</v>
      </c>
      <c r="AI699" s="2007" t="s">
        <v>2909</v>
      </c>
      <c r="AJ699" s="1222" t="s">
        <v>295</v>
      </c>
      <c r="AK699" s="1225" t="s">
        <v>3281</v>
      </c>
      <c r="AL699" s="1222" t="s">
        <v>294</v>
      </c>
      <c r="AM699" s="1221" t="s">
        <v>3011</v>
      </c>
      <c r="AN699" s="2008"/>
    </row>
    <row r="700" spans="1:40" ht="93" customHeight="1">
      <c r="A700" s="1221" t="s">
        <v>1107</v>
      </c>
      <c r="B700" s="1221" t="s">
        <v>992</v>
      </c>
      <c r="C700" s="1221" t="s">
        <v>3306</v>
      </c>
      <c r="D700" s="1222" t="s">
        <v>3011</v>
      </c>
      <c r="E700" s="1221" t="s">
        <v>3272</v>
      </c>
      <c r="F700" s="1222" t="s">
        <v>3273</v>
      </c>
      <c r="G700" s="1222" t="s">
        <v>3013</v>
      </c>
      <c r="H700" s="1223">
        <v>335.57</v>
      </c>
      <c r="I700" s="1223">
        <v>300</v>
      </c>
      <c r="J700" s="1222" t="s">
        <v>3274</v>
      </c>
      <c r="K700" s="1224" t="s">
        <v>3315</v>
      </c>
      <c r="L700" s="1222" t="s">
        <v>3373</v>
      </c>
      <c r="M700" s="1224" t="s">
        <v>3275</v>
      </c>
      <c r="N700" s="1222" t="s">
        <v>293</v>
      </c>
      <c r="O700" s="2069" t="s">
        <v>3308</v>
      </c>
      <c r="P700" s="1221" t="s">
        <v>294</v>
      </c>
      <c r="Q700" s="1221" t="s">
        <v>3425</v>
      </c>
      <c r="R700" s="2069" t="s">
        <v>3309</v>
      </c>
      <c r="S700" s="1222" t="s">
        <v>297</v>
      </c>
      <c r="T700" s="2063" t="s">
        <v>2917</v>
      </c>
      <c r="U700" s="1222" t="s">
        <v>294</v>
      </c>
      <c r="V700" s="1222" t="s">
        <v>3018</v>
      </c>
      <c r="W700" s="1222" t="s">
        <v>294</v>
      </c>
      <c r="X700" s="1222" t="s">
        <v>3278</v>
      </c>
      <c r="Y700" s="1222" t="s">
        <v>3279</v>
      </c>
      <c r="Z700" s="1222" t="s">
        <v>3011</v>
      </c>
      <c r="AA700" s="1222" t="s">
        <v>3011</v>
      </c>
      <c r="AB700" s="1222" t="s">
        <v>3011</v>
      </c>
      <c r="AC700" s="1222" t="s">
        <v>3011</v>
      </c>
      <c r="AD700" s="1222" t="s">
        <v>3011</v>
      </c>
      <c r="AE700" s="1222" t="s">
        <v>3011</v>
      </c>
      <c r="AF700" s="2007" t="s">
        <v>293</v>
      </c>
      <c r="AG700" s="1222" t="s">
        <v>3310</v>
      </c>
      <c r="AH700" s="1221" t="s">
        <v>2908</v>
      </c>
      <c r="AI700" s="2007" t="s">
        <v>2909</v>
      </c>
      <c r="AJ700" s="1222" t="s">
        <v>295</v>
      </c>
      <c r="AK700" s="1225" t="s">
        <v>3281</v>
      </c>
      <c r="AL700" s="1222" t="s">
        <v>294</v>
      </c>
      <c r="AM700" s="1221" t="s">
        <v>3011</v>
      </c>
      <c r="AN700" s="2008"/>
    </row>
    <row r="701" spans="1:40" ht="93" customHeight="1">
      <c r="A701" s="1221" t="s">
        <v>1107</v>
      </c>
      <c r="B701" s="1221" t="s">
        <v>993</v>
      </c>
      <c r="C701" s="1221" t="s">
        <v>3306</v>
      </c>
      <c r="D701" s="1222" t="s">
        <v>3011</v>
      </c>
      <c r="E701" s="1221" t="s">
        <v>3272</v>
      </c>
      <c r="F701" s="1222" t="s">
        <v>3273</v>
      </c>
      <c r="G701" s="1222" t="s">
        <v>3013</v>
      </c>
      <c r="H701" s="1223">
        <v>671.15</v>
      </c>
      <c r="I701" s="1223">
        <v>600</v>
      </c>
      <c r="J701" s="1222" t="s">
        <v>3274</v>
      </c>
      <c r="K701" s="1224" t="s">
        <v>3315</v>
      </c>
      <c r="L701" s="1222" t="s">
        <v>3373</v>
      </c>
      <c r="M701" s="1224" t="s">
        <v>3275</v>
      </c>
      <c r="N701" s="1222" t="s">
        <v>293</v>
      </c>
      <c r="O701" s="2069" t="s">
        <v>3308</v>
      </c>
      <c r="P701" s="1221" t="s">
        <v>294</v>
      </c>
      <c r="Q701" s="1221" t="s">
        <v>3376</v>
      </c>
      <c r="R701" s="2069" t="s">
        <v>3309</v>
      </c>
      <c r="S701" s="1222" t="s">
        <v>297</v>
      </c>
      <c r="T701" s="2063" t="s">
        <v>2917</v>
      </c>
      <c r="U701" s="1222" t="s">
        <v>294</v>
      </c>
      <c r="V701" s="1222" t="s">
        <v>3018</v>
      </c>
      <c r="W701" s="1222" t="s">
        <v>294</v>
      </c>
      <c r="X701" s="1222" t="s">
        <v>3278</v>
      </c>
      <c r="Y701" s="1222" t="s">
        <v>3279</v>
      </c>
      <c r="Z701" s="1222" t="s">
        <v>3011</v>
      </c>
      <c r="AA701" s="1222" t="s">
        <v>3011</v>
      </c>
      <c r="AB701" s="1222" t="s">
        <v>3011</v>
      </c>
      <c r="AC701" s="1222" t="s">
        <v>3011</v>
      </c>
      <c r="AD701" s="1222" t="s">
        <v>3011</v>
      </c>
      <c r="AE701" s="1222" t="s">
        <v>3011</v>
      </c>
      <c r="AF701" s="2007" t="s">
        <v>293</v>
      </c>
      <c r="AG701" s="1222" t="s">
        <v>3310</v>
      </c>
      <c r="AH701" s="1221" t="s">
        <v>2908</v>
      </c>
      <c r="AI701" s="2007" t="s">
        <v>2909</v>
      </c>
      <c r="AJ701" s="1222" t="s">
        <v>295</v>
      </c>
      <c r="AK701" s="1225" t="s">
        <v>3281</v>
      </c>
      <c r="AL701" s="1222" t="s">
        <v>294</v>
      </c>
      <c r="AM701" s="1221" t="s">
        <v>3011</v>
      </c>
      <c r="AN701" s="2008"/>
    </row>
    <row r="702" spans="1:40" ht="93" customHeight="1">
      <c r="A702" s="1221" t="s">
        <v>1107</v>
      </c>
      <c r="B702" s="1221" t="s">
        <v>994</v>
      </c>
      <c r="C702" s="1221" t="s">
        <v>3306</v>
      </c>
      <c r="D702" s="1222" t="s">
        <v>3011</v>
      </c>
      <c r="E702" s="1221" t="s">
        <v>3272</v>
      </c>
      <c r="F702" s="1222" t="s">
        <v>3273</v>
      </c>
      <c r="G702" s="1222" t="s">
        <v>3013</v>
      </c>
      <c r="H702" s="1223">
        <v>671.15</v>
      </c>
      <c r="I702" s="1223">
        <v>600</v>
      </c>
      <c r="J702" s="1222" t="s">
        <v>3274</v>
      </c>
      <c r="K702" s="1224" t="s">
        <v>3315</v>
      </c>
      <c r="L702" s="1222" t="s">
        <v>3373</v>
      </c>
      <c r="M702" s="1224" t="s">
        <v>3275</v>
      </c>
      <c r="N702" s="1222" t="s">
        <v>293</v>
      </c>
      <c r="O702" s="2069" t="s">
        <v>3308</v>
      </c>
      <c r="P702" s="1221" t="s">
        <v>294</v>
      </c>
      <c r="Q702" s="1221" t="s">
        <v>3376</v>
      </c>
      <c r="R702" s="2069" t="s">
        <v>3309</v>
      </c>
      <c r="S702" s="1222" t="s">
        <v>297</v>
      </c>
      <c r="T702" s="2063" t="s">
        <v>2917</v>
      </c>
      <c r="U702" s="1222" t="s">
        <v>294</v>
      </c>
      <c r="V702" s="1222" t="s">
        <v>3018</v>
      </c>
      <c r="W702" s="1222" t="s">
        <v>294</v>
      </c>
      <c r="X702" s="1222" t="s">
        <v>3278</v>
      </c>
      <c r="Y702" s="1222" t="s">
        <v>3279</v>
      </c>
      <c r="Z702" s="1222" t="s">
        <v>3011</v>
      </c>
      <c r="AA702" s="1222" t="s">
        <v>3011</v>
      </c>
      <c r="AB702" s="1222" t="s">
        <v>3011</v>
      </c>
      <c r="AC702" s="1222" t="s">
        <v>3011</v>
      </c>
      <c r="AD702" s="1222" t="s">
        <v>3011</v>
      </c>
      <c r="AE702" s="1222" t="s">
        <v>3011</v>
      </c>
      <c r="AF702" s="2007" t="s">
        <v>293</v>
      </c>
      <c r="AG702" s="1222" t="s">
        <v>3310</v>
      </c>
      <c r="AH702" s="1221" t="s">
        <v>2908</v>
      </c>
      <c r="AI702" s="2007" t="s">
        <v>2909</v>
      </c>
      <c r="AJ702" s="1222" t="s">
        <v>295</v>
      </c>
      <c r="AK702" s="1225" t="s">
        <v>3281</v>
      </c>
      <c r="AL702" s="1222" t="s">
        <v>294</v>
      </c>
      <c r="AM702" s="1221" t="s">
        <v>3011</v>
      </c>
      <c r="AN702" s="2008"/>
    </row>
    <row r="703" spans="1:40" ht="93" customHeight="1">
      <c r="A703" s="1221" t="s">
        <v>1107</v>
      </c>
      <c r="B703" s="1221" t="s">
        <v>995</v>
      </c>
      <c r="C703" s="1221" t="s">
        <v>3306</v>
      </c>
      <c r="D703" s="1222" t="s">
        <v>3011</v>
      </c>
      <c r="E703" s="1221" t="s">
        <v>3272</v>
      </c>
      <c r="F703" s="1222" t="s">
        <v>3273</v>
      </c>
      <c r="G703" s="1222" t="s">
        <v>3013</v>
      </c>
      <c r="H703" s="1223">
        <v>335.57</v>
      </c>
      <c r="I703" s="1223">
        <v>300</v>
      </c>
      <c r="J703" s="1222" t="s">
        <v>3274</v>
      </c>
      <c r="K703" s="1224" t="s">
        <v>3315</v>
      </c>
      <c r="L703" s="1222" t="s">
        <v>3373</v>
      </c>
      <c r="M703" s="1224" t="s">
        <v>3275</v>
      </c>
      <c r="N703" s="1222" t="s">
        <v>293</v>
      </c>
      <c r="O703" s="2069" t="s">
        <v>3308</v>
      </c>
      <c r="P703" s="1221" t="s">
        <v>294</v>
      </c>
      <c r="Q703" s="1221" t="s">
        <v>3425</v>
      </c>
      <c r="R703" s="2069" t="s">
        <v>3309</v>
      </c>
      <c r="S703" s="1222" t="s">
        <v>297</v>
      </c>
      <c r="T703" s="2063" t="s">
        <v>2917</v>
      </c>
      <c r="U703" s="1222" t="s">
        <v>294</v>
      </c>
      <c r="V703" s="1222" t="s">
        <v>3018</v>
      </c>
      <c r="W703" s="1222" t="s">
        <v>294</v>
      </c>
      <c r="X703" s="1222" t="s">
        <v>3278</v>
      </c>
      <c r="Y703" s="1222" t="s">
        <v>3279</v>
      </c>
      <c r="Z703" s="1222" t="s">
        <v>3011</v>
      </c>
      <c r="AA703" s="1222" t="s">
        <v>3011</v>
      </c>
      <c r="AB703" s="1222" t="s">
        <v>3011</v>
      </c>
      <c r="AC703" s="1222" t="s">
        <v>3011</v>
      </c>
      <c r="AD703" s="1222" t="s">
        <v>3011</v>
      </c>
      <c r="AE703" s="1222" t="s">
        <v>3011</v>
      </c>
      <c r="AF703" s="2007" t="s">
        <v>293</v>
      </c>
      <c r="AG703" s="1222" t="s">
        <v>3310</v>
      </c>
      <c r="AH703" s="1221" t="s">
        <v>2908</v>
      </c>
      <c r="AI703" s="2007" t="s">
        <v>2909</v>
      </c>
      <c r="AJ703" s="1222" t="s">
        <v>295</v>
      </c>
      <c r="AK703" s="1225" t="s">
        <v>3281</v>
      </c>
      <c r="AL703" s="1222" t="s">
        <v>294</v>
      </c>
      <c r="AM703" s="1221" t="s">
        <v>3011</v>
      </c>
      <c r="AN703" s="2008"/>
    </row>
    <row r="704" spans="1:40" ht="93" customHeight="1">
      <c r="A704" s="1221" t="s">
        <v>1107</v>
      </c>
      <c r="B704" s="1221" t="s">
        <v>996</v>
      </c>
      <c r="C704" s="1221" t="s">
        <v>3306</v>
      </c>
      <c r="D704" s="1222" t="s">
        <v>3011</v>
      </c>
      <c r="E704" s="1221" t="s">
        <v>3272</v>
      </c>
      <c r="F704" s="1222" t="s">
        <v>3273</v>
      </c>
      <c r="G704" s="1222" t="s">
        <v>3013</v>
      </c>
      <c r="H704" s="1223">
        <v>335.57</v>
      </c>
      <c r="I704" s="1223">
        <v>300</v>
      </c>
      <c r="J704" s="1222" t="s">
        <v>3274</v>
      </c>
      <c r="K704" s="1224" t="s">
        <v>3315</v>
      </c>
      <c r="L704" s="1222" t="s">
        <v>3373</v>
      </c>
      <c r="M704" s="1224" t="s">
        <v>3275</v>
      </c>
      <c r="N704" s="1222" t="s">
        <v>293</v>
      </c>
      <c r="O704" s="2069" t="s">
        <v>3308</v>
      </c>
      <c r="P704" s="1221" t="s">
        <v>294</v>
      </c>
      <c r="Q704" s="1221" t="s">
        <v>3425</v>
      </c>
      <c r="R704" s="2069" t="s">
        <v>3309</v>
      </c>
      <c r="S704" s="1222" t="s">
        <v>297</v>
      </c>
      <c r="T704" s="2063" t="s">
        <v>2917</v>
      </c>
      <c r="U704" s="1222" t="s">
        <v>294</v>
      </c>
      <c r="V704" s="1222" t="s">
        <v>3018</v>
      </c>
      <c r="W704" s="1222" t="s">
        <v>294</v>
      </c>
      <c r="X704" s="1222" t="s">
        <v>3278</v>
      </c>
      <c r="Y704" s="1222" t="s">
        <v>3279</v>
      </c>
      <c r="Z704" s="1222" t="s">
        <v>3011</v>
      </c>
      <c r="AA704" s="1222" t="s">
        <v>3011</v>
      </c>
      <c r="AB704" s="1222" t="s">
        <v>3011</v>
      </c>
      <c r="AC704" s="1222" t="s">
        <v>3011</v>
      </c>
      <c r="AD704" s="1222" t="s">
        <v>3011</v>
      </c>
      <c r="AE704" s="1222" t="s">
        <v>3011</v>
      </c>
      <c r="AF704" s="2007" t="s">
        <v>293</v>
      </c>
      <c r="AG704" s="1222" t="s">
        <v>3310</v>
      </c>
      <c r="AH704" s="1221" t="s">
        <v>2908</v>
      </c>
      <c r="AI704" s="2007" t="s">
        <v>2909</v>
      </c>
      <c r="AJ704" s="1222" t="s">
        <v>295</v>
      </c>
      <c r="AK704" s="1225" t="s">
        <v>3281</v>
      </c>
      <c r="AL704" s="1222" t="s">
        <v>294</v>
      </c>
      <c r="AM704" s="1221" t="s">
        <v>3011</v>
      </c>
      <c r="AN704" s="2008"/>
    </row>
    <row r="705" spans="1:40" ht="93" customHeight="1">
      <c r="A705" s="1221" t="s">
        <v>1107</v>
      </c>
      <c r="B705" s="1221" t="s">
        <v>997</v>
      </c>
      <c r="C705" s="1221" t="s">
        <v>3306</v>
      </c>
      <c r="D705" s="1222" t="s">
        <v>3011</v>
      </c>
      <c r="E705" s="1221" t="s">
        <v>3272</v>
      </c>
      <c r="F705" s="1222" t="s">
        <v>3273</v>
      </c>
      <c r="G705" s="1222" t="s">
        <v>3013</v>
      </c>
      <c r="H705" s="1223">
        <v>1006.72</v>
      </c>
      <c r="I705" s="1223">
        <v>900</v>
      </c>
      <c r="J705" s="1222" t="s">
        <v>3274</v>
      </c>
      <c r="K705" s="1224" t="s">
        <v>3315</v>
      </c>
      <c r="L705" s="1222" t="s">
        <v>3373</v>
      </c>
      <c r="M705" s="1224" t="s">
        <v>3275</v>
      </c>
      <c r="N705" s="1222" t="s">
        <v>293</v>
      </c>
      <c r="O705" s="2069" t="s">
        <v>3308</v>
      </c>
      <c r="P705" s="1221" t="s">
        <v>294</v>
      </c>
      <c r="Q705" s="1221" t="s">
        <v>3439</v>
      </c>
      <c r="R705" s="2069" t="s">
        <v>3309</v>
      </c>
      <c r="S705" s="1222" t="s">
        <v>297</v>
      </c>
      <c r="T705" s="2063" t="s">
        <v>2917</v>
      </c>
      <c r="U705" s="1222" t="s">
        <v>294</v>
      </c>
      <c r="V705" s="1222" t="s">
        <v>3018</v>
      </c>
      <c r="W705" s="1222" t="s">
        <v>294</v>
      </c>
      <c r="X705" s="1222" t="s">
        <v>3278</v>
      </c>
      <c r="Y705" s="1222" t="s">
        <v>3279</v>
      </c>
      <c r="Z705" s="1222" t="s">
        <v>3011</v>
      </c>
      <c r="AA705" s="1222" t="s">
        <v>3011</v>
      </c>
      <c r="AB705" s="1222" t="s">
        <v>3011</v>
      </c>
      <c r="AC705" s="1222" t="s">
        <v>3011</v>
      </c>
      <c r="AD705" s="1222" t="s">
        <v>3011</v>
      </c>
      <c r="AE705" s="1222" t="s">
        <v>3011</v>
      </c>
      <c r="AF705" s="2007" t="s">
        <v>293</v>
      </c>
      <c r="AG705" s="1222" t="s">
        <v>3310</v>
      </c>
      <c r="AH705" s="1221" t="s">
        <v>2908</v>
      </c>
      <c r="AI705" s="2007" t="s">
        <v>2909</v>
      </c>
      <c r="AJ705" s="1222" t="s">
        <v>295</v>
      </c>
      <c r="AK705" s="1225" t="s">
        <v>3281</v>
      </c>
      <c r="AL705" s="1222" t="s">
        <v>294</v>
      </c>
      <c r="AM705" s="1221" t="s">
        <v>3011</v>
      </c>
      <c r="AN705" s="2008"/>
    </row>
    <row r="706" spans="1:40" ht="93" customHeight="1">
      <c r="A706" s="1221" t="s">
        <v>1107</v>
      </c>
      <c r="B706" s="1221" t="s">
        <v>998</v>
      </c>
      <c r="C706" s="1221" t="s">
        <v>3306</v>
      </c>
      <c r="D706" s="1222" t="s">
        <v>3011</v>
      </c>
      <c r="E706" s="1221" t="s">
        <v>3272</v>
      </c>
      <c r="F706" s="1222" t="s">
        <v>3273</v>
      </c>
      <c r="G706" s="1222" t="s">
        <v>3013</v>
      </c>
      <c r="H706" s="1223">
        <v>671.15</v>
      </c>
      <c r="I706" s="1223">
        <v>600</v>
      </c>
      <c r="J706" s="1222" t="s">
        <v>3274</v>
      </c>
      <c r="K706" s="1224" t="s">
        <v>3315</v>
      </c>
      <c r="L706" s="1222" t="s">
        <v>3373</v>
      </c>
      <c r="M706" s="1224" t="s">
        <v>3275</v>
      </c>
      <c r="N706" s="1222" t="s">
        <v>293</v>
      </c>
      <c r="O706" s="2069" t="s">
        <v>3308</v>
      </c>
      <c r="P706" s="1221" t="s">
        <v>294</v>
      </c>
      <c r="Q706" s="1221" t="s">
        <v>3376</v>
      </c>
      <c r="R706" s="2069" t="s">
        <v>3309</v>
      </c>
      <c r="S706" s="1222" t="s">
        <v>297</v>
      </c>
      <c r="T706" s="2063" t="s">
        <v>2917</v>
      </c>
      <c r="U706" s="1222" t="s">
        <v>294</v>
      </c>
      <c r="V706" s="1222" t="s">
        <v>3018</v>
      </c>
      <c r="W706" s="1222" t="s">
        <v>294</v>
      </c>
      <c r="X706" s="1222" t="s">
        <v>3278</v>
      </c>
      <c r="Y706" s="1222" t="s">
        <v>3279</v>
      </c>
      <c r="Z706" s="1222" t="s">
        <v>3011</v>
      </c>
      <c r="AA706" s="1222" t="s">
        <v>3011</v>
      </c>
      <c r="AB706" s="1222" t="s">
        <v>3011</v>
      </c>
      <c r="AC706" s="1222" t="s">
        <v>3011</v>
      </c>
      <c r="AD706" s="1222" t="s">
        <v>3011</v>
      </c>
      <c r="AE706" s="1222" t="s">
        <v>3011</v>
      </c>
      <c r="AF706" s="2007" t="s">
        <v>293</v>
      </c>
      <c r="AG706" s="1222" t="s">
        <v>3310</v>
      </c>
      <c r="AH706" s="1221" t="s">
        <v>2908</v>
      </c>
      <c r="AI706" s="2007" t="s">
        <v>2909</v>
      </c>
      <c r="AJ706" s="1222" t="s">
        <v>295</v>
      </c>
      <c r="AK706" s="1225" t="s">
        <v>3281</v>
      </c>
      <c r="AL706" s="1222" t="s">
        <v>294</v>
      </c>
      <c r="AM706" s="1221" t="s">
        <v>3011</v>
      </c>
      <c r="AN706" s="2008"/>
    </row>
    <row r="707" spans="1:40" ht="93" customHeight="1">
      <c r="A707" s="1221" t="s">
        <v>1107</v>
      </c>
      <c r="B707" s="1221" t="s">
        <v>999</v>
      </c>
      <c r="C707" s="1221" t="s">
        <v>3306</v>
      </c>
      <c r="D707" s="1222" t="s">
        <v>3011</v>
      </c>
      <c r="E707" s="1221" t="s">
        <v>3272</v>
      </c>
      <c r="F707" s="1222" t="s">
        <v>3273</v>
      </c>
      <c r="G707" s="1222" t="s">
        <v>3013</v>
      </c>
      <c r="H707" s="1223">
        <v>1006.72</v>
      </c>
      <c r="I707" s="1223">
        <v>900</v>
      </c>
      <c r="J707" s="1222" t="s">
        <v>3274</v>
      </c>
      <c r="K707" s="1224" t="s">
        <v>3315</v>
      </c>
      <c r="L707" s="1222" t="s">
        <v>3373</v>
      </c>
      <c r="M707" s="1224" t="s">
        <v>3275</v>
      </c>
      <c r="N707" s="1222" t="s">
        <v>293</v>
      </c>
      <c r="O707" s="2069" t="s">
        <v>3308</v>
      </c>
      <c r="P707" s="1221" t="s">
        <v>294</v>
      </c>
      <c r="Q707" s="1221" t="s">
        <v>3439</v>
      </c>
      <c r="R707" s="2069" t="s">
        <v>3309</v>
      </c>
      <c r="S707" s="1222" t="s">
        <v>297</v>
      </c>
      <c r="T707" s="2063" t="s">
        <v>2917</v>
      </c>
      <c r="U707" s="1222" t="s">
        <v>294</v>
      </c>
      <c r="V707" s="1222" t="s">
        <v>3018</v>
      </c>
      <c r="W707" s="1222" t="s">
        <v>294</v>
      </c>
      <c r="X707" s="1222" t="s">
        <v>3278</v>
      </c>
      <c r="Y707" s="1222" t="s">
        <v>3279</v>
      </c>
      <c r="Z707" s="1222" t="s">
        <v>3011</v>
      </c>
      <c r="AA707" s="1222" t="s">
        <v>3011</v>
      </c>
      <c r="AB707" s="1222" t="s">
        <v>3011</v>
      </c>
      <c r="AC707" s="1222" t="s">
        <v>3011</v>
      </c>
      <c r="AD707" s="1222" t="s">
        <v>3011</v>
      </c>
      <c r="AE707" s="1222" t="s">
        <v>3011</v>
      </c>
      <c r="AF707" s="2007" t="s">
        <v>293</v>
      </c>
      <c r="AG707" s="1222" t="s">
        <v>3310</v>
      </c>
      <c r="AH707" s="1221" t="s">
        <v>2908</v>
      </c>
      <c r="AI707" s="2007" t="s">
        <v>2909</v>
      </c>
      <c r="AJ707" s="1222" t="s">
        <v>295</v>
      </c>
      <c r="AK707" s="1225" t="s">
        <v>3281</v>
      </c>
      <c r="AL707" s="1222" t="s">
        <v>294</v>
      </c>
      <c r="AM707" s="1221" t="s">
        <v>3011</v>
      </c>
      <c r="AN707" s="2008"/>
    </row>
    <row r="708" spans="1:40" ht="93" customHeight="1">
      <c r="A708" s="1221" t="s">
        <v>1107</v>
      </c>
      <c r="B708" s="1221" t="s">
        <v>1000</v>
      </c>
      <c r="C708" s="1221" t="s">
        <v>3306</v>
      </c>
      <c r="D708" s="1222" t="s">
        <v>3011</v>
      </c>
      <c r="E708" s="1221" t="s">
        <v>3272</v>
      </c>
      <c r="F708" s="1222" t="s">
        <v>3273</v>
      </c>
      <c r="G708" s="1222" t="s">
        <v>3013</v>
      </c>
      <c r="H708" s="1223">
        <v>671.15</v>
      </c>
      <c r="I708" s="1223">
        <v>600</v>
      </c>
      <c r="J708" s="1222" t="s">
        <v>3274</v>
      </c>
      <c r="K708" s="1224" t="s">
        <v>3315</v>
      </c>
      <c r="L708" s="1222" t="s">
        <v>3373</v>
      </c>
      <c r="M708" s="1224" t="s">
        <v>3275</v>
      </c>
      <c r="N708" s="1222" t="s">
        <v>293</v>
      </c>
      <c r="O708" s="2069" t="s">
        <v>3308</v>
      </c>
      <c r="P708" s="1221" t="s">
        <v>294</v>
      </c>
      <c r="Q708" s="1221" t="s">
        <v>3376</v>
      </c>
      <c r="R708" s="2069" t="s">
        <v>3309</v>
      </c>
      <c r="S708" s="1222" t="s">
        <v>297</v>
      </c>
      <c r="T708" s="2063" t="s">
        <v>2917</v>
      </c>
      <c r="U708" s="1222" t="s">
        <v>294</v>
      </c>
      <c r="V708" s="1222" t="s">
        <v>3018</v>
      </c>
      <c r="W708" s="1222" t="s">
        <v>294</v>
      </c>
      <c r="X708" s="1222" t="s">
        <v>3278</v>
      </c>
      <c r="Y708" s="1222" t="s">
        <v>3279</v>
      </c>
      <c r="Z708" s="1222" t="s">
        <v>3011</v>
      </c>
      <c r="AA708" s="1222" t="s">
        <v>3011</v>
      </c>
      <c r="AB708" s="1222" t="s">
        <v>3011</v>
      </c>
      <c r="AC708" s="1222" t="s">
        <v>3011</v>
      </c>
      <c r="AD708" s="1222" t="s">
        <v>3011</v>
      </c>
      <c r="AE708" s="1222" t="s">
        <v>3011</v>
      </c>
      <c r="AF708" s="2007" t="s">
        <v>293</v>
      </c>
      <c r="AG708" s="1222" t="s">
        <v>3310</v>
      </c>
      <c r="AH708" s="1221" t="s">
        <v>2908</v>
      </c>
      <c r="AI708" s="2007" t="s">
        <v>2909</v>
      </c>
      <c r="AJ708" s="1222" t="s">
        <v>295</v>
      </c>
      <c r="AK708" s="1225" t="s">
        <v>3281</v>
      </c>
      <c r="AL708" s="1222" t="s">
        <v>294</v>
      </c>
      <c r="AM708" s="1221" t="s">
        <v>3011</v>
      </c>
      <c r="AN708" s="2008"/>
    </row>
    <row r="709" spans="1:40" ht="93" customHeight="1">
      <c r="A709" s="1221" t="s">
        <v>1107</v>
      </c>
      <c r="B709" s="1221" t="s">
        <v>1001</v>
      </c>
      <c r="C709" s="1221" t="s">
        <v>3306</v>
      </c>
      <c r="D709" s="1222" t="s">
        <v>3011</v>
      </c>
      <c r="E709" s="1221" t="s">
        <v>3272</v>
      </c>
      <c r="F709" s="1222" t="s">
        <v>3273</v>
      </c>
      <c r="G709" s="1222" t="s">
        <v>3013</v>
      </c>
      <c r="H709" s="1223">
        <v>671.15</v>
      </c>
      <c r="I709" s="1223">
        <v>600</v>
      </c>
      <c r="J709" s="1222" t="s">
        <v>3274</v>
      </c>
      <c r="K709" s="1224" t="s">
        <v>3315</v>
      </c>
      <c r="L709" s="1222" t="s">
        <v>3373</v>
      </c>
      <c r="M709" s="1224" t="s">
        <v>3275</v>
      </c>
      <c r="N709" s="1222" t="s">
        <v>293</v>
      </c>
      <c r="O709" s="2069" t="s">
        <v>3308</v>
      </c>
      <c r="P709" s="1221" t="s">
        <v>294</v>
      </c>
      <c r="Q709" s="1221" t="s">
        <v>3376</v>
      </c>
      <c r="R709" s="2069" t="s">
        <v>3309</v>
      </c>
      <c r="S709" s="1222" t="s">
        <v>297</v>
      </c>
      <c r="T709" s="2063" t="s">
        <v>2917</v>
      </c>
      <c r="U709" s="1222" t="s">
        <v>294</v>
      </c>
      <c r="V709" s="1222" t="s">
        <v>3018</v>
      </c>
      <c r="W709" s="1222" t="s">
        <v>294</v>
      </c>
      <c r="X709" s="1222" t="s">
        <v>3278</v>
      </c>
      <c r="Y709" s="1222" t="s">
        <v>3279</v>
      </c>
      <c r="Z709" s="1222" t="s">
        <v>3011</v>
      </c>
      <c r="AA709" s="1222" t="s">
        <v>3011</v>
      </c>
      <c r="AB709" s="1222" t="s">
        <v>3011</v>
      </c>
      <c r="AC709" s="1222" t="s">
        <v>3011</v>
      </c>
      <c r="AD709" s="1222" t="s">
        <v>3011</v>
      </c>
      <c r="AE709" s="1222" t="s">
        <v>3011</v>
      </c>
      <c r="AF709" s="2007" t="s">
        <v>293</v>
      </c>
      <c r="AG709" s="1222" t="s">
        <v>3310</v>
      </c>
      <c r="AH709" s="1221" t="s">
        <v>2908</v>
      </c>
      <c r="AI709" s="2007" t="s">
        <v>2909</v>
      </c>
      <c r="AJ709" s="1222" t="s">
        <v>295</v>
      </c>
      <c r="AK709" s="1225" t="s">
        <v>3281</v>
      </c>
      <c r="AL709" s="1222" t="s">
        <v>294</v>
      </c>
      <c r="AM709" s="1221" t="s">
        <v>3011</v>
      </c>
      <c r="AN709" s="2008"/>
    </row>
    <row r="710" spans="1:40" ht="93" customHeight="1">
      <c r="A710" s="1221" t="s">
        <v>1107</v>
      </c>
      <c r="B710" s="1221" t="s">
        <v>1002</v>
      </c>
      <c r="C710" s="1221" t="s">
        <v>3306</v>
      </c>
      <c r="D710" s="1222" t="s">
        <v>3011</v>
      </c>
      <c r="E710" s="1221" t="s">
        <v>3272</v>
      </c>
      <c r="F710" s="1222" t="s">
        <v>3273</v>
      </c>
      <c r="G710" s="1222" t="s">
        <v>3013</v>
      </c>
      <c r="H710" s="1223">
        <v>671.15</v>
      </c>
      <c r="I710" s="1223">
        <v>600</v>
      </c>
      <c r="J710" s="1222" t="s">
        <v>3274</v>
      </c>
      <c r="K710" s="1224" t="s">
        <v>3315</v>
      </c>
      <c r="L710" s="1222" t="s">
        <v>3373</v>
      </c>
      <c r="M710" s="1224" t="s">
        <v>3275</v>
      </c>
      <c r="N710" s="1222" t="s">
        <v>293</v>
      </c>
      <c r="O710" s="2069" t="s">
        <v>3308</v>
      </c>
      <c r="P710" s="1221" t="s">
        <v>294</v>
      </c>
      <c r="Q710" s="1221" t="s">
        <v>3376</v>
      </c>
      <c r="R710" s="2069" t="s">
        <v>3309</v>
      </c>
      <c r="S710" s="1222" t="s">
        <v>297</v>
      </c>
      <c r="T710" s="2063" t="s">
        <v>2917</v>
      </c>
      <c r="U710" s="1222" t="s">
        <v>294</v>
      </c>
      <c r="V710" s="1222" t="s">
        <v>3018</v>
      </c>
      <c r="W710" s="1222" t="s">
        <v>294</v>
      </c>
      <c r="X710" s="1222" t="s">
        <v>3278</v>
      </c>
      <c r="Y710" s="1222" t="s">
        <v>3279</v>
      </c>
      <c r="Z710" s="1222" t="s">
        <v>3011</v>
      </c>
      <c r="AA710" s="1222" t="s">
        <v>3011</v>
      </c>
      <c r="AB710" s="1222" t="s">
        <v>3011</v>
      </c>
      <c r="AC710" s="1222" t="s">
        <v>3011</v>
      </c>
      <c r="AD710" s="1222" t="s">
        <v>3011</v>
      </c>
      <c r="AE710" s="1222" t="s">
        <v>3011</v>
      </c>
      <c r="AF710" s="2007" t="s">
        <v>293</v>
      </c>
      <c r="AG710" s="1222" t="s">
        <v>3310</v>
      </c>
      <c r="AH710" s="1221" t="s">
        <v>2908</v>
      </c>
      <c r="AI710" s="2007" t="s">
        <v>2909</v>
      </c>
      <c r="AJ710" s="1222" t="s">
        <v>295</v>
      </c>
      <c r="AK710" s="1225" t="s">
        <v>3281</v>
      </c>
      <c r="AL710" s="1222" t="s">
        <v>294</v>
      </c>
      <c r="AM710" s="1221" t="s">
        <v>3011</v>
      </c>
      <c r="AN710" s="2008"/>
    </row>
    <row r="711" spans="1:40" ht="93" customHeight="1">
      <c r="A711" s="1221" t="s">
        <v>1107</v>
      </c>
      <c r="B711" s="1221" t="s">
        <v>1003</v>
      </c>
      <c r="C711" s="1221" t="s">
        <v>3306</v>
      </c>
      <c r="D711" s="1222" t="s">
        <v>3011</v>
      </c>
      <c r="E711" s="1221" t="s">
        <v>3272</v>
      </c>
      <c r="F711" s="1222" t="s">
        <v>3273</v>
      </c>
      <c r="G711" s="1222" t="s">
        <v>3013</v>
      </c>
      <c r="H711" s="1223">
        <v>335.57</v>
      </c>
      <c r="I711" s="1223">
        <v>300</v>
      </c>
      <c r="J711" s="1222" t="s">
        <v>3274</v>
      </c>
      <c r="K711" s="1224" t="s">
        <v>3316</v>
      </c>
      <c r="L711" s="1222" t="s">
        <v>3373</v>
      </c>
      <c r="M711" s="1224" t="s">
        <v>3275</v>
      </c>
      <c r="N711" s="1222" t="s">
        <v>293</v>
      </c>
      <c r="O711" s="2069" t="s">
        <v>3308</v>
      </c>
      <c r="P711" s="1221" t="s">
        <v>294</v>
      </c>
      <c r="Q711" s="1221" t="s">
        <v>3425</v>
      </c>
      <c r="R711" s="2069" t="s">
        <v>3309</v>
      </c>
      <c r="S711" s="1222" t="s">
        <v>297</v>
      </c>
      <c r="T711" s="2063" t="s">
        <v>2917</v>
      </c>
      <c r="U711" s="1222" t="s">
        <v>294</v>
      </c>
      <c r="V711" s="1222" t="s">
        <v>3018</v>
      </c>
      <c r="W711" s="1222" t="s">
        <v>294</v>
      </c>
      <c r="X711" s="1222" t="s">
        <v>3278</v>
      </c>
      <c r="Y711" s="1222" t="s">
        <v>3279</v>
      </c>
      <c r="Z711" s="1222" t="s">
        <v>3011</v>
      </c>
      <c r="AA711" s="1222" t="s">
        <v>3011</v>
      </c>
      <c r="AB711" s="1222" t="s">
        <v>3011</v>
      </c>
      <c r="AC711" s="1222" t="s">
        <v>3011</v>
      </c>
      <c r="AD711" s="1222" t="s">
        <v>3011</v>
      </c>
      <c r="AE711" s="1222" t="s">
        <v>3011</v>
      </c>
      <c r="AF711" s="2007" t="s">
        <v>293</v>
      </c>
      <c r="AG711" s="1222" t="s">
        <v>3310</v>
      </c>
      <c r="AH711" s="1221" t="s">
        <v>2908</v>
      </c>
      <c r="AI711" s="2007" t="s">
        <v>2909</v>
      </c>
      <c r="AJ711" s="1222" t="s">
        <v>295</v>
      </c>
      <c r="AK711" s="1225" t="s">
        <v>3281</v>
      </c>
      <c r="AL711" s="1222" t="s">
        <v>294</v>
      </c>
      <c r="AM711" s="1221" t="s">
        <v>3011</v>
      </c>
      <c r="AN711" s="2008"/>
    </row>
    <row r="712" spans="1:40" ht="93" customHeight="1">
      <c r="A712" s="1221" t="s">
        <v>1107</v>
      </c>
      <c r="B712" s="1221" t="s">
        <v>1004</v>
      </c>
      <c r="C712" s="1221" t="s">
        <v>3306</v>
      </c>
      <c r="D712" s="1222" t="s">
        <v>3011</v>
      </c>
      <c r="E712" s="1221" t="s">
        <v>3272</v>
      </c>
      <c r="F712" s="1222" t="s">
        <v>3273</v>
      </c>
      <c r="G712" s="1222" t="s">
        <v>3013</v>
      </c>
      <c r="H712" s="1223">
        <v>1006.72</v>
      </c>
      <c r="I712" s="1223">
        <v>900</v>
      </c>
      <c r="J712" s="1222" t="s">
        <v>3274</v>
      </c>
      <c r="K712" s="1224" t="s">
        <v>3316</v>
      </c>
      <c r="L712" s="1222" t="s">
        <v>3373</v>
      </c>
      <c r="M712" s="1224" t="s">
        <v>3275</v>
      </c>
      <c r="N712" s="1222" t="s">
        <v>293</v>
      </c>
      <c r="O712" s="2069" t="s">
        <v>3308</v>
      </c>
      <c r="P712" s="1221" t="s">
        <v>294</v>
      </c>
      <c r="Q712" s="1221" t="s">
        <v>3439</v>
      </c>
      <c r="R712" s="2069" t="s">
        <v>3309</v>
      </c>
      <c r="S712" s="1222" t="s">
        <v>297</v>
      </c>
      <c r="T712" s="2063" t="s">
        <v>2917</v>
      </c>
      <c r="U712" s="1222" t="s">
        <v>294</v>
      </c>
      <c r="V712" s="1222" t="s">
        <v>3018</v>
      </c>
      <c r="W712" s="1222" t="s">
        <v>294</v>
      </c>
      <c r="X712" s="1222" t="s">
        <v>3278</v>
      </c>
      <c r="Y712" s="1222" t="s">
        <v>3279</v>
      </c>
      <c r="Z712" s="1222" t="s">
        <v>3011</v>
      </c>
      <c r="AA712" s="1222" t="s">
        <v>3011</v>
      </c>
      <c r="AB712" s="1222" t="s">
        <v>3011</v>
      </c>
      <c r="AC712" s="1222" t="s">
        <v>3011</v>
      </c>
      <c r="AD712" s="1222" t="s">
        <v>3011</v>
      </c>
      <c r="AE712" s="1222" t="s">
        <v>3011</v>
      </c>
      <c r="AF712" s="2007" t="s">
        <v>293</v>
      </c>
      <c r="AG712" s="1222" t="s">
        <v>3310</v>
      </c>
      <c r="AH712" s="1221" t="s">
        <v>2908</v>
      </c>
      <c r="AI712" s="2007" t="s">
        <v>2909</v>
      </c>
      <c r="AJ712" s="1222" t="s">
        <v>295</v>
      </c>
      <c r="AK712" s="1225" t="s">
        <v>3281</v>
      </c>
      <c r="AL712" s="1222" t="s">
        <v>294</v>
      </c>
      <c r="AM712" s="1221" t="s">
        <v>3011</v>
      </c>
      <c r="AN712" s="2008"/>
    </row>
    <row r="713" spans="1:40" ht="93" customHeight="1">
      <c r="A713" s="1221" t="s">
        <v>1107</v>
      </c>
      <c r="B713" s="1221" t="s">
        <v>1005</v>
      </c>
      <c r="C713" s="1221" t="s">
        <v>3306</v>
      </c>
      <c r="D713" s="1222" t="s">
        <v>3011</v>
      </c>
      <c r="E713" s="1221" t="s">
        <v>3272</v>
      </c>
      <c r="F713" s="1222" t="s">
        <v>3273</v>
      </c>
      <c r="G713" s="1222" t="s">
        <v>3013</v>
      </c>
      <c r="H713" s="1223">
        <v>771.56</v>
      </c>
      <c r="I713" s="1223">
        <v>700</v>
      </c>
      <c r="J713" s="1222" t="s">
        <v>3274</v>
      </c>
      <c r="K713" s="1224">
        <v>45180</v>
      </c>
      <c r="L713" s="1222" t="s">
        <v>3373</v>
      </c>
      <c r="M713" s="1224" t="s">
        <v>3275</v>
      </c>
      <c r="N713" s="1222" t="s">
        <v>293</v>
      </c>
      <c r="O713" s="2069">
        <v>47037</v>
      </c>
      <c r="P713" s="1221" t="s">
        <v>294</v>
      </c>
      <c r="Q713" s="1221" t="s">
        <v>3523</v>
      </c>
      <c r="R713" s="2069" t="s">
        <v>3317</v>
      </c>
      <c r="S713" s="1222" t="s">
        <v>297</v>
      </c>
      <c r="T713" s="2063" t="s">
        <v>2918</v>
      </c>
      <c r="U713" s="1222" t="s">
        <v>294</v>
      </c>
      <c r="V713" s="1222" t="s">
        <v>3018</v>
      </c>
      <c r="W713" s="1222" t="s">
        <v>294</v>
      </c>
      <c r="X713" s="1222" t="s">
        <v>3278</v>
      </c>
      <c r="Y713" s="1222" t="s">
        <v>3279</v>
      </c>
      <c r="Z713" s="1222" t="s">
        <v>3011</v>
      </c>
      <c r="AA713" s="1222" t="s">
        <v>3011</v>
      </c>
      <c r="AB713" s="1222" t="s">
        <v>3011</v>
      </c>
      <c r="AC713" s="1222" t="s">
        <v>3011</v>
      </c>
      <c r="AD713" s="1222" t="s">
        <v>3011</v>
      </c>
      <c r="AE713" s="1222" t="s">
        <v>3011</v>
      </c>
      <c r="AF713" s="2007" t="s">
        <v>293</v>
      </c>
      <c r="AG713" s="1222" t="s">
        <v>3310</v>
      </c>
      <c r="AH713" s="1221" t="s">
        <v>2908</v>
      </c>
      <c r="AI713" s="2007" t="s">
        <v>2909</v>
      </c>
      <c r="AJ713" s="1222" t="s">
        <v>295</v>
      </c>
      <c r="AK713" s="1225" t="s">
        <v>3281</v>
      </c>
      <c r="AL713" s="1222" t="s">
        <v>294</v>
      </c>
      <c r="AM713" s="1221" t="s">
        <v>3011</v>
      </c>
      <c r="AN713" s="2008"/>
    </row>
    <row r="714" spans="1:40" ht="93" customHeight="1">
      <c r="A714" s="1221" t="s">
        <v>1107</v>
      </c>
      <c r="B714" s="1221" t="s">
        <v>1006</v>
      </c>
      <c r="C714" s="1221" t="s">
        <v>3306</v>
      </c>
      <c r="D714" s="1222" t="s">
        <v>3011</v>
      </c>
      <c r="E714" s="1221" t="s">
        <v>3272</v>
      </c>
      <c r="F714" s="1222" t="s">
        <v>3273</v>
      </c>
      <c r="G714" s="1222" t="s">
        <v>3013</v>
      </c>
      <c r="H714" s="1223">
        <v>385.78</v>
      </c>
      <c r="I714" s="1223">
        <v>350</v>
      </c>
      <c r="J714" s="1222" t="s">
        <v>3274</v>
      </c>
      <c r="K714" s="1224">
        <v>45180</v>
      </c>
      <c r="L714" s="1222" t="s">
        <v>3373</v>
      </c>
      <c r="M714" s="1224" t="s">
        <v>3275</v>
      </c>
      <c r="N714" s="1222" t="s">
        <v>293</v>
      </c>
      <c r="O714" s="2069">
        <v>47037</v>
      </c>
      <c r="P714" s="1221" t="s">
        <v>294</v>
      </c>
      <c r="Q714" s="1221" t="s">
        <v>3524</v>
      </c>
      <c r="R714" s="2069" t="s">
        <v>3317</v>
      </c>
      <c r="S714" s="1222" t="s">
        <v>297</v>
      </c>
      <c r="T714" s="2063" t="s">
        <v>2918</v>
      </c>
      <c r="U714" s="1222" t="s">
        <v>294</v>
      </c>
      <c r="V714" s="1222" t="s">
        <v>3018</v>
      </c>
      <c r="W714" s="1222" t="s">
        <v>294</v>
      </c>
      <c r="X714" s="1222" t="s">
        <v>3278</v>
      </c>
      <c r="Y714" s="1222" t="s">
        <v>3279</v>
      </c>
      <c r="Z714" s="1222" t="s">
        <v>3011</v>
      </c>
      <c r="AA714" s="1222" t="s">
        <v>3011</v>
      </c>
      <c r="AB714" s="1222" t="s">
        <v>3011</v>
      </c>
      <c r="AC714" s="1222" t="s">
        <v>3011</v>
      </c>
      <c r="AD714" s="1222" t="s">
        <v>3011</v>
      </c>
      <c r="AE714" s="1222" t="s">
        <v>3011</v>
      </c>
      <c r="AF714" s="2007" t="s">
        <v>293</v>
      </c>
      <c r="AG714" s="1222" t="s">
        <v>3310</v>
      </c>
      <c r="AH714" s="1221" t="s">
        <v>2908</v>
      </c>
      <c r="AI714" s="2007" t="s">
        <v>2909</v>
      </c>
      <c r="AJ714" s="1222" t="s">
        <v>295</v>
      </c>
      <c r="AK714" s="1225" t="s">
        <v>3281</v>
      </c>
      <c r="AL714" s="1222" t="s">
        <v>294</v>
      </c>
      <c r="AM714" s="1221" t="s">
        <v>3011</v>
      </c>
      <c r="AN714" s="2008"/>
    </row>
    <row r="715" spans="1:40" ht="93" customHeight="1">
      <c r="A715" s="1221" t="s">
        <v>1107</v>
      </c>
      <c r="B715" s="1221" t="s">
        <v>1007</v>
      </c>
      <c r="C715" s="1221" t="s">
        <v>3306</v>
      </c>
      <c r="D715" s="1222" t="s">
        <v>3011</v>
      </c>
      <c r="E715" s="1221" t="s">
        <v>3272</v>
      </c>
      <c r="F715" s="1222" t="s">
        <v>3273</v>
      </c>
      <c r="G715" s="1222" t="s">
        <v>3013</v>
      </c>
      <c r="H715" s="1223">
        <v>18131.62</v>
      </c>
      <c r="I715" s="1223">
        <v>16450</v>
      </c>
      <c r="J715" s="1222" t="s">
        <v>3274</v>
      </c>
      <c r="K715" s="1224">
        <v>45180</v>
      </c>
      <c r="L715" s="1222" t="s">
        <v>3373</v>
      </c>
      <c r="M715" s="1224" t="s">
        <v>3275</v>
      </c>
      <c r="N715" s="1222" t="s">
        <v>293</v>
      </c>
      <c r="O715" s="2069">
        <v>47037</v>
      </c>
      <c r="P715" s="1221" t="s">
        <v>294</v>
      </c>
      <c r="Q715" s="1221" t="s">
        <v>3525</v>
      </c>
      <c r="R715" s="2069" t="s">
        <v>3317</v>
      </c>
      <c r="S715" s="1222" t="s">
        <v>297</v>
      </c>
      <c r="T715" s="2063" t="s">
        <v>2918</v>
      </c>
      <c r="U715" s="1222" t="s">
        <v>294</v>
      </c>
      <c r="V715" s="1222" t="s">
        <v>3018</v>
      </c>
      <c r="W715" s="1222" t="s">
        <v>294</v>
      </c>
      <c r="X715" s="1222" t="s">
        <v>3278</v>
      </c>
      <c r="Y715" s="1222" t="s">
        <v>3279</v>
      </c>
      <c r="Z715" s="1222" t="s">
        <v>3011</v>
      </c>
      <c r="AA715" s="1222" t="s">
        <v>3011</v>
      </c>
      <c r="AB715" s="1222" t="s">
        <v>3011</v>
      </c>
      <c r="AC715" s="1222" t="s">
        <v>3011</v>
      </c>
      <c r="AD715" s="1222" t="s">
        <v>3011</v>
      </c>
      <c r="AE715" s="1222" t="s">
        <v>3011</v>
      </c>
      <c r="AF715" s="2007" t="s">
        <v>293</v>
      </c>
      <c r="AG715" s="1222" t="s">
        <v>3310</v>
      </c>
      <c r="AH715" s="1221" t="s">
        <v>2908</v>
      </c>
      <c r="AI715" s="2007" t="s">
        <v>2909</v>
      </c>
      <c r="AJ715" s="1222" t="s">
        <v>295</v>
      </c>
      <c r="AK715" s="1225" t="s">
        <v>3281</v>
      </c>
      <c r="AL715" s="1222" t="s">
        <v>294</v>
      </c>
      <c r="AM715" s="1221" t="s">
        <v>3011</v>
      </c>
      <c r="AN715" s="2008"/>
    </row>
    <row r="716" spans="1:40" ht="93" customHeight="1">
      <c r="A716" s="1221" t="s">
        <v>1107</v>
      </c>
      <c r="B716" s="1221" t="s">
        <v>1008</v>
      </c>
      <c r="C716" s="1221" t="s">
        <v>3306</v>
      </c>
      <c r="D716" s="1222" t="s">
        <v>3011</v>
      </c>
      <c r="E716" s="1221" t="s">
        <v>3272</v>
      </c>
      <c r="F716" s="1222" t="s">
        <v>3273</v>
      </c>
      <c r="G716" s="1222" t="s">
        <v>3013</v>
      </c>
      <c r="H716" s="1223">
        <v>1157.3399999999999</v>
      </c>
      <c r="I716" s="1223">
        <v>1050</v>
      </c>
      <c r="J716" s="1222" t="s">
        <v>3274</v>
      </c>
      <c r="K716" s="1224">
        <v>45180</v>
      </c>
      <c r="L716" s="1222" t="s">
        <v>3373</v>
      </c>
      <c r="M716" s="1224" t="s">
        <v>3275</v>
      </c>
      <c r="N716" s="1222" t="s">
        <v>293</v>
      </c>
      <c r="O716" s="2069">
        <v>47037</v>
      </c>
      <c r="P716" s="1221" t="s">
        <v>294</v>
      </c>
      <c r="Q716" s="1221" t="s">
        <v>3526</v>
      </c>
      <c r="R716" s="2069" t="s">
        <v>3317</v>
      </c>
      <c r="S716" s="1222" t="s">
        <v>297</v>
      </c>
      <c r="T716" s="2063" t="s">
        <v>2918</v>
      </c>
      <c r="U716" s="1222" t="s">
        <v>294</v>
      </c>
      <c r="V716" s="1222" t="s">
        <v>3018</v>
      </c>
      <c r="W716" s="1222" t="s">
        <v>294</v>
      </c>
      <c r="X716" s="1222" t="s">
        <v>3278</v>
      </c>
      <c r="Y716" s="1222" t="s">
        <v>3279</v>
      </c>
      <c r="Z716" s="1222" t="s">
        <v>3011</v>
      </c>
      <c r="AA716" s="1222" t="s">
        <v>3011</v>
      </c>
      <c r="AB716" s="1222" t="s">
        <v>3011</v>
      </c>
      <c r="AC716" s="1222" t="s">
        <v>3011</v>
      </c>
      <c r="AD716" s="1222" t="s">
        <v>3011</v>
      </c>
      <c r="AE716" s="1222" t="s">
        <v>3011</v>
      </c>
      <c r="AF716" s="2007" t="s">
        <v>293</v>
      </c>
      <c r="AG716" s="1222" t="s">
        <v>3310</v>
      </c>
      <c r="AH716" s="1221" t="s">
        <v>2908</v>
      </c>
      <c r="AI716" s="2007" t="s">
        <v>2909</v>
      </c>
      <c r="AJ716" s="1222" t="s">
        <v>295</v>
      </c>
      <c r="AK716" s="1225" t="s">
        <v>3281</v>
      </c>
      <c r="AL716" s="1222" t="s">
        <v>294</v>
      </c>
      <c r="AM716" s="1221" t="s">
        <v>3011</v>
      </c>
      <c r="AN716" s="2008"/>
    </row>
    <row r="717" spans="1:40" ht="93" customHeight="1">
      <c r="A717" s="1221" t="s">
        <v>1107</v>
      </c>
      <c r="B717" s="1221" t="s">
        <v>1009</v>
      </c>
      <c r="C717" s="1221" t="s">
        <v>3306</v>
      </c>
      <c r="D717" s="1222" t="s">
        <v>3011</v>
      </c>
      <c r="E717" s="1221" t="s">
        <v>3272</v>
      </c>
      <c r="F717" s="1222" t="s">
        <v>3273</v>
      </c>
      <c r="G717" s="1222" t="s">
        <v>3013</v>
      </c>
      <c r="H717" s="1223">
        <v>1543.12</v>
      </c>
      <c r="I717" s="1223">
        <v>1400</v>
      </c>
      <c r="J717" s="1222" t="s">
        <v>3274</v>
      </c>
      <c r="K717" s="1224">
        <v>45180</v>
      </c>
      <c r="L717" s="1222" t="s">
        <v>3373</v>
      </c>
      <c r="M717" s="1224" t="s">
        <v>3275</v>
      </c>
      <c r="N717" s="1222" t="s">
        <v>293</v>
      </c>
      <c r="O717" s="2069">
        <v>47037</v>
      </c>
      <c r="P717" s="1221" t="s">
        <v>294</v>
      </c>
      <c r="Q717" s="1221" t="s">
        <v>3527</v>
      </c>
      <c r="R717" s="2069" t="s">
        <v>3317</v>
      </c>
      <c r="S717" s="1222" t="s">
        <v>297</v>
      </c>
      <c r="T717" s="2063" t="s">
        <v>2918</v>
      </c>
      <c r="U717" s="1222" t="s">
        <v>294</v>
      </c>
      <c r="V717" s="1222" t="s">
        <v>3018</v>
      </c>
      <c r="W717" s="1222" t="s">
        <v>294</v>
      </c>
      <c r="X717" s="1222" t="s">
        <v>3278</v>
      </c>
      <c r="Y717" s="1222" t="s">
        <v>3279</v>
      </c>
      <c r="Z717" s="1222" t="s">
        <v>3011</v>
      </c>
      <c r="AA717" s="1222" t="s">
        <v>3011</v>
      </c>
      <c r="AB717" s="1222" t="s">
        <v>3011</v>
      </c>
      <c r="AC717" s="1222" t="s">
        <v>3011</v>
      </c>
      <c r="AD717" s="1222" t="s">
        <v>3011</v>
      </c>
      <c r="AE717" s="1222" t="s">
        <v>3011</v>
      </c>
      <c r="AF717" s="2007" t="s">
        <v>293</v>
      </c>
      <c r="AG717" s="1222" t="s">
        <v>3310</v>
      </c>
      <c r="AH717" s="1221" t="s">
        <v>2908</v>
      </c>
      <c r="AI717" s="2007" t="s">
        <v>2909</v>
      </c>
      <c r="AJ717" s="1222" t="s">
        <v>295</v>
      </c>
      <c r="AK717" s="1225" t="s">
        <v>3281</v>
      </c>
      <c r="AL717" s="1222" t="s">
        <v>294</v>
      </c>
      <c r="AM717" s="1221" t="s">
        <v>3011</v>
      </c>
      <c r="AN717" s="2008"/>
    </row>
    <row r="718" spans="1:40" ht="93" customHeight="1">
      <c r="A718" s="1221" t="s">
        <v>1107</v>
      </c>
      <c r="B718" s="1221" t="s">
        <v>1010</v>
      </c>
      <c r="C718" s="1221" t="s">
        <v>3306</v>
      </c>
      <c r="D718" s="1222" t="s">
        <v>3011</v>
      </c>
      <c r="E718" s="1221" t="s">
        <v>3272</v>
      </c>
      <c r="F718" s="1222" t="s">
        <v>3273</v>
      </c>
      <c r="G718" s="1222" t="s">
        <v>3013</v>
      </c>
      <c r="H718" s="1223">
        <v>771.56</v>
      </c>
      <c r="I718" s="1223">
        <v>700</v>
      </c>
      <c r="J718" s="1222" t="s">
        <v>3274</v>
      </c>
      <c r="K718" s="1224">
        <v>45180</v>
      </c>
      <c r="L718" s="1222" t="s">
        <v>3373</v>
      </c>
      <c r="M718" s="1224" t="s">
        <v>3275</v>
      </c>
      <c r="N718" s="1222" t="s">
        <v>293</v>
      </c>
      <c r="O718" s="2069">
        <v>47037</v>
      </c>
      <c r="P718" s="1221" t="s">
        <v>294</v>
      </c>
      <c r="Q718" s="1221" t="s">
        <v>3523</v>
      </c>
      <c r="R718" s="2069" t="s">
        <v>3317</v>
      </c>
      <c r="S718" s="1222" t="s">
        <v>297</v>
      </c>
      <c r="T718" s="2063" t="s">
        <v>2918</v>
      </c>
      <c r="U718" s="1222" t="s">
        <v>294</v>
      </c>
      <c r="V718" s="1222" t="s">
        <v>3018</v>
      </c>
      <c r="W718" s="1222" t="s">
        <v>294</v>
      </c>
      <c r="X718" s="1222" t="s">
        <v>3278</v>
      </c>
      <c r="Y718" s="1222" t="s">
        <v>3279</v>
      </c>
      <c r="Z718" s="1222" t="s">
        <v>3011</v>
      </c>
      <c r="AA718" s="1222" t="s">
        <v>3011</v>
      </c>
      <c r="AB718" s="1222" t="s">
        <v>3011</v>
      </c>
      <c r="AC718" s="1222" t="s">
        <v>3011</v>
      </c>
      <c r="AD718" s="1222" t="s">
        <v>3011</v>
      </c>
      <c r="AE718" s="1222" t="s">
        <v>3011</v>
      </c>
      <c r="AF718" s="2007" t="s">
        <v>293</v>
      </c>
      <c r="AG718" s="1222" t="s">
        <v>3310</v>
      </c>
      <c r="AH718" s="1221" t="s">
        <v>2908</v>
      </c>
      <c r="AI718" s="2007" t="s">
        <v>2909</v>
      </c>
      <c r="AJ718" s="1222" t="s">
        <v>295</v>
      </c>
      <c r="AK718" s="1225" t="s">
        <v>3281</v>
      </c>
      <c r="AL718" s="1222" t="s">
        <v>294</v>
      </c>
      <c r="AM718" s="1221" t="s">
        <v>3011</v>
      </c>
      <c r="AN718" s="2008"/>
    </row>
    <row r="719" spans="1:40" ht="93" customHeight="1">
      <c r="A719" s="1221" t="s">
        <v>1107</v>
      </c>
      <c r="B719" s="1221" t="s">
        <v>1011</v>
      </c>
      <c r="C719" s="1221" t="s">
        <v>3306</v>
      </c>
      <c r="D719" s="1222" t="s">
        <v>3011</v>
      </c>
      <c r="E719" s="1221" t="s">
        <v>3272</v>
      </c>
      <c r="F719" s="1222" t="s">
        <v>3273</v>
      </c>
      <c r="G719" s="1222" t="s">
        <v>3013</v>
      </c>
      <c r="H719" s="1223">
        <v>1543.12</v>
      </c>
      <c r="I719" s="1223">
        <v>1400</v>
      </c>
      <c r="J719" s="1222" t="s">
        <v>3274</v>
      </c>
      <c r="K719" s="1224">
        <v>45180</v>
      </c>
      <c r="L719" s="1222" t="s">
        <v>3373</v>
      </c>
      <c r="M719" s="1224" t="s">
        <v>3275</v>
      </c>
      <c r="N719" s="1222" t="s">
        <v>293</v>
      </c>
      <c r="O719" s="2069">
        <v>47037</v>
      </c>
      <c r="P719" s="1221" t="s">
        <v>294</v>
      </c>
      <c r="Q719" s="1221" t="s">
        <v>3527</v>
      </c>
      <c r="R719" s="2069" t="s">
        <v>3317</v>
      </c>
      <c r="S719" s="1222" t="s">
        <v>297</v>
      </c>
      <c r="T719" s="2063" t="s">
        <v>2918</v>
      </c>
      <c r="U719" s="1222" t="s">
        <v>294</v>
      </c>
      <c r="V719" s="1222" t="s">
        <v>3018</v>
      </c>
      <c r="W719" s="1222" t="s">
        <v>294</v>
      </c>
      <c r="X719" s="1222" t="s">
        <v>3278</v>
      </c>
      <c r="Y719" s="1222" t="s">
        <v>3279</v>
      </c>
      <c r="Z719" s="1222" t="s">
        <v>3011</v>
      </c>
      <c r="AA719" s="1222" t="s">
        <v>3011</v>
      </c>
      <c r="AB719" s="1222" t="s">
        <v>3011</v>
      </c>
      <c r="AC719" s="1222" t="s">
        <v>3011</v>
      </c>
      <c r="AD719" s="1222" t="s">
        <v>3011</v>
      </c>
      <c r="AE719" s="1222" t="s">
        <v>3011</v>
      </c>
      <c r="AF719" s="2007" t="s">
        <v>293</v>
      </c>
      <c r="AG719" s="1222" t="s">
        <v>3310</v>
      </c>
      <c r="AH719" s="1221" t="s">
        <v>2908</v>
      </c>
      <c r="AI719" s="2007" t="s">
        <v>2909</v>
      </c>
      <c r="AJ719" s="1222" t="s">
        <v>295</v>
      </c>
      <c r="AK719" s="1225" t="s">
        <v>3281</v>
      </c>
      <c r="AL719" s="1222" t="s">
        <v>294</v>
      </c>
      <c r="AM719" s="1221" t="s">
        <v>3011</v>
      </c>
      <c r="AN719" s="2008"/>
    </row>
    <row r="720" spans="1:40" ht="93" customHeight="1">
      <c r="A720" s="1221" t="s">
        <v>1107</v>
      </c>
      <c r="B720" s="1221" t="s">
        <v>1012</v>
      </c>
      <c r="C720" s="1221" t="s">
        <v>3306</v>
      </c>
      <c r="D720" s="1222" t="s">
        <v>3011</v>
      </c>
      <c r="E720" s="1221" t="s">
        <v>3272</v>
      </c>
      <c r="F720" s="1222" t="s">
        <v>3273</v>
      </c>
      <c r="G720" s="1222" t="s">
        <v>3013</v>
      </c>
      <c r="H720" s="1223">
        <v>2314.67</v>
      </c>
      <c r="I720" s="1223">
        <v>2100</v>
      </c>
      <c r="J720" s="1222" t="s">
        <v>3274</v>
      </c>
      <c r="K720" s="1224">
        <v>45180</v>
      </c>
      <c r="L720" s="1222" t="s">
        <v>3373</v>
      </c>
      <c r="M720" s="1224" t="s">
        <v>3275</v>
      </c>
      <c r="N720" s="1222" t="s">
        <v>293</v>
      </c>
      <c r="O720" s="2069">
        <v>47037</v>
      </c>
      <c r="P720" s="1221" t="s">
        <v>294</v>
      </c>
      <c r="Q720" s="1221" t="s">
        <v>3440</v>
      </c>
      <c r="R720" s="2069" t="s">
        <v>3317</v>
      </c>
      <c r="S720" s="1222" t="s">
        <v>297</v>
      </c>
      <c r="T720" s="2063" t="s">
        <v>2918</v>
      </c>
      <c r="U720" s="1222" t="s">
        <v>294</v>
      </c>
      <c r="V720" s="1222" t="s">
        <v>3018</v>
      </c>
      <c r="W720" s="1222" t="s">
        <v>294</v>
      </c>
      <c r="X720" s="1222" t="s">
        <v>3278</v>
      </c>
      <c r="Y720" s="1222" t="s">
        <v>3279</v>
      </c>
      <c r="Z720" s="1222" t="s">
        <v>3011</v>
      </c>
      <c r="AA720" s="1222" t="s">
        <v>3011</v>
      </c>
      <c r="AB720" s="1222" t="s">
        <v>3011</v>
      </c>
      <c r="AC720" s="1222" t="s">
        <v>3011</v>
      </c>
      <c r="AD720" s="1222" t="s">
        <v>3011</v>
      </c>
      <c r="AE720" s="1222" t="s">
        <v>3011</v>
      </c>
      <c r="AF720" s="2007" t="s">
        <v>293</v>
      </c>
      <c r="AG720" s="1222" t="s">
        <v>3310</v>
      </c>
      <c r="AH720" s="1221" t="s">
        <v>2908</v>
      </c>
      <c r="AI720" s="2007" t="s">
        <v>2909</v>
      </c>
      <c r="AJ720" s="1222" t="s">
        <v>295</v>
      </c>
      <c r="AK720" s="1225" t="s">
        <v>3281</v>
      </c>
      <c r="AL720" s="1222" t="s">
        <v>294</v>
      </c>
      <c r="AM720" s="1221" t="s">
        <v>3011</v>
      </c>
      <c r="AN720" s="2008"/>
    </row>
    <row r="721" spans="1:40" ht="93" customHeight="1">
      <c r="A721" s="1221" t="s">
        <v>1107</v>
      </c>
      <c r="B721" s="1221" t="s">
        <v>1013</v>
      </c>
      <c r="C721" s="1221" t="s">
        <v>3306</v>
      </c>
      <c r="D721" s="1222" t="s">
        <v>3011</v>
      </c>
      <c r="E721" s="1221" t="s">
        <v>3272</v>
      </c>
      <c r="F721" s="1222" t="s">
        <v>3273</v>
      </c>
      <c r="G721" s="1222" t="s">
        <v>3013</v>
      </c>
      <c r="H721" s="1223">
        <v>49765.51</v>
      </c>
      <c r="I721" s="1223">
        <v>45150</v>
      </c>
      <c r="J721" s="1222" t="s">
        <v>3274</v>
      </c>
      <c r="K721" s="1224">
        <v>45180</v>
      </c>
      <c r="L721" s="1222" t="s">
        <v>3373</v>
      </c>
      <c r="M721" s="1224" t="s">
        <v>3275</v>
      </c>
      <c r="N721" s="1222" t="s">
        <v>293</v>
      </c>
      <c r="O721" s="2069">
        <v>47037</v>
      </c>
      <c r="P721" s="1221" t="s">
        <v>294</v>
      </c>
      <c r="Q721" s="1221" t="s">
        <v>3528</v>
      </c>
      <c r="R721" s="2069" t="s">
        <v>3317</v>
      </c>
      <c r="S721" s="1222" t="s">
        <v>297</v>
      </c>
      <c r="T721" s="2063" t="s">
        <v>2918</v>
      </c>
      <c r="U721" s="1222" t="s">
        <v>294</v>
      </c>
      <c r="V721" s="1222" t="s">
        <v>3018</v>
      </c>
      <c r="W721" s="1222" t="s">
        <v>294</v>
      </c>
      <c r="X721" s="1222" t="s">
        <v>3278</v>
      </c>
      <c r="Y721" s="1222" t="s">
        <v>3279</v>
      </c>
      <c r="Z721" s="1222" t="s">
        <v>3011</v>
      </c>
      <c r="AA721" s="1222" t="s">
        <v>3011</v>
      </c>
      <c r="AB721" s="1222" t="s">
        <v>3011</v>
      </c>
      <c r="AC721" s="1222" t="s">
        <v>3011</v>
      </c>
      <c r="AD721" s="1222" t="s">
        <v>3011</v>
      </c>
      <c r="AE721" s="1222" t="s">
        <v>3011</v>
      </c>
      <c r="AF721" s="2007" t="s">
        <v>293</v>
      </c>
      <c r="AG721" s="1222" t="s">
        <v>3310</v>
      </c>
      <c r="AH721" s="1221" t="s">
        <v>2908</v>
      </c>
      <c r="AI721" s="2007" t="s">
        <v>2909</v>
      </c>
      <c r="AJ721" s="1222" t="s">
        <v>295</v>
      </c>
      <c r="AK721" s="1225" t="s">
        <v>3281</v>
      </c>
      <c r="AL721" s="1222" t="s">
        <v>294</v>
      </c>
      <c r="AM721" s="1221" t="s">
        <v>3011</v>
      </c>
      <c r="AN721" s="2008"/>
    </row>
    <row r="722" spans="1:40" ht="93" customHeight="1">
      <c r="A722" s="1221" t="s">
        <v>1107</v>
      </c>
      <c r="B722" s="1221" t="s">
        <v>1014</v>
      </c>
      <c r="C722" s="1221" t="s">
        <v>3306</v>
      </c>
      <c r="D722" s="1222" t="s">
        <v>3011</v>
      </c>
      <c r="E722" s="1221" t="s">
        <v>3272</v>
      </c>
      <c r="F722" s="1222" t="s">
        <v>3273</v>
      </c>
      <c r="G722" s="1222" t="s">
        <v>3013</v>
      </c>
      <c r="H722" s="1223">
        <v>2314.67</v>
      </c>
      <c r="I722" s="1223">
        <v>2100</v>
      </c>
      <c r="J722" s="1222" t="s">
        <v>3274</v>
      </c>
      <c r="K722" s="1224">
        <v>45180</v>
      </c>
      <c r="L722" s="1222" t="s">
        <v>3373</v>
      </c>
      <c r="M722" s="1224" t="s">
        <v>3275</v>
      </c>
      <c r="N722" s="1222" t="s">
        <v>293</v>
      </c>
      <c r="O722" s="2069">
        <v>47037</v>
      </c>
      <c r="P722" s="1221" t="s">
        <v>294</v>
      </c>
      <c r="Q722" s="1221" t="s">
        <v>3440</v>
      </c>
      <c r="R722" s="2069" t="s">
        <v>3317</v>
      </c>
      <c r="S722" s="1222" t="s">
        <v>297</v>
      </c>
      <c r="T722" s="2063" t="s">
        <v>2918</v>
      </c>
      <c r="U722" s="1222" t="s">
        <v>294</v>
      </c>
      <c r="V722" s="1222" t="s">
        <v>3018</v>
      </c>
      <c r="W722" s="1222" t="s">
        <v>294</v>
      </c>
      <c r="X722" s="1222" t="s">
        <v>3278</v>
      </c>
      <c r="Y722" s="1222" t="s">
        <v>3279</v>
      </c>
      <c r="Z722" s="1222" t="s">
        <v>3011</v>
      </c>
      <c r="AA722" s="1222" t="s">
        <v>3011</v>
      </c>
      <c r="AB722" s="1222" t="s">
        <v>3011</v>
      </c>
      <c r="AC722" s="1222" t="s">
        <v>3011</v>
      </c>
      <c r="AD722" s="1222" t="s">
        <v>3011</v>
      </c>
      <c r="AE722" s="1222" t="s">
        <v>3011</v>
      </c>
      <c r="AF722" s="2007" t="s">
        <v>293</v>
      </c>
      <c r="AG722" s="1222" t="s">
        <v>3310</v>
      </c>
      <c r="AH722" s="1221" t="s">
        <v>2908</v>
      </c>
      <c r="AI722" s="2007" t="s">
        <v>2909</v>
      </c>
      <c r="AJ722" s="1222" t="s">
        <v>295</v>
      </c>
      <c r="AK722" s="1225" t="s">
        <v>3281</v>
      </c>
      <c r="AL722" s="1222" t="s">
        <v>294</v>
      </c>
      <c r="AM722" s="1221" t="s">
        <v>3011</v>
      </c>
      <c r="AN722" s="2008"/>
    </row>
    <row r="723" spans="1:40" ht="93" customHeight="1">
      <c r="A723" s="1221" t="s">
        <v>1107</v>
      </c>
      <c r="B723" s="1221" t="s">
        <v>1015</v>
      </c>
      <c r="C723" s="1221" t="s">
        <v>3306</v>
      </c>
      <c r="D723" s="1222" t="s">
        <v>3011</v>
      </c>
      <c r="E723" s="1221" t="s">
        <v>3272</v>
      </c>
      <c r="F723" s="1222" t="s">
        <v>3273</v>
      </c>
      <c r="G723" s="1222" t="s">
        <v>3013</v>
      </c>
      <c r="H723" s="1223">
        <v>13888.05</v>
      </c>
      <c r="I723" s="1223">
        <v>12600</v>
      </c>
      <c r="J723" s="1222" t="s">
        <v>3274</v>
      </c>
      <c r="K723" s="1224">
        <v>45180</v>
      </c>
      <c r="L723" s="1222" t="s">
        <v>3373</v>
      </c>
      <c r="M723" s="1224" t="s">
        <v>3275</v>
      </c>
      <c r="N723" s="1222" t="s">
        <v>293</v>
      </c>
      <c r="O723" s="2069">
        <v>47037</v>
      </c>
      <c r="P723" s="1221" t="s">
        <v>294</v>
      </c>
      <c r="Q723" s="1221" t="s">
        <v>3529</v>
      </c>
      <c r="R723" s="2069" t="s">
        <v>3317</v>
      </c>
      <c r="S723" s="1222" t="s">
        <v>297</v>
      </c>
      <c r="T723" s="2063" t="s">
        <v>2918</v>
      </c>
      <c r="U723" s="1222" t="s">
        <v>294</v>
      </c>
      <c r="V723" s="1222" t="s">
        <v>3018</v>
      </c>
      <c r="W723" s="1222" t="s">
        <v>294</v>
      </c>
      <c r="X723" s="1222" t="s">
        <v>3278</v>
      </c>
      <c r="Y723" s="1222" t="s">
        <v>3279</v>
      </c>
      <c r="Z723" s="1222" t="s">
        <v>3011</v>
      </c>
      <c r="AA723" s="1222" t="s">
        <v>3011</v>
      </c>
      <c r="AB723" s="1222" t="s">
        <v>3011</v>
      </c>
      <c r="AC723" s="1222" t="s">
        <v>3011</v>
      </c>
      <c r="AD723" s="1222" t="s">
        <v>3011</v>
      </c>
      <c r="AE723" s="1222" t="s">
        <v>3011</v>
      </c>
      <c r="AF723" s="2007" t="s">
        <v>293</v>
      </c>
      <c r="AG723" s="1222" t="s">
        <v>3310</v>
      </c>
      <c r="AH723" s="1221" t="s">
        <v>2908</v>
      </c>
      <c r="AI723" s="2007" t="s">
        <v>2909</v>
      </c>
      <c r="AJ723" s="1222" t="s">
        <v>295</v>
      </c>
      <c r="AK723" s="1225" t="s">
        <v>3281</v>
      </c>
      <c r="AL723" s="1222" t="s">
        <v>294</v>
      </c>
      <c r="AM723" s="1221" t="s">
        <v>3011</v>
      </c>
      <c r="AN723" s="2008"/>
    </row>
    <row r="724" spans="1:40" ht="93" customHeight="1">
      <c r="A724" s="1221" t="s">
        <v>1107</v>
      </c>
      <c r="B724" s="1221" t="s">
        <v>1016</v>
      </c>
      <c r="C724" s="1221" t="s">
        <v>3306</v>
      </c>
      <c r="D724" s="1222" t="s">
        <v>3011</v>
      </c>
      <c r="E724" s="1221" t="s">
        <v>3272</v>
      </c>
      <c r="F724" s="1222" t="s">
        <v>3273</v>
      </c>
      <c r="G724" s="1222" t="s">
        <v>3013</v>
      </c>
      <c r="H724" s="1223">
        <v>1928.9</v>
      </c>
      <c r="I724" s="1223">
        <v>1750</v>
      </c>
      <c r="J724" s="1222" t="s">
        <v>3274</v>
      </c>
      <c r="K724" s="1224">
        <v>45180</v>
      </c>
      <c r="L724" s="1222" t="s">
        <v>3373</v>
      </c>
      <c r="M724" s="1224" t="s">
        <v>3275</v>
      </c>
      <c r="N724" s="1222" t="s">
        <v>293</v>
      </c>
      <c r="O724" s="2069">
        <v>47037</v>
      </c>
      <c r="P724" s="1221" t="s">
        <v>294</v>
      </c>
      <c r="Q724" s="1221" t="s">
        <v>3530</v>
      </c>
      <c r="R724" s="2069" t="s">
        <v>3317</v>
      </c>
      <c r="S724" s="1222" t="s">
        <v>297</v>
      </c>
      <c r="T724" s="2063" t="s">
        <v>2918</v>
      </c>
      <c r="U724" s="1222" t="s">
        <v>294</v>
      </c>
      <c r="V724" s="1222" t="s">
        <v>3018</v>
      </c>
      <c r="W724" s="1222" t="s">
        <v>294</v>
      </c>
      <c r="X724" s="1222" t="s">
        <v>3278</v>
      </c>
      <c r="Y724" s="1222" t="s">
        <v>3279</v>
      </c>
      <c r="Z724" s="1222" t="s">
        <v>3011</v>
      </c>
      <c r="AA724" s="1222" t="s">
        <v>3011</v>
      </c>
      <c r="AB724" s="1222" t="s">
        <v>3011</v>
      </c>
      <c r="AC724" s="1222" t="s">
        <v>3011</v>
      </c>
      <c r="AD724" s="1222" t="s">
        <v>3011</v>
      </c>
      <c r="AE724" s="1222" t="s">
        <v>3011</v>
      </c>
      <c r="AF724" s="2007" t="s">
        <v>293</v>
      </c>
      <c r="AG724" s="1222" t="s">
        <v>3310</v>
      </c>
      <c r="AH724" s="1221" t="s">
        <v>2908</v>
      </c>
      <c r="AI724" s="2007" t="s">
        <v>2909</v>
      </c>
      <c r="AJ724" s="1222" t="s">
        <v>295</v>
      </c>
      <c r="AK724" s="1225" t="s">
        <v>3281</v>
      </c>
      <c r="AL724" s="1222" t="s">
        <v>294</v>
      </c>
      <c r="AM724" s="1221" t="s">
        <v>3011</v>
      </c>
      <c r="AN724" s="2008"/>
    </row>
    <row r="725" spans="1:40" ht="93" customHeight="1">
      <c r="A725" s="1221" t="s">
        <v>1107</v>
      </c>
      <c r="B725" s="1221" t="s">
        <v>1017</v>
      </c>
      <c r="C725" s="1221" t="s">
        <v>3306</v>
      </c>
      <c r="D725" s="1222" t="s">
        <v>3011</v>
      </c>
      <c r="E725" s="1221" t="s">
        <v>3272</v>
      </c>
      <c r="F725" s="1222" t="s">
        <v>3273</v>
      </c>
      <c r="G725" s="1222" t="s">
        <v>3013</v>
      </c>
      <c r="H725" s="1223">
        <v>771.56</v>
      </c>
      <c r="I725" s="1223">
        <v>700</v>
      </c>
      <c r="J725" s="1222" t="s">
        <v>3274</v>
      </c>
      <c r="K725" s="1224">
        <v>45180</v>
      </c>
      <c r="L725" s="1222" t="s">
        <v>3373</v>
      </c>
      <c r="M725" s="1224" t="s">
        <v>3275</v>
      </c>
      <c r="N725" s="1222" t="s">
        <v>293</v>
      </c>
      <c r="O725" s="2069">
        <v>47037</v>
      </c>
      <c r="P725" s="1221" t="s">
        <v>294</v>
      </c>
      <c r="Q725" s="1221" t="s">
        <v>3523</v>
      </c>
      <c r="R725" s="2069" t="s">
        <v>3317</v>
      </c>
      <c r="S725" s="1222" t="s">
        <v>297</v>
      </c>
      <c r="T725" s="2063" t="s">
        <v>2918</v>
      </c>
      <c r="U725" s="1222" t="s">
        <v>294</v>
      </c>
      <c r="V725" s="1222" t="s">
        <v>3018</v>
      </c>
      <c r="W725" s="1222" t="s">
        <v>294</v>
      </c>
      <c r="X725" s="1222" t="s">
        <v>3278</v>
      </c>
      <c r="Y725" s="1222" t="s">
        <v>3279</v>
      </c>
      <c r="Z725" s="1222" t="s">
        <v>3011</v>
      </c>
      <c r="AA725" s="1222" t="s">
        <v>3011</v>
      </c>
      <c r="AB725" s="1222" t="s">
        <v>3011</v>
      </c>
      <c r="AC725" s="1222" t="s">
        <v>3011</v>
      </c>
      <c r="AD725" s="1222" t="s">
        <v>3011</v>
      </c>
      <c r="AE725" s="1222" t="s">
        <v>3011</v>
      </c>
      <c r="AF725" s="2007" t="s">
        <v>293</v>
      </c>
      <c r="AG725" s="1222" t="s">
        <v>3310</v>
      </c>
      <c r="AH725" s="1221" t="s">
        <v>2908</v>
      </c>
      <c r="AI725" s="2007" t="s">
        <v>2909</v>
      </c>
      <c r="AJ725" s="1222" t="s">
        <v>295</v>
      </c>
      <c r="AK725" s="1225" t="s">
        <v>3281</v>
      </c>
      <c r="AL725" s="1222" t="s">
        <v>294</v>
      </c>
      <c r="AM725" s="1221" t="s">
        <v>3011</v>
      </c>
      <c r="AN725" s="2008"/>
    </row>
    <row r="726" spans="1:40" ht="93" customHeight="1">
      <c r="A726" s="1221" t="s">
        <v>1107</v>
      </c>
      <c r="B726" s="1221" t="s">
        <v>1018</v>
      </c>
      <c r="C726" s="1221" t="s">
        <v>3306</v>
      </c>
      <c r="D726" s="1222" t="s">
        <v>3011</v>
      </c>
      <c r="E726" s="1221" t="s">
        <v>3272</v>
      </c>
      <c r="F726" s="1222" t="s">
        <v>3273</v>
      </c>
      <c r="G726" s="1222" t="s">
        <v>3013</v>
      </c>
      <c r="H726" s="1223">
        <v>38963.699999999997</v>
      </c>
      <c r="I726" s="1223">
        <v>35350</v>
      </c>
      <c r="J726" s="1222" t="s">
        <v>3274</v>
      </c>
      <c r="K726" s="1224">
        <v>45180</v>
      </c>
      <c r="L726" s="1222" t="s">
        <v>3373</v>
      </c>
      <c r="M726" s="1224" t="s">
        <v>3275</v>
      </c>
      <c r="N726" s="1222" t="s">
        <v>293</v>
      </c>
      <c r="O726" s="2069">
        <v>47037</v>
      </c>
      <c r="P726" s="1221" t="s">
        <v>294</v>
      </c>
      <c r="Q726" s="1221" t="s">
        <v>3531</v>
      </c>
      <c r="R726" s="2069" t="s">
        <v>3317</v>
      </c>
      <c r="S726" s="1222" t="s">
        <v>297</v>
      </c>
      <c r="T726" s="2063" t="s">
        <v>2918</v>
      </c>
      <c r="U726" s="1222" t="s">
        <v>294</v>
      </c>
      <c r="V726" s="1222" t="s">
        <v>3018</v>
      </c>
      <c r="W726" s="1222" t="s">
        <v>294</v>
      </c>
      <c r="X726" s="1222" t="s">
        <v>3278</v>
      </c>
      <c r="Y726" s="1222" t="s">
        <v>3279</v>
      </c>
      <c r="Z726" s="1222" t="s">
        <v>3011</v>
      </c>
      <c r="AA726" s="1222" t="s">
        <v>3011</v>
      </c>
      <c r="AB726" s="1222" t="s">
        <v>3011</v>
      </c>
      <c r="AC726" s="1222" t="s">
        <v>3011</v>
      </c>
      <c r="AD726" s="1222" t="s">
        <v>3011</v>
      </c>
      <c r="AE726" s="1222" t="s">
        <v>3011</v>
      </c>
      <c r="AF726" s="2007" t="s">
        <v>293</v>
      </c>
      <c r="AG726" s="1222" t="s">
        <v>3310</v>
      </c>
      <c r="AH726" s="1221" t="s">
        <v>2908</v>
      </c>
      <c r="AI726" s="2007" t="s">
        <v>2909</v>
      </c>
      <c r="AJ726" s="1222" t="s">
        <v>295</v>
      </c>
      <c r="AK726" s="1225" t="s">
        <v>3281</v>
      </c>
      <c r="AL726" s="1222" t="s">
        <v>294</v>
      </c>
      <c r="AM726" s="1221" t="s">
        <v>3011</v>
      </c>
      <c r="AN726" s="2008"/>
    </row>
    <row r="727" spans="1:40" ht="93" customHeight="1">
      <c r="A727" s="1221" t="s">
        <v>1107</v>
      </c>
      <c r="B727" s="1221" t="s">
        <v>1019</v>
      </c>
      <c r="C727" s="1221" t="s">
        <v>3306</v>
      </c>
      <c r="D727" s="1222" t="s">
        <v>3011</v>
      </c>
      <c r="E727" s="1221" t="s">
        <v>3272</v>
      </c>
      <c r="F727" s="1222" t="s">
        <v>3273</v>
      </c>
      <c r="G727" s="1222" t="s">
        <v>3013</v>
      </c>
      <c r="H727" s="1223">
        <v>771.56</v>
      </c>
      <c r="I727" s="1223">
        <v>700</v>
      </c>
      <c r="J727" s="1222" t="s">
        <v>3274</v>
      </c>
      <c r="K727" s="1224">
        <v>45180</v>
      </c>
      <c r="L727" s="1222" t="s">
        <v>3373</v>
      </c>
      <c r="M727" s="1224" t="s">
        <v>3275</v>
      </c>
      <c r="N727" s="1222" t="s">
        <v>293</v>
      </c>
      <c r="O727" s="2069">
        <v>47037</v>
      </c>
      <c r="P727" s="1221" t="s">
        <v>294</v>
      </c>
      <c r="Q727" s="1221" t="s">
        <v>3523</v>
      </c>
      <c r="R727" s="2069" t="s">
        <v>3317</v>
      </c>
      <c r="S727" s="1222" t="s">
        <v>297</v>
      </c>
      <c r="T727" s="2063" t="s">
        <v>2918</v>
      </c>
      <c r="U727" s="1222" t="s">
        <v>294</v>
      </c>
      <c r="V727" s="1222" t="s">
        <v>3018</v>
      </c>
      <c r="W727" s="1222" t="s">
        <v>294</v>
      </c>
      <c r="X727" s="1222" t="s">
        <v>3278</v>
      </c>
      <c r="Y727" s="1222" t="s">
        <v>3279</v>
      </c>
      <c r="Z727" s="1222" t="s">
        <v>3011</v>
      </c>
      <c r="AA727" s="1222" t="s">
        <v>3011</v>
      </c>
      <c r="AB727" s="1222" t="s">
        <v>3011</v>
      </c>
      <c r="AC727" s="1222" t="s">
        <v>3011</v>
      </c>
      <c r="AD727" s="1222" t="s">
        <v>3011</v>
      </c>
      <c r="AE727" s="1222" t="s">
        <v>3011</v>
      </c>
      <c r="AF727" s="2007" t="s">
        <v>293</v>
      </c>
      <c r="AG727" s="1222" t="s">
        <v>3310</v>
      </c>
      <c r="AH727" s="1221" t="s">
        <v>2908</v>
      </c>
      <c r="AI727" s="2007" t="s">
        <v>2909</v>
      </c>
      <c r="AJ727" s="1222" t="s">
        <v>295</v>
      </c>
      <c r="AK727" s="1225" t="s">
        <v>3281</v>
      </c>
      <c r="AL727" s="1222" t="s">
        <v>294</v>
      </c>
      <c r="AM727" s="1221" t="s">
        <v>3011</v>
      </c>
      <c r="AN727" s="2008"/>
    </row>
    <row r="728" spans="1:40" ht="93" customHeight="1">
      <c r="A728" s="1221" t="s">
        <v>1107</v>
      </c>
      <c r="B728" s="1221" t="s">
        <v>1020</v>
      </c>
      <c r="C728" s="1221" t="s">
        <v>3306</v>
      </c>
      <c r="D728" s="1222" t="s">
        <v>3011</v>
      </c>
      <c r="E728" s="1221" t="s">
        <v>3272</v>
      </c>
      <c r="F728" s="1222" t="s">
        <v>3273</v>
      </c>
      <c r="G728" s="1222" t="s">
        <v>3013</v>
      </c>
      <c r="H728" s="1223">
        <v>385.78</v>
      </c>
      <c r="I728" s="1223">
        <v>350</v>
      </c>
      <c r="J728" s="1222" t="s">
        <v>3274</v>
      </c>
      <c r="K728" s="1224">
        <v>45180</v>
      </c>
      <c r="L728" s="1222" t="s">
        <v>3373</v>
      </c>
      <c r="M728" s="1224" t="s">
        <v>3275</v>
      </c>
      <c r="N728" s="1222" t="s">
        <v>293</v>
      </c>
      <c r="O728" s="2069">
        <v>47037</v>
      </c>
      <c r="P728" s="1221" t="s">
        <v>294</v>
      </c>
      <c r="Q728" s="1221" t="s">
        <v>3524</v>
      </c>
      <c r="R728" s="2069" t="s">
        <v>3317</v>
      </c>
      <c r="S728" s="1222" t="s">
        <v>297</v>
      </c>
      <c r="T728" s="2063" t="s">
        <v>2918</v>
      </c>
      <c r="U728" s="1222" t="s">
        <v>294</v>
      </c>
      <c r="V728" s="1222" t="s">
        <v>3018</v>
      </c>
      <c r="W728" s="1222" t="s">
        <v>294</v>
      </c>
      <c r="X728" s="1222" t="s">
        <v>3278</v>
      </c>
      <c r="Y728" s="1222" t="s">
        <v>3279</v>
      </c>
      <c r="Z728" s="1222" t="s">
        <v>3011</v>
      </c>
      <c r="AA728" s="1222" t="s">
        <v>3011</v>
      </c>
      <c r="AB728" s="1222" t="s">
        <v>3011</v>
      </c>
      <c r="AC728" s="1222" t="s">
        <v>3011</v>
      </c>
      <c r="AD728" s="1222" t="s">
        <v>3011</v>
      </c>
      <c r="AE728" s="1222" t="s">
        <v>3011</v>
      </c>
      <c r="AF728" s="2007" t="s">
        <v>293</v>
      </c>
      <c r="AG728" s="1222" t="s">
        <v>3310</v>
      </c>
      <c r="AH728" s="1221" t="s">
        <v>2908</v>
      </c>
      <c r="AI728" s="2007" t="s">
        <v>2909</v>
      </c>
      <c r="AJ728" s="1222" t="s">
        <v>295</v>
      </c>
      <c r="AK728" s="1225" t="s">
        <v>3281</v>
      </c>
      <c r="AL728" s="1222" t="s">
        <v>294</v>
      </c>
      <c r="AM728" s="1221" t="s">
        <v>3011</v>
      </c>
      <c r="AN728" s="2008"/>
    </row>
    <row r="729" spans="1:40" ht="93" customHeight="1">
      <c r="A729" s="1221" t="s">
        <v>1107</v>
      </c>
      <c r="B729" s="1221" t="s">
        <v>1021</v>
      </c>
      <c r="C729" s="1221" t="s">
        <v>3306</v>
      </c>
      <c r="D729" s="1222" t="s">
        <v>3011</v>
      </c>
      <c r="E729" s="1221" t="s">
        <v>3272</v>
      </c>
      <c r="F729" s="1222" t="s">
        <v>3273</v>
      </c>
      <c r="G729" s="1222" t="s">
        <v>3013</v>
      </c>
      <c r="H729" s="1223">
        <v>4243.57</v>
      </c>
      <c r="I729" s="1223">
        <v>3850</v>
      </c>
      <c r="J729" s="1222" t="s">
        <v>3274</v>
      </c>
      <c r="K729" s="1224">
        <v>45180</v>
      </c>
      <c r="L729" s="1222" t="s">
        <v>3373</v>
      </c>
      <c r="M729" s="1224" t="s">
        <v>3275</v>
      </c>
      <c r="N729" s="1222" t="s">
        <v>293</v>
      </c>
      <c r="O729" s="2069">
        <v>47037</v>
      </c>
      <c r="P729" s="1221" t="s">
        <v>294</v>
      </c>
      <c r="Q729" s="1221" t="s">
        <v>3532</v>
      </c>
      <c r="R729" s="2069" t="s">
        <v>3317</v>
      </c>
      <c r="S729" s="1222" t="s">
        <v>297</v>
      </c>
      <c r="T729" s="2063" t="s">
        <v>2918</v>
      </c>
      <c r="U729" s="1222" t="s">
        <v>294</v>
      </c>
      <c r="V729" s="1222" t="s">
        <v>3018</v>
      </c>
      <c r="W729" s="1222" t="s">
        <v>294</v>
      </c>
      <c r="X729" s="1222" t="s">
        <v>3278</v>
      </c>
      <c r="Y729" s="1222" t="s">
        <v>3279</v>
      </c>
      <c r="Z729" s="1222" t="s">
        <v>3011</v>
      </c>
      <c r="AA729" s="1222" t="s">
        <v>3011</v>
      </c>
      <c r="AB729" s="1222" t="s">
        <v>3011</v>
      </c>
      <c r="AC729" s="1222" t="s">
        <v>3011</v>
      </c>
      <c r="AD729" s="1222" t="s">
        <v>3011</v>
      </c>
      <c r="AE729" s="1222" t="s">
        <v>3011</v>
      </c>
      <c r="AF729" s="2007" t="s">
        <v>293</v>
      </c>
      <c r="AG729" s="1222" t="s">
        <v>3310</v>
      </c>
      <c r="AH729" s="1221" t="s">
        <v>2908</v>
      </c>
      <c r="AI729" s="2007" t="s">
        <v>2909</v>
      </c>
      <c r="AJ729" s="1222" t="s">
        <v>295</v>
      </c>
      <c r="AK729" s="1225" t="s">
        <v>3281</v>
      </c>
      <c r="AL729" s="1222" t="s">
        <v>294</v>
      </c>
      <c r="AM729" s="1221" t="s">
        <v>3011</v>
      </c>
      <c r="AN729" s="2008"/>
    </row>
    <row r="730" spans="1:40" ht="93" customHeight="1">
      <c r="A730" s="1221" t="s">
        <v>1107</v>
      </c>
      <c r="B730" s="1221" t="s">
        <v>1022</v>
      </c>
      <c r="C730" s="1221" t="s">
        <v>3306</v>
      </c>
      <c r="D730" s="1222" t="s">
        <v>3011</v>
      </c>
      <c r="E730" s="1221" t="s">
        <v>3272</v>
      </c>
      <c r="F730" s="1222" t="s">
        <v>3273</v>
      </c>
      <c r="G730" s="1222" t="s">
        <v>3013</v>
      </c>
      <c r="H730" s="1223">
        <v>9644.48</v>
      </c>
      <c r="I730" s="1223">
        <v>8750</v>
      </c>
      <c r="J730" s="1222" t="s">
        <v>3274</v>
      </c>
      <c r="K730" s="1224">
        <v>45180</v>
      </c>
      <c r="L730" s="1222" t="s">
        <v>3373</v>
      </c>
      <c r="M730" s="1224" t="s">
        <v>3275</v>
      </c>
      <c r="N730" s="1222" t="s">
        <v>293</v>
      </c>
      <c r="O730" s="2069">
        <v>47037</v>
      </c>
      <c r="P730" s="1221" t="s">
        <v>294</v>
      </c>
      <c r="Q730" s="1221" t="s">
        <v>3533</v>
      </c>
      <c r="R730" s="2069" t="s">
        <v>3317</v>
      </c>
      <c r="S730" s="1222" t="s">
        <v>297</v>
      </c>
      <c r="T730" s="2063" t="s">
        <v>2918</v>
      </c>
      <c r="U730" s="1222" t="s">
        <v>294</v>
      </c>
      <c r="V730" s="1222" t="s">
        <v>3018</v>
      </c>
      <c r="W730" s="1222" t="s">
        <v>294</v>
      </c>
      <c r="X730" s="1222" t="s">
        <v>3278</v>
      </c>
      <c r="Y730" s="1222" t="s">
        <v>3279</v>
      </c>
      <c r="Z730" s="1222" t="s">
        <v>3011</v>
      </c>
      <c r="AA730" s="1222" t="s">
        <v>3011</v>
      </c>
      <c r="AB730" s="1222" t="s">
        <v>3011</v>
      </c>
      <c r="AC730" s="1222" t="s">
        <v>3011</v>
      </c>
      <c r="AD730" s="1222" t="s">
        <v>3011</v>
      </c>
      <c r="AE730" s="1222" t="s">
        <v>3011</v>
      </c>
      <c r="AF730" s="2007" t="s">
        <v>293</v>
      </c>
      <c r="AG730" s="1222" t="s">
        <v>3310</v>
      </c>
      <c r="AH730" s="1221" t="s">
        <v>2908</v>
      </c>
      <c r="AI730" s="2007" t="s">
        <v>2909</v>
      </c>
      <c r="AJ730" s="1222" t="s">
        <v>295</v>
      </c>
      <c r="AK730" s="1225" t="s">
        <v>3281</v>
      </c>
      <c r="AL730" s="1222" t="s">
        <v>294</v>
      </c>
      <c r="AM730" s="1221" t="s">
        <v>3011</v>
      </c>
      <c r="AN730" s="2008"/>
    </row>
    <row r="731" spans="1:40" ht="93" customHeight="1">
      <c r="A731" s="1221" t="s">
        <v>1107</v>
      </c>
      <c r="B731" s="1221" t="s">
        <v>1023</v>
      </c>
      <c r="C731" s="1221" t="s">
        <v>3306</v>
      </c>
      <c r="D731" s="1222" t="s">
        <v>3011</v>
      </c>
      <c r="E731" s="1221" t="s">
        <v>3272</v>
      </c>
      <c r="F731" s="1222" t="s">
        <v>3273</v>
      </c>
      <c r="G731" s="1222" t="s">
        <v>3013</v>
      </c>
      <c r="H731" s="1223">
        <v>1543.12</v>
      </c>
      <c r="I731" s="1223">
        <v>1400</v>
      </c>
      <c r="J731" s="1222" t="s">
        <v>3274</v>
      </c>
      <c r="K731" s="1224">
        <v>45180</v>
      </c>
      <c r="L731" s="1222" t="s">
        <v>3373</v>
      </c>
      <c r="M731" s="1224" t="s">
        <v>3275</v>
      </c>
      <c r="N731" s="1222" t="s">
        <v>293</v>
      </c>
      <c r="O731" s="2069">
        <v>47037</v>
      </c>
      <c r="P731" s="1221" t="s">
        <v>294</v>
      </c>
      <c r="Q731" s="1221" t="s">
        <v>3527</v>
      </c>
      <c r="R731" s="2069" t="s">
        <v>3317</v>
      </c>
      <c r="S731" s="1222" t="s">
        <v>297</v>
      </c>
      <c r="T731" s="2063" t="s">
        <v>2918</v>
      </c>
      <c r="U731" s="1222" t="s">
        <v>294</v>
      </c>
      <c r="V731" s="1222" t="s">
        <v>3018</v>
      </c>
      <c r="W731" s="1222" t="s">
        <v>294</v>
      </c>
      <c r="X731" s="1222" t="s">
        <v>3278</v>
      </c>
      <c r="Y731" s="1222" t="s">
        <v>3279</v>
      </c>
      <c r="Z731" s="1222" t="s">
        <v>3011</v>
      </c>
      <c r="AA731" s="1222" t="s">
        <v>3011</v>
      </c>
      <c r="AB731" s="1222" t="s">
        <v>3011</v>
      </c>
      <c r="AC731" s="1222" t="s">
        <v>3011</v>
      </c>
      <c r="AD731" s="1222" t="s">
        <v>3011</v>
      </c>
      <c r="AE731" s="1222" t="s">
        <v>3011</v>
      </c>
      <c r="AF731" s="2007" t="s">
        <v>293</v>
      </c>
      <c r="AG731" s="1222" t="s">
        <v>3310</v>
      </c>
      <c r="AH731" s="1221" t="s">
        <v>2908</v>
      </c>
      <c r="AI731" s="2007" t="s">
        <v>2909</v>
      </c>
      <c r="AJ731" s="1222" t="s">
        <v>295</v>
      </c>
      <c r="AK731" s="1225" t="s">
        <v>3281</v>
      </c>
      <c r="AL731" s="1222" t="s">
        <v>294</v>
      </c>
      <c r="AM731" s="1221" t="s">
        <v>3011</v>
      </c>
      <c r="AN731" s="2008"/>
    </row>
    <row r="732" spans="1:40" ht="93" customHeight="1">
      <c r="A732" s="1221" t="s">
        <v>1107</v>
      </c>
      <c r="B732" s="1221" t="s">
        <v>1024</v>
      </c>
      <c r="C732" s="1221" t="s">
        <v>3306</v>
      </c>
      <c r="D732" s="1222" t="s">
        <v>3011</v>
      </c>
      <c r="E732" s="1221" t="s">
        <v>3272</v>
      </c>
      <c r="F732" s="1222" t="s">
        <v>3273</v>
      </c>
      <c r="G732" s="1222" t="s">
        <v>3013</v>
      </c>
      <c r="H732" s="1223">
        <v>3857.79</v>
      </c>
      <c r="I732" s="1223">
        <v>3500</v>
      </c>
      <c r="J732" s="1222" t="s">
        <v>3274</v>
      </c>
      <c r="K732" s="1224">
        <v>45180</v>
      </c>
      <c r="L732" s="1222" t="s">
        <v>3373</v>
      </c>
      <c r="M732" s="1224" t="s">
        <v>3275</v>
      </c>
      <c r="N732" s="1222" t="s">
        <v>293</v>
      </c>
      <c r="O732" s="2069">
        <v>47037</v>
      </c>
      <c r="P732" s="1221" t="s">
        <v>294</v>
      </c>
      <c r="Q732" s="1221" t="s">
        <v>3413</v>
      </c>
      <c r="R732" s="2069" t="s">
        <v>3317</v>
      </c>
      <c r="S732" s="1222" t="s">
        <v>297</v>
      </c>
      <c r="T732" s="2063" t="s">
        <v>2918</v>
      </c>
      <c r="U732" s="1222" t="s">
        <v>294</v>
      </c>
      <c r="V732" s="1222" t="s">
        <v>3018</v>
      </c>
      <c r="W732" s="1222" t="s">
        <v>294</v>
      </c>
      <c r="X732" s="1222" t="s">
        <v>3278</v>
      </c>
      <c r="Y732" s="1222" t="s">
        <v>3279</v>
      </c>
      <c r="Z732" s="1222" t="s">
        <v>3011</v>
      </c>
      <c r="AA732" s="1222" t="s">
        <v>3011</v>
      </c>
      <c r="AB732" s="1222" t="s">
        <v>3011</v>
      </c>
      <c r="AC732" s="1222" t="s">
        <v>3011</v>
      </c>
      <c r="AD732" s="1222" t="s">
        <v>3011</v>
      </c>
      <c r="AE732" s="1222" t="s">
        <v>3011</v>
      </c>
      <c r="AF732" s="2007" t="s">
        <v>293</v>
      </c>
      <c r="AG732" s="1222" t="s">
        <v>3310</v>
      </c>
      <c r="AH732" s="1221" t="s">
        <v>2908</v>
      </c>
      <c r="AI732" s="2007" t="s">
        <v>2909</v>
      </c>
      <c r="AJ732" s="1222" t="s">
        <v>295</v>
      </c>
      <c r="AK732" s="1225" t="s">
        <v>3281</v>
      </c>
      <c r="AL732" s="1222" t="s">
        <v>294</v>
      </c>
      <c r="AM732" s="1221" t="s">
        <v>3011</v>
      </c>
      <c r="AN732" s="2008"/>
    </row>
    <row r="733" spans="1:40" ht="93" customHeight="1">
      <c r="A733" s="1221" t="s">
        <v>1107</v>
      </c>
      <c r="B733" s="1221" t="s">
        <v>1025</v>
      </c>
      <c r="C733" s="1221" t="s">
        <v>3306</v>
      </c>
      <c r="D733" s="1222" t="s">
        <v>3011</v>
      </c>
      <c r="E733" s="1221" t="s">
        <v>3272</v>
      </c>
      <c r="F733" s="1222" t="s">
        <v>3273</v>
      </c>
      <c r="G733" s="1222" t="s">
        <v>3013</v>
      </c>
      <c r="H733" s="1223">
        <v>385.78</v>
      </c>
      <c r="I733" s="1223">
        <v>350</v>
      </c>
      <c r="J733" s="1222" t="s">
        <v>3274</v>
      </c>
      <c r="K733" s="1224">
        <v>45180</v>
      </c>
      <c r="L733" s="1222" t="s">
        <v>3373</v>
      </c>
      <c r="M733" s="1224" t="s">
        <v>3275</v>
      </c>
      <c r="N733" s="1222" t="s">
        <v>293</v>
      </c>
      <c r="O733" s="2069">
        <v>47037</v>
      </c>
      <c r="P733" s="1221" t="s">
        <v>294</v>
      </c>
      <c r="Q733" s="1221" t="s">
        <v>3524</v>
      </c>
      <c r="R733" s="2069" t="s">
        <v>3317</v>
      </c>
      <c r="S733" s="1222" t="s">
        <v>297</v>
      </c>
      <c r="T733" s="2063" t="s">
        <v>2918</v>
      </c>
      <c r="U733" s="1222" t="s">
        <v>294</v>
      </c>
      <c r="V733" s="1222" t="s">
        <v>3018</v>
      </c>
      <c r="W733" s="1222" t="s">
        <v>294</v>
      </c>
      <c r="X733" s="1222" t="s">
        <v>3278</v>
      </c>
      <c r="Y733" s="1222" t="s">
        <v>3279</v>
      </c>
      <c r="Z733" s="1222" t="s">
        <v>3011</v>
      </c>
      <c r="AA733" s="1222" t="s">
        <v>3011</v>
      </c>
      <c r="AB733" s="1222" t="s">
        <v>3011</v>
      </c>
      <c r="AC733" s="1222" t="s">
        <v>3011</v>
      </c>
      <c r="AD733" s="1222" t="s">
        <v>3011</v>
      </c>
      <c r="AE733" s="1222" t="s">
        <v>3011</v>
      </c>
      <c r="AF733" s="2007" t="s">
        <v>293</v>
      </c>
      <c r="AG733" s="1222" t="s">
        <v>3310</v>
      </c>
      <c r="AH733" s="1221" t="s">
        <v>2908</v>
      </c>
      <c r="AI733" s="2007" t="s">
        <v>2909</v>
      </c>
      <c r="AJ733" s="1222" t="s">
        <v>295</v>
      </c>
      <c r="AK733" s="1225" t="s">
        <v>3281</v>
      </c>
      <c r="AL733" s="1222" t="s">
        <v>294</v>
      </c>
      <c r="AM733" s="1221" t="s">
        <v>3011</v>
      </c>
      <c r="AN733" s="2008"/>
    </row>
    <row r="734" spans="1:40" ht="93" customHeight="1">
      <c r="A734" s="1221" t="s">
        <v>1107</v>
      </c>
      <c r="B734" s="1221" t="s">
        <v>1026</v>
      </c>
      <c r="C734" s="1221" t="s">
        <v>3306</v>
      </c>
      <c r="D734" s="1222" t="s">
        <v>3011</v>
      </c>
      <c r="E734" s="1221" t="s">
        <v>3272</v>
      </c>
      <c r="F734" s="1222" t="s">
        <v>3273</v>
      </c>
      <c r="G734" s="1222" t="s">
        <v>3013</v>
      </c>
      <c r="H734" s="1223">
        <v>15045.39</v>
      </c>
      <c r="I734" s="1223">
        <v>13650</v>
      </c>
      <c r="J734" s="1222" t="s">
        <v>3274</v>
      </c>
      <c r="K734" s="1224">
        <v>45180</v>
      </c>
      <c r="L734" s="1222" t="s">
        <v>3373</v>
      </c>
      <c r="M734" s="1224" t="s">
        <v>3275</v>
      </c>
      <c r="N734" s="1222" t="s">
        <v>293</v>
      </c>
      <c r="O734" s="2069">
        <v>47037</v>
      </c>
      <c r="P734" s="1221" t="s">
        <v>294</v>
      </c>
      <c r="Q734" s="1221" t="s">
        <v>3534</v>
      </c>
      <c r="R734" s="2069" t="s">
        <v>3317</v>
      </c>
      <c r="S734" s="1222" t="s">
        <v>297</v>
      </c>
      <c r="T734" s="2063" t="s">
        <v>2918</v>
      </c>
      <c r="U734" s="1222" t="s">
        <v>294</v>
      </c>
      <c r="V734" s="1222" t="s">
        <v>3018</v>
      </c>
      <c r="W734" s="1222" t="s">
        <v>294</v>
      </c>
      <c r="X734" s="1222" t="s">
        <v>3278</v>
      </c>
      <c r="Y734" s="1222" t="s">
        <v>3279</v>
      </c>
      <c r="Z734" s="1222" t="s">
        <v>3011</v>
      </c>
      <c r="AA734" s="1222" t="s">
        <v>3011</v>
      </c>
      <c r="AB734" s="1222" t="s">
        <v>3011</v>
      </c>
      <c r="AC734" s="1222" t="s">
        <v>3011</v>
      </c>
      <c r="AD734" s="1222" t="s">
        <v>3011</v>
      </c>
      <c r="AE734" s="1222" t="s">
        <v>3011</v>
      </c>
      <c r="AF734" s="2007" t="s">
        <v>293</v>
      </c>
      <c r="AG734" s="1222" t="s">
        <v>3310</v>
      </c>
      <c r="AH734" s="1221" t="s">
        <v>2908</v>
      </c>
      <c r="AI734" s="2007" t="s">
        <v>2909</v>
      </c>
      <c r="AJ734" s="1222" t="s">
        <v>295</v>
      </c>
      <c r="AK734" s="1225" t="s">
        <v>3281</v>
      </c>
      <c r="AL734" s="1222" t="s">
        <v>294</v>
      </c>
      <c r="AM734" s="1221" t="s">
        <v>3011</v>
      </c>
      <c r="AN734" s="2008"/>
    </row>
    <row r="735" spans="1:40" ht="93" customHeight="1">
      <c r="A735" s="1221" t="s">
        <v>1107</v>
      </c>
      <c r="B735" s="1221" t="s">
        <v>1027</v>
      </c>
      <c r="C735" s="1221" t="s">
        <v>3306</v>
      </c>
      <c r="D735" s="1222" t="s">
        <v>3011</v>
      </c>
      <c r="E735" s="1221" t="s">
        <v>3272</v>
      </c>
      <c r="F735" s="1222" t="s">
        <v>3273</v>
      </c>
      <c r="G735" s="1222" t="s">
        <v>3013</v>
      </c>
      <c r="H735" s="1223">
        <v>63653.56</v>
      </c>
      <c r="I735" s="1223">
        <v>57750</v>
      </c>
      <c r="J735" s="1222" t="s">
        <v>3274</v>
      </c>
      <c r="K735" s="1224">
        <v>45180</v>
      </c>
      <c r="L735" s="1222" t="s">
        <v>3373</v>
      </c>
      <c r="M735" s="1224" t="s">
        <v>3275</v>
      </c>
      <c r="N735" s="1222" t="s">
        <v>293</v>
      </c>
      <c r="O735" s="2069">
        <v>47037</v>
      </c>
      <c r="P735" s="1221" t="s">
        <v>294</v>
      </c>
      <c r="Q735" s="1221" t="s">
        <v>3535</v>
      </c>
      <c r="R735" s="2069" t="s">
        <v>3317</v>
      </c>
      <c r="S735" s="1222" t="s">
        <v>297</v>
      </c>
      <c r="T735" s="2063" t="s">
        <v>2918</v>
      </c>
      <c r="U735" s="1222" t="s">
        <v>294</v>
      </c>
      <c r="V735" s="1222" t="s">
        <v>3018</v>
      </c>
      <c r="W735" s="1222" t="s">
        <v>294</v>
      </c>
      <c r="X735" s="1222" t="s">
        <v>3278</v>
      </c>
      <c r="Y735" s="1222" t="s">
        <v>3279</v>
      </c>
      <c r="Z735" s="1222" t="s">
        <v>3011</v>
      </c>
      <c r="AA735" s="1222" t="s">
        <v>3011</v>
      </c>
      <c r="AB735" s="1222" t="s">
        <v>3011</v>
      </c>
      <c r="AC735" s="1222" t="s">
        <v>3011</v>
      </c>
      <c r="AD735" s="1222" t="s">
        <v>3011</v>
      </c>
      <c r="AE735" s="1222" t="s">
        <v>3011</v>
      </c>
      <c r="AF735" s="2007" t="s">
        <v>293</v>
      </c>
      <c r="AG735" s="1222" t="s">
        <v>3310</v>
      </c>
      <c r="AH735" s="1221" t="s">
        <v>2908</v>
      </c>
      <c r="AI735" s="2007" t="s">
        <v>2909</v>
      </c>
      <c r="AJ735" s="1222" t="s">
        <v>295</v>
      </c>
      <c r="AK735" s="1225" t="s">
        <v>3281</v>
      </c>
      <c r="AL735" s="1222" t="s">
        <v>294</v>
      </c>
      <c r="AM735" s="1221" t="s">
        <v>3011</v>
      </c>
      <c r="AN735" s="2008"/>
    </row>
    <row r="736" spans="1:40" ht="93" customHeight="1">
      <c r="A736" s="1221" t="s">
        <v>1107</v>
      </c>
      <c r="B736" s="1221" t="s">
        <v>1028</v>
      </c>
      <c r="C736" s="1221" t="s">
        <v>3306</v>
      </c>
      <c r="D736" s="1222" t="s">
        <v>3011</v>
      </c>
      <c r="E736" s="1221" t="s">
        <v>3272</v>
      </c>
      <c r="F736" s="1222" t="s">
        <v>3273</v>
      </c>
      <c r="G736" s="1222" t="s">
        <v>3013</v>
      </c>
      <c r="H736" s="1223">
        <v>385.78</v>
      </c>
      <c r="I736" s="1223">
        <v>350</v>
      </c>
      <c r="J736" s="1222" t="s">
        <v>3274</v>
      </c>
      <c r="K736" s="1224">
        <v>45180</v>
      </c>
      <c r="L736" s="1222" t="s">
        <v>3373</v>
      </c>
      <c r="M736" s="1224" t="s">
        <v>3275</v>
      </c>
      <c r="N736" s="1222" t="s">
        <v>293</v>
      </c>
      <c r="O736" s="2069">
        <v>47037</v>
      </c>
      <c r="P736" s="1221" t="s">
        <v>294</v>
      </c>
      <c r="Q736" s="1221" t="s">
        <v>3524</v>
      </c>
      <c r="R736" s="2069" t="s">
        <v>3317</v>
      </c>
      <c r="S736" s="1222" t="s">
        <v>297</v>
      </c>
      <c r="T736" s="2063" t="s">
        <v>2918</v>
      </c>
      <c r="U736" s="1222" t="s">
        <v>294</v>
      </c>
      <c r="V736" s="1222" t="s">
        <v>3018</v>
      </c>
      <c r="W736" s="1222" t="s">
        <v>294</v>
      </c>
      <c r="X736" s="1222" t="s">
        <v>3278</v>
      </c>
      <c r="Y736" s="1222" t="s">
        <v>3279</v>
      </c>
      <c r="Z736" s="1222" t="s">
        <v>3011</v>
      </c>
      <c r="AA736" s="1222" t="s">
        <v>3011</v>
      </c>
      <c r="AB736" s="1222" t="s">
        <v>3011</v>
      </c>
      <c r="AC736" s="1222" t="s">
        <v>3011</v>
      </c>
      <c r="AD736" s="1222" t="s">
        <v>3011</v>
      </c>
      <c r="AE736" s="1222" t="s">
        <v>3011</v>
      </c>
      <c r="AF736" s="2007" t="s">
        <v>293</v>
      </c>
      <c r="AG736" s="1222" t="s">
        <v>3310</v>
      </c>
      <c r="AH736" s="1221" t="s">
        <v>2908</v>
      </c>
      <c r="AI736" s="2007" t="s">
        <v>2909</v>
      </c>
      <c r="AJ736" s="1222" t="s">
        <v>295</v>
      </c>
      <c r="AK736" s="1225" t="s">
        <v>3281</v>
      </c>
      <c r="AL736" s="1222" t="s">
        <v>294</v>
      </c>
      <c r="AM736" s="1221" t="s">
        <v>3011</v>
      </c>
      <c r="AN736" s="2008"/>
    </row>
    <row r="737" spans="1:40" ht="93" customHeight="1">
      <c r="A737" s="1221" t="s">
        <v>1107</v>
      </c>
      <c r="B737" s="1221" t="s">
        <v>1029</v>
      </c>
      <c r="C737" s="1221" t="s">
        <v>3306</v>
      </c>
      <c r="D737" s="1222" t="s">
        <v>3011</v>
      </c>
      <c r="E737" s="1221" t="s">
        <v>3272</v>
      </c>
      <c r="F737" s="1222" t="s">
        <v>3273</v>
      </c>
      <c r="G737" s="1222" t="s">
        <v>3013</v>
      </c>
      <c r="H737" s="1223">
        <v>1157.3399999999999</v>
      </c>
      <c r="I737" s="1223">
        <v>1050</v>
      </c>
      <c r="J737" s="1222" t="s">
        <v>3274</v>
      </c>
      <c r="K737" s="1224">
        <v>45180</v>
      </c>
      <c r="L737" s="1222" t="s">
        <v>3373</v>
      </c>
      <c r="M737" s="1224" t="s">
        <v>3275</v>
      </c>
      <c r="N737" s="1222" t="s">
        <v>293</v>
      </c>
      <c r="O737" s="2069">
        <v>47037</v>
      </c>
      <c r="P737" s="1221" t="s">
        <v>294</v>
      </c>
      <c r="Q737" s="1221" t="s">
        <v>3526</v>
      </c>
      <c r="R737" s="2069" t="s">
        <v>3317</v>
      </c>
      <c r="S737" s="1222" t="s">
        <v>297</v>
      </c>
      <c r="T737" s="2063" t="s">
        <v>2918</v>
      </c>
      <c r="U737" s="1222" t="s">
        <v>294</v>
      </c>
      <c r="V737" s="1222" t="s">
        <v>3018</v>
      </c>
      <c r="W737" s="1222" t="s">
        <v>294</v>
      </c>
      <c r="X737" s="1222" t="s">
        <v>3278</v>
      </c>
      <c r="Y737" s="1222" t="s">
        <v>3279</v>
      </c>
      <c r="Z737" s="1222" t="s">
        <v>3011</v>
      </c>
      <c r="AA737" s="1222" t="s">
        <v>3011</v>
      </c>
      <c r="AB737" s="1222" t="s">
        <v>3011</v>
      </c>
      <c r="AC737" s="1222" t="s">
        <v>3011</v>
      </c>
      <c r="AD737" s="1222" t="s">
        <v>3011</v>
      </c>
      <c r="AE737" s="1222" t="s">
        <v>3011</v>
      </c>
      <c r="AF737" s="2007" t="s">
        <v>293</v>
      </c>
      <c r="AG737" s="1222" t="s">
        <v>3310</v>
      </c>
      <c r="AH737" s="1221" t="s">
        <v>2908</v>
      </c>
      <c r="AI737" s="2007" t="s">
        <v>2909</v>
      </c>
      <c r="AJ737" s="1222" t="s">
        <v>295</v>
      </c>
      <c r="AK737" s="1225" t="s">
        <v>3281</v>
      </c>
      <c r="AL737" s="1222" t="s">
        <v>294</v>
      </c>
      <c r="AM737" s="1221" t="s">
        <v>3011</v>
      </c>
      <c r="AN737" s="2008"/>
    </row>
    <row r="738" spans="1:40" ht="93" customHeight="1">
      <c r="A738" s="1221" t="s">
        <v>1107</v>
      </c>
      <c r="B738" s="1221" t="s">
        <v>1030</v>
      </c>
      <c r="C738" s="1221" t="s">
        <v>3306</v>
      </c>
      <c r="D738" s="1222" t="s">
        <v>3011</v>
      </c>
      <c r="E738" s="1221" t="s">
        <v>3272</v>
      </c>
      <c r="F738" s="1222" t="s">
        <v>3273</v>
      </c>
      <c r="G738" s="1222" t="s">
        <v>3013</v>
      </c>
      <c r="H738" s="1223">
        <v>771.56</v>
      </c>
      <c r="I738" s="1223">
        <v>700</v>
      </c>
      <c r="J738" s="1222" t="s">
        <v>3274</v>
      </c>
      <c r="K738" s="1224">
        <v>45180</v>
      </c>
      <c r="L738" s="1222" t="s">
        <v>3373</v>
      </c>
      <c r="M738" s="1224" t="s">
        <v>3275</v>
      </c>
      <c r="N738" s="1222" t="s">
        <v>293</v>
      </c>
      <c r="O738" s="2069">
        <v>47037</v>
      </c>
      <c r="P738" s="1221" t="s">
        <v>294</v>
      </c>
      <c r="Q738" s="1221" t="s">
        <v>3523</v>
      </c>
      <c r="R738" s="2069" t="s">
        <v>3317</v>
      </c>
      <c r="S738" s="1222" t="s">
        <v>297</v>
      </c>
      <c r="T738" s="2063" t="s">
        <v>2918</v>
      </c>
      <c r="U738" s="1222" t="s">
        <v>294</v>
      </c>
      <c r="V738" s="1222" t="s">
        <v>3018</v>
      </c>
      <c r="W738" s="1222" t="s">
        <v>294</v>
      </c>
      <c r="X738" s="1222" t="s">
        <v>3278</v>
      </c>
      <c r="Y738" s="1222" t="s">
        <v>3279</v>
      </c>
      <c r="Z738" s="1222" t="s">
        <v>3011</v>
      </c>
      <c r="AA738" s="1222" t="s">
        <v>3011</v>
      </c>
      <c r="AB738" s="1222" t="s">
        <v>3011</v>
      </c>
      <c r="AC738" s="1222" t="s">
        <v>3011</v>
      </c>
      <c r="AD738" s="1222" t="s">
        <v>3011</v>
      </c>
      <c r="AE738" s="1222" t="s">
        <v>3011</v>
      </c>
      <c r="AF738" s="2007" t="s">
        <v>293</v>
      </c>
      <c r="AG738" s="1222" t="s">
        <v>3310</v>
      </c>
      <c r="AH738" s="1221" t="s">
        <v>2908</v>
      </c>
      <c r="AI738" s="2007" t="s">
        <v>2909</v>
      </c>
      <c r="AJ738" s="1222" t="s">
        <v>295</v>
      </c>
      <c r="AK738" s="1225" t="s">
        <v>3281</v>
      </c>
      <c r="AL738" s="1222" t="s">
        <v>294</v>
      </c>
      <c r="AM738" s="1221" t="s">
        <v>3011</v>
      </c>
      <c r="AN738" s="2008"/>
    </row>
    <row r="739" spans="1:40" ht="93" customHeight="1">
      <c r="A739" s="1221" t="s">
        <v>1107</v>
      </c>
      <c r="B739" s="1221" t="s">
        <v>1031</v>
      </c>
      <c r="C739" s="1221" t="s">
        <v>3306</v>
      </c>
      <c r="D739" s="1222" t="s">
        <v>3011</v>
      </c>
      <c r="E739" s="1221" t="s">
        <v>3272</v>
      </c>
      <c r="F739" s="1222" t="s">
        <v>3273</v>
      </c>
      <c r="G739" s="1222" t="s">
        <v>3013</v>
      </c>
      <c r="H739" s="1223">
        <v>5015.13</v>
      </c>
      <c r="I739" s="1223">
        <v>4550</v>
      </c>
      <c r="J739" s="1222" t="s">
        <v>3274</v>
      </c>
      <c r="K739" s="1224">
        <v>45180</v>
      </c>
      <c r="L739" s="1222" t="s">
        <v>3373</v>
      </c>
      <c r="M739" s="1224" t="s">
        <v>3275</v>
      </c>
      <c r="N739" s="1222" t="s">
        <v>293</v>
      </c>
      <c r="O739" s="2069">
        <v>47037</v>
      </c>
      <c r="P739" s="1221" t="s">
        <v>294</v>
      </c>
      <c r="Q739" s="1221" t="s">
        <v>3536</v>
      </c>
      <c r="R739" s="2069" t="s">
        <v>3317</v>
      </c>
      <c r="S739" s="1222" t="s">
        <v>297</v>
      </c>
      <c r="T739" s="2063" t="s">
        <v>2918</v>
      </c>
      <c r="U739" s="1222" t="s">
        <v>294</v>
      </c>
      <c r="V739" s="1222" t="s">
        <v>3018</v>
      </c>
      <c r="W739" s="1222" t="s">
        <v>294</v>
      </c>
      <c r="X739" s="1222" t="s">
        <v>3278</v>
      </c>
      <c r="Y739" s="1222" t="s">
        <v>3279</v>
      </c>
      <c r="Z739" s="1222" t="s">
        <v>3011</v>
      </c>
      <c r="AA739" s="1222" t="s">
        <v>3011</v>
      </c>
      <c r="AB739" s="1222" t="s">
        <v>3011</v>
      </c>
      <c r="AC739" s="1222" t="s">
        <v>3011</v>
      </c>
      <c r="AD739" s="1222" t="s">
        <v>3011</v>
      </c>
      <c r="AE739" s="1222" t="s">
        <v>3011</v>
      </c>
      <c r="AF739" s="2007" t="s">
        <v>293</v>
      </c>
      <c r="AG739" s="1222" t="s">
        <v>3310</v>
      </c>
      <c r="AH739" s="1221" t="s">
        <v>2908</v>
      </c>
      <c r="AI739" s="2007" t="s">
        <v>2909</v>
      </c>
      <c r="AJ739" s="1222" t="s">
        <v>295</v>
      </c>
      <c r="AK739" s="1225" t="s">
        <v>3281</v>
      </c>
      <c r="AL739" s="1222" t="s">
        <v>294</v>
      </c>
      <c r="AM739" s="1221" t="s">
        <v>3011</v>
      </c>
      <c r="AN739" s="2008"/>
    </row>
    <row r="740" spans="1:40" ht="93" customHeight="1">
      <c r="A740" s="1221" t="s">
        <v>1107</v>
      </c>
      <c r="B740" s="1221" t="s">
        <v>1032</v>
      </c>
      <c r="C740" s="1221" t="s">
        <v>3306</v>
      </c>
      <c r="D740" s="1222" t="s">
        <v>3011</v>
      </c>
      <c r="E740" s="1221" t="s">
        <v>3272</v>
      </c>
      <c r="F740" s="1222" t="s">
        <v>3273</v>
      </c>
      <c r="G740" s="1222" t="s">
        <v>3013</v>
      </c>
      <c r="H740" s="1223">
        <v>385.78</v>
      </c>
      <c r="I740" s="1223">
        <v>350</v>
      </c>
      <c r="J740" s="1222" t="s">
        <v>3274</v>
      </c>
      <c r="K740" s="1224">
        <v>45180</v>
      </c>
      <c r="L740" s="1222" t="s">
        <v>3373</v>
      </c>
      <c r="M740" s="1224" t="s">
        <v>3275</v>
      </c>
      <c r="N740" s="1222" t="s">
        <v>293</v>
      </c>
      <c r="O740" s="2069">
        <v>47037</v>
      </c>
      <c r="P740" s="1221" t="s">
        <v>294</v>
      </c>
      <c r="Q740" s="1221" t="s">
        <v>3524</v>
      </c>
      <c r="R740" s="2069" t="s">
        <v>3317</v>
      </c>
      <c r="S740" s="1222" t="s">
        <v>297</v>
      </c>
      <c r="T740" s="2063" t="s">
        <v>2918</v>
      </c>
      <c r="U740" s="1222" t="s">
        <v>294</v>
      </c>
      <c r="V740" s="1222" t="s">
        <v>3018</v>
      </c>
      <c r="W740" s="1222" t="s">
        <v>294</v>
      </c>
      <c r="X740" s="1222" t="s">
        <v>3278</v>
      </c>
      <c r="Y740" s="1222" t="s">
        <v>3279</v>
      </c>
      <c r="Z740" s="1222" t="s">
        <v>3011</v>
      </c>
      <c r="AA740" s="1222" t="s">
        <v>3011</v>
      </c>
      <c r="AB740" s="1222" t="s">
        <v>3011</v>
      </c>
      <c r="AC740" s="1222" t="s">
        <v>3011</v>
      </c>
      <c r="AD740" s="1222" t="s">
        <v>3011</v>
      </c>
      <c r="AE740" s="1222" t="s">
        <v>3011</v>
      </c>
      <c r="AF740" s="2007" t="s">
        <v>293</v>
      </c>
      <c r="AG740" s="1222" t="s">
        <v>3310</v>
      </c>
      <c r="AH740" s="1221" t="s">
        <v>2908</v>
      </c>
      <c r="AI740" s="2007" t="s">
        <v>2909</v>
      </c>
      <c r="AJ740" s="1222" t="s">
        <v>295</v>
      </c>
      <c r="AK740" s="1225" t="s">
        <v>3281</v>
      </c>
      <c r="AL740" s="1222" t="s">
        <v>294</v>
      </c>
      <c r="AM740" s="1221" t="s">
        <v>3011</v>
      </c>
      <c r="AN740" s="2008"/>
    </row>
    <row r="741" spans="1:40" ht="93" customHeight="1">
      <c r="A741" s="1221" t="s">
        <v>1107</v>
      </c>
      <c r="B741" s="1221" t="s">
        <v>1033</v>
      </c>
      <c r="C741" s="1221" t="s">
        <v>3306</v>
      </c>
      <c r="D741" s="1222" t="s">
        <v>3011</v>
      </c>
      <c r="E741" s="1221" t="s">
        <v>3272</v>
      </c>
      <c r="F741" s="1222" t="s">
        <v>3273</v>
      </c>
      <c r="G741" s="1222" t="s">
        <v>3013</v>
      </c>
      <c r="H741" s="1223">
        <v>771.56</v>
      </c>
      <c r="I741" s="1223">
        <v>700</v>
      </c>
      <c r="J741" s="1222" t="s">
        <v>3274</v>
      </c>
      <c r="K741" s="1224">
        <v>45180</v>
      </c>
      <c r="L741" s="1222" t="s">
        <v>3373</v>
      </c>
      <c r="M741" s="1224" t="s">
        <v>3275</v>
      </c>
      <c r="N741" s="1222" t="s">
        <v>293</v>
      </c>
      <c r="O741" s="2069">
        <v>47037</v>
      </c>
      <c r="P741" s="1221" t="s">
        <v>294</v>
      </c>
      <c r="Q741" s="1221" t="s">
        <v>3523</v>
      </c>
      <c r="R741" s="2069" t="s">
        <v>3317</v>
      </c>
      <c r="S741" s="1222" t="s">
        <v>297</v>
      </c>
      <c r="T741" s="2063" t="s">
        <v>2918</v>
      </c>
      <c r="U741" s="1222" t="s">
        <v>294</v>
      </c>
      <c r="V741" s="1222" t="s">
        <v>3018</v>
      </c>
      <c r="W741" s="1222" t="s">
        <v>294</v>
      </c>
      <c r="X741" s="1222" t="s">
        <v>3278</v>
      </c>
      <c r="Y741" s="1222" t="s">
        <v>3279</v>
      </c>
      <c r="Z741" s="1222" t="s">
        <v>3011</v>
      </c>
      <c r="AA741" s="1222" t="s">
        <v>3011</v>
      </c>
      <c r="AB741" s="1222" t="s">
        <v>3011</v>
      </c>
      <c r="AC741" s="1222" t="s">
        <v>3011</v>
      </c>
      <c r="AD741" s="1222" t="s">
        <v>3011</v>
      </c>
      <c r="AE741" s="1222" t="s">
        <v>3011</v>
      </c>
      <c r="AF741" s="2007" t="s">
        <v>293</v>
      </c>
      <c r="AG741" s="1222" t="s">
        <v>3310</v>
      </c>
      <c r="AH741" s="1221" t="s">
        <v>2908</v>
      </c>
      <c r="AI741" s="2007" t="s">
        <v>2909</v>
      </c>
      <c r="AJ741" s="1222" t="s">
        <v>295</v>
      </c>
      <c r="AK741" s="1225" t="s">
        <v>3281</v>
      </c>
      <c r="AL741" s="1222" t="s">
        <v>294</v>
      </c>
      <c r="AM741" s="1221" t="s">
        <v>3011</v>
      </c>
      <c r="AN741" s="2008"/>
    </row>
    <row r="742" spans="1:40" ht="93" customHeight="1">
      <c r="A742" s="1221" t="s">
        <v>1107</v>
      </c>
      <c r="B742" s="1221" t="s">
        <v>1034</v>
      </c>
      <c r="C742" s="1221" t="s">
        <v>3306</v>
      </c>
      <c r="D742" s="1222" t="s">
        <v>3011</v>
      </c>
      <c r="E742" s="1221" t="s">
        <v>3272</v>
      </c>
      <c r="F742" s="1222" t="s">
        <v>3273</v>
      </c>
      <c r="G742" s="1222" t="s">
        <v>3013</v>
      </c>
      <c r="H742" s="1223">
        <v>62110.45</v>
      </c>
      <c r="I742" s="1223">
        <v>56350</v>
      </c>
      <c r="J742" s="1222" t="s">
        <v>3274</v>
      </c>
      <c r="K742" s="1224">
        <v>45180</v>
      </c>
      <c r="L742" s="1222" t="s">
        <v>3373</v>
      </c>
      <c r="M742" s="1224" t="s">
        <v>3275</v>
      </c>
      <c r="N742" s="1222" t="s">
        <v>293</v>
      </c>
      <c r="O742" s="2069">
        <v>47037</v>
      </c>
      <c r="P742" s="1221" t="s">
        <v>294</v>
      </c>
      <c r="Q742" s="1221" t="s">
        <v>3537</v>
      </c>
      <c r="R742" s="2069" t="s">
        <v>3317</v>
      </c>
      <c r="S742" s="1222" t="s">
        <v>297</v>
      </c>
      <c r="T742" s="2063" t="s">
        <v>2918</v>
      </c>
      <c r="U742" s="1222" t="s">
        <v>294</v>
      </c>
      <c r="V742" s="1222" t="s">
        <v>3018</v>
      </c>
      <c r="W742" s="1222" t="s">
        <v>294</v>
      </c>
      <c r="X742" s="1222" t="s">
        <v>3278</v>
      </c>
      <c r="Y742" s="1222" t="s">
        <v>3279</v>
      </c>
      <c r="Z742" s="1222" t="s">
        <v>3011</v>
      </c>
      <c r="AA742" s="1222" t="s">
        <v>3011</v>
      </c>
      <c r="AB742" s="1222" t="s">
        <v>3011</v>
      </c>
      <c r="AC742" s="1222" t="s">
        <v>3011</v>
      </c>
      <c r="AD742" s="1222" t="s">
        <v>3011</v>
      </c>
      <c r="AE742" s="1222" t="s">
        <v>3011</v>
      </c>
      <c r="AF742" s="2007" t="s">
        <v>293</v>
      </c>
      <c r="AG742" s="1222" t="s">
        <v>3310</v>
      </c>
      <c r="AH742" s="1221" t="s">
        <v>2908</v>
      </c>
      <c r="AI742" s="2007" t="s">
        <v>2909</v>
      </c>
      <c r="AJ742" s="1222" t="s">
        <v>295</v>
      </c>
      <c r="AK742" s="1225" t="s">
        <v>3281</v>
      </c>
      <c r="AL742" s="1222" t="s">
        <v>294</v>
      </c>
      <c r="AM742" s="1221" t="s">
        <v>3011</v>
      </c>
      <c r="AN742" s="2008"/>
    </row>
    <row r="743" spans="1:40" ht="93" customHeight="1">
      <c r="A743" s="1221" t="s">
        <v>1107</v>
      </c>
      <c r="B743" s="1221" t="s">
        <v>1035</v>
      </c>
      <c r="C743" s="1221" t="s">
        <v>3306</v>
      </c>
      <c r="D743" s="1222" t="s">
        <v>3011</v>
      </c>
      <c r="E743" s="1221" t="s">
        <v>3272</v>
      </c>
      <c r="F743" s="1222" t="s">
        <v>3273</v>
      </c>
      <c r="G743" s="1222" t="s">
        <v>3013</v>
      </c>
      <c r="H743" s="1223">
        <v>5400.91</v>
      </c>
      <c r="I743" s="1223">
        <v>4900</v>
      </c>
      <c r="J743" s="1222" t="s">
        <v>3274</v>
      </c>
      <c r="K743" s="1224">
        <v>45180</v>
      </c>
      <c r="L743" s="1222" t="s">
        <v>3373</v>
      </c>
      <c r="M743" s="1224" t="s">
        <v>3275</v>
      </c>
      <c r="N743" s="1222" t="s">
        <v>293</v>
      </c>
      <c r="O743" s="2069">
        <v>47037</v>
      </c>
      <c r="P743" s="1221" t="s">
        <v>294</v>
      </c>
      <c r="Q743" s="1221" t="s">
        <v>3538</v>
      </c>
      <c r="R743" s="2069" t="s">
        <v>3317</v>
      </c>
      <c r="S743" s="1222" t="s">
        <v>297</v>
      </c>
      <c r="T743" s="2063" t="s">
        <v>2918</v>
      </c>
      <c r="U743" s="1222" t="s">
        <v>294</v>
      </c>
      <c r="V743" s="1222" t="s">
        <v>3018</v>
      </c>
      <c r="W743" s="1222" t="s">
        <v>294</v>
      </c>
      <c r="X743" s="1222" t="s">
        <v>3278</v>
      </c>
      <c r="Y743" s="1222" t="s">
        <v>3279</v>
      </c>
      <c r="Z743" s="1222" t="s">
        <v>3011</v>
      </c>
      <c r="AA743" s="1222" t="s">
        <v>3011</v>
      </c>
      <c r="AB743" s="1222" t="s">
        <v>3011</v>
      </c>
      <c r="AC743" s="1222" t="s">
        <v>3011</v>
      </c>
      <c r="AD743" s="1222" t="s">
        <v>3011</v>
      </c>
      <c r="AE743" s="1222" t="s">
        <v>3011</v>
      </c>
      <c r="AF743" s="2007" t="s">
        <v>293</v>
      </c>
      <c r="AG743" s="1222" t="s">
        <v>3310</v>
      </c>
      <c r="AH743" s="1221" t="s">
        <v>2908</v>
      </c>
      <c r="AI743" s="2007" t="s">
        <v>2909</v>
      </c>
      <c r="AJ743" s="1222" t="s">
        <v>295</v>
      </c>
      <c r="AK743" s="1225" t="s">
        <v>3281</v>
      </c>
      <c r="AL743" s="1222" t="s">
        <v>294</v>
      </c>
      <c r="AM743" s="1221" t="s">
        <v>3011</v>
      </c>
      <c r="AN743" s="2008"/>
    </row>
    <row r="744" spans="1:40" ht="93" customHeight="1">
      <c r="A744" s="1221" t="s">
        <v>1107</v>
      </c>
      <c r="B744" s="1221" t="s">
        <v>1036</v>
      </c>
      <c r="C744" s="1221" t="s">
        <v>3306</v>
      </c>
      <c r="D744" s="1222" t="s">
        <v>3011</v>
      </c>
      <c r="E744" s="1221" t="s">
        <v>3272</v>
      </c>
      <c r="F744" s="1222" t="s">
        <v>3273</v>
      </c>
      <c r="G744" s="1222" t="s">
        <v>3013</v>
      </c>
      <c r="H744" s="1223">
        <v>1543.12</v>
      </c>
      <c r="I744" s="1223">
        <v>1400</v>
      </c>
      <c r="J744" s="1222" t="s">
        <v>3274</v>
      </c>
      <c r="K744" s="1224">
        <v>45180</v>
      </c>
      <c r="L744" s="1222" t="s">
        <v>3373</v>
      </c>
      <c r="M744" s="1224" t="s">
        <v>3275</v>
      </c>
      <c r="N744" s="1222" t="s">
        <v>293</v>
      </c>
      <c r="O744" s="2069">
        <v>47037</v>
      </c>
      <c r="P744" s="1221" t="s">
        <v>294</v>
      </c>
      <c r="Q744" s="1221" t="s">
        <v>3527</v>
      </c>
      <c r="R744" s="2069" t="s">
        <v>3317</v>
      </c>
      <c r="S744" s="1222" t="s">
        <v>297</v>
      </c>
      <c r="T744" s="2063" t="s">
        <v>2918</v>
      </c>
      <c r="U744" s="1222" t="s">
        <v>294</v>
      </c>
      <c r="V744" s="1222" t="s">
        <v>3018</v>
      </c>
      <c r="W744" s="1222" t="s">
        <v>294</v>
      </c>
      <c r="X744" s="1222" t="s">
        <v>3278</v>
      </c>
      <c r="Y744" s="1222" t="s">
        <v>3279</v>
      </c>
      <c r="Z744" s="1222" t="s">
        <v>3011</v>
      </c>
      <c r="AA744" s="1222" t="s">
        <v>3011</v>
      </c>
      <c r="AB744" s="1222" t="s">
        <v>3011</v>
      </c>
      <c r="AC744" s="1222" t="s">
        <v>3011</v>
      </c>
      <c r="AD744" s="1222" t="s">
        <v>3011</v>
      </c>
      <c r="AE744" s="1222" t="s">
        <v>3011</v>
      </c>
      <c r="AF744" s="2007" t="s">
        <v>293</v>
      </c>
      <c r="AG744" s="1222" t="s">
        <v>3310</v>
      </c>
      <c r="AH744" s="1221" t="s">
        <v>2908</v>
      </c>
      <c r="AI744" s="2007" t="s">
        <v>2909</v>
      </c>
      <c r="AJ744" s="1222" t="s">
        <v>295</v>
      </c>
      <c r="AK744" s="1225" t="s">
        <v>3281</v>
      </c>
      <c r="AL744" s="1222" t="s">
        <v>294</v>
      </c>
      <c r="AM744" s="1221" t="s">
        <v>3011</v>
      </c>
      <c r="AN744" s="2008"/>
    </row>
    <row r="745" spans="1:40" ht="93" customHeight="1">
      <c r="A745" s="1221" t="s">
        <v>1107</v>
      </c>
      <c r="B745" s="1221" t="s">
        <v>1037</v>
      </c>
      <c r="C745" s="1221" t="s">
        <v>3306</v>
      </c>
      <c r="D745" s="1222" t="s">
        <v>3011</v>
      </c>
      <c r="E745" s="1221" t="s">
        <v>3272</v>
      </c>
      <c r="F745" s="1222" t="s">
        <v>3273</v>
      </c>
      <c r="G745" s="1222" t="s">
        <v>3013</v>
      </c>
      <c r="H745" s="1223">
        <v>771.56</v>
      </c>
      <c r="I745" s="1223">
        <v>700</v>
      </c>
      <c r="J745" s="1222" t="s">
        <v>3274</v>
      </c>
      <c r="K745" s="1224">
        <v>45180</v>
      </c>
      <c r="L745" s="1222" t="s">
        <v>3373</v>
      </c>
      <c r="M745" s="1224" t="s">
        <v>3275</v>
      </c>
      <c r="N745" s="1222" t="s">
        <v>293</v>
      </c>
      <c r="O745" s="2069">
        <v>47037</v>
      </c>
      <c r="P745" s="1221" t="s">
        <v>294</v>
      </c>
      <c r="Q745" s="1221" t="s">
        <v>3523</v>
      </c>
      <c r="R745" s="2069" t="s">
        <v>3317</v>
      </c>
      <c r="S745" s="1222" t="s">
        <v>297</v>
      </c>
      <c r="T745" s="2063" t="s">
        <v>2918</v>
      </c>
      <c r="U745" s="1222" t="s">
        <v>294</v>
      </c>
      <c r="V745" s="1222" t="s">
        <v>3018</v>
      </c>
      <c r="W745" s="1222" t="s">
        <v>294</v>
      </c>
      <c r="X745" s="1222" t="s">
        <v>3278</v>
      </c>
      <c r="Y745" s="1222" t="s">
        <v>3279</v>
      </c>
      <c r="Z745" s="1222" t="s">
        <v>3011</v>
      </c>
      <c r="AA745" s="1222" t="s">
        <v>3011</v>
      </c>
      <c r="AB745" s="1222" t="s">
        <v>3011</v>
      </c>
      <c r="AC745" s="1222" t="s">
        <v>3011</v>
      </c>
      <c r="AD745" s="1222" t="s">
        <v>3011</v>
      </c>
      <c r="AE745" s="1222" t="s">
        <v>3011</v>
      </c>
      <c r="AF745" s="2007" t="s">
        <v>293</v>
      </c>
      <c r="AG745" s="1222" t="s">
        <v>3310</v>
      </c>
      <c r="AH745" s="1221" t="s">
        <v>2908</v>
      </c>
      <c r="AI745" s="2007" t="s">
        <v>2909</v>
      </c>
      <c r="AJ745" s="1222" t="s">
        <v>295</v>
      </c>
      <c r="AK745" s="1225" t="s">
        <v>3281</v>
      </c>
      <c r="AL745" s="1222" t="s">
        <v>294</v>
      </c>
      <c r="AM745" s="1221" t="s">
        <v>3011</v>
      </c>
      <c r="AN745" s="2008"/>
    </row>
    <row r="746" spans="1:40" ht="93" customHeight="1">
      <c r="A746" s="1221" t="s">
        <v>1107</v>
      </c>
      <c r="B746" s="1221" t="s">
        <v>1038</v>
      </c>
      <c r="C746" s="1221" t="s">
        <v>3306</v>
      </c>
      <c r="D746" s="1222" t="s">
        <v>3011</v>
      </c>
      <c r="E746" s="1221" t="s">
        <v>3272</v>
      </c>
      <c r="F746" s="1222" t="s">
        <v>3273</v>
      </c>
      <c r="G746" s="1222" t="s">
        <v>3013</v>
      </c>
      <c r="H746" s="1223">
        <v>4243.57</v>
      </c>
      <c r="I746" s="1223">
        <v>3850</v>
      </c>
      <c r="J746" s="1222" t="s">
        <v>3274</v>
      </c>
      <c r="K746" s="1224">
        <v>45180</v>
      </c>
      <c r="L746" s="1222" t="s">
        <v>3373</v>
      </c>
      <c r="M746" s="1224" t="s">
        <v>3275</v>
      </c>
      <c r="N746" s="1222" t="s">
        <v>293</v>
      </c>
      <c r="O746" s="2069">
        <v>47037</v>
      </c>
      <c r="P746" s="1221" t="s">
        <v>294</v>
      </c>
      <c r="Q746" s="1221" t="s">
        <v>3532</v>
      </c>
      <c r="R746" s="2069" t="s">
        <v>3317</v>
      </c>
      <c r="S746" s="1222" t="s">
        <v>297</v>
      </c>
      <c r="T746" s="2063" t="s">
        <v>2918</v>
      </c>
      <c r="U746" s="1222" t="s">
        <v>294</v>
      </c>
      <c r="V746" s="1222" t="s">
        <v>3018</v>
      </c>
      <c r="W746" s="1222" t="s">
        <v>294</v>
      </c>
      <c r="X746" s="1222" t="s">
        <v>3278</v>
      </c>
      <c r="Y746" s="1222" t="s">
        <v>3279</v>
      </c>
      <c r="Z746" s="1222" t="s">
        <v>3011</v>
      </c>
      <c r="AA746" s="1222" t="s">
        <v>3011</v>
      </c>
      <c r="AB746" s="1222" t="s">
        <v>3011</v>
      </c>
      <c r="AC746" s="1222" t="s">
        <v>3011</v>
      </c>
      <c r="AD746" s="1222" t="s">
        <v>3011</v>
      </c>
      <c r="AE746" s="1222" t="s">
        <v>3011</v>
      </c>
      <c r="AF746" s="2007" t="s">
        <v>293</v>
      </c>
      <c r="AG746" s="1222" t="s">
        <v>3310</v>
      </c>
      <c r="AH746" s="1221" t="s">
        <v>2908</v>
      </c>
      <c r="AI746" s="2007" t="s">
        <v>2909</v>
      </c>
      <c r="AJ746" s="1222" t="s">
        <v>295</v>
      </c>
      <c r="AK746" s="1225" t="s">
        <v>3281</v>
      </c>
      <c r="AL746" s="1222" t="s">
        <v>294</v>
      </c>
      <c r="AM746" s="1221" t="s">
        <v>3011</v>
      </c>
      <c r="AN746" s="2008"/>
    </row>
    <row r="747" spans="1:40" ht="93" customHeight="1">
      <c r="A747" s="1221" t="s">
        <v>1107</v>
      </c>
      <c r="B747" s="1221" t="s">
        <v>1039</v>
      </c>
      <c r="C747" s="1221" t="s">
        <v>3306</v>
      </c>
      <c r="D747" s="1222" t="s">
        <v>3011</v>
      </c>
      <c r="E747" s="1221" t="s">
        <v>3272</v>
      </c>
      <c r="F747" s="1222" t="s">
        <v>3273</v>
      </c>
      <c r="G747" s="1222" t="s">
        <v>3013</v>
      </c>
      <c r="H747" s="1223">
        <v>4243.57</v>
      </c>
      <c r="I747" s="1223">
        <v>3850</v>
      </c>
      <c r="J747" s="1222" t="s">
        <v>3274</v>
      </c>
      <c r="K747" s="1224">
        <v>45180</v>
      </c>
      <c r="L747" s="1222" t="s">
        <v>3373</v>
      </c>
      <c r="M747" s="1224" t="s">
        <v>3275</v>
      </c>
      <c r="N747" s="1222" t="s">
        <v>293</v>
      </c>
      <c r="O747" s="2069">
        <v>47037</v>
      </c>
      <c r="P747" s="1221" t="s">
        <v>294</v>
      </c>
      <c r="Q747" s="1221" t="s">
        <v>3532</v>
      </c>
      <c r="R747" s="2069" t="s">
        <v>3317</v>
      </c>
      <c r="S747" s="1222" t="s">
        <v>297</v>
      </c>
      <c r="T747" s="2063" t="s">
        <v>2918</v>
      </c>
      <c r="U747" s="1222" t="s">
        <v>294</v>
      </c>
      <c r="V747" s="1222" t="s">
        <v>3018</v>
      </c>
      <c r="W747" s="1222" t="s">
        <v>294</v>
      </c>
      <c r="X747" s="1222" t="s">
        <v>3278</v>
      </c>
      <c r="Y747" s="1222" t="s">
        <v>3279</v>
      </c>
      <c r="Z747" s="1222" t="s">
        <v>3011</v>
      </c>
      <c r="AA747" s="1222" t="s">
        <v>3011</v>
      </c>
      <c r="AB747" s="1222" t="s">
        <v>3011</v>
      </c>
      <c r="AC747" s="1222" t="s">
        <v>3011</v>
      </c>
      <c r="AD747" s="1222" t="s">
        <v>3011</v>
      </c>
      <c r="AE747" s="1222" t="s">
        <v>3011</v>
      </c>
      <c r="AF747" s="2007" t="s">
        <v>293</v>
      </c>
      <c r="AG747" s="1222" t="s">
        <v>3310</v>
      </c>
      <c r="AH747" s="1221" t="s">
        <v>2908</v>
      </c>
      <c r="AI747" s="2007" t="s">
        <v>2909</v>
      </c>
      <c r="AJ747" s="1222" t="s">
        <v>295</v>
      </c>
      <c r="AK747" s="1225" t="s">
        <v>3281</v>
      </c>
      <c r="AL747" s="1222" t="s">
        <v>294</v>
      </c>
      <c r="AM747" s="1221" t="s">
        <v>3011</v>
      </c>
      <c r="AN747" s="2008"/>
    </row>
    <row r="748" spans="1:40" ht="93" customHeight="1">
      <c r="A748" s="1221" t="s">
        <v>1107</v>
      </c>
      <c r="B748" s="1221" t="s">
        <v>1040</v>
      </c>
      <c r="C748" s="1221" t="s">
        <v>3306</v>
      </c>
      <c r="D748" s="1222" t="s">
        <v>3011</v>
      </c>
      <c r="E748" s="1221" t="s">
        <v>3272</v>
      </c>
      <c r="F748" s="1222" t="s">
        <v>3273</v>
      </c>
      <c r="G748" s="1222" t="s">
        <v>3013</v>
      </c>
      <c r="H748" s="1223">
        <v>1543.12</v>
      </c>
      <c r="I748" s="1223">
        <v>1400</v>
      </c>
      <c r="J748" s="1222" t="s">
        <v>3274</v>
      </c>
      <c r="K748" s="1224">
        <v>45180</v>
      </c>
      <c r="L748" s="1222" t="s">
        <v>3373</v>
      </c>
      <c r="M748" s="1224" t="s">
        <v>3275</v>
      </c>
      <c r="N748" s="1222" t="s">
        <v>293</v>
      </c>
      <c r="O748" s="2069">
        <v>47037</v>
      </c>
      <c r="P748" s="1221" t="s">
        <v>294</v>
      </c>
      <c r="Q748" s="1221" t="s">
        <v>3527</v>
      </c>
      <c r="R748" s="2069" t="s">
        <v>3317</v>
      </c>
      <c r="S748" s="1222" t="s">
        <v>297</v>
      </c>
      <c r="T748" s="2063" t="s">
        <v>2918</v>
      </c>
      <c r="U748" s="1222" t="s">
        <v>294</v>
      </c>
      <c r="V748" s="1222" t="s">
        <v>3018</v>
      </c>
      <c r="W748" s="1222" t="s">
        <v>294</v>
      </c>
      <c r="X748" s="1222" t="s">
        <v>3278</v>
      </c>
      <c r="Y748" s="1222" t="s">
        <v>3279</v>
      </c>
      <c r="Z748" s="1222" t="s">
        <v>3011</v>
      </c>
      <c r="AA748" s="1222" t="s">
        <v>3011</v>
      </c>
      <c r="AB748" s="1222" t="s">
        <v>3011</v>
      </c>
      <c r="AC748" s="1222" t="s">
        <v>3011</v>
      </c>
      <c r="AD748" s="1222" t="s">
        <v>3011</v>
      </c>
      <c r="AE748" s="1222" t="s">
        <v>3011</v>
      </c>
      <c r="AF748" s="2007" t="s">
        <v>293</v>
      </c>
      <c r="AG748" s="1222" t="s">
        <v>3310</v>
      </c>
      <c r="AH748" s="1221" t="s">
        <v>2908</v>
      </c>
      <c r="AI748" s="2007" t="s">
        <v>2909</v>
      </c>
      <c r="AJ748" s="1222" t="s">
        <v>295</v>
      </c>
      <c r="AK748" s="1225" t="s">
        <v>3281</v>
      </c>
      <c r="AL748" s="1222" t="s">
        <v>294</v>
      </c>
      <c r="AM748" s="1221" t="s">
        <v>3011</v>
      </c>
      <c r="AN748" s="2008"/>
    </row>
    <row r="749" spans="1:40" ht="93" customHeight="1">
      <c r="A749" s="1221" t="s">
        <v>1107</v>
      </c>
      <c r="B749" s="1221" t="s">
        <v>1041</v>
      </c>
      <c r="C749" s="1221" t="s">
        <v>3306</v>
      </c>
      <c r="D749" s="1222" t="s">
        <v>3011</v>
      </c>
      <c r="E749" s="1221" t="s">
        <v>3272</v>
      </c>
      <c r="F749" s="1222" t="s">
        <v>3273</v>
      </c>
      <c r="G749" s="1222" t="s">
        <v>3013</v>
      </c>
      <c r="H749" s="1223">
        <v>385.78</v>
      </c>
      <c r="I749" s="1223">
        <v>350</v>
      </c>
      <c r="J749" s="1222" t="s">
        <v>3274</v>
      </c>
      <c r="K749" s="1224">
        <v>45180</v>
      </c>
      <c r="L749" s="1222" t="s">
        <v>3373</v>
      </c>
      <c r="M749" s="1224" t="s">
        <v>3275</v>
      </c>
      <c r="N749" s="1222" t="s">
        <v>293</v>
      </c>
      <c r="O749" s="2069">
        <v>47037</v>
      </c>
      <c r="P749" s="1221" t="s">
        <v>294</v>
      </c>
      <c r="Q749" s="1221" t="s">
        <v>3524</v>
      </c>
      <c r="R749" s="2069" t="s">
        <v>3317</v>
      </c>
      <c r="S749" s="1222" t="s">
        <v>297</v>
      </c>
      <c r="T749" s="2063" t="s">
        <v>2918</v>
      </c>
      <c r="U749" s="1222" t="s">
        <v>294</v>
      </c>
      <c r="V749" s="1222" t="s">
        <v>3018</v>
      </c>
      <c r="W749" s="1222" t="s">
        <v>294</v>
      </c>
      <c r="X749" s="1222" t="s">
        <v>3278</v>
      </c>
      <c r="Y749" s="1222" t="s">
        <v>3279</v>
      </c>
      <c r="Z749" s="1222" t="s">
        <v>3011</v>
      </c>
      <c r="AA749" s="1222" t="s">
        <v>3011</v>
      </c>
      <c r="AB749" s="1222" t="s">
        <v>3011</v>
      </c>
      <c r="AC749" s="1222" t="s">
        <v>3011</v>
      </c>
      <c r="AD749" s="1222" t="s">
        <v>3011</v>
      </c>
      <c r="AE749" s="1222" t="s">
        <v>3011</v>
      </c>
      <c r="AF749" s="2007" t="s">
        <v>293</v>
      </c>
      <c r="AG749" s="1222" t="s">
        <v>3310</v>
      </c>
      <c r="AH749" s="1221" t="s">
        <v>2908</v>
      </c>
      <c r="AI749" s="2007" t="s">
        <v>2909</v>
      </c>
      <c r="AJ749" s="1222" t="s">
        <v>295</v>
      </c>
      <c r="AK749" s="1225" t="s">
        <v>3281</v>
      </c>
      <c r="AL749" s="1222" t="s">
        <v>294</v>
      </c>
      <c r="AM749" s="1221" t="s">
        <v>3011</v>
      </c>
      <c r="AN749" s="2008"/>
    </row>
    <row r="750" spans="1:40" ht="93" customHeight="1">
      <c r="A750" s="1221" t="s">
        <v>1107</v>
      </c>
      <c r="B750" s="1221" t="s">
        <v>1042</v>
      </c>
      <c r="C750" s="1221" t="s">
        <v>3306</v>
      </c>
      <c r="D750" s="1222" t="s">
        <v>3011</v>
      </c>
      <c r="E750" s="1221" t="s">
        <v>3272</v>
      </c>
      <c r="F750" s="1222" t="s">
        <v>3273</v>
      </c>
      <c r="G750" s="1222" t="s">
        <v>3013</v>
      </c>
      <c r="H750" s="1223">
        <v>26232.98</v>
      </c>
      <c r="I750" s="1223">
        <v>23800</v>
      </c>
      <c r="J750" s="1222" t="s">
        <v>3274</v>
      </c>
      <c r="K750" s="1224">
        <v>45180</v>
      </c>
      <c r="L750" s="1222" t="s">
        <v>3373</v>
      </c>
      <c r="M750" s="1224" t="s">
        <v>3275</v>
      </c>
      <c r="N750" s="1222" t="s">
        <v>293</v>
      </c>
      <c r="O750" s="2069">
        <v>47037</v>
      </c>
      <c r="P750" s="1221" t="s">
        <v>294</v>
      </c>
      <c r="Q750" s="1221" t="s">
        <v>3539</v>
      </c>
      <c r="R750" s="2069" t="s">
        <v>3317</v>
      </c>
      <c r="S750" s="1222" t="s">
        <v>297</v>
      </c>
      <c r="T750" s="2063" t="s">
        <v>2918</v>
      </c>
      <c r="U750" s="1222" t="s">
        <v>294</v>
      </c>
      <c r="V750" s="1222" t="s">
        <v>3018</v>
      </c>
      <c r="W750" s="1222" t="s">
        <v>294</v>
      </c>
      <c r="X750" s="1222" t="s">
        <v>3278</v>
      </c>
      <c r="Y750" s="1222" t="s">
        <v>3279</v>
      </c>
      <c r="Z750" s="1222" t="s">
        <v>3011</v>
      </c>
      <c r="AA750" s="1222" t="s">
        <v>3011</v>
      </c>
      <c r="AB750" s="1222" t="s">
        <v>3011</v>
      </c>
      <c r="AC750" s="1222" t="s">
        <v>3011</v>
      </c>
      <c r="AD750" s="1222" t="s">
        <v>3011</v>
      </c>
      <c r="AE750" s="1222" t="s">
        <v>3011</v>
      </c>
      <c r="AF750" s="2007" t="s">
        <v>293</v>
      </c>
      <c r="AG750" s="1222" t="s">
        <v>3310</v>
      </c>
      <c r="AH750" s="1221" t="s">
        <v>2908</v>
      </c>
      <c r="AI750" s="2007" t="s">
        <v>2909</v>
      </c>
      <c r="AJ750" s="1222" t="s">
        <v>295</v>
      </c>
      <c r="AK750" s="1225" t="s">
        <v>3281</v>
      </c>
      <c r="AL750" s="1222" t="s">
        <v>294</v>
      </c>
      <c r="AM750" s="1221" t="s">
        <v>3011</v>
      </c>
      <c r="AN750" s="2008"/>
    </row>
    <row r="751" spans="1:40" ht="93" customHeight="1">
      <c r="A751" s="1221" t="s">
        <v>1107</v>
      </c>
      <c r="B751" s="1221" t="s">
        <v>1043</v>
      </c>
      <c r="C751" s="1221" t="s">
        <v>3306</v>
      </c>
      <c r="D751" s="1222" t="s">
        <v>3011</v>
      </c>
      <c r="E751" s="1221" t="s">
        <v>3272</v>
      </c>
      <c r="F751" s="1222" t="s">
        <v>3273</v>
      </c>
      <c r="G751" s="1222" t="s">
        <v>3013</v>
      </c>
      <c r="H751" s="1223">
        <v>385.78</v>
      </c>
      <c r="I751" s="1223">
        <v>350</v>
      </c>
      <c r="J751" s="1222" t="s">
        <v>3274</v>
      </c>
      <c r="K751" s="1224">
        <v>45180</v>
      </c>
      <c r="L751" s="1222" t="s">
        <v>3373</v>
      </c>
      <c r="M751" s="1224" t="s">
        <v>3275</v>
      </c>
      <c r="N751" s="1222" t="s">
        <v>293</v>
      </c>
      <c r="O751" s="2069">
        <v>47037</v>
      </c>
      <c r="P751" s="1221" t="s">
        <v>294</v>
      </c>
      <c r="Q751" s="1221" t="s">
        <v>3524</v>
      </c>
      <c r="R751" s="2069" t="s">
        <v>3317</v>
      </c>
      <c r="S751" s="1222" t="s">
        <v>297</v>
      </c>
      <c r="T751" s="2063" t="s">
        <v>2918</v>
      </c>
      <c r="U751" s="1222" t="s">
        <v>294</v>
      </c>
      <c r="V751" s="1222" t="s">
        <v>3018</v>
      </c>
      <c r="W751" s="1222" t="s">
        <v>294</v>
      </c>
      <c r="X751" s="1222" t="s">
        <v>3278</v>
      </c>
      <c r="Y751" s="1222" t="s">
        <v>3279</v>
      </c>
      <c r="Z751" s="1222" t="s">
        <v>3011</v>
      </c>
      <c r="AA751" s="1222" t="s">
        <v>3011</v>
      </c>
      <c r="AB751" s="1222" t="s">
        <v>3011</v>
      </c>
      <c r="AC751" s="1222" t="s">
        <v>3011</v>
      </c>
      <c r="AD751" s="1222" t="s">
        <v>3011</v>
      </c>
      <c r="AE751" s="1222" t="s">
        <v>3011</v>
      </c>
      <c r="AF751" s="2007" t="s">
        <v>293</v>
      </c>
      <c r="AG751" s="1222" t="s">
        <v>3310</v>
      </c>
      <c r="AH751" s="1221" t="s">
        <v>2908</v>
      </c>
      <c r="AI751" s="2007" t="s">
        <v>2909</v>
      </c>
      <c r="AJ751" s="1222" t="s">
        <v>295</v>
      </c>
      <c r="AK751" s="1225" t="s">
        <v>3281</v>
      </c>
      <c r="AL751" s="1222" t="s">
        <v>294</v>
      </c>
      <c r="AM751" s="1221" t="s">
        <v>3011</v>
      </c>
      <c r="AN751" s="2008"/>
    </row>
    <row r="752" spans="1:40" ht="93" customHeight="1">
      <c r="A752" s="1221" t="s">
        <v>1107</v>
      </c>
      <c r="B752" s="1221" t="s">
        <v>1044</v>
      </c>
      <c r="C752" s="1221" t="s">
        <v>3306</v>
      </c>
      <c r="D752" s="1222" t="s">
        <v>3011</v>
      </c>
      <c r="E752" s="1221" t="s">
        <v>3272</v>
      </c>
      <c r="F752" s="1222" t="s">
        <v>3273</v>
      </c>
      <c r="G752" s="1222" t="s">
        <v>3013</v>
      </c>
      <c r="H752" s="1223">
        <v>1543.12</v>
      </c>
      <c r="I752" s="1223">
        <v>1400</v>
      </c>
      <c r="J752" s="1222" t="s">
        <v>3274</v>
      </c>
      <c r="K752" s="1224">
        <v>45180</v>
      </c>
      <c r="L752" s="1222" t="s">
        <v>3373</v>
      </c>
      <c r="M752" s="1224" t="s">
        <v>3275</v>
      </c>
      <c r="N752" s="1222" t="s">
        <v>293</v>
      </c>
      <c r="O752" s="2069">
        <v>47037</v>
      </c>
      <c r="P752" s="1221" t="s">
        <v>294</v>
      </c>
      <c r="Q752" s="1221" t="s">
        <v>3527</v>
      </c>
      <c r="R752" s="2069" t="s">
        <v>3317</v>
      </c>
      <c r="S752" s="1222" t="s">
        <v>297</v>
      </c>
      <c r="T752" s="2063" t="s">
        <v>2918</v>
      </c>
      <c r="U752" s="1222" t="s">
        <v>294</v>
      </c>
      <c r="V752" s="1222" t="s">
        <v>3018</v>
      </c>
      <c r="W752" s="1222" t="s">
        <v>294</v>
      </c>
      <c r="X752" s="1222" t="s">
        <v>3278</v>
      </c>
      <c r="Y752" s="1222" t="s">
        <v>3279</v>
      </c>
      <c r="Z752" s="1222" t="s">
        <v>3011</v>
      </c>
      <c r="AA752" s="1222" t="s">
        <v>3011</v>
      </c>
      <c r="AB752" s="1222" t="s">
        <v>3011</v>
      </c>
      <c r="AC752" s="1222" t="s">
        <v>3011</v>
      </c>
      <c r="AD752" s="1222" t="s">
        <v>3011</v>
      </c>
      <c r="AE752" s="1222" t="s">
        <v>3011</v>
      </c>
      <c r="AF752" s="2007" t="s">
        <v>293</v>
      </c>
      <c r="AG752" s="1222" t="s">
        <v>3310</v>
      </c>
      <c r="AH752" s="1221" t="s">
        <v>2908</v>
      </c>
      <c r="AI752" s="2007" t="s">
        <v>2909</v>
      </c>
      <c r="AJ752" s="1222" t="s">
        <v>295</v>
      </c>
      <c r="AK752" s="1225" t="s">
        <v>3281</v>
      </c>
      <c r="AL752" s="1222" t="s">
        <v>294</v>
      </c>
      <c r="AM752" s="1221" t="s">
        <v>3011</v>
      </c>
      <c r="AN752" s="2008"/>
    </row>
    <row r="753" spans="1:40" ht="93" customHeight="1">
      <c r="A753" s="1221" t="s">
        <v>1107</v>
      </c>
      <c r="B753" s="1221" t="s">
        <v>1045</v>
      </c>
      <c r="C753" s="1221" t="s">
        <v>3306</v>
      </c>
      <c r="D753" s="1222" t="s">
        <v>3011</v>
      </c>
      <c r="E753" s="1221" t="s">
        <v>3272</v>
      </c>
      <c r="F753" s="1222" t="s">
        <v>3273</v>
      </c>
      <c r="G753" s="1222" t="s">
        <v>3013</v>
      </c>
      <c r="H753" s="1223">
        <v>96830.57</v>
      </c>
      <c r="I753" s="1223">
        <v>87850</v>
      </c>
      <c r="J753" s="1222" t="s">
        <v>3274</v>
      </c>
      <c r="K753" s="1224">
        <v>45180</v>
      </c>
      <c r="L753" s="1222" t="s">
        <v>3373</v>
      </c>
      <c r="M753" s="1224" t="s">
        <v>3275</v>
      </c>
      <c r="N753" s="1222" t="s">
        <v>293</v>
      </c>
      <c r="O753" s="2069">
        <v>47037</v>
      </c>
      <c r="P753" s="1221" t="s">
        <v>294</v>
      </c>
      <c r="Q753" s="1221" t="s">
        <v>3540</v>
      </c>
      <c r="R753" s="2069" t="s">
        <v>3317</v>
      </c>
      <c r="S753" s="1222" t="s">
        <v>297</v>
      </c>
      <c r="T753" s="2063" t="s">
        <v>2918</v>
      </c>
      <c r="U753" s="1222" t="s">
        <v>294</v>
      </c>
      <c r="V753" s="1222" t="s">
        <v>3018</v>
      </c>
      <c r="W753" s="1222" t="s">
        <v>294</v>
      </c>
      <c r="X753" s="1222" t="s">
        <v>3278</v>
      </c>
      <c r="Y753" s="1222" t="s">
        <v>3279</v>
      </c>
      <c r="Z753" s="1222" t="s">
        <v>3011</v>
      </c>
      <c r="AA753" s="1222" t="s">
        <v>3011</v>
      </c>
      <c r="AB753" s="1222" t="s">
        <v>3011</v>
      </c>
      <c r="AC753" s="1222" t="s">
        <v>3011</v>
      </c>
      <c r="AD753" s="1222" t="s">
        <v>3011</v>
      </c>
      <c r="AE753" s="1222" t="s">
        <v>3011</v>
      </c>
      <c r="AF753" s="2007" t="s">
        <v>293</v>
      </c>
      <c r="AG753" s="1222" t="s">
        <v>3310</v>
      </c>
      <c r="AH753" s="1221" t="s">
        <v>2908</v>
      </c>
      <c r="AI753" s="2007" t="s">
        <v>2909</v>
      </c>
      <c r="AJ753" s="1222" t="s">
        <v>295</v>
      </c>
      <c r="AK753" s="1225" t="s">
        <v>3281</v>
      </c>
      <c r="AL753" s="1222" t="s">
        <v>294</v>
      </c>
      <c r="AM753" s="1221" t="s">
        <v>3011</v>
      </c>
      <c r="AN753" s="2008"/>
    </row>
    <row r="754" spans="1:40" ht="93" customHeight="1">
      <c r="A754" s="1221" t="s">
        <v>1107</v>
      </c>
      <c r="B754" s="1221" t="s">
        <v>1046</v>
      </c>
      <c r="C754" s="1221" t="s">
        <v>3306</v>
      </c>
      <c r="D754" s="1222" t="s">
        <v>3011</v>
      </c>
      <c r="E754" s="1221" t="s">
        <v>3272</v>
      </c>
      <c r="F754" s="1222" t="s">
        <v>3273</v>
      </c>
      <c r="G754" s="1222" t="s">
        <v>3013</v>
      </c>
      <c r="H754" s="1223">
        <v>6944.02</v>
      </c>
      <c r="I754" s="1223">
        <v>6300</v>
      </c>
      <c r="J754" s="1222" t="s">
        <v>3274</v>
      </c>
      <c r="K754" s="1224">
        <v>45180</v>
      </c>
      <c r="L754" s="1222" t="s">
        <v>3373</v>
      </c>
      <c r="M754" s="1224" t="s">
        <v>3275</v>
      </c>
      <c r="N754" s="1222" t="s">
        <v>293</v>
      </c>
      <c r="O754" s="2069">
        <v>47037</v>
      </c>
      <c r="P754" s="1221" t="s">
        <v>294</v>
      </c>
      <c r="Q754" s="1221" t="s">
        <v>3509</v>
      </c>
      <c r="R754" s="2069" t="s">
        <v>3317</v>
      </c>
      <c r="S754" s="1222" t="s">
        <v>297</v>
      </c>
      <c r="T754" s="2063" t="s">
        <v>2918</v>
      </c>
      <c r="U754" s="1222" t="s">
        <v>294</v>
      </c>
      <c r="V754" s="1222" t="s">
        <v>3018</v>
      </c>
      <c r="W754" s="1222" t="s">
        <v>294</v>
      </c>
      <c r="X754" s="1222" t="s">
        <v>3278</v>
      </c>
      <c r="Y754" s="1222" t="s">
        <v>3279</v>
      </c>
      <c r="Z754" s="1222" t="s">
        <v>3011</v>
      </c>
      <c r="AA754" s="1222" t="s">
        <v>3011</v>
      </c>
      <c r="AB754" s="1222" t="s">
        <v>3011</v>
      </c>
      <c r="AC754" s="1222" t="s">
        <v>3011</v>
      </c>
      <c r="AD754" s="1222" t="s">
        <v>3011</v>
      </c>
      <c r="AE754" s="1222" t="s">
        <v>3011</v>
      </c>
      <c r="AF754" s="2007" t="s">
        <v>293</v>
      </c>
      <c r="AG754" s="1222" t="s">
        <v>3310</v>
      </c>
      <c r="AH754" s="1221" t="s">
        <v>2908</v>
      </c>
      <c r="AI754" s="2007" t="s">
        <v>2909</v>
      </c>
      <c r="AJ754" s="1222" t="s">
        <v>295</v>
      </c>
      <c r="AK754" s="1225" t="s">
        <v>3281</v>
      </c>
      <c r="AL754" s="1222" t="s">
        <v>294</v>
      </c>
      <c r="AM754" s="1221" t="s">
        <v>3011</v>
      </c>
      <c r="AN754" s="2008"/>
    </row>
    <row r="755" spans="1:40" ht="93" customHeight="1">
      <c r="A755" s="1221" t="s">
        <v>1107</v>
      </c>
      <c r="B755" s="1221" t="s">
        <v>1047</v>
      </c>
      <c r="C755" s="1221" t="s">
        <v>3306</v>
      </c>
      <c r="D755" s="1222" t="s">
        <v>3011</v>
      </c>
      <c r="E755" s="1221" t="s">
        <v>3272</v>
      </c>
      <c r="F755" s="1222" t="s">
        <v>3273</v>
      </c>
      <c r="G755" s="1222" t="s">
        <v>3013</v>
      </c>
      <c r="H755" s="1223">
        <v>771.56</v>
      </c>
      <c r="I755" s="1223">
        <v>700</v>
      </c>
      <c r="J755" s="1222" t="s">
        <v>3274</v>
      </c>
      <c r="K755" s="1224">
        <v>45180</v>
      </c>
      <c r="L755" s="1222" t="s">
        <v>3373</v>
      </c>
      <c r="M755" s="1224" t="s">
        <v>3275</v>
      </c>
      <c r="N755" s="1222" t="s">
        <v>293</v>
      </c>
      <c r="O755" s="2069">
        <v>47037</v>
      </c>
      <c r="P755" s="1221" t="s">
        <v>294</v>
      </c>
      <c r="Q755" s="1221" t="s">
        <v>3523</v>
      </c>
      <c r="R755" s="2069" t="s">
        <v>3317</v>
      </c>
      <c r="S755" s="1222" t="s">
        <v>297</v>
      </c>
      <c r="T755" s="2063" t="s">
        <v>2918</v>
      </c>
      <c r="U755" s="1222" t="s">
        <v>294</v>
      </c>
      <c r="V755" s="1222" t="s">
        <v>3018</v>
      </c>
      <c r="W755" s="1222" t="s">
        <v>294</v>
      </c>
      <c r="X755" s="1222" t="s">
        <v>3278</v>
      </c>
      <c r="Y755" s="1222" t="s">
        <v>3279</v>
      </c>
      <c r="Z755" s="1222" t="s">
        <v>3011</v>
      </c>
      <c r="AA755" s="1222" t="s">
        <v>3011</v>
      </c>
      <c r="AB755" s="1222" t="s">
        <v>3011</v>
      </c>
      <c r="AC755" s="1222" t="s">
        <v>3011</v>
      </c>
      <c r="AD755" s="1222" t="s">
        <v>3011</v>
      </c>
      <c r="AE755" s="1222" t="s">
        <v>3011</v>
      </c>
      <c r="AF755" s="2007" t="s">
        <v>293</v>
      </c>
      <c r="AG755" s="1222" t="s">
        <v>3310</v>
      </c>
      <c r="AH755" s="1221" t="s">
        <v>2908</v>
      </c>
      <c r="AI755" s="2007" t="s">
        <v>2909</v>
      </c>
      <c r="AJ755" s="1222" t="s">
        <v>295</v>
      </c>
      <c r="AK755" s="1225" t="s">
        <v>3281</v>
      </c>
      <c r="AL755" s="1222" t="s">
        <v>294</v>
      </c>
      <c r="AM755" s="1221" t="s">
        <v>3011</v>
      </c>
      <c r="AN755" s="2008"/>
    </row>
    <row r="756" spans="1:40" ht="93" customHeight="1">
      <c r="A756" s="1221" t="s">
        <v>1107</v>
      </c>
      <c r="B756" s="1221" t="s">
        <v>1048</v>
      </c>
      <c r="C756" s="1221" t="s">
        <v>3306</v>
      </c>
      <c r="D756" s="1222" t="s">
        <v>3011</v>
      </c>
      <c r="E756" s="1221" t="s">
        <v>3272</v>
      </c>
      <c r="F756" s="1222" t="s">
        <v>3273</v>
      </c>
      <c r="G756" s="1222" t="s">
        <v>3013</v>
      </c>
      <c r="H756" s="1223">
        <v>5015.13</v>
      </c>
      <c r="I756" s="1223">
        <v>4550</v>
      </c>
      <c r="J756" s="1222" t="s">
        <v>3274</v>
      </c>
      <c r="K756" s="1224">
        <v>45180</v>
      </c>
      <c r="L756" s="1222" t="s">
        <v>3373</v>
      </c>
      <c r="M756" s="1224" t="s">
        <v>3275</v>
      </c>
      <c r="N756" s="1222" t="s">
        <v>293</v>
      </c>
      <c r="O756" s="2069">
        <v>47037</v>
      </c>
      <c r="P756" s="1221" t="s">
        <v>294</v>
      </c>
      <c r="Q756" s="1221" t="s">
        <v>3536</v>
      </c>
      <c r="R756" s="2069" t="s">
        <v>3317</v>
      </c>
      <c r="S756" s="1222" t="s">
        <v>297</v>
      </c>
      <c r="T756" s="2063" t="s">
        <v>2918</v>
      </c>
      <c r="U756" s="1222" t="s">
        <v>294</v>
      </c>
      <c r="V756" s="1222" t="s">
        <v>3018</v>
      </c>
      <c r="W756" s="1222" t="s">
        <v>294</v>
      </c>
      <c r="X756" s="1222" t="s">
        <v>3278</v>
      </c>
      <c r="Y756" s="1222" t="s">
        <v>3279</v>
      </c>
      <c r="Z756" s="1222" t="s">
        <v>3011</v>
      </c>
      <c r="AA756" s="1222" t="s">
        <v>3011</v>
      </c>
      <c r="AB756" s="1222" t="s">
        <v>3011</v>
      </c>
      <c r="AC756" s="1222" t="s">
        <v>3011</v>
      </c>
      <c r="AD756" s="1222" t="s">
        <v>3011</v>
      </c>
      <c r="AE756" s="1222" t="s">
        <v>3011</v>
      </c>
      <c r="AF756" s="2007" t="s">
        <v>293</v>
      </c>
      <c r="AG756" s="1222" t="s">
        <v>3310</v>
      </c>
      <c r="AH756" s="1221" t="s">
        <v>2908</v>
      </c>
      <c r="AI756" s="2007" t="s">
        <v>2909</v>
      </c>
      <c r="AJ756" s="1222" t="s">
        <v>295</v>
      </c>
      <c r="AK756" s="1225" t="s">
        <v>3281</v>
      </c>
      <c r="AL756" s="1222" t="s">
        <v>294</v>
      </c>
      <c r="AM756" s="1221" t="s">
        <v>3011</v>
      </c>
      <c r="AN756" s="2008"/>
    </row>
    <row r="757" spans="1:40" ht="93" customHeight="1">
      <c r="A757" s="1221" t="s">
        <v>1107</v>
      </c>
      <c r="B757" s="1221" t="s">
        <v>1049</v>
      </c>
      <c r="C757" s="1221" t="s">
        <v>3306</v>
      </c>
      <c r="D757" s="1222" t="s">
        <v>3011</v>
      </c>
      <c r="E757" s="1221" t="s">
        <v>3272</v>
      </c>
      <c r="F757" s="1222" t="s">
        <v>3273</v>
      </c>
      <c r="G757" s="1222" t="s">
        <v>3013</v>
      </c>
      <c r="H757" s="1223">
        <v>3857.79</v>
      </c>
      <c r="I757" s="1223">
        <v>3500</v>
      </c>
      <c r="J757" s="1222" t="s">
        <v>3274</v>
      </c>
      <c r="K757" s="1224">
        <v>45180</v>
      </c>
      <c r="L757" s="1222" t="s">
        <v>3373</v>
      </c>
      <c r="M757" s="1224" t="s">
        <v>3275</v>
      </c>
      <c r="N757" s="1222" t="s">
        <v>293</v>
      </c>
      <c r="O757" s="2069">
        <v>47037</v>
      </c>
      <c r="P757" s="1221" t="s">
        <v>294</v>
      </c>
      <c r="Q757" s="1221" t="s">
        <v>3413</v>
      </c>
      <c r="R757" s="2069" t="s">
        <v>3317</v>
      </c>
      <c r="S757" s="1222" t="s">
        <v>297</v>
      </c>
      <c r="T757" s="2063" t="s">
        <v>2918</v>
      </c>
      <c r="U757" s="1222" t="s">
        <v>294</v>
      </c>
      <c r="V757" s="1222" t="s">
        <v>3018</v>
      </c>
      <c r="W757" s="1222" t="s">
        <v>294</v>
      </c>
      <c r="X757" s="1222" t="s">
        <v>3278</v>
      </c>
      <c r="Y757" s="1222" t="s">
        <v>3279</v>
      </c>
      <c r="Z757" s="1222" t="s">
        <v>3011</v>
      </c>
      <c r="AA757" s="1222" t="s">
        <v>3011</v>
      </c>
      <c r="AB757" s="1222" t="s">
        <v>3011</v>
      </c>
      <c r="AC757" s="1222" t="s">
        <v>3011</v>
      </c>
      <c r="AD757" s="1222" t="s">
        <v>3011</v>
      </c>
      <c r="AE757" s="1222" t="s">
        <v>3011</v>
      </c>
      <c r="AF757" s="2007" t="s">
        <v>293</v>
      </c>
      <c r="AG757" s="1222" t="s">
        <v>3310</v>
      </c>
      <c r="AH757" s="1221" t="s">
        <v>2908</v>
      </c>
      <c r="AI757" s="2007" t="s">
        <v>2909</v>
      </c>
      <c r="AJ757" s="1222" t="s">
        <v>295</v>
      </c>
      <c r="AK757" s="1225" t="s">
        <v>3281</v>
      </c>
      <c r="AL757" s="1222" t="s">
        <v>294</v>
      </c>
      <c r="AM757" s="1221" t="s">
        <v>3011</v>
      </c>
      <c r="AN757" s="2008"/>
    </row>
    <row r="758" spans="1:40" ht="93" customHeight="1">
      <c r="A758" s="1221" t="s">
        <v>1107</v>
      </c>
      <c r="B758" s="1221" t="s">
        <v>1050</v>
      </c>
      <c r="C758" s="1221" t="s">
        <v>3306</v>
      </c>
      <c r="D758" s="1222" t="s">
        <v>3011</v>
      </c>
      <c r="E758" s="1221" t="s">
        <v>3272</v>
      </c>
      <c r="F758" s="1222" t="s">
        <v>3273</v>
      </c>
      <c r="G758" s="1222" t="s">
        <v>3013</v>
      </c>
      <c r="H758" s="1223">
        <v>771.56</v>
      </c>
      <c r="I758" s="1223">
        <v>700</v>
      </c>
      <c r="J758" s="1222" t="s">
        <v>3274</v>
      </c>
      <c r="K758" s="1224">
        <v>45180</v>
      </c>
      <c r="L758" s="1222" t="s">
        <v>3373</v>
      </c>
      <c r="M758" s="1224" t="s">
        <v>3275</v>
      </c>
      <c r="N758" s="1222" t="s">
        <v>293</v>
      </c>
      <c r="O758" s="2069">
        <v>47037</v>
      </c>
      <c r="P758" s="1221" t="s">
        <v>294</v>
      </c>
      <c r="Q758" s="1221" t="s">
        <v>3523</v>
      </c>
      <c r="R758" s="2069" t="s">
        <v>3317</v>
      </c>
      <c r="S758" s="1222" t="s">
        <v>297</v>
      </c>
      <c r="T758" s="2063" t="s">
        <v>2918</v>
      </c>
      <c r="U758" s="1222" t="s">
        <v>294</v>
      </c>
      <c r="V758" s="1222" t="s">
        <v>3018</v>
      </c>
      <c r="W758" s="1222" t="s">
        <v>294</v>
      </c>
      <c r="X758" s="1222" t="s">
        <v>3278</v>
      </c>
      <c r="Y758" s="1222" t="s">
        <v>3279</v>
      </c>
      <c r="Z758" s="1222" t="s">
        <v>3011</v>
      </c>
      <c r="AA758" s="1222" t="s">
        <v>3011</v>
      </c>
      <c r="AB758" s="1222" t="s">
        <v>3011</v>
      </c>
      <c r="AC758" s="1222" t="s">
        <v>3011</v>
      </c>
      <c r="AD758" s="1222" t="s">
        <v>3011</v>
      </c>
      <c r="AE758" s="1222" t="s">
        <v>3011</v>
      </c>
      <c r="AF758" s="2007" t="s">
        <v>293</v>
      </c>
      <c r="AG758" s="1222" t="s">
        <v>3310</v>
      </c>
      <c r="AH758" s="1221" t="s">
        <v>2908</v>
      </c>
      <c r="AI758" s="2007" t="s">
        <v>2909</v>
      </c>
      <c r="AJ758" s="1222" t="s">
        <v>295</v>
      </c>
      <c r="AK758" s="1225" t="s">
        <v>3281</v>
      </c>
      <c r="AL758" s="1222" t="s">
        <v>294</v>
      </c>
      <c r="AM758" s="1221" t="s">
        <v>3011</v>
      </c>
      <c r="AN758" s="2008"/>
    </row>
    <row r="759" spans="1:40" ht="93" customHeight="1">
      <c r="A759" s="1221" t="s">
        <v>1107</v>
      </c>
      <c r="B759" s="1221" t="s">
        <v>1051</v>
      </c>
      <c r="C759" s="1221" t="s">
        <v>3306</v>
      </c>
      <c r="D759" s="1222" t="s">
        <v>3011</v>
      </c>
      <c r="E759" s="1221" t="s">
        <v>3272</v>
      </c>
      <c r="F759" s="1222" t="s">
        <v>3273</v>
      </c>
      <c r="G759" s="1222" t="s">
        <v>3013</v>
      </c>
      <c r="H759" s="1223">
        <v>3472.01</v>
      </c>
      <c r="I759" s="1223">
        <v>3150</v>
      </c>
      <c r="J759" s="1222" t="s">
        <v>3274</v>
      </c>
      <c r="K759" s="1224">
        <v>45180</v>
      </c>
      <c r="L759" s="1222" t="s">
        <v>3373</v>
      </c>
      <c r="M759" s="1224" t="s">
        <v>3275</v>
      </c>
      <c r="N759" s="1222" t="s">
        <v>293</v>
      </c>
      <c r="O759" s="2069">
        <v>47037</v>
      </c>
      <c r="P759" s="1221" t="s">
        <v>294</v>
      </c>
      <c r="Q759" s="1221" t="s">
        <v>3541</v>
      </c>
      <c r="R759" s="2069" t="s">
        <v>3317</v>
      </c>
      <c r="S759" s="1222" t="s">
        <v>297</v>
      </c>
      <c r="T759" s="2063" t="s">
        <v>2918</v>
      </c>
      <c r="U759" s="1222" t="s">
        <v>294</v>
      </c>
      <c r="V759" s="1222" t="s">
        <v>3018</v>
      </c>
      <c r="W759" s="1222" t="s">
        <v>294</v>
      </c>
      <c r="X759" s="1222" t="s">
        <v>3278</v>
      </c>
      <c r="Y759" s="1222" t="s">
        <v>3279</v>
      </c>
      <c r="Z759" s="1222" t="s">
        <v>3011</v>
      </c>
      <c r="AA759" s="1222" t="s">
        <v>3011</v>
      </c>
      <c r="AB759" s="1222" t="s">
        <v>3011</v>
      </c>
      <c r="AC759" s="1222" t="s">
        <v>3011</v>
      </c>
      <c r="AD759" s="1222" t="s">
        <v>3011</v>
      </c>
      <c r="AE759" s="1222" t="s">
        <v>3011</v>
      </c>
      <c r="AF759" s="2007" t="s">
        <v>293</v>
      </c>
      <c r="AG759" s="1222" t="s">
        <v>3310</v>
      </c>
      <c r="AH759" s="1221" t="s">
        <v>2908</v>
      </c>
      <c r="AI759" s="2007" t="s">
        <v>2909</v>
      </c>
      <c r="AJ759" s="1222" t="s">
        <v>295</v>
      </c>
      <c r="AK759" s="1225" t="s">
        <v>3281</v>
      </c>
      <c r="AL759" s="1222" t="s">
        <v>294</v>
      </c>
      <c r="AM759" s="1221" t="s">
        <v>3011</v>
      </c>
      <c r="AN759" s="2008"/>
    </row>
    <row r="760" spans="1:40" ht="93" customHeight="1">
      <c r="A760" s="1221" t="s">
        <v>1107</v>
      </c>
      <c r="B760" s="1221" t="s">
        <v>1052</v>
      </c>
      <c r="C760" s="1221" t="s">
        <v>3306</v>
      </c>
      <c r="D760" s="1222" t="s">
        <v>3011</v>
      </c>
      <c r="E760" s="1221" t="s">
        <v>3272</v>
      </c>
      <c r="F760" s="1222" t="s">
        <v>3273</v>
      </c>
      <c r="G760" s="1222" t="s">
        <v>3013</v>
      </c>
      <c r="H760" s="1223">
        <v>385.78</v>
      </c>
      <c r="I760" s="1223">
        <v>350</v>
      </c>
      <c r="J760" s="1222" t="s">
        <v>3274</v>
      </c>
      <c r="K760" s="1224">
        <v>45180</v>
      </c>
      <c r="L760" s="1222" t="s">
        <v>3373</v>
      </c>
      <c r="M760" s="1224" t="s">
        <v>3275</v>
      </c>
      <c r="N760" s="1222" t="s">
        <v>293</v>
      </c>
      <c r="O760" s="2069">
        <v>47037</v>
      </c>
      <c r="P760" s="1221" t="s">
        <v>294</v>
      </c>
      <c r="Q760" s="1221" t="s">
        <v>3524</v>
      </c>
      <c r="R760" s="2069" t="s">
        <v>3317</v>
      </c>
      <c r="S760" s="1222" t="s">
        <v>297</v>
      </c>
      <c r="T760" s="2063" t="s">
        <v>2918</v>
      </c>
      <c r="U760" s="1222" t="s">
        <v>294</v>
      </c>
      <c r="V760" s="1222" t="s">
        <v>3018</v>
      </c>
      <c r="W760" s="1222" t="s">
        <v>294</v>
      </c>
      <c r="X760" s="1222" t="s">
        <v>3278</v>
      </c>
      <c r="Y760" s="1222" t="s">
        <v>3279</v>
      </c>
      <c r="Z760" s="1222" t="s">
        <v>3011</v>
      </c>
      <c r="AA760" s="1222" t="s">
        <v>3011</v>
      </c>
      <c r="AB760" s="1222" t="s">
        <v>3011</v>
      </c>
      <c r="AC760" s="1222" t="s">
        <v>3011</v>
      </c>
      <c r="AD760" s="1222" t="s">
        <v>3011</v>
      </c>
      <c r="AE760" s="1222" t="s">
        <v>3011</v>
      </c>
      <c r="AF760" s="2007" t="s">
        <v>293</v>
      </c>
      <c r="AG760" s="1222" t="s">
        <v>3310</v>
      </c>
      <c r="AH760" s="1221" t="s">
        <v>2908</v>
      </c>
      <c r="AI760" s="2007" t="s">
        <v>2909</v>
      </c>
      <c r="AJ760" s="1222" t="s">
        <v>295</v>
      </c>
      <c r="AK760" s="1225" t="s">
        <v>3281</v>
      </c>
      <c r="AL760" s="1222" t="s">
        <v>294</v>
      </c>
      <c r="AM760" s="1221" t="s">
        <v>3011</v>
      </c>
      <c r="AN760" s="2008"/>
    </row>
    <row r="761" spans="1:40" ht="93" customHeight="1">
      <c r="A761" s="1221" t="s">
        <v>1107</v>
      </c>
      <c r="B761" s="1221" t="s">
        <v>1053</v>
      </c>
      <c r="C761" s="1221" t="s">
        <v>3306</v>
      </c>
      <c r="D761" s="1222" t="s">
        <v>3011</v>
      </c>
      <c r="E761" s="1221" t="s">
        <v>3272</v>
      </c>
      <c r="F761" s="1222" t="s">
        <v>3273</v>
      </c>
      <c r="G761" s="1222" t="s">
        <v>3013</v>
      </c>
      <c r="H761" s="1223">
        <v>385.78</v>
      </c>
      <c r="I761" s="1223">
        <v>350</v>
      </c>
      <c r="J761" s="1222" t="s">
        <v>3274</v>
      </c>
      <c r="K761" s="1224">
        <v>45180</v>
      </c>
      <c r="L761" s="1222" t="s">
        <v>3373</v>
      </c>
      <c r="M761" s="1224" t="s">
        <v>3275</v>
      </c>
      <c r="N761" s="1222" t="s">
        <v>293</v>
      </c>
      <c r="O761" s="2069">
        <v>47037</v>
      </c>
      <c r="P761" s="1221" t="s">
        <v>294</v>
      </c>
      <c r="Q761" s="1221" t="s">
        <v>3524</v>
      </c>
      <c r="R761" s="2069" t="s">
        <v>3317</v>
      </c>
      <c r="S761" s="1222" t="s">
        <v>297</v>
      </c>
      <c r="T761" s="2063" t="s">
        <v>2918</v>
      </c>
      <c r="U761" s="1222" t="s">
        <v>294</v>
      </c>
      <c r="V761" s="1222" t="s">
        <v>3018</v>
      </c>
      <c r="W761" s="1222" t="s">
        <v>294</v>
      </c>
      <c r="X761" s="1222" t="s">
        <v>3278</v>
      </c>
      <c r="Y761" s="1222" t="s">
        <v>3279</v>
      </c>
      <c r="Z761" s="1222" t="s">
        <v>3011</v>
      </c>
      <c r="AA761" s="1222" t="s">
        <v>3011</v>
      </c>
      <c r="AB761" s="1222" t="s">
        <v>3011</v>
      </c>
      <c r="AC761" s="1222" t="s">
        <v>3011</v>
      </c>
      <c r="AD761" s="1222" t="s">
        <v>3011</v>
      </c>
      <c r="AE761" s="1222" t="s">
        <v>3011</v>
      </c>
      <c r="AF761" s="2007" t="s">
        <v>293</v>
      </c>
      <c r="AG761" s="1222" t="s">
        <v>3310</v>
      </c>
      <c r="AH761" s="1221" t="s">
        <v>2908</v>
      </c>
      <c r="AI761" s="2007" t="s">
        <v>2909</v>
      </c>
      <c r="AJ761" s="1222" t="s">
        <v>295</v>
      </c>
      <c r="AK761" s="1225" t="s">
        <v>3281</v>
      </c>
      <c r="AL761" s="1222" t="s">
        <v>294</v>
      </c>
      <c r="AM761" s="1221" t="s">
        <v>3011</v>
      </c>
      <c r="AN761" s="2008"/>
    </row>
    <row r="762" spans="1:40" ht="93" customHeight="1">
      <c r="A762" s="1221" t="s">
        <v>1107</v>
      </c>
      <c r="B762" s="1221" t="s">
        <v>1054</v>
      </c>
      <c r="C762" s="1221" t="s">
        <v>3306</v>
      </c>
      <c r="D762" s="1222" t="s">
        <v>3011</v>
      </c>
      <c r="E762" s="1221" t="s">
        <v>3272</v>
      </c>
      <c r="F762" s="1222" t="s">
        <v>3273</v>
      </c>
      <c r="G762" s="1222" t="s">
        <v>3013</v>
      </c>
      <c r="H762" s="1223">
        <v>771.56</v>
      </c>
      <c r="I762" s="1223">
        <v>700</v>
      </c>
      <c r="J762" s="1222" t="s">
        <v>3274</v>
      </c>
      <c r="K762" s="1224">
        <v>45180</v>
      </c>
      <c r="L762" s="1222" t="s">
        <v>3373</v>
      </c>
      <c r="M762" s="1224" t="s">
        <v>3275</v>
      </c>
      <c r="N762" s="1222" t="s">
        <v>293</v>
      </c>
      <c r="O762" s="2069">
        <v>47037</v>
      </c>
      <c r="P762" s="1221" t="s">
        <v>294</v>
      </c>
      <c r="Q762" s="1221" t="s">
        <v>3523</v>
      </c>
      <c r="R762" s="2069" t="s">
        <v>3317</v>
      </c>
      <c r="S762" s="1222" t="s">
        <v>297</v>
      </c>
      <c r="T762" s="2063" t="s">
        <v>2918</v>
      </c>
      <c r="U762" s="1222" t="s">
        <v>294</v>
      </c>
      <c r="V762" s="1222" t="s">
        <v>3018</v>
      </c>
      <c r="W762" s="1222" t="s">
        <v>294</v>
      </c>
      <c r="X762" s="1222" t="s">
        <v>3278</v>
      </c>
      <c r="Y762" s="1222" t="s">
        <v>3279</v>
      </c>
      <c r="Z762" s="1222" t="s">
        <v>3011</v>
      </c>
      <c r="AA762" s="1222" t="s">
        <v>3011</v>
      </c>
      <c r="AB762" s="1222" t="s">
        <v>3011</v>
      </c>
      <c r="AC762" s="1222" t="s">
        <v>3011</v>
      </c>
      <c r="AD762" s="1222" t="s">
        <v>3011</v>
      </c>
      <c r="AE762" s="1222" t="s">
        <v>3011</v>
      </c>
      <c r="AF762" s="2007" t="s">
        <v>293</v>
      </c>
      <c r="AG762" s="1222" t="s">
        <v>3310</v>
      </c>
      <c r="AH762" s="1221" t="s">
        <v>2908</v>
      </c>
      <c r="AI762" s="2007" t="s">
        <v>2909</v>
      </c>
      <c r="AJ762" s="1222" t="s">
        <v>295</v>
      </c>
      <c r="AK762" s="1225" t="s">
        <v>3281</v>
      </c>
      <c r="AL762" s="1222" t="s">
        <v>294</v>
      </c>
      <c r="AM762" s="1221" t="s">
        <v>3011</v>
      </c>
      <c r="AN762" s="2008"/>
    </row>
    <row r="763" spans="1:40" ht="93" customHeight="1">
      <c r="A763" s="1221" t="s">
        <v>1107</v>
      </c>
      <c r="B763" s="1221" t="s">
        <v>1055</v>
      </c>
      <c r="C763" s="1221" t="s">
        <v>3306</v>
      </c>
      <c r="D763" s="1222" t="s">
        <v>3011</v>
      </c>
      <c r="E763" s="1221" t="s">
        <v>3272</v>
      </c>
      <c r="F763" s="1222" t="s">
        <v>3273</v>
      </c>
      <c r="G763" s="1222" t="s">
        <v>3013</v>
      </c>
      <c r="H763" s="1223">
        <v>385.78</v>
      </c>
      <c r="I763" s="1223">
        <v>350</v>
      </c>
      <c r="J763" s="1222" t="s">
        <v>3274</v>
      </c>
      <c r="K763" s="1224">
        <v>45180</v>
      </c>
      <c r="L763" s="1222" t="s">
        <v>3373</v>
      </c>
      <c r="M763" s="1224" t="s">
        <v>3275</v>
      </c>
      <c r="N763" s="1222" t="s">
        <v>293</v>
      </c>
      <c r="O763" s="2069">
        <v>47037</v>
      </c>
      <c r="P763" s="1221" t="s">
        <v>294</v>
      </c>
      <c r="Q763" s="1221" t="s">
        <v>3524</v>
      </c>
      <c r="R763" s="2069" t="s">
        <v>3317</v>
      </c>
      <c r="S763" s="1222" t="s">
        <v>297</v>
      </c>
      <c r="T763" s="2063" t="s">
        <v>2918</v>
      </c>
      <c r="U763" s="1222" t="s">
        <v>294</v>
      </c>
      <c r="V763" s="1222" t="s">
        <v>3018</v>
      </c>
      <c r="W763" s="1222" t="s">
        <v>294</v>
      </c>
      <c r="X763" s="1222" t="s">
        <v>3278</v>
      </c>
      <c r="Y763" s="1222" t="s">
        <v>3279</v>
      </c>
      <c r="Z763" s="1222" t="s">
        <v>3011</v>
      </c>
      <c r="AA763" s="1222" t="s">
        <v>3011</v>
      </c>
      <c r="AB763" s="1222" t="s">
        <v>3011</v>
      </c>
      <c r="AC763" s="1222" t="s">
        <v>3011</v>
      </c>
      <c r="AD763" s="1222" t="s">
        <v>3011</v>
      </c>
      <c r="AE763" s="1222" t="s">
        <v>3011</v>
      </c>
      <c r="AF763" s="2007" t="s">
        <v>293</v>
      </c>
      <c r="AG763" s="1222" t="s">
        <v>3310</v>
      </c>
      <c r="AH763" s="1221" t="s">
        <v>2908</v>
      </c>
      <c r="AI763" s="2007" t="s">
        <v>2909</v>
      </c>
      <c r="AJ763" s="1222" t="s">
        <v>295</v>
      </c>
      <c r="AK763" s="1225" t="s">
        <v>3281</v>
      </c>
      <c r="AL763" s="1222" t="s">
        <v>294</v>
      </c>
      <c r="AM763" s="1221" t="s">
        <v>3011</v>
      </c>
      <c r="AN763" s="2008"/>
    </row>
    <row r="764" spans="1:40" ht="93" customHeight="1">
      <c r="A764" s="1221" t="s">
        <v>1107</v>
      </c>
      <c r="B764" s="1221" t="s">
        <v>1056</v>
      </c>
      <c r="C764" s="1221" t="s">
        <v>3306</v>
      </c>
      <c r="D764" s="1222" t="s">
        <v>3011</v>
      </c>
      <c r="E764" s="1221" t="s">
        <v>3272</v>
      </c>
      <c r="F764" s="1222" t="s">
        <v>3273</v>
      </c>
      <c r="G764" s="1222" t="s">
        <v>3013</v>
      </c>
      <c r="H764" s="1223">
        <v>771.56</v>
      </c>
      <c r="I764" s="1223">
        <v>700</v>
      </c>
      <c r="J764" s="1222" t="s">
        <v>3274</v>
      </c>
      <c r="K764" s="1224">
        <v>45180</v>
      </c>
      <c r="L764" s="1222" t="s">
        <v>3373</v>
      </c>
      <c r="M764" s="1224" t="s">
        <v>3275</v>
      </c>
      <c r="N764" s="1222" t="s">
        <v>293</v>
      </c>
      <c r="O764" s="2069">
        <v>47037</v>
      </c>
      <c r="P764" s="1221" t="s">
        <v>294</v>
      </c>
      <c r="Q764" s="1221" t="s">
        <v>3523</v>
      </c>
      <c r="R764" s="2069" t="s">
        <v>3317</v>
      </c>
      <c r="S764" s="1222" t="s">
        <v>297</v>
      </c>
      <c r="T764" s="2063" t="s">
        <v>2918</v>
      </c>
      <c r="U764" s="1222" t="s">
        <v>294</v>
      </c>
      <c r="V764" s="1222" t="s">
        <v>3018</v>
      </c>
      <c r="W764" s="1222" t="s">
        <v>294</v>
      </c>
      <c r="X764" s="1222" t="s">
        <v>3278</v>
      </c>
      <c r="Y764" s="1222" t="s">
        <v>3279</v>
      </c>
      <c r="Z764" s="1222" t="s">
        <v>3011</v>
      </c>
      <c r="AA764" s="1222" t="s">
        <v>3011</v>
      </c>
      <c r="AB764" s="1222" t="s">
        <v>3011</v>
      </c>
      <c r="AC764" s="1222" t="s">
        <v>3011</v>
      </c>
      <c r="AD764" s="1222" t="s">
        <v>3011</v>
      </c>
      <c r="AE764" s="1222" t="s">
        <v>3011</v>
      </c>
      <c r="AF764" s="2007" t="s">
        <v>293</v>
      </c>
      <c r="AG764" s="1222" t="s">
        <v>3310</v>
      </c>
      <c r="AH764" s="1221" t="s">
        <v>2908</v>
      </c>
      <c r="AI764" s="2007" t="s">
        <v>2909</v>
      </c>
      <c r="AJ764" s="1222" t="s">
        <v>295</v>
      </c>
      <c r="AK764" s="1225" t="s">
        <v>3281</v>
      </c>
      <c r="AL764" s="1222" t="s">
        <v>294</v>
      </c>
      <c r="AM764" s="1221" t="s">
        <v>3011</v>
      </c>
      <c r="AN764" s="2008"/>
    </row>
    <row r="765" spans="1:40" ht="93" customHeight="1">
      <c r="A765" s="1221" t="s">
        <v>1107</v>
      </c>
      <c r="B765" s="1221" t="s">
        <v>1057</v>
      </c>
      <c r="C765" s="1221" t="s">
        <v>3306</v>
      </c>
      <c r="D765" s="1222" t="s">
        <v>3011</v>
      </c>
      <c r="E765" s="1221" t="s">
        <v>3272</v>
      </c>
      <c r="F765" s="1222" t="s">
        <v>3273</v>
      </c>
      <c r="G765" s="1222" t="s">
        <v>3013</v>
      </c>
      <c r="H765" s="1223">
        <v>2314.67</v>
      </c>
      <c r="I765" s="1223">
        <v>2100</v>
      </c>
      <c r="J765" s="1222" t="s">
        <v>3274</v>
      </c>
      <c r="K765" s="1224">
        <v>45180</v>
      </c>
      <c r="L765" s="1222" t="s">
        <v>3373</v>
      </c>
      <c r="M765" s="1224" t="s">
        <v>3275</v>
      </c>
      <c r="N765" s="1222" t="s">
        <v>293</v>
      </c>
      <c r="O765" s="2069">
        <v>47037</v>
      </c>
      <c r="P765" s="1221" t="s">
        <v>294</v>
      </c>
      <c r="Q765" s="1221" t="s">
        <v>3440</v>
      </c>
      <c r="R765" s="2069" t="s">
        <v>3317</v>
      </c>
      <c r="S765" s="1222" t="s">
        <v>297</v>
      </c>
      <c r="T765" s="2063" t="s">
        <v>2918</v>
      </c>
      <c r="U765" s="1222" t="s">
        <v>294</v>
      </c>
      <c r="V765" s="1222" t="s">
        <v>3018</v>
      </c>
      <c r="W765" s="1222" t="s">
        <v>294</v>
      </c>
      <c r="X765" s="1222" t="s">
        <v>3278</v>
      </c>
      <c r="Y765" s="1222" t="s">
        <v>3279</v>
      </c>
      <c r="Z765" s="1222" t="s">
        <v>3011</v>
      </c>
      <c r="AA765" s="1222" t="s">
        <v>3011</v>
      </c>
      <c r="AB765" s="1222" t="s">
        <v>3011</v>
      </c>
      <c r="AC765" s="1222" t="s">
        <v>3011</v>
      </c>
      <c r="AD765" s="1222" t="s">
        <v>3011</v>
      </c>
      <c r="AE765" s="1222" t="s">
        <v>3011</v>
      </c>
      <c r="AF765" s="2007" t="s">
        <v>293</v>
      </c>
      <c r="AG765" s="1222" t="s">
        <v>3310</v>
      </c>
      <c r="AH765" s="1221" t="s">
        <v>2908</v>
      </c>
      <c r="AI765" s="2007" t="s">
        <v>2909</v>
      </c>
      <c r="AJ765" s="1222" t="s">
        <v>295</v>
      </c>
      <c r="AK765" s="1225" t="s">
        <v>3281</v>
      </c>
      <c r="AL765" s="1222" t="s">
        <v>294</v>
      </c>
      <c r="AM765" s="1221" t="s">
        <v>3011</v>
      </c>
      <c r="AN765" s="2008"/>
    </row>
    <row r="766" spans="1:40" ht="93" customHeight="1">
      <c r="A766" s="1221" t="s">
        <v>1107</v>
      </c>
      <c r="B766" s="1221" t="s">
        <v>1058</v>
      </c>
      <c r="C766" s="1221" t="s">
        <v>3306</v>
      </c>
      <c r="D766" s="1222" t="s">
        <v>3011</v>
      </c>
      <c r="E766" s="1221" t="s">
        <v>3272</v>
      </c>
      <c r="F766" s="1222" t="s">
        <v>3273</v>
      </c>
      <c r="G766" s="1222" t="s">
        <v>3013</v>
      </c>
      <c r="H766" s="1223">
        <v>3472.01</v>
      </c>
      <c r="I766" s="1223">
        <v>3150</v>
      </c>
      <c r="J766" s="1222" t="s">
        <v>3274</v>
      </c>
      <c r="K766" s="1224">
        <v>45180</v>
      </c>
      <c r="L766" s="1222" t="s">
        <v>3373</v>
      </c>
      <c r="M766" s="1224" t="s">
        <v>3275</v>
      </c>
      <c r="N766" s="1222" t="s">
        <v>293</v>
      </c>
      <c r="O766" s="2069">
        <v>47037</v>
      </c>
      <c r="P766" s="1221" t="s">
        <v>294</v>
      </c>
      <c r="Q766" s="1221" t="s">
        <v>3541</v>
      </c>
      <c r="R766" s="2069" t="s">
        <v>3317</v>
      </c>
      <c r="S766" s="1222" t="s">
        <v>297</v>
      </c>
      <c r="T766" s="2063" t="s">
        <v>2918</v>
      </c>
      <c r="U766" s="1222" t="s">
        <v>294</v>
      </c>
      <c r="V766" s="1222" t="s">
        <v>3018</v>
      </c>
      <c r="W766" s="1222" t="s">
        <v>294</v>
      </c>
      <c r="X766" s="1222" t="s">
        <v>3278</v>
      </c>
      <c r="Y766" s="1222" t="s">
        <v>3279</v>
      </c>
      <c r="Z766" s="1222" t="s">
        <v>3011</v>
      </c>
      <c r="AA766" s="1222" t="s">
        <v>3011</v>
      </c>
      <c r="AB766" s="1222" t="s">
        <v>3011</v>
      </c>
      <c r="AC766" s="1222" t="s">
        <v>3011</v>
      </c>
      <c r="AD766" s="1222" t="s">
        <v>3011</v>
      </c>
      <c r="AE766" s="1222" t="s">
        <v>3011</v>
      </c>
      <c r="AF766" s="2007" t="s">
        <v>293</v>
      </c>
      <c r="AG766" s="1222" t="s">
        <v>3310</v>
      </c>
      <c r="AH766" s="1221" t="s">
        <v>2908</v>
      </c>
      <c r="AI766" s="2007" t="s">
        <v>2909</v>
      </c>
      <c r="AJ766" s="1222" t="s">
        <v>295</v>
      </c>
      <c r="AK766" s="1225" t="s">
        <v>3281</v>
      </c>
      <c r="AL766" s="1222" t="s">
        <v>294</v>
      </c>
      <c r="AM766" s="1221" t="s">
        <v>3011</v>
      </c>
      <c r="AN766" s="2008"/>
    </row>
    <row r="767" spans="1:40" ht="93" customHeight="1">
      <c r="A767" s="1221" t="s">
        <v>1107</v>
      </c>
      <c r="B767" s="1221" t="s">
        <v>1059</v>
      </c>
      <c r="C767" s="1221" t="s">
        <v>3306</v>
      </c>
      <c r="D767" s="1222" t="s">
        <v>3011</v>
      </c>
      <c r="E767" s="1221" t="s">
        <v>3272</v>
      </c>
      <c r="F767" s="1222" t="s">
        <v>3273</v>
      </c>
      <c r="G767" s="1222" t="s">
        <v>3013</v>
      </c>
      <c r="H767" s="1223">
        <v>24304.09</v>
      </c>
      <c r="I767" s="1223">
        <v>22050</v>
      </c>
      <c r="J767" s="1222" t="s">
        <v>3274</v>
      </c>
      <c r="K767" s="1224">
        <v>45180</v>
      </c>
      <c r="L767" s="1222" t="s">
        <v>3373</v>
      </c>
      <c r="M767" s="1224" t="s">
        <v>3275</v>
      </c>
      <c r="N767" s="1222" t="s">
        <v>293</v>
      </c>
      <c r="O767" s="2069">
        <v>47037</v>
      </c>
      <c r="P767" s="1221" t="s">
        <v>294</v>
      </c>
      <c r="Q767" s="1221" t="s">
        <v>3542</v>
      </c>
      <c r="R767" s="2069" t="s">
        <v>3317</v>
      </c>
      <c r="S767" s="1222" t="s">
        <v>297</v>
      </c>
      <c r="T767" s="2063" t="s">
        <v>2918</v>
      </c>
      <c r="U767" s="1222" t="s">
        <v>294</v>
      </c>
      <c r="V767" s="1222" t="s">
        <v>3018</v>
      </c>
      <c r="W767" s="1222" t="s">
        <v>294</v>
      </c>
      <c r="X767" s="1222" t="s">
        <v>3278</v>
      </c>
      <c r="Y767" s="1222" t="s">
        <v>3279</v>
      </c>
      <c r="Z767" s="1222" t="s">
        <v>3011</v>
      </c>
      <c r="AA767" s="1222" t="s">
        <v>3011</v>
      </c>
      <c r="AB767" s="1222" t="s">
        <v>3011</v>
      </c>
      <c r="AC767" s="1222" t="s">
        <v>3011</v>
      </c>
      <c r="AD767" s="1222" t="s">
        <v>3011</v>
      </c>
      <c r="AE767" s="1222" t="s">
        <v>3011</v>
      </c>
      <c r="AF767" s="2007" t="s">
        <v>293</v>
      </c>
      <c r="AG767" s="1222" t="s">
        <v>3310</v>
      </c>
      <c r="AH767" s="1221" t="s">
        <v>2908</v>
      </c>
      <c r="AI767" s="2007" t="s">
        <v>2909</v>
      </c>
      <c r="AJ767" s="1222" t="s">
        <v>295</v>
      </c>
      <c r="AK767" s="1225" t="s">
        <v>3281</v>
      </c>
      <c r="AL767" s="1222" t="s">
        <v>294</v>
      </c>
      <c r="AM767" s="1221" t="s">
        <v>3011</v>
      </c>
      <c r="AN767" s="2008"/>
    </row>
    <row r="768" spans="1:40" ht="93" customHeight="1">
      <c r="A768" s="1221" t="s">
        <v>1107</v>
      </c>
      <c r="B768" s="1221" t="s">
        <v>1060</v>
      </c>
      <c r="C768" s="1221" t="s">
        <v>3306</v>
      </c>
      <c r="D768" s="1222" t="s">
        <v>3011</v>
      </c>
      <c r="E768" s="1221" t="s">
        <v>3272</v>
      </c>
      <c r="F768" s="1222" t="s">
        <v>3273</v>
      </c>
      <c r="G768" s="1222" t="s">
        <v>3013</v>
      </c>
      <c r="H768" s="1223">
        <v>385.78</v>
      </c>
      <c r="I768" s="1223">
        <v>350</v>
      </c>
      <c r="J768" s="1222" t="s">
        <v>3274</v>
      </c>
      <c r="K768" s="1224">
        <v>45180</v>
      </c>
      <c r="L768" s="1222" t="s">
        <v>3373</v>
      </c>
      <c r="M768" s="1224" t="s">
        <v>3275</v>
      </c>
      <c r="N768" s="1222" t="s">
        <v>293</v>
      </c>
      <c r="O768" s="2069">
        <v>47037</v>
      </c>
      <c r="P768" s="1221" t="s">
        <v>294</v>
      </c>
      <c r="Q768" s="1221" t="s">
        <v>3524</v>
      </c>
      <c r="R768" s="2069" t="s">
        <v>3317</v>
      </c>
      <c r="S768" s="1222" t="s">
        <v>297</v>
      </c>
      <c r="T768" s="2063" t="s">
        <v>2918</v>
      </c>
      <c r="U768" s="1222" t="s">
        <v>294</v>
      </c>
      <c r="V768" s="1222" t="s">
        <v>3018</v>
      </c>
      <c r="W768" s="1222" t="s">
        <v>294</v>
      </c>
      <c r="X768" s="1222" t="s">
        <v>3278</v>
      </c>
      <c r="Y768" s="1222" t="s">
        <v>3279</v>
      </c>
      <c r="Z768" s="1222" t="s">
        <v>3011</v>
      </c>
      <c r="AA768" s="1222" t="s">
        <v>3011</v>
      </c>
      <c r="AB768" s="1222" t="s">
        <v>3011</v>
      </c>
      <c r="AC768" s="1222" t="s">
        <v>3011</v>
      </c>
      <c r="AD768" s="1222" t="s">
        <v>3011</v>
      </c>
      <c r="AE768" s="1222" t="s">
        <v>3011</v>
      </c>
      <c r="AF768" s="2007" t="s">
        <v>293</v>
      </c>
      <c r="AG768" s="1222" t="s">
        <v>3310</v>
      </c>
      <c r="AH768" s="1221" t="s">
        <v>2908</v>
      </c>
      <c r="AI768" s="2007" t="s">
        <v>2909</v>
      </c>
      <c r="AJ768" s="1222" t="s">
        <v>295</v>
      </c>
      <c r="AK768" s="1225" t="s">
        <v>3281</v>
      </c>
      <c r="AL768" s="1222" t="s">
        <v>294</v>
      </c>
      <c r="AM768" s="1221" t="s">
        <v>3011</v>
      </c>
      <c r="AN768" s="2008"/>
    </row>
    <row r="769" spans="1:40" ht="93" customHeight="1">
      <c r="A769" s="1221" t="s">
        <v>1107</v>
      </c>
      <c r="B769" s="1221" t="s">
        <v>1061</v>
      </c>
      <c r="C769" s="1221" t="s">
        <v>3306</v>
      </c>
      <c r="D769" s="1222" t="s">
        <v>3011</v>
      </c>
      <c r="E769" s="1221" t="s">
        <v>3272</v>
      </c>
      <c r="F769" s="1222" t="s">
        <v>3273</v>
      </c>
      <c r="G769" s="1222" t="s">
        <v>3013</v>
      </c>
      <c r="H769" s="1223">
        <v>771.56</v>
      </c>
      <c r="I769" s="1223">
        <v>700</v>
      </c>
      <c r="J769" s="1222" t="s">
        <v>3274</v>
      </c>
      <c r="K769" s="1224">
        <v>45180</v>
      </c>
      <c r="L769" s="1222" t="s">
        <v>3373</v>
      </c>
      <c r="M769" s="1224" t="s">
        <v>3275</v>
      </c>
      <c r="N769" s="1222" t="s">
        <v>293</v>
      </c>
      <c r="O769" s="2069">
        <v>47037</v>
      </c>
      <c r="P769" s="1221" t="s">
        <v>294</v>
      </c>
      <c r="Q769" s="1221" t="s">
        <v>3523</v>
      </c>
      <c r="R769" s="2069" t="s">
        <v>3317</v>
      </c>
      <c r="S769" s="1222" t="s">
        <v>297</v>
      </c>
      <c r="T769" s="2063" t="s">
        <v>2918</v>
      </c>
      <c r="U769" s="1222" t="s">
        <v>294</v>
      </c>
      <c r="V769" s="1222" t="s">
        <v>3018</v>
      </c>
      <c r="W769" s="1222" t="s">
        <v>294</v>
      </c>
      <c r="X769" s="1222" t="s">
        <v>3278</v>
      </c>
      <c r="Y769" s="1222" t="s">
        <v>3279</v>
      </c>
      <c r="Z769" s="1222" t="s">
        <v>3011</v>
      </c>
      <c r="AA769" s="1222" t="s">
        <v>3011</v>
      </c>
      <c r="AB769" s="1222" t="s">
        <v>3011</v>
      </c>
      <c r="AC769" s="1222" t="s">
        <v>3011</v>
      </c>
      <c r="AD769" s="1222" t="s">
        <v>3011</v>
      </c>
      <c r="AE769" s="1222" t="s">
        <v>3011</v>
      </c>
      <c r="AF769" s="2007" t="s">
        <v>293</v>
      </c>
      <c r="AG769" s="1222" t="s">
        <v>3310</v>
      </c>
      <c r="AH769" s="1221" t="s">
        <v>2908</v>
      </c>
      <c r="AI769" s="2007" t="s">
        <v>2909</v>
      </c>
      <c r="AJ769" s="1222" t="s">
        <v>295</v>
      </c>
      <c r="AK769" s="1225" t="s">
        <v>3281</v>
      </c>
      <c r="AL769" s="1222" t="s">
        <v>294</v>
      </c>
      <c r="AM769" s="1221" t="s">
        <v>3011</v>
      </c>
      <c r="AN769" s="2008"/>
    </row>
    <row r="770" spans="1:40" ht="93" customHeight="1">
      <c r="A770" s="1221" t="s">
        <v>1107</v>
      </c>
      <c r="B770" s="1221" t="s">
        <v>1062</v>
      </c>
      <c r="C770" s="1221" t="s">
        <v>3306</v>
      </c>
      <c r="D770" s="1222" t="s">
        <v>3011</v>
      </c>
      <c r="E770" s="1221" t="s">
        <v>3272</v>
      </c>
      <c r="F770" s="1222" t="s">
        <v>3273</v>
      </c>
      <c r="G770" s="1222" t="s">
        <v>3013</v>
      </c>
      <c r="H770" s="1223">
        <v>385.78</v>
      </c>
      <c r="I770" s="1223">
        <v>350</v>
      </c>
      <c r="J770" s="1222" t="s">
        <v>3274</v>
      </c>
      <c r="K770" s="1224">
        <v>45180</v>
      </c>
      <c r="L770" s="1222" t="s">
        <v>3373</v>
      </c>
      <c r="M770" s="1224" t="s">
        <v>3275</v>
      </c>
      <c r="N770" s="1222" t="s">
        <v>293</v>
      </c>
      <c r="O770" s="2069">
        <v>47037</v>
      </c>
      <c r="P770" s="1221" t="s">
        <v>294</v>
      </c>
      <c r="Q770" s="1221" t="s">
        <v>3524</v>
      </c>
      <c r="R770" s="2069" t="s">
        <v>3317</v>
      </c>
      <c r="S770" s="1222" t="s">
        <v>297</v>
      </c>
      <c r="T770" s="2063" t="s">
        <v>2918</v>
      </c>
      <c r="U770" s="1222" t="s">
        <v>294</v>
      </c>
      <c r="V770" s="1222" t="s">
        <v>3018</v>
      </c>
      <c r="W770" s="1222" t="s">
        <v>294</v>
      </c>
      <c r="X770" s="1222" t="s">
        <v>3278</v>
      </c>
      <c r="Y770" s="1222" t="s">
        <v>3279</v>
      </c>
      <c r="Z770" s="1222" t="s">
        <v>3011</v>
      </c>
      <c r="AA770" s="1222" t="s">
        <v>3011</v>
      </c>
      <c r="AB770" s="1222" t="s">
        <v>3011</v>
      </c>
      <c r="AC770" s="1222" t="s">
        <v>3011</v>
      </c>
      <c r="AD770" s="1222" t="s">
        <v>3011</v>
      </c>
      <c r="AE770" s="1222" t="s">
        <v>3011</v>
      </c>
      <c r="AF770" s="2007" t="s">
        <v>293</v>
      </c>
      <c r="AG770" s="1222" t="s">
        <v>3310</v>
      </c>
      <c r="AH770" s="1221" t="s">
        <v>2908</v>
      </c>
      <c r="AI770" s="2007" t="s">
        <v>2909</v>
      </c>
      <c r="AJ770" s="1222" t="s">
        <v>295</v>
      </c>
      <c r="AK770" s="1225" t="s">
        <v>3281</v>
      </c>
      <c r="AL770" s="1222" t="s">
        <v>294</v>
      </c>
      <c r="AM770" s="1221" t="s">
        <v>3011</v>
      </c>
      <c r="AN770" s="2008"/>
    </row>
    <row r="771" spans="1:40" ht="93" customHeight="1">
      <c r="A771" s="1221" t="s">
        <v>1107</v>
      </c>
      <c r="B771" s="1221" t="s">
        <v>1063</v>
      </c>
      <c r="C771" s="1221" t="s">
        <v>3306</v>
      </c>
      <c r="D771" s="1222" t="s">
        <v>3011</v>
      </c>
      <c r="E771" s="1221" t="s">
        <v>3272</v>
      </c>
      <c r="F771" s="1222" t="s">
        <v>3273</v>
      </c>
      <c r="G771" s="1222" t="s">
        <v>3013</v>
      </c>
      <c r="H771" s="1223">
        <v>24304.09</v>
      </c>
      <c r="I771" s="1223">
        <v>22050</v>
      </c>
      <c r="J771" s="1222" t="s">
        <v>3274</v>
      </c>
      <c r="K771" s="1224">
        <v>45180</v>
      </c>
      <c r="L771" s="1222" t="s">
        <v>3373</v>
      </c>
      <c r="M771" s="1224" t="s">
        <v>3275</v>
      </c>
      <c r="N771" s="1222" t="s">
        <v>293</v>
      </c>
      <c r="O771" s="2069">
        <v>47037</v>
      </c>
      <c r="P771" s="1221" t="s">
        <v>294</v>
      </c>
      <c r="Q771" s="1221" t="s">
        <v>3542</v>
      </c>
      <c r="R771" s="2069" t="s">
        <v>3317</v>
      </c>
      <c r="S771" s="1222" t="s">
        <v>297</v>
      </c>
      <c r="T771" s="2063" t="s">
        <v>2918</v>
      </c>
      <c r="U771" s="1222" t="s">
        <v>294</v>
      </c>
      <c r="V771" s="1222" t="s">
        <v>3018</v>
      </c>
      <c r="W771" s="1222" t="s">
        <v>294</v>
      </c>
      <c r="X771" s="1222" t="s">
        <v>3278</v>
      </c>
      <c r="Y771" s="1222" t="s">
        <v>3279</v>
      </c>
      <c r="Z771" s="1222" t="s">
        <v>3011</v>
      </c>
      <c r="AA771" s="1222" t="s">
        <v>3011</v>
      </c>
      <c r="AB771" s="1222" t="s">
        <v>3011</v>
      </c>
      <c r="AC771" s="1222" t="s">
        <v>3011</v>
      </c>
      <c r="AD771" s="1222" t="s">
        <v>3011</v>
      </c>
      <c r="AE771" s="1222" t="s">
        <v>3011</v>
      </c>
      <c r="AF771" s="2007" t="s">
        <v>293</v>
      </c>
      <c r="AG771" s="1222" t="s">
        <v>3310</v>
      </c>
      <c r="AH771" s="1221" t="s">
        <v>2908</v>
      </c>
      <c r="AI771" s="2007" t="s">
        <v>2909</v>
      </c>
      <c r="AJ771" s="1222" t="s">
        <v>295</v>
      </c>
      <c r="AK771" s="1225" t="s">
        <v>3281</v>
      </c>
      <c r="AL771" s="1222" t="s">
        <v>294</v>
      </c>
      <c r="AM771" s="1221" t="s">
        <v>3011</v>
      </c>
      <c r="AN771" s="2008"/>
    </row>
    <row r="772" spans="1:40" ht="93" customHeight="1">
      <c r="A772" s="1221" t="s">
        <v>1107</v>
      </c>
      <c r="B772" s="1221" t="s">
        <v>1064</v>
      </c>
      <c r="C772" s="1221" t="s">
        <v>3306</v>
      </c>
      <c r="D772" s="1222" t="s">
        <v>3011</v>
      </c>
      <c r="E772" s="1221" t="s">
        <v>3272</v>
      </c>
      <c r="F772" s="1222" t="s">
        <v>3273</v>
      </c>
      <c r="G772" s="1222" t="s">
        <v>3013</v>
      </c>
      <c r="H772" s="1223">
        <v>1157.3399999999999</v>
      </c>
      <c r="I772" s="1223">
        <v>1050</v>
      </c>
      <c r="J772" s="1222" t="s">
        <v>3274</v>
      </c>
      <c r="K772" s="1224">
        <v>45149</v>
      </c>
      <c r="L772" s="1222" t="s">
        <v>3373</v>
      </c>
      <c r="M772" s="1224" t="s">
        <v>3275</v>
      </c>
      <c r="N772" s="1222" t="s">
        <v>293</v>
      </c>
      <c r="O772" s="2069">
        <v>47037</v>
      </c>
      <c r="P772" s="1221" t="s">
        <v>294</v>
      </c>
      <c r="Q772" s="1221" t="s">
        <v>3526</v>
      </c>
      <c r="R772" s="2069" t="s">
        <v>3317</v>
      </c>
      <c r="S772" s="1222" t="s">
        <v>297</v>
      </c>
      <c r="T772" s="2063" t="s">
        <v>2918</v>
      </c>
      <c r="U772" s="1222" t="s">
        <v>294</v>
      </c>
      <c r="V772" s="1222" t="s">
        <v>3018</v>
      </c>
      <c r="W772" s="1222" t="s">
        <v>294</v>
      </c>
      <c r="X772" s="1222" t="s">
        <v>3278</v>
      </c>
      <c r="Y772" s="1222" t="s">
        <v>3279</v>
      </c>
      <c r="Z772" s="1222" t="s">
        <v>3011</v>
      </c>
      <c r="AA772" s="1222" t="s">
        <v>3011</v>
      </c>
      <c r="AB772" s="1222" t="s">
        <v>3011</v>
      </c>
      <c r="AC772" s="1222" t="s">
        <v>3011</v>
      </c>
      <c r="AD772" s="1222" t="s">
        <v>3011</v>
      </c>
      <c r="AE772" s="1222" t="s">
        <v>3011</v>
      </c>
      <c r="AF772" s="2007" t="s">
        <v>293</v>
      </c>
      <c r="AG772" s="1222" t="s">
        <v>3310</v>
      </c>
      <c r="AH772" s="1221" t="s">
        <v>2908</v>
      </c>
      <c r="AI772" s="2007" t="s">
        <v>2909</v>
      </c>
      <c r="AJ772" s="1222" t="s">
        <v>295</v>
      </c>
      <c r="AK772" s="1225" t="s">
        <v>3281</v>
      </c>
      <c r="AL772" s="1222" t="s">
        <v>294</v>
      </c>
      <c r="AM772" s="1221" t="s">
        <v>3011</v>
      </c>
      <c r="AN772" s="2008"/>
    </row>
    <row r="773" spans="1:40" ht="93" customHeight="1">
      <c r="A773" s="1221" t="s">
        <v>1107</v>
      </c>
      <c r="B773" s="1221" t="s">
        <v>1065</v>
      </c>
      <c r="C773" s="1221" t="s">
        <v>3306</v>
      </c>
      <c r="D773" s="1222" t="s">
        <v>3011</v>
      </c>
      <c r="E773" s="1221" t="s">
        <v>3272</v>
      </c>
      <c r="F773" s="1222" t="s">
        <v>3273</v>
      </c>
      <c r="G773" s="1222" t="s">
        <v>3013</v>
      </c>
      <c r="H773" s="1223">
        <v>18517.400000000001</v>
      </c>
      <c r="I773" s="1223">
        <v>16800</v>
      </c>
      <c r="J773" s="1222" t="s">
        <v>3274</v>
      </c>
      <c r="K773" s="1224">
        <v>45149</v>
      </c>
      <c r="L773" s="1222" t="s">
        <v>3373</v>
      </c>
      <c r="M773" s="1224" t="s">
        <v>3275</v>
      </c>
      <c r="N773" s="1222" t="s">
        <v>293</v>
      </c>
      <c r="O773" s="2069">
        <v>47037</v>
      </c>
      <c r="P773" s="1221" t="s">
        <v>294</v>
      </c>
      <c r="Q773" s="1221" t="s">
        <v>3462</v>
      </c>
      <c r="R773" s="2069" t="s">
        <v>3317</v>
      </c>
      <c r="S773" s="1222" t="s">
        <v>297</v>
      </c>
      <c r="T773" s="2063" t="s">
        <v>2918</v>
      </c>
      <c r="U773" s="1222" t="s">
        <v>294</v>
      </c>
      <c r="V773" s="1222" t="s">
        <v>3018</v>
      </c>
      <c r="W773" s="1222" t="s">
        <v>294</v>
      </c>
      <c r="X773" s="1222" t="s">
        <v>3278</v>
      </c>
      <c r="Y773" s="1222" t="s">
        <v>3279</v>
      </c>
      <c r="Z773" s="1222" t="s">
        <v>3011</v>
      </c>
      <c r="AA773" s="1222" t="s">
        <v>3011</v>
      </c>
      <c r="AB773" s="1222" t="s">
        <v>3011</v>
      </c>
      <c r="AC773" s="1222" t="s">
        <v>3011</v>
      </c>
      <c r="AD773" s="1222" t="s">
        <v>3011</v>
      </c>
      <c r="AE773" s="1222" t="s">
        <v>3011</v>
      </c>
      <c r="AF773" s="2007" t="s">
        <v>293</v>
      </c>
      <c r="AG773" s="1222" t="s">
        <v>3310</v>
      </c>
      <c r="AH773" s="1221" t="s">
        <v>2908</v>
      </c>
      <c r="AI773" s="2007" t="s">
        <v>2909</v>
      </c>
      <c r="AJ773" s="1222" t="s">
        <v>295</v>
      </c>
      <c r="AK773" s="1225" t="s">
        <v>3281</v>
      </c>
      <c r="AL773" s="1222" t="s">
        <v>294</v>
      </c>
      <c r="AM773" s="1221" t="s">
        <v>3011</v>
      </c>
      <c r="AN773" s="2008"/>
    </row>
    <row r="774" spans="1:40" ht="93" customHeight="1">
      <c r="A774" s="1221" t="s">
        <v>1107</v>
      </c>
      <c r="B774" s="1221" t="s">
        <v>1066</v>
      </c>
      <c r="C774" s="1221" t="s">
        <v>3306</v>
      </c>
      <c r="D774" s="1222" t="s">
        <v>3011</v>
      </c>
      <c r="E774" s="1221" t="s">
        <v>3272</v>
      </c>
      <c r="F774" s="1222" t="s">
        <v>3273</v>
      </c>
      <c r="G774" s="1222" t="s">
        <v>3013</v>
      </c>
      <c r="H774" s="1223">
        <v>1543.12</v>
      </c>
      <c r="I774" s="1223">
        <v>1400</v>
      </c>
      <c r="J774" s="1222" t="s">
        <v>3274</v>
      </c>
      <c r="K774" s="1224">
        <v>45149</v>
      </c>
      <c r="L774" s="1222" t="s">
        <v>3373</v>
      </c>
      <c r="M774" s="1224" t="s">
        <v>3275</v>
      </c>
      <c r="N774" s="1222" t="s">
        <v>293</v>
      </c>
      <c r="O774" s="2069">
        <v>47037</v>
      </c>
      <c r="P774" s="1221" t="s">
        <v>294</v>
      </c>
      <c r="Q774" s="1221" t="s">
        <v>3527</v>
      </c>
      <c r="R774" s="2069" t="s">
        <v>3317</v>
      </c>
      <c r="S774" s="1222" t="s">
        <v>297</v>
      </c>
      <c r="T774" s="2063" t="s">
        <v>2918</v>
      </c>
      <c r="U774" s="1222" t="s">
        <v>294</v>
      </c>
      <c r="V774" s="1222" t="s">
        <v>3018</v>
      </c>
      <c r="W774" s="1222" t="s">
        <v>294</v>
      </c>
      <c r="X774" s="1222" t="s">
        <v>3278</v>
      </c>
      <c r="Y774" s="1222" t="s">
        <v>3279</v>
      </c>
      <c r="Z774" s="1222" t="s">
        <v>3011</v>
      </c>
      <c r="AA774" s="1222" t="s">
        <v>3011</v>
      </c>
      <c r="AB774" s="1222" t="s">
        <v>3011</v>
      </c>
      <c r="AC774" s="1222" t="s">
        <v>3011</v>
      </c>
      <c r="AD774" s="1222" t="s">
        <v>3011</v>
      </c>
      <c r="AE774" s="1222" t="s">
        <v>3011</v>
      </c>
      <c r="AF774" s="2007" t="s">
        <v>293</v>
      </c>
      <c r="AG774" s="1222" t="s">
        <v>3310</v>
      </c>
      <c r="AH774" s="1221" t="s">
        <v>2908</v>
      </c>
      <c r="AI774" s="2007" t="s">
        <v>2909</v>
      </c>
      <c r="AJ774" s="1222" t="s">
        <v>295</v>
      </c>
      <c r="AK774" s="1225" t="s">
        <v>3281</v>
      </c>
      <c r="AL774" s="1222" t="s">
        <v>294</v>
      </c>
      <c r="AM774" s="1221" t="s">
        <v>3011</v>
      </c>
      <c r="AN774" s="2008"/>
    </row>
    <row r="775" spans="1:40" ht="93" customHeight="1">
      <c r="A775" s="1221" t="s">
        <v>1107</v>
      </c>
      <c r="B775" s="1221" t="s">
        <v>1067</v>
      </c>
      <c r="C775" s="1221" t="s">
        <v>3306</v>
      </c>
      <c r="D775" s="1222" t="s">
        <v>3011</v>
      </c>
      <c r="E775" s="1221" t="s">
        <v>3272</v>
      </c>
      <c r="F775" s="1222" t="s">
        <v>3273</v>
      </c>
      <c r="G775" s="1222" t="s">
        <v>3013</v>
      </c>
      <c r="H775" s="1223">
        <v>385.78</v>
      </c>
      <c r="I775" s="1223">
        <v>350</v>
      </c>
      <c r="J775" s="1222" t="s">
        <v>3274</v>
      </c>
      <c r="K775" s="1224">
        <v>45149</v>
      </c>
      <c r="L775" s="1222" t="s">
        <v>3373</v>
      </c>
      <c r="M775" s="1224" t="s">
        <v>3275</v>
      </c>
      <c r="N775" s="1222" t="s">
        <v>293</v>
      </c>
      <c r="O775" s="2069">
        <v>47037</v>
      </c>
      <c r="P775" s="1221" t="s">
        <v>294</v>
      </c>
      <c r="Q775" s="1221" t="s">
        <v>3524</v>
      </c>
      <c r="R775" s="2069" t="s">
        <v>3317</v>
      </c>
      <c r="S775" s="1222" t="s">
        <v>297</v>
      </c>
      <c r="T775" s="2063" t="s">
        <v>2918</v>
      </c>
      <c r="U775" s="1222" t="s">
        <v>294</v>
      </c>
      <c r="V775" s="1222" t="s">
        <v>3018</v>
      </c>
      <c r="W775" s="1222" t="s">
        <v>294</v>
      </c>
      <c r="X775" s="1222" t="s">
        <v>3278</v>
      </c>
      <c r="Y775" s="1222" t="s">
        <v>3279</v>
      </c>
      <c r="Z775" s="1222" t="s">
        <v>3011</v>
      </c>
      <c r="AA775" s="1222" t="s">
        <v>3011</v>
      </c>
      <c r="AB775" s="1222" t="s">
        <v>3011</v>
      </c>
      <c r="AC775" s="1222" t="s">
        <v>3011</v>
      </c>
      <c r="AD775" s="1222" t="s">
        <v>3011</v>
      </c>
      <c r="AE775" s="1222" t="s">
        <v>3011</v>
      </c>
      <c r="AF775" s="2007" t="s">
        <v>293</v>
      </c>
      <c r="AG775" s="1222" t="s">
        <v>3310</v>
      </c>
      <c r="AH775" s="1221" t="s">
        <v>2908</v>
      </c>
      <c r="AI775" s="2007" t="s">
        <v>2909</v>
      </c>
      <c r="AJ775" s="1222" t="s">
        <v>295</v>
      </c>
      <c r="AK775" s="1225" t="s">
        <v>3281</v>
      </c>
      <c r="AL775" s="1222" t="s">
        <v>294</v>
      </c>
      <c r="AM775" s="1221" t="s">
        <v>3011</v>
      </c>
      <c r="AN775" s="2008"/>
    </row>
    <row r="776" spans="1:40" ht="93" customHeight="1">
      <c r="A776" s="1221" t="s">
        <v>1107</v>
      </c>
      <c r="B776" s="1221" t="s">
        <v>1068</v>
      </c>
      <c r="C776" s="1221" t="s">
        <v>3306</v>
      </c>
      <c r="D776" s="1222" t="s">
        <v>3011</v>
      </c>
      <c r="E776" s="1221" t="s">
        <v>3272</v>
      </c>
      <c r="F776" s="1222" t="s">
        <v>3273</v>
      </c>
      <c r="G776" s="1222" t="s">
        <v>3013</v>
      </c>
      <c r="H776" s="1223">
        <v>3086.23</v>
      </c>
      <c r="I776" s="1223">
        <v>2800</v>
      </c>
      <c r="J776" s="1222" t="s">
        <v>3274</v>
      </c>
      <c r="K776" s="1224">
        <v>45149</v>
      </c>
      <c r="L776" s="1222" t="s">
        <v>3373</v>
      </c>
      <c r="M776" s="1224" t="s">
        <v>3275</v>
      </c>
      <c r="N776" s="1222" t="s">
        <v>293</v>
      </c>
      <c r="O776" s="2069">
        <v>47037</v>
      </c>
      <c r="P776" s="1221" t="s">
        <v>294</v>
      </c>
      <c r="Q776" s="1221" t="s">
        <v>3423</v>
      </c>
      <c r="R776" s="2069" t="s">
        <v>3317</v>
      </c>
      <c r="S776" s="1222" t="s">
        <v>297</v>
      </c>
      <c r="T776" s="2063" t="s">
        <v>2918</v>
      </c>
      <c r="U776" s="1222" t="s">
        <v>294</v>
      </c>
      <c r="V776" s="1222" t="s">
        <v>3018</v>
      </c>
      <c r="W776" s="1222" t="s">
        <v>294</v>
      </c>
      <c r="X776" s="1222" t="s">
        <v>3278</v>
      </c>
      <c r="Y776" s="1222" t="s">
        <v>3279</v>
      </c>
      <c r="Z776" s="1222" t="s">
        <v>3011</v>
      </c>
      <c r="AA776" s="1222" t="s">
        <v>3011</v>
      </c>
      <c r="AB776" s="1222" t="s">
        <v>3011</v>
      </c>
      <c r="AC776" s="1222" t="s">
        <v>3011</v>
      </c>
      <c r="AD776" s="1222" t="s">
        <v>3011</v>
      </c>
      <c r="AE776" s="1222" t="s">
        <v>3011</v>
      </c>
      <c r="AF776" s="2007" t="s">
        <v>293</v>
      </c>
      <c r="AG776" s="1222" t="s">
        <v>3310</v>
      </c>
      <c r="AH776" s="1221" t="s">
        <v>2908</v>
      </c>
      <c r="AI776" s="2007" t="s">
        <v>2909</v>
      </c>
      <c r="AJ776" s="1222" t="s">
        <v>295</v>
      </c>
      <c r="AK776" s="1225" t="s">
        <v>3281</v>
      </c>
      <c r="AL776" s="1222" t="s">
        <v>294</v>
      </c>
      <c r="AM776" s="1221" t="s">
        <v>3011</v>
      </c>
      <c r="AN776" s="2008"/>
    </row>
    <row r="777" spans="1:40" ht="93" customHeight="1">
      <c r="A777" s="1221" t="s">
        <v>1107</v>
      </c>
      <c r="B777" s="1221" t="s">
        <v>1069</v>
      </c>
      <c r="C777" s="1221" t="s">
        <v>3306</v>
      </c>
      <c r="D777" s="1222" t="s">
        <v>3011</v>
      </c>
      <c r="E777" s="1221" t="s">
        <v>3272</v>
      </c>
      <c r="F777" s="1222" t="s">
        <v>3273</v>
      </c>
      <c r="G777" s="1222" t="s">
        <v>3013</v>
      </c>
      <c r="H777" s="1223">
        <v>3086.23</v>
      </c>
      <c r="I777" s="1223">
        <v>2800</v>
      </c>
      <c r="J777" s="1222" t="s">
        <v>3274</v>
      </c>
      <c r="K777" s="1224">
        <v>45149</v>
      </c>
      <c r="L777" s="1222" t="s">
        <v>3373</v>
      </c>
      <c r="M777" s="1224" t="s">
        <v>3275</v>
      </c>
      <c r="N777" s="1222" t="s">
        <v>293</v>
      </c>
      <c r="O777" s="2069">
        <v>47037</v>
      </c>
      <c r="P777" s="1221" t="s">
        <v>294</v>
      </c>
      <c r="Q777" s="1221" t="s">
        <v>3423</v>
      </c>
      <c r="R777" s="2069" t="s">
        <v>3317</v>
      </c>
      <c r="S777" s="1222" t="s">
        <v>297</v>
      </c>
      <c r="T777" s="2063" t="s">
        <v>2918</v>
      </c>
      <c r="U777" s="1222" t="s">
        <v>294</v>
      </c>
      <c r="V777" s="1222" t="s">
        <v>3018</v>
      </c>
      <c r="W777" s="1222" t="s">
        <v>294</v>
      </c>
      <c r="X777" s="1222" t="s">
        <v>3278</v>
      </c>
      <c r="Y777" s="1222" t="s">
        <v>3279</v>
      </c>
      <c r="Z777" s="1222" t="s">
        <v>3011</v>
      </c>
      <c r="AA777" s="1222" t="s">
        <v>3011</v>
      </c>
      <c r="AB777" s="1222" t="s">
        <v>3011</v>
      </c>
      <c r="AC777" s="1222" t="s">
        <v>3011</v>
      </c>
      <c r="AD777" s="1222" t="s">
        <v>3011</v>
      </c>
      <c r="AE777" s="1222" t="s">
        <v>3011</v>
      </c>
      <c r="AF777" s="2007" t="s">
        <v>293</v>
      </c>
      <c r="AG777" s="1222" t="s">
        <v>3310</v>
      </c>
      <c r="AH777" s="1221" t="s">
        <v>2908</v>
      </c>
      <c r="AI777" s="2007" t="s">
        <v>2909</v>
      </c>
      <c r="AJ777" s="1222" t="s">
        <v>295</v>
      </c>
      <c r="AK777" s="1225" t="s">
        <v>3281</v>
      </c>
      <c r="AL777" s="1222" t="s">
        <v>294</v>
      </c>
      <c r="AM777" s="1221" t="s">
        <v>3011</v>
      </c>
      <c r="AN777" s="2008"/>
    </row>
    <row r="778" spans="1:40" ht="93" customHeight="1">
      <c r="A778" s="1221" t="s">
        <v>1107</v>
      </c>
      <c r="B778" s="1221" t="s">
        <v>1070</v>
      </c>
      <c r="C778" s="1221" t="s">
        <v>3306</v>
      </c>
      <c r="D778" s="1222" t="s">
        <v>3011</v>
      </c>
      <c r="E778" s="1221" t="s">
        <v>3272</v>
      </c>
      <c r="F778" s="1222" t="s">
        <v>3273</v>
      </c>
      <c r="G778" s="1222" t="s">
        <v>3013</v>
      </c>
      <c r="H778" s="1223">
        <v>771.56</v>
      </c>
      <c r="I778" s="1223">
        <v>700</v>
      </c>
      <c r="J778" s="1222" t="s">
        <v>3274</v>
      </c>
      <c r="K778" s="1224">
        <v>45149</v>
      </c>
      <c r="L778" s="1222" t="s">
        <v>3373</v>
      </c>
      <c r="M778" s="1224" t="s">
        <v>3275</v>
      </c>
      <c r="N778" s="1222" t="s">
        <v>293</v>
      </c>
      <c r="O778" s="2069">
        <v>47037</v>
      </c>
      <c r="P778" s="1221" t="s">
        <v>294</v>
      </c>
      <c r="Q778" s="1221" t="s">
        <v>3523</v>
      </c>
      <c r="R778" s="2069" t="s">
        <v>3317</v>
      </c>
      <c r="S778" s="1222" t="s">
        <v>297</v>
      </c>
      <c r="T778" s="2063" t="s">
        <v>2918</v>
      </c>
      <c r="U778" s="1222" t="s">
        <v>294</v>
      </c>
      <c r="V778" s="1222" t="s">
        <v>3018</v>
      </c>
      <c r="W778" s="1222" t="s">
        <v>294</v>
      </c>
      <c r="X778" s="1222" t="s">
        <v>3278</v>
      </c>
      <c r="Y778" s="1222" t="s">
        <v>3279</v>
      </c>
      <c r="Z778" s="1222" t="s">
        <v>3011</v>
      </c>
      <c r="AA778" s="1222" t="s">
        <v>3011</v>
      </c>
      <c r="AB778" s="1222" t="s">
        <v>3011</v>
      </c>
      <c r="AC778" s="1222" t="s">
        <v>3011</v>
      </c>
      <c r="AD778" s="1222" t="s">
        <v>3011</v>
      </c>
      <c r="AE778" s="1222" t="s">
        <v>3011</v>
      </c>
      <c r="AF778" s="2007" t="s">
        <v>293</v>
      </c>
      <c r="AG778" s="1222" t="s">
        <v>3310</v>
      </c>
      <c r="AH778" s="1221" t="s">
        <v>2908</v>
      </c>
      <c r="AI778" s="2007" t="s">
        <v>2909</v>
      </c>
      <c r="AJ778" s="1222" t="s">
        <v>295</v>
      </c>
      <c r="AK778" s="1225" t="s">
        <v>3281</v>
      </c>
      <c r="AL778" s="1222" t="s">
        <v>294</v>
      </c>
      <c r="AM778" s="1221" t="s">
        <v>3011</v>
      </c>
      <c r="AN778" s="2008"/>
    </row>
    <row r="779" spans="1:40" ht="93" customHeight="1">
      <c r="A779" s="1221" t="s">
        <v>1107</v>
      </c>
      <c r="B779" s="1221" t="s">
        <v>1071</v>
      </c>
      <c r="C779" s="1221" t="s">
        <v>3306</v>
      </c>
      <c r="D779" s="1222" t="s">
        <v>3011</v>
      </c>
      <c r="E779" s="1221" t="s">
        <v>3272</v>
      </c>
      <c r="F779" s="1222" t="s">
        <v>3273</v>
      </c>
      <c r="G779" s="1222" t="s">
        <v>3013</v>
      </c>
      <c r="H779" s="1223">
        <v>771.56</v>
      </c>
      <c r="I779" s="1223">
        <v>700</v>
      </c>
      <c r="J779" s="1222" t="s">
        <v>3274</v>
      </c>
      <c r="K779" s="1224">
        <v>45149</v>
      </c>
      <c r="L779" s="1222" t="s">
        <v>3373</v>
      </c>
      <c r="M779" s="1224" t="s">
        <v>3275</v>
      </c>
      <c r="N779" s="1222" t="s">
        <v>293</v>
      </c>
      <c r="O779" s="2069">
        <v>47037</v>
      </c>
      <c r="P779" s="1221" t="s">
        <v>294</v>
      </c>
      <c r="Q779" s="1221" t="s">
        <v>3523</v>
      </c>
      <c r="R779" s="2069" t="s">
        <v>3317</v>
      </c>
      <c r="S779" s="1222" t="s">
        <v>297</v>
      </c>
      <c r="T779" s="2063" t="s">
        <v>2918</v>
      </c>
      <c r="U779" s="1222" t="s">
        <v>294</v>
      </c>
      <c r="V779" s="1222" t="s">
        <v>3018</v>
      </c>
      <c r="W779" s="1222" t="s">
        <v>294</v>
      </c>
      <c r="X779" s="1222" t="s">
        <v>3278</v>
      </c>
      <c r="Y779" s="1222" t="s">
        <v>3279</v>
      </c>
      <c r="Z779" s="1222" t="s">
        <v>3011</v>
      </c>
      <c r="AA779" s="1222" t="s">
        <v>3011</v>
      </c>
      <c r="AB779" s="1222" t="s">
        <v>3011</v>
      </c>
      <c r="AC779" s="1222" t="s">
        <v>3011</v>
      </c>
      <c r="AD779" s="1222" t="s">
        <v>3011</v>
      </c>
      <c r="AE779" s="1222" t="s">
        <v>3011</v>
      </c>
      <c r="AF779" s="2007" t="s">
        <v>293</v>
      </c>
      <c r="AG779" s="1222" t="s">
        <v>3310</v>
      </c>
      <c r="AH779" s="1221" t="s">
        <v>2908</v>
      </c>
      <c r="AI779" s="2007" t="s">
        <v>2909</v>
      </c>
      <c r="AJ779" s="1222" t="s">
        <v>295</v>
      </c>
      <c r="AK779" s="1225" t="s">
        <v>3281</v>
      </c>
      <c r="AL779" s="1222" t="s">
        <v>294</v>
      </c>
      <c r="AM779" s="1221" t="s">
        <v>3011</v>
      </c>
      <c r="AN779" s="2008"/>
    </row>
    <row r="780" spans="1:40" ht="93" customHeight="1">
      <c r="A780" s="1221" t="s">
        <v>1107</v>
      </c>
      <c r="B780" s="1221" t="s">
        <v>1072</v>
      </c>
      <c r="C780" s="1221" t="s">
        <v>3306</v>
      </c>
      <c r="D780" s="1222" t="s">
        <v>3011</v>
      </c>
      <c r="E780" s="1221" t="s">
        <v>3272</v>
      </c>
      <c r="F780" s="1222" t="s">
        <v>3273</v>
      </c>
      <c r="G780" s="1222" t="s">
        <v>3013</v>
      </c>
      <c r="H780" s="1223">
        <v>385.78</v>
      </c>
      <c r="I780" s="1223">
        <v>350</v>
      </c>
      <c r="J780" s="1222" t="s">
        <v>3274</v>
      </c>
      <c r="K780" s="1224">
        <v>45149</v>
      </c>
      <c r="L780" s="1222" t="s">
        <v>3373</v>
      </c>
      <c r="M780" s="1224" t="s">
        <v>3275</v>
      </c>
      <c r="N780" s="1222" t="s">
        <v>293</v>
      </c>
      <c r="O780" s="2069">
        <v>47037</v>
      </c>
      <c r="P780" s="1221" t="s">
        <v>294</v>
      </c>
      <c r="Q780" s="1221" t="s">
        <v>3524</v>
      </c>
      <c r="R780" s="2069" t="s">
        <v>3317</v>
      </c>
      <c r="S780" s="1222" t="s">
        <v>297</v>
      </c>
      <c r="T780" s="2063" t="s">
        <v>2918</v>
      </c>
      <c r="U780" s="1222" t="s">
        <v>294</v>
      </c>
      <c r="V780" s="1222" t="s">
        <v>3018</v>
      </c>
      <c r="W780" s="1222" t="s">
        <v>294</v>
      </c>
      <c r="X780" s="1222" t="s">
        <v>3278</v>
      </c>
      <c r="Y780" s="1222" t="s">
        <v>3279</v>
      </c>
      <c r="Z780" s="1222" t="s">
        <v>3011</v>
      </c>
      <c r="AA780" s="1222" t="s">
        <v>3011</v>
      </c>
      <c r="AB780" s="1222" t="s">
        <v>3011</v>
      </c>
      <c r="AC780" s="1222" t="s">
        <v>3011</v>
      </c>
      <c r="AD780" s="1222" t="s">
        <v>3011</v>
      </c>
      <c r="AE780" s="1222" t="s">
        <v>3011</v>
      </c>
      <c r="AF780" s="2007" t="s">
        <v>293</v>
      </c>
      <c r="AG780" s="1222" t="s">
        <v>3310</v>
      </c>
      <c r="AH780" s="1221" t="s">
        <v>2908</v>
      </c>
      <c r="AI780" s="2007" t="s">
        <v>2909</v>
      </c>
      <c r="AJ780" s="1222" t="s">
        <v>295</v>
      </c>
      <c r="AK780" s="1225" t="s">
        <v>3281</v>
      </c>
      <c r="AL780" s="1222" t="s">
        <v>294</v>
      </c>
      <c r="AM780" s="1221" t="s">
        <v>3011</v>
      </c>
      <c r="AN780" s="2008"/>
    </row>
    <row r="781" spans="1:40" ht="93" customHeight="1">
      <c r="A781" s="1221" t="s">
        <v>1107</v>
      </c>
      <c r="B781" s="1221" t="s">
        <v>1073</v>
      </c>
      <c r="C781" s="1221" t="s">
        <v>3306</v>
      </c>
      <c r="D781" s="1222" t="s">
        <v>3011</v>
      </c>
      <c r="E781" s="1221" t="s">
        <v>3272</v>
      </c>
      <c r="F781" s="1222" t="s">
        <v>3273</v>
      </c>
      <c r="G781" s="1222" t="s">
        <v>3013</v>
      </c>
      <c r="H781" s="1223">
        <v>27004.54</v>
      </c>
      <c r="I781" s="1223">
        <v>24500</v>
      </c>
      <c r="J781" s="1222" t="s">
        <v>3274</v>
      </c>
      <c r="K781" s="1224">
        <v>45149</v>
      </c>
      <c r="L781" s="1222" t="s">
        <v>3373</v>
      </c>
      <c r="M781" s="1224" t="s">
        <v>3275</v>
      </c>
      <c r="N781" s="1222" t="s">
        <v>293</v>
      </c>
      <c r="O781" s="2069">
        <v>47037</v>
      </c>
      <c r="P781" s="1221" t="s">
        <v>294</v>
      </c>
      <c r="Q781" s="1221" t="s">
        <v>3543</v>
      </c>
      <c r="R781" s="2069" t="s">
        <v>3317</v>
      </c>
      <c r="S781" s="1222" t="s">
        <v>297</v>
      </c>
      <c r="T781" s="2063" t="s">
        <v>2918</v>
      </c>
      <c r="U781" s="1222" t="s">
        <v>294</v>
      </c>
      <c r="V781" s="1222" t="s">
        <v>3018</v>
      </c>
      <c r="W781" s="1222" t="s">
        <v>294</v>
      </c>
      <c r="X781" s="1222" t="s">
        <v>3278</v>
      </c>
      <c r="Y781" s="1222" t="s">
        <v>3279</v>
      </c>
      <c r="Z781" s="1222" t="s">
        <v>3011</v>
      </c>
      <c r="AA781" s="1222" t="s">
        <v>3011</v>
      </c>
      <c r="AB781" s="1222" t="s">
        <v>3011</v>
      </c>
      <c r="AC781" s="1222" t="s">
        <v>3011</v>
      </c>
      <c r="AD781" s="1222" t="s">
        <v>3011</v>
      </c>
      <c r="AE781" s="1222" t="s">
        <v>3011</v>
      </c>
      <c r="AF781" s="2007" t="s">
        <v>293</v>
      </c>
      <c r="AG781" s="1222" t="s">
        <v>3310</v>
      </c>
      <c r="AH781" s="1221" t="s">
        <v>2908</v>
      </c>
      <c r="AI781" s="2007" t="s">
        <v>2909</v>
      </c>
      <c r="AJ781" s="1222" t="s">
        <v>295</v>
      </c>
      <c r="AK781" s="1225" t="s">
        <v>3281</v>
      </c>
      <c r="AL781" s="1222" t="s">
        <v>294</v>
      </c>
      <c r="AM781" s="1221" t="s">
        <v>3011</v>
      </c>
      <c r="AN781" s="2008"/>
    </row>
    <row r="782" spans="1:40" ht="93" customHeight="1">
      <c r="A782" s="1221" t="s">
        <v>1107</v>
      </c>
      <c r="B782" s="1221" t="s">
        <v>1074</v>
      </c>
      <c r="C782" s="1221" t="s">
        <v>3306</v>
      </c>
      <c r="D782" s="1222" t="s">
        <v>3011</v>
      </c>
      <c r="E782" s="1221" t="s">
        <v>3272</v>
      </c>
      <c r="F782" s="1222" t="s">
        <v>3273</v>
      </c>
      <c r="G782" s="1222" t="s">
        <v>3013</v>
      </c>
      <c r="H782" s="1223">
        <v>385.78</v>
      </c>
      <c r="I782" s="1223">
        <v>350</v>
      </c>
      <c r="J782" s="1222" t="s">
        <v>3274</v>
      </c>
      <c r="K782" s="1224">
        <v>45149</v>
      </c>
      <c r="L782" s="1222" t="s">
        <v>3373</v>
      </c>
      <c r="M782" s="1224" t="s">
        <v>3275</v>
      </c>
      <c r="N782" s="1222" t="s">
        <v>293</v>
      </c>
      <c r="O782" s="2069">
        <v>47037</v>
      </c>
      <c r="P782" s="1221" t="s">
        <v>294</v>
      </c>
      <c r="Q782" s="1221" t="s">
        <v>3524</v>
      </c>
      <c r="R782" s="2069" t="s">
        <v>3317</v>
      </c>
      <c r="S782" s="1222" t="s">
        <v>297</v>
      </c>
      <c r="T782" s="2063" t="s">
        <v>2918</v>
      </c>
      <c r="U782" s="1222" t="s">
        <v>294</v>
      </c>
      <c r="V782" s="1222" t="s">
        <v>3018</v>
      </c>
      <c r="W782" s="1222" t="s">
        <v>294</v>
      </c>
      <c r="X782" s="1222" t="s">
        <v>3278</v>
      </c>
      <c r="Y782" s="1222" t="s">
        <v>3279</v>
      </c>
      <c r="Z782" s="1222" t="s">
        <v>3011</v>
      </c>
      <c r="AA782" s="1222" t="s">
        <v>3011</v>
      </c>
      <c r="AB782" s="1222" t="s">
        <v>3011</v>
      </c>
      <c r="AC782" s="1222" t="s">
        <v>3011</v>
      </c>
      <c r="AD782" s="1222" t="s">
        <v>3011</v>
      </c>
      <c r="AE782" s="1222" t="s">
        <v>3011</v>
      </c>
      <c r="AF782" s="2007" t="s">
        <v>293</v>
      </c>
      <c r="AG782" s="1222" t="s">
        <v>3310</v>
      </c>
      <c r="AH782" s="1221" t="s">
        <v>2908</v>
      </c>
      <c r="AI782" s="2007" t="s">
        <v>2909</v>
      </c>
      <c r="AJ782" s="1222" t="s">
        <v>295</v>
      </c>
      <c r="AK782" s="1225" t="s">
        <v>3281</v>
      </c>
      <c r="AL782" s="1222" t="s">
        <v>294</v>
      </c>
      <c r="AM782" s="1221" t="s">
        <v>3011</v>
      </c>
      <c r="AN782" s="2008"/>
    </row>
    <row r="783" spans="1:40" ht="93" customHeight="1">
      <c r="A783" s="1221" t="s">
        <v>1107</v>
      </c>
      <c r="B783" s="1221" t="s">
        <v>1075</v>
      </c>
      <c r="C783" s="1221" t="s">
        <v>3306</v>
      </c>
      <c r="D783" s="1222" t="s">
        <v>3011</v>
      </c>
      <c r="E783" s="1221" t="s">
        <v>3272</v>
      </c>
      <c r="F783" s="1222" t="s">
        <v>3273</v>
      </c>
      <c r="G783" s="1222" t="s">
        <v>3013</v>
      </c>
      <c r="H783" s="1223">
        <v>1157.3399999999999</v>
      </c>
      <c r="I783" s="1223">
        <v>1050</v>
      </c>
      <c r="J783" s="1222" t="s">
        <v>3274</v>
      </c>
      <c r="K783" s="1224">
        <v>45149</v>
      </c>
      <c r="L783" s="1222" t="s">
        <v>3373</v>
      </c>
      <c r="M783" s="1224" t="s">
        <v>3275</v>
      </c>
      <c r="N783" s="1222" t="s">
        <v>293</v>
      </c>
      <c r="O783" s="2069">
        <v>47037</v>
      </c>
      <c r="P783" s="1221" t="s">
        <v>294</v>
      </c>
      <c r="Q783" s="1221" t="s">
        <v>3526</v>
      </c>
      <c r="R783" s="2069" t="s">
        <v>3317</v>
      </c>
      <c r="S783" s="1222" t="s">
        <v>297</v>
      </c>
      <c r="T783" s="2063" t="s">
        <v>2918</v>
      </c>
      <c r="U783" s="1222" t="s">
        <v>294</v>
      </c>
      <c r="V783" s="1222" t="s">
        <v>3018</v>
      </c>
      <c r="W783" s="1222" t="s">
        <v>294</v>
      </c>
      <c r="X783" s="1222" t="s">
        <v>3278</v>
      </c>
      <c r="Y783" s="1222" t="s">
        <v>3279</v>
      </c>
      <c r="Z783" s="1222" t="s">
        <v>3011</v>
      </c>
      <c r="AA783" s="1222" t="s">
        <v>3011</v>
      </c>
      <c r="AB783" s="1222" t="s">
        <v>3011</v>
      </c>
      <c r="AC783" s="1222" t="s">
        <v>3011</v>
      </c>
      <c r="AD783" s="1222" t="s">
        <v>3011</v>
      </c>
      <c r="AE783" s="1222" t="s">
        <v>3011</v>
      </c>
      <c r="AF783" s="2007" t="s">
        <v>293</v>
      </c>
      <c r="AG783" s="1222" t="s">
        <v>3310</v>
      </c>
      <c r="AH783" s="1221" t="s">
        <v>2908</v>
      </c>
      <c r="AI783" s="2007" t="s">
        <v>2909</v>
      </c>
      <c r="AJ783" s="1222" t="s">
        <v>295</v>
      </c>
      <c r="AK783" s="1225" t="s">
        <v>3281</v>
      </c>
      <c r="AL783" s="1222" t="s">
        <v>294</v>
      </c>
      <c r="AM783" s="1221" t="s">
        <v>3011</v>
      </c>
      <c r="AN783" s="2008"/>
    </row>
    <row r="784" spans="1:40" ht="93" customHeight="1">
      <c r="A784" s="1221" t="s">
        <v>1107</v>
      </c>
      <c r="B784" s="1221" t="s">
        <v>1076</v>
      </c>
      <c r="C784" s="1221" t="s">
        <v>3306</v>
      </c>
      <c r="D784" s="1222" t="s">
        <v>3011</v>
      </c>
      <c r="E784" s="1221" t="s">
        <v>3272</v>
      </c>
      <c r="F784" s="1222" t="s">
        <v>3273</v>
      </c>
      <c r="G784" s="1222" t="s">
        <v>3013</v>
      </c>
      <c r="H784" s="1223">
        <v>13116.49</v>
      </c>
      <c r="I784" s="1223">
        <v>11900</v>
      </c>
      <c r="J784" s="1222" t="s">
        <v>3274</v>
      </c>
      <c r="K784" s="1224">
        <v>45149</v>
      </c>
      <c r="L784" s="1222" t="s">
        <v>3373</v>
      </c>
      <c r="M784" s="1224" t="s">
        <v>3275</v>
      </c>
      <c r="N784" s="1222" t="s">
        <v>293</v>
      </c>
      <c r="O784" s="2069">
        <v>47037</v>
      </c>
      <c r="P784" s="1221" t="s">
        <v>294</v>
      </c>
      <c r="Q784" s="1221" t="s">
        <v>3544</v>
      </c>
      <c r="R784" s="2069" t="s">
        <v>3317</v>
      </c>
      <c r="S784" s="1222" t="s">
        <v>297</v>
      </c>
      <c r="T784" s="2063" t="s">
        <v>2918</v>
      </c>
      <c r="U784" s="1222" t="s">
        <v>294</v>
      </c>
      <c r="V784" s="1222" t="s">
        <v>3018</v>
      </c>
      <c r="W784" s="1222" t="s">
        <v>294</v>
      </c>
      <c r="X784" s="1222" t="s">
        <v>3278</v>
      </c>
      <c r="Y784" s="1222" t="s">
        <v>3279</v>
      </c>
      <c r="Z784" s="1222" t="s">
        <v>3011</v>
      </c>
      <c r="AA784" s="1222" t="s">
        <v>3011</v>
      </c>
      <c r="AB784" s="1222" t="s">
        <v>3011</v>
      </c>
      <c r="AC784" s="1222" t="s">
        <v>3011</v>
      </c>
      <c r="AD784" s="1222" t="s">
        <v>3011</v>
      </c>
      <c r="AE784" s="1222" t="s">
        <v>3011</v>
      </c>
      <c r="AF784" s="2007" t="s">
        <v>293</v>
      </c>
      <c r="AG784" s="1222" t="s">
        <v>3310</v>
      </c>
      <c r="AH784" s="1221" t="s">
        <v>2908</v>
      </c>
      <c r="AI784" s="2007" t="s">
        <v>2909</v>
      </c>
      <c r="AJ784" s="1222" t="s">
        <v>295</v>
      </c>
      <c r="AK784" s="1225" t="s">
        <v>3281</v>
      </c>
      <c r="AL784" s="1222" t="s">
        <v>294</v>
      </c>
      <c r="AM784" s="1221" t="s">
        <v>3011</v>
      </c>
      <c r="AN784" s="2008"/>
    </row>
    <row r="785" spans="1:40" ht="93" customHeight="1">
      <c r="A785" s="1221" t="s">
        <v>1107</v>
      </c>
      <c r="B785" s="1221" t="s">
        <v>1077</v>
      </c>
      <c r="C785" s="1221" t="s">
        <v>3306</v>
      </c>
      <c r="D785" s="1222" t="s">
        <v>3011</v>
      </c>
      <c r="E785" s="1221" t="s">
        <v>3272</v>
      </c>
      <c r="F785" s="1222" t="s">
        <v>3273</v>
      </c>
      <c r="G785" s="1222" t="s">
        <v>3013</v>
      </c>
      <c r="H785" s="1223">
        <v>83714.080000000002</v>
      </c>
      <c r="I785" s="1223">
        <v>75950</v>
      </c>
      <c r="J785" s="1222" t="s">
        <v>3274</v>
      </c>
      <c r="K785" s="1224">
        <v>45149</v>
      </c>
      <c r="L785" s="1222" t="s">
        <v>3373</v>
      </c>
      <c r="M785" s="1224" t="s">
        <v>3275</v>
      </c>
      <c r="N785" s="1222" t="s">
        <v>293</v>
      </c>
      <c r="O785" s="2069">
        <v>47037</v>
      </c>
      <c r="P785" s="1221" t="s">
        <v>294</v>
      </c>
      <c r="Q785" s="1221" t="s">
        <v>3545</v>
      </c>
      <c r="R785" s="2069" t="s">
        <v>3317</v>
      </c>
      <c r="S785" s="1222" t="s">
        <v>297</v>
      </c>
      <c r="T785" s="2063" t="s">
        <v>2918</v>
      </c>
      <c r="U785" s="1222" t="s">
        <v>294</v>
      </c>
      <c r="V785" s="1222" t="s">
        <v>3018</v>
      </c>
      <c r="W785" s="1222" t="s">
        <v>294</v>
      </c>
      <c r="X785" s="1222" t="s">
        <v>3278</v>
      </c>
      <c r="Y785" s="1222" t="s">
        <v>3279</v>
      </c>
      <c r="Z785" s="1222" t="s">
        <v>3011</v>
      </c>
      <c r="AA785" s="1222" t="s">
        <v>3011</v>
      </c>
      <c r="AB785" s="1222" t="s">
        <v>3011</v>
      </c>
      <c r="AC785" s="1222" t="s">
        <v>3011</v>
      </c>
      <c r="AD785" s="1222" t="s">
        <v>3011</v>
      </c>
      <c r="AE785" s="1222" t="s">
        <v>3011</v>
      </c>
      <c r="AF785" s="2007" t="s">
        <v>293</v>
      </c>
      <c r="AG785" s="1222" t="s">
        <v>3310</v>
      </c>
      <c r="AH785" s="1221" t="s">
        <v>2908</v>
      </c>
      <c r="AI785" s="2007" t="s">
        <v>2909</v>
      </c>
      <c r="AJ785" s="1222" t="s">
        <v>295</v>
      </c>
      <c r="AK785" s="1225" t="s">
        <v>3281</v>
      </c>
      <c r="AL785" s="1222" t="s">
        <v>294</v>
      </c>
      <c r="AM785" s="1221" t="s">
        <v>3011</v>
      </c>
      <c r="AN785" s="2008"/>
    </row>
    <row r="786" spans="1:40" ht="93" customHeight="1">
      <c r="A786" s="1221" t="s">
        <v>1107</v>
      </c>
      <c r="B786" s="1221" t="s">
        <v>1078</v>
      </c>
      <c r="C786" s="1221" t="s">
        <v>3306</v>
      </c>
      <c r="D786" s="1222" t="s">
        <v>3011</v>
      </c>
      <c r="E786" s="1221" t="s">
        <v>3272</v>
      </c>
      <c r="F786" s="1222" t="s">
        <v>3273</v>
      </c>
      <c r="G786" s="1222" t="s">
        <v>3013</v>
      </c>
      <c r="H786" s="1223">
        <v>1543.12</v>
      </c>
      <c r="I786" s="1223">
        <v>1400</v>
      </c>
      <c r="J786" s="1222" t="s">
        <v>3274</v>
      </c>
      <c r="K786" s="1224">
        <v>45149</v>
      </c>
      <c r="L786" s="1222" t="s">
        <v>3373</v>
      </c>
      <c r="M786" s="1224" t="s">
        <v>3275</v>
      </c>
      <c r="N786" s="1222" t="s">
        <v>293</v>
      </c>
      <c r="O786" s="2069">
        <v>47037</v>
      </c>
      <c r="P786" s="1221" t="s">
        <v>294</v>
      </c>
      <c r="Q786" s="1221" t="s">
        <v>3527</v>
      </c>
      <c r="R786" s="2069" t="s">
        <v>3317</v>
      </c>
      <c r="S786" s="1222" t="s">
        <v>297</v>
      </c>
      <c r="T786" s="2063" t="s">
        <v>2918</v>
      </c>
      <c r="U786" s="1222" t="s">
        <v>294</v>
      </c>
      <c r="V786" s="1222" t="s">
        <v>3018</v>
      </c>
      <c r="W786" s="1222" t="s">
        <v>294</v>
      </c>
      <c r="X786" s="1222" t="s">
        <v>3278</v>
      </c>
      <c r="Y786" s="1222" t="s">
        <v>3279</v>
      </c>
      <c r="Z786" s="1222" t="s">
        <v>3011</v>
      </c>
      <c r="AA786" s="1222" t="s">
        <v>3011</v>
      </c>
      <c r="AB786" s="1222" t="s">
        <v>3011</v>
      </c>
      <c r="AC786" s="1222" t="s">
        <v>3011</v>
      </c>
      <c r="AD786" s="1222" t="s">
        <v>3011</v>
      </c>
      <c r="AE786" s="1222" t="s">
        <v>3011</v>
      </c>
      <c r="AF786" s="2007" t="s">
        <v>293</v>
      </c>
      <c r="AG786" s="1222" t="s">
        <v>3310</v>
      </c>
      <c r="AH786" s="1221" t="s">
        <v>2908</v>
      </c>
      <c r="AI786" s="2007" t="s">
        <v>2909</v>
      </c>
      <c r="AJ786" s="1222" t="s">
        <v>295</v>
      </c>
      <c r="AK786" s="1225" t="s">
        <v>3281</v>
      </c>
      <c r="AL786" s="1222" t="s">
        <v>294</v>
      </c>
      <c r="AM786" s="1221" t="s">
        <v>3011</v>
      </c>
      <c r="AN786" s="2008"/>
    </row>
    <row r="787" spans="1:40" ht="93" customHeight="1">
      <c r="A787" s="1221" t="s">
        <v>1107</v>
      </c>
      <c r="B787" s="1221" t="s">
        <v>1079</v>
      </c>
      <c r="C787" s="1221" t="s">
        <v>3306</v>
      </c>
      <c r="D787" s="1222" t="s">
        <v>3011</v>
      </c>
      <c r="E787" s="1221" t="s">
        <v>3272</v>
      </c>
      <c r="F787" s="1222" t="s">
        <v>3273</v>
      </c>
      <c r="G787" s="1222" t="s">
        <v>3013</v>
      </c>
      <c r="H787" s="1223">
        <v>385.78</v>
      </c>
      <c r="I787" s="1223">
        <v>350</v>
      </c>
      <c r="J787" s="1222" t="s">
        <v>3274</v>
      </c>
      <c r="K787" s="1224">
        <v>45149</v>
      </c>
      <c r="L787" s="1222" t="s">
        <v>3373</v>
      </c>
      <c r="M787" s="1224" t="s">
        <v>3275</v>
      </c>
      <c r="N787" s="1222" t="s">
        <v>293</v>
      </c>
      <c r="O787" s="2069">
        <v>47037</v>
      </c>
      <c r="P787" s="1221" t="s">
        <v>294</v>
      </c>
      <c r="Q787" s="1221" t="s">
        <v>3524</v>
      </c>
      <c r="R787" s="2069" t="s">
        <v>3317</v>
      </c>
      <c r="S787" s="1222" t="s">
        <v>297</v>
      </c>
      <c r="T787" s="2063" t="s">
        <v>2918</v>
      </c>
      <c r="U787" s="1222" t="s">
        <v>294</v>
      </c>
      <c r="V787" s="1222" t="s">
        <v>3018</v>
      </c>
      <c r="W787" s="1222" t="s">
        <v>294</v>
      </c>
      <c r="X787" s="1222" t="s">
        <v>3278</v>
      </c>
      <c r="Y787" s="1222" t="s">
        <v>3279</v>
      </c>
      <c r="Z787" s="1222" t="s">
        <v>3011</v>
      </c>
      <c r="AA787" s="1222" t="s">
        <v>3011</v>
      </c>
      <c r="AB787" s="1222" t="s">
        <v>3011</v>
      </c>
      <c r="AC787" s="1222" t="s">
        <v>3011</v>
      </c>
      <c r="AD787" s="1222" t="s">
        <v>3011</v>
      </c>
      <c r="AE787" s="1222" t="s">
        <v>3011</v>
      </c>
      <c r="AF787" s="2007" t="s">
        <v>293</v>
      </c>
      <c r="AG787" s="1222" t="s">
        <v>3310</v>
      </c>
      <c r="AH787" s="1221" t="s">
        <v>2908</v>
      </c>
      <c r="AI787" s="2007" t="s">
        <v>2909</v>
      </c>
      <c r="AJ787" s="1222" t="s">
        <v>295</v>
      </c>
      <c r="AK787" s="1225" t="s">
        <v>3281</v>
      </c>
      <c r="AL787" s="1222" t="s">
        <v>294</v>
      </c>
      <c r="AM787" s="1221" t="s">
        <v>3011</v>
      </c>
      <c r="AN787" s="2008"/>
    </row>
    <row r="788" spans="1:40" ht="93" customHeight="1">
      <c r="A788" s="1221" t="s">
        <v>1107</v>
      </c>
      <c r="B788" s="1221" t="s">
        <v>1080</v>
      </c>
      <c r="C788" s="1221" t="s">
        <v>3306</v>
      </c>
      <c r="D788" s="1222" t="s">
        <v>3011</v>
      </c>
      <c r="E788" s="1221" t="s">
        <v>3272</v>
      </c>
      <c r="F788" s="1222" t="s">
        <v>3273</v>
      </c>
      <c r="G788" s="1222" t="s">
        <v>3013</v>
      </c>
      <c r="H788" s="1223">
        <v>1543.12</v>
      </c>
      <c r="I788" s="1223">
        <v>1400</v>
      </c>
      <c r="J788" s="1222" t="s">
        <v>3274</v>
      </c>
      <c r="K788" s="1224">
        <v>45149</v>
      </c>
      <c r="L788" s="1222" t="s">
        <v>3373</v>
      </c>
      <c r="M788" s="1224" t="s">
        <v>3275</v>
      </c>
      <c r="N788" s="1222" t="s">
        <v>293</v>
      </c>
      <c r="O788" s="2069">
        <v>47037</v>
      </c>
      <c r="P788" s="1221" t="s">
        <v>294</v>
      </c>
      <c r="Q788" s="1221" t="s">
        <v>3527</v>
      </c>
      <c r="R788" s="2069" t="s">
        <v>3317</v>
      </c>
      <c r="S788" s="1222" t="s">
        <v>297</v>
      </c>
      <c r="T788" s="2063" t="s">
        <v>2918</v>
      </c>
      <c r="U788" s="1222" t="s">
        <v>294</v>
      </c>
      <c r="V788" s="1222" t="s">
        <v>3018</v>
      </c>
      <c r="W788" s="1222" t="s">
        <v>294</v>
      </c>
      <c r="X788" s="1222" t="s">
        <v>3278</v>
      </c>
      <c r="Y788" s="1222" t="s">
        <v>3279</v>
      </c>
      <c r="Z788" s="1222" t="s">
        <v>3011</v>
      </c>
      <c r="AA788" s="1222" t="s">
        <v>3011</v>
      </c>
      <c r="AB788" s="1222" t="s">
        <v>3011</v>
      </c>
      <c r="AC788" s="1222" t="s">
        <v>3011</v>
      </c>
      <c r="AD788" s="1222" t="s">
        <v>3011</v>
      </c>
      <c r="AE788" s="1222" t="s">
        <v>3011</v>
      </c>
      <c r="AF788" s="2007" t="s">
        <v>293</v>
      </c>
      <c r="AG788" s="1222" t="s">
        <v>3310</v>
      </c>
      <c r="AH788" s="1221" t="s">
        <v>2908</v>
      </c>
      <c r="AI788" s="2007" t="s">
        <v>2909</v>
      </c>
      <c r="AJ788" s="1222" t="s">
        <v>295</v>
      </c>
      <c r="AK788" s="1225" t="s">
        <v>3281</v>
      </c>
      <c r="AL788" s="1222" t="s">
        <v>294</v>
      </c>
      <c r="AM788" s="1221" t="s">
        <v>3011</v>
      </c>
      <c r="AN788" s="2008"/>
    </row>
    <row r="789" spans="1:40" ht="93" customHeight="1">
      <c r="A789" s="1221" t="s">
        <v>1107</v>
      </c>
      <c r="B789" s="1221" t="s">
        <v>1081</v>
      </c>
      <c r="C789" s="1221" t="s">
        <v>3306</v>
      </c>
      <c r="D789" s="1222" t="s">
        <v>3011</v>
      </c>
      <c r="E789" s="1221" t="s">
        <v>3272</v>
      </c>
      <c r="F789" s="1222" t="s">
        <v>3273</v>
      </c>
      <c r="G789" s="1222" t="s">
        <v>3013</v>
      </c>
      <c r="H789" s="1223">
        <v>2314.67</v>
      </c>
      <c r="I789" s="1223">
        <v>2100</v>
      </c>
      <c r="J789" s="1222" t="s">
        <v>3274</v>
      </c>
      <c r="K789" s="1224">
        <v>45149</v>
      </c>
      <c r="L789" s="1222" t="s">
        <v>3373</v>
      </c>
      <c r="M789" s="1224" t="s">
        <v>3275</v>
      </c>
      <c r="N789" s="1222" t="s">
        <v>293</v>
      </c>
      <c r="O789" s="2069">
        <v>47037</v>
      </c>
      <c r="P789" s="1221" t="s">
        <v>294</v>
      </c>
      <c r="Q789" s="1221" t="s">
        <v>3440</v>
      </c>
      <c r="R789" s="2069" t="s">
        <v>3317</v>
      </c>
      <c r="S789" s="1222" t="s">
        <v>297</v>
      </c>
      <c r="T789" s="2063" t="s">
        <v>2918</v>
      </c>
      <c r="U789" s="1222" t="s">
        <v>294</v>
      </c>
      <c r="V789" s="1222" t="s">
        <v>3018</v>
      </c>
      <c r="W789" s="1222" t="s">
        <v>294</v>
      </c>
      <c r="X789" s="1222" t="s">
        <v>3278</v>
      </c>
      <c r="Y789" s="1222" t="s">
        <v>3279</v>
      </c>
      <c r="Z789" s="1222" t="s">
        <v>3011</v>
      </c>
      <c r="AA789" s="1222" t="s">
        <v>3011</v>
      </c>
      <c r="AB789" s="1222" t="s">
        <v>3011</v>
      </c>
      <c r="AC789" s="1222" t="s">
        <v>3011</v>
      </c>
      <c r="AD789" s="1222" t="s">
        <v>3011</v>
      </c>
      <c r="AE789" s="1222" t="s">
        <v>3011</v>
      </c>
      <c r="AF789" s="2007" t="s">
        <v>293</v>
      </c>
      <c r="AG789" s="1222" t="s">
        <v>3310</v>
      </c>
      <c r="AH789" s="1221" t="s">
        <v>2908</v>
      </c>
      <c r="AI789" s="2007" t="s">
        <v>2909</v>
      </c>
      <c r="AJ789" s="1222" t="s">
        <v>295</v>
      </c>
      <c r="AK789" s="1225" t="s">
        <v>3281</v>
      </c>
      <c r="AL789" s="1222" t="s">
        <v>294</v>
      </c>
      <c r="AM789" s="1221" t="s">
        <v>3011</v>
      </c>
      <c r="AN789" s="2008"/>
    </row>
    <row r="790" spans="1:40" ht="93" customHeight="1">
      <c r="A790" s="1221" t="s">
        <v>1107</v>
      </c>
      <c r="B790" s="1221" t="s">
        <v>1082</v>
      </c>
      <c r="C790" s="1221" t="s">
        <v>3306</v>
      </c>
      <c r="D790" s="1222" t="s">
        <v>3011</v>
      </c>
      <c r="E790" s="1221" t="s">
        <v>3272</v>
      </c>
      <c r="F790" s="1222" t="s">
        <v>3273</v>
      </c>
      <c r="G790" s="1222" t="s">
        <v>3013</v>
      </c>
      <c r="H790" s="1223">
        <v>771.56</v>
      </c>
      <c r="I790" s="1223">
        <v>700</v>
      </c>
      <c r="J790" s="1222" t="s">
        <v>3274</v>
      </c>
      <c r="K790" s="1224">
        <v>45149</v>
      </c>
      <c r="L790" s="1222" t="s">
        <v>3373</v>
      </c>
      <c r="M790" s="1224" t="s">
        <v>3275</v>
      </c>
      <c r="N790" s="1222" t="s">
        <v>293</v>
      </c>
      <c r="O790" s="2069">
        <v>47037</v>
      </c>
      <c r="P790" s="1221" t="s">
        <v>294</v>
      </c>
      <c r="Q790" s="1221" t="s">
        <v>3523</v>
      </c>
      <c r="R790" s="2069" t="s">
        <v>3317</v>
      </c>
      <c r="S790" s="1222" t="s">
        <v>297</v>
      </c>
      <c r="T790" s="2063" t="s">
        <v>2918</v>
      </c>
      <c r="U790" s="1222" t="s">
        <v>294</v>
      </c>
      <c r="V790" s="1222" t="s">
        <v>3018</v>
      </c>
      <c r="W790" s="1222" t="s">
        <v>294</v>
      </c>
      <c r="X790" s="1222" t="s">
        <v>3278</v>
      </c>
      <c r="Y790" s="1222" t="s">
        <v>3279</v>
      </c>
      <c r="Z790" s="1222" t="s">
        <v>3011</v>
      </c>
      <c r="AA790" s="1222" t="s">
        <v>3011</v>
      </c>
      <c r="AB790" s="1222" t="s">
        <v>3011</v>
      </c>
      <c r="AC790" s="1222" t="s">
        <v>3011</v>
      </c>
      <c r="AD790" s="1222" t="s">
        <v>3011</v>
      </c>
      <c r="AE790" s="1222" t="s">
        <v>3011</v>
      </c>
      <c r="AF790" s="2007" t="s">
        <v>293</v>
      </c>
      <c r="AG790" s="1222" t="s">
        <v>3310</v>
      </c>
      <c r="AH790" s="1221" t="s">
        <v>2908</v>
      </c>
      <c r="AI790" s="2007" t="s">
        <v>2909</v>
      </c>
      <c r="AJ790" s="1222" t="s">
        <v>295</v>
      </c>
      <c r="AK790" s="1225" t="s">
        <v>3281</v>
      </c>
      <c r="AL790" s="1222" t="s">
        <v>294</v>
      </c>
      <c r="AM790" s="1221" t="s">
        <v>3011</v>
      </c>
      <c r="AN790" s="2008"/>
    </row>
    <row r="791" spans="1:40" ht="93" customHeight="1">
      <c r="A791" s="1221" t="s">
        <v>1107</v>
      </c>
      <c r="B791" s="1221" t="s">
        <v>1083</v>
      </c>
      <c r="C791" s="1221" t="s">
        <v>3306</v>
      </c>
      <c r="D791" s="1222" t="s">
        <v>3011</v>
      </c>
      <c r="E791" s="1221" t="s">
        <v>3272</v>
      </c>
      <c r="F791" s="1222" t="s">
        <v>3273</v>
      </c>
      <c r="G791" s="1222" t="s">
        <v>3013</v>
      </c>
      <c r="H791" s="1223">
        <v>39735.25</v>
      </c>
      <c r="I791" s="1223">
        <v>36050</v>
      </c>
      <c r="J791" s="1222" t="s">
        <v>3274</v>
      </c>
      <c r="K791" s="1224">
        <v>45149</v>
      </c>
      <c r="L791" s="1222" t="s">
        <v>3373</v>
      </c>
      <c r="M791" s="1224" t="s">
        <v>3275</v>
      </c>
      <c r="N791" s="1222" t="s">
        <v>293</v>
      </c>
      <c r="O791" s="2069">
        <v>47037</v>
      </c>
      <c r="P791" s="1221" t="s">
        <v>294</v>
      </c>
      <c r="Q791" s="1221" t="s">
        <v>3546</v>
      </c>
      <c r="R791" s="2069" t="s">
        <v>3317</v>
      </c>
      <c r="S791" s="1222" t="s">
        <v>297</v>
      </c>
      <c r="T791" s="2063" t="s">
        <v>2918</v>
      </c>
      <c r="U791" s="1222" t="s">
        <v>294</v>
      </c>
      <c r="V791" s="1222" t="s">
        <v>3018</v>
      </c>
      <c r="W791" s="1222" t="s">
        <v>294</v>
      </c>
      <c r="X791" s="1222" t="s">
        <v>3278</v>
      </c>
      <c r="Y791" s="1222" t="s">
        <v>3279</v>
      </c>
      <c r="Z791" s="1222" t="s">
        <v>3011</v>
      </c>
      <c r="AA791" s="1222" t="s">
        <v>3011</v>
      </c>
      <c r="AB791" s="1222" t="s">
        <v>3011</v>
      </c>
      <c r="AC791" s="1222" t="s">
        <v>3011</v>
      </c>
      <c r="AD791" s="1222" t="s">
        <v>3011</v>
      </c>
      <c r="AE791" s="1222" t="s">
        <v>3011</v>
      </c>
      <c r="AF791" s="2007" t="s">
        <v>293</v>
      </c>
      <c r="AG791" s="1222" t="s">
        <v>3310</v>
      </c>
      <c r="AH791" s="1221" t="s">
        <v>2908</v>
      </c>
      <c r="AI791" s="2007" t="s">
        <v>2909</v>
      </c>
      <c r="AJ791" s="1222" t="s">
        <v>295</v>
      </c>
      <c r="AK791" s="1225" t="s">
        <v>3281</v>
      </c>
      <c r="AL791" s="1222" t="s">
        <v>294</v>
      </c>
      <c r="AM791" s="1221" t="s">
        <v>3011</v>
      </c>
      <c r="AN791" s="2008"/>
    </row>
    <row r="792" spans="1:40" ht="93" customHeight="1">
      <c r="A792" s="1221" t="s">
        <v>1107</v>
      </c>
      <c r="B792" s="1221" t="s">
        <v>1084</v>
      </c>
      <c r="C792" s="1221" t="s">
        <v>3306</v>
      </c>
      <c r="D792" s="1222" t="s">
        <v>3011</v>
      </c>
      <c r="E792" s="1221" t="s">
        <v>3272</v>
      </c>
      <c r="F792" s="1222" t="s">
        <v>3273</v>
      </c>
      <c r="G792" s="1222" t="s">
        <v>3013</v>
      </c>
      <c r="H792" s="1223">
        <v>385.78</v>
      </c>
      <c r="I792" s="1223">
        <v>350</v>
      </c>
      <c r="J792" s="1222" t="s">
        <v>3274</v>
      </c>
      <c r="K792" s="1224">
        <v>45149</v>
      </c>
      <c r="L792" s="1222" t="s">
        <v>3373</v>
      </c>
      <c r="M792" s="1224" t="s">
        <v>3275</v>
      </c>
      <c r="N792" s="1222" t="s">
        <v>293</v>
      </c>
      <c r="O792" s="2069">
        <v>47037</v>
      </c>
      <c r="P792" s="1221" t="s">
        <v>294</v>
      </c>
      <c r="Q792" s="1221" t="s">
        <v>3524</v>
      </c>
      <c r="R792" s="2069" t="s">
        <v>3317</v>
      </c>
      <c r="S792" s="1222" t="s">
        <v>297</v>
      </c>
      <c r="T792" s="2063" t="s">
        <v>2918</v>
      </c>
      <c r="U792" s="1222" t="s">
        <v>294</v>
      </c>
      <c r="V792" s="1222" t="s">
        <v>3018</v>
      </c>
      <c r="W792" s="1222" t="s">
        <v>294</v>
      </c>
      <c r="X792" s="1222" t="s">
        <v>3278</v>
      </c>
      <c r="Y792" s="1222" t="s">
        <v>3279</v>
      </c>
      <c r="Z792" s="1222" t="s">
        <v>3011</v>
      </c>
      <c r="AA792" s="1222" t="s">
        <v>3011</v>
      </c>
      <c r="AB792" s="1222" t="s">
        <v>3011</v>
      </c>
      <c r="AC792" s="1222" t="s">
        <v>3011</v>
      </c>
      <c r="AD792" s="1222" t="s">
        <v>3011</v>
      </c>
      <c r="AE792" s="1222" t="s">
        <v>3011</v>
      </c>
      <c r="AF792" s="2007" t="s">
        <v>293</v>
      </c>
      <c r="AG792" s="1222" t="s">
        <v>3310</v>
      </c>
      <c r="AH792" s="1221" t="s">
        <v>2908</v>
      </c>
      <c r="AI792" s="2007" t="s">
        <v>2909</v>
      </c>
      <c r="AJ792" s="1222" t="s">
        <v>295</v>
      </c>
      <c r="AK792" s="1225" t="s">
        <v>3281</v>
      </c>
      <c r="AL792" s="1222" t="s">
        <v>294</v>
      </c>
      <c r="AM792" s="1221" t="s">
        <v>3011</v>
      </c>
      <c r="AN792" s="2008"/>
    </row>
    <row r="793" spans="1:40" ht="93" customHeight="1">
      <c r="A793" s="1221" t="s">
        <v>1107</v>
      </c>
      <c r="B793" s="1221" t="s">
        <v>1085</v>
      </c>
      <c r="C793" s="1221" t="s">
        <v>3306</v>
      </c>
      <c r="D793" s="1222" t="s">
        <v>3011</v>
      </c>
      <c r="E793" s="1221" t="s">
        <v>3272</v>
      </c>
      <c r="F793" s="1222" t="s">
        <v>3273</v>
      </c>
      <c r="G793" s="1222" t="s">
        <v>3013</v>
      </c>
      <c r="H793" s="1223">
        <v>385.78</v>
      </c>
      <c r="I793" s="1223">
        <v>350</v>
      </c>
      <c r="J793" s="1222" t="s">
        <v>3274</v>
      </c>
      <c r="K793" s="1224">
        <v>45149</v>
      </c>
      <c r="L793" s="1222" t="s">
        <v>3373</v>
      </c>
      <c r="M793" s="1224" t="s">
        <v>3275</v>
      </c>
      <c r="N793" s="1222" t="s">
        <v>293</v>
      </c>
      <c r="O793" s="2069">
        <v>47037</v>
      </c>
      <c r="P793" s="1221" t="s">
        <v>294</v>
      </c>
      <c r="Q793" s="1221" t="s">
        <v>3524</v>
      </c>
      <c r="R793" s="2069" t="s">
        <v>3317</v>
      </c>
      <c r="S793" s="1222" t="s">
        <v>297</v>
      </c>
      <c r="T793" s="2063" t="s">
        <v>2918</v>
      </c>
      <c r="U793" s="1222" t="s">
        <v>294</v>
      </c>
      <c r="V793" s="1222" t="s">
        <v>3018</v>
      </c>
      <c r="W793" s="1222" t="s">
        <v>294</v>
      </c>
      <c r="X793" s="1222" t="s">
        <v>3278</v>
      </c>
      <c r="Y793" s="1222" t="s">
        <v>3279</v>
      </c>
      <c r="Z793" s="1222" t="s">
        <v>3011</v>
      </c>
      <c r="AA793" s="1222" t="s">
        <v>3011</v>
      </c>
      <c r="AB793" s="1222" t="s">
        <v>3011</v>
      </c>
      <c r="AC793" s="1222" t="s">
        <v>3011</v>
      </c>
      <c r="AD793" s="1222" t="s">
        <v>3011</v>
      </c>
      <c r="AE793" s="1222" t="s">
        <v>3011</v>
      </c>
      <c r="AF793" s="2007" t="s">
        <v>293</v>
      </c>
      <c r="AG793" s="1222" t="s">
        <v>3310</v>
      </c>
      <c r="AH793" s="1221" t="s">
        <v>2908</v>
      </c>
      <c r="AI793" s="2007" t="s">
        <v>2909</v>
      </c>
      <c r="AJ793" s="1222" t="s">
        <v>295</v>
      </c>
      <c r="AK793" s="1225" t="s">
        <v>3281</v>
      </c>
      <c r="AL793" s="1222" t="s">
        <v>294</v>
      </c>
      <c r="AM793" s="1221" t="s">
        <v>3011</v>
      </c>
      <c r="AN793" s="2008"/>
    </row>
    <row r="794" spans="1:40" ht="93" customHeight="1">
      <c r="A794" s="1221" t="s">
        <v>1107</v>
      </c>
      <c r="B794" s="1221" t="s">
        <v>1086</v>
      </c>
      <c r="C794" s="1221" t="s">
        <v>3306</v>
      </c>
      <c r="D794" s="1222" t="s">
        <v>3011</v>
      </c>
      <c r="E794" s="1221" t="s">
        <v>3272</v>
      </c>
      <c r="F794" s="1222" t="s">
        <v>3273</v>
      </c>
      <c r="G794" s="1222" t="s">
        <v>3013</v>
      </c>
      <c r="H794" s="1223">
        <v>5400.91</v>
      </c>
      <c r="I794" s="1223">
        <v>4900</v>
      </c>
      <c r="J794" s="1222" t="s">
        <v>3274</v>
      </c>
      <c r="K794" s="1224">
        <v>45149</v>
      </c>
      <c r="L794" s="1222" t="s">
        <v>3373</v>
      </c>
      <c r="M794" s="1224" t="s">
        <v>3275</v>
      </c>
      <c r="N794" s="1222" t="s">
        <v>293</v>
      </c>
      <c r="O794" s="2069">
        <v>47037</v>
      </c>
      <c r="P794" s="1221" t="s">
        <v>294</v>
      </c>
      <c r="Q794" s="1221" t="s">
        <v>3538</v>
      </c>
      <c r="R794" s="2069" t="s">
        <v>3317</v>
      </c>
      <c r="S794" s="1222" t="s">
        <v>297</v>
      </c>
      <c r="T794" s="2063" t="s">
        <v>2918</v>
      </c>
      <c r="U794" s="1222" t="s">
        <v>294</v>
      </c>
      <c r="V794" s="1222" t="s">
        <v>3018</v>
      </c>
      <c r="W794" s="1222" t="s">
        <v>294</v>
      </c>
      <c r="X794" s="1222" t="s">
        <v>3278</v>
      </c>
      <c r="Y794" s="1222" t="s">
        <v>3279</v>
      </c>
      <c r="Z794" s="1222" t="s">
        <v>3011</v>
      </c>
      <c r="AA794" s="1222" t="s">
        <v>3011</v>
      </c>
      <c r="AB794" s="1222" t="s">
        <v>3011</v>
      </c>
      <c r="AC794" s="1222" t="s">
        <v>3011</v>
      </c>
      <c r="AD794" s="1222" t="s">
        <v>3011</v>
      </c>
      <c r="AE794" s="1222" t="s">
        <v>3011</v>
      </c>
      <c r="AF794" s="2007" t="s">
        <v>293</v>
      </c>
      <c r="AG794" s="1222" t="s">
        <v>3310</v>
      </c>
      <c r="AH794" s="1221" t="s">
        <v>2908</v>
      </c>
      <c r="AI794" s="2007" t="s">
        <v>2909</v>
      </c>
      <c r="AJ794" s="1222" t="s">
        <v>295</v>
      </c>
      <c r="AK794" s="1225" t="s">
        <v>3281</v>
      </c>
      <c r="AL794" s="1222" t="s">
        <v>294</v>
      </c>
      <c r="AM794" s="1221" t="s">
        <v>3011</v>
      </c>
      <c r="AN794" s="2008"/>
    </row>
    <row r="795" spans="1:40" ht="93" customHeight="1">
      <c r="A795" s="1221" t="s">
        <v>1107</v>
      </c>
      <c r="B795" s="1221" t="s">
        <v>1087</v>
      </c>
      <c r="C795" s="1221" t="s">
        <v>3306</v>
      </c>
      <c r="D795" s="1222" t="s">
        <v>3011</v>
      </c>
      <c r="E795" s="1221" t="s">
        <v>3272</v>
      </c>
      <c r="F795" s="1222" t="s">
        <v>3273</v>
      </c>
      <c r="G795" s="1222" t="s">
        <v>3013</v>
      </c>
      <c r="H795" s="1223">
        <v>2700.45</v>
      </c>
      <c r="I795" s="1223">
        <v>2450</v>
      </c>
      <c r="J795" s="1222" t="s">
        <v>3274</v>
      </c>
      <c r="K795" s="1224">
        <v>45149</v>
      </c>
      <c r="L795" s="1222" t="s">
        <v>3373</v>
      </c>
      <c r="M795" s="1224" t="s">
        <v>3275</v>
      </c>
      <c r="N795" s="1222" t="s">
        <v>293</v>
      </c>
      <c r="O795" s="2069">
        <v>47037</v>
      </c>
      <c r="P795" s="1221" t="s">
        <v>294</v>
      </c>
      <c r="Q795" s="1221" t="s">
        <v>3547</v>
      </c>
      <c r="R795" s="2069" t="s">
        <v>3317</v>
      </c>
      <c r="S795" s="1222" t="s">
        <v>297</v>
      </c>
      <c r="T795" s="2063" t="s">
        <v>2918</v>
      </c>
      <c r="U795" s="1222" t="s">
        <v>294</v>
      </c>
      <c r="V795" s="1222" t="s">
        <v>3018</v>
      </c>
      <c r="W795" s="1222" t="s">
        <v>294</v>
      </c>
      <c r="X795" s="1222" t="s">
        <v>3278</v>
      </c>
      <c r="Y795" s="1222" t="s">
        <v>3279</v>
      </c>
      <c r="Z795" s="1222" t="s">
        <v>3011</v>
      </c>
      <c r="AA795" s="1222" t="s">
        <v>3011</v>
      </c>
      <c r="AB795" s="1222" t="s">
        <v>3011</v>
      </c>
      <c r="AC795" s="1222" t="s">
        <v>3011</v>
      </c>
      <c r="AD795" s="1222" t="s">
        <v>3011</v>
      </c>
      <c r="AE795" s="1222" t="s">
        <v>3011</v>
      </c>
      <c r="AF795" s="2007" t="s">
        <v>293</v>
      </c>
      <c r="AG795" s="1222" t="s">
        <v>3310</v>
      </c>
      <c r="AH795" s="1221" t="s">
        <v>2908</v>
      </c>
      <c r="AI795" s="2007" t="s">
        <v>2909</v>
      </c>
      <c r="AJ795" s="1222" t="s">
        <v>295</v>
      </c>
      <c r="AK795" s="1225" t="s">
        <v>3281</v>
      </c>
      <c r="AL795" s="1222" t="s">
        <v>294</v>
      </c>
      <c r="AM795" s="1221" t="s">
        <v>3011</v>
      </c>
      <c r="AN795" s="2008"/>
    </row>
    <row r="796" spans="1:40" ht="93" customHeight="1">
      <c r="A796" s="1221" t="s">
        <v>1107</v>
      </c>
      <c r="B796" s="1221" t="s">
        <v>1088</v>
      </c>
      <c r="C796" s="1221" t="s">
        <v>3306</v>
      </c>
      <c r="D796" s="1222" t="s">
        <v>3011</v>
      </c>
      <c r="E796" s="1221" t="s">
        <v>3272</v>
      </c>
      <c r="F796" s="1222" t="s">
        <v>3273</v>
      </c>
      <c r="G796" s="1222" t="s">
        <v>3013</v>
      </c>
      <c r="H796" s="1223">
        <v>11573.37</v>
      </c>
      <c r="I796" s="1223">
        <v>10500</v>
      </c>
      <c r="J796" s="1222" t="s">
        <v>3274</v>
      </c>
      <c r="K796" s="1224">
        <v>45149</v>
      </c>
      <c r="L796" s="1222" t="s">
        <v>3373</v>
      </c>
      <c r="M796" s="1224" t="s">
        <v>3275</v>
      </c>
      <c r="N796" s="1222" t="s">
        <v>293</v>
      </c>
      <c r="O796" s="2069">
        <v>47037</v>
      </c>
      <c r="P796" s="1221" t="s">
        <v>294</v>
      </c>
      <c r="Q796" s="1221" t="s">
        <v>3397</v>
      </c>
      <c r="R796" s="2069" t="s">
        <v>3317</v>
      </c>
      <c r="S796" s="1222" t="s">
        <v>297</v>
      </c>
      <c r="T796" s="2063" t="s">
        <v>2918</v>
      </c>
      <c r="U796" s="1222" t="s">
        <v>294</v>
      </c>
      <c r="V796" s="1222" t="s">
        <v>3018</v>
      </c>
      <c r="W796" s="1222" t="s">
        <v>294</v>
      </c>
      <c r="X796" s="1222" t="s">
        <v>3278</v>
      </c>
      <c r="Y796" s="1222" t="s">
        <v>3279</v>
      </c>
      <c r="Z796" s="1222" t="s">
        <v>3011</v>
      </c>
      <c r="AA796" s="1222" t="s">
        <v>3011</v>
      </c>
      <c r="AB796" s="1222" t="s">
        <v>3011</v>
      </c>
      <c r="AC796" s="1222" t="s">
        <v>3011</v>
      </c>
      <c r="AD796" s="1222" t="s">
        <v>3011</v>
      </c>
      <c r="AE796" s="1222" t="s">
        <v>3011</v>
      </c>
      <c r="AF796" s="2007" t="s">
        <v>293</v>
      </c>
      <c r="AG796" s="1222" t="s">
        <v>3310</v>
      </c>
      <c r="AH796" s="1221" t="s">
        <v>2908</v>
      </c>
      <c r="AI796" s="2007" t="s">
        <v>2909</v>
      </c>
      <c r="AJ796" s="1222" t="s">
        <v>295</v>
      </c>
      <c r="AK796" s="1225" t="s">
        <v>3281</v>
      </c>
      <c r="AL796" s="1222" t="s">
        <v>294</v>
      </c>
      <c r="AM796" s="1221" t="s">
        <v>3011</v>
      </c>
      <c r="AN796" s="2008"/>
    </row>
    <row r="797" spans="1:40" ht="93" customHeight="1">
      <c r="A797" s="1221" t="s">
        <v>1107</v>
      </c>
      <c r="B797" s="1221" t="s">
        <v>1089</v>
      </c>
      <c r="C797" s="1221" t="s">
        <v>3306</v>
      </c>
      <c r="D797" s="1222" t="s">
        <v>3011</v>
      </c>
      <c r="E797" s="1221" t="s">
        <v>3272</v>
      </c>
      <c r="F797" s="1222" t="s">
        <v>3273</v>
      </c>
      <c r="G797" s="1222" t="s">
        <v>3013</v>
      </c>
      <c r="H797" s="1223">
        <v>385.78</v>
      </c>
      <c r="I797" s="1223">
        <v>350</v>
      </c>
      <c r="J797" s="1222" t="s">
        <v>3274</v>
      </c>
      <c r="K797" s="1224">
        <v>45149</v>
      </c>
      <c r="L797" s="1222" t="s">
        <v>3373</v>
      </c>
      <c r="M797" s="1224" t="s">
        <v>3275</v>
      </c>
      <c r="N797" s="1222" t="s">
        <v>293</v>
      </c>
      <c r="O797" s="2069">
        <v>47037</v>
      </c>
      <c r="P797" s="1221" t="s">
        <v>294</v>
      </c>
      <c r="Q797" s="1221" t="s">
        <v>3524</v>
      </c>
      <c r="R797" s="2069" t="s">
        <v>3317</v>
      </c>
      <c r="S797" s="1222" t="s">
        <v>297</v>
      </c>
      <c r="T797" s="2063" t="s">
        <v>2918</v>
      </c>
      <c r="U797" s="1222" t="s">
        <v>294</v>
      </c>
      <c r="V797" s="1222" t="s">
        <v>3018</v>
      </c>
      <c r="W797" s="1222" t="s">
        <v>294</v>
      </c>
      <c r="X797" s="1222" t="s">
        <v>3278</v>
      </c>
      <c r="Y797" s="1222" t="s">
        <v>3279</v>
      </c>
      <c r="Z797" s="1222" t="s">
        <v>3011</v>
      </c>
      <c r="AA797" s="1222" t="s">
        <v>3011</v>
      </c>
      <c r="AB797" s="1222" t="s">
        <v>3011</v>
      </c>
      <c r="AC797" s="1222" t="s">
        <v>3011</v>
      </c>
      <c r="AD797" s="1222" t="s">
        <v>3011</v>
      </c>
      <c r="AE797" s="1222" t="s">
        <v>3011</v>
      </c>
      <c r="AF797" s="2007" t="s">
        <v>293</v>
      </c>
      <c r="AG797" s="1222" t="s">
        <v>3310</v>
      </c>
      <c r="AH797" s="1221" t="s">
        <v>2908</v>
      </c>
      <c r="AI797" s="2007" t="s">
        <v>2909</v>
      </c>
      <c r="AJ797" s="1222" t="s">
        <v>295</v>
      </c>
      <c r="AK797" s="1225" t="s">
        <v>3281</v>
      </c>
      <c r="AL797" s="1222" t="s">
        <v>294</v>
      </c>
      <c r="AM797" s="1221" t="s">
        <v>3011</v>
      </c>
      <c r="AN797" s="2008"/>
    </row>
    <row r="798" spans="1:40" ht="93" customHeight="1">
      <c r="A798" s="1221" t="s">
        <v>1107</v>
      </c>
      <c r="B798" s="1221" t="s">
        <v>1090</v>
      </c>
      <c r="C798" s="1221" t="s">
        <v>3306</v>
      </c>
      <c r="D798" s="1222" t="s">
        <v>3011</v>
      </c>
      <c r="E798" s="1221" t="s">
        <v>3272</v>
      </c>
      <c r="F798" s="1222" t="s">
        <v>3273</v>
      </c>
      <c r="G798" s="1222" t="s">
        <v>3013</v>
      </c>
      <c r="H798" s="1223">
        <v>6172.47</v>
      </c>
      <c r="I798" s="1223">
        <v>5600</v>
      </c>
      <c r="J798" s="1222" t="s">
        <v>3274</v>
      </c>
      <c r="K798" s="1224">
        <v>45149</v>
      </c>
      <c r="L798" s="1222" t="s">
        <v>3373</v>
      </c>
      <c r="M798" s="1224" t="s">
        <v>3275</v>
      </c>
      <c r="N798" s="1222" t="s">
        <v>293</v>
      </c>
      <c r="O798" s="2069">
        <v>47037</v>
      </c>
      <c r="P798" s="1221" t="s">
        <v>294</v>
      </c>
      <c r="Q798" s="1221" t="s">
        <v>3418</v>
      </c>
      <c r="R798" s="2069" t="s">
        <v>3317</v>
      </c>
      <c r="S798" s="1222" t="s">
        <v>297</v>
      </c>
      <c r="T798" s="2063" t="s">
        <v>2918</v>
      </c>
      <c r="U798" s="1222" t="s">
        <v>294</v>
      </c>
      <c r="V798" s="1222" t="s">
        <v>3018</v>
      </c>
      <c r="W798" s="1222" t="s">
        <v>294</v>
      </c>
      <c r="X798" s="1222" t="s">
        <v>3278</v>
      </c>
      <c r="Y798" s="1222" t="s">
        <v>3279</v>
      </c>
      <c r="Z798" s="1222" t="s">
        <v>3011</v>
      </c>
      <c r="AA798" s="1222" t="s">
        <v>3011</v>
      </c>
      <c r="AB798" s="1222" t="s">
        <v>3011</v>
      </c>
      <c r="AC798" s="1222" t="s">
        <v>3011</v>
      </c>
      <c r="AD798" s="1222" t="s">
        <v>3011</v>
      </c>
      <c r="AE798" s="1222" t="s">
        <v>3011</v>
      </c>
      <c r="AF798" s="2007" t="s">
        <v>293</v>
      </c>
      <c r="AG798" s="1222" t="s">
        <v>3310</v>
      </c>
      <c r="AH798" s="1221" t="s">
        <v>2908</v>
      </c>
      <c r="AI798" s="2007" t="s">
        <v>2909</v>
      </c>
      <c r="AJ798" s="1222" t="s">
        <v>295</v>
      </c>
      <c r="AK798" s="1225" t="s">
        <v>3281</v>
      </c>
      <c r="AL798" s="1222" t="s">
        <v>294</v>
      </c>
      <c r="AM798" s="1221" t="s">
        <v>3011</v>
      </c>
      <c r="AN798" s="2008"/>
    </row>
    <row r="799" spans="1:40" ht="93" customHeight="1">
      <c r="A799" s="1221" t="s">
        <v>1107</v>
      </c>
      <c r="B799" s="1221" t="s">
        <v>1091</v>
      </c>
      <c r="C799" s="1221" t="s">
        <v>3306</v>
      </c>
      <c r="D799" s="1222" t="s">
        <v>3011</v>
      </c>
      <c r="E799" s="1221" t="s">
        <v>3272</v>
      </c>
      <c r="F799" s="1222" t="s">
        <v>3273</v>
      </c>
      <c r="G799" s="1222" t="s">
        <v>3013</v>
      </c>
      <c r="H799" s="1223">
        <v>771.56</v>
      </c>
      <c r="I799" s="1223">
        <v>700</v>
      </c>
      <c r="J799" s="1222" t="s">
        <v>3274</v>
      </c>
      <c r="K799" s="1224">
        <v>45149</v>
      </c>
      <c r="L799" s="1222" t="s">
        <v>3373</v>
      </c>
      <c r="M799" s="1224" t="s">
        <v>3275</v>
      </c>
      <c r="N799" s="1222" t="s">
        <v>293</v>
      </c>
      <c r="O799" s="2069">
        <v>47037</v>
      </c>
      <c r="P799" s="1221" t="s">
        <v>294</v>
      </c>
      <c r="Q799" s="1221" t="s">
        <v>3523</v>
      </c>
      <c r="R799" s="2069" t="s">
        <v>3317</v>
      </c>
      <c r="S799" s="1222" t="s">
        <v>297</v>
      </c>
      <c r="T799" s="2063" t="s">
        <v>2918</v>
      </c>
      <c r="U799" s="1222" t="s">
        <v>294</v>
      </c>
      <c r="V799" s="1222" t="s">
        <v>3018</v>
      </c>
      <c r="W799" s="1222" t="s">
        <v>294</v>
      </c>
      <c r="X799" s="1222" t="s">
        <v>3278</v>
      </c>
      <c r="Y799" s="1222" t="s">
        <v>3279</v>
      </c>
      <c r="Z799" s="1222" t="s">
        <v>3011</v>
      </c>
      <c r="AA799" s="1222" t="s">
        <v>3011</v>
      </c>
      <c r="AB799" s="1222" t="s">
        <v>3011</v>
      </c>
      <c r="AC799" s="1222" t="s">
        <v>3011</v>
      </c>
      <c r="AD799" s="1222" t="s">
        <v>3011</v>
      </c>
      <c r="AE799" s="1222" t="s">
        <v>3011</v>
      </c>
      <c r="AF799" s="2007" t="s">
        <v>293</v>
      </c>
      <c r="AG799" s="1222" t="s">
        <v>3310</v>
      </c>
      <c r="AH799" s="1221" t="s">
        <v>2908</v>
      </c>
      <c r="AI799" s="2007" t="s">
        <v>2909</v>
      </c>
      <c r="AJ799" s="1222" t="s">
        <v>295</v>
      </c>
      <c r="AK799" s="1225" t="s">
        <v>3281</v>
      </c>
      <c r="AL799" s="1222" t="s">
        <v>294</v>
      </c>
      <c r="AM799" s="1221" t="s">
        <v>3011</v>
      </c>
      <c r="AN799" s="2008"/>
    </row>
    <row r="800" spans="1:40" ht="93" customHeight="1">
      <c r="A800" s="1221" t="s">
        <v>1107</v>
      </c>
      <c r="B800" s="1221" t="s">
        <v>1092</v>
      </c>
      <c r="C800" s="1221" t="s">
        <v>3306</v>
      </c>
      <c r="D800" s="1222" t="s">
        <v>3011</v>
      </c>
      <c r="E800" s="1221" t="s">
        <v>3272</v>
      </c>
      <c r="F800" s="1222" t="s">
        <v>3273</v>
      </c>
      <c r="G800" s="1222" t="s">
        <v>3013</v>
      </c>
      <c r="H800" s="1223">
        <v>385.78</v>
      </c>
      <c r="I800" s="1223">
        <v>350</v>
      </c>
      <c r="J800" s="1222" t="s">
        <v>3274</v>
      </c>
      <c r="K800" s="1224">
        <v>45149</v>
      </c>
      <c r="L800" s="1222" t="s">
        <v>3373</v>
      </c>
      <c r="M800" s="1224" t="s">
        <v>3275</v>
      </c>
      <c r="N800" s="1222" t="s">
        <v>293</v>
      </c>
      <c r="O800" s="2069">
        <v>47037</v>
      </c>
      <c r="P800" s="1221" t="s">
        <v>294</v>
      </c>
      <c r="Q800" s="1221" t="s">
        <v>3524</v>
      </c>
      <c r="R800" s="2069" t="s">
        <v>3317</v>
      </c>
      <c r="S800" s="1222" t="s">
        <v>297</v>
      </c>
      <c r="T800" s="2063" t="s">
        <v>2918</v>
      </c>
      <c r="U800" s="1222" t="s">
        <v>294</v>
      </c>
      <c r="V800" s="1222" t="s">
        <v>3018</v>
      </c>
      <c r="W800" s="1222" t="s">
        <v>294</v>
      </c>
      <c r="X800" s="1222" t="s">
        <v>3278</v>
      </c>
      <c r="Y800" s="1222" t="s">
        <v>3279</v>
      </c>
      <c r="Z800" s="1222" t="s">
        <v>3011</v>
      </c>
      <c r="AA800" s="1222" t="s">
        <v>3011</v>
      </c>
      <c r="AB800" s="1222" t="s">
        <v>3011</v>
      </c>
      <c r="AC800" s="1222" t="s">
        <v>3011</v>
      </c>
      <c r="AD800" s="1222" t="s">
        <v>3011</v>
      </c>
      <c r="AE800" s="1222" t="s">
        <v>3011</v>
      </c>
      <c r="AF800" s="2007" t="s">
        <v>293</v>
      </c>
      <c r="AG800" s="1222" t="s">
        <v>3310</v>
      </c>
      <c r="AH800" s="1221" t="s">
        <v>2908</v>
      </c>
      <c r="AI800" s="2007" t="s">
        <v>2909</v>
      </c>
      <c r="AJ800" s="1222" t="s">
        <v>295</v>
      </c>
      <c r="AK800" s="1225" t="s">
        <v>3281</v>
      </c>
      <c r="AL800" s="1222" t="s">
        <v>294</v>
      </c>
      <c r="AM800" s="1221" t="s">
        <v>3011</v>
      </c>
      <c r="AN800" s="2008"/>
    </row>
    <row r="801" spans="1:40" ht="93" customHeight="1">
      <c r="A801" s="1221" t="s">
        <v>1107</v>
      </c>
      <c r="B801" s="1221" t="s">
        <v>1093</v>
      </c>
      <c r="C801" s="1221" t="s">
        <v>3306</v>
      </c>
      <c r="D801" s="1222" t="s">
        <v>3011</v>
      </c>
      <c r="E801" s="1221" t="s">
        <v>3272</v>
      </c>
      <c r="F801" s="1222" t="s">
        <v>3273</v>
      </c>
      <c r="G801" s="1222" t="s">
        <v>3013</v>
      </c>
      <c r="H801" s="1223">
        <v>7329.8</v>
      </c>
      <c r="I801" s="1223">
        <v>6650</v>
      </c>
      <c r="J801" s="1222" t="s">
        <v>3274</v>
      </c>
      <c r="K801" s="1224">
        <v>45118</v>
      </c>
      <c r="L801" s="1222" t="s">
        <v>3373</v>
      </c>
      <c r="M801" s="1224" t="s">
        <v>3275</v>
      </c>
      <c r="N801" s="1222" t="s">
        <v>293</v>
      </c>
      <c r="O801" s="2069">
        <v>47037</v>
      </c>
      <c r="P801" s="1221" t="s">
        <v>294</v>
      </c>
      <c r="Q801" s="1221" t="s">
        <v>3548</v>
      </c>
      <c r="R801" s="2069" t="s">
        <v>3317</v>
      </c>
      <c r="S801" s="1222" t="s">
        <v>297</v>
      </c>
      <c r="T801" s="2063" t="s">
        <v>2918</v>
      </c>
      <c r="U801" s="1222" t="s">
        <v>294</v>
      </c>
      <c r="V801" s="1222" t="s">
        <v>3018</v>
      </c>
      <c r="W801" s="1222" t="s">
        <v>294</v>
      </c>
      <c r="X801" s="1222" t="s">
        <v>3278</v>
      </c>
      <c r="Y801" s="1222" t="s">
        <v>3279</v>
      </c>
      <c r="Z801" s="1222" t="s">
        <v>3011</v>
      </c>
      <c r="AA801" s="1222" t="s">
        <v>3011</v>
      </c>
      <c r="AB801" s="1222" t="s">
        <v>3011</v>
      </c>
      <c r="AC801" s="1222" t="s">
        <v>3011</v>
      </c>
      <c r="AD801" s="1222" t="s">
        <v>3011</v>
      </c>
      <c r="AE801" s="1222" t="s">
        <v>3011</v>
      </c>
      <c r="AF801" s="2007" t="s">
        <v>293</v>
      </c>
      <c r="AG801" s="1222" t="s">
        <v>3310</v>
      </c>
      <c r="AH801" s="1221" t="s">
        <v>2908</v>
      </c>
      <c r="AI801" s="2007" t="s">
        <v>2909</v>
      </c>
      <c r="AJ801" s="1222" t="s">
        <v>295</v>
      </c>
      <c r="AK801" s="1225" t="s">
        <v>3281</v>
      </c>
      <c r="AL801" s="1222" t="s">
        <v>294</v>
      </c>
      <c r="AM801" s="1221" t="s">
        <v>3011</v>
      </c>
      <c r="AN801" s="2008"/>
    </row>
    <row r="802" spans="1:40" ht="93" customHeight="1">
      <c r="A802" s="1221" t="s">
        <v>1107</v>
      </c>
      <c r="B802" s="1221" t="s">
        <v>1094</v>
      </c>
      <c r="C802" s="1221" t="s">
        <v>3306</v>
      </c>
      <c r="D802" s="1222" t="s">
        <v>3011</v>
      </c>
      <c r="E802" s="1221" t="s">
        <v>3272</v>
      </c>
      <c r="F802" s="1222" t="s">
        <v>3273</v>
      </c>
      <c r="G802" s="1222" t="s">
        <v>3013</v>
      </c>
      <c r="H802" s="1223">
        <v>385.78</v>
      </c>
      <c r="I802" s="1223">
        <v>350</v>
      </c>
      <c r="J802" s="1222" t="s">
        <v>3274</v>
      </c>
      <c r="K802" s="1224">
        <v>45118</v>
      </c>
      <c r="L802" s="1222" t="s">
        <v>3373</v>
      </c>
      <c r="M802" s="1224" t="s">
        <v>3275</v>
      </c>
      <c r="N802" s="1222" t="s">
        <v>293</v>
      </c>
      <c r="O802" s="2069">
        <v>47037</v>
      </c>
      <c r="P802" s="1221" t="s">
        <v>294</v>
      </c>
      <c r="Q802" s="1221" t="s">
        <v>3524</v>
      </c>
      <c r="R802" s="2069" t="s">
        <v>3317</v>
      </c>
      <c r="S802" s="1222" t="s">
        <v>297</v>
      </c>
      <c r="T802" s="2063" t="s">
        <v>2918</v>
      </c>
      <c r="U802" s="1222" t="s">
        <v>294</v>
      </c>
      <c r="V802" s="1222" t="s">
        <v>3018</v>
      </c>
      <c r="W802" s="1222" t="s">
        <v>294</v>
      </c>
      <c r="X802" s="1222" t="s">
        <v>3278</v>
      </c>
      <c r="Y802" s="1222" t="s">
        <v>3279</v>
      </c>
      <c r="Z802" s="1222" t="s">
        <v>3011</v>
      </c>
      <c r="AA802" s="1222" t="s">
        <v>3011</v>
      </c>
      <c r="AB802" s="1222" t="s">
        <v>3011</v>
      </c>
      <c r="AC802" s="1222" t="s">
        <v>3011</v>
      </c>
      <c r="AD802" s="1222" t="s">
        <v>3011</v>
      </c>
      <c r="AE802" s="1222" t="s">
        <v>3011</v>
      </c>
      <c r="AF802" s="2007" t="s">
        <v>293</v>
      </c>
      <c r="AG802" s="1222" t="s">
        <v>3310</v>
      </c>
      <c r="AH802" s="1221" t="s">
        <v>2908</v>
      </c>
      <c r="AI802" s="2007" t="s">
        <v>2909</v>
      </c>
      <c r="AJ802" s="1222" t="s">
        <v>295</v>
      </c>
      <c r="AK802" s="1225" t="s">
        <v>3281</v>
      </c>
      <c r="AL802" s="1222" t="s">
        <v>294</v>
      </c>
      <c r="AM802" s="1221" t="s">
        <v>3011</v>
      </c>
      <c r="AN802" s="2008"/>
    </row>
    <row r="803" spans="1:40" ht="93" customHeight="1">
      <c r="A803" s="1221" t="s">
        <v>1107</v>
      </c>
      <c r="B803" s="1221" t="s">
        <v>1095</v>
      </c>
      <c r="C803" s="1221" t="s">
        <v>3306</v>
      </c>
      <c r="D803" s="1222" t="s">
        <v>3011</v>
      </c>
      <c r="E803" s="1221" t="s">
        <v>3272</v>
      </c>
      <c r="F803" s="1222" t="s">
        <v>3273</v>
      </c>
      <c r="G803" s="1222" t="s">
        <v>3013</v>
      </c>
      <c r="H803" s="1223">
        <v>4243.57</v>
      </c>
      <c r="I803" s="1223">
        <v>3850</v>
      </c>
      <c r="J803" s="1222" t="s">
        <v>3274</v>
      </c>
      <c r="K803" s="1224">
        <v>45118</v>
      </c>
      <c r="L803" s="1222" t="s">
        <v>3373</v>
      </c>
      <c r="M803" s="1224" t="s">
        <v>3275</v>
      </c>
      <c r="N803" s="1222" t="s">
        <v>293</v>
      </c>
      <c r="O803" s="2069">
        <v>47037</v>
      </c>
      <c r="P803" s="1221" t="s">
        <v>294</v>
      </c>
      <c r="Q803" s="1221" t="s">
        <v>3532</v>
      </c>
      <c r="R803" s="2069" t="s">
        <v>3317</v>
      </c>
      <c r="S803" s="1222" t="s">
        <v>297</v>
      </c>
      <c r="T803" s="2063" t="s">
        <v>2918</v>
      </c>
      <c r="U803" s="1222" t="s">
        <v>294</v>
      </c>
      <c r="V803" s="1222" t="s">
        <v>3018</v>
      </c>
      <c r="W803" s="1222" t="s">
        <v>294</v>
      </c>
      <c r="X803" s="1222" t="s">
        <v>3278</v>
      </c>
      <c r="Y803" s="1222" t="s">
        <v>3279</v>
      </c>
      <c r="Z803" s="1222" t="s">
        <v>3011</v>
      </c>
      <c r="AA803" s="1222" t="s">
        <v>3011</v>
      </c>
      <c r="AB803" s="1222" t="s">
        <v>3011</v>
      </c>
      <c r="AC803" s="1222" t="s">
        <v>3011</v>
      </c>
      <c r="AD803" s="1222" t="s">
        <v>3011</v>
      </c>
      <c r="AE803" s="1222" t="s">
        <v>3011</v>
      </c>
      <c r="AF803" s="2007" t="s">
        <v>293</v>
      </c>
      <c r="AG803" s="1222" t="s">
        <v>3310</v>
      </c>
      <c r="AH803" s="1221" t="s">
        <v>2908</v>
      </c>
      <c r="AI803" s="2007" t="s">
        <v>2909</v>
      </c>
      <c r="AJ803" s="1222" t="s">
        <v>295</v>
      </c>
      <c r="AK803" s="1225" t="s">
        <v>3281</v>
      </c>
      <c r="AL803" s="1222" t="s">
        <v>294</v>
      </c>
      <c r="AM803" s="1221" t="s">
        <v>3011</v>
      </c>
      <c r="AN803" s="2008"/>
    </row>
    <row r="804" spans="1:40" ht="93" customHeight="1">
      <c r="A804" s="1221" t="s">
        <v>1107</v>
      </c>
      <c r="B804" s="1221" t="s">
        <v>1096</v>
      </c>
      <c r="C804" s="1221" t="s">
        <v>3306</v>
      </c>
      <c r="D804" s="1222" t="s">
        <v>3011</v>
      </c>
      <c r="E804" s="1221" t="s">
        <v>3272</v>
      </c>
      <c r="F804" s="1222" t="s">
        <v>3273</v>
      </c>
      <c r="G804" s="1222" t="s">
        <v>3013</v>
      </c>
      <c r="H804" s="1223">
        <v>771.56</v>
      </c>
      <c r="I804" s="1223">
        <v>700</v>
      </c>
      <c r="J804" s="1222" t="s">
        <v>3274</v>
      </c>
      <c r="K804" s="1224">
        <v>45118</v>
      </c>
      <c r="L804" s="1222" t="s">
        <v>3373</v>
      </c>
      <c r="M804" s="1224" t="s">
        <v>3275</v>
      </c>
      <c r="N804" s="1222" t="s">
        <v>293</v>
      </c>
      <c r="O804" s="2069">
        <v>47037</v>
      </c>
      <c r="P804" s="1221" t="s">
        <v>294</v>
      </c>
      <c r="Q804" s="1221" t="s">
        <v>3523</v>
      </c>
      <c r="R804" s="2069" t="s">
        <v>3317</v>
      </c>
      <c r="S804" s="1222" t="s">
        <v>297</v>
      </c>
      <c r="T804" s="2063" t="s">
        <v>2918</v>
      </c>
      <c r="U804" s="1222" t="s">
        <v>294</v>
      </c>
      <c r="V804" s="1222" t="s">
        <v>3018</v>
      </c>
      <c r="W804" s="1222" t="s">
        <v>294</v>
      </c>
      <c r="X804" s="1222" t="s">
        <v>3278</v>
      </c>
      <c r="Y804" s="1222" t="s">
        <v>3279</v>
      </c>
      <c r="Z804" s="1222" t="s">
        <v>3011</v>
      </c>
      <c r="AA804" s="1222" t="s">
        <v>3011</v>
      </c>
      <c r="AB804" s="1222" t="s">
        <v>3011</v>
      </c>
      <c r="AC804" s="1222" t="s">
        <v>3011</v>
      </c>
      <c r="AD804" s="1222" t="s">
        <v>3011</v>
      </c>
      <c r="AE804" s="1222" t="s">
        <v>3011</v>
      </c>
      <c r="AF804" s="2007" t="s">
        <v>293</v>
      </c>
      <c r="AG804" s="1222" t="s">
        <v>3310</v>
      </c>
      <c r="AH804" s="1221" t="s">
        <v>2908</v>
      </c>
      <c r="AI804" s="2007" t="s">
        <v>2909</v>
      </c>
      <c r="AJ804" s="1222" t="s">
        <v>295</v>
      </c>
      <c r="AK804" s="1225" t="s">
        <v>3281</v>
      </c>
      <c r="AL804" s="1222" t="s">
        <v>294</v>
      </c>
      <c r="AM804" s="1221" t="s">
        <v>3011</v>
      </c>
      <c r="AN804" s="2008"/>
    </row>
    <row r="805" spans="1:40" ht="93" customHeight="1">
      <c r="A805" s="1221" t="s">
        <v>1107</v>
      </c>
      <c r="B805" s="1221" t="s">
        <v>1097</v>
      </c>
      <c r="C805" s="1221" t="s">
        <v>3306</v>
      </c>
      <c r="D805" s="1222" t="s">
        <v>3011</v>
      </c>
      <c r="E805" s="1221" t="s">
        <v>3272</v>
      </c>
      <c r="F805" s="1222" t="s">
        <v>3273</v>
      </c>
      <c r="G805" s="1222" t="s">
        <v>3013</v>
      </c>
      <c r="H805" s="1223">
        <v>385.78</v>
      </c>
      <c r="I805" s="1223">
        <v>350</v>
      </c>
      <c r="J805" s="1222" t="s">
        <v>3274</v>
      </c>
      <c r="K805" s="1224">
        <v>45118</v>
      </c>
      <c r="L805" s="1222" t="s">
        <v>3373</v>
      </c>
      <c r="M805" s="1224" t="s">
        <v>3275</v>
      </c>
      <c r="N805" s="1222" t="s">
        <v>293</v>
      </c>
      <c r="O805" s="2069">
        <v>47037</v>
      </c>
      <c r="P805" s="1221" t="s">
        <v>294</v>
      </c>
      <c r="Q805" s="1221" t="s">
        <v>3524</v>
      </c>
      <c r="R805" s="2069" t="s">
        <v>3317</v>
      </c>
      <c r="S805" s="1222" t="s">
        <v>297</v>
      </c>
      <c r="T805" s="2063" t="s">
        <v>2918</v>
      </c>
      <c r="U805" s="1222" t="s">
        <v>294</v>
      </c>
      <c r="V805" s="1222" t="s">
        <v>3018</v>
      </c>
      <c r="W805" s="1222" t="s">
        <v>294</v>
      </c>
      <c r="X805" s="1222" t="s">
        <v>3278</v>
      </c>
      <c r="Y805" s="1222" t="s">
        <v>3279</v>
      </c>
      <c r="Z805" s="1222" t="s">
        <v>3011</v>
      </c>
      <c r="AA805" s="1222" t="s">
        <v>3011</v>
      </c>
      <c r="AB805" s="1222" t="s">
        <v>3011</v>
      </c>
      <c r="AC805" s="1222" t="s">
        <v>3011</v>
      </c>
      <c r="AD805" s="1222" t="s">
        <v>3011</v>
      </c>
      <c r="AE805" s="1222" t="s">
        <v>3011</v>
      </c>
      <c r="AF805" s="2007" t="s">
        <v>293</v>
      </c>
      <c r="AG805" s="1222" t="s">
        <v>3310</v>
      </c>
      <c r="AH805" s="1221" t="s">
        <v>2908</v>
      </c>
      <c r="AI805" s="2007" t="s">
        <v>2909</v>
      </c>
      <c r="AJ805" s="1222" t="s">
        <v>295</v>
      </c>
      <c r="AK805" s="1225" t="s">
        <v>3281</v>
      </c>
      <c r="AL805" s="1222" t="s">
        <v>294</v>
      </c>
      <c r="AM805" s="1221" t="s">
        <v>3011</v>
      </c>
      <c r="AN805" s="2008"/>
    </row>
    <row r="806" spans="1:40" ht="93" customHeight="1">
      <c r="A806" s="1221" t="s">
        <v>1107</v>
      </c>
      <c r="B806" s="1221" t="s">
        <v>1098</v>
      </c>
      <c r="C806" s="1221" t="s">
        <v>3306</v>
      </c>
      <c r="D806" s="1222" t="s">
        <v>3011</v>
      </c>
      <c r="E806" s="1221" t="s">
        <v>3272</v>
      </c>
      <c r="F806" s="1222" t="s">
        <v>3273</v>
      </c>
      <c r="G806" s="1222" t="s">
        <v>3013</v>
      </c>
      <c r="H806" s="1223">
        <v>771.56</v>
      </c>
      <c r="I806" s="1223">
        <v>700</v>
      </c>
      <c r="J806" s="1222" t="s">
        <v>3274</v>
      </c>
      <c r="K806" s="1224">
        <v>45118</v>
      </c>
      <c r="L806" s="1222" t="s">
        <v>3373</v>
      </c>
      <c r="M806" s="1224" t="s">
        <v>3275</v>
      </c>
      <c r="N806" s="1222" t="s">
        <v>293</v>
      </c>
      <c r="O806" s="2069">
        <v>47037</v>
      </c>
      <c r="P806" s="1221" t="s">
        <v>294</v>
      </c>
      <c r="Q806" s="1221" t="s">
        <v>3523</v>
      </c>
      <c r="R806" s="2069" t="s">
        <v>3317</v>
      </c>
      <c r="S806" s="1222" t="s">
        <v>297</v>
      </c>
      <c r="T806" s="2063" t="s">
        <v>2918</v>
      </c>
      <c r="U806" s="1222" t="s">
        <v>294</v>
      </c>
      <c r="V806" s="1222" t="s">
        <v>3018</v>
      </c>
      <c r="W806" s="1222" t="s">
        <v>294</v>
      </c>
      <c r="X806" s="1222" t="s">
        <v>3278</v>
      </c>
      <c r="Y806" s="1222" t="s">
        <v>3279</v>
      </c>
      <c r="Z806" s="1222" t="s">
        <v>3011</v>
      </c>
      <c r="AA806" s="1222" t="s">
        <v>3011</v>
      </c>
      <c r="AB806" s="1222" t="s">
        <v>3011</v>
      </c>
      <c r="AC806" s="1222" t="s">
        <v>3011</v>
      </c>
      <c r="AD806" s="1222" t="s">
        <v>3011</v>
      </c>
      <c r="AE806" s="1222" t="s">
        <v>3011</v>
      </c>
      <c r="AF806" s="2007" t="s">
        <v>293</v>
      </c>
      <c r="AG806" s="1222" t="s">
        <v>3310</v>
      </c>
      <c r="AH806" s="1221" t="s">
        <v>2908</v>
      </c>
      <c r="AI806" s="2007" t="s">
        <v>2909</v>
      </c>
      <c r="AJ806" s="1222" t="s">
        <v>295</v>
      </c>
      <c r="AK806" s="1225" t="s">
        <v>3281</v>
      </c>
      <c r="AL806" s="1222" t="s">
        <v>294</v>
      </c>
      <c r="AM806" s="1221" t="s">
        <v>3011</v>
      </c>
      <c r="AN806" s="2008"/>
    </row>
    <row r="807" spans="1:40" ht="93" customHeight="1">
      <c r="A807" s="1221" t="s">
        <v>1107</v>
      </c>
      <c r="B807" s="1221" t="s">
        <v>1099</v>
      </c>
      <c r="C807" s="1221" t="s">
        <v>3306</v>
      </c>
      <c r="D807" s="1222" t="s">
        <v>3011</v>
      </c>
      <c r="E807" s="1221" t="s">
        <v>3272</v>
      </c>
      <c r="F807" s="1222" t="s">
        <v>3273</v>
      </c>
      <c r="G807" s="1222" t="s">
        <v>3013</v>
      </c>
      <c r="H807" s="1223">
        <v>385.78</v>
      </c>
      <c r="I807" s="1223">
        <v>350</v>
      </c>
      <c r="J807" s="1222" t="s">
        <v>3274</v>
      </c>
      <c r="K807" s="1224">
        <v>45118</v>
      </c>
      <c r="L807" s="1222" t="s">
        <v>3373</v>
      </c>
      <c r="M807" s="1224" t="s">
        <v>3275</v>
      </c>
      <c r="N807" s="1222" t="s">
        <v>293</v>
      </c>
      <c r="O807" s="2069">
        <v>47037</v>
      </c>
      <c r="P807" s="1221" t="s">
        <v>294</v>
      </c>
      <c r="Q807" s="1221" t="s">
        <v>3524</v>
      </c>
      <c r="R807" s="2069" t="s">
        <v>3317</v>
      </c>
      <c r="S807" s="1222" t="s">
        <v>297</v>
      </c>
      <c r="T807" s="2063" t="s">
        <v>2918</v>
      </c>
      <c r="U807" s="1222" t="s">
        <v>294</v>
      </c>
      <c r="V807" s="1222" t="s">
        <v>3018</v>
      </c>
      <c r="W807" s="1222" t="s">
        <v>294</v>
      </c>
      <c r="X807" s="1222" t="s">
        <v>3278</v>
      </c>
      <c r="Y807" s="1222" t="s">
        <v>3279</v>
      </c>
      <c r="Z807" s="1222" t="s">
        <v>3011</v>
      </c>
      <c r="AA807" s="1222" t="s">
        <v>3011</v>
      </c>
      <c r="AB807" s="1222" t="s">
        <v>3011</v>
      </c>
      <c r="AC807" s="1222" t="s">
        <v>3011</v>
      </c>
      <c r="AD807" s="1222" t="s">
        <v>3011</v>
      </c>
      <c r="AE807" s="1222" t="s">
        <v>3011</v>
      </c>
      <c r="AF807" s="2007" t="s">
        <v>293</v>
      </c>
      <c r="AG807" s="1222" t="s">
        <v>3310</v>
      </c>
      <c r="AH807" s="1221" t="s">
        <v>2908</v>
      </c>
      <c r="AI807" s="2007" t="s">
        <v>2909</v>
      </c>
      <c r="AJ807" s="1222" t="s">
        <v>295</v>
      </c>
      <c r="AK807" s="1225" t="s">
        <v>3281</v>
      </c>
      <c r="AL807" s="1222" t="s">
        <v>294</v>
      </c>
      <c r="AM807" s="1221" t="s">
        <v>3011</v>
      </c>
      <c r="AN807" s="2008"/>
    </row>
    <row r="808" spans="1:40" ht="93" customHeight="1">
      <c r="A808" s="1221" t="s">
        <v>1107</v>
      </c>
      <c r="B808" s="1221" t="s">
        <v>1100</v>
      </c>
      <c r="C808" s="1221" t="s">
        <v>3306</v>
      </c>
      <c r="D808" s="1222" t="s">
        <v>3011</v>
      </c>
      <c r="E808" s="1221" t="s">
        <v>3272</v>
      </c>
      <c r="F808" s="1222" t="s">
        <v>3273</v>
      </c>
      <c r="G808" s="1222" t="s">
        <v>3013</v>
      </c>
      <c r="H808" s="1223">
        <v>771.56</v>
      </c>
      <c r="I808" s="1223">
        <v>700</v>
      </c>
      <c r="J808" s="1222" t="s">
        <v>3274</v>
      </c>
      <c r="K808" s="1224">
        <v>45118</v>
      </c>
      <c r="L808" s="1222" t="s">
        <v>3373</v>
      </c>
      <c r="M808" s="1224" t="s">
        <v>3275</v>
      </c>
      <c r="N808" s="1222" t="s">
        <v>293</v>
      </c>
      <c r="O808" s="2069">
        <v>47037</v>
      </c>
      <c r="P808" s="1221" t="s">
        <v>294</v>
      </c>
      <c r="Q808" s="1221" t="s">
        <v>3523</v>
      </c>
      <c r="R808" s="2069" t="s">
        <v>3317</v>
      </c>
      <c r="S808" s="1222" t="s">
        <v>297</v>
      </c>
      <c r="T808" s="2063" t="s">
        <v>2918</v>
      </c>
      <c r="U808" s="1222" t="s">
        <v>294</v>
      </c>
      <c r="V808" s="1222" t="s">
        <v>3018</v>
      </c>
      <c r="W808" s="1222" t="s">
        <v>294</v>
      </c>
      <c r="X808" s="1222" t="s">
        <v>3278</v>
      </c>
      <c r="Y808" s="1222" t="s">
        <v>3279</v>
      </c>
      <c r="Z808" s="1222" t="s">
        <v>3011</v>
      </c>
      <c r="AA808" s="1222" t="s">
        <v>3011</v>
      </c>
      <c r="AB808" s="1222" t="s">
        <v>3011</v>
      </c>
      <c r="AC808" s="1222" t="s">
        <v>3011</v>
      </c>
      <c r="AD808" s="1222" t="s">
        <v>3011</v>
      </c>
      <c r="AE808" s="1222" t="s">
        <v>3011</v>
      </c>
      <c r="AF808" s="2007" t="s">
        <v>293</v>
      </c>
      <c r="AG808" s="1222" t="s">
        <v>3310</v>
      </c>
      <c r="AH808" s="1221" t="s">
        <v>2908</v>
      </c>
      <c r="AI808" s="2007" t="s">
        <v>2909</v>
      </c>
      <c r="AJ808" s="1222" t="s">
        <v>295</v>
      </c>
      <c r="AK808" s="1225" t="s">
        <v>3281</v>
      </c>
      <c r="AL808" s="1222" t="s">
        <v>294</v>
      </c>
      <c r="AM808" s="1221" t="s">
        <v>3011</v>
      </c>
      <c r="AN808" s="2008"/>
    </row>
    <row r="809" spans="1:40" ht="93" customHeight="1">
      <c r="A809" s="1221" t="s">
        <v>1107</v>
      </c>
      <c r="B809" s="1221" t="s">
        <v>1101</v>
      </c>
      <c r="C809" s="1221" t="s">
        <v>3318</v>
      </c>
      <c r="D809" s="1222" t="s">
        <v>3011</v>
      </c>
      <c r="E809" s="1221" t="s">
        <v>3290</v>
      </c>
      <c r="F809" s="1222" t="s">
        <v>3273</v>
      </c>
      <c r="G809" s="1222" t="s">
        <v>3013</v>
      </c>
      <c r="H809" s="1223">
        <v>114175</v>
      </c>
      <c r="I809" s="1223">
        <v>108900</v>
      </c>
      <c r="J809" s="1222" t="s">
        <v>3274</v>
      </c>
      <c r="K809" s="1224" t="s">
        <v>3319</v>
      </c>
      <c r="L809" s="1222" t="s">
        <v>3291</v>
      </c>
      <c r="M809" s="1224" t="s">
        <v>3320</v>
      </c>
      <c r="N809" s="1222" t="s">
        <v>294</v>
      </c>
      <c r="O809" s="2069" t="s">
        <v>3011</v>
      </c>
      <c r="P809" s="1221" t="s">
        <v>294</v>
      </c>
      <c r="Q809" s="1221" t="s">
        <v>3549</v>
      </c>
      <c r="R809" s="2069" t="s">
        <v>3011</v>
      </c>
      <c r="S809" s="1222" t="s">
        <v>297</v>
      </c>
      <c r="T809" s="2063" t="s">
        <v>2934</v>
      </c>
      <c r="U809" s="1222" t="s">
        <v>294</v>
      </c>
      <c r="V809" s="1222" t="s">
        <v>3295</v>
      </c>
      <c r="W809" s="1222" t="s">
        <v>294</v>
      </c>
      <c r="X809" s="1222" t="s">
        <v>3011</v>
      </c>
      <c r="Y809" s="1222" t="s">
        <v>3279</v>
      </c>
      <c r="Z809" s="1222" t="s">
        <v>3011</v>
      </c>
      <c r="AA809" s="1222" t="s">
        <v>3011</v>
      </c>
      <c r="AB809" s="1222" t="s">
        <v>3011</v>
      </c>
      <c r="AC809" s="1222" t="s">
        <v>3011</v>
      </c>
      <c r="AD809" s="1222" t="s">
        <v>3011</v>
      </c>
      <c r="AE809" s="1222" t="s">
        <v>3011</v>
      </c>
      <c r="AF809" s="2007" t="s">
        <v>293</v>
      </c>
      <c r="AG809" s="1222" t="s">
        <v>3321</v>
      </c>
      <c r="AH809" s="1221" t="s">
        <v>3104</v>
      </c>
      <c r="AI809" s="2007" t="s">
        <v>2909</v>
      </c>
      <c r="AJ809" s="1222" t="s">
        <v>295</v>
      </c>
      <c r="AK809" s="1225" t="s">
        <v>3297</v>
      </c>
      <c r="AL809" s="1222" t="s">
        <v>294</v>
      </c>
      <c r="AM809" s="1221" t="s">
        <v>3011</v>
      </c>
      <c r="AN809" s="2008"/>
    </row>
    <row r="810" spans="1:40" ht="93" customHeight="1">
      <c r="A810" s="1221" t="s">
        <v>1107</v>
      </c>
      <c r="B810" s="1221" t="s">
        <v>1102</v>
      </c>
      <c r="C810" s="1221" t="s">
        <v>3318</v>
      </c>
      <c r="D810" s="1222" t="s">
        <v>3011</v>
      </c>
      <c r="E810" s="1221" t="s">
        <v>3290</v>
      </c>
      <c r="F810" s="1222" t="s">
        <v>3273</v>
      </c>
      <c r="G810" s="1222" t="s">
        <v>3013</v>
      </c>
      <c r="H810" s="1223">
        <v>1217637</v>
      </c>
      <c r="I810" s="1223">
        <v>1161000</v>
      </c>
      <c r="J810" s="1222" t="s">
        <v>3274</v>
      </c>
      <c r="K810" s="1224" t="s">
        <v>3319</v>
      </c>
      <c r="L810" s="1222" t="s">
        <v>3291</v>
      </c>
      <c r="M810" s="1224" t="s">
        <v>3320</v>
      </c>
      <c r="N810" s="1222" t="s">
        <v>294</v>
      </c>
      <c r="O810" s="2069" t="s">
        <v>3011</v>
      </c>
      <c r="P810" s="1221" t="s">
        <v>294</v>
      </c>
      <c r="Q810" s="1221" t="s">
        <v>3550</v>
      </c>
      <c r="R810" s="2069" t="s">
        <v>3011</v>
      </c>
      <c r="S810" s="1222" t="s">
        <v>297</v>
      </c>
      <c r="T810" s="2063" t="s">
        <v>2935</v>
      </c>
      <c r="U810" s="1222" t="s">
        <v>294</v>
      </c>
      <c r="V810" s="1222" t="s">
        <v>3295</v>
      </c>
      <c r="W810" s="1222" t="s">
        <v>294</v>
      </c>
      <c r="X810" s="1222" t="s">
        <v>3011</v>
      </c>
      <c r="Y810" s="1222" t="s">
        <v>3279</v>
      </c>
      <c r="Z810" s="1222" t="s">
        <v>3011</v>
      </c>
      <c r="AA810" s="1222" t="s">
        <v>3011</v>
      </c>
      <c r="AB810" s="1222" t="s">
        <v>3011</v>
      </c>
      <c r="AC810" s="1222" t="s">
        <v>3011</v>
      </c>
      <c r="AD810" s="1222" t="s">
        <v>3011</v>
      </c>
      <c r="AE810" s="1222" t="s">
        <v>3011</v>
      </c>
      <c r="AF810" s="2007" t="s">
        <v>293</v>
      </c>
      <c r="AG810" s="1222" t="s">
        <v>3321</v>
      </c>
      <c r="AH810" s="1221" t="s">
        <v>3104</v>
      </c>
      <c r="AI810" s="2007" t="s">
        <v>2909</v>
      </c>
      <c r="AJ810" s="1222" t="s">
        <v>295</v>
      </c>
      <c r="AK810" s="1225" t="s">
        <v>3297</v>
      </c>
      <c r="AL810" s="1222" t="s">
        <v>294</v>
      </c>
      <c r="AM810" s="1221" t="s">
        <v>3011</v>
      </c>
      <c r="AN810" s="2008"/>
    </row>
    <row r="811" spans="1:40" ht="93" customHeight="1">
      <c r="A811" s="1221" t="s">
        <v>1107</v>
      </c>
      <c r="B811" s="1221" t="s">
        <v>1103</v>
      </c>
      <c r="C811" s="1221" t="s">
        <v>3318</v>
      </c>
      <c r="D811" s="1222" t="s">
        <v>3011</v>
      </c>
      <c r="E811" s="1221" t="s">
        <v>3290</v>
      </c>
      <c r="F811" s="1222" t="s">
        <v>3273</v>
      </c>
      <c r="G811" s="1222" t="s">
        <v>3013</v>
      </c>
      <c r="H811" s="1223">
        <v>126524</v>
      </c>
      <c r="I811" s="1223">
        <v>122700</v>
      </c>
      <c r="J811" s="1222" t="s">
        <v>3274</v>
      </c>
      <c r="K811" s="1224" t="s">
        <v>3319</v>
      </c>
      <c r="L811" s="1222" t="s">
        <v>3291</v>
      </c>
      <c r="M811" s="1224" t="s">
        <v>3320</v>
      </c>
      <c r="N811" s="1222" t="s">
        <v>294</v>
      </c>
      <c r="O811" s="2069" t="s">
        <v>3011</v>
      </c>
      <c r="P811" s="1221" t="s">
        <v>294</v>
      </c>
      <c r="Q811" s="1221" t="s">
        <v>3551</v>
      </c>
      <c r="R811" s="2069" t="s">
        <v>3011</v>
      </c>
      <c r="S811" s="1222" t="s">
        <v>3217</v>
      </c>
      <c r="T811" s="2063">
        <v>0</v>
      </c>
      <c r="U811" s="1222" t="s">
        <v>294</v>
      </c>
      <c r="V811" s="1222" t="s">
        <v>3295</v>
      </c>
      <c r="W811" s="1222" t="s">
        <v>294</v>
      </c>
      <c r="X811" s="1222" t="s">
        <v>3011</v>
      </c>
      <c r="Y811" s="1222" t="s">
        <v>3279</v>
      </c>
      <c r="Z811" s="1222" t="s">
        <v>3011</v>
      </c>
      <c r="AA811" s="1222" t="s">
        <v>3011</v>
      </c>
      <c r="AB811" s="1222" t="s">
        <v>3011</v>
      </c>
      <c r="AC811" s="1222" t="s">
        <v>3011</v>
      </c>
      <c r="AD811" s="1222" t="s">
        <v>3011</v>
      </c>
      <c r="AE811" s="1222" t="s">
        <v>3011</v>
      </c>
      <c r="AF811" s="2007" t="s">
        <v>293</v>
      </c>
      <c r="AG811" s="1222" t="s">
        <v>3321</v>
      </c>
      <c r="AH811" s="1221" t="s">
        <v>3104</v>
      </c>
      <c r="AI811" s="2007" t="s">
        <v>2909</v>
      </c>
      <c r="AJ811" s="1222" t="s">
        <v>295</v>
      </c>
      <c r="AK811" s="1225" t="s">
        <v>3297</v>
      </c>
      <c r="AL811" s="1222" t="s">
        <v>294</v>
      </c>
      <c r="AM811" s="1221" t="s">
        <v>3011</v>
      </c>
      <c r="AN811" s="2008"/>
    </row>
    <row r="812" spans="1:40" ht="93" customHeight="1">
      <c r="A812" s="1221" t="s">
        <v>1107</v>
      </c>
      <c r="B812" s="1221" t="s">
        <v>1104</v>
      </c>
      <c r="C812" s="1221" t="s">
        <v>3318</v>
      </c>
      <c r="D812" s="1222" t="s">
        <v>3011</v>
      </c>
      <c r="E812" s="1221" t="s">
        <v>3290</v>
      </c>
      <c r="F812" s="1222" t="s">
        <v>3273</v>
      </c>
      <c r="G812" s="1222" t="s">
        <v>3013</v>
      </c>
      <c r="H812" s="1223">
        <v>123396</v>
      </c>
      <c r="I812" s="1223">
        <v>107400</v>
      </c>
      <c r="J812" s="1222" t="s">
        <v>3274</v>
      </c>
      <c r="K812" s="1224" t="s">
        <v>3319</v>
      </c>
      <c r="L812" s="1222" t="s">
        <v>3291</v>
      </c>
      <c r="M812" s="1224" t="s">
        <v>3320</v>
      </c>
      <c r="N812" s="1222" t="s">
        <v>294</v>
      </c>
      <c r="O812" s="2069" t="s">
        <v>3011</v>
      </c>
      <c r="P812" s="1221" t="s">
        <v>294</v>
      </c>
      <c r="Q812" s="1221" t="s">
        <v>3552</v>
      </c>
      <c r="R812" s="2069" t="s">
        <v>3011</v>
      </c>
      <c r="S812" s="1222" t="s">
        <v>297</v>
      </c>
      <c r="T812" s="2063" t="s">
        <v>2919</v>
      </c>
      <c r="U812" s="1222" t="s">
        <v>294</v>
      </c>
      <c r="V812" s="1222" t="s">
        <v>3295</v>
      </c>
      <c r="W812" s="1222" t="s">
        <v>294</v>
      </c>
      <c r="X812" s="1222" t="s">
        <v>3011</v>
      </c>
      <c r="Y812" s="1222" t="s">
        <v>3279</v>
      </c>
      <c r="Z812" s="1222" t="s">
        <v>3011</v>
      </c>
      <c r="AA812" s="1222" t="s">
        <v>3011</v>
      </c>
      <c r="AB812" s="1222" t="s">
        <v>3011</v>
      </c>
      <c r="AC812" s="1222" t="s">
        <v>3011</v>
      </c>
      <c r="AD812" s="1222" t="s">
        <v>3011</v>
      </c>
      <c r="AE812" s="1222" t="s">
        <v>3011</v>
      </c>
      <c r="AF812" s="2007" t="s">
        <v>293</v>
      </c>
      <c r="AG812" s="1222" t="s">
        <v>3321</v>
      </c>
      <c r="AH812" s="1221" t="s">
        <v>3104</v>
      </c>
      <c r="AI812" s="2007" t="s">
        <v>2909</v>
      </c>
      <c r="AJ812" s="1222" t="s">
        <v>295</v>
      </c>
      <c r="AK812" s="1225" t="s">
        <v>3297</v>
      </c>
      <c r="AL812" s="1222" t="s">
        <v>294</v>
      </c>
      <c r="AM812" s="1221" t="s">
        <v>3011</v>
      </c>
      <c r="AN812" s="2008"/>
    </row>
    <row r="813" spans="1:40" ht="93" customHeight="1">
      <c r="A813" s="1221" t="s">
        <v>1107</v>
      </c>
      <c r="B813" s="1221" t="s">
        <v>1105</v>
      </c>
      <c r="C813" s="1221" t="s">
        <v>3318</v>
      </c>
      <c r="D813" s="1222" t="s">
        <v>3011</v>
      </c>
      <c r="E813" s="1221" t="s">
        <v>3290</v>
      </c>
      <c r="F813" s="1222" t="s">
        <v>3273</v>
      </c>
      <c r="G813" s="1222" t="s">
        <v>3013</v>
      </c>
      <c r="H813" s="1223">
        <v>547730</v>
      </c>
      <c r="I813" s="1223">
        <v>529800</v>
      </c>
      <c r="J813" s="1222" t="s">
        <v>3274</v>
      </c>
      <c r="K813" s="1224">
        <v>45324</v>
      </c>
      <c r="L813" s="1222" t="s">
        <v>3291</v>
      </c>
      <c r="M813" s="1224" t="s">
        <v>3322</v>
      </c>
      <c r="N813" s="1222" t="s">
        <v>293</v>
      </c>
      <c r="O813" s="2069" t="s">
        <v>3323</v>
      </c>
      <c r="P813" s="1221" t="s">
        <v>294</v>
      </c>
      <c r="Q813" s="1221" t="s">
        <v>3553</v>
      </c>
      <c r="R813" s="2069" t="s">
        <v>3324</v>
      </c>
      <c r="S813" s="1222" t="s">
        <v>297</v>
      </c>
      <c r="T813" s="2063" t="s">
        <v>2936</v>
      </c>
      <c r="U813" s="1222" t="s">
        <v>294</v>
      </c>
      <c r="V813" s="1222" t="s">
        <v>3295</v>
      </c>
      <c r="W813" s="1222" t="s">
        <v>294</v>
      </c>
      <c r="X813" s="1222" t="s">
        <v>3011</v>
      </c>
      <c r="Y813" s="1222" t="s">
        <v>3279</v>
      </c>
      <c r="Z813" s="1222" t="s">
        <v>3011</v>
      </c>
      <c r="AA813" s="1222" t="s">
        <v>3011</v>
      </c>
      <c r="AB813" s="1222" t="s">
        <v>3011</v>
      </c>
      <c r="AC813" s="1222" t="s">
        <v>3011</v>
      </c>
      <c r="AD813" s="1222" t="s">
        <v>3011</v>
      </c>
      <c r="AE813" s="1222" t="s">
        <v>3011</v>
      </c>
      <c r="AF813" s="2007" t="s">
        <v>293</v>
      </c>
      <c r="AG813" s="1222" t="s">
        <v>3321</v>
      </c>
      <c r="AH813" s="1221" t="s">
        <v>3104</v>
      </c>
      <c r="AI813" s="2007" t="s">
        <v>2909</v>
      </c>
      <c r="AJ813" s="1222" t="s">
        <v>295</v>
      </c>
      <c r="AK813" s="1225" t="s">
        <v>3297</v>
      </c>
      <c r="AL813" s="1222" t="s">
        <v>294</v>
      </c>
      <c r="AM813" s="1221" t="s">
        <v>3011</v>
      </c>
      <c r="AN813" s="2008"/>
    </row>
    <row r="814" spans="1:40" ht="93" customHeight="1">
      <c r="A814" s="1221" t="s">
        <v>1107</v>
      </c>
      <c r="B814" s="1221" t="s">
        <v>1106</v>
      </c>
      <c r="C814" s="1221" t="s">
        <v>3318</v>
      </c>
      <c r="D814" s="1222" t="s">
        <v>3011</v>
      </c>
      <c r="E814" s="1221" t="s">
        <v>3290</v>
      </c>
      <c r="F814" s="1222" t="s">
        <v>3273</v>
      </c>
      <c r="G814" s="1222" t="s">
        <v>3013</v>
      </c>
      <c r="H814" s="1223">
        <v>485703</v>
      </c>
      <c r="I814" s="1223">
        <v>470100</v>
      </c>
      <c r="J814" s="1222" t="s">
        <v>3274</v>
      </c>
      <c r="K814" s="1224">
        <v>45324</v>
      </c>
      <c r="L814" s="1222" t="s">
        <v>3291</v>
      </c>
      <c r="M814" s="1224" t="s">
        <v>3325</v>
      </c>
      <c r="N814" s="1222" t="s">
        <v>293</v>
      </c>
      <c r="O814" s="2069" t="s">
        <v>3322</v>
      </c>
      <c r="P814" s="1221" t="s">
        <v>294</v>
      </c>
      <c r="Q814" s="1221" t="s">
        <v>3554</v>
      </c>
      <c r="R814" s="2069" t="s">
        <v>3326</v>
      </c>
      <c r="S814" s="1222" t="s">
        <v>297</v>
      </c>
      <c r="T814" s="2063" t="s">
        <v>2935</v>
      </c>
      <c r="U814" s="1222" t="s">
        <v>294</v>
      </c>
      <c r="V814" s="1222" t="s">
        <v>3295</v>
      </c>
      <c r="W814" s="1222" t="s">
        <v>294</v>
      </c>
      <c r="X814" s="1222" t="s">
        <v>3011</v>
      </c>
      <c r="Y814" s="1222" t="s">
        <v>3279</v>
      </c>
      <c r="Z814" s="1222" t="s">
        <v>3011</v>
      </c>
      <c r="AA814" s="1222" t="s">
        <v>3011</v>
      </c>
      <c r="AB814" s="1222" t="s">
        <v>3011</v>
      </c>
      <c r="AC814" s="1222" t="s">
        <v>3011</v>
      </c>
      <c r="AD814" s="1222" t="s">
        <v>3011</v>
      </c>
      <c r="AE814" s="1222" t="s">
        <v>3011</v>
      </c>
      <c r="AF814" s="2007" t="s">
        <v>293</v>
      </c>
      <c r="AG814" s="1222" t="s">
        <v>3321</v>
      </c>
      <c r="AH814" s="1221" t="s">
        <v>3104</v>
      </c>
      <c r="AI814" s="2007" t="s">
        <v>2909</v>
      </c>
      <c r="AJ814" s="1222" t="s">
        <v>295</v>
      </c>
      <c r="AK814" s="1225" t="s">
        <v>3297</v>
      </c>
      <c r="AL814" s="1222" t="s">
        <v>294</v>
      </c>
      <c r="AM814" s="1221" t="s">
        <v>3011</v>
      </c>
      <c r="AN814" s="2008"/>
    </row>
    <row r="815" spans="1:40" ht="93" customHeight="1">
      <c r="A815" s="1221" t="s">
        <v>1107</v>
      </c>
      <c r="B815" s="1221" t="s">
        <v>1108</v>
      </c>
      <c r="C815" s="1221" t="s">
        <v>3318</v>
      </c>
      <c r="D815" s="1222" t="s">
        <v>3011</v>
      </c>
      <c r="E815" s="1221" t="s">
        <v>3290</v>
      </c>
      <c r="F815" s="1222" t="s">
        <v>3273</v>
      </c>
      <c r="G815" s="1222" t="s">
        <v>3013</v>
      </c>
      <c r="H815" s="1223">
        <v>2126167</v>
      </c>
      <c r="I815" s="1223">
        <v>1656900</v>
      </c>
      <c r="J815" s="1222" t="s">
        <v>3274</v>
      </c>
      <c r="K815" s="1224" t="s">
        <v>3327</v>
      </c>
      <c r="L815" s="1222" t="s">
        <v>3291</v>
      </c>
      <c r="M815" s="1224" t="s">
        <v>3328</v>
      </c>
      <c r="N815" s="1222" t="s">
        <v>293</v>
      </c>
      <c r="O815" s="2069" t="s">
        <v>3329</v>
      </c>
      <c r="P815" s="1221" t="s">
        <v>294</v>
      </c>
      <c r="Q815" s="1221" t="s">
        <v>3555</v>
      </c>
      <c r="R815" s="2069" t="s">
        <v>3330</v>
      </c>
      <c r="S815" s="1222" t="s">
        <v>297</v>
      </c>
      <c r="T815" s="2063" t="s">
        <v>2937</v>
      </c>
      <c r="U815" s="1222" t="s">
        <v>294</v>
      </c>
      <c r="V815" s="1222" t="s">
        <v>3295</v>
      </c>
      <c r="W815" s="1222" t="s">
        <v>294</v>
      </c>
      <c r="X815" s="1222" t="s">
        <v>3011</v>
      </c>
      <c r="Y815" s="1222" t="s">
        <v>3279</v>
      </c>
      <c r="Z815" s="1222" t="s">
        <v>3011</v>
      </c>
      <c r="AA815" s="1222" t="s">
        <v>3011</v>
      </c>
      <c r="AB815" s="1222" t="s">
        <v>3011</v>
      </c>
      <c r="AC815" s="1222" t="s">
        <v>3011</v>
      </c>
      <c r="AD815" s="1222" t="s">
        <v>3011</v>
      </c>
      <c r="AE815" s="1222" t="s">
        <v>3011</v>
      </c>
      <c r="AF815" s="2007" t="s">
        <v>293</v>
      </c>
      <c r="AG815" s="1222" t="s">
        <v>3321</v>
      </c>
      <c r="AH815" s="1221" t="s">
        <v>3104</v>
      </c>
      <c r="AI815" s="2007" t="s">
        <v>2909</v>
      </c>
      <c r="AJ815" s="1222" t="s">
        <v>295</v>
      </c>
      <c r="AK815" s="1225" t="s">
        <v>3297</v>
      </c>
      <c r="AL815" s="1222" t="s">
        <v>294</v>
      </c>
      <c r="AM815" s="1221" t="s">
        <v>3011</v>
      </c>
      <c r="AN815" s="2008"/>
    </row>
    <row r="816" spans="1:40" ht="93" customHeight="1">
      <c r="A816" s="1221" t="s">
        <v>1107</v>
      </c>
      <c r="B816" s="1221" t="s">
        <v>1109</v>
      </c>
      <c r="C816" s="1221" t="s">
        <v>3318</v>
      </c>
      <c r="D816" s="1222" t="s">
        <v>3011</v>
      </c>
      <c r="E816" s="1221" t="s">
        <v>3290</v>
      </c>
      <c r="F816" s="1222" t="s">
        <v>3273</v>
      </c>
      <c r="G816" s="1222" t="s">
        <v>3013</v>
      </c>
      <c r="H816" s="1223">
        <v>1852060</v>
      </c>
      <c r="I816" s="1223">
        <v>1443300</v>
      </c>
      <c r="J816" s="1222" t="s">
        <v>3274</v>
      </c>
      <c r="K816" s="1224" t="s">
        <v>3327</v>
      </c>
      <c r="L816" s="1222" t="s">
        <v>3291</v>
      </c>
      <c r="M816" s="1224" t="s">
        <v>3331</v>
      </c>
      <c r="N816" s="1222" t="s">
        <v>293</v>
      </c>
      <c r="O816" s="2069" t="s">
        <v>3332</v>
      </c>
      <c r="P816" s="1221" t="s">
        <v>294</v>
      </c>
      <c r="Q816" s="1221" t="s">
        <v>3556</v>
      </c>
      <c r="R816" s="2069" t="s">
        <v>3333</v>
      </c>
      <c r="S816" s="1222" t="s">
        <v>297</v>
      </c>
      <c r="T816" s="2063" t="s">
        <v>2937</v>
      </c>
      <c r="U816" s="1222" t="s">
        <v>294</v>
      </c>
      <c r="V816" s="1222" t="s">
        <v>3295</v>
      </c>
      <c r="W816" s="1222" t="s">
        <v>294</v>
      </c>
      <c r="X816" s="1222" t="s">
        <v>3011</v>
      </c>
      <c r="Y816" s="1222" t="s">
        <v>3279</v>
      </c>
      <c r="Z816" s="1222" t="s">
        <v>3011</v>
      </c>
      <c r="AA816" s="1222" t="s">
        <v>3011</v>
      </c>
      <c r="AB816" s="1222" t="s">
        <v>3011</v>
      </c>
      <c r="AC816" s="1222" t="s">
        <v>3011</v>
      </c>
      <c r="AD816" s="1222" t="s">
        <v>3011</v>
      </c>
      <c r="AE816" s="1222" t="s">
        <v>3011</v>
      </c>
      <c r="AF816" s="2007" t="s">
        <v>293</v>
      </c>
      <c r="AG816" s="1222" t="s">
        <v>3321</v>
      </c>
      <c r="AH816" s="1221" t="s">
        <v>3104</v>
      </c>
      <c r="AI816" s="2007" t="s">
        <v>2909</v>
      </c>
      <c r="AJ816" s="1222" t="s">
        <v>295</v>
      </c>
      <c r="AK816" s="1225" t="s">
        <v>3297</v>
      </c>
      <c r="AL816" s="1222" t="s">
        <v>294</v>
      </c>
      <c r="AM816" s="1221" t="s">
        <v>3011</v>
      </c>
      <c r="AN816" s="2008"/>
    </row>
    <row r="817" spans="1:40" ht="93" customHeight="1">
      <c r="A817" s="1221" t="s">
        <v>1107</v>
      </c>
      <c r="B817" s="1221" t="s">
        <v>1110</v>
      </c>
      <c r="C817" s="1221" t="s">
        <v>3306</v>
      </c>
      <c r="D817" s="1222" t="s">
        <v>3011</v>
      </c>
      <c r="E817" s="1221" t="s">
        <v>3272</v>
      </c>
      <c r="F817" s="1222" t="s">
        <v>3273</v>
      </c>
      <c r="G817" s="1222" t="s">
        <v>3013</v>
      </c>
      <c r="H817" s="1223">
        <v>1092431.04</v>
      </c>
      <c r="I817" s="1223">
        <v>1000200</v>
      </c>
      <c r="J817" s="1222" t="s">
        <v>3274</v>
      </c>
      <c r="K817" s="1224" t="s">
        <v>3334</v>
      </c>
      <c r="L817" s="1222" t="s">
        <v>3373</v>
      </c>
      <c r="M817" s="1224" t="s">
        <v>3275</v>
      </c>
      <c r="N817" s="1222" t="s">
        <v>293</v>
      </c>
      <c r="O817" s="2069" t="s">
        <v>3335</v>
      </c>
      <c r="P817" s="1221" t="s">
        <v>294</v>
      </c>
      <c r="Q817" s="1221" t="s">
        <v>3557</v>
      </c>
      <c r="R817" s="2069" t="s">
        <v>3336</v>
      </c>
      <c r="S817" s="1222" t="s">
        <v>297</v>
      </c>
      <c r="T817" s="2063" t="s">
        <v>2938</v>
      </c>
      <c r="U817" s="1222" t="s">
        <v>294</v>
      </c>
      <c r="V817" s="1222" t="s">
        <v>3018</v>
      </c>
      <c r="W817" s="1222" t="s">
        <v>294</v>
      </c>
      <c r="X817" s="1222" t="s">
        <v>3278</v>
      </c>
      <c r="Y817" s="1222" t="s">
        <v>3279</v>
      </c>
      <c r="Z817" s="1222" t="s">
        <v>3011</v>
      </c>
      <c r="AA817" s="1222" t="s">
        <v>3011</v>
      </c>
      <c r="AB817" s="1222" t="s">
        <v>3011</v>
      </c>
      <c r="AC817" s="1222" t="s">
        <v>3011</v>
      </c>
      <c r="AD817" s="1222" t="s">
        <v>3011</v>
      </c>
      <c r="AE817" s="1222" t="s">
        <v>3011</v>
      </c>
      <c r="AF817" s="2007" t="s">
        <v>293</v>
      </c>
      <c r="AG817" s="1222" t="s">
        <v>3310</v>
      </c>
      <c r="AH817" s="1221" t="s">
        <v>2908</v>
      </c>
      <c r="AI817" s="2007" t="s">
        <v>2909</v>
      </c>
      <c r="AJ817" s="1222" t="s">
        <v>295</v>
      </c>
      <c r="AK817" s="1225" t="s">
        <v>3281</v>
      </c>
      <c r="AL817" s="1222" t="s">
        <v>294</v>
      </c>
      <c r="AM817" s="1221" t="s">
        <v>3011</v>
      </c>
      <c r="AN817" s="2008"/>
    </row>
    <row r="818" spans="1:40" ht="93" customHeight="1">
      <c r="A818" s="1221" t="s">
        <v>1107</v>
      </c>
      <c r="B818" s="1221" t="s">
        <v>1111</v>
      </c>
      <c r="C818" s="1221" t="s">
        <v>3306</v>
      </c>
      <c r="D818" s="1222" t="s">
        <v>3011</v>
      </c>
      <c r="E818" s="1221" t="s">
        <v>3272</v>
      </c>
      <c r="F818" s="1222" t="s">
        <v>3273</v>
      </c>
      <c r="G818" s="1222" t="s">
        <v>3013</v>
      </c>
      <c r="H818" s="1223">
        <v>3042092.41</v>
      </c>
      <c r="I818" s="1223">
        <v>2780100</v>
      </c>
      <c r="J818" s="1222" t="s">
        <v>3274</v>
      </c>
      <c r="K818" s="1224" t="s">
        <v>3337</v>
      </c>
      <c r="L818" s="1222" t="s">
        <v>3373</v>
      </c>
      <c r="M818" s="1224" t="s">
        <v>3275</v>
      </c>
      <c r="N818" s="1222" t="s">
        <v>293</v>
      </c>
      <c r="O818" s="2069" t="s">
        <v>3338</v>
      </c>
      <c r="P818" s="1221" t="s">
        <v>294</v>
      </c>
      <c r="Q818" s="1221" t="s">
        <v>3558</v>
      </c>
      <c r="R818" s="2069" t="s">
        <v>3339</v>
      </c>
      <c r="S818" s="1222" t="s">
        <v>297</v>
      </c>
      <c r="T818" s="2063" t="s">
        <v>2939</v>
      </c>
      <c r="U818" s="1222" t="s">
        <v>294</v>
      </c>
      <c r="V818" s="1222" t="s">
        <v>3018</v>
      </c>
      <c r="W818" s="1222" t="s">
        <v>294</v>
      </c>
      <c r="X818" s="1222" t="s">
        <v>3278</v>
      </c>
      <c r="Y818" s="1222" t="s">
        <v>3279</v>
      </c>
      <c r="Z818" s="1222" t="s">
        <v>3011</v>
      </c>
      <c r="AA818" s="1222" t="s">
        <v>3011</v>
      </c>
      <c r="AB818" s="1222" t="s">
        <v>3011</v>
      </c>
      <c r="AC818" s="1222" t="s">
        <v>3011</v>
      </c>
      <c r="AD818" s="1222" t="s">
        <v>3011</v>
      </c>
      <c r="AE818" s="1222" t="s">
        <v>3011</v>
      </c>
      <c r="AF818" s="2007" t="s">
        <v>293</v>
      </c>
      <c r="AG818" s="1222" t="s">
        <v>3310</v>
      </c>
      <c r="AH818" s="1221" t="s">
        <v>2908</v>
      </c>
      <c r="AI818" s="2007" t="s">
        <v>2909</v>
      </c>
      <c r="AJ818" s="1222" t="s">
        <v>295</v>
      </c>
      <c r="AK818" s="1225" t="s">
        <v>3281</v>
      </c>
      <c r="AL818" s="1222" t="s">
        <v>294</v>
      </c>
      <c r="AM818" s="1221" t="s">
        <v>3011</v>
      </c>
      <c r="AN818" s="2008"/>
    </row>
    <row r="819" spans="1:40" ht="93" customHeight="1">
      <c r="A819" s="1221" t="s">
        <v>1107</v>
      </c>
      <c r="B819" s="1221" t="s">
        <v>2868</v>
      </c>
      <c r="C819" s="1221" t="s">
        <v>3306</v>
      </c>
      <c r="D819" s="1222" t="s">
        <v>3011</v>
      </c>
      <c r="E819" s="1221" t="s">
        <v>3272</v>
      </c>
      <c r="F819" s="1222" t="s">
        <v>3273</v>
      </c>
      <c r="G819" s="1222" t="s">
        <v>3013</v>
      </c>
      <c r="H819" s="1223">
        <v>2655091.2200000002</v>
      </c>
      <c r="I819" s="1223">
        <v>2544600</v>
      </c>
      <c r="J819" s="1222" t="s">
        <v>3274</v>
      </c>
      <c r="K819" s="1224" t="s">
        <v>3340</v>
      </c>
      <c r="L819" s="1222" t="s">
        <v>3373</v>
      </c>
      <c r="M819" s="1224" t="s">
        <v>3275</v>
      </c>
      <c r="N819" s="1222" t="s">
        <v>293</v>
      </c>
      <c r="O819" s="2069" t="s">
        <v>3341</v>
      </c>
      <c r="P819" s="1221" t="s">
        <v>294</v>
      </c>
      <c r="Q819" s="1221" t="s">
        <v>3559</v>
      </c>
      <c r="R819" s="2069" t="s">
        <v>3342</v>
      </c>
      <c r="S819" s="1222" t="s">
        <v>297</v>
      </c>
      <c r="T819" s="2063" t="s">
        <v>2940</v>
      </c>
      <c r="U819" s="1222" t="s">
        <v>294</v>
      </c>
      <c r="V819" s="1222" t="s">
        <v>3018</v>
      </c>
      <c r="W819" s="1222" t="s">
        <v>294</v>
      </c>
      <c r="X819" s="1222" t="s">
        <v>3278</v>
      </c>
      <c r="Y819" s="1222" t="s">
        <v>3279</v>
      </c>
      <c r="Z819" s="1222" t="s">
        <v>3011</v>
      </c>
      <c r="AA819" s="1222" t="s">
        <v>3011</v>
      </c>
      <c r="AB819" s="1222" t="s">
        <v>3011</v>
      </c>
      <c r="AC819" s="1222" t="s">
        <v>3011</v>
      </c>
      <c r="AD819" s="1222" t="s">
        <v>3011</v>
      </c>
      <c r="AE819" s="1222" t="s">
        <v>3011</v>
      </c>
      <c r="AF819" s="2007" t="s">
        <v>293</v>
      </c>
      <c r="AG819" s="1222" t="s">
        <v>3310</v>
      </c>
      <c r="AH819" s="1221" t="s">
        <v>2908</v>
      </c>
      <c r="AI819" s="2007" t="s">
        <v>2909</v>
      </c>
      <c r="AJ819" s="1222" t="s">
        <v>295</v>
      </c>
      <c r="AK819" s="1225" t="s">
        <v>3281</v>
      </c>
      <c r="AL819" s="1222" t="s">
        <v>294</v>
      </c>
      <c r="AM819" s="1221" t="s">
        <v>3011</v>
      </c>
      <c r="AN819" s="2008"/>
    </row>
    <row r="820" spans="1:40" ht="93" customHeight="1">
      <c r="A820" s="1221" t="s">
        <v>1107</v>
      </c>
      <c r="B820" s="1221" t="s">
        <v>2869</v>
      </c>
      <c r="C820" s="1221" t="s">
        <v>3306</v>
      </c>
      <c r="D820" s="1222" t="s">
        <v>3011</v>
      </c>
      <c r="E820" s="1221" t="s">
        <v>3272</v>
      </c>
      <c r="F820" s="1222" t="s">
        <v>3273</v>
      </c>
      <c r="G820" s="1222" t="s">
        <v>3013</v>
      </c>
      <c r="H820" s="1223">
        <v>1951720.55</v>
      </c>
      <c r="I820" s="1223">
        <v>1870500</v>
      </c>
      <c r="J820" s="1222" t="s">
        <v>3274</v>
      </c>
      <c r="K820" s="1224">
        <v>45811</v>
      </c>
      <c r="L820" s="1222" t="s">
        <v>3373</v>
      </c>
      <c r="M820" s="1224" t="s">
        <v>3275</v>
      </c>
      <c r="N820" s="1222" t="s">
        <v>293</v>
      </c>
      <c r="O820" s="2069" t="s">
        <v>3341</v>
      </c>
      <c r="P820" s="1221" t="s">
        <v>294</v>
      </c>
      <c r="Q820" s="1221" t="s">
        <v>3560</v>
      </c>
      <c r="R820" s="2069" t="s">
        <v>3342</v>
      </c>
      <c r="S820" s="1222" t="s">
        <v>297</v>
      </c>
      <c r="T820" s="2063" t="s">
        <v>2940</v>
      </c>
      <c r="U820" s="1222" t="s">
        <v>294</v>
      </c>
      <c r="V820" s="1222" t="s">
        <v>3018</v>
      </c>
      <c r="W820" s="1222" t="s">
        <v>294</v>
      </c>
      <c r="X820" s="1222" t="s">
        <v>3278</v>
      </c>
      <c r="Y820" s="1222" t="s">
        <v>3279</v>
      </c>
      <c r="Z820" s="1222" t="s">
        <v>3011</v>
      </c>
      <c r="AA820" s="1222" t="s">
        <v>3011</v>
      </c>
      <c r="AB820" s="1222" t="s">
        <v>3011</v>
      </c>
      <c r="AC820" s="1222" t="s">
        <v>3011</v>
      </c>
      <c r="AD820" s="1222" t="s">
        <v>3011</v>
      </c>
      <c r="AE820" s="1222" t="s">
        <v>3011</v>
      </c>
      <c r="AF820" s="2007" t="s">
        <v>293</v>
      </c>
      <c r="AG820" s="1222" t="s">
        <v>3310</v>
      </c>
      <c r="AH820" s="1221" t="s">
        <v>2908</v>
      </c>
      <c r="AI820" s="2007" t="s">
        <v>2909</v>
      </c>
      <c r="AJ820" s="1222" t="s">
        <v>295</v>
      </c>
      <c r="AK820" s="1225" t="s">
        <v>3281</v>
      </c>
      <c r="AL820" s="1222" t="s">
        <v>294</v>
      </c>
      <c r="AM820" s="1221" t="s">
        <v>3011</v>
      </c>
      <c r="AN820" s="2008"/>
    </row>
    <row r="821" spans="1:40" ht="93" customHeight="1">
      <c r="A821" s="1221" t="s">
        <v>1107</v>
      </c>
      <c r="B821" s="1221" t="s">
        <v>2905</v>
      </c>
      <c r="C821" s="1221" t="s">
        <v>3306</v>
      </c>
      <c r="D821" s="1222" t="s">
        <v>3011</v>
      </c>
      <c r="E821" s="1221" t="s">
        <v>3272</v>
      </c>
      <c r="F821" s="1222" t="s">
        <v>3273</v>
      </c>
      <c r="G821" s="1222" t="s">
        <v>3013</v>
      </c>
      <c r="H821" s="1223">
        <v>1011260.38</v>
      </c>
      <c r="I821" s="1223">
        <v>859800</v>
      </c>
      <c r="J821" s="1222" t="s">
        <v>3274</v>
      </c>
      <c r="K821" s="1224" t="s">
        <v>3343</v>
      </c>
      <c r="L821" s="1222" t="s">
        <v>3373</v>
      </c>
      <c r="M821" s="1224" t="s">
        <v>3275</v>
      </c>
      <c r="N821" s="1222" t="s">
        <v>293</v>
      </c>
      <c r="O821" s="2069" t="s">
        <v>3344</v>
      </c>
      <c r="P821" s="1221" t="s">
        <v>294</v>
      </c>
      <c r="Q821" s="1221" t="s">
        <v>3561</v>
      </c>
      <c r="R821" s="2069" t="s">
        <v>3345</v>
      </c>
      <c r="S821" s="1222" t="s">
        <v>297</v>
      </c>
      <c r="T821" s="2063" t="s">
        <v>2941</v>
      </c>
      <c r="U821" s="1222" t="s">
        <v>294</v>
      </c>
      <c r="V821" s="1222" t="s">
        <v>3018</v>
      </c>
      <c r="W821" s="1222" t="s">
        <v>294</v>
      </c>
      <c r="X821" s="1222" t="s">
        <v>3278</v>
      </c>
      <c r="Y821" s="1222" t="s">
        <v>3279</v>
      </c>
      <c r="Z821" s="1222" t="s">
        <v>3011</v>
      </c>
      <c r="AA821" s="1222" t="s">
        <v>3011</v>
      </c>
      <c r="AB821" s="1222" t="s">
        <v>3011</v>
      </c>
      <c r="AC821" s="1222" t="s">
        <v>3011</v>
      </c>
      <c r="AD821" s="1222" t="s">
        <v>3011</v>
      </c>
      <c r="AE821" s="1222" t="s">
        <v>3011</v>
      </c>
      <c r="AF821" s="2007" t="s">
        <v>293</v>
      </c>
      <c r="AG821" s="1222" t="s">
        <v>3310</v>
      </c>
      <c r="AH821" s="1221" t="s">
        <v>2908</v>
      </c>
      <c r="AI821" s="2007" t="s">
        <v>2909</v>
      </c>
      <c r="AJ821" s="1222" t="s">
        <v>295</v>
      </c>
      <c r="AK821" s="1225" t="s">
        <v>3281</v>
      </c>
      <c r="AL821" s="1222" t="s">
        <v>294</v>
      </c>
      <c r="AM821" s="1221" t="s">
        <v>3011</v>
      </c>
      <c r="AN821" s="2008"/>
    </row>
    <row r="822" spans="1:40" ht="93" customHeight="1">
      <c r="A822" s="1221" t="s">
        <v>1107</v>
      </c>
      <c r="B822" s="1221" t="s">
        <v>2906</v>
      </c>
      <c r="C822" s="1221" t="s">
        <v>3306</v>
      </c>
      <c r="D822" s="1222" t="s">
        <v>3011</v>
      </c>
      <c r="E822" s="1221" t="s">
        <v>3272</v>
      </c>
      <c r="F822" s="1222" t="s">
        <v>3273</v>
      </c>
      <c r="G822" s="1222" t="s">
        <v>3013</v>
      </c>
      <c r="H822" s="1223">
        <v>1939142.23</v>
      </c>
      <c r="I822" s="1223">
        <v>1649700</v>
      </c>
      <c r="J822" s="1222" t="s">
        <v>3274</v>
      </c>
      <c r="K822" s="1224">
        <v>45694</v>
      </c>
      <c r="L822" s="1222" t="s">
        <v>3373</v>
      </c>
      <c r="M822" s="1224" t="s">
        <v>3275</v>
      </c>
      <c r="N822" s="1222" t="s">
        <v>293</v>
      </c>
      <c r="O822" s="2069" t="s">
        <v>3344</v>
      </c>
      <c r="P822" s="1221" t="s">
        <v>294</v>
      </c>
      <c r="Q822" s="1221" t="s">
        <v>3562</v>
      </c>
      <c r="R822" s="2069" t="s">
        <v>3345</v>
      </c>
      <c r="S822" s="1222" t="s">
        <v>297</v>
      </c>
      <c r="T822" s="2063" t="s">
        <v>2941</v>
      </c>
      <c r="U822" s="1222" t="s">
        <v>294</v>
      </c>
      <c r="V822" s="1222" t="s">
        <v>3018</v>
      </c>
      <c r="W822" s="1222" t="s">
        <v>294</v>
      </c>
      <c r="X822" s="1222" t="s">
        <v>3278</v>
      </c>
      <c r="Y822" s="1222" t="s">
        <v>3279</v>
      </c>
      <c r="Z822" s="1222" t="s">
        <v>3011</v>
      </c>
      <c r="AA822" s="1222" t="s">
        <v>3011</v>
      </c>
      <c r="AB822" s="1222" t="s">
        <v>3011</v>
      </c>
      <c r="AC822" s="1222" t="s">
        <v>3011</v>
      </c>
      <c r="AD822" s="1222" t="s">
        <v>3011</v>
      </c>
      <c r="AE822" s="1222" t="s">
        <v>3011</v>
      </c>
      <c r="AF822" s="2007" t="s">
        <v>293</v>
      </c>
      <c r="AG822" s="1222" t="s">
        <v>3310</v>
      </c>
      <c r="AH822" s="1221" t="s">
        <v>2908</v>
      </c>
      <c r="AI822" s="2007" t="s">
        <v>2909</v>
      </c>
      <c r="AJ822" s="1222" t="s">
        <v>295</v>
      </c>
      <c r="AK822" s="1225" t="s">
        <v>3281</v>
      </c>
      <c r="AL822" s="1222" t="s">
        <v>294</v>
      </c>
      <c r="AM822" s="1221" t="s">
        <v>3011</v>
      </c>
      <c r="AN822" s="2008"/>
    </row>
    <row r="823" spans="1:40" ht="93" customHeight="1">
      <c r="A823" s="1221" t="s">
        <v>1107</v>
      </c>
      <c r="B823" s="1221" t="s">
        <v>2907</v>
      </c>
      <c r="C823" s="1221" t="s">
        <v>3306</v>
      </c>
      <c r="D823" s="1222" t="s">
        <v>3011</v>
      </c>
      <c r="E823" s="1221" t="s">
        <v>3272</v>
      </c>
      <c r="F823" s="1222" t="s">
        <v>3273</v>
      </c>
      <c r="G823" s="1222" t="s">
        <v>3013</v>
      </c>
      <c r="H823" s="1223">
        <v>2907770.33</v>
      </c>
      <c r="I823" s="1223">
        <v>2475300</v>
      </c>
      <c r="J823" s="1222" t="s">
        <v>3274</v>
      </c>
      <c r="K823" s="1224">
        <v>45722</v>
      </c>
      <c r="L823" s="1222" t="s">
        <v>3373</v>
      </c>
      <c r="M823" s="1224" t="s">
        <v>3275</v>
      </c>
      <c r="N823" s="1222" t="s">
        <v>293</v>
      </c>
      <c r="O823" s="2069">
        <v>47610</v>
      </c>
      <c r="P823" s="1221" t="s">
        <v>294</v>
      </c>
      <c r="Q823" s="1221" t="s">
        <v>3563</v>
      </c>
      <c r="R823" s="2069" t="s">
        <v>3346</v>
      </c>
      <c r="S823" s="1222" t="s">
        <v>297</v>
      </c>
      <c r="T823" s="2063" t="s">
        <v>2941</v>
      </c>
      <c r="U823" s="1222" t="s">
        <v>294</v>
      </c>
      <c r="V823" s="1222" t="s">
        <v>3018</v>
      </c>
      <c r="W823" s="1222" t="s">
        <v>294</v>
      </c>
      <c r="X823" s="1222" t="s">
        <v>3278</v>
      </c>
      <c r="Y823" s="1222" t="s">
        <v>3279</v>
      </c>
      <c r="Z823" s="1222" t="s">
        <v>3011</v>
      </c>
      <c r="AA823" s="1222" t="s">
        <v>3011</v>
      </c>
      <c r="AB823" s="1222" t="s">
        <v>3011</v>
      </c>
      <c r="AC823" s="1222" t="s">
        <v>3011</v>
      </c>
      <c r="AD823" s="1222" t="s">
        <v>3011</v>
      </c>
      <c r="AE823" s="1222" t="s">
        <v>3011</v>
      </c>
      <c r="AF823" s="2007" t="s">
        <v>293</v>
      </c>
      <c r="AG823" s="1222" t="s">
        <v>3310</v>
      </c>
      <c r="AH823" s="1221" t="s">
        <v>2908</v>
      </c>
      <c r="AI823" s="2007" t="s">
        <v>2909</v>
      </c>
      <c r="AJ823" s="1222" t="s">
        <v>295</v>
      </c>
      <c r="AK823" s="1225" t="s">
        <v>3281</v>
      </c>
      <c r="AL823" s="1222" t="s">
        <v>294</v>
      </c>
      <c r="AM823" s="1221" t="s">
        <v>3011</v>
      </c>
      <c r="AN823" s="2008"/>
    </row>
    <row r="824" spans="1:40" ht="93" customHeight="1">
      <c r="A824" s="1221" t="s">
        <v>1107</v>
      </c>
      <c r="B824" s="1221" t="s">
        <v>2963</v>
      </c>
      <c r="C824" s="1221" t="s">
        <v>3306</v>
      </c>
      <c r="D824" s="1222" t="s">
        <v>3011</v>
      </c>
      <c r="E824" s="1221" t="s">
        <v>3272</v>
      </c>
      <c r="F824" s="1222" t="s">
        <v>3273</v>
      </c>
      <c r="G824" s="1222" t="s">
        <v>3013</v>
      </c>
      <c r="H824" s="1223">
        <v>1542374.99</v>
      </c>
      <c r="I824" s="1223">
        <v>1385100</v>
      </c>
      <c r="J824" s="1222" t="s">
        <v>3274</v>
      </c>
      <c r="K824" s="1224">
        <v>45818</v>
      </c>
      <c r="L824" s="1222" t="s">
        <v>3373</v>
      </c>
      <c r="M824" s="1224" t="s">
        <v>3275</v>
      </c>
      <c r="N824" s="1222" t="s">
        <v>293</v>
      </c>
      <c r="O824" s="2069" t="s">
        <v>3347</v>
      </c>
      <c r="P824" s="1221" t="s">
        <v>294</v>
      </c>
      <c r="Q824" s="1221" t="s">
        <v>3564</v>
      </c>
      <c r="R824" s="2069" t="s">
        <v>3348</v>
      </c>
      <c r="S824" s="1222" t="s">
        <v>297</v>
      </c>
      <c r="T824" s="2063" t="s">
        <v>3241</v>
      </c>
      <c r="U824" s="1222" t="s">
        <v>294</v>
      </c>
      <c r="V824" s="1222" t="s">
        <v>3018</v>
      </c>
      <c r="W824" s="1222" t="s">
        <v>294</v>
      </c>
      <c r="X824" s="1222" t="s">
        <v>3278</v>
      </c>
      <c r="Y824" s="1222" t="s">
        <v>3279</v>
      </c>
      <c r="Z824" s="1222" t="s">
        <v>3011</v>
      </c>
      <c r="AA824" s="1222" t="s">
        <v>3011</v>
      </c>
      <c r="AB824" s="1222" t="s">
        <v>3011</v>
      </c>
      <c r="AC824" s="1222" t="s">
        <v>3011</v>
      </c>
      <c r="AD824" s="1222" t="s">
        <v>3011</v>
      </c>
      <c r="AE824" s="1222" t="s">
        <v>3011</v>
      </c>
      <c r="AF824" s="2007" t="s">
        <v>293</v>
      </c>
      <c r="AG824" s="1222" t="s">
        <v>3310</v>
      </c>
      <c r="AH824" s="1221" t="s">
        <v>2908</v>
      </c>
      <c r="AI824" s="2007" t="s">
        <v>2909</v>
      </c>
      <c r="AJ824" s="1222" t="s">
        <v>295</v>
      </c>
      <c r="AK824" s="1225" t="s">
        <v>3281</v>
      </c>
      <c r="AL824" s="1222" t="s">
        <v>294</v>
      </c>
      <c r="AM824" s="1221" t="s">
        <v>3011</v>
      </c>
      <c r="AN824" s="2008"/>
    </row>
    <row r="825" spans="1:40" ht="93" customHeight="1">
      <c r="A825" s="1221" t="s">
        <v>1107</v>
      </c>
      <c r="B825" s="1221" t="s">
        <v>2962</v>
      </c>
      <c r="C825" s="1221" t="s">
        <v>3306</v>
      </c>
      <c r="D825" s="1222" t="s">
        <v>3011</v>
      </c>
      <c r="E825" s="1221" t="s">
        <v>3272</v>
      </c>
      <c r="F825" s="1222" t="s">
        <v>3273</v>
      </c>
      <c r="G825" s="1222" t="s">
        <v>3013</v>
      </c>
      <c r="H825" s="1223">
        <v>1797196.31</v>
      </c>
      <c r="I825" s="1223">
        <v>1614900</v>
      </c>
      <c r="J825" s="1222" t="s">
        <v>3274</v>
      </c>
      <c r="K825" s="1224">
        <v>45848</v>
      </c>
      <c r="L825" s="1222" t="s">
        <v>3373</v>
      </c>
      <c r="M825" s="1224" t="s">
        <v>3275</v>
      </c>
      <c r="N825" s="1222" t="s">
        <v>293</v>
      </c>
      <c r="O825" s="2069" t="s">
        <v>3349</v>
      </c>
      <c r="P825" s="1221" t="s">
        <v>294</v>
      </c>
      <c r="Q825" s="1221" t="s">
        <v>3565</v>
      </c>
      <c r="R825" s="2069" t="s">
        <v>3350</v>
      </c>
      <c r="S825" s="1222" t="s">
        <v>297</v>
      </c>
      <c r="T825" s="2063" t="s">
        <v>3241</v>
      </c>
      <c r="U825" s="1222" t="s">
        <v>294</v>
      </c>
      <c r="V825" s="1222" t="s">
        <v>3018</v>
      </c>
      <c r="W825" s="1222" t="s">
        <v>294</v>
      </c>
      <c r="X825" s="1222" t="s">
        <v>3278</v>
      </c>
      <c r="Y825" s="1222" t="s">
        <v>3279</v>
      </c>
      <c r="Z825" s="1222" t="s">
        <v>3011</v>
      </c>
      <c r="AA825" s="1222" t="s">
        <v>3011</v>
      </c>
      <c r="AB825" s="1222" t="s">
        <v>3011</v>
      </c>
      <c r="AC825" s="1222" t="s">
        <v>3011</v>
      </c>
      <c r="AD825" s="1222" t="s">
        <v>3011</v>
      </c>
      <c r="AE825" s="1222" t="s">
        <v>3011</v>
      </c>
      <c r="AF825" s="2007" t="s">
        <v>293</v>
      </c>
      <c r="AG825" s="1222" t="s">
        <v>3310</v>
      </c>
      <c r="AH825" s="1221" t="s">
        <v>2908</v>
      </c>
      <c r="AI825" s="2007" t="s">
        <v>2909</v>
      </c>
      <c r="AJ825" s="1222" t="s">
        <v>295</v>
      </c>
      <c r="AK825" s="1225" t="s">
        <v>3281</v>
      </c>
      <c r="AL825" s="1222" t="s">
        <v>294</v>
      </c>
      <c r="AM825" s="1221" t="s">
        <v>3011</v>
      </c>
      <c r="AN825" s="2008"/>
    </row>
    <row r="826" spans="1:40" ht="93" customHeight="1">
      <c r="A826" s="1221" t="s">
        <v>1107</v>
      </c>
      <c r="B826" s="1221" t="s">
        <v>485</v>
      </c>
      <c r="C826" s="1221" t="s">
        <v>3351</v>
      </c>
      <c r="D826" s="1222" t="s">
        <v>3011</v>
      </c>
      <c r="E826" s="1221" t="s">
        <v>3290</v>
      </c>
      <c r="F826" s="1222" t="s">
        <v>3273</v>
      </c>
      <c r="G826" s="1222" t="s">
        <v>3013</v>
      </c>
      <c r="H826" s="1223">
        <v>153885</v>
      </c>
      <c r="I826" s="1223">
        <v>106000</v>
      </c>
      <c r="J826" s="1222" t="s">
        <v>3274</v>
      </c>
      <c r="K826" s="1224" t="s">
        <v>3352</v>
      </c>
      <c r="L826" s="1222" t="s">
        <v>3291</v>
      </c>
      <c r="M826" s="1224" t="s">
        <v>3353</v>
      </c>
      <c r="N826" s="1222" t="s">
        <v>293</v>
      </c>
      <c r="O826" s="2069" t="s">
        <v>3354</v>
      </c>
      <c r="P826" s="1221" t="s">
        <v>294</v>
      </c>
      <c r="Q826" s="1221" t="s">
        <v>3566</v>
      </c>
      <c r="R826" s="2069" t="s">
        <v>3350</v>
      </c>
      <c r="S826" s="1222" t="s">
        <v>297</v>
      </c>
      <c r="T826" s="2063" t="s">
        <v>2933</v>
      </c>
      <c r="U826" s="1222" t="s">
        <v>294</v>
      </c>
      <c r="V826" s="1222" t="s">
        <v>3295</v>
      </c>
      <c r="W826" s="1222" t="s">
        <v>294</v>
      </c>
      <c r="X826" s="1222" t="s">
        <v>3011</v>
      </c>
      <c r="Y826" s="1222" t="s">
        <v>3279</v>
      </c>
      <c r="Z826" s="1222" t="s">
        <v>3011</v>
      </c>
      <c r="AA826" s="1222" t="s">
        <v>3011</v>
      </c>
      <c r="AB826" s="1222" t="s">
        <v>3011</v>
      </c>
      <c r="AC826" s="1222" t="s">
        <v>3011</v>
      </c>
      <c r="AD826" s="1222" t="s">
        <v>3011</v>
      </c>
      <c r="AE826" s="1222" t="s">
        <v>3011</v>
      </c>
      <c r="AF826" s="2007" t="s">
        <v>293</v>
      </c>
      <c r="AG826" s="1222" t="s">
        <v>3296</v>
      </c>
      <c r="AH826" s="1221" t="s">
        <v>3104</v>
      </c>
      <c r="AI826" s="2007" t="s">
        <v>2909</v>
      </c>
      <c r="AJ826" s="1222" t="s">
        <v>295</v>
      </c>
      <c r="AK826" s="1225" t="s">
        <v>3297</v>
      </c>
      <c r="AL826" s="1222" t="s">
        <v>294</v>
      </c>
      <c r="AM826" s="1221" t="s">
        <v>3011</v>
      </c>
      <c r="AN826" s="2008"/>
    </row>
    <row r="827" spans="1:40" ht="93" customHeight="1">
      <c r="A827" s="1221" t="s">
        <v>1107</v>
      </c>
      <c r="B827" s="1221" t="s">
        <v>3245</v>
      </c>
      <c r="C827" s="1221" t="s">
        <v>3318</v>
      </c>
      <c r="D827" s="1222" t="s">
        <v>3011</v>
      </c>
      <c r="E827" s="1221" t="s">
        <v>3290</v>
      </c>
      <c r="F827" s="1222" t="s">
        <v>3273</v>
      </c>
      <c r="G827" s="1222" t="s">
        <v>3013</v>
      </c>
      <c r="H827" s="1223">
        <v>1726834</v>
      </c>
      <c r="I827" s="1223">
        <v>1665300</v>
      </c>
      <c r="J827" s="1222" t="s">
        <v>3274</v>
      </c>
      <c r="K827" s="1224" t="s">
        <v>3355</v>
      </c>
      <c r="L827" s="1222" t="s">
        <v>3291</v>
      </c>
      <c r="M827" s="1224" t="s">
        <v>3356</v>
      </c>
      <c r="N827" s="1222" t="s">
        <v>293</v>
      </c>
      <c r="O827" s="2069" t="s">
        <v>3357</v>
      </c>
      <c r="P827" s="1221" t="s">
        <v>294</v>
      </c>
      <c r="Q827" s="1221" t="s">
        <v>3567</v>
      </c>
      <c r="R827" s="2069" t="s">
        <v>3358</v>
      </c>
      <c r="S827" s="1222" t="s">
        <v>297</v>
      </c>
      <c r="T827" s="2063" t="s">
        <v>3248</v>
      </c>
      <c r="U827" s="1222" t="s">
        <v>294</v>
      </c>
      <c r="V827" s="1222" t="s">
        <v>3295</v>
      </c>
      <c r="W827" s="1222" t="s">
        <v>294</v>
      </c>
      <c r="X827" s="1222" t="s">
        <v>3011</v>
      </c>
      <c r="Y827" s="1222" t="s">
        <v>3279</v>
      </c>
      <c r="Z827" s="1222" t="s">
        <v>3011</v>
      </c>
      <c r="AA827" s="1222" t="s">
        <v>3011</v>
      </c>
      <c r="AB827" s="1222" t="s">
        <v>3011</v>
      </c>
      <c r="AC827" s="1222" t="s">
        <v>3011</v>
      </c>
      <c r="AD827" s="1222" t="s">
        <v>3011</v>
      </c>
      <c r="AE827" s="1222" t="s">
        <v>3011</v>
      </c>
      <c r="AF827" s="2007" t="s">
        <v>293</v>
      </c>
      <c r="AG827" s="1222" t="s">
        <v>3321</v>
      </c>
      <c r="AH827" s="1221" t="s">
        <v>3104</v>
      </c>
      <c r="AI827" s="2007" t="s">
        <v>2909</v>
      </c>
      <c r="AJ827" s="1222" t="s">
        <v>295</v>
      </c>
      <c r="AK827" s="1225" t="s">
        <v>3297</v>
      </c>
      <c r="AL827" s="1222" t="s">
        <v>294</v>
      </c>
      <c r="AM827" s="1221" t="s">
        <v>3011</v>
      </c>
      <c r="AN827" s="2008"/>
    </row>
    <row r="828" spans="1:40" ht="93" customHeight="1">
      <c r="A828" s="1221" t="s">
        <v>1107</v>
      </c>
      <c r="B828" s="1221" t="s">
        <v>3249</v>
      </c>
      <c r="C828" s="1221" t="s">
        <v>3318</v>
      </c>
      <c r="D828" s="1222" t="s">
        <v>3011</v>
      </c>
      <c r="E828" s="1221" t="s">
        <v>3290</v>
      </c>
      <c r="F828" s="1222" t="s">
        <v>3273</v>
      </c>
      <c r="G828" s="1222" t="s">
        <v>3013</v>
      </c>
      <c r="H828" s="1223">
        <v>1710017</v>
      </c>
      <c r="I828" s="1223">
        <v>1650000</v>
      </c>
      <c r="J828" s="1222" t="s">
        <v>3274</v>
      </c>
      <c r="K828" s="1224" t="s">
        <v>3359</v>
      </c>
      <c r="L828" s="1222" t="s">
        <v>3291</v>
      </c>
      <c r="M828" s="1224" t="s">
        <v>3360</v>
      </c>
      <c r="N828" s="1222" t="s">
        <v>293</v>
      </c>
      <c r="O828" s="2069" t="s">
        <v>3361</v>
      </c>
      <c r="P828" s="1221" t="s">
        <v>294</v>
      </c>
      <c r="Q828" s="1221" t="s">
        <v>3568</v>
      </c>
      <c r="R828" s="2069" t="s">
        <v>3362</v>
      </c>
      <c r="S828" s="1222" t="s">
        <v>297</v>
      </c>
      <c r="T828" s="2063" t="s">
        <v>3248</v>
      </c>
      <c r="U828" s="1222" t="s">
        <v>294</v>
      </c>
      <c r="V828" s="1222" t="s">
        <v>3295</v>
      </c>
      <c r="W828" s="1222" t="s">
        <v>294</v>
      </c>
      <c r="X828" s="1222" t="s">
        <v>3011</v>
      </c>
      <c r="Y828" s="1222" t="s">
        <v>3279</v>
      </c>
      <c r="Z828" s="1222" t="s">
        <v>3011</v>
      </c>
      <c r="AA828" s="1222" t="s">
        <v>3011</v>
      </c>
      <c r="AB828" s="1222" t="s">
        <v>3011</v>
      </c>
      <c r="AC828" s="1222" t="s">
        <v>3011</v>
      </c>
      <c r="AD828" s="1222" t="s">
        <v>3011</v>
      </c>
      <c r="AE828" s="1222" t="s">
        <v>3011</v>
      </c>
      <c r="AF828" s="2007" t="s">
        <v>293</v>
      </c>
      <c r="AG828" s="1222" t="s">
        <v>3321</v>
      </c>
      <c r="AH828" s="1221" t="s">
        <v>3104</v>
      </c>
      <c r="AI828" s="2007" t="s">
        <v>2909</v>
      </c>
      <c r="AJ828" s="1222" t="s">
        <v>295</v>
      </c>
      <c r="AK828" s="1225" t="s">
        <v>3297</v>
      </c>
      <c r="AL828" s="1222" t="s">
        <v>294</v>
      </c>
      <c r="AM828" s="1221" t="s">
        <v>3011</v>
      </c>
      <c r="AN828" s="2008"/>
    </row>
    <row r="829" spans="1:40" ht="93" customHeight="1">
      <c r="A829" s="1221" t="s">
        <v>1107</v>
      </c>
      <c r="B829" s="1221" t="s">
        <v>3363</v>
      </c>
      <c r="C829" s="1221" t="s">
        <v>3306</v>
      </c>
      <c r="D829" s="1222" t="s">
        <v>3011</v>
      </c>
      <c r="E829" s="1221" t="s">
        <v>3272</v>
      </c>
      <c r="F829" s="1222" t="s">
        <v>3273</v>
      </c>
      <c r="G829" s="1222" t="s">
        <v>3013</v>
      </c>
      <c r="H829" s="1223">
        <v>1429549.72</v>
      </c>
      <c r="I829" s="1223">
        <v>1416600</v>
      </c>
      <c r="J829" s="1222" t="s">
        <v>3274</v>
      </c>
      <c r="K829" s="1224">
        <v>46240</v>
      </c>
      <c r="L829" s="1222" t="s">
        <v>3373</v>
      </c>
      <c r="M829" s="1224" t="s">
        <v>3275</v>
      </c>
      <c r="N829" s="1222" t="s">
        <v>293</v>
      </c>
      <c r="O829" s="2069" t="s">
        <v>3364</v>
      </c>
      <c r="P829" s="1221" t="s">
        <v>294</v>
      </c>
      <c r="Q829" s="1221" t="s">
        <v>3569</v>
      </c>
      <c r="R829" s="2069" t="s">
        <v>3365</v>
      </c>
      <c r="S829" s="1222" t="s">
        <v>297</v>
      </c>
      <c r="T829" s="2063" t="s">
        <v>3366</v>
      </c>
      <c r="U829" s="1222" t="s">
        <v>294</v>
      </c>
      <c r="V829" s="1222" t="s">
        <v>3367</v>
      </c>
      <c r="W829" s="1222" t="s">
        <v>294</v>
      </c>
      <c r="X829" s="1222" t="s">
        <v>3278</v>
      </c>
      <c r="Y829" s="1222" t="s">
        <v>3279</v>
      </c>
      <c r="Z829" s="1222" t="s">
        <v>3011</v>
      </c>
      <c r="AA829" s="1222" t="s">
        <v>3011</v>
      </c>
      <c r="AB829" s="1222" t="s">
        <v>3011</v>
      </c>
      <c r="AC829" s="1222" t="s">
        <v>3011</v>
      </c>
      <c r="AD829" s="1222" t="s">
        <v>3011</v>
      </c>
      <c r="AE829" s="1222" t="s">
        <v>3011</v>
      </c>
      <c r="AF829" s="2007" t="s">
        <v>293</v>
      </c>
      <c r="AG829" s="1222" t="s">
        <v>3310</v>
      </c>
      <c r="AH829" s="1221" t="s">
        <v>2908</v>
      </c>
      <c r="AI829" s="2007" t="s">
        <v>2909</v>
      </c>
      <c r="AJ829" s="1222" t="s">
        <v>295</v>
      </c>
      <c r="AK829" s="1225" t="s">
        <v>3281</v>
      </c>
      <c r="AL829" s="1222" t="s">
        <v>294</v>
      </c>
      <c r="AM829" s="1221" t="s">
        <v>3011</v>
      </c>
      <c r="AN829" s="2008"/>
    </row>
    <row r="830" spans="1:40" ht="93" customHeight="1">
      <c r="A830" s="1221" t="s">
        <v>1107</v>
      </c>
      <c r="B830" s="1221" t="s">
        <v>3368</v>
      </c>
      <c r="C830" s="1221" t="s">
        <v>3306</v>
      </c>
      <c r="D830" s="1222" t="s">
        <v>3011</v>
      </c>
      <c r="E830" s="1221" t="s">
        <v>3272</v>
      </c>
      <c r="F830" s="1222" t="s">
        <v>3273</v>
      </c>
      <c r="G830" s="1222" t="s">
        <v>3013</v>
      </c>
      <c r="H830" s="1223">
        <v>755823.54</v>
      </c>
      <c r="I830" s="1223">
        <v>749400</v>
      </c>
      <c r="J830" s="1222" t="s">
        <v>3274</v>
      </c>
      <c r="K830" s="1224">
        <v>46271</v>
      </c>
      <c r="L830" s="1222" t="s">
        <v>3373</v>
      </c>
      <c r="M830" s="1224" t="s">
        <v>3275</v>
      </c>
      <c r="N830" s="1222" t="s">
        <v>293</v>
      </c>
      <c r="O830" s="2069" t="s">
        <v>3369</v>
      </c>
      <c r="P830" s="1221" t="s">
        <v>294</v>
      </c>
      <c r="Q830" s="1221" t="s">
        <v>3570</v>
      </c>
      <c r="R830" s="2069" t="s">
        <v>3370</v>
      </c>
      <c r="S830" s="1222" t="s">
        <v>297</v>
      </c>
      <c r="T830" s="2063" t="s">
        <v>3366</v>
      </c>
      <c r="U830" s="1222" t="s">
        <v>294</v>
      </c>
      <c r="V830" s="1222" t="s">
        <v>3367</v>
      </c>
      <c r="W830" s="1222" t="s">
        <v>294</v>
      </c>
      <c r="X830" s="1222" t="s">
        <v>3278</v>
      </c>
      <c r="Y830" s="1222" t="s">
        <v>3279</v>
      </c>
      <c r="Z830" s="1222" t="s">
        <v>3011</v>
      </c>
      <c r="AA830" s="1222" t="s">
        <v>3011</v>
      </c>
      <c r="AB830" s="1222" t="s">
        <v>3011</v>
      </c>
      <c r="AC830" s="1222" t="s">
        <v>3011</v>
      </c>
      <c r="AD830" s="1222" t="s">
        <v>3011</v>
      </c>
      <c r="AE830" s="1222" t="s">
        <v>3011</v>
      </c>
      <c r="AF830" s="2007" t="s">
        <v>293</v>
      </c>
      <c r="AG830" s="1222" t="s">
        <v>3310</v>
      </c>
      <c r="AH830" s="1221" t="s">
        <v>2908</v>
      </c>
      <c r="AI830" s="2007" t="s">
        <v>2909</v>
      </c>
      <c r="AJ830" s="1222" t="s">
        <v>295</v>
      </c>
      <c r="AK830" s="1225" t="s">
        <v>3281</v>
      </c>
      <c r="AL830" s="1222" t="s">
        <v>294</v>
      </c>
      <c r="AM830" s="1221" t="s">
        <v>3011</v>
      </c>
      <c r="AN830" s="2008"/>
    </row>
    <row r="831" spans="1:40" ht="93" customHeight="1">
      <c r="A831" s="1221" t="s">
        <v>1107</v>
      </c>
      <c r="B831" s="1221" t="s">
        <v>3371</v>
      </c>
      <c r="C831" s="1221" t="s">
        <v>3306</v>
      </c>
      <c r="D831" s="1222" t="s">
        <v>3011</v>
      </c>
      <c r="E831" s="1221" t="s">
        <v>3272</v>
      </c>
      <c r="F831" s="1222" t="s">
        <v>3273</v>
      </c>
      <c r="G831" s="1222" t="s">
        <v>3013</v>
      </c>
      <c r="H831" s="1223">
        <v>831603.25</v>
      </c>
      <c r="I831" s="1223">
        <v>825000</v>
      </c>
      <c r="J831" s="1222" t="s">
        <v>3274</v>
      </c>
      <c r="K831" s="1224">
        <v>46301</v>
      </c>
      <c r="L831" s="1222" t="s">
        <v>3373</v>
      </c>
      <c r="M831" s="1224" t="s">
        <v>3275</v>
      </c>
      <c r="N831" s="1222" t="s">
        <v>293</v>
      </c>
      <c r="O831" s="2069" t="s">
        <v>3369</v>
      </c>
      <c r="P831" s="1221" t="s">
        <v>294</v>
      </c>
      <c r="Q831" s="1221" t="s">
        <v>3571</v>
      </c>
      <c r="R831" s="2069" t="s">
        <v>3370</v>
      </c>
      <c r="S831" s="1222" t="s">
        <v>297</v>
      </c>
      <c r="T831" s="2063" t="s">
        <v>3366</v>
      </c>
      <c r="U831" s="1222" t="s">
        <v>294</v>
      </c>
      <c r="V831" s="1222" t="s">
        <v>3367</v>
      </c>
      <c r="W831" s="1222" t="s">
        <v>294</v>
      </c>
      <c r="X831" s="1222" t="s">
        <v>3278</v>
      </c>
      <c r="Y831" s="1222" t="s">
        <v>3279</v>
      </c>
      <c r="Z831" s="1222" t="s">
        <v>3011</v>
      </c>
      <c r="AA831" s="1222" t="s">
        <v>3011</v>
      </c>
      <c r="AB831" s="1222" t="s">
        <v>3011</v>
      </c>
      <c r="AC831" s="1222" t="s">
        <v>3011</v>
      </c>
      <c r="AD831" s="1222" t="s">
        <v>3011</v>
      </c>
      <c r="AE831" s="1222" t="s">
        <v>3011</v>
      </c>
      <c r="AF831" s="2007" t="s">
        <v>293</v>
      </c>
      <c r="AG831" s="1222" t="s">
        <v>3310</v>
      </c>
      <c r="AH831" s="1221" t="s">
        <v>2908</v>
      </c>
      <c r="AI831" s="2007" t="s">
        <v>2909</v>
      </c>
      <c r="AJ831" s="1222" t="s">
        <v>295</v>
      </c>
      <c r="AK831" s="1225" t="s">
        <v>3281</v>
      </c>
      <c r="AL831" s="1222" t="s">
        <v>294</v>
      </c>
      <c r="AM831" s="1221" t="s">
        <v>3011</v>
      </c>
      <c r="AN831" s="2008"/>
    </row>
    <row r="832" spans="1:40" ht="93" customHeight="1">
      <c r="A832" s="1221" t="s">
        <v>1107</v>
      </c>
      <c r="B832" s="1221" t="s">
        <v>3372</v>
      </c>
      <c r="C832" s="1221" t="s">
        <v>3306</v>
      </c>
      <c r="D832" s="1222" t="s">
        <v>3011</v>
      </c>
      <c r="E832" s="1221" t="s">
        <v>3272</v>
      </c>
      <c r="F832" s="1222" t="s">
        <v>3273</v>
      </c>
      <c r="G832" s="1222" t="s">
        <v>3013</v>
      </c>
      <c r="H832" s="1223">
        <v>9072.0499999999993</v>
      </c>
      <c r="I832" s="1223">
        <v>9000</v>
      </c>
      <c r="J832" s="1222" t="s">
        <v>3274</v>
      </c>
      <c r="K832" s="1224">
        <v>46301</v>
      </c>
      <c r="L832" s="1222" t="s">
        <v>3373</v>
      </c>
      <c r="M832" s="1224" t="s">
        <v>3275</v>
      </c>
      <c r="N832" s="1222" t="s">
        <v>293</v>
      </c>
      <c r="O832" s="2069" t="s">
        <v>3364</v>
      </c>
      <c r="P832" s="1221" t="s">
        <v>294</v>
      </c>
      <c r="Q832" s="1221" t="s">
        <v>3429</v>
      </c>
      <c r="R832" s="2069" t="s">
        <v>3365</v>
      </c>
      <c r="S832" s="1222" t="s">
        <v>297</v>
      </c>
      <c r="T832" s="2063" t="s">
        <v>3366</v>
      </c>
      <c r="U832" s="1222" t="s">
        <v>294</v>
      </c>
      <c r="V832" s="1222" t="s">
        <v>3367</v>
      </c>
      <c r="W832" s="1222" t="s">
        <v>294</v>
      </c>
      <c r="X832" s="1222" t="s">
        <v>3278</v>
      </c>
      <c r="Y832" s="1222" t="s">
        <v>3279</v>
      </c>
      <c r="Z832" s="1222" t="s">
        <v>3011</v>
      </c>
      <c r="AA832" s="1222" t="s">
        <v>3011</v>
      </c>
      <c r="AB832" s="1222" t="s">
        <v>3011</v>
      </c>
      <c r="AC832" s="1222" t="s">
        <v>3011</v>
      </c>
      <c r="AD832" s="1222" t="s">
        <v>3011</v>
      </c>
      <c r="AE832" s="1222" t="s">
        <v>3011</v>
      </c>
      <c r="AF832" s="2007" t="s">
        <v>293</v>
      </c>
      <c r="AG832" s="1222" t="s">
        <v>3310</v>
      </c>
      <c r="AH832" s="1221" t="s">
        <v>2908</v>
      </c>
      <c r="AI832" s="2007" t="s">
        <v>2909</v>
      </c>
      <c r="AJ832" s="1222" t="s">
        <v>295</v>
      </c>
      <c r="AK832" s="1225" t="s">
        <v>3281</v>
      </c>
      <c r="AL832" s="1222" t="s">
        <v>294</v>
      </c>
      <c r="AM832" s="1221" t="s">
        <v>3011</v>
      </c>
      <c r="AN832" s="2008"/>
    </row>
    <row r="834" spans="7:8">
      <c r="G834" s="1140" t="s">
        <v>3572</v>
      </c>
      <c r="H834" s="2474">
        <f>SUM(H8:H832)</f>
        <v>46071755.180000007</v>
      </c>
    </row>
    <row r="837" spans="7:8">
      <c r="G837" s="1228"/>
    </row>
  </sheetData>
  <autoFilter ref="A6:AM832" xr:uid="{FF3722F1-A2DA-46B6-9F98-C7A4A9E3C570}"/>
  <conditionalFormatting sqref="AF8:AF832">
    <cfRule type="containsText" dxfId="8" priority="3" operator="containsText" text="FALSO">
      <formula>NOT(ISERROR(SEARCH("FALSO",AF8)))</formula>
    </cfRule>
    <cfRule type="containsText" dxfId="7" priority="4" operator="containsText" text="VERDADEIRO">
      <formula>NOT(ISERROR(SEARCH("VERDADEIRO",AF8)))</formula>
    </cfRule>
  </conditionalFormatting>
  <conditionalFormatting sqref="AI8:AI832">
    <cfRule type="containsText" dxfId="6" priority="1" operator="containsText" text="FALSO">
      <formula>NOT(ISERROR(SEARCH("FALSO",AI8)))</formula>
    </cfRule>
    <cfRule type="containsText" dxfId="5" priority="2" operator="containsText" text="VERDADEIRO">
      <formula>NOT(ISERROR(SEARCH("VERDADEIRO",AI8)))</formula>
    </cfRule>
  </conditionalFormatting>
  <hyperlinks>
    <hyperlink ref="A4" location="Contents!C10" display="Table CCA - Main features of regulatory capital instruments " xr:uid="{2F0915B5-7DD5-43BB-BE2B-3134435553C4}"/>
  </hyperlinks>
  <pageMargins left="0.511811024" right="0.511811024" top="0.78740157499999996" bottom="0.78740157499999996" header="0.31496062000000002" footer="0.31496062000000002"/>
  <pageSetup paperSize="9" orientation="portrait" horizontalDpi="4294967292" verticalDpi="4294967292" r:id="rId1"/>
  <headerFooter>
    <oddFooter>&amp;L&amp;1#&amp;"Calibri"&amp;9&amp;K000000Corporativo | Interno</oddFoot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728E5-F149-456E-AC97-9AEEFB9F345F}">
  <sheetPr codeName="Plan39">
    <tabColor rgb="FF5F6062"/>
  </sheetPr>
  <dimension ref="A1:K22"/>
  <sheetViews>
    <sheetView showGridLines="0" workbookViewId="0"/>
  </sheetViews>
  <sheetFormatPr defaultColWidth="8.77734375" defaultRowHeight="14.4"/>
  <cols>
    <col min="1" max="1" width="70.77734375" customWidth="1"/>
    <col min="2" max="2" width="11.21875" bestFit="1" customWidth="1"/>
    <col min="3" max="11" width="10.77734375" bestFit="1" customWidth="1"/>
  </cols>
  <sheetData>
    <row r="1" spans="1:11" ht="15" customHeight="1">
      <c r="A1" s="967" t="s">
        <v>2812</v>
      </c>
      <c r="B1" s="966"/>
      <c r="C1" s="966"/>
      <c r="D1" s="966"/>
      <c r="E1" s="966"/>
      <c r="F1" s="966"/>
      <c r="G1" s="966"/>
      <c r="H1" s="966"/>
      <c r="I1" s="966"/>
      <c r="J1" s="966"/>
      <c r="K1" s="572" t="s">
        <v>65</v>
      </c>
    </row>
    <row r="2" spans="1:11" ht="15" customHeight="1">
      <c r="A2" s="965"/>
      <c r="B2" s="36" t="s">
        <v>2668</v>
      </c>
      <c r="C2" s="36"/>
      <c r="D2" s="36"/>
      <c r="E2" s="36"/>
      <c r="F2" s="36"/>
      <c r="G2" s="36"/>
      <c r="H2" s="36"/>
      <c r="I2" s="36"/>
      <c r="J2" s="36" t="s">
        <v>2354</v>
      </c>
      <c r="K2" s="36"/>
    </row>
    <row r="3" spans="1:11">
      <c r="A3" s="964"/>
      <c r="B3" s="916">
        <v>42735</v>
      </c>
      <c r="C3" s="916">
        <v>42643</v>
      </c>
      <c r="D3" s="916">
        <v>42551</v>
      </c>
      <c r="E3" s="916">
        <v>42460</v>
      </c>
      <c r="F3" s="916">
        <v>42369</v>
      </c>
      <c r="G3" s="916">
        <v>42277</v>
      </c>
      <c r="H3" s="916">
        <v>42185</v>
      </c>
      <c r="I3" s="916">
        <v>42094</v>
      </c>
      <c r="J3" s="916">
        <v>42004</v>
      </c>
      <c r="K3" s="916">
        <v>41912</v>
      </c>
    </row>
    <row r="4" spans="1:11" ht="15" customHeight="1">
      <c r="A4" s="974" t="s">
        <v>2796</v>
      </c>
      <c r="B4" s="979">
        <v>2469967</v>
      </c>
      <c r="C4" s="979">
        <v>2270216</v>
      </c>
      <c r="D4" s="979">
        <v>2119942</v>
      </c>
      <c r="E4" s="979">
        <v>1934850</v>
      </c>
      <c r="F4" s="979">
        <v>1978818.1631783429</v>
      </c>
      <c r="G4" s="979">
        <v>1976413.53979789</v>
      </c>
      <c r="H4" s="979">
        <v>1734326.0643885061</v>
      </c>
      <c r="I4" s="979">
        <v>1818579.551596775</v>
      </c>
      <c r="J4" s="979">
        <v>1582322.6450732471</v>
      </c>
      <c r="K4" s="979">
        <v>1612460.535093717</v>
      </c>
    </row>
    <row r="5" spans="1:11" ht="15" customHeight="1">
      <c r="A5" s="608" t="s">
        <v>2813</v>
      </c>
      <c r="B5" s="978">
        <v>868166</v>
      </c>
      <c r="C5" s="978">
        <v>810519</v>
      </c>
      <c r="D5" s="978">
        <v>738114</v>
      </c>
      <c r="E5" s="978">
        <v>758492</v>
      </c>
      <c r="F5" s="978">
        <v>768410.17388109001</v>
      </c>
      <c r="G5" s="978">
        <v>805967.67410551</v>
      </c>
      <c r="H5" s="978">
        <v>525697.25286388001</v>
      </c>
      <c r="I5" s="978">
        <v>477038.47077465995</v>
      </c>
      <c r="J5" s="978">
        <v>359915.98253281001</v>
      </c>
      <c r="K5" s="978">
        <v>434622.29614379001</v>
      </c>
    </row>
    <row r="6" spans="1:11" ht="15" customHeight="1">
      <c r="A6" s="608" t="s">
        <v>2814</v>
      </c>
      <c r="B6" s="978">
        <v>1601801</v>
      </c>
      <c r="C6" s="978">
        <v>1459697</v>
      </c>
      <c r="D6" s="978">
        <v>1381828</v>
      </c>
      <c r="E6" s="978">
        <v>1176358</v>
      </c>
      <c r="F6" s="978">
        <v>1210407.9892972528</v>
      </c>
      <c r="G6" s="978">
        <v>1170445.8656923801</v>
      </c>
      <c r="H6" s="978">
        <v>1208628.8115246261</v>
      </c>
      <c r="I6" s="978">
        <v>1341541.0808221151</v>
      </c>
      <c r="J6" s="978">
        <v>1222406.6625404372</v>
      </c>
      <c r="K6" s="978">
        <v>1177838.238949927</v>
      </c>
    </row>
    <row r="7" spans="1:11" ht="15" customHeight="1">
      <c r="A7" s="21" t="s">
        <v>2799</v>
      </c>
      <c r="B7" s="978">
        <v>586295</v>
      </c>
      <c r="C7" s="978">
        <v>574121</v>
      </c>
      <c r="D7" s="978">
        <v>554239</v>
      </c>
      <c r="E7" s="978">
        <v>497710</v>
      </c>
      <c r="F7" s="978">
        <v>561250.73312167008</v>
      </c>
      <c r="G7" s="978">
        <v>476556.54488069995</v>
      </c>
      <c r="H7" s="978">
        <v>433011.84009855503</v>
      </c>
      <c r="I7" s="978">
        <v>499555.86399084999</v>
      </c>
      <c r="J7" s="978">
        <v>507606.41782017995</v>
      </c>
      <c r="K7" s="978">
        <v>475001.87617941998</v>
      </c>
    </row>
    <row r="8" spans="1:11" ht="15" customHeight="1">
      <c r="A8" s="21" t="s">
        <v>2800</v>
      </c>
      <c r="B8" s="978">
        <v>1015506</v>
      </c>
      <c r="C8" s="978">
        <v>885576</v>
      </c>
      <c r="D8" s="978">
        <v>827589</v>
      </c>
      <c r="E8" s="978">
        <v>678648</v>
      </c>
      <c r="F8" s="978">
        <v>649157.25617558276</v>
      </c>
      <c r="G8" s="978">
        <v>693889.32081167994</v>
      </c>
      <c r="H8" s="978">
        <v>775616.9714260709</v>
      </c>
      <c r="I8" s="978">
        <v>841985.21683126502</v>
      </c>
      <c r="J8" s="978">
        <v>714800.244720257</v>
      </c>
      <c r="K8" s="978">
        <v>702836.36277050711</v>
      </c>
    </row>
    <row r="9" spans="1:11" ht="15" customHeight="1">
      <c r="A9" s="963"/>
      <c r="B9" s="977"/>
    </row>
    <row r="10" spans="1:11">
      <c r="A10" s="976"/>
      <c r="B10" s="975"/>
      <c r="C10" s="975"/>
      <c r="D10" s="975"/>
      <c r="E10" s="975"/>
      <c r="F10" s="966"/>
      <c r="G10" s="966"/>
      <c r="H10" s="966"/>
      <c r="I10" s="966"/>
      <c r="J10" s="966"/>
      <c r="K10" s="966"/>
    </row>
    <row r="11" spans="1:11" ht="15" customHeight="1">
      <c r="A11" s="967" t="s">
        <v>2815</v>
      </c>
      <c r="B11" s="975"/>
      <c r="C11" s="975"/>
      <c r="D11" s="975"/>
      <c r="E11" s="975"/>
      <c r="F11" s="966"/>
      <c r="G11" s="966"/>
      <c r="H11" s="966"/>
      <c r="I11" s="966"/>
      <c r="J11" s="966"/>
      <c r="K11" s="572" t="s">
        <v>65</v>
      </c>
    </row>
    <row r="12" spans="1:11" ht="15" customHeight="1">
      <c r="A12" s="965"/>
      <c r="B12" s="36" t="s">
        <v>2668</v>
      </c>
      <c r="C12" s="36"/>
      <c r="D12" s="36"/>
      <c r="E12" s="36"/>
      <c r="F12" s="36"/>
      <c r="G12" s="36"/>
      <c r="H12" s="36"/>
      <c r="I12" s="36"/>
      <c r="J12" s="36" t="s">
        <v>2354</v>
      </c>
      <c r="K12" s="36"/>
    </row>
    <row r="13" spans="1:11">
      <c r="A13" s="964"/>
      <c r="B13" s="916">
        <v>42735</v>
      </c>
      <c r="C13" s="916">
        <v>42643</v>
      </c>
      <c r="D13" s="916">
        <v>42551</v>
      </c>
      <c r="E13" s="916">
        <v>42460</v>
      </c>
      <c r="F13" s="916">
        <v>42369</v>
      </c>
      <c r="G13" s="916">
        <v>42277</v>
      </c>
      <c r="H13" s="916">
        <v>42185</v>
      </c>
      <c r="I13" s="916">
        <v>42094</v>
      </c>
      <c r="J13" s="916">
        <v>42004</v>
      </c>
      <c r="K13" s="916">
        <v>41912</v>
      </c>
    </row>
    <row r="14" spans="1:11" ht="15" customHeight="1">
      <c r="A14" s="974" t="s">
        <v>2803</v>
      </c>
      <c r="B14" s="973">
        <v>625368</v>
      </c>
      <c r="C14" s="973">
        <v>623246</v>
      </c>
      <c r="D14" s="973">
        <v>623568</v>
      </c>
      <c r="E14" s="973">
        <v>555057</v>
      </c>
      <c r="F14" s="973">
        <v>604209.9796347199</v>
      </c>
      <c r="G14" s="588">
        <v>540349.00803674001</v>
      </c>
      <c r="H14" s="588">
        <v>472142.95224958501</v>
      </c>
      <c r="I14" s="588">
        <v>547329.76424881502</v>
      </c>
      <c r="J14" s="588">
        <v>536891.38788626995</v>
      </c>
      <c r="K14" s="588">
        <v>506662.17092120001</v>
      </c>
    </row>
    <row r="15" spans="1:11" ht="15" customHeight="1">
      <c r="A15" s="972" t="s">
        <v>2816</v>
      </c>
      <c r="B15" s="971">
        <v>591847</v>
      </c>
      <c r="C15" s="971">
        <v>580354</v>
      </c>
      <c r="D15" s="971">
        <v>559548</v>
      </c>
      <c r="E15" s="971">
        <v>504734</v>
      </c>
      <c r="F15" s="971">
        <v>567889.85029881995</v>
      </c>
      <c r="G15" s="588">
        <v>483875.28099275997</v>
      </c>
      <c r="H15" s="588">
        <v>439313.52019529499</v>
      </c>
      <c r="I15" s="588">
        <v>507735.03528184502</v>
      </c>
      <c r="J15" s="588">
        <v>513208.12806064996</v>
      </c>
      <c r="K15" s="588">
        <v>483497.52908994001</v>
      </c>
    </row>
    <row r="16" spans="1:11" ht="15" customHeight="1">
      <c r="A16" s="608" t="s">
        <v>1653</v>
      </c>
      <c r="B16" s="970">
        <v>33521</v>
      </c>
      <c r="C16" s="970">
        <v>42892</v>
      </c>
      <c r="D16" s="970">
        <v>64020</v>
      </c>
      <c r="E16" s="970">
        <v>50323</v>
      </c>
      <c r="F16" s="970">
        <v>36320.129335899997</v>
      </c>
      <c r="G16" s="588">
        <v>56473.727043980012</v>
      </c>
      <c r="H16" s="588">
        <v>32829.432054290002</v>
      </c>
      <c r="I16" s="588">
        <v>39594.728966970004</v>
      </c>
      <c r="J16" s="588">
        <v>23683.25982562</v>
      </c>
      <c r="K16" s="588">
        <v>23164.64183126</v>
      </c>
    </row>
    <row r="17" spans="1:11">
      <c r="A17" s="969"/>
      <c r="B17" s="968"/>
      <c r="C17" s="968"/>
      <c r="D17" s="968"/>
      <c r="E17" s="968"/>
      <c r="F17" s="968"/>
      <c r="G17" s="968"/>
      <c r="H17" s="968"/>
      <c r="I17" s="968"/>
      <c r="J17" s="968"/>
      <c r="K17" s="968"/>
    </row>
    <row r="18" spans="1:11" ht="15" customHeight="1">
      <c r="A18" s="967" t="s">
        <v>2817</v>
      </c>
      <c r="B18" s="966"/>
      <c r="C18" s="966"/>
      <c r="D18" s="966"/>
      <c r="E18" s="966"/>
      <c r="F18" s="966"/>
      <c r="G18" s="966"/>
      <c r="H18" s="966"/>
      <c r="I18" s="966"/>
      <c r="J18" s="966"/>
      <c r="K18" s="572" t="s">
        <v>65</v>
      </c>
    </row>
    <row r="19" spans="1:11" ht="15" customHeight="1">
      <c r="A19" s="965"/>
      <c r="B19" s="36" t="s">
        <v>2668</v>
      </c>
      <c r="C19" s="36"/>
      <c r="D19" s="36"/>
      <c r="E19" s="36"/>
      <c r="F19" s="36"/>
      <c r="G19" s="36"/>
      <c r="H19" s="36"/>
      <c r="I19" s="36"/>
      <c r="J19" s="36" t="s">
        <v>2354</v>
      </c>
      <c r="K19" s="36"/>
    </row>
    <row r="20" spans="1:11">
      <c r="A20" s="964"/>
      <c r="B20" s="916">
        <v>42735</v>
      </c>
      <c r="C20" s="916">
        <v>42643</v>
      </c>
      <c r="D20" s="916">
        <v>42551</v>
      </c>
      <c r="E20" s="916">
        <v>42460</v>
      </c>
      <c r="F20" s="916">
        <v>42369</v>
      </c>
      <c r="G20" s="916">
        <v>42277</v>
      </c>
      <c r="H20" s="916">
        <v>42185</v>
      </c>
      <c r="I20" s="916">
        <v>42094</v>
      </c>
      <c r="J20" s="916">
        <v>42004</v>
      </c>
      <c r="K20" s="916">
        <v>41912</v>
      </c>
    </row>
    <row r="21" spans="1:11" ht="15" customHeight="1">
      <c r="A21" s="610" t="s">
        <v>2818</v>
      </c>
      <c r="B21" s="588">
        <v>28662</v>
      </c>
      <c r="C21" s="588">
        <v>37422</v>
      </c>
      <c r="D21" s="588">
        <v>48194</v>
      </c>
      <c r="E21" s="588">
        <v>38179</v>
      </c>
      <c r="F21" s="588">
        <v>35948.49203716169</v>
      </c>
      <c r="G21" s="588">
        <v>44884.939739606038</v>
      </c>
      <c r="H21" s="588">
        <v>36215</v>
      </c>
      <c r="I21" s="588">
        <v>40458.330730094487</v>
      </c>
      <c r="J21" s="588">
        <v>32375.653936280298</v>
      </c>
      <c r="K21" s="588">
        <v>30942.655498054701</v>
      </c>
    </row>
    <row r="22" spans="1:11" ht="15" customHeight="1">
      <c r="A22" s="963"/>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BAAC-D1AB-46EC-AB31-E856CB5B8D66}">
  <sheetPr codeName="Plan68">
    <tabColor rgb="FF5F6062"/>
  </sheetPr>
  <dimension ref="A1:B5"/>
  <sheetViews>
    <sheetView showGridLines="0" workbookViewId="0"/>
  </sheetViews>
  <sheetFormatPr defaultColWidth="9.21875" defaultRowHeight="14.4"/>
  <cols>
    <col min="1" max="1" width="50.77734375" style="34" customWidth="1"/>
    <col min="2" max="2" width="9.77734375" style="34" bestFit="1" customWidth="1"/>
    <col min="3" max="16384" width="9.21875" style="34"/>
  </cols>
  <sheetData>
    <row r="1" spans="1:2" s="39" customFormat="1" ht="15.6">
      <c r="A1" s="111" t="s">
        <v>2077</v>
      </c>
      <c r="B1" s="854" t="s">
        <v>65</v>
      </c>
    </row>
    <row r="2" spans="1:2" ht="15" hidden="1" customHeight="1">
      <c r="A2" s="218"/>
      <c r="B2" s="36" t="s">
        <v>2700</v>
      </c>
    </row>
    <row r="3" spans="1:2" ht="15" customHeight="1">
      <c r="A3" s="406"/>
      <c r="B3" s="916">
        <v>41729</v>
      </c>
    </row>
    <row r="4" spans="1:2" s="23" customFormat="1" ht="30" customHeight="1">
      <c r="A4" s="233" t="s">
        <v>2489</v>
      </c>
      <c r="B4" s="183">
        <v>278</v>
      </c>
    </row>
    <row r="5" spans="1:2" s="23" customFormat="1" ht="30" customHeight="1">
      <c r="A5" s="233" t="s">
        <v>2819</v>
      </c>
      <c r="B5" s="183">
        <v>93</v>
      </c>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5AFD-359E-4D98-9837-4233CA229FE3}">
  <sheetPr codeName="Plan61">
    <tabColor rgb="FF5F6062"/>
  </sheetPr>
  <dimension ref="A1:AG39"/>
  <sheetViews>
    <sheetView showGridLines="0" workbookViewId="0"/>
  </sheetViews>
  <sheetFormatPr defaultColWidth="9.21875" defaultRowHeight="13.8"/>
  <cols>
    <col min="1" max="1" width="40.77734375" style="667" customWidth="1"/>
    <col min="2" max="2" width="10" style="667" bestFit="1" customWidth="1"/>
    <col min="3" max="3" width="11" style="667" bestFit="1" customWidth="1"/>
    <col min="4" max="4" width="10" style="667" bestFit="1" customWidth="1"/>
    <col min="5" max="5" width="11" style="667" bestFit="1" customWidth="1"/>
    <col min="6" max="6" width="10" style="667" bestFit="1" customWidth="1"/>
    <col min="7" max="7" width="11" style="667" bestFit="1" customWidth="1"/>
    <col min="8" max="8" width="10" style="667" bestFit="1" customWidth="1"/>
    <col min="9" max="9" width="9.44140625" style="667" bestFit="1" customWidth="1"/>
    <col min="10" max="10" width="10" style="667" bestFit="1" customWidth="1"/>
    <col min="11" max="11" width="9.44140625" style="667" bestFit="1" customWidth="1"/>
    <col min="12" max="12" width="10" style="667" bestFit="1" customWidth="1"/>
    <col min="13" max="13" width="9.44140625" style="667" bestFit="1" customWidth="1"/>
    <col min="14" max="14" width="10" style="667" bestFit="1" customWidth="1"/>
    <col min="15" max="15" width="9.44140625" style="667" bestFit="1" customWidth="1"/>
    <col min="16" max="16" width="10" style="667" bestFit="1" customWidth="1"/>
    <col min="17" max="17" width="9.44140625" style="667" bestFit="1" customWidth="1"/>
    <col min="18" max="18" width="10" style="667" bestFit="1" customWidth="1"/>
    <col min="19" max="19" width="9.44140625" style="667" bestFit="1" customWidth="1"/>
    <col min="20" max="20" width="10" style="667" bestFit="1" customWidth="1"/>
    <col min="21" max="21" width="9.44140625" style="667" bestFit="1" customWidth="1"/>
    <col min="22" max="22" width="10" style="667" bestFit="1" customWidth="1"/>
    <col min="23" max="23" width="9.44140625" style="667" bestFit="1" customWidth="1"/>
    <col min="24" max="24" width="10" style="667" bestFit="1" customWidth="1"/>
    <col min="25" max="25" width="9.44140625" style="667" bestFit="1" customWidth="1"/>
    <col min="26" max="26" width="10" style="667" bestFit="1" customWidth="1"/>
    <col min="27" max="27" width="9.44140625" style="667" bestFit="1" customWidth="1"/>
    <col min="28" max="28" width="10" style="667" bestFit="1" customWidth="1"/>
    <col min="29" max="29" width="9.44140625" style="667" bestFit="1" customWidth="1"/>
    <col min="30" max="30" width="10" style="667" bestFit="1" customWidth="1"/>
    <col min="31" max="31" width="9.44140625" style="667" bestFit="1" customWidth="1"/>
    <col min="32" max="32" width="10" style="667" bestFit="1" customWidth="1"/>
    <col min="33" max="33" width="9.44140625" style="667" bestFit="1" customWidth="1"/>
    <col min="34" max="16384" width="9.21875" style="667"/>
  </cols>
  <sheetData>
    <row r="1" spans="1:33" s="709" customFormat="1" ht="17.25" customHeight="1">
      <c r="A1" s="719" t="s">
        <v>1967</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562" t="s">
        <v>65</v>
      </c>
    </row>
    <row r="2" spans="1:33" s="709" customFormat="1" ht="17.25" hidden="1" customHeight="1">
      <c r="A2" s="42"/>
      <c r="B2" s="36"/>
      <c r="C2" s="36"/>
      <c r="D2" s="36"/>
      <c r="E2" s="36"/>
      <c r="F2" s="36"/>
      <c r="G2" s="36"/>
      <c r="H2" s="36"/>
      <c r="I2" s="36"/>
      <c r="J2" s="36"/>
      <c r="K2" s="36"/>
      <c r="L2" s="36"/>
      <c r="M2" s="36"/>
      <c r="N2" s="36"/>
      <c r="O2" s="36"/>
      <c r="P2" s="36"/>
      <c r="Q2" s="36"/>
      <c r="R2" s="36"/>
      <c r="S2" s="36"/>
      <c r="T2" s="36"/>
      <c r="U2" s="36"/>
      <c r="V2" s="36"/>
      <c r="W2" s="36"/>
      <c r="X2" s="36"/>
      <c r="Y2" s="36"/>
      <c r="Z2" s="36" t="s">
        <v>2558</v>
      </c>
      <c r="AA2" s="36"/>
      <c r="AB2" s="36"/>
      <c r="AC2" s="36"/>
      <c r="AD2" s="36"/>
      <c r="AE2" s="36"/>
      <c r="AF2" s="36"/>
      <c r="AG2" s="36"/>
    </row>
    <row r="3" spans="1:33" s="672" customFormat="1" ht="14.4">
      <c r="A3" s="718"/>
      <c r="B3" s="690">
        <v>43100</v>
      </c>
      <c r="C3" s="690"/>
      <c r="D3" s="690">
        <v>43008</v>
      </c>
      <c r="E3" s="690"/>
      <c r="F3" s="690">
        <v>42916</v>
      </c>
      <c r="G3" s="690"/>
      <c r="H3" s="690">
        <v>42825</v>
      </c>
      <c r="I3" s="690"/>
      <c r="J3" s="691">
        <v>42705</v>
      </c>
      <c r="K3" s="690"/>
      <c r="L3" s="691">
        <v>42643</v>
      </c>
      <c r="M3" s="690"/>
      <c r="N3" s="691" t="s">
        <v>2417</v>
      </c>
      <c r="O3" s="690"/>
      <c r="P3" s="691">
        <v>42460</v>
      </c>
      <c r="Q3" s="690"/>
      <c r="R3" s="691">
        <v>42369</v>
      </c>
      <c r="S3" s="690"/>
      <c r="T3" s="691">
        <v>42277</v>
      </c>
      <c r="U3" s="690"/>
      <c r="V3" s="691">
        <v>42185</v>
      </c>
      <c r="W3" s="690"/>
      <c r="X3" s="691">
        <v>42094</v>
      </c>
      <c r="Y3" s="690"/>
      <c r="Z3" s="691">
        <v>42004</v>
      </c>
      <c r="AA3" s="690"/>
      <c r="AB3" s="691">
        <v>41912</v>
      </c>
      <c r="AC3" s="690"/>
      <c r="AD3" s="691">
        <v>41820</v>
      </c>
      <c r="AE3" s="690"/>
      <c r="AF3" s="691">
        <v>41729</v>
      </c>
      <c r="AG3" s="690"/>
    </row>
    <row r="4" spans="1:33" s="705" customFormat="1" ht="17.25" customHeight="1">
      <c r="A4" s="388"/>
      <c r="B4" s="717" t="s">
        <v>1974</v>
      </c>
      <c r="C4" s="716" t="s">
        <v>1975</v>
      </c>
      <c r="D4" s="717" t="s">
        <v>1974</v>
      </c>
      <c r="E4" s="716" t="s">
        <v>1975</v>
      </c>
      <c r="F4" s="717" t="s">
        <v>1974</v>
      </c>
      <c r="G4" s="716" t="s">
        <v>1975</v>
      </c>
      <c r="H4" s="717" t="s">
        <v>1974</v>
      </c>
      <c r="I4" s="716" t="s">
        <v>1975</v>
      </c>
      <c r="J4" s="717" t="s">
        <v>1974</v>
      </c>
      <c r="K4" s="716" t="s">
        <v>1975</v>
      </c>
      <c r="L4" s="717" t="s">
        <v>1974</v>
      </c>
      <c r="M4" s="716" t="s">
        <v>1975</v>
      </c>
      <c r="N4" s="717" t="s">
        <v>1974</v>
      </c>
      <c r="O4" s="716" t="s">
        <v>1975</v>
      </c>
      <c r="P4" s="717" t="s">
        <v>1974</v>
      </c>
      <c r="Q4" s="716" t="s">
        <v>1975</v>
      </c>
      <c r="R4" s="717" t="s">
        <v>1974</v>
      </c>
      <c r="S4" s="716" t="s">
        <v>1975</v>
      </c>
      <c r="T4" s="717" t="s">
        <v>1974</v>
      </c>
      <c r="U4" s="716" t="s">
        <v>1975</v>
      </c>
      <c r="V4" s="717" t="s">
        <v>1974</v>
      </c>
      <c r="W4" s="716" t="s">
        <v>1975</v>
      </c>
      <c r="X4" s="717" t="s">
        <v>1974</v>
      </c>
      <c r="Y4" s="716" t="s">
        <v>1975</v>
      </c>
      <c r="Z4" s="717" t="s">
        <v>1974</v>
      </c>
      <c r="AA4" s="716" t="s">
        <v>1975</v>
      </c>
      <c r="AB4" s="717" t="s">
        <v>1974</v>
      </c>
      <c r="AC4" s="716" t="s">
        <v>1975</v>
      </c>
      <c r="AD4" s="717" t="s">
        <v>1974</v>
      </c>
      <c r="AE4" s="716" t="s">
        <v>1975</v>
      </c>
      <c r="AF4" s="717" t="s">
        <v>1974</v>
      </c>
      <c r="AG4" s="716" t="s">
        <v>1975</v>
      </c>
    </row>
    <row r="5" spans="1:33" s="985" customFormat="1" ht="17.25" customHeight="1">
      <c r="A5" s="714" t="s">
        <v>1913</v>
      </c>
      <c r="B5" s="715">
        <v>785225</v>
      </c>
      <c r="C5" s="715">
        <v>-867200</v>
      </c>
      <c r="D5" s="715">
        <v>491699</v>
      </c>
      <c r="E5" s="715">
        <v>-564004</v>
      </c>
      <c r="F5" s="715">
        <v>406878</v>
      </c>
      <c r="G5" s="715">
        <v>-500960</v>
      </c>
      <c r="H5" s="715">
        <v>355457</v>
      </c>
      <c r="I5" s="715">
        <v>-431345</v>
      </c>
      <c r="J5" s="715">
        <v>363077.51814</v>
      </c>
      <c r="K5" s="715">
        <v>-440717.12226999999</v>
      </c>
      <c r="L5" s="715">
        <v>381454.31099999999</v>
      </c>
      <c r="M5" s="715">
        <v>-428477.45455000002</v>
      </c>
      <c r="N5" s="715">
        <v>356694.5547700001</v>
      </c>
      <c r="O5" s="715">
        <v>-484712.72752000013</v>
      </c>
      <c r="P5" s="983">
        <v>355999.26251000003</v>
      </c>
      <c r="Q5" s="983">
        <v>-472969.55988000007</v>
      </c>
      <c r="R5" s="983">
        <v>329309.16929000005</v>
      </c>
      <c r="S5" s="983">
        <v>-432361.04399999994</v>
      </c>
      <c r="T5" s="982">
        <v>224598.34751000002</v>
      </c>
      <c r="U5" s="982">
        <v>-434051.28950000001</v>
      </c>
      <c r="V5" s="982">
        <v>273249.50896000001</v>
      </c>
      <c r="W5" s="982">
        <v>-394243.80544000003</v>
      </c>
      <c r="X5" s="982">
        <v>230980.72417000003</v>
      </c>
      <c r="Y5" s="982">
        <v>-345264.09654</v>
      </c>
      <c r="Z5" s="982">
        <v>288017.62212999992</v>
      </c>
      <c r="AA5" s="982">
        <v>-368454.76983999996</v>
      </c>
      <c r="AB5" s="982">
        <v>328709.96045000001</v>
      </c>
      <c r="AC5" s="982">
        <v>-428365.60764000012</v>
      </c>
      <c r="AD5" s="982">
        <v>401233.87433999998</v>
      </c>
      <c r="AE5" s="982">
        <v>-529887.56828000001</v>
      </c>
      <c r="AF5" s="982">
        <v>385096.74892999994</v>
      </c>
      <c r="AG5" s="982">
        <v>-497864.38094999996</v>
      </c>
    </row>
    <row r="6" spans="1:33" s="981" customFormat="1" ht="17.25" customHeight="1">
      <c r="A6" s="714" t="s">
        <v>1976</v>
      </c>
      <c r="B6" s="711">
        <v>65224</v>
      </c>
      <c r="C6" s="711">
        <v>-85664</v>
      </c>
      <c r="D6" s="711">
        <v>69531</v>
      </c>
      <c r="E6" s="711">
        <v>-91318</v>
      </c>
      <c r="F6" s="711">
        <v>56874</v>
      </c>
      <c r="G6" s="711">
        <v>-77407</v>
      </c>
      <c r="H6" s="711">
        <v>67026</v>
      </c>
      <c r="I6" s="711">
        <v>-87979</v>
      </c>
      <c r="J6" s="711">
        <v>63928.528660000004</v>
      </c>
      <c r="K6" s="711">
        <v>-85481.409140000018</v>
      </c>
      <c r="L6" s="711">
        <v>87964.915410000001</v>
      </c>
      <c r="M6" s="711">
        <v>-104833.93663999999</v>
      </c>
      <c r="N6" s="711">
        <v>107938.88782999999</v>
      </c>
      <c r="O6" s="711">
        <v>-115029.34815000002</v>
      </c>
      <c r="P6" s="983">
        <v>147453.12088</v>
      </c>
      <c r="Q6" s="983">
        <v>-129002.94218</v>
      </c>
      <c r="R6" s="983">
        <v>144922.19144999998</v>
      </c>
      <c r="S6" s="983">
        <v>-132980.41878999997</v>
      </c>
      <c r="T6" s="982">
        <v>150412.95509</v>
      </c>
      <c r="U6" s="982">
        <v>-127927.83674999999</v>
      </c>
      <c r="V6" s="982">
        <v>132729.22732000001</v>
      </c>
      <c r="W6" s="982">
        <v>-123445.64241999999</v>
      </c>
      <c r="X6" s="982">
        <v>132593.00590999995</v>
      </c>
      <c r="Y6" s="982">
        <v>-105109.47376999998</v>
      </c>
      <c r="Z6" s="982">
        <v>80817.695369999987</v>
      </c>
      <c r="AA6" s="982">
        <v>-63819.019230000005</v>
      </c>
      <c r="AB6" s="982">
        <v>117705.46209999998</v>
      </c>
      <c r="AC6" s="982">
        <v>-97355.596089999992</v>
      </c>
      <c r="AD6" s="982">
        <v>64328.587819999993</v>
      </c>
      <c r="AE6" s="982">
        <v>-53085.167479999989</v>
      </c>
      <c r="AF6" s="982">
        <v>69935.376230000023</v>
      </c>
      <c r="AG6" s="982">
        <v>-61898.325150000004</v>
      </c>
    </row>
    <row r="7" spans="1:33" s="981" customFormat="1" ht="17.25" customHeight="1">
      <c r="A7" s="714" t="s">
        <v>1977</v>
      </c>
      <c r="B7" s="713">
        <v>2222</v>
      </c>
      <c r="C7" s="711">
        <v>-1307</v>
      </c>
      <c r="D7" s="713">
        <v>3195</v>
      </c>
      <c r="E7" s="711">
        <v>-2320</v>
      </c>
      <c r="F7" s="713">
        <v>1973</v>
      </c>
      <c r="G7" s="711">
        <v>-1401</v>
      </c>
      <c r="H7" s="713">
        <v>3610</v>
      </c>
      <c r="I7" s="711">
        <v>-2915</v>
      </c>
      <c r="J7" s="713">
        <v>2956.0495599999999</v>
      </c>
      <c r="K7" s="711">
        <v>-2558.2326599999997</v>
      </c>
      <c r="L7" s="713">
        <v>5125.3605200000002</v>
      </c>
      <c r="M7" s="711">
        <v>-4194.1356000000005</v>
      </c>
      <c r="N7" s="713">
        <v>3605.4698100000001</v>
      </c>
      <c r="O7" s="711">
        <v>-3120.2367199999999</v>
      </c>
      <c r="P7" s="713">
        <v>3909.5235600000001</v>
      </c>
      <c r="Q7" s="983">
        <v>-3323.6336900000001</v>
      </c>
      <c r="R7" s="713">
        <v>1656.0815799999998</v>
      </c>
      <c r="S7" s="983">
        <v>-1771.1262799999997</v>
      </c>
      <c r="T7" s="982">
        <v>3152.54504</v>
      </c>
      <c r="U7" s="982">
        <v>-2856.8429699999997</v>
      </c>
      <c r="V7" s="984">
        <v>2432.9006800000002</v>
      </c>
      <c r="W7" s="982">
        <v>-2036.6921400000001</v>
      </c>
      <c r="X7" s="984">
        <v>3890.5047500000001</v>
      </c>
      <c r="Y7" s="982">
        <v>-3841.29745</v>
      </c>
      <c r="Z7" s="984">
        <v>4020.78737</v>
      </c>
      <c r="AA7" s="982">
        <v>-3993.6190700000002</v>
      </c>
      <c r="AB7" s="984">
        <v>7190.3241000000007</v>
      </c>
      <c r="AC7" s="982">
        <v>-6980.13537</v>
      </c>
      <c r="AD7" s="984">
        <v>1334.39805</v>
      </c>
      <c r="AE7" s="982">
        <v>-1244.3903300000002</v>
      </c>
      <c r="AF7" s="984">
        <v>2111.1279900000004</v>
      </c>
      <c r="AG7" s="982">
        <v>-2064.8618300000003</v>
      </c>
    </row>
    <row r="8" spans="1:33" s="981" customFormat="1" ht="17.25" customHeight="1">
      <c r="A8" s="712" t="s">
        <v>224</v>
      </c>
      <c r="B8" s="711">
        <v>349</v>
      </c>
      <c r="C8" s="711">
        <v>-343</v>
      </c>
      <c r="D8" s="711">
        <v>447</v>
      </c>
      <c r="E8" s="711">
        <v>-404</v>
      </c>
      <c r="F8" s="711">
        <v>350</v>
      </c>
      <c r="G8" s="711">
        <v>-296</v>
      </c>
      <c r="H8" s="711">
        <v>327</v>
      </c>
      <c r="I8" s="711">
        <v>-388</v>
      </c>
      <c r="J8" s="711">
        <v>296.08564000000001</v>
      </c>
      <c r="K8" s="711">
        <v>-356.97098</v>
      </c>
      <c r="L8" s="711">
        <v>537.59303</v>
      </c>
      <c r="M8" s="711">
        <v>-541.22721999999999</v>
      </c>
      <c r="N8" s="711">
        <v>629.54415000000006</v>
      </c>
      <c r="O8" s="711">
        <v>-567.63457999999991</v>
      </c>
      <c r="P8" s="983">
        <v>738.0174300000001</v>
      </c>
      <c r="Q8" s="983">
        <v>-511.12621999999999</v>
      </c>
      <c r="R8" s="983">
        <v>648.41024999999991</v>
      </c>
      <c r="S8" s="983">
        <v>-326.14503999999999</v>
      </c>
      <c r="T8" s="982">
        <v>793.52352999999994</v>
      </c>
      <c r="U8" s="982">
        <v>-606.10970999999995</v>
      </c>
      <c r="V8" s="982">
        <v>643.60348999999997</v>
      </c>
      <c r="W8" s="982">
        <v>-514.95488999999998</v>
      </c>
      <c r="X8" s="982">
        <v>399.32727</v>
      </c>
      <c r="Y8" s="982">
        <v>-188.25755999999998</v>
      </c>
      <c r="Z8" s="982">
        <v>100.78881000000001</v>
      </c>
      <c r="AA8" s="982">
        <v>-60.881089999999993</v>
      </c>
      <c r="AB8" s="982">
        <v>258.02778000000001</v>
      </c>
      <c r="AC8" s="982">
        <v>-225.53740999999999</v>
      </c>
      <c r="AD8" s="982">
        <v>428.84103000000005</v>
      </c>
      <c r="AE8" s="982">
        <v>-296.19806</v>
      </c>
      <c r="AF8" s="982">
        <v>69.487070000000003</v>
      </c>
      <c r="AG8" s="982">
        <v>-74.40164</v>
      </c>
    </row>
    <row r="9" spans="1:33" s="980" customFormat="1" ht="14.4">
      <c r="A9" s="671"/>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row>
    <row r="10" spans="1:33" ht="15" customHeight="1">
      <c r="A10" s="700"/>
      <c r="B10" s="700"/>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row>
    <row r="11" spans="1:33" s="709" customFormat="1" ht="15" customHeight="1">
      <c r="A11" s="719" t="s">
        <v>2588</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562" t="s">
        <v>65</v>
      </c>
    </row>
    <row r="12" spans="1:33" s="709" customFormat="1" ht="17.25" customHeight="1">
      <c r="A12" s="42"/>
      <c r="B12" s="36"/>
      <c r="C12" s="36"/>
      <c r="D12" s="36"/>
      <c r="E12" s="36"/>
      <c r="F12" s="36"/>
      <c r="G12" s="36"/>
      <c r="H12" s="36"/>
      <c r="I12" s="36"/>
      <c r="J12" s="36"/>
      <c r="K12" s="36"/>
      <c r="L12" s="36"/>
      <c r="M12" s="36"/>
      <c r="N12" s="36"/>
      <c r="O12" s="36"/>
      <c r="P12" s="36"/>
      <c r="Q12" s="36"/>
      <c r="R12" s="36"/>
      <c r="S12" s="36"/>
      <c r="T12" s="36"/>
      <c r="U12" s="36"/>
      <c r="V12" s="36"/>
      <c r="W12" s="36"/>
      <c r="X12" s="36"/>
      <c r="Y12" s="36"/>
      <c r="Z12" s="36" t="s">
        <v>2558</v>
      </c>
      <c r="AA12" s="36"/>
      <c r="AB12" s="36"/>
      <c r="AC12" s="36"/>
      <c r="AD12" s="36"/>
      <c r="AE12" s="36"/>
      <c r="AF12" s="36"/>
      <c r="AG12" s="36"/>
    </row>
    <row r="13" spans="1:33" s="672" customFormat="1" ht="14.4">
      <c r="A13" s="718"/>
      <c r="B13" s="690">
        <v>43100</v>
      </c>
      <c r="C13" s="690"/>
      <c r="D13" s="690">
        <v>43008</v>
      </c>
      <c r="E13" s="690"/>
      <c r="F13" s="690">
        <v>42916</v>
      </c>
      <c r="G13" s="690"/>
      <c r="H13" s="690">
        <v>42825</v>
      </c>
      <c r="I13" s="690"/>
      <c r="J13" s="691">
        <v>42705</v>
      </c>
      <c r="K13" s="690"/>
      <c r="L13" s="691">
        <v>42643</v>
      </c>
      <c r="M13" s="690"/>
      <c r="N13" s="691" t="s">
        <v>2417</v>
      </c>
      <c r="O13" s="690"/>
      <c r="P13" s="691">
        <v>42460</v>
      </c>
      <c r="Q13" s="690"/>
      <c r="R13" s="691">
        <v>42369</v>
      </c>
      <c r="S13" s="690"/>
      <c r="T13" s="691">
        <v>42277</v>
      </c>
      <c r="U13" s="690"/>
      <c r="V13" s="691">
        <v>42185</v>
      </c>
      <c r="W13" s="690"/>
      <c r="X13" s="691">
        <v>42094</v>
      </c>
      <c r="Y13" s="690"/>
      <c r="Z13" s="691">
        <v>42004</v>
      </c>
      <c r="AA13" s="690"/>
      <c r="AB13" s="691">
        <v>41912</v>
      </c>
      <c r="AC13" s="690"/>
      <c r="AD13" s="691">
        <v>41820</v>
      </c>
      <c r="AE13" s="690"/>
      <c r="AF13" s="691">
        <v>41729</v>
      </c>
      <c r="AG13" s="690"/>
    </row>
    <row r="14" spans="1:33" s="705" customFormat="1" ht="15" customHeight="1">
      <c r="A14" s="388"/>
      <c r="B14" s="717" t="s">
        <v>1974</v>
      </c>
      <c r="C14" s="716" t="s">
        <v>1975</v>
      </c>
      <c r="D14" s="717" t="s">
        <v>1974</v>
      </c>
      <c r="E14" s="716" t="s">
        <v>1975</v>
      </c>
      <c r="F14" s="717" t="s">
        <v>1974</v>
      </c>
      <c r="G14" s="716" t="s">
        <v>1975</v>
      </c>
      <c r="H14" s="717" t="s">
        <v>1974</v>
      </c>
      <c r="I14" s="716" t="s">
        <v>1975</v>
      </c>
      <c r="J14" s="717" t="s">
        <v>1974</v>
      </c>
      <c r="K14" s="716" t="s">
        <v>1975</v>
      </c>
      <c r="L14" s="717" t="s">
        <v>1974</v>
      </c>
      <c r="M14" s="716" t="s">
        <v>1975</v>
      </c>
      <c r="N14" s="717" t="s">
        <v>1974</v>
      </c>
      <c r="O14" s="716" t="s">
        <v>1975</v>
      </c>
      <c r="P14" s="717" t="s">
        <v>1974</v>
      </c>
      <c r="Q14" s="716" t="s">
        <v>1975</v>
      </c>
      <c r="R14" s="717" t="s">
        <v>1974</v>
      </c>
      <c r="S14" s="716" t="s">
        <v>1975</v>
      </c>
      <c r="T14" s="717" t="s">
        <v>1974</v>
      </c>
      <c r="U14" s="716" t="s">
        <v>1975</v>
      </c>
      <c r="V14" s="717" t="s">
        <v>1974</v>
      </c>
      <c r="W14" s="716" t="s">
        <v>1975</v>
      </c>
      <c r="X14" s="717" t="s">
        <v>1974</v>
      </c>
      <c r="Y14" s="716" t="s">
        <v>1975</v>
      </c>
      <c r="Z14" s="717" t="s">
        <v>1974</v>
      </c>
      <c r="AA14" s="716" t="s">
        <v>1975</v>
      </c>
      <c r="AB14" s="717" t="s">
        <v>1974</v>
      </c>
      <c r="AC14" s="716" t="s">
        <v>1975</v>
      </c>
      <c r="AD14" s="717" t="s">
        <v>1974</v>
      </c>
      <c r="AE14" s="716" t="s">
        <v>1975</v>
      </c>
      <c r="AF14" s="717" t="s">
        <v>1974</v>
      </c>
      <c r="AG14" s="716" t="s">
        <v>1975</v>
      </c>
    </row>
    <row r="15" spans="1:33" s="985" customFormat="1" ht="15" customHeight="1">
      <c r="A15" s="714" t="s">
        <v>1913</v>
      </c>
      <c r="B15" s="715">
        <v>145962</v>
      </c>
      <c r="C15" s="715">
        <v>-158635</v>
      </c>
      <c r="D15" s="715">
        <v>146555</v>
      </c>
      <c r="E15" s="715">
        <v>-160496</v>
      </c>
      <c r="F15" s="715">
        <v>272394</v>
      </c>
      <c r="G15" s="715">
        <v>-286835</v>
      </c>
      <c r="H15" s="715">
        <v>267798</v>
      </c>
      <c r="I15" s="715">
        <v>-268624</v>
      </c>
      <c r="J15" s="715">
        <v>251575.02078999998</v>
      </c>
      <c r="K15" s="715">
        <v>-251606.67103999999</v>
      </c>
      <c r="L15" s="715">
        <v>295314.00836000004</v>
      </c>
      <c r="M15" s="715">
        <v>-296994.22142000002</v>
      </c>
      <c r="N15" s="715">
        <v>304294.84357999999</v>
      </c>
      <c r="O15" s="715">
        <v>-300243.20122000005</v>
      </c>
      <c r="P15" s="983">
        <v>308345.79098000011</v>
      </c>
      <c r="Q15" s="983">
        <v>-298690.79072999995</v>
      </c>
      <c r="R15" s="983">
        <v>309374.71753000002</v>
      </c>
      <c r="S15" s="983">
        <v>-309655.79920000001</v>
      </c>
      <c r="T15" s="982">
        <v>292944.48723999999</v>
      </c>
      <c r="U15" s="982">
        <v>-292995.39388999995</v>
      </c>
      <c r="V15" s="982">
        <v>178424.38792999997</v>
      </c>
      <c r="W15" s="982">
        <v>-171424.75004000001</v>
      </c>
      <c r="X15" s="982">
        <v>189945.34628</v>
      </c>
      <c r="Y15" s="982">
        <v>-189950.52879999997</v>
      </c>
      <c r="Z15" s="982">
        <v>164172.00957999998</v>
      </c>
      <c r="AA15" s="982">
        <v>-175392.58144000004</v>
      </c>
      <c r="AB15" s="982">
        <v>167600.26033000002</v>
      </c>
      <c r="AC15" s="982">
        <v>-175177.94017000002</v>
      </c>
      <c r="AD15" s="982">
        <v>156038.88453000004</v>
      </c>
      <c r="AE15" s="982">
        <v>-164107.98258999997</v>
      </c>
      <c r="AF15" s="982">
        <v>147072.29947</v>
      </c>
      <c r="AG15" s="982">
        <v>-158492.07073999997</v>
      </c>
    </row>
    <row r="16" spans="1:33" s="981" customFormat="1" ht="15" customHeight="1">
      <c r="A16" s="714" t="s">
        <v>1976</v>
      </c>
      <c r="B16" s="711">
        <v>125388</v>
      </c>
      <c r="C16" s="711">
        <v>-141223</v>
      </c>
      <c r="D16" s="711">
        <v>131888</v>
      </c>
      <c r="E16" s="711">
        <v>-145392</v>
      </c>
      <c r="F16" s="711">
        <v>266403</v>
      </c>
      <c r="G16" s="711">
        <v>-281525</v>
      </c>
      <c r="H16" s="711">
        <v>254960</v>
      </c>
      <c r="I16" s="711">
        <v>-271046</v>
      </c>
      <c r="J16" s="711">
        <v>183881.59302999999</v>
      </c>
      <c r="K16" s="711">
        <v>-204577.66373</v>
      </c>
      <c r="L16" s="711">
        <v>169775.55479000002</v>
      </c>
      <c r="M16" s="711">
        <v>-198266.38071999996</v>
      </c>
      <c r="N16" s="711">
        <v>175845.61002999998</v>
      </c>
      <c r="O16" s="711">
        <v>-208013.48137999998</v>
      </c>
      <c r="P16" s="983">
        <v>189419.37901999999</v>
      </c>
      <c r="Q16" s="983">
        <v>-230228.42601999998</v>
      </c>
      <c r="R16" s="983">
        <v>262300.5931</v>
      </c>
      <c r="S16" s="983">
        <v>-295018.2991</v>
      </c>
      <c r="T16" s="982">
        <v>241997.85839999997</v>
      </c>
      <c r="U16" s="982">
        <v>-284405.53065999999</v>
      </c>
      <c r="V16" s="982">
        <v>131954.20018000001</v>
      </c>
      <c r="W16" s="982">
        <v>-170856.06883999996</v>
      </c>
      <c r="X16" s="982">
        <v>105119.71437999998</v>
      </c>
      <c r="Y16" s="982">
        <v>-136505.98386000001</v>
      </c>
      <c r="Z16" s="982">
        <v>51336.094929999992</v>
      </c>
      <c r="AA16" s="982">
        <v>-72680.529559999995</v>
      </c>
      <c r="AB16" s="982">
        <v>135403.06005000003</v>
      </c>
      <c r="AC16" s="982">
        <v>-156194.16442000002</v>
      </c>
      <c r="AD16" s="982">
        <v>32058.062399999995</v>
      </c>
      <c r="AE16" s="982">
        <v>-54722.951420000005</v>
      </c>
      <c r="AF16" s="982">
        <v>40791.895769999996</v>
      </c>
      <c r="AG16" s="982">
        <v>-58141.745880000009</v>
      </c>
    </row>
    <row r="17" spans="1:33" s="981" customFormat="1" ht="15" customHeight="1">
      <c r="A17" s="714" t="s">
        <v>1977</v>
      </c>
      <c r="B17" s="713">
        <v>26531</v>
      </c>
      <c r="C17" s="711">
        <v>-26552</v>
      </c>
      <c r="D17" s="713">
        <v>27286</v>
      </c>
      <c r="E17" s="711">
        <v>-27261</v>
      </c>
      <c r="F17" s="713">
        <v>24302</v>
      </c>
      <c r="G17" s="711">
        <v>-24376</v>
      </c>
      <c r="H17" s="713">
        <v>26251</v>
      </c>
      <c r="I17" s="711">
        <v>-26251</v>
      </c>
      <c r="J17" s="713">
        <v>25622.712780000002</v>
      </c>
      <c r="K17" s="711">
        <v>-25623.773439999997</v>
      </c>
      <c r="L17" s="713">
        <v>26007.657340000002</v>
      </c>
      <c r="M17" s="711">
        <v>-26012.6849</v>
      </c>
      <c r="N17" s="713">
        <v>23622.210190000002</v>
      </c>
      <c r="O17" s="711">
        <v>-23594.177809999997</v>
      </c>
      <c r="P17" s="713">
        <v>22320.511329999998</v>
      </c>
      <c r="Q17" s="983">
        <v>-22422.539929999999</v>
      </c>
      <c r="R17" s="713">
        <v>20187.217439999997</v>
      </c>
      <c r="S17" s="983">
        <v>-20445.51309</v>
      </c>
      <c r="T17" s="982">
        <v>23305.910239999997</v>
      </c>
      <c r="U17" s="982">
        <v>-23545.392089999998</v>
      </c>
      <c r="V17" s="984">
        <v>27690.807339999999</v>
      </c>
      <c r="W17" s="982">
        <v>-27922.224549999995</v>
      </c>
      <c r="X17" s="984">
        <v>20751.138330000002</v>
      </c>
      <c r="Y17" s="982">
        <v>-20905.253930000003</v>
      </c>
      <c r="Z17" s="984">
        <v>20750.55341</v>
      </c>
      <c r="AA17" s="982">
        <v>-20958.846700000002</v>
      </c>
      <c r="AB17" s="984">
        <v>17534.640039999998</v>
      </c>
      <c r="AC17" s="982">
        <v>-17964.320669999997</v>
      </c>
      <c r="AD17" s="984">
        <v>16655.78847</v>
      </c>
      <c r="AE17" s="982">
        <v>-17026.967729999997</v>
      </c>
      <c r="AF17" s="984">
        <v>15496.965330000001</v>
      </c>
      <c r="AG17" s="982">
        <v>-15804.16756</v>
      </c>
    </row>
    <row r="18" spans="1:33" s="981" customFormat="1" ht="15" customHeight="1">
      <c r="A18" s="712" t="s">
        <v>224</v>
      </c>
      <c r="B18" s="711">
        <v>170</v>
      </c>
      <c r="C18" s="711">
        <v>-179</v>
      </c>
      <c r="D18" s="711">
        <v>142</v>
      </c>
      <c r="E18" s="711">
        <v>-181</v>
      </c>
      <c r="F18" s="711">
        <v>138</v>
      </c>
      <c r="G18" s="711">
        <v>-181</v>
      </c>
      <c r="H18" s="711">
        <v>276</v>
      </c>
      <c r="I18" s="711">
        <v>-207</v>
      </c>
      <c r="J18" s="711">
        <v>272.13817000000006</v>
      </c>
      <c r="K18" s="711">
        <v>-216.66711000000001</v>
      </c>
      <c r="L18" s="711">
        <v>204.59114</v>
      </c>
      <c r="M18" s="711">
        <v>-189.10344000000001</v>
      </c>
      <c r="N18" s="711">
        <v>150.72091</v>
      </c>
      <c r="O18" s="711">
        <v>-223.87318999999997</v>
      </c>
      <c r="P18" s="983">
        <v>152.27625</v>
      </c>
      <c r="Q18" s="983">
        <v>-353.98327999999998</v>
      </c>
      <c r="R18" s="983">
        <v>156.89597999999998</v>
      </c>
      <c r="S18" s="983">
        <v>-472.31387000000001</v>
      </c>
      <c r="T18" s="982">
        <v>119.48180000000001</v>
      </c>
      <c r="U18" s="982">
        <v>-275.25329999999997</v>
      </c>
      <c r="V18" s="982">
        <v>266.13571999999999</v>
      </c>
      <c r="W18" s="982">
        <v>-355.19908000000004</v>
      </c>
      <c r="X18" s="982">
        <v>149.87404000000001</v>
      </c>
      <c r="Y18" s="982">
        <v>-271.24349999999998</v>
      </c>
      <c r="Z18" s="982">
        <v>166.60072999999997</v>
      </c>
      <c r="AA18" s="982">
        <v>-204.17555000000002</v>
      </c>
      <c r="AB18" s="982">
        <v>178.06733</v>
      </c>
      <c r="AC18" s="982">
        <v>-179.83634000000001</v>
      </c>
      <c r="AD18" s="982">
        <v>276.77520999999996</v>
      </c>
      <c r="AE18" s="982">
        <v>-217.51352</v>
      </c>
      <c r="AF18" s="982">
        <v>266.80946999999998</v>
      </c>
      <c r="AG18" s="982">
        <v>-114.33758999999998</v>
      </c>
    </row>
    <row r="19" spans="1:33" s="980" customFormat="1" ht="14.4">
      <c r="A19" s="671"/>
      <c r="B19" s="504"/>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row>
    <row r="20" spans="1:33" ht="15" customHeight="1">
      <c r="A20" s="670"/>
      <c r="B20" s="670"/>
      <c r="C20" s="670"/>
      <c r="D20" s="670"/>
      <c r="E20" s="670"/>
      <c r="F20" s="670"/>
      <c r="G20" s="670"/>
      <c r="H20" s="670"/>
      <c r="I20" s="670"/>
      <c r="J20" s="670"/>
      <c r="K20" s="670"/>
      <c r="L20" s="670"/>
      <c r="M20" s="670"/>
      <c r="N20" s="670"/>
      <c r="O20" s="670"/>
      <c r="P20" s="670"/>
      <c r="Q20" s="670"/>
      <c r="R20" s="670"/>
      <c r="S20" s="670"/>
      <c r="T20" s="670"/>
      <c r="U20" s="670"/>
      <c r="V20" s="670"/>
      <c r="W20" s="670"/>
      <c r="X20" s="670"/>
      <c r="Y20" s="670"/>
      <c r="Z20" s="670"/>
      <c r="AA20" s="670"/>
      <c r="AB20" s="670"/>
      <c r="AC20" s="670"/>
      <c r="AD20" s="670"/>
      <c r="AE20" s="670"/>
      <c r="AF20" s="670"/>
      <c r="AG20" s="670"/>
    </row>
    <row r="21" spans="1:33" s="709" customFormat="1" ht="15" customHeight="1">
      <c r="A21" s="719" t="s">
        <v>2589</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562" t="s">
        <v>65</v>
      </c>
    </row>
    <row r="22" spans="1:33" s="709" customFormat="1" ht="17.25" customHeight="1">
      <c r="A22" s="42"/>
      <c r="B22" s="36"/>
      <c r="C22" s="36"/>
      <c r="D22" s="36"/>
      <c r="E22" s="36"/>
      <c r="F22" s="36"/>
      <c r="G22" s="36"/>
      <c r="H22" s="36"/>
      <c r="I22" s="36"/>
      <c r="J22" s="36"/>
      <c r="K22" s="36"/>
      <c r="L22" s="36"/>
      <c r="M22" s="36"/>
      <c r="N22" s="36"/>
      <c r="O22" s="36"/>
      <c r="P22" s="36"/>
      <c r="Q22" s="36"/>
      <c r="R22" s="36"/>
      <c r="S22" s="36"/>
      <c r="T22" s="36"/>
      <c r="U22" s="36"/>
      <c r="V22" s="36"/>
      <c r="W22" s="36"/>
      <c r="X22" s="36"/>
      <c r="Y22" s="36"/>
      <c r="Z22" s="36" t="s">
        <v>2558</v>
      </c>
      <c r="AA22" s="36"/>
      <c r="AB22" s="36"/>
      <c r="AC22" s="36"/>
      <c r="AD22" s="36"/>
      <c r="AE22" s="36"/>
      <c r="AF22" s="36"/>
      <c r="AG22" s="36"/>
    </row>
    <row r="23" spans="1:33" s="672" customFormat="1" ht="14.4">
      <c r="A23" s="718"/>
      <c r="B23" s="690">
        <v>43100</v>
      </c>
      <c r="C23" s="690"/>
      <c r="D23" s="690">
        <v>43008</v>
      </c>
      <c r="E23" s="690"/>
      <c r="F23" s="690">
        <v>42916</v>
      </c>
      <c r="G23" s="690"/>
      <c r="H23" s="690">
        <v>42825</v>
      </c>
      <c r="I23" s="690"/>
      <c r="J23" s="691">
        <v>42705</v>
      </c>
      <c r="K23" s="690"/>
      <c r="L23" s="691">
        <v>42643</v>
      </c>
      <c r="M23" s="690"/>
      <c r="N23" s="691" t="s">
        <v>2417</v>
      </c>
      <c r="O23" s="690"/>
      <c r="P23" s="691">
        <v>42460</v>
      </c>
      <c r="Q23" s="690"/>
      <c r="R23" s="691">
        <v>42369</v>
      </c>
      <c r="S23" s="690"/>
      <c r="T23" s="691">
        <v>42277</v>
      </c>
      <c r="U23" s="690"/>
      <c r="V23" s="691">
        <v>42185</v>
      </c>
      <c r="W23" s="690"/>
      <c r="X23" s="691">
        <v>42094</v>
      </c>
      <c r="Y23" s="690"/>
      <c r="Z23" s="691">
        <v>42004</v>
      </c>
      <c r="AA23" s="690"/>
      <c r="AB23" s="691">
        <v>41912</v>
      </c>
      <c r="AC23" s="690"/>
      <c r="AD23" s="691">
        <v>41820</v>
      </c>
      <c r="AE23" s="690"/>
      <c r="AF23" s="691">
        <v>41729</v>
      </c>
      <c r="AG23" s="690"/>
    </row>
    <row r="24" spans="1:33" s="705" customFormat="1" ht="15" customHeight="1">
      <c r="A24" s="388"/>
      <c r="B24" s="717" t="s">
        <v>1974</v>
      </c>
      <c r="C24" s="716" t="s">
        <v>1975</v>
      </c>
      <c r="D24" s="717" t="s">
        <v>1974</v>
      </c>
      <c r="E24" s="716" t="s">
        <v>1975</v>
      </c>
      <c r="F24" s="717" t="s">
        <v>1974</v>
      </c>
      <c r="G24" s="716" t="s">
        <v>1975</v>
      </c>
      <c r="H24" s="717" t="s">
        <v>1974</v>
      </c>
      <c r="I24" s="716" t="s">
        <v>1975</v>
      </c>
      <c r="J24" s="717" t="s">
        <v>1974</v>
      </c>
      <c r="K24" s="716" t="s">
        <v>1975</v>
      </c>
      <c r="L24" s="717" t="s">
        <v>1974</v>
      </c>
      <c r="M24" s="716" t="s">
        <v>1975</v>
      </c>
      <c r="N24" s="717" t="s">
        <v>1974</v>
      </c>
      <c r="O24" s="716" t="s">
        <v>1975</v>
      </c>
      <c r="P24" s="717" t="s">
        <v>1974</v>
      </c>
      <c r="Q24" s="716" t="s">
        <v>1975</v>
      </c>
      <c r="R24" s="717" t="s">
        <v>1974</v>
      </c>
      <c r="S24" s="716" t="s">
        <v>1975</v>
      </c>
      <c r="T24" s="717" t="s">
        <v>1974</v>
      </c>
      <c r="U24" s="716" t="s">
        <v>1975</v>
      </c>
      <c r="V24" s="717" t="s">
        <v>1974</v>
      </c>
      <c r="W24" s="716" t="s">
        <v>1975</v>
      </c>
      <c r="X24" s="717" t="s">
        <v>1974</v>
      </c>
      <c r="Y24" s="716" t="s">
        <v>1975</v>
      </c>
      <c r="Z24" s="717" t="s">
        <v>1974</v>
      </c>
      <c r="AA24" s="716" t="s">
        <v>1975</v>
      </c>
      <c r="AB24" s="717" t="s">
        <v>1974</v>
      </c>
      <c r="AC24" s="716" t="s">
        <v>1975</v>
      </c>
      <c r="AD24" s="717" t="s">
        <v>1974</v>
      </c>
      <c r="AE24" s="716" t="s">
        <v>1975</v>
      </c>
      <c r="AF24" s="717" t="s">
        <v>1974</v>
      </c>
      <c r="AG24" s="716" t="s">
        <v>1975</v>
      </c>
    </row>
    <row r="25" spans="1:33" s="985" customFormat="1" ht="15" customHeight="1">
      <c r="A25" s="714" t="s">
        <v>1913</v>
      </c>
      <c r="B25" s="715">
        <v>2264</v>
      </c>
      <c r="C25" s="715">
        <v>-4445</v>
      </c>
      <c r="D25" s="715">
        <v>2117</v>
      </c>
      <c r="E25" s="715">
        <v>-4220</v>
      </c>
      <c r="F25" s="715">
        <v>1460</v>
      </c>
      <c r="G25" s="715">
        <v>-3235</v>
      </c>
      <c r="H25" s="715">
        <v>2</v>
      </c>
      <c r="I25" s="715">
        <v>-1741</v>
      </c>
      <c r="J25" s="715">
        <v>0</v>
      </c>
      <c r="K25" s="715">
        <v>-1438.9158799999998</v>
      </c>
      <c r="L25" s="715">
        <v>1.4153</v>
      </c>
      <c r="M25" s="715">
        <v>-948.19320999999991</v>
      </c>
      <c r="N25" s="715">
        <v>5.8081199999999997</v>
      </c>
      <c r="O25" s="715">
        <v>-917.59208999999998</v>
      </c>
      <c r="P25" s="986" t="s">
        <v>150</v>
      </c>
      <c r="Q25" s="983">
        <v>-435.68504999999999</v>
      </c>
      <c r="R25" s="983">
        <v>0</v>
      </c>
      <c r="S25" s="983">
        <v>-723.15827999999999</v>
      </c>
      <c r="T25" s="982">
        <v>61.601620000000004</v>
      </c>
      <c r="U25" s="982">
        <v>-667.67160000000001</v>
      </c>
      <c r="V25" s="982">
        <v>17.691010000000002</v>
      </c>
      <c r="W25" s="982">
        <v>-308.68984</v>
      </c>
      <c r="X25" s="982">
        <v>25.56718</v>
      </c>
      <c r="Y25" s="982">
        <v>-437.05915999999996</v>
      </c>
      <c r="Z25" s="982">
        <v>81.506249999999994</v>
      </c>
      <c r="AA25" s="982">
        <v>-3658.6672899999999</v>
      </c>
      <c r="AB25" s="982">
        <v>1266.6228799999999</v>
      </c>
      <c r="AC25" s="982">
        <v>-7269.4453099999992</v>
      </c>
      <c r="AD25" s="982">
        <v>37.201169999999998</v>
      </c>
      <c r="AE25" s="982">
        <v>-203.85775000000001</v>
      </c>
      <c r="AF25" s="982">
        <v>8.2080800000000007</v>
      </c>
      <c r="AG25" s="982">
        <v>-273.37419999999997</v>
      </c>
    </row>
    <row r="26" spans="1:33" s="981" customFormat="1" ht="15" customHeight="1">
      <c r="A26" s="714" t="s">
        <v>1976</v>
      </c>
      <c r="B26" s="711">
        <v>117694</v>
      </c>
      <c r="C26" s="711">
        <v>-113826</v>
      </c>
      <c r="D26" s="711">
        <v>108551</v>
      </c>
      <c r="E26" s="711">
        <v>-104596</v>
      </c>
      <c r="F26" s="711">
        <v>109699</v>
      </c>
      <c r="G26" s="711">
        <v>-105818</v>
      </c>
      <c r="H26" s="711">
        <v>138292</v>
      </c>
      <c r="I26" s="711">
        <v>-135393</v>
      </c>
      <c r="J26" s="711">
        <v>237285.90720999998</v>
      </c>
      <c r="K26" s="711">
        <v>-234653.04506999999</v>
      </c>
      <c r="L26" s="711">
        <v>279945.83759000007</v>
      </c>
      <c r="M26" s="711">
        <v>-278036.63792000001</v>
      </c>
      <c r="N26" s="711">
        <v>115328.05200999998</v>
      </c>
      <c r="O26" s="711">
        <v>-113737.40396000001</v>
      </c>
      <c r="P26" s="983">
        <v>130345.13755999999</v>
      </c>
      <c r="Q26" s="983">
        <v>-130002.53441999997</v>
      </c>
      <c r="R26" s="983">
        <v>156101.81219</v>
      </c>
      <c r="S26" s="983">
        <v>-155786.43370999998</v>
      </c>
      <c r="T26" s="982">
        <v>154242.52920000002</v>
      </c>
      <c r="U26" s="982">
        <v>-153668.67358</v>
      </c>
      <c r="V26" s="982">
        <v>147537.7991</v>
      </c>
      <c r="W26" s="982">
        <v>-147139.52920999998</v>
      </c>
      <c r="X26" s="982">
        <v>158121.07842999999</v>
      </c>
      <c r="Y26" s="982">
        <v>-157524.02407000001</v>
      </c>
      <c r="Z26" s="982">
        <v>148094.15580999997</v>
      </c>
      <c r="AA26" s="982">
        <v>-143096.58081000001</v>
      </c>
      <c r="AB26" s="982">
        <v>151849.32229999997</v>
      </c>
      <c r="AC26" s="982">
        <v>-144206.67602000001</v>
      </c>
      <c r="AD26" s="982">
        <v>126569.40200999999</v>
      </c>
      <c r="AE26" s="982">
        <v>-124999.08767999998</v>
      </c>
      <c r="AF26" s="982">
        <v>140453.27092000001</v>
      </c>
      <c r="AG26" s="982">
        <v>-138835.42139</v>
      </c>
    </row>
    <row r="27" spans="1:33" s="981" customFormat="1" ht="15" customHeight="1">
      <c r="A27" s="714" t="s">
        <v>1977</v>
      </c>
      <c r="B27" s="713">
        <v>377</v>
      </c>
      <c r="C27" s="711">
        <v>-2090</v>
      </c>
      <c r="D27" s="713">
        <v>351</v>
      </c>
      <c r="E27" s="711">
        <v>-562</v>
      </c>
      <c r="F27" s="713">
        <v>225</v>
      </c>
      <c r="G27" s="711">
        <v>-391</v>
      </c>
      <c r="H27" s="713">
        <v>176</v>
      </c>
      <c r="I27" s="711">
        <v>-288</v>
      </c>
      <c r="J27" s="713">
        <v>238.97336999999999</v>
      </c>
      <c r="K27" s="711">
        <v>-393.75758000000002</v>
      </c>
      <c r="L27" s="713">
        <v>262.04271</v>
      </c>
      <c r="M27" s="711">
        <v>-341.09147000000002</v>
      </c>
      <c r="N27" s="713">
        <v>171.64207000000002</v>
      </c>
      <c r="O27" s="711">
        <v>-152.58724000000001</v>
      </c>
      <c r="P27" s="713">
        <v>285.64193999999998</v>
      </c>
      <c r="Q27" s="983">
        <v>-362.35608000000002</v>
      </c>
      <c r="R27" s="713">
        <v>451.25155999999998</v>
      </c>
      <c r="S27" s="983">
        <v>-206.57131000000001</v>
      </c>
      <c r="T27" s="982">
        <v>336.12594999999999</v>
      </c>
      <c r="U27" s="982">
        <v>-641.69961000000001</v>
      </c>
      <c r="V27" s="984">
        <v>238.08104</v>
      </c>
      <c r="W27" s="982">
        <v>-354.21626000000003</v>
      </c>
      <c r="X27" s="984">
        <v>271.59964000000002</v>
      </c>
      <c r="Y27" s="982">
        <v>-304.93934999999999</v>
      </c>
      <c r="Z27" s="984">
        <v>141.31702000000001</v>
      </c>
      <c r="AA27" s="982">
        <v>-152.61772999999999</v>
      </c>
      <c r="AB27" s="984">
        <v>83.770910000000001</v>
      </c>
      <c r="AC27" s="982">
        <v>-155.36131</v>
      </c>
      <c r="AD27" s="984">
        <v>72.608460000000008</v>
      </c>
      <c r="AE27" s="982">
        <v>-18.931699999999999</v>
      </c>
      <c r="AF27" s="984">
        <v>6.5008500000000007</v>
      </c>
      <c r="AG27" s="982">
        <v>-39.584389999999999</v>
      </c>
    </row>
    <row r="28" spans="1:33" s="981" customFormat="1" ht="15" customHeight="1">
      <c r="A28" s="712" t="s">
        <v>224</v>
      </c>
      <c r="B28" s="711">
        <v>0</v>
      </c>
      <c r="C28" s="711">
        <v>0</v>
      </c>
      <c r="D28" s="711">
        <v>0</v>
      </c>
      <c r="E28" s="711">
        <v>0</v>
      </c>
      <c r="F28" s="711">
        <v>0</v>
      </c>
      <c r="G28" s="711">
        <v>0</v>
      </c>
      <c r="H28" s="711">
        <v>0</v>
      </c>
      <c r="I28" s="711">
        <v>0</v>
      </c>
      <c r="J28" s="711">
        <v>0</v>
      </c>
      <c r="K28" s="711">
        <v>0</v>
      </c>
      <c r="L28" s="711">
        <v>0</v>
      </c>
      <c r="M28" s="711">
        <v>0</v>
      </c>
      <c r="N28" s="711">
        <v>0</v>
      </c>
      <c r="O28" s="711">
        <v>0</v>
      </c>
      <c r="P28" s="983">
        <v>0</v>
      </c>
      <c r="Q28" s="983">
        <v>0</v>
      </c>
      <c r="R28" s="983">
        <v>17.262619999999998</v>
      </c>
      <c r="S28" s="983">
        <v>-17.262619999999998</v>
      </c>
      <c r="T28" s="982">
        <v>17.151419999999998</v>
      </c>
      <c r="U28" s="982">
        <v>-9.506969999999999</v>
      </c>
      <c r="V28" s="982">
        <v>27.527850000000001</v>
      </c>
      <c r="W28" s="982">
        <v>-82.163480000000007</v>
      </c>
      <c r="X28" s="982">
        <v>63.550660000000001</v>
      </c>
      <c r="Y28" s="982">
        <v>-133.44829000000001</v>
      </c>
      <c r="Z28" s="982">
        <v>288.51357999999993</v>
      </c>
      <c r="AA28" s="982">
        <v>-293.37673999999998</v>
      </c>
      <c r="AB28" s="982">
        <v>179.67666</v>
      </c>
      <c r="AC28" s="982">
        <v>-171.77939999999998</v>
      </c>
      <c r="AD28" s="982">
        <v>219.53811000000002</v>
      </c>
      <c r="AE28" s="982">
        <v>-199.80368999999999</v>
      </c>
      <c r="AF28" s="982">
        <v>358.45428999999996</v>
      </c>
      <c r="AG28" s="982">
        <v>-396.39098999999999</v>
      </c>
    </row>
    <row r="29" spans="1:33" s="980" customFormat="1" ht="14.4">
      <c r="A29" s="671"/>
      <c r="B29" s="504"/>
      <c r="C29" s="504"/>
      <c r="D29" s="504"/>
      <c r="E29" s="504"/>
      <c r="F29" s="504"/>
      <c r="G29" s="504"/>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row>
    <row r="30" spans="1:33" ht="15" customHeight="1">
      <c r="A30" s="670"/>
      <c r="B30" s="670"/>
      <c r="C30" s="670"/>
      <c r="D30" s="670"/>
      <c r="E30" s="670"/>
      <c r="F30" s="670"/>
      <c r="G30" s="670"/>
      <c r="H30" s="670"/>
      <c r="I30" s="670"/>
      <c r="J30" s="670"/>
      <c r="K30" s="670"/>
      <c r="L30" s="670"/>
      <c r="M30" s="670"/>
      <c r="N30" s="670"/>
      <c r="O30" s="670"/>
      <c r="P30" s="670"/>
      <c r="Q30" s="670"/>
      <c r="R30" s="670"/>
      <c r="S30" s="670"/>
      <c r="T30" s="670"/>
      <c r="U30" s="670"/>
      <c r="V30" s="670"/>
      <c r="W30" s="670"/>
      <c r="X30" s="670"/>
      <c r="Y30" s="670"/>
      <c r="Z30" s="670"/>
      <c r="AA30" s="670"/>
      <c r="AB30" s="670"/>
      <c r="AC30" s="670"/>
      <c r="AD30" s="670"/>
      <c r="AE30" s="670"/>
      <c r="AF30" s="670"/>
      <c r="AG30" s="670"/>
    </row>
    <row r="31" spans="1:33" s="709" customFormat="1" ht="15" customHeight="1">
      <c r="A31" s="719" t="s">
        <v>2590</v>
      </c>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562" t="s">
        <v>65</v>
      </c>
    </row>
    <row r="32" spans="1:33" s="709" customFormat="1" ht="17.25" customHeight="1">
      <c r="A32" s="42"/>
      <c r="B32" s="36"/>
      <c r="C32" s="36"/>
      <c r="D32" s="36"/>
      <c r="E32" s="36"/>
      <c r="F32" s="36"/>
      <c r="G32" s="36"/>
      <c r="H32" s="36"/>
      <c r="I32" s="36"/>
      <c r="J32" s="36"/>
      <c r="K32" s="36"/>
      <c r="L32" s="36"/>
      <c r="M32" s="36"/>
      <c r="N32" s="36"/>
      <c r="O32" s="36"/>
      <c r="P32" s="36"/>
      <c r="Q32" s="36"/>
      <c r="R32" s="36"/>
      <c r="S32" s="36"/>
      <c r="T32" s="36"/>
      <c r="U32" s="36"/>
      <c r="V32" s="36"/>
      <c r="W32" s="36"/>
      <c r="X32" s="36"/>
      <c r="Y32" s="36"/>
      <c r="Z32" s="36" t="s">
        <v>2558</v>
      </c>
      <c r="AA32" s="36"/>
      <c r="AB32" s="36"/>
      <c r="AC32" s="36"/>
      <c r="AD32" s="36"/>
      <c r="AE32" s="36"/>
      <c r="AF32" s="36"/>
      <c r="AG32" s="36"/>
    </row>
    <row r="33" spans="1:33" s="672" customFormat="1" ht="14.4">
      <c r="A33" s="718"/>
      <c r="B33" s="690">
        <v>43100</v>
      </c>
      <c r="C33" s="690"/>
      <c r="D33" s="690">
        <v>43008</v>
      </c>
      <c r="E33" s="690"/>
      <c r="F33" s="690">
        <v>42916</v>
      </c>
      <c r="G33" s="690"/>
      <c r="H33" s="690">
        <v>42825</v>
      </c>
      <c r="I33" s="690"/>
      <c r="J33" s="691">
        <v>42705</v>
      </c>
      <c r="K33" s="690"/>
      <c r="L33" s="691">
        <v>42643</v>
      </c>
      <c r="M33" s="690"/>
      <c r="N33" s="691" t="s">
        <v>2417</v>
      </c>
      <c r="O33" s="690"/>
      <c r="P33" s="691">
        <v>42460</v>
      </c>
      <c r="Q33" s="690"/>
      <c r="R33" s="691">
        <v>42369</v>
      </c>
      <c r="S33" s="690"/>
      <c r="T33" s="691">
        <v>42277</v>
      </c>
      <c r="U33" s="690"/>
      <c r="V33" s="691">
        <v>42185</v>
      </c>
      <c r="W33" s="690"/>
      <c r="X33" s="691">
        <v>42094</v>
      </c>
      <c r="Y33" s="690"/>
      <c r="Z33" s="691">
        <v>42004</v>
      </c>
      <c r="AA33" s="690"/>
      <c r="AB33" s="691">
        <v>41912</v>
      </c>
      <c r="AC33" s="690"/>
      <c r="AD33" s="691">
        <v>41820</v>
      </c>
      <c r="AE33" s="690"/>
      <c r="AF33" s="691">
        <v>41729</v>
      </c>
      <c r="AG33" s="690"/>
    </row>
    <row r="34" spans="1:33" s="705" customFormat="1" ht="15" customHeight="1">
      <c r="A34" s="388"/>
      <c r="B34" s="717" t="s">
        <v>1974</v>
      </c>
      <c r="C34" s="716" t="s">
        <v>1975</v>
      </c>
      <c r="D34" s="717" t="s">
        <v>1974</v>
      </c>
      <c r="E34" s="716" t="s">
        <v>1975</v>
      </c>
      <c r="F34" s="717" t="s">
        <v>1974</v>
      </c>
      <c r="G34" s="716" t="s">
        <v>1975</v>
      </c>
      <c r="H34" s="717" t="s">
        <v>1974</v>
      </c>
      <c r="I34" s="716" t="s">
        <v>1975</v>
      </c>
      <c r="J34" s="717" t="s">
        <v>1974</v>
      </c>
      <c r="K34" s="716" t="s">
        <v>1975</v>
      </c>
      <c r="L34" s="717" t="s">
        <v>1974</v>
      </c>
      <c r="M34" s="716" t="s">
        <v>1975</v>
      </c>
      <c r="N34" s="717" t="s">
        <v>1974</v>
      </c>
      <c r="O34" s="716" t="s">
        <v>1975</v>
      </c>
      <c r="P34" s="717" t="s">
        <v>1974</v>
      </c>
      <c r="Q34" s="716" t="s">
        <v>1975</v>
      </c>
      <c r="R34" s="717" t="s">
        <v>1974</v>
      </c>
      <c r="S34" s="716" t="s">
        <v>1975</v>
      </c>
      <c r="T34" s="717" t="s">
        <v>1974</v>
      </c>
      <c r="U34" s="716" t="s">
        <v>1975</v>
      </c>
      <c r="V34" s="717" t="s">
        <v>1974</v>
      </c>
      <c r="W34" s="716" t="s">
        <v>1975</v>
      </c>
      <c r="X34" s="717" t="s">
        <v>1974</v>
      </c>
      <c r="Y34" s="716" t="s">
        <v>1975</v>
      </c>
      <c r="Z34" s="717" t="s">
        <v>1974</v>
      </c>
      <c r="AA34" s="716" t="s">
        <v>1975</v>
      </c>
      <c r="AB34" s="717" t="s">
        <v>1974</v>
      </c>
      <c r="AC34" s="716" t="s">
        <v>1975</v>
      </c>
      <c r="AD34" s="717" t="s">
        <v>1974</v>
      </c>
      <c r="AE34" s="716" t="s">
        <v>1975</v>
      </c>
      <c r="AF34" s="717" t="s">
        <v>1974</v>
      </c>
      <c r="AG34" s="716" t="s">
        <v>1975</v>
      </c>
    </row>
    <row r="35" spans="1:33" s="985" customFormat="1" ht="15" customHeight="1">
      <c r="A35" s="714" t="s">
        <v>1913</v>
      </c>
      <c r="B35" s="715">
        <v>373329</v>
      </c>
      <c r="C35" s="715">
        <v>-369875</v>
      </c>
      <c r="D35" s="715">
        <v>334563</v>
      </c>
      <c r="E35" s="715">
        <v>-334108</v>
      </c>
      <c r="F35" s="715">
        <v>285496</v>
      </c>
      <c r="G35" s="715">
        <v>-288525</v>
      </c>
      <c r="H35" s="715">
        <v>244842</v>
      </c>
      <c r="I35" s="715">
        <v>-257663</v>
      </c>
      <c r="J35" s="715">
        <v>216067.52302000002</v>
      </c>
      <c r="K35" s="715">
        <v>-231369.54272000003</v>
      </c>
      <c r="L35" s="715">
        <v>205977.89510000002</v>
      </c>
      <c r="M35" s="715">
        <v>-214148.60867000002</v>
      </c>
      <c r="N35" s="715">
        <v>184787.84299</v>
      </c>
      <c r="O35" s="715">
        <v>-190297.42493000001</v>
      </c>
      <c r="P35" s="983">
        <v>132908.48055000001</v>
      </c>
      <c r="Q35" s="983">
        <v>-130785.11975999999</v>
      </c>
      <c r="R35" s="983">
        <v>110037.25431999999</v>
      </c>
      <c r="S35" s="983">
        <v>-113171.06413999999</v>
      </c>
      <c r="T35" s="982">
        <v>108756.32606000001</v>
      </c>
      <c r="U35" s="982">
        <v>-116380.11248000003</v>
      </c>
      <c r="V35" s="982">
        <v>103369.51476000001</v>
      </c>
      <c r="W35" s="982">
        <v>-107353.51963999998</v>
      </c>
      <c r="X35" s="982">
        <v>104344.34226999998</v>
      </c>
      <c r="Y35" s="982">
        <v>-105976.57444</v>
      </c>
      <c r="Z35" s="982">
        <v>91058.719030000007</v>
      </c>
      <c r="AA35" s="982">
        <v>-89343.23470999999</v>
      </c>
      <c r="AB35" s="982">
        <v>101443.09427000002</v>
      </c>
      <c r="AC35" s="982">
        <v>-99371.92306999999</v>
      </c>
      <c r="AD35" s="982">
        <v>66238.663889999996</v>
      </c>
      <c r="AE35" s="982">
        <v>-69356.325500000006</v>
      </c>
      <c r="AF35" s="982">
        <v>60425.308230000002</v>
      </c>
      <c r="AG35" s="982">
        <v>-62550.086240000011</v>
      </c>
    </row>
    <row r="36" spans="1:33" s="981" customFormat="1" ht="15" customHeight="1">
      <c r="A36" s="714" t="s">
        <v>1976</v>
      </c>
      <c r="B36" s="711">
        <v>1083995</v>
      </c>
      <c r="C36" s="711">
        <v>-1087546</v>
      </c>
      <c r="D36" s="711">
        <v>1053401</v>
      </c>
      <c r="E36" s="711">
        <v>-1054090</v>
      </c>
      <c r="F36" s="711">
        <v>1011182</v>
      </c>
      <c r="G36" s="711">
        <v>-1008776</v>
      </c>
      <c r="H36" s="711">
        <v>924292</v>
      </c>
      <c r="I36" s="711">
        <v>-911143</v>
      </c>
      <c r="J36" s="711">
        <v>770820.56660999963</v>
      </c>
      <c r="K36" s="711">
        <v>-759289.42242000031</v>
      </c>
      <c r="L36" s="711">
        <v>668092.72020000021</v>
      </c>
      <c r="M36" s="711">
        <v>-661895.79766999977</v>
      </c>
      <c r="N36" s="711">
        <v>619088.87829999987</v>
      </c>
      <c r="O36" s="711">
        <v>-614452.7985700001</v>
      </c>
      <c r="P36" s="983">
        <v>541994.4015800003</v>
      </c>
      <c r="Q36" s="983">
        <v>-543666.73315999983</v>
      </c>
      <c r="R36" s="983">
        <v>531271.2633600001</v>
      </c>
      <c r="S36" s="983">
        <v>-527912.35234999994</v>
      </c>
      <c r="T36" s="982">
        <v>515656.14752000006</v>
      </c>
      <c r="U36" s="982">
        <v>-506889.96956000011</v>
      </c>
      <c r="V36" s="982">
        <v>438751.18458999996</v>
      </c>
      <c r="W36" s="982">
        <v>-434483.08563000005</v>
      </c>
      <c r="X36" s="982">
        <v>424555.73268999998</v>
      </c>
      <c r="Y36" s="982">
        <v>-421503.99725999997</v>
      </c>
      <c r="Z36" s="982">
        <v>260640.60350999999</v>
      </c>
      <c r="AA36" s="982">
        <v>-261010.19929000002</v>
      </c>
      <c r="AB36" s="982">
        <v>251381.45015000002</v>
      </c>
      <c r="AC36" s="982">
        <v>-252873.91277999998</v>
      </c>
      <c r="AD36" s="982">
        <v>172194.54853999999</v>
      </c>
      <c r="AE36" s="982">
        <v>-168312.86670999994</v>
      </c>
      <c r="AF36" s="982">
        <v>169781.20495000004</v>
      </c>
      <c r="AG36" s="982">
        <v>-167330.01223999995</v>
      </c>
    </row>
    <row r="37" spans="1:33" s="981" customFormat="1" ht="15" customHeight="1">
      <c r="A37" s="714" t="s">
        <v>1977</v>
      </c>
      <c r="B37" s="713">
        <v>900</v>
      </c>
      <c r="C37" s="711">
        <v>-895</v>
      </c>
      <c r="D37" s="713">
        <v>569</v>
      </c>
      <c r="E37" s="711">
        <v>-569</v>
      </c>
      <c r="F37" s="713">
        <v>578</v>
      </c>
      <c r="G37" s="711">
        <v>-578</v>
      </c>
      <c r="H37" s="713">
        <v>549</v>
      </c>
      <c r="I37" s="711">
        <v>-549</v>
      </c>
      <c r="J37" s="713">
        <v>586.98514999999998</v>
      </c>
      <c r="K37" s="711">
        <v>-586.98514999999998</v>
      </c>
      <c r="L37" s="713">
        <v>662.17024000000004</v>
      </c>
      <c r="M37" s="711">
        <v>-662.17014000000006</v>
      </c>
      <c r="N37" s="713">
        <v>825.43061</v>
      </c>
      <c r="O37" s="711">
        <v>-825.43061999999998</v>
      </c>
      <c r="P37" s="713">
        <v>969.92993000000001</v>
      </c>
      <c r="Q37" s="983">
        <v>-969.92989</v>
      </c>
      <c r="R37" s="713">
        <v>1284.30701</v>
      </c>
      <c r="S37" s="983">
        <v>-1284.30699</v>
      </c>
      <c r="T37" s="982">
        <v>1469.23884</v>
      </c>
      <c r="U37" s="982">
        <v>-1469.2388899999999</v>
      </c>
      <c r="V37" s="984">
        <v>770.33156000000008</v>
      </c>
      <c r="W37" s="982">
        <v>-770.28197999999998</v>
      </c>
      <c r="X37" s="984">
        <v>0</v>
      </c>
      <c r="Y37" s="982">
        <v>-54.177690000000005</v>
      </c>
      <c r="Z37" s="984">
        <v>266.65583999999996</v>
      </c>
      <c r="AA37" s="982">
        <v>-266.65541999999999</v>
      </c>
      <c r="AB37" s="984">
        <v>156.73206999999996</v>
      </c>
      <c r="AC37" s="982">
        <v>-156.73206999999996</v>
      </c>
      <c r="AD37" s="984">
        <v>154.11491000000001</v>
      </c>
      <c r="AE37" s="982">
        <v>-154.11491000000001</v>
      </c>
      <c r="AF37" s="984">
        <v>160.04333</v>
      </c>
      <c r="AG37" s="982">
        <v>-160.03166999999999</v>
      </c>
    </row>
    <row r="38" spans="1:33" s="981" customFormat="1" ht="15" customHeight="1">
      <c r="A38" s="712" t="s">
        <v>224</v>
      </c>
      <c r="B38" s="711">
        <v>0</v>
      </c>
      <c r="C38" s="711">
        <v>0</v>
      </c>
      <c r="D38" s="711">
        <v>0</v>
      </c>
      <c r="E38" s="711">
        <v>0</v>
      </c>
      <c r="F38" s="711">
        <v>0</v>
      </c>
      <c r="G38" s="711">
        <v>0</v>
      </c>
      <c r="H38" s="711">
        <v>0</v>
      </c>
      <c r="I38" s="711">
        <v>0</v>
      </c>
      <c r="J38" s="711">
        <v>0</v>
      </c>
      <c r="K38" s="711">
        <v>0</v>
      </c>
      <c r="L38" s="711">
        <v>0</v>
      </c>
      <c r="M38" s="711">
        <v>0</v>
      </c>
      <c r="N38" s="711">
        <v>0</v>
      </c>
      <c r="O38" s="711">
        <v>0</v>
      </c>
      <c r="P38" s="983">
        <v>0</v>
      </c>
      <c r="Q38" s="983">
        <v>0</v>
      </c>
      <c r="R38" s="983">
        <v>0</v>
      </c>
      <c r="S38" s="983">
        <v>0</v>
      </c>
      <c r="T38" s="982">
        <v>0</v>
      </c>
      <c r="U38" s="982">
        <v>0</v>
      </c>
      <c r="V38" s="982">
        <v>0</v>
      </c>
      <c r="W38" s="982">
        <v>0</v>
      </c>
      <c r="X38" s="982">
        <v>0</v>
      </c>
      <c r="Y38" s="982">
        <v>0</v>
      </c>
      <c r="Z38" s="982">
        <v>0</v>
      </c>
      <c r="AA38" s="982">
        <v>0</v>
      </c>
      <c r="AB38" s="982">
        <v>0</v>
      </c>
      <c r="AC38" s="982">
        <v>0</v>
      </c>
      <c r="AD38" s="982">
        <v>0</v>
      </c>
      <c r="AE38" s="982">
        <v>0</v>
      </c>
      <c r="AF38" s="982">
        <v>0</v>
      </c>
      <c r="AG38" s="982">
        <v>0</v>
      </c>
    </row>
    <row r="39" spans="1:33" s="980" customFormat="1">
      <c r="A39" s="671"/>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BBE97-638D-4654-821D-31D3A07B220B}">
  <sheetPr codeName="Planilha70">
    <tabColor rgb="FF5F6062"/>
  </sheetPr>
  <dimension ref="A1:AL20"/>
  <sheetViews>
    <sheetView showGridLines="0" workbookViewId="0"/>
  </sheetViews>
  <sheetFormatPr defaultColWidth="8.77734375" defaultRowHeight="14.4"/>
  <cols>
    <col min="1" max="1" width="51.21875" style="670" customWidth="1"/>
    <col min="2" max="3" width="9.77734375" style="670" bestFit="1" customWidth="1"/>
    <col min="4" max="4" width="10.77734375" style="670" bestFit="1" customWidth="1"/>
    <col min="5" max="7" width="9.77734375" style="670" bestFit="1" customWidth="1"/>
    <col min="8" max="8" width="10.77734375" style="670" bestFit="1" customWidth="1"/>
    <col min="9" max="9" width="9.77734375" style="670" bestFit="1" customWidth="1"/>
    <col min="10" max="14" width="15.77734375" style="670" customWidth="1"/>
    <col min="15" max="38" width="9.21875" style="670"/>
  </cols>
  <sheetData>
    <row r="1" spans="1:38" ht="15.6">
      <c r="A1" s="994" t="s">
        <v>2820</v>
      </c>
      <c r="E1" s="698"/>
      <c r="I1" s="698" t="s">
        <v>65</v>
      </c>
      <c r="L1" s="5"/>
      <c r="M1" s="5"/>
    </row>
    <row r="2" spans="1:38">
      <c r="A2" s="993" t="s">
        <v>2592</v>
      </c>
      <c r="B2" s="689">
        <v>42551</v>
      </c>
      <c r="C2" s="689">
        <v>42460</v>
      </c>
      <c r="D2" s="689">
        <v>42369</v>
      </c>
      <c r="E2" s="689">
        <v>42277</v>
      </c>
      <c r="F2" s="689">
        <v>42185</v>
      </c>
      <c r="G2" s="689">
        <v>42094</v>
      </c>
      <c r="H2" s="689">
        <v>42004</v>
      </c>
      <c r="I2" s="689">
        <v>41912</v>
      </c>
      <c r="J2" s="992"/>
      <c r="K2" s="992"/>
      <c r="L2" s="5"/>
      <c r="M2" s="5"/>
      <c r="N2" s="720"/>
      <c r="O2" s="720"/>
      <c r="P2" s="720"/>
      <c r="Q2" s="720"/>
      <c r="R2" s="720"/>
      <c r="S2" s="720"/>
      <c r="T2" s="720"/>
      <c r="U2" s="720"/>
      <c r="V2" s="720"/>
      <c r="W2" s="720"/>
      <c r="X2" s="720"/>
      <c r="Y2" s="720"/>
      <c r="Z2" s="720"/>
      <c r="AA2" s="720"/>
      <c r="AB2" s="720"/>
      <c r="AC2" s="720"/>
      <c r="AD2" s="720"/>
      <c r="AE2" s="720"/>
      <c r="AF2" s="720"/>
      <c r="AG2" s="720"/>
      <c r="AH2" s="720"/>
      <c r="AI2" s="720"/>
      <c r="AJ2" s="720"/>
      <c r="AK2" s="720"/>
      <c r="AL2" s="720"/>
    </row>
    <row r="3" spans="1:38" ht="15" customHeight="1">
      <c r="A3" s="682" t="s">
        <v>2595</v>
      </c>
      <c r="B3" s="731">
        <v>219.5</v>
      </c>
      <c r="C3" s="731">
        <v>165.351743060225</v>
      </c>
      <c r="D3" s="731">
        <v>121.2</v>
      </c>
      <c r="E3" s="731">
        <v>212.91820492216419</v>
      </c>
      <c r="F3" s="731">
        <v>137.12343713750556</v>
      </c>
      <c r="G3" s="731">
        <v>166.48541894486661</v>
      </c>
      <c r="H3" s="752">
        <v>124.79205878142123</v>
      </c>
      <c r="I3" s="752">
        <v>149.85161712990438</v>
      </c>
      <c r="J3" s="991"/>
      <c r="K3" s="991"/>
      <c r="L3" s="5"/>
      <c r="M3" s="5"/>
      <c r="N3" s="720"/>
      <c r="O3" s="720"/>
      <c r="P3" s="720"/>
      <c r="Q3" s="720"/>
      <c r="R3" s="720"/>
      <c r="S3" s="720"/>
      <c r="T3" s="720"/>
      <c r="U3" s="720"/>
      <c r="V3" s="720"/>
      <c r="W3" s="720"/>
      <c r="X3" s="720"/>
      <c r="Y3" s="720"/>
      <c r="Z3" s="720"/>
      <c r="AA3" s="720"/>
      <c r="AB3" s="720"/>
      <c r="AC3" s="720"/>
      <c r="AD3" s="720"/>
      <c r="AE3" s="720"/>
      <c r="AF3" s="720"/>
      <c r="AG3" s="720"/>
      <c r="AH3" s="720"/>
      <c r="AI3" s="720"/>
      <c r="AJ3" s="720"/>
      <c r="AK3" s="720"/>
      <c r="AL3" s="720"/>
    </row>
    <row r="4" spans="1:38">
      <c r="A4" s="682" t="s">
        <v>2821</v>
      </c>
      <c r="B4" s="731">
        <v>109</v>
      </c>
      <c r="C4" s="731">
        <v>101.969102186735</v>
      </c>
      <c r="D4" s="731">
        <v>108.6</v>
      </c>
      <c r="E4" s="731">
        <v>121.95552474617791</v>
      </c>
      <c r="F4" s="731">
        <v>86.519257715187877</v>
      </c>
      <c r="G4" s="731">
        <v>89.897865018517706</v>
      </c>
      <c r="H4" s="752">
        <v>83.627824572834442</v>
      </c>
      <c r="I4" s="752">
        <v>84.599302665335898</v>
      </c>
      <c r="J4" s="991"/>
      <c r="K4" s="991"/>
      <c r="L4" s="5"/>
      <c r="M4" s="5"/>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row>
    <row r="5" spans="1:38">
      <c r="A5" s="682" t="s">
        <v>2822</v>
      </c>
      <c r="B5" s="731">
        <v>16.3</v>
      </c>
      <c r="C5" s="731">
        <v>20.703640703952601</v>
      </c>
      <c r="D5" s="731">
        <v>13.1</v>
      </c>
      <c r="E5" s="731">
        <v>33.317332157253119</v>
      </c>
      <c r="F5" s="731">
        <v>49.142689947942259</v>
      </c>
      <c r="G5" s="731">
        <v>40.356670519687206</v>
      </c>
      <c r="H5" s="752">
        <v>26.529292539348237</v>
      </c>
      <c r="I5" s="752">
        <v>101.68137275751756</v>
      </c>
      <c r="J5" s="991"/>
      <c r="K5" s="991"/>
      <c r="L5" s="5"/>
      <c r="M5" s="5"/>
      <c r="N5" s="720"/>
      <c r="O5" s="720"/>
      <c r="P5" s="720"/>
      <c r="Q5" s="720"/>
      <c r="R5" s="720"/>
      <c r="S5" s="720"/>
      <c r="T5" s="720"/>
      <c r="U5" s="720"/>
      <c r="V5" s="720"/>
      <c r="W5" s="720"/>
      <c r="X5" s="720"/>
      <c r="Y5" s="720"/>
      <c r="Z5" s="720"/>
      <c r="AA5" s="720"/>
      <c r="AB5" s="720"/>
      <c r="AC5" s="720"/>
      <c r="AD5" s="720"/>
      <c r="AE5" s="720"/>
      <c r="AF5" s="720"/>
      <c r="AG5" s="720"/>
      <c r="AH5" s="720"/>
      <c r="AI5" s="720"/>
      <c r="AJ5" s="720"/>
      <c r="AK5" s="720"/>
      <c r="AL5" s="720"/>
    </row>
    <row r="6" spans="1:38">
      <c r="A6" s="682" t="s">
        <v>2823</v>
      </c>
      <c r="B6" s="731">
        <v>149.69999999999999</v>
      </c>
      <c r="C6" s="731">
        <v>140.194051553398</v>
      </c>
      <c r="D6" s="731">
        <v>108.9</v>
      </c>
      <c r="E6" s="731">
        <v>233.86152641859928</v>
      </c>
      <c r="F6" s="731">
        <v>145.55844281203429</v>
      </c>
      <c r="G6" s="731">
        <v>110.00327271573215</v>
      </c>
      <c r="H6" s="752">
        <v>115.68061943867609</v>
      </c>
      <c r="I6" s="752">
        <v>145.15589213683631</v>
      </c>
      <c r="J6" s="991"/>
      <c r="K6" s="991"/>
      <c r="L6" s="5"/>
      <c r="M6" s="5"/>
      <c r="N6" s="720"/>
      <c r="O6" s="720"/>
      <c r="P6" s="720"/>
      <c r="Q6" s="720"/>
      <c r="R6" s="720"/>
      <c r="S6" s="720"/>
      <c r="T6" s="720"/>
      <c r="U6" s="720"/>
      <c r="V6" s="720"/>
      <c r="W6" s="720"/>
      <c r="X6" s="720"/>
      <c r="Y6" s="720"/>
      <c r="Z6" s="720"/>
      <c r="AA6" s="720"/>
      <c r="AB6" s="720"/>
      <c r="AC6" s="720"/>
      <c r="AD6" s="720"/>
      <c r="AE6" s="720"/>
      <c r="AF6" s="720"/>
      <c r="AG6" s="720"/>
      <c r="AH6" s="720"/>
      <c r="AI6" s="720"/>
      <c r="AJ6" s="720"/>
      <c r="AK6" s="720"/>
      <c r="AL6" s="720"/>
    </row>
    <row r="7" spans="1:38">
      <c r="A7" s="682" t="s">
        <v>2824</v>
      </c>
      <c r="B7" s="731">
        <v>72.400000000000006</v>
      </c>
      <c r="C7" s="731">
        <v>62.454205126220501</v>
      </c>
      <c r="D7" s="731">
        <v>59.3</v>
      </c>
      <c r="E7" s="731">
        <v>34.142545635347389</v>
      </c>
      <c r="F7" s="731">
        <v>22.864096244308229</v>
      </c>
      <c r="G7" s="731">
        <v>19.218040290578262</v>
      </c>
      <c r="H7" s="752">
        <v>22.470187927163664</v>
      </c>
      <c r="I7" s="752">
        <v>26.733109215436926</v>
      </c>
      <c r="J7" s="991"/>
      <c r="K7" s="991"/>
      <c r="L7" s="5"/>
      <c r="M7" s="5"/>
      <c r="N7" s="720"/>
      <c r="O7" s="720"/>
      <c r="P7" s="720"/>
      <c r="Q7" s="720"/>
      <c r="R7" s="720"/>
      <c r="S7" s="720"/>
      <c r="T7" s="720"/>
      <c r="U7" s="720"/>
      <c r="V7" s="720"/>
      <c r="W7" s="720"/>
      <c r="X7" s="720"/>
      <c r="Y7" s="720"/>
      <c r="Z7" s="720"/>
      <c r="AA7" s="720"/>
      <c r="AB7" s="720"/>
      <c r="AC7" s="720"/>
      <c r="AD7" s="720"/>
      <c r="AE7" s="720"/>
      <c r="AF7" s="720"/>
      <c r="AG7" s="720"/>
      <c r="AH7" s="720"/>
      <c r="AI7" s="720"/>
      <c r="AJ7" s="720"/>
      <c r="AK7" s="720"/>
      <c r="AL7" s="720"/>
    </row>
    <row r="8" spans="1:38" ht="17.25" customHeight="1">
      <c r="A8" s="751" t="s">
        <v>2597</v>
      </c>
      <c r="B8" s="729">
        <v>-335.7</v>
      </c>
      <c r="C8" s="729">
        <v>-315.78594726704205</v>
      </c>
      <c r="D8" s="726">
        <v>-233.3</v>
      </c>
      <c r="E8" s="726">
        <v>-353.61242954725117</v>
      </c>
      <c r="F8" s="726">
        <v>-235.54757382356581</v>
      </c>
      <c r="G8" s="726">
        <v>-231.84352289052839</v>
      </c>
      <c r="H8" s="726">
        <v>-194.88498866756026</v>
      </c>
      <c r="I8" s="726">
        <v>-358.73739210479937</v>
      </c>
      <c r="J8" s="990"/>
      <c r="K8" s="990"/>
      <c r="L8" s="5"/>
      <c r="M8" s="5"/>
      <c r="N8" s="720"/>
      <c r="O8" s="720"/>
      <c r="P8" s="720"/>
      <c r="Q8" s="720"/>
      <c r="R8" s="720"/>
      <c r="S8" s="720"/>
      <c r="T8" s="720"/>
      <c r="U8" s="720"/>
      <c r="V8" s="720"/>
      <c r="W8" s="720"/>
      <c r="X8" s="720"/>
      <c r="Y8" s="720"/>
      <c r="Z8" s="720"/>
      <c r="AA8" s="720"/>
      <c r="AB8" s="720"/>
      <c r="AC8" s="720"/>
      <c r="AD8" s="720"/>
      <c r="AE8" s="720"/>
      <c r="AF8" s="720"/>
      <c r="AG8" s="720"/>
      <c r="AH8" s="720"/>
      <c r="AI8" s="720"/>
      <c r="AJ8" s="720"/>
      <c r="AK8" s="720"/>
      <c r="AL8" s="720"/>
    </row>
    <row r="9" spans="1:38">
      <c r="A9" s="751" t="s">
        <v>2598</v>
      </c>
      <c r="B9" s="726">
        <v>231.2</v>
      </c>
      <c r="C9" s="726">
        <v>174.886795363489</v>
      </c>
      <c r="D9" s="726">
        <v>204</v>
      </c>
      <c r="E9" s="726">
        <v>316.25713843578342</v>
      </c>
      <c r="F9" s="726">
        <v>224.80573567394345</v>
      </c>
      <c r="G9" s="726">
        <v>221.69071598427155</v>
      </c>
      <c r="H9" s="748">
        <v>193.0937775403641</v>
      </c>
      <c r="I9" s="748">
        <v>160.70221033654562</v>
      </c>
      <c r="J9" s="990"/>
      <c r="K9" s="990"/>
      <c r="L9" s="5"/>
      <c r="M9" s="5"/>
      <c r="N9" s="720"/>
      <c r="O9" s="720"/>
      <c r="P9" s="720"/>
      <c r="Q9" s="720"/>
      <c r="R9" s="720"/>
      <c r="S9" s="720"/>
      <c r="T9" s="720"/>
      <c r="U9" s="720"/>
      <c r="V9" s="720"/>
      <c r="W9" s="720"/>
      <c r="X9" s="720"/>
      <c r="Y9" s="720"/>
      <c r="Z9" s="720"/>
      <c r="AA9" s="720"/>
      <c r="AB9" s="720"/>
      <c r="AC9" s="720"/>
      <c r="AD9" s="720"/>
      <c r="AE9" s="720"/>
      <c r="AF9" s="720"/>
      <c r="AG9" s="720"/>
      <c r="AH9" s="720"/>
      <c r="AI9" s="720"/>
      <c r="AJ9" s="720"/>
      <c r="AK9" s="720"/>
      <c r="AL9" s="720"/>
    </row>
    <row r="10" spans="1:38">
      <c r="A10" s="751" t="s">
        <v>2599</v>
      </c>
      <c r="B10" s="726">
        <v>237.5</v>
      </c>
      <c r="C10" s="726">
        <v>208.46570449209801</v>
      </c>
      <c r="D10" s="726">
        <v>327.60000000000002</v>
      </c>
      <c r="E10" s="726">
        <v>340.66785528197448</v>
      </c>
      <c r="F10" s="726">
        <v>226.88223671750399</v>
      </c>
      <c r="G10" s="726">
        <v>236.63167588214779</v>
      </c>
      <c r="H10" s="748">
        <v>227.69227123926743</v>
      </c>
      <c r="I10" s="748">
        <v>199.13038693349213</v>
      </c>
      <c r="J10" s="990"/>
      <c r="K10" s="990"/>
      <c r="L10" s="5"/>
      <c r="M10" s="5"/>
      <c r="N10" s="720"/>
      <c r="O10" s="720"/>
      <c r="P10" s="720"/>
      <c r="Q10" s="720"/>
      <c r="R10" s="720"/>
      <c r="S10" s="720"/>
      <c r="T10" s="720"/>
      <c r="U10" s="720"/>
      <c r="V10" s="720"/>
      <c r="W10" s="720"/>
      <c r="X10" s="720"/>
      <c r="Y10" s="720"/>
      <c r="Z10" s="720"/>
      <c r="AA10" s="720"/>
      <c r="AB10" s="720"/>
      <c r="AC10" s="720"/>
      <c r="AD10" s="720"/>
      <c r="AE10" s="720"/>
      <c r="AF10" s="720"/>
      <c r="AG10" s="720"/>
      <c r="AH10" s="720"/>
      <c r="AI10" s="720"/>
      <c r="AJ10" s="720"/>
      <c r="AK10" s="720"/>
      <c r="AL10" s="720"/>
    </row>
    <row r="11" spans="1:38">
      <c r="A11" s="751" t="s">
        <v>2600</v>
      </c>
      <c r="B11" s="726">
        <v>205.9</v>
      </c>
      <c r="C11" s="726">
        <v>174.06945663476299</v>
      </c>
      <c r="D11" s="726">
        <v>213.6</v>
      </c>
      <c r="E11" s="726">
        <v>214.06899128369471</v>
      </c>
      <c r="F11" s="726">
        <v>195.88188128268067</v>
      </c>
      <c r="G11" s="726">
        <v>203.69822633402566</v>
      </c>
      <c r="H11" s="748">
        <v>175.96871050472328</v>
      </c>
      <c r="I11" s="748">
        <v>162.61108829063753</v>
      </c>
      <c r="J11" s="990"/>
      <c r="K11" s="990"/>
      <c r="L11" s="5"/>
      <c r="M11" s="5"/>
      <c r="N11" s="720"/>
      <c r="O11" s="720"/>
      <c r="P11" s="720"/>
      <c r="Q11" s="720"/>
      <c r="R11" s="720"/>
      <c r="S11" s="720"/>
      <c r="T11" s="720"/>
      <c r="U11" s="720"/>
      <c r="V11" s="720"/>
      <c r="W11" s="720"/>
      <c r="X11" s="720"/>
      <c r="Y11" s="720"/>
      <c r="Z11" s="720"/>
      <c r="AA11" s="720"/>
      <c r="AB11" s="720"/>
      <c r="AC11" s="720"/>
      <c r="AD11" s="720"/>
      <c r="AE11" s="720"/>
      <c r="AF11" s="720"/>
      <c r="AG11" s="720"/>
      <c r="AH11" s="720"/>
      <c r="AI11" s="720"/>
      <c r="AJ11" s="720"/>
      <c r="AK11" s="720"/>
      <c r="AL11" s="720"/>
    </row>
    <row r="12" spans="1:38">
      <c r="A12" s="751" t="s">
        <v>2601</v>
      </c>
      <c r="B12" s="726">
        <v>167.9</v>
      </c>
      <c r="C12" s="726">
        <v>155.143332040698</v>
      </c>
      <c r="D12" s="726">
        <v>170.8</v>
      </c>
      <c r="E12" s="726">
        <v>152.29756604187364</v>
      </c>
      <c r="F12" s="726">
        <v>161.00630253147503</v>
      </c>
      <c r="G12" s="726">
        <v>179.06919253733162</v>
      </c>
      <c r="H12" s="748">
        <v>131.09300661047988</v>
      </c>
      <c r="I12" s="748">
        <v>138.6888378928497</v>
      </c>
      <c r="J12" s="990"/>
      <c r="K12" s="990"/>
      <c r="L12" s="5"/>
      <c r="M12" s="5"/>
      <c r="N12" s="720"/>
      <c r="O12" s="720"/>
      <c r="P12" s="720"/>
      <c r="Q12" s="720"/>
      <c r="R12" s="720"/>
      <c r="S12" s="720"/>
      <c r="T12" s="720"/>
      <c r="U12" s="720"/>
      <c r="V12" s="720"/>
      <c r="W12" s="720"/>
      <c r="X12" s="720"/>
      <c r="Y12" s="720"/>
      <c r="Z12" s="720"/>
      <c r="AA12" s="720"/>
      <c r="AB12" s="720"/>
      <c r="AC12" s="720"/>
      <c r="AD12" s="720"/>
      <c r="AE12" s="720"/>
      <c r="AF12" s="720"/>
      <c r="AG12" s="720"/>
      <c r="AH12" s="720"/>
      <c r="AI12" s="720"/>
      <c r="AJ12" s="720"/>
      <c r="AK12" s="720"/>
      <c r="AL12" s="720"/>
    </row>
    <row r="13" spans="1:38">
      <c r="A13" s="989"/>
      <c r="B13" s="5"/>
      <c r="C13" s="5"/>
      <c r="D13"/>
      <c r="E13" s="5"/>
      <c r="F13" s="720"/>
      <c r="G13" s="720"/>
      <c r="H13" s="720"/>
      <c r="I13" s="720"/>
      <c r="J13" s="720"/>
      <c r="K13" s="720"/>
      <c r="L13" s="5"/>
      <c r="M13" s="5"/>
      <c r="N13" s="720"/>
      <c r="O13" s="720"/>
      <c r="P13" s="720"/>
      <c r="Q13" s="720"/>
      <c r="R13" s="720"/>
      <c r="S13" s="720"/>
      <c r="T13" s="720"/>
      <c r="U13" s="720"/>
      <c r="V13" s="720"/>
      <c r="W13" s="720"/>
      <c r="X13" s="720"/>
      <c r="Y13" s="720"/>
      <c r="Z13" s="720"/>
      <c r="AA13" s="720"/>
      <c r="AB13" s="720"/>
      <c r="AC13" s="720"/>
      <c r="AD13" s="720"/>
      <c r="AE13" s="720"/>
      <c r="AF13" s="720"/>
      <c r="AG13" s="720"/>
      <c r="AH13" s="720"/>
      <c r="AI13" s="720"/>
      <c r="AJ13" s="720"/>
      <c r="AK13" s="720"/>
      <c r="AL13" s="720"/>
    </row>
    <row r="14" spans="1:38">
      <c r="A14" s="988"/>
      <c r="E14" s="667"/>
      <c r="F14" s="720"/>
      <c r="G14" s="720"/>
      <c r="H14" s="720"/>
      <c r="I14" s="720"/>
      <c r="J14" s="720"/>
      <c r="K14" s="720"/>
      <c r="L14" s="5"/>
      <c r="M14" s="5"/>
      <c r="N14" s="720"/>
      <c r="O14" s="720"/>
      <c r="P14" s="720"/>
      <c r="Q14" s="720"/>
      <c r="R14" s="720"/>
      <c r="S14" s="720"/>
      <c r="T14" s="720"/>
      <c r="U14" s="720"/>
      <c r="V14" s="720"/>
      <c r="W14" s="720"/>
      <c r="X14" s="720"/>
      <c r="Y14" s="720"/>
      <c r="Z14" s="720"/>
      <c r="AA14" s="720"/>
      <c r="AB14" s="720"/>
      <c r="AC14" s="720"/>
      <c r="AD14" s="720"/>
      <c r="AE14" s="720"/>
      <c r="AF14" s="720"/>
      <c r="AG14" s="720"/>
      <c r="AH14" s="720"/>
      <c r="AI14" s="720"/>
      <c r="AJ14" s="720"/>
      <c r="AK14" s="720"/>
      <c r="AL14" s="720"/>
    </row>
    <row r="15" spans="1:38">
      <c r="F15" s="720"/>
      <c r="G15" s="720"/>
      <c r="H15" s="720"/>
      <c r="I15" s="720"/>
      <c r="J15" s="720"/>
      <c r="K15" s="720"/>
      <c r="L15" s="5"/>
      <c r="M15" s="5"/>
      <c r="N15" s="720"/>
      <c r="O15" s="720"/>
      <c r="P15" s="720"/>
      <c r="Q15" s="720"/>
      <c r="R15" s="720"/>
      <c r="S15" s="720"/>
      <c r="T15" s="720"/>
      <c r="U15" s="720"/>
      <c r="V15" s="720"/>
      <c r="W15" s="720"/>
      <c r="X15" s="720"/>
      <c r="Y15" s="720"/>
      <c r="Z15" s="720"/>
      <c r="AA15" s="720"/>
      <c r="AB15" s="720"/>
      <c r="AC15" s="720"/>
      <c r="AD15" s="720"/>
      <c r="AE15" s="720"/>
      <c r="AF15" s="720"/>
      <c r="AG15" s="720"/>
      <c r="AH15" s="720"/>
      <c r="AI15" s="720"/>
      <c r="AJ15" s="720"/>
      <c r="AK15" s="720"/>
      <c r="AL15" s="720"/>
    </row>
    <row r="16" spans="1:38">
      <c r="F16" s="720"/>
      <c r="G16" s="720"/>
      <c r="H16" s="720"/>
      <c r="I16" s="720"/>
      <c r="J16" s="720"/>
      <c r="K16" s="720"/>
      <c r="L16" s="5"/>
      <c r="M16" s="5"/>
      <c r="N16" s="720"/>
      <c r="O16" s="720"/>
      <c r="P16" s="720"/>
      <c r="Q16" s="720"/>
      <c r="R16" s="720"/>
      <c r="S16" s="720"/>
      <c r="T16" s="720"/>
      <c r="U16" s="720"/>
      <c r="V16" s="720"/>
      <c r="W16" s="720"/>
      <c r="X16" s="720"/>
      <c r="Y16" s="720"/>
      <c r="Z16" s="720"/>
      <c r="AA16" s="720"/>
      <c r="AB16" s="720"/>
      <c r="AC16" s="720"/>
      <c r="AD16" s="720"/>
      <c r="AE16" s="720"/>
      <c r="AF16" s="720"/>
      <c r="AG16" s="720"/>
      <c r="AH16" s="720"/>
      <c r="AI16" s="720"/>
      <c r="AJ16" s="720"/>
      <c r="AK16" s="720"/>
      <c r="AL16" s="720"/>
    </row>
    <row r="17" spans="6:38">
      <c r="F17" s="720"/>
      <c r="G17" s="720"/>
      <c r="H17" s="720"/>
      <c r="I17" s="720"/>
      <c r="J17" s="720"/>
      <c r="K17" s="720"/>
      <c r="L17" s="5"/>
      <c r="M17" s="5"/>
      <c r="N17" s="720"/>
      <c r="O17" s="720"/>
      <c r="P17" s="720"/>
      <c r="Q17" s="720"/>
      <c r="R17" s="720"/>
      <c r="S17" s="720"/>
      <c r="T17" s="720"/>
      <c r="U17" s="720"/>
      <c r="V17" s="720"/>
      <c r="W17" s="720"/>
      <c r="X17" s="720"/>
      <c r="Y17" s="720"/>
      <c r="Z17" s="720"/>
      <c r="AA17" s="720"/>
      <c r="AB17" s="720"/>
      <c r="AC17" s="720"/>
      <c r="AD17" s="720"/>
      <c r="AE17" s="720"/>
      <c r="AF17" s="720"/>
      <c r="AG17" s="720"/>
      <c r="AH17" s="720"/>
      <c r="AI17" s="720"/>
      <c r="AJ17" s="720"/>
      <c r="AK17" s="720"/>
      <c r="AL17" s="720"/>
    </row>
    <row r="18" spans="6:38">
      <c r="L18" s="5"/>
      <c r="M18" s="5"/>
    </row>
    <row r="19" spans="6:38">
      <c r="L19" s="5"/>
      <c r="M19" s="5"/>
    </row>
    <row r="20" spans="6:38">
      <c r="F20" s="667"/>
      <c r="G20" s="667"/>
      <c r="H20" s="987"/>
      <c r="I20" s="987"/>
      <c r="J20" s="987"/>
      <c r="K20" s="987"/>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248E-5B6A-4017-8097-4F9AA883A1B5}">
  <sheetPr codeName="Plan58">
    <tabColor rgb="FF5F6062"/>
  </sheetPr>
  <dimension ref="A1:M33"/>
  <sheetViews>
    <sheetView showGridLines="0" workbookViewId="0"/>
  </sheetViews>
  <sheetFormatPr defaultColWidth="20.77734375" defaultRowHeight="13.8"/>
  <cols>
    <col min="1" max="1" width="57.77734375" style="670" customWidth="1"/>
    <col min="2" max="3" width="9.77734375" style="670" bestFit="1" customWidth="1"/>
    <col min="4" max="4" width="10.77734375" style="670" bestFit="1" customWidth="1"/>
    <col min="5" max="7" width="9.77734375" style="670" bestFit="1" customWidth="1"/>
    <col min="8" max="8" width="10.77734375" style="670" bestFit="1" customWidth="1"/>
    <col min="9" max="11" width="9.77734375" style="670" bestFit="1" customWidth="1"/>
    <col min="12" max="232" width="9.21875" style="670" customWidth="1"/>
    <col min="233" max="233" width="3.44140625" style="670" customWidth="1"/>
    <col min="234" max="234" width="65.77734375" style="670" customWidth="1"/>
    <col min="235" max="236" width="18.77734375" style="670" customWidth="1"/>
    <col min="237" max="237" width="18.21875" style="670" customWidth="1"/>
    <col min="238" max="241" width="21.21875" style="670" customWidth="1"/>
    <col min="242" max="246" width="20.77734375" style="670" customWidth="1"/>
    <col min="247" max="16384" width="20.77734375" style="670"/>
  </cols>
  <sheetData>
    <row r="1" spans="1:13" s="995" customFormat="1" ht="15.6">
      <c r="A1" s="757" t="s">
        <v>2825</v>
      </c>
      <c r="B1" s="396"/>
      <c r="C1" s="396"/>
      <c r="D1" s="396"/>
      <c r="E1" s="396"/>
      <c r="F1" s="396"/>
      <c r="G1" s="396"/>
      <c r="H1" s="396"/>
      <c r="I1" s="396"/>
      <c r="J1" s="396"/>
      <c r="K1" s="698" t="s">
        <v>65</v>
      </c>
      <c r="L1" s="1001"/>
      <c r="M1" s="1001"/>
    </row>
    <row r="2" spans="1:13" s="720" customFormat="1" ht="15" customHeight="1">
      <c r="A2" s="993"/>
      <c r="B2" s="735">
        <v>42551</v>
      </c>
      <c r="C2" s="735">
        <v>42460</v>
      </c>
      <c r="D2" s="735">
        <v>42369</v>
      </c>
      <c r="E2" s="735">
        <v>42277</v>
      </c>
      <c r="F2" s="735">
        <v>42185</v>
      </c>
      <c r="G2" s="735">
        <v>42094</v>
      </c>
      <c r="H2" s="735">
        <v>42004</v>
      </c>
      <c r="I2" s="735">
        <v>41912</v>
      </c>
      <c r="J2" s="735">
        <v>41820</v>
      </c>
      <c r="K2" s="735">
        <v>41729</v>
      </c>
      <c r="L2" s="670"/>
      <c r="M2" s="670"/>
    </row>
    <row r="3" spans="1:13" s="720" customFormat="1" ht="15" customHeight="1">
      <c r="A3" s="1000" t="s">
        <v>2595</v>
      </c>
      <c r="B3" s="752">
        <v>59.7</v>
      </c>
      <c r="C3" s="752">
        <v>63.810117442584499</v>
      </c>
      <c r="D3" s="752">
        <v>22.9</v>
      </c>
      <c r="E3" s="752">
        <v>40.592654511305639</v>
      </c>
      <c r="F3" s="752">
        <v>41.443805938853323</v>
      </c>
      <c r="G3" s="752">
        <v>36.737341594170928</v>
      </c>
      <c r="H3" s="752">
        <v>16.602125621519747</v>
      </c>
      <c r="I3" s="752">
        <v>12.140200856292287</v>
      </c>
      <c r="J3" s="752">
        <v>18.559615547053635</v>
      </c>
      <c r="K3" s="752">
        <v>24.817294560480978</v>
      </c>
      <c r="L3" s="699"/>
      <c r="M3" s="699"/>
    </row>
    <row r="4" spans="1:13" s="720" customFormat="1" ht="15" customHeight="1">
      <c r="A4" s="1000" t="s">
        <v>2821</v>
      </c>
      <c r="B4" s="752">
        <v>12.5</v>
      </c>
      <c r="C4" s="752">
        <v>19.987047713197502</v>
      </c>
      <c r="D4" s="752">
        <v>14</v>
      </c>
      <c r="E4" s="752">
        <v>21.341289158207701</v>
      </c>
      <c r="F4" s="752">
        <v>7.8555611027611478</v>
      </c>
      <c r="G4" s="752">
        <v>11.01124742962562</v>
      </c>
      <c r="H4" s="752">
        <v>3.600185701196811</v>
      </c>
      <c r="I4" s="752">
        <v>6.4352112874457363</v>
      </c>
      <c r="J4" s="752">
        <v>13.160204870566332</v>
      </c>
      <c r="K4" s="752">
        <v>13.854067021625994</v>
      </c>
      <c r="L4" s="699"/>
      <c r="M4" s="699"/>
    </row>
    <row r="5" spans="1:13" s="720" customFormat="1" ht="15" customHeight="1">
      <c r="A5" s="1000" t="s">
        <v>2822</v>
      </c>
      <c r="B5" s="752">
        <v>16.600000000000001</v>
      </c>
      <c r="C5" s="752">
        <v>15.163350896677599</v>
      </c>
      <c r="D5" s="752">
        <v>12.9</v>
      </c>
      <c r="E5" s="752">
        <v>16.832898970398958</v>
      </c>
      <c r="F5" s="752">
        <v>14.828802708730638</v>
      </c>
      <c r="G5" s="752">
        <v>35.298796576759017</v>
      </c>
      <c r="H5" s="752">
        <v>10.741051498890734</v>
      </c>
      <c r="I5" s="752">
        <v>11.186597114895616</v>
      </c>
      <c r="J5" s="752">
        <v>4.8101151478766839</v>
      </c>
      <c r="K5" s="752">
        <v>14.4618827650892</v>
      </c>
      <c r="L5" s="699"/>
      <c r="M5" s="699"/>
    </row>
    <row r="6" spans="1:13" s="720" customFormat="1" ht="15" customHeight="1">
      <c r="A6" s="1000" t="s">
        <v>2823</v>
      </c>
      <c r="B6" s="752">
        <v>7.5</v>
      </c>
      <c r="C6" s="752">
        <v>3.73604591197277</v>
      </c>
      <c r="D6" s="752">
        <v>7.7</v>
      </c>
      <c r="E6" s="752">
        <v>13.515935947601648</v>
      </c>
      <c r="F6" s="752">
        <v>9.5747348170361519</v>
      </c>
      <c r="G6" s="752">
        <v>7.3598505506419665</v>
      </c>
      <c r="H6" s="752">
        <v>8.0504882731869927</v>
      </c>
      <c r="I6" s="752">
        <v>18.300463122896698</v>
      </c>
      <c r="J6" s="752">
        <v>14.267480555414489</v>
      </c>
      <c r="K6" s="752">
        <v>10.184752923303982</v>
      </c>
      <c r="L6" s="699"/>
      <c r="M6" s="699"/>
    </row>
    <row r="7" spans="1:13" s="720" customFormat="1" ht="15" customHeight="1">
      <c r="A7" s="1000" t="s">
        <v>2824</v>
      </c>
      <c r="B7" s="752">
        <v>14.4</v>
      </c>
      <c r="C7" s="752">
        <v>8.3768408853080594</v>
      </c>
      <c r="D7" s="752">
        <v>6.6</v>
      </c>
      <c r="E7" s="752">
        <v>8.6111697075666349</v>
      </c>
      <c r="F7" s="752">
        <v>5.5037739132878052</v>
      </c>
      <c r="G7" s="752">
        <v>5.8193281863024922</v>
      </c>
      <c r="H7" s="752">
        <v>4.3468957852178924</v>
      </c>
      <c r="I7" s="752">
        <v>17.135786656705953</v>
      </c>
      <c r="J7" s="752">
        <v>4.5328806978471468</v>
      </c>
      <c r="K7" s="752">
        <v>2.1527051945837066</v>
      </c>
      <c r="L7" s="699"/>
      <c r="M7" s="699"/>
    </row>
    <row r="8" spans="1:13" s="720" customFormat="1" ht="15" customHeight="1">
      <c r="A8" s="999" t="s">
        <v>2597</v>
      </c>
      <c r="B8" s="726">
        <v>-62.2</v>
      </c>
      <c r="C8" s="726">
        <v>-65.427002558563416</v>
      </c>
      <c r="D8" s="726">
        <v>-43.2</v>
      </c>
      <c r="E8" s="726">
        <v>-63.914051822330777</v>
      </c>
      <c r="F8" s="726">
        <v>-41.275146723160731</v>
      </c>
      <c r="G8" s="726">
        <v>-68.954535742395493</v>
      </c>
      <c r="H8" s="726">
        <v>-26.434651930611249</v>
      </c>
      <c r="I8" s="726">
        <v>-41.999659038236302</v>
      </c>
      <c r="J8" s="726">
        <v>-38.180596818758289</v>
      </c>
      <c r="K8" s="726">
        <v>-37.466302465083857</v>
      </c>
      <c r="L8" s="699"/>
      <c r="M8" s="699"/>
    </row>
    <row r="9" spans="1:13" s="720" customFormat="1" ht="15" customHeight="1">
      <c r="A9" s="999" t="s">
        <v>2598</v>
      </c>
      <c r="B9" s="748">
        <v>48.5</v>
      </c>
      <c r="C9" s="748">
        <v>45.646400291177002</v>
      </c>
      <c r="D9" s="748">
        <v>20.8</v>
      </c>
      <c r="E9" s="748">
        <v>36.9798964727498</v>
      </c>
      <c r="F9" s="748">
        <v>37.931531757508338</v>
      </c>
      <c r="G9" s="748">
        <v>27.272028595104544</v>
      </c>
      <c r="H9" s="748">
        <v>16.906094949400927</v>
      </c>
      <c r="I9" s="748">
        <v>23.198599999999999</v>
      </c>
      <c r="J9" s="748">
        <v>17.149699999999999</v>
      </c>
      <c r="K9" s="748">
        <v>28.0044</v>
      </c>
      <c r="L9" s="699"/>
      <c r="M9" s="699"/>
    </row>
    <row r="10" spans="1:13" s="720" customFormat="1" ht="15" customHeight="1">
      <c r="A10" s="999" t="s">
        <v>2599</v>
      </c>
      <c r="B10" s="748">
        <v>57.4</v>
      </c>
      <c r="C10" s="748">
        <v>54.502462731601803</v>
      </c>
      <c r="D10" s="748">
        <v>42.3</v>
      </c>
      <c r="E10" s="748">
        <v>49.383047277488529</v>
      </c>
      <c r="F10" s="748">
        <v>39.420166404295571</v>
      </c>
      <c r="G10" s="748">
        <v>31.563418118370016</v>
      </c>
      <c r="H10" s="748">
        <v>53.036851219348975</v>
      </c>
      <c r="I10" s="748">
        <v>40.95188141879791</v>
      </c>
      <c r="J10" s="748">
        <v>41.910599999999995</v>
      </c>
      <c r="K10" s="748">
        <v>54.322300000000006</v>
      </c>
      <c r="L10" s="699"/>
      <c r="M10" s="699"/>
    </row>
    <row r="11" spans="1:13" s="720" customFormat="1" ht="15" customHeight="1">
      <c r="A11" s="999" t="s">
        <v>2600</v>
      </c>
      <c r="B11" s="748">
        <v>32.5</v>
      </c>
      <c r="C11" s="748">
        <v>35.532885626695197</v>
      </c>
      <c r="D11" s="748">
        <v>23.7</v>
      </c>
      <c r="E11" s="748">
        <v>28.75674763785883</v>
      </c>
      <c r="F11" s="748">
        <v>23.008379390898117</v>
      </c>
      <c r="G11" s="748">
        <v>18.654308722027878</v>
      </c>
      <c r="H11" s="748">
        <v>22.135835206667746</v>
      </c>
      <c r="I11" s="748">
        <v>24.97100311713163</v>
      </c>
      <c r="J11" s="748">
        <v>28.025249180327869</v>
      </c>
      <c r="K11" s="748">
        <v>27.55217833333333</v>
      </c>
      <c r="L11" s="699"/>
      <c r="M11" s="699"/>
    </row>
    <row r="12" spans="1:13" s="720" customFormat="1" ht="15" customHeight="1">
      <c r="A12" s="999" t="s">
        <v>2601</v>
      </c>
      <c r="B12" s="748">
        <v>13.9</v>
      </c>
      <c r="C12" s="748">
        <v>17.6645973818869</v>
      </c>
      <c r="D12" s="748">
        <v>10.6</v>
      </c>
      <c r="E12" s="748">
        <v>13.033596386950901</v>
      </c>
      <c r="F12" s="748">
        <v>13.300080189201992</v>
      </c>
      <c r="G12" s="748">
        <v>10.871811104278706</v>
      </c>
      <c r="H12" s="748">
        <v>13.086055072317352</v>
      </c>
      <c r="I12" s="748">
        <v>14.471868777991409</v>
      </c>
      <c r="J12" s="748">
        <v>17.149699999999999</v>
      </c>
      <c r="K12" s="748">
        <v>16.968599999999999</v>
      </c>
      <c r="L12" s="699"/>
      <c r="M12" s="699"/>
    </row>
    <row r="13" spans="1:13" s="720" customFormat="1" ht="14.4">
      <c r="A13" s="744"/>
      <c r="B13" s="744"/>
      <c r="C13" s="744"/>
      <c r="D13" s="744"/>
      <c r="E13" s="744"/>
      <c r="F13" s="744"/>
      <c r="G13" s="744"/>
      <c r="H13" s="744"/>
      <c r="I13" s="744"/>
      <c r="J13" s="744"/>
      <c r="K13" s="744"/>
      <c r="L13" s="670"/>
      <c r="M13" s="670"/>
    </row>
    <row r="14" spans="1:13" s="720" customFormat="1" ht="14.4">
      <c r="A14" s="744"/>
      <c r="B14" s="998"/>
      <c r="C14" s="998"/>
      <c r="D14" s="996"/>
      <c r="E14" s="996"/>
      <c r="F14" s="996"/>
      <c r="G14" s="996"/>
      <c r="H14" s="996"/>
      <c r="I14" s="996"/>
      <c r="J14" s="996"/>
      <c r="K14" s="996"/>
      <c r="L14" s="670"/>
      <c r="M14" s="670"/>
    </row>
    <row r="15" spans="1:13" s="720" customFormat="1" ht="15" customHeight="1">
      <c r="A15" s="997"/>
      <c r="B15" s="996"/>
      <c r="C15" s="996"/>
      <c r="D15" s="996"/>
      <c r="E15" s="996"/>
      <c r="F15" s="996"/>
      <c r="G15" s="996"/>
      <c r="H15" s="996"/>
      <c r="I15" s="996"/>
      <c r="J15" s="996"/>
      <c r="L15" s="670"/>
      <c r="M15" s="670"/>
    </row>
    <row r="19" spans="12:13" s="995" customFormat="1" ht="15" customHeight="1">
      <c r="L19" s="670"/>
      <c r="M19" s="670"/>
    </row>
    <row r="20" spans="12:13" s="720" customFormat="1" ht="15" customHeight="1">
      <c r="L20" s="670"/>
      <c r="M20" s="670"/>
    </row>
    <row r="21" spans="12:13" s="720" customFormat="1" ht="15" customHeight="1">
      <c r="L21" s="670"/>
      <c r="M21" s="670"/>
    </row>
    <row r="22" spans="12:13" s="720" customFormat="1" ht="15" customHeight="1">
      <c r="L22" s="670"/>
      <c r="M22" s="670"/>
    </row>
    <row r="23" spans="12:13" s="720" customFormat="1" ht="15" customHeight="1">
      <c r="L23" s="670"/>
      <c r="M23" s="670"/>
    </row>
    <row r="24" spans="12:13" s="720" customFormat="1" ht="15" customHeight="1">
      <c r="L24" s="670"/>
      <c r="M24" s="670"/>
    </row>
    <row r="25" spans="12:13" s="720" customFormat="1" ht="15" customHeight="1">
      <c r="L25" s="670"/>
      <c r="M25" s="670"/>
    </row>
    <row r="26" spans="12:13" s="720" customFormat="1" ht="15" customHeight="1">
      <c r="L26" s="670"/>
      <c r="M26" s="670"/>
    </row>
    <row r="27" spans="12:13" s="720" customFormat="1" ht="15" customHeight="1">
      <c r="L27" s="670"/>
      <c r="M27" s="670"/>
    </row>
    <row r="28" spans="12:13" s="720" customFormat="1" ht="15" customHeight="1">
      <c r="L28" s="670"/>
      <c r="M28" s="670"/>
    </row>
    <row r="29" spans="12:13" s="720" customFormat="1" ht="15" customHeight="1">
      <c r="L29" s="670"/>
      <c r="M29" s="670"/>
    </row>
    <row r="30" spans="12:13" s="720" customFormat="1" ht="15" customHeight="1">
      <c r="L30" s="670"/>
      <c r="M30" s="670"/>
    </row>
    <row r="31" spans="12:13" s="720" customFormat="1" ht="14.4">
      <c r="L31" s="670"/>
      <c r="M31" s="670"/>
    </row>
    <row r="32" spans="12:13" s="720" customFormat="1" ht="14.4">
      <c r="L32" s="670"/>
      <c r="M32" s="670"/>
    </row>
    <row r="33" spans="12:13" s="720" customFormat="1" ht="15" customHeight="1">
      <c r="L33" s="670"/>
      <c r="M33" s="670"/>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30D0-CC5A-4C3C-AEE4-D1F2A59B23A0}">
  <sheetPr codeName="Plan56">
    <tabColor rgb="FF5F6062"/>
  </sheetPr>
  <dimension ref="A1:BW16"/>
  <sheetViews>
    <sheetView showGridLines="0" workbookViewId="0"/>
  </sheetViews>
  <sheetFormatPr defaultColWidth="9.21875" defaultRowHeight="13.8"/>
  <cols>
    <col min="1" max="1" width="3.21875" style="667" customWidth="1"/>
    <col min="2" max="2" width="40.44140625" style="667" customWidth="1"/>
    <col min="3" max="3" width="11.21875" style="667" bestFit="1" customWidth="1"/>
    <col min="4" max="4" width="8.44140625" style="667" bestFit="1" customWidth="1"/>
    <col min="5" max="5" width="5.44140625" style="667" bestFit="1" customWidth="1"/>
    <col min="6" max="6" width="11.21875" style="667" bestFit="1" customWidth="1"/>
    <col min="7" max="7" width="8.44140625" style="667" bestFit="1" customWidth="1"/>
    <col min="8" max="8" width="5.44140625" style="667" bestFit="1" customWidth="1"/>
    <col min="9" max="9" width="11.21875" style="667" bestFit="1" customWidth="1"/>
    <col min="10" max="10" width="8.44140625" style="667" bestFit="1" customWidth="1"/>
    <col min="11" max="11" width="5.44140625" style="667" bestFit="1" customWidth="1"/>
    <col min="12" max="12" width="11.21875" style="667" bestFit="1" customWidth="1"/>
    <col min="13" max="13" width="8.44140625" style="667" bestFit="1" customWidth="1"/>
    <col min="14" max="14" width="5.44140625" style="667" bestFit="1" customWidth="1"/>
    <col min="15" max="15" width="11.21875" style="667" bestFit="1" customWidth="1"/>
    <col min="16" max="16" width="8.44140625" style="667" bestFit="1" customWidth="1"/>
    <col min="17" max="17" width="5.44140625" style="667" bestFit="1" customWidth="1"/>
    <col min="18" max="18" width="11.21875" style="667" bestFit="1" customWidth="1"/>
    <col min="19" max="19" width="8.44140625" style="667" bestFit="1" customWidth="1"/>
    <col min="20" max="20" width="5.44140625" style="667" bestFit="1" customWidth="1"/>
    <col min="21" max="21" width="11.21875" style="667" bestFit="1" customWidth="1"/>
    <col min="22" max="22" width="8.44140625" style="667" bestFit="1" customWidth="1"/>
    <col min="23" max="23" width="5.44140625" style="667" bestFit="1" customWidth="1"/>
    <col min="24" max="24" width="11.21875" style="667" bestFit="1" customWidth="1"/>
    <col min="25" max="25" width="8.44140625" style="667" bestFit="1" customWidth="1"/>
    <col min="26" max="26" width="5.44140625" style="667" bestFit="1" customWidth="1"/>
    <col min="27" max="27" width="11.21875" style="667" bestFit="1" customWidth="1"/>
    <col min="28" max="28" width="8.44140625" style="667" bestFit="1" customWidth="1"/>
    <col min="29" max="29" width="5.44140625" style="667" bestFit="1" customWidth="1"/>
    <col min="30" max="30" width="11.21875" style="667" bestFit="1" customWidth="1"/>
    <col min="31" max="31" width="8.44140625" style="667" bestFit="1" customWidth="1"/>
    <col min="32" max="32" width="5.44140625" style="667" bestFit="1" customWidth="1"/>
    <col min="33" max="33" width="11.21875" style="667" bestFit="1" customWidth="1"/>
    <col min="34" max="34" width="8.44140625" style="667" bestFit="1" customWidth="1"/>
    <col min="35" max="35" width="5.44140625" style="667" bestFit="1" customWidth="1"/>
    <col min="36" max="36" width="11.21875" style="667" bestFit="1" customWidth="1"/>
    <col min="37" max="37" width="8.44140625" style="667" bestFit="1" customWidth="1"/>
    <col min="38" max="38" width="5.44140625" style="667" bestFit="1" customWidth="1"/>
    <col min="39" max="39" width="11.21875" style="667" bestFit="1" customWidth="1"/>
    <col min="40" max="40" width="8.44140625" style="667" bestFit="1" customWidth="1"/>
    <col min="41" max="41" width="5.44140625" style="667" bestFit="1" customWidth="1"/>
    <col min="42" max="42" width="11.21875" style="667" bestFit="1" customWidth="1"/>
    <col min="43" max="43" width="8.44140625" style="667" bestFit="1" customWidth="1"/>
    <col min="44" max="44" width="5.44140625" style="667" bestFit="1" customWidth="1"/>
    <col min="45" max="45" width="11.21875" style="667" bestFit="1" customWidth="1"/>
    <col min="46" max="46" width="8.44140625" style="667" bestFit="1" customWidth="1"/>
    <col min="47" max="47" width="5.44140625" style="667" bestFit="1" customWidth="1"/>
    <col min="48" max="48" width="11.21875" style="667" bestFit="1" customWidth="1"/>
    <col min="49" max="49" width="8.44140625" style="667" bestFit="1" customWidth="1"/>
    <col min="50" max="50" width="5.44140625" style="667" bestFit="1" customWidth="1"/>
    <col min="51" max="51" width="11.21875" style="667" bestFit="1" customWidth="1"/>
    <col min="52" max="52" width="8.44140625" style="667" bestFit="1" customWidth="1"/>
    <col min="53" max="53" width="5.44140625" style="667" bestFit="1" customWidth="1"/>
    <col min="54" max="54" width="11.21875" style="667" bestFit="1" customWidth="1"/>
    <col min="55" max="55" width="8.44140625" style="667" bestFit="1" customWidth="1"/>
    <col min="56" max="56" width="5.44140625" style="667" bestFit="1" customWidth="1"/>
    <col min="57" max="57" width="11.21875" style="667" bestFit="1" customWidth="1"/>
    <col min="58" max="58" width="8.44140625" style="667" bestFit="1" customWidth="1"/>
    <col min="59" max="59" width="5.44140625" style="667" bestFit="1" customWidth="1"/>
    <col min="60" max="60" width="11.21875" style="667" bestFit="1" customWidth="1"/>
    <col min="61" max="61" width="8.44140625" style="667" bestFit="1" customWidth="1"/>
    <col min="62" max="62" width="5.44140625" style="667" bestFit="1" customWidth="1"/>
    <col min="63" max="63" width="11.21875" style="667" bestFit="1" customWidth="1"/>
    <col min="64" max="64" width="8.44140625" style="667" bestFit="1" customWidth="1"/>
    <col min="65" max="65" width="5.44140625" style="667" bestFit="1" customWidth="1"/>
    <col min="66" max="66" width="11.21875" style="667" bestFit="1" customWidth="1"/>
    <col min="67" max="67" width="8.44140625" style="667" bestFit="1" customWidth="1"/>
    <col min="68" max="68" width="5.44140625" style="667" bestFit="1" customWidth="1"/>
    <col min="69" max="69" width="11.21875" style="667" bestFit="1" customWidth="1"/>
    <col min="70" max="70" width="8.44140625" style="667" bestFit="1" customWidth="1"/>
    <col min="71" max="71" width="5.44140625" style="667" bestFit="1" customWidth="1"/>
    <col min="72" max="72" width="11.21875" style="667" bestFit="1" customWidth="1"/>
    <col min="73" max="73" width="8.44140625" style="667" bestFit="1" customWidth="1"/>
    <col min="74" max="74" width="5.44140625" style="667" bestFit="1" customWidth="1"/>
    <col min="75" max="75" width="10.77734375" style="667" customWidth="1"/>
    <col min="76" max="16384" width="9.21875" style="667"/>
  </cols>
  <sheetData>
    <row r="1" spans="1:75" ht="15.6">
      <c r="A1" s="111" t="s">
        <v>2826</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670"/>
      <c r="BU1" s="670"/>
      <c r="BV1" s="1031" t="s">
        <v>65</v>
      </c>
    </row>
    <row r="2" spans="1:75" s="709" customFormat="1" ht="15.6" hidden="1">
      <c r="A2" s="42"/>
      <c r="B2" s="42"/>
      <c r="C2" s="1030"/>
      <c r="D2" s="1029"/>
      <c r="E2" s="1029"/>
      <c r="F2" s="1030"/>
      <c r="G2" s="1029"/>
      <c r="H2" s="1029"/>
      <c r="I2" s="1030"/>
      <c r="J2" s="1029"/>
      <c r="K2" s="1029"/>
      <c r="L2" s="1030"/>
      <c r="M2" s="1029"/>
      <c r="N2" s="1029"/>
      <c r="O2" s="1030"/>
      <c r="P2" s="1029"/>
      <c r="Q2" s="1029"/>
      <c r="R2" s="1030"/>
      <c r="S2" s="1029"/>
      <c r="T2" s="1029"/>
      <c r="U2" s="1030"/>
      <c r="V2" s="1029"/>
      <c r="W2" s="1029"/>
      <c r="X2" s="1030"/>
      <c r="Y2" s="1029"/>
      <c r="Z2" s="1029"/>
      <c r="AA2" s="1030"/>
      <c r="AB2" s="1029"/>
      <c r="AC2" s="1029"/>
      <c r="AD2" s="1030"/>
      <c r="AE2" s="1029"/>
      <c r="AF2" s="1029"/>
      <c r="AG2" s="1030"/>
      <c r="AH2" s="1029"/>
      <c r="AI2" s="1029"/>
      <c r="AJ2" s="1030"/>
      <c r="AK2" s="1029"/>
      <c r="AL2" s="1029"/>
      <c r="AM2" s="1030"/>
      <c r="AN2" s="1029"/>
      <c r="AO2" s="1029"/>
      <c r="AP2" s="1030"/>
      <c r="AQ2" s="1029"/>
      <c r="AR2" s="1029"/>
      <c r="AS2" s="1030"/>
      <c r="AT2" s="1029"/>
      <c r="AU2" s="1029"/>
      <c r="AV2" s="1030"/>
      <c r="AW2" s="1029"/>
      <c r="AX2" s="1029"/>
      <c r="AY2" s="1030"/>
      <c r="AZ2" s="1029"/>
      <c r="BA2" s="1029"/>
      <c r="BB2" s="1030"/>
      <c r="BC2" s="1029"/>
      <c r="BD2" s="1029"/>
      <c r="BE2" s="1030"/>
      <c r="BF2" s="1029"/>
      <c r="BG2" s="1029"/>
      <c r="BH2" s="1030"/>
      <c r="BI2" s="1029"/>
      <c r="BJ2" s="1029"/>
      <c r="BK2" s="1030" t="s">
        <v>2558</v>
      </c>
      <c r="BL2" s="1029"/>
      <c r="BM2" s="1029"/>
      <c r="BN2" s="1030"/>
      <c r="BO2" s="1029"/>
      <c r="BP2" s="1029"/>
      <c r="BQ2" s="1030"/>
      <c r="BR2" s="1029"/>
      <c r="BS2" s="1029"/>
      <c r="BT2" s="1030"/>
      <c r="BU2" s="1029"/>
      <c r="BV2" s="1029"/>
      <c r="BW2" s="667"/>
    </row>
    <row r="3" spans="1:75" s="672" customFormat="1" ht="14.4">
      <c r="A3" s="1028"/>
      <c r="B3" s="1028"/>
      <c r="C3" s="689">
        <v>42916</v>
      </c>
      <c r="D3" s="1027"/>
      <c r="E3" s="1027"/>
      <c r="F3" s="689">
        <v>42825</v>
      </c>
      <c r="G3" s="688"/>
      <c r="H3" s="687"/>
      <c r="I3" s="689">
        <v>42735</v>
      </c>
      <c r="J3" s="688"/>
      <c r="K3" s="687"/>
      <c r="L3" s="689">
        <v>42643</v>
      </c>
      <c r="M3" s="688"/>
      <c r="N3" s="687"/>
      <c r="O3" s="689">
        <v>42551</v>
      </c>
      <c r="P3" s="688"/>
      <c r="Q3" s="687"/>
      <c r="R3" s="689">
        <v>42460</v>
      </c>
      <c r="S3" s="688"/>
      <c r="T3" s="687"/>
      <c r="U3" s="689">
        <v>42369</v>
      </c>
      <c r="V3" s="688"/>
      <c r="W3" s="687"/>
      <c r="X3" s="689">
        <v>42277</v>
      </c>
      <c r="Y3" s="688"/>
      <c r="Z3" s="687"/>
      <c r="AA3" s="689">
        <v>42185</v>
      </c>
      <c r="AB3" s="688"/>
      <c r="AC3" s="687"/>
      <c r="AD3" s="689">
        <v>42094</v>
      </c>
      <c r="AE3" s="688"/>
      <c r="AF3" s="687"/>
      <c r="AG3" s="689">
        <v>42916</v>
      </c>
      <c r="AH3" s="688"/>
      <c r="AI3" s="687"/>
      <c r="AJ3" s="689">
        <v>42825</v>
      </c>
      <c r="AK3" s="688"/>
      <c r="AL3" s="687"/>
      <c r="AM3" s="689">
        <v>42735</v>
      </c>
      <c r="AN3" s="688"/>
      <c r="AO3" s="687"/>
      <c r="AP3" s="689">
        <v>42643</v>
      </c>
      <c r="AQ3" s="688"/>
      <c r="AR3" s="687"/>
      <c r="AS3" s="689">
        <v>42551</v>
      </c>
      <c r="AT3" s="688"/>
      <c r="AU3" s="687"/>
      <c r="AV3" s="689">
        <v>42460</v>
      </c>
      <c r="AW3" s="688"/>
      <c r="AX3" s="687"/>
      <c r="AY3" s="689">
        <v>42369</v>
      </c>
      <c r="AZ3" s="688"/>
      <c r="BA3" s="687"/>
      <c r="BB3" s="689">
        <v>42277</v>
      </c>
      <c r="BC3" s="688"/>
      <c r="BD3" s="687"/>
      <c r="BE3" s="689">
        <v>42185</v>
      </c>
      <c r="BF3" s="688"/>
      <c r="BG3" s="687"/>
      <c r="BH3" s="689">
        <v>42094</v>
      </c>
      <c r="BI3" s="688"/>
      <c r="BJ3" s="687"/>
      <c r="BK3" s="689">
        <v>42004</v>
      </c>
      <c r="BL3" s="688"/>
      <c r="BM3" s="687"/>
      <c r="BN3" s="689">
        <v>41912</v>
      </c>
      <c r="BO3" s="688"/>
      <c r="BP3" s="687"/>
      <c r="BQ3" s="689">
        <v>41820</v>
      </c>
      <c r="BR3" s="688"/>
      <c r="BS3" s="687"/>
      <c r="BT3" s="689">
        <v>41729</v>
      </c>
      <c r="BU3" s="688"/>
      <c r="BV3" s="687"/>
      <c r="BW3" s="668"/>
    </row>
    <row r="4" spans="1:75" s="705" customFormat="1" ht="15" customHeight="1">
      <c r="A4" s="1026" t="s">
        <v>2827</v>
      </c>
      <c r="B4" s="1025"/>
      <c r="C4" s="1024" t="s">
        <v>2828</v>
      </c>
      <c r="D4" s="1023" t="s">
        <v>144</v>
      </c>
      <c r="E4" s="1022" t="s">
        <v>2399</v>
      </c>
      <c r="F4" s="1024" t="s">
        <v>2828</v>
      </c>
      <c r="G4" s="1023" t="s">
        <v>144</v>
      </c>
      <c r="H4" s="1022" t="s">
        <v>2399</v>
      </c>
      <c r="I4" s="1024" t="s">
        <v>2828</v>
      </c>
      <c r="J4" s="1023" t="s">
        <v>144</v>
      </c>
      <c r="K4" s="1022" t="s">
        <v>2399</v>
      </c>
      <c r="L4" s="1024" t="s">
        <v>2828</v>
      </c>
      <c r="M4" s="1023" t="s">
        <v>144</v>
      </c>
      <c r="N4" s="1022" t="s">
        <v>2399</v>
      </c>
      <c r="O4" s="1024" t="s">
        <v>2828</v>
      </c>
      <c r="P4" s="1023" t="s">
        <v>144</v>
      </c>
      <c r="Q4" s="1022" t="s">
        <v>2399</v>
      </c>
      <c r="R4" s="1024" t="s">
        <v>2828</v>
      </c>
      <c r="S4" s="1023" t="s">
        <v>144</v>
      </c>
      <c r="T4" s="1022" t="s">
        <v>2399</v>
      </c>
      <c r="U4" s="1024" t="s">
        <v>2828</v>
      </c>
      <c r="V4" s="1023" t="s">
        <v>144</v>
      </c>
      <c r="W4" s="1022" t="s">
        <v>2399</v>
      </c>
      <c r="X4" s="1024" t="s">
        <v>2828</v>
      </c>
      <c r="Y4" s="1023" t="s">
        <v>144</v>
      </c>
      <c r="Z4" s="1022" t="s">
        <v>2399</v>
      </c>
      <c r="AA4" s="1024" t="s">
        <v>2828</v>
      </c>
      <c r="AB4" s="1023" t="s">
        <v>144</v>
      </c>
      <c r="AC4" s="1022" t="s">
        <v>2399</v>
      </c>
      <c r="AD4" s="1024" t="s">
        <v>2828</v>
      </c>
      <c r="AE4" s="1023" t="s">
        <v>144</v>
      </c>
      <c r="AF4" s="1022" t="s">
        <v>2399</v>
      </c>
      <c r="AG4" s="1024" t="s">
        <v>2828</v>
      </c>
      <c r="AH4" s="1023" t="s">
        <v>144</v>
      </c>
      <c r="AI4" s="1022" t="s">
        <v>2399</v>
      </c>
      <c r="AJ4" s="1024" t="s">
        <v>2828</v>
      </c>
      <c r="AK4" s="1023" t="s">
        <v>144</v>
      </c>
      <c r="AL4" s="1022" t="s">
        <v>2399</v>
      </c>
      <c r="AM4" s="1024" t="s">
        <v>2828</v>
      </c>
      <c r="AN4" s="1023" t="s">
        <v>144</v>
      </c>
      <c r="AO4" s="1022" t="s">
        <v>2399</v>
      </c>
      <c r="AP4" s="1024" t="s">
        <v>2828</v>
      </c>
      <c r="AQ4" s="1023" t="s">
        <v>144</v>
      </c>
      <c r="AR4" s="1022" t="s">
        <v>2399</v>
      </c>
      <c r="AS4" s="1024" t="s">
        <v>2828</v>
      </c>
      <c r="AT4" s="1023" t="s">
        <v>144</v>
      </c>
      <c r="AU4" s="1022" t="s">
        <v>2399</v>
      </c>
      <c r="AV4" s="1024" t="s">
        <v>2828</v>
      </c>
      <c r="AW4" s="1023" t="s">
        <v>144</v>
      </c>
      <c r="AX4" s="1022" t="s">
        <v>2399</v>
      </c>
      <c r="AY4" s="1024" t="s">
        <v>2828</v>
      </c>
      <c r="AZ4" s="1023" t="s">
        <v>144</v>
      </c>
      <c r="BA4" s="1022" t="s">
        <v>2399</v>
      </c>
      <c r="BB4" s="1024" t="s">
        <v>2828</v>
      </c>
      <c r="BC4" s="1023" t="s">
        <v>144</v>
      </c>
      <c r="BD4" s="1022" t="s">
        <v>2399</v>
      </c>
      <c r="BE4" s="1024" t="s">
        <v>2828</v>
      </c>
      <c r="BF4" s="1023" t="s">
        <v>144</v>
      </c>
      <c r="BG4" s="1022" t="s">
        <v>2399</v>
      </c>
      <c r="BH4" s="1024" t="s">
        <v>2828</v>
      </c>
      <c r="BI4" s="1023" t="s">
        <v>144</v>
      </c>
      <c r="BJ4" s="1022" t="s">
        <v>2399</v>
      </c>
      <c r="BK4" s="1024" t="s">
        <v>2828</v>
      </c>
      <c r="BL4" s="1023" t="s">
        <v>144</v>
      </c>
      <c r="BM4" s="1022" t="s">
        <v>2399</v>
      </c>
      <c r="BN4" s="1024" t="s">
        <v>2828</v>
      </c>
      <c r="BO4" s="1023" t="s">
        <v>144</v>
      </c>
      <c r="BP4" s="1022" t="s">
        <v>2399</v>
      </c>
      <c r="BQ4" s="1024" t="s">
        <v>2828</v>
      </c>
      <c r="BR4" s="1023" t="s">
        <v>144</v>
      </c>
      <c r="BS4" s="1022" t="s">
        <v>2399</v>
      </c>
      <c r="BT4" s="1024" t="s">
        <v>2828</v>
      </c>
      <c r="BU4" s="1023" t="s">
        <v>144</v>
      </c>
      <c r="BV4" s="1022" t="s">
        <v>2399</v>
      </c>
      <c r="BW4" s="668"/>
    </row>
    <row r="5" spans="1:75" s="985" customFormat="1" ht="15" customHeight="1">
      <c r="A5" s="1018" t="s">
        <v>195</v>
      </c>
      <c r="B5" s="1017"/>
      <c r="C5" s="483">
        <v>200618</v>
      </c>
      <c r="D5" s="483">
        <v>354581</v>
      </c>
      <c r="E5" s="1016">
        <v>0.58414936310139631</v>
      </c>
      <c r="F5" s="483">
        <v>196449.076</v>
      </c>
      <c r="G5" s="483">
        <v>327041</v>
      </c>
      <c r="H5" s="1016">
        <v>0.54957484707938431</v>
      </c>
      <c r="I5" s="483">
        <v>202716.0647136</v>
      </c>
      <c r="J5" s="483">
        <v>331558.06471359998</v>
      </c>
      <c r="K5" s="1016">
        <v>0.53709003221420626</v>
      </c>
      <c r="L5" s="483">
        <v>207384</v>
      </c>
      <c r="M5" s="483">
        <v>311260</v>
      </c>
      <c r="N5" s="1016">
        <v>0.51200142122093406</v>
      </c>
      <c r="O5" s="483">
        <v>198764</v>
      </c>
      <c r="P5" s="483">
        <v>311712</v>
      </c>
      <c r="Q5" s="1016">
        <v>0.51801344423302231</v>
      </c>
      <c r="R5" s="483">
        <v>183215</v>
      </c>
      <c r="S5" s="483">
        <v>271475</v>
      </c>
      <c r="T5" s="1016">
        <v>0.49016067556319504</v>
      </c>
      <c r="U5" s="483">
        <v>195103</v>
      </c>
      <c r="V5" s="483">
        <v>298320</v>
      </c>
      <c r="W5" s="1016">
        <v>0.5</v>
      </c>
      <c r="X5" s="483">
        <v>194401</v>
      </c>
      <c r="Y5" s="483">
        <v>306903</v>
      </c>
      <c r="Z5" s="1016">
        <f>+Y5/Y13</f>
        <v>0.53864649935850972</v>
      </c>
      <c r="AA5" s="982">
        <v>180235</v>
      </c>
      <c r="AB5" s="982">
        <v>285011</v>
      </c>
      <c r="AC5" s="1016">
        <f>+AB5/AB13</f>
        <v>0.53442401627586467</v>
      </c>
      <c r="AD5" s="982">
        <v>198220</v>
      </c>
      <c r="AE5" s="982">
        <v>303735</v>
      </c>
      <c r="AF5" s="1016">
        <f>+AE5/AE13</f>
        <v>0.5494263976469822</v>
      </c>
      <c r="AG5" s="483">
        <v>200618</v>
      </c>
      <c r="AH5" s="483">
        <v>354581</v>
      </c>
      <c r="AI5" s="1016">
        <v>0.58414936310139631</v>
      </c>
      <c r="AJ5" s="483">
        <v>196449.076</v>
      </c>
      <c r="AK5" s="483">
        <v>327041</v>
      </c>
      <c r="AL5" s="1016">
        <v>0.54957484707938431</v>
      </c>
      <c r="AM5" s="483">
        <v>202716.0647136</v>
      </c>
      <c r="AN5" s="483">
        <v>331558.06471359998</v>
      </c>
      <c r="AO5" s="1016">
        <v>0.53709003221420626</v>
      </c>
      <c r="AP5" s="483">
        <v>207384</v>
      </c>
      <c r="AQ5" s="483">
        <v>311260</v>
      </c>
      <c r="AR5" s="1016">
        <v>0.51200142122093406</v>
      </c>
      <c r="AS5" s="483">
        <v>198764</v>
      </c>
      <c r="AT5" s="483">
        <v>311712</v>
      </c>
      <c r="AU5" s="1016">
        <v>0.51801344423302231</v>
      </c>
      <c r="AV5" s="483">
        <v>183215</v>
      </c>
      <c r="AW5" s="483">
        <v>271475</v>
      </c>
      <c r="AX5" s="1016">
        <v>0.49016067556319504</v>
      </c>
      <c r="AY5" s="483">
        <v>195103</v>
      </c>
      <c r="AZ5" s="483">
        <v>298320</v>
      </c>
      <c r="BA5" s="1016">
        <v>0.5</v>
      </c>
      <c r="BB5" s="483">
        <v>194401</v>
      </c>
      <c r="BC5" s="483">
        <v>306903</v>
      </c>
      <c r="BD5" s="1016">
        <f>+BC5/BC13</f>
        <v>0.53864649935850972</v>
      </c>
      <c r="BE5" s="982">
        <v>180235</v>
      </c>
      <c r="BF5" s="982">
        <v>285011</v>
      </c>
      <c r="BG5" s="1016">
        <f>+BF5/BF13</f>
        <v>0.53442401627586467</v>
      </c>
      <c r="BH5" s="982">
        <v>198220</v>
      </c>
      <c r="BI5" s="982">
        <v>303735</v>
      </c>
      <c r="BJ5" s="1016">
        <f>+BI5/BI13</f>
        <v>0.5494263976469822</v>
      </c>
      <c r="BK5" s="982">
        <v>198855.5</v>
      </c>
      <c r="BL5" s="982">
        <v>310831</v>
      </c>
      <c r="BM5" s="1016">
        <f>+BL5/BL13</f>
        <v>0.54647664959536979</v>
      </c>
      <c r="BN5" s="982">
        <v>191161</v>
      </c>
      <c r="BO5" s="982">
        <v>296991</v>
      </c>
      <c r="BP5" s="1016">
        <f>+BO5/BO13</f>
        <v>0.5425384994793665</v>
      </c>
      <c r="BQ5" s="982">
        <v>186519</v>
      </c>
      <c r="BR5" s="982">
        <v>291319</v>
      </c>
      <c r="BS5" s="1016">
        <f>+BR5/BR13</f>
        <v>0.54286853673580815</v>
      </c>
      <c r="BT5" s="982">
        <v>177956</v>
      </c>
      <c r="BU5" s="982">
        <v>293130</v>
      </c>
      <c r="BV5" s="1016">
        <f>+BU5/BU13</f>
        <v>0.54214059812461857</v>
      </c>
      <c r="BW5" s="668"/>
    </row>
    <row r="6" spans="1:75" s="981" customFormat="1" ht="15" customHeight="1">
      <c r="A6" s="1021"/>
      <c r="B6" s="1018" t="s">
        <v>2829</v>
      </c>
      <c r="C6" s="483">
        <v>65453</v>
      </c>
      <c r="D6" s="483">
        <v>65453</v>
      </c>
      <c r="E6" s="1016">
        <v>0.10782960244084058</v>
      </c>
      <c r="F6" s="483">
        <v>62598</v>
      </c>
      <c r="G6" s="483">
        <v>62598</v>
      </c>
      <c r="H6" s="1016">
        <v>0.10519257914902198</v>
      </c>
      <c r="I6" s="483">
        <v>62711.298858150003</v>
      </c>
      <c r="J6" s="483">
        <v>62711.298858150003</v>
      </c>
      <c r="K6" s="1016">
        <v>0.10158586717838608</v>
      </c>
      <c r="L6" s="483">
        <v>62245</v>
      </c>
      <c r="M6" s="483">
        <v>62245</v>
      </c>
      <c r="N6" s="1016">
        <v>0.10238876972273032</v>
      </c>
      <c r="O6" s="483">
        <v>60664</v>
      </c>
      <c r="P6" s="483">
        <v>60664</v>
      </c>
      <c r="Q6" s="1016">
        <v>0.1008134674986913</v>
      </c>
      <c r="R6" s="483">
        <v>62854</v>
      </c>
      <c r="S6" s="483">
        <v>62854</v>
      </c>
      <c r="T6" s="1016">
        <v>0.11348580569794293</v>
      </c>
      <c r="U6" s="483">
        <v>65843</v>
      </c>
      <c r="V6" s="483">
        <v>65843</v>
      </c>
      <c r="W6" s="1016">
        <v>0.11</v>
      </c>
      <c r="X6" s="483">
        <v>62208</v>
      </c>
      <c r="Y6" s="483">
        <v>62208</v>
      </c>
      <c r="Z6" s="1016">
        <v>0.109181472426448</v>
      </c>
      <c r="AA6" s="982">
        <v>54089</v>
      </c>
      <c r="AB6" s="982">
        <v>54089</v>
      </c>
      <c r="AC6" s="1016">
        <v>0.10142226305772495</v>
      </c>
      <c r="AD6" s="982">
        <v>60820</v>
      </c>
      <c r="AE6" s="982">
        <v>60820</v>
      </c>
      <c r="AF6" s="1015">
        <v>0.11001732926692498</v>
      </c>
      <c r="AG6" s="483">
        <v>65453</v>
      </c>
      <c r="AH6" s="483">
        <v>65453</v>
      </c>
      <c r="AI6" s="1016">
        <v>0.10782960244084058</v>
      </c>
      <c r="AJ6" s="483">
        <v>62598</v>
      </c>
      <c r="AK6" s="483">
        <v>62598</v>
      </c>
      <c r="AL6" s="1016">
        <v>0.10519257914902198</v>
      </c>
      <c r="AM6" s="483">
        <v>62711.298858150003</v>
      </c>
      <c r="AN6" s="483">
        <v>62711.298858150003</v>
      </c>
      <c r="AO6" s="1016">
        <v>0.10158586717838608</v>
      </c>
      <c r="AP6" s="483">
        <v>62245</v>
      </c>
      <c r="AQ6" s="483">
        <v>62245</v>
      </c>
      <c r="AR6" s="1016">
        <v>0.10238876972273032</v>
      </c>
      <c r="AS6" s="483">
        <v>60664</v>
      </c>
      <c r="AT6" s="483">
        <v>60664</v>
      </c>
      <c r="AU6" s="1016">
        <v>0.1008134674986913</v>
      </c>
      <c r="AV6" s="483">
        <v>62854</v>
      </c>
      <c r="AW6" s="483">
        <v>62854</v>
      </c>
      <c r="AX6" s="1016">
        <v>0.11348580569794293</v>
      </c>
      <c r="AY6" s="483">
        <v>65843</v>
      </c>
      <c r="AZ6" s="483">
        <v>65843</v>
      </c>
      <c r="BA6" s="1016">
        <v>0.11</v>
      </c>
      <c r="BB6" s="483">
        <v>62208</v>
      </c>
      <c r="BC6" s="483">
        <v>62208</v>
      </c>
      <c r="BD6" s="1016">
        <v>0.109181472426448</v>
      </c>
      <c r="BE6" s="982">
        <v>54089</v>
      </c>
      <c r="BF6" s="982">
        <v>54089</v>
      </c>
      <c r="BG6" s="1016">
        <v>0.10142226305772495</v>
      </c>
      <c r="BH6" s="982">
        <v>60820</v>
      </c>
      <c r="BI6" s="982">
        <v>60820</v>
      </c>
      <c r="BJ6" s="1015">
        <v>0.11001732926692498</v>
      </c>
      <c r="BK6" s="982">
        <v>64015</v>
      </c>
      <c r="BL6" s="982">
        <v>64015</v>
      </c>
      <c r="BM6" s="1015">
        <v>0.11254573296694216</v>
      </c>
      <c r="BN6" s="982">
        <v>60139</v>
      </c>
      <c r="BO6" s="982">
        <v>60139</v>
      </c>
      <c r="BP6" s="1015">
        <v>0.10986098171388904</v>
      </c>
      <c r="BQ6" s="982">
        <v>58437</v>
      </c>
      <c r="BR6" s="982">
        <v>58437</v>
      </c>
      <c r="BS6" s="1015">
        <v>0.10889646291944714</v>
      </c>
      <c r="BT6" s="982">
        <v>57589</v>
      </c>
      <c r="BU6" s="982">
        <v>57589</v>
      </c>
      <c r="BV6" s="1015">
        <v>0.106510199929719</v>
      </c>
      <c r="BW6" s="668"/>
    </row>
    <row r="7" spans="1:75" s="981" customFormat="1" ht="15" customHeight="1">
      <c r="A7" s="1021"/>
      <c r="B7" s="1018" t="s">
        <v>2830</v>
      </c>
      <c r="C7" s="483">
        <v>109542</v>
      </c>
      <c r="D7" s="483">
        <v>109542</v>
      </c>
      <c r="E7" s="1016">
        <v>0.18046339068605807</v>
      </c>
      <c r="F7" s="483">
        <v>107070</v>
      </c>
      <c r="G7" s="483">
        <v>107070</v>
      </c>
      <c r="H7" s="1016">
        <v>0.17992538818310144</v>
      </c>
      <c r="I7" s="483">
        <v>108275.26585544999</v>
      </c>
      <c r="J7" s="483">
        <v>108275.26585544999</v>
      </c>
      <c r="K7" s="1016">
        <v>0.17539481682202021</v>
      </c>
      <c r="L7" s="483">
        <v>104864</v>
      </c>
      <c r="M7" s="483">
        <v>104864</v>
      </c>
      <c r="N7" s="1016">
        <v>0.17249411114474084</v>
      </c>
      <c r="O7" s="483">
        <v>104493</v>
      </c>
      <c r="P7" s="483">
        <v>104493</v>
      </c>
      <c r="Q7" s="1016">
        <v>0.17364996800970511</v>
      </c>
      <c r="R7" s="483">
        <v>107292</v>
      </c>
      <c r="S7" s="483">
        <v>107292</v>
      </c>
      <c r="T7" s="1016">
        <v>0.19372067115766212</v>
      </c>
      <c r="U7" s="483">
        <v>111319</v>
      </c>
      <c r="V7" s="483">
        <v>111319</v>
      </c>
      <c r="W7" s="1016">
        <v>0.19</v>
      </c>
      <c r="X7" s="483">
        <v>111451</v>
      </c>
      <c r="Y7" s="483">
        <v>111451</v>
      </c>
      <c r="Z7" s="1016">
        <v>0.1956080292470431</v>
      </c>
      <c r="AA7" s="982">
        <v>113974</v>
      </c>
      <c r="AB7" s="982">
        <v>113974</v>
      </c>
      <c r="AC7" s="1016">
        <v>0.21371260348205998</v>
      </c>
      <c r="AD7" s="982">
        <v>117357</v>
      </c>
      <c r="AE7" s="982">
        <v>117357</v>
      </c>
      <c r="AF7" s="1015">
        <v>0.21228713763200452</v>
      </c>
      <c r="AG7" s="483">
        <v>109542</v>
      </c>
      <c r="AH7" s="483">
        <v>109542</v>
      </c>
      <c r="AI7" s="1016">
        <v>0.18046339068605807</v>
      </c>
      <c r="AJ7" s="483">
        <v>107070</v>
      </c>
      <c r="AK7" s="483">
        <v>107070</v>
      </c>
      <c r="AL7" s="1016">
        <v>0.17992538818310144</v>
      </c>
      <c r="AM7" s="483">
        <v>108275.26585544999</v>
      </c>
      <c r="AN7" s="483">
        <v>108275.26585544999</v>
      </c>
      <c r="AO7" s="1016">
        <v>0.17539481682202021</v>
      </c>
      <c r="AP7" s="483">
        <v>104864</v>
      </c>
      <c r="AQ7" s="483">
        <v>104864</v>
      </c>
      <c r="AR7" s="1016">
        <v>0.17249411114474084</v>
      </c>
      <c r="AS7" s="483">
        <v>104493</v>
      </c>
      <c r="AT7" s="483">
        <v>104493</v>
      </c>
      <c r="AU7" s="1016">
        <v>0.17364996800970511</v>
      </c>
      <c r="AV7" s="483">
        <v>107292</v>
      </c>
      <c r="AW7" s="483">
        <v>107292</v>
      </c>
      <c r="AX7" s="1016">
        <v>0.19372067115766212</v>
      </c>
      <c r="AY7" s="483">
        <v>111319</v>
      </c>
      <c r="AZ7" s="483">
        <v>111319</v>
      </c>
      <c r="BA7" s="1016">
        <v>0.19</v>
      </c>
      <c r="BB7" s="483">
        <v>111451</v>
      </c>
      <c r="BC7" s="483">
        <v>111451</v>
      </c>
      <c r="BD7" s="1016">
        <v>0.1956080292470431</v>
      </c>
      <c r="BE7" s="982">
        <v>113974</v>
      </c>
      <c r="BF7" s="982">
        <v>113974</v>
      </c>
      <c r="BG7" s="1016">
        <v>0.21371260348205998</v>
      </c>
      <c r="BH7" s="982">
        <v>117357</v>
      </c>
      <c r="BI7" s="982">
        <v>117357</v>
      </c>
      <c r="BJ7" s="1015">
        <v>0.21228713763200452</v>
      </c>
      <c r="BK7" s="982">
        <v>118449</v>
      </c>
      <c r="BL7" s="982">
        <v>118449</v>
      </c>
      <c r="BM7" s="1015">
        <v>0.20824696593300526</v>
      </c>
      <c r="BN7" s="982">
        <v>113675</v>
      </c>
      <c r="BO7" s="982">
        <v>113675</v>
      </c>
      <c r="BP7" s="1015">
        <v>0.20765970661843955</v>
      </c>
      <c r="BQ7" s="982">
        <v>110840</v>
      </c>
      <c r="BR7" s="982">
        <v>110840</v>
      </c>
      <c r="BS7" s="1015">
        <v>0.20654865838409778</v>
      </c>
      <c r="BT7" s="982">
        <v>108931</v>
      </c>
      <c r="BU7" s="982">
        <v>108931</v>
      </c>
      <c r="BV7" s="1015">
        <v>0.20146664447280299</v>
      </c>
      <c r="BW7" s="668"/>
    </row>
    <row r="8" spans="1:75" s="981" customFormat="1" ht="15" customHeight="1">
      <c r="A8" s="1021"/>
      <c r="B8" s="1018" t="s">
        <v>2831</v>
      </c>
      <c r="C8" s="483">
        <v>24652</v>
      </c>
      <c r="D8" s="483">
        <v>176897</v>
      </c>
      <c r="E8" s="1016">
        <v>0.29142641564141258</v>
      </c>
      <c r="F8" s="483">
        <v>26066</v>
      </c>
      <c r="G8" s="483">
        <v>152955</v>
      </c>
      <c r="H8" s="1016">
        <v>0.25703266787658802</v>
      </c>
      <c r="I8" s="483">
        <v>30553.5</v>
      </c>
      <c r="J8" s="483">
        <v>156814.5</v>
      </c>
      <c r="K8" s="1016">
        <v>0.25402339384930045</v>
      </c>
      <c r="L8" s="483">
        <v>38915</v>
      </c>
      <c r="M8" s="483">
        <v>140211</v>
      </c>
      <c r="N8" s="1016">
        <v>0.23063750970509667</v>
      </c>
      <c r="O8" s="483">
        <v>30177</v>
      </c>
      <c r="P8" s="483">
        <v>140188</v>
      </c>
      <c r="Q8" s="1016">
        <v>0.23296911482438573</v>
      </c>
      <c r="R8" s="483">
        <v>9638</v>
      </c>
      <c r="S8" s="483">
        <v>92774</v>
      </c>
      <c r="T8" s="1016">
        <v>0.16750775030739426</v>
      </c>
      <c r="U8" s="483">
        <v>13465</v>
      </c>
      <c r="V8" s="483">
        <v>106189</v>
      </c>
      <c r="W8" s="1016">
        <v>0.18</v>
      </c>
      <c r="X8" s="483">
        <v>17730</v>
      </c>
      <c r="Y8" s="483">
        <v>114855</v>
      </c>
      <c r="Z8" s="1016">
        <v>0.20158240122716831</v>
      </c>
      <c r="AA8" s="982">
        <v>8552</v>
      </c>
      <c r="AB8" s="982">
        <v>89915</v>
      </c>
      <c r="AC8" s="1016">
        <v>0.16859958185278592</v>
      </c>
      <c r="AD8" s="982">
        <v>10354</v>
      </c>
      <c r="AE8" s="982">
        <v>97405</v>
      </c>
      <c r="AF8" s="1015">
        <v>0.17619595457489029</v>
      </c>
      <c r="AG8" s="483">
        <v>24652</v>
      </c>
      <c r="AH8" s="483">
        <v>176897</v>
      </c>
      <c r="AI8" s="1016">
        <v>0.29142641564141258</v>
      </c>
      <c r="AJ8" s="483">
        <v>26066</v>
      </c>
      <c r="AK8" s="483">
        <v>152955</v>
      </c>
      <c r="AL8" s="1016">
        <v>0.25703266787658802</v>
      </c>
      <c r="AM8" s="483">
        <v>30553.5</v>
      </c>
      <c r="AN8" s="483">
        <v>156814.5</v>
      </c>
      <c r="AO8" s="1016">
        <v>0.25402339384930045</v>
      </c>
      <c r="AP8" s="483">
        <v>38915</v>
      </c>
      <c r="AQ8" s="483">
        <v>140211</v>
      </c>
      <c r="AR8" s="1016">
        <v>0.23063750970509667</v>
      </c>
      <c r="AS8" s="483">
        <v>30177</v>
      </c>
      <c r="AT8" s="483">
        <v>140188</v>
      </c>
      <c r="AU8" s="1016">
        <v>0.23296911482438573</v>
      </c>
      <c r="AV8" s="483">
        <v>9638</v>
      </c>
      <c r="AW8" s="483">
        <v>92774</v>
      </c>
      <c r="AX8" s="1016">
        <v>0.16750775030739426</v>
      </c>
      <c r="AY8" s="483">
        <v>13465</v>
      </c>
      <c r="AZ8" s="483">
        <v>106189</v>
      </c>
      <c r="BA8" s="1016">
        <v>0.18</v>
      </c>
      <c r="BB8" s="483">
        <v>17730</v>
      </c>
      <c r="BC8" s="483">
        <v>114855</v>
      </c>
      <c r="BD8" s="1016">
        <v>0.20158240122716831</v>
      </c>
      <c r="BE8" s="982">
        <v>8552</v>
      </c>
      <c r="BF8" s="982">
        <v>89915</v>
      </c>
      <c r="BG8" s="1016">
        <v>0.16859958185278592</v>
      </c>
      <c r="BH8" s="982">
        <v>10354</v>
      </c>
      <c r="BI8" s="982">
        <v>97405</v>
      </c>
      <c r="BJ8" s="1015">
        <v>0.17619595457489029</v>
      </c>
      <c r="BK8" s="982">
        <v>11704.5</v>
      </c>
      <c r="BL8" s="982">
        <v>109242</v>
      </c>
      <c r="BM8" s="1015">
        <v>0.19206000094938211</v>
      </c>
      <c r="BN8" s="982">
        <v>16767</v>
      </c>
      <c r="BO8" s="982">
        <v>119535</v>
      </c>
      <c r="BP8" s="1015">
        <v>0.21836466268427687</v>
      </c>
      <c r="BQ8" s="982">
        <v>15890</v>
      </c>
      <c r="BR8" s="982">
        <v>117980</v>
      </c>
      <c r="BS8" s="1015">
        <v>0.21985394005914702</v>
      </c>
      <c r="BT8" s="982">
        <v>10049</v>
      </c>
      <c r="BU8" s="982">
        <v>121117</v>
      </c>
      <c r="BV8" s="1015">
        <v>0.22400451275222399</v>
      </c>
      <c r="BW8" s="668"/>
    </row>
    <row r="9" spans="1:75" s="981" customFormat="1" ht="15" customHeight="1">
      <c r="A9" s="1021"/>
      <c r="B9" s="1018" t="s">
        <v>191</v>
      </c>
      <c r="C9" s="483">
        <v>971</v>
      </c>
      <c r="D9" s="483">
        <v>2689</v>
      </c>
      <c r="E9" s="1016">
        <v>4.4299543330851201E-3</v>
      </c>
      <c r="F9" s="483">
        <v>715.07600000000002</v>
      </c>
      <c r="G9" s="483">
        <v>4418</v>
      </c>
      <c r="H9" s="1016">
        <v>7.4242118706728507E-3</v>
      </c>
      <c r="I9" s="483">
        <v>1176</v>
      </c>
      <c r="J9" s="483">
        <v>3757</v>
      </c>
      <c r="K9" s="1016">
        <v>6.0859543644995956E-3</v>
      </c>
      <c r="L9" s="483">
        <v>1360</v>
      </c>
      <c r="M9" s="483">
        <v>3940</v>
      </c>
      <c r="N9" s="1016">
        <v>6.4810306483662535E-3</v>
      </c>
      <c r="O9" s="483">
        <v>3430</v>
      </c>
      <c r="P9" s="483">
        <v>6367</v>
      </c>
      <c r="Q9" s="1016">
        <v>1.0580893900240135E-2</v>
      </c>
      <c r="R9" s="483">
        <v>3431</v>
      </c>
      <c r="S9" s="483">
        <v>8555</v>
      </c>
      <c r="T9" s="1016">
        <v>1.5446448400195722E-2</v>
      </c>
      <c r="U9" s="483">
        <v>4476</v>
      </c>
      <c r="V9" s="483">
        <v>14969</v>
      </c>
      <c r="W9" s="1016">
        <v>0.03</v>
      </c>
      <c r="X9" s="483">
        <v>3012</v>
      </c>
      <c r="Y9" s="483">
        <v>18389</v>
      </c>
      <c r="Z9" s="1016">
        <v>3.2274596457850316E-2</v>
      </c>
      <c r="AA9" s="982">
        <v>3620</v>
      </c>
      <c r="AB9" s="982">
        <v>27033</v>
      </c>
      <c r="AC9" s="1016">
        <v>5.0689567883293797E-2</v>
      </c>
      <c r="AD9" s="982">
        <v>9689</v>
      </c>
      <c r="AE9" s="982">
        <v>28153</v>
      </c>
      <c r="AF9" s="1015">
        <v>5.0925976173162427E-2</v>
      </c>
      <c r="AG9" s="483">
        <v>971</v>
      </c>
      <c r="AH9" s="483">
        <v>2689</v>
      </c>
      <c r="AI9" s="1016">
        <v>4.4299543330851201E-3</v>
      </c>
      <c r="AJ9" s="483">
        <v>715.07600000000002</v>
      </c>
      <c r="AK9" s="483">
        <v>4418</v>
      </c>
      <c r="AL9" s="1016">
        <v>7.4242118706728507E-3</v>
      </c>
      <c r="AM9" s="483">
        <v>1176</v>
      </c>
      <c r="AN9" s="483">
        <v>3757</v>
      </c>
      <c r="AO9" s="1016">
        <v>6.0859543644995956E-3</v>
      </c>
      <c r="AP9" s="483">
        <v>1360</v>
      </c>
      <c r="AQ9" s="483">
        <v>3940</v>
      </c>
      <c r="AR9" s="1016">
        <v>6.4810306483662535E-3</v>
      </c>
      <c r="AS9" s="483">
        <v>3430</v>
      </c>
      <c r="AT9" s="483">
        <v>6367</v>
      </c>
      <c r="AU9" s="1016">
        <v>1.0580893900240135E-2</v>
      </c>
      <c r="AV9" s="483">
        <v>3431</v>
      </c>
      <c r="AW9" s="483">
        <v>8555</v>
      </c>
      <c r="AX9" s="1016">
        <v>1.5446448400195722E-2</v>
      </c>
      <c r="AY9" s="483">
        <v>4476</v>
      </c>
      <c r="AZ9" s="483">
        <v>14969</v>
      </c>
      <c r="BA9" s="1016">
        <v>0.03</v>
      </c>
      <c r="BB9" s="483">
        <v>3012</v>
      </c>
      <c r="BC9" s="483">
        <v>18389</v>
      </c>
      <c r="BD9" s="1016">
        <v>3.2274596457850316E-2</v>
      </c>
      <c r="BE9" s="982">
        <v>3620</v>
      </c>
      <c r="BF9" s="982">
        <v>27033</v>
      </c>
      <c r="BG9" s="1016">
        <v>5.0689567883293797E-2</v>
      </c>
      <c r="BH9" s="982">
        <v>9689</v>
      </c>
      <c r="BI9" s="982">
        <v>28153</v>
      </c>
      <c r="BJ9" s="1015">
        <v>5.0925976173162427E-2</v>
      </c>
      <c r="BK9" s="982">
        <v>4687</v>
      </c>
      <c r="BL9" s="982">
        <v>19125</v>
      </c>
      <c r="BM9" s="1015">
        <v>3.3623949746040285E-2</v>
      </c>
      <c r="BN9" s="982">
        <v>580</v>
      </c>
      <c r="BO9" s="982">
        <v>3642</v>
      </c>
      <c r="BP9" s="1015">
        <v>6.6531484627610016E-3</v>
      </c>
      <c r="BQ9" s="982">
        <v>1352</v>
      </c>
      <c r="BR9" s="982">
        <v>4062</v>
      </c>
      <c r="BS9" s="1015">
        <v>7.5694753731162497E-3</v>
      </c>
      <c r="BT9" s="982">
        <v>1387</v>
      </c>
      <c r="BU9" s="982">
        <v>5493</v>
      </c>
      <c r="BV9" s="1015">
        <v>1.0159240969871801E-2</v>
      </c>
      <c r="BW9" s="668"/>
    </row>
    <row r="10" spans="1:75" s="981" customFormat="1" ht="14.4">
      <c r="A10" s="1020" t="s">
        <v>2832</v>
      </c>
      <c r="B10" s="1017"/>
      <c r="C10" s="483">
        <v>5475</v>
      </c>
      <c r="D10" s="483">
        <v>108082</v>
      </c>
      <c r="E10" s="1016">
        <v>0.17805813470751428</v>
      </c>
      <c r="F10" s="483">
        <v>3142</v>
      </c>
      <c r="G10" s="483">
        <v>96366</v>
      </c>
      <c r="H10" s="1016">
        <v>0.16193789070377093</v>
      </c>
      <c r="I10" s="483">
        <v>3091</v>
      </c>
      <c r="J10" s="483">
        <v>93717</v>
      </c>
      <c r="K10" s="1016">
        <v>0.15181192046255218</v>
      </c>
      <c r="L10" s="483">
        <v>2071</v>
      </c>
      <c r="M10" s="483">
        <v>90969</v>
      </c>
      <c r="N10" s="1016">
        <v>0.14963778605361161</v>
      </c>
      <c r="O10" s="483">
        <v>3958</v>
      </c>
      <c r="P10" s="483">
        <v>84235</v>
      </c>
      <c r="Q10" s="1016">
        <v>0.13998454494844162</v>
      </c>
      <c r="R10" s="483">
        <v>4114</v>
      </c>
      <c r="S10" s="483">
        <v>74358</v>
      </c>
      <c r="T10" s="1016">
        <v>0.13425681006917048</v>
      </c>
      <c r="U10" s="483">
        <v>4128</v>
      </c>
      <c r="V10" s="483">
        <v>75596</v>
      </c>
      <c r="W10" s="1016">
        <v>0.13</v>
      </c>
      <c r="X10" s="483">
        <v>3140</v>
      </c>
      <c r="Y10" s="483">
        <v>59484</v>
      </c>
      <c r="Z10" s="1016">
        <v>0.1044005707596263</v>
      </c>
      <c r="AA10" s="982">
        <v>3482</v>
      </c>
      <c r="AB10" s="982">
        <v>52183</v>
      </c>
      <c r="AC10" s="1016">
        <v>9.7848323192169587E-2</v>
      </c>
      <c r="AD10" s="982">
        <v>2317</v>
      </c>
      <c r="AE10" s="982">
        <v>50762</v>
      </c>
      <c r="AF10" s="1015">
        <v>9.1823407896212531E-2</v>
      </c>
      <c r="AG10" s="483">
        <v>5475</v>
      </c>
      <c r="AH10" s="483">
        <v>108082</v>
      </c>
      <c r="AI10" s="1016">
        <v>0.17805813470751428</v>
      </c>
      <c r="AJ10" s="483">
        <v>3142</v>
      </c>
      <c r="AK10" s="483">
        <v>96366</v>
      </c>
      <c r="AL10" s="1016">
        <v>0.16193789070377093</v>
      </c>
      <c r="AM10" s="483">
        <v>3091</v>
      </c>
      <c r="AN10" s="483">
        <v>93717</v>
      </c>
      <c r="AO10" s="1016">
        <v>0.15181192046255218</v>
      </c>
      <c r="AP10" s="483">
        <v>2071</v>
      </c>
      <c r="AQ10" s="483">
        <v>90969</v>
      </c>
      <c r="AR10" s="1016">
        <v>0.14963778605361161</v>
      </c>
      <c r="AS10" s="483">
        <v>3958</v>
      </c>
      <c r="AT10" s="483">
        <v>84235</v>
      </c>
      <c r="AU10" s="1016">
        <v>0.13998454494844162</v>
      </c>
      <c r="AV10" s="483">
        <v>4114</v>
      </c>
      <c r="AW10" s="483">
        <v>74358</v>
      </c>
      <c r="AX10" s="1016">
        <v>0.13425681006917048</v>
      </c>
      <c r="AY10" s="483">
        <v>4128</v>
      </c>
      <c r="AZ10" s="483">
        <v>75596</v>
      </c>
      <c r="BA10" s="1016">
        <v>0.13</v>
      </c>
      <c r="BB10" s="483">
        <v>3140</v>
      </c>
      <c r="BC10" s="483">
        <v>59484</v>
      </c>
      <c r="BD10" s="1016">
        <v>0.1044005707596263</v>
      </c>
      <c r="BE10" s="982">
        <v>3482</v>
      </c>
      <c r="BF10" s="982">
        <v>52183</v>
      </c>
      <c r="BG10" s="1016">
        <v>9.7848323192169587E-2</v>
      </c>
      <c r="BH10" s="982">
        <v>2317</v>
      </c>
      <c r="BI10" s="982">
        <v>50762</v>
      </c>
      <c r="BJ10" s="1015">
        <v>9.1823407896212531E-2</v>
      </c>
      <c r="BK10" s="982">
        <v>3959</v>
      </c>
      <c r="BL10" s="982">
        <v>59656</v>
      </c>
      <c r="BM10" s="1015">
        <v>0.10488210959737408</v>
      </c>
      <c r="BN10" s="982">
        <v>2632</v>
      </c>
      <c r="BO10" s="982">
        <v>58666</v>
      </c>
      <c r="BP10" s="1015">
        <v>0.10717012842293711</v>
      </c>
      <c r="BQ10" s="982">
        <v>2277</v>
      </c>
      <c r="BR10" s="982">
        <v>56548</v>
      </c>
      <c r="BS10" s="1015">
        <v>0.10537634007852725</v>
      </c>
      <c r="BT10" s="982">
        <v>2370</v>
      </c>
      <c r="BU10" s="982">
        <v>54847</v>
      </c>
      <c r="BV10" s="1015">
        <v>0.101438902143557</v>
      </c>
      <c r="BW10" s="668"/>
    </row>
    <row r="11" spans="1:75" s="981" customFormat="1" ht="14.4">
      <c r="A11" s="1019" t="s">
        <v>2833</v>
      </c>
      <c r="B11" s="1017"/>
      <c r="C11" s="483">
        <v>1532</v>
      </c>
      <c r="D11" s="483">
        <v>92237</v>
      </c>
      <c r="E11" s="1016">
        <v>0.1519545175979071</v>
      </c>
      <c r="F11" s="483">
        <v>1984</v>
      </c>
      <c r="G11" s="483">
        <v>118447</v>
      </c>
      <c r="H11" s="1016">
        <v>0.19904382604019627</v>
      </c>
      <c r="I11" s="483">
        <v>2561</v>
      </c>
      <c r="J11" s="483">
        <v>134628</v>
      </c>
      <c r="K11" s="1016">
        <v>0.21808354117217235</v>
      </c>
      <c r="L11" s="483">
        <v>2286</v>
      </c>
      <c r="M11" s="483">
        <v>146967</v>
      </c>
      <c r="N11" s="1016">
        <v>0.24175066784224447</v>
      </c>
      <c r="O11" s="483">
        <v>2775.32713087</v>
      </c>
      <c r="P11" s="483">
        <v>145516</v>
      </c>
      <c r="Q11" s="1016">
        <v>0.24182336371718918</v>
      </c>
      <c r="R11" s="483">
        <v>2309</v>
      </c>
      <c r="S11" s="483">
        <v>150097</v>
      </c>
      <c r="T11" s="1016">
        <v>0.2710070795469523</v>
      </c>
      <c r="U11" s="483">
        <v>2863</v>
      </c>
      <c r="V11" s="483">
        <v>154682</v>
      </c>
      <c r="W11" s="1016">
        <v>0.26</v>
      </c>
      <c r="X11" s="483">
        <v>1563</v>
      </c>
      <c r="Y11" s="483">
        <v>137469</v>
      </c>
      <c r="Z11" s="1016">
        <v>0.24127230955811763</v>
      </c>
      <c r="AA11" s="982">
        <v>3520</v>
      </c>
      <c r="AB11" s="982">
        <v>136882</v>
      </c>
      <c r="AC11" s="1016">
        <v>0.25666738545485229</v>
      </c>
      <c r="AD11" s="982">
        <v>2472</v>
      </c>
      <c r="AE11" s="982">
        <v>138797</v>
      </c>
      <c r="AF11" s="1015">
        <v>0.25106996465408393</v>
      </c>
      <c r="AG11" s="483">
        <v>1532</v>
      </c>
      <c r="AH11" s="483">
        <v>92237</v>
      </c>
      <c r="AI11" s="1016">
        <v>0.1519545175979071</v>
      </c>
      <c r="AJ11" s="483">
        <v>1984</v>
      </c>
      <c r="AK11" s="483">
        <v>118447</v>
      </c>
      <c r="AL11" s="1016">
        <v>0.19904382604019627</v>
      </c>
      <c r="AM11" s="483">
        <v>2561</v>
      </c>
      <c r="AN11" s="483">
        <v>134628</v>
      </c>
      <c r="AO11" s="1016">
        <v>0.21808354117217235</v>
      </c>
      <c r="AP11" s="483">
        <v>2286</v>
      </c>
      <c r="AQ11" s="483">
        <v>146967</v>
      </c>
      <c r="AR11" s="1016">
        <v>0.24175066784224447</v>
      </c>
      <c r="AS11" s="483">
        <v>2775.32713087</v>
      </c>
      <c r="AT11" s="483">
        <v>145516</v>
      </c>
      <c r="AU11" s="1016">
        <v>0.24182336371718918</v>
      </c>
      <c r="AV11" s="483">
        <v>2309</v>
      </c>
      <c r="AW11" s="483">
        <v>150097</v>
      </c>
      <c r="AX11" s="1016">
        <v>0.2710070795469523</v>
      </c>
      <c r="AY11" s="483">
        <v>2863</v>
      </c>
      <c r="AZ11" s="483">
        <v>154682</v>
      </c>
      <c r="BA11" s="1016">
        <v>0.26</v>
      </c>
      <c r="BB11" s="483">
        <v>1563</v>
      </c>
      <c r="BC11" s="483">
        <v>137469</v>
      </c>
      <c r="BD11" s="1016">
        <v>0.24127230955811763</v>
      </c>
      <c r="BE11" s="982">
        <v>3520</v>
      </c>
      <c r="BF11" s="982">
        <v>136882</v>
      </c>
      <c r="BG11" s="1016">
        <v>0.25666738545485229</v>
      </c>
      <c r="BH11" s="982">
        <v>2472</v>
      </c>
      <c r="BI11" s="982">
        <v>138797</v>
      </c>
      <c r="BJ11" s="1015">
        <v>0.25106996465408393</v>
      </c>
      <c r="BK11" s="982">
        <v>2840</v>
      </c>
      <c r="BL11" s="982">
        <v>142687</v>
      </c>
      <c r="BM11" s="1015">
        <v>0.25086015777324183</v>
      </c>
      <c r="BN11" s="982">
        <v>3349.5099584099999</v>
      </c>
      <c r="BO11" s="982">
        <v>136318</v>
      </c>
      <c r="BP11" s="1015">
        <v>0.24902358378546244</v>
      </c>
      <c r="BQ11" s="982">
        <v>3504.2734165299998</v>
      </c>
      <c r="BR11" s="982">
        <v>135773</v>
      </c>
      <c r="BS11" s="1015">
        <v>0.25301092561154914</v>
      </c>
      <c r="BT11" s="982">
        <v>2977</v>
      </c>
      <c r="BU11" s="982">
        <v>136289</v>
      </c>
      <c r="BV11" s="1015">
        <v>0.25206495404020801</v>
      </c>
      <c r="BW11" s="668"/>
    </row>
    <row r="12" spans="1:75" s="981" customFormat="1" ht="15" customHeight="1">
      <c r="A12" s="1018" t="s">
        <v>2834</v>
      </c>
      <c r="B12" s="1017"/>
      <c r="C12" s="483">
        <v>1004</v>
      </c>
      <c r="D12" s="483">
        <v>52104</v>
      </c>
      <c r="E12" s="1016">
        <v>8.5837984593182259E-2</v>
      </c>
      <c r="F12" s="483">
        <v>151</v>
      </c>
      <c r="G12" s="483">
        <v>53226</v>
      </c>
      <c r="H12" s="1016">
        <v>8.9443436176648516E-2</v>
      </c>
      <c r="I12" s="483">
        <v>628</v>
      </c>
      <c r="J12" s="483">
        <v>57420</v>
      </c>
      <c r="K12" s="1016">
        <v>9.301450615106914E-2</v>
      </c>
      <c r="L12" s="483">
        <v>410</v>
      </c>
      <c r="M12" s="483">
        <v>58732</v>
      </c>
      <c r="N12" s="1016">
        <v>9.6610124883209858E-2</v>
      </c>
      <c r="O12" s="483">
        <v>96</v>
      </c>
      <c r="P12" s="483">
        <v>60282</v>
      </c>
      <c r="Q12" s="1016">
        <v>0.10017864710134691</v>
      </c>
      <c r="R12" s="483">
        <v>421</v>
      </c>
      <c r="S12" s="483">
        <v>57919</v>
      </c>
      <c r="T12" s="1016">
        <v>0.10457543482068217</v>
      </c>
      <c r="U12" s="483">
        <v>4722</v>
      </c>
      <c r="V12" s="483">
        <v>65785</v>
      </c>
      <c r="W12" s="1016">
        <v>0.11</v>
      </c>
      <c r="X12" s="483">
        <v>421</v>
      </c>
      <c r="Y12" s="483">
        <v>65911</v>
      </c>
      <c r="Z12" s="1016">
        <v>0.11568062032374637</v>
      </c>
      <c r="AA12" s="982">
        <v>176</v>
      </c>
      <c r="AB12" s="982">
        <v>59229</v>
      </c>
      <c r="AC12" s="1016">
        <v>0.11106027507711347</v>
      </c>
      <c r="AD12" s="982">
        <v>320</v>
      </c>
      <c r="AE12" s="982">
        <v>59528</v>
      </c>
      <c r="AF12" s="1015">
        <v>0.10768022980272131</v>
      </c>
      <c r="AG12" s="483">
        <v>1004</v>
      </c>
      <c r="AH12" s="483">
        <v>52104</v>
      </c>
      <c r="AI12" s="1016">
        <v>8.5837984593182259E-2</v>
      </c>
      <c r="AJ12" s="483">
        <v>151</v>
      </c>
      <c r="AK12" s="483">
        <v>53226</v>
      </c>
      <c r="AL12" s="1016">
        <v>8.9443436176648516E-2</v>
      </c>
      <c r="AM12" s="483">
        <v>628</v>
      </c>
      <c r="AN12" s="483">
        <v>57420</v>
      </c>
      <c r="AO12" s="1016">
        <v>9.301450615106914E-2</v>
      </c>
      <c r="AP12" s="483">
        <v>410</v>
      </c>
      <c r="AQ12" s="483">
        <v>58732</v>
      </c>
      <c r="AR12" s="1016">
        <v>9.6610124883209858E-2</v>
      </c>
      <c r="AS12" s="483">
        <v>96</v>
      </c>
      <c r="AT12" s="483">
        <v>60282</v>
      </c>
      <c r="AU12" s="1016">
        <v>0.10017864710134691</v>
      </c>
      <c r="AV12" s="483">
        <v>421</v>
      </c>
      <c r="AW12" s="483">
        <v>57919</v>
      </c>
      <c r="AX12" s="1016">
        <v>0.10457543482068217</v>
      </c>
      <c r="AY12" s="483">
        <v>4722</v>
      </c>
      <c r="AZ12" s="483">
        <v>65785</v>
      </c>
      <c r="BA12" s="1016">
        <v>0.11</v>
      </c>
      <c r="BB12" s="483">
        <v>421</v>
      </c>
      <c r="BC12" s="483">
        <v>65911</v>
      </c>
      <c r="BD12" s="1016">
        <v>0.11568062032374637</v>
      </c>
      <c r="BE12" s="982">
        <v>176</v>
      </c>
      <c r="BF12" s="982">
        <v>59229</v>
      </c>
      <c r="BG12" s="1016">
        <v>0.11106027507711347</v>
      </c>
      <c r="BH12" s="982">
        <v>320</v>
      </c>
      <c r="BI12" s="982">
        <v>59528</v>
      </c>
      <c r="BJ12" s="1015">
        <v>0.10768022980272131</v>
      </c>
      <c r="BK12" s="982">
        <v>174</v>
      </c>
      <c r="BL12" s="982">
        <v>55617</v>
      </c>
      <c r="BM12" s="1015">
        <v>9.7781083034014254E-2</v>
      </c>
      <c r="BN12" s="982">
        <v>2245</v>
      </c>
      <c r="BO12" s="982">
        <v>55435</v>
      </c>
      <c r="BP12" s="1015">
        <v>0.10126778831223397</v>
      </c>
      <c r="BQ12" s="982">
        <v>139</v>
      </c>
      <c r="BR12" s="982">
        <v>52989</v>
      </c>
      <c r="BS12" s="1015">
        <v>9.8744197574115455E-2</v>
      </c>
      <c r="BT12" s="982">
        <v>258</v>
      </c>
      <c r="BU12" s="982">
        <v>56424</v>
      </c>
      <c r="BV12" s="1015">
        <v>0.10435554569161599</v>
      </c>
      <c r="BW12" s="668"/>
    </row>
    <row r="13" spans="1:75" s="981" customFormat="1" ht="15" customHeight="1">
      <c r="A13" s="1014" t="s">
        <v>144</v>
      </c>
      <c r="B13" s="1013"/>
      <c r="C13" s="481">
        <v>208629</v>
      </c>
      <c r="D13" s="481">
        <v>607004</v>
      </c>
      <c r="E13" s="1012">
        <v>1</v>
      </c>
      <c r="F13" s="481">
        <v>201726.076</v>
      </c>
      <c r="G13" s="481">
        <v>595080</v>
      </c>
      <c r="H13" s="1012">
        <v>1</v>
      </c>
      <c r="I13" s="481">
        <v>208996.0647136</v>
      </c>
      <c r="J13" s="481">
        <v>617323.06471359998</v>
      </c>
      <c r="K13" s="1012">
        <v>1</v>
      </c>
      <c r="L13" s="481">
        <v>212151</v>
      </c>
      <c r="M13" s="481">
        <v>607928</v>
      </c>
      <c r="N13" s="1012">
        <v>1</v>
      </c>
      <c r="O13" s="481">
        <v>205593.32713086999</v>
      </c>
      <c r="P13" s="481">
        <v>601745</v>
      </c>
      <c r="Q13" s="1012">
        <v>1</v>
      </c>
      <c r="R13" s="481">
        <v>190059</v>
      </c>
      <c r="S13" s="481">
        <v>553849</v>
      </c>
      <c r="T13" s="1012">
        <v>1</v>
      </c>
      <c r="U13" s="481">
        <v>206816</v>
      </c>
      <c r="V13" s="481">
        <v>594383</v>
      </c>
      <c r="W13" s="1012">
        <v>1</v>
      </c>
      <c r="X13" s="481">
        <v>199525</v>
      </c>
      <c r="Y13" s="481">
        <v>569767</v>
      </c>
      <c r="Z13" s="1010">
        <v>1</v>
      </c>
      <c r="AA13" s="1011">
        <v>187413</v>
      </c>
      <c r="AB13" s="1011">
        <v>533305</v>
      </c>
      <c r="AC13" s="1010">
        <v>1</v>
      </c>
      <c r="AD13" s="1011">
        <v>203329</v>
      </c>
      <c r="AE13" s="1011">
        <v>552822</v>
      </c>
      <c r="AF13" s="1010">
        <v>1</v>
      </c>
      <c r="AG13" s="481">
        <v>208629</v>
      </c>
      <c r="AH13" s="481">
        <v>607004</v>
      </c>
      <c r="AI13" s="1012">
        <v>1</v>
      </c>
      <c r="AJ13" s="481">
        <v>201726.076</v>
      </c>
      <c r="AK13" s="481">
        <v>595080</v>
      </c>
      <c r="AL13" s="1012">
        <v>1</v>
      </c>
      <c r="AM13" s="481">
        <v>208996.0647136</v>
      </c>
      <c r="AN13" s="481">
        <v>617323.06471359998</v>
      </c>
      <c r="AO13" s="1012">
        <v>1</v>
      </c>
      <c r="AP13" s="481">
        <v>212151</v>
      </c>
      <c r="AQ13" s="481">
        <v>607928</v>
      </c>
      <c r="AR13" s="1012">
        <v>1</v>
      </c>
      <c r="AS13" s="481">
        <v>205593.32713086999</v>
      </c>
      <c r="AT13" s="481">
        <v>601745</v>
      </c>
      <c r="AU13" s="1012">
        <v>1</v>
      </c>
      <c r="AV13" s="481">
        <v>190059</v>
      </c>
      <c r="AW13" s="481">
        <v>553849</v>
      </c>
      <c r="AX13" s="1012">
        <v>1</v>
      </c>
      <c r="AY13" s="481">
        <v>206816</v>
      </c>
      <c r="AZ13" s="481">
        <v>594383</v>
      </c>
      <c r="BA13" s="1012">
        <v>1</v>
      </c>
      <c r="BB13" s="481">
        <v>199525</v>
      </c>
      <c r="BC13" s="481">
        <v>569767</v>
      </c>
      <c r="BD13" s="1010">
        <v>1</v>
      </c>
      <c r="BE13" s="1011">
        <v>187413</v>
      </c>
      <c r="BF13" s="1011">
        <v>533305</v>
      </c>
      <c r="BG13" s="1010">
        <v>1</v>
      </c>
      <c r="BH13" s="1011">
        <v>203329</v>
      </c>
      <c r="BI13" s="1011">
        <v>552822</v>
      </c>
      <c r="BJ13" s="1010">
        <v>1</v>
      </c>
      <c r="BK13" s="1011">
        <v>205828.5</v>
      </c>
      <c r="BL13" s="1011">
        <v>568791</v>
      </c>
      <c r="BM13" s="1010">
        <v>1</v>
      </c>
      <c r="BN13" s="1011">
        <v>199387.50995841</v>
      </c>
      <c r="BO13" s="1011">
        <v>547410</v>
      </c>
      <c r="BP13" s="1010">
        <v>1</v>
      </c>
      <c r="BQ13" s="1011">
        <v>192439.27341652999</v>
      </c>
      <c r="BR13" s="1011">
        <v>536629</v>
      </c>
      <c r="BS13" s="1010">
        <v>1</v>
      </c>
      <c r="BT13" s="1011">
        <v>183561</v>
      </c>
      <c r="BU13" s="1011">
        <v>540690</v>
      </c>
      <c r="BV13" s="1010">
        <v>1</v>
      </c>
      <c r="BW13" s="668"/>
    </row>
    <row r="14" spans="1:75" ht="15" customHeight="1">
      <c r="A14" s="1009"/>
      <c r="B14" s="1008"/>
      <c r="C14" s="1007"/>
      <c r="D14" s="1007"/>
      <c r="E14" s="1007"/>
      <c r="F14" s="1006"/>
      <c r="G14" s="1006"/>
      <c r="H14" s="1006"/>
      <c r="I14" s="1005"/>
      <c r="J14" s="1005"/>
      <c r="K14" s="1005"/>
      <c r="L14" s="1003"/>
      <c r="M14" s="1003"/>
      <c r="N14" s="1003"/>
      <c r="O14" s="1003"/>
      <c r="P14" s="1003"/>
      <c r="Q14" s="1003"/>
      <c r="R14" s="1003"/>
      <c r="S14" s="1003"/>
      <c r="T14" s="1003"/>
      <c r="U14" s="1003"/>
      <c r="V14" s="1003"/>
      <c r="W14" s="1003"/>
      <c r="AG14" s="1007"/>
      <c r="AH14" s="1007"/>
      <c r="AI14" s="1007"/>
      <c r="AJ14" s="1006"/>
      <c r="AK14" s="1006"/>
      <c r="AL14" s="1006"/>
      <c r="AM14" s="1005"/>
      <c r="AN14" s="1005"/>
      <c r="AO14" s="1005"/>
      <c r="AP14" s="1003"/>
      <c r="AQ14" s="1003"/>
      <c r="AR14" s="1003"/>
      <c r="AS14" s="1003"/>
      <c r="AT14" s="1003"/>
      <c r="AU14" s="1003"/>
      <c r="AV14" s="1003"/>
      <c r="AW14" s="1003"/>
      <c r="AX14" s="1003"/>
      <c r="AY14" s="1003"/>
      <c r="AZ14" s="1003"/>
      <c r="BA14" s="1003"/>
    </row>
    <row r="15" spans="1:75" ht="14.4">
      <c r="A15" s="1002"/>
      <c r="B15" s="1004"/>
      <c r="C15" s="1003"/>
      <c r="D15" s="1003"/>
      <c r="E15" s="1003"/>
      <c r="F15" s="1003"/>
      <c r="G15" s="1003"/>
      <c r="H15" s="1003"/>
      <c r="I15" s="1003"/>
      <c r="J15" s="1003"/>
      <c r="K15" s="1003"/>
      <c r="AG15" s="1003"/>
      <c r="AH15" s="1003"/>
      <c r="AI15" s="1003"/>
      <c r="AJ15" s="1003"/>
      <c r="AK15" s="1003"/>
      <c r="AL15" s="1003"/>
      <c r="AM15" s="1003"/>
      <c r="AN15" s="1003"/>
      <c r="AO15" s="1003"/>
    </row>
    <row r="16" spans="1:75">
      <c r="A16" s="1002"/>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D6D9-B8B0-4BF4-80F3-84DED71AE35A}">
  <sheetPr codeName="Planilha75">
    <tabColor rgb="FF73C6A1"/>
  </sheetPr>
  <dimension ref="A2:AN837"/>
  <sheetViews>
    <sheetView showGridLines="0" zoomScale="70" zoomScaleNormal="70" workbookViewId="0"/>
  </sheetViews>
  <sheetFormatPr defaultColWidth="27.44140625" defaultRowHeight="13.2"/>
  <cols>
    <col min="1" max="1" width="27.44140625" style="1118"/>
    <col min="2" max="2" width="27.44140625" style="1226"/>
    <col min="3" max="3" width="43.21875" style="1118" customWidth="1"/>
    <col min="4" max="15" width="27.44140625" style="1118"/>
    <col min="16" max="16" width="33.77734375" style="1118" customWidth="1"/>
    <col min="17" max="17" width="27.44140625" style="1227"/>
    <col min="18" max="18" width="29.77734375" style="2070" customWidth="1"/>
    <col min="19" max="19" width="27.44140625" style="1118" customWidth="1"/>
    <col min="20" max="20" width="41.21875" style="1118" customWidth="1"/>
    <col min="21" max="32" width="27.44140625" style="1118" customWidth="1"/>
    <col min="33" max="33" width="29.21875" style="1227" customWidth="1"/>
    <col min="34" max="36" width="27.44140625" style="1118" customWidth="1"/>
    <col min="37" max="37" width="29.77734375" style="1118" customWidth="1"/>
    <col min="38" max="38" width="27.44140625" style="1118" customWidth="1"/>
    <col min="39" max="39" width="28.44140625" style="1118" customWidth="1"/>
    <col min="40" max="16384" width="27.44140625" style="1118"/>
  </cols>
  <sheetData>
    <row r="2" spans="1:40" s="1209" customFormat="1">
      <c r="A2" s="2153" t="s">
        <v>2899</v>
      </c>
      <c r="B2" s="1202"/>
      <c r="C2" s="1203"/>
      <c r="D2" s="1204"/>
      <c r="E2" s="1205"/>
      <c r="F2" s="1206"/>
      <c r="G2" s="1207"/>
      <c r="H2" s="1208"/>
      <c r="Q2" s="1202"/>
      <c r="R2" s="2065"/>
      <c r="AG2" s="1202"/>
    </row>
    <row r="3" spans="1:40" s="1209" customFormat="1">
      <c r="A3" s="1210"/>
      <c r="B3" s="1211"/>
      <c r="C3" s="1203"/>
      <c r="D3" s="1204"/>
      <c r="E3" s="1205"/>
      <c r="F3" s="1206"/>
      <c r="G3" s="1207"/>
      <c r="H3" s="1208"/>
      <c r="Q3" s="1202"/>
      <c r="R3" s="2065"/>
      <c r="AG3" s="1202"/>
    </row>
    <row r="4" spans="1:40" s="1572" customFormat="1" ht="15.6">
      <c r="A4" s="2000" t="s">
        <v>251</v>
      </c>
      <c r="B4" s="2001"/>
      <c r="C4" s="2002"/>
      <c r="D4" s="2003"/>
      <c r="E4" s="2003"/>
      <c r="F4" s="2003"/>
      <c r="G4" s="2003"/>
      <c r="H4" s="2003"/>
      <c r="I4" s="2003"/>
      <c r="J4" s="2003"/>
      <c r="K4" s="2003"/>
      <c r="L4" s="2003"/>
      <c r="M4" s="2003"/>
      <c r="N4" s="2003"/>
      <c r="O4" s="2003"/>
      <c r="P4" s="2003"/>
      <c r="Q4" s="2004"/>
      <c r="R4" s="2066"/>
      <c r="S4" s="2003"/>
      <c r="T4" s="2003"/>
      <c r="U4" s="2003"/>
      <c r="V4" s="2003"/>
      <c r="W4" s="2003"/>
      <c r="X4" s="2003"/>
      <c r="Y4" s="2003"/>
      <c r="Z4" s="2003"/>
      <c r="AA4" s="2003"/>
      <c r="AB4" s="2003"/>
      <c r="AC4" s="2003"/>
      <c r="AD4" s="2003"/>
      <c r="AE4" s="2003"/>
      <c r="AF4" s="2003"/>
      <c r="AG4" s="2004"/>
      <c r="AH4" s="2003"/>
      <c r="AI4" s="2003"/>
      <c r="AJ4" s="2003"/>
      <c r="AK4" s="2003"/>
      <c r="AL4" s="2003"/>
      <c r="AM4" s="2003"/>
    </row>
    <row r="5" spans="1:40" ht="15.75" customHeight="1">
      <c r="A5" s="1212"/>
      <c r="B5" s="1213"/>
      <c r="C5" s="1212"/>
      <c r="D5" s="1212"/>
      <c r="E5" s="1212"/>
      <c r="F5" s="1212"/>
      <c r="G5" s="1212"/>
      <c r="H5" s="1212"/>
      <c r="I5" s="1212"/>
      <c r="J5" s="1212"/>
      <c r="K5" s="1212"/>
      <c r="L5" s="1212"/>
      <c r="M5" s="1212"/>
      <c r="N5" s="1212"/>
      <c r="O5" s="1212"/>
      <c r="P5" s="1212"/>
      <c r="Q5" s="1213"/>
      <c r="R5" s="2067"/>
      <c r="S5" s="1212"/>
      <c r="T5" s="1212"/>
      <c r="U5" s="1212"/>
      <c r="V5" s="1212"/>
      <c r="W5" s="1212"/>
      <c r="X5" s="1212"/>
      <c r="Y5" s="1212"/>
      <c r="Z5" s="1212"/>
      <c r="AA5" s="1212"/>
      <c r="AB5" s="1212"/>
      <c r="AC5" s="1212"/>
      <c r="AD5" s="1212"/>
      <c r="AE5" s="1212"/>
      <c r="AF5" s="1212"/>
      <c r="AG5" s="1213"/>
      <c r="AH5" s="1212"/>
      <c r="AI5" s="1212"/>
      <c r="AJ5" s="1212"/>
      <c r="AK5" s="1212"/>
      <c r="AL5" s="1212"/>
      <c r="AM5" s="1212"/>
    </row>
    <row r="6" spans="1:40">
      <c r="A6" s="1214">
        <v>1</v>
      </c>
      <c r="B6" s="1215">
        <v>2</v>
      </c>
      <c r="C6" s="1214">
        <v>3</v>
      </c>
      <c r="D6" s="1214">
        <v>4</v>
      </c>
      <c r="E6" s="1214">
        <v>5</v>
      </c>
      <c r="F6" s="1214">
        <v>6</v>
      </c>
      <c r="G6" s="1214">
        <v>7</v>
      </c>
      <c r="H6" s="1214">
        <v>8</v>
      </c>
      <c r="I6" s="1214">
        <v>9</v>
      </c>
      <c r="J6" s="1214">
        <v>10</v>
      </c>
      <c r="K6" s="1214">
        <v>11</v>
      </c>
      <c r="L6" s="1214">
        <v>12</v>
      </c>
      <c r="M6" s="1214">
        <v>13</v>
      </c>
      <c r="N6" s="1214">
        <v>14</v>
      </c>
      <c r="O6" s="1214">
        <v>15</v>
      </c>
      <c r="P6" s="1214">
        <v>16</v>
      </c>
      <c r="Q6" s="1215">
        <v>17</v>
      </c>
      <c r="R6" s="1215">
        <v>18</v>
      </c>
      <c r="S6" s="1214">
        <v>19</v>
      </c>
      <c r="T6" s="1214">
        <v>20</v>
      </c>
      <c r="U6" s="1214">
        <v>21</v>
      </c>
      <c r="V6" s="1214">
        <v>22</v>
      </c>
      <c r="W6" s="1214">
        <v>23</v>
      </c>
      <c r="X6" s="1214">
        <v>24</v>
      </c>
      <c r="Y6" s="1214">
        <v>25</v>
      </c>
      <c r="Z6" s="1214">
        <v>26</v>
      </c>
      <c r="AA6" s="1214">
        <v>27</v>
      </c>
      <c r="AB6" s="1214">
        <v>28</v>
      </c>
      <c r="AC6" s="1214">
        <v>29</v>
      </c>
      <c r="AD6" s="1214">
        <v>30</v>
      </c>
      <c r="AE6" s="1214">
        <v>31</v>
      </c>
      <c r="AF6" s="1214">
        <v>32</v>
      </c>
      <c r="AG6" s="1215">
        <v>33</v>
      </c>
      <c r="AH6" s="1214">
        <v>34</v>
      </c>
      <c r="AI6" s="1214">
        <v>35</v>
      </c>
      <c r="AJ6" s="1214">
        <v>36</v>
      </c>
      <c r="AK6" s="1214">
        <v>37</v>
      </c>
      <c r="AL6" s="1214">
        <v>38</v>
      </c>
      <c r="AM6" s="1216">
        <v>39</v>
      </c>
    </row>
    <row r="7" spans="1:40" ht="93" thickBot="1">
      <c r="A7" s="1217" t="s">
        <v>252</v>
      </c>
      <c r="B7" s="1218" t="s">
        <v>253</v>
      </c>
      <c r="C7" s="1217" t="s">
        <v>254</v>
      </c>
      <c r="D7" s="1217" t="s">
        <v>255</v>
      </c>
      <c r="E7" s="1217" t="s">
        <v>256</v>
      </c>
      <c r="F7" s="1217" t="s">
        <v>257</v>
      </c>
      <c r="G7" s="1217" t="s">
        <v>258</v>
      </c>
      <c r="H7" s="1217" t="s">
        <v>259</v>
      </c>
      <c r="I7" s="1217" t="s">
        <v>260</v>
      </c>
      <c r="J7" s="1217" t="s">
        <v>261</v>
      </c>
      <c r="K7" s="1217" t="s">
        <v>262</v>
      </c>
      <c r="L7" s="1217" t="s">
        <v>263</v>
      </c>
      <c r="M7" s="1217" t="s">
        <v>264</v>
      </c>
      <c r="N7" s="1217" t="s">
        <v>265</v>
      </c>
      <c r="O7" s="1217" t="s">
        <v>266</v>
      </c>
      <c r="P7" s="1217" t="s">
        <v>267</v>
      </c>
      <c r="Q7" s="1217" t="s">
        <v>268</v>
      </c>
      <c r="R7" s="2068" t="s">
        <v>269</v>
      </c>
      <c r="S7" s="1217" t="s">
        <v>270</v>
      </c>
      <c r="T7" s="1217" t="s">
        <v>271</v>
      </c>
      <c r="U7" s="1217" t="s">
        <v>272</v>
      </c>
      <c r="V7" s="1217" t="s">
        <v>273</v>
      </c>
      <c r="W7" s="1217" t="s">
        <v>274</v>
      </c>
      <c r="X7" s="1217" t="s">
        <v>275</v>
      </c>
      <c r="Y7" s="1217" t="s">
        <v>276</v>
      </c>
      <c r="Z7" s="1217" t="s">
        <v>277</v>
      </c>
      <c r="AA7" s="1217" t="s">
        <v>278</v>
      </c>
      <c r="AB7" s="1217" t="s">
        <v>279</v>
      </c>
      <c r="AC7" s="1217" t="s">
        <v>280</v>
      </c>
      <c r="AD7" s="1217" t="s">
        <v>281</v>
      </c>
      <c r="AE7" s="1217" t="s">
        <v>282</v>
      </c>
      <c r="AF7" s="1217" t="s">
        <v>283</v>
      </c>
      <c r="AG7" s="1217" t="s">
        <v>284</v>
      </c>
      <c r="AH7" s="1217" t="s">
        <v>285</v>
      </c>
      <c r="AI7" s="1217" t="s">
        <v>286</v>
      </c>
      <c r="AJ7" s="1219" t="s">
        <v>287</v>
      </c>
      <c r="AK7" s="1220" t="s">
        <v>288</v>
      </c>
      <c r="AL7" s="1220" t="s">
        <v>289</v>
      </c>
      <c r="AM7" s="1220" t="s">
        <v>290</v>
      </c>
    </row>
    <row r="8" spans="1:40" ht="93" customHeight="1">
      <c r="A8" s="1221" t="s">
        <v>1107</v>
      </c>
      <c r="B8" s="1221" t="s">
        <v>296</v>
      </c>
      <c r="C8" s="1221" t="s">
        <v>3010</v>
      </c>
      <c r="D8" s="1222" t="s">
        <v>3011</v>
      </c>
      <c r="E8" s="1221" t="s">
        <v>3012</v>
      </c>
      <c r="F8" s="1222" t="s">
        <v>291</v>
      </c>
      <c r="G8" s="1222" t="s">
        <v>3013</v>
      </c>
      <c r="H8" s="1223">
        <v>20617.66275</v>
      </c>
      <c r="I8" s="1223">
        <v>20000</v>
      </c>
      <c r="J8" s="1222" t="s">
        <v>3014</v>
      </c>
      <c r="K8" s="1224">
        <v>43472</v>
      </c>
      <c r="L8" s="1222" t="s">
        <v>292</v>
      </c>
      <c r="M8" s="1224" t="s">
        <v>3015</v>
      </c>
      <c r="N8" s="1222" t="s">
        <v>293</v>
      </c>
      <c r="O8" s="2069">
        <v>46402</v>
      </c>
      <c r="P8" s="1221" t="s">
        <v>294</v>
      </c>
      <c r="Q8" s="1221" t="s">
        <v>3016</v>
      </c>
      <c r="R8" s="2069" t="s">
        <v>3017</v>
      </c>
      <c r="S8" s="1222" t="s">
        <v>297</v>
      </c>
      <c r="T8" s="2063" t="s">
        <v>2910</v>
      </c>
      <c r="U8" s="1222" t="s">
        <v>294</v>
      </c>
      <c r="V8" s="1222" t="s">
        <v>3018</v>
      </c>
      <c r="W8" s="1222" t="s">
        <v>294</v>
      </c>
      <c r="X8" s="1222" t="s">
        <v>3019</v>
      </c>
      <c r="Y8" s="1222" t="s">
        <v>3020</v>
      </c>
      <c r="Z8" s="1222" t="s">
        <v>3011</v>
      </c>
      <c r="AA8" s="1222" t="s">
        <v>3011</v>
      </c>
      <c r="AB8" s="1222" t="s">
        <v>3011</v>
      </c>
      <c r="AC8" s="1222" t="s">
        <v>3011</v>
      </c>
      <c r="AD8" s="1222" t="s">
        <v>3011</v>
      </c>
      <c r="AE8" s="1222" t="s">
        <v>3011</v>
      </c>
      <c r="AF8" s="2007" t="s">
        <v>293</v>
      </c>
      <c r="AG8" s="1221" t="s">
        <v>3021</v>
      </c>
      <c r="AH8" s="1221" t="s">
        <v>2908</v>
      </c>
      <c r="AI8" s="2007" t="s">
        <v>2909</v>
      </c>
      <c r="AJ8" s="1222" t="s">
        <v>295</v>
      </c>
      <c r="AK8" s="1225" t="s">
        <v>3022</v>
      </c>
      <c r="AL8" s="1222" t="s">
        <v>294</v>
      </c>
      <c r="AM8" s="1221" t="s">
        <v>3011</v>
      </c>
      <c r="AN8" s="2008"/>
    </row>
    <row r="9" spans="1:40" ht="93" customHeight="1">
      <c r="A9" s="1221" t="s">
        <v>1107</v>
      </c>
      <c r="B9" s="1221" t="s">
        <v>298</v>
      </c>
      <c r="C9" s="1221" t="s">
        <v>3010</v>
      </c>
      <c r="D9" s="1222" t="s">
        <v>3011</v>
      </c>
      <c r="E9" s="1221" t="s">
        <v>3012</v>
      </c>
      <c r="F9" s="1222" t="s">
        <v>291</v>
      </c>
      <c r="G9" s="1222" t="s">
        <v>3013</v>
      </c>
      <c r="H9" s="1223">
        <v>9587.38825</v>
      </c>
      <c r="I9" s="1223">
        <v>9300</v>
      </c>
      <c r="J9" s="1222" t="s">
        <v>3014</v>
      </c>
      <c r="K9" s="1224">
        <v>43473</v>
      </c>
      <c r="L9" s="1222" t="s">
        <v>292</v>
      </c>
      <c r="M9" s="1224" t="s">
        <v>3015</v>
      </c>
      <c r="N9" s="1222" t="s">
        <v>293</v>
      </c>
      <c r="O9" s="2069">
        <v>46402</v>
      </c>
      <c r="P9" s="1221" t="s">
        <v>294</v>
      </c>
      <c r="Q9" s="1221" t="s">
        <v>3023</v>
      </c>
      <c r="R9" s="2069" t="s">
        <v>3017</v>
      </c>
      <c r="S9" s="1222" t="s">
        <v>297</v>
      </c>
      <c r="T9" s="2063" t="s">
        <v>2911</v>
      </c>
      <c r="U9" s="1222" t="s">
        <v>294</v>
      </c>
      <c r="V9" s="1222" t="s">
        <v>3018</v>
      </c>
      <c r="W9" s="1222" t="s">
        <v>294</v>
      </c>
      <c r="X9" s="1222" t="s">
        <v>3019</v>
      </c>
      <c r="Y9" s="1222" t="s">
        <v>3020</v>
      </c>
      <c r="Z9" s="1222" t="s">
        <v>3011</v>
      </c>
      <c r="AA9" s="1222" t="s">
        <v>3011</v>
      </c>
      <c r="AB9" s="1222" t="s">
        <v>3011</v>
      </c>
      <c r="AC9" s="1222" t="s">
        <v>3011</v>
      </c>
      <c r="AD9" s="1222" t="s">
        <v>3011</v>
      </c>
      <c r="AE9" s="1222" t="s">
        <v>3011</v>
      </c>
      <c r="AF9" s="2007" t="s">
        <v>293</v>
      </c>
      <c r="AG9" s="1221" t="s">
        <v>3021</v>
      </c>
      <c r="AH9" s="1221" t="s">
        <v>2908</v>
      </c>
      <c r="AI9" s="2007" t="s">
        <v>2909</v>
      </c>
      <c r="AJ9" s="1222" t="s">
        <v>295</v>
      </c>
      <c r="AK9" s="1225" t="s">
        <v>3022</v>
      </c>
      <c r="AL9" s="1222" t="s">
        <v>294</v>
      </c>
      <c r="AM9" s="1221" t="s">
        <v>3011</v>
      </c>
      <c r="AN9" s="2008"/>
    </row>
    <row r="10" spans="1:40" ht="93" customHeight="1">
      <c r="A10" s="1221" t="s">
        <v>1107</v>
      </c>
      <c r="B10" s="1221" t="s">
        <v>299</v>
      </c>
      <c r="C10" s="1221" t="s">
        <v>3010</v>
      </c>
      <c r="D10" s="1222" t="s">
        <v>3011</v>
      </c>
      <c r="E10" s="1221" t="s">
        <v>3012</v>
      </c>
      <c r="F10" s="1222" t="s">
        <v>291</v>
      </c>
      <c r="G10" s="1222" t="s">
        <v>3013</v>
      </c>
      <c r="H10" s="1223">
        <v>618.54118000000005</v>
      </c>
      <c r="I10" s="1223">
        <v>600</v>
      </c>
      <c r="J10" s="1222" t="s">
        <v>3014</v>
      </c>
      <c r="K10" s="1224">
        <v>43473</v>
      </c>
      <c r="L10" s="1222" t="s">
        <v>292</v>
      </c>
      <c r="M10" s="1224" t="s">
        <v>3015</v>
      </c>
      <c r="N10" s="1222" t="s">
        <v>293</v>
      </c>
      <c r="O10" s="2069">
        <v>46402</v>
      </c>
      <c r="P10" s="1221" t="s">
        <v>294</v>
      </c>
      <c r="Q10" s="1221" t="s">
        <v>3024</v>
      </c>
      <c r="R10" s="2069" t="s">
        <v>3017</v>
      </c>
      <c r="S10" s="1222" t="s">
        <v>297</v>
      </c>
      <c r="T10" s="2063" t="s">
        <v>2911</v>
      </c>
      <c r="U10" s="1222" t="s">
        <v>294</v>
      </c>
      <c r="V10" s="1222" t="s">
        <v>3018</v>
      </c>
      <c r="W10" s="1222" t="s">
        <v>294</v>
      </c>
      <c r="X10" s="1222" t="s">
        <v>3019</v>
      </c>
      <c r="Y10" s="1222" t="s">
        <v>3020</v>
      </c>
      <c r="Z10" s="1222" t="s">
        <v>3011</v>
      </c>
      <c r="AA10" s="1222" t="s">
        <v>3011</v>
      </c>
      <c r="AB10" s="1222" t="s">
        <v>3011</v>
      </c>
      <c r="AC10" s="1222" t="s">
        <v>3011</v>
      </c>
      <c r="AD10" s="1222" t="s">
        <v>3011</v>
      </c>
      <c r="AE10" s="1222" t="s">
        <v>3011</v>
      </c>
      <c r="AF10" s="2007" t="s">
        <v>293</v>
      </c>
      <c r="AG10" s="1221" t="s">
        <v>3021</v>
      </c>
      <c r="AH10" s="1221" t="s">
        <v>2908</v>
      </c>
      <c r="AI10" s="2007" t="s">
        <v>2909</v>
      </c>
      <c r="AJ10" s="1222" t="s">
        <v>295</v>
      </c>
      <c r="AK10" s="1225" t="s">
        <v>3022</v>
      </c>
      <c r="AL10" s="1222" t="s">
        <v>294</v>
      </c>
      <c r="AM10" s="1221" t="s">
        <v>3011</v>
      </c>
      <c r="AN10" s="2008"/>
    </row>
    <row r="11" spans="1:40" ht="93" customHeight="1">
      <c r="A11" s="1221" t="s">
        <v>1107</v>
      </c>
      <c r="B11" s="1221" t="s">
        <v>300</v>
      </c>
      <c r="C11" s="1221" t="s">
        <v>3010</v>
      </c>
      <c r="D11" s="1222" t="s">
        <v>3011</v>
      </c>
      <c r="E11" s="1221" t="s">
        <v>3012</v>
      </c>
      <c r="F11" s="1222" t="s">
        <v>291</v>
      </c>
      <c r="G11" s="1222" t="s">
        <v>3013</v>
      </c>
      <c r="H11" s="1223">
        <v>46081.3177</v>
      </c>
      <c r="I11" s="1223">
        <v>44700</v>
      </c>
      <c r="J11" s="1222" t="s">
        <v>3014</v>
      </c>
      <c r="K11" s="1224">
        <v>43473</v>
      </c>
      <c r="L11" s="1222" t="s">
        <v>292</v>
      </c>
      <c r="M11" s="1224" t="s">
        <v>3015</v>
      </c>
      <c r="N11" s="1222" t="s">
        <v>293</v>
      </c>
      <c r="O11" s="2069">
        <v>46402</v>
      </c>
      <c r="P11" s="1221" t="s">
        <v>294</v>
      </c>
      <c r="Q11" s="1221" t="s">
        <v>3025</v>
      </c>
      <c r="R11" s="2069" t="s">
        <v>3017</v>
      </c>
      <c r="S11" s="1222" t="s">
        <v>297</v>
      </c>
      <c r="T11" s="2063" t="s">
        <v>2911</v>
      </c>
      <c r="U11" s="1222" t="s">
        <v>294</v>
      </c>
      <c r="V11" s="1222" t="s">
        <v>3018</v>
      </c>
      <c r="W11" s="1222" t="s">
        <v>294</v>
      </c>
      <c r="X11" s="1222" t="s">
        <v>3019</v>
      </c>
      <c r="Y11" s="1222" t="s">
        <v>3020</v>
      </c>
      <c r="Z11" s="1222" t="s">
        <v>3011</v>
      </c>
      <c r="AA11" s="1222" t="s">
        <v>3011</v>
      </c>
      <c r="AB11" s="1222" t="s">
        <v>3011</v>
      </c>
      <c r="AC11" s="1222" t="s">
        <v>3011</v>
      </c>
      <c r="AD11" s="1222" t="s">
        <v>3011</v>
      </c>
      <c r="AE11" s="1222" t="s">
        <v>3011</v>
      </c>
      <c r="AF11" s="2007" t="s">
        <v>293</v>
      </c>
      <c r="AG11" s="1221" t="s">
        <v>3021</v>
      </c>
      <c r="AH11" s="1221" t="s">
        <v>2908</v>
      </c>
      <c r="AI11" s="2007" t="s">
        <v>2909</v>
      </c>
      <c r="AJ11" s="1222" t="s">
        <v>295</v>
      </c>
      <c r="AK11" s="1225" t="s">
        <v>3022</v>
      </c>
      <c r="AL11" s="1222" t="s">
        <v>294</v>
      </c>
      <c r="AM11" s="1221" t="s">
        <v>3011</v>
      </c>
      <c r="AN11" s="2008"/>
    </row>
    <row r="12" spans="1:40" ht="93" customHeight="1">
      <c r="A12" s="1221" t="s">
        <v>1107</v>
      </c>
      <c r="B12" s="1221" t="s">
        <v>301</v>
      </c>
      <c r="C12" s="1221" t="s">
        <v>3010</v>
      </c>
      <c r="D12" s="1222" t="s">
        <v>3011</v>
      </c>
      <c r="E12" s="1221" t="s">
        <v>3012</v>
      </c>
      <c r="F12" s="1222" t="s">
        <v>291</v>
      </c>
      <c r="G12" s="1222" t="s">
        <v>3013</v>
      </c>
      <c r="H12" s="1223">
        <v>21030.400020000001</v>
      </c>
      <c r="I12" s="1223">
        <v>20400</v>
      </c>
      <c r="J12" s="1222" t="s">
        <v>3014</v>
      </c>
      <c r="K12" s="1224">
        <v>43473</v>
      </c>
      <c r="L12" s="1222" t="s">
        <v>292</v>
      </c>
      <c r="M12" s="1224" t="s">
        <v>3015</v>
      </c>
      <c r="N12" s="1222" t="s">
        <v>293</v>
      </c>
      <c r="O12" s="2069">
        <v>46402</v>
      </c>
      <c r="P12" s="1221" t="s">
        <v>294</v>
      </c>
      <c r="Q12" s="1221" t="s">
        <v>3026</v>
      </c>
      <c r="R12" s="2069" t="s">
        <v>3017</v>
      </c>
      <c r="S12" s="1222" t="s">
        <v>297</v>
      </c>
      <c r="T12" s="2063" t="s">
        <v>2911</v>
      </c>
      <c r="U12" s="1222" t="s">
        <v>294</v>
      </c>
      <c r="V12" s="1222" t="s">
        <v>3018</v>
      </c>
      <c r="W12" s="1222" t="s">
        <v>294</v>
      </c>
      <c r="X12" s="1222" t="s">
        <v>3019</v>
      </c>
      <c r="Y12" s="1222" t="s">
        <v>3020</v>
      </c>
      <c r="Z12" s="1222" t="s">
        <v>3011</v>
      </c>
      <c r="AA12" s="1222" t="s">
        <v>3011</v>
      </c>
      <c r="AB12" s="1222" t="s">
        <v>3011</v>
      </c>
      <c r="AC12" s="1222" t="s">
        <v>3011</v>
      </c>
      <c r="AD12" s="1222" t="s">
        <v>3011</v>
      </c>
      <c r="AE12" s="1222" t="s">
        <v>3011</v>
      </c>
      <c r="AF12" s="2007" t="s">
        <v>293</v>
      </c>
      <c r="AG12" s="1221" t="s">
        <v>3021</v>
      </c>
      <c r="AH12" s="1221" t="s">
        <v>2908</v>
      </c>
      <c r="AI12" s="2007" t="s">
        <v>2909</v>
      </c>
      <c r="AJ12" s="1222" t="s">
        <v>295</v>
      </c>
      <c r="AK12" s="1225" t="s">
        <v>3022</v>
      </c>
      <c r="AL12" s="1222" t="s">
        <v>294</v>
      </c>
      <c r="AM12" s="1221" t="s">
        <v>3011</v>
      </c>
      <c r="AN12" s="2008"/>
    </row>
    <row r="13" spans="1:40" ht="93" customHeight="1">
      <c r="A13" s="1221" t="s">
        <v>1107</v>
      </c>
      <c r="B13" s="1221" t="s">
        <v>302</v>
      </c>
      <c r="C13" s="1221" t="s">
        <v>3010</v>
      </c>
      <c r="D13" s="1222" t="s">
        <v>3011</v>
      </c>
      <c r="E13" s="1221" t="s">
        <v>3012</v>
      </c>
      <c r="F13" s="1222" t="s">
        <v>291</v>
      </c>
      <c r="G13" s="1222" t="s">
        <v>3013</v>
      </c>
      <c r="H13" s="1223">
        <v>515.45097999999996</v>
      </c>
      <c r="I13" s="1223">
        <v>500</v>
      </c>
      <c r="J13" s="1222" t="s">
        <v>3014</v>
      </c>
      <c r="K13" s="1224">
        <v>43473</v>
      </c>
      <c r="L13" s="1222" t="s">
        <v>292</v>
      </c>
      <c r="M13" s="1224" t="s">
        <v>3015</v>
      </c>
      <c r="N13" s="1222" t="s">
        <v>293</v>
      </c>
      <c r="O13" s="2069">
        <v>46402</v>
      </c>
      <c r="P13" s="1221" t="s">
        <v>294</v>
      </c>
      <c r="Q13" s="1221" t="s">
        <v>3027</v>
      </c>
      <c r="R13" s="2069" t="s">
        <v>3017</v>
      </c>
      <c r="S13" s="1222" t="s">
        <v>297</v>
      </c>
      <c r="T13" s="2063" t="s">
        <v>2911</v>
      </c>
      <c r="U13" s="1222" t="s">
        <v>294</v>
      </c>
      <c r="V13" s="1222" t="s">
        <v>3018</v>
      </c>
      <c r="W13" s="1222" t="s">
        <v>294</v>
      </c>
      <c r="X13" s="1222" t="s">
        <v>3019</v>
      </c>
      <c r="Y13" s="1222" t="s">
        <v>3020</v>
      </c>
      <c r="Z13" s="1222" t="s">
        <v>3011</v>
      </c>
      <c r="AA13" s="1222" t="s">
        <v>3011</v>
      </c>
      <c r="AB13" s="1222" t="s">
        <v>3011</v>
      </c>
      <c r="AC13" s="1222" t="s">
        <v>3011</v>
      </c>
      <c r="AD13" s="1222" t="s">
        <v>3011</v>
      </c>
      <c r="AE13" s="1222" t="s">
        <v>3011</v>
      </c>
      <c r="AF13" s="2007" t="s">
        <v>293</v>
      </c>
      <c r="AG13" s="1221" t="s">
        <v>3021</v>
      </c>
      <c r="AH13" s="1221" t="s">
        <v>2908</v>
      </c>
      <c r="AI13" s="2007" t="s">
        <v>2909</v>
      </c>
      <c r="AJ13" s="1222" t="s">
        <v>295</v>
      </c>
      <c r="AK13" s="1225" t="s">
        <v>3022</v>
      </c>
      <c r="AL13" s="1222" t="s">
        <v>294</v>
      </c>
      <c r="AM13" s="1221" t="s">
        <v>3011</v>
      </c>
      <c r="AN13" s="2008"/>
    </row>
    <row r="14" spans="1:40" ht="93" customHeight="1">
      <c r="A14" s="1221" t="s">
        <v>1107</v>
      </c>
      <c r="B14" s="1221" t="s">
        <v>303</v>
      </c>
      <c r="C14" s="1221" t="s">
        <v>3010</v>
      </c>
      <c r="D14" s="1222" t="s">
        <v>3011</v>
      </c>
      <c r="E14" s="1221" t="s">
        <v>3012</v>
      </c>
      <c r="F14" s="1222" t="s">
        <v>291</v>
      </c>
      <c r="G14" s="1222" t="s">
        <v>3013</v>
      </c>
      <c r="H14" s="1223">
        <v>515.45097999999996</v>
      </c>
      <c r="I14" s="1223">
        <v>500</v>
      </c>
      <c r="J14" s="1222" t="s">
        <v>3014</v>
      </c>
      <c r="K14" s="1224">
        <v>43473</v>
      </c>
      <c r="L14" s="1222" t="s">
        <v>292</v>
      </c>
      <c r="M14" s="1224" t="s">
        <v>3015</v>
      </c>
      <c r="N14" s="1222" t="s">
        <v>293</v>
      </c>
      <c r="O14" s="2069">
        <v>46402</v>
      </c>
      <c r="P14" s="1221" t="s">
        <v>294</v>
      </c>
      <c r="Q14" s="1221" t="s">
        <v>3027</v>
      </c>
      <c r="R14" s="2069" t="s">
        <v>3017</v>
      </c>
      <c r="S14" s="1222" t="s">
        <v>297</v>
      </c>
      <c r="T14" s="2063" t="s">
        <v>2911</v>
      </c>
      <c r="U14" s="1222" t="s">
        <v>294</v>
      </c>
      <c r="V14" s="1222" t="s">
        <v>3018</v>
      </c>
      <c r="W14" s="1222" t="s">
        <v>294</v>
      </c>
      <c r="X14" s="1222" t="s">
        <v>3019</v>
      </c>
      <c r="Y14" s="1222" t="s">
        <v>3020</v>
      </c>
      <c r="Z14" s="1222" t="s">
        <v>3011</v>
      </c>
      <c r="AA14" s="1222" t="s">
        <v>3011</v>
      </c>
      <c r="AB14" s="1222" t="s">
        <v>3011</v>
      </c>
      <c r="AC14" s="1222" t="s">
        <v>3011</v>
      </c>
      <c r="AD14" s="1222" t="s">
        <v>3011</v>
      </c>
      <c r="AE14" s="1222" t="s">
        <v>3011</v>
      </c>
      <c r="AF14" s="2007" t="s">
        <v>293</v>
      </c>
      <c r="AG14" s="1221" t="s">
        <v>3021</v>
      </c>
      <c r="AH14" s="1221" t="s">
        <v>2908</v>
      </c>
      <c r="AI14" s="2007" t="s">
        <v>2909</v>
      </c>
      <c r="AJ14" s="1222" t="s">
        <v>295</v>
      </c>
      <c r="AK14" s="1225" t="s">
        <v>3022</v>
      </c>
      <c r="AL14" s="1222" t="s">
        <v>294</v>
      </c>
      <c r="AM14" s="1221" t="s">
        <v>3011</v>
      </c>
      <c r="AN14" s="2008"/>
    </row>
    <row r="15" spans="1:40" ht="93" customHeight="1">
      <c r="A15" s="1221" t="s">
        <v>1107</v>
      </c>
      <c r="B15" s="1221" t="s">
        <v>304</v>
      </c>
      <c r="C15" s="1221" t="s">
        <v>3010</v>
      </c>
      <c r="D15" s="1222" t="s">
        <v>3011</v>
      </c>
      <c r="E15" s="1221" t="s">
        <v>3012</v>
      </c>
      <c r="F15" s="1222" t="s">
        <v>291</v>
      </c>
      <c r="G15" s="1222" t="s">
        <v>3013</v>
      </c>
      <c r="H15" s="1223">
        <v>4639.0588299999999</v>
      </c>
      <c r="I15" s="1223">
        <v>4500</v>
      </c>
      <c r="J15" s="1222" t="s">
        <v>3014</v>
      </c>
      <c r="K15" s="1224">
        <v>43473</v>
      </c>
      <c r="L15" s="1222" t="s">
        <v>292</v>
      </c>
      <c r="M15" s="1224" t="s">
        <v>3015</v>
      </c>
      <c r="N15" s="1222" t="s">
        <v>293</v>
      </c>
      <c r="O15" s="2069">
        <v>46402</v>
      </c>
      <c r="P15" s="1221" t="s">
        <v>294</v>
      </c>
      <c r="Q15" s="1221" t="s">
        <v>3028</v>
      </c>
      <c r="R15" s="2069" t="s">
        <v>3017</v>
      </c>
      <c r="S15" s="1222" t="s">
        <v>297</v>
      </c>
      <c r="T15" s="2063" t="s">
        <v>2911</v>
      </c>
      <c r="U15" s="1222" t="s">
        <v>294</v>
      </c>
      <c r="V15" s="1222" t="s">
        <v>3018</v>
      </c>
      <c r="W15" s="1222" t="s">
        <v>294</v>
      </c>
      <c r="X15" s="1222" t="s">
        <v>3019</v>
      </c>
      <c r="Y15" s="1222" t="s">
        <v>3020</v>
      </c>
      <c r="Z15" s="1222" t="s">
        <v>3011</v>
      </c>
      <c r="AA15" s="1222" t="s">
        <v>3011</v>
      </c>
      <c r="AB15" s="1222" t="s">
        <v>3011</v>
      </c>
      <c r="AC15" s="1222" t="s">
        <v>3011</v>
      </c>
      <c r="AD15" s="1222" t="s">
        <v>3011</v>
      </c>
      <c r="AE15" s="1222" t="s">
        <v>3011</v>
      </c>
      <c r="AF15" s="2007" t="s">
        <v>293</v>
      </c>
      <c r="AG15" s="1221" t="s">
        <v>3021</v>
      </c>
      <c r="AH15" s="1221" t="s">
        <v>2908</v>
      </c>
      <c r="AI15" s="2007" t="s">
        <v>2909</v>
      </c>
      <c r="AJ15" s="1222" t="s">
        <v>295</v>
      </c>
      <c r="AK15" s="1225" t="s">
        <v>3022</v>
      </c>
      <c r="AL15" s="1222" t="s">
        <v>294</v>
      </c>
      <c r="AM15" s="1221" t="s">
        <v>3011</v>
      </c>
      <c r="AN15" s="2008"/>
    </row>
    <row r="16" spans="1:40" ht="93" customHeight="1">
      <c r="A16" s="1221" t="s">
        <v>1107</v>
      </c>
      <c r="B16" s="1221" t="s">
        <v>305</v>
      </c>
      <c r="C16" s="1221" t="s">
        <v>3010</v>
      </c>
      <c r="D16" s="1222" t="s">
        <v>3011</v>
      </c>
      <c r="E16" s="1221" t="s">
        <v>3012</v>
      </c>
      <c r="F16" s="1222" t="s">
        <v>291</v>
      </c>
      <c r="G16" s="1222" t="s">
        <v>3013</v>
      </c>
      <c r="H16" s="1223">
        <v>2061.8039199999998</v>
      </c>
      <c r="I16" s="1223">
        <v>2000</v>
      </c>
      <c r="J16" s="1222" t="s">
        <v>3014</v>
      </c>
      <c r="K16" s="1224">
        <v>43473</v>
      </c>
      <c r="L16" s="1222" t="s">
        <v>292</v>
      </c>
      <c r="M16" s="1224" t="s">
        <v>3015</v>
      </c>
      <c r="N16" s="1222" t="s">
        <v>293</v>
      </c>
      <c r="O16" s="2069">
        <v>46402</v>
      </c>
      <c r="P16" s="1221" t="s">
        <v>294</v>
      </c>
      <c r="Q16" s="1221" t="s">
        <v>3029</v>
      </c>
      <c r="R16" s="2069" t="s">
        <v>3017</v>
      </c>
      <c r="S16" s="1222" t="s">
        <v>297</v>
      </c>
      <c r="T16" s="2063" t="s">
        <v>2911</v>
      </c>
      <c r="U16" s="1222" t="s">
        <v>294</v>
      </c>
      <c r="V16" s="1222" t="s">
        <v>3018</v>
      </c>
      <c r="W16" s="1222" t="s">
        <v>294</v>
      </c>
      <c r="X16" s="1222" t="s">
        <v>3019</v>
      </c>
      <c r="Y16" s="1222" t="s">
        <v>3020</v>
      </c>
      <c r="Z16" s="1222" t="s">
        <v>3011</v>
      </c>
      <c r="AA16" s="1222" t="s">
        <v>3011</v>
      </c>
      <c r="AB16" s="1222" t="s">
        <v>3011</v>
      </c>
      <c r="AC16" s="1222" t="s">
        <v>3011</v>
      </c>
      <c r="AD16" s="1222" t="s">
        <v>3011</v>
      </c>
      <c r="AE16" s="1222" t="s">
        <v>3011</v>
      </c>
      <c r="AF16" s="2007" t="s">
        <v>293</v>
      </c>
      <c r="AG16" s="1221" t="s">
        <v>3021</v>
      </c>
      <c r="AH16" s="1221" t="s">
        <v>2908</v>
      </c>
      <c r="AI16" s="2007" t="s">
        <v>2909</v>
      </c>
      <c r="AJ16" s="1222" t="s">
        <v>295</v>
      </c>
      <c r="AK16" s="1225" t="s">
        <v>3022</v>
      </c>
      <c r="AL16" s="1222" t="s">
        <v>294</v>
      </c>
      <c r="AM16" s="1221" t="s">
        <v>3011</v>
      </c>
      <c r="AN16" s="2008"/>
    </row>
    <row r="17" spans="1:40" ht="93" customHeight="1">
      <c r="A17" s="1221" t="s">
        <v>1107</v>
      </c>
      <c r="B17" s="1221" t="s">
        <v>306</v>
      </c>
      <c r="C17" s="1221" t="s">
        <v>3010</v>
      </c>
      <c r="D17" s="1222" t="s">
        <v>3011</v>
      </c>
      <c r="E17" s="1221" t="s">
        <v>3012</v>
      </c>
      <c r="F17" s="1222" t="s">
        <v>291</v>
      </c>
      <c r="G17" s="1222" t="s">
        <v>3013</v>
      </c>
      <c r="H17" s="1223">
        <v>1546.35294</v>
      </c>
      <c r="I17" s="1223">
        <v>1500</v>
      </c>
      <c r="J17" s="1222" t="s">
        <v>3014</v>
      </c>
      <c r="K17" s="1224">
        <v>43473</v>
      </c>
      <c r="L17" s="1222" t="s">
        <v>292</v>
      </c>
      <c r="M17" s="1224" t="s">
        <v>3015</v>
      </c>
      <c r="N17" s="1222" t="s">
        <v>293</v>
      </c>
      <c r="O17" s="2069">
        <v>46402</v>
      </c>
      <c r="P17" s="1221" t="s">
        <v>294</v>
      </c>
      <c r="Q17" s="1221" t="s">
        <v>3030</v>
      </c>
      <c r="R17" s="2069" t="s">
        <v>3017</v>
      </c>
      <c r="S17" s="1222" t="s">
        <v>297</v>
      </c>
      <c r="T17" s="2063" t="s">
        <v>2911</v>
      </c>
      <c r="U17" s="1222" t="s">
        <v>294</v>
      </c>
      <c r="V17" s="1222" t="s">
        <v>3018</v>
      </c>
      <c r="W17" s="1222" t="s">
        <v>294</v>
      </c>
      <c r="X17" s="1222" t="s">
        <v>3019</v>
      </c>
      <c r="Y17" s="1222" t="s">
        <v>3020</v>
      </c>
      <c r="Z17" s="1222" t="s">
        <v>3011</v>
      </c>
      <c r="AA17" s="1222" t="s">
        <v>3011</v>
      </c>
      <c r="AB17" s="1222" t="s">
        <v>3011</v>
      </c>
      <c r="AC17" s="1222" t="s">
        <v>3011</v>
      </c>
      <c r="AD17" s="1222" t="s">
        <v>3011</v>
      </c>
      <c r="AE17" s="1222" t="s">
        <v>3011</v>
      </c>
      <c r="AF17" s="2007" t="s">
        <v>293</v>
      </c>
      <c r="AG17" s="1221" t="s">
        <v>3021</v>
      </c>
      <c r="AH17" s="1221" t="s">
        <v>2908</v>
      </c>
      <c r="AI17" s="2007" t="s">
        <v>2909</v>
      </c>
      <c r="AJ17" s="1222" t="s">
        <v>295</v>
      </c>
      <c r="AK17" s="1225" t="s">
        <v>3022</v>
      </c>
      <c r="AL17" s="1222" t="s">
        <v>294</v>
      </c>
      <c r="AM17" s="1221" t="s">
        <v>3011</v>
      </c>
      <c r="AN17" s="2008"/>
    </row>
    <row r="18" spans="1:40" ht="93" customHeight="1">
      <c r="A18" s="1221" t="s">
        <v>1107</v>
      </c>
      <c r="B18" s="1221" t="s">
        <v>307</v>
      </c>
      <c r="C18" s="1221" t="s">
        <v>3010</v>
      </c>
      <c r="D18" s="1222" t="s">
        <v>3011</v>
      </c>
      <c r="E18" s="1221" t="s">
        <v>3012</v>
      </c>
      <c r="F18" s="1222" t="s">
        <v>291</v>
      </c>
      <c r="G18" s="1222" t="s">
        <v>3013</v>
      </c>
      <c r="H18" s="1223">
        <v>515.45097999999996</v>
      </c>
      <c r="I18" s="1223">
        <v>500</v>
      </c>
      <c r="J18" s="1222" t="s">
        <v>3014</v>
      </c>
      <c r="K18" s="1224">
        <v>43473</v>
      </c>
      <c r="L18" s="1222" t="s">
        <v>292</v>
      </c>
      <c r="M18" s="1224" t="s">
        <v>3015</v>
      </c>
      <c r="N18" s="1222" t="s">
        <v>293</v>
      </c>
      <c r="O18" s="2069">
        <v>46402</v>
      </c>
      <c r="P18" s="1221" t="s">
        <v>294</v>
      </c>
      <c r="Q18" s="1221" t="s">
        <v>3027</v>
      </c>
      <c r="R18" s="2069" t="s">
        <v>3017</v>
      </c>
      <c r="S18" s="1222" t="s">
        <v>297</v>
      </c>
      <c r="T18" s="2063" t="s">
        <v>2911</v>
      </c>
      <c r="U18" s="1222" t="s">
        <v>294</v>
      </c>
      <c r="V18" s="1222" t="s">
        <v>3018</v>
      </c>
      <c r="W18" s="1222" t="s">
        <v>294</v>
      </c>
      <c r="X18" s="1222" t="s">
        <v>3019</v>
      </c>
      <c r="Y18" s="1222" t="s">
        <v>3020</v>
      </c>
      <c r="Z18" s="1222" t="s">
        <v>3011</v>
      </c>
      <c r="AA18" s="1222" t="s">
        <v>3011</v>
      </c>
      <c r="AB18" s="1222" t="s">
        <v>3011</v>
      </c>
      <c r="AC18" s="1222" t="s">
        <v>3011</v>
      </c>
      <c r="AD18" s="1222" t="s">
        <v>3011</v>
      </c>
      <c r="AE18" s="1222" t="s">
        <v>3011</v>
      </c>
      <c r="AF18" s="2007" t="s">
        <v>293</v>
      </c>
      <c r="AG18" s="1221" t="s">
        <v>3021</v>
      </c>
      <c r="AH18" s="1221" t="s">
        <v>2908</v>
      </c>
      <c r="AI18" s="2007" t="s">
        <v>2909</v>
      </c>
      <c r="AJ18" s="1222" t="s">
        <v>295</v>
      </c>
      <c r="AK18" s="1225" t="s">
        <v>3022</v>
      </c>
      <c r="AL18" s="1222" t="s">
        <v>294</v>
      </c>
      <c r="AM18" s="1221" t="s">
        <v>3011</v>
      </c>
      <c r="AN18" s="2008"/>
    </row>
    <row r="19" spans="1:40" ht="93" customHeight="1">
      <c r="A19" s="1221" t="s">
        <v>1107</v>
      </c>
      <c r="B19" s="1221" t="s">
        <v>308</v>
      </c>
      <c r="C19" s="1221" t="s">
        <v>3010</v>
      </c>
      <c r="D19" s="1222" t="s">
        <v>3011</v>
      </c>
      <c r="E19" s="1221" t="s">
        <v>3012</v>
      </c>
      <c r="F19" s="1222" t="s">
        <v>291</v>
      </c>
      <c r="G19" s="1222" t="s">
        <v>3013</v>
      </c>
      <c r="H19" s="1223">
        <v>7731.7647200000001</v>
      </c>
      <c r="I19" s="1223">
        <v>7500</v>
      </c>
      <c r="J19" s="1222" t="s">
        <v>3014</v>
      </c>
      <c r="K19" s="1224">
        <v>43473</v>
      </c>
      <c r="L19" s="1222" t="s">
        <v>292</v>
      </c>
      <c r="M19" s="1224" t="s">
        <v>3015</v>
      </c>
      <c r="N19" s="1222" t="s">
        <v>293</v>
      </c>
      <c r="O19" s="2069">
        <v>46402</v>
      </c>
      <c r="P19" s="1221" t="s">
        <v>294</v>
      </c>
      <c r="Q19" s="1221" t="s">
        <v>3031</v>
      </c>
      <c r="R19" s="2069" t="s">
        <v>3017</v>
      </c>
      <c r="S19" s="1222" t="s">
        <v>297</v>
      </c>
      <c r="T19" s="2063" t="s">
        <v>2911</v>
      </c>
      <c r="U19" s="1222" t="s">
        <v>294</v>
      </c>
      <c r="V19" s="1222" t="s">
        <v>3018</v>
      </c>
      <c r="W19" s="1222" t="s">
        <v>294</v>
      </c>
      <c r="X19" s="1222" t="s">
        <v>3019</v>
      </c>
      <c r="Y19" s="1222" t="s">
        <v>3020</v>
      </c>
      <c r="Z19" s="1222" t="s">
        <v>3011</v>
      </c>
      <c r="AA19" s="1222" t="s">
        <v>3011</v>
      </c>
      <c r="AB19" s="1222" t="s">
        <v>3011</v>
      </c>
      <c r="AC19" s="1222" t="s">
        <v>3011</v>
      </c>
      <c r="AD19" s="1222" t="s">
        <v>3011</v>
      </c>
      <c r="AE19" s="1222" t="s">
        <v>3011</v>
      </c>
      <c r="AF19" s="2007" t="s">
        <v>293</v>
      </c>
      <c r="AG19" s="1221" t="s">
        <v>3021</v>
      </c>
      <c r="AH19" s="1221" t="s">
        <v>2908</v>
      </c>
      <c r="AI19" s="2007" t="s">
        <v>2909</v>
      </c>
      <c r="AJ19" s="1222" t="s">
        <v>295</v>
      </c>
      <c r="AK19" s="1225" t="s">
        <v>3022</v>
      </c>
      <c r="AL19" s="1222" t="s">
        <v>294</v>
      </c>
      <c r="AM19" s="1221" t="s">
        <v>3011</v>
      </c>
      <c r="AN19" s="2008"/>
    </row>
    <row r="20" spans="1:40" ht="93" customHeight="1">
      <c r="A20" s="1221" t="s">
        <v>1107</v>
      </c>
      <c r="B20" s="1221" t="s">
        <v>309</v>
      </c>
      <c r="C20" s="1221" t="s">
        <v>3010</v>
      </c>
      <c r="D20" s="1222" t="s">
        <v>3011</v>
      </c>
      <c r="E20" s="1221" t="s">
        <v>3012</v>
      </c>
      <c r="F20" s="1222" t="s">
        <v>291</v>
      </c>
      <c r="G20" s="1222" t="s">
        <v>3013</v>
      </c>
      <c r="H20" s="1223">
        <v>4639.0588299999999</v>
      </c>
      <c r="I20" s="1223">
        <v>4500</v>
      </c>
      <c r="J20" s="1222" t="s">
        <v>3014</v>
      </c>
      <c r="K20" s="1224">
        <v>43473</v>
      </c>
      <c r="L20" s="1222" t="s">
        <v>292</v>
      </c>
      <c r="M20" s="1224" t="s">
        <v>3015</v>
      </c>
      <c r="N20" s="1222" t="s">
        <v>293</v>
      </c>
      <c r="O20" s="2069">
        <v>46402</v>
      </c>
      <c r="P20" s="1221" t="s">
        <v>294</v>
      </c>
      <c r="Q20" s="1221" t="s">
        <v>3028</v>
      </c>
      <c r="R20" s="2069" t="s">
        <v>3017</v>
      </c>
      <c r="S20" s="1222" t="s">
        <v>297</v>
      </c>
      <c r="T20" s="2063" t="s">
        <v>2911</v>
      </c>
      <c r="U20" s="1222" t="s">
        <v>294</v>
      </c>
      <c r="V20" s="1222" t="s">
        <v>3018</v>
      </c>
      <c r="W20" s="1222" t="s">
        <v>294</v>
      </c>
      <c r="X20" s="1222" t="s">
        <v>3019</v>
      </c>
      <c r="Y20" s="1222" t="s">
        <v>3020</v>
      </c>
      <c r="Z20" s="1222" t="s">
        <v>3011</v>
      </c>
      <c r="AA20" s="1222" t="s">
        <v>3011</v>
      </c>
      <c r="AB20" s="1222" t="s">
        <v>3011</v>
      </c>
      <c r="AC20" s="1222" t="s">
        <v>3011</v>
      </c>
      <c r="AD20" s="1222" t="s">
        <v>3011</v>
      </c>
      <c r="AE20" s="1222" t="s">
        <v>3011</v>
      </c>
      <c r="AF20" s="2007" t="s">
        <v>293</v>
      </c>
      <c r="AG20" s="1221" t="s">
        <v>3021</v>
      </c>
      <c r="AH20" s="1221" t="s">
        <v>2908</v>
      </c>
      <c r="AI20" s="2007" t="s">
        <v>2909</v>
      </c>
      <c r="AJ20" s="1222" t="s">
        <v>295</v>
      </c>
      <c r="AK20" s="1225" t="s">
        <v>3022</v>
      </c>
      <c r="AL20" s="1222" t="s">
        <v>294</v>
      </c>
      <c r="AM20" s="1221" t="s">
        <v>3011</v>
      </c>
      <c r="AN20" s="2008"/>
    </row>
    <row r="21" spans="1:40" ht="93" customHeight="1">
      <c r="A21" s="1221" t="s">
        <v>1107</v>
      </c>
      <c r="B21" s="1221" t="s">
        <v>310</v>
      </c>
      <c r="C21" s="1221" t="s">
        <v>3010</v>
      </c>
      <c r="D21" s="1222" t="s">
        <v>3011</v>
      </c>
      <c r="E21" s="1221" t="s">
        <v>3012</v>
      </c>
      <c r="F21" s="1222" t="s">
        <v>291</v>
      </c>
      <c r="G21" s="1222" t="s">
        <v>3013</v>
      </c>
      <c r="H21" s="1223">
        <v>2061.8039199999998</v>
      </c>
      <c r="I21" s="1223">
        <v>2000</v>
      </c>
      <c r="J21" s="1222" t="s">
        <v>3014</v>
      </c>
      <c r="K21" s="1224">
        <v>43473</v>
      </c>
      <c r="L21" s="1222" t="s">
        <v>292</v>
      </c>
      <c r="M21" s="1224" t="s">
        <v>3015</v>
      </c>
      <c r="N21" s="1222" t="s">
        <v>293</v>
      </c>
      <c r="O21" s="2069">
        <v>46402</v>
      </c>
      <c r="P21" s="1221" t="s">
        <v>294</v>
      </c>
      <c r="Q21" s="1221" t="s">
        <v>3029</v>
      </c>
      <c r="R21" s="2069" t="s">
        <v>3017</v>
      </c>
      <c r="S21" s="1222" t="s">
        <v>297</v>
      </c>
      <c r="T21" s="2063" t="s">
        <v>2911</v>
      </c>
      <c r="U21" s="1222" t="s">
        <v>294</v>
      </c>
      <c r="V21" s="1222" t="s">
        <v>3018</v>
      </c>
      <c r="W21" s="1222" t="s">
        <v>294</v>
      </c>
      <c r="X21" s="1222" t="s">
        <v>3019</v>
      </c>
      <c r="Y21" s="1222" t="s">
        <v>3020</v>
      </c>
      <c r="Z21" s="1222" t="s">
        <v>3011</v>
      </c>
      <c r="AA21" s="1222" t="s">
        <v>3011</v>
      </c>
      <c r="AB21" s="1222" t="s">
        <v>3011</v>
      </c>
      <c r="AC21" s="1222" t="s">
        <v>3011</v>
      </c>
      <c r="AD21" s="1222" t="s">
        <v>3011</v>
      </c>
      <c r="AE21" s="1222" t="s">
        <v>3011</v>
      </c>
      <c r="AF21" s="2007" t="s">
        <v>293</v>
      </c>
      <c r="AG21" s="1221" t="s">
        <v>3021</v>
      </c>
      <c r="AH21" s="1221" t="s">
        <v>2908</v>
      </c>
      <c r="AI21" s="2007" t="s">
        <v>2909</v>
      </c>
      <c r="AJ21" s="1222" t="s">
        <v>295</v>
      </c>
      <c r="AK21" s="1225" t="s">
        <v>3022</v>
      </c>
      <c r="AL21" s="1222" t="s">
        <v>294</v>
      </c>
      <c r="AM21" s="1221" t="s">
        <v>3011</v>
      </c>
      <c r="AN21" s="2008"/>
    </row>
    <row r="22" spans="1:40" ht="93" customHeight="1">
      <c r="A22" s="1221" t="s">
        <v>1107</v>
      </c>
      <c r="B22" s="1221" t="s">
        <v>311</v>
      </c>
      <c r="C22" s="1221" t="s">
        <v>3010</v>
      </c>
      <c r="D22" s="1222" t="s">
        <v>3011</v>
      </c>
      <c r="E22" s="1221" t="s">
        <v>3012</v>
      </c>
      <c r="F22" s="1222" t="s">
        <v>291</v>
      </c>
      <c r="G22" s="1222" t="s">
        <v>3013</v>
      </c>
      <c r="H22" s="1223">
        <v>24741.647089999999</v>
      </c>
      <c r="I22" s="1223">
        <v>24000</v>
      </c>
      <c r="J22" s="1222" t="s">
        <v>3014</v>
      </c>
      <c r="K22" s="1224">
        <v>43473</v>
      </c>
      <c r="L22" s="1222" t="s">
        <v>292</v>
      </c>
      <c r="M22" s="1224" t="s">
        <v>3015</v>
      </c>
      <c r="N22" s="1222" t="s">
        <v>293</v>
      </c>
      <c r="O22" s="2069">
        <v>46402</v>
      </c>
      <c r="P22" s="1221" t="s">
        <v>294</v>
      </c>
      <c r="Q22" s="1221" t="s">
        <v>3032</v>
      </c>
      <c r="R22" s="2069" t="s">
        <v>3017</v>
      </c>
      <c r="S22" s="1222" t="s">
        <v>297</v>
      </c>
      <c r="T22" s="2063" t="s">
        <v>2911</v>
      </c>
      <c r="U22" s="1222" t="s">
        <v>294</v>
      </c>
      <c r="V22" s="1222" t="s">
        <v>3018</v>
      </c>
      <c r="W22" s="1222" t="s">
        <v>294</v>
      </c>
      <c r="X22" s="1222" t="s">
        <v>3019</v>
      </c>
      <c r="Y22" s="1222" t="s">
        <v>3020</v>
      </c>
      <c r="Z22" s="1222" t="s">
        <v>3011</v>
      </c>
      <c r="AA22" s="1222" t="s">
        <v>3011</v>
      </c>
      <c r="AB22" s="1222" t="s">
        <v>3011</v>
      </c>
      <c r="AC22" s="1222" t="s">
        <v>3011</v>
      </c>
      <c r="AD22" s="1222" t="s">
        <v>3011</v>
      </c>
      <c r="AE22" s="1222" t="s">
        <v>3011</v>
      </c>
      <c r="AF22" s="2007" t="s">
        <v>293</v>
      </c>
      <c r="AG22" s="1221" t="s">
        <v>3021</v>
      </c>
      <c r="AH22" s="1221" t="s">
        <v>2908</v>
      </c>
      <c r="AI22" s="2007" t="s">
        <v>2909</v>
      </c>
      <c r="AJ22" s="1222" t="s">
        <v>295</v>
      </c>
      <c r="AK22" s="1225" t="s">
        <v>3022</v>
      </c>
      <c r="AL22" s="1222" t="s">
        <v>294</v>
      </c>
      <c r="AM22" s="1221" t="s">
        <v>3011</v>
      </c>
      <c r="AN22" s="2008"/>
    </row>
    <row r="23" spans="1:40" ht="93" customHeight="1">
      <c r="A23" s="1221" t="s">
        <v>1107</v>
      </c>
      <c r="B23" s="1221" t="s">
        <v>312</v>
      </c>
      <c r="C23" s="1221" t="s">
        <v>3010</v>
      </c>
      <c r="D23" s="1222" t="s">
        <v>3011</v>
      </c>
      <c r="E23" s="1221" t="s">
        <v>3012</v>
      </c>
      <c r="F23" s="1222" t="s">
        <v>291</v>
      </c>
      <c r="G23" s="1222" t="s">
        <v>3013</v>
      </c>
      <c r="H23" s="1223">
        <v>2061.8039199999998</v>
      </c>
      <c r="I23" s="1223">
        <v>2000</v>
      </c>
      <c r="J23" s="1222" t="s">
        <v>3014</v>
      </c>
      <c r="K23" s="1224">
        <v>43473</v>
      </c>
      <c r="L23" s="1222" t="s">
        <v>292</v>
      </c>
      <c r="M23" s="1224" t="s">
        <v>3015</v>
      </c>
      <c r="N23" s="1222" t="s">
        <v>293</v>
      </c>
      <c r="O23" s="2069">
        <v>46402</v>
      </c>
      <c r="P23" s="1221" t="s">
        <v>294</v>
      </c>
      <c r="Q23" s="1221" t="s">
        <v>3029</v>
      </c>
      <c r="R23" s="2069" t="s">
        <v>3017</v>
      </c>
      <c r="S23" s="1222" t="s">
        <v>297</v>
      </c>
      <c r="T23" s="2063" t="s">
        <v>2911</v>
      </c>
      <c r="U23" s="1222" t="s">
        <v>294</v>
      </c>
      <c r="V23" s="1222" t="s">
        <v>3018</v>
      </c>
      <c r="W23" s="1222" t="s">
        <v>294</v>
      </c>
      <c r="X23" s="1222" t="s">
        <v>3019</v>
      </c>
      <c r="Y23" s="1222" t="s">
        <v>3020</v>
      </c>
      <c r="Z23" s="1222" t="s">
        <v>3011</v>
      </c>
      <c r="AA23" s="1222" t="s">
        <v>3011</v>
      </c>
      <c r="AB23" s="1222" t="s">
        <v>3011</v>
      </c>
      <c r="AC23" s="1222" t="s">
        <v>3011</v>
      </c>
      <c r="AD23" s="1222" t="s">
        <v>3011</v>
      </c>
      <c r="AE23" s="1222" t="s">
        <v>3011</v>
      </c>
      <c r="AF23" s="2007" t="s">
        <v>293</v>
      </c>
      <c r="AG23" s="1221" t="s">
        <v>3021</v>
      </c>
      <c r="AH23" s="1221" t="s">
        <v>2908</v>
      </c>
      <c r="AI23" s="2007" t="s">
        <v>2909</v>
      </c>
      <c r="AJ23" s="1222" t="s">
        <v>295</v>
      </c>
      <c r="AK23" s="1225" t="s">
        <v>3022</v>
      </c>
      <c r="AL23" s="1222" t="s">
        <v>294</v>
      </c>
      <c r="AM23" s="1221" t="s">
        <v>3011</v>
      </c>
      <c r="AN23" s="2008"/>
    </row>
    <row r="24" spans="1:40" ht="93" customHeight="1">
      <c r="A24" s="1221" t="s">
        <v>1107</v>
      </c>
      <c r="B24" s="1221" t="s">
        <v>313</v>
      </c>
      <c r="C24" s="1221" t="s">
        <v>3010</v>
      </c>
      <c r="D24" s="1222" t="s">
        <v>3011</v>
      </c>
      <c r="E24" s="1221" t="s">
        <v>3012</v>
      </c>
      <c r="F24" s="1222" t="s">
        <v>291</v>
      </c>
      <c r="G24" s="1222" t="s">
        <v>3013</v>
      </c>
      <c r="H24" s="1223">
        <v>6185.4117699999997</v>
      </c>
      <c r="I24" s="1223">
        <v>6000</v>
      </c>
      <c r="J24" s="1222" t="s">
        <v>3014</v>
      </c>
      <c r="K24" s="1224">
        <v>43473</v>
      </c>
      <c r="L24" s="1222" t="s">
        <v>292</v>
      </c>
      <c r="M24" s="1224" t="s">
        <v>3015</v>
      </c>
      <c r="N24" s="1222" t="s">
        <v>293</v>
      </c>
      <c r="O24" s="2069">
        <v>46402</v>
      </c>
      <c r="P24" s="1221" t="s">
        <v>294</v>
      </c>
      <c r="Q24" s="1221" t="s">
        <v>3033</v>
      </c>
      <c r="R24" s="2069" t="s">
        <v>3017</v>
      </c>
      <c r="S24" s="1222" t="s">
        <v>297</v>
      </c>
      <c r="T24" s="2063" t="s">
        <v>2911</v>
      </c>
      <c r="U24" s="1222" t="s">
        <v>294</v>
      </c>
      <c r="V24" s="1222" t="s">
        <v>3018</v>
      </c>
      <c r="W24" s="1222" t="s">
        <v>294</v>
      </c>
      <c r="X24" s="1222" t="s">
        <v>3019</v>
      </c>
      <c r="Y24" s="1222" t="s">
        <v>3020</v>
      </c>
      <c r="Z24" s="1222" t="s">
        <v>3011</v>
      </c>
      <c r="AA24" s="1222" t="s">
        <v>3011</v>
      </c>
      <c r="AB24" s="1222" t="s">
        <v>3011</v>
      </c>
      <c r="AC24" s="1222" t="s">
        <v>3011</v>
      </c>
      <c r="AD24" s="1222" t="s">
        <v>3011</v>
      </c>
      <c r="AE24" s="1222" t="s">
        <v>3011</v>
      </c>
      <c r="AF24" s="2007" t="s">
        <v>293</v>
      </c>
      <c r="AG24" s="1221" t="s">
        <v>3021</v>
      </c>
      <c r="AH24" s="1221" t="s">
        <v>2908</v>
      </c>
      <c r="AI24" s="2007" t="s">
        <v>2909</v>
      </c>
      <c r="AJ24" s="1222" t="s">
        <v>295</v>
      </c>
      <c r="AK24" s="1225" t="s">
        <v>3022</v>
      </c>
      <c r="AL24" s="1222" t="s">
        <v>294</v>
      </c>
      <c r="AM24" s="1221" t="s">
        <v>3011</v>
      </c>
      <c r="AN24" s="2008"/>
    </row>
    <row r="25" spans="1:40" ht="93" customHeight="1">
      <c r="A25" s="1221" t="s">
        <v>1107</v>
      </c>
      <c r="B25" s="1221" t="s">
        <v>314</v>
      </c>
      <c r="C25" s="1221" t="s">
        <v>3010</v>
      </c>
      <c r="D25" s="1222" t="s">
        <v>3011</v>
      </c>
      <c r="E25" s="1221" t="s">
        <v>3012</v>
      </c>
      <c r="F25" s="1222" t="s">
        <v>291</v>
      </c>
      <c r="G25" s="1222" t="s">
        <v>3013</v>
      </c>
      <c r="H25" s="1223">
        <v>5669.9607900000001</v>
      </c>
      <c r="I25" s="1223">
        <v>5500</v>
      </c>
      <c r="J25" s="1222" t="s">
        <v>3014</v>
      </c>
      <c r="K25" s="1224">
        <v>43473</v>
      </c>
      <c r="L25" s="1222" t="s">
        <v>292</v>
      </c>
      <c r="M25" s="1224" t="s">
        <v>3015</v>
      </c>
      <c r="N25" s="1222" t="s">
        <v>293</v>
      </c>
      <c r="O25" s="2069">
        <v>46402</v>
      </c>
      <c r="P25" s="1221" t="s">
        <v>294</v>
      </c>
      <c r="Q25" s="1221" t="s">
        <v>3034</v>
      </c>
      <c r="R25" s="2069" t="s">
        <v>3017</v>
      </c>
      <c r="S25" s="1222" t="s">
        <v>297</v>
      </c>
      <c r="T25" s="2063" t="s">
        <v>2911</v>
      </c>
      <c r="U25" s="1222" t="s">
        <v>294</v>
      </c>
      <c r="V25" s="1222" t="s">
        <v>3018</v>
      </c>
      <c r="W25" s="1222" t="s">
        <v>294</v>
      </c>
      <c r="X25" s="1222" t="s">
        <v>3019</v>
      </c>
      <c r="Y25" s="1222" t="s">
        <v>3020</v>
      </c>
      <c r="Z25" s="1222" t="s">
        <v>3011</v>
      </c>
      <c r="AA25" s="1222" t="s">
        <v>3011</v>
      </c>
      <c r="AB25" s="1222" t="s">
        <v>3011</v>
      </c>
      <c r="AC25" s="1222" t="s">
        <v>3011</v>
      </c>
      <c r="AD25" s="1222" t="s">
        <v>3011</v>
      </c>
      <c r="AE25" s="1222" t="s">
        <v>3011</v>
      </c>
      <c r="AF25" s="2007" t="s">
        <v>293</v>
      </c>
      <c r="AG25" s="1221" t="s">
        <v>3021</v>
      </c>
      <c r="AH25" s="1221" t="s">
        <v>2908</v>
      </c>
      <c r="AI25" s="2007" t="s">
        <v>2909</v>
      </c>
      <c r="AJ25" s="1222" t="s">
        <v>295</v>
      </c>
      <c r="AK25" s="1225" t="s">
        <v>3022</v>
      </c>
      <c r="AL25" s="1222" t="s">
        <v>294</v>
      </c>
      <c r="AM25" s="1221" t="s">
        <v>3011</v>
      </c>
      <c r="AN25" s="2008"/>
    </row>
    <row r="26" spans="1:40" ht="93" customHeight="1">
      <c r="A26" s="1221" t="s">
        <v>1107</v>
      </c>
      <c r="B26" s="1221" t="s">
        <v>315</v>
      </c>
      <c r="C26" s="1221" t="s">
        <v>3010</v>
      </c>
      <c r="D26" s="1222" t="s">
        <v>3011</v>
      </c>
      <c r="E26" s="1221" t="s">
        <v>3012</v>
      </c>
      <c r="F26" s="1222" t="s">
        <v>291</v>
      </c>
      <c r="G26" s="1222" t="s">
        <v>3013</v>
      </c>
      <c r="H26" s="1223">
        <v>18040.784339999998</v>
      </c>
      <c r="I26" s="1223">
        <v>17500</v>
      </c>
      <c r="J26" s="1222" t="s">
        <v>3014</v>
      </c>
      <c r="K26" s="1224">
        <v>43473</v>
      </c>
      <c r="L26" s="1222" t="s">
        <v>292</v>
      </c>
      <c r="M26" s="1224" t="s">
        <v>3015</v>
      </c>
      <c r="N26" s="1222" t="s">
        <v>293</v>
      </c>
      <c r="O26" s="2069">
        <v>46402</v>
      </c>
      <c r="P26" s="1221" t="s">
        <v>294</v>
      </c>
      <c r="Q26" s="1221" t="s">
        <v>3035</v>
      </c>
      <c r="R26" s="2069" t="s">
        <v>3017</v>
      </c>
      <c r="S26" s="1222" t="s">
        <v>297</v>
      </c>
      <c r="T26" s="2063" t="s">
        <v>2911</v>
      </c>
      <c r="U26" s="1222" t="s">
        <v>294</v>
      </c>
      <c r="V26" s="1222" t="s">
        <v>3018</v>
      </c>
      <c r="W26" s="1222" t="s">
        <v>294</v>
      </c>
      <c r="X26" s="1222" t="s">
        <v>3019</v>
      </c>
      <c r="Y26" s="1222" t="s">
        <v>3020</v>
      </c>
      <c r="Z26" s="1222" t="s">
        <v>3011</v>
      </c>
      <c r="AA26" s="1222" t="s">
        <v>3011</v>
      </c>
      <c r="AB26" s="1222" t="s">
        <v>3011</v>
      </c>
      <c r="AC26" s="1222" t="s">
        <v>3011</v>
      </c>
      <c r="AD26" s="1222" t="s">
        <v>3011</v>
      </c>
      <c r="AE26" s="1222" t="s">
        <v>3011</v>
      </c>
      <c r="AF26" s="2007" t="s">
        <v>293</v>
      </c>
      <c r="AG26" s="1221" t="s">
        <v>3021</v>
      </c>
      <c r="AH26" s="1221" t="s">
        <v>2908</v>
      </c>
      <c r="AI26" s="2007" t="s">
        <v>2909</v>
      </c>
      <c r="AJ26" s="1222" t="s">
        <v>295</v>
      </c>
      <c r="AK26" s="1225" t="s">
        <v>3022</v>
      </c>
      <c r="AL26" s="1222" t="s">
        <v>294</v>
      </c>
      <c r="AM26" s="1221" t="s">
        <v>3011</v>
      </c>
      <c r="AN26" s="2008"/>
    </row>
    <row r="27" spans="1:40" ht="93" customHeight="1">
      <c r="A27" s="1221" t="s">
        <v>1107</v>
      </c>
      <c r="B27" s="1221" t="s">
        <v>316</v>
      </c>
      <c r="C27" s="1221" t="s">
        <v>3010</v>
      </c>
      <c r="D27" s="1222" t="s">
        <v>3011</v>
      </c>
      <c r="E27" s="1221" t="s">
        <v>3012</v>
      </c>
      <c r="F27" s="1222" t="s">
        <v>291</v>
      </c>
      <c r="G27" s="1222" t="s">
        <v>3013</v>
      </c>
      <c r="H27" s="1223">
        <v>58245.960850000003</v>
      </c>
      <c r="I27" s="1223">
        <v>56500</v>
      </c>
      <c r="J27" s="1222" t="s">
        <v>3014</v>
      </c>
      <c r="K27" s="1224">
        <v>43473</v>
      </c>
      <c r="L27" s="1222" t="s">
        <v>292</v>
      </c>
      <c r="M27" s="1224" t="s">
        <v>3015</v>
      </c>
      <c r="N27" s="1222" t="s">
        <v>293</v>
      </c>
      <c r="O27" s="2069">
        <v>46402</v>
      </c>
      <c r="P27" s="1221" t="s">
        <v>294</v>
      </c>
      <c r="Q27" s="1221" t="s">
        <v>3036</v>
      </c>
      <c r="R27" s="2069" t="s">
        <v>3017</v>
      </c>
      <c r="S27" s="1222" t="s">
        <v>297</v>
      </c>
      <c r="T27" s="2063" t="s">
        <v>2911</v>
      </c>
      <c r="U27" s="1222" t="s">
        <v>294</v>
      </c>
      <c r="V27" s="1222" t="s">
        <v>3018</v>
      </c>
      <c r="W27" s="1222" t="s">
        <v>294</v>
      </c>
      <c r="X27" s="1222" t="s">
        <v>3019</v>
      </c>
      <c r="Y27" s="1222" t="s">
        <v>3020</v>
      </c>
      <c r="Z27" s="1222" t="s">
        <v>3011</v>
      </c>
      <c r="AA27" s="1222" t="s">
        <v>3011</v>
      </c>
      <c r="AB27" s="1222" t="s">
        <v>3011</v>
      </c>
      <c r="AC27" s="1222" t="s">
        <v>3011</v>
      </c>
      <c r="AD27" s="1222" t="s">
        <v>3011</v>
      </c>
      <c r="AE27" s="1222" t="s">
        <v>3011</v>
      </c>
      <c r="AF27" s="2007" t="s">
        <v>293</v>
      </c>
      <c r="AG27" s="1221" t="s">
        <v>3021</v>
      </c>
      <c r="AH27" s="1221" t="s">
        <v>2908</v>
      </c>
      <c r="AI27" s="2007" t="s">
        <v>2909</v>
      </c>
      <c r="AJ27" s="1222" t="s">
        <v>295</v>
      </c>
      <c r="AK27" s="1225" t="s">
        <v>3022</v>
      </c>
      <c r="AL27" s="1222" t="s">
        <v>294</v>
      </c>
      <c r="AM27" s="1221" t="s">
        <v>3011</v>
      </c>
      <c r="AN27" s="2008"/>
    </row>
    <row r="28" spans="1:40" ht="93" customHeight="1">
      <c r="A28" s="1221" t="s">
        <v>1107</v>
      </c>
      <c r="B28" s="1221" t="s">
        <v>317</v>
      </c>
      <c r="C28" s="1221" t="s">
        <v>3010</v>
      </c>
      <c r="D28" s="1222" t="s">
        <v>3011</v>
      </c>
      <c r="E28" s="1221" t="s">
        <v>3012</v>
      </c>
      <c r="F28" s="1222" t="s">
        <v>291</v>
      </c>
      <c r="G28" s="1222" t="s">
        <v>3013</v>
      </c>
      <c r="H28" s="1223">
        <v>2577.2549100000001</v>
      </c>
      <c r="I28" s="1223">
        <v>2500</v>
      </c>
      <c r="J28" s="1222" t="s">
        <v>3014</v>
      </c>
      <c r="K28" s="1224">
        <v>43473</v>
      </c>
      <c r="L28" s="1222" t="s">
        <v>292</v>
      </c>
      <c r="M28" s="1224" t="s">
        <v>3015</v>
      </c>
      <c r="N28" s="1222" t="s">
        <v>293</v>
      </c>
      <c r="O28" s="2069">
        <v>46402</v>
      </c>
      <c r="P28" s="1221" t="s">
        <v>294</v>
      </c>
      <c r="Q28" s="1221" t="s">
        <v>3037</v>
      </c>
      <c r="R28" s="2069" t="s">
        <v>3017</v>
      </c>
      <c r="S28" s="1222" t="s">
        <v>297</v>
      </c>
      <c r="T28" s="2063" t="s">
        <v>2911</v>
      </c>
      <c r="U28" s="1222" t="s">
        <v>294</v>
      </c>
      <c r="V28" s="1222" t="s">
        <v>3018</v>
      </c>
      <c r="W28" s="1222" t="s">
        <v>294</v>
      </c>
      <c r="X28" s="1222" t="s">
        <v>3019</v>
      </c>
      <c r="Y28" s="1222" t="s">
        <v>3020</v>
      </c>
      <c r="Z28" s="1222" t="s">
        <v>3011</v>
      </c>
      <c r="AA28" s="1222" t="s">
        <v>3011</v>
      </c>
      <c r="AB28" s="1222" t="s">
        <v>3011</v>
      </c>
      <c r="AC28" s="1222" t="s">
        <v>3011</v>
      </c>
      <c r="AD28" s="1222" t="s">
        <v>3011</v>
      </c>
      <c r="AE28" s="1222" t="s">
        <v>3011</v>
      </c>
      <c r="AF28" s="2007" t="s">
        <v>293</v>
      </c>
      <c r="AG28" s="1221" t="s">
        <v>3021</v>
      </c>
      <c r="AH28" s="1221" t="s">
        <v>2908</v>
      </c>
      <c r="AI28" s="2007" t="s">
        <v>2909</v>
      </c>
      <c r="AJ28" s="1222" t="s">
        <v>295</v>
      </c>
      <c r="AK28" s="1225" t="s">
        <v>3022</v>
      </c>
      <c r="AL28" s="1222" t="s">
        <v>294</v>
      </c>
      <c r="AM28" s="1221" t="s">
        <v>3011</v>
      </c>
      <c r="AN28" s="2008"/>
    </row>
    <row r="29" spans="1:40" ht="93" customHeight="1">
      <c r="A29" s="1221" t="s">
        <v>1107</v>
      </c>
      <c r="B29" s="1221" t="s">
        <v>318</v>
      </c>
      <c r="C29" s="1221" t="s">
        <v>3010</v>
      </c>
      <c r="D29" s="1222" t="s">
        <v>3011</v>
      </c>
      <c r="E29" s="1221" t="s">
        <v>3012</v>
      </c>
      <c r="F29" s="1222" t="s">
        <v>291</v>
      </c>
      <c r="G29" s="1222" t="s">
        <v>3013</v>
      </c>
      <c r="H29" s="1223">
        <v>515.45097999999996</v>
      </c>
      <c r="I29" s="1223">
        <v>500</v>
      </c>
      <c r="J29" s="1222" t="s">
        <v>3014</v>
      </c>
      <c r="K29" s="1224">
        <v>43473</v>
      </c>
      <c r="L29" s="1222" t="s">
        <v>292</v>
      </c>
      <c r="M29" s="1224" t="s">
        <v>3015</v>
      </c>
      <c r="N29" s="1222" t="s">
        <v>293</v>
      </c>
      <c r="O29" s="2069">
        <v>46402</v>
      </c>
      <c r="P29" s="1221" t="s">
        <v>294</v>
      </c>
      <c r="Q29" s="1221" t="s">
        <v>3027</v>
      </c>
      <c r="R29" s="2069" t="s">
        <v>3017</v>
      </c>
      <c r="S29" s="1222" t="s">
        <v>297</v>
      </c>
      <c r="T29" s="2063" t="s">
        <v>2911</v>
      </c>
      <c r="U29" s="1222" t="s">
        <v>294</v>
      </c>
      <c r="V29" s="1222" t="s">
        <v>3018</v>
      </c>
      <c r="W29" s="1222" t="s">
        <v>294</v>
      </c>
      <c r="X29" s="1222" t="s">
        <v>3019</v>
      </c>
      <c r="Y29" s="1222" t="s">
        <v>3020</v>
      </c>
      <c r="Z29" s="1222" t="s">
        <v>3011</v>
      </c>
      <c r="AA29" s="1222" t="s">
        <v>3011</v>
      </c>
      <c r="AB29" s="1222" t="s">
        <v>3011</v>
      </c>
      <c r="AC29" s="1222" t="s">
        <v>3011</v>
      </c>
      <c r="AD29" s="1222" t="s">
        <v>3011</v>
      </c>
      <c r="AE29" s="1222" t="s">
        <v>3011</v>
      </c>
      <c r="AF29" s="2007" t="s">
        <v>293</v>
      </c>
      <c r="AG29" s="1221" t="s">
        <v>3021</v>
      </c>
      <c r="AH29" s="1221" t="s">
        <v>2908</v>
      </c>
      <c r="AI29" s="2007" t="s">
        <v>2909</v>
      </c>
      <c r="AJ29" s="1222" t="s">
        <v>295</v>
      </c>
      <c r="AK29" s="1225" t="s">
        <v>3022</v>
      </c>
      <c r="AL29" s="1222" t="s">
        <v>294</v>
      </c>
      <c r="AM29" s="1221" t="s">
        <v>3011</v>
      </c>
      <c r="AN29" s="2008"/>
    </row>
    <row r="30" spans="1:40" ht="93" customHeight="1">
      <c r="A30" s="1221" t="s">
        <v>1107</v>
      </c>
      <c r="B30" s="1221" t="s">
        <v>319</v>
      </c>
      <c r="C30" s="1221" t="s">
        <v>3010</v>
      </c>
      <c r="D30" s="1222" t="s">
        <v>3011</v>
      </c>
      <c r="E30" s="1221" t="s">
        <v>3012</v>
      </c>
      <c r="F30" s="1222" t="s">
        <v>291</v>
      </c>
      <c r="G30" s="1222" t="s">
        <v>3013</v>
      </c>
      <c r="H30" s="1223">
        <v>34535.215730000004</v>
      </c>
      <c r="I30" s="1223">
        <v>33500</v>
      </c>
      <c r="J30" s="1222" t="s">
        <v>3014</v>
      </c>
      <c r="K30" s="1224">
        <v>43473</v>
      </c>
      <c r="L30" s="1222" t="s">
        <v>292</v>
      </c>
      <c r="M30" s="1224" t="s">
        <v>3015</v>
      </c>
      <c r="N30" s="1222" t="s">
        <v>293</v>
      </c>
      <c r="O30" s="2069">
        <v>46402</v>
      </c>
      <c r="P30" s="1221" t="s">
        <v>294</v>
      </c>
      <c r="Q30" s="1221" t="s">
        <v>3038</v>
      </c>
      <c r="R30" s="2069" t="s">
        <v>3017</v>
      </c>
      <c r="S30" s="1222" t="s">
        <v>297</v>
      </c>
      <c r="T30" s="2063" t="s">
        <v>2911</v>
      </c>
      <c r="U30" s="1222" t="s">
        <v>294</v>
      </c>
      <c r="V30" s="1222" t="s">
        <v>3018</v>
      </c>
      <c r="W30" s="1222" t="s">
        <v>294</v>
      </c>
      <c r="X30" s="1222" t="s">
        <v>3019</v>
      </c>
      <c r="Y30" s="1222" t="s">
        <v>3020</v>
      </c>
      <c r="Z30" s="1222" t="s">
        <v>3011</v>
      </c>
      <c r="AA30" s="1222" t="s">
        <v>3011</v>
      </c>
      <c r="AB30" s="1222" t="s">
        <v>3011</v>
      </c>
      <c r="AC30" s="1222" t="s">
        <v>3011</v>
      </c>
      <c r="AD30" s="1222" t="s">
        <v>3011</v>
      </c>
      <c r="AE30" s="1222" t="s">
        <v>3011</v>
      </c>
      <c r="AF30" s="2007" t="s">
        <v>293</v>
      </c>
      <c r="AG30" s="1221" t="s">
        <v>3021</v>
      </c>
      <c r="AH30" s="1221" t="s">
        <v>2908</v>
      </c>
      <c r="AI30" s="2007" t="s">
        <v>2909</v>
      </c>
      <c r="AJ30" s="1222" t="s">
        <v>295</v>
      </c>
      <c r="AK30" s="1225" t="s">
        <v>3022</v>
      </c>
      <c r="AL30" s="1222" t="s">
        <v>294</v>
      </c>
      <c r="AM30" s="1221" t="s">
        <v>3011</v>
      </c>
      <c r="AN30" s="2008"/>
    </row>
    <row r="31" spans="1:40" ht="93" customHeight="1">
      <c r="A31" s="1221" t="s">
        <v>1107</v>
      </c>
      <c r="B31" s="1221" t="s">
        <v>320</v>
      </c>
      <c r="C31" s="1221" t="s">
        <v>3010</v>
      </c>
      <c r="D31" s="1222" t="s">
        <v>3011</v>
      </c>
      <c r="E31" s="1221" t="s">
        <v>3012</v>
      </c>
      <c r="F31" s="1222" t="s">
        <v>291</v>
      </c>
      <c r="G31" s="1222" t="s">
        <v>3013</v>
      </c>
      <c r="H31" s="1223">
        <v>1030.9019599999999</v>
      </c>
      <c r="I31" s="1223">
        <v>1000</v>
      </c>
      <c r="J31" s="1222" t="s">
        <v>3014</v>
      </c>
      <c r="K31" s="1224">
        <v>43473</v>
      </c>
      <c r="L31" s="1222" t="s">
        <v>292</v>
      </c>
      <c r="M31" s="1224" t="s">
        <v>3015</v>
      </c>
      <c r="N31" s="1222" t="s">
        <v>293</v>
      </c>
      <c r="O31" s="2069">
        <v>46402</v>
      </c>
      <c r="P31" s="1221" t="s">
        <v>294</v>
      </c>
      <c r="Q31" s="1221" t="s">
        <v>3039</v>
      </c>
      <c r="R31" s="2069" t="s">
        <v>3017</v>
      </c>
      <c r="S31" s="1222" t="s">
        <v>297</v>
      </c>
      <c r="T31" s="2063" t="s">
        <v>2911</v>
      </c>
      <c r="U31" s="1222" t="s">
        <v>294</v>
      </c>
      <c r="V31" s="1222" t="s">
        <v>3018</v>
      </c>
      <c r="W31" s="1222" t="s">
        <v>294</v>
      </c>
      <c r="X31" s="1222" t="s">
        <v>3019</v>
      </c>
      <c r="Y31" s="1222" t="s">
        <v>3020</v>
      </c>
      <c r="Z31" s="1222" t="s">
        <v>3011</v>
      </c>
      <c r="AA31" s="1222" t="s">
        <v>3011</v>
      </c>
      <c r="AB31" s="1222" t="s">
        <v>3011</v>
      </c>
      <c r="AC31" s="1222" t="s">
        <v>3011</v>
      </c>
      <c r="AD31" s="1222" t="s">
        <v>3011</v>
      </c>
      <c r="AE31" s="1222" t="s">
        <v>3011</v>
      </c>
      <c r="AF31" s="2007" t="s">
        <v>293</v>
      </c>
      <c r="AG31" s="1221" t="s">
        <v>3021</v>
      </c>
      <c r="AH31" s="1221" t="s">
        <v>2908</v>
      </c>
      <c r="AI31" s="2007" t="s">
        <v>2909</v>
      </c>
      <c r="AJ31" s="1222" t="s">
        <v>295</v>
      </c>
      <c r="AK31" s="1225" t="s">
        <v>3022</v>
      </c>
      <c r="AL31" s="1222" t="s">
        <v>294</v>
      </c>
      <c r="AM31" s="1221" t="s">
        <v>3011</v>
      </c>
      <c r="AN31" s="2008"/>
    </row>
    <row r="32" spans="1:40" ht="93" customHeight="1">
      <c r="A32" s="1221" t="s">
        <v>1107</v>
      </c>
      <c r="B32" s="1221" t="s">
        <v>321</v>
      </c>
      <c r="C32" s="1221" t="s">
        <v>3010</v>
      </c>
      <c r="D32" s="1222" t="s">
        <v>3011</v>
      </c>
      <c r="E32" s="1221" t="s">
        <v>3012</v>
      </c>
      <c r="F32" s="1222" t="s">
        <v>291</v>
      </c>
      <c r="G32" s="1222" t="s">
        <v>3013</v>
      </c>
      <c r="H32" s="1223">
        <v>28349.803960000001</v>
      </c>
      <c r="I32" s="1223">
        <v>27500</v>
      </c>
      <c r="J32" s="1222" t="s">
        <v>3014</v>
      </c>
      <c r="K32" s="1224">
        <v>43473</v>
      </c>
      <c r="L32" s="1222" t="s">
        <v>292</v>
      </c>
      <c r="M32" s="1224" t="s">
        <v>3015</v>
      </c>
      <c r="N32" s="1222" t="s">
        <v>293</v>
      </c>
      <c r="O32" s="2069">
        <v>46402</v>
      </c>
      <c r="P32" s="1221" t="s">
        <v>294</v>
      </c>
      <c r="Q32" s="1221" t="s">
        <v>3040</v>
      </c>
      <c r="R32" s="2069" t="s">
        <v>3017</v>
      </c>
      <c r="S32" s="1222" t="s">
        <v>297</v>
      </c>
      <c r="T32" s="2063" t="s">
        <v>2911</v>
      </c>
      <c r="U32" s="1222" t="s">
        <v>294</v>
      </c>
      <c r="V32" s="1222" t="s">
        <v>3018</v>
      </c>
      <c r="W32" s="1222" t="s">
        <v>294</v>
      </c>
      <c r="X32" s="1222" t="s">
        <v>3019</v>
      </c>
      <c r="Y32" s="1222" t="s">
        <v>3020</v>
      </c>
      <c r="Z32" s="1222" t="s">
        <v>3011</v>
      </c>
      <c r="AA32" s="1222" t="s">
        <v>3011</v>
      </c>
      <c r="AB32" s="1222" t="s">
        <v>3011</v>
      </c>
      <c r="AC32" s="1222" t="s">
        <v>3011</v>
      </c>
      <c r="AD32" s="1222" t="s">
        <v>3011</v>
      </c>
      <c r="AE32" s="1222" t="s">
        <v>3011</v>
      </c>
      <c r="AF32" s="2007" t="s">
        <v>293</v>
      </c>
      <c r="AG32" s="1221" t="s">
        <v>3021</v>
      </c>
      <c r="AH32" s="1221" t="s">
        <v>2908</v>
      </c>
      <c r="AI32" s="2007" t="s">
        <v>2909</v>
      </c>
      <c r="AJ32" s="1222" t="s">
        <v>295</v>
      </c>
      <c r="AK32" s="1225" t="s">
        <v>3022</v>
      </c>
      <c r="AL32" s="1222" t="s">
        <v>294</v>
      </c>
      <c r="AM32" s="1221" t="s">
        <v>3011</v>
      </c>
      <c r="AN32" s="2008"/>
    </row>
    <row r="33" spans="1:40" ht="93" customHeight="1">
      <c r="A33" s="1221" t="s">
        <v>1107</v>
      </c>
      <c r="B33" s="1221" t="s">
        <v>322</v>
      </c>
      <c r="C33" s="1221" t="s">
        <v>3010</v>
      </c>
      <c r="D33" s="1222" t="s">
        <v>3011</v>
      </c>
      <c r="E33" s="1221" t="s">
        <v>3012</v>
      </c>
      <c r="F33" s="1222" t="s">
        <v>291</v>
      </c>
      <c r="G33" s="1222" t="s">
        <v>3013</v>
      </c>
      <c r="H33" s="1223">
        <v>559.82405000000006</v>
      </c>
      <c r="I33" s="1223">
        <v>500</v>
      </c>
      <c r="J33" s="1222" t="s">
        <v>3014</v>
      </c>
      <c r="K33" s="1224">
        <v>43473</v>
      </c>
      <c r="L33" s="1222" t="s">
        <v>292</v>
      </c>
      <c r="M33" s="1224" t="s">
        <v>3015</v>
      </c>
      <c r="N33" s="1222" t="s">
        <v>293</v>
      </c>
      <c r="O33" s="2069">
        <v>46218</v>
      </c>
      <c r="P33" s="1221" t="s">
        <v>294</v>
      </c>
      <c r="Q33" s="1221" t="s">
        <v>3027</v>
      </c>
      <c r="R33" s="2069" t="s">
        <v>3041</v>
      </c>
      <c r="S33" s="1222" t="s">
        <v>297</v>
      </c>
      <c r="T33" s="2063" t="s">
        <v>323</v>
      </c>
      <c r="U33" s="1222" t="s">
        <v>294</v>
      </c>
      <c r="V33" s="1222" t="s">
        <v>3018</v>
      </c>
      <c r="W33" s="1222" t="s">
        <v>294</v>
      </c>
      <c r="X33" s="1222" t="s">
        <v>3019</v>
      </c>
      <c r="Y33" s="1222" t="s">
        <v>3020</v>
      </c>
      <c r="Z33" s="1222" t="s">
        <v>3011</v>
      </c>
      <c r="AA33" s="1222" t="s">
        <v>3011</v>
      </c>
      <c r="AB33" s="1222" t="s">
        <v>3011</v>
      </c>
      <c r="AC33" s="1222" t="s">
        <v>3011</v>
      </c>
      <c r="AD33" s="1222" t="s">
        <v>3011</v>
      </c>
      <c r="AE33" s="1222" t="s">
        <v>3011</v>
      </c>
      <c r="AF33" s="2007" t="s">
        <v>293</v>
      </c>
      <c r="AG33" s="1221" t="s">
        <v>3021</v>
      </c>
      <c r="AH33" s="1221" t="s">
        <v>2908</v>
      </c>
      <c r="AI33" s="2007" t="s">
        <v>2909</v>
      </c>
      <c r="AJ33" s="1222" t="s">
        <v>295</v>
      </c>
      <c r="AK33" s="1225" t="s">
        <v>3022</v>
      </c>
      <c r="AL33" s="1222" t="s">
        <v>294</v>
      </c>
      <c r="AM33" s="1221" t="s">
        <v>3011</v>
      </c>
      <c r="AN33" s="2008"/>
    </row>
    <row r="34" spans="1:40" ht="93" customHeight="1">
      <c r="A34" s="1221" t="s">
        <v>1107</v>
      </c>
      <c r="B34" s="1221" t="s">
        <v>324</v>
      </c>
      <c r="C34" s="1221" t="s">
        <v>3010</v>
      </c>
      <c r="D34" s="1222" t="s">
        <v>3011</v>
      </c>
      <c r="E34" s="1221" t="s">
        <v>3012</v>
      </c>
      <c r="F34" s="1222" t="s">
        <v>291</v>
      </c>
      <c r="G34" s="1222" t="s">
        <v>3013</v>
      </c>
      <c r="H34" s="1223">
        <v>559.82405000000006</v>
      </c>
      <c r="I34" s="1223">
        <v>500</v>
      </c>
      <c r="J34" s="1222" t="s">
        <v>3014</v>
      </c>
      <c r="K34" s="1224">
        <v>43473</v>
      </c>
      <c r="L34" s="1222" t="s">
        <v>292</v>
      </c>
      <c r="M34" s="1224" t="s">
        <v>3015</v>
      </c>
      <c r="N34" s="1222" t="s">
        <v>293</v>
      </c>
      <c r="O34" s="2069">
        <v>46218</v>
      </c>
      <c r="P34" s="1221" t="s">
        <v>294</v>
      </c>
      <c r="Q34" s="1221" t="s">
        <v>3027</v>
      </c>
      <c r="R34" s="2069" t="s">
        <v>3041</v>
      </c>
      <c r="S34" s="1222" t="s">
        <v>297</v>
      </c>
      <c r="T34" s="2063" t="s">
        <v>323</v>
      </c>
      <c r="U34" s="1222" t="s">
        <v>294</v>
      </c>
      <c r="V34" s="1222" t="s">
        <v>3018</v>
      </c>
      <c r="W34" s="1222" t="s">
        <v>294</v>
      </c>
      <c r="X34" s="1222" t="s">
        <v>3019</v>
      </c>
      <c r="Y34" s="1222" t="s">
        <v>3020</v>
      </c>
      <c r="Z34" s="1222" t="s">
        <v>3011</v>
      </c>
      <c r="AA34" s="1222" t="s">
        <v>3011</v>
      </c>
      <c r="AB34" s="1222" t="s">
        <v>3011</v>
      </c>
      <c r="AC34" s="1222" t="s">
        <v>3011</v>
      </c>
      <c r="AD34" s="1222" t="s">
        <v>3011</v>
      </c>
      <c r="AE34" s="1222" t="s">
        <v>3011</v>
      </c>
      <c r="AF34" s="2007" t="s">
        <v>293</v>
      </c>
      <c r="AG34" s="1221" t="s">
        <v>3021</v>
      </c>
      <c r="AH34" s="1221" t="s">
        <v>2908</v>
      </c>
      <c r="AI34" s="2007" t="s">
        <v>2909</v>
      </c>
      <c r="AJ34" s="1222" t="s">
        <v>295</v>
      </c>
      <c r="AK34" s="1225" t="s">
        <v>3022</v>
      </c>
      <c r="AL34" s="1222" t="s">
        <v>294</v>
      </c>
      <c r="AM34" s="1221" t="s">
        <v>3011</v>
      </c>
      <c r="AN34" s="2008"/>
    </row>
    <row r="35" spans="1:40" ht="93" customHeight="1">
      <c r="A35" s="1221" t="s">
        <v>1107</v>
      </c>
      <c r="B35" s="1221" t="s">
        <v>325</v>
      </c>
      <c r="C35" s="1221" t="s">
        <v>3010</v>
      </c>
      <c r="D35" s="1222" t="s">
        <v>3011</v>
      </c>
      <c r="E35" s="1221" t="s">
        <v>3012</v>
      </c>
      <c r="F35" s="1222" t="s">
        <v>291</v>
      </c>
      <c r="G35" s="1222" t="s">
        <v>3013</v>
      </c>
      <c r="H35" s="1223">
        <v>5038.4164499999997</v>
      </c>
      <c r="I35" s="1223">
        <v>4500</v>
      </c>
      <c r="J35" s="1222" t="s">
        <v>3014</v>
      </c>
      <c r="K35" s="1224">
        <v>43473</v>
      </c>
      <c r="L35" s="1222" t="s">
        <v>292</v>
      </c>
      <c r="M35" s="1224" t="s">
        <v>3015</v>
      </c>
      <c r="N35" s="1222" t="s">
        <v>293</v>
      </c>
      <c r="O35" s="2069">
        <v>46218</v>
      </c>
      <c r="P35" s="1221" t="s">
        <v>294</v>
      </c>
      <c r="Q35" s="1221" t="s">
        <v>3028</v>
      </c>
      <c r="R35" s="2069" t="s">
        <v>3041</v>
      </c>
      <c r="S35" s="1222" t="s">
        <v>297</v>
      </c>
      <c r="T35" s="2063" t="s">
        <v>323</v>
      </c>
      <c r="U35" s="1222" t="s">
        <v>294</v>
      </c>
      <c r="V35" s="1222" t="s">
        <v>3018</v>
      </c>
      <c r="W35" s="1222" t="s">
        <v>294</v>
      </c>
      <c r="X35" s="1222" t="s">
        <v>3019</v>
      </c>
      <c r="Y35" s="1222" t="s">
        <v>3020</v>
      </c>
      <c r="Z35" s="1222" t="s">
        <v>3011</v>
      </c>
      <c r="AA35" s="1222" t="s">
        <v>3011</v>
      </c>
      <c r="AB35" s="1222" t="s">
        <v>3011</v>
      </c>
      <c r="AC35" s="1222" t="s">
        <v>3011</v>
      </c>
      <c r="AD35" s="1222" t="s">
        <v>3011</v>
      </c>
      <c r="AE35" s="1222" t="s">
        <v>3011</v>
      </c>
      <c r="AF35" s="2007" t="s">
        <v>293</v>
      </c>
      <c r="AG35" s="1221" t="s">
        <v>3021</v>
      </c>
      <c r="AH35" s="1221" t="s">
        <v>2908</v>
      </c>
      <c r="AI35" s="2007" t="s">
        <v>2909</v>
      </c>
      <c r="AJ35" s="1222" t="s">
        <v>295</v>
      </c>
      <c r="AK35" s="1225" t="s">
        <v>3022</v>
      </c>
      <c r="AL35" s="1222" t="s">
        <v>294</v>
      </c>
      <c r="AM35" s="1221" t="s">
        <v>3011</v>
      </c>
      <c r="AN35" s="2008"/>
    </row>
    <row r="36" spans="1:40" ht="93" customHeight="1">
      <c r="A36" s="1221" t="s">
        <v>1107</v>
      </c>
      <c r="B36" s="1221" t="s">
        <v>326</v>
      </c>
      <c r="C36" s="1221" t="s">
        <v>3010</v>
      </c>
      <c r="D36" s="1222" t="s">
        <v>3011</v>
      </c>
      <c r="E36" s="1221" t="s">
        <v>3012</v>
      </c>
      <c r="F36" s="1222" t="s">
        <v>291</v>
      </c>
      <c r="G36" s="1222" t="s">
        <v>3013</v>
      </c>
      <c r="H36" s="1223">
        <v>2239.2962000000002</v>
      </c>
      <c r="I36" s="1223">
        <v>2000</v>
      </c>
      <c r="J36" s="1222" t="s">
        <v>3014</v>
      </c>
      <c r="K36" s="1224">
        <v>43473</v>
      </c>
      <c r="L36" s="1222" t="s">
        <v>292</v>
      </c>
      <c r="M36" s="1224" t="s">
        <v>3015</v>
      </c>
      <c r="N36" s="1222" t="s">
        <v>293</v>
      </c>
      <c r="O36" s="2069">
        <v>46218</v>
      </c>
      <c r="P36" s="1221" t="s">
        <v>294</v>
      </c>
      <c r="Q36" s="1221" t="s">
        <v>3029</v>
      </c>
      <c r="R36" s="2069" t="s">
        <v>3041</v>
      </c>
      <c r="S36" s="1222" t="s">
        <v>297</v>
      </c>
      <c r="T36" s="2063" t="s">
        <v>323</v>
      </c>
      <c r="U36" s="1222" t="s">
        <v>294</v>
      </c>
      <c r="V36" s="1222" t="s">
        <v>3018</v>
      </c>
      <c r="W36" s="1222" t="s">
        <v>294</v>
      </c>
      <c r="X36" s="1222" t="s">
        <v>3019</v>
      </c>
      <c r="Y36" s="1222" t="s">
        <v>3020</v>
      </c>
      <c r="Z36" s="1222" t="s">
        <v>3011</v>
      </c>
      <c r="AA36" s="1222" t="s">
        <v>3011</v>
      </c>
      <c r="AB36" s="1222" t="s">
        <v>3011</v>
      </c>
      <c r="AC36" s="1222" t="s">
        <v>3011</v>
      </c>
      <c r="AD36" s="1222" t="s">
        <v>3011</v>
      </c>
      <c r="AE36" s="1222" t="s">
        <v>3011</v>
      </c>
      <c r="AF36" s="2007" t="s">
        <v>293</v>
      </c>
      <c r="AG36" s="1221" t="s">
        <v>3021</v>
      </c>
      <c r="AH36" s="1221" t="s">
        <v>2908</v>
      </c>
      <c r="AI36" s="2007" t="s">
        <v>2909</v>
      </c>
      <c r="AJ36" s="1222" t="s">
        <v>295</v>
      </c>
      <c r="AK36" s="1225" t="s">
        <v>3022</v>
      </c>
      <c r="AL36" s="1222" t="s">
        <v>294</v>
      </c>
      <c r="AM36" s="1221" t="s">
        <v>3011</v>
      </c>
      <c r="AN36" s="2008"/>
    </row>
    <row r="37" spans="1:40" ht="93" customHeight="1">
      <c r="A37" s="1221" t="s">
        <v>1107</v>
      </c>
      <c r="B37" s="1221" t="s">
        <v>327</v>
      </c>
      <c r="C37" s="1221" t="s">
        <v>3010</v>
      </c>
      <c r="D37" s="1222" t="s">
        <v>3011</v>
      </c>
      <c r="E37" s="1221" t="s">
        <v>3012</v>
      </c>
      <c r="F37" s="1222" t="s">
        <v>291</v>
      </c>
      <c r="G37" s="1222" t="s">
        <v>3013</v>
      </c>
      <c r="H37" s="1223">
        <v>1679.4721500000001</v>
      </c>
      <c r="I37" s="1223">
        <v>1500</v>
      </c>
      <c r="J37" s="1222" t="s">
        <v>3014</v>
      </c>
      <c r="K37" s="1224">
        <v>43473</v>
      </c>
      <c r="L37" s="1222" t="s">
        <v>292</v>
      </c>
      <c r="M37" s="1224" t="s">
        <v>3015</v>
      </c>
      <c r="N37" s="1222" t="s">
        <v>293</v>
      </c>
      <c r="O37" s="2069">
        <v>46218</v>
      </c>
      <c r="P37" s="1221" t="s">
        <v>294</v>
      </c>
      <c r="Q37" s="1221" t="s">
        <v>3030</v>
      </c>
      <c r="R37" s="2069" t="s">
        <v>3041</v>
      </c>
      <c r="S37" s="1222" t="s">
        <v>297</v>
      </c>
      <c r="T37" s="2063" t="s">
        <v>323</v>
      </c>
      <c r="U37" s="1222" t="s">
        <v>294</v>
      </c>
      <c r="V37" s="1222" t="s">
        <v>3018</v>
      </c>
      <c r="W37" s="1222" t="s">
        <v>294</v>
      </c>
      <c r="X37" s="1222" t="s">
        <v>3019</v>
      </c>
      <c r="Y37" s="1222" t="s">
        <v>3020</v>
      </c>
      <c r="Z37" s="1222" t="s">
        <v>3011</v>
      </c>
      <c r="AA37" s="1222" t="s">
        <v>3011</v>
      </c>
      <c r="AB37" s="1222" t="s">
        <v>3011</v>
      </c>
      <c r="AC37" s="1222" t="s">
        <v>3011</v>
      </c>
      <c r="AD37" s="1222" t="s">
        <v>3011</v>
      </c>
      <c r="AE37" s="1222" t="s">
        <v>3011</v>
      </c>
      <c r="AF37" s="2007" t="s">
        <v>293</v>
      </c>
      <c r="AG37" s="1221" t="s">
        <v>3021</v>
      </c>
      <c r="AH37" s="1221" t="s">
        <v>2908</v>
      </c>
      <c r="AI37" s="2007" t="s">
        <v>2909</v>
      </c>
      <c r="AJ37" s="1222" t="s">
        <v>295</v>
      </c>
      <c r="AK37" s="1225" t="s">
        <v>3022</v>
      </c>
      <c r="AL37" s="1222" t="s">
        <v>294</v>
      </c>
      <c r="AM37" s="1221" t="s">
        <v>3011</v>
      </c>
      <c r="AN37" s="2008"/>
    </row>
    <row r="38" spans="1:40" ht="93" customHeight="1">
      <c r="A38" s="1221" t="s">
        <v>1107</v>
      </c>
      <c r="B38" s="1221" t="s">
        <v>328</v>
      </c>
      <c r="C38" s="1221" t="s">
        <v>3010</v>
      </c>
      <c r="D38" s="1222" t="s">
        <v>3011</v>
      </c>
      <c r="E38" s="1221" t="s">
        <v>3012</v>
      </c>
      <c r="F38" s="1222" t="s">
        <v>291</v>
      </c>
      <c r="G38" s="1222" t="s">
        <v>3013</v>
      </c>
      <c r="H38" s="1223">
        <v>559.82405000000006</v>
      </c>
      <c r="I38" s="1223">
        <v>500</v>
      </c>
      <c r="J38" s="1222" t="s">
        <v>3014</v>
      </c>
      <c r="K38" s="1224">
        <v>43473</v>
      </c>
      <c r="L38" s="1222" t="s">
        <v>292</v>
      </c>
      <c r="M38" s="1224" t="s">
        <v>3015</v>
      </c>
      <c r="N38" s="1222" t="s">
        <v>293</v>
      </c>
      <c r="O38" s="2069">
        <v>46218</v>
      </c>
      <c r="P38" s="1221" t="s">
        <v>294</v>
      </c>
      <c r="Q38" s="1221" t="s">
        <v>3027</v>
      </c>
      <c r="R38" s="2069" t="s">
        <v>3041</v>
      </c>
      <c r="S38" s="1222" t="s">
        <v>297</v>
      </c>
      <c r="T38" s="2063" t="s">
        <v>323</v>
      </c>
      <c r="U38" s="1222" t="s">
        <v>294</v>
      </c>
      <c r="V38" s="1222" t="s">
        <v>3018</v>
      </c>
      <c r="W38" s="1222" t="s">
        <v>294</v>
      </c>
      <c r="X38" s="1222" t="s">
        <v>3019</v>
      </c>
      <c r="Y38" s="1222" t="s">
        <v>3020</v>
      </c>
      <c r="Z38" s="1222" t="s">
        <v>3011</v>
      </c>
      <c r="AA38" s="1222" t="s">
        <v>3011</v>
      </c>
      <c r="AB38" s="1222" t="s">
        <v>3011</v>
      </c>
      <c r="AC38" s="1222" t="s">
        <v>3011</v>
      </c>
      <c r="AD38" s="1222" t="s">
        <v>3011</v>
      </c>
      <c r="AE38" s="1222" t="s">
        <v>3011</v>
      </c>
      <c r="AF38" s="2007" t="s">
        <v>293</v>
      </c>
      <c r="AG38" s="1221" t="s">
        <v>3021</v>
      </c>
      <c r="AH38" s="1221" t="s">
        <v>2908</v>
      </c>
      <c r="AI38" s="2007" t="s">
        <v>2909</v>
      </c>
      <c r="AJ38" s="1222" t="s">
        <v>295</v>
      </c>
      <c r="AK38" s="1225" t="s">
        <v>3022</v>
      </c>
      <c r="AL38" s="1222" t="s">
        <v>294</v>
      </c>
      <c r="AM38" s="1221" t="s">
        <v>3011</v>
      </c>
      <c r="AN38" s="2008"/>
    </row>
    <row r="39" spans="1:40" ht="93" customHeight="1">
      <c r="A39" s="1221" t="s">
        <v>1107</v>
      </c>
      <c r="B39" s="1221" t="s">
        <v>329</v>
      </c>
      <c r="C39" s="1221" t="s">
        <v>3010</v>
      </c>
      <c r="D39" s="1222" t="s">
        <v>3011</v>
      </c>
      <c r="E39" s="1221" t="s">
        <v>3012</v>
      </c>
      <c r="F39" s="1222" t="s">
        <v>291</v>
      </c>
      <c r="G39" s="1222" t="s">
        <v>3013</v>
      </c>
      <c r="H39" s="1223">
        <v>8397.3607499999998</v>
      </c>
      <c r="I39" s="1223">
        <v>7500</v>
      </c>
      <c r="J39" s="1222" t="s">
        <v>3014</v>
      </c>
      <c r="K39" s="1224">
        <v>43473</v>
      </c>
      <c r="L39" s="1222" t="s">
        <v>292</v>
      </c>
      <c r="M39" s="1224" t="s">
        <v>3015</v>
      </c>
      <c r="N39" s="1222" t="s">
        <v>293</v>
      </c>
      <c r="O39" s="2069">
        <v>46218</v>
      </c>
      <c r="P39" s="1221" t="s">
        <v>294</v>
      </c>
      <c r="Q39" s="1221" t="s">
        <v>3031</v>
      </c>
      <c r="R39" s="2069" t="s">
        <v>3041</v>
      </c>
      <c r="S39" s="1222" t="s">
        <v>297</v>
      </c>
      <c r="T39" s="2063" t="s">
        <v>323</v>
      </c>
      <c r="U39" s="1222" t="s">
        <v>294</v>
      </c>
      <c r="V39" s="1222" t="s">
        <v>3018</v>
      </c>
      <c r="W39" s="1222" t="s">
        <v>294</v>
      </c>
      <c r="X39" s="1222" t="s">
        <v>3019</v>
      </c>
      <c r="Y39" s="1222" t="s">
        <v>3020</v>
      </c>
      <c r="Z39" s="1222" t="s">
        <v>3011</v>
      </c>
      <c r="AA39" s="1222" t="s">
        <v>3011</v>
      </c>
      <c r="AB39" s="1222" t="s">
        <v>3011</v>
      </c>
      <c r="AC39" s="1222" t="s">
        <v>3011</v>
      </c>
      <c r="AD39" s="1222" t="s">
        <v>3011</v>
      </c>
      <c r="AE39" s="1222" t="s">
        <v>3011</v>
      </c>
      <c r="AF39" s="2007" t="s">
        <v>293</v>
      </c>
      <c r="AG39" s="1221" t="s">
        <v>3021</v>
      </c>
      <c r="AH39" s="1221" t="s">
        <v>2908</v>
      </c>
      <c r="AI39" s="2007" t="s">
        <v>2909</v>
      </c>
      <c r="AJ39" s="1222" t="s">
        <v>295</v>
      </c>
      <c r="AK39" s="1225" t="s">
        <v>3022</v>
      </c>
      <c r="AL39" s="1222" t="s">
        <v>294</v>
      </c>
      <c r="AM39" s="1221" t="s">
        <v>3011</v>
      </c>
      <c r="AN39" s="2008"/>
    </row>
    <row r="40" spans="1:40" ht="93" customHeight="1">
      <c r="A40" s="1221" t="s">
        <v>1107</v>
      </c>
      <c r="B40" s="1221" t="s">
        <v>330</v>
      </c>
      <c r="C40" s="1221" t="s">
        <v>3010</v>
      </c>
      <c r="D40" s="1222" t="s">
        <v>3011</v>
      </c>
      <c r="E40" s="1221" t="s">
        <v>3012</v>
      </c>
      <c r="F40" s="1222" t="s">
        <v>291</v>
      </c>
      <c r="G40" s="1222" t="s">
        <v>3013</v>
      </c>
      <c r="H40" s="1223">
        <v>5038.4164499999997</v>
      </c>
      <c r="I40" s="1223">
        <v>4500</v>
      </c>
      <c r="J40" s="1222" t="s">
        <v>3014</v>
      </c>
      <c r="K40" s="1224">
        <v>43473</v>
      </c>
      <c r="L40" s="1222" t="s">
        <v>292</v>
      </c>
      <c r="M40" s="1224" t="s">
        <v>3015</v>
      </c>
      <c r="N40" s="1222" t="s">
        <v>293</v>
      </c>
      <c r="O40" s="2069">
        <v>46218</v>
      </c>
      <c r="P40" s="1221" t="s">
        <v>294</v>
      </c>
      <c r="Q40" s="1221" t="s">
        <v>3028</v>
      </c>
      <c r="R40" s="2069" t="s">
        <v>3041</v>
      </c>
      <c r="S40" s="1222" t="s">
        <v>297</v>
      </c>
      <c r="T40" s="2063" t="s">
        <v>323</v>
      </c>
      <c r="U40" s="1222" t="s">
        <v>294</v>
      </c>
      <c r="V40" s="1222" t="s">
        <v>3018</v>
      </c>
      <c r="W40" s="1222" t="s">
        <v>294</v>
      </c>
      <c r="X40" s="1222" t="s">
        <v>3019</v>
      </c>
      <c r="Y40" s="1222" t="s">
        <v>3020</v>
      </c>
      <c r="Z40" s="1222" t="s">
        <v>3011</v>
      </c>
      <c r="AA40" s="1222" t="s">
        <v>3011</v>
      </c>
      <c r="AB40" s="1222" t="s">
        <v>3011</v>
      </c>
      <c r="AC40" s="1222" t="s">
        <v>3011</v>
      </c>
      <c r="AD40" s="1222" t="s">
        <v>3011</v>
      </c>
      <c r="AE40" s="1222" t="s">
        <v>3011</v>
      </c>
      <c r="AF40" s="2007" t="s">
        <v>293</v>
      </c>
      <c r="AG40" s="1221" t="s">
        <v>3021</v>
      </c>
      <c r="AH40" s="1221" t="s">
        <v>2908</v>
      </c>
      <c r="AI40" s="2007" t="s">
        <v>2909</v>
      </c>
      <c r="AJ40" s="1222" t="s">
        <v>295</v>
      </c>
      <c r="AK40" s="1225" t="s">
        <v>3022</v>
      </c>
      <c r="AL40" s="1222" t="s">
        <v>294</v>
      </c>
      <c r="AM40" s="1221" t="s">
        <v>3011</v>
      </c>
      <c r="AN40" s="2008"/>
    </row>
    <row r="41" spans="1:40" ht="93" customHeight="1">
      <c r="A41" s="1221" t="s">
        <v>1107</v>
      </c>
      <c r="B41" s="1221" t="s">
        <v>331</v>
      </c>
      <c r="C41" s="1221" t="s">
        <v>3010</v>
      </c>
      <c r="D41" s="1222" t="s">
        <v>3011</v>
      </c>
      <c r="E41" s="1221" t="s">
        <v>3012</v>
      </c>
      <c r="F41" s="1222" t="s">
        <v>291</v>
      </c>
      <c r="G41" s="1222" t="s">
        <v>3013</v>
      </c>
      <c r="H41" s="1223">
        <v>62140.469550000002</v>
      </c>
      <c r="I41" s="1223">
        <v>55500</v>
      </c>
      <c r="J41" s="1222" t="s">
        <v>3014</v>
      </c>
      <c r="K41" s="1224">
        <v>43473</v>
      </c>
      <c r="L41" s="1222" t="s">
        <v>292</v>
      </c>
      <c r="M41" s="1224" t="s">
        <v>3015</v>
      </c>
      <c r="N41" s="1222" t="s">
        <v>293</v>
      </c>
      <c r="O41" s="2069">
        <v>46218</v>
      </c>
      <c r="P41" s="1221" t="s">
        <v>294</v>
      </c>
      <c r="Q41" s="1221" t="s">
        <v>3042</v>
      </c>
      <c r="R41" s="2069" t="s">
        <v>3041</v>
      </c>
      <c r="S41" s="1222" t="s">
        <v>297</v>
      </c>
      <c r="T41" s="2063" t="s">
        <v>323</v>
      </c>
      <c r="U41" s="1222" t="s">
        <v>294</v>
      </c>
      <c r="V41" s="1222" t="s">
        <v>3018</v>
      </c>
      <c r="W41" s="1222" t="s">
        <v>294</v>
      </c>
      <c r="X41" s="1222" t="s">
        <v>3019</v>
      </c>
      <c r="Y41" s="1222" t="s">
        <v>3020</v>
      </c>
      <c r="Z41" s="1222" t="s">
        <v>3011</v>
      </c>
      <c r="AA41" s="1222" t="s">
        <v>3011</v>
      </c>
      <c r="AB41" s="1222" t="s">
        <v>3011</v>
      </c>
      <c r="AC41" s="1222" t="s">
        <v>3011</v>
      </c>
      <c r="AD41" s="1222" t="s">
        <v>3011</v>
      </c>
      <c r="AE41" s="1222" t="s">
        <v>3011</v>
      </c>
      <c r="AF41" s="2007" t="s">
        <v>293</v>
      </c>
      <c r="AG41" s="1221" t="s">
        <v>3021</v>
      </c>
      <c r="AH41" s="1221" t="s">
        <v>2908</v>
      </c>
      <c r="AI41" s="2007" t="s">
        <v>2909</v>
      </c>
      <c r="AJ41" s="1222" t="s">
        <v>295</v>
      </c>
      <c r="AK41" s="1225" t="s">
        <v>3022</v>
      </c>
      <c r="AL41" s="1222" t="s">
        <v>294</v>
      </c>
      <c r="AM41" s="1221" t="s">
        <v>3011</v>
      </c>
      <c r="AN41" s="2008"/>
    </row>
    <row r="42" spans="1:40" ht="93" customHeight="1">
      <c r="A42" s="1221" t="s">
        <v>1107</v>
      </c>
      <c r="B42" s="1221" t="s">
        <v>332</v>
      </c>
      <c r="C42" s="1221" t="s">
        <v>3010</v>
      </c>
      <c r="D42" s="1222" t="s">
        <v>3011</v>
      </c>
      <c r="E42" s="1221" t="s">
        <v>3012</v>
      </c>
      <c r="F42" s="1222" t="s">
        <v>291</v>
      </c>
      <c r="G42" s="1222" t="s">
        <v>3013</v>
      </c>
      <c r="H42" s="1223">
        <v>13435.7772</v>
      </c>
      <c r="I42" s="1223">
        <v>12000</v>
      </c>
      <c r="J42" s="1222" t="s">
        <v>3014</v>
      </c>
      <c r="K42" s="1224">
        <v>43473</v>
      </c>
      <c r="L42" s="1222" t="s">
        <v>292</v>
      </c>
      <c r="M42" s="1224" t="s">
        <v>3015</v>
      </c>
      <c r="N42" s="1222" t="s">
        <v>293</v>
      </c>
      <c r="O42" s="2069">
        <v>46218</v>
      </c>
      <c r="P42" s="1221" t="s">
        <v>294</v>
      </c>
      <c r="Q42" s="1221" t="s">
        <v>3043</v>
      </c>
      <c r="R42" s="2069" t="s">
        <v>3041</v>
      </c>
      <c r="S42" s="1222" t="s">
        <v>297</v>
      </c>
      <c r="T42" s="2063" t="s">
        <v>323</v>
      </c>
      <c r="U42" s="1222" t="s">
        <v>294</v>
      </c>
      <c r="V42" s="1222" t="s">
        <v>3018</v>
      </c>
      <c r="W42" s="1222" t="s">
        <v>294</v>
      </c>
      <c r="X42" s="1222" t="s">
        <v>3019</v>
      </c>
      <c r="Y42" s="1222" t="s">
        <v>3020</v>
      </c>
      <c r="Z42" s="1222" t="s">
        <v>3011</v>
      </c>
      <c r="AA42" s="1222" t="s">
        <v>3011</v>
      </c>
      <c r="AB42" s="1222" t="s">
        <v>3011</v>
      </c>
      <c r="AC42" s="1222" t="s">
        <v>3011</v>
      </c>
      <c r="AD42" s="1222" t="s">
        <v>3011</v>
      </c>
      <c r="AE42" s="1222" t="s">
        <v>3011</v>
      </c>
      <c r="AF42" s="2007" t="s">
        <v>293</v>
      </c>
      <c r="AG42" s="1221" t="s">
        <v>3021</v>
      </c>
      <c r="AH42" s="1221" t="s">
        <v>2908</v>
      </c>
      <c r="AI42" s="2007" t="s">
        <v>2909</v>
      </c>
      <c r="AJ42" s="1222" t="s">
        <v>295</v>
      </c>
      <c r="AK42" s="1225" t="s">
        <v>3022</v>
      </c>
      <c r="AL42" s="1222" t="s">
        <v>294</v>
      </c>
      <c r="AM42" s="1221" t="s">
        <v>3011</v>
      </c>
      <c r="AN42" s="2008"/>
    </row>
    <row r="43" spans="1:40" ht="93" customHeight="1">
      <c r="A43" s="1221" t="s">
        <v>1107</v>
      </c>
      <c r="B43" s="1221" t="s">
        <v>333</v>
      </c>
      <c r="C43" s="1221" t="s">
        <v>3010</v>
      </c>
      <c r="D43" s="1222" t="s">
        <v>3011</v>
      </c>
      <c r="E43" s="1221" t="s">
        <v>3012</v>
      </c>
      <c r="F43" s="1222" t="s">
        <v>291</v>
      </c>
      <c r="G43" s="1222" t="s">
        <v>3013</v>
      </c>
      <c r="H43" s="1223">
        <v>128759.5315</v>
      </c>
      <c r="I43" s="1223">
        <v>115000</v>
      </c>
      <c r="J43" s="1222" t="s">
        <v>3014</v>
      </c>
      <c r="K43" s="1224">
        <v>43473</v>
      </c>
      <c r="L43" s="1222" t="s">
        <v>292</v>
      </c>
      <c r="M43" s="1224" t="s">
        <v>3015</v>
      </c>
      <c r="N43" s="1222" t="s">
        <v>293</v>
      </c>
      <c r="O43" s="2069">
        <v>46218</v>
      </c>
      <c r="P43" s="1221" t="s">
        <v>294</v>
      </c>
      <c r="Q43" s="1221" t="s">
        <v>3044</v>
      </c>
      <c r="R43" s="2069" t="s">
        <v>3041</v>
      </c>
      <c r="S43" s="1222" t="s">
        <v>297</v>
      </c>
      <c r="T43" s="2063" t="s">
        <v>323</v>
      </c>
      <c r="U43" s="1222" t="s">
        <v>294</v>
      </c>
      <c r="V43" s="1222" t="s">
        <v>3018</v>
      </c>
      <c r="W43" s="1222" t="s">
        <v>294</v>
      </c>
      <c r="X43" s="1222" t="s">
        <v>3019</v>
      </c>
      <c r="Y43" s="1222" t="s">
        <v>3020</v>
      </c>
      <c r="Z43" s="1222" t="s">
        <v>3011</v>
      </c>
      <c r="AA43" s="1222" t="s">
        <v>3011</v>
      </c>
      <c r="AB43" s="1222" t="s">
        <v>3011</v>
      </c>
      <c r="AC43" s="1222" t="s">
        <v>3011</v>
      </c>
      <c r="AD43" s="1222" t="s">
        <v>3011</v>
      </c>
      <c r="AE43" s="1222" t="s">
        <v>3011</v>
      </c>
      <c r="AF43" s="2007" t="s">
        <v>293</v>
      </c>
      <c r="AG43" s="1221" t="s">
        <v>3021</v>
      </c>
      <c r="AH43" s="1221" t="s">
        <v>2908</v>
      </c>
      <c r="AI43" s="2007" t="s">
        <v>2909</v>
      </c>
      <c r="AJ43" s="1222" t="s">
        <v>295</v>
      </c>
      <c r="AK43" s="1225" t="s">
        <v>3022</v>
      </c>
      <c r="AL43" s="1222" t="s">
        <v>294</v>
      </c>
      <c r="AM43" s="1221" t="s">
        <v>3011</v>
      </c>
      <c r="AN43" s="2008"/>
    </row>
    <row r="44" spans="1:40" ht="93" customHeight="1">
      <c r="A44" s="1221" t="s">
        <v>1107</v>
      </c>
      <c r="B44" s="1221" t="s">
        <v>334</v>
      </c>
      <c r="C44" s="1221" t="s">
        <v>3010</v>
      </c>
      <c r="D44" s="1222" t="s">
        <v>3011</v>
      </c>
      <c r="E44" s="1221" t="s">
        <v>3012</v>
      </c>
      <c r="F44" s="1222" t="s">
        <v>291</v>
      </c>
      <c r="G44" s="1222" t="s">
        <v>3013</v>
      </c>
      <c r="H44" s="1223">
        <v>39187.683499999999</v>
      </c>
      <c r="I44" s="1223">
        <v>35000</v>
      </c>
      <c r="J44" s="1222" t="s">
        <v>3014</v>
      </c>
      <c r="K44" s="1224">
        <v>43473</v>
      </c>
      <c r="L44" s="1222" t="s">
        <v>292</v>
      </c>
      <c r="M44" s="1224" t="s">
        <v>3015</v>
      </c>
      <c r="N44" s="1222" t="s">
        <v>293</v>
      </c>
      <c r="O44" s="2069">
        <v>46218</v>
      </c>
      <c r="P44" s="1221" t="s">
        <v>294</v>
      </c>
      <c r="Q44" s="1221" t="s">
        <v>3045</v>
      </c>
      <c r="R44" s="2069" t="s">
        <v>3041</v>
      </c>
      <c r="S44" s="1222" t="s">
        <v>297</v>
      </c>
      <c r="T44" s="2063" t="s">
        <v>323</v>
      </c>
      <c r="U44" s="1222" t="s">
        <v>294</v>
      </c>
      <c r="V44" s="1222" t="s">
        <v>3018</v>
      </c>
      <c r="W44" s="1222" t="s">
        <v>294</v>
      </c>
      <c r="X44" s="1222" t="s">
        <v>3019</v>
      </c>
      <c r="Y44" s="1222" t="s">
        <v>3020</v>
      </c>
      <c r="Z44" s="1222" t="s">
        <v>3011</v>
      </c>
      <c r="AA44" s="1222" t="s">
        <v>3011</v>
      </c>
      <c r="AB44" s="1222" t="s">
        <v>3011</v>
      </c>
      <c r="AC44" s="1222" t="s">
        <v>3011</v>
      </c>
      <c r="AD44" s="1222" t="s">
        <v>3011</v>
      </c>
      <c r="AE44" s="1222" t="s">
        <v>3011</v>
      </c>
      <c r="AF44" s="2007" t="s">
        <v>293</v>
      </c>
      <c r="AG44" s="1221" t="s">
        <v>3021</v>
      </c>
      <c r="AH44" s="1221" t="s">
        <v>2908</v>
      </c>
      <c r="AI44" s="2007" t="s">
        <v>2909</v>
      </c>
      <c r="AJ44" s="1222" t="s">
        <v>295</v>
      </c>
      <c r="AK44" s="1225" t="s">
        <v>3022</v>
      </c>
      <c r="AL44" s="1222" t="s">
        <v>294</v>
      </c>
      <c r="AM44" s="1221" t="s">
        <v>3011</v>
      </c>
      <c r="AN44" s="2008"/>
    </row>
    <row r="45" spans="1:40" ht="93" customHeight="1">
      <c r="A45" s="1221" t="s">
        <v>1107</v>
      </c>
      <c r="B45" s="1221" t="s">
        <v>335</v>
      </c>
      <c r="C45" s="1221" t="s">
        <v>3010</v>
      </c>
      <c r="D45" s="1222" t="s">
        <v>3011</v>
      </c>
      <c r="E45" s="1221" t="s">
        <v>3012</v>
      </c>
      <c r="F45" s="1222" t="s">
        <v>291</v>
      </c>
      <c r="G45" s="1222" t="s">
        <v>3013</v>
      </c>
      <c r="H45" s="1223">
        <v>5038.4164499999997</v>
      </c>
      <c r="I45" s="1223">
        <v>4500</v>
      </c>
      <c r="J45" s="1222" t="s">
        <v>3014</v>
      </c>
      <c r="K45" s="1224">
        <v>43473</v>
      </c>
      <c r="L45" s="1222" t="s">
        <v>292</v>
      </c>
      <c r="M45" s="1224" t="s">
        <v>3015</v>
      </c>
      <c r="N45" s="1222" t="s">
        <v>293</v>
      </c>
      <c r="O45" s="2069">
        <v>46218</v>
      </c>
      <c r="P45" s="1221" t="s">
        <v>294</v>
      </c>
      <c r="Q45" s="1221" t="s">
        <v>3028</v>
      </c>
      <c r="R45" s="2069" t="s">
        <v>3041</v>
      </c>
      <c r="S45" s="1222" t="s">
        <v>297</v>
      </c>
      <c r="T45" s="2063" t="s">
        <v>323</v>
      </c>
      <c r="U45" s="1222" t="s">
        <v>294</v>
      </c>
      <c r="V45" s="1222" t="s">
        <v>3018</v>
      </c>
      <c r="W45" s="1222" t="s">
        <v>294</v>
      </c>
      <c r="X45" s="1222" t="s">
        <v>3019</v>
      </c>
      <c r="Y45" s="1222" t="s">
        <v>3020</v>
      </c>
      <c r="Z45" s="1222" t="s">
        <v>3011</v>
      </c>
      <c r="AA45" s="1222" t="s">
        <v>3011</v>
      </c>
      <c r="AB45" s="1222" t="s">
        <v>3011</v>
      </c>
      <c r="AC45" s="1222" t="s">
        <v>3011</v>
      </c>
      <c r="AD45" s="1222" t="s">
        <v>3011</v>
      </c>
      <c r="AE45" s="1222" t="s">
        <v>3011</v>
      </c>
      <c r="AF45" s="2007" t="s">
        <v>293</v>
      </c>
      <c r="AG45" s="1221" t="s">
        <v>3021</v>
      </c>
      <c r="AH45" s="1221" t="s">
        <v>2908</v>
      </c>
      <c r="AI45" s="2007" t="s">
        <v>2909</v>
      </c>
      <c r="AJ45" s="1222" t="s">
        <v>295</v>
      </c>
      <c r="AK45" s="1225" t="s">
        <v>3022</v>
      </c>
      <c r="AL45" s="1222" t="s">
        <v>294</v>
      </c>
      <c r="AM45" s="1221" t="s">
        <v>3011</v>
      </c>
      <c r="AN45" s="2008"/>
    </row>
    <row r="46" spans="1:40" ht="93" customHeight="1">
      <c r="A46" s="1221" t="s">
        <v>1107</v>
      </c>
      <c r="B46" s="1221" t="s">
        <v>336</v>
      </c>
      <c r="C46" s="1221" t="s">
        <v>3010</v>
      </c>
      <c r="D46" s="1222" t="s">
        <v>3011</v>
      </c>
      <c r="E46" s="1221" t="s">
        <v>3012</v>
      </c>
      <c r="F46" s="1222" t="s">
        <v>291</v>
      </c>
      <c r="G46" s="1222" t="s">
        <v>3013</v>
      </c>
      <c r="H46" s="1223">
        <v>1679.4721500000001</v>
      </c>
      <c r="I46" s="1223">
        <v>1500</v>
      </c>
      <c r="J46" s="1222" t="s">
        <v>3014</v>
      </c>
      <c r="K46" s="1224">
        <v>43473</v>
      </c>
      <c r="L46" s="1222" t="s">
        <v>292</v>
      </c>
      <c r="M46" s="1224" t="s">
        <v>3015</v>
      </c>
      <c r="N46" s="1222" t="s">
        <v>293</v>
      </c>
      <c r="O46" s="2069">
        <v>46218</v>
      </c>
      <c r="P46" s="1221" t="s">
        <v>294</v>
      </c>
      <c r="Q46" s="1221" t="s">
        <v>3030</v>
      </c>
      <c r="R46" s="2069" t="s">
        <v>3041</v>
      </c>
      <c r="S46" s="1222" t="s">
        <v>297</v>
      </c>
      <c r="T46" s="2063" t="s">
        <v>323</v>
      </c>
      <c r="U46" s="1222" t="s">
        <v>294</v>
      </c>
      <c r="V46" s="1222" t="s">
        <v>3018</v>
      </c>
      <c r="W46" s="1222" t="s">
        <v>294</v>
      </c>
      <c r="X46" s="1222" t="s">
        <v>3019</v>
      </c>
      <c r="Y46" s="1222" t="s">
        <v>3020</v>
      </c>
      <c r="Z46" s="1222" t="s">
        <v>3011</v>
      </c>
      <c r="AA46" s="1222" t="s">
        <v>3011</v>
      </c>
      <c r="AB46" s="1222" t="s">
        <v>3011</v>
      </c>
      <c r="AC46" s="1222" t="s">
        <v>3011</v>
      </c>
      <c r="AD46" s="1222" t="s">
        <v>3011</v>
      </c>
      <c r="AE46" s="1222" t="s">
        <v>3011</v>
      </c>
      <c r="AF46" s="2007" t="s">
        <v>293</v>
      </c>
      <c r="AG46" s="1221" t="s">
        <v>3021</v>
      </c>
      <c r="AH46" s="1221" t="s">
        <v>2908</v>
      </c>
      <c r="AI46" s="2007" t="s">
        <v>2909</v>
      </c>
      <c r="AJ46" s="1222" t="s">
        <v>295</v>
      </c>
      <c r="AK46" s="1225" t="s">
        <v>3022</v>
      </c>
      <c r="AL46" s="1222" t="s">
        <v>294</v>
      </c>
      <c r="AM46" s="1221" t="s">
        <v>3011</v>
      </c>
      <c r="AN46" s="2008"/>
    </row>
    <row r="47" spans="1:40" ht="93" customHeight="1">
      <c r="A47" s="1221" t="s">
        <v>1107</v>
      </c>
      <c r="B47" s="1221" t="s">
        <v>337</v>
      </c>
      <c r="C47" s="1221" t="s">
        <v>3010</v>
      </c>
      <c r="D47" s="1222" t="s">
        <v>3011</v>
      </c>
      <c r="E47" s="1221" t="s">
        <v>3012</v>
      </c>
      <c r="F47" s="1222" t="s">
        <v>291</v>
      </c>
      <c r="G47" s="1222" t="s">
        <v>3013</v>
      </c>
      <c r="H47" s="1223">
        <v>2799.1202499999999</v>
      </c>
      <c r="I47" s="1223">
        <v>2500</v>
      </c>
      <c r="J47" s="1222" t="s">
        <v>3014</v>
      </c>
      <c r="K47" s="1224">
        <v>43473</v>
      </c>
      <c r="L47" s="1222" t="s">
        <v>292</v>
      </c>
      <c r="M47" s="1224" t="s">
        <v>3015</v>
      </c>
      <c r="N47" s="1222" t="s">
        <v>293</v>
      </c>
      <c r="O47" s="2069">
        <v>46218</v>
      </c>
      <c r="P47" s="1221" t="s">
        <v>294</v>
      </c>
      <c r="Q47" s="1221" t="s">
        <v>3037</v>
      </c>
      <c r="R47" s="2069" t="s">
        <v>3041</v>
      </c>
      <c r="S47" s="1222" t="s">
        <v>297</v>
      </c>
      <c r="T47" s="2063" t="s">
        <v>323</v>
      </c>
      <c r="U47" s="1222" t="s">
        <v>294</v>
      </c>
      <c r="V47" s="1222" t="s">
        <v>3018</v>
      </c>
      <c r="W47" s="1222" t="s">
        <v>294</v>
      </c>
      <c r="X47" s="1222" t="s">
        <v>3019</v>
      </c>
      <c r="Y47" s="1222" t="s">
        <v>3020</v>
      </c>
      <c r="Z47" s="1222" t="s">
        <v>3011</v>
      </c>
      <c r="AA47" s="1222" t="s">
        <v>3011</v>
      </c>
      <c r="AB47" s="1222" t="s">
        <v>3011</v>
      </c>
      <c r="AC47" s="1222" t="s">
        <v>3011</v>
      </c>
      <c r="AD47" s="1222" t="s">
        <v>3011</v>
      </c>
      <c r="AE47" s="1222" t="s">
        <v>3011</v>
      </c>
      <c r="AF47" s="2007" t="s">
        <v>293</v>
      </c>
      <c r="AG47" s="1221" t="s">
        <v>3021</v>
      </c>
      <c r="AH47" s="1221" t="s">
        <v>2908</v>
      </c>
      <c r="AI47" s="2007" t="s">
        <v>2909</v>
      </c>
      <c r="AJ47" s="1222" t="s">
        <v>295</v>
      </c>
      <c r="AK47" s="1225" t="s">
        <v>3022</v>
      </c>
      <c r="AL47" s="1222" t="s">
        <v>294</v>
      </c>
      <c r="AM47" s="1221" t="s">
        <v>3011</v>
      </c>
      <c r="AN47" s="2008"/>
    </row>
    <row r="48" spans="1:40" ht="93" customHeight="1">
      <c r="A48" s="1221" t="s">
        <v>1107</v>
      </c>
      <c r="B48" s="1221" t="s">
        <v>338</v>
      </c>
      <c r="C48" s="1221" t="s">
        <v>3010</v>
      </c>
      <c r="D48" s="1222" t="s">
        <v>3011</v>
      </c>
      <c r="E48" s="1221" t="s">
        <v>3012</v>
      </c>
      <c r="F48" s="1222" t="s">
        <v>291</v>
      </c>
      <c r="G48" s="1222" t="s">
        <v>3013</v>
      </c>
      <c r="H48" s="1223">
        <v>11756.305050000001</v>
      </c>
      <c r="I48" s="1223">
        <v>10500</v>
      </c>
      <c r="J48" s="1222" t="s">
        <v>3014</v>
      </c>
      <c r="K48" s="1224">
        <v>43473</v>
      </c>
      <c r="L48" s="1222" t="s">
        <v>292</v>
      </c>
      <c r="M48" s="1224" t="s">
        <v>3015</v>
      </c>
      <c r="N48" s="1222" t="s">
        <v>293</v>
      </c>
      <c r="O48" s="2069">
        <v>46218</v>
      </c>
      <c r="P48" s="1221" t="s">
        <v>294</v>
      </c>
      <c r="Q48" s="1221" t="s">
        <v>3046</v>
      </c>
      <c r="R48" s="2069" t="s">
        <v>3041</v>
      </c>
      <c r="S48" s="1222" t="s">
        <v>297</v>
      </c>
      <c r="T48" s="2063" t="s">
        <v>323</v>
      </c>
      <c r="U48" s="1222" t="s">
        <v>294</v>
      </c>
      <c r="V48" s="1222" t="s">
        <v>3018</v>
      </c>
      <c r="W48" s="1222" t="s">
        <v>294</v>
      </c>
      <c r="X48" s="1222" t="s">
        <v>3019</v>
      </c>
      <c r="Y48" s="1222" t="s">
        <v>3020</v>
      </c>
      <c r="Z48" s="1222" t="s">
        <v>3011</v>
      </c>
      <c r="AA48" s="1222" t="s">
        <v>3011</v>
      </c>
      <c r="AB48" s="1222" t="s">
        <v>3011</v>
      </c>
      <c r="AC48" s="1222" t="s">
        <v>3011</v>
      </c>
      <c r="AD48" s="1222" t="s">
        <v>3011</v>
      </c>
      <c r="AE48" s="1222" t="s">
        <v>3011</v>
      </c>
      <c r="AF48" s="2007" t="s">
        <v>293</v>
      </c>
      <c r="AG48" s="1221" t="s">
        <v>3021</v>
      </c>
      <c r="AH48" s="1221" t="s">
        <v>2908</v>
      </c>
      <c r="AI48" s="2007" t="s">
        <v>2909</v>
      </c>
      <c r="AJ48" s="1222" t="s">
        <v>295</v>
      </c>
      <c r="AK48" s="1225" t="s">
        <v>3022</v>
      </c>
      <c r="AL48" s="1222" t="s">
        <v>294</v>
      </c>
      <c r="AM48" s="1221" t="s">
        <v>3011</v>
      </c>
      <c r="AN48" s="2008"/>
    </row>
    <row r="49" spans="1:40" ht="93" customHeight="1">
      <c r="A49" s="1221" t="s">
        <v>1107</v>
      </c>
      <c r="B49" s="1221" t="s">
        <v>339</v>
      </c>
      <c r="C49" s="1221" t="s">
        <v>3010</v>
      </c>
      <c r="D49" s="1222" t="s">
        <v>3011</v>
      </c>
      <c r="E49" s="1221" t="s">
        <v>3012</v>
      </c>
      <c r="F49" s="1222" t="s">
        <v>291</v>
      </c>
      <c r="G49" s="1222" t="s">
        <v>3013</v>
      </c>
      <c r="H49" s="1223">
        <v>93490.616349999997</v>
      </c>
      <c r="I49" s="1223">
        <v>83500</v>
      </c>
      <c r="J49" s="1222" t="s">
        <v>3014</v>
      </c>
      <c r="K49" s="1224">
        <v>43473</v>
      </c>
      <c r="L49" s="1222" t="s">
        <v>292</v>
      </c>
      <c r="M49" s="1224" t="s">
        <v>3015</v>
      </c>
      <c r="N49" s="1222" t="s">
        <v>293</v>
      </c>
      <c r="O49" s="2069">
        <v>46218</v>
      </c>
      <c r="P49" s="1221" t="s">
        <v>294</v>
      </c>
      <c r="Q49" s="1221" t="s">
        <v>3047</v>
      </c>
      <c r="R49" s="2069" t="s">
        <v>3041</v>
      </c>
      <c r="S49" s="1222" t="s">
        <v>297</v>
      </c>
      <c r="T49" s="2063" t="s">
        <v>323</v>
      </c>
      <c r="U49" s="1222" t="s">
        <v>294</v>
      </c>
      <c r="V49" s="1222" t="s">
        <v>3018</v>
      </c>
      <c r="W49" s="1222" t="s">
        <v>294</v>
      </c>
      <c r="X49" s="1222" t="s">
        <v>3019</v>
      </c>
      <c r="Y49" s="1222" t="s">
        <v>3020</v>
      </c>
      <c r="Z49" s="1222" t="s">
        <v>3011</v>
      </c>
      <c r="AA49" s="1222" t="s">
        <v>3011</v>
      </c>
      <c r="AB49" s="1222" t="s">
        <v>3011</v>
      </c>
      <c r="AC49" s="1222" t="s">
        <v>3011</v>
      </c>
      <c r="AD49" s="1222" t="s">
        <v>3011</v>
      </c>
      <c r="AE49" s="1222" t="s">
        <v>3011</v>
      </c>
      <c r="AF49" s="2007" t="s">
        <v>293</v>
      </c>
      <c r="AG49" s="1221" t="s">
        <v>3021</v>
      </c>
      <c r="AH49" s="1221" t="s">
        <v>2908</v>
      </c>
      <c r="AI49" s="2007" t="s">
        <v>2909</v>
      </c>
      <c r="AJ49" s="1222" t="s">
        <v>295</v>
      </c>
      <c r="AK49" s="1225" t="s">
        <v>3022</v>
      </c>
      <c r="AL49" s="1222" t="s">
        <v>294</v>
      </c>
      <c r="AM49" s="1221" t="s">
        <v>3011</v>
      </c>
      <c r="AN49" s="2008"/>
    </row>
    <row r="50" spans="1:40" ht="93" customHeight="1">
      <c r="A50" s="1221" t="s">
        <v>1107</v>
      </c>
      <c r="B50" s="1221" t="s">
        <v>340</v>
      </c>
      <c r="C50" s="1221" t="s">
        <v>3010</v>
      </c>
      <c r="D50" s="1222" t="s">
        <v>3011</v>
      </c>
      <c r="E50" s="1221" t="s">
        <v>3012</v>
      </c>
      <c r="F50" s="1222" t="s">
        <v>291</v>
      </c>
      <c r="G50" s="1222" t="s">
        <v>3013</v>
      </c>
      <c r="H50" s="1223">
        <v>4478.5924000000005</v>
      </c>
      <c r="I50" s="1223">
        <v>4000</v>
      </c>
      <c r="J50" s="1222" t="s">
        <v>3014</v>
      </c>
      <c r="K50" s="1224">
        <v>43473</v>
      </c>
      <c r="L50" s="1222" t="s">
        <v>292</v>
      </c>
      <c r="M50" s="1224" t="s">
        <v>3015</v>
      </c>
      <c r="N50" s="1222" t="s">
        <v>293</v>
      </c>
      <c r="O50" s="2069">
        <v>46218</v>
      </c>
      <c r="P50" s="1221" t="s">
        <v>294</v>
      </c>
      <c r="Q50" s="1221" t="s">
        <v>3048</v>
      </c>
      <c r="R50" s="2069" t="s">
        <v>3041</v>
      </c>
      <c r="S50" s="1222" t="s">
        <v>297</v>
      </c>
      <c r="T50" s="2063" t="s">
        <v>323</v>
      </c>
      <c r="U50" s="1222" t="s">
        <v>294</v>
      </c>
      <c r="V50" s="1222" t="s">
        <v>3018</v>
      </c>
      <c r="W50" s="1222" t="s">
        <v>294</v>
      </c>
      <c r="X50" s="1222" t="s">
        <v>3019</v>
      </c>
      <c r="Y50" s="1222" t="s">
        <v>3020</v>
      </c>
      <c r="Z50" s="1222" t="s">
        <v>3011</v>
      </c>
      <c r="AA50" s="1222" t="s">
        <v>3011</v>
      </c>
      <c r="AB50" s="1222" t="s">
        <v>3011</v>
      </c>
      <c r="AC50" s="1222" t="s">
        <v>3011</v>
      </c>
      <c r="AD50" s="1222" t="s">
        <v>3011</v>
      </c>
      <c r="AE50" s="1222" t="s">
        <v>3011</v>
      </c>
      <c r="AF50" s="2007" t="s">
        <v>293</v>
      </c>
      <c r="AG50" s="1221" t="s">
        <v>3021</v>
      </c>
      <c r="AH50" s="1221" t="s">
        <v>2908</v>
      </c>
      <c r="AI50" s="2007" t="s">
        <v>2909</v>
      </c>
      <c r="AJ50" s="1222" t="s">
        <v>295</v>
      </c>
      <c r="AK50" s="1225" t="s">
        <v>3022</v>
      </c>
      <c r="AL50" s="1222" t="s">
        <v>294</v>
      </c>
      <c r="AM50" s="1221" t="s">
        <v>3011</v>
      </c>
      <c r="AN50" s="2008"/>
    </row>
    <row r="51" spans="1:40" ht="93" customHeight="1">
      <c r="A51" s="1221" t="s">
        <v>1107</v>
      </c>
      <c r="B51" s="1221" t="s">
        <v>341</v>
      </c>
      <c r="C51" s="1221" t="s">
        <v>3010</v>
      </c>
      <c r="D51" s="1222" t="s">
        <v>3011</v>
      </c>
      <c r="E51" s="1221" t="s">
        <v>3012</v>
      </c>
      <c r="F51" s="1222" t="s">
        <v>291</v>
      </c>
      <c r="G51" s="1222" t="s">
        <v>3013</v>
      </c>
      <c r="H51" s="1223">
        <v>54302.932849999997</v>
      </c>
      <c r="I51" s="1223">
        <v>48500</v>
      </c>
      <c r="J51" s="1222" t="s">
        <v>3014</v>
      </c>
      <c r="K51" s="1224">
        <v>43473</v>
      </c>
      <c r="L51" s="1222" t="s">
        <v>292</v>
      </c>
      <c r="M51" s="1224" t="s">
        <v>3015</v>
      </c>
      <c r="N51" s="1222" t="s">
        <v>293</v>
      </c>
      <c r="O51" s="2069">
        <v>46218</v>
      </c>
      <c r="P51" s="1221" t="s">
        <v>294</v>
      </c>
      <c r="Q51" s="1221" t="s">
        <v>3049</v>
      </c>
      <c r="R51" s="2069" t="s">
        <v>3041</v>
      </c>
      <c r="S51" s="1222" t="s">
        <v>297</v>
      </c>
      <c r="T51" s="2063" t="s">
        <v>323</v>
      </c>
      <c r="U51" s="1222" t="s">
        <v>294</v>
      </c>
      <c r="V51" s="1222" t="s">
        <v>3018</v>
      </c>
      <c r="W51" s="1222" t="s">
        <v>294</v>
      </c>
      <c r="X51" s="1222" t="s">
        <v>3019</v>
      </c>
      <c r="Y51" s="1222" t="s">
        <v>3020</v>
      </c>
      <c r="Z51" s="1222" t="s">
        <v>3011</v>
      </c>
      <c r="AA51" s="1222" t="s">
        <v>3011</v>
      </c>
      <c r="AB51" s="1222" t="s">
        <v>3011</v>
      </c>
      <c r="AC51" s="1222" t="s">
        <v>3011</v>
      </c>
      <c r="AD51" s="1222" t="s">
        <v>3011</v>
      </c>
      <c r="AE51" s="1222" t="s">
        <v>3011</v>
      </c>
      <c r="AF51" s="2007" t="s">
        <v>293</v>
      </c>
      <c r="AG51" s="1221" t="s">
        <v>3021</v>
      </c>
      <c r="AH51" s="1221" t="s">
        <v>2908</v>
      </c>
      <c r="AI51" s="2007" t="s">
        <v>2909</v>
      </c>
      <c r="AJ51" s="1222" t="s">
        <v>295</v>
      </c>
      <c r="AK51" s="1225" t="s">
        <v>3022</v>
      </c>
      <c r="AL51" s="1222" t="s">
        <v>294</v>
      </c>
      <c r="AM51" s="1221" t="s">
        <v>3011</v>
      </c>
      <c r="AN51" s="2008"/>
    </row>
    <row r="52" spans="1:40" ht="93" customHeight="1">
      <c r="A52" s="1221" t="s">
        <v>1107</v>
      </c>
      <c r="B52" s="1221" t="s">
        <v>342</v>
      </c>
      <c r="C52" s="1221" t="s">
        <v>3010</v>
      </c>
      <c r="D52" s="1222" t="s">
        <v>3011</v>
      </c>
      <c r="E52" s="1221" t="s">
        <v>3012</v>
      </c>
      <c r="F52" s="1222" t="s">
        <v>291</v>
      </c>
      <c r="G52" s="1222" t="s">
        <v>3013</v>
      </c>
      <c r="H52" s="1223">
        <v>6717.8886000000002</v>
      </c>
      <c r="I52" s="1223">
        <v>6000</v>
      </c>
      <c r="J52" s="1222" t="s">
        <v>3014</v>
      </c>
      <c r="K52" s="1224">
        <v>43473</v>
      </c>
      <c r="L52" s="1222" t="s">
        <v>292</v>
      </c>
      <c r="M52" s="1224" t="s">
        <v>3015</v>
      </c>
      <c r="N52" s="1222" t="s">
        <v>293</v>
      </c>
      <c r="O52" s="2069">
        <v>46218</v>
      </c>
      <c r="P52" s="1221" t="s">
        <v>294</v>
      </c>
      <c r="Q52" s="1221" t="s">
        <v>3033</v>
      </c>
      <c r="R52" s="2069" t="s">
        <v>3041</v>
      </c>
      <c r="S52" s="1222" t="s">
        <v>297</v>
      </c>
      <c r="T52" s="2063" t="s">
        <v>323</v>
      </c>
      <c r="U52" s="1222" t="s">
        <v>294</v>
      </c>
      <c r="V52" s="1222" t="s">
        <v>3018</v>
      </c>
      <c r="W52" s="1222" t="s">
        <v>294</v>
      </c>
      <c r="X52" s="1222" t="s">
        <v>3019</v>
      </c>
      <c r="Y52" s="1222" t="s">
        <v>3020</v>
      </c>
      <c r="Z52" s="1222" t="s">
        <v>3011</v>
      </c>
      <c r="AA52" s="1222" t="s">
        <v>3011</v>
      </c>
      <c r="AB52" s="1222" t="s">
        <v>3011</v>
      </c>
      <c r="AC52" s="1222" t="s">
        <v>3011</v>
      </c>
      <c r="AD52" s="1222" t="s">
        <v>3011</v>
      </c>
      <c r="AE52" s="1222" t="s">
        <v>3011</v>
      </c>
      <c r="AF52" s="2007" t="s">
        <v>293</v>
      </c>
      <c r="AG52" s="1221" t="s">
        <v>3021</v>
      </c>
      <c r="AH52" s="1221" t="s">
        <v>2908</v>
      </c>
      <c r="AI52" s="2007" t="s">
        <v>2909</v>
      </c>
      <c r="AJ52" s="1222" t="s">
        <v>295</v>
      </c>
      <c r="AK52" s="1225" t="s">
        <v>3022</v>
      </c>
      <c r="AL52" s="1222" t="s">
        <v>294</v>
      </c>
      <c r="AM52" s="1221" t="s">
        <v>3011</v>
      </c>
      <c r="AN52" s="2008"/>
    </row>
    <row r="53" spans="1:40" ht="93" customHeight="1">
      <c r="A53" s="1221" t="s">
        <v>1107</v>
      </c>
      <c r="B53" s="1221" t="s">
        <v>343</v>
      </c>
      <c r="C53" s="1221" t="s">
        <v>3010</v>
      </c>
      <c r="D53" s="1222" t="s">
        <v>3011</v>
      </c>
      <c r="E53" s="1221" t="s">
        <v>3012</v>
      </c>
      <c r="F53" s="1222" t="s">
        <v>291</v>
      </c>
      <c r="G53" s="1222" t="s">
        <v>3013</v>
      </c>
      <c r="H53" s="1223">
        <v>3582.87392</v>
      </c>
      <c r="I53" s="1223">
        <v>3200</v>
      </c>
      <c r="J53" s="1222" t="s">
        <v>3014</v>
      </c>
      <c r="K53" s="1224">
        <v>43474</v>
      </c>
      <c r="L53" s="1222" t="s">
        <v>292</v>
      </c>
      <c r="M53" s="1224" t="s">
        <v>3015</v>
      </c>
      <c r="N53" s="1222" t="s">
        <v>293</v>
      </c>
      <c r="O53" s="2069">
        <v>46218</v>
      </c>
      <c r="P53" s="1221" t="s">
        <v>294</v>
      </c>
      <c r="Q53" s="1221" t="s">
        <v>3050</v>
      </c>
      <c r="R53" s="2069" t="s">
        <v>3041</v>
      </c>
      <c r="S53" s="1222" t="s">
        <v>297</v>
      </c>
      <c r="T53" s="2063" t="s">
        <v>323</v>
      </c>
      <c r="U53" s="1222" t="s">
        <v>294</v>
      </c>
      <c r="V53" s="1222" t="s">
        <v>3018</v>
      </c>
      <c r="W53" s="1222" t="s">
        <v>294</v>
      </c>
      <c r="X53" s="1222" t="s">
        <v>3019</v>
      </c>
      <c r="Y53" s="1222" t="s">
        <v>3020</v>
      </c>
      <c r="Z53" s="1222" t="s">
        <v>3011</v>
      </c>
      <c r="AA53" s="1222" t="s">
        <v>3011</v>
      </c>
      <c r="AB53" s="1222" t="s">
        <v>3011</v>
      </c>
      <c r="AC53" s="1222" t="s">
        <v>3011</v>
      </c>
      <c r="AD53" s="1222" t="s">
        <v>3011</v>
      </c>
      <c r="AE53" s="1222" t="s">
        <v>3011</v>
      </c>
      <c r="AF53" s="2007" t="s">
        <v>293</v>
      </c>
      <c r="AG53" s="1221" t="s">
        <v>3021</v>
      </c>
      <c r="AH53" s="1221" t="s">
        <v>2908</v>
      </c>
      <c r="AI53" s="2007" t="s">
        <v>2909</v>
      </c>
      <c r="AJ53" s="1222" t="s">
        <v>295</v>
      </c>
      <c r="AK53" s="1225" t="s">
        <v>3022</v>
      </c>
      <c r="AL53" s="1222" t="s">
        <v>294</v>
      </c>
      <c r="AM53" s="1221" t="s">
        <v>3011</v>
      </c>
      <c r="AN53" s="2008"/>
    </row>
    <row r="54" spans="1:40" ht="93" customHeight="1">
      <c r="A54" s="1221" t="s">
        <v>1107</v>
      </c>
      <c r="B54" s="1221" t="s">
        <v>344</v>
      </c>
      <c r="C54" s="1221" t="s">
        <v>3010</v>
      </c>
      <c r="D54" s="1222" t="s">
        <v>3011</v>
      </c>
      <c r="E54" s="1221" t="s">
        <v>3012</v>
      </c>
      <c r="F54" s="1222" t="s">
        <v>291</v>
      </c>
      <c r="G54" s="1222" t="s">
        <v>3013</v>
      </c>
      <c r="H54" s="1223">
        <v>895.71848</v>
      </c>
      <c r="I54" s="1223">
        <v>800</v>
      </c>
      <c r="J54" s="1222" t="s">
        <v>3014</v>
      </c>
      <c r="K54" s="1224">
        <v>43474</v>
      </c>
      <c r="L54" s="1222" t="s">
        <v>292</v>
      </c>
      <c r="M54" s="1224" t="s">
        <v>3015</v>
      </c>
      <c r="N54" s="1222" t="s">
        <v>293</v>
      </c>
      <c r="O54" s="2069">
        <v>46218</v>
      </c>
      <c r="P54" s="1221" t="s">
        <v>294</v>
      </c>
      <c r="Q54" s="1221" t="s">
        <v>3051</v>
      </c>
      <c r="R54" s="2069" t="s">
        <v>3041</v>
      </c>
      <c r="S54" s="1222" t="s">
        <v>297</v>
      </c>
      <c r="T54" s="2063" t="s">
        <v>323</v>
      </c>
      <c r="U54" s="1222" t="s">
        <v>294</v>
      </c>
      <c r="V54" s="1222" t="s">
        <v>3018</v>
      </c>
      <c r="W54" s="1222" t="s">
        <v>294</v>
      </c>
      <c r="X54" s="1222" t="s">
        <v>3019</v>
      </c>
      <c r="Y54" s="1222" t="s">
        <v>3020</v>
      </c>
      <c r="Z54" s="1222" t="s">
        <v>3011</v>
      </c>
      <c r="AA54" s="1222" t="s">
        <v>3011</v>
      </c>
      <c r="AB54" s="1222" t="s">
        <v>3011</v>
      </c>
      <c r="AC54" s="1222" t="s">
        <v>3011</v>
      </c>
      <c r="AD54" s="1222" t="s">
        <v>3011</v>
      </c>
      <c r="AE54" s="1222" t="s">
        <v>3011</v>
      </c>
      <c r="AF54" s="2007" t="s">
        <v>293</v>
      </c>
      <c r="AG54" s="1221" t="s">
        <v>3021</v>
      </c>
      <c r="AH54" s="1221" t="s">
        <v>2908</v>
      </c>
      <c r="AI54" s="2007" t="s">
        <v>2909</v>
      </c>
      <c r="AJ54" s="1222" t="s">
        <v>295</v>
      </c>
      <c r="AK54" s="1225" t="s">
        <v>3022</v>
      </c>
      <c r="AL54" s="1222" t="s">
        <v>294</v>
      </c>
      <c r="AM54" s="1221" t="s">
        <v>3011</v>
      </c>
      <c r="AN54" s="2008"/>
    </row>
    <row r="55" spans="1:40" ht="93" customHeight="1">
      <c r="A55" s="1221" t="s">
        <v>1107</v>
      </c>
      <c r="B55" s="1221" t="s">
        <v>345</v>
      </c>
      <c r="C55" s="1221" t="s">
        <v>3010</v>
      </c>
      <c r="D55" s="1222" t="s">
        <v>3011</v>
      </c>
      <c r="E55" s="1221" t="s">
        <v>3012</v>
      </c>
      <c r="F55" s="1222" t="s">
        <v>291</v>
      </c>
      <c r="G55" s="1222" t="s">
        <v>3013</v>
      </c>
      <c r="H55" s="1223">
        <v>447.85924</v>
      </c>
      <c r="I55" s="1223">
        <v>400</v>
      </c>
      <c r="J55" s="1222" t="s">
        <v>3014</v>
      </c>
      <c r="K55" s="1224">
        <v>43474</v>
      </c>
      <c r="L55" s="1222" t="s">
        <v>292</v>
      </c>
      <c r="M55" s="1224" t="s">
        <v>3015</v>
      </c>
      <c r="N55" s="1222" t="s">
        <v>293</v>
      </c>
      <c r="O55" s="2069">
        <v>46218</v>
      </c>
      <c r="P55" s="1221" t="s">
        <v>294</v>
      </c>
      <c r="Q55" s="1221" t="s">
        <v>3052</v>
      </c>
      <c r="R55" s="2069" t="s">
        <v>3041</v>
      </c>
      <c r="S55" s="1222" t="s">
        <v>297</v>
      </c>
      <c r="T55" s="2063" t="s">
        <v>323</v>
      </c>
      <c r="U55" s="1222" t="s">
        <v>294</v>
      </c>
      <c r="V55" s="1222" t="s">
        <v>3018</v>
      </c>
      <c r="W55" s="1222" t="s">
        <v>294</v>
      </c>
      <c r="X55" s="1222" t="s">
        <v>3019</v>
      </c>
      <c r="Y55" s="1222" t="s">
        <v>3020</v>
      </c>
      <c r="Z55" s="1222" t="s">
        <v>3011</v>
      </c>
      <c r="AA55" s="1222" t="s">
        <v>3011</v>
      </c>
      <c r="AB55" s="1222" t="s">
        <v>3011</v>
      </c>
      <c r="AC55" s="1222" t="s">
        <v>3011</v>
      </c>
      <c r="AD55" s="1222" t="s">
        <v>3011</v>
      </c>
      <c r="AE55" s="1222" t="s">
        <v>3011</v>
      </c>
      <c r="AF55" s="2007" t="s">
        <v>293</v>
      </c>
      <c r="AG55" s="1221" t="s">
        <v>3021</v>
      </c>
      <c r="AH55" s="1221" t="s">
        <v>2908</v>
      </c>
      <c r="AI55" s="2007" t="s">
        <v>2909</v>
      </c>
      <c r="AJ55" s="1222" t="s">
        <v>295</v>
      </c>
      <c r="AK55" s="1225" t="s">
        <v>3022</v>
      </c>
      <c r="AL55" s="1222" t="s">
        <v>294</v>
      </c>
      <c r="AM55" s="1221" t="s">
        <v>3011</v>
      </c>
      <c r="AN55" s="2008"/>
    </row>
    <row r="56" spans="1:40" ht="93" customHeight="1">
      <c r="A56" s="1221" t="s">
        <v>1107</v>
      </c>
      <c r="B56" s="1221" t="s">
        <v>346</v>
      </c>
      <c r="C56" s="1221" t="s">
        <v>3010</v>
      </c>
      <c r="D56" s="1222" t="s">
        <v>3011</v>
      </c>
      <c r="E56" s="1221" t="s">
        <v>3012</v>
      </c>
      <c r="F56" s="1222" t="s">
        <v>291</v>
      </c>
      <c r="G56" s="1222" t="s">
        <v>3013</v>
      </c>
      <c r="H56" s="1223">
        <v>1343.57772</v>
      </c>
      <c r="I56" s="1223">
        <v>1200</v>
      </c>
      <c r="J56" s="1222" t="s">
        <v>3014</v>
      </c>
      <c r="K56" s="1224">
        <v>43474</v>
      </c>
      <c r="L56" s="1222" t="s">
        <v>292</v>
      </c>
      <c r="M56" s="1224" t="s">
        <v>3015</v>
      </c>
      <c r="N56" s="1222" t="s">
        <v>293</v>
      </c>
      <c r="O56" s="2069">
        <v>46218</v>
      </c>
      <c r="P56" s="1221" t="s">
        <v>294</v>
      </c>
      <c r="Q56" s="1221" t="s">
        <v>3053</v>
      </c>
      <c r="R56" s="2069" t="s">
        <v>3041</v>
      </c>
      <c r="S56" s="1222" t="s">
        <v>297</v>
      </c>
      <c r="T56" s="2063" t="s">
        <v>323</v>
      </c>
      <c r="U56" s="1222" t="s">
        <v>294</v>
      </c>
      <c r="V56" s="1222" t="s">
        <v>3018</v>
      </c>
      <c r="W56" s="1222" t="s">
        <v>294</v>
      </c>
      <c r="X56" s="1222" t="s">
        <v>3019</v>
      </c>
      <c r="Y56" s="1222" t="s">
        <v>3020</v>
      </c>
      <c r="Z56" s="1222" t="s">
        <v>3011</v>
      </c>
      <c r="AA56" s="1222" t="s">
        <v>3011</v>
      </c>
      <c r="AB56" s="1222" t="s">
        <v>3011</v>
      </c>
      <c r="AC56" s="1222" t="s">
        <v>3011</v>
      </c>
      <c r="AD56" s="1222" t="s">
        <v>3011</v>
      </c>
      <c r="AE56" s="1222" t="s">
        <v>3011</v>
      </c>
      <c r="AF56" s="2007" t="s">
        <v>293</v>
      </c>
      <c r="AG56" s="1221" t="s">
        <v>3021</v>
      </c>
      <c r="AH56" s="1221" t="s">
        <v>2908</v>
      </c>
      <c r="AI56" s="2007" t="s">
        <v>2909</v>
      </c>
      <c r="AJ56" s="1222" t="s">
        <v>295</v>
      </c>
      <c r="AK56" s="1225" t="s">
        <v>3022</v>
      </c>
      <c r="AL56" s="1222" t="s">
        <v>294</v>
      </c>
      <c r="AM56" s="1221" t="s">
        <v>3011</v>
      </c>
      <c r="AN56" s="2008"/>
    </row>
    <row r="57" spans="1:40" ht="93" customHeight="1">
      <c r="A57" s="1221" t="s">
        <v>1107</v>
      </c>
      <c r="B57" s="1221" t="s">
        <v>347</v>
      </c>
      <c r="C57" s="1221" t="s">
        <v>3010</v>
      </c>
      <c r="D57" s="1222" t="s">
        <v>3011</v>
      </c>
      <c r="E57" s="1221" t="s">
        <v>3012</v>
      </c>
      <c r="F57" s="1222" t="s">
        <v>291</v>
      </c>
      <c r="G57" s="1222" t="s">
        <v>3013</v>
      </c>
      <c r="H57" s="1223">
        <v>2239.2962000000002</v>
      </c>
      <c r="I57" s="1223">
        <v>2000</v>
      </c>
      <c r="J57" s="1222" t="s">
        <v>3014</v>
      </c>
      <c r="K57" s="1224">
        <v>43474</v>
      </c>
      <c r="L57" s="1222" t="s">
        <v>292</v>
      </c>
      <c r="M57" s="1224" t="s">
        <v>3015</v>
      </c>
      <c r="N57" s="1222" t="s">
        <v>293</v>
      </c>
      <c r="O57" s="2069">
        <v>46218</v>
      </c>
      <c r="P57" s="1221" t="s">
        <v>294</v>
      </c>
      <c r="Q57" s="1221" t="s">
        <v>3029</v>
      </c>
      <c r="R57" s="2069" t="s">
        <v>3041</v>
      </c>
      <c r="S57" s="1222" t="s">
        <v>297</v>
      </c>
      <c r="T57" s="2063" t="s">
        <v>323</v>
      </c>
      <c r="U57" s="1222" t="s">
        <v>294</v>
      </c>
      <c r="V57" s="1222" t="s">
        <v>3018</v>
      </c>
      <c r="W57" s="1222" t="s">
        <v>294</v>
      </c>
      <c r="X57" s="1222" t="s">
        <v>3019</v>
      </c>
      <c r="Y57" s="1222" t="s">
        <v>3020</v>
      </c>
      <c r="Z57" s="1222" t="s">
        <v>3011</v>
      </c>
      <c r="AA57" s="1222" t="s">
        <v>3011</v>
      </c>
      <c r="AB57" s="1222" t="s">
        <v>3011</v>
      </c>
      <c r="AC57" s="1222" t="s">
        <v>3011</v>
      </c>
      <c r="AD57" s="1222" t="s">
        <v>3011</v>
      </c>
      <c r="AE57" s="1222" t="s">
        <v>3011</v>
      </c>
      <c r="AF57" s="2007" t="s">
        <v>293</v>
      </c>
      <c r="AG57" s="1221" t="s">
        <v>3021</v>
      </c>
      <c r="AH57" s="1221" t="s">
        <v>2908</v>
      </c>
      <c r="AI57" s="2007" t="s">
        <v>2909</v>
      </c>
      <c r="AJ57" s="1222" t="s">
        <v>295</v>
      </c>
      <c r="AK57" s="1225" t="s">
        <v>3022</v>
      </c>
      <c r="AL57" s="1222" t="s">
        <v>294</v>
      </c>
      <c r="AM57" s="1221" t="s">
        <v>3011</v>
      </c>
      <c r="AN57" s="2008"/>
    </row>
    <row r="58" spans="1:40" ht="93" customHeight="1">
      <c r="A58" s="1221" t="s">
        <v>1107</v>
      </c>
      <c r="B58" s="1221" t="s">
        <v>348</v>
      </c>
      <c r="C58" s="1221" t="s">
        <v>3010</v>
      </c>
      <c r="D58" s="1222" t="s">
        <v>3011</v>
      </c>
      <c r="E58" s="1221" t="s">
        <v>3012</v>
      </c>
      <c r="F58" s="1222" t="s">
        <v>291</v>
      </c>
      <c r="G58" s="1222" t="s">
        <v>3013</v>
      </c>
      <c r="H58" s="1223">
        <v>1343.57772</v>
      </c>
      <c r="I58" s="1223">
        <v>1200</v>
      </c>
      <c r="J58" s="1222" t="s">
        <v>3014</v>
      </c>
      <c r="K58" s="1224">
        <v>43474</v>
      </c>
      <c r="L58" s="1222" t="s">
        <v>292</v>
      </c>
      <c r="M58" s="1224" t="s">
        <v>3015</v>
      </c>
      <c r="N58" s="1222" t="s">
        <v>293</v>
      </c>
      <c r="O58" s="2069">
        <v>46218</v>
      </c>
      <c r="P58" s="1221" t="s">
        <v>294</v>
      </c>
      <c r="Q58" s="1221" t="s">
        <v>3053</v>
      </c>
      <c r="R58" s="2069" t="s">
        <v>3041</v>
      </c>
      <c r="S58" s="1222" t="s">
        <v>297</v>
      </c>
      <c r="T58" s="2063" t="s">
        <v>323</v>
      </c>
      <c r="U58" s="1222" t="s">
        <v>294</v>
      </c>
      <c r="V58" s="1222" t="s">
        <v>3018</v>
      </c>
      <c r="W58" s="1222" t="s">
        <v>294</v>
      </c>
      <c r="X58" s="1222" t="s">
        <v>3019</v>
      </c>
      <c r="Y58" s="1222" t="s">
        <v>3020</v>
      </c>
      <c r="Z58" s="1222" t="s">
        <v>3011</v>
      </c>
      <c r="AA58" s="1222" t="s">
        <v>3011</v>
      </c>
      <c r="AB58" s="1222" t="s">
        <v>3011</v>
      </c>
      <c r="AC58" s="1222" t="s">
        <v>3011</v>
      </c>
      <c r="AD58" s="1222" t="s">
        <v>3011</v>
      </c>
      <c r="AE58" s="1222" t="s">
        <v>3011</v>
      </c>
      <c r="AF58" s="2007" t="s">
        <v>293</v>
      </c>
      <c r="AG58" s="1221" t="s">
        <v>3021</v>
      </c>
      <c r="AH58" s="1221" t="s">
        <v>2908</v>
      </c>
      <c r="AI58" s="2007" t="s">
        <v>2909</v>
      </c>
      <c r="AJ58" s="1222" t="s">
        <v>295</v>
      </c>
      <c r="AK58" s="1225" t="s">
        <v>3022</v>
      </c>
      <c r="AL58" s="1222" t="s">
        <v>294</v>
      </c>
      <c r="AM58" s="1221" t="s">
        <v>3011</v>
      </c>
      <c r="AN58" s="2008"/>
    </row>
    <row r="59" spans="1:40" ht="93" customHeight="1">
      <c r="A59" s="1221" t="s">
        <v>1107</v>
      </c>
      <c r="B59" s="1221" t="s">
        <v>349</v>
      </c>
      <c r="C59" s="1221" t="s">
        <v>3010</v>
      </c>
      <c r="D59" s="1222" t="s">
        <v>3011</v>
      </c>
      <c r="E59" s="1221" t="s">
        <v>3012</v>
      </c>
      <c r="F59" s="1222" t="s">
        <v>291</v>
      </c>
      <c r="G59" s="1222" t="s">
        <v>3013</v>
      </c>
      <c r="H59" s="1223">
        <v>1343.57772</v>
      </c>
      <c r="I59" s="1223">
        <v>1200</v>
      </c>
      <c r="J59" s="1222" t="s">
        <v>3014</v>
      </c>
      <c r="K59" s="1224">
        <v>43474</v>
      </c>
      <c r="L59" s="1222" t="s">
        <v>292</v>
      </c>
      <c r="M59" s="1224" t="s">
        <v>3015</v>
      </c>
      <c r="N59" s="1222" t="s">
        <v>293</v>
      </c>
      <c r="O59" s="2069">
        <v>46218</v>
      </c>
      <c r="P59" s="1221" t="s">
        <v>294</v>
      </c>
      <c r="Q59" s="1221" t="s">
        <v>3053</v>
      </c>
      <c r="R59" s="2069" t="s">
        <v>3041</v>
      </c>
      <c r="S59" s="1222" t="s">
        <v>297</v>
      </c>
      <c r="T59" s="2063" t="s">
        <v>323</v>
      </c>
      <c r="U59" s="1222" t="s">
        <v>294</v>
      </c>
      <c r="V59" s="1222" t="s">
        <v>3018</v>
      </c>
      <c r="W59" s="1222" t="s">
        <v>294</v>
      </c>
      <c r="X59" s="1222" t="s">
        <v>3019</v>
      </c>
      <c r="Y59" s="1222" t="s">
        <v>3020</v>
      </c>
      <c r="Z59" s="1222" t="s">
        <v>3011</v>
      </c>
      <c r="AA59" s="1222" t="s">
        <v>3011</v>
      </c>
      <c r="AB59" s="1222" t="s">
        <v>3011</v>
      </c>
      <c r="AC59" s="1222" t="s">
        <v>3011</v>
      </c>
      <c r="AD59" s="1222" t="s">
        <v>3011</v>
      </c>
      <c r="AE59" s="1222" t="s">
        <v>3011</v>
      </c>
      <c r="AF59" s="2007" t="s">
        <v>293</v>
      </c>
      <c r="AG59" s="1221" t="s">
        <v>3021</v>
      </c>
      <c r="AH59" s="1221" t="s">
        <v>2908</v>
      </c>
      <c r="AI59" s="2007" t="s">
        <v>2909</v>
      </c>
      <c r="AJ59" s="1222" t="s">
        <v>295</v>
      </c>
      <c r="AK59" s="1225" t="s">
        <v>3022</v>
      </c>
      <c r="AL59" s="1222" t="s">
        <v>294</v>
      </c>
      <c r="AM59" s="1221" t="s">
        <v>3011</v>
      </c>
      <c r="AN59" s="2008"/>
    </row>
    <row r="60" spans="1:40" ht="93" customHeight="1">
      <c r="A60" s="1221" t="s">
        <v>1107</v>
      </c>
      <c r="B60" s="1221" t="s">
        <v>350</v>
      </c>
      <c r="C60" s="1221" t="s">
        <v>3010</v>
      </c>
      <c r="D60" s="1222" t="s">
        <v>3011</v>
      </c>
      <c r="E60" s="1221" t="s">
        <v>3012</v>
      </c>
      <c r="F60" s="1222" t="s">
        <v>291</v>
      </c>
      <c r="G60" s="1222" t="s">
        <v>3013</v>
      </c>
      <c r="H60" s="1223">
        <v>31350.146799999999</v>
      </c>
      <c r="I60" s="1223">
        <v>28000</v>
      </c>
      <c r="J60" s="1222" t="s">
        <v>3014</v>
      </c>
      <c r="K60" s="1224">
        <v>43474</v>
      </c>
      <c r="L60" s="1222" t="s">
        <v>292</v>
      </c>
      <c r="M60" s="1224" t="s">
        <v>3015</v>
      </c>
      <c r="N60" s="1222" t="s">
        <v>293</v>
      </c>
      <c r="O60" s="2069">
        <v>46218</v>
      </c>
      <c r="P60" s="1221" t="s">
        <v>294</v>
      </c>
      <c r="Q60" s="1221" t="s">
        <v>3054</v>
      </c>
      <c r="R60" s="2069" t="s">
        <v>3041</v>
      </c>
      <c r="S60" s="1222" t="s">
        <v>297</v>
      </c>
      <c r="T60" s="2063" t="s">
        <v>323</v>
      </c>
      <c r="U60" s="1222" t="s">
        <v>294</v>
      </c>
      <c r="V60" s="1222" t="s">
        <v>3018</v>
      </c>
      <c r="W60" s="1222" t="s">
        <v>294</v>
      </c>
      <c r="X60" s="1222" t="s">
        <v>3019</v>
      </c>
      <c r="Y60" s="1222" t="s">
        <v>3020</v>
      </c>
      <c r="Z60" s="1222" t="s">
        <v>3011</v>
      </c>
      <c r="AA60" s="1222" t="s">
        <v>3011</v>
      </c>
      <c r="AB60" s="1222" t="s">
        <v>3011</v>
      </c>
      <c r="AC60" s="1222" t="s">
        <v>3011</v>
      </c>
      <c r="AD60" s="1222" t="s">
        <v>3011</v>
      </c>
      <c r="AE60" s="1222" t="s">
        <v>3011</v>
      </c>
      <c r="AF60" s="2007" t="s">
        <v>293</v>
      </c>
      <c r="AG60" s="1221" t="s">
        <v>3021</v>
      </c>
      <c r="AH60" s="1221" t="s">
        <v>2908</v>
      </c>
      <c r="AI60" s="2007" t="s">
        <v>2909</v>
      </c>
      <c r="AJ60" s="1222" t="s">
        <v>295</v>
      </c>
      <c r="AK60" s="1225" t="s">
        <v>3022</v>
      </c>
      <c r="AL60" s="1222" t="s">
        <v>294</v>
      </c>
      <c r="AM60" s="1221" t="s">
        <v>3011</v>
      </c>
      <c r="AN60" s="2008"/>
    </row>
    <row r="61" spans="1:40" ht="93" customHeight="1">
      <c r="A61" s="1221" t="s">
        <v>1107</v>
      </c>
      <c r="B61" s="1221" t="s">
        <v>351</v>
      </c>
      <c r="C61" s="1221" t="s">
        <v>3010</v>
      </c>
      <c r="D61" s="1222" t="s">
        <v>3011</v>
      </c>
      <c r="E61" s="1221" t="s">
        <v>3012</v>
      </c>
      <c r="F61" s="1222" t="s">
        <v>291</v>
      </c>
      <c r="G61" s="1222" t="s">
        <v>3013</v>
      </c>
      <c r="H61" s="1223">
        <v>2239.2962000000002</v>
      </c>
      <c r="I61" s="1223">
        <v>2000</v>
      </c>
      <c r="J61" s="1222" t="s">
        <v>3014</v>
      </c>
      <c r="K61" s="1224">
        <v>43474</v>
      </c>
      <c r="L61" s="1222" t="s">
        <v>292</v>
      </c>
      <c r="M61" s="1224" t="s">
        <v>3015</v>
      </c>
      <c r="N61" s="1222" t="s">
        <v>293</v>
      </c>
      <c r="O61" s="2069">
        <v>46218</v>
      </c>
      <c r="P61" s="1221" t="s">
        <v>294</v>
      </c>
      <c r="Q61" s="1221" t="s">
        <v>3029</v>
      </c>
      <c r="R61" s="2069" t="s">
        <v>3041</v>
      </c>
      <c r="S61" s="1222" t="s">
        <v>297</v>
      </c>
      <c r="T61" s="2063" t="s">
        <v>323</v>
      </c>
      <c r="U61" s="1222" t="s">
        <v>294</v>
      </c>
      <c r="V61" s="1222" t="s">
        <v>3018</v>
      </c>
      <c r="W61" s="1222" t="s">
        <v>294</v>
      </c>
      <c r="X61" s="1222" t="s">
        <v>3019</v>
      </c>
      <c r="Y61" s="1222" t="s">
        <v>3020</v>
      </c>
      <c r="Z61" s="1222" t="s">
        <v>3011</v>
      </c>
      <c r="AA61" s="1222" t="s">
        <v>3011</v>
      </c>
      <c r="AB61" s="1222" t="s">
        <v>3011</v>
      </c>
      <c r="AC61" s="1222" t="s">
        <v>3011</v>
      </c>
      <c r="AD61" s="1222" t="s">
        <v>3011</v>
      </c>
      <c r="AE61" s="1222" t="s">
        <v>3011</v>
      </c>
      <c r="AF61" s="2007" t="s">
        <v>293</v>
      </c>
      <c r="AG61" s="1221" t="s">
        <v>3021</v>
      </c>
      <c r="AH61" s="1221" t="s">
        <v>2908</v>
      </c>
      <c r="AI61" s="2007" t="s">
        <v>2909</v>
      </c>
      <c r="AJ61" s="1222" t="s">
        <v>295</v>
      </c>
      <c r="AK61" s="1225" t="s">
        <v>3022</v>
      </c>
      <c r="AL61" s="1222" t="s">
        <v>294</v>
      </c>
      <c r="AM61" s="1221" t="s">
        <v>3011</v>
      </c>
      <c r="AN61" s="2008"/>
    </row>
    <row r="62" spans="1:40" ht="93" customHeight="1">
      <c r="A62" s="1221" t="s">
        <v>1107</v>
      </c>
      <c r="B62" s="1221" t="s">
        <v>352</v>
      </c>
      <c r="C62" s="1221" t="s">
        <v>3010</v>
      </c>
      <c r="D62" s="1222" t="s">
        <v>3011</v>
      </c>
      <c r="E62" s="1221" t="s">
        <v>3012</v>
      </c>
      <c r="F62" s="1222" t="s">
        <v>291</v>
      </c>
      <c r="G62" s="1222" t="s">
        <v>3013</v>
      </c>
      <c r="H62" s="1223">
        <v>19705.806560000001</v>
      </c>
      <c r="I62" s="1223">
        <v>17600</v>
      </c>
      <c r="J62" s="1222" t="s">
        <v>3014</v>
      </c>
      <c r="K62" s="1224">
        <v>43474</v>
      </c>
      <c r="L62" s="1222" t="s">
        <v>292</v>
      </c>
      <c r="M62" s="1224" t="s">
        <v>3015</v>
      </c>
      <c r="N62" s="1222" t="s">
        <v>293</v>
      </c>
      <c r="O62" s="2069">
        <v>46218</v>
      </c>
      <c r="P62" s="1221" t="s">
        <v>294</v>
      </c>
      <c r="Q62" s="1221" t="s">
        <v>3055</v>
      </c>
      <c r="R62" s="2069" t="s">
        <v>3041</v>
      </c>
      <c r="S62" s="1222" t="s">
        <v>297</v>
      </c>
      <c r="T62" s="2063" t="s">
        <v>323</v>
      </c>
      <c r="U62" s="1222" t="s">
        <v>294</v>
      </c>
      <c r="V62" s="1222" t="s">
        <v>3018</v>
      </c>
      <c r="W62" s="1222" t="s">
        <v>294</v>
      </c>
      <c r="X62" s="1222" t="s">
        <v>3019</v>
      </c>
      <c r="Y62" s="1222" t="s">
        <v>3020</v>
      </c>
      <c r="Z62" s="1222" t="s">
        <v>3011</v>
      </c>
      <c r="AA62" s="1222" t="s">
        <v>3011</v>
      </c>
      <c r="AB62" s="1222" t="s">
        <v>3011</v>
      </c>
      <c r="AC62" s="1222" t="s">
        <v>3011</v>
      </c>
      <c r="AD62" s="1222" t="s">
        <v>3011</v>
      </c>
      <c r="AE62" s="1222" t="s">
        <v>3011</v>
      </c>
      <c r="AF62" s="2007" t="s">
        <v>293</v>
      </c>
      <c r="AG62" s="1221" t="s">
        <v>3021</v>
      </c>
      <c r="AH62" s="1221" t="s">
        <v>2908</v>
      </c>
      <c r="AI62" s="2007" t="s">
        <v>2909</v>
      </c>
      <c r="AJ62" s="1222" t="s">
        <v>295</v>
      </c>
      <c r="AK62" s="1225" t="s">
        <v>3022</v>
      </c>
      <c r="AL62" s="1222" t="s">
        <v>294</v>
      </c>
      <c r="AM62" s="1221" t="s">
        <v>3011</v>
      </c>
      <c r="AN62" s="2008"/>
    </row>
    <row r="63" spans="1:40" ht="93" customHeight="1">
      <c r="A63" s="1221" t="s">
        <v>1107</v>
      </c>
      <c r="B63" s="1221" t="s">
        <v>353</v>
      </c>
      <c r="C63" s="1221" t="s">
        <v>3010</v>
      </c>
      <c r="D63" s="1222" t="s">
        <v>3011</v>
      </c>
      <c r="E63" s="1221" t="s">
        <v>3012</v>
      </c>
      <c r="F63" s="1222" t="s">
        <v>291</v>
      </c>
      <c r="G63" s="1222" t="s">
        <v>3013</v>
      </c>
      <c r="H63" s="1223">
        <v>2239.2962000000002</v>
      </c>
      <c r="I63" s="1223">
        <v>2000</v>
      </c>
      <c r="J63" s="1222" t="s">
        <v>3014</v>
      </c>
      <c r="K63" s="1224">
        <v>43474</v>
      </c>
      <c r="L63" s="1222" t="s">
        <v>292</v>
      </c>
      <c r="M63" s="1224" t="s">
        <v>3015</v>
      </c>
      <c r="N63" s="1222" t="s">
        <v>293</v>
      </c>
      <c r="O63" s="2069">
        <v>46218</v>
      </c>
      <c r="P63" s="1221" t="s">
        <v>294</v>
      </c>
      <c r="Q63" s="1221" t="s">
        <v>3029</v>
      </c>
      <c r="R63" s="2069" t="s">
        <v>3041</v>
      </c>
      <c r="S63" s="1222" t="s">
        <v>297</v>
      </c>
      <c r="T63" s="2063" t="s">
        <v>323</v>
      </c>
      <c r="U63" s="1222" t="s">
        <v>294</v>
      </c>
      <c r="V63" s="1222" t="s">
        <v>3018</v>
      </c>
      <c r="W63" s="1222" t="s">
        <v>294</v>
      </c>
      <c r="X63" s="1222" t="s">
        <v>3019</v>
      </c>
      <c r="Y63" s="1222" t="s">
        <v>3020</v>
      </c>
      <c r="Z63" s="1222" t="s">
        <v>3011</v>
      </c>
      <c r="AA63" s="1222" t="s">
        <v>3011</v>
      </c>
      <c r="AB63" s="1222" t="s">
        <v>3011</v>
      </c>
      <c r="AC63" s="1222" t="s">
        <v>3011</v>
      </c>
      <c r="AD63" s="1222" t="s">
        <v>3011</v>
      </c>
      <c r="AE63" s="1222" t="s">
        <v>3011</v>
      </c>
      <c r="AF63" s="2007" t="s">
        <v>293</v>
      </c>
      <c r="AG63" s="1221" t="s">
        <v>3021</v>
      </c>
      <c r="AH63" s="1221" t="s">
        <v>2908</v>
      </c>
      <c r="AI63" s="2007" t="s">
        <v>2909</v>
      </c>
      <c r="AJ63" s="1222" t="s">
        <v>295</v>
      </c>
      <c r="AK63" s="1225" t="s">
        <v>3022</v>
      </c>
      <c r="AL63" s="1222" t="s">
        <v>294</v>
      </c>
      <c r="AM63" s="1221" t="s">
        <v>3011</v>
      </c>
      <c r="AN63" s="2008"/>
    </row>
    <row r="64" spans="1:40" ht="93" customHeight="1">
      <c r="A64" s="1221" t="s">
        <v>1107</v>
      </c>
      <c r="B64" s="1221" t="s">
        <v>354</v>
      </c>
      <c r="C64" s="1221" t="s">
        <v>3010</v>
      </c>
      <c r="D64" s="1222" t="s">
        <v>3011</v>
      </c>
      <c r="E64" s="1221" t="s">
        <v>3012</v>
      </c>
      <c r="F64" s="1222" t="s">
        <v>291</v>
      </c>
      <c r="G64" s="1222" t="s">
        <v>3013</v>
      </c>
      <c r="H64" s="1223">
        <v>4478.5924000000005</v>
      </c>
      <c r="I64" s="1223">
        <v>4000</v>
      </c>
      <c r="J64" s="1222" t="s">
        <v>3014</v>
      </c>
      <c r="K64" s="1224">
        <v>43474</v>
      </c>
      <c r="L64" s="1222" t="s">
        <v>292</v>
      </c>
      <c r="M64" s="1224" t="s">
        <v>3015</v>
      </c>
      <c r="N64" s="1222" t="s">
        <v>293</v>
      </c>
      <c r="O64" s="2069">
        <v>46218</v>
      </c>
      <c r="P64" s="1221" t="s">
        <v>294</v>
      </c>
      <c r="Q64" s="1221" t="s">
        <v>3048</v>
      </c>
      <c r="R64" s="2069" t="s">
        <v>3041</v>
      </c>
      <c r="S64" s="1222" t="s">
        <v>297</v>
      </c>
      <c r="T64" s="2063" t="s">
        <v>323</v>
      </c>
      <c r="U64" s="1222" t="s">
        <v>294</v>
      </c>
      <c r="V64" s="1222" t="s">
        <v>3018</v>
      </c>
      <c r="W64" s="1222" t="s">
        <v>294</v>
      </c>
      <c r="X64" s="1222" t="s">
        <v>3019</v>
      </c>
      <c r="Y64" s="1222" t="s">
        <v>3020</v>
      </c>
      <c r="Z64" s="1222" t="s">
        <v>3011</v>
      </c>
      <c r="AA64" s="1222" t="s">
        <v>3011</v>
      </c>
      <c r="AB64" s="1222" t="s">
        <v>3011</v>
      </c>
      <c r="AC64" s="1222" t="s">
        <v>3011</v>
      </c>
      <c r="AD64" s="1222" t="s">
        <v>3011</v>
      </c>
      <c r="AE64" s="1222" t="s">
        <v>3011</v>
      </c>
      <c r="AF64" s="2007" t="s">
        <v>293</v>
      </c>
      <c r="AG64" s="1221" t="s">
        <v>3021</v>
      </c>
      <c r="AH64" s="1221" t="s">
        <v>2908</v>
      </c>
      <c r="AI64" s="2007" t="s">
        <v>2909</v>
      </c>
      <c r="AJ64" s="1222" t="s">
        <v>295</v>
      </c>
      <c r="AK64" s="1225" t="s">
        <v>3022</v>
      </c>
      <c r="AL64" s="1222" t="s">
        <v>294</v>
      </c>
      <c r="AM64" s="1221" t="s">
        <v>3011</v>
      </c>
      <c r="AN64" s="2008"/>
    </row>
    <row r="65" spans="1:40" ht="93" customHeight="1">
      <c r="A65" s="1221" t="s">
        <v>1107</v>
      </c>
      <c r="B65" s="1221" t="s">
        <v>355</v>
      </c>
      <c r="C65" s="1221" t="s">
        <v>3010</v>
      </c>
      <c r="D65" s="1222" t="s">
        <v>3011</v>
      </c>
      <c r="E65" s="1221" t="s">
        <v>3012</v>
      </c>
      <c r="F65" s="1222" t="s">
        <v>291</v>
      </c>
      <c r="G65" s="1222" t="s">
        <v>3013</v>
      </c>
      <c r="H65" s="1223">
        <v>447.85924</v>
      </c>
      <c r="I65" s="1223">
        <v>400</v>
      </c>
      <c r="J65" s="1222" t="s">
        <v>3014</v>
      </c>
      <c r="K65" s="1224">
        <v>43474</v>
      </c>
      <c r="L65" s="1222" t="s">
        <v>292</v>
      </c>
      <c r="M65" s="1224" t="s">
        <v>3015</v>
      </c>
      <c r="N65" s="1222" t="s">
        <v>293</v>
      </c>
      <c r="O65" s="2069">
        <v>46218</v>
      </c>
      <c r="P65" s="1221" t="s">
        <v>294</v>
      </c>
      <c r="Q65" s="1221" t="s">
        <v>3052</v>
      </c>
      <c r="R65" s="2069" t="s">
        <v>3041</v>
      </c>
      <c r="S65" s="1222" t="s">
        <v>297</v>
      </c>
      <c r="T65" s="2063" t="s">
        <v>323</v>
      </c>
      <c r="U65" s="1222" t="s">
        <v>294</v>
      </c>
      <c r="V65" s="1222" t="s">
        <v>3018</v>
      </c>
      <c r="W65" s="1222" t="s">
        <v>294</v>
      </c>
      <c r="X65" s="1222" t="s">
        <v>3019</v>
      </c>
      <c r="Y65" s="1222" t="s">
        <v>3020</v>
      </c>
      <c r="Z65" s="1222" t="s">
        <v>3011</v>
      </c>
      <c r="AA65" s="1222" t="s">
        <v>3011</v>
      </c>
      <c r="AB65" s="1222" t="s">
        <v>3011</v>
      </c>
      <c r="AC65" s="1222" t="s">
        <v>3011</v>
      </c>
      <c r="AD65" s="1222" t="s">
        <v>3011</v>
      </c>
      <c r="AE65" s="1222" t="s">
        <v>3011</v>
      </c>
      <c r="AF65" s="2007" t="s">
        <v>293</v>
      </c>
      <c r="AG65" s="1221" t="s">
        <v>3021</v>
      </c>
      <c r="AH65" s="1221" t="s">
        <v>2908</v>
      </c>
      <c r="AI65" s="2007" t="s">
        <v>2909</v>
      </c>
      <c r="AJ65" s="1222" t="s">
        <v>295</v>
      </c>
      <c r="AK65" s="1225" t="s">
        <v>3022</v>
      </c>
      <c r="AL65" s="1222" t="s">
        <v>294</v>
      </c>
      <c r="AM65" s="1221" t="s">
        <v>3011</v>
      </c>
      <c r="AN65" s="2008"/>
    </row>
    <row r="66" spans="1:40" ht="93" customHeight="1">
      <c r="A66" s="1221" t="s">
        <v>1107</v>
      </c>
      <c r="B66" s="1221" t="s">
        <v>356</v>
      </c>
      <c r="C66" s="1221" t="s">
        <v>3010</v>
      </c>
      <c r="D66" s="1222" t="s">
        <v>3011</v>
      </c>
      <c r="E66" s="1221" t="s">
        <v>3012</v>
      </c>
      <c r="F66" s="1222" t="s">
        <v>291</v>
      </c>
      <c r="G66" s="1222" t="s">
        <v>3013</v>
      </c>
      <c r="H66" s="1223">
        <v>55982.404999999999</v>
      </c>
      <c r="I66" s="1223">
        <v>50000</v>
      </c>
      <c r="J66" s="1222" t="s">
        <v>3014</v>
      </c>
      <c r="K66" s="1224">
        <v>43474</v>
      </c>
      <c r="L66" s="1222" t="s">
        <v>292</v>
      </c>
      <c r="M66" s="1224" t="s">
        <v>3015</v>
      </c>
      <c r="N66" s="1222" t="s">
        <v>293</v>
      </c>
      <c r="O66" s="2069">
        <v>46218</v>
      </c>
      <c r="P66" s="1221" t="s">
        <v>294</v>
      </c>
      <c r="Q66" s="1221" t="s">
        <v>3056</v>
      </c>
      <c r="R66" s="2069" t="s">
        <v>3041</v>
      </c>
      <c r="S66" s="1222" t="s">
        <v>297</v>
      </c>
      <c r="T66" s="2063" t="s">
        <v>323</v>
      </c>
      <c r="U66" s="1222" t="s">
        <v>294</v>
      </c>
      <c r="V66" s="1222" t="s">
        <v>3018</v>
      </c>
      <c r="W66" s="1222" t="s">
        <v>294</v>
      </c>
      <c r="X66" s="1222" t="s">
        <v>3019</v>
      </c>
      <c r="Y66" s="1222" t="s">
        <v>3020</v>
      </c>
      <c r="Z66" s="1222" t="s">
        <v>3011</v>
      </c>
      <c r="AA66" s="1222" t="s">
        <v>3011</v>
      </c>
      <c r="AB66" s="1222" t="s">
        <v>3011</v>
      </c>
      <c r="AC66" s="1222" t="s">
        <v>3011</v>
      </c>
      <c r="AD66" s="1222" t="s">
        <v>3011</v>
      </c>
      <c r="AE66" s="1222" t="s">
        <v>3011</v>
      </c>
      <c r="AF66" s="2007" t="s">
        <v>293</v>
      </c>
      <c r="AG66" s="1221" t="s">
        <v>3021</v>
      </c>
      <c r="AH66" s="1221" t="s">
        <v>2908</v>
      </c>
      <c r="AI66" s="2007" t="s">
        <v>2909</v>
      </c>
      <c r="AJ66" s="1222" t="s">
        <v>295</v>
      </c>
      <c r="AK66" s="1225" t="s">
        <v>3022</v>
      </c>
      <c r="AL66" s="1222" t="s">
        <v>294</v>
      </c>
      <c r="AM66" s="1221" t="s">
        <v>3011</v>
      </c>
      <c r="AN66" s="2008"/>
    </row>
    <row r="67" spans="1:40" ht="93" customHeight="1">
      <c r="A67" s="1221" t="s">
        <v>1107</v>
      </c>
      <c r="B67" s="1221" t="s">
        <v>357</v>
      </c>
      <c r="C67" s="1221" t="s">
        <v>3010</v>
      </c>
      <c r="D67" s="1222" t="s">
        <v>3011</v>
      </c>
      <c r="E67" s="1221" t="s">
        <v>3012</v>
      </c>
      <c r="F67" s="1222" t="s">
        <v>291</v>
      </c>
      <c r="G67" s="1222" t="s">
        <v>3013</v>
      </c>
      <c r="H67" s="1223">
        <v>447.85924</v>
      </c>
      <c r="I67" s="1223">
        <v>400</v>
      </c>
      <c r="J67" s="1222" t="s">
        <v>3014</v>
      </c>
      <c r="K67" s="1224">
        <v>43474</v>
      </c>
      <c r="L67" s="1222" t="s">
        <v>292</v>
      </c>
      <c r="M67" s="1224" t="s">
        <v>3015</v>
      </c>
      <c r="N67" s="1222" t="s">
        <v>293</v>
      </c>
      <c r="O67" s="2069">
        <v>46218</v>
      </c>
      <c r="P67" s="1221" t="s">
        <v>294</v>
      </c>
      <c r="Q67" s="1221" t="s">
        <v>3052</v>
      </c>
      <c r="R67" s="2069" t="s">
        <v>3041</v>
      </c>
      <c r="S67" s="1222" t="s">
        <v>297</v>
      </c>
      <c r="T67" s="2063" t="s">
        <v>323</v>
      </c>
      <c r="U67" s="1222" t="s">
        <v>294</v>
      </c>
      <c r="V67" s="1222" t="s">
        <v>3018</v>
      </c>
      <c r="W67" s="1222" t="s">
        <v>294</v>
      </c>
      <c r="X67" s="1222" t="s">
        <v>3019</v>
      </c>
      <c r="Y67" s="1222" t="s">
        <v>3020</v>
      </c>
      <c r="Z67" s="1222" t="s">
        <v>3011</v>
      </c>
      <c r="AA67" s="1222" t="s">
        <v>3011</v>
      </c>
      <c r="AB67" s="1222" t="s">
        <v>3011</v>
      </c>
      <c r="AC67" s="1222" t="s">
        <v>3011</v>
      </c>
      <c r="AD67" s="1222" t="s">
        <v>3011</v>
      </c>
      <c r="AE67" s="1222" t="s">
        <v>3011</v>
      </c>
      <c r="AF67" s="2007" t="s">
        <v>293</v>
      </c>
      <c r="AG67" s="1221" t="s">
        <v>3021</v>
      </c>
      <c r="AH67" s="1221" t="s">
        <v>2908</v>
      </c>
      <c r="AI67" s="2007" t="s">
        <v>2909</v>
      </c>
      <c r="AJ67" s="1222" t="s">
        <v>295</v>
      </c>
      <c r="AK67" s="1225" t="s">
        <v>3022</v>
      </c>
      <c r="AL67" s="1222" t="s">
        <v>294</v>
      </c>
      <c r="AM67" s="1221" t="s">
        <v>3011</v>
      </c>
      <c r="AN67" s="2008"/>
    </row>
    <row r="68" spans="1:40" ht="93" customHeight="1">
      <c r="A68" s="1221" t="s">
        <v>1107</v>
      </c>
      <c r="B68" s="1221" t="s">
        <v>358</v>
      </c>
      <c r="C68" s="1221" t="s">
        <v>3010</v>
      </c>
      <c r="D68" s="1222" t="s">
        <v>3011</v>
      </c>
      <c r="E68" s="1221" t="s">
        <v>3012</v>
      </c>
      <c r="F68" s="1222" t="s">
        <v>291</v>
      </c>
      <c r="G68" s="1222" t="s">
        <v>3013</v>
      </c>
      <c r="H68" s="1223">
        <v>2687.15544</v>
      </c>
      <c r="I68" s="1223">
        <v>2400</v>
      </c>
      <c r="J68" s="1222" t="s">
        <v>3014</v>
      </c>
      <c r="K68" s="1224">
        <v>43474</v>
      </c>
      <c r="L68" s="1222" t="s">
        <v>292</v>
      </c>
      <c r="M68" s="1224" t="s">
        <v>3015</v>
      </c>
      <c r="N68" s="1222" t="s">
        <v>293</v>
      </c>
      <c r="O68" s="2069">
        <v>46218</v>
      </c>
      <c r="P68" s="1221" t="s">
        <v>294</v>
      </c>
      <c r="Q68" s="1221" t="s">
        <v>3057</v>
      </c>
      <c r="R68" s="2069" t="s">
        <v>3041</v>
      </c>
      <c r="S68" s="1222" t="s">
        <v>297</v>
      </c>
      <c r="T68" s="2063" t="s">
        <v>323</v>
      </c>
      <c r="U68" s="1222" t="s">
        <v>294</v>
      </c>
      <c r="V68" s="1222" t="s">
        <v>3018</v>
      </c>
      <c r="W68" s="1222" t="s">
        <v>294</v>
      </c>
      <c r="X68" s="1222" t="s">
        <v>3019</v>
      </c>
      <c r="Y68" s="1222" t="s">
        <v>3020</v>
      </c>
      <c r="Z68" s="1222" t="s">
        <v>3011</v>
      </c>
      <c r="AA68" s="1222" t="s">
        <v>3011</v>
      </c>
      <c r="AB68" s="1222" t="s">
        <v>3011</v>
      </c>
      <c r="AC68" s="1222" t="s">
        <v>3011</v>
      </c>
      <c r="AD68" s="1222" t="s">
        <v>3011</v>
      </c>
      <c r="AE68" s="1222" t="s">
        <v>3011</v>
      </c>
      <c r="AF68" s="2007" t="s">
        <v>293</v>
      </c>
      <c r="AG68" s="1221" t="s">
        <v>3021</v>
      </c>
      <c r="AH68" s="1221" t="s">
        <v>2908</v>
      </c>
      <c r="AI68" s="2007" t="s">
        <v>2909</v>
      </c>
      <c r="AJ68" s="1222" t="s">
        <v>295</v>
      </c>
      <c r="AK68" s="1225" t="s">
        <v>3022</v>
      </c>
      <c r="AL68" s="1222" t="s">
        <v>294</v>
      </c>
      <c r="AM68" s="1221" t="s">
        <v>3011</v>
      </c>
      <c r="AN68" s="2008"/>
    </row>
    <row r="69" spans="1:40" ht="93" customHeight="1">
      <c r="A69" s="1221" t="s">
        <v>1107</v>
      </c>
      <c r="B69" s="1221" t="s">
        <v>359</v>
      </c>
      <c r="C69" s="1221" t="s">
        <v>3010</v>
      </c>
      <c r="D69" s="1222" t="s">
        <v>3011</v>
      </c>
      <c r="E69" s="1221" t="s">
        <v>3012</v>
      </c>
      <c r="F69" s="1222" t="s">
        <v>291</v>
      </c>
      <c r="G69" s="1222" t="s">
        <v>3013</v>
      </c>
      <c r="H69" s="1223">
        <v>5374.31088</v>
      </c>
      <c r="I69" s="1223">
        <v>4800</v>
      </c>
      <c r="J69" s="1222" t="s">
        <v>3014</v>
      </c>
      <c r="K69" s="1224">
        <v>43474</v>
      </c>
      <c r="L69" s="1222" t="s">
        <v>292</v>
      </c>
      <c r="M69" s="1224" t="s">
        <v>3015</v>
      </c>
      <c r="N69" s="1222" t="s">
        <v>293</v>
      </c>
      <c r="O69" s="2069">
        <v>46218</v>
      </c>
      <c r="P69" s="1221" t="s">
        <v>294</v>
      </c>
      <c r="Q69" s="1221" t="s">
        <v>3058</v>
      </c>
      <c r="R69" s="2069" t="s">
        <v>3041</v>
      </c>
      <c r="S69" s="1222" t="s">
        <v>297</v>
      </c>
      <c r="T69" s="2063" t="s">
        <v>323</v>
      </c>
      <c r="U69" s="1222" t="s">
        <v>294</v>
      </c>
      <c r="V69" s="1222" t="s">
        <v>3018</v>
      </c>
      <c r="W69" s="1222" t="s">
        <v>294</v>
      </c>
      <c r="X69" s="1222" t="s">
        <v>3019</v>
      </c>
      <c r="Y69" s="1222" t="s">
        <v>3020</v>
      </c>
      <c r="Z69" s="1222" t="s">
        <v>3011</v>
      </c>
      <c r="AA69" s="1222" t="s">
        <v>3011</v>
      </c>
      <c r="AB69" s="1222" t="s">
        <v>3011</v>
      </c>
      <c r="AC69" s="1222" t="s">
        <v>3011</v>
      </c>
      <c r="AD69" s="1222" t="s">
        <v>3011</v>
      </c>
      <c r="AE69" s="1222" t="s">
        <v>3011</v>
      </c>
      <c r="AF69" s="2007" t="s">
        <v>293</v>
      </c>
      <c r="AG69" s="1221" t="s">
        <v>3021</v>
      </c>
      <c r="AH69" s="1221" t="s">
        <v>2908</v>
      </c>
      <c r="AI69" s="2007" t="s">
        <v>2909</v>
      </c>
      <c r="AJ69" s="1222" t="s">
        <v>295</v>
      </c>
      <c r="AK69" s="1225" t="s">
        <v>3022</v>
      </c>
      <c r="AL69" s="1222" t="s">
        <v>294</v>
      </c>
      <c r="AM69" s="1221" t="s">
        <v>3011</v>
      </c>
      <c r="AN69" s="2008"/>
    </row>
    <row r="70" spans="1:40" ht="93" customHeight="1">
      <c r="A70" s="1221" t="s">
        <v>1107</v>
      </c>
      <c r="B70" s="1221" t="s">
        <v>360</v>
      </c>
      <c r="C70" s="1221" t="s">
        <v>3010</v>
      </c>
      <c r="D70" s="1222" t="s">
        <v>3011</v>
      </c>
      <c r="E70" s="1221" t="s">
        <v>3012</v>
      </c>
      <c r="F70" s="1222" t="s">
        <v>291</v>
      </c>
      <c r="G70" s="1222" t="s">
        <v>3013</v>
      </c>
      <c r="H70" s="1223">
        <v>17466.51036</v>
      </c>
      <c r="I70" s="1223">
        <v>15600</v>
      </c>
      <c r="J70" s="1222" t="s">
        <v>3014</v>
      </c>
      <c r="K70" s="1224">
        <v>43474</v>
      </c>
      <c r="L70" s="1222" t="s">
        <v>292</v>
      </c>
      <c r="M70" s="1224" t="s">
        <v>3015</v>
      </c>
      <c r="N70" s="1222" t="s">
        <v>293</v>
      </c>
      <c r="O70" s="2069">
        <v>46218</v>
      </c>
      <c r="P70" s="1221" t="s">
        <v>294</v>
      </c>
      <c r="Q70" s="1221" t="s">
        <v>3059</v>
      </c>
      <c r="R70" s="2069" t="s">
        <v>3041</v>
      </c>
      <c r="S70" s="1222" t="s">
        <v>297</v>
      </c>
      <c r="T70" s="2063" t="s">
        <v>323</v>
      </c>
      <c r="U70" s="1222" t="s">
        <v>294</v>
      </c>
      <c r="V70" s="1222" t="s">
        <v>3018</v>
      </c>
      <c r="W70" s="1222" t="s">
        <v>294</v>
      </c>
      <c r="X70" s="1222" t="s">
        <v>3019</v>
      </c>
      <c r="Y70" s="1222" t="s">
        <v>3020</v>
      </c>
      <c r="Z70" s="1222" t="s">
        <v>3011</v>
      </c>
      <c r="AA70" s="1222" t="s">
        <v>3011</v>
      </c>
      <c r="AB70" s="1222" t="s">
        <v>3011</v>
      </c>
      <c r="AC70" s="1222" t="s">
        <v>3011</v>
      </c>
      <c r="AD70" s="1222" t="s">
        <v>3011</v>
      </c>
      <c r="AE70" s="1222" t="s">
        <v>3011</v>
      </c>
      <c r="AF70" s="2007" t="s">
        <v>293</v>
      </c>
      <c r="AG70" s="1221" t="s">
        <v>3021</v>
      </c>
      <c r="AH70" s="1221" t="s">
        <v>2908</v>
      </c>
      <c r="AI70" s="2007" t="s">
        <v>2909</v>
      </c>
      <c r="AJ70" s="1222" t="s">
        <v>295</v>
      </c>
      <c r="AK70" s="1225" t="s">
        <v>3022</v>
      </c>
      <c r="AL70" s="1222" t="s">
        <v>294</v>
      </c>
      <c r="AM70" s="1221" t="s">
        <v>3011</v>
      </c>
      <c r="AN70" s="2008"/>
    </row>
    <row r="71" spans="1:40" ht="93" customHeight="1">
      <c r="A71" s="1221" t="s">
        <v>1107</v>
      </c>
      <c r="B71" s="1221" t="s">
        <v>361</v>
      </c>
      <c r="C71" s="1221" t="s">
        <v>3010</v>
      </c>
      <c r="D71" s="1222" t="s">
        <v>3011</v>
      </c>
      <c r="E71" s="1221" t="s">
        <v>3012</v>
      </c>
      <c r="F71" s="1222" t="s">
        <v>291</v>
      </c>
      <c r="G71" s="1222" t="s">
        <v>3013</v>
      </c>
      <c r="H71" s="1223">
        <v>60013.138160000002</v>
      </c>
      <c r="I71" s="1223">
        <v>53600</v>
      </c>
      <c r="J71" s="1222" t="s">
        <v>3014</v>
      </c>
      <c r="K71" s="1224">
        <v>43474</v>
      </c>
      <c r="L71" s="1222" t="s">
        <v>292</v>
      </c>
      <c r="M71" s="1224" t="s">
        <v>3015</v>
      </c>
      <c r="N71" s="1222" t="s">
        <v>293</v>
      </c>
      <c r="O71" s="2069">
        <v>46218</v>
      </c>
      <c r="P71" s="1221" t="s">
        <v>294</v>
      </c>
      <c r="Q71" s="1221" t="s">
        <v>3060</v>
      </c>
      <c r="R71" s="2069" t="s">
        <v>3041</v>
      </c>
      <c r="S71" s="1222" t="s">
        <v>297</v>
      </c>
      <c r="T71" s="2063" t="s">
        <v>323</v>
      </c>
      <c r="U71" s="1222" t="s">
        <v>294</v>
      </c>
      <c r="V71" s="1222" t="s">
        <v>3018</v>
      </c>
      <c r="W71" s="1222" t="s">
        <v>294</v>
      </c>
      <c r="X71" s="1222" t="s">
        <v>3019</v>
      </c>
      <c r="Y71" s="1222" t="s">
        <v>3020</v>
      </c>
      <c r="Z71" s="1222" t="s">
        <v>3011</v>
      </c>
      <c r="AA71" s="1222" t="s">
        <v>3011</v>
      </c>
      <c r="AB71" s="1222" t="s">
        <v>3011</v>
      </c>
      <c r="AC71" s="1222" t="s">
        <v>3011</v>
      </c>
      <c r="AD71" s="1222" t="s">
        <v>3011</v>
      </c>
      <c r="AE71" s="1222" t="s">
        <v>3011</v>
      </c>
      <c r="AF71" s="2007" t="s">
        <v>293</v>
      </c>
      <c r="AG71" s="1221" t="s">
        <v>3021</v>
      </c>
      <c r="AH71" s="1221" t="s">
        <v>2908</v>
      </c>
      <c r="AI71" s="2007" t="s">
        <v>2909</v>
      </c>
      <c r="AJ71" s="1222" t="s">
        <v>295</v>
      </c>
      <c r="AK71" s="1225" t="s">
        <v>3022</v>
      </c>
      <c r="AL71" s="1222" t="s">
        <v>294</v>
      </c>
      <c r="AM71" s="1221" t="s">
        <v>3011</v>
      </c>
      <c r="AN71" s="2008"/>
    </row>
    <row r="72" spans="1:40" ht="93" customHeight="1">
      <c r="A72" s="1221" t="s">
        <v>1107</v>
      </c>
      <c r="B72" s="1221" t="s">
        <v>362</v>
      </c>
      <c r="C72" s="1221" t="s">
        <v>3010</v>
      </c>
      <c r="D72" s="1222" t="s">
        <v>3011</v>
      </c>
      <c r="E72" s="1221" t="s">
        <v>3012</v>
      </c>
      <c r="F72" s="1222" t="s">
        <v>291</v>
      </c>
      <c r="G72" s="1222" t="s">
        <v>3013</v>
      </c>
      <c r="H72" s="1223">
        <v>5374.31088</v>
      </c>
      <c r="I72" s="1223">
        <v>4800</v>
      </c>
      <c r="J72" s="1222" t="s">
        <v>3014</v>
      </c>
      <c r="K72" s="1224">
        <v>43474</v>
      </c>
      <c r="L72" s="1222" t="s">
        <v>292</v>
      </c>
      <c r="M72" s="1224" t="s">
        <v>3015</v>
      </c>
      <c r="N72" s="1222" t="s">
        <v>293</v>
      </c>
      <c r="O72" s="2069">
        <v>46218</v>
      </c>
      <c r="P72" s="1221" t="s">
        <v>294</v>
      </c>
      <c r="Q72" s="1221" t="s">
        <v>3058</v>
      </c>
      <c r="R72" s="2069" t="s">
        <v>3041</v>
      </c>
      <c r="S72" s="1222" t="s">
        <v>297</v>
      </c>
      <c r="T72" s="2063" t="s">
        <v>323</v>
      </c>
      <c r="U72" s="1222" t="s">
        <v>294</v>
      </c>
      <c r="V72" s="1222" t="s">
        <v>3018</v>
      </c>
      <c r="W72" s="1222" t="s">
        <v>294</v>
      </c>
      <c r="X72" s="1222" t="s">
        <v>3019</v>
      </c>
      <c r="Y72" s="1222" t="s">
        <v>3020</v>
      </c>
      <c r="Z72" s="1222" t="s">
        <v>3011</v>
      </c>
      <c r="AA72" s="1222" t="s">
        <v>3011</v>
      </c>
      <c r="AB72" s="1222" t="s">
        <v>3011</v>
      </c>
      <c r="AC72" s="1222" t="s">
        <v>3011</v>
      </c>
      <c r="AD72" s="1222" t="s">
        <v>3011</v>
      </c>
      <c r="AE72" s="1222" t="s">
        <v>3011</v>
      </c>
      <c r="AF72" s="2007" t="s">
        <v>293</v>
      </c>
      <c r="AG72" s="1221" t="s">
        <v>3021</v>
      </c>
      <c r="AH72" s="1221" t="s">
        <v>2908</v>
      </c>
      <c r="AI72" s="2007" t="s">
        <v>2909</v>
      </c>
      <c r="AJ72" s="1222" t="s">
        <v>295</v>
      </c>
      <c r="AK72" s="1225" t="s">
        <v>3022</v>
      </c>
      <c r="AL72" s="1222" t="s">
        <v>294</v>
      </c>
      <c r="AM72" s="1221" t="s">
        <v>3011</v>
      </c>
      <c r="AN72" s="2008"/>
    </row>
    <row r="73" spans="1:40" ht="93" customHeight="1">
      <c r="A73" s="1221" t="s">
        <v>1107</v>
      </c>
      <c r="B73" s="1221" t="s">
        <v>363</v>
      </c>
      <c r="C73" s="1221" t="s">
        <v>3010</v>
      </c>
      <c r="D73" s="1222" t="s">
        <v>3011</v>
      </c>
      <c r="E73" s="1221" t="s">
        <v>3012</v>
      </c>
      <c r="F73" s="1222" t="s">
        <v>291</v>
      </c>
      <c r="G73" s="1222" t="s">
        <v>3013</v>
      </c>
      <c r="H73" s="1223">
        <v>2687.15544</v>
      </c>
      <c r="I73" s="1223">
        <v>2400</v>
      </c>
      <c r="J73" s="1222" t="s">
        <v>3014</v>
      </c>
      <c r="K73" s="1224">
        <v>43474</v>
      </c>
      <c r="L73" s="1222" t="s">
        <v>292</v>
      </c>
      <c r="M73" s="1224" t="s">
        <v>3015</v>
      </c>
      <c r="N73" s="1222" t="s">
        <v>293</v>
      </c>
      <c r="O73" s="2069">
        <v>46218</v>
      </c>
      <c r="P73" s="1221" t="s">
        <v>294</v>
      </c>
      <c r="Q73" s="1221" t="s">
        <v>3057</v>
      </c>
      <c r="R73" s="2069" t="s">
        <v>3041</v>
      </c>
      <c r="S73" s="1222" t="s">
        <v>297</v>
      </c>
      <c r="T73" s="2063" t="s">
        <v>323</v>
      </c>
      <c r="U73" s="1222" t="s">
        <v>294</v>
      </c>
      <c r="V73" s="1222" t="s">
        <v>3018</v>
      </c>
      <c r="W73" s="1222" t="s">
        <v>294</v>
      </c>
      <c r="X73" s="1222" t="s">
        <v>3019</v>
      </c>
      <c r="Y73" s="1222" t="s">
        <v>3020</v>
      </c>
      <c r="Z73" s="1222" t="s">
        <v>3011</v>
      </c>
      <c r="AA73" s="1222" t="s">
        <v>3011</v>
      </c>
      <c r="AB73" s="1222" t="s">
        <v>3011</v>
      </c>
      <c r="AC73" s="1222" t="s">
        <v>3011</v>
      </c>
      <c r="AD73" s="1222" t="s">
        <v>3011</v>
      </c>
      <c r="AE73" s="1222" t="s">
        <v>3011</v>
      </c>
      <c r="AF73" s="2007" t="s">
        <v>293</v>
      </c>
      <c r="AG73" s="1221" t="s">
        <v>3021</v>
      </c>
      <c r="AH73" s="1221" t="s">
        <v>2908</v>
      </c>
      <c r="AI73" s="2007" t="s">
        <v>2909</v>
      </c>
      <c r="AJ73" s="1222" t="s">
        <v>295</v>
      </c>
      <c r="AK73" s="1225" t="s">
        <v>3022</v>
      </c>
      <c r="AL73" s="1222" t="s">
        <v>294</v>
      </c>
      <c r="AM73" s="1221" t="s">
        <v>3011</v>
      </c>
      <c r="AN73" s="2008"/>
    </row>
    <row r="74" spans="1:40" ht="93" customHeight="1">
      <c r="A74" s="1221" t="s">
        <v>1107</v>
      </c>
      <c r="B74" s="1221" t="s">
        <v>364</v>
      </c>
      <c r="C74" s="1221" t="s">
        <v>3010</v>
      </c>
      <c r="D74" s="1222" t="s">
        <v>3011</v>
      </c>
      <c r="E74" s="1221" t="s">
        <v>3012</v>
      </c>
      <c r="F74" s="1222" t="s">
        <v>291</v>
      </c>
      <c r="G74" s="1222" t="s">
        <v>3013</v>
      </c>
      <c r="H74" s="1223">
        <v>2239.2962000000002</v>
      </c>
      <c r="I74" s="1223">
        <v>2000</v>
      </c>
      <c r="J74" s="1222" t="s">
        <v>3014</v>
      </c>
      <c r="K74" s="1224">
        <v>43474</v>
      </c>
      <c r="L74" s="1222" t="s">
        <v>292</v>
      </c>
      <c r="M74" s="1224" t="s">
        <v>3015</v>
      </c>
      <c r="N74" s="1222" t="s">
        <v>293</v>
      </c>
      <c r="O74" s="2069">
        <v>46218</v>
      </c>
      <c r="P74" s="1221" t="s">
        <v>294</v>
      </c>
      <c r="Q74" s="1221" t="s">
        <v>3029</v>
      </c>
      <c r="R74" s="2069" t="s">
        <v>3041</v>
      </c>
      <c r="S74" s="1222" t="s">
        <v>297</v>
      </c>
      <c r="T74" s="2063" t="s">
        <v>323</v>
      </c>
      <c r="U74" s="1222" t="s">
        <v>294</v>
      </c>
      <c r="V74" s="1222" t="s">
        <v>3018</v>
      </c>
      <c r="W74" s="1222" t="s">
        <v>294</v>
      </c>
      <c r="X74" s="1222" t="s">
        <v>3019</v>
      </c>
      <c r="Y74" s="1222" t="s">
        <v>3020</v>
      </c>
      <c r="Z74" s="1222" t="s">
        <v>3011</v>
      </c>
      <c r="AA74" s="1222" t="s">
        <v>3011</v>
      </c>
      <c r="AB74" s="1222" t="s">
        <v>3011</v>
      </c>
      <c r="AC74" s="1222" t="s">
        <v>3011</v>
      </c>
      <c r="AD74" s="1222" t="s">
        <v>3011</v>
      </c>
      <c r="AE74" s="1222" t="s">
        <v>3011</v>
      </c>
      <c r="AF74" s="2007" t="s">
        <v>293</v>
      </c>
      <c r="AG74" s="1221" t="s">
        <v>3021</v>
      </c>
      <c r="AH74" s="1221" t="s">
        <v>2908</v>
      </c>
      <c r="AI74" s="2007" t="s">
        <v>2909</v>
      </c>
      <c r="AJ74" s="1222" t="s">
        <v>295</v>
      </c>
      <c r="AK74" s="1225" t="s">
        <v>3022</v>
      </c>
      <c r="AL74" s="1222" t="s">
        <v>294</v>
      </c>
      <c r="AM74" s="1221" t="s">
        <v>3011</v>
      </c>
      <c r="AN74" s="2008"/>
    </row>
    <row r="75" spans="1:40" ht="93" customHeight="1">
      <c r="A75" s="1221" t="s">
        <v>1107</v>
      </c>
      <c r="B75" s="1221" t="s">
        <v>365</v>
      </c>
      <c r="C75" s="1221" t="s">
        <v>3010</v>
      </c>
      <c r="D75" s="1222" t="s">
        <v>3011</v>
      </c>
      <c r="E75" s="1221" t="s">
        <v>3012</v>
      </c>
      <c r="F75" s="1222" t="s">
        <v>291</v>
      </c>
      <c r="G75" s="1222" t="s">
        <v>3013</v>
      </c>
      <c r="H75" s="1223">
        <v>46389.983229999998</v>
      </c>
      <c r="I75" s="1223">
        <v>45000</v>
      </c>
      <c r="J75" s="1222" t="s">
        <v>3014</v>
      </c>
      <c r="K75" s="1224">
        <v>43474</v>
      </c>
      <c r="L75" s="1222" t="s">
        <v>292</v>
      </c>
      <c r="M75" s="1224" t="s">
        <v>3015</v>
      </c>
      <c r="N75" s="1222" t="s">
        <v>293</v>
      </c>
      <c r="O75" s="2069">
        <v>46402</v>
      </c>
      <c r="P75" s="1221" t="s">
        <v>294</v>
      </c>
      <c r="Q75" s="1221" t="s">
        <v>3061</v>
      </c>
      <c r="R75" s="2069" t="s">
        <v>3062</v>
      </c>
      <c r="S75" s="1222" t="s">
        <v>297</v>
      </c>
      <c r="T75" s="2063" t="s">
        <v>2912</v>
      </c>
      <c r="U75" s="1222" t="s">
        <v>294</v>
      </c>
      <c r="V75" s="1222" t="s">
        <v>3018</v>
      </c>
      <c r="W75" s="1222" t="s">
        <v>294</v>
      </c>
      <c r="X75" s="1222" t="s">
        <v>3019</v>
      </c>
      <c r="Y75" s="1222" t="s">
        <v>3020</v>
      </c>
      <c r="Z75" s="1222" t="s">
        <v>3011</v>
      </c>
      <c r="AA75" s="1222" t="s">
        <v>3011</v>
      </c>
      <c r="AB75" s="1222" t="s">
        <v>3011</v>
      </c>
      <c r="AC75" s="1222" t="s">
        <v>3011</v>
      </c>
      <c r="AD75" s="1222" t="s">
        <v>3011</v>
      </c>
      <c r="AE75" s="1222" t="s">
        <v>3011</v>
      </c>
      <c r="AF75" s="2007" t="s">
        <v>293</v>
      </c>
      <c r="AG75" s="1221" t="s">
        <v>3021</v>
      </c>
      <c r="AH75" s="1221" t="s">
        <v>2908</v>
      </c>
      <c r="AI75" s="2007" t="s">
        <v>2909</v>
      </c>
      <c r="AJ75" s="1222" t="s">
        <v>295</v>
      </c>
      <c r="AK75" s="1225" t="s">
        <v>3022</v>
      </c>
      <c r="AL75" s="1222" t="s">
        <v>294</v>
      </c>
      <c r="AM75" s="1221" t="s">
        <v>3011</v>
      </c>
      <c r="AN75" s="2008"/>
    </row>
    <row r="76" spans="1:40" ht="93" customHeight="1">
      <c r="A76" s="1221" t="s">
        <v>1107</v>
      </c>
      <c r="B76" s="1221" t="s">
        <v>366</v>
      </c>
      <c r="C76" s="1221" t="s">
        <v>3010</v>
      </c>
      <c r="D76" s="1222" t="s">
        <v>3011</v>
      </c>
      <c r="E76" s="1221" t="s">
        <v>3012</v>
      </c>
      <c r="F76" s="1222" t="s">
        <v>291</v>
      </c>
      <c r="G76" s="1222" t="s">
        <v>3013</v>
      </c>
      <c r="H76" s="1223">
        <v>1119.6481000000001</v>
      </c>
      <c r="I76" s="1223">
        <v>1000</v>
      </c>
      <c r="J76" s="1222" t="s">
        <v>3014</v>
      </c>
      <c r="K76" s="1224">
        <v>43475</v>
      </c>
      <c r="L76" s="1222" t="s">
        <v>292</v>
      </c>
      <c r="M76" s="1224" t="s">
        <v>3015</v>
      </c>
      <c r="N76" s="1222" t="s">
        <v>293</v>
      </c>
      <c r="O76" s="2069">
        <v>46218</v>
      </c>
      <c r="P76" s="1221" t="s">
        <v>294</v>
      </c>
      <c r="Q76" s="1221" t="s">
        <v>3039</v>
      </c>
      <c r="R76" s="2069" t="s">
        <v>3041</v>
      </c>
      <c r="S76" s="1222" t="s">
        <v>297</v>
      </c>
      <c r="T76" s="2063" t="s">
        <v>323</v>
      </c>
      <c r="U76" s="1222" t="s">
        <v>294</v>
      </c>
      <c r="V76" s="1222" t="s">
        <v>3018</v>
      </c>
      <c r="W76" s="1222" t="s">
        <v>294</v>
      </c>
      <c r="X76" s="1222" t="s">
        <v>3019</v>
      </c>
      <c r="Y76" s="1222" t="s">
        <v>3020</v>
      </c>
      <c r="Z76" s="1222" t="s">
        <v>3011</v>
      </c>
      <c r="AA76" s="1222" t="s">
        <v>3011</v>
      </c>
      <c r="AB76" s="1222" t="s">
        <v>3011</v>
      </c>
      <c r="AC76" s="1222" t="s">
        <v>3011</v>
      </c>
      <c r="AD76" s="1222" t="s">
        <v>3011</v>
      </c>
      <c r="AE76" s="1222" t="s">
        <v>3011</v>
      </c>
      <c r="AF76" s="2007" t="s">
        <v>293</v>
      </c>
      <c r="AG76" s="1221" t="s">
        <v>3021</v>
      </c>
      <c r="AH76" s="1221" t="s">
        <v>2908</v>
      </c>
      <c r="AI76" s="2007" t="s">
        <v>2909</v>
      </c>
      <c r="AJ76" s="1222" t="s">
        <v>295</v>
      </c>
      <c r="AK76" s="1225" t="s">
        <v>3022</v>
      </c>
      <c r="AL76" s="1222" t="s">
        <v>294</v>
      </c>
      <c r="AM76" s="1221" t="s">
        <v>3011</v>
      </c>
      <c r="AN76" s="2008"/>
    </row>
    <row r="77" spans="1:40" ht="93" customHeight="1">
      <c r="A77" s="1221" t="s">
        <v>1107</v>
      </c>
      <c r="B77" s="1221" t="s">
        <v>367</v>
      </c>
      <c r="C77" s="1221" t="s">
        <v>3010</v>
      </c>
      <c r="D77" s="1222" t="s">
        <v>3011</v>
      </c>
      <c r="E77" s="1221" t="s">
        <v>3012</v>
      </c>
      <c r="F77" s="1222" t="s">
        <v>291</v>
      </c>
      <c r="G77" s="1222" t="s">
        <v>3013</v>
      </c>
      <c r="H77" s="1223">
        <v>1679.4721500000001</v>
      </c>
      <c r="I77" s="1223">
        <v>1500</v>
      </c>
      <c r="J77" s="1222" t="s">
        <v>3014</v>
      </c>
      <c r="K77" s="1224">
        <v>43475</v>
      </c>
      <c r="L77" s="1222" t="s">
        <v>292</v>
      </c>
      <c r="M77" s="1224" t="s">
        <v>3015</v>
      </c>
      <c r="N77" s="1222" t="s">
        <v>293</v>
      </c>
      <c r="O77" s="2069">
        <v>46218</v>
      </c>
      <c r="P77" s="1221" t="s">
        <v>294</v>
      </c>
      <c r="Q77" s="1221" t="s">
        <v>3030</v>
      </c>
      <c r="R77" s="2069" t="s">
        <v>3041</v>
      </c>
      <c r="S77" s="1222" t="s">
        <v>297</v>
      </c>
      <c r="T77" s="2063" t="s">
        <v>323</v>
      </c>
      <c r="U77" s="1222" t="s">
        <v>294</v>
      </c>
      <c r="V77" s="1222" t="s">
        <v>3018</v>
      </c>
      <c r="W77" s="1222" t="s">
        <v>294</v>
      </c>
      <c r="X77" s="1222" t="s">
        <v>3019</v>
      </c>
      <c r="Y77" s="1222" t="s">
        <v>3020</v>
      </c>
      <c r="Z77" s="1222" t="s">
        <v>3011</v>
      </c>
      <c r="AA77" s="1222" t="s">
        <v>3011</v>
      </c>
      <c r="AB77" s="1222" t="s">
        <v>3011</v>
      </c>
      <c r="AC77" s="1222" t="s">
        <v>3011</v>
      </c>
      <c r="AD77" s="1222" t="s">
        <v>3011</v>
      </c>
      <c r="AE77" s="1222" t="s">
        <v>3011</v>
      </c>
      <c r="AF77" s="2007" t="s">
        <v>293</v>
      </c>
      <c r="AG77" s="1221" t="s">
        <v>3021</v>
      </c>
      <c r="AH77" s="1221" t="s">
        <v>2908</v>
      </c>
      <c r="AI77" s="2007" t="s">
        <v>2909</v>
      </c>
      <c r="AJ77" s="1222" t="s">
        <v>295</v>
      </c>
      <c r="AK77" s="1225" t="s">
        <v>3022</v>
      </c>
      <c r="AL77" s="1222" t="s">
        <v>294</v>
      </c>
      <c r="AM77" s="1221" t="s">
        <v>3011</v>
      </c>
      <c r="AN77" s="2008"/>
    </row>
    <row r="78" spans="1:40" ht="93" customHeight="1">
      <c r="A78" s="1221" t="s">
        <v>1107</v>
      </c>
      <c r="B78" s="1221" t="s">
        <v>368</v>
      </c>
      <c r="C78" s="1221" t="s">
        <v>3010</v>
      </c>
      <c r="D78" s="1222" t="s">
        <v>3011</v>
      </c>
      <c r="E78" s="1221" t="s">
        <v>3012</v>
      </c>
      <c r="F78" s="1222" t="s">
        <v>291</v>
      </c>
      <c r="G78" s="1222" t="s">
        <v>3013</v>
      </c>
      <c r="H78" s="1223">
        <v>1119.6481000000001</v>
      </c>
      <c r="I78" s="1223">
        <v>1000</v>
      </c>
      <c r="J78" s="1222" t="s">
        <v>3014</v>
      </c>
      <c r="K78" s="1224">
        <v>43475</v>
      </c>
      <c r="L78" s="1222" t="s">
        <v>292</v>
      </c>
      <c r="M78" s="1224" t="s">
        <v>3015</v>
      </c>
      <c r="N78" s="1222" t="s">
        <v>293</v>
      </c>
      <c r="O78" s="2069">
        <v>46218</v>
      </c>
      <c r="P78" s="1221" t="s">
        <v>294</v>
      </c>
      <c r="Q78" s="1221" t="s">
        <v>3039</v>
      </c>
      <c r="R78" s="2069" t="s">
        <v>3041</v>
      </c>
      <c r="S78" s="1222" t="s">
        <v>297</v>
      </c>
      <c r="T78" s="2063" t="s">
        <v>323</v>
      </c>
      <c r="U78" s="1222" t="s">
        <v>294</v>
      </c>
      <c r="V78" s="1222" t="s">
        <v>3018</v>
      </c>
      <c r="W78" s="1222" t="s">
        <v>294</v>
      </c>
      <c r="X78" s="1222" t="s">
        <v>3019</v>
      </c>
      <c r="Y78" s="1222" t="s">
        <v>3020</v>
      </c>
      <c r="Z78" s="1222" t="s">
        <v>3011</v>
      </c>
      <c r="AA78" s="1222" t="s">
        <v>3011</v>
      </c>
      <c r="AB78" s="1222" t="s">
        <v>3011</v>
      </c>
      <c r="AC78" s="1222" t="s">
        <v>3011</v>
      </c>
      <c r="AD78" s="1222" t="s">
        <v>3011</v>
      </c>
      <c r="AE78" s="1222" t="s">
        <v>3011</v>
      </c>
      <c r="AF78" s="2007" t="s">
        <v>293</v>
      </c>
      <c r="AG78" s="1221" t="s">
        <v>3021</v>
      </c>
      <c r="AH78" s="1221" t="s">
        <v>2908</v>
      </c>
      <c r="AI78" s="2007" t="s">
        <v>2909</v>
      </c>
      <c r="AJ78" s="1222" t="s">
        <v>295</v>
      </c>
      <c r="AK78" s="1225" t="s">
        <v>3022</v>
      </c>
      <c r="AL78" s="1222" t="s">
        <v>294</v>
      </c>
      <c r="AM78" s="1221" t="s">
        <v>3011</v>
      </c>
      <c r="AN78" s="2008"/>
    </row>
    <row r="79" spans="1:40" ht="93" customHeight="1">
      <c r="A79" s="1221" t="s">
        <v>1107</v>
      </c>
      <c r="B79" s="1221" t="s">
        <v>369</v>
      </c>
      <c r="C79" s="1221" t="s">
        <v>3010</v>
      </c>
      <c r="D79" s="1222" t="s">
        <v>3011</v>
      </c>
      <c r="E79" s="1221" t="s">
        <v>3012</v>
      </c>
      <c r="F79" s="1222" t="s">
        <v>291</v>
      </c>
      <c r="G79" s="1222" t="s">
        <v>3013</v>
      </c>
      <c r="H79" s="1223">
        <v>1119.6481000000001</v>
      </c>
      <c r="I79" s="1223">
        <v>1000</v>
      </c>
      <c r="J79" s="1222" t="s">
        <v>3014</v>
      </c>
      <c r="K79" s="1224">
        <v>43475</v>
      </c>
      <c r="L79" s="1222" t="s">
        <v>292</v>
      </c>
      <c r="M79" s="1224" t="s">
        <v>3015</v>
      </c>
      <c r="N79" s="1222" t="s">
        <v>293</v>
      </c>
      <c r="O79" s="2069">
        <v>46218</v>
      </c>
      <c r="P79" s="1221" t="s">
        <v>294</v>
      </c>
      <c r="Q79" s="1221" t="s">
        <v>3039</v>
      </c>
      <c r="R79" s="2069" t="s">
        <v>3041</v>
      </c>
      <c r="S79" s="1222" t="s">
        <v>297</v>
      </c>
      <c r="T79" s="2063" t="s">
        <v>323</v>
      </c>
      <c r="U79" s="1222" t="s">
        <v>294</v>
      </c>
      <c r="V79" s="1222" t="s">
        <v>3018</v>
      </c>
      <c r="W79" s="1222" t="s">
        <v>294</v>
      </c>
      <c r="X79" s="1222" t="s">
        <v>3019</v>
      </c>
      <c r="Y79" s="1222" t="s">
        <v>3020</v>
      </c>
      <c r="Z79" s="1222" t="s">
        <v>3011</v>
      </c>
      <c r="AA79" s="1222" t="s">
        <v>3011</v>
      </c>
      <c r="AB79" s="1222" t="s">
        <v>3011</v>
      </c>
      <c r="AC79" s="1222" t="s">
        <v>3011</v>
      </c>
      <c r="AD79" s="1222" t="s">
        <v>3011</v>
      </c>
      <c r="AE79" s="1222" t="s">
        <v>3011</v>
      </c>
      <c r="AF79" s="2007" t="s">
        <v>293</v>
      </c>
      <c r="AG79" s="1221" t="s">
        <v>3021</v>
      </c>
      <c r="AH79" s="1221" t="s">
        <v>2908</v>
      </c>
      <c r="AI79" s="2007" t="s">
        <v>2909</v>
      </c>
      <c r="AJ79" s="1222" t="s">
        <v>295</v>
      </c>
      <c r="AK79" s="1225" t="s">
        <v>3022</v>
      </c>
      <c r="AL79" s="1222" t="s">
        <v>294</v>
      </c>
      <c r="AM79" s="1221" t="s">
        <v>3011</v>
      </c>
      <c r="AN79" s="2008"/>
    </row>
    <row r="80" spans="1:40" ht="93" customHeight="1">
      <c r="A80" s="1221" t="s">
        <v>1107</v>
      </c>
      <c r="B80" s="1221" t="s">
        <v>370</v>
      </c>
      <c r="C80" s="1221" t="s">
        <v>3010</v>
      </c>
      <c r="D80" s="1222" t="s">
        <v>3011</v>
      </c>
      <c r="E80" s="1221" t="s">
        <v>3012</v>
      </c>
      <c r="F80" s="1222" t="s">
        <v>291</v>
      </c>
      <c r="G80" s="1222" t="s">
        <v>3013</v>
      </c>
      <c r="H80" s="1223">
        <v>1119.6481000000001</v>
      </c>
      <c r="I80" s="1223">
        <v>1000</v>
      </c>
      <c r="J80" s="1222" t="s">
        <v>3014</v>
      </c>
      <c r="K80" s="1224">
        <v>43475</v>
      </c>
      <c r="L80" s="1222" t="s">
        <v>292</v>
      </c>
      <c r="M80" s="1224" t="s">
        <v>3015</v>
      </c>
      <c r="N80" s="1222" t="s">
        <v>293</v>
      </c>
      <c r="O80" s="2069">
        <v>46218</v>
      </c>
      <c r="P80" s="1221" t="s">
        <v>294</v>
      </c>
      <c r="Q80" s="1221" t="s">
        <v>3039</v>
      </c>
      <c r="R80" s="2069" t="s">
        <v>3041</v>
      </c>
      <c r="S80" s="1222" t="s">
        <v>297</v>
      </c>
      <c r="T80" s="2063" t="s">
        <v>323</v>
      </c>
      <c r="U80" s="1222" t="s">
        <v>294</v>
      </c>
      <c r="V80" s="1222" t="s">
        <v>3018</v>
      </c>
      <c r="W80" s="1222" t="s">
        <v>294</v>
      </c>
      <c r="X80" s="1222" t="s">
        <v>3019</v>
      </c>
      <c r="Y80" s="1222" t="s">
        <v>3020</v>
      </c>
      <c r="Z80" s="1222" t="s">
        <v>3011</v>
      </c>
      <c r="AA80" s="1222" t="s">
        <v>3011</v>
      </c>
      <c r="AB80" s="1222" t="s">
        <v>3011</v>
      </c>
      <c r="AC80" s="1222" t="s">
        <v>3011</v>
      </c>
      <c r="AD80" s="1222" t="s">
        <v>3011</v>
      </c>
      <c r="AE80" s="1222" t="s">
        <v>3011</v>
      </c>
      <c r="AF80" s="2007" t="s">
        <v>293</v>
      </c>
      <c r="AG80" s="1221" t="s">
        <v>3021</v>
      </c>
      <c r="AH80" s="1221" t="s">
        <v>2908</v>
      </c>
      <c r="AI80" s="2007" t="s">
        <v>2909</v>
      </c>
      <c r="AJ80" s="1222" t="s">
        <v>295</v>
      </c>
      <c r="AK80" s="1225" t="s">
        <v>3022</v>
      </c>
      <c r="AL80" s="1222" t="s">
        <v>294</v>
      </c>
      <c r="AM80" s="1221" t="s">
        <v>3011</v>
      </c>
      <c r="AN80" s="2008"/>
    </row>
    <row r="81" spans="1:40" ht="93" customHeight="1">
      <c r="A81" s="1221" t="s">
        <v>1107</v>
      </c>
      <c r="B81" s="1221" t="s">
        <v>371</v>
      </c>
      <c r="C81" s="1221" t="s">
        <v>3010</v>
      </c>
      <c r="D81" s="1222" t="s">
        <v>3011</v>
      </c>
      <c r="E81" s="1221" t="s">
        <v>3012</v>
      </c>
      <c r="F81" s="1222" t="s">
        <v>291</v>
      </c>
      <c r="G81" s="1222" t="s">
        <v>3013</v>
      </c>
      <c r="H81" s="1223">
        <v>1119.6481000000001</v>
      </c>
      <c r="I81" s="1223">
        <v>1000</v>
      </c>
      <c r="J81" s="1222" t="s">
        <v>3014</v>
      </c>
      <c r="K81" s="1224">
        <v>43475</v>
      </c>
      <c r="L81" s="1222" t="s">
        <v>292</v>
      </c>
      <c r="M81" s="1224" t="s">
        <v>3015</v>
      </c>
      <c r="N81" s="1222" t="s">
        <v>293</v>
      </c>
      <c r="O81" s="2069">
        <v>46218</v>
      </c>
      <c r="P81" s="1221" t="s">
        <v>294</v>
      </c>
      <c r="Q81" s="1221" t="s">
        <v>3039</v>
      </c>
      <c r="R81" s="2069" t="s">
        <v>3041</v>
      </c>
      <c r="S81" s="1222" t="s">
        <v>297</v>
      </c>
      <c r="T81" s="2063" t="s">
        <v>323</v>
      </c>
      <c r="U81" s="1222" t="s">
        <v>294</v>
      </c>
      <c r="V81" s="1222" t="s">
        <v>3018</v>
      </c>
      <c r="W81" s="1222" t="s">
        <v>294</v>
      </c>
      <c r="X81" s="1222" t="s">
        <v>3019</v>
      </c>
      <c r="Y81" s="1222" t="s">
        <v>3020</v>
      </c>
      <c r="Z81" s="1222" t="s">
        <v>3011</v>
      </c>
      <c r="AA81" s="1222" t="s">
        <v>3011</v>
      </c>
      <c r="AB81" s="1222" t="s">
        <v>3011</v>
      </c>
      <c r="AC81" s="1222" t="s">
        <v>3011</v>
      </c>
      <c r="AD81" s="1222" t="s">
        <v>3011</v>
      </c>
      <c r="AE81" s="1222" t="s">
        <v>3011</v>
      </c>
      <c r="AF81" s="2007" t="s">
        <v>293</v>
      </c>
      <c r="AG81" s="1221" t="s">
        <v>3021</v>
      </c>
      <c r="AH81" s="1221" t="s">
        <v>2908</v>
      </c>
      <c r="AI81" s="2007" t="s">
        <v>2909</v>
      </c>
      <c r="AJ81" s="1222" t="s">
        <v>295</v>
      </c>
      <c r="AK81" s="1225" t="s">
        <v>3022</v>
      </c>
      <c r="AL81" s="1222" t="s">
        <v>294</v>
      </c>
      <c r="AM81" s="1221" t="s">
        <v>3011</v>
      </c>
      <c r="AN81" s="2008"/>
    </row>
    <row r="82" spans="1:40" ht="93" customHeight="1">
      <c r="A82" s="1221" t="s">
        <v>1107</v>
      </c>
      <c r="B82" s="1221" t="s">
        <v>372</v>
      </c>
      <c r="C82" s="1221" t="s">
        <v>3010</v>
      </c>
      <c r="D82" s="1222" t="s">
        <v>3011</v>
      </c>
      <c r="E82" s="1221" t="s">
        <v>3012</v>
      </c>
      <c r="F82" s="1222" t="s">
        <v>291</v>
      </c>
      <c r="G82" s="1222" t="s">
        <v>3013</v>
      </c>
      <c r="H82" s="1223">
        <v>3918.7683499999998</v>
      </c>
      <c r="I82" s="1223">
        <v>3500</v>
      </c>
      <c r="J82" s="1222" t="s">
        <v>3014</v>
      </c>
      <c r="K82" s="1224">
        <v>43475</v>
      </c>
      <c r="L82" s="1222" t="s">
        <v>292</v>
      </c>
      <c r="M82" s="1224" t="s">
        <v>3015</v>
      </c>
      <c r="N82" s="1222" t="s">
        <v>293</v>
      </c>
      <c r="O82" s="2069">
        <v>46218</v>
      </c>
      <c r="P82" s="1221" t="s">
        <v>294</v>
      </c>
      <c r="Q82" s="1221" t="s">
        <v>3063</v>
      </c>
      <c r="R82" s="2069" t="s">
        <v>3041</v>
      </c>
      <c r="S82" s="1222" t="s">
        <v>297</v>
      </c>
      <c r="T82" s="2063" t="s">
        <v>323</v>
      </c>
      <c r="U82" s="1222" t="s">
        <v>294</v>
      </c>
      <c r="V82" s="1222" t="s">
        <v>3018</v>
      </c>
      <c r="W82" s="1222" t="s">
        <v>294</v>
      </c>
      <c r="X82" s="1222" t="s">
        <v>3019</v>
      </c>
      <c r="Y82" s="1222" t="s">
        <v>3020</v>
      </c>
      <c r="Z82" s="1222" t="s">
        <v>3011</v>
      </c>
      <c r="AA82" s="1222" t="s">
        <v>3011</v>
      </c>
      <c r="AB82" s="1222" t="s">
        <v>3011</v>
      </c>
      <c r="AC82" s="1222" t="s">
        <v>3011</v>
      </c>
      <c r="AD82" s="1222" t="s">
        <v>3011</v>
      </c>
      <c r="AE82" s="1222" t="s">
        <v>3011</v>
      </c>
      <c r="AF82" s="2007" t="s">
        <v>293</v>
      </c>
      <c r="AG82" s="1221" t="s">
        <v>3021</v>
      </c>
      <c r="AH82" s="1221" t="s">
        <v>2908</v>
      </c>
      <c r="AI82" s="2007" t="s">
        <v>2909</v>
      </c>
      <c r="AJ82" s="1222" t="s">
        <v>295</v>
      </c>
      <c r="AK82" s="1225" t="s">
        <v>3022</v>
      </c>
      <c r="AL82" s="1222" t="s">
        <v>294</v>
      </c>
      <c r="AM82" s="1221" t="s">
        <v>3011</v>
      </c>
      <c r="AN82" s="2008"/>
    </row>
    <row r="83" spans="1:40" ht="93" customHeight="1">
      <c r="A83" s="1221" t="s">
        <v>1107</v>
      </c>
      <c r="B83" s="1221" t="s">
        <v>373</v>
      </c>
      <c r="C83" s="1221" t="s">
        <v>3010</v>
      </c>
      <c r="D83" s="1222" t="s">
        <v>3011</v>
      </c>
      <c r="E83" s="1221" t="s">
        <v>3012</v>
      </c>
      <c r="F83" s="1222" t="s">
        <v>291</v>
      </c>
      <c r="G83" s="1222" t="s">
        <v>3013</v>
      </c>
      <c r="H83" s="1223">
        <v>447.85924</v>
      </c>
      <c r="I83" s="1223">
        <v>400</v>
      </c>
      <c r="J83" s="1222" t="s">
        <v>3014</v>
      </c>
      <c r="K83" s="1224">
        <v>43475</v>
      </c>
      <c r="L83" s="1222" t="s">
        <v>292</v>
      </c>
      <c r="M83" s="1224" t="s">
        <v>3015</v>
      </c>
      <c r="N83" s="1222" t="s">
        <v>293</v>
      </c>
      <c r="O83" s="2069">
        <v>46218</v>
      </c>
      <c r="P83" s="1221" t="s">
        <v>294</v>
      </c>
      <c r="Q83" s="1221" t="s">
        <v>3052</v>
      </c>
      <c r="R83" s="2069" t="s">
        <v>3041</v>
      </c>
      <c r="S83" s="1222" t="s">
        <v>297</v>
      </c>
      <c r="T83" s="2063" t="s">
        <v>323</v>
      </c>
      <c r="U83" s="1222" t="s">
        <v>294</v>
      </c>
      <c r="V83" s="1222" t="s">
        <v>3018</v>
      </c>
      <c r="W83" s="1222" t="s">
        <v>294</v>
      </c>
      <c r="X83" s="1222" t="s">
        <v>3019</v>
      </c>
      <c r="Y83" s="1222" t="s">
        <v>3020</v>
      </c>
      <c r="Z83" s="1222" t="s">
        <v>3011</v>
      </c>
      <c r="AA83" s="1222" t="s">
        <v>3011</v>
      </c>
      <c r="AB83" s="1222" t="s">
        <v>3011</v>
      </c>
      <c r="AC83" s="1222" t="s">
        <v>3011</v>
      </c>
      <c r="AD83" s="1222" t="s">
        <v>3011</v>
      </c>
      <c r="AE83" s="1222" t="s">
        <v>3011</v>
      </c>
      <c r="AF83" s="2007" t="s">
        <v>293</v>
      </c>
      <c r="AG83" s="1221" t="s">
        <v>3021</v>
      </c>
      <c r="AH83" s="1221" t="s">
        <v>2908</v>
      </c>
      <c r="AI83" s="2007" t="s">
        <v>2909</v>
      </c>
      <c r="AJ83" s="1222" t="s">
        <v>295</v>
      </c>
      <c r="AK83" s="1225" t="s">
        <v>3022</v>
      </c>
      <c r="AL83" s="1222" t="s">
        <v>294</v>
      </c>
      <c r="AM83" s="1221" t="s">
        <v>3011</v>
      </c>
      <c r="AN83" s="2008"/>
    </row>
    <row r="84" spans="1:40" ht="93" customHeight="1">
      <c r="A84" s="1221" t="s">
        <v>1107</v>
      </c>
      <c r="B84" s="1221" t="s">
        <v>374</v>
      </c>
      <c r="C84" s="1221" t="s">
        <v>3010</v>
      </c>
      <c r="D84" s="1222" t="s">
        <v>3011</v>
      </c>
      <c r="E84" s="1221" t="s">
        <v>3012</v>
      </c>
      <c r="F84" s="1222" t="s">
        <v>291</v>
      </c>
      <c r="G84" s="1222" t="s">
        <v>3013</v>
      </c>
      <c r="H84" s="1223">
        <v>4030.7331600000002</v>
      </c>
      <c r="I84" s="1223">
        <v>3600</v>
      </c>
      <c r="J84" s="1222" t="s">
        <v>3014</v>
      </c>
      <c r="K84" s="1224">
        <v>43475</v>
      </c>
      <c r="L84" s="1222" t="s">
        <v>292</v>
      </c>
      <c r="M84" s="1224" t="s">
        <v>3015</v>
      </c>
      <c r="N84" s="1222" t="s">
        <v>293</v>
      </c>
      <c r="O84" s="2069">
        <v>46218</v>
      </c>
      <c r="P84" s="1221" t="s">
        <v>294</v>
      </c>
      <c r="Q84" s="1221" t="s">
        <v>3064</v>
      </c>
      <c r="R84" s="2069" t="s">
        <v>3041</v>
      </c>
      <c r="S84" s="1222" t="s">
        <v>297</v>
      </c>
      <c r="T84" s="2063" t="s">
        <v>323</v>
      </c>
      <c r="U84" s="1222" t="s">
        <v>294</v>
      </c>
      <c r="V84" s="1222" t="s">
        <v>3018</v>
      </c>
      <c r="W84" s="1222" t="s">
        <v>294</v>
      </c>
      <c r="X84" s="1222" t="s">
        <v>3019</v>
      </c>
      <c r="Y84" s="1222" t="s">
        <v>3020</v>
      </c>
      <c r="Z84" s="1222" t="s">
        <v>3011</v>
      </c>
      <c r="AA84" s="1222" t="s">
        <v>3011</v>
      </c>
      <c r="AB84" s="1222" t="s">
        <v>3011</v>
      </c>
      <c r="AC84" s="1222" t="s">
        <v>3011</v>
      </c>
      <c r="AD84" s="1222" t="s">
        <v>3011</v>
      </c>
      <c r="AE84" s="1222" t="s">
        <v>3011</v>
      </c>
      <c r="AF84" s="2007" t="s">
        <v>293</v>
      </c>
      <c r="AG84" s="1221" t="s">
        <v>3021</v>
      </c>
      <c r="AH84" s="1221" t="s">
        <v>2908</v>
      </c>
      <c r="AI84" s="2007" t="s">
        <v>2909</v>
      </c>
      <c r="AJ84" s="1222" t="s">
        <v>295</v>
      </c>
      <c r="AK84" s="1225" t="s">
        <v>3022</v>
      </c>
      <c r="AL84" s="1222" t="s">
        <v>294</v>
      </c>
      <c r="AM84" s="1221" t="s">
        <v>3011</v>
      </c>
      <c r="AN84" s="2008"/>
    </row>
    <row r="85" spans="1:40" ht="93" customHeight="1">
      <c r="A85" s="1221" t="s">
        <v>1107</v>
      </c>
      <c r="B85" s="1221" t="s">
        <v>375</v>
      </c>
      <c r="C85" s="1221" t="s">
        <v>3010</v>
      </c>
      <c r="D85" s="1222" t="s">
        <v>3011</v>
      </c>
      <c r="E85" s="1221" t="s">
        <v>3012</v>
      </c>
      <c r="F85" s="1222" t="s">
        <v>291</v>
      </c>
      <c r="G85" s="1222" t="s">
        <v>3013</v>
      </c>
      <c r="H85" s="1223">
        <v>13435.7772</v>
      </c>
      <c r="I85" s="1223">
        <v>12000</v>
      </c>
      <c r="J85" s="1222" t="s">
        <v>3014</v>
      </c>
      <c r="K85" s="1224">
        <v>43475</v>
      </c>
      <c r="L85" s="1222" t="s">
        <v>292</v>
      </c>
      <c r="M85" s="1224" t="s">
        <v>3015</v>
      </c>
      <c r="N85" s="1222" t="s">
        <v>293</v>
      </c>
      <c r="O85" s="2069">
        <v>46218</v>
      </c>
      <c r="P85" s="1221" t="s">
        <v>294</v>
      </c>
      <c r="Q85" s="1221" t="s">
        <v>3043</v>
      </c>
      <c r="R85" s="2069" t="s">
        <v>3041</v>
      </c>
      <c r="S85" s="1222" t="s">
        <v>297</v>
      </c>
      <c r="T85" s="2063" t="s">
        <v>323</v>
      </c>
      <c r="U85" s="1222" t="s">
        <v>294</v>
      </c>
      <c r="V85" s="1222" t="s">
        <v>3018</v>
      </c>
      <c r="W85" s="1222" t="s">
        <v>294</v>
      </c>
      <c r="X85" s="1222" t="s">
        <v>3019</v>
      </c>
      <c r="Y85" s="1222" t="s">
        <v>3020</v>
      </c>
      <c r="Z85" s="1222" t="s">
        <v>3011</v>
      </c>
      <c r="AA85" s="1222" t="s">
        <v>3011</v>
      </c>
      <c r="AB85" s="1222" t="s">
        <v>3011</v>
      </c>
      <c r="AC85" s="1222" t="s">
        <v>3011</v>
      </c>
      <c r="AD85" s="1222" t="s">
        <v>3011</v>
      </c>
      <c r="AE85" s="1222" t="s">
        <v>3011</v>
      </c>
      <c r="AF85" s="2007" t="s">
        <v>293</v>
      </c>
      <c r="AG85" s="1221" t="s">
        <v>3021</v>
      </c>
      <c r="AH85" s="1221" t="s">
        <v>2908</v>
      </c>
      <c r="AI85" s="2007" t="s">
        <v>2909</v>
      </c>
      <c r="AJ85" s="1222" t="s">
        <v>295</v>
      </c>
      <c r="AK85" s="1225" t="s">
        <v>3022</v>
      </c>
      <c r="AL85" s="1222" t="s">
        <v>294</v>
      </c>
      <c r="AM85" s="1221" t="s">
        <v>3011</v>
      </c>
      <c r="AN85" s="2008"/>
    </row>
    <row r="86" spans="1:40" ht="93" customHeight="1">
      <c r="A86" s="1221" t="s">
        <v>1107</v>
      </c>
      <c r="B86" s="1221" t="s">
        <v>376</v>
      </c>
      <c r="C86" s="1221" t="s">
        <v>3010</v>
      </c>
      <c r="D86" s="1222" t="s">
        <v>3011</v>
      </c>
      <c r="E86" s="1221" t="s">
        <v>3012</v>
      </c>
      <c r="F86" s="1222" t="s">
        <v>291</v>
      </c>
      <c r="G86" s="1222" t="s">
        <v>3013</v>
      </c>
      <c r="H86" s="1223">
        <v>8957.1848000000009</v>
      </c>
      <c r="I86" s="1223">
        <v>8000</v>
      </c>
      <c r="J86" s="1222" t="s">
        <v>3014</v>
      </c>
      <c r="K86" s="1224">
        <v>43475</v>
      </c>
      <c r="L86" s="1222" t="s">
        <v>292</v>
      </c>
      <c r="M86" s="1224" t="s">
        <v>3015</v>
      </c>
      <c r="N86" s="1222" t="s">
        <v>293</v>
      </c>
      <c r="O86" s="2069">
        <v>46218</v>
      </c>
      <c r="P86" s="1221" t="s">
        <v>294</v>
      </c>
      <c r="Q86" s="1221" t="s">
        <v>3065</v>
      </c>
      <c r="R86" s="2069" t="s">
        <v>3041</v>
      </c>
      <c r="S86" s="1222" t="s">
        <v>297</v>
      </c>
      <c r="T86" s="2063" t="s">
        <v>323</v>
      </c>
      <c r="U86" s="1222" t="s">
        <v>294</v>
      </c>
      <c r="V86" s="1222" t="s">
        <v>3018</v>
      </c>
      <c r="W86" s="1222" t="s">
        <v>294</v>
      </c>
      <c r="X86" s="1222" t="s">
        <v>3019</v>
      </c>
      <c r="Y86" s="1222" t="s">
        <v>3020</v>
      </c>
      <c r="Z86" s="1222" t="s">
        <v>3011</v>
      </c>
      <c r="AA86" s="1222" t="s">
        <v>3011</v>
      </c>
      <c r="AB86" s="1222" t="s">
        <v>3011</v>
      </c>
      <c r="AC86" s="1222" t="s">
        <v>3011</v>
      </c>
      <c r="AD86" s="1222" t="s">
        <v>3011</v>
      </c>
      <c r="AE86" s="1222" t="s">
        <v>3011</v>
      </c>
      <c r="AF86" s="2007" t="s">
        <v>293</v>
      </c>
      <c r="AG86" s="1221" t="s">
        <v>3021</v>
      </c>
      <c r="AH86" s="1221" t="s">
        <v>2908</v>
      </c>
      <c r="AI86" s="2007" t="s">
        <v>2909</v>
      </c>
      <c r="AJ86" s="1222" t="s">
        <v>295</v>
      </c>
      <c r="AK86" s="1225" t="s">
        <v>3022</v>
      </c>
      <c r="AL86" s="1222" t="s">
        <v>294</v>
      </c>
      <c r="AM86" s="1221" t="s">
        <v>3011</v>
      </c>
      <c r="AN86" s="2008"/>
    </row>
    <row r="87" spans="1:40" ht="93" customHeight="1">
      <c r="A87" s="1221" t="s">
        <v>1107</v>
      </c>
      <c r="B87" s="1221" t="s">
        <v>377</v>
      </c>
      <c r="C87" s="1221" t="s">
        <v>3010</v>
      </c>
      <c r="D87" s="1222" t="s">
        <v>3011</v>
      </c>
      <c r="E87" s="1221" t="s">
        <v>3012</v>
      </c>
      <c r="F87" s="1222" t="s">
        <v>291</v>
      </c>
      <c r="G87" s="1222" t="s">
        <v>3013</v>
      </c>
      <c r="H87" s="1223">
        <v>2239.2962000000002</v>
      </c>
      <c r="I87" s="1223">
        <v>2000</v>
      </c>
      <c r="J87" s="1222" t="s">
        <v>3014</v>
      </c>
      <c r="K87" s="1224">
        <v>43475</v>
      </c>
      <c r="L87" s="1222" t="s">
        <v>292</v>
      </c>
      <c r="M87" s="1224" t="s">
        <v>3015</v>
      </c>
      <c r="N87" s="1222" t="s">
        <v>293</v>
      </c>
      <c r="O87" s="2069">
        <v>46218</v>
      </c>
      <c r="P87" s="1221" t="s">
        <v>294</v>
      </c>
      <c r="Q87" s="1221" t="s">
        <v>3029</v>
      </c>
      <c r="R87" s="2069" t="s">
        <v>3041</v>
      </c>
      <c r="S87" s="1222" t="s">
        <v>297</v>
      </c>
      <c r="T87" s="2063" t="s">
        <v>323</v>
      </c>
      <c r="U87" s="1222" t="s">
        <v>294</v>
      </c>
      <c r="V87" s="1222" t="s">
        <v>3018</v>
      </c>
      <c r="W87" s="1222" t="s">
        <v>294</v>
      </c>
      <c r="X87" s="1222" t="s">
        <v>3019</v>
      </c>
      <c r="Y87" s="1222" t="s">
        <v>3020</v>
      </c>
      <c r="Z87" s="1222" t="s">
        <v>3011</v>
      </c>
      <c r="AA87" s="1222" t="s">
        <v>3011</v>
      </c>
      <c r="AB87" s="1222" t="s">
        <v>3011</v>
      </c>
      <c r="AC87" s="1222" t="s">
        <v>3011</v>
      </c>
      <c r="AD87" s="1222" t="s">
        <v>3011</v>
      </c>
      <c r="AE87" s="1222" t="s">
        <v>3011</v>
      </c>
      <c r="AF87" s="2007" t="s">
        <v>293</v>
      </c>
      <c r="AG87" s="1221" t="s">
        <v>3021</v>
      </c>
      <c r="AH87" s="1221" t="s">
        <v>2908</v>
      </c>
      <c r="AI87" s="2007" t="s">
        <v>2909</v>
      </c>
      <c r="AJ87" s="1222" t="s">
        <v>295</v>
      </c>
      <c r="AK87" s="1225" t="s">
        <v>3022</v>
      </c>
      <c r="AL87" s="1222" t="s">
        <v>294</v>
      </c>
      <c r="AM87" s="1221" t="s">
        <v>3011</v>
      </c>
      <c r="AN87" s="2008"/>
    </row>
    <row r="88" spans="1:40" ht="93" customHeight="1">
      <c r="A88" s="1221" t="s">
        <v>1107</v>
      </c>
      <c r="B88" s="1221" t="s">
        <v>378</v>
      </c>
      <c r="C88" s="1221" t="s">
        <v>3010</v>
      </c>
      <c r="D88" s="1222" t="s">
        <v>3011</v>
      </c>
      <c r="E88" s="1221" t="s">
        <v>3012</v>
      </c>
      <c r="F88" s="1222" t="s">
        <v>291</v>
      </c>
      <c r="G88" s="1222" t="s">
        <v>3013</v>
      </c>
      <c r="H88" s="1223">
        <v>2687.15544</v>
      </c>
      <c r="I88" s="1223">
        <v>2400</v>
      </c>
      <c r="J88" s="1222" t="s">
        <v>3014</v>
      </c>
      <c r="K88" s="1224">
        <v>43475</v>
      </c>
      <c r="L88" s="1222" t="s">
        <v>292</v>
      </c>
      <c r="M88" s="1224" t="s">
        <v>3015</v>
      </c>
      <c r="N88" s="1222" t="s">
        <v>293</v>
      </c>
      <c r="O88" s="2069">
        <v>46218</v>
      </c>
      <c r="P88" s="1221" t="s">
        <v>294</v>
      </c>
      <c r="Q88" s="1221" t="s">
        <v>3057</v>
      </c>
      <c r="R88" s="2069" t="s">
        <v>3041</v>
      </c>
      <c r="S88" s="1222" t="s">
        <v>297</v>
      </c>
      <c r="T88" s="2063" t="s">
        <v>323</v>
      </c>
      <c r="U88" s="1222" t="s">
        <v>294</v>
      </c>
      <c r="V88" s="1222" t="s">
        <v>3018</v>
      </c>
      <c r="W88" s="1222" t="s">
        <v>294</v>
      </c>
      <c r="X88" s="1222" t="s">
        <v>3019</v>
      </c>
      <c r="Y88" s="1222" t="s">
        <v>3020</v>
      </c>
      <c r="Z88" s="1222" t="s">
        <v>3011</v>
      </c>
      <c r="AA88" s="1222" t="s">
        <v>3011</v>
      </c>
      <c r="AB88" s="1222" t="s">
        <v>3011</v>
      </c>
      <c r="AC88" s="1222" t="s">
        <v>3011</v>
      </c>
      <c r="AD88" s="1222" t="s">
        <v>3011</v>
      </c>
      <c r="AE88" s="1222" t="s">
        <v>3011</v>
      </c>
      <c r="AF88" s="2007" t="s">
        <v>293</v>
      </c>
      <c r="AG88" s="1221" t="s">
        <v>3021</v>
      </c>
      <c r="AH88" s="1221" t="s">
        <v>2908</v>
      </c>
      <c r="AI88" s="2007" t="s">
        <v>2909</v>
      </c>
      <c r="AJ88" s="1222" t="s">
        <v>295</v>
      </c>
      <c r="AK88" s="1225" t="s">
        <v>3022</v>
      </c>
      <c r="AL88" s="1222" t="s">
        <v>294</v>
      </c>
      <c r="AM88" s="1221" t="s">
        <v>3011</v>
      </c>
      <c r="AN88" s="2008"/>
    </row>
    <row r="89" spans="1:40" ht="93" customHeight="1">
      <c r="A89" s="1221" t="s">
        <v>1107</v>
      </c>
      <c r="B89" s="1221" t="s">
        <v>379</v>
      </c>
      <c r="C89" s="1221" t="s">
        <v>3010</v>
      </c>
      <c r="D89" s="1222" t="s">
        <v>3011</v>
      </c>
      <c r="E89" s="1221" t="s">
        <v>3012</v>
      </c>
      <c r="F89" s="1222" t="s">
        <v>291</v>
      </c>
      <c r="G89" s="1222" t="s">
        <v>3013</v>
      </c>
      <c r="H89" s="1223">
        <v>4030.7331600000002</v>
      </c>
      <c r="I89" s="1223">
        <v>3600</v>
      </c>
      <c r="J89" s="1222" t="s">
        <v>3014</v>
      </c>
      <c r="K89" s="1224">
        <v>43475</v>
      </c>
      <c r="L89" s="1222" t="s">
        <v>292</v>
      </c>
      <c r="M89" s="1224" t="s">
        <v>3015</v>
      </c>
      <c r="N89" s="1222" t="s">
        <v>293</v>
      </c>
      <c r="O89" s="2069">
        <v>46218</v>
      </c>
      <c r="P89" s="1221" t="s">
        <v>294</v>
      </c>
      <c r="Q89" s="1221" t="s">
        <v>3064</v>
      </c>
      <c r="R89" s="2069" t="s">
        <v>3041</v>
      </c>
      <c r="S89" s="1222" t="s">
        <v>297</v>
      </c>
      <c r="T89" s="2063" t="s">
        <v>323</v>
      </c>
      <c r="U89" s="1222" t="s">
        <v>294</v>
      </c>
      <c r="V89" s="1222" t="s">
        <v>3018</v>
      </c>
      <c r="W89" s="1222" t="s">
        <v>294</v>
      </c>
      <c r="X89" s="1222" t="s">
        <v>3019</v>
      </c>
      <c r="Y89" s="1222" t="s">
        <v>3020</v>
      </c>
      <c r="Z89" s="1222" t="s">
        <v>3011</v>
      </c>
      <c r="AA89" s="1222" t="s">
        <v>3011</v>
      </c>
      <c r="AB89" s="1222" t="s">
        <v>3011</v>
      </c>
      <c r="AC89" s="1222" t="s">
        <v>3011</v>
      </c>
      <c r="AD89" s="1222" t="s">
        <v>3011</v>
      </c>
      <c r="AE89" s="1222" t="s">
        <v>3011</v>
      </c>
      <c r="AF89" s="2007" t="s">
        <v>293</v>
      </c>
      <c r="AG89" s="1221" t="s">
        <v>3021</v>
      </c>
      <c r="AH89" s="1221" t="s">
        <v>2908</v>
      </c>
      <c r="AI89" s="2007" t="s">
        <v>2909</v>
      </c>
      <c r="AJ89" s="1222" t="s">
        <v>295</v>
      </c>
      <c r="AK89" s="1225" t="s">
        <v>3022</v>
      </c>
      <c r="AL89" s="1222" t="s">
        <v>294</v>
      </c>
      <c r="AM89" s="1221" t="s">
        <v>3011</v>
      </c>
      <c r="AN89" s="2008"/>
    </row>
    <row r="90" spans="1:40" ht="93" customHeight="1">
      <c r="A90" s="1221" t="s">
        <v>1107</v>
      </c>
      <c r="B90" s="1221" t="s">
        <v>380</v>
      </c>
      <c r="C90" s="1221" t="s">
        <v>3010</v>
      </c>
      <c r="D90" s="1222" t="s">
        <v>3011</v>
      </c>
      <c r="E90" s="1221" t="s">
        <v>3012</v>
      </c>
      <c r="F90" s="1222" t="s">
        <v>291</v>
      </c>
      <c r="G90" s="1222" t="s">
        <v>3013</v>
      </c>
      <c r="H90" s="1223">
        <v>88676.129520000002</v>
      </c>
      <c r="I90" s="1223">
        <v>79200</v>
      </c>
      <c r="J90" s="1222" t="s">
        <v>3014</v>
      </c>
      <c r="K90" s="1224">
        <v>43475</v>
      </c>
      <c r="L90" s="1222" t="s">
        <v>292</v>
      </c>
      <c r="M90" s="1224" t="s">
        <v>3015</v>
      </c>
      <c r="N90" s="1222" t="s">
        <v>293</v>
      </c>
      <c r="O90" s="2069">
        <v>46218</v>
      </c>
      <c r="P90" s="1221" t="s">
        <v>294</v>
      </c>
      <c r="Q90" s="1221" t="s">
        <v>3066</v>
      </c>
      <c r="R90" s="2069" t="s">
        <v>3041</v>
      </c>
      <c r="S90" s="1222" t="s">
        <v>297</v>
      </c>
      <c r="T90" s="2063" t="s">
        <v>323</v>
      </c>
      <c r="U90" s="1222" t="s">
        <v>294</v>
      </c>
      <c r="V90" s="1222" t="s">
        <v>3018</v>
      </c>
      <c r="W90" s="1222" t="s">
        <v>294</v>
      </c>
      <c r="X90" s="1222" t="s">
        <v>3019</v>
      </c>
      <c r="Y90" s="1222" t="s">
        <v>3020</v>
      </c>
      <c r="Z90" s="1222" t="s">
        <v>3011</v>
      </c>
      <c r="AA90" s="1222" t="s">
        <v>3011</v>
      </c>
      <c r="AB90" s="1222" t="s">
        <v>3011</v>
      </c>
      <c r="AC90" s="1222" t="s">
        <v>3011</v>
      </c>
      <c r="AD90" s="1222" t="s">
        <v>3011</v>
      </c>
      <c r="AE90" s="1222" t="s">
        <v>3011</v>
      </c>
      <c r="AF90" s="2007" t="s">
        <v>293</v>
      </c>
      <c r="AG90" s="1221" t="s">
        <v>3021</v>
      </c>
      <c r="AH90" s="1221" t="s">
        <v>2908</v>
      </c>
      <c r="AI90" s="2007" t="s">
        <v>2909</v>
      </c>
      <c r="AJ90" s="1222" t="s">
        <v>295</v>
      </c>
      <c r="AK90" s="1225" t="s">
        <v>3022</v>
      </c>
      <c r="AL90" s="1222" t="s">
        <v>294</v>
      </c>
      <c r="AM90" s="1221" t="s">
        <v>3011</v>
      </c>
      <c r="AN90" s="2008"/>
    </row>
    <row r="91" spans="1:40" ht="93" customHeight="1">
      <c r="A91" s="1221" t="s">
        <v>1107</v>
      </c>
      <c r="B91" s="1221" t="s">
        <v>381</v>
      </c>
      <c r="C91" s="1221" t="s">
        <v>3010</v>
      </c>
      <c r="D91" s="1222" t="s">
        <v>3011</v>
      </c>
      <c r="E91" s="1221" t="s">
        <v>3012</v>
      </c>
      <c r="F91" s="1222" t="s">
        <v>291</v>
      </c>
      <c r="G91" s="1222" t="s">
        <v>3013</v>
      </c>
      <c r="H91" s="1223">
        <v>17018.651119999999</v>
      </c>
      <c r="I91" s="1223">
        <v>15200</v>
      </c>
      <c r="J91" s="1222" t="s">
        <v>3014</v>
      </c>
      <c r="K91" s="1224">
        <v>43475</v>
      </c>
      <c r="L91" s="1222" t="s">
        <v>292</v>
      </c>
      <c r="M91" s="1224" t="s">
        <v>3015</v>
      </c>
      <c r="N91" s="1222" t="s">
        <v>293</v>
      </c>
      <c r="O91" s="2069">
        <v>46218</v>
      </c>
      <c r="P91" s="1221" t="s">
        <v>294</v>
      </c>
      <c r="Q91" s="1221" t="s">
        <v>3067</v>
      </c>
      <c r="R91" s="2069" t="s">
        <v>3041</v>
      </c>
      <c r="S91" s="1222" t="s">
        <v>297</v>
      </c>
      <c r="T91" s="2063" t="s">
        <v>323</v>
      </c>
      <c r="U91" s="1222" t="s">
        <v>294</v>
      </c>
      <c r="V91" s="1222" t="s">
        <v>3018</v>
      </c>
      <c r="W91" s="1222" t="s">
        <v>294</v>
      </c>
      <c r="X91" s="1222" t="s">
        <v>3019</v>
      </c>
      <c r="Y91" s="1222" t="s">
        <v>3020</v>
      </c>
      <c r="Z91" s="1222" t="s">
        <v>3011</v>
      </c>
      <c r="AA91" s="1222" t="s">
        <v>3011</v>
      </c>
      <c r="AB91" s="1222" t="s">
        <v>3011</v>
      </c>
      <c r="AC91" s="1222" t="s">
        <v>3011</v>
      </c>
      <c r="AD91" s="1222" t="s">
        <v>3011</v>
      </c>
      <c r="AE91" s="1222" t="s">
        <v>3011</v>
      </c>
      <c r="AF91" s="2007" t="s">
        <v>293</v>
      </c>
      <c r="AG91" s="1221" t="s">
        <v>3021</v>
      </c>
      <c r="AH91" s="1221" t="s">
        <v>2908</v>
      </c>
      <c r="AI91" s="2007" t="s">
        <v>2909</v>
      </c>
      <c r="AJ91" s="1222" t="s">
        <v>295</v>
      </c>
      <c r="AK91" s="1225" t="s">
        <v>3022</v>
      </c>
      <c r="AL91" s="1222" t="s">
        <v>294</v>
      </c>
      <c r="AM91" s="1221" t="s">
        <v>3011</v>
      </c>
      <c r="AN91" s="2008"/>
    </row>
    <row r="92" spans="1:40" ht="93" customHeight="1">
      <c r="A92" s="1221" t="s">
        <v>1107</v>
      </c>
      <c r="B92" s="1221" t="s">
        <v>382</v>
      </c>
      <c r="C92" s="1221" t="s">
        <v>3010</v>
      </c>
      <c r="D92" s="1222" t="s">
        <v>3011</v>
      </c>
      <c r="E92" s="1221" t="s">
        <v>3012</v>
      </c>
      <c r="F92" s="1222" t="s">
        <v>291</v>
      </c>
      <c r="G92" s="1222" t="s">
        <v>3013</v>
      </c>
      <c r="H92" s="1223">
        <v>6270.0293600000005</v>
      </c>
      <c r="I92" s="1223">
        <v>5600</v>
      </c>
      <c r="J92" s="1222" t="s">
        <v>3014</v>
      </c>
      <c r="K92" s="1224">
        <v>43475</v>
      </c>
      <c r="L92" s="1222" t="s">
        <v>292</v>
      </c>
      <c r="M92" s="1224" t="s">
        <v>3015</v>
      </c>
      <c r="N92" s="1222" t="s">
        <v>293</v>
      </c>
      <c r="O92" s="2069">
        <v>46218</v>
      </c>
      <c r="P92" s="1221" t="s">
        <v>294</v>
      </c>
      <c r="Q92" s="1221" t="s">
        <v>3068</v>
      </c>
      <c r="R92" s="2069" t="s">
        <v>3041</v>
      </c>
      <c r="S92" s="1222" t="s">
        <v>297</v>
      </c>
      <c r="T92" s="2063" t="s">
        <v>323</v>
      </c>
      <c r="U92" s="1222" t="s">
        <v>294</v>
      </c>
      <c r="V92" s="1222" t="s">
        <v>3018</v>
      </c>
      <c r="W92" s="1222" t="s">
        <v>294</v>
      </c>
      <c r="X92" s="1222" t="s">
        <v>3019</v>
      </c>
      <c r="Y92" s="1222" t="s">
        <v>3020</v>
      </c>
      <c r="Z92" s="1222" t="s">
        <v>3011</v>
      </c>
      <c r="AA92" s="1222" t="s">
        <v>3011</v>
      </c>
      <c r="AB92" s="1222" t="s">
        <v>3011</v>
      </c>
      <c r="AC92" s="1222" t="s">
        <v>3011</v>
      </c>
      <c r="AD92" s="1222" t="s">
        <v>3011</v>
      </c>
      <c r="AE92" s="1222" t="s">
        <v>3011</v>
      </c>
      <c r="AF92" s="2007" t="s">
        <v>293</v>
      </c>
      <c r="AG92" s="1221" t="s">
        <v>3021</v>
      </c>
      <c r="AH92" s="1221" t="s">
        <v>2908</v>
      </c>
      <c r="AI92" s="2007" t="s">
        <v>2909</v>
      </c>
      <c r="AJ92" s="1222" t="s">
        <v>295</v>
      </c>
      <c r="AK92" s="1225" t="s">
        <v>3022</v>
      </c>
      <c r="AL92" s="1222" t="s">
        <v>294</v>
      </c>
      <c r="AM92" s="1221" t="s">
        <v>3011</v>
      </c>
      <c r="AN92" s="2008"/>
    </row>
    <row r="93" spans="1:40" ht="93" customHeight="1">
      <c r="A93" s="1221" t="s">
        <v>1107</v>
      </c>
      <c r="B93" s="1221" t="s">
        <v>383</v>
      </c>
      <c r="C93" s="1221" t="s">
        <v>3010</v>
      </c>
      <c r="D93" s="1222" t="s">
        <v>3011</v>
      </c>
      <c r="E93" s="1221" t="s">
        <v>3012</v>
      </c>
      <c r="F93" s="1222" t="s">
        <v>291</v>
      </c>
      <c r="G93" s="1222" t="s">
        <v>3013</v>
      </c>
      <c r="H93" s="1223">
        <v>21497.24352</v>
      </c>
      <c r="I93" s="1223">
        <v>19200</v>
      </c>
      <c r="J93" s="1222" t="s">
        <v>3014</v>
      </c>
      <c r="K93" s="1224">
        <v>43475</v>
      </c>
      <c r="L93" s="1222" t="s">
        <v>292</v>
      </c>
      <c r="M93" s="1224" t="s">
        <v>3015</v>
      </c>
      <c r="N93" s="1222" t="s">
        <v>293</v>
      </c>
      <c r="O93" s="2069">
        <v>46218</v>
      </c>
      <c r="P93" s="1221" t="s">
        <v>294</v>
      </c>
      <c r="Q93" s="1221" t="s">
        <v>3069</v>
      </c>
      <c r="R93" s="2069" t="s">
        <v>3041</v>
      </c>
      <c r="S93" s="1222" t="s">
        <v>297</v>
      </c>
      <c r="T93" s="2063" t="s">
        <v>323</v>
      </c>
      <c r="U93" s="1222" t="s">
        <v>294</v>
      </c>
      <c r="V93" s="1222" t="s">
        <v>3018</v>
      </c>
      <c r="W93" s="1222" t="s">
        <v>294</v>
      </c>
      <c r="X93" s="1222" t="s">
        <v>3019</v>
      </c>
      <c r="Y93" s="1222" t="s">
        <v>3020</v>
      </c>
      <c r="Z93" s="1222" t="s">
        <v>3011</v>
      </c>
      <c r="AA93" s="1222" t="s">
        <v>3011</v>
      </c>
      <c r="AB93" s="1222" t="s">
        <v>3011</v>
      </c>
      <c r="AC93" s="1222" t="s">
        <v>3011</v>
      </c>
      <c r="AD93" s="1222" t="s">
        <v>3011</v>
      </c>
      <c r="AE93" s="1222" t="s">
        <v>3011</v>
      </c>
      <c r="AF93" s="2007" t="s">
        <v>293</v>
      </c>
      <c r="AG93" s="1221" t="s">
        <v>3021</v>
      </c>
      <c r="AH93" s="1221" t="s">
        <v>2908</v>
      </c>
      <c r="AI93" s="2007" t="s">
        <v>2909</v>
      </c>
      <c r="AJ93" s="1222" t="s">
        <v>295</v>
      </c>
      <c r="AK93" s="1225" t="s">
        <v>3022</v>
      </c>
      <c r="AL93" s="1222" t="s">
        <v>294</v>
      </c>
      <c r="AM93" s="1221" t="s">
        <v>3011</v>
      </c>
      <c r="AN93" s="2008"/>
    </row>
    <row r="94" spans="1:40" ht="93" customHeight="1">
      <c r="A94" s="1221" t="s">
        <v>1107</v>
      </c>
      <c r="B94" s="1221" t="s">
        <v>384</v>
      </c>
      <c r="C94" s="1221" t="s">
        <v>3010</v>
      </c>
      <c r="D94" s="1222" t="s">
        <v>3011</v>
      </c>
      <c r="E94" s="1221" t="s">
        <v>3012</v>
      </c>
      <c r="F94" s="1222" t="s">
        <v>291</v>
      </c>
      <c r="G94" s="1222" t="s">
        <v>3013</v>
      </c>
      <c r="H94" s="1223">
        <v>39411.613120000002</v>
      </c>
      <c r="I94" s="1223">
        <v>35200</v>
      </c>
      <c r="J94" s="1222" t="s">
        <v>3014</v>
      </c>
      <c r="K94" s="1224">
        <v>43475</v>
      </c>
      <c r="L94" s="1222" t="s">
        <v>292</v>
      </c>
      <c r="M94" s="1224" t="s">
        <v>3015</v>
      </c>
      <c r="N94" s="1222" t="s">
        <v>293</v>
      </c>
      <c r="O94" s="2069">
        <v>46218</v>
      </c>
      <c r="P94" s="1221" t="s">
        <v>294</v>
      </c>
      <c r="Q94" s="1221" t="s">
        <v>3070</v>
      </c>
      <c r="R94" s="2069" t="s">
        <v>3041</v>
      </c>
      <c r="S94" s="1222" t="s">
        <v>297</v>
      </c>
      <c r="T94" s="2063" t="s">
        <v>323</v>
      </c>
      <c r="U94" s="1222" t="s">
        <v>294</v>
      </c>
      <c r="V94" s="1222" t="s">
        <v>3018</v>
      </c>
      <c r="W94" s="1222" t="s">
        <v>294</v>
      </c>
      <c r="X94" s="1222" t="s">
        <v>3019</v>
      </c>
      <c r="Y94" s="1222" t="s">
        <v>3020</v>
      </c>
      <c r="Z94" s="1222" t="s">
        <v>3011</v>
      </c>
      <c r="AA94" s="1222" t="s">
        <v>3011</v>
      </c>
      <c r="AB94" s="1222" t="s">
        <v>3011</v>
      </c>
      <c r="AC94" s="1222" t="s">
        <v>3011</v>
      </c>
      <c r="AD94" s="1222" t="s">
        <v>3011</v>
      </c>
      <c r="AE94" s="1222" t="s">
        <v>3011</v>
      </c>
      <c r="AF94" s="2007" t="s">
        <v>293</v>
      </c>
      <c r="AG94" s="1221" t="s">
        <v>3021</v>
      </c>
      <c r="AH94" s="1221" t="s">
        <v>2908</v>
      </c>
      <c r="AI94" s="2007" t="s">
        <v>2909</v>
      </c>
      <c r="AJ94" s="1222" t="s">
        <v>295</v>
      </c>
      <c r="AK94" s="1225" t="s">
        <v>3022</v>
      </c>
      <c r="AL94" s="1222" t="s">
        <v>294</v>
      </c>
      <c r="AM94" s="1221" t="s">
        <v>3011</v>
      </c>
      <c r="AN94" s="2008"/>
    </row>
    <row r="95" spans="1:40" ht="93" customHeight="1">
      <c r="A95" s="1221" t="s">
        <v>1107</v>
      </c>
      <c r="B95" s="1221" t="s">
        <v>385</v>
      </c>
      <c r="C95" s="1221" t="s">
        <v>3010</v>
      </c>
      <c r="D95" s="1222" t="s">
        <v>3011</v>
      </c>
      <c r="E95" s="1221" t="s">
        <v>3012</v>
      </c>
      <c r="F95" s="1222" t="s">
        <v>291</v>
      </c>
      <c r="G95" s="1222" t="s">
        <v>3013</v>
      </c>
      <c r="H95" s="1223">
        <v>1791.43696</v>
      </c>
      <c r="I95" s="1223">
        <v>1600</v>
      </c>
      <c r="J95" s="1222" t="s">
        <v>3014</v>
      </c>
      <c r="K95" s="1224">
        <v>43475</v>
      </c>
      <c r="L95" s="1222" t="s">
        <v>292</v>
      </c>
      <c r="M95" s="1224" t="s">
        <v>3015</v>
      </c>
      <c r="N95" s="1222" t="s">
        <v>293</v>
      </c>
      <c r="O95" s="2069">
        <v>46218</v>
      </c>
      <c r="P95" s="1221" t="s">
        <v>294</v>
      </c>
      <c r="Q95" s="1221" t="s">
        <v>3071</v>
      </c>
      <c r="R95" s="2069" t="s">
        <v>3041</v>
      </c>
      <c r="S95" s="1222" t="s">
        <v>297</v>
      </c>
      <c r="T95" s="2063" t="s">
        <v>323</v>
      </c>
      <c r="U95" s="1222" t="s">
        <v>294</v>
      </c>
      <c r="V95" s="1222" t="s">
        <v>3018</v>
      </c>
      <c r="W95" s="1222" t="s">
        <v>294</v>
      </c>
      <c r="X95" s="1222" t="s">
        <v>3019</v>
      </c>
      <c r="Y95" s="1222" t="s">
        <v>3020</v>
      </c>
      <c r="Z95" s="1222" t="s">
        <v>3011</v>
      </c>
      <c r="AA95" s="1222" t="s">
        <v>3011</v>
      </c>
      <c r="AB95" s="1222" t="s">
        <v>3011</v>
      </c>
      <c r="AC95" s="1222" t="s">
        <v>3011</v>
      </c>
      <c r="AD95" s="1222" t="s">
        <v>3011</v>
      </c>
      <c r="AE95" s="1222" t="s">
        <v>3011</v>
      </c>
      <c r="AF95" s="2007" t="s">
        <v>293</v>
      </c>
      <c r="AG95" s="1221" t="s">
        <v>3021</v>
      </c>
      <c r="AH95" s="1221" t="s">
        <v>2908</v>
      </c>
      <c r="AI95" s="2007" t="s">
        <v>2909</v>
      </c>
      <c r="AJ95" s="1222" t="s">
        <v>295</v>
      </c>
      <c r="AK95" s="1225" t="s">
        <v>3022</v>
      </c>
      <c r="AL95" s="1222" t="s">
        <v>294</v>
      </c>
      <c r="AM95" s="1221" t="s">
        <v>3011</v>
      </c>
      <c r="AN95" s="2008"/>
    </row>
    <row r="96" spans="1:40" ht="93" customHeight="1">
      <c r="A96" s="1221" t="s">
        <v>1107</v>
      </c>
      <c r="B96" s="1221" t="s">
        <v>386</v>
      </c>
      <c r="C96" s="1221" t="s">
        <v>3010</v>
      </c>
      <c r="D96" s="1222" t="s">
        <v>3011</v>
      </c>
      <c r="E96" s="1221" t="s">
        <v>3012</v>
      </c>
      <c r="F96" s="1222" t="s">
        <v>291</v>
      </c>
      <c r="G96" s="1222" t="s">
        <v>3013</v>
      </c>
      <c r="H96" s="1223">
        <v>2239.2962000000002</v>
      </c>
      <c r="I96" s="1223">
        <v>2000</v>
      </c>
      <c r="J96" s="1222" t="s">
        <v>3014</v>
      </c>
      <c r="K96" s="1224">
        <v>43475</v>
      </c>
      <c r="L96" s="1222" t="s">
        <v>292</v>
      </c>
      <c r="M96" s="1224" t="s">
        <v>3015</v>
      </c>
      <c r="N96" s="1222" t="s">
        <v>293</v>
      </c>
      <c r="O96" s="2069">
        <v>46218</v>
      </c>
      <c r="P96" s="1221" t="s">
        <v>294</v>
      </c>
      <c r="Q96" s="1221" t="s">
        <v>3029</v>
      </c>
      <c r="R96" s="2069" t="s">
        <v>3041</v>
      </c>
      <c r="S96" s="1222" t="s">
        <v>297</v>
      </c>
      <c r="T96" s="2063" t="s">
        <v>323</v>
      </c>
      <c r="U96" s="1222" t="s">
        <v>294</v>
      </c>
      <c r="V96" s="1222" t="s">
        <v>3018</v>
      </c>
      <c r="W96" s="1222" t="s">
        <v>294</v>
      </c>
      <c r="X96" s="1222" t="s">
        <v>3019</v>
      </c>
      <c r="Y96" s="1222" t="s">
        <v>3020</v>
      </c>
      <c r="Z96" s="1222" t="s">
        <v>3011</v>
      </c>
      <c r="AA96" s="1222" t="s">
        <v>3011</v>
      </c>
      <c r="AB96" s="1222" t="s">
        <v>3011</v>
      </c>
      <c r="AC96" s="1222" t="s">
        <v>3011</v>
      </c>
      <c r="AD96" s="1222" t="s">
        <v>3011</v>
      </c>
      <c r="AE96" s="1222" t="s">
        <v>3011</v>
      </c>
      <c r="AF96" s="2007" t="s">
        <v>293</v>
      </c>
      <c r="AG96" s="1221" t="s">
        <v>3021</v>
      </c>
      <c r="AH96" s="1221" t="s">
        <v>2908</v>
      </c>
      <c r="AI96" s="2007" t="s">
        <v>2909</v>
      </c>
      <c r="AJ96" s="1222" t="s">
        <v>295</v>
      </c>
      <c r="AK96" s="1225" t="s">
        <v>3022</v>
      </c>
      <c r="AL96" s="1222" t="s">
        <v>294</v>
      </c>
      <c r="AM96" s="1221" t="s">
        <v>3011</v>
      </c>
      <c r="AN96" s="2008"/>
    </row>
    <row r="97" spans="1:40" ht="93" customHeight="1">
      <c r="A97" s="1221" t="s">
        <v>1107</v>
      </c>
      <c r="B97" s="1221" t="s">
        <v>387</v>
      </c>
      <c r="C97" s="1221" t="s">
        <v>3010</v>
      </c>
      <c r="D97" s="1222" t="s">
        <v>3011</v>
      </c>
      <c r="E97" s="1221" t="s">
        <v>3012</v>
      </c>
      <c r="F97" s="1222" t="s">
        <v>291</v>
      </c>
      <c r="G97" s="1222" t="s">
        <v>3013</v>
      </c>
      <c r="H97" s="1223">
        <v>447.85924</v>
      </c>
      <c r="I97" s="1223">
        <v>400</v>
      </c>
      <c r="J97" s="1222" t="s">
        <v>3014</v>
      </c>
      <c r="K97" s="1224">
        <v>43475</v>
      </c>
      <c r="L97" s="1222" t="s">
        <v>292</v>
      </c>
      <c r="M97" s="1224" t="s">
        <v>3015</v>
      </c>
      <c r="N97" s="1222" t="s">
        <v>293</v>
      </c>
      <c r="O97" s="2069">
        <v>46218</v>
      </c>
      <c r="P97" s="1221" t="s">
        <v>294</v>
      </c>
      <c r="Q97" s="1221" t="s">
        <v>3052</v>
      </c>
      <c r="R97" s="2069" t="s">
        <v>3041</v>
      </c>
      <c r="S97" s="1222" t="s">
        <v>297</v>
      </c>
      <c r="T97" s="2063" t="s">
        <v>323</v>
      </c>
      <c r="U97" s="1222" t="s">
        <v>294</v>
      </c>
      <c r="V97" s="1222" t="s">
        <v>3018</v>
      </c>
      <c r="W97" s="1222" t="s">
        <v>294</v>
      </c>
      <c r="X97" s="1222" t="s">
        <v>3019</v>
      </c>
      <c r="Y97" s="1222" t="s">
        <v>3020</v>
      </c>
      <c r="Z97" s="1222" t="s">
        <v>3011</v>
      </c>
      <c r="AA97" s="1222" t="s">
        <v>3011</v>
      </c>
      <c r="AB97" s="1222" t="s">
        <v>3011</v>
      </c>
      <c r="AC97" s="1222" t="s">
        <v>3011</v>
      </c>
      <c r="AD97" s="1222" t="s">
        <v>3011</v>
      </c>
      <c r="AE97" s="1222" t="s">
        <v>3011</v>
      </c>
      <c r="AF97" s="2007" t="s">
        <v>293</v>
      </c>
      <c r="AG97" s="1221" t="s">
        <v>3021</v>
      </c>
      <c r="AH97" s="1221" t="s">
        <v>2908</v>
      </c>
      <c r="AI97" s="2007" t="s">
        <v>2909</v>
      </c>
      <c r="AJ97" s="1222" t="s">
        <v>295</v>
      </c>
      <c r="AK97" s="1225" t="s">
        <v>3022</v>
      </c>
      <c r="AL97" s="1222" t="s">
        <v>294</v>
      </c>
      <c r="AM97" s="1221" t="s">
        <v>3011</v>
      </c>
      <c r="AN97" s="2008"/>
    </row>
    <row r="98" spans="1:40" ht="93" customHeight="1">
      <c r="A98" s="1221" t="s">
        <v>1107</v>
      </c>
      <c r="B98" s="1221" t="s">
        <v>388</v>
      </c>
      <c r="C98" s="1221" t="s">
        <v>3010</v>
      </c>
      <c r="D98" s="1222" t="s">
        <v>3011</v>
      </c>
      <c r="E98" s="1221" t="s">
        <v>3012</v>
      </c>
      <c r="F98" s="1222" t="s">
        <v>291</v>
      </c>
      <c r="G98" s="1222" t="s">
        <v>3013</v>
      </c>
      <c r="H98" s="1223">
        <v>7165.74784</v>
      </c>
      <c r="I98" s="1223">
        <v>6400</v>
      </c>
      <c r="J98" s="1222" t="s">
        <v>3014</v>
      </c>
      <c r="K98" s="1224">
        <v>43475</v>
      </c>
      <c r="L98" s="1222" t="s">
        <v>292</v>
      </c>
      <c r="M98" s="1224" t="s">
        <v>3015</v>
      </c>
      <c r="N98" s="1222" t="s">
        <v>293</v>
      </c>
      <c r="O98" s="2069">
        <v>46218</v>
      </c>
      <c r="P98" s="1221" t="s">
        <v>294</v>
      </c>
      <c r="Q98" s="1221" t="s">
        <v>3072</v>
      </c>
      <c r="R98" s="2069" t="s">
        <v>3041</v>
      </c>
      <c r="S98" s="1222" t="s">
        <v>297</v>
      </c>
      <c r="T98" s="2063" t="s">
        <v>323</v>
      </c>
      <c r="U98" s="1222" t="s">
        <v>294</v>
      </c>
      <c r="V98" s="1222" t="s">
        <v>3018</v>
      </c>
      <c r="W98" s="1222" t="s">
        <v>294</v>
      </c>
      <c r="X98" s="1222" t="s">
        <v>3019</v>
      </c>
      <c r="Y98" s="1222" t="s">
        <v>3020</v>
      </c>
      <c r="Z98" s="1222" t="s">
        <v>3011</v>
      </c>
      <c r="AA98" s="1222" t="s">
        <v>3011</v>
      </c>
      <c r="AB98" s="1222" t="s">
        <v>3011</v>
      </c>
      <c r="AC98" s="1222" t="s">
        <v>3011</v>
      </c>
      <c r="AD98" s="1222" t="s">
        <v>3011</v>
      </c>
      <c r="AE98" s="1222" t="s">
        <v>3011</v>
      </c>
      <c r="AF98" s="2007" t="s">
        <v>293</v>
      </c>
      <c r="AG98" s="1221" t="s">
        <v>3021</v>
      </c>
      <c r="AH98" s="1221" t="s">
        <v>2908</v>
      </c>
      <c r="AI98" s="2007" t="s">
        <v>2909</v>
      </c>
      <c r="AJ98" s="1222" t="s">
        <v>295</v>
      </c>
      <c r="AK98" s="1225" t="s">
        <v>3022</v>
      </c>
      <c r="AL98" s="1222" t="s">
        <v>294</v>
      </c>
      <c r="AM98" s="1221" t="s">
        <v>3011</v>
      </c>
      <c r="AN98" s="2008"/>
    </row>
    <row r="99" spans="1:40" ht="93" customHeight="1">
      <c r="A99" s="1221" t="s">
        <v>1107</v>
      </c>
      <c r="B99" s="1221" t="s">
        <v>389</v>
      </c>
      <c r="C99" s="1221" t="s">
        <v>3010</v>
      </c>
      <c r="D99" s="1222" t="s">
        <v>3011</v>
      </c>
      <c r="E99" s="1221" t="s">
        <v>3012</v>
      </c>
      <c r="F99" s="1222" t="s">
        <v>291</v>
      </c>
      <c r="G99" s="1222" t="s">
        <v>3013</v>
      </c>
      <c r="H99" s="1223">
        <v>447.85924</v>
      </c>
      <c r="I99" s="1223">
        <v>400</v>
      </c>
      <c r="J99" s="1222" t="s">
        <v>3014</v>
      </c>
      <c r="K99" s="1224">
        <v>43475</v>
      </c>
      <c r="L99" s="1222" t="s">
        <v>292</v>
      </c>
      <c r="M99" s="1224" t="s">
        <v>3015</v>
      </c>
      <c r="N99" s="1222" t="s">
        <v>293</v>
      </c>
      <c r="O99" s="2069">
        <v>46218</v>
      </c>
      <c r="P99" s="1221" t="s">
        <v>294</v>
      </c>
      <c r="Q99" s="1221" t="s">
        <v>3052</v>
      </c>
      <c r="R99" s="2069" t="s">
        <v>3041</v>
      </c>
      <c r="S99" s="1222" t="s">
        <v>297</v>
      </c>
      <c r="T99" s="2063" t="s">
        <v>323</v>
      </c>
      <c r="U99" s="1222" t="s">
        <v>294</v>
      </c>
      <c r="V99" s="1222" t="s">
        <v>3018</v>
      </c>
      <c r="W99" s="1222" t="s">
        <v>294</v>
      </c>
      <c r="X99" s="1222" t="s">
        <v>3019</v>
      </c>
      <c r="Y99" s="1222" t="s">
        <v>3020</v>
      </c>
      <c r="Z99" s="1222" t="s">
        <v>3011</v>
      </c>
      <c r="AA99" s="1222" t="s">
        <v>3011</v>
      </c>
      <c r="AB99" s="1222" t="s">
        <v>3011</v>
      </c>
      <c r="AC99" s="1222" t="s">
        <v>3011</v>
      </c>
      <c r="AD99" s="1222" t="s">
        <v>3011</v>
      </c>
      <c r="AE99" s="1222" t="s">
        <v>3011</v>
      </c>
      <c r="AF99" s="2007" t="s">
        <v>293</v>
      </c>
      <c r="AG99" s="1221" t="s">
        <v>3021</v>
      </c>
      <c r="AH99" s="1221" t="s">
        <v>2908</v>
      </c>
      <c r="AI99" s="2007" t="s">
        <v>2909</v>
      </c>
      <c r="AJ99" s="1222" t="s">
        <v>295</v>
      </c>
      <c r="AK99" s="1225" t="s">
        <v>3022</v>
      </c>
      <c r="AL99" s="1222" t="s">
        <v>294</v>
      </c>
      <c r="AM99" s="1221" t="s">
        <v>3011</v>
      </c>
      <c r="AN99" s="2008"/>
    </row>
    <row r="100" spans="1:40" ht="93" customHeight="1">
      <c r="A100" s="1221" t="s">
        <v>1107</v>
      </c>
      <c r="B100" s="1221" t="s">
        <v>390</v>
      </c>
      <c r="C100" s="1221" t="s">
        <v>3010</v>
      </c>
      <c r="D100" s="1222" t="s">
        <v>3011</v>
      </c>
      <c r="E100" s="1221" t="s">
        <v>3012</v>
      </c>
      <c r="F100" s="1222" t="s">
        <v>291</v>
      </c>
      <c r="G100" s="1222" t="s">
        <v>3013</v>
      </c>
      <c r="H100" s="1223">
        <v>3135.0146800000002</v>
      </c>
      <c r="I100" s="1223">
        <v>2800</v>
      </c>
      <c r="J100" s="1222" t="s">
        <v>3014</v>
      </c>
      <c r="K100" s="1224">
        <v>43475</v>
      </c>
      <c r="L100" s="1222" t="s">
        <v>292</v>
      </c>
      <c r="M100" s="1224" t="s">
        <v>3015</v>
      </c>
      <c r="N100" s="1222" t="s">
        <v>293</v>
      </c>
      <c r="O100" s="2069">
        <v>46218</v>
      </c>
      <c r="P100" s="1221" t="s">
        <v>294</v>
      </c>
      <c r="Q100" s="1221" t="s">
        <v>3073</v>
      </c>
      <c r="R100" s="2069" t="s">
        <v>3041</v>
      </c>
      <c r="S100" s="1222" t="s">
        <v>297</v>
      </c>
      <c r="T100" s="2063" t="s">
        <v>323</v>
      </c>
      <c r="U100" s="1222" t="s">
        <v>294</v>
      </c>
      <c r="V100" s="1222" t="s">
        <v>3018</v>
      </c>
      <c r="W100" s="1222" t="s">
        <v>294</v>
      </c>
      <c r="X100" s="1222" t="s">
        <v>3019</v>
      </c>
      <c r="Y100" s="1222" t="s">
        <v>3020</v>
      </c>
      <c r="Z100" s="1222" t="s">
        <v>3011</v>
      </c>
      <c r="AA100" s="1222" t="s">
        <v>3011</v>
      </c>
      <c r="AB100" s="1222" t="s">
        <v>3011</v>
      </c>
      <c r="AC100" s="1222" t="s">
        <v>3011</v>
      </c>
      <c r="AD100" s="1222" t="s">
        <v>3011</v>
      </c>
      <c r="AE100" s="1222" t="s">
        <v>3011</v>
      </c>
      <c r="AF100" s="2007" t="s">
        <v>293</v>
      </c>
      <c r="AG100" s="1221" t="s">
        <v>3021</v>
      </c>
      <c r="AH100" s="1221" t="s">
        <v>2908</v>
      </c>
      <c r="AI100" s="2007" t="s">
        <v>2909</v>
      </c>
      <c r="AJ100" s="1222" t="s">
        <v>295</v>
      </c>
      <c r="AK100" s="1225" t="s">
        <v>3022</v>
      </c>
      <c r="AL100" s="1222" t="s">
        <v>294</v>
      </c>
      <c r="AM100" s="1221" t="s">
        <v>3011</v>
      </c>
      <c r="AN100" s="2008"/>
    </row>
    <row r="101" spans="1:40" ht="93" customHeight="1">
      <c r="A101" s="1221" t="s">
        <v>1107</v>
      </c>
      <c r="B101" s="1221" t="s">
        <v>391</v>
      </c>
      <c r="C101" s="1221" t="s">
        <v>3010</v>
      </c>
      <c r="D101" s="1222" t="s">
        <v>3011</v>
      </c>
      <c r="E101" s="1221" t="s">
        <v>3012</v>
      </c>
      <c r="F101" s="1222" t="s">
        <v>291</v>
      </c>
      <c r="G101" s="1222" t="s">
        <v>3013</v>
      </c>
      <c r="H101" s="1223">
        <v>2015.3665800000001</v>
      </c>
      <c r="I101" s="1223">
        <v>1800</v>
      </c>
      <c r="J101" s="1222" t="s">
        <v>3014</v>
      </c>
      <c r="K101" s="1224">
        <v>43476</v>
      </c>
      <c r="L101" s="1222" t="s">
        <v>292</v>
      </c>
      <c r="M101" s="1224" t="s">
        <v>3015</v>
      </c>
      <c r="N101" s="1222" t="s">
        <v>293</v>
      </c>
      <c r="O101" s="2069">
        <v>46218</v>
      </c>
      <c r="P101" s="1221" t="s">
        <v>294</v>
      </c>
      <c r="Q101" s="1221" t="s">
        <v>3074</v>
      </c>
      <c r="R101" s="2069" t="s">
        <v>3041</v>
      </c>
      <c r="S101" s="1222" t="s">
        <v>297</v>
      </c>
      <c r="T101" s="2063" t="s">
        <v>323</v>
      </c>
      <c r="U101" s="1222" t="s">
        <v>294</v>
      </c>
      <c r="V101" s="1222" t="s">
        <v>3018</v>
      </c>
      <c r="W101" s="1222" t="s">
        <v>294</v>
      </c>
      <c r="X101" s="1222" t="s">
        <v>3019</v>
      </c>
      <c r="Y101" s="1222" t="s">
        <v>3020</v>
      </c>
      <c r="Z101" s="1222" t="s">
        <v>3011</v>
      </c>
      <c r="AA101" s="1222" t="s">
        <v>3011</v>
      </c>
      <c r="AB101" s="1222" t="s">
        <v>3011</v>
      </c>
      <c r="AC101" s="1222" t="s">
        <v>3011</v>
      </c>
      <c r="AD101" s="1222" t="s">
        <v>3011</v>
      </c>
      <c r="AE101" s="1222" t="s">
        <v>3011</v>
      </c>
      <c r="AF101" s="2007" t="s">
        <v>293</v>
      </c>
      <c r="AG101" s="1221" t="s">
        <v>3021</v>
      </c>
      <c r="AH101" s="1221" t="s">
        <v>2908</v>
      </c>
      <c r="AI101" s="2007" t="s">
        <v>2909</v>
      </c>
      <c r="AJ101" s="1222" t="s">
        <v>295</v>
      </c>
      <c r="AK101" s="1225" t="s">
        <v>3022</v>
      </c>
      <c r="AL101" s="1222" t="s">
        <v>294</v>
      </c>
      <c r="AM101" s="1221" t="s">
        <v>3011</v>
      </c>
      <c r="AN101" s="2008"/>
    </row>
    <row r="102" spans="1:40" ht="93" customHeight="1">
      <c r="A102" s="1221" t="s">
        <v>1107</v>
      </c>
      <c r="B102" s="1221" t="s">
        <v>392</v>
      </c>
      <c r="C102" s="1221" t="s">
        <v>3010</v>
      </c>
      <c r="D102" s="1222" t="s">
        <v>3011</v>
      </c>
      <c r="E102" s="1221" t="s">
        <v>3012</v>
      </c>
      <c r="F102" s="1222" t="s">
        <v>291</v>
      </c>
      <c r="G102" s="1222" t="s">
        <v>3013</v>
      </c>
      <c r="H102" s="1223">
        <v>335.89443</v>
      </c>
      <c r="I102" s="1223">
        <v>300</v>
      </c>
      <c r="J102" s="1222" t="s">
        <v>3014</v>
      </c>
      <c r="K102" s="1224">
        <v>43476</v>
      </c>
      <c r="L102" s="1222" t="s">
        <v>292</v>
      </c>
      <c r="M102" s="1224" t="s">
        <v>3015</v>
      </c>
      <c r="N102" s="1222" t="s">
        <v>293</v>
      </c>
      <c r="O102" s="2069">
        <v>46218</v>
      </c>
      <c r="P102" s="1221" t="s">
        <v>294</v>
      </c>
      <c r="Q102" s="1221" t="s">
        <v>3075</v>
      </c>
      <c r="R102" s="2069" t="s">
        <v>3041</v>
      </c>
      <c r="S102" s="1222" t="s">
        <v>297</v>
      </c>
      <c r="T102" s="2063" t="s">
        <v>323</v>
      </c>
      <c r="U102" s="1222" t="s">
        <v>294</v>
      </c>
      <c r="V102" s="1222" t="s">
        <v>3018</v>
      </c>
      <c r="W102" s="1222" t="s">
        <v>294</v>
      </c>
      <c r="X102" s="1222" t="s">
        <v>3019</v>
      </c>
      <c r="Y102" s="1222" t="s">
        <v>3020</v>
      </c>
      <c r="Z102" s="1222" t="s">
        <v>3011</v>
      </c>
      <c r="AA102" s="1222" t="s">
        <v>3011</v>
      </c>
      <c r="AB102" s="1222" t="s">
        <v>3011</v>
      </c>
      <c r="AC102" s="1222" t="s">
        <v>3011</v>
      </c>
      <c r="AD102" s="1222" t="s">
        <v>3011</v>
      </c>
      <c r="AE102" s="1222" t="s">
        <v>3011</v>
      </c>
      <c r="AF102" s="2007" t="s">
        <v>293</v>
      </c>
      <c r="AG102" s="1221" t="s">
        <v>3021</v>
      </c>
      <c r="AH102" s="1221" t="s">
        <v>2908</v>
      </c>
      <c r="AI102" s="2007" t="s">
        <v>2909</v>
      </c>
      <c r="AJ102" s="1222" t="s">
        <v>295</v>
      </c>
      <c r="AK102" s="1225" t="s">
        <v>3022</v>
      </c>
      <c r="AL102" s="1222" t="s">
        <v>294</v>
      </c>
      <c r="AM102" s="1221" t="s">
        <v>3011</v>
      </c>
      <c r="AN102" s="2008"/>
    </row>
    <row r="103" spans="1:40" ht="93" customHeight="1">
      <c r="A103" s="1221" t="s">
        <v>1107</v>
      </c>
      <c r="B103" s="1221" t="s">
        <v>393</v>
      </c>
      <c r="C103" s="1221" t="s">
        <v>3010</v>
      </c>
      <c r="D103" s="1222" t="s">
        <v>3011</v>
      </c>
      <c r="E103" s="1221" t="s">
        <v>3012</v>
      </c>
      <c r="F103" s="1222" t="s">
        <v>291</v>
      </c>
      <c r="G103" s="1222" t="s">
        <v>3013</v>
      </c>
      <c r="H103" s="1223">
        <v>2015.3665800000001</v>
      </c>
      <c r="I103" s="1223">
        <v>1800</v>
      </c>
      <c r="J103" s="1222" t="s">
        <v>3014</v>
      </c>
      <c r="K103" s="1224">
        <v>43476</v>
      </c>
      <c r="L103" s="1222" t="s">
        <v>292</v>
      </c>
      <c r="M103" s="1224" t="s">
        <v>3015</v>
      </c>
      <c r="N103" s="1222" t="s">
        <v>293</v>
      </c>
      <c r="O103" s="2069">
        <v>46218</v>
      </c>
      <c r="P103" s="1221" t="s">
        <v>294</v>
      </c>
      <c r="Q103" s="1221" t="s">
        <v>3074</v>
      </c>
      <c r="R103" s="2069" t="s">
        <v>3041</v>
      </c>
      <c r="S103" s="1222" t="s">
        <v>297</v>
      </c>
      <c r="T103" s="2063" t="s">
        <v>323</v>
      </c>
      <c r="U103" s="1222" t="s">
        <v>294</v>
      </c>
      <c r="V103" s="1222" t="s">
        <v>3018</v>
      </c>
      <c r="W103" s="1222" t="s">
        <v>294</v>
      </c>
      <c r="X103" s="1222" t="s">
        <v>3019</v>
      </c>
      <c r="Y103" s="1222" t="s">
        <v>3020</v>
      </c>
      <c r="Z103" s="1222" t="s">
        <v>3011</v>
      </c>
      <c r="AA103" s="1222" t="s">
        <v>3011</v>
      </c>
      <c r="AB103" s="1222" t="s">
        <v>3011</v>
      </c>
      <c r="AC103" s="1222" t="s">
        <v>3011</v>
      </c>
      <c r="AD103" s="1222" t="s">
        <v>3011</v>
      </c>
      <c r="AE103" s="1222" t="s">
        <v>3011</v>
      </c>
      <c r="AF103" s="2007" t="s">
        <v>293</v>
      </c>
      <c r="AG103" s="1221" t="s">
        <v>3021</v>
      </c>
      <c r="AH103" s="1221" t="s">
        <v>2908</v>
      </c>
      <c r="AI103" s="2007" t="s">
        <v>2909</v>
      </c>
      <c r="AJ103" s="1222" t="s">
        <v>295</v>
      </c>
      <c r="AK103" s="1225" t="s">
        <v>3022</v>
      </c>
      <c r="AL103" s="1222" t="s">
        <v>294</v>
      </c>
      <c r="AM103" s="1221" t="s">
        <v>3011</v>
      </c>
      <c r="AN103" s="2008"/>
    </row>
    <row r="104" spans="1:40" ht="93" customHeight="1">
      <c r="A104" s="1221" t="s">
        <v>1107</v>
      </c>
      <c r="B104" s="1221" t="s">
        <v>394</v>
      </c>
      <c r="C104" s="1221" t="s">
        <v>3010</v>
      </c>
      <c r="D104" s="1222" t="s">
        <v>3011</v>
      </c>
      <c r="E104" s="1221" t="s">
        <v>3012</v>
      </c>
      <c r="F104" s="1222" t="s">
        <v>291</v>
      </c>
      <c r="G104" s="1222" t="s">
        <v>3013</v>
      </c>
      <c r="H104" s="1223">
        <v>335.89443</v>
      </c>
      <c r="I104" s="1223">
        <v>300</v>
      </c>
      <c r="J104" s="1222" t="s">
        <v>3014</v>
      </c>
      <c r="K104" s="1224">
        <v>43476</v>
      </c>
      <c r="L104" s="1222" t="s">
        <v>292</v>
      </c>
      <c r="M104" s="1224" t="s">
        <v>3015</v>
      </c>
      <c r="N104" s="1222" t="s">
        <v>293</v>
      </c>
      <c r="O104" s="2069">
        <v>46218</v>
      </c>
      <c r="P104" s="1221" t="s">
        <v>294</v>
      </c>
      <c r="Q104" s="1221" t="s">
        <v>3075</v>
      </c>
      <c r="R104" s="2069" t="s">
        <v>3041</v>
      </c>
      <c r="S104" s="1222" t="s">
        <v>297</v>
      </c>
      <c r="T104" s="2063" t="s">
        <v>323</v>
      </c>
      <c r="U104" s="1222" t="s">
        <v>294</v>
      </c>
      <c r="V104" s="1222" t="s">
        <v>3018</v>
      </c>
      <c r="W104" s="1222" t="s">
        <v>294</v>
      </c>
      <c r="X104" s="1222" t="s">
        <v>3019</v>
      </c>
      <c r="Y104" s="1222" t="s">
        <v>3020</v>
      </c>
      <c r="Z104" s="1222" t="s">
        <v>3011</v>
      </c>
      <c r="AA104" s="1222" t="s">
        <v>3011</v>
      </c>
      <c r="AB104" s="1222" t="s">
        <v>3011</v>
      </c>
      <c r="AC104" s="1222" t="s">
        <v>3011</v>
      </c>
      <c r="AD104" s="1222" t="s">
        <v>3011</v>
      </c>
      <c r="AE104" s="1222" t="s">
        <v>3011</v>
      </c>
      <c r="AF104" s="2007" t="s">
        <v>293</v>
      </c>
      <c r="AG104" s="1221" t="s">
        <v>3021</v>
      </c>
      <c r="AH104" s="1221" t="s">
        <v>2908</v>
      </c>
      <c r="AI104" s="2007" t="s">
        <v>2909</v>
      </c>
      <c r="AJ104" s="1222" t="s">
        <v>295</v>
      </c>
      <c r="AK104" s="1225" t="s">
        <v>3022</v>
      </c>
      <c r="AL104" s="1222" t="s">
        <v>294</v>
      </c>
      <c r="AM104" s="1221" t="s">
        <v>3011</v>
      </c>
      <c r="AN104" s="2008"/>
    </row>
    <row r="105" spans="1:40" ht="93" customHeight="1">
      <c r="A105" s="1221" t="s">
        <v>1107</v>
      </c>
      <c r="B105" s="1221" t="s">
        <v>395</v>
      </c>
      <c r="C105" s="1221" t="s">
        <v>3010</v>
      </c>
      <c r="D105" s="1222" t="s">
        <v>3011</v>
      </c>
      <c r="E105" s="1221" t="s">
        <v>3012</v>
      </c>
      <c r="F105" s="1222" t="s">
        <v>291</v>
      </c>
      <c r="G105" s="1222" t="s">
        <v>3013</v>
      </c>
      <c r="H105" s="1223">
        <v>11756.305050000001</v>
      </c>
      <c r="I105" s="1223">
        <v>10500</v>
      </c>
      <c r="J105" s="1222" t="s">
        <v>3014</v>
      </c>
      <c r="K105" s="1224">
        <v>43476</v>
      </c>
      <c r="L105" s="1222" t="s">
        <v>292</v>
      </c>
      <c r="M105" s="1224" t="s">
        <v>3015</v>
      </c>
      <c r="N105" s="1222" t="s">
        <v>293</v>
      </c>
      <c r="O105" s="2069">
        <v>46218</v>
      </c>
      <c r="P105" s="1221" t="s">
        <v>294</v>
      </c>
      <c r="Q105" s="1221" t="s">
        <v>3046</v>
      </c>
      <c r="R105" s="2069" t="s">
        <v>3041</v>
      </c>
      <c r="S105" s="1222" t="s">
        <v>297</v>
      </c>
      <c r="T105" s="2063" t="s">
        <v>323</v>
      </c>
      <c r="U105" s="1222" t="s">
        <v>294</v>
      </c>
      <c r="V105" s="1222" t="s">
        <v>3018</v>
      </c>
      <c r="W105" s="1222" t="s">
        <v>294</v>
      </c>
      <c r="X105" s="1222" t="s">
        <v>3019</v>
      </c>
      <c r="Y105" s="1222" t="s">
        <v>3020</v>
      </c>
      <c r="Z105" s="1222" t="s">
        <v>3011</v>
      </c>
      <c r="AA105" s="1222" t="s">
        <v>3011</v>
      </c>
      <c r="AB105" s="1222" t="s">
        <v>3011</v>
      </c>
      <c r="AC105" s="1222" t="s">
        <v>3011</v>
      </c>
      <c r="AD105" s="1222" t="s">
        <v>3011</v>
      </c>
      <c r="AE105" s="1222" t="s">
        <v>3011</v>
      </c>
      <c r="AF105" s="2007" t="s">
        <v>293</v>
      </c>
      <c r="AG105" s="1221" t="s">
        <v>3021</v>
      </c>
      <c r="AH105" s="1221" t="s">
        <v>2908</v>
      </c>
      <c r="AI105" s="2007" t="s">
        <v>2909</v>
      </c>
      <c r="AJ105" s="1222" t="s">
        <v>295</v>
      </c>
      <c r="AK105" s="1225" t="s">
        <v>3022</v>
      </c>
      <c r="AL105" s="1222" t="s">
        <v>294</v>
      </c>
      <c r="AM105" s="1221" t="s">
        <v>3011</v>
      </c>
      <c r="AN105" s="2008"/>
    </row>
    <row r="106" spans="1:40" ht="93" customHeight="1">
      <c r="A106" s="1221" t="s">
        <v>1107</v>
      </c>
      <c r="B106" s="1221" t="s">
        <v>396</v>
      </c>
      <c r="C106" s="1221" t="s">
        <v>3010</v>
      </c>
      <c r="D106" s="1222" t="s">
        <v>3011</v>
      </c>
      <c r="E106" s="1221" t="s">
        <v>3012</v>
      </c>
      <c r="F106" s="1222" t="s">
        <v>291</v>
      </c>
      <c r="G106" s="1222" t="s">
        <v>3013</v>
      </c>
      <c r="H106" s="1223">
        <v>335.89443</v>
      </c>
      <c r="I106" s="1223">
        <v>300</v>
      </c>
      <c r="J106" s="1222" t="s">
        <v>3014</v>
      </c>
      <c r="K106" s="1224">
        <v>43476</v>
      </c>
      <c r="L106" s="1222" t="s">
        <v>292</v>
      </c>
      <c r="M106" s="1224" t="s">
        <v>3015</v>
      </c>
      <c r="N106" s="1222" t="s">
        <v>293</v>
      </c>
      <c r="O106" s="2069">
        <v>46218</v>
      </c>
      <c r="P106" s="1221" t="s">
        <v>294</v>
      </c>
      <c r="Q106" s="1221" t="s">
        <v>3075</v>
      </c>
      <c r="R106" s="2069" t="s">
        <v>3041</v>
      </c>
      <c r="S106" s="1222" t="s">
        <v>297</v>
      </c>
      <c r="T106" s="2063" t="s">
        <v>323</v>
      </c>
      <c r="U106" s="1222" t="s">
        <v>294</v>
      </c>
      <c r="V106" s="1222" t="s">
        <v>3018</v>
      </c>
      <c r="W106" s="1222" t="s">
        <v>294</v>
      </c>
      <c r="X106" s="1222" t="s">
        <v>3019</v>
      </c>
      <c r="Y106" s="1222" t="s">
        <v>3020</v>
      </c>
      <c r="Z106" s="1222" t="s">
        <v>3011</v>
      </c>
      <c r="AA106" s="1222" t="s">
        <v>3011</v>
      </c>
      <c r="AB106" s="1222" t="s">
        <v>3011</v>
      </c>
      <c r="AC106" s="1222" t="s">
        <v>3011</v>
      </c>
      <c r="AD106" s="1222" t="s">
        <v>3011</v>
      </c>
      <c r="AE106" s="1222" t="s">
        <v>3011</v>
      </c>
      <c r="AF106" s="2007" t="s">
        <v>293</v>
      </c>
      <c r="AG106" s="1221" t="s">
        <v>3021</v>
      </c>
      <c r="AH106" s="1221" t="s">
        <v>2908</v>
      </c>
      <c r="AI106" s="2007" t="s">
        <v>2909</v>
      </c>
      <c r="AJ106" s="1222" t="s">
        <v>295</v>
      </c>
      <c r="AK106" s="1225" t="s">
        <v>3022</v>
      </c>
      <c r="AL106" s="1222" t="s">
        <v>294</v>
      </c>
      <c r="AM106" s="1221" t="s">
        <v>3011</v>
      </c>
      <c r="AN106" s="2008"/>
    </row>
    <row r="107" spans="1:40" ht="93" customHeight="1">
      <c r="A107" s="1221" t="s">
        <v>1107</v>
      </c>
      <c r="B107" s="1221" t="s">
        <v>397</v>
      </c>
      <c r="C107" s="1221" t="s">
        <v>3010</v>
      </c>
      <c r="D107" s="1222" t="s">
        <v>3011</v>
      </c>
      <c r="E107" s="1221" t="s">
        <v>3012</v>
      </c>
      <c r="F107" s="1222" t="s">
        <v>291</v>
      </c>
      <c r="G107" s="1222" t="s">
        <v>3013</v>
      </c>
      <c r="H107" s="1223">
        <v>25772.280139999999</v>
      </c>
      <c r="I107" s="1223">
        <v>25000</v>
      </c>
      <c r="J107" s="1222" t="s">
        <v>3014</v>
      </c>
      <c r="K107" s="1224">
        <v>43476</v>
      </c>
      <c r="L107" s="1222" t="s">
        <v>292</v>
      </c>
      <c r="M107" s="1224" t="s">
        <v>3015</v>
      </c>
      <c r="N107" s="1222" t="s">
        <v>293</v>
      </c>
      <c r="O107" s="2069">
        <v>46402</v>
      </c>
      <c r="P107" s="1221" t="s">
        <v>294</v>
      </c>
      <c r="Q107" s="1221" t="s">
        <v>3076</v>
      </c>
      <c r="R107" s="2069" t="s">
        <v>3017</v>
      </c>
      <c r="S107" s="1222" t="s">
        <v>297</v>
      </c>
      <c r="T107" s="2063" t="s">
        <v>2913</v>
      </c>
      <c r="U107" s="1222" t="s">
        <v>294</v>
      </c>
      <c r="V107" s="1222" t="s">
        <v>3018</v>
      </c>
      <c r="W107" s="1222" t="s">
        <v>294</v>
      </c>
      <c r="X107" s="1222" t="s">
        <v>3019</v>
      </c>
      <c r="Y107" s="1222" t="s">
        <v>3020</v>
      </c>
      <c r="Z107" s="1222" t="s">
        <v>3011</v>
      </c>
      <c r="AA107" s="1222" t="s">
        <v>3011</v>
      </c>
      <c r="AB107" s="1222" t="s">
        <v>3011</v>
      </c>
      <c r="AC107" s="1222" t="s">
        <v>3011</v>
      </c>
      <c r="AD107" s="1222" t="s">
        <v>3011</v>
      </c>
      <c r="AE107" s="1222" t="s">
        <v>3011</v>
      </c>
      <c r="AF107" s="2007" t="s">
        <v>293</v>
      </c>
      <c r="AG107" s="1221" t="s">
        <v>3021</v>
      </c>
      <c r="AH107" s="1221" t="s">
        <v>2908</v>
      </c>
      <c r="AI107" s="2007" t="s">
        <v>2909</v>
      </c>
      <c r="AJ107" s="1222" t="s">
        <v>295</v>
      </c>
      <c r="AK107" s="1225" t="s">
        <v>3022</v>
      </c>
      <c r="AL107" s="1222" t="s">
        <v>294</v>
      </c>
      <c r="AM107" s="1221" t="s">
        <v>3011</v>
      </c>
      <c r="AN107" s="2008"/>
    </row>
    <row r="108" spans="1:40" ht="93" customHeight="1">
      <c r="A108" s="1221" t="s">
        <v>1107</v>
      </c>
      <c r="B108" s="1221" t="s">
        <v>398</v>
      </c>
      <c r="C108" s="1221" t="s">
        <v>3010</v>
      </c>
      <c r="D108" s="1222" t="s">
        <v>3011</v>
      </c>
      <c r="E108" s="1221" t="s">
        <v>3012</v>
      </c>
      <c r="F108" s="1222" t="s">
        <v>291</v>
      </c>
      <c r="G108" s="1222" t="s">
        <v>3013</v>
      </c>
      <c r="H108" s="1223">
        <v>12370.69447</v>
      </c>
      <c r="I108" s="1223">
        <v>12000</v>
      </c>
      <c r="J108" s="1222" t="s">
        <v>3014</v>
      </c>
      <c r="K108" s="1224">
        <v>43476</v>
      </c>
      <c r="L108" s="1222" t="s">
        <v>292</v>
      </c>
      <c r="M108" s="1224" t="s">
        <v>3015</v>
      </c>
      <c r="N108" s="1222" t="s">
        <v>293</v>
      </c>
      <c r="O108" s="2069">
        <v>46402</v>
      </c>
      <c r="P108" s="1221" t="s">
        <v>294</v>
      </c>
      <c r="Q108" s="1221" t="s">
        <v>3043</v>
      </c>
      <c r="R108" s="2069" t="s">
        <v>3017</v>
      </c>
      <c r="S108" s="1222" t="s">
        <v>297</v>
      </c>
      <c r="T108" s="2063" t="s">
        <v>2913</v>
      </c>
      <c r="U108" s="1222" t="s">
        <v>294</v>
      </c>
      <c r="V108" s="1222" t="s">
        <v>3018</v>
      </c>
      <c r="W108" s="1222" t="s">
        <v>294</v>
      </c>
      <c r="X108" s="1222" t="s">
        <v>3019</v>
      </c>
      <c r="Y108" s="1222" t="s">
        <v>3020</v>
      </c>
      <c r="Z108" s="1222" t="s">
        <v>3011</v>
      </c>
      <c r="AA108" s="1222" t="s">
        <v>3011</v>
      </c>
      <c r="AB108" s="1222" t="s">
        <v>3011</v>
      </c>
      <c r="AC108" s="1222" t="s">
        <v>3011</v>
      </c>
      <c r="AD108" s="1222" t="s">
        <v>3011</v>
      </c>
      <c r="AE108" s="1222" t="s">
        <v>3011</v>
      </c>
      <c r="AF108" s="2007" t="s">
        <v>293</v>
      </c>
      <c r="AG108" s="1221" t="s">
        <v>3021</v>
      </c>
      <c r="AH108" s="1221" t="s">
        <v>2908</v>
      </c>
      <c r="AI108" s="2007" t="s">
        <v>2909</v>
      </c>
      <c r="AJ108" s="1222" t="s">
        <v>295</v>
      </c>
      <c r="AK108" s="1225" t="s">
        <v>3022</v>
      </c>
      <c r="AL108" s="1222" t="s">
        <v>294</v>
      </c>
      <c r="AM108" s="1221" t="s">
        <v>3011</v>
      </c>
      <c r="AN108" s="2008"/>
    </row>
    <row r="109" spans="1:40" ht="93" customHeight="1">
      <c r="A109" s="1221" t="s">
        <v>1107</v>
      </c>
      <c r="B109" s="1221" t="s">
        <v>399</v>
      </c>
      <c r="C109" s="1221" t="s">
        <v>3010</v>
      </c>
      <c r="D109" s="1222" t="s">
        <v>3011</v>
      </c>
      <c r="E109" s="1221" t="s">
        <v>3012</v>
      </c>
      <c r="F109" s="1222" t="s">
        <v>291</v>
      </c>
      <c r="G109" s="1222" t="s">
        <v>3013</v>
      </c>
      <c r="H109" s="1223">
        <v>12370.69447</v>
      </c>
      <c r="I109" s="1223">
        <v>12000</v>
      </c>
      <c r="J109" s="1222" t="s">
        <v>3014</v>
      </c>
      <c r="K109" s="1224">
        <v>43476</v>
      </c>
      <c r="L109" s="1222" t="s">
        <v>292</v>
      </c>
      <c r="M109" s="1224" t="s">
        <v>3015</v>
      </c>
      <c r="N109" s="1222" t="s">
        <v>293</v>
      </c>
      <c r="O109" s="2069">
        <v>46402</v>
      </c>
      <c r="P109" s="1221" t="s">
        <v>294</v>
      </c>
      <c r="Q109" s="1221" t="s">
        <v>3043</v>
      </c>
      <c r="R109" s="2069" t="s">
        <v>3017</v>
      </c>
      <c r="S109" s="1222" t="s">
        <v>297</v>
      </c>
      <c r="T109" s="2063" t="s">
        <v>2913</v>
      </c>
      <c r="U109" s="1222" t="s">
        <v>294</v>
      </c>
      <c r="V109" s="1222" t="s">
        <v>3018</v>
      </c>
      <c r="W109" s="1222" t="s">
        <v>294</v>
      </c>
      <c r="X109" s="1222" t="s">
        <v>3019</v>
      </c>
      <c r="Y109" s="1222" t="s">
        <v>3020</v>
      </c>
      <c r="Z109" s="1222" t="s">
        <v>3011</v>
      </c>
      <c r="AA109" s="1222" t="s">
        <v>3011</v>
      </c>
      <c r="AB109" s="1222" t="s">
        <v>3011</v>
      </c>
      <c r="AC109" s="1222" t="s">
        <v>3011</v>
      </c>
      <c r="AD109" s="1222" t="s">
        <v>3011</v>
      </c>
      <c r="AE109" s="1222" t="s">
        <v>3011</v>
      </c>
      <c r="AF109" s="2007" t="s">
        <v>293</v>
      </c>
      <c r="AG109" s="1221" t="s">
        <v>3021</v>
      </c>
      <c r="AH109" s="1221" t="s">
        <v>2908</v>
      </c>
      <c r="AI109" s="2007" t="s">
        <v>2909</v>
      </c>
      <c r="AJ109" s="1222" t="s">
        <v>295</v>
      </c>
      <c r="AK109" s="1225" t="s">
        <v>3022</v>
      </c>
      <c r="AL109" s="1222" t="s">
        <v>294</v>
      </c>
      <c r="AM109" s="1221" t="s">
        <v>3011</v>
      </c>
      <c r="AN109" s="2008"/>
    </row>
    <row r="110" spans="1:40" ht="93" customHeight="1">
      <c r="A110" s="1221" t="s">
        <v>1107</v>
      </c>
      <c r="B110" s="1221" t="s">
        <v>400</v>
      </c>
      <c r="C110" s="1221" t="s">
        <v>3010</v>
      </c>
      <c r="D110" s="1222" t="s">
        <v>3011</v>
      </c>
      <c r="E110" s="1221" t="s">
        <v>3012</v>
      </c>
      <c r="F110" s="1222" t="s">
        <v>291</v>
      </c>
      <c r="G110" s="1222" t="s">
        <v>3013</v>
      </c>
      <c r="H110" s="1223">
        <v>1030.89121</v>
      </c>
      <c r="I110" s="1223">
        <v>1000</v>
      </c>
      <c r="J110" s="1222" t="s">
        <v>3014</v>
      </c>
      <c r="K110" s="1224">
        <v>43476</v>
      </c>
      <c r="L110" s="1222" t="s">
        <v>292</v>
      </c>
      <c r="M110" s="1224" t="s">
        <v>3015</v>
      </c>
      <c r="N110" s="1222" t="s">
        <v>293</v>
      </c>
      <c r="O110" s="2069">
        <v>46402</v>
      </c>
      <c r="P110" s="1221" t="s">
        <v>294</v>
      </c>
      <c r="Q110" s="1221" t="s">
        <v>3039</v>
      </c>
      <c r="R110" s="2069" t="s">
        <v>3017</v>
      </c>
      <c r="S110" s="1222" t="s">
        <v>297</v>
      </c>
      <c r="T110" s="2063" t="s">
        <v>2913</v>
      </c>
      <c r="U110" s="1222" t="s">
        <v>294</v>
      </c>
      <c r="V110" s="1222" t="s">
        <v>3018</v>
      </c>
      <c r="W110" s="1222" t="s">
        <v>294</v>
      </c>
      <c r="X110" s="1222" t="s">
        <v>3019</v>
      </c>
      <c r="Y110" s="1222" t="s">
        <v>3020</v>
      </c>
      <c r="Z110" s="1222" t="s">
        <v>3011</v>
      </c>
      <c r="AA110" s="1222" t="s">
        <v>3011</v>
      </c>
      <c r="AB110" s="1222" t="s">
        <v>3011</v>
      </c>
      <c r="AC110" s="1222" t="s">
        <v>3011</v>
      </c>
      <c r="AD110" s="1222" t="s">
        <v>3011</v>
      </c>
      <c r="AE110" s="1222" t="s">
        <v>3011</v>
      </c>
      <c r="AF110" s="2007" t="s">
        <v>293</v>
      </c>
      <c r="AG110" s="1221" t="s">
        <v>3021</v>
      </c>
      <c r="AH110" s="1221" t="s">
        <v>2908</v>
      </c>
      <c r="AI110" s="2007" t="s">
        <v>2909</v>
      </c>
      <c r="AJ110" s="1222" t="s">
        <v>295</v>
      </c>
      <c r="AK110" s="1225" t="s">
        <v>3022</v>
      </c>
      <c r="AL110" s="1222" t="s">
        <v>294</v>
      </c>
      <c r="AM110" s="1221" t="s">
        <v>3011</v>
      </c>
      <c r="AN110" s="2008"/>
    </row>
    <row r="111" spans="1:40" ht="93" customHeight="1">
      <c r="A111" s="1221" t="s">
        <v>1107</v>
      </c>
      <c r="B111" s="1221" t="s">
        <v>401</v>
      </c>
      <c r="C111" s="1221" t="s">
        <v>3010</v>
      </c>
      <c r="D111" s="1222" t="s">
        <v>3011</v>
      </c>
      <c r="E111" s="1221" t="s">
        <v>3012</v>
      </c>
      <c r="F111" s="1222" t="s">
        <v>291</v>
      </c>
      <c r="G111" s="1222" t="s">
        <v>3013</v>
      </c>
      <c r="H111" s="1223">
        <v>28662.99136</v>
      </c>
      <c r="I111" s="1223">
        <v>25600</v>
      </c>
      <c r="J111" s="1222" t="s">
        <v>3014</v>
      </c>
      <c r="K111" s="1224">
        <v>43476</v>
      </c>
      <c r="L111" s="1222" t="s">
        <v>292</v>
      </c>
      <c r="M111" s="1224" t="s">
        <v>3015</v>
      </c>
      <c r="N111" s="1222" t="s">
        <v>293</v>
      </c>
      <c r="O111" s="2069">
        <v>46218</v>
      </c>
      <c r="P111" s="1221" t="s">
        <v>294</v>
      </c>
      <c r="Q111" s="1221" t="s">
        <v>3077</v>
      </c>
      <c r="R111" s="2069" t="s">
        <v>3041</v>
      </c>
      <c r="S111" s="1222" t="s">
        <v>297</v>
      </c>
      <c r="T111" s="2063" t="s">
        <v>323</v>
      </c>
      <c r="U111" s="1222" t="s">
        <v>294</v>
      </c>
      <c r="V111" s="1222" t="s">
        <v>3018</v>
      </c>
      <c r="W111" s="1222" t="s">
        <v>294</v>
      </c>
      <c r="X111" s="1222" t="s">
        <v>3019</v>
      </c>
      <c r="Y111" s="1222" t="s">
        <v>3020</v>
      </c>
      <c r="Z111" s="1222" t="s">
        <v>3011</v>
      </c>
      <c r="AA111" s="1222" t="s">
        <v>3011</v>
      </c>
      <c r="AB111" s="1222" t="s">
        <v>3011</v>
      </c>
      <c r="AC111" s="1222" t="s">
        <v>3011</v>
      </c>
      <c r="AD111" s="1222" t="s">
        <v>3011</v>
      </c>
      <c r="AE111" s="1222" t="s">
        <v>3011</v>
      </c>
      <c r="AF111" s="2007" t="s">
        <v>293</v>
      </c>
      <c r="AG111" s="1221" t="s">
        <v>3021</v>
      </c>
      <c r="AH111" s="1221" t="s">
        <v>2908</v>
      </c>
      <c r="AI111" s="2007" t="s">
        <v>2909</v>
      </c>
      <c r="AJ111" s="1222" t="s">
        <v>295</v>
      </c>
      <c r="AK111" s="1225" t="s">
        <v>3022</v>
      </c>
      <c r="AL111" s="1222" t="s">
        <v>294</v>
      </c>
      <c r="AM111" s="1221" t="s">
        <v>3011</v>
      </c>
      <c r="AN111" s="2008"/>
    </row>
    <row r="112" spans="1:40" ht="93" customHeight="1">
      <c r="A112" s="1221" t="s">
        <v>1107</v>
      </c>
      <c r="B112" s="1221" t="s">
        <v>402</v>
      </c>
      <c r="C112" s="1221" t="s">
        <v>3010</v>
      </c>
      <c r="D112" s="1222" t="s">
        <v>3011</v>
      </c>
      <c r="E112" s="1221" t="s">
        <v>3012</v>
      </c>
      <c r="F112" s="1222" t="s">
        <v>291</v>
      </c>
      <c r="G112" s="1222" t="s">
        <v>3013</v>
      </c>
      <c r="H112" s="1223">
        <v>17466.51036</v>
      </c>
      <c r="I112" s="1223">
        <v>15600</v>
      </c>
      <c r="J112" s="1222" t="s">
        <v>3014</v>
      </c>
      <c r="K112" s="1224">
        <v>43476</v>
      </c>
      <c r="L112" s="1222" t="s">
        <v>292</v>
      </c>
      <c r="M112" s="1224" t="s">
        <v>3015</v>
      </c>
      <c r="N112" s="1222" t="s">
        <v>293</v>
      </c>
      <c r="O112" s="2069">
        <v>46218</v>
      </c>
      <c r="P112" s="1221" t="s">
        <v>294</v>
      </c>
      <c r="Q112" s="1221" t="s">
        <v>3059</v>
      </c>
      <c r="R112" s="2069" t="s">
        <v>3041</v>
      </c>
      <c r="S112" s="1222" t="s">
        <v>297</v>
      </c>
      <c r="T112" s="2063" t="s">
        <v>323</v>
      </c>
      <c r="U112" s="1222" t="s">
        <v>294</v>
      </c>
      <c r="V112" s="1222" t="s">
        <v>3018</v>
      </c>
      <c r="W112" s="1222" t="s">
        <v>294</v>
      </c>
      <c r="X112" s="1222" t="s">
        <v>3019</v>
      </c>
      <c r="Y112" s="1222" t="s">
        <v>3020</v>
      </c>
      <c r="Z112" s="1222" t="s">
        <v>3011</v>
      </c>
      <c r="AA112" s="1222" t="s">
        <v>3011</v>
      </c>
      <c r="AB112" s="1222" t="s">
        <v>3011</v>
      </c>
      <c r="AC112" s="1222" t="s">
        <v>3011</v>
      </c>
      <c r="AD112" s="1222" t="s">
        <v>3011</v>
      </c>
      <c r="AE112" s="1222" t="s">
        <v>3011</v>
      </c>
      <c r="AF112" s="2007" t="s">
        <v>293</v>
      </c>
      <c r="AG112" s="1221" t="s">
        <v>3021</v>
      </c>
      <c r="AH112" s="1221" t="s">
        <v>2908</v>
      </c>
      <c r="AI112" s="2007" t="s">
        <v>2909</v>
      </c>
      <c r="AJ112" s="1222" t="s">
        <v>295</v>
      </c>
      <c r="AK112" s="1225" t="s">
        <v>3022</v>
      </c>
      <c r="AL112" s="1222" t="s">
        <v>294</v>
      </c>
      <c r="AM112" s="1221" t="s">
        <v>3011</v>
      </c>
      <c r="AN112" s="2008"/>
    </row>
    <row r="113" spans="1:40" ht="93" customHeight="1">
      <c r="A113" s="1221" t="s">
        <v>1107</v>
      </c>
      <c r="B113" s="1221" t="s">
        <v>403</v>
      </c>
      <c r="C113" s="1221" t="s">
        <v>3010</v>
      </c>
      <c r="D113" s="1222" t="s">
        <v>3011</v>
      </c>
      <c r="E113" s="1221" t="s">
        <v>3012</v>
      </c>
      <c r="F113" s="1222" t="s">
        <v>291</v>
      </c>
      <c r="G113" s="1222" t="s">
        <v>3013</v>
      </c>
      <c r="H113" s="1223">
        <v>4478.5924000000005</v>
      </c>
      <c r="I113" s="1223">
        <v>4000</v>
      </c>
      <c r="J113" s="1222" t="s">
        <v>3014</v>
      </c>
      <c r="K113" s="1224">
        <v>43476</v>
      </c>
      <c r="L113" s="1222" t="s">
        <v>292</v>
      </c>
      <c r="M113" s="1224" t="s">
        <v>3015</v>
      </c>
      <c r="N113" s="1222" t="s">
        <v>293</v>
      </c>
      <c r="O113" s="2069">
        <v>46218</v>
      </c>
      <c r="P113" s="1221" t="s">
        <v>294</v>
      </c>
      <c r="Q113" s="1221" t="s">
        <v>3048</v>
      </c>
      <c r="R113" s="2069" t="s">
        <v>3041</v>
      </c>
      <c r="S113" s="1222" t="s">
        <v>297</v>
      </c>
      <c r="T113" s="2063" t="s">
        <v>323</v>
      </c>
      <c r="U113" s="1222" t="s">
        <v>294</v>
      </c>
      <c r="V113" s="1222" t="s">
        <v>3018</v>
      </c>
      <c r="W113" s="1222" t="s">
        <v>294</v>
      </c>
      <c r="X113" s="1222" t="s">
        <v>3019</v>
      </c>
      <c r="Y113" s="1222" t="s">
        <v>3020</v>
      </c>
      <c r="Z113" s="1222" t="s">
        <v>3011</v>
      </c>
      <c r="AA113" s="1222" t="s">
        <v>3011</v>
      </c>
      <c r="AB113" s="1222" t="s">
        <v>3011</v>
      </c>
      <c r="AC113" s="1222" t="s">
        <v>3011</v>
      </c>
      <c r="AD113" s="1222" t="s">
        <v>3011</v>
      </c>
      <c r="AE113" s="1222" t="s">
        <v>3011</v>
      </c>
      <c r="AF113" s="2007" t="s">
        <v>293</v>
      </c>
      <c r="AG113" s="1221" t="s">
        <v>3021</v>
      </c>
      <c r="AH113" s="1221" t="s">
        <v>2908</v>
      </c>
      <c r="AI113" s="2007" t="s">
        <v>2909</v>
      </c>
      <c r="AJ113" s="1222" t="s">
        <v>295</v>
      </c>
      <c r="AK113" s="1225" t="s">
        <v>3022</v>
      </c>
      <c r="AL113" s="1222" t="s">
        <v>294</v>
      </c>
      <c r="AM113" s="1221" t="s">
        <v>3011</v>
      </c>
      <c r="AN113" s="2008"/>
    </row>
    <row r="114" spans="1:40" ht="93" customHeight="1">
      <c r="A114" s="1221" t="s">
        <v>1107</v>
      </c>
      <c r="B114" s="1221" t="s">
        <v>404</v>
      </c>
      <c r="C114" s="1221" t="s">
        <v>3010</v>
      </c>
      <c r="D114" s="1222" t="s">
        <v>3011</v>
      </c>
      <c r="E114" s="1221" t="s">
        <v>3012</v>
      </c>
      <c r="F114" s="1222" t="s">
        <v>291</v>
      </c>
      <c r="G114" s="1222" t="s">
        <v>3013</v>
      </c>
      <c r="H114" s="1223">
        <v>5374.31088</v>
      </c>
      <c r="I114" s="1223">
        <v>4800</v>
      </c>
      <c r="J114" s="1222" t="s">
        <v>3014</v>
      </c>
      <c r="K114" s="1224">
        <v>43476</v>
      </c>
      <c r="L114" s="1222" t="s">
        <v>292</v>
      </c>
      <c r="M114" s="1224" t="s">
        <v>3015</v>
      </c>
      <c r="N114" s="1222" t="s">
        <v>293</v>
      </c>
      <c r="O114" s="2069">
        <v>46218</v>
      </c>
      <c r="P114" s="1221" t="s">
        <v>294</v>
      </c>
      <c r="Q114" s="1221" t="s">
        <v>3058</v>
      </c>
      <c r="R114" s="2069" t="s">
        <v>3041</v>
      </c>
      <c r="S114" s="1222" t="s">
        <v>297</v>
      </c>
      <c r="T114" s="2063" t="s">
        <v>323</v>
      </c>
      <c r="U114" s="1222" t="s">
        <v>294</v>
      </c>
      <c r="V114" s="1222" t="s">
        <v>3018</v>
      </c>
      <c r="W114" s="1222" t="s">
        <v>294</v>
      </c>
      <c r="X114" s="1222" t="s">
        <v>3019</v>
      </c>
      <c r="Y114" s="1222" t="s">
        <v>3020</v>
      </c>
      <c r="Z114" s="1222" t="s">
        <v>3011</v>
      </c>
      <c r="AA114" s="1222" t="s">
        <v>3011</v>
      </c>
      <c r="AB114" s="1222" t="s">
        <v>3011</v>
      </c>
      <c r="AC114" s="1222" t="s">
        <v>3011</v>
      </c>
      <c r="AD114" s="1222" t="s">
        <v>3011</v>
      </c>
      <c r="AE114" s="1222" t="s">
        <v>3011</v>
      </c>
      <c r="AF114" s="2007" t="s">
        <v>293</v>
      </c>
      <c r="AG114" s="1221" t="s">
        <v>3021</v>
      </c>
      <c r="AH114" s="1221" t="s">
        <v>2908</v>
      </c>
      <c r="AI114" s="2007" t="s">
        <v>2909</v>
      </c>
      <c r="AJ114" s="1222" t="s">
        <v>295</v>
      </c>
      <c r="AK114" s="1225" t="s">
        <v>3022</v>
      </c>
      <c r="AL114" s="1222" t="s">
        <v>294</v>
      </c>
      <c r="AM114" s="1221" t="s">
        <v>3011</v>
      </c>
      <c r="AN114" s="2008"/>
    </row>
    <row r="115" spans="1:40" ht="93" customHeight="1">
      <c r="A115" s="1221" t="s">
        <v>1107</v>
      </c>
      <c r="B115" s="1221" t="s">
        <v>405</v>
      </c>
      <c r="C115" s="1221" t="s">
        <v>3010</v>
      </c>
      <c r="D115" s="1222" t="s">
        <v>3011</v>
      </c>
      <c r="E115" s="1221" t="s">
        <v>3012</v>
      </c>
      <c r="F115" s="1222" t="s">
        <v>291</v>
      </c>
      <c r="G115" s="1222" t="s">
        <v>3013</v>
      </c>
      <c r="H115" s="1223">
        <v>11545.921259999999</v>
      </c>
      <c r="I115" s="1223">
        <v>11200</v>
      </c>
      <c r="J115" s="1222" t="s">
        <v>3014</v>
      </c>
      <c r="K115" s="1224">
        <v>43479</v>
      </c>
      <c r="L115" s="1222" t="s">
        <v>292</v>
      </c>
      <c r="M115" s="1224" t="s">
        <v>3015</v>
      </c>
      <c r="N115" s="1222" t="s">
        <v>293</v>
      </c>
      <c r="O115" s="2069">
        <v>46402</v>
      </c>
      <c r="P115" s="1221" t="s">
        <v>294</v>
      </c>
      <c r="Q115" s="1221" t="s">
        <v>3078</v>
      </c>
      <c r="R115" s="2069" t="s">
        <v>3017</v>
      </c>
      <c r="S115" s="1222" t="s">
        <v>297</v>
      </c>
      <c r="T115" s="2063" t="s">
        <v>2914</v>
      </c>
      <c r="U115" s="1222" t="s">
        <v>294</v>
      </c>
      <c r="V115" s="1222" t="s">
        <v>3018</v>
      </c>
      <c r="W115" s="1222" t="s">
        <v>294</v>
      </c>
      <c r="X115" s="1222" t="s">
        <v>3019</v>
      </c>
      <c r="Y115" s="1222" t="s">
        <v>3020</v>
      </c>
      <c r="Z115" s="1222" t="s">
        <v>3011</v>
      </c>
      <c r="AA115" s="1222" t="s">
        <v>3011</v>
      </c>
      <c r="AB115" s="1222" t="s">
        <v>3011</v>
      </c>
      <c r="AC115" s="1222" t="s">
        <v>3011</v>
      </c>
      <c r="AD115" s="1222" t="s">
        <v>3011</v>
      </c>
      <c r="AE115" s="1222" t="s">
        <v>3011</v>
      </c>
      <c r="AF115" s="2007" t="s">
        <v>293</v>
      </c>
      <c r="AG115" s="1221" t="s">
        <v>3021</v>
      </c>
      <c r="AH115" s="1221" t="s">
        <v>2908</v>
      </c>
      <c r="AI115" s="2007" t="s">
        <v>2909</v>
      </c>
      <c r="AJ115" s="1222" t="s">
        <v>295</v>
      </c>
      <c r="AK115" s="1225" t="s">
        <v>3022</v>
      </c>
      <c r="AL115" s="1222" t="s">
        <v>294</v>
      </c>
      <c r="AM115" s="1221" t="s">
        <v>3011</v>
      </c>
      <c r="AN115" s="2008"/>
    </row>
    <row r="116" spans="1:40" ht="93" customHeight="1">
      <c r="A116" s="1221" t="s">
        <v>1107</v>
      </c>
      <c r="B116" s="1221" t="s">
        <v>406</v>
      </c>
      <c r="C116" s="1221" t="s">
        <v>3010</v>
      </c>
      <c r="D116" s="1222" t="s">
        <v>3011</v>
      </c>
      <c r="E116" s="1221" t="s">
        <v>3012</v>
      </c>
      <c r="F116" s="1222" t="s">
        <v>291</v>
      </c>
      <c r="G116" s="1222" t="s">
        <v>3013</v>
      </c>
      <c r="H116" s="1223">
        <v>824.70866000000001</v>
      </c>
      <c r="I116" s="1223">
        <v>800</v>
      </c>
      <c r="J116" s="1222" t="s">
        <v>3014</v>
      </c>
      <c r="K116" s="1224">
        <v>43479</v>
      </c>
      <c r="L116" s="1222" t="s">
        <v>292</v>
      </c>
      <c r="M116" s="1224" t="s">
        <v>3015</v>
      </c>
      <c r="N116" s="1222" t="s">
        <v>293</v>
      </c>
      <c r="O116" s="2069">
        <v>46402</v>
      </c>
      <c r="P116" s="1221" t="s">
        <v>294</v>
      </c>
      <c r="Q116" s="1221" t="s">
        <v>3051</v>
      </c>
      <c r="R116" s="2069" t="s">
        <v>3017</v>
      </c>
      <c r="S116" s="1222" t="s">
        <v>297</v>
      </c>
      <c r="T116" s="2063" t="s">
        <v>2914</v>
      </c>
      <c r="U116" s="1222" t="s">
        <v>294</v>
      </c>
      <c r="V116" s="1222" t="s">
        <v>3018</v>
      </c>
      <c r="W116" s="1222" t="s">
        <v>294</v>
      </c>
      <c r="X116" s="1222" t="s">
        <v>3019</v>
      </c>
      <c r="Y116" s="1222" t="s">
        <v>3020</v>
      </c>
      <c r="Z116" s="1222" t="s">
        <v>3011</v>
      </c>
      <c r="AA116" s="1222" t="s">
        <v>3011</v>
      </c>
      <c r="AB116" s="1222" t="s">
        <v>3011</v>
      </c>
      <c r="AC116" s="1222" t="s">
        <v>3011</v>
      </c>
      <c r="AD116" s="1222" t="s">
        <v>3011</v>
      </c>
      <c r="AE116" s="1222" t="s">
        <v>3011</v>
      </c>
      <c r="AF116" s="2007" t="s">
        <v>293</v>
      </c>
      <c r="AG116" s="1221" t="s">
        <v>3021</v>
      </c>
      <c r="AH116" s="1221" t="s">
        <v>2908</v>
      </c>
      <c r="AI116" s="2007" t="s">
        <v>2909</v>
      </c>
      <c r="AJ116" s="1222" t="s">
        <v>295</v>
      </c>
      <c r="AK116" s="1225" t="s">
        <v>3022</v>
      </c>
      <c r="AL116" s="1222" t="s">
        <v>294</v>
      </c>
      <c r="AM116" s="1221" t="s">
        <v>3011</v>
      </c>
      <c r="AN116" s="2008"/>
    </row>
    <row r="117" spans="1:40" ht="93" customHeight="1">
      <c r="A117" s="1221" t="s">
        <v>1107</v>
      </c>
      <c r="B117" s="1221" t="s">
        <v>407</v>
      </c>
      <c r="C117" s="1221" t="s">
        <v>3010</v>
      </c>
      <c r="D117" s="1222" t="s">
        <v>3011</v>
      </c>
      <c r="E117" s="1221" t="s">
        <v>3012</v>
      </c>
      <c r="F117" s="1222" t="s">
        <v>291</v>
      </c>
      <c r="G117" s="1222" t="s">
        <v>3013</v>
      </c>
      <c r="H117" s="1223">
        <v>1237.0629899999999</v>
      </c>
      <c r="I117" s="1223">
        <v>1200</v>
      </c>
      <c r="J117" s="1222" t="s">
        <v>3014</v>
      </c>
      <c r="K117" s="1224">
        <v>43479</v>
      </c>
      <c r="L117" s="1222" t="s">
        <v>292</v>
      </c>
      <c r="M117" s="1224" t="s">
        <v>3015</v>
      </c>
      <c r="N117" s="1222" t="s">
        <v>293</v>
      </c>
      <c r="O117" s="2069">
        <v>46402</v>
      </c>
      <c r="P117" s="1221" t="s">
        <v>294</v>
      </c>
      <c r="Q117" s="1221" t="s">
        <v>3053</v>
      </c>
      <c r="R117" s="2069" t="s">
        <v>3017</v>
      </c>
      <c r="S117" s="1222" t="s">
        <v>297</v>
      </c>
      <c r="T117" s="2063" t="s">
        <v>2914</v>
      </c>
      <c r="U117" s="1222" t="s">
        <v>294</v>
      </c>
      <c r="V117" s="1222" t="s">
        <v>3018</v>
      </c>
      <c r="W117" s="1222" t="s">
        <v>294</v>
      </c>
      <c r="X117" s="1222" t="s">
        <v>3019</v>
      </c>
      <c r="Y117" s="1222" t="s">
        <v>3020</v>
      </c>
      <c r="Z117" s="1222" t="s">
        <v>3011</v>
      </c>
      <c r="AA117" s="1222" t="s">
        <v>3011</v>
      </c>
      <c r="AB117" s="1222" t="s">
        <v>3011</v>
      </c>
      <c r="AC117" s="1222" t="s">
        <v>3011</v>
      </c>
      <c r="AD117" s="1222" t="s">
        <v>3011</v>
      </c>
      <c r="AE117" s="1222" t="s">
        <v>3011</v>
      </c>
      <c r="AF117" s="2007" t="s">
        <v>293</v>
      </c>
      <c r="AG117" s="1221" t="s">
        <v>3021</v>
      </c>
      <c r="AH117" s="1221" t="s">
        <v>2908</v>
      </c>
      <c r="AI117" s="2007" t="s">
        <v>2909</v>
      </c>
      <c r="AJ117" s="1222" t="s">
        <v>295</v>
      </c>
      <c r="AK117" s="1225" t="s">
        <v>3022</v>
      </c>
      <c r="AL117" s="1222" t="s">
        <v>294</v>
      </c>
      <c r="AM117" s="1221" t="s">
        <v>3011</v>
      </c>
      <c r="AN117" s="2008"/>
    </row>
    <row r="118" spans="1:40" ht="93" customHeight="1">
      <c r="A118" s="1221" t="s">
        <v>1107</v>
      </c>
      <c r="B118" s="1221" t="s">
        <v>408</v>
      </c>
      <c r="C118" s="1221" t="s">
        <v>3010</v>
      </c>
      <c r="D118" s="1222" t="s">
        <v>3011</v>
      </c>
      <c r="E118" s="1221" t="s">
        <v>3012</v>
      </c>
      <c r="F118" s="1222" t="s">
        <v>291</v>
      </c>
      <c r="G118" s="1222" t="s">
        <v>3013</v>
      </c>
      <c r="H118" s="1223">
        <v>10076.832899999999</v>
      </c>
      <c r="I118" s="1223">
        <v>9000</v>
      </c>
      <c r="J118" s="1222" t="s">
        <v>3014</v>
      </c>
      <c r="K118" s="1224">
        <v>43479</v>
      </c>
      <c r="L118" s="1222" t="s">
        <v>292</v>
      </c>
      <c r="M118" s="1224" t="s">
        <v>3015</v>
      </c>
      <c r="N118" s="1222" t="s">
        <v>293</v>
      </c>
      <c r="O118" s="2069">
        <v>46218</v>
      </c>
      <c r="P118" s="1221" t="s">
        <v>294</v>
      </c>
      <c r="Q118" s="1221" t="s">
        <v>3079</v>
      </c>
      <c r="R118" s="2069" t="s">
        <v>3017</v>
      </c>
      <c r="S118" s="1222" t="s">
        <v>297</v>
      </c>
      <c r="T118" s="2063" t="s">
        <v>323</v>
      </c>
      <c r="U118" s="1222" t="s">
        <v>294</v>
      </c>
      <c r="V118" s="1222" t="s">
        <v>3018</v>
      </c>
      <c r="W118" s="1222" t="s">
        <v>294</v>
      </c>
      <c r="X118" s="1222" t="s">
        <v>3019</v>
      </c>
      <c r="Y118" s="1222" t="s">
        <v>3020</v>
      </c>
      <c r="Z118" s="1222" t="s">
        <v>3011</v>
      </c>
      <c r="AA118" s="1222" t="s">
        <v>3011</v>
      </c>
      <c r="AB118" s="1222" t="s">
        <v>3011</v>
      </c>
      <c r="AC118" s="1222" t="s">
        <v>3011</v>
      </c>
      <c r="AD118" s="1222" t="s">
        <v>3011</v>
      </c>
      <c r="AE118" s="1222" t="s">
        <v>3011</v>
      </c>
      <c r="AF118" s="2007" t="s">
        <v>293</v>
      </c>
      <c r="AG118" s="1221" t="s">
        <v>3021</v>
      </c>
      <c r="AH118" s="1221" t="s">
        <v>2908</v>
      </c>
      <c r="AI118" s="2007" t="s">
        <v>2909</v>
      </c>
      <c r="AJ118" s="1222" t="s">
        <v>295</v>
      </c>
      <c r="AK118" s="1225" t="s">
        <v>3022</v>
      </c>
      <c r="AL118" s="1222" t="s">
        <v>294</v>
      </c>
      <c r="AM118" s="1221" t="s">
        <v>3011</v>
      </c>
      <c r="AN118" s="2008"/>
    </row>
    <row r="119" spans="1:40" ht="93" customHeight="1">
      <c r="A119" s="1221" t="s">
        <v>1107</v>
      </c>
      <c r="B119" s="1221" t="s">
        <v>409</v>
      </c>
      <c r="C119" s="1221" t="s">
        <v>3010</v>
      </c>
      <c r="D119" s="1222" t="s">
        <v>3011</v>
      </c>
      <c r="E119" s="1221" t="s">
        <v>3012</v>
      </c>
      <c r="F119" s="1222" t="s">
        <v>291</v>
      </c>
      <c r="G119" s="1222" t="s">
        <v>3013</v>
      </c>
      <c r="H119" s="1223">
        <v>12370.629919999999</v>
      </c>
      <c r="I119" s="1223">
        <v>12000</v>
      </c>
      <c r="J119" s="1222" t="s">
        <v>3014</v>
      </c>
      <c r="K119" s="1224">
        <v>43479</v>
      </c>
      <c r="L119" s="1222" t="s">
        <v>292</v>
      </c>
      <c r="M119" s="1224" t="s">
        <v>3015</v>
      </c>
      <c r="N119" s="1222" t="s">
        <v>293</v>
      </c>
      <c r="O119" s="2069">
        <v>46402</v>
      </c>
      <c r="P119" s="1221" t="s">
        <v>294</v>
      </c>
      <c r="Q119" s="1221" t="s">
        <v>3043</v>
      </c>
      <c r="R119" s="2069" t="s">
        <v>3017</v>
      </c>
      <c r="S119" s="1222" t="s">
        <v>297</v>
      </c>
      <c r="T119" s="2063" t="s">
        <v>2914</v>
      </c>
      <c r="U119" s="1222" t="s">
        <v>294</v>
      </c>
      <c r="V119" s="1222" t="s">
        <v>3018</v>
      </c>
      <c r="W119" s="1222" t="s">
        <v>294</v>
      </c>
      <c r="X119" s="1222" t="s">
        <v>3019</v>
      </c>
      <c r="Y119" s="1222" t="s">
        <v>3020</v>
      </c>
      <c r="Z119" s="1222" t="s">
        <v>3011</v>
      </c>
      <c r="AA119" s="1222" t="s">
        <v>3011</v>
      </c>
      <c r="AB119" s="1222" t="s">
        <v>3011</v>
      </c>
      <c r="AC119" s="1222" t="s">
        <v>3011</v>
      </c>
      <c r="AD119" s="1222" t="s">
        <v>3011</v>
      </c>
      <c r="AE119" s="1222" t="s">
        <v>3011</v>
      </c>
      <c r="AF119" s="2007" t="s">
        <v>293</v>
      </c>
      <c r="AG119" s="1221" t="s">
        <v>3021</v>
      </c>
      <c r="AH119" s="1221" t="s">
        <v>2908</v>
      </c>
      <c r="AI119" s="2007" t="s">
        <v>2909</v>
      </c>
      <c r="AJ119" s="1222" t="s">
        <v>295</v>
      </c>
      <c r="AK119" s="1225" t="s">
        <v>3022</v>
      </c>
      <c r="AL119" s="1222" t="s">
        <v>294</v>
      </c>
      <c r="AM119" s="1221" t="s">
        <v>3011</v>
      </c>
      <c r="AN119" s="2008"/>
    </row>
    <row r="120" spans="1:40" ht="93" customHeight="1">
      <c r="A120" s="1221" t="s">
        <v>1107</v>
      </c>
      <c r="B120" s="1221" t="s">
        <v>410</v>
      </c>
      <c r="C120" s="1221" t="s">
        <v>3010</v>
      </c>
      <c r="D120" s="1222" t="s">
        <v>3011</v>
      </c>
      <c r="E120" s="1221" t="s">
        <v>3012</v>
      </c>
      <c r="F120" s="1222" t="s">
        <v>291</v>
      </c>
      <c r="G120" s="1222" t="s">
        <v>3013</v>
      </c>
      <c r="H120" s="1223">
        <v>8247.0866100000003</v>
      </c>
      <c r="I120" s="1223">
        <v>8000</v>
      </c>
      <c r="J120" s="1222" t="s">
        <v>3014</v>
      </c>
      <c r="K120" s="1224">
        <v>43479</v>
      </c>
      <c r="L120" s="1222" t="s">
        <v>292</v>
      </c>
      <c r="M120" s="1224" t="s">
        <v>3015</v>
      </c>
      <c r="N120" s="1222" t="s">
        <v>293</v>
      </c>
      <c r="O120" s="2069">
        <v>46402</v>
      </c>
      <c r="P120" s="1221" t="s">
        <v>294</v>
      </c>
      <c r="Q120" s="1221" t="s">
        <v>3065</v>
      </c>
      <c r="R120" s="2069" t="s">
        <v>3017</v>
      </c>
      <c r="S120" s="1222" t="s">
        <v>297</v>
      </c>
      <c r="T120" s="2063" t="s">
        <v>2914</v>
      </c>
      <c r="U120" s="1222" t="s">
        <v>294</v>
      </c>
      <c r="V120" s="1222" t="s">
        <v>3018</v>
      </c>
      <c r="W120" s="1222" t="s">
        <v>294</v>
      </c>
      <c r="X120" s="1222" t="s">
        <v>3019</v>
      </c>
      <c r="Y120" s="1222" t="s">
        <v>3020</v>
      </c>
      <c r="Z120" s="1222" t="s">
        <v>3011</v>
      </c>
      <c r="AA120" s="1222" t="s">
        <v>3011</v>
      </c>
      <c r="AB120" s="1222" t="s">
        <v>3011</v>
      </c>
      <c r="AC120" s="1222" t="s">
        <v>3011</v>
      </c>
      <c r="AD120" s="1222" t="s">
        <v>3011</v>
      </c>
      <c r="AE120" s="1222" t="s">
        <v>3011</v>
      </c>
      <c r="AF120" s="2007" t="s">
        <v>293</v>
      </c>
      <c r="AG120" s="1221" t="s">
        <v>3021</v>
      </c>
      <c r="AH120" s="1221" t="s">
        <v>2908</v>
      </c>
      <c r="AI120" s="2007" t="s">
        <v>2909</v>
      </c>
      <c r="AJ120" s="1222" t="s">
        <v>295</v>
      </c>
      <c r="AK120" s="1225" t="s">
        <v>3022</v>
      </c>
      <c r="AL120" s="1222" t="s">
        <v>294</v>
      </c>
      <c r="AM120" s="1221" t="s">
        <v>3011</v>
      </c>
      <c r="AN120" s="2008"/>
    </row>
    <row r="121" spans="1:40" ht="93" customHeight="1">
      <c r="A121" s="1221" t="s">
        <v>1107</v>
      </c>
      <c r="B121" s="1221" t="s">
        <v>411</v>
      </c>
      <c r="C121" s="1221" t="s">
        <v>3010</v>
      </c>
      <c r="D121" s="1222" t="s">
        <v>3011</v>
      </c>
      <c r="E121" s="1221" t="s">
        <v>3012</v>
      </c>
      <c r="F121" s="1222" t="s">
        <v>291</v>
      </c>
      <c r="G121" s="1222" t="s">
        <v>3013</v>
      </c>
      <c r="H121" s="1223">
        <v>412.35433</v>
      </c>
      <c r="I121" s="1223">
        <v>400</v>
      </c>
      <c r="J121" s="1222" t="s">
        <v>3014</v>
      </c>
      <c r="K121" s="1224">
        <v>43479</v>
      </c>
      <c r="L121" s="1222" t="s">
        <v>292</v>
      </c>
      <c r="M121" s="1224" t="s">
        <v>3015</v>
      </c>
      <c r="N121" s="1222" t="s">
        <v>293</v>
      </c>
      <c r="O121" s="2069">
        <v>46402</v>
      </c>
      <c r="P121" s="1221" t="s">
        <v>294</v>
      </c>
      <c r="Q121" s="1221" t="s">
        <v>3052</v>
      </c>
      <c r="R121" s="2069" t="s">
        <v>3017</v>
      </c>
      <c r="S121" s="1222" t="s">
        <v>297</v>
      </c>
      <c r="T121" s="2063" t="s">
        <v>2914</v>
      </c>
      <c r="U121" s="1222" t="s">
        <v>294</v>
      </c>
      <c r="V121" s="1222" t="s">
        <v>3018</v>
      </c>
      <c r="W121" s="1222" t="s">
        <v>294</v>
      </c>
      <c r="X121" s="1222" t="s">
        <v>3019</v>
      </c>
      <c r="Y121" s="1222" t="s">
        <v>3020</v>
      </c>
      <c r="Z121" s="1222" t="s">
        <v>3011</v>
      </c>
      <c r="AA121" s="1222" t="s">
        <v>3011</v>
      </c>
      <c r="AB121" s="1222" t="s">
        <v>3011</v>
      </c>
      <c r="AC121" s="1222" t="s">
        <v>3011</v>
      </c>
      <c r="AD121" s="1222" t="s">
        <v>3011</v>
      </c>
      <c r="AE121" s="1222" t="s">
        <v>3011</v>
      </c>
      <c r="AF121" s="2007" t="s">
        <v>293</v>
      </c>
      <c r="AG121" s="1221" t="s">
        <v>3021</v>
      </c>
      <c r="AH121" s="1221" t="s">
        <v>2908</v>
      </c>
      <c r="AI121" s="2007" t="s">
        <v>2909</v>
      </c>
      <c r="AJ121" s="1222" t="s">
        <v>295</v>
      </c>
      <c r="AK121" s="1225" t="s">
        <v>3022</v>
      </c>
      <c r="AL121" s="1222" t="s">
        <v>294</v>
      </c>
      <c r="AM121" s="1221" t="s">
        <v>3011</v>
      </c>
      <c r="AN121" s="2008"/>
    </row>
    <row r="122" spans="1:40" ht="93" customHeight="1">
      <c r="A122" s="1221" t="s">
        <v>1107</v>
      </c>
      <c r="B122" s="1221" t="s">
        <v>412</v>
      </c>
      <c r="C122" s="1221" t="s">
        <v>3010</v>
      </c>
      <c r="D122" s="1222" t="s">
        <v>3011</v>
      </c>
      <c r="E122" s="1221" t="s">
        <v>3012</v>
      </c>
      <c r="F122" s="1222" t="s">
        <v>291</v>
      </c>
      <c r="G122" s="1222" t="s">
        <v>3013</v>
      </c>
      <c r="H122" s="1223">
        <v>1237.0629899999999</v>
      </c>
      <c r="I122" s="1223">
        <v>1200</v>
      </c>
      <c r="J122" s="1222" t="s">
        <v>3014</v>
      </c>
      <c r="K122" s="1224">
        <v>43479</v>
      </c>
      <c r="L122" s="1222" t="s">
        <v>292</v>
      </c>
      <c r="M122" s="1224" t="s">
        <v>3015</v>
      </c>
      <c r="N122" s="1222" t="s">
        <v>293</v>
      </c>
      <c r="O122" s="2069">
        <v>46402</v>
      </c>
      <c r="P122" s="1221" t="s">
        <v>294</v>
      </c>
      <c r="Q122" s="1221" t="s">
        <v>3053</v>
      </c>
      <c r="R122" s="2069" t="s">
        <v>3017</v>
      </c>
      <c r="S122" s="1222" t="s">
        <v>297</v>
      </c>
      <c r="T122" s="2063" t="s">
        <v>2914</v>
      </c>
      <c r="U122" s="1222" t="s">
        <v>294</v>
      </c>
      <c r="V122" s="1222" t="s">
        <v>3018</v>
      </c>
      <c r="W122" s="1222" t="s">
        <v>294</v>
      </c>
      <c r="X122" s="1222" t="s">
        <v>3019</v>
      </c>
      <c r="Y122" s="1222" t="s">
        <v>3020</v>
      </c>
      <c r="Z122" s="1222" t="s">
        <v>3011</v>
      </c>
      <c r="AA122" s="1222" t="s">
        <v>3011</v>
      </c>
      <c r="AB122" s="1222" t="s">
        <v>3011</v>
      </c>
      <c r="AC122" s="1222" t="s">
        <v>3011</v>
      </c>
      <c r="AD122" s="1222" t="s">
        <v>3011</v>
      </c>
      <c r="AE122" s="1222" t="s">
        <v>3011</v>
      </c>
      <c r="AF122" s="2007" t="s">
        <v>293</v>
      </c>
      <c r="AG122" s="1221" t="s">
        <v>3021</v>
      </c>
      <c r="AH122" s="1221" t="s">
        <v>2908</v>
      </c>
      <c r="AI122" s="2007" t="s">
        <v>2909</v>
      </c>
      <c r="AJ122" s="1222" t="s">
        <v>295</v>
      </c>
      <c r="AK122" s="1225" t="s">
        <v>3022</v>
      </c>
      <c r="AL122" s="1222" t="s">
        <v>294</v>
      </c>
      <c r="AM122" s="1221" t="s">
        <v>3011</v>
      </c>
      <c r="AN122" s="2008"/>
    </row>
    <row r="123" spans="1:40" ht="93" customHeight="1">
      <c r="A123" s="1221" t="s">
        <v>1107</v>
      </c>
      <c r="B123" s="1221" t="s">
        <v>413</v>
      </c>
      <c r="C123" s="1221" t="s">
        <v>3010</v>
      </c>
      <c r="D123" s="1222" t="s">
        <v>3011</v>
      </c>
      <c r="E123" s="1221" t="s">
        <v>3012</v>
      </c>
      <c r="F123" s="1222" t="s">
        <v>291</v>
      </c>
      <c r="G123" s="1222" t="s">
        <v>3013</v>
      </c>
      <c r="H123" s="1223">
        <v>9896.5039400000005</v>
      </c>
      <c r="I123" s="1223">
        <v>9600</v>
      </c>
      <c r="J123" s="1222" t="s">
        <v>3014</v>
      </c>
      <c r="K123" s="1224">
        <v>43479</v>
      </c>
      <c r="L123" s="1222" t="s">
        <v>292</v>
      </c>
      <c r="M123" s="1224" t="s">
        <v>3015</v>
      </c>
      <c r="N123" s="1222" t="s">
        <v>293</v>
      </c>
      <c r="O123" s="2069">
        <v>46402</v>
      </c>
      <c r="P123" s="1221" t="s">
        <v>294</v>
      </c>
      <c r="Q123" s="1221" t="s">
        <v>3080</v>
      </c>
      <c r="R123" s="2069" t="s">
        <v>3017</v>
      </c>
      <c r="S123" s="1222" t="s">
        <v>297</v>
      </c>
      <c r="T123" s="2063" t="s">
        <v>2914</v>
      </c>
      <c r="U123" s="1222" t="s">
        <v>294</v>
      </c>
      <c r="V123" s="1222" t="s">
        <v>3018</v>
      </c>
      <c r="W123" s="1222" t="s">
        <v>294</v>
      </c>
      <c r="X123" s="1222" t="s">
        <v>3019</v>
      </c>
      <c r="Y123" s="1222" t="s">
        <v>3020</v>
      </c>
      <c r="Z123" s="1222" t="s">
        <v>3011</v>
      </c>
      <c r="AA123" s="1222" t="s">
        <v>3011</v>
      </c>
      <c r="AB123" s="1222" t="s">
        <v>3011</v>
      </c>
      <c r="AC123" s="1222" t="s">
        <v>3011</v>
      </c>
      <c r="AD123" s="1222" t="s">
        <v>3011</v>
      </c>
      <c r="AE123" s="1222" t="s">
        <v>3011</v>
      </c>
      <c r="AF123" s="2007" t="s">
        <v>293</v>
      </c>
      <c r="AG123" s="1221" t="s">
        <v>3021</v>
      </c>
      <c r="AH123" s="1221" t="s">
        <v>2908</v>
      </c>
      <c r="AI123" s="2007" t="s">
        <v>2909</v>
      </c>
      <c r="AJ123" s="1222" t="s">
        <v>295</v>
      </c>
      <c r="AK123" s="1225" t="s">
        <v>3022</v>
      </c>
      <c r="AL123" s="1222" t="s">
        <v>294</v>
      </c>
      <c r="AM123" s="1221" t="s">
        <v>3011</v>
      </c>
      <c r="AN123" s="2008"/>
    </row>
    <row r="124" spans="1:40" ht="93" customHeight="1">
      <c r="A124" s="1221" t="s">
        <v>1107</v>
      </c>
      <c r="B124" s="1221" t="s">
        <v>414</v>
      </c>
      <c r="C124" s="1221" t="s">
        <v>3010</v>
      </c>
      <c r="D124" s="1222" t="s">
        <v>3011</v>
      </c>
      <c r="E124" s="1221" t="s">
        <v>3012</v>
      </c>
      <c r="F124" s="1222" t="s">
        <v>291</v>
      </c>
      <c r="G124" s="1222" t="s">
        <v>3013</v>
      </c>
      <c r="H124" s="1223">
        <v>3711.1889799999999</v>
      </c>
      <c r="I124" s="1223">
        <v>3600</v>
      </c>
      <c r="J124" s="1222" t="s">
        <v>3014</v>
      </c>
      <c r="K124" s="1224">
        <v>43479</v>
      </c>
      <c r="L124" s="1222" t="s">
        <v>292</v>
      </c>
      <c r="M124" s="1224" t="s">
        <v>3015</v>
      </c>
      <c r="N124" s="1222" t="s">
        <v>293</v>
      </c>
      <c r="O124" s="2069">
        <v>46402</v>
      </c>
      <c r="P124" s="1221" t="s">
        <v>294</v>
      </c>
      <c r="Q124" s="1221" t="s">
        <v>3064</v>
      </c>
      <c r="R124" s="2069" t="s">
        <v>3017</v>
      </c>
      <c r="S124" s="1222" t="s">
        <v>297</v>
      </c>
      <c r="T124" s="2063" t="s">
        <v>2914</v>
      </c>
      <c r="U124" s="1222" t="s">
        <v>294</v>
      </c>
      <c r="V124" s="1222" t="s">
        <v>3018</v>
      </c>
      <c r="W124" s="1222" t="s">
        <v>294</v>
      </c>
      <c r="X124" s="1222" t="s">
        <v>3019</v>
      </c>
      <c r="Y124" s="1222" t="s">
        <v>3020</v>
      </c>
      <c r="Z124" s="1222" t="s">
        <v>3011</v>
      </c>
      <c r="AA124" s="1222" t="s">
        <v>3011</v>
      </c>
      <c r="AB124" s="1222" t="s">
        <v>3011</v>
      </c>
      <c r="AC124" s="1222" t="s">
        <v>3011</v>
      </c>
      <c r="AD124" s="1222" t="s">
        <v>3011</v>
      </c>
      <c r="AE124" s="1222" t="s">
        <v>3011</v>
      </c>
      <c r="AF124" s="2007" t="s">
        <v>293</v>
      </c>
      <c r="AG124" s="1221" t="s">
        <v>3021</v>
      </c>
      <c r="AH124" s="1221" t="s">
        <v>2908</v>
      </c>
      <c r="AI124" s="2007" t="s">
        <v>2909</v>
      </c>
      <c r="AJ124" s="1222" t="s">
        <v>295</v>
      </c>
      <c r="AK124" s="1225" t="s">
        <v>3022</v>
      </c>
      <c r="AL124" s="1222" t="s">
        <v>294</v>
      </c>
      <c r="AM124" s="1221" t="s">
        <v>3011</v>
      </c>
      <c r="AN124" s="2008"/>
    </row>
    <row r="125" spans="1:40" ht="93" customHeight="1">
      <c r="A125" s="1221" t="s">
        <v>1107</v>
      </c>
      <c r="B125" s="1221" t="s">
        <v>415</v>
      </c>
      <c r="C125" s="1221" t="s">
        <v>3010</v>
      </c>
      <c r="D125" s="1222" t="s">
        <v>3011</v>
      </c>
      <c r="E125" s="1221" t="s">
        <v>3012</v>
      </c>
      <c r="F125" s="1222" t="s">
        <v>291</v>
      </c>
      <c r="G125" s="1222" t="s">
        <v>3013</v>
      </c>
      <c r="H125" s="1223">
        <v>1237.0629899999999</v>
      </c>
      <c r="I125" s="1223">
        <v>1200</v>
      </c>
      <c r="J125" s="1222" t="s">
        <v>3014</v>
      </c>
      <c r="K125" s="1224">
        <v>43479</v>
      </c>
      <c r="L125" s="1222" t="s">
        <v>292</v>
      </c>
      <c r="M125" s="1224" t="s">
        <v>3015</v>
      </c>
      <c r="N125" s="1222" t="s">
        <v>293</v>
      </c>
      <c r="O125" s="2069">
        <v>46402</v>
      </c>
      <c r="P125" s="1221" t="s">
        <v>294</v>
      </c>
      <c r="Q125" s="1221" t="s">
        <v>3053</v>
      </c>
      <c r="R125" s="2069" t="s">
        <v>3017</v>
      </c>
      <c r="S125" s="1222" t="s">
        <v>297</v>
      </c>
      <c r="T125" s="2063" t="s">
        <v>2914</v>
      </c>
      <c r="U125" s="1222" t="s">
        <v>294</v>
      </c>
      <c r="V125" s="1222" t="s">
        <v>3018</v>
      </c>
      <c r="W125" s="1222" t="s">
        <v>294</v>
      </c>
      <c r="X125" s="1222" t="s">
        <v>3019</v>
      </c>
      <c r="Y125" s="1222" t="s">
        <v>3020</v>
      </c>
      <c r="Z125" s="1222" t="s">
        <v>3011</v>
      </c>
      <c r="AA125" s="1222" t="s">
        <v>3011</v>
      </c>
      <c r="AB125" s="1222" t="s">
        <v>3011</v>
      </c>
      <c r="AC125" s="1222" t="s">
        <v>3011</v>
      </c>
      <c r="AD125" s="1222" t="s">
        <v>3011</v>
      </c>
      <c r="AE125" s="1222" t="s">
        <v>3011</v>
      </c>
      <c r="AF125" s="2007" t="s">
        <v>293</v>
      </c>
      <c r="AG125" s="1221" t="s">
        <v>3021</v>
      </c>
      <c r="AH125" s="1221" t="s">
        <v>2908</v>
      </c>
      <c r="AI125" s="2007" t="s">
        <v>2909</v>
      </c>
      <c r="AJ125" s="1222" t="s">
        <v>295</v>
      </c>
      <c r="AK125" s="1225" t="s">
        <v>3022</v>
      </c>
      <c r="AL125" s="1222" t="s">
        <v>294</v>
      </c>
      <c r="AM125" s="1221" t="s">
        <v>3011</v>
      </c>
      <c r="AN125" s="2008"/>
    </row>
    <row r="126" spans="1:40" ht="93" customHeight="1">
      <c r="A126" s="1221" t="s">
        <v>1107</v>
      </c>
      <c r="B126" s="1221" t="s">
        <v>416</v>
      </c>
      <c r="C126" s="1221" t="s">
        <v>3010</v>
      </c>
      <c r="D126" s="1222" t="s">
        <v>3011</v>
      </c>
      <c r="E126" s="1221" t="s">
        <v>3012</v>
      </c>
      <c r="F126" s="1222" t="s">
        <v>291</v>
      </c>
      <c r="G126" s="1222" t="s">
        <v>3013</v>
      </c>
      <c r="H126" s="1223">
        <v>824.70866000000001</v>
      </c>
      <c r="I126" s="1223">
        <v>800</v>
      </c>
      <c r="J126" s="1222" t="s">
        <v>3014</v>
      </c>
      <c r="K126" s="1224">
        <v>43479</v>
      </c>
      <c r="L126" s="1222" t="s">
        <v>292</v>
      </c>
      <c r="M126" s="1224" t="s">
        <v>3015</v>
      </c>
      <c r="N126" s="1222" t="s">
        <v>293</v>
      </c>
      <c r="O126" s="2069">
        <v>46402</v>
      </c>
      <c r="P126" s="1221" t="s">
        <v>294</v>
      </c>
      <c r="Q126" s="1221" t="s">
        <v>3051</v>
      </c>
      <c r="R126" s="2069" t="s">
        <v>3017</v>
      </c>
      <c r="S126" s="1222" t="s">
        <v>297</v>
      </c>
      <c r="T126" s="2063" t="s">
        <v>2914</v>
      </c>
      <c r="U126" s="1222" t="s">
        <v>294</v>
      </c>
      <c r="V126" s="1222" t="s">
        <v>3018</v>
      </c>
      <c r="W126" s="1222" t="s">
        <v>294</v>
      </c>
      <c r="X126" s="1222" t="s">
        <v>3019</v>
      </c>
      <c r="Y126" s="1222" t="s">
        <v>3020</v>
      </c>
      <c r="Z126" s="1222" t="s">
        <v>3011</v>
      </c>
      <c r="AA126" s="1222" t="s">
        <v>3011</v>
      </c>
      <c r="AB126" s="1222" t="s">
        <v>3011</v>
      </c>
      <c r="AC126" s="1222" t="s">
        <v>3011</v>
      </c>
      <c r="AD126" s="1222" t="s">
        <v>3011</v>
      </c>
      <c r="AE126" s="1222" t="s">
        <v>3011</v>
      </c>
      <c r="AF126" s="2007" t="s">
        <v>293</v>
      </c>
      <c r="AG126" s="1221" t="s">
        <v>3021</v>
      </c>
      <c r="AH126" s="1221" t="s">
        <v>2908</v>
      </c>
      <c r="AI126" s="2007" t="s">
        <v>2909</v>
      </c>
      <c r="AJ126" s="1222" t="s">
        <v>295</v>
      </c>
      <c r="AK126" s="1225" t="s">
        <v>3022</v>
      </c>
      <c r="AL126" s="1222" t="s">
        <v>294</v>
      </c>
      <c r="AM126" s="1221" t="s">
        <v>3011</v>
      </c>
      <c r="AN126" s="2008"/>
    </row>
    <row r="127" spans="1:40" ht="93" customHeight="1">
      <c r="A127" s="1221" t="s">
        <v>1107</v>
      </c>
      <c r="B127" s="1221" t="s">
        <v>417</v>
      </c>
      <c r="C127" s="1221" t="s">
        <v>3010</v>
      </c>
      <c r="D127" s="1222" t="s">
        <v>3011</v>
      </c>
      <c r="E127" s="1221" t="s">
        <v>3012</v>
      </c>
      <c r="F127" s="1222" t="s">
        <v>291</v>
      </c>
      <c r="G127" s="1222" t="s">
        <v>3013</v>
      </c>
      <c r="H127" s="1223">
        <v>8957.1848000000009</v>
      </c>
      <c r="I127" s="1223">
        <v>8000</v>
      </c>
      <c r="J127" s="1222" t="s">
        <v>3014</v>
      </c>
      <c r="K127" s="1224">
        <v>43479</v>
      </c>
      <c r="L127" s="1222" t="s">
        <v>292</v>
      </c>
      <c r="M127" s="1224" t="s">
        <v>3015</v>
      </c>
      <c r="N127" s="1222" t="s">
        <v>293</v>
      </c>
      <c r="O127" s="2069">
        <v>46218</v>
      </c>
      <c r="P127" s="1221" t="s">
        <v>294</v>
      </c>
      <c r="Q127" s="1221" t="s">
        <v>3065</v>
      </c>
      <c r="R127" s="2069" t="s">
        <v>3041</v>
      </c>
      <c r="S127" s="1222" t="s">
        <v>297</v>
      </c>
      <c r="T127" s="2063" t="s">
        <v>323</v>
      </c>
      <c r="U127" s="1222" t="s">
        <v>294</v>
      </c>
      <c r="V127" s="1222" t="s">
        <v>3018</v>
      </c>
      <c r="W127" s="1222" t="s">
        <v>294</v>
      </c>
      <c r="X127" s="1222" t="s">
        <v>3019</v>
      </c>
      <c r="Y127" s="1222" t="s">
        <v>3020</v>
      </c>
      <c r="Z127" s="1222" t="s">
        <v>3011</v>
      </c>
      <c r="AA127" s="1222" t="s">
        <v>3011</v>
      </c>
      <c r="AB127" s="1222" t="s">
        <v>3011</v>
      </c>
      <c r="AC127" s="1222" t="s">
        <v>3011</v>
      </c>
      <c r="AD127" s="1222" t="s">
        <v>3011</v>
      </c>
      <c r="AE127" s="1222" t="s">
        <v>3011</v>
      </c>
      <c r="AF127" s="2007" t="s">
        <v>293</v>
      </c>
      <c r="AG127" s="1221" t="s">
        <v>3021</v>
      </c>
      <c r="AH127" s="1221" t="s">
        <v>2908</v>
      </c>
      <c r="AI127" s="2007" t="s">
        <v>2909</v>
      </c>
      <c r="AJ127" s="1222" t="s">
        <v>295</v>
      </c>
      <c r="AK127" s="1225" t="s">
        <v>3022</v>
      </c>
      <c r="AL127" s="1222" t="s">
        <v>294</v>
      </c>
      <c r="AM127" s="1221" t="s">
        <v>3011</v>
      </c>
      <c r="AN127" s="2008"/>
    </row>
    <row r="128" spans="1:40" ht="93" customHeight="1">
      <c r="A128" s="1221" t="s">
        <v>1107</v>
      </c>
      <c r="B128" s="1221" t="s">
        <v>418</v>
      </c>
      <c r="C128" s="1221" t="s">
        <v>3010</v>
      </c>
      <c r="D128" s="1222" t="s">
        <v>3011</v>
      </c>
      <c r="E128" s="1221" t="s">
        <v>3012</v>
      </c>
      <c r="F128" s="1222" t="s">
        <v>291</v>
      </c>
      <c r="G128" s="1222" t="s">
        <v>3013</v>
      </c>
      <c r="H128" s="1223">
        <v>8957.1848000000009</v>
      </c>
      <c r="I128" s="1223">
        <v>8000</v>
      </c>
      <c r="J128" s="1222" t="s">
        <v>3014</v>
      </c>
      <c r="K128" s="1224">
        <v>43479</v>
      </c>
      <c r="L128" s="1222" t="s">
        <v>292</v>
      </c>
      <c r="M128" s="1224" t="s">
        <v>3015</v>
      </c>
      <c r="N128" s="1222" t="s">
        <v>293</v>
      </c>
      <c r="O128" s="2069">
        <v>46218</v>
      </c>
      <c r="P128" s="1221" t="s">
        <v>294</v>
      </c>
      <c r="Q128" s="1221" t="s">
        <v>3065</v>
      </c>
      <c r="R128" s="2069" t="s">
        <v>3041</v>
      </c>
      <c r="S128" s="1222" t="s">
        <v>297</v>
      </c>
      <c r="T128" s="2063" t="s">
        <v>323</v>
      </c>
      <c r="U128" s="1222" t="s">
        <v>294</v>
      </c>
      <c r="V128" s="1222" t="s">
        <v>3018</v>
      </c>
      <c r="W128" s="1222" t="s">
        <v>294</v>
      </c>
      <c r="X128" s="1222" t="s">
        <v>3019</v>
      </c>
      <c r="Y128" s="1222" t="s">
        <v>3020</v>
      </c>
      <c r="Z128" s="1222" t="s">
        <v>3011</v>
      </c>
      <c r="AA128" s="1222" t="s">
        <v>3011</v>
      </c>
      <c r="AB128" s="1222" t="s">
        <v>3011</v>
      </c>
      <c r="AC128" s="1222" t="s">
        <v>3011</v>
      </c>
      <c r="AD128" s="1222" t="s">
        <v>3011</v>
      </c>
      <c r="AE128" s="1222" t="s">
        <v>3011</v>
      </c>
      <c r="AF128" s="2007" t="s">
        <v>293</v>
      </c>
      <c r="AG128" s="1221" t="s">
        <v>3021</v>
      </c>
      <c r="AH128" s="1221" t="s">
        <v>2908</v>
      </c>
      <c r="AI128" s="2007" t="s">
        <v>2909</v>
      </c>
      <c r="AJ128" s="1222" t="s">
        <v>295</v>
      </c>
      <c r="AK128" s="1225" t="s">
        <v>3022</v>
      </c>
      <c r="AL128" s="1222" t="s">
        <v>294</v>
      </c>
      <c r="AM128" s="1221" t="s">
        <v>3011</v>
      </c>
      <c r="AN128" s="2008"/>
    </row>
    <row r="129" spans="1:40" ht="93" customHeight="1">
      <c r="A129" s="1221" t="s">
        <v>1107</v>
      </c>
      <c r="B129" s="1221" t="s">
        <v>419</v>
      </c>
      <c r="C129" s="1221" t="s">
        <v>3010</v>
      </c>
      <c r="D129" s="1222" t="s">
        <v>3011</v>
      </c>
      <c r="E129" s="1221" t="s">
        <v>3012</v>
      </c>
      <c r="F129" s="1222" t="s">
        <v>291</v>
      </c>
      <c r="G129" s="1222" t="s">
        <v>3013</v>
      </c>
      <c r="H129" s="1223">
        <v>2061.7716500000001</v>
      </c>
      <c r="I129" s="1223">
        <v>2000</v>
      </c>
      <c r="J129" s="1222" t="s">
        <v>3014</v>
      </c>
      <c r="K129" s="1224">
        <v>43479</v>
      </c>
      <c r="L129" s="1222" t="s">
        <v>292</v>
      </c>
      <c r="M129" s="1224" t="s">
        <v>3015</v>
      </c>
      <c r="N129" s="1222" t="s">
        <v>293</v>
      </c>
      <c r="O129" s="2069">
        <v>46402</v>
      </c>
      <c r="P129" s="1221" t="s">
        <v>294</v>
      </c>
      <c r="Q129" s="1221" t="s">
        <v>3029</v>
      </c>
      <c r="R129" s="2069" t="s">
        <v>3017</v>
      </c>
      <c r="S129" s="1222" t="s">
        <v>297</v>
      </c>
      <c r="T129" s="2063" t="s">
        <v>2914</v>
      </c>
      <c r="U129" s="1222" t="s">
        <v>294</v>
      </c>
      <c r="V129" s="1222" t="s">
        <v>3018</v>
      </c>
      <c r="W129" s="1222" t="s">
        <v>294</v>
      </c>
      <c r="X129" s="1222" t="s">
        <v>3019</v>
      </c>
      <c r="Y129" s="1222" t="s">
        <v>3020</v>
      </c>
      <c r="Z129" s="1222" t="s">
        <v>3011</v>
      </c>
      <c r="AA129" s="1222" t="s">
        <v>3011</v>
      </c>
      <c r="AB129" s="1222" t="s">
        <v>3011</v>
      </c>
      <c r="AC129" s="1222" t="s">
        <v>3011</v>
      </c>
      <c r="AD129" s="1222" t="s">
        <v>3011</v>
      </c>
      <c r="AE129" s="1222" t="s">
        <v>3011</v>
      </c>
      <c r="AF129" s="2007" t="s">
        <v>293</v>
      </c>
      <c r="AG129" s="1221" t="s">
        <v>3021</v>
      </c>
      <c r="AH129" s="1221" t="s">
        <v>2908</v>
      </c>
      <c r="AI129" s="2007" t="s">
        <v>2909</v>
      </c>
      <c r="AJ129" s="1222" t="s">
        <v>295</v>
      </c>
      <c r="AK129" s="1225" t="s">
        <v>3022</v>
      </c>
      <c r="AL129" s="1222" t="s">
        <v>294</v>
      </c>
      <c r="AM129" s="1221" t="s">
        <v>3011</v>
      </c>
      <c r="AN129" s="2008"/>
    </row>
    <row r="130" spans="1:40" ht="93" customHeight="1">
      <c r="A130" s="1221" t="s">
        <v>1107</v>
      </c>
      <c r="B130" s="1221" t="s">
        <v>420</v>
      </c>
      <c r="C130" s="1221" t="s">
        <v>3010</v>
      </c>
      <c r="D130" s="1222" t="s">
        <v>3011</v>
      </c>
      <c r="E130" s="1221" t="s">
        <v>3012</v>
      </c>
      <c r="F130" s="1222" t="s">
        <v>291</v>
      </c>
      <c r="G130" s="1222" t="s">
        <v>3013</v>
      </c>
      <c r="H130" s="1223">
        <v>2061.7716500000001</v>
      </c>
      <c r="I130" s="1223">
        <v>2000</v>
      </c>
      <c r="J130" s="1222" t="s">
        <v>3014</v>
      </c>
      <c r="K130" s="1224">
        <v>43479</v>
      </c>
      <c r="L130" s="1222" t="s">
        <v>292</v>
      </c>
      <c r="M130" s="1224" t="s">
        <v>3015</v>
      </c>
      <c r="N130" s="1222" t="s">
        <v>293</v>
      </c>
      <c r="O130" s="2069">
        <v>46402</v>
      </c>
      <c r="P130" s="1221" t="s">
        <v>294</v>
      </c>
      <c r="Q130" s="1221" t="s">
        <v>3029</v>
      </c>
      <c r="R130" s="2069" t="s">
        <v>3017</v>
      </c>
      <c r="S130" s="1222" t="s">
        <v>297</v>
      </c>
      <c r="T130" s="2063" t="s">
        <v>2914</v>
      </c>
      <c r="U130" s="1222" t="s">
        <v>294</v>
      </c>
      <c r="V130" s="1222" t="s">
        <v>3018</v>
      </c>
      <c r="W130" s="1222" t="s">
        <v>294</v>
      </c>
      <c r="X130" s="1222" t="s">
        <v>3019</v>
      </c>
      <c r="Y130" s="1222" t="s">
        <v>3020</v>
      </c>
      <c r="Z130" s="1222" t="s">
        <v>3011</v>
      </c>
      <c r="AA130" s="1222" t="s">
        <v>3011</v>
      </c>
      <c r="AB130" s="1222" t="s">
        <v>3011</v>
      </c>
      <c r="AC130" s="1222" t="s">
        <v>3011</v>
      </c>
      <c r="AD130" s="1222" t="s">
        <v>3011</v>
      </c>
      <c r="AE130" s="1222" t="s">
        <v>3011</v>
      </c>
      <c r="AF130" s="2007" t="s">
        <v>293</v>
      </c>
      <c r="AG130" s="1221" t="s">
        <v>3021</v>
      </c>
      <c r="AH130" s="1221" t="s">
        <v>2908</v>
      </c>
      <c r="AI130" s="2007" t="s">
        <v>2909</v>
      </c>
      <c r="AJ130" s="1222" t="s">
        <v>295</v>
      </c>
      <c r="AK130" s="1225" t="s">
        <v>3022</v>
      </c>
      <c r="AL130" s="1222" t="s">
        <v>294</v>
      </c>
      <c r="AM130" s="1221" t="s">
        <v>3011</v>
      </c>
      <c r="AN130" s="2008"/>
    </row>
    <row r="131" spans="1:40" ht="93" customHeight="1">
      <c r="A131" s="1221" t="s">
        <v>1107</v>
      </c>
      <c r="B131" s="1221" t="s">
        <v>421</v>
      </c>
      <c r="C131" s="1221" t="s">
        <v>3010</v>
      </c>
      <c r="D131" s="1222" t="s">
        <v>3011</v>
      </c>
      <c r="E131" s="1221" t="s">
        <v>3012</v>
      </c>
      <c r="F131" s="1222" t="s">
        <v>291</v>
      </c>
      <c r="G131" s="1222" t="s">
        <v>3013</v>
      </c>
      <c r="H131" s="1223">
        <v>4123.54331</v>
      </c>
      <c r="I131" s="1223">
        <v>4000</v>
      </c>
      <c r="J131" s="1222" t="s">
        <v>3014</v>
      </c>
      <c r="K131" s="1224">
        <v>43479</v>
      </c>
      <c r="L131" s="1222" t="s">
        <v>292</v>
      </c>
      <c r="M131" s="1224" t="s">
        <v>3015</v>
      </c>
      <c r="N131" s="1222" t="s">
        <v>293</v>
      </c>
      <c r="O131" s="2069">
        <v>46402</v>
      </c>
      <c r="P131" s="1221" t="s">
        <v>294</v>
      </c>
      <c r="Q131" s="1221" t="s">
        <v>3048</v>
      </c>
      <c r="R131" s="2069" t="s">
        <v>3017</v>
      </c>
      <c r="S131" s="1222" t="s">
        <v>297</v>
      </c>
      <c r="T131" s="2063" t="s">
        <v>2914</v>
      </c>
      <c r="U131" s="1222" t="s">
        <v>294</v>
      </c>
      <c r="V131" s="1222" t="s">
        <v>3018</v>
      </c>
      <c r="W131" s="1222" t="s">
        <v>294</v>
      </c>
      <c r="X131" s="1222" t="s">
        <v>3019</v>
      </c>
      <c r="Y131" s="1222" t="s">
        <v>3020</v>
      </c>
      <c r="Z131" s="1222" t="s">
        <v>3011</v>
      </c>
      <c r="AA131" s="1222" t="s">
        <v>3011</v>
      </c>
      <c r="AB131" s="1222" t="s">
        <v>3011</v>
      </c>
      <c r="AC131" s="1222" t="s">
        <v>3011</v>
      </c>
      <c r="AD131" s="1222" t="s">
        <v>3011</v>
      </c>
      <c r="AE131" s="1222" t="s">
        <v>3011</v>
      </c>
      <c r="AF131" s="2007" t="s">
        <v>293</v>
      </c>
      <c r="AG131" s="1221" t="s">
        <v>3021</v>
      </c>
      <c r="AH131" s="1221" t="s">
        <v>2908</v>
      </c>
      <c r="AI131" s="2007" t="s">
        <v>2909</v>
      </c>
      <c r="AJ131" s="1222" t="s">
        <v>295</v>
      </c>
      <c r="AK131" s="1225" t="s">
        <v>3022</v>
      </c>
      <c r="AL131" s="1222" t="s">
        <v>294</v>
      </c>
      <c r="AM131" s="1221" t="s">
        <v>3011</v>
      </c>
      <c r="AN131" s="2008"/>
    </row>
    <row r="132" spans="1:40" ht="93" customHeight="1">
      <c r="A132" s="1221" t="s">
        <v>1107</v>
      </c>
      <c r="B132" s="1221" t="s">
        <v>422</v>
      </c>
      <c r="C132" s="1221" t="s">
        <v>3010</v>
      </c>
      <c r="D132" s="1222" t="s">
        <v>3011</v>
      </c>
      <c r="E132" s="1221" t="s">
        <v>3012</v>
      </c>
      <c r="F132" s="1222" t="s">
        <v>291</v>
      </c>
      <c r="G132" s="1222" t="s">
        <v>3013</v>
      </c>
      <c r="H132" s="1223">
        <v>4638.9862199999998</v>
      </c>
      <c r="I132" s="1223">
        <v>4500</v>
      </c>
      <c r="J132" s="1222" t="s">
        <v>3014</v>
      </c>
      <c r="K132" s="1224">
        <v>43479</v>
      </c>
      <c r="L132" s="1222" t="s">
        <v>292</v>
      </c>
      <c r="M132" s="1224" t="s">
        <v>3015</v>
      </c>
      <c r="N132" s="1222" t="s">
        <v>293</v>
      </c>
      <c r="O132" s="2069">
        <v>46402</v>
      </c>
      <c r="P132" s="1221" t="s">
        <v>294</v>
      </c>
      <c r="Q132" s="1221" t="s">
        <v>3028</v>
      </c>
      <c r="R132" s="2069" t="s">
        <v>3017</v>
      </c>
      <c r="S132" s="1222" t="s">
        <v>297</v>
      </c>
      <c r="T132" s="2063" t="s">
        <v>2914</v>
      </c>
      <c r="U132" s="1222" t="s">
        <v>294</v>
      </c>
      <c r="V132" s="1222" t="s">
        <v>3018</v>
      </c>
      <c r="W132" s="1222" t="s">
        <v>294</v>
      </c>
      <c r="X132" s="1222" t="s">
        <v>3019</v>
      </c>
      <c r="Y132" s="1222" t="s">
        <v>3020</v>
      </c>
      <c r="Z132" s="1222" t="s">
        <v>3011</v>
      </c>
      <c r="AA132" s="1222" t="s">
        <v>3011</v>
      </c>
      <c r="AB132" s="1222" t="s">
        <v>3011</v>
      </c>
      <c r="AC132" s="1222" t="s">
        <v>3011</v>
      </c>
      <c r="AD132" s="1222" t="s">
        <v>3011</v>
      </c>
      <c r="AE132" s="1222" t="s">
        <v>3011</v>
      </c>
      <c r="AF132" s="2007" t="s">
        <v>293</v>
      </c>
      <c r="AG132" s="1221" t="s">
        <v>3021</v>
      </c>
      <c r="AH132" s="1221" t="s">
        <v>2908</v>
      </c>
      <c r="AI132" s="2007" t="s">
        <v>2909</v>
      </c>
      <c r="AJ132" s="1222" t="s">
        <v>295</v>
      </c>
      <c r="AK132" s="1225" t="s">
        <v>3022</v>
      </c>
      <c r="AL132" s="1222" t="s">
        <v>294</v>
      </c>
      <c r="AM132" s="1221" t="s">
        <v>3011</v>
      </c>
      <c r="AN132" s="2008"/>
    </row>
    <row r="133" spans="1:40" ht="93" customHeight="1">
      <c r="A133" s="1221" t="s">
        <v>1107</v>
      </c>
      <c r="B133" s="1221" t="s">
        <v>423</v>
      </c>
      <c r="C133" s="1221" t="s">
        <v>3010</v>
      </c>
      <c r="D133" s="1222" t="s">
        <v>3011</v>
      </c>
      <c r="E133" s="1221" t="s">
        <v>3012</v>
      </c>
      <c r="F133" s="1222" t="s">
        <v>291</v>
      </c>
      <c r="G133" s="1222" t="s">
        <v>3013</v>
      </c>
      <c r="H133" s="1223">
        <v>3092.6574799999999</v>
      </c>
      <c r="I133" s="1223">
        <v>3000</v>
      </c>
      <c r="J133" s="1222" t="s">
        <v>3014</v>
      </c>
      <c r="K133" s="1224">
        <v>43479</v>
      </c>
      <c r="L133" s="1222" t="s">
        <v>292</v>
      </c>
      <c r="M133" s="1224" t="s">
        <v>3015</v>
      </c>
      <c r="N133" s="1222" t="s">
        <v>293</v>
      </c>
      <c r="O133" s="2069">
        <v>46402</v>
      </c>
      <c r="P133" s="1221" t="s">
        <v>294</v>
      </c>
      <c r="Q133" s="1221" t="s">
        <v>3081</v>
      </c>
      <c r="R133" s="2069" t="s">
        <v>3017</v>
      </c>
      <c r="S133" s="1222" t="s">
        <v>297</v>
      </c>
      <c r="T133" s="2063" t="s">
        <v>2914</v>
      </c>
      <c r="U133" s="1222" t="s">
        <v>294</v>
      </c>
      <c r="V133" s="1222" t="s">
        <v>3018</v>
      </c>
      <c r="W133" s="1222" t="s">
        <v>294</v>
      </c>
      <c r="X133" s="1222" t="s">
        <v>3019</v>
      </c>
      <c r="Y133" s="1222" t="s">
        <v>3020</v>
      </c>
      <c r="Z133" s="1222" t="s">
        <v>3011</v>
      </c>
      <c r="AA133" s="1222" t="s">
        <v>3011</v>
      </c>
      <c r="AB133" s="1222" t="s">
        <v>3011</v>
      </c>
      <c r="AC133" s="1222" t="s">
        <v>3011</v>
      </c>
      <c r="AD133" s="1222" t="s">
        <v>3011</v>
      </c>
      <c r="AE133" s="1222" t="s">
        <v>3011</v>
      </c>
      <c r="AF133" s="2007" t="s">
        <v>293</v>
      </c>
      <c r="AG133" s="1221" t="s">
        <v>3021</v>
      </c>
      <c r="AH133" s="1221" t="s">
        <v>2908</v>
      </c>
      <c r="AI133" s="2007" t="s">
        <v>2909</v>
      </c>
      <c r="AJ133" s="1222" t="s">
        <v>295</v>
      </c>
      <c r="AK133" s="1225" t="s">
        <v>3022</v>
      </c>
      <c r="AL133" s="1222" t="s">
        <v>294</v>
      </c>
      <c r="AM133" s="1221" t="s">
        <v>3011</v>
      </c>
      <c r="AN133" s="2008"/>
    </row>
    <row r="134" spans="1:40" ht="93" customHeight="1">
      <c r="A134" s="1221" t="s">
        <v>1107</v>
      </c>
      <c r="B134" s="1221" t="s">
        <v>424</v>
      </c>
      <c r="C134" s="1221" t="s">
        <v>3010</v>
      </c>
      <c r="D134" s="1222" t="s">
        <v>3011</v>
      </c>
      <c r="E134" s="1221" t="s">
        <v>3012</v>
      </c>
      <c r="F134" s="1222" t="s">
        <v>291</v>
      </c>
      <c r="G134" s="1222" t="s">
        <v>3013</v>
      </c>
      <c r="H134" s="1223">
        <v>1546.3287399999999</v>
      </c>
      <c r="I134" s="1223">
        <v>1500</v>
      </c>
      <c r="J134" s="1222" t="s">
        <v>3014</v>
      </c>
      <c r="K134" s="1224">
        <v>43479</v>
      </c>
      <c r="L134" s="1222" t="s">
        <v>292</v>
      </c>
      <c r="M134" s="1224" t="s">
        <v>3015</v>
      </c>
      <c r="N134" s="1222" t="s">
        <v>293</v>
      </c>
      <c r="O134" s="2069">
        <v>46402</v>
      </c>
      <c r="P134" s="1221" t="s">
        <v>294</v>
      </c>
      <c r="Q134" s="1221" t="s">
        <v>3030</v>
      </c>
      <c r="R134" s="2069" t="s">
        <v>3017</v>
      </c>
      <c r="S134" s="1222" t="s">
        <v>297</v>
      </c>
      <c r="T134" s="2063" t="s">
        <v>2914</v>
      </c>
      <c r="U134" s="1222" t="s">
        <v>294</v>
      </c>
      <c r="V134" s="1222" t="s">
        <v>3018</v>
      </c>
      <c r="W134" s="1222" t="s">
        <v>294</v>
      </c>
      <c r="X134" s="1222" t="s">
        <v>3019</v>
      </c>
      <c r="Y134" s="1222" t="s">
        <v>3020</v>
      </c>
      <c r="Z134" s="1222" t="s">
        <v>3011</v>
      </c>
      <c r="AA134" s="1222" t="s">
        <v>3011</v>
      </c>
      <c r="AB134" s="1222" t="s">
        <v>3011</v>
      </c>
      <c r="AC134" s="1222" t="s">
        <v>3011</v>
      </c>
      <c r="AD134" s="1222" t="s">
        <v>3011</v>
      </c>
      <c r="AE134" s="1222" t="s">
        <v>3011</v>
      </c>
      <c r="AF134" s="2007" t="s">
        <v>293</v>
      </c>
      <c r="AG134" s="1221" t="s">
        <v>3021</v>
      </c>
      <c r="AH134" s="1221" t="s">
        <v>2908</v>
      </c>
      <c r="AI134" s="2007" t="s">
        <v>2909</v>
      </c>
      <c r="AJ134" s="1222" t="s">
        <v>295</v>
      </c>
      <c r="AK134" s="1225" t="s">
        <v>3022</v>
      </c>
      <c r="AL134" s="1222" t="s">
        <v>294</v>
      </c>
      <c r="AM134" s="1221" t="s">
        <v>3011</v>
      </c>
      <c r="AN134" s="2008"/>
    </row>
    <row r="135" spans="1:40" ht="93" customHeight="1">
      <c r="A135" s="1221" t="s">
        <v>1107</v>
      </c>
      <c r="B135" s="1221" t="s">
        <v>425</v>
      </c>
      <c r="C135" s="1221" t="s">
        <v>3010</v>
      </c>
      <c r="D135" s="1222" t="s">
        <v>3011</v>
      </c>
      <c r="E135" s="1221" t="s">
        <v>3012</v>
      </c>
      <c r="F135" s="1222" t="s">
        <v>291</v>
      </c>
      <c r="G135" s="1222" t="s">
        <v>3013</v>
      </c>
      <c r="H135" s="1223">
        <v>3092.6574799999999</v>
      </c>
      <c r="I135" s="1223">
        <v>3000</v>
      </c>
      <c r="J135" s="1222" t="s">
        <v>3014</v>
      </c>
      <c r="K135" s="1224">
        <v>43479</v>
      </c>
      <c r="L135" s="1222" t="s">
        <v>292</v>
      </c>
      <c r="M135" s="1224" t="s">
        <v>3015</v>
      </c>
      <c r="N135" s="1222" t="s">
        <v>293</v>
      </c>
      <c r="O135" s="2069">
        <v>46402</v>
      </c>
      <c r="P135" s="1221" t="s">
        <v>294</v>
      </c>
      <c r="Q135" s="1221" t="s">
        <v>3081</v>
      </c>
      <c r="R135" s="2069" t="s">
        <v>3017</v>
      </c>
      <c r="S135" s="1222" t="s">
        <v>297</v>
      </c>
      <c r="T135" s="2063" t="s">
        <v>2914</v>
      </c>
      <c r="U135" s="1222" t="s">
        <v>294</v>
      </c>
      <c r="V135" s="1222" t="s">
        <v>3018</v>
      </c>
      <c r="W135" s="1222" t="s">
        <v>294</v>
      </c>
      <c r="X135" s="1222" t="s">
        <v>3019</v>
      </c>
      <c r="Y135" s="1222" t="s">
        <v>3020</v>
      </c>
      <c r="Z135" s="1222" t="s">
        <v>3011</v>
      </c>
      <c r="AA135" s="1222" t="s">
        <v>3011</v>
      </c>
      <c r="AB135" s="1222" t="s">
        <v>3011</v>
      </c>
      <c r="AC135" s="1222" t="s">
        <v>3011</v>
      </c>
      <c r="AD135" s="1222" t="s">
        <v>3011</v>
      </c>
      <c r="AE135" s="1222" t="s">
        <v>3011</v>
      </c>
      <c r="AF135" s="2007" t="s">
        <v>293</v>
      </c>
      <c r="AG135" s="1221" t="s">
        <v>3021</v>
      </c>
      <c r="AH135" s="1221" t="s">
        <v>2908</v>
      </c>
      <c r="AI135" s="2007" t="s">
        <v>2909</v>
      </c>
      <c r="AJ135" s="1222" t="s">
        <v>295</v>
      </c>
      <c r="AK135" s="1225" t="s">
        <v>3022</v>
      </c>
      <c r="AL135" s="1222" t="s">
        <v>294</v>
      </c>
      <c r="AM135" s="1221" t="s">
        <v>3011</v>
      </c>
      <c r="AN135" s="2008"/>
    </row>
    <row r="136" spans="1:40" ht="93" customHeight="1">
      <c r="A136" s="1221" t="s">
        <v>1107</v>
      </c>
      <c r="B136" s="1221" t="s">
        <v>426</v>
      </c>
      <c r="C136" s="1221" t="s">
        <v>3010</v>
      </c>
      <c r="D136" s="1222" t="s">
        <v>3011</v>
      </c>
      <c r="E136" s="1221" t="s">
        <v>3012</v>
      </c>
      <c r="F136" s="1222" t="s">
        <v>291</v>
      </c>
      <c r="G136" s="1222" t="s">
        <v>3013</v>
      </c>
      <c r="H136" s="1223">
        <v>1546.3287399999999</v>
      </c>
      <c r="I136" s="1223">
        <v>1500</v>
      </c>
      <c r="J136" s="1222" t="s">
        <v>3014</v>
      </c>
      <c r="K136" s="1224">
        <v>43479</v>
      </c>
      <c r="L136" s="1222" t="s">
        <v>292</v>
      </c>
      <c r="M136" s="1224" t="s">
        <v>3015</v>
      </c>
      <c r="N136" s="1222" t="s">
        <v>293</v>
      </c>
      <c r="O136" s="2069">
        <v>46402</v>
      </c>
      <c r="P136" s="1221" t="s">
        <v>294</v>
      </c>
      <c r="Q136" s="1221" t="s">
        <v>3030</v>
      </c>
      <c r="R136" s="2069" t="s">
        <v>3017</v>
      </c>
      <c r="S136" s="1222" t="s">
        <v>297</v>
      </c>
      <c r="T136" s="2063" t="s">
        <v>2914</v>
      </c>
      <c r="U136" s="1222" t="s">
        <v>294</v>
      </c>
      <c r="V136" s="1222" t="s">
        <v>3018</v>
      </c>
      <c r="W136" s="1222" t="s">
        <v>294</v>
      </c>
      <c r="X136" s="1222" t="s">
        <v>3019</v>
      </c>
      <c r="Y136" s="1222" t="s">
        <v>3020</v>
      </c>
      <c r="Z136" s="1222" t="s">
        <v>3011</v>
      </c>
      <c r="AA136" s="1222" t="s">
        <v>3011</v>
      </c>
      <c r="AB136" s="1222" t="s">
        <v>3011</v>
      </c>
      <c r="AC136" s="1222" t="s">
        <v>3011</v>
      </c>
      <c r="AD136" s="1222" t="s">
        <v>3011</v>
      </c>
      <c r="AE136" s="1222" t="s">
        <v>3011</v>
      </c>
      <c r="AF136" s="2007" t="s">
        <v>293</v>
      </c>
      <c r="AG136" s="1221" t="s">
        <v>3021</v>
      </c>
      <c r="AH136" s="1221" t="s">
        <v>2908</v>
      </c>
      <c r="AI136" s="2007" t="s">
        <v>2909</v>
      </c>
      <c r="AJ136" s="1222" t="s">
        <v>295</v>
      </c>
      <c r="AK136" s="1225" t="s">
        <v>3022</v>
      </c>
      <c r="AL136" s="1222" t="s">
        <v>294</v>
      </c>
      <c r="AM136" s="1221" t="s">
        <v>3011</v>
      </c>
      <c r="AN136" s="2008"/>
    </row>
    <row r="137" spans="1:40" ht="93" customHeight="1">
      <c r="A137" s="1221" t="s">
        <v>1107</v>
      </c>
      <c r="B137" s="1221" t="s">
        <v>427</v>
      </c>
      <c r="C137" s="1221" t="s">
        <v>3010</v>
      </c>
      <c r="D137" s="1222" t="s">
        <v>3011</v>
      </c>
      <c r="E137" s="1221" t="s">
        <v>3012</v>
      </c>
      <c r="F137" s="1222" t="s">
        <v>291</v>
      </c>
      <c r="G137" s="1222" t="s">
        <v>3013</v>
      </c>
      <c r="H137" s="1223">
        <v>3092.6574799999999</v>
      </c>
      <c r="I137" s="1223">
        <v>3000</v>
      </c>
      <c r="J137" s="1222" t="s">
        <v>3014</v>
      </c>
      <c r="K137" s="1224">
        <v>43479</v>
      </c>
      <c r="L137" s="1222" t="s">
        <v>292</v>
      </c>
      <c r="M137" s="1224" t="s">
        <v>3015</v>
      </c>
      <c r="N137" s="1222" t="s">
        <v>293</v>
      </c>
      <c r="O137" s="2069">
        <v>46402</v>
      </c>
      <c r="P137" s="1221" t="s">
        <v>294</v>
      </c>
      <c r="Q137" s="1221" t="s">
        <v>3081</v>
      </c>
      <c r="R137" s="2069" t="s">
        <v>3017</v>
      </c>
      <c r="S137" s="1222" t="s">
        <v>297</v>
      </c>
      <c r="T137" s="2063" t="s">
        <v>2914</v>
      </c>
      <c r="U137" s="1222" t="s">
        <v>294</v>
      </c>
      <c r="V137" s="1222" t="s">
        <v>3018</v>
      </c>
      <c r="W137" s="1222" t="s">
        <v>294</v>
      </c>
      <c r="X137" s="1222" t="s">
        <v>3019</v>
      </c>
      <c r="Y137" s="1222" t="s">
        <v>3020</v>
      </c>
      <c r="Z137" s="1222" t="s">
        <v>3011</v>
      </c>
      <c r="AA137" s="1222" t="s">
        <v>3011</v>
      </c>
      <c r="AB137" s="1222" t="s">
        <v>3011</v>
      </c>
      <c r="AC137" s="1222" t="s">
        <v>3011</v>
      </c>
      <c r="AD137" s="1222" t="s">
        <v>3011</v>
      </c>
      <c r="AE137" s="1222" t="s">
        <v>3011</v>
      </c>
      <c r="AF137" s="2007" t="s">
        <v>293</v>
      </c>
      <c r="AG137" s="1221" t="s">
        <v>3021</v>
      </c>
      <c r="AH137" s="1221" t="s">
        <v>2908</v>
      </c>
      <c r="AI137" s="2007" t="s">
        <v>2909</v>
      </c>
      <c r="AJ137" s="1222" t="s">
        <v>295</v>
      </c>
      <c r="AK137" s="1225" t="s">
        <v>3022</v>
      </c>
      <c r="AL137" s="1222" t="s">
        <v>294</v>
      </c>
      <c r="AM137" s="1221" t="s">
        <v>3011</v>
      </c>
      <c r="AN137" s="2008"/>
    </row>
    <row r="138" spans="1:40" ht="93" customHeight="1">
      <c r="A138" s="1221" t="s">
        <v>1107</v>
      </c>
      <c r="B138" s="1221" t="s">
        <v>428</v>
      </c>
      <c r="C138" s="1221" t="s">
        <v>3010</v>
      </c>
      <c r="D138" s="1222" t="s">
        <v>3011</v>
      </c>
      <c r="E138" s="1221" t="s">
        <v>3012</v>
      </c>
      <c r="F138" s="1222" t="s">
        <v>291</v>
      </c>
      <c r="G138" s="1222" t="s">
        <v>3013</v>
      </c>
      <c r="H138" s="1223">
        <v>3608.1003900000001</v>
      </c>
      <c r="I138" s="1223">
        <v>3500</v>
      </c>
      <c r="J138" s="1222" t="s">
        <v>3014</v>
      </c>
      <c r="K138" s="1224">
        <v>43479</v>
      </c>
      <c r="L138" s="1222" t="s">
        <v>292</v>
      </c>
      <c r="M138" s="1224" t="s">
        <v>3015</v>
      </c>
      <c r="N138" s="1222" t="s">
        <v>293</v>
      </c>
      <c r="O138" s="2069">
        <v>46402</v>
      </c>
      <c r="P138" s="1221" t="s">
        <v>294</v>
      </c>
      <c r="Q138" s="1221" t="s">
        <v>3063</v>
      </c>
      <c r="R138" s="2069" t="s">
        <v>3017</v>
      </c>
      <c r="S138" s="1222" t="s">
        <v>297</v>
      </c>
      <c r="T138" s="2063" t="s">
        <v>2914</v>
      </c>
      <c r="U138" s="1222" t="s">
        <v>294</v>
      </c>
      <c r="V138" s="1222" t="s">
        <v>3018</v>
      </c>
      <c r="W138" s="1222" t="s">
        <v>294</v>
      </c>
      <c r="X138" s="1222" t="s">
        <v>3019</v>
      </c>
      <c r="Y138" s="1222" t="s">
        <v>3020</v>
      </c>
      <c r="Z138" s="1222" t="s">
        <v>3011</v>
      </c>
      <c r="AA138" s="1222" t="s">
        <v>3011</v>
      </c>
      <c r="AB138" s="1222" t="s">
        <v>3011</v>
      </c>
      <c r="AC138" s="1222" t="s">
        <v>3011</v>
      </c>
      <c r="AD138" s="1222" t="s">
        <v>3011</v>
      </c>
      <c r="AE138" s="1222" t="s">
        <v>3011</v>
      </c>
      <c r="AF138" s="2007" t="s">
        <v>293</v>
      </c>
      <c r="AG138" s="1221" t="s">
        <v>3021</v>
      </c>
      <c r="AH138" s="1221" t="s">
        <v>2908</v>
      </c>
      <c r="AI138" s="2007" t="s">
        <v>2909</v>
      </c>
      <c r="AJ138" s="1222" t="s">
        <v>295</v>
      </c>
      <c r="AK138" s="1225" t="s">
        <v>3022</v>
      </c>
      <c r="AL138" s="1222" t="s">
        <v>294</v>
      </c>
      <c r="AM138" s="1221" t="s">
        <v>3011</v>
      </c>
      <c r="AN138" s="2008"/>
    </row>
    <row r="139" spans="1:40" ht="93" customHeight="1">
      <c r="A139" s="1221" t="s">
        <v>1107</v>
      </c>
      <c r="B139" s="1221" t="s">
        <v>429</v>
      </c>
      <c r="C139" s="1221" t="s">
        <v>3010</v>
      </c>
      <c r="D139" s="1222" t="s">
        <v>3011</v>
      </c>
      <c r="E139" s="1221" t="s">
        <v>3012</v>
      </c>
      <c r="F139" s="1222" t="s">
        <v>291</v>
      </c>
      <c r="G139" s="1222" t="s">
        <v>3013</v>
      </c>
      <c r="H139" s="1223">
        <v>1546.3287399999999</v>
      </c>
      <c r="I139" s="1223">
        <v>1500</v>
      </c>
      <c r="J139" s="1222" t="s">
        <v>3014</v>
      </c>
      <c r="K139" s="1224">
        <v>43479</v>
      </c>
      <c r="L139" s="1222" t="s">
        <v>292</v>
      </c>
      <c r="M139" s="1224" t="s">
        <v>3015</v>
      </c>
      <c r="N139" s="1222" t="s">
        <v>293</v>
      </c>
      <c r="O139" s="2069">
        <v>46402</v>
      </c>
      <c r="P139" s="1221" t="s">
        <v>294</v>
      </c>
      <c r="Q139" s="1221" t="s">
        <v>3030</v>
      </c>
      <c r="R139" s="2069" t="s">
        <v>3017</v>
      </c>
      <c r="S139" s="1222" t="s">
        <v>297</v>
      </c>
      <c r="T139" s="2063" t="s">
        <v>2914</v>
      </c>
      <c r="U139" s="1222" t="s">
        <v>294</v>
      </c>
      <c r="V139" s="1222" t="s">
        <v>3018</v>
      </c>
      <c r="W139" s="1222" t="s">
        <v>294</v>
      </c>
      <c r="X139" s="1222" t="s">
        <v>3019</v>
      </c>
      <c r="Y139" s="1222" t="s">
        <v>3020</v>
      </c>
      <c r="Z139" s="1222" t="s">
        <v>3011</v>
      </c>
      <c r="AA139" s="1222" t="s">
        <v>3011</v>
      </c>
      <c r="AB139" s="1222" t="s">
        <v>3011</v>
      </c>
      <c r="AC139" s="1222" t="s">
        <v>3011</v>
      </c>
      <c r="AD139" s="1222" t="s">
        <v>3011</v>
      </c>
      <c r="AE139" s="1222" t="s">
        <v>3011</v>
      </c>
      <c r="AF139" s="2007" t="s">
        <v>293</v>
      </c>
      <c r="AG139" s="1221" t="s">
        <v>3021</v>
      </c>
      <c r="AH139" s="1221" t="s">
        <v>2908</v>
      </c>
      <c r="AI139" s="2007" t="s">
        <v>2909</v>
      </c>
      <c r="AJ139" s="1222" t="s">
        <v>295</v>
      </c>
      <c r="AK139" s="1225" t="s">
        <v>3022</v>
      </c>
      <c r="AL139" s="1222" t="s">
        <v>294</v>
      </c>
      <c r="AM139" s="1221" t="s">
        <v>3011</v>
      </c>
      <c r="AN139" s="2008"/>
    </row>
    <row r="140" spans="1:40" ht="93" customHeight="1">
      <c r="A140" s="1221" t="s">
        <v>1107</v>
      </c>
      <c r="B140" s="1221" t="s">
        <v>430</v>
      </c>
      <c r="C140" s="1221" t="s">
        <v>3010</v>
      </c>
      <c r="D140" s="1222" t="s">
        <v>3011</v>
      </c>
      <c r="E140" s="1221" t="s">
        <v>3012</v>
      </c>
      <c r="F140" s="1222" t="s">
        <v>291</v>
      </c>
      <c r="G140" s="1222" t="s">
        <v>3013</v>
      </c>
      <c r="H140" s="1223">
        <v>5669.8720499999999</v>
      </c>
      <c r="I140" s="1223">
        <v>5500</v>
      </c>
      <c r="J140" s="1222" t="s">
        <v>3014</v>
      </c>
      <c r="K140" s="1224">
        <v>43479</v>
      </c>
      <c r="L140" s="1222" t="s">
        <v>292</v>
      </c>
      <c r="M140" s="1224" t="s">
        <v>3015</v>
      </c>
      <c r="N140" s="1222" t="s">
        <v>293</v>
      </c>
      <c r="O140" s="2069">
        <v>46402</v>
      </c>
      <c r="P140" s="1221" t="s">
        <v>294</v>
      </c>
      <c r="Q140" s="1221" t="s">
        <v>3034</v>
      </c>
      <c r="R140" s="2069" t="s">
        <v>3017</v>
      </c>
      <c r="S140" s="1222" t="s">
        <v>297</v>
      </c>
      <c r="T140" s="2063" t="s">
        <v>2914</v>
      </c>
      <c r="U140" s="1222" t="s">
        <v>294</v>
      </c>
      <c r="V140" s="1222" t="s">
        <v>3018</v>
      </c>
      <c r="W140" s="1222" t="s">
        <v>294</v>
      </c>
      <c r="X140" s="1222" t="s">
        <v>3019</v>
      </c>
      <c r="Y140" s="1222" t="s">
        <v>3020</v>
      </c>
      <c r="Z140" s="1222" t="s">
        <v>3011</v>
      </c>
      <c r="AA140" s="1222" t="s">
        <v>3011</v>
      </c>
      <c r="AB140" s="1222" t="s">
        <v>3011</v>
      </c>
      <c r="AC140" s="1222" t="s">
        <v>3011</v>
      </c>
      <c r="AD140" s="1222" t="s">
        <v>3011</v>
      </c>
      <c r="AE140" s="1222" t="s">
        <v>3011</v>
      </c>
      <c r="AF140" s="2007" t="s">
        <v>293</v>
      </c>
      <c r="AG140" s="1221" t="s">
        <v>3021</v>
      </c>
      <c r="AH140" s="1221" t="s">
        <v>2908</v>
      </c>
      <c r="AI140" s="2007" t="s">
        <v>2909</v>
      </c>
      <c r="AJ140" s="1222" t="s">
        <v>295</v>
      </c>
      <c r="AK140" s="1225" t="s">
        <v>3022</v>
      </c>
      <c r="AL140" s="1222" t="s">
        <v>294</v>
      </c>
      <c r="AM140" s="1221" t="s">
        <v>3011</v>
      </c>
      <c r="AN140" s="2008"/>
    </row>
    <row r="141" spans="1:40" ht="93" customHeight="1">
      <c r="A141" s="1221" t="s">
        <v>1107</v>
      </c>
      <c r="B141" s="1221" t="s">
        <v>431</v>
      </c>
      <c r="C141" s="1221" t="s">
        <v>3010</v>
      </c>
      <c r="D141" s="1222" t="s">
        <v>3011</v>
      </c>
      <c r="E141" s="1221" t="s">
        <v>3012</v>
      </c>
      <c r="F141" s="1222" t="s">
        <v>291</v>
      </c>
      <c r="G141" s="1222" t="s">
        <v>3013</v>
      </c>
      <c r="H141" s="1223">
        <v>25192.082249999999</v>
      </c>
      <c r="I141" s="1223">
        <v>22500</v>
      </c>
      <c r="J141" s="1222" t="s">
        <v>3014</v>
      </c>
      <c r="K141" s="1224">
        <v>43480</v>
      </c>
      <c r="L141" s="1222" t="s">
        <v>292</v>
      </c>
      <c r="M141" s="1224" t="s">
        <v>3015</v>
      </c>
      <c r="N141" s="1222" t="s">
        <v>293</v>
      </c>
      <c r="O141" s="2069">
        <v>46218</v>
      </c>
      <c r="P141" s="1221" t="s">
        <v>294</v>
      </c>
      <c r="Q141" s="1221" t="s">
        <v>3082</v>
      </c>
      <c r="R141" s="2069" t="s">
        <v>3041</v>
      </c>
      <c r="S141" s="1222" t="s">
        <v>297</v>
      </c>
      <c r="T141" s="2063" t="s">
        <v>323</v>
      </c>
      <c r="U141" s="1222" t="s">
        <v>294</v>
      </c>
      <c r="V141" s="1222" t="s">
        <v>3018</v>
      </c>
      <c r="W141" s="1222" t="s">
        <v>294</v>
      </c>
      <c r="X141" s="1222" t="s">
        <v>3019</v>
      </c>
      <c r="Y141" s="1222" t="s">
        <v>3020</v>
      </c>
      <c r="Z141" s="1222" t="s">
        <v>3011</v>
      </c>
      <c r="AA141" s="1222" t="s">
        <v>3011</v>
      </c>
      <c r="AB141" s="1222" t="s">
        <v>3011</v>
      </c>
      <c r="AC141" s="1222" t="s">
        <v>3011</v>
      </c>
      <c r="AD141" s="1222" t="s">
        <v>3011</v>
      </c>
      <c r="AE141" s="1222" t="s">
        <v>3011</v>
      </c>
      <c r="AF141" s="2007" t="s">
        <v>293</v>
      </c>
      <c r="AG141" s="1221" t="s">
        <v>3021</v>
      </c>
      <c r="AH141" s="1221" t="s">
        <v>2908</v>
      </c>
      <c r="AI141" s="2007" t="s">
        <v>2909</v>
      </c>
      <c r="AJ141" s="1222" t="s">
        <v>295</v>
      </c>
      <c r="AK141" s="1225" t="s">
        <v>3022</v>
      </c>
      <c r="AL141" s="1222" t="s">
        <v>294</v>
      </c>
      <c r="AM141" s="1221" t="s">
        <v>3011</v>
      </c>
      <c r="AN141" s="2008"/>
    </row>
    <row r="142" spans="1:40" ht="93" customHeight="1">
      <c r="A142" s="1221" t="s">
        <v>1107</v>
      </c>
      <c r="B142" s="1221" t="s">
        <v>432</v>
      </c>
      <c r="C142" s="1221" t="s">
        <v>3010</v>
      </c>
      <c r="D142" s="1222" t="s">
        <v>3011</v>
      </c>
      <c r="E142" s="1221" t="s">
        <v>3012</v>
      </c>
      <c r="F142" s="1222" t="s">
        <v>291</v>
      </c>
      <c r="G142" s="1222" t="s">
        <v>3013</v>
      </c>
      <c r="H142" s="1223">
        <v>58221.701200000003</v>
      </c>
      <c r="I142" s="1223">
        <v>52000</v>
      </c>
      <c r="J142" s="1222" t="s">
        <v>3014</v>
      </c>
      <c r="K142" s="1224">
        <v>43480</v>
      </c>
      <c r="L142" s="1222" t="s">
        <v>292</v>
      </c>
      <c r="M142" s="1224" t="s">
        <v>3015</v>
      </c>
      <c r="N142" s="1222" t="s">
        <v>293</v>
      </c>
      <c r="O142" s="2069">
        <v>46218</v>
      </c>
      <c r="P142" s="1221" t="s">
        <v>294</v>
      </c>
      <c r="Q142" s="1221" t="s">
        <v>3083</v>
      </c>
      <c r="R142" s="2069" t="s">
        <v>3041</v>
      </c>
      <c r="S142" s="1222" t="s">
        <v>297</v>
      </c>
      <c r="T142" s="2063" t="s">
        <v>323</v>
      </c>
      <c r="U142" s="1222" t="s">
        <v>294</v>
      </c>
      <c r="V142" s="1222" t="s">
        <v>3018</v>
      </c>
      <c r="W142" s="1222" t="s">
        <v>294</v>
      </c>
      <c r="X142" s="1222" t="s">
        <v>3019</v>
      </c>
      <c r="Y142" s="1222" t="s">
        <v>3020</v>
      </c>
      <c r="Z142" s="1222" t="s">
        <v>3011</v>
      </c>
      <c r="AA142" s="1222" t="s">
        <v>3011</v>
      </c>
      <c r="AB142" s="1222" t="s">
        <v>3011</v>
      </c>
      <c r="AC142" s="1222" t="s">
        <v>3011</v>
      </c>
      <c r="AD142" s="1222" t="s">
        <v>3011</v>
      </c>
      <c r="AE142" s="1222" t="s">
        <v>3011</v>
      </c>
      <c r="AF142" s="2007" t="s">
        <v>293</v>
      </c>
      <c r="AG142" s="1221" t="s">
        <v>3021</v>
      </c>
      <c r="AH142" s="1221" t="s">
        <v>2908</v>
      </c>
      <c r="AI142" s="2007" t="s">
        <v>2909</v>
      </c>
      <c r="AJ142" s="1222" t="s">
        <v>295</v>
      </c>
      <c r="AK142" s="1225" t="s">
        <v>3022</v>
      </c>
      <c r="AL142" s="1222" t="s">
        <v>294</v>
      </c>
      <c r="AM142" s="1221" t="s">
        <v>3011</v>
      </c>
      <c r="AN142" s="2008"/>
    </row>
    <row r="143" spans="1:40" ht="93" customHeight="1">
      <c r="A143" s="1221" t="s">
        <v>1107</v>
      </c>
      <c r="B143" s="1221" t="s">
        <v>433</v>
      </c>
      <c r="C143" s="1221" t="s">
        <v>3010</v>
      </c>
      <c r="D143" s="1222" t="s">
        <v>3011</v>
      </c>
      <c r="E143" s="1221" t="s">
        <v>3012</v>
      </c>
      <c r="F143" s="1222" t="s">
        <v>291</v>
      </c>
      <c r="G143" s="1222" t="s">
        <v>3013</v>
      </c>
      <c r="H143" s="1223">
        <v>15675.073399999999</v>
      </c>
      <c r="I143" s="1223">
        <v>14000</v>
      </c>
      <c r="J143" s="1222" t="s">
        <v>3014</v>
      </c>
      <c r="K143" s="1224">
        <v>43480</v>
      </c>
      <c r="L143" s="1222" t="s">
        <v>292</v>
      </c>
      <c r="M143" s="1224" t="s">
        <v>3015</v>
      </c>
      <c r="N143" s="1222" t="s">
        <v>293</v>
      </c>
      <c r="O143" s="2069">
        <v>46218</v>
      </c>
      <c r="P143" s="1221" t="s">
        <v>294</v>
      </c>
      <c r="Q143" s="1221" t="s">
        <v>3084</v>
      </c>
      <c r="R143" s="2069" t="s">
        <v>3041</v>
      </c>
      <c r="S143" s="1222" t="s">
        <v>297</v>
      </c>
      <c r="T143" s="2063" t="s">
        <v>323</v>
      </c>
      <c r="U143" s="1222" t="s">
        <v>294</v>
      </c>
      <c r="V143" s="1222" t="s">
        <v>3018</v>
      </c>
      <c r="W143" s="1222" t="s">
        <v>294</v>
      </c>
      <c r="X143" s="1222" t="s">
        <v>3019</v>
      </c>
      <c r="Y143" s="1222" t="s">
        <v>3020</v>
      </c>
      <c r="Z143" s="1222" t="s">
        <v>3011</v>
      </c>
      <c r="AA143" s="1222" t="s">
        <v>3011</v>
      </c>
      <c r="AB143" s="1222" t="s">
        <v>3011</v>
      </c>
      <c r="AC143" s="1222" t="s">
        <v>3011</v>
      </c>
      <c r="AD143" s="1222" t="s">
        <v>3011</v>
      </c>
      <c r="AE143" s="1222" t="s">
        <v>3011</v>
      </c>
      <c r="AF143" s="2007" t="s">
        <v>293</v>
      </c>
      <c r="AG143" s="1221" t="s">
        <v>3021</v>
      </c>
      <c r="AH143" s="1221" t="s">
        <v>2908</v>
      </c>
      <c r="AI143" s="2007" t="s">
        <v>2909</v>
      </c>
      <c r="AJ143" s="1222" t="s">
        <v>295</v>
      </c>
      <c r="AK143" s="1225" t="s">
        <v>3022</v>
      </c>
      <c r="AL143" s="1222" t="s">
        <v>294</v>
      </c>
      <c r="AM143" s="1221" t="s">
        <v>3011</v>
      </c>
      <c r="AN143" s="2008"/>
    </row>
    <row r="144" spans="1:40" ht="93" customHeight="1">
      <c r="A144" s="1221" t="s">
        <v>1107</v>
      </c>
      <c r="B144" s="1221" t="s">
        <v>434</v>
      </c>
      <c r="C144" s="1221" t="s">
        <v>3010</v>
      </c>
      <c r="D144" s="1222" t="s">
        <v>3011</v>
      </c>
      <c r="E144" s="1221" t="s">
        <v>3012</v>
      </c>
      <c r="F144" s="1222" t="s">
        <v>291</v>
      </c>
      <c r="G144" s="1222" t="s">
        <v>3013</v>
      </c>
      <c r="H144" s="1223">
        <v>559.82405000000006</v>
      </c>
      <c r="I144" s="1223">
        <v>500</v>
      </c>
      <c r="J144" s="1222" t="s">
        <v>3014</v>
      </c>
      <c r="K144" s="1224">
        <v>43480</v>
      </c>
      <c r="L144" s="1222" t="s">
        <v>292</v>
      </c>
      <c r="M144" s="1224" t="s">
        <v>3015</v>
      </c>
      <c r="N144" s="1222" t="s">
        <v>293</v>
      </c>
      <c r="O144" s="2069">
        <v>46218</v>
      </c>
      <c r="P144" s="1221" t="s">
        <v>294</v>
      </c>
      <c r="Q144" s="1221" t="s">
        <v>3027</v>
      </c>
      <c r="R144" s="2069" t="s">
        <v>3041</v>
      </c>
      <c r="S144" s="1222" t="s">
        <v>297</v>
      </c>
      <c r="T144" s="2063" t="s">
        <v>323</v>
      </c>
      <c r="U144" s="1222" t="s">
        <v>294</v>
      </c>
      <c r="V144" s="1222" t="s">
        <v>3018</v>
      </c>
      <c r="W144" s="1222" t="s">
        <v>294</v>
      </c>
      <c r="X144" s="1222" t="s">
        <v>3019</v>
      </c>
      <c r="Y144" s="1222" t="s">
        <v>3020</v>
      </c>
      <c r="Z144" s="1222" t="s">
        <v>3011</v>
      </c>
      <c r="AA144" s="1222" t="s">
        <v>3011</v>
      </c>
      <c r="AB144" s="1222" t="s">
        <v>3011</v>
      </c>
      <c r="AC144" s="1222" t="s">
        <v>3011</v>
      </c>
      <c r="AD144" s="1222" t="s">
        <v>3011</v>
      </c>
      <c r="AE144" s="1222" t="s">
        <v>3011</v>
      </c>
      <c r="AF144" s="2007" t="s">
        <v>293</v>
      </c>
      <c r="AG144" s="1221" t="s">
        <v>3021</v>
      </c>
      <c r="AH144" s="1221" t="s">
        <v>2908</v>
      </c>
      <c r="AI144" s="2007" t="s">
        <v>2909</v>
      </c>
      <c r="AJ144" s="1222" t="s">
        <v>295</v>
      </c>
      <c r="AK144" s="1225" t="s">
        <v>3022</v>
      </c>
      <c r="AL144" s="1222" t="s">
        <v>294</v>
      </c>
      <c r="AM144" s="1221" t="s">
        <v>3011</v>
      </c>
      <c r="AN144" s="2008"/>
    </row>
    <row r="145" spans="1:40" ht="93" customHeight="1">
      <c r="A145" s="1221" t="s">
        <v>1107</v>
      </c>
      <c r="B145" s="1221" t="s">
        <v>435</v>
      </c>
      <c r="C145" s="1221" t="s">
        <v>3010</v>
      </c>
      <c r="D145" s="1222" t="s">
        <v>3011</v>
      </c>
      <c r="E145" s="1221" t="s">
        <v>3012</v>
      </c>
      <c r="F145" s="1222" t="s">
        <v>291</v>
      </c>
      <c r="G145" s="1222" t="s">
        <v>3013</v>
      </c>
      <c r="H145" s="1223">
        <v>6717.8886000000002</v>
      </c>
      <c r="I145" s="1223">
        <v>6000</v>
      </c>
      <c r="J145" s="1222" t="s">
        <v>3014</v>
      </c>
      <c r="K145" s="1224">
        <v>43480</v>
      </c>
      <c r="L145" s="1222" t="s">
        <v>292</v>
      </c>
      <c r="M145" s="1224" t="s">
        <v>3015</v>
      </c>
      <c r="N145" s="1222" t="s">
        <v>293</v>
      </c>
      <c r="O145" s="2069">
        <v>46218</v>
      </c>
      <c r="P145" s="1221" t="s">
        <v>294</v>
      </c>
      <c r="Q145" s="1221" t="s">
        <v>3033</v>
      </c>
      <c r="R145" s="2069" t="s">
        <v>3041</v>
      </c>
      <c r="S145" s="1222" t="s">
        <v>297</v>
      </c>
      <c r="T145" s="2063" t="s">
        <v>323</v>
      </c>
      <c r="U145" s="1222" t="s">
        <v>294</v>
      </c>
      <c r="V145" s="1222" t="s">
        <v>3018</v>
      </c>
      <c r="W145" s="1222" t="s">
        <v>294</v>
      </c>
      <c r="X145" s="1222" t="s">
        <v>3019</v>
      </c>
      <c r="Y145" s="1222" t="s">
        <v>3020</v>
      </c>
      <c r="Z145" s="1222" t="s">
        <v>3011</v>
      </c>
      <c r="AA145" s="1222" t="s">
        <v>3011</v>
      </c>
      <c r="AB145" s="1222" t="s">
        <v>3011</v>
      </c>
      <c r="AC145" s="1222" t="s">
        <v>3011</v>
      </c>
      <c r="AD145" s="1222" t="s">
        <v>3011</v>
      </c>
      <c r="AE145" s="1222" t="s">
        <v>3011</v>
      </c>
      <c r="AF145" s="2007" t="s">
        <v>293</v>
      </c>
      <c r="AG145" s="1221" t="s">
        <v>3021</v>
      </c>
      <c r="AH145" s="1221" t="s">
        <v>2908</v>
      </c>
      <c r="AI145" s="2007" t="s">
        <v>2909</v>
      </c>
      <c r="AJ145" s="1222" t="s">
        <v>295</v>
      </c>
      <c r="AK145" s="1225" t="s">
        <v>3022</v>
      </c>
      <c r="AL145" s="1222" t="s">
        <v>294</v>
      </c>
      <c r="AM145" s="1221" t="s">
        <v>3011</v>
      </c>
      <c r="AN145" s="2008"/>
    </row>
    <row r="146" spans="1:40" ht="93" customHeight="1">
      <c r="A146" s="1221" t="s">
        <v>1107</v>
      </c>
      <c r="B146" s="1221" t="s">
        <v>436</v>
      </c>
      <c r="C146" s="1221" t="s">
        <v>3010</v>
      </c>
      <c r="D146" s="1222" t="s">
        <v>3011</v>
      </c>
      <c r="E146" s="1221" t="s">
        <v>3012</v>
      </c>
      <c r="F146" s="1222" t="s">
        <v>291</v>
      </c>
      <c r="G146" s="1222" t="s">
        <v>3013</v>
      </c>
      <c r="H146" s="1223">
        <v>80408.465179999999</v>
      </c>
      <c r="I146" s="1223">
        <v>78000</v>
      </c>
      <c r="J146" s="1222" t="s">
        <v>3014</v>
      </c>
      <c r="K146" s="1224">
        <v>43480</v>
      </c>
      <c r="L146" s="1222" t="s">
        <v>292</v>
      </c>
      <c r="M146" s="1224" t="s">
        <v>3015</v>
      </c>
      <c r="N146" s="1222" t="s">
        <v>293</v>
      </c>
      <c r="O146" s="2069">
        <v>46402</v>
      </c>
      <c r="P146" s="1221" t="s">
        <v>294</v>
      </c>
      <c r="Q146" s="1221" t="s">
        <v>3085</v>
      </c>
      <c r="R146" s="2069" t="s">
        <v>3017</v>
      </c>
      <c r="S146" s="1222" t="s">
        <v>297</v>
      </c>
      <c r="T146" s="2063" t="s">
        <v>2915</v>
      </c>
      <c r="U146" s="1222" t="s">
        <v>294</v>
      </c>
      <c r="V146" s="1222" t="s">
        <v>3018</v>
      </c>
      <c r="W146" s="1222" t="s">
        <v>294</v>
      </c>
      <c r="X146" s="1222" t="s">
        <v>3019</v>
      </c>
      <c r="Y146" s="1222" t="s">
        <v>3020</v>
      </c>
      <c r="Z146" s="1222" t="s">
        <v>3011</v>
      </c>
      <c r="AA146" s="1222" t="s">
        <v>3011</v>
      </c>
      <c r="AB146" s="1222" t="s">
        <v>3011</v>
      </c>
      <c r="AC146" s="1222" t="s">
        <v>3011</v>
      </c>
      <c r="AD146" s="1222" t="s">
        <v>3011</v>
      </c>
      <c r="AE146" s="1222" t="s">
        <v>3011</v>
      </c>
      <c r="AF146" s="2007" t="s">
        <v>293</v>
      </c>
      <c r="AG146" s="1221" t="s">
        <v>3021</v>
      </c>
      <c r="AH146" s="1221" t="s">
        <v>2908</v>
      </c>
      <c r="AI146" s="2007" t="s">
        <v>2909</v>
      </c>
      <c r="AJ146" s="1222" t="s">
        <v>295</v>
      </c>
      <c r="AK146" s="1225" t="s">
        <v>3022</v>
      </c>
      <c r="AL146" s="1222" t="s">
        <v>294</v>
      </c>
      <c r="AM146" s="1221" t="s">
        <v>3011</v>
      </c>
      <c r="AN146" s="2008"/>
    </row>
    <row r="147" spans="1:40" ht="93" customHeight="1">
      <c r="A147" s="1221" t="s">
        <v>1107</v>
      </c>
      <c r="B147" s="1221" t="s">
        <v>437</v>
      </c>
      <c r="C147" s="1221" t="s">
        <v>3010</v>
      </c>
      <c r="D147" s="1222" t="s">
        <v>3011</v>
      </c>
      <c r="E147" s="1221" t="s">
        <v>3012</v>
      </c>
      <c r="F147" s="1222" t="s">
        <v>291</v>
      </c>
      <c r="G147" s="1222" t="s">
        <v>3013</v>
      </c>
      <c r="H147" s="1223">
        <v>12370.53311</v>
      </c>
      <c r="I147" s="1223">
        <v>12000</v>
      </c>
      <c r="J147" s="1222" t="s">
        <v>3014</v>
      </c>
      <c r="K147" s="1224">
        <v>43480</v>
      </c>
      <c r="L147" s="1222" t="s">
        <v>292</v>
      </c>
      <c r="M147" s="1224" t="s">
        <v>3015</v>
      </c>
      <c r="N147" s="1222" t="s">
        <v>293</v>
      </c>
      <c r="O147" s="2069">
        <v>46402</v>
      </c>
      <c r="P147" s="1221" t="s">
        <v>294</v>
      </c>
      <c r="Q147" s="1221" t="s">
        <v>3043</v>
      </c>
      <c r="R147" s="2069" t="s">
        <v>3017</v>
      </c>
      <c r="S147" s="1222" t="s">
        <v>297</v>
      </c>
      <c r="T147" s="2063" t="s">
        <v>2915</v>
      </c>
      <c r="U147" s="1222" t="s">
        <v>294</v>
      </c>
      <c r="V147" s="1222" t="s">
        <v>3018</v>
      </c>
      <c r="W147" s="1222" t="s">
        <v>294</v>
      </c>
      <c r="X147" s="1222" t="s">
        <v>3019</v>
      </c>
      <c r="Y147" s="1222" t="s">
        <v>3020</v>
      </c>
      <c r="Z147" s="1222" t="s">
        <v>3011</v>
      </c>
      <c r="AA147" s="1222" t="s">
        <v>3011</v>
      </c>
      <c r="AB147" s="1222" t="s">
        <v>3011</v>
      </c>
      <c r="AC147" s="1222" t="s">
        <v>3011</v>
      </c>
      <c r="AD147" s="1222" t="s">
        <v>3011</v>
      </c>
      <c r="AE147" s="1222" t="s">
        <v>3011</v>
      </c>
      <c r="AF147" s="2007" t="s">
        <v>293</v>
      </c>
      <c r="AG147" s="1221" t="s">
        <v>3021</v>
      </c>
      <c r="AH147" s="1221" t="s">
        <v>2908</v>
      </c>
      <c r="AI147" s="2007" t="s">
        <v>2909</v>
      </c>
      <c r="AJ147" s="1222" t="s">
        <v>295</v>
      </c>
      <c r="AK147" s="1225" t="s">
        <v>3022</v>
      </c>
      <c r="AL147" s="1222" t="s">
        <v>294</v>
      </c>
      <c r="AM147" s="1221" t="s">
        <v>3011</v>
      </c>
      <c r="AN147" s="2008"/>
    </row>
    <row r="148" spans="1:40" ht="93" customHeight="1">
      <c r="A148" s="1221" t="s">
        <v>1107</v>
      </c>
      <c r="B148" s="1221" t="s">
        <v>438</v>
      </c>
      <c r="C148" s="1221" t="s">
        <v>3010</v>
      </c>
      <c r="D148" s="1222" t="s">
        <v>3011</v>
      </c>
      <c r="E148" s="1221" t="s">
        <v>3012</v>
      </c>
      <c r="F148" s="1222" t="s">
        <v>291</v>
      </c>
      <c r="G148" s="1222" t="s">
        <v>3013</v>
      </c>
      <c r="H148" s="1223">
        <v>10205.68981</v>
      </c>
      <c r="I148" s="1223">
        <v>9900</v>
      </c>
      <c r="J148" s="1222" t="s">
        <v>3014</v>
      </c>
      <c r="K148" s="1224">
        <v>43480</v>
      </c>
      <c r="L148" s="1222" t="s">
        <v>292</v>
      </c>
      <c r="M148" s="1224" t="s">
        <v>3015</v>
      </c>
      <c r="N148" s="1222" t="s">
        <v>293</v>
      </c>
      <c r="O148" s="2069">
        <v>46402</v>
      </c>
      <c r="P148" s="1221" t="s">
        <v>294</v>
      </c>
      <c r="Q148" s="1221" t="s">
        <v>3086</v>
      </c>
      <c r="R148" s="2069" t="s">
        <v>3017</v>
      </c>
      <c r="S148" s="1222" t="s">
        <v>297</v>
      </c>
      <c r="T148" s="2063" t="s">
        <v>2915</v>
      </c>
      <c r="U148" s="1222" t="s">
        <v>294</v>
      </c>
      <c r="V148" s="1222" t="s">
        <v>3018</v>
      </c>
      <c r="W148" s="1222" t="s">
        <v>294</v>
      </c>
      <c r="X148" s="1222" t="s">
        <v>3019</v>
      </c>
      <c r="Y148" s="1222" t="s">
        <v>3020</v>
      </c>
      <c r="Z148" s="1222" t="s">
        <v>3011</v>
      </c>
      <c r="AA148" s="1222" t="s">
        <v>3011</v>
      </c>
      <c r="AB148" s="1222" t="s">
        <v>3011</v>
      </c>
      <c r="AC148" s="1222" t="s">
        <v>3011</v>
      </c>
      <c r="AD148" s="1222" t="s">
        <v>3011</v>
      </c>
      <c r="AE148" s="1222" t="s">
        <v>3011</v>
      </c>
      <c r="AF148" s="2007" t="s">
        <v>293</v>
      </c>
      <c r="AG148" s="1221" t="s">
        <v>3021</v>
      </c>
      <c r="AH148" s="1221" t="s">
        <v>2908</v>
      </c>
      <c r="AI148" s="2007" t="s">
        <v>2909</v>
      </c>
      <c r="AJ148" s="1222" t="s">
        <v>295</v>
      </c>
      <c r="AK148" s="1225" t="s">
        <v>3022</v>
      </c>
      <c r="AL148" s="1222" t="s">
        <v>294</v>
      </c>
      <c r="AM148" s="1221" t="s">
        <v>3011</v>
      </c>
      <c r="AN148" s="2008"/>
    </row>
    <row r="149" spans="1:40" ht="93" customHeight="1">
      <c r="A149" s="1221" t="s">
        <v>1107</v>
      </c>
      <c r="B149" s="1221" t="s">
        <v>439</v>
      </c>
      <c r="C149" s="1221" t="s">
        <v>3010</v>
      </c>
      <c r="D149" s="1222" t="s">
        <v>3011</v>
      </c>
      <c r="E149" s="1221" t="s">
        <v>3012</v>
      </c>
      <c r="F149" s="1222" t="s">
        <v>291</v>
      </c>
      <c r="G149" s="1222" t="s">
        <v>3013</v>
      </c>
      <c r="H149" s="1223">
        <v>112188.73961999999</v>
      </c>
      <c r="I149" s="1223">
        <v>100200</v>
      </c>
      <c r="J149" s="1222" t="s">
        <v>3014</v>
      </c>
      <c r="K149" s="1224">
        <v>43480</v>
      </c>
      <c r="L149" s="1222" t="s">
        <v>292</v>
      </c>
      <c r="M149" s="1224" t="s">
        <v>3015</v>
      </c>
      <c r="N149" s="1222" t="s">
        <v>293</v>
      </c>
      <c r="O149" s="2069">
        <v>46218</v>
      </c>
      <c r="P149" s="1221" t="s">
        <v>294</v>
      </c>
      <c r="Q149" s="1221" t="s">
        <v>3087</v>
      </c>
      <c r="R149" s="2069" t="s">
        <v>3041</v>
      </c>
      <c r="S149" s="1222" t="s">
        <v>297</v>
      </c>
      <c r="T149" s="2063" t="s">
        <v>323</v>
      </c>
      <c r="U149" s="1222" t="s">
        <v>294</v>
      </c>
      <c r="V149" s="1222" t="s">
        <v>3018</v>
      </c>
      <c r="W149" s="1222" t="s">
        <v>294</v>
      </c>
      <c r="X149" s="1222" t="s">
        <v>3019</v>
      </c>
      <c r="Y149" s="1222" t="s">
        <v>3020</v>
      </c>
      <c r="Z149" s="1222" t="s">
        <v>3011</v>
      </c>
      <c r="AA149" s="1222" t="s">
        <v>3011</v>
      </c>
      <c r="AB149" s="1222" t="s">
        <v>3011</v>
      </c>
      <c r="AC149" s="1222" t="s">
        <v>3011</v>
      </c>
      <c r="AD149" s="1222" t="s">
        <v>3011</v>
      </c>
      <c r="AE149" s="1222" t="s">
        <v>3011</v>
      </c>
      <c r="AF149" s="2007" t="s">
        <v>293</v>
      </c>
      <c r="AG149" s="1221" t="s">
        <v>3021</v>
      </c>
      <c r="AH149" s="1221" t="s">
        <v>2908</v>
      </c>
      <c r="AI149" s="2007" t="s">
        <v>2909</v>
      </c>
      <c r="AJ149" s="1222" t="s">
        <v>295</v>
      </c>
      <c r="AK149" s="1225" t="s">
        <v>3022</v>
      </c>
      <c r="AL149" s="1222" t="s">
        <v>294</v>
      </c>
      <c r="AM149" s="1221" t="s">
        <v>3011</v>
      </c>
      <c r="AN149" s="2008"/>
    </row>
    <row r="150" spans="1:40" ht="93" customHeight="1">
      <c r="A150" s="1221" t="s">
        <v>1107</v>
      </c>
      <c r="B150" s="1221" t="s">
        <v>440</v>
      </c>
      <c r="C150" s="1221" t="s">
        <v>3010</v>
      </c>
      <c r="D150" s="1222" t="s">
        <v>3011</v>
      </c>
      <c r="E150" s="1221" t="s">
        <v>3012</v>
      </c>
      <c r="F150" s="1222" t="s">
        <v>291</v>
      </c>
      <c r="G150" s="1222" t="s">
        <v>3013</v>
      </c>
      <c r="H150" s="1223">
        <v>21161.34909</v>
      </c>
      <c r="I150" s="1223">
        <v>18900</v>
      </c>
      <c r="J150" s="1222" t="s">
        <v>3014</v>
      </c>
      <c r="K150" s="1224">
        <v>43480</v>
      </c>
      <c r="L150" s="1222" t="s">
        <v>292</v>
      </c>
      <c r="M150" s="1224" t="s">
        <v>3015</v>
      </c>
      <c r="N150" s="1222" t="s">
        <v>293</v>
      </c>
      <c r="O150" s="2069">
        <v>46218</v>
      </c>
      <c r="P150" s="1221" t="s">
        <v>294</v>
      </c>
      <c r="Q150" s="1221" t="s">
        <v>3088</v>
      </c>
      <c r="R150" s="2069" t="s">
        <v>3041</v>
      </c>
      <c r="S150" s="1222" t="s">
        <v>297</v>
      </c>
      <c r="T150" s="2063" t="s">
        <v>323</v>
      </c>
      <c r="U150" s="1222" t="s">
        <v>294</v>
      </c>
      <c r="V150" s="1222" t="s">
        <v>3018</v>
      </c>
      <c r="W150" s="1222" t="s">
        <v>294</v>
      </c>
      <c r="X150" s="1222" t="s">
        <v>3019</v>
      </c>
      <c r="Y150" s="1222" t="s">
        <v>3020</v>
      </c>
      <c r="Z150" s="1222" t="s">
        <v>3011</v>
      </c>
      <c r="AA150" s="1222" t="s">
        <v>3011</v>
      </c>
      <c r="AB150" s="1222" t="s">
        <v>3011</v>
      </c>
      <c r="AC150" s="1222" t="s">
        <v>3011</v>
      </c>
      <c r="AD150" s="1222" t="s">
        <v>3011</v>
      </c>
      <c r="AE150" s="1222" t="s">
        <v>3011</v>
      </c>
      <c r="AF150" s="2007" t="s">
        <v>293</v>
      </c>
      <c r="AG150" s="1221" t="s">
        <v>3021</v>
      </c>
      <c r="AH150" s="1221" t="s">
        <v>2908</v>
      </c>
      <c r="AI150" s="2007" t="s">
        <v>2909</v>
      </c>
      <c r="AJ150" s="1222" t="s">
        <v>295</v>
      </c>
      <c r="AK150" s="1225" t="s">
        <v>3022</v>
      </c>
      <c r="AL150" s="1222" t="s">
        <v>294</v>
      </c>
      <c r="AM150" s="1221" t="s">
        <v>3011</v>
      </c>
      <c r="AN150" s="2008"/>
    </row>
    <row r="151" spans="1:40" ht="93" customHeight="1">
      <c r="A151" s="1221" t="s">
        <v>1107</v>
      </c>
      <c r="B151" s="1221" t="s">
        <v>441</v>
      </c>
      <c r="C151" s="1221" t="s">
        <v>3010</v>
      </c>
      <c r="D151" s="1222" t="s">
        <v>3011</v>
      </c>
      <c r="E151" s="1221" t="s">
        <v>3012</v>
      </c>
      <c r="F151" s="1222" t="s">
        <v>291</v>
      </c>
      <c r="G151" s="1222" t="s">
        <v>3013</v>
      </c>
      <c r="H151" s="1223">
        <v>3358.9443000000001</v>
      </c>
      <c r="I151" s="1223">
        <v>3000</v>
      </c>
      <c r="J151" s="1222" t="s">
        <v>3014</v>
      </c>
      <c r="K151" s="1224">
        <v>43480</v>
      </c>
      <c r="L151" s="1222" t="s">
        <v>292</v>
      </c>
      <c r="M151" s="1224" t="s">
        <v>3015</v>
      </c>
      <c r="N151" s="1222" t="s">
        <v>293</v>
      </c>
      <c r="O151" s="2069">
        <v>46218</v>
      </c>
      <c r="P151" s="1221" t="s">
        <v>294</v>
      </c>
      <c r="Q151" s="1221" t="s">
        <v>3081</v>
      </c>
      <c r="R151" s="2069" t="s">
        <v>3041</v>
      </c>
      <c r="S151" s="1222" t="s">
        <v>297</v>
      </c>
      <c r="T151" s="2063" t="s">
        <v>323</v>
      </c>
      <c r="U151" s="1222" t="s">
        <v>294</v>
      </c>
      <c r="V151" s="1222" t="s">
        <v>3018</v>
      </c>
      <c r="W151" s="1222" t="s">
        <v>294</v>
      </c>
      <c r="X151" s="1222" t="s">
        <v>3019</v>
      </c>
      <c r="Y151" s="1222" t="s">
        <v>3020</v>
      </c>
      <c r="Z151" s="1222" t="s">
        <v>3011</v>
      </c>
      <c r="AA151" s="1222" t="s">
        <v>3011</v>
      </c>
      <c r="AB151" s="1222" t="s">
        <v>3011</v>
      </c>
      <c r="AC151" s="1222" t="s">
        <v>3011</v>
      </c>
      <c r="AD151" s="1222" t="s">
        <v>3011</v>
      </c>
      <c r="AE151" s="1222" t="s">
        <v>3011</v>
      </c>
      <c r="AF151" s="2007" t="s">
        <v>293</v>
      </c>
      <c r="AG151" s="1221" t="s">
        <v>3021</v>
      </c>
      <c r="AH151" s="1221" t="s">
        <v>2908</v>
      </c>
      <c r="AI151" s="2007" t="s">
        <v>2909</v>
      </c>
      <c r="AJ151" s="1222" t="s">
        <v>295</v>
      </c>
      <c r="AK151" s="1225" t="s">
        <v>3022</v>
      </c>
      <c r="AL151" s="1222" t="s">
        <v>294</v>
      </c>
      <c r="AM151" s="1221" t="s">
        <v>3011</v>
      </c>
      <c r="AN151" s="2008"/>
    </row>
    <row r="152" spans="1:40" ht="93" customHeight="1">
      <c r="A152" s="1221" t="s">
        <v>1107</v>
      </c>
      <c r="B152" s="1221" t="s">
        <v>442</v>
      </c>
      <c r="C152" s="1221" t="s">
        <v>3010</v>
      </c>
      <c r="D152" s="1222" t="s">
        <v>3011</v>
      </c>
      <c r="E152" s="1221" t="s">
        <v>3012</v>
      </c>
      <c r="F152" s="1222" t="s">
        <v>291</v>
      </c>
      <c r="G152" s="1222" t="s">
        <v>3013</v>
      </c>
      <c r="H152" s="1223">
        <v>3358.9443000000001</v>
      </c>
      <c r="I152" s="1223">
        <v>3000</v>
      </c>
      <c r="J152" s="1222" t="s">
        <v>3014</v>
      </c>
      <c r="K152" s="1224">
        <v>43480</v>
      </c>
      <c r="L152" s="1222" t="s">
        <v>292</v>
      </c>
      <c r="M152" s="1224" t="s">
        <v>3015</v>
      </c>
      <c r="N152" s="1222" t="s">
        <v>293</v>
      </c>
      <c r="O152" s="2069">
        <v>46218</v>
      </c>
      <c r="P152" s="1221" t="s">
        <v>294</v>
      </c>
      <c r="Q152" s="1221" t="s">
        <v>3081</v>
      </c>
      <c r="R152" s="2069" t="s">
        <v>3041</v>
      </c>
      <c r="S152" s="1222" t="s">
        <v>297</v>
      </c>
      <c r="T152" s="2063" t="s">
        <v>323</v>
      </c>
      <c r="U152" s="1222" t="s">
        <v>294</v>
      </c>
      <c r="V152" s="1222" t="s">
        <v>3018</v>
      </c>
      <c r="W152" s="1222" t="s">
        <v>294</v>
      </c>
      <c r="X152" s="1222" t="s">
        <v>3019</v>
      </c>
      <c r="Y152" s="1222" t="s">
        <v>3020</v>
      </c>
      <c r="Z152" s="1222" t="s">
        <v>3011</v>
      </c>
      <c r="AA152" s="1222" t="s">
        <v>3011</v>
      </c>
      <c r="AB152" s="1222" t="s">
        <v>3011</v>
      </c>
      <c r="AC152" s="1222" t="s">
        <v>3011</v>
      </c>
      <c r="AD152" s="1222" t="s">
        <v>3011</v>
      </c>
      <c r="AE152" s="1222" t="s">
        <v>3011</v>
      </c>
      <c r="AF152" s="2007" t="s">
        <v>293</v>
      </c>
      <c r="AG152" s="1221" t="s">
        <v>3021</v>
      </c>
      <c r="AH152" s="1221" t="s">
        <v>2908</v>
      </c>
      <c r="AI152" s="2007" t="s">
        <v>2909</v>
      </c>
      <c r="AJ152" s="1222" t="s">
        <v>295</v>
      </c>
      <c r="AK152" s="1225" t="s">
        <v>3022</v>
      </c>
      <c r="AL152" s="1222" t="s">
        <v>294</v>
      </c>
      <c r="AM152" s="1221" t="s">
        <v>3011</v>
      </c>
      <c r="AN152" s="2008"/>
    </row>
    <row r="153" spans="1:40" ht="93" customHeight="1">
      <c r="A153" s="1221" t="s">
        <v>1107</v>
      </c>
      <c r="B153" s="1221" t="s">
        <v>443</v>
      </c>
      <c r="C153" s="1221" t="s">
        <v>3010</v>
      </c>
      <c r="D153" s="1222" t="s">
        <v>3011</v>
      </c>
      <c r="E153" s="1221" t="s">
        <v>3012</v>
      </c>
      <c r="F153" s="1222" t="s">
        <v>291</v>
      </c>
      <c r="G153" s="1222" t="s">
        <v>3013</v>
      </c>
      <c r="H153" s="1223">
        <v>3358.9443000000001</v>
      </c>
      <c r="I153" s="1223">
        <v>3000</v>
      </c>
      <c r="J153" s="1222" t="s">
        <v>3014</v>
      </c>
      <c r="K153" s="1224">
        <v>43480</v>
      </c>
      <c r="L153" s="1222" t="s">
        <v>292</v>
      </c>
      <c r="M153" s="1224" t="s">
        <v>3015</v>
      </c>
      <c r="N153" s="1222" t="s">
        <v>293</v>
      </c>
      <c r="O153" s="2069">
        <v>46218</v>
      </c>
      <c r="P153" s="1221" t="s">
        <v>294</v>
      </c>
      <c r="Q153" s="1221" t="s">
        <v>3081</v>
      </c>
      <c r="R153" s="2069" t="s">
        <v>3041</v>
      </c>
      <c r="S153" s="1222" t="s">
        <v>297</v>
      </c>
      <c r="T153" s="2063" t="s">
        <v>323</v>
      </c>
      <c r="U153" s="1222" t="s">
        <v>294</v>
      </c>
      <c r="V153" s="1222" t="s">
        <v>3018</v>
      </c>
      <c r="W153" s="1222" t="s">
        <v>294</v>
      </c>
      <c r="X153" s="1222" t="s">
        <v>3019</v>
      </c>
      <c r="Y153" s="1222" t="s">
        <v>3020</v>
      </c>
      <c r="Z153" s="1222" t="s">
        <v>3011</v>
      </c>
      <c r="AA153" s="1222" t="s">
        <v>3011</v>
      </c>
      <c r="AB153" s="1222" t="s">
        <v>3011</v>
      </c>
      <c r="AC153" s="1222" t="s">
        <v>3011</v>
      </c>
      <c r="AD153" s="1222" t="s">
        <v>3011</v>
      </c>
      <c r="AE153" s="1222" t="s">
        <v>3011</v>
      </c>
      <c r="AF153" s="2007" t="s">
        <v>293</v>
      </c>
      <c r="AG153" s="1221" t="s">
        <v>3021</v>
      </c>
      <c r="AH153" s="1221" t="s">
        <v>2908</v>
      </c>
      <c r="AI153" s="2007" t="s">
        <v>2909</v>
      </c>
      <c r="AJ153" s="1222" t="s">
        <v>295</v>
      </c>
      <c r="AK153" s="1225" t="s">
        <v>3022</v>
      </c>
      <c r="AL153" s="1222" t="s">
        <v>294</v>
      </c>
      <c r="AM153" s="1221" t="s">
        <v>3011</v>
      </c>
      <c r="AN153" s="2008"/>
    </row>
    <row r="154" spans="1:40" ht="93" customHeight="1">
      <c r="A154" s="1221" t="s">
        <v>1107</v>
      </c>
      <c r="B154" s="1221" t="s">
        <v>444</v>
      </c>
      <c r="C154" s="1221" t="s">
        <v>3010</v>
      </c>
      <c r="D154" s="1222" t="s">
        <v>3011</v>
      </c>
      <c r="E154" s="1221" t="s">
        <v>3012</v>
      </c>
      <c r="F154" s="1222" t="s">
        <v>291</v>
      </c>
      <c r="G154" s="1222" t="s">
        <v>3013</v>
      </c>
      <c r="H154" s="1223">
        <v>1007.6832900000001</v>
      </c>
      <c r="I154" s="1223">
        <v>900</v>
      </c>
      <c r="J154" s="1222" t="s">
        <v>3014</v>
      </c>
      <c r="K154" s="1224">
        <v>43480</v>
      </c>
      <c r="L154" s="1222" t="s">
        <v>292</v>
      </c>
      <c r="M154" s="1224" t="s">
        <v>3015</v>
      </c>
      <c r="N154" s="1222" t="s">
        <v>293</v>
      </c>
      <c r="O154" s="2069">
        <v>46218</v>
      </c>
      <c r="P154" s="1221" t="s">
        <v>294</v>
      </c>
      <c r="Q154" s="1221" t="s">
        <v>3089</v>
      </c>
      <c r="R154" s="2069" t="s">
        <v>3041</v>
      </c>
      <c r="S154" s="1222" t="s">
        <v>297</v>
      </c>
      <c r="T154" s="2063" t="s">
        <v>323</v>
      </c>
      <c r="U154" s="1222" t="s">
        <v>294</v>
      </c>
      <c r="V154" s="1222" t="s">
        <v>3018</v>
      </c>
      <c r="W154" s="1222" t="s">
        <v>294</v>
      </c>
      <c r="X154" s="1222" t="s">
        <v>3019</v>
      </c>
      <c r="Y154" s="1222" t="s">
        <v>3020</v>
      </c>
      <c r="Z154" s="1222" t="s">
        <v>3011</v>
      </c>
      <c r="AA154" s="1222" t="s">
        <v>3011</v>
      </c>
      <c r="AB154" s="1222" t="s">
        <v>3011</v>
      </c>
      <c r="AC154" s="1222" t="s">
        <v>3011</v>
      </c>
      <c r="AD154" s="1222" t="s">
        <v>3011</v>
      </c>
      <c r="AE154" s="1222" t="s">
        <v>3011</v>
      </c>
      <c r="AF154" s="2007" t="s">
        <v>293</v>
      </c>
      <c r="AG154" s="1221" t="s">
        <v>3021</v>
      </c>
      <c r="AH154" s="1221" t="s">
        <v>2908</v>
      </c>
      <c r="AI154" s="2007" t="s">
        <v>2909</v>
      </c>
      <c r="AJ154" s="1222" t="s">
        <v>295</v>
      </c>
      <c r="AK154" s="1225" t="s">
        <v>3022</v>
      </c>
      <c r="AL154" s="1222" t="s">
        <v>294</v>
      </c>
      <c r="AM154" s="1221" t="s">
        <v>3011</v>
      </c>
      <c r="AN154" s="2008"/>
    </row>
    <row r="155" spans="1:40" ht="93" customHeight="1">
      <c r="A155" s="1221" t="s">
        <v>1107</v>
      </c>
      <c r="B155" s="1221" t="s">
        <v>445</v>
      </c>
      <c r="C155" s="1221" t="s">
        <v>3010</v>
      </c>
      <c r="D155" s="1222" t="s">
        <v>3011</v>
      </c>
      <c r="E155" s="1221" t="s">
        <v>3012</v>
      </c>
      <c r="F155" s="1222" t="s">
        <v>291</v>
      </c>
      <c r="G155" s="1222" t="s">
        <v>3013</v>
      </c>
      <c r="H155" s="1223">
        <v>1007.6832900000001</v>
      </c>
      <c r="I155" s="1223">
        <v>900</v>
      </c>
      <c r="J155" s="1222" t="s">
        <v>3014</v>
      </c>
      <c r="K155" s="1224">
        <v>43480</v>
      </c>
      <c r="L155" s="1222" t="s">
        <v>292</v>
      </c>
      <c r="M155" s="1224" t="s">
        <v>3015</v>
      </c>
      <c r="N155" s="1222" t="s">
        <v>293</v>
      </c>
      <c r="O155" s="2069">
        <v>46218</v>
      </c>
      <c r="P155" s="1221" t="s">
        <v>294</v>
      </c>
      <c r="Q155" s="1221" t="s">
        <v>3089</v>
      </c>
      <c r="R155" s="2069" t="s">
        <v>3041</v>
      </c>
      <c r="S155" s="1222" t="s">
        <v>297</v>
      </c>
      <c r="T155" s="2063" t="s">
        <v>323</v>
      </c>
      <c r="U155" s="1222" t="s">
        <v>294</v>
      </c>
      <c r="V155" s="1222" t="s">
        <v>3018</v>
      </c>
      <c r="W155" s="1222" t="s">
        <v>294</v>
      </c>
      <c r="X155" s="1222" t="s">
        <v>3019</v>
      </c>
      <c r="Y155" s="1222" t="s">
        <v>3020</v>
      </c>
      <c r="Z155" s="1222" t="s">
        <v>3011</v>
      </c>
      <c r="AA155" s="1222" t="s">
        <v>3011</v>
      </c>
      <c r="AB155" s="1222" t="s">
        <v>3011</v>
      </c>
      <c r="AC155" s="1222" t="s">
        <v>3011</v>
      </c>
      <c r="AD155" s="1222" t="s">
        <v>3011</v>
      </c>
      <c r="AE155" s="1222" t="s">
        <v>3011</v>
      </c>
      <c r="AF155" s="2007" t="s">
        <v>293</v>
      </c>
      <c r="AG155" s="1221" t="s">
        <v>3021</v>
      </c>
      <c r="AH155" s="1221" t="s">
        <v>2908</v>
      </c>
      <c r="AI155" s="2007" t="s">
        <v>2909</v>
      </c>
      <c r="AJ155" s="1222" t="s">
        <v>295</v>
      </c>
      <c r="AK155" s="1225" t="s">
        <v>3022</v>
      </c>
      <c r="AL155" s="1222" t="s">
        <v>294</v>
      </c>
      <c r="AM155" s="1221" t="s">
        <v>3011</v>
      </c>
      <c r="AN155" s="2008"/>
    </row>
    <row r="156" spans="1:40" ht="93" customHeight="1">
      <c r="A156" s="1221" t="s">
        <v>1107</v>
      </c>
      <c r="B156" s="1221" t="s">
        <v>446</v>
      </c>
      <c r="C156" s="1221" t="s">
        <v>3010</v>
      </c>
      <c r="D156" s="1222" t="s">
        <v>3011</v>
      </c>
      <c r="E156" s="1221" t="s">
        <v>3012</v>
      </c>
      <c r="F156" s="1222" t="s">
        <v>291</v>
      </c>
      <c r="G156" s="1222" t="s">
        <v>3013</v>
      </c>
      <c r="H156" s="1223">
        <v>1007.6832900000001</v>
      </c>
      <c r="I156" s="1223">
        <v>900</v>
      </c>
      <c r="J156" s="1222" t="s">
        <v>3014</v>
      </c>
      <c r="K156" s="1224">
        <v>43480</v>
      </c>
      <c r="L156" s="1222" t="s">
        <v>292</v>
      </c>
      <c r="M156" s="1224" t="s">
        <v>3015</v>
      </c>
      <c r="N156" s="1222" t="s">
        <v>293</v>
      </c>
      <c r="O156" s="2069">
        <v>46218</v>
      </c>
      <c r="P156" s="1221" t="s">
        <v>294</v>
      </c>
      <c r="Q156" s="1221" t="s">
        <v>3089</v>
      </c>
      <c r="R156" s="2069" t="s">
        <v>3041</v>
      </c>
      <c r="S156" s="1222" t="s">
        <v>297</v>
      </c>
      <c r="T156" s="2063" t="s">
        <v>323</v>
      </c>
      <c r="U156" s="1222" t="s">
        <v>294</v>
      </c>
      <c r="V156" s="1222" t="s">
        <v>3018</v>
      </c>
      <c r="W156" s="1222" t="s">
        <v>294</v>
      </c>
      <c r="X156" s="1222" t="s">
        <v>3019</v>
      </c>
      <c r="Y156" s="1222" t="s">
        <v>3020</v>
      </c>
      <c r="Z156" s="1222" t="s">
        <v>3011</v>
      </c>
      <c r="AA156" s="1222" t="s">
        <v>3011</v>
      </c>
      <c r="AB156" s="1222" t="s">
        <v>3011</v>
      </c>
      <c r="AC156" s="1222" t="s">
        <v>3011</v>
      </c>
      <c r="AD156" s="1222" t="s">
        <v>3011</v>
      </c>
      <c r="AE156" s="1222" t="s">
        <v>3011</v>
      </c>
      <c r="AF156" s="2007" t="s">
        <v>293</v>
      </c>
      <c r="AG156" s="1221" t="s">
        <v>3021</v>
      </c>
      <c r="AH156" s="1221" t="s">
        <v>2908</v>
      </c>
      <c r="AI156" s="2007" t="s">
        <v>2909</v>
      </c>
      <c r="AJ156" s="1222" t="s">
        <v>295</v>
      </c>
      <c r="AK156" s="1225" t="s">
        <v>3022</v>
      </c>
      <c r="AL156" s="1222" t="s">
        <v>294</v>
      </c>
      <c r="AM156" s="1221" t="s">
        <v>3011</v>
      </c>
      <c r="AN156" s="2008"/>
    </row>
    <row r="157" spans="1:40" ht="93" customHeight="1">
      <c r="A157" s="1221" t="s">
        <v>1107</v>
      </c>
      <c r="B157" s="1221" t="s">
        <v>447</v>
      </c>
      <c r="C157" s="1221" t="s">
        <v>3010</v>
      </c>
      <c r="D157" s="1222" t="s">
        <v>3011</v>
      </c>
      <c r="E157" s="1221" t="s">
        <v>3012</v>
      </c>
      <c r="F157" s="1222" t="s">
        <v>291</v>
      </c>
      <c r="G157" s="1222" t="s">
        <v>3013</v>
      </c>
      <c r="H157" s="1223">
        <v>2351.2610100000002</v>
      </c>
      <c r="I157" s="1223">
        <v>2100</v>
      </c>
      <c r="J157" s="1222" t="s">
        <v>3014</v>
      </c>
      <c r="K157" s="1224">
        <v>43480</v>
      </c>
      <c r="L157" s="1222" t="s">
        <v>292</v>
      </c>
      <c r="M157" s="1224" t="s">
        <v>3015</v>
      </c>
      <c r="N157" s="1222" t="s">
        <v>293</v>
      </c>
      <c r="O157" s="2069">
        <v>46218</v>
      </c>
      <c r="P157" s="1221" t="s">
        <v>294</v>
      </c>
      <c r="Q157" s="1221" t="s">
        <v>3090</v>
      </c>
      <c r="R157" s="2069" t="s">
        <v>3041</v>
      </c>
      <c r="S157" s="1222" t="s">
        <v>297</v>
      </c>
      <c r="T157" s="2063" t="s">
        <v>323</v>
      </c>
      <c r="U157" s="1222" t="s">
        <v>294</v>
      </c>
      <c r="V157" s="1222" t="s">
        <v>3018</v>
      </c>
      <c r="W157" s="1222" t="s">
        <v>294</v>
      </c>
      <c r="X157" s="1222" t="s">
        <v>3019</v>
      </c>
      <c r="Y157" s="1222" t="s">
        <v>3020</v>
      </c>
      <c r="Z157" s="1222" t="s">
        <v>3011</v>
      </c>
      <c r="AA157" s="1222" t="s">
        <v>3011</v>
      </c>
      <c r="AB157" s="1222" t="s">
        <v>3011</v>
      </c>
      <c r="AC157" s="1222" t="s">
        <v>3011</v>
      </c>
      <c r="AD157" s="1222" t="s">
        <v>3011</v>
      </c>
      <c r="AE157" s="1222" t="s">
        <v>3011</v>
      </c>
      <c r="AF157" s="2007" t="s">
        <v>293</v>
      </c>
      <c r="AG157" s="1221" t="s">
        <v>3021</v>
      </c>
      <c r="AH157" s="1221" t="s">
        <v>2908</v>
      </c>
      <c r="AI157" s="2007" t="s">
        <v>2909</v>
      </c>
      <c r="AJ157" s="1222" t="s">
        <v>295</v>
      </c>
      <c r="AK157" s="1225" t="s">
        <v>3022</v>
      </c>
      <c r="AL157" s="1222" t="s">
        <v>294</v>
      </c>
      <c r="AM157" s="1221" t="s">
        <v>3011</v>
      </c>
      <c r="AN157" s="2008"/>
    </row>
    <row r="158" spans="1:40" ht="93" customHeight="1">
      <c r="A158" s="1221" t="s">
        <v>1107</v>
      </c>
      <c r="B158" s="1221" t="s">
        <v>448</v>
      </c>
      <c r="C158" s="1221" t="s">
        <v>3010</v>
      </c>
      <c r="D158" s="1222" t="s">
        <v>3011</v>
      </c>
      <c r="E158" s="1221" t="s">
        <v>3012</v>
      </c>
      <c r="F158" s="1222" t="s">
        <v>291</v>
      </c>
      <c r="G158" s="1222" t="s">
        <v>3013</v>
      </c>
      <c r="H158" s="1223">
        <v>4366.6275900000001</v>
      </c>
      <c r="I158" s="1223">
        <v>3900</v>
      </c>
      <c r="J158" s="1222" t="s">
        <v>3014</v>
      </c>
      <c r="K158" s="1224">
        <v>43480</v>
      </c>
      <c r="L158" s="1222" t="s">
        <v>292</v>
      </c>
      <c r="M158" s="1224" t="s">
        <v>3015</v>
      </c>
      <c r="N158" s="1222" t="s">
        <v>293</v>
      </c>
      <c r="O158" s="2069">
        <v>46218</v>
      </c>
      <c r="P158" s="1221" t="s">
        <v>294</v>
      </c>
      <c r="Q158" s="1221" t="s">
        <v>3091</v>
      </c>
      <c r="R158" s="2069" t="s">
        <v>3041</v>
      </c>
      <c r="S158" s="1222" t="s">
        <v>297</v>
      </c>
      <c r="T158" s="2063" t="s">
        <v>323</v>
      </c>
      <c r="U158" s="1222" t="s">
        <v>294</v>
      </c>
      <c r="V158" s="1222" t="s">
        <v>3018</v>
      </c>
      <c r="W158" s="1222" t="s">
        <v>294</v>
      </c>
      <c r="X158" s="1222" t="s">
        <v>3019</v>
      </c>
      <c r="Y158" s="1222" t="s">
        <v>3020</v>
      </c>
      <c r="Z158" s="1222" t="s">
        <v>3011</v>
      </c>
      <c r="AA158" s="1222" t="s">
        <v>3011</v>
      </c>
      <c r="AB158" s="1222" t="s">
        <v>3011</v>
      </c>
      <c r="AC158" s="1222" t="s">
        <v>3011</v>
      </c>
      <c r="AD158" s="1222" t="s">
        <v>3011</v>
      </c>
      <c r="AE158" s="1222" t="s">
        <v>3011</v>
      </c>
      <c r="AF158" s="2007" t="s">
        <v>293</v>
      </c>
      <c r="AG158" s="1221" t="s">
        <v>3021</v>
      </c>
      <c r="AH158" s="1221" t="s">
        <v>2908</v>
      </c>
      <c r="AI158" s="2007" t="s">
        <v>2909</v>
      </c>
      <c r="AJ158" s="1222" t="s">
        <v>295</v>
      </c>
      <c r="AK158" s="1225" t="s">
        <v>3022</v>
      </c>
      <c r="AL158" s="1222" t="s">
        <v>294</v>
      </c>
      <c r="AM158" s="1221" t="s">
        <v>3011</v>
      </c>
      <c r="AN158" s="2008"/>
    </row>
    <row r="159" spans="1:40" ht="93" customHeight="1">
      <c r="A159" s="1221" t="s">
        <v>1107</v>
      </c>
      <c r="B159" s="1221" t="s">
        <v>449</v>
      </c>
      <c r="C159" s="1221" t="s">
        <v>3010</v>
      </c>
      <c r="D159" s="1222" t="s">
        <v>3011</v>
      </c>
      <c r="E159" s="1221" t="s">
        <v>3012</v>
      </c>
      <c r="F159" s="1222" t="s">
        <v>291</v>
      </c>
      <c r="G159" s="1222" t="s">
        <v>3013</v>
      </c>
      <c r="H159" s="1223">
        <v>5374.31088</v>
      </c>
      <c r="I159" s="1223">
        <v>4800</v>
      </c>
      <c r="J159" s="1222" t="s">
        <v>3014</v>
      </c>
      <c r="K159" s="1224">
        <v>43480</v>
      </c>
      <c r="L159" s="1222" t="s">
        <v>292</v>
      </c>
      <c r="M159" s="1224" t="s">
        <v>3015</v>
      </c>
      <c r="N159" s="1222" t="s">
        <v>293</v>
      </c>
      <c r="O159" s="2069">
        <v>46218</v>
      </c>
      <c r="P159" s="1221" t="s">
        <v>294</v>
      </c>
      <c r="Q159" s="1221" t="s">
        <v>3058</v>
      </c>
      <c r="R159" s="2069" t="s">
        <v>3041</v>
      </c>
      <c r="S159" s="1222" t="s">
        <v>297</v>
      </c>
      <c r="T159" s="2063" t="s">
        <v>323</v>
      </c>
      <c r="U159" s="1222" t="s">
        <v>294</v>
      </c>
      <c r="V159" s="1222" t="s">
        <v>3018</v>
      </c>
      <c r="W159" s="1222" t="s">
        <v>294</v>
      </c>
      <c r="X159" s="1222" t="s">
        <v>3019</v>
      </c>
      <c r="Y159" s="1222" t="s">
        <v>3020</v>
      </c>
      <c r="Z159" s="1222" t="s">
        <v>3011</v>
      </c>
      <c r="AA159" s="1222" t="s">
        <v>3011</v>
      </c>
      <c r="AB159" s="1222" t="s">
        <v>3011</v>
      </c>
      <c r="AC159" s="1222" t="s">
        <v>3011</v>
      </c>
      <c r="AD159" s="1222" t="s">
        <v>3011</v>
      </c>
      <c r="AE159" s="1222" t="s">
        <v>3011</v>
      </c>
      <c r="AF159" s="2007" t="s">
        <v>293</v>
      </c>
      <c r="AG159" s="1221" t="s">
        <v>3021</v>
      </c>
      <c r="AH159" s="1221" t="s">
        <v>2908</v>
      </c>
      <c r="AI159" s="2007" t="s">
        <v>2909</v>
      </c>
      <c r="AJ159" s="1222" t="s">
        <v>295</v>
      </c>
      <c r="AK159" s="1225" t="s">
        <v>3022</v>
      </c>
      <c r="AL159" s="1222" t="s">
        <v>294</v>
      </c>
      <c r="AM159" s="1221" t="s">
        <v>3011</v>
      </c>
      <c r="AN159" s="2008"/>
    </row>
    <row r="160" spans="1:40" ht="93" customHeight="1">
      <c r="A160" s="1221" t="s">
        <v>1107</v>
      </c>
      <c r="B160" s="1221" t="s">
        <v>450</v>
      </c>
      <c r="C160" s="1221" t="s">
        <v>3010</v>
      </c>
      <c r="D160" s="1222" t="s">
        <v>3011</v>
      </c>
      <c r="E160" s="1221" t="s">
        <v>3012</v>
      </c>
      <c r="F160" s="1222" t="s">
        <v>291</v>
      </c>
      <c r="G160" s="1222" t="s">
        <v>3013</v>
      </c>
      <c r="H160" s="1223">
        <v>2687.15544</v>
      </c>
      <c r="I160" s="1223">
        <v>2400</v>
      </c>
      <c r="J160" s="1222" t="s">
        <v>3014</v>
      </c>
      <c r="K160" s="1224">
        <v>43480</v>
      </c>
      <c r="L160" s="1222" t="s">
        <v>292</v>
      </c>
      <c r="M160" s="1224" t="s">
        <v>3015</v>
      </c>
      <c r="N160" s="1222" t="s">
        <v>293</v>
      </c>
      <c r="O160" s="2069">
        <v>46218</v>
      </c>
      <c r="P160" s="1221" t="s">
        <v>294</v>
      </c>
      <c r="Q160" s="1221" t="s">
        <v>3057</v>
      </c>
      <c r="R160" s="2069" t="s">
        <v>3041</v>
      </c>
      <c r="S160" s="1222" t="s">
        <v>297</v>
      </c>
      <c r="T160" s="2063" t="s">
        <v>323</v>
      </c>
      <c r="U160" s="1222" t="s">
        <v>294</v>
      </c>
      <c r="V160" s="1222" t="s">
        <v>3018</v>
      </c>
      <c r="W160" s="1222" t="s">
        <v>294</v>
      </c>
      <c r="X160" s="1222" t="s">
        <v>3019</v>
      </c>
      <c r="Y160" s="1222" t="s">
        <v>3020</v>
      </c>
      <c r="Z160" s="1222" t="s">
        <v>3011</v>
      </c>
      <c r="AA160" s="1222" t="s">
        <v>3011</v>
      </c>
      <c r="AB160" s="1222" t="s">
        <v>3011</v>
      </c>
      <c r="AC160" s="1222" t="s">
        <v>3011</v>
      </c>
      <c r="AD160" s="1222" t="s">
        <v>3011</v>
      </c>
      <c r="AE160" s="1222" t="s">
        <v>3011</v>
      </c>
      <c r="AF160" s="2007" t="s">
        <v>293</v>
      </c>
      <c r="AG160" s="1221" t="s">
        <v>3021</v>
      </c>
      <c r="AH160" s="1221" t="s">
        <v>2908</v>
      </c>
      <c r="AI160" s="2007" t="s">
        <v>2909</v>
      </c>
      <c r="AJ160" s="1222" t="s">
        <v>295</v>
      </c>
      <c r="AK160" s="1225" t="s">
        <v>3022</v>
      </c>
      <c r="AL160" s="1222" t="s">
        <v>294</v>
      </c>
      <c r="AM160" s="1221" t="s">
        <v>3011</v>
      </c>
      <c r="AN160" s="2008"/>
    </row>
    <row r="161" spans="1:40" ht="93" customHeight="1">
      <c r="A161" s="1221" t="s">
        <v>1107</v>
      </c>
      <c r="B161" s="1221" t="s">
        <v>451</v>
      </c>
      <c r="C161" s="1221" t="s">
        <v>3010</v>
      </c>
      <c r="D161" s="1222" t="s">
        <v>3011</v>
      </c>
      <c r="E161" s="1221" t="s">
        <v>3012</v>
      </c>
      <c r="F161" s="1222" t="s">
        <v>291</v>
      </c>
      <c r="G161" s="1222" t="s">
        <v>3013</v>
      </c>
      <c r="H161" s="1223">
        <v>3358.9443000000001</v>
      </c>
      <c r="I161" s="1223">
        <v>3000</v>
      </c>
      <c r="J161" s="1222" t="s">
        <v>3014</v>
      </c>
      <c r="K161" s="1224">
        <v>43480</v>
      </c>
      <c r="L161" s="1222" t="s">
        <v>292</v>
      </c>
      <c r="M161" s="1224" t="s">
        <v>3015</v>
      </c>
      <c r="N161" s="1222" t="s">
        <v>293</v>
      </c>
      <c r="O161" s="2069">
        <v>46218</v>
      </c>
      <c r="P161" s="1221" t="s">
        <v>294</v>
      </c>
      <c r="Q161" s="1221" t="s">
        <v>3081</v>
      </c>
      <c r="R161" s="2069" t="s">
        <v>3041</v>
      </c>
      <c r="S161" s="1222" t="s">
        <v>297</v>
      </c>
      <c r="T161" s="2063" t="s">
        <v>323</v>
      </c>
      <c r="U161" s="1222" t="s">
        <v>294</v>
      </c>
      <c r="V161" s="1222" t="s">
        <v>3018</v>
      </c>
      <c r="W161" s="1222" t="s">
        <v>294</v>
      </c>
      <c r="X161" s="1222" t="s">
        <v>3019</v>
      </c>
      <c r="Y161" s="1222" t="s">
        <v>3020</v>
      </c>
      <c r="Z161" s="1222" t="s">
        <v>3011</v>
      </c>
      <c r="AA161" s="1222" t="s">
        <v>3011</v>
      </c>
      <c r="AB161" s="1222" t="s">
        <v>3011</v>
      </c>
      <c r="AC161" s="1222" t="s">
        <v>3011</v>
      </c>
      <c r="AD161" s="1222" t="s">
        <v>3011</v>
      </c>
      <c r="AE161" s="1222" t="s">
        <v>3011</v>
      </c>
      <c r="AF161" s="2007" t="s">
        <v>293</v>
      </c>
      <c r="AG161" s="1221" t="s">
        <v>3021</v>
      </c>
      <c r="AH161" s="1221" t="s">
        <v>2908</v>
      </c>
      <c r="AI161" s="2007" t="s">
        <v>2909</v>
      </c>
      <c r="AJ161" s="1222" t="s">
        <v>295</v>
      </c>
      <c r="AK161" s="1225" t="s">
        <v>3022</v>
      </c>
      <c r="AL161" s="1222" t="s">
        <v>294</v>
      </c>
      <c r="AM161" s="1221" t="s">
        <v>3011</v>
      </c>
      <c r="AN161" s="2008"/>
    </row>
    <row r="162" spans="1:40" ht="93" customHeight="1">
      <c r="A162" s="1221" t="s">
        <v>1107</v>
      </c>
      <c r="B162" s="1221" t="s">
        <v>452</v>
      </c>
      <c r="C162" s="1221" t="s">
        <v>3010</v>
      </c>
      <c r="D162" s="1222" t="s">
        <v>3011</v>
      </c>
      <c r="E162" s="1221" t="s">
        <v>3012</v>
      </c>
      <c r="F162" s="1222" t="s">
        <v>291</v>
      </c>
      <c r="G162" s="1222" t="s">
        <v>3013</v>
      </c>
      <c r="H162" s="1223">
        <v>3358.9443000000001</v>
      </c>
      <c r="I162" s="1223">
        <v>3000</v>
      </c>
      <c r="J162" s="1222" t="s">
        <v>3014</v>
      </c>
      <c r="K162" s="1224">
        <v>43480</v>
      </c>
      <c r="L162" s="1222" t="s">
        <v>292</v>
      </c>
      <c r="M162" s="1224" t="s">
        <v>3015</v>
      </c>
      <c r="N162" s="1222" t="s">
        <v>293</v>
      </c>
      <c r="O162" s="2069">
        <v>46218</v>
      </c>
      <c r="P162" s="1221" t="s">
        <v>294</v>
      </c>
      <c r="Q162" s="1221" t="s">
        <v>3081</v>
      </c>
      <c r="R162" s="2069" t="s">
        <v>3041</v>
      </c>
      <c r="S162" s="1222" t="s">
        <v>297</v>
      </c>
      <c r="T162" s="2063" t="s">
        <v>323</v>
      </c>
      <c r="U162" s="1222" t="s">
        <v>294</v>
      </c>
      <c r="V162" s="1222" t="s">
        <v>3018</v>
      </c>
      <c r="W162" s="1222" t="s">
        <v>294</v>
      </c>
      <c r="X162" s="1222" t="s">
        <v>3019</v>
      </c>
      <c r="Y162" s="1222" t="s">
        <v>3020</v>
      </c>
      <c r="Z162" s="1222" t="s">
        <v>3011</v>
      </c>
      <c r="AA162" s="1222" t="s">
        <v>3011</v>
      </c>
      <c r="AB162" s="1222" t="s">
        <v>3011</v>
      </c>
      <c r="AC162" s="1222" t="s">
        <v>3011</v>
      </c>
      <c r="AD162" s="1222" t="s">
        <v>3011</v>
      </c>
      <c r="AE162" s="1222" t="s">
        <v>3011</v>
      </c>
      <c r="AF162" s="2007" t="s">
        <v>293</v>
      </c>
      <c r="AG162" s="1221" t="s">
        <v>3021</v>
      </c>
      <c r="AH162" s="1221" t="s">
        <v>2908</v>
      </c>
      <c r="AI162" s="2007" t="s">
        <v>2909</v>
      </c>
      <c r="AJ162" s="1222" t="s">
        <v>295</v>
      </c>
      <c r="AK162" s="1225" t="s">
        <v>3022</v>
      </c>
      <c r="AL162" s="1222" t="s">
        <v>294</v>
      </c>
      <c r="AM162" s="1221" t="s">
        <v>3011</v>
      </c>
      <c r="AN162" s="2008"/>
    </row>
    <row r="163" spans="1:40" ht="93" customHeight="1">
      <c r="A163" s="1221" t="s">
        <v>1107</v>
      </c>
      <c r="B163" s="1221" t="s">
        <v>453</v>
      </c>
      <c r="C163" s="1221" t="s">
        <v>3010</v>
      </c>
      <c r="D163" s="1222" t="s">
        <v>3011</v>
      </c>
      <c r="E163" s="1221" t="s">
        <v>3012</v>
      </c>
      <c r="F163" s="1222" t="s">
        <v>291</v>
      </c>
      <c r="G163" s="1222" t="s">
        <v>3013</v>
      </c>
      <c r="H163" s="1223">
        <v>2351.2610100000002</v>
      </c>
      <c r="I163" s="1223">
        <v>2100</v>
      </c>
      <c r="J163" s="1222" t="s">
        <v>3014</v>
      </c>
      <c r="K163" s="1224">
        <v>43480</v>
      </c>
      <c r="L163" s="1222" t="s">
        <v>292</v>
      </c>
      <c r="M163" s="1224" t="s">
        <v>3015</v>
      </c>
      <c r="N163" s="1222" t="s">
        <v>293</v>
      </c>
      <c r="O163" s="2069">
        <v>46218</v>
      </c>
      <c r="P163" s="1221" t="s">
        <v>294</v>
      </c>
      <c r="Q163" s="1221" t="s">
        <v>3090</v>
      </c>
      <c r="R163" s="2069" t="s">
        <v>3041</v>
      </c>
      <c r="S163" s="1222" t="s">
        <v>297</v>
      </c>
      <c r="T163" s="2063" t="s">
        <v>323</v>
      </c>
      <c r="U163" s="1222" t="s">
        <v>294</v>
      </c>
      <c r="V163" s="1222" t="s">
        <v>3018</v>
      </c>
      <c r="W163" s="1222" t="s">
        <v>294</v>
      </c>
      <c r="X163" s="1222" t="s">
        <v>3019</v>
      </c>
      <c r="Y163" s="1222" t="s">
        <v>3020</v>
      </c>
      <c r="Z163" s="1222" t="s">
        <v>3011</v>
      </c>
      <c r="AA163" s="1222" t="s">
        <v>3011</v>
      </c>
      <c r="AB163" s="1222" t="s">
        <v>3011</v>
      </c>
      <c r="AC163" s="1222" t="s">
        <v>3011</v>
      </c>
      <c r="AD163" s="1222" t="s">
        <v>3011</v>
      </c>
      <c r="AE163" s="1222" t="s">
        <v>3011</v>
      </c>
      <c r="AF163" s="2007" t="s">
        <v>293</v>
      </c>
      <c r="AG163" s="1221" t="s">
        <v>3021</v>
      </c>
      <c r="AH163" s="1221" t="s">
        <v>2908</v>
      </c>
      <c r="AI163" s="2007" t="s">
        <v>2909</v>
      </c>
      <c r="AJ163" s="1222" t="s">
        <v>295</v>
      </c>
      <c r="AK163" s="1225" t="s">
        <v>3022</v>
      </c>
      <c r="AL163" s="1222" t="s">
        <v>294</v>
      </c>
      <c r="AM163" s="1221" t="s">
        <v>3011</v>
      </c>
      <c r="AN163" s="2008"/>
    </row>
    <row r="164" spans="1:40" ht="93" customHeight="1">
      <c r="A164" s="1221" t="s">
        <v>1107</v>
      </c>
      <c r="B164" s="1221" t="s">
        <v>454</v>
      </c>
      <c r="C164" s="1221" t="s">
        <v>3010</v>
      </c>
      <c r="D164" s="1222" t="s">
        <v>3011</v>
      </c>
      <c r="E164" s="1221" t="s">
        <v>3012</v>
      </c>
      <c r="F164" s="1222" t="s">
        <v>291</v>
      </c>
      <c r="G164" s="1222" t="s">
        <v>3013</v>
      </c>
      <c r="H164" s="1223">
        <v>11420.410620000001</v>
      </c>
      <c r="I164" s="1223">
        <v>10200</v>
      </c>
      <c r="J164" s="1222" t="s">
        <v>3014</v>
      </c>
      <c r="K164" s="1224">
        <v>43480</v>
      </c>
      <c r="L164" s="1222" t="s">
        <v>292</v>
      </c>
      <c r="M164" s="1224" t="s">
        <v>3015</v>
      </c>
      <c r="N164" s="1222" t="s">
        <v>293</v>
      </c>
      <c r="O164" s="2069">
        <v>46218</v>
      </c>
      <c r="P164" s="1221" t="s">
        <v>294</v>
      </c>
      <c r="Q164" s="1221" t="s">
        <v>3092</v>
      </c>
      <c r="R164" s="2069" t="s">
        <v>3041</v>
      </c>
      <c r="S164" s="1222" t="s">
        <v>297</v>
      </c>
      <c r="T164" s="2063" t="s">
        <v>323</v>
      </c>
      <c r="U164" s="1222" t="s">
        <v>294</v>
      </c>
      <c r="V164" s="1222" t="s">
        <v>3018</v>
      </c>
      <c r="W164" s="1222" t="s">
        <v>294</v>
      </c>
      <c r="X164" s="1222" t="s">
        <v>3019</v>
      </c>
      <c r="Y164" s="1222" t="s">
        <v>3020</v>
      </c>
      <c r="Z164" s="1222" t="s">
        <v>3011</v>
      </c>
      <c r="AA164" s="1222" t="s">
        <v>3011</v>
      </c>
      <c r="AB164" s="1222" t="s">
        <v>3011</v>
      </c>
      <c r="AC164" s="1222" t="s">
        <v>3011</v>
      </c>
      <c r="AD164" s="1222" t="s">
        <v>3011</v>
      </c>
      <c r="AE164" s="1222" t="s">
        <v>3011</v>
      </c>
      <c r="AF164" s="2007" t="s">
        <v>293</v>
      </c>
      <c r="AG164" s="1221" t="s">
        <v>3021</v>
      </c>
      <c r="AH164" s="1221" t="s">
        <v>2908</v>
      </c>
      <c r="AI164" s="2007" t="s">
        <v>2909</v>
      </c>
      <c r="AJ164" s="1222" t="s">
        <v>295</v>
      </c>
      <c r="AK164" s="1225" t="s">
        <v>3022</v>
      </c>
      <c r="AL164" s="1222" t="s">
        <v>294</v>
      </c>
      <c r="AM164" s="1221" t="s">
        <v>3011</v>
      </c>
      <c r="AN164" s="2008"/>
    </row>
    <row r="165" spans="1:40" ht="93" customHeight="1">
      <c r="A165" s="1221" t="s">
        <v>1107</v>
      </c>
      <c r="B165" s="1221" t="s">
        <v>455</v>
      </c>
      <c r="C165" s="1221" t="s">
        <v>3010</v>
      </c>
      <c r="D165" s="1222" t="s">
        <v>3011</v>
      </c>
      <c r="E165" s="1221" t="s">
        <v>3012</v>
      </c>
      <c r="F165" s="1222" t="s">
        <v>291</v>
      </c>
      <c r="G165" s="1222" t="s">
        <v>3013</v>
      </c>
      <c r="H165" s="1223">
        <v>1343.57772</v>
      </c>
      <c r="I165" s="1223">
        <v>1200</v>
      </c>
      <c r="J165" s="1222" t="s">
        <v>3014</v>
      </c>
      <c r="K165" s="1224">
        <v>43480</v>
      </c>
      <c r="L165" s="1222" t="s">
        <v>292</v>
      </c>
      <c r="M165" s="1224" t="s">
        <v>3015</v>
      </c>
      <c r="N165" s="1222" t="s">
        <v>293</v>
      </c>
      <c r="O165" s="2069">
        <v>46218</v>
      </c>
      <c r="P165" s="1221" t="s">
        <v>294</v>
      </c>
      <c r="Q165" s="1221" t="s">
        <v>3053</v>
      </c>
      <c r="R165" s="2069" t="s">
        <v>3041</v>
      </c>
      <c r="S165" s="1222" t="s">
        <v>297</v>
      </c>
      <c r="T165" s="2063" t="s">
        <v>323</v>
      </c>
      <c r="U165" s="1222" t="s">
        <v>294</v>
      </c>
      <c r="V165" s="1222" t="s">
        <v>3018</v>
      </c>
      <c r="W165" s="1222" t="s">
        <v>294</v>
      </c>
      <c r="X165" s="1222" t="s">
        <v>3019</v>
      </c>
      <c r="Y165" s="1222" t="s">
        <v>3020</v>
      </c>
      <c r="Z165" s="1222" t="s">
        <v>3011</v>
      </c>
      <c r="AA165" s="1222" t="s">
        <v>3011</v>
      </c>
      <c r="AB165" s="1222" t="s">
        <v>3011</v>
      </c>
      <c r="AC165" s="1222" t="s">
        <v>3011</v>
      </c>
      <c r="AD165" s="1222" t="s">
        <v>3011</v>
      </c>
      <c r="AE165" s="1222" t="s">
        <v>3011</v>
      </c>
      <c r="AF165" s="2007" t="s">
        <v>293</v>
      </c>
      <c r="AG165" s="1221" t="s">
        <v>3021</v>
      </c>
      <c r="AH165" s="1221" t="s">
        <v>2908</v>
      </c>
      <c r="AI165" s="2007" t="s">
        <v>2909</v>
      </c>
      <c r="AJ165" s="1222" t="s">
        <v>295</v>
      </c>
      <c r="AK165" s="1225" t="s">
        <v>3022</v>
      </c>
      <c r="AL165" s="1222" t="s">
        <v>294</v>
      </c>
      <c r="AM165" s="1221" t="s">
        <v>3011</v>
      </c>
      <c r="AN165" s="2008"/>
    </row>
    <row r="166" spans="1:40" ht="93" customHeight="1">
      <c r="A166" s="1221" t="s">
        <v>1107</v>
      </c>
      <c r="B166" s="1221" t="s">
        <v>456</v>
      </c>
      <c r="C166" s="1221" t="s">
        <v>3010</v>
      </c>
      <c r="D166" s="1222" t="s">
        <v>3011</v>
      </c>
      <c r="E166" s="1221" t="s">
        <v>3012</v>
      </c>
      <c r="F166" s="1222" t="s">
        <v>291</v>
      </c>
      <c r="G166" s="1222" t="s">
        <v>3013</v>
      </c>
      <c r="H166" s="1223">
        <v>2351.2610100000002</v>
      </c>
      <c r="I166" s="1223">
        <v>2100</v>
      </c>
      <c r="J166" s="1222" t="s">
        <v>3014</v>
      </c>
      <c r="K166" s="1224">
        <v>43480</v>
      </c>
      <c r="L166" s="1222" t="s">
        <v>292</v>
      </c>
      <c r="M166" s="1224" t="s">
        <v>3015</v>
      </c>
      <c r="N166" s="1222" t="s">
        <v>293</v>
      </c>
      <c r="O166" s="2069">
        <v>46218</v>
      </c>
      <c r="P166" s="1221" t="s">
        <v>294</v>
      </c>
      <c r="Q166" s="1221" t="s">
        <v>3090</v>
      </c>
      <c r="R166" s="2069" t="s">
        <v>3041</v>
      </c>
      <c r="S166" s="1222" t="s">
        <v>297</v>
      </c>
      <c r="T166" s="2063" t="s">
        <v>323</v>
      </c>
      <c r="U166" s="1222" t="s">
        <v>294</v>
      </c>
      <c r="V166" s="1222" t="s">
        <v>3018</v>
      </c>
      <c r="W166" s="1222" t="s">
        <v>294</v>
      </c>
      <c r="X166" s="1222" t="s">
        <v>3019</v>
      </c>
      <c r="Y166" s="1222" t="s">
        <v>3020</v>
      </c>
      <c r="Z166" s="1222" t="s">
        <v>3011</v>
      </c>
      <c r="AA166" s="1222" t="s">
        <v>3011</v>
      </c>
      <c r="AB166" s="1222" t="s">
        <v>3011</v>
      </c>
      <c r="AC166" s="1222" t="s">
        <v>3011</v>
      </c>
      <c r="AD166" s="1222" t="s">
        <v>3011</v>
      </c>
      <c r="AE166" s="1222" t="s">
        <v>3011</v>
      </c>
      <c r="AF166" s="2007" t="s">
        <v>293</v>
      </c>
      <c r="AG166" s="1221" t="s">
        <v>3021</v>
      </c>
      <c r="AH166" s="1221" t="s">
        <v>2908</v>
      </c>
      <c r="AI166" s="2007" t="s">
        <v>2909</v>
      </c>
      <c r="AJ166" s="1222" t="s">
        <v>295</v>
      </c>
      <c r="AK166" s="1225" t="s">
        <v>3022</v>
      </c>
      <c r="AL166" s="1222" t="s">
        <v>294</v>
      </c>
      <c r="AM166" s="1221" t="s">
        <v>3011</v>
      </c>
      <c r="AN166" s="2008"/>
    </row>
    <row r="167" spans="1:40" ht="93" customHeight="1">
      <c r="A167" s="1221" t="s">
        <v>1107</v>
      </c>
      <c r="B167" s="1221" t="s">
        <v>457</v>
      </c>
      <c r="C167" s="1221" t="s">
        <v>3010</v>
      </c>
      <c r="D167" s="1222" t="s">
        <v>3011</v>
      </c>
      <c r="E167" s="1221" t="s">
        <v>3012</v>
      </c>
      <c r="F167" s="1222" t="s">
        <v>291</v>
      </c>
      <c r="G167" s="1222" t="s">
        <v>3013</v>
      </c>
      <c r="H167" s="1223">
        <v>1007.6832900000001</v>
      </c>
      <c r="I167" s="1223">
        <v>900</v>
      </c>
      <c r="J167" s="1222" t="s">
        <v>3014</v>
      </c>
      <c r="K167" s="1224">
        <v>43480</v>
      </c>
      <c r="L167" s="1222" t="s">
        <v>292</v>
      </c>
      <c r="M167" s="1224" t="s">
        <v>3015</v>
      </c>
      <c r="N167" s="1222" t="s">
        <v>293</v>
      </c>
      <c r="O167" s="2069">
        <v>46218</v>
      </c>
      <c r="P167" s="1221" t="s">
        <v>294</v>
      </c>
      <c r="Q167" s="1221" t="s">
        <v>3089</v>
      </c>
      <c r="R167" s="2069" t="s">
        <v>3041</v>
      </c>
      <c r="S167" s="1222" t="s">
        <v>297</v>
      </c>
      <c r="T167" s="2063" t="s">
        <v>323</v>
      </c>
      <c r="U167" s="1222" t="s">
        <v>294</v>
      </c>
      <c r="V167" s="1222" t="s">
        <v>3018</v>
      </c>
      <c r="W167" s="1222" t="s">
        <v>294</v>
      </c>
      <c r="X167" s="1222" t="s">
        <v>3019</v>
      </c>
      <c r="Y167" s="1222" t="s">
        <v>3020</v>
      </c>
      <c r="Z167" s="1222" t="s">
        <v>3011</v>
      </c>
      <c r="AA167" s="1222" t="s">
        <v>3011</v>
      </c>
      <c r="AB167" s="1222" t="s">
        <v>3011</v>
      </c>
      <c r="AC167" s="1222" t="s">
        <v>3011</v>
      </c>
      <c r="AD167" s="1222" t="s">
        <v>3011</v>
      </c>
      <c r="AE167" s="1222" t="s">
        <v>3011</v>
      </c>
      <c r="AF167" s="2007" t="s">
        <v>293</v>
      </c>
      <c r="AG167" s="1221" t="s">
        <v>3021</v>
      </c>
      <c r="AH167" s="1221" t="s">
        <v>2908</v>
      </c>
      <c r="AI167" s="2007" t="s">
        <v>2909</v>
      </c>
      <c r="AJ167" s="1222" t="s">
        <v>295</v>
      </c>
      <c r="AK167" s="1225" t="s">
        <v>3022</v>
      </c>
      <c r="AL167" s="1222" t="s">
        <v>294</v>
      </c>
      <c r="AM167" s="1221" t="s">
        <v>3011</v>
      </c>
      <c r="AN167" s="2008"/>
    </row>
    <row r="168" spans="1:40" ht="93" customHeight="1">
      <c r="A168" s="1221" t="s">
        <v>1107</v>
      </c>
      <c r="B168" s="1221" t="s">
        <v>458</v>
      </c>
      <c r="C168" s="1221" t="s">
        <v>3010</v>
      </c>
      <c r="D168" s="1222" t="s">
        <v>3011</v>
      </c>
      <c r="E168" s="1221" t="s">
        <v>3012</v>
      </c>
      <c r="F168" s="1222" t="s">
        <v>291</v>
      </c>
      <c r="G168" s="1222" t="s">
        <v>3013</v>
      </c>
      <c r="H168" s="1223">
        <v>3358.9443000000001</v>
      </c>
      <c r="I168" s="1223">
        <v>3000</v>
      </c>
      <c r="J168" s="1222" t="s">
        <v>3014</v>
      </c>
      <c r="K168" s="1224">
        <v>43480</v>
      </c>
      <c r="L168" s="1222" t="s">
        <v>292</v>
      </c>
      <c r="M168" s="1224" t="s">
        <v>3015</v>
      </c>
      <c r="N168" s="1222" t="s">
        <v>293</v>
      </c>
      <c r="O168" s="2069">
        <v>46218</v>
      </c>
      <c r="P168" s="1221" t="s">
        <v>294</v>
      </c>
      <c r="Q168" s="1221" t="s">
        <v>3081</v>
      </c>
      <c r="R168" s="2069" t="s">
        <v>3041</v>
      </c>
      <c r="S168" s="1222" t="s">
        <v>297</v>
      </c>
      <c r="T168" s="2063" t="s">
        <v>323</v>
      </c>
      <c r="U168" s="1222" t="s">
        <v>294</v>
      </c>
      <c r="V168" s="1222" t="s">
        <v>3018</v>
      </c>
      <c r="W168" s="1222" t="s">
        <v>294</v>
      </c>
      <c r="X168" s="1222" t="s">
        <v>3019</v>
      </c>
      <c r="Y168" s="1222" t="s">
        <v>3020</v>
      </c>
      <c r="Z168" s="1222" t="s">
        <v>3011</v>
      </c>
      <c r="AA168" s="1222" t="s">
        <v>3011</v>
      </c>
      <c r="AB168" s="1222" t="s">
        <v>3011</v>
      </c>
      <c r="AC168" s="1222" t="s">
        <v>3011</v>
      </c>
      <c r="AD168" s="1222" t="s">
        <v>3011</v>
      </c>
      <c r="AE168" s="1222" t="s">
        <v>3011</v>
      </c>
      <c r="AF168" s="2007" t="s">
        <v>293</v>
      </c>
      <c r="AG168" s="1221" t="s">
        <v>3021</v>
      </c>
      <c r="AH168" s="1221" t="s">
        <v>2908</v>
      </c>
      <c r="AI168" s="2007" t="s">
        <v>2909</v>
      </c>
      <c r="AJ168" s="1222" t="s">
        <v>295</v>
      </c>
      <c r="AK168" s="1225" t="s">
        <v>3022</v>
      </c>
      <c r="AL168" s="1222" t="s">
        <v>294</v>
      </c>
      <c r="AM168" s="1221" t="s">
        <v>3011</v>
      </c>
      <c r="AN168" s="2008"/>
    </row>
    <row r="169" spans="1:40" ht="93" customHeight="1">
      <c r="A169" s="1221" t="s">
        <v>1107</v>
      </c>
      <c r="B169" s="1221" t="s">
        <v>459</v>
      </c>
      <c r="C169" s="1221" t="s">
        <v>3010</v>
      </c>
      <c r="D169" s="1222" t="s">
        <v>3011</v>
      </c>
      <c r="E169" s="1221" t="s">
        <v>3012</v>
      </c>
      <c r="F169" s="1222" t="s">
        <v>291</v>
      </c>
      <c r="G169" s="1222" t="s">
        <v>3013</v>
      </c>
      <c r="H169" s="1223">
        <v>3358.9443000000001</v>
      </c>
      <c r="I169" s="1223">
        <v>3000</v>
      </c>
      <c r="J169" s="1222" t="s">
        <v>3014</v>
      </c>
      <c r="K169" s="1224">
        <v>43480</v>
      </c>
      <c r="L169" s="1222" t="s">
        <v>292</v>
      </c>
      <c r="M169" s="1224" t="s">
        <v>3015</v>
      </c>
      <c r="N169" s="1222" t="s">
        <v>293</v>
      </c>
      <c r="O169" s="2069">
        <v>46218</v>
      </c>
      <c r="P169" s="1221" t="s">
        <v>294</v>
      </c>
      <c r="Q169" s="1221" t="s">
        <v>3081</v>
      </c>
      <c r="R169" s="2069" t="s">
        <v>3041</v>
      </c>
      <c r="S169" s="1222" t="s">
        <v>297</v>
      </c>
      <c r="T169" s="2063" t="s">
        <v>323</v>
      </c>
      <c r="U169" s="1222" t="s">
        <v>294</v>
      </c>
      <c r="V169" s="1222" t="s">
        <v>3018</v>
      </c>
      <c r="W169" s="1222" t="s">
        <v>294</v>
      </c>
      <c r="X169" s="1222" t="s">
        <v>3019</v>
      </c>
      <c r="Y169" s="1222" t="s">
        <v>3020</v>
      </c>
      <c r="Z169" s="1222" t="s">
        <v>3011</v>
      </c>
      <c r="AA169" s="1222" t="s">
        <v>3011</v>
      </c>
      <c r="AB169" s="1222" t="s">
        <v>3011</v>
      </c>
      <c r="AC169" s="1222" t="s">
        <v>3011</v>
      </c>
      <c r="AD169" s="1222" t="s">
        <v>3011</v>
      </c>
      <c r="AE169" s="1222" t="s">
        <v>3011</v>
      </c>
      <c r="AF169" s="2007" t="s">
        <v>293</v>
      </c>
      <c r="AG169" s="1221" t="s">
        <v>3021</v>
      </c>
      <c r="AH169" s="1221" t="s">
        <v>2908</v>
      </c>
      <c r="AI169" s="2007" t="s">
        <v>2909</v>
      </c>
      <c r="AJ169" s="1222" t="s">
        <v>295</v>
      </c>
      <c r="AK169" s="1225" t="s">
        <v>3022</v>
      </c>
      <c r="AL169" s="1222" t="s">
        <v>294</v>
      </c>
      <c r="AM169" s="1221" t="s">
        <v>3011</v>
      </c>
      <c r="AN169" s="2008"/>
    </row>
    <row r="170" spans="1:40" ht="93" customHeight="1">
      <c r="A170" s="1221" t="s">
        <v>1107</v>
      </c>
      <c r="B170" s="1221" t="s">
        <v>460</v>
      </c>
      <c r="C170" s="1221" t="s">
        <v>3010</v>
      </c>
      <c r="D170" s="1222" t="s">
        <v>3011</v>
      </c>
      <c r="E170" s="1221" t="s">
        <v>3012</v>
      </c>
      <c r="F170" s="1222" t="s">
        <v>291</v>
      </c>
      <c r="G170" s="1222" t="s">
        <v>3013</v>
      </c>
      <c r="H170" s="1223">
        <v>6717.8886000000002</v>
      </c>
      <c r="I170" s="1223">
        <v>6000</v>
      </c>
      <c r="J170" s="1222" t="s">
        <v>3014</v>
      </c>
      <c r="K170" s="1224">
        <v>43480</v>
      </c>
      <c r="L170" s="1222" t="s">
        <v>292</v>
      </c>
      <c r="M170" s="1224" t="s">
        <v>3015</v>
      </c>
      <c r="N170" s="1222" t="s">
        <v>293</v>
      </c>
      <c r="O170" s="2069">
        <v>46218</v>
      </c>
      <c r="P170" s="1221" t="s">
        <v>294</v>
      </c>
      <c r="Q170" s="1221" t="s">
        <v>3033</v>
      </c>
      <c r="R170" s="2069" t="s">
        <v>3041</v>
      </c>
      <c r="S170" s="1222" t="s">
        <v>297</v>
      </c>
      <c r="T170" s="2063" t="s">
        <v>323</v>
      </c>
      <c r="U170" s="1222" t="s">
        <v>294</v>
      </c>
      <c r="V170" s="1222" t="s">
        <v>3018</v>
      </c>
      <c r="W170" s="1222" t="s">
        <v>294</v>
      </c>
      <c r="X170" s="1222" t="s">
        <v>3019</v>
      </c>
      <c r="Y170" s="1222" t="s">
        <v>3020</v>
      </c>
      <c r="Z170" s="1222" t="s">
        <v>3011</v>
      </c>
      <c r="AA170" s="1222" t="s">
        <v>3011</v>
      </c>
      <c r="AB170" s="1222" t="s">
        <v>3011</v>
      </c>
      <c r="AC170" s="1222" t="s">
        <v>3011</v>
      </c>
      <c r="AD170" s="1222" t="s">
        <v>3011</v>
      </c>
      <c r="AE170" s="1222" t="s">
        <v>3011</v>
      </c>
      <c r="AF170" s="2007" t="s">
        <v>293</v>
      </c>
      <c r="AG170" s="1221" t="s">
        <v>3021</v>
      </c>
      <c r="AH170" s="1221" t="s">
        <v>2908</v>
      </c>
      <c r="AI170" s="2007" t="s">
        <v>2909</v>
      </c>
      <c r="AJ170" s="1222" t="s">
        <v>295</v>
      </c>
      <c r="AK170" s="1225" t="s">
        <v>3022</v>
      </c>
      <c r="AL170" s="1222" t="s">
        <v>294</v>
      </c>
      <c r="AM170" s="1221" t="s">
        <v>3011</v>
      </c>
      <c r="AN170" s="2008"/>
    </row>
    <row r="171" spans="1:40" ht="93" customHeight="1">
      <c r="A171" s="1221" t="s">
        <v>1107</v>
      </c>
      <c r="B171" s="1221" t="s">
        <v>461</v>
      </c>
      <c r="C171" s="1221" t="s">
        <v>3010</v>
      </c>
      <c r="D171" s="1222" t="s">
        <v>3011</v>
      </c>
      <c r="E171" s="1221" t="s">
        <v>3012</v>
      </c>
      <c r="F171" s="1222" t="s">
        <v>291</v>
      </c>
      <c r="G171" s="1222" t="s">
        <v>3013</v>
      </c>
      <c r="H171" s="1223">
        <v>3358.9443000000001</v>
      </c>
      <c r="I171" s="1223">
        <v>3000</v>
      </c>
      <c r="J171" s="1222" t="s">
        <v>3014</v>
      </c>
      <c r="K171" s="1224">
        <v>43480</v>
      </c>
      <c r="L171" s="1222" t="s">
        <v>292</v>
      </c>
      <c r="M171" s="1224" t="s">
        <v>3015</v>
      </c>
      <c r="N171" s="1222" t="s">
        <v>293</v>
      </c>
      <c r="O171" s="2069">
        <v>46218</v>
      </c>
      <c r="P171" s="1221" t="s">
        <v>294</v>
      </c>
      <c r="Q171" s="1221" t="s">
        <v>3081</v>
      </c>
      <c r="R171" s="2069" t="s">
        <v>3041</v>
      </c>
      <c r="S171" s="1222" t="s">
        <v>297</v>
      </c>
      <c r="T171" s="2063" t="s">
        <v>323</v>
      </c>
      <c r="U171" s="1222" t="s">
        <v>294</v>
      </c>
      <c r="V171" s="1222" t="s">
        <v>3018</v>
      </c>
      <c r="W171" s="1222" t="s">
        <v>294</v>
      </c>
      <c r="X171" s="1222" t="s">
        <v>3019</v>
      </c>
      <c r="Y171" s="1222" t="s">
        <v>3020</v>
      </c>
      <c r="Z171" s="1222" t="s">
        <v>3011</v>
      </c>
      <c r="AA171" s="1222" t="s">
        <v>3011</v>
      </c>
      <c r="AB171" s="1222" t="s">
        <v>3011</v>
      </c>
      <c r="AC171" s="1222" t="s">
        <v>3011</v>
      </c>
      <c r="AD171" s="1222" t="s">
        <v>3011</v>
      </c>
      <c r="AE171" s="1222" t="s">
        <v>3011</v>
      </c>
      <c r="AF171" s="2007" t="s">
        <v>293</v>
      </c>
      <c r="AG171" s="1221" t="s">
        <v>3021</v>
      </c>
      <c r="AH171" s="1221" t="s">
        <v>2908</v>
      </c>
      <c r="AI171" s="2007" t="s">
        <v>2909</v>
      </c>
      <c r="AJ171" s="1222" t="s">
        <v>295</v>
      </c>
      <c r="AK171" s="1225" t="s">
        <v>3022</v>
      </c>
      <c r="AL171" s="1222" t="s">
        <v>294</v>
      </c>
      <c r="AM171" s="1221" t="s">
        <v>3011</v>
      </c>
      <c r="AN171" s="2008"/>
    </row>
    <row r="172" spans="1:40" ht="93" customHeight="1">
      <c r="A172" s="1221" t="s">
        <v>1107</v>
      </c>
      <c r="B172" s="1221" t="s">
        <v>462</v>
      </c>
      <c r="C172" s="1221" t="s">
        <v>3010</v>
      </c>
      <c r="D172" s="1222" t="s">
        <v>3011</v>
      </c>
      <c r="E172" s="1221" t="s">
        <v>3012</v>
      </c>
      <c r="F172" s="1222" t="s">
        <v>291</v>
      </c>
      <c r="G172" s="1222" t="s">
        <v>3013</v>
      </c>
      <c r="H172" s="1223">
        <v>1343.57772</v>
      </c>
      <c r="I172" s="1223">
        <v>1200</v>
      </c>
      <c r="J172" s="1222" t="s">
        <v>3014</v>
      </c>
      <c r="K172" s="1224">
        <v>43480</v>
      </c>
      <c r="L172" s="1222" t="s">
        <v>292</v>
      </c>
      <c r="M172" s="1224" t="s">
        <v>3015</v>
      </c>
      <c r="N172" s="1222" t="s">
        <v>293</v>
      </c>
      <c r="O172" s="2069">
        <v>46218</v>
      </c>
      <c r="P172" s="1221" t="s">
        <v>294</v>
      </c>
      <c r="Q172" s="1221" t="s">
        <v>3053</v>
      </c>
      <c r="R172" s="2069" t="s">
        <v>3041</v>
      </c>
      <c r="S172" s="1222" t="s">
        <v>297</v>
      </c>
      <c r="T172" s="2063" t="s">
        <v>323</v>
      </c>
      <c r="U172" s="1222" t="s">
        <v>294</v>
      </c>
      <c r="V172" s="1222" t="s">
        <v>3018</v>
      </c>
      <c r="W172" s="1222" t="s">
        <v>294</v>
      </c>
      <c r="X172" s="1222" t="s">
        <v>3019</v>
      </c>
      <c r="Y172" s="1222" t="s">
        <v>3020</v>
      </c>
      <c r="Z172" s="1222" t="s">
        <v>3011</v>
      </c>
      <c r="AA172" s="1222" t="s">
        <v>3011</v>
      </c>
      <c r="AB172" s="1222" t="s">
        <v>3011</v>
      </c>
      <c r="AC172" s="1222" t="s">
        <v>3011</v>
      </c>
      <c r="AD172" s="1222" t="s">
        <v>3011</v>
      </c>
      <c r="AE172" s="1222" t="s">
        <v>3011</v>
      </c>
      <c r="AF172" s="2007" t="s">
        <v>293</v>
      </c>
      <c r="AG172" s="1221" t="s">
        <v>3021</v>
      </c>
      <c r="AH172" s="1221" t="s">
        <v>2908</v>
      </c>
      <c r="AI172" s="2007" t="s">
        <v>2909</v>
      </c>
      <c r="AJ172" s="1222" t="s">
        <v>295</v>
      </c>
      <c r="AK172" s="1225" t="s">
        <v>3022</v>
      </c>
      <c r="AL172" s="1222" t="s">
        <v>294</v>
      </c>
      <c r="AM172" s="1221" t="s">
        <v>3011</v>
      </c>
      <c r="AN172" s="2008"/>
    </row>
    <row r="173" spans="1:40" ht="93" customHeight="1">
      <c r="A173" s="1221" t="s">
        <v>1107</v>
      </c>
      <c r="B173" s="1221" t="s">
        <v>463</v>
      </c>
      <c r="C173" s="1221" t="s">
        <v>3010</v>
      </c>
      <c r="D173" s="1222" t="s">
        <v>3011</v>
      </c>
      <c r="E173" s="1221" t="s">
        <v>3012</v>
      </c>
      <c r="F173" s="1222" t="s">
        <v>291</v>
      </c>
      <c r="G173" s="1222" t="s">
        <v>3013</v>
      </c>
      <c r="H173" s="1223">
        <v>1007.6832900000001</v>
      </c>
      <c r="I173" s="1223">
        <v>900</v>
      </c>
      <c r="J173" s="1222" t="s">
        <v>3014</v>
      </c>
      <c r="K173" s="1224">
        <v>43480</v>
      </c>
      <c r="L173" s="1222" t="s">
        <v>292</v>
      </c>
      <c r="M173" s="1224" t="s">
        <v>3015</v>
      </c>
      <c r="N173" s="1222" t="s">
        <v>293</v>
      </c>
      <c r="O173" s="2069">
        <v>46218</v>
      </c>
      <c r="P173" s="1221" t="s">
        <v>294</v>
      </c>
      <c r="Q173" s="1221" t="s">
        <v>3089</v>
      </c>
      <c r="R173" s="2069" t="s">
        <v>3041</v>
      </c>
      <c r="S173" s="1222" t="s">
        <v>297</v>
      </c>
      <c r="T173" s="2063" t="s">
        <v>323</v>
      </c>
      <c r="U173" s="1222" t="s">
        <v>294</v>
      </c>
      <c r="V173" s="1222" t="s">
        <v>3018</v>
      </c>
      <c r="W173" s="1222" t="s">
        <v>294</v>
      </c>
      <c r="X173" s="1222" t="s">
        <v>3019</v>
      </c>
      <c r="Y173" s="1222" t="s">
        <v>3020</v>
      </c>
      <c r="Z173" s="1222" t="s">
        <v>3011</v>
      </c>
      <c r="AA173" s="1222" t="s">
        <v>3011</v>
      </c>
      <c r="AB173" s="1222" t="s">
        <v>3011</v>
      </c>
      <c r="AC173" s="1222" t="s">
        <v>3011</v>
      </c>
      <c r="AD173" s="1222" t="s">
        <v>3011</v>
      </c>
      <c r="AE173" s="1222" t="s">
        <v>3011</v>
      </c>
      <c r="AF173" s="2007" t="s">
        <v>293</v>
      </c>
      <c r="AG173" s="1221" t="s">
        <v>3021</v>
      </c>
      <c r="AH173" s="1221" t="s">
        <v>2908</v>
      </c>
      <c r="AI173" s="2007" t="s">
        <v>2909</v>
      </c>
      <c r="AJ173" s="1222" t="s">
        <v>295</v>
      </c>
      <c r="AK173" s="1225" t="s">
        <v>3022</v>
      </c>
      <c r="AL173" s="1222" t="s">
        <v>294</v>
      </c>
      <c r="AM173" s="1221" t="s">
        <v>3011</v>
      </c>
      <c r="AN173" s="2008"/>
    </row>
    <row r="174" spans="1:40" ht="93" customHeight="1">
      <c r="A174" s="1221" t="s">
        <v>1107</v>
      </c>
      <c r="B174" s="1221" t="s">
        <v>464</v>
      </c>
      <c r="C174" s="1221" t="s">
        <v>3010</v>
      </c>
      <c r="D174" s="1222" t="s">
        <v>3011</v>
      </c>
      <c r="E174" s="1221" t="s">
        <v>3012</v>
      </c>
      <c r="F174" s="1222" t="s">
        <v>291</v>
      </c>
      <c r="G174" s="1222" t="s">
        <v>3013</v>
      </c>
      <c r="H174" s="1223">
        <v>1007.6832900000001</v>
      </c>
      <c r="I174" s="1223">
        <v>900</v>
      </c>
      <c r="J174" s="1222" t="s">
        <v>3014</v>
      </c>
      <c r="K174" s="1224">
        <v>43480</v>
      </c>
      <c r="L174" s="1222" t="s">
        <v>292</v>
      </c>
      <c r="M174" s="1224" t="s">
        <v>3015</v>
      </c>
      <c r="N174" s="1222" t="s">
        <v>293</v>
      </c>
      <c r="O174" s="2069">
        <v>46218</v>
      </c>
      <c r="P174" s="1221" t="s">
        <v>294</v>
      </c>
      <c r="Q174" s="1221" t="s">
        <v>3089</v>
      </c>
      <c r="R174" s="2069" t="s">
        <v>3041</v>
      </c>
      <c r="S174" s="1222" t="s">
        <v>297</v>
      </c>
      <c r="T174" s="2063" t="s">
        <v>323</v>
      </c>
      <c r="U174" s="1222" t="s">
        <v>294</v>
      </c>
      <c r="V174" s="1222" t="s">
        <v>3018</v>
      </c>
      <c r="W174" s="1222" t="s">
        <v>294</v>
      </c>
      <c r="X174" s="1222" t="s">
        <v>3019</v>
      </c>
      <c r="Y174" s="1222" t="s">
        <v>3020</v>
      </c>
      <c r="Z174" s="1222" t="s">
        <v>3011</v>
      </c>
      <c r="AA174" s="1222" t="s">
        <v>3011</v>
      </c>
      <c r="AB174" s="1222" t="s">
        <v>3011</v>
      </c>
      <c r="AC174" s="1222" t="s">
        <v>3011</v>
      </c>
      <c r="AD174" s="1222" t="s">
        <v>3011</v>
      </c>
      <c r="AE174" s="1222" t="s">
        <v>3011</v>
      </c>
      <c r="AF174" s="2007" t="s">
        <v>293</v>
      </c>
      <c r="AG174" s="1221" t="s">
        <v>3021</v>
      </c>
      <c r="AH174" s="1221" t="s">
        <v>2908</v>
      </c>
      <c r="AI174" s="2007" t="s">
        <v>2909</v>
      </c>
      <c r="AJ174" s="1222" t="s">
        <v>295</v>
      </c>
      <c r="AK174" s="1225" t="s">
        <v>3022</v>
      </c>
      <c r="AL174" s="1222" t="s">
        <v>294</v>
      </c>
      <c r="AM174" s="1221" t="s">
        <v>3011</v>
      </c>
      <c r="AN174" s="2008"/>
    </row>
    <row r="175" spans="1:40" ht="93" customHeight="1">
      <c r="A175" s="1221" t="s">
        <v>1107</v>
      </c>
      <c r="B175" s="1221" t="s">
        <v>465</v>
      </c>
      <c r="C175" s="1221" t="s">
        <v>3010</v>
      </c>
      <c r="D175" s="1222" t="s">
        <v>3011</v>
      </c>
      <c r="E175" s="1221" t="s">
        <v>3012</v>
      </c>
      <c r="F175" s="1222" t="s">
        <v>291</v>
      </c>
      <c r="G175" s="1222" t="s">
        <v>3013</v>
      </c>
      <c r="H175" s="1223">
        <v>2351.2610100000002</v>
      </c>
      <c r="I175" s="1223">
        <v>2100</v>
      </c>
      <c r="J175" s="1222" t="s">
        <v>3014</v>
      </c>
      <c r="K175" s="1224">
        <v>43480</v>
      </c>
      <c r="L175" s="1222" t="s">
        <v>292</v>
      </c>
      <c r="M175" s="1224" t="s">
        <v>3015</v>
      </c>
      <c r="N175" s="1222" t="s">
        <v>293</v>
      </c>
      <c r="O175" s="2069">
        <v>46218</v>
      </c>
      <c r="P175" s="1221" t="s">
        <v>294</v>
      </c>
      <c r="Q175" s="1221" t="s">
        <v>3090</v>
      </c>
      <c r="R175" s="2069" t="s">
        <v>3041</v>
      </c>
      <c r="S175" s="1222" t="s">
        <v>297</v>
      </c>
      <c r="T175" s="2063" t="s">
        <v>323</v>
      </c>
      <c r="U175" s="1222" t="s">
        <v>294</v>
      </c>
      <c r="V175" s="1222" t="s">
        <v>3018</v>
      </c>
      <c r="W175" s="1222" t="s">
        <v>294</v>
      </c>
      <c r="X175" s="1222" t="s">
        <v>3019</v>
      </c>
      <c r="Y175" s="1222" t="s">
        <v>3020</v>
      </c>
      <c r="Z175" s="1222" t="s">
        <v>3011</v>
      </c>
      <c r="AA175" s="1222" t="s">
        <v>3011</v>
      </c>
      <c r="AB175" s="1222" t="s">
        <v>3011</v>
      </c>
      <c r="AC175" s="1222" t="s">
        <v>3011</v>
      </c>
      <c r="AD175" s="1222" t="s">
        <v>3011</v>
      </c>
      <c r="AE175" s="1222" t="s">
        <v>3011</v>
      </c>
      <c r="AF175" s="2007" t="s">
        <v>293</v>
      </c>
      <c r="AG175" s="1221" t="s">
        <v>3021</v>
      </c>
      <c r="AH175" s="1221" t="s">
        <v>2908</v>
      </c>
      <c r="AI175" s="2007" t="s">
        <v>2909</v>
      </c>
      <c r="AJ175" s="1222" t="s">
        <v>295</v>
      </c>
      <c r="AK175" s="1225" t="s">
        <v>3022</v>
      </c>
      <c r="AL175" s="1222" t="s">
        <v>294</v>
      </c>
      <c r="AM175" s="1221" t="s">
        <v>3011</v>
      </c>
      <c r="AN175" s="2008"/>
    </row>
    <row r="176" spans="1:40" ht="93" customHeight="1">
      <c r="A176" s="1221" t="s">
        <v>1107</v>
      </c>
      <c r="B176" s="1221" t="s">
        <v>466</v>
      </c>
      <c r="C176" s="1221" t="s">
        <v>3010</v>
      </c>
      <c r="D176" s="1222" t="s">
        <v>3011</v>
      </c>
      <c r="E176" s="1221" t="s">
        <v>3012</v>
      </c>
      <c r="F176" s="1222" t="s">
        <v>291</v>
      </c>
      <c r="G176" s="1222" t="s">
        <v>3013</v>
      </c>
      <c r="H176" s="1223">
        <v>5038.4164499999997</v>
      </c>
      <c r="I176" s="1223">
        <v>4500</v>
      </c>
      <c r="J176" s="1222" t="s">
        <v>3014</v>
      </c>
      <c r="K176" s="1224">
        <v>43480</v>
      </c>
      <c r="L176" s="1222" t="s">
        <v>292</v>
      </c>
      <c r="M176" s="1224" t="s">
        <v>3015</v>
      </c>
      <c r="N176" s="1222" t="s">
        <v>293</v>
      </c>
      <c r="O176" s="2069">
        <v>46218</v>
      </c>
      <c r="P176" s="1221" t="s">
        <v>294</v>
      </c>
      <c r="Q176" s="1221" t="s">
        <v>3028</v>
      </c>
      <c r="R176" s="2069" t="s">
        <v>3041</v>
      </c>
      <c r="S176" s="1222" t="s">
        <v>297</v>
      </c>
      <c r="T176" s="2063" t="s">
        <v>323</v>
      </c>
      <c r="U176" s="1222" t="s">
        <v>294</v>
      </c>
      <c r="V176" s="1222" t="s">
        <v>3018</v>
      </c>
      <c r="W176" s="1222" t="s">
        <v>294</v>
      </c>
      <c r="X176" s="1222" t="s">
        <v>3019</v>
      </c>
      <c r="Y176" s="1222" t="s">
        <v>3020</v>
      </c>
      <c r="Z176" s="1222" t="s">
        <v>3011</v>
      </c>
      <c r="AA176" s="1222" t="s">
        <v>3011</v>
      </c>
      <c r="AB176" s="1222" t="s">
        <v>3011</v>
      </c>
      <c r="AC176" s="1222" t="s">
        <v>3011</v>
      </c>
      <c r="AD176" s="1222" t="s">
        <v>3011</v>
      </c>
      <c r="AE176" s="1222" t="s">
        <v>3011</v>
      </c>
      <c r="AF176" s="2007" t="s">
        <v>293</v>
      </c>
      <c r="AG176" s="1221" t="s">
        <v>3021</v>
      </c>
      <c r="AH176" s="1221" t="s">
        <v>2908</v>
      </c>
      <c r="AI176" s="2007" t="s">
        <v>2909</v>
      </c>
      <c r="AJ176" s="1222" t="s">
        <v>295</v>
      </c>
      <c r="AK176" s="1225" t="s">
        <v>3022</v>
      </c>
      <c r="AL176" s="1222" t="s">
        <v>294</v>
      </c>
      <c r="AM176" s="1221" t="s">
        <v>3011</v>
      </c>
      <c r="AN176" s="2008"/>
    </row>
    <row r="177" spans="1:40" ht="93" customHeight="1">
      <c r="A177" s="1221" t="s">
        <v>1107</v>
      </c>
      <c r="B177" s="1221" t="s">
        <v>467</v>
      </c>
      <c r="C177" s="1221" t="s">
        <v>3010</v>
      </c>
      <c r="D177" s="1222" t="s">
        <v>3011</v>
      </c>
      <c r="E177" s="1221" t="s">
        <v>3012</v>
      </c>
      <c r="F177" s="1222" t="s">
        <v>291</v>
      </c>
      <c r="G177" s="1222" t="s">
        <v>3013</v>
      </c>
      <c r="H177" s="1223">
        <v>3358.9443000000001</v>
      </c>
      <c r="I177" s="1223">
        <v>3000</v>
      </c>
      <c r="J177" s="1222" t="s">
        <v>3014</v>
      </c>
      <c r="K177" s="1224">
        <v>43480</v>
      </c>
      <c r="L177" s="1222" t="s">
        <v>292</v>
      </c>
      <c r="M177" s="1224" t="s">
        <v>3015</v>
      </c>
      <c r="N177" s="1222" t="s">
        <v>293</v>
      </c>
      <c r="O177" s="2069">
        <v>46218</v>
      </c>
      <c r="P177" s="1221" t="s">
        <v>294</v>
      </c>
      <c r="Q177" s="1221" t="s">
        <v>3081</v>
      </c>
      <c r="R177" s="2069" t="s">
        <v>3041</v>
      </c>
      <c r="S177" s="1222" t="s">
        <v>297</v>
      </c>
      <c r="T177" s="2063" t="s">
        <v>323</v>
      </c>
      <c r="U177" s="1222" t="s">
        <v>294</v>
      </c>
      <c r="V177" s="1222" t="s">
        <v>3018</v>
      </c>
      <c r="W177" s="1222" t="s">
        <v>294</v>
      </c>
      <c r="X177" s="1222" t="s">
        <v>3019</v>
      </c>
      <c r="Y177" s="1222" t="s">
        <v>3020</v>
      </c>
      <c r="Z177" s="1222" t="s">
        <v>3011</v>
      </c>
      <c r="AA177" s="1222" t="s">
        <v>3011</v>
      </c>
      <c r="AB177" s="1222" t="s">
        <v>3011</v>
      </c>
      <c r="AC177" s="1222" t="s">
        <v>3011</v>
      </c>
      <c r="AD177" s="1222" t="s">
        <v>3011</v>
      </c>
      <c r="AE177" s="1222" t="s">
        <v>3011</v>
      </c>
      <c r="AF177" s="2007" t="s">
        <v>293</v>
      </c>
      <c r="AG177" s="1221" t="s">
        <v>3021</v>
      </c>
      <c r="AH177" s="1221" t="s">
        <v>2908</v>
      </c>
      <c r="AI177" s="2007" t="s">
        <v>2909</v>
      </c>
      <c r="AJ177" s="1222" t="s">
        <v>295</v>
      </c>
      <c r="AK177" s="1225" t="s">
        <v>3022</v>
      </c>
      <c r="AL177" s="1222" t="s">
        <v>294</v>
      </c>
      <c r="AM177" s="1221" t="s">
        <v>3011</v>
      </c>
      <c r="AN177" s="2008"/>
    </row>
    <row r="178" spans="1:40" ht="93" customHeight="1">
      <c r="A178" s="1221" t="s">
        <v>1107</v>
      </c>
      <c r="B178" s="1221" t="s">
        <v>468</v>
      </c>
      <c r="C178" s="1221" t="s">
        <v>3010</v>
      </c>
      <c r="D178" s="1222" t="s">
        <v>3011</v>
      </c>
      <c r="E178" s="1221" t="s">
        <v>3012</v>
      </c>
      <c r="F178" s="1222" t="s">
        <v>291</v>
      </c>
      <c r="G178" s="1222" t="s">
        <v>3013</v>
      </c>
      <c r="H178" s="1223">
        <v>5710.2053100000003</v>
      </c>
      <c r="I178" s="1223">
        <v>5100</v>
      </c>
      <c r="J178" s="1222" t="s">
        <v>3014</v>
      </c>
      <c r="K178" s="1224">
        <v>43480</v>
      </c>
      <c r="L178" s="1222" t="s">
        <v>292</v>
      </c>
      <c r="M178" s="1224" t="s">
        <v>3015</v>
      </c>
      <c r="N178" s="1222" t="s">
        <v>293</v>
      </c>
      <c r="O178" s="2069">
        <v>46218</v>
      </c>
      <c r="P178" s="1221" t="s">
        <v>294</v>
      </c>
      <c r="Q178" s="1221" t="s">
        <v>3093</v>
      </c>
      <c r="R178" s="2069" t="s">
        <v>3041</v>
      </c>
      <c r="S178" s="1222" t="s">
        <v>297</v>
      </c>
      <c r="T178" s="2063" t="s">
        <v>323</v>
      </c>
      <c r="U178" s="1222" t="s">
        <v>294</v>
      </c>
      <c r="V178" s="1222" t="s">
        <v>3018</v>
      </c>
      <c r="W178" s="1222" t="s">
        <v>294</v>
      </c>
      <c r="X178" s="1222" t="s">
        <v>3019</v>
      </c>
      <c r="Y178" s="1222" t="s">
        <v>3020</v>
      </c>
      <c r="Z178" s="1222" t="s">
        <v>3011</v>
      </c>
      <c r="AA178" s="1222" t="s">
        <v>3011</v>
      </c>
      <c r="AB178" s="1222" t="s">
        <v>3011</v>
      </c>
      <c r="AC178" s="1222" t="s">
        <v>3011</v>
      </c>
      <c r="AD178" s="1222" t="s">
        <v>3011</v>
      </c>
      <c r="AE178" s="1222" t="s">
        <v>3011</v>
      </c>
      <c r="AF178" s="2007" t="s">
        <v>293</v>
      </c>
      <c r="AG178" s="1221" t="s">
        <v>3021</v>
      </c>
      <c r="AH178" s="1221" t="s">
        <v>2908</v>
      </c>
      <c r="AI178" s="2007" t="s">
        <v>2909</v>
      </c>
      <c r="AJ178" s="1222" t="s">
        <v>295</v>
      </c>
      <c r="AK178" s="1225" t="s">
        <v>3022</v>
      </c>
      <c r="AL178" s="1222" t="s">
        <v>294</v>
      </c>
      <c r="AM178" s="1221" t="s">
        <v>3011</v>
      </c>
      <c r="AN178" s="2008"/>
    </row>
    <row r="179" spans="1:40" ht="93" customHeight="1">
      <c r="A179" s="1221" t="s">
        <v>1107</v>
      </c>
      <c r="B179" s="1221" t="s">
        <v>469</v>
      </c>
      <c r="C179" s="1221" t="s">
        <v>3010</v>
      </c>
      <c r="D179" s="1222" t="s">
        <v>3011</v>
      </c>
      <c r="E179" s="1221" t="s">
        <v>3012</v>
      </c>
      <c r="F179" s="1222" t="s">
        <v>291</v>
      </c>
      <c r="G179" s="1222" t="s">
        <v>3013</v>
      </c>
      <c r="H179" s="1223">
        <v>1007.6832900000001</v>
      </c>
      <c r="I179" s="1223">
        <v>900</v>
      </c>
      <c r="J179" s="1222" t="s">
        <v>3014</v>
      </c>
      <c r="K179" s="1224">
        <v>43480</v>
      </c>
      <c r="L179" s="1222" t="s">
        <v>292</v>
      </c>
      <c r="M179" s="1224" t="s">
        <v>3015</v>
      </c>
      <c r="N179" s="1222" t="s">
        <v>293</v>
      </c>
      <c r="O179" s="2069">
        <v>46218</v>
      </c>
      <c r="P179" s="1221" t="s">
        <v>294</v>
      </c>
      <c r="Q179" s="1221" t="s">
        <v>3089</v>
      </c>
      <c r="R179" s="2069" t="s">
        <v>3041</v>
      </c>
      <c r="S179" s="1222" t="s">
        <v>297</v>
      </c>
      <c r="T179" s="2063" t="s">
        <v>323</v>
      </c>
      <c r="U179" s="1222" t="s">
        <v>294</v>
      </c>
      <c r="V179" s="1222" t="s">
        <v>3018</v>
      </c>
      <c r="W179" s="1222" t="s">
        <v>294</v>
      </c>
      <c r="X179" s="1222" t="s">
        <v>3019</v>
      </c>
      <c r="Y179" s="1222" t="s">
        <v>3020</v>
      </c>
      <c r="Z179" s="1222" t="s">
        <v>3011</v>
      </c>
      <c r="AA179" s="1222" t="s">
        <v>3011</v>
      </c>
      <c r="AB179" s="1222" t="s">
        <v>3011</v>
      </c>
      <c r="AC179" s="1222" t="s">
        <v>3011</v>
      </c>
      <c r="AD179" s="1222" t="s">
        <v>3011</v>
      </c>
      <c r="AE179" s="1222" t="s">
        <v>3011</v>
      </c>
      <c r="AF179" s="2007" t="s">
        <v>293</v>
      </c>
      <c r="AG179" s="1221" t="s">
        <v>3021</v>
      </c>
      <c r="AH179" s="1221" t="s">
        <v>2908</v>
      </c>
      <c r="AI179" s="2007" t="s">
        <v>2909</v>
      </c>
      <c r="AJ179" s="1222" t="s">
        <v>295</v>
      </c>
      <c r="AK179" s="1225" t="s">
        <v>3022</v>
      </c>
      <c r="AL179" s="1222" t="s">
        <v>294</v>
      </c>
      <c r="AM179" s="1221" t="s">
        <v>3011</v>
      </c>
      <c r="AN179" s="2008"/>
    </row>
    <row r="180" spans="1:40" ht="93" customHeight="1">
      <c r="A180" s="1221" t="s">
        <v>1107</v>
      </c>
      <c r="B180" s="1221" t="s">
        <v>470</v>
      </c>
      <c r="C180" s="1221" t="s">
        <v>3010</v>
      </c>
      <c r="D180" s="1222" t="s">
        <v>3011</v>
      </c>
      <c r="E180" s="1221" t="s">
        <v>3012</v>
      </c>
      <c r="F180" s="1222" t="s">
        <v>291</v>
      </c>
      <c r="G180" s="1222" t="s">
        <v>3013</v>
      </c>
      <c r="H180" s="1223">
        <v>10748.62176</v>
      </c>
      <c r="I180" s="1223">
        <v>9600</v>
      </c>
      <c r="J180" s="1222" t="s">
        <v>3014</v>
      </c>
      <c r="K180" s="1224">
        <v>43480</v>
      </c>
      <c r="L180" s="1222" t="s">
        <v>292</v>
      </c>
      <c r="M180" s="1224" t="s">
        <v>3015</v>
      </c>
      <c r="N180" s="1222" t="s">
        <v>293</v>
      </c>
      <c r="O180" s="2069">
        <v>46218</v>
      </c>
      <c r="P180" s="1221" t="s">
        <v>294</v>
      </c>
      <c r="Q180" s="1221" t="s">
        <v>3080</v>
      </c>
      <c r="R180" s="2069" t="s">
        <v>3041</v>
      </c>
      <c r="S180" s="1222" t="s">
        <v>297</v>
      </c>
      <c r="T180" s="2063" t="s">
        <v>323</v>
      </c>
      <c r="U180" s="1222" t="s">
        <v>294</v>
      </c>
      <c r="V180" s="1222" t="s">
        <v>3018</v>
      </c>
      <c r="W180" s="1222" t="s">
        <v>294</v>
      </c>
      <c r="X180" s="1222" t="s">
        <v>3019</v>
      </c>
      <c r="Y180" s="1222" t="s">
        <v>3020</v>
      </c>
      <c r="Z180" s="1222" t="s">
        <v>3011</v>
      </c>
      <c r="AA180" s="1222" t="s">
        <v>3011</v>
      </c>
      <c r="AB180" s="1222" t="s">
        <v>3011</v>
      </c>
      <c r="AC180" s="1222" t="s">
        <v>3011</v>
      </c>
      <c r="AD180" s="1222" t="s">
        <v>3011</v>
      </c>
      <c r="AE180" s="1222" t="s">
        <v>3011</v>
      </c>
      <c r="AF180" s="2007" t="s">
        <v>293</v>
      </c>
      <c r="AG180" s="1221" t="s">
        <v>3021</v>
      </c>
      <c r="AH180" s="1221" t="s">
        <v>2908</v>
      </c>
      <c r="AI180" s="2007" t="s">
        <v>2909</v>
      </c>
      <c r="AJ180" s="1222" t="s">
        <v>295</v>
      </c>
      <c r="AK180" s="1225" t="s">
        <v>3022</v>
      </c>
      <c r="AL180" s="1222" t="s">
        <v>294</v>
      </c>
      <c r="AM180" s="1221" t="s">
        <v>3011</v>
      </c>
      <c r="AN180" s="2008"/>
    </row>
    <row r="181" spans="1:40" ht="93" customHeight="1">
      <c r="A181" s="1221" t="s">
        <v>1107</v>
      </c>
      <c r="B181" s="1221" t="s">
        <v>471</v>
      </c>
      <c r="C181" s="1221" t="s">
        <v>3010</v>
      </c>
      <c r="D181" s="1222" t="s">
        <v>3011</v>
      </c>
      <c r="E181" s="1221" t="s">
        <v>3012</v>
      </c>
      <c r="F181" s="1222" t="s">
        <v>291</v>
      </c>
      <c r="G181" s="1222" t="s">
        <v>3013</v>
      </c>
      <c r="H181" s="1223">
        <v>5374.31088</v>
      </c>
      <c r="I181" s="1223">
        <v>4800</v>
      </c>
      <c r="J181" s="1222" t="s">
        <v>3014</v>
      </c>
      <c r="K181" s="1224">
        <v>43480</v>
      </c>
      <c r="L181" s="1222" t="s">
        <v>292</v>
      </c>
      <c r="M181" s="1224" t="s">
        <v>3015</v>
      </c>
      <c r="N181" s="1222" t="s">
        <v>293</v>
      </c>
      <c r="O181" s="2069">
        <v>46218</v>
      </c>
      <c r="P181" s="1221" t="s">
        <v>294</v>
      </c>
      <c r="Q181" s="1221" t="s">
        <v>3058</v>
      </c>
      <c r="R181" s="2069" t="s">
        <v>3041</v>
      </c>
      <c r="S181" s="1222" t="s">
        <v>297</v>
      </c>
      <c r="T181" s="2063" t="s">
        <v>323</v>
      </c>
      <c r="U181" s="1222" t="s">
        <v>294</v>
      </c>
      <c r="V181" s="1222" t="s">
        <v>3018</v>
      </c>
      <c r="W181" s="1222" t="s">
        <v>294</v>
      </c>
      <c r="X181" s="1222" t="s">
        <v>3019</v>
      </c>
      <c r="Y181" s="1222" t="s">
        <v>3020</v>
      </c>
      <c r="Z181" s="1222" t="s">
        <v>3011</v>
      </c>
      <c r="AA181" s="1222" t="s">
        <v>3011</v>
      </c>
      <c r="AB181" s="1222" t="s">
        <v>3011</v>
      </c>
      <c r="AC181" s="1222" t="s">
        <v>3011</v>
      </c>
      <c r="AD181" s="1222" t="s">
        <v>3011</v>
      </c>
      <c r="AE181" s="1222" t="s">
        <v>3011</v>
      </c>
      <c r="AF181" s="2007" t="s">
        <v>293</v>
      </c>
      <c r="AG181" s="1221" t="s">
        <v>3021</v>
      </c>
      <c r="AH181" s="1221" t="s">
        <v>2908</v>
      </c>
      <c r="AI181" s="2007" t="s">
        <v>2909</v>
      </c>
      <c r="AJ181" s="1222" t="s">
        <v>295</v>
      </c>
      <c r="AK181" s="1225" t="s">
        <v>3022</v>
      </c>
      <c r="AL181" s="1222" t="s">
        <v>294</v>
      </c>
      <c r="AM181" s="1221" t="s">
        <v>3011</v>
      </c>
      <c r="AN181" s="2008"/>
    </row>
    <row r="182" spans="1:40" ht="93" customHeight="1">
      <c r="A182" s="1221" t="s">
        <v>1107</v>
      </c>
      <c r="B182" s="1221" t="s">
        <v>472</v>
      </c>
      <c r="C182" s="1221" t="s">
        <v>3010</v>
      </c>
      <c r="D182" s="1222" t="s">
        <v>3011</v>
      </c>
      <c r="E182" s="1221" t="s">
        <v>3012</v>
      </c>
      <c r="F182" s="1222" t="s">
        <v>291</v>
      </c>
      <c r="G182" s="1222" t="s">
        <v>3013</v>
      </c>
      <c r="H182" s="1223">
        <v>2239.2962000000002</v>
      </c>
      <c r="I182" s="1223">
        <v>2000</v>
      </c>
      <c r="J182" s="1222" t="s">
        <v>3014</v>
      </c>
      <c r="K182" s="1224">
        <v>43480</v>
      </c>
      <c r="L182" s="1222" t="s">
        <v>292</v>
      </c>
      <c r="M182" s="1224" t="s">
        <v>3015</v>
      </c>
      <c r="N182" s="1222" t="s">
        <v>293</v>
      </c>
      <c r="O182" s="2069">
        <v>46218</v>
      </c>
      <c r="P182" s="1221" t="s">
        <v>294</v>
      </c>
      <c r="Q182" s="1221" t="s">
        <v>3029</v>
      </c>
      <c r="R182" s="2069" t="s">
        <v>3041</v>
      </c>
      <c r="S182" s="1222" t="s">
        <v>297</v>
      </c>
      <c r="T182" s="2063" t="s">
        <v>323</v>
      </c>
      <c r="U182" s="1222" t="s">
        <v>294</v>
      </c>
      <c r="V182" s="1222" t="s">
        <v>3018</v>
      </c>
      <c r="W182" s="1222" t="s">
        <v>294</v>
      </c>
      <c r="X182" s="1222" t="s">
        <v>3019</v>
      </c>
      <c r="Y182" s="1222" t="s">
        <v>3020</v>
      </c>
      <c r="Z182" s="1222" t="s">
        <v>3011</v>
      </c>
      <c r="AA182" s="1222" t="s">
        <v>3011</v>
      </c>
      <c r="AB182" s="1222" t="s">
        <v>3011</v>
      </c>
      <c r="AC182" s="1222" t="s">
        <v>3011</v>
      </c>
      <c r="AD182" s="1222" t="s">
        <v>3011</v>
      </c>
      <c r="AE182" s="1222" t="s">
        <v>3011</v>
      </c>
      <c r="AF182" s="2007" t="s">
        <v>293</v>
      </c>
      <c r="AG182" s="1221" t="s">
        <v>3021</v>
      </c>
      <c r="AH182" s="1221" t="s">
        <v>2908</v>
      </c>
      <c r="AI182" s="2007" t="s">
        <v>2909</v>
      </c>
      <c r="AJ182" s="1222" t="s">
        <v>295</v>
      </c>
      <c r="AK182" s="1225" t="s">
        <v>3022</v>
      </c>
      <c r="AL182" s="1222" t="s">
        <v>294</v>
      </c>
      <c r="AM182" s="1221" t="s">
        <v>3011</v>
      </c>
      <c r="AN182" s="2008"/>
    </row>
    <row r="183" spans="1:40" ht="93" customHeight="1">
      <c r="A183" s="1221" t="s">
        <v>1107</v>
      </c>
      <c r="B183" s="1221" t="s">
        <v>473</v>
      </c>
      <c r="C183" s="1221" t="s">
        <v>3010</v>
      </c>
      <c r="D183" s="1222" t="s">
        <v>3011</v>
      </c>
      <c r="E183" s="1221" t="s">
        <v>3012</v>
      </c>
      <c r="F183" s="1222" t="s">
        <v>291</v>
      </c>
      <c r="G183" s="1222" t="s">
        <v>3013</v>
      </c>
      <c r="H183" s="1223">
        <v>4030.7331600000002</v>
      </c>
      <c r="I183" s="1223">
        <v>3600</v>
      </c>
      <c r="J183" s="1222" t="s">
        <v>3014</v>
      </c>
      <c r="K183" s="1224">
        <v>43480</v>
      </c>
      <c r="L183" s="1222" t="s">
        <v>292</v>
      </c>
      <c r="M183" s="1224" t="s">
        <v>3015</v>
      </c>
      <c r="N183" s="1222" t="s">
        <v>293</v>
      </c>
      <c r="O183" s="2069">
        <v>46218</v>
      </c>
      <c r="P183" s="1221" t="s">
        <v>294</v>
      </c>
      <c r="Q183" s="1221" t="s">
        <v>3064</v>
      </c>
      <c r="R183" s="2069" t="s">
        <v>3041</v>
      </c>
      <c r="S183" s="1222" t="s">
        <v>297</v>
      </c>
      <c r="T183" s="2063" t="s">
        <v>323</v>
      </c>
      <c r="U183" s="1222" t="s">
        <v>294</v>
      </c>
      <c r="V183" s="1222" t="s">
        <v>3018</v>
      </c>
      <c r="W183" s="1222" t="s">
        <v>294</v>
      </c>
      <c r="X183" s="1222" t="s">
        <v>3019</v>
      </c>
      <c r="Y183" s="1222" t="s">
        <v>3020</v>
      </c>
      <c r="Z183" s="1222" t="s">
        <v>3011</v>
      </c>
      <c r="AA183" s="1222" t="s">
        <v>3011</v>
      </c>
      <c r="AB183" s="1222" t="s">
        <v>3011</v>
      </c>
      <c r="AC183" s="1222" t="s">
        <v>3011</v>
      </c>
      <c r="AD183" s="1222" t="s">
        <v>3011</v>
      </c>
      <c r="AE183" s="1222" t="s">
        <v>3011</v>
      </c>
      <c r="AF183" s="2007" t="s">
        <v>293</v>
      </c>
      <c r="AG183" s="1221" t="s">
        <v>3021</v>
      </c>
      <c r="AH183" s="1221" t="s">
        <v>2908</v>
      </c>
      <c r="AI183" s="2007" t="s">
        <v>2909</v>
      </c>
      <c r="AJ183" s="1222" t="s">
        <v>295</v>
      </c>
      <c r="AK183" s="1225" t="s">
        <v>3022</v>
      </c>
      <c r="AL183" s="1222" t="s">
        <v>294</v>
      </c>
      <c r="AM183" s="1221" t="s">
        <v>3011</v>
      </c>
      <c r="AN183" s="2008"/>
    </row>
    <row r="184" spans="1:40" ht="93" customHeight="1">
      <c r="A184" s="1221" t="s">
        <v>1107</v>
      </c>
      <c r="B184" s="1221" t="s">
        <v>474</v>
      </c>
      <c r="C184" s="1221" t="s">
        <v>3010</v>
      </c>
      <c r="D184" s="1222" t="s">
        <v>3011</v>
      </c>
      <c r="E184" s="1221" t="s">
        <v>3012</v>
      </c>
      <c r="F184" s="1222" t="s">
        <v>291</v>
      </c>
      <c r="G184" s="1222" t="s">
        <v>3013</v>
      </c>
      <c r="H184" s="1223">
        <v>105149.53140000001</v>
      </c>
      <c r="I184" s="1223">
        <v>102000</v>
      </c>
      <c r="J184" s="1222" t="s">
        <v>3014</v>
      </c>
      <c r="K184" s="1224">
        <v>43480</v>
      </c>
      <c r="L184" s="1222" t="s">
        <v>292</v>
      </c>
      <c r="M184" s="1224" t="s">
        <v>3015</v>
      </c>
      <c r="N184" s="1222" t="s">
        <v>293</v>
      </c>
      <c r="O184" s="2069">
        <v>46402</v>
      </c>
      <c r="P184" s="1221" t="s">
        <v>294</v>
      </c>
      <c r="Q184" s="1221" t="s">
        <v>3094</v>
      </c>
      <c r="R184" s="2069" t="s">
        <v>3017</v>
      </c>
      <c r="S184" s="1222" t="s">
        <v>297</v>
      </c>
      <c r="T184" s="2063" t="s">
        <v>2915</v>
      </c>
      <c r="U184" s="1222" t="s">
        <v>294</v>
      </c>
      <c r="V184" s="1222" t="s">
        <v>3018</v>
      </c>
      <c r="W184" s="1222" t="s">
        <v>294</v>
      </c>
      <c r="X184" s="1222" t="s">
        <v>3019</v>
      </c>
      <c r="Y184" s="1222" t="s">
        <v>3020</v>
      </c>
      <c r="Z184" s="1222" t="s">
        <v>3011</v>
      </c>
      <c r="AA184" s="1222" t="s">
        <v>3011</v>
      </c>
      <c r="AB184" s="1222" t="s">
        <v>3011</v>
      </c>
      <c r="AC184" s="1222" t="s">
        <v>3011</v>
      </c>
      <c r="AD184" s="1222" t="s">
        <v>3011</v>
      </c>
      <c r="AE184" s="1222" t="s">
        <v>3011</v>
      </c>
      <c r="AF184" s="2007" t="s">
        <v>293</v>
      </c>
      <c r="AG184" s="1221" t="s">
        <v>3021</v>
      </c>
      <c r="AH184" s="1221" t="s">
        <v>2908</v>
      </c>
      <c r="AI184" s="2007" t="s">
        <v>2909</v>
      </c>
      <c r="AJ184" s="1222" t="s">
        <v>295</v>
      </c>
      <c r="AK184" s="1225" t="s">
        <v>3022</v>
      </c>
      <c r="AL184" s="1222" t="s">
        <v>294</v>
      </c>
      <c r="AM184" s="1221" t="s">
        <v>3011</v>
      </c>
      <c r="AN184" s="2008"/>
    </row>
    <row r="185" spans="1:40" ht="93" customHeight="1">
      <c r="A185" s="1221" t="s">
        <v>1107</v>
      </c>
      <c r="B185" s="1221" t="s">
        <v>475</v>
      </c>
      <c r="C185" s="1221" t="s">
        <v>3010</v>
      </c>
      <c r="D185" s="1222" t="s">
        <v>3011</v>
      </c>
      <c r="E185" s="1221" t="s">
        <v>3012</v>
      </c>
      <c r="F185" s="1222" t="s">
        <v>291</v>
      </c>
      <c r="G185" s="1222" t="s">
        <v>3013</v>
      </c>
      <c r="H185" s="1223">
        <v>31544.859420000001</v>
      </c>
      <c r="I185" s="1223">
        <v>30600</v>
      </c>
      <c r="J185" s="1222" t="s">
        <v>3014</v>
      </c>
      <c r="K185" s="1224">
        <v>43480</v>
      </c>
      <c r="L185" s="1222" t="s">
        <v>292</v>
      </c>
      <c r="M185" s="1224" t="s">
        <v>3015</v>
      </c>
      <c r="N185" s="1222" t="s">
        <v>293</v>
      </c>
      <c r="O185" s="2069">
        <v>46402</v>
      </c>
      <c r="P185" s="1221" t="s">
        <v>294</v>
      </c>
      <c r="Q185" s="1221" t="s">
        <v>3095</v>
      </c>
      <c r="R185" s="2069" t="s">
        <v>3017</v>
      </c>
      <c r="S185" s="1222" t="s">
        <v>297</v>
      </c>
      <c r="T185" s="2063" t="s">
        <v>2915</v>
      </c>
      <c r="U185" s="1222" t="s">
        <v>294</v>
      </c>
      <c r="V185" s="1222" t="s">
        <v>3018</v>
      </c>
      <c r="W185" s="1222" t="s">
        <v>294</v>
      </c>
      <c r="X185" s="1222" t="s">
        <v>3019</v>
      </c>
      <c r="Y185" s="1222" t="s">
        <v>3020</v>
      </c>
      <c r="Z185" s="1222" t="s">
        <v>3011</v>
      </c>
      <c r="AA185" s="1222" t="s">
        <v>3011</v>
      </c>
      <c r="AB185" s="1222" t="s">
        <v>3011</v>
      </c>
      <c r="AC185" s="1222" t="s">
        <v>3011</v>
      </c>
      <c r="AD185" s="1222" t="s">
        <v>3011</v>
      </c>
      <c r="AE185" s="1222" t="s">
        <v>3011</v>
      </c>
      <c r="AF185" s="2007" t="s">
        <v>293</v>
      </c>
      <c r="AG185" s="1221" t="s">
        <v>3021</v>
      </c>
      <c r="AH185" s="1221" t="s">
        <v>2908</v>
      </c>
      <c r="AI185" s="2007" t="s">
        <v>2909</v>
      </c>
      <c r="AJ185" s="1222" t="s">
        <v>295</v>
      </c>
      <c r="AK185" s="1225" t="s">
        <v>3022</v>
      </c>
      <c r="AL185" s="1222" t="s">
        <v>294</v>
      </c>
      <c r="AM185" s="1221" t="s">
        <v>3011</v>
      </c>
      <c r="AN185" s="2008"/>
    </row>
    <row r="186" spans="1:40" ht="93" customHeight="1">
      <c r="A186" s="1221" t="s">
        <v>1107</v>
      </c>
      <c r="B186" s="1221" t="s">
        <v>476</v>
      </c>
      <c r="C186" s="1221" t="s">
        <v>3010</v>
      </c>
      <c r="D186" s="1222" t="s">
        <v>3011</v>
      </c>
      <c r="E186" s="1221" t="s">
        <v>3012</v>
      </c>
      <c r="F186" s="1222" t="s">
        <v>291</v>
      </c>
      <c r="G186" s="1222" t="s">
        <v>3013</v>
      </c>
      <c r="H186" s="1223">
        <v>154013.13716000001</v>
      </c>
      <c r="I186" s="1223">
        <v>149400</v>
      </c>
      <c r="J186" s="1222" t="s">
        <v>3014</v>
      </c>
      <c r="K186" s="1224">
        <v>43480</v>
      </c>
      <c r="L186" s="1222" t="s">
        <v>292</v>
      </c>
      <c r="M186" s="1224" t="s">
        <v>3015</v>
      </c>
      <c r="N186" s="1222" t="s">
        <v>293</v>
      </c>
      <c r="O186" s="2069">
        <v>46402</v>
      </c>
      <c r="P186" s="1221" t="s">
        <v>294</v>
      </c>
      <c r="Q186" s="1221" t="s">
        <v>3096</v>
      </c>
      <c r="R186" s="2069" t="s">
        <v>3017</v>
      </c>
      <c r="S186" s="1222" t="s">
        <v>297</v>
      </c>
      <c r="T186" s="2063" t="s">
        <v>2915</v>
      </c>
      <c r="U186" s="1222" t="s">
        <v>294</v>
      </c>
      <c r="V186" s="1222" t="s">
        <v>3018</v>
      </c>
      <c r="W186" s="1222" t="s">
        <v>294</v>
      </c>
      <c r="X186" s="1222" t="s">
        <v>3019</v>
      </c>
      <c r="Y186" s="1222" t="s">
        <v>3020</v>
      </c>
      <c r="Z186" s="1222" t="s">
        <v>3011</v>
      </c>
      <c r="AA186" s="1222" t="s">
        <v>3011</v>
      </c>
      <c r="AB186" s="1222" t="s">
        <v>3011</v>
      </c>
      <c r="AC186" s="1222" t="s">
        <v>3011</v>
      </c>
      <c r="AD186" s="1222" t="s">
        <v>3011</v>
      </c>
      <c r="AE186" s="1222" t="s">
        <v>3011</v>
      </c>
      <c r="AF186" s="2007" t="s">
        <v>293</v>
      </c>
      <c r="AG186" s="1221" t="s">
        <v>3021</v>
      </c>
      <c r="AH186" s="1221" t="s">
        <v>2908</v>
      </c>
      <c r="AI186" s="2007" t="s">
        <v>2909</v>
      </c>
      <c r="AJ186" s="1222" t="s">
        <v>295</v>
      </c>
      <c r="AK186" s="1225" t="s">
        <v>3022</v>
      </c>
      <c r="AL186" s="1222" t="s">
        <v>294</v>
      </c>
      <c r="AM186" s="1221" t="s">
        <v>3011</v>
      </c>
      <c r="AN186" s="2008"/>
    </row>
    <row r="187" spans="1:40" ht="93" customHeight="1">
      <c r="A187" s="1221" t="s">
        <v>1107</v>
      </c>
      <c r="B187" s="1221" t="s">
        <v>477</v>
      </c>
      <c r="C187" s="1221" t="s">
        <v>3010</v>
      </c>
      <c r="D187" s="1222" t="s">
        <v>3011</v>
      </c>
      <c r="E187" s="1221" t="s">
        <v>3012</v>
      </c>
      <c r="F187" s="1222" t="s">
        <v>291</v>
      </c>
      <c r="G187" s="1222" t="s">
        <v>3013</v>
      </c>
      <c r="H187" s="1223">
        <v>18555.799660000001</v>
      </c>
      <c r="I187" s="1223">
        <v>18000</v>
      </c>
      <c r="J187" s="1222" t="s">
        <v>3014</v>
      </c>
      <c r="K187" s="1224">
        <v>43480</v>
      </c>
      <c r="L187" s="1222" t="s">
        <v>292</v>
      </c>
      <c r="M187" s="1224" t="s">
        <v>3015</v>
      </c>
      <c r="N187" s="1222" t="s">
        <v>293</v>
      </c>
      <c r="O187" s="2069">
        <v>46402</v>
      </c>
      <c r="P187" s="1221" t="s">
        <v>294</v>
      </c>
      <c r="Q187" s="1221" t="s">
        <v>3097</v>
      </c>
      <c r="R187" s="2069" t="s">
        <v>3017</v>
      </c>
      <c r="S187" s="1222" t="s">
        <v>297</v>
      </c>
      <c r="T187" s="2063" t="s">
        <v>2915</v>
      </c>
      <c r="U187" s="1222" t="s">
        <v>294</v>
      </c>
      <c r="V187" s="1222" t="s">
        <v>3018</v>
      </c>
      <c r="W187" s="1222" t="s">
        <v>294</v>
      </c>
      <c r="X187" s="1222" t="s">
        <v>3019</v>
      </c>
      <c r="Y187" s="1222" t="s">
        <v>3020</v>
      </c>
      <c r="Z187" s="1222" t="s">
        <v>3011</v>
      </c>
      <c r="AA187" s="1222" t="s">
        <v>3011</v>
      </c>
      <c r="AB187" s="1222" t="s">
        <v>3011</v>
      </c>
      <c r="AC187" s="1222" t="s">
        <v>3011</v>
      </c>
      <c r="AD187" s="1222" t="s">
        <v>3011</v>
      </c>
      <c r="AE187" s="1222" t="s">
        <v>3011</v>
      </c>
      <c r="AF187" s="2007" t="s">
        <v>293</v>
      </c>
      <c r="AG187" s="1221" t="s">
        <v>3021</v>
      </c>
      <c r="AH187" s="1221" t="s">
        <v>2908</v>
      </c>
      <c r="AI187" s="2007" t="s">
        <v>2909</v>
      </c>
      <c r="AJ187" s="1222" t="s">
        <v>295</v>
      </c>
      <c r="AK187" s="1225" t="s">
        <v>3022</v>
      </c>
      <c r="AL187" s="1222" t="s">
        <v>294</v>
      </c>
      <c r="AM187" s="1221" t="s">
        <v>3011</v>
      </c>
      <c r="AN187" s="2008"/>
    </row>
    <row r="188" spans="1:40" ht="93" customHeight="1">
      <c r="A188" s="1221" t="s">
        <v>1107</v>
      </c>
      <c r="B188" s="1221" t="s">
        <v>478</v>
      </c>
      <c r="C188" s="1221" t="s">
        <v>3010</v>
      </c>
      <c r="D188" s="1222" t="s">
        <v>3011</v>
      </c>
      <c r="E188" s="1221" t="s">
        <v>3012</v>
      </c>
      <c r="F188" s="1222" t="s">
        <v>291</v>
      </c>
      <c r="G188" s="1222" t="s">
        <v>3013</v>
      </c>
      <c r="H188" s="1223">
        <v>1343.57772</v>
      </c>
      <c r="I188" s="1223">
        <v>1200</v>
      </c>
      <c r="J188" s="1222" t="s">
        <v>3014</v>
      </c>
      <c r="K188" s="1224">
        <v>43481</v>
      </c>
      <c r="L188" s="1222" t="s">
        <v>292</v>
      </c>
      <c r="M188" s="1224" t="s">
        <v>3015</v>
      </c>
      <c r="N188" s="1222" t="s">
        <v>293</v>
      </c>
      <c r="O188" s="2069">
        <v>46218</v>
      </c>
      <c r="P188" s="1221" t="s">
        <v>294</v>
      </c>
      <c r="Q188" s="1221" t="s">
        <v>3053</v>
      </c>
      <c r="R188" s="2069" t="s">
        <v>3041</v>
      </c>
      <c r="S188" s="1222" t="s">
        <v>297</v>
      </c>
      <c r="T188" s="2063" t="s">
        <v>323</v>
      </c>
      <c r="U188" s="1222" t="s">
        <v>294</v>
      </c>
      <c r="V188" s="1222" t="s">
        <v>3018</v>
      </c>
      <c r="W188" s="1222" t="s">
        <v>294</v>
      </c>
      <c r="X188" s="1222" t="s">
        <v>3019</v>
      </c>
      <c r="Y188" s="1222" t="s">
        <v>3020</v>
      </c>
      <c r="Z188" s="1222" t="s">
        <v>3011</v>
      </c>
      <c r="AA188" s="1222" t="s">
        <v>3011</v>
      </c>
      <c r="AB188" s="1222" t="s">
        <v>3011</v>
      </c>
      <c r="AC188" s="1222" t="s">
        <v>3011</v>
      </c>
      <c r="AD188" s="1222" t="s">
        <v>3011</v>
      </c>
      <c r="AE188" s="1222" t="s">
        <v>3011</v>
      </c>
      <c r="AF188" s="2007" t="s">
        <v>293</v>
      </c>
      <c r="AG188" s="1221" t="s">
        <v>3021</v>
      </c>
      <c r="AH188" s="1221" t="s">
        <v>2908</v>
      </c>
      <c r="AI188" s="2007" t="s">
        <v>2909</v>
      </c>
      <c r="AJ188" s="1222" t="s">
        <v>295</v>
      </c>
      <c r="AK188" s="1225" t="s">
        <v>3022</v>
      </c>
      <c r="AL188" s="1222" t="s">
        <v>294</v>
      </c>
      <c r="AM188" s="1221" t="s">
        <v>3011</v>
      </c>
      <c r="AN188" s="2008"/>
    </row>
    <row r="189" spans="1:40" ht="93" customHeight="1">
      <c r="A189" s="1221" t="s">
        <v>1107</v>
      </c>
      <c r="B189" s="1221" t="s">
        <v>479</v>
      </c>
      <c r="C189" s="1221" t="s">
        <v>3010</v>
      </c>
      <c r="D189" s="1222" t="s">
        <v>3011</v>
      </c>
      <c r="E189" s="1221" t="s">
        <v>3012</v>
      </c>
      <c r="F189" s="1222" t="s">
        <v>291</v>
      </c>
      <c r="G189" s="1222" t="s">
        <v>3013</v>
      </c>
      <c r="H189" s="1223">
        <v>7165.74784</v>
      </c>
      <c r="I189" s="1223">
        <v>6400</v>
      </c>
      <c r="J189" s="1222" t="s">
        <v>3014</v>
      </c>
      <c r="K189" s="1224">
        <v>43481</v>
      </c>
      <c r="L189" s="1222" t="s">
        <v>292</v>
      </c>
      <c r="M189" s="1224" t="s">
        <v>3015</v>
      </c>
      <c r="N189" s="1222" t="s">
        <v>293</v>
      </c>
      <c r="O189" s="2069">
        <v>46218</v>
      </c>
      <c r="P189" s="1221" t="s">
        <v>294</v>
      </c>
      <c r="Q189" s="1221" t="s">
        <v>3072</v>
      </c>
      <c r="R189" s="2069" t="s">
        <v>3041</v>
      </c>
      <c r="S189" s="1222" t="s">
        <v>297</v>
      </c>
      <c r="T189" s="2063" t="s">
        <v>323</v>
      </c>
      <c r="U189" s="1222" t="s">
        <v>294</v>
      </c>
      <c r="V189" s="1222" t="s">
        <v>3018</v>
      </c>
      <c r="W189" s="1222" t="s">
        <v>294</v>
      </c>
      <c r="X189" s="1222" t="s">
        <v>3019</v>
      </c>
      <c r="Y189" s="1222" t="s">
        <v>3020</v>
      </c>
      <c r="Z189" s="1222" t="s">
        <v>3011</v>
      </c>
      <c r="AA189" s="1222" t="s">
        <v>3011</v>
      </c>
      <c r="AB189" s="1222" t="s">
        <v>3011</v>
      </c>
      <c r="AC189" s="1222" t="s">
        <v>3011</v>
      </c>
      <c r="AD189" s="1222" t="s">
        <v>3011</v>
      </c>
      <c r="AE189" s="1222" t="s">
        <v>3011</v>
      </c>
      <c r="AF189" s="2007" t="s">
        <v>293</v>
      </c>
      <c r="AG189" s="1221" t="s">
        <v>3021</v>
      </c>
      <c r="AH189" s="1221" t="s">
        <v>2908</v>
      </c>
      <c r="AI189" s="2007" t="s">
        <v>2909</v>
      </c>
      <c r="AJ189" s="1222" t="s">
        <v>295</v>
      </c>
      <c r="AK189" s="1225" t="s">
        <v>3022</v>
      </c>
      <c r="AL189" s="1222" t="s">
        <v>294</v>
      </c>
      <c r="AM189" s="1221" t="s">
        <v>3011</v>
      </c>
      <c r="AN189" s="2008"/>
    </row>
    <row r="190" spans="1:40" ht="93" customHeight="1">
      <c r="A190" s="1221" t="s">
        <v>1107</v>
      </c>
      <c r="B190" s="1221" t="s">
        <v>480</v>
      </c>
      <c r="C190" s="1221" t="s">
        <v>3010</v>
      </c>
      <c r="D190" s="1222" t="s">
        <v>3011</v>
      </c>
      <c r="E190" s="1221" t="s">
        <v>3012</v>
      </c>
      <c r="F190" s="1222" t="s">
        <v>291</v>
      </c>
      <c r="G190" s="1222" t="s">
        <v>3013</v>
      </c>
      <c r="H190" s="1223">
        <v>895.71848</v>
      </c>
      <c r="I190" s="1223">
        <v>800</v>
      </c>
      <c r="J190" s="1222" t="s">
        <v>3014</v>
      </c>
      <c r="K190" s="1224">
        <v>43481</v>
      </c>
      <c r="L190" s="1222" t="s">
        <v>292</v>
      </c>
      <c r="M190" s="1224" t="s">
        <v>3015</v>
      </c>
      <c r="N190" s="1222" t="s">
        <v>293</v>
      </c>
      <c r="O190" s="2069">
        <v>46218</v>
      </c>
      <c r="P190" s="1221" t="s">
        <v>294</v>
      </c>
      <c r="Q190" s="1221" t="s">
        <v>3051</v>
      </c>
      <c r="R190" s="2069" t="s">
        <v>3041</v>
      </c>
      <c r="S190" s="1222" t="s">
        <v>297</v>
      </c>
      <c r="T190" s="2063" t="s">
        <v>323</v>
      </c>
      <c r="U190" s="1222" t="s">
        <v>294</v>
      </c>
      <c r="V190" s="1222" t="s">
        <v>3018</v>
      </c>
      <c r="W190" s="1222" t="s">
        <v>294</v>
      </c>
      <c r="X190" s="1222" t="s">
        <v>3019</v>
      </c>
      <c r="Y190" s="1222" t="s">
        <v>3020</v>
      </c>
      <c r="Z190" s="1222" t="s">
        <v>3011</v>
      </c>
      <c r="AA190" s="1222" t="s">
        <v>3011</v>
      </c>
      <c r="AB190" s="1222" t="s">
        <v>3011</v>
      </c>
      <c r="AC190" s="1222" t="s">
        <v>3011</v>
      </c>
      <c r="AD190" s="1222" t="s">
        <v>3011</v>
      </c>
      <c r="AE190" s="1222" t="s">
        <v>3011</v>
      </c>
      <c r="AF190" s="2007" t="s">
        <v>293</v>
      </c>
      <c r="AG190" s="1221" t="s">
        <v>3021</v>
      </c>
      <c r="AH190" s="1221" t="s">
        <v>2908</v>
      </c>
      <c r="AI190" s="2007" t="s">
        <v>2909</v>
      </c>
      <c r="AJ190" s="1222" t="s">
        <v>295</v>
      </c>
      <c r="AK190" s="1225" t="s">
        <v>3022</v>
      </c>
      <c r="AL190" s="1222" t="s">
        <v>294</v>
      </c>
      <c r="AM190" s="1221" t="s">
        <v>3011</v>
      </c>
      <c r="AN190" s="2008"/>
    </row>
    <row r="191" spans="1:40" ht="93" customHeight="1">
      <c r="A191" s="1221" t="s">
        <v>1107</v>
      </c>
      <c r="B191" s="1221" t="s">
        <v>481</v>
      </c>
      <c r="C191" s="1221" t="s">
        <v>3010</v>
      </c>
      <c r="D191" s="1222" t="s">
        <v>3011</v>
      </c>
      <c r="E191" s="1221" t="s">
        <v>3012</v>
      </c>
      <c r="F191" s="1222" t="s">
        <v>291</v>
      </c>
      <c r="G191" s="1222" t="s">
        <v>3013</v>
      </c>
      <c r="H191" s="1223">
        <v>447.85924</v>
      </c>
      <c r="I191" s="1223">
        <v>400</v>
      </c>
      <c r="J191" s="1222" t="s">
        <v>3014</v>
      </c>
      <c r="K191" s="1224">
        <v>43481</v>
      </c>
      <c r="L191" s="1222" t="s">
        <v>292</v>
      </c>
      <c r="M191" s="1224" t="s">
        <v>3015</v>
      </c>
      <c r="N191" s="1222" t="s">
        <v>293</v>
      </c>
      <c r="O191" s="2069">
        <v>46218</v>
      </c>
      <c r="P191" s="1221" t="s">
        <v>294</v>
      </c>
      <c r="Q191" s="1221" t="s">
        <v>3052</v>
      </c>
      <c r="R191" s="2069" t="s">
        <v>3041</v>
      </c>
      <c r="S191" s="1222" t="s">
        <v>297</v>
      </c>
      <c r="T191" s="2063" t="s">
        <v>323</v>
      </c>
      <c r="U191" s="1222" t="s">
        <v>294</v>
      </c>
      <c r="V191" s="1222" t="s">
        <v>3018</v>
      </c>
      <c r="W191" s="1222" t="s">
        <v>294</v>
      </c>
      <c r="X191" s="1222" t="s">
        <v>3019</v>
      </c>
      <c r="Y191" s="1222" t="s">
        <v>3020</v>
      </c>
      <c r="Z191" s="1222" t="s">
        <v>3011</v>
      </c>
      <c r="AA191" s="1222" t="s">
        <v>3011</v>
      </c>
      <c r="AB191" s="1222" t="s">
        <v>3011</v>
      </c>
      <c r="AC191" s="1222" t="s">
        <v>3011</v>
      </c>
      <c r="AD191" s="1222" t="s">
        <v>3011</v>
      </c>
      <c r="AE191" s="1222" t="s">
        <v>3011</v>
      </c>
      <c r="AF191" s="2007" t="s">
        <v>293</v>
      </c>
      <c r="AG191" s="1221" t="s">
        <v>3021</v>
      </c>
      <c r="AH191" s="1221" t="s">
        <v>2908</v>
      </c>
      <c r="AI191" s="2007" t="s">
        <v>2909</v>
      </c>
      <c r="AJ191" s="1222" t="s">
        <v>295</v>
      </c>
      <c r="AK191" s="1225" t="s">
        <v>3022</v>
      </c>
      <c r="AL191" s="1222" t="s">
        <v>294</v>
      </c>
      <c r="AM191" s="1221" t="s">
        <v>3011</v>
      </c>
      <c r="AN191" s="2008"/>
    </row>
    <row r="192" spans="1:40" ht="93" customHeight="1">
      <c r="A192" s="1221" t="s">
        <v>1107</v>
      </c>
      <c r="B192" s="1221" t="s">
        <v>482</v>
      </c>
      <c r="C192" s="1221" t="s">
        <v>3010</v>
      </c>
      <c r="D192" s="1222" t="s">
        <v>3011</v>
      </c>
      <c r="E192" s="1221" t="s">
        <v>3012</v>
      </c>
      <c r="F192" s="1222" t="s">
        <v>291</v>
      </c>
      <c r="G192" s="1222" t="s">
        <v>3013</v>
      </c>
      <c r="H192" s="1223">
        <v>1343.57772</v>
      </c>
      <c r="I192" s="1223">
        <v>1200</v>
      </c>
      <c r="J192" s="1222" t="s">
        <v>3014</v>
      </c>
      <c r="K192" s="1224">
        <v>43481</v>
      </c>
      <c r="L192" s="1222" t="s">
        <v>292</v>
      </c>
      <c r="M192" s="1224" t="s">
        <v>3015</v>
      </c>
      <c r="N192" s="1222" t="s">
        <v>293</v>
      </c>
      <c r="O192" s="2069">
        <v>46218</v>
      </c>
      <c r="P192" s="1221" t="s">
        <v>294</v>
      </c>
      <c r="Q192" s="1221" t="s">
        <v>3053</v>
      </c>
      <c r="R192" s="2069" t="s">
        <v>3041</v>
      </c>
      <c r="S192" s="1222" t="s">
        <v>297</v>
      </c>
      <c r="T192" s="2063" t="s">
        <v>323</v>
      </c>
      <c r="U192" s="1222" t="s">
        <v>294</v>
      </c>
      <c r="V192" s="1222" t="s">
        <v>3018</v>
      </c>
      <c r="W192" s="1222" t="s">
        <v>294</v>
      </c>
      <c r="X192" s="1222" t="s">
        <v>3019</v>
      </c>
      <c r="Y192" s="1222" t="s">
        <v>3020</v>
      </c>
      <c r="Z192" s="1222" t="s">
        <v>3011</v>
      </c>
      <c r="AA192" s="1222" t="s">
        <v>3011</v>
      </c>
      <c r="AB192" s="1222" t="s">
        <v>3011</v>
      </c>
      <c r="AC192" s="1222" t="s">
        <v>3011</v>
      </c>
      <c r="AD192" s="1222" t="s">
        <v>3011</v>
      </c>
      <c r="AE192" s="1222" t="s">
        <v>3011</v>
      </c>
      <c r="AF192" s="2007" t="s">
        <v>293</v>
      </c>
      <c r="AG192" s="1221" t="s">
        <v>3021</v>
      </c>
      <c r="AH192" s="1221" t="s">
        <v>2908</v>
      </c>
      <c r="AI192" s="2007" t="s">
        <v>2909</v>
      </c>
      <c r="AJ192" s="1222" t="s">
        <v>295</v>
      </c>
      <c r="AK192" s="1225" t="s">
        <v>3022</v>
      </c>
      <c r="AL192" s="1222" t="s">
        <v>294</v>
      </c>
      <c r="AM192" s="1221" t="s">
        <v>3011</v>
      </c>
      <c r="AN192" s="2008"/>
    </row>
    <row r="193" spans="1:40" ht="93" customHeight="1">
      <c r="A193" s="1221" t="s">
        <v>1107</v>
      </c>
      <c r="B193" s="1221" t="s">
        <v>483</v>
      </c>
      <c r="C193" s="1221" t="s">
        <v>3010</v>
      </c>
      <c r="D193" s="1222" t="s">
        <v>3011</v>
      </c>
      <c r="E193" s="1221" t="s">
        <v>3012</v>
      </c>
      <c r="F193" s="1222" t="s">
        <v>291</v>
      </c>
      <c r="G193" s="1222" t="s">
        <v>3013</v>
      </c>
      <c r="H193" s="1223">
        <v>51545.23257</v>
      </c>
      <c r="I193" s="1223">
        <v>50000</v>
      </c>
      <c r="J193" s="1222" t="s">
        <v>3014</v>
      </c>
      <c r="K193" s="1224">
        <v>43482</v>
      </c>
      <c r="L193" s="1222" t="s">
        <v>292</v>
      </c>
      <c r="M193" s="1224" t="s">
        <v>3015</v>
      </c>
      <c r="N193" s="1222" t="s">
        <v>293</v>
      </c>
      <c r="O193" s="2069">
        <v>46402</v>
      </c>
      <c r="P193" s="1221" t="s">
        <v>294</v>
      </c>
      <c r="Q193" s="1221" t="s">
        <v>3056</v>
      </c>
      <c r="R193" s="2069" t="s">
        <v>3017</v>
      </c>
      <c r="S193" s="1222" t="s">
        <v>297</v>
      </c>
      <c r="T193" s="2063" t="s">
        <v>2916</v>
      </c>
      <c r="U193" s="1222" t="s">
        <v>294</v>
      </c>
      <c r="V193" s="1222" t="s">
        <v>3018</v>
      </c>
      <c r="W193" s="1222" t="s">
        <v>294</v>
      </c>
      <c r="X193" s="1222" t="s">
        <v>3019</v>
      </c>
      <c r="Y193" s="1222" t="s">
        <v>3020</v>
      </c>
      <c r="Z193" s="1222" t="s">
        <v>3011</v>
      </c>
      <c r="AA193" s="1222" t="s">
        <v>3011</v>
      </c>
      <c r="AB193" s="1222" t="s">
        <v>3011</v>
      </c>
      <c r="AC193" s="1222" t="s">
        <v>3011</v>
      </c>
      <c r="AD193" s="1222" t="s">
        <v>3011</v>
      </c>
      <c r="AE193" s="1222" t="s">
        <v>3011</v>
      </c>
      <c r="AF193" s="2007" t="s">
        <v>293</v>
      </c>
      <c r="AG193" s="1221" t="s">
        <v>3021</v>
      </c>
      <c r="AH193" s="1221" t="s">
        <v>2908</v>
      </c>
      <c r="AI193" s="2007" t="s">
        <v>2909</v>
      </c>
      <c r="AJ193" s="1222" t="s">
        <v>295</v>
      </c>
      <c r="AK193" s="1225" t="s">
        <v>3022</v>
      </c>
      <c r="AL193" s="1222" t="s">
        <v>294</v>
      </c>
      <c r="AM193" s="1221" t="s">
        <v>3011</v>
      </c>
      <c r="AN193" s="2008"/>
    </row>
    <row r="194" spans="1:40" ht="93" customHeight="1">
      <c r="A194" s="1221" t="s">
        <v>1107</v>
      </c>
      <c r="B194" s="1221" t="s">
        <v>486</v>
      </c>
      <c r="C194" s="1221" t="s">
        <v>3098</v>
      </c>
      <c r="D194" s="1222" t="s">
        <v>3011</v>
      </c>
      <c r="E194" s="1221" t="s">
        <v>3099</v>
      </c>
      <c r="F194" s="1222" t="s">
        <v>291</v>
      </c>
      <c r="G194" s="1222" t="s">
        <v>3013</v>
      </c>
      <c r="H194" s="1223">
        <v>4470.8293400000002</v>
      </c>
      <c r="I194" s="1223">
        <v>2400</v>
      </c>
      <c r="J194" s="1222" t="s">
        <v>3014</v>
      </c>
      <c r="K194" s="1224">
        <v>44441</v>
      </c>
      <c r="L194" s="1222" t="s">
        <v>3100</v>
      </c>
      <c r="M194" s="1224">
        <v>48113</v>
      </c>
      <c r="N194" s="1222" t="s">
        <v>293</v>
      </c>
      <c r="O194" s="2069">
        <v>46286</v>
      </c>
      <c r="P194" s="1221" t="s">
        <v>294</v>
      </c>
      <c r="Q194" s="1221" t="s">
        <v>3057</v>
      </c>
      <c r="R194" s="2069" t="s">
        <v>3101</v>
      </c>
      <c r="S194" s="1222" t="s">
        <v>297</v>
      </c>
      <c r="T194" s="2063" t="s">
        <v>2932</v>
      </c>
      <c r="U194" s="1222" t="s">
        <v>294</v>
      </c>
      <c r="V194" s="1222" t="s">
        <v>3102</v>
      </c>
      <c r="W194" s="1222" t="s">
        <v>294</v>
      </c>
      <c r="X194" s="1222" t="s">
        <v>3011</v>
      </c>
      <c r="Y194" s="1222" t="s">
        <v>3020</v>
      </c>
      <c r="Z194" s="1222" t="s">
        <v>3011</v>
      </c>
      <c r="AA194" s="1222" t="s">
        <v>3011</v>
      </c>
      <c r="AB194" s="1222" t="s">
        <v>3011</v>
      </c>
      <c r="AC194" s="1222" t="s">
        <v>3011</v>
      </c>
      <c r="AD194" s="1222" t="s">
        <v>3011</v>
      </c>
      <c r="AE194" s="1222" t="s">
        <v>3011</v>
      </c>
      <c r="AF194" s="2007" t="s">
        <v>293</v>
      </c>
      <c r="AG194" s="1221" t="s">
        <v>3103</v>
      </c>
      <c r="AH194" s="1221" t="s">
        <v>3104</v>
      </c>
      <c r="AI194" s="2007" t="s">
        <v>2909</v>
      </c>
      <c r="AJ194" s="1222" t="s">
        <v>295</v>
      </c>
      <c r="AK194" s="1225" t="s">
        <v>3105</v>
      </c>
      <c r="AL194" s="1222" t="s">
        <v>294</v>
      </c>
      <c r="AM194" s="1221" t="s">
        <v>3011</v>
      </c>
      <c r="AN194" s="2008"/>
    </row>
    <row r="195" spans="1:40" ht="93" customHeight="1">
      <c r="A195" s="1221" t="s">
        <v>1107</v>
      </c>
      <c r="B195" s="1221" t="s">
        <v>487</v>
      </c>
      <c r="C195" s="1221" t="s">
        <v>3098</v>
      </c>
      <c r="D195" s="1222" t="s">
        <v>3011</v>
      </c>
      <c r="E195" s="1221" t="s">
        <v>3099</v>
      </c>
      <c r="F195" s="1222" t="s">
        <v>291</v>
      </c>
      <c r="G195" s="1222" t="s">
        <v>3013</v>
      </c>
      <c r="H195" s="1223">
        <v>6706.2440100000003</v>
      </c>
      <c r="I195" s="1223">
        <v>3600</v>
      </c>
      <c r="J195" s="1222" t="s">
        <v>3014</v>
      </c>
      <c r="K195" s="1224">
        <v>44441</v>
      </c>
      <c r="L195" s="1222" t="s">
        <v>3100</v>
      </c>
      <c r="M195" s="1224">
        <v>48113</v>
      </c>
      <c r="N195" s="1222" t="s">
        <v>293</v>
      </c>
      <c r="O195" s="2069">
        <v>46286</v>
      </c>
      <c r="P195" s="1221" t="s">
        <v>294</v>
      </c>
      <c r="Q195" s="1221" t="s">
        <v>3064</v>
      </c>
      <c r="R195" s="2069" t="s">
        <v>3101</v>
      </c>
      <c r="S195" s="1222" t="s">
        <v>297</v>
      </c>
      <c r="T195" s="2063" t="s">
        <v>2932</v>
      </c>
      <c r="U195" s="1222" t="s">
        <v>294</v>
      </c>
      <c r="V195" s="1222" t="s">
        <v>3102</v>
      </c>
      <c r="W195" s="1222" t="s">
        <v>294</v>
      </c>
      <c r="X195" s="1222" t="s">
        <v>3011</v>
      </c>
      <c r="Y195" s="1222" t="s">
        <v>3020</v>
      </c>
      <c r="Z195" s="1222" t="s">
        <v>3011</v>
      </c>
      <c r="AA195" s="1222" t="s">
        <v>3011</v>
      </c>
      <c r="AB195" s="1222" t="s">
        <v>3011</v>
      </c>
      <c r="AC195" s="1222" t="s">
        <v>3011</v>
      </c>
      <c r="AD195" s="1222" t="s">
        <v>3011</v>
      </c>
      <c r="AE195" s="1222" t="s">
        <v>3011</v>
      </c>
      <c r="AF195" s="2007" t="s">
        <v>293</v>
      </c>
      <c r="AG195" s="1221" t="s">
        <v>3103</v>
      </c>
      <c r="AH195" s="1221" t="s">
        <v>3104</v>
      </c>
      <c r="AI195" s="2007" t="s">
        <v>2909</v>
      </c>
      <c r="AJ195" s="1222" t="s">
        <v>295</v>
      </c>
      <c r="AK195" s="1225" t="s">
        <v>3105</v>
      </c>
      <c r="AL195" s="1222" t="s">
        <v>294</v>
      </c>
      <c r="AM195" s="1221" t="s">
        <v>3011</v>
      </c>
      <c r="AN195" s="2008"/>
    </row>
    <row r="196" spans="1:40" ht="93" customHeight="1">
      <c r="A196" s="1221" t="s">
        <v>1107</v>
      </c>
      <c r="B196" s="1221" t="s">
        <v>488</v>
      </c>
      <c r="C196" s="1221" t="s">
        <v>3098</v>
      </c>
      <c r="D196" s="1222" t="s">
        <v>3011</v>
      </c>
      <c r="E196" s="1221" t="s">
        <v>3099</v>
      </c>
      <c r="F196" s="1222" t="s">
        <v>291</v>
      </c>
      <c r="G196" s="1222" t="s">
        <v>3013</v>
      </c>
      <c r="H196" s="1223">
        <v>12667.34979</v>
      </c>
      <c r="I196" s="1223">
        <v>6800</v>
      </c>
      <c r="J196" s="1222" t="s">
        <v>3014</v>
      </c>
      <c r="K196" s="1224">
        <v>44441</v>
      </c>
      <c r="L196" s="1222" t="s">
        <v>3100</v>
      </c>
      <c r="M196" s="1224">
        <v>48113</v>
      </c>
      <c r="N196" s="1222" t="s">
        <v>293</v>
      </c>
      <c r="O196" s="2069">
        <v>46286</v>
      </c>
      <c r="P196" s="1221" t="s">
        <v>294</v>
      </c>
      <c r="Q196" s="1221" t="s">
        <v>3106</v>
      </c>
      <c r="R196" s="2069" t="s">
        <v>3101</v>
      </c>
      <c r="S196" s="1222" t="s">
        <v>297</v>
      </c>
      <c r="T196" s="2063" t="s">
        <v>2932</v>
      </c>
      <c r="U196" s="1222" t="s">
        <v>294</v>
      </c>
      <c r="V196" s="1222" t="s">
        <v>3102</v>
      </c>
      <c r="W196" s="1222" t="s">
        <v>294</v>
      </c>
      <c r="X196" s="1222" t="s">
        <v>3011</v>
      </c>
      <c r="Y196" s="1222" t="s">
        <v>3020</v>
      </c>
      <c r="Z196" s="1222" t="s">
        <v>3011</v>
      </c>
      <c r="AA196" s="1222" t="s">
        <v>3011</v>
      </c>
      <c r="AB196" s="1222" t="s">
        <v>3011</v>
      </c>
      <c r="AC196" s="1222" t="s">
        <v>3011</v>
      </c>
      <c r="AD196" s="1222" t="s">
        <v>3011</v>
      </c>
      <c r="AE196" s="1222" t="s">
        <v>3011</v>
      </c>
      <c r="AF196" s="2007" t="s">
        <v>293</v>
      </c>
      <c r="AG196" s="1222" t="s">
        <v>3103</v>
      </c>
      <c r="AH196" s="1221" t="s">
        <v>3104</v>
      </c>
      <c r="AI196" s="2007" t="s">
        <v>2909</v>
      </c>
      <c r="AJ196" s="1222" t="s">
        <v>295</v>
      </c>
      <c r="AK196" s="1225" t="s">
        <v>3105</v>
      </c>
      <c r="AL196" s="1222" t="s">
        <v>294</v>
      </c>
      <c r="AM196" s="1221" t="s">
        <v>3011</v>
      </c>
      <c r="AN196" s="2008"/>
    </row>
    <row r="197" spans="1:40" ht="93" customHeight="1">
      <c r="A197" s="1221" t="s">
        <v>1107</v>
      </c>
      <c r="B197" s="1221" t="s">
        <v>489</v>
      </c>
      <c r="C197" s="1221" t="s">
        <v>3098</v>
      </c>
      <c r="D197" s="1222" t="s">
        <v>3011</v>
      </c>
      <c r="E197" s="1221" t="s">
        <v>3099</v>
      </c>
      <c r="F197" s="1222" t="s">
        <v>291</v>
      </c>
      <c r="G197" s="1222" t="s">
        <v>3013</v>
      </c>
      <c r="H197" s="1223">
        <v>1490.2764500000001</v>
      </c>
      <c r="I197" s="1223">
        <v>800</v>
      </c>
      <c r="J197" s="1222" t="s">
        <v>3014</v>
      </c>
      <c r="K197" s="1224">
        <v>44441</v>
      </c>
      <c r="L197" s="1222" t="s">
        <v>3100</v>
      </c>
      <c r="M197" s="1224">
        <v>48113</v>
      </c>
      <c r="N197" s="1222" t="s">
        <v>293</v>
      </c>
      <c r="O197" s="2069">
        <v>46286</v>
      </c>
      <c r="P197" s="1221" t="s">
        <v>294</v>
      </c>
      <c r="Q197" s="1221" t="s">
        <v>3051</v>
      </c>
      <c r="R197" s="2069" t="s">
        <v>3101</v>
      </c>
      <c r="S197" s="1222" t="s">
        <v>297</v>
      </c>
      <c r="T197" s="2063" t="s">
        <v>2932</v>
      </c>
      <c r="U197" s="1222" t="s">
        <v>294</v>
      </c>
      <c r="V197" s="1222" t="s">
        <v>3102</v>
      </c>
      <c r="W197" s="1222" t="s">
        <v>294</v>
      </c>
      <c r="X197" s="1222" t="s">
        <v>3011</v>
      </c>
      <c r="Y197" s="1222" t="s">
        <v>3020</v>
      </c>
      <c r="Z197" s="1222" t="s">
        <v>3011</v>
      </c>
      <c r="AA197" s="1222" t="s">
        <v>3011</v>
      </c>
      <c r="AB197" s="1222" t="s">
        <v>3011</v>
      </c>
      <c r="AC197" s="1222" t="s">
        <v>3011</v>
      </c>
      <c r="AD197" s="1222" t="s">
        <v>3011</v>
      </c>
      <c r="AE197" s="1222" t="s">
        <v>3011</v>
      </c>
      <c r="AF197" s="2007" t="s">
        <v>293</v>
      </c>
      <c r="AG197" s="1222" t="s">
        <v>3103</v>
      </c>
      <c r="AH197" s="1221" t="s">
        <v>3104</v>
      </c>
      <c r="AI197" s="2007" t="s">
        <v>2909</v>
      </c>
      <c r="AJ197" s="1222" t="s">
        <v>295</v>
      </c>
      <c r="AK197" s="1225" t="s">
        <v>3105</v>
      </c>
      <c r="AL197" s="1222" t="s">
        <v>294</v>
      </c>
      <c r="AM197" s="1221" t="s">
        <v>3011</v>
      </c>
      <c r="AN197" s="2008"/>
    </row>
    <row r="198" spans="1:40" ht="93" customHeight="1">
      <c r="A198" s="1221" t="s">
        <v>1107</v>
      </c>
      <c r="B198" s="1221" t="s">
        <v>490</v>
      </c>
      <c r="C198" s="1221" t="s">
        <v>3098</v>
      </c>
      <c r="D198" s="1222" t="s">
        <v>3011</v>
      </c>
      <c r="E198" s="1221" t="s">
        <v>3099</v>
      </c>
      <c r="F198" s="1222" t="s">
        <v>291</v>
      </c>
      <c r="G198" s="1222" t="s">
        <v>3013</v>
      </c>
      <c r="H198" s="1223">
        <v>5961.1057899999996</v>
      </c>
      <c r="I198" s="1223">
        <v>3200</v>
      </c>
      <c r="J198" s="1222" t="s">
        <v>3014</v>
      </c>
      <c r="K198" s="1224">
        <v>44441</v>
      </c>
      <c r="L198" s="1222" t="s">
        <v>3100</v>
      </c>
      <c r="M198" s="1224">
        <v>48113</v>
      </c>
      <c r="N198" s="1222" t="s">
        <v>293</v>
      </c>
      <c r="O198" s="2069">
        <v>46286</v>
      </c>
      <c r="P198" s="1221" t="s">
        <v>294</v>
      </c>
      <c r="Q198" s="1221" t="s">
        <v>3050</v>
      </c>
      <c r="R198" s="2069" t="s">
        <v>3101</v>
      </c>
      <c r="S198" s="1222" t="s">
        <v>297</v>
      </c>
      <c r="T198" s="2063" t="s">
        <v>2932</v>
      </c>
      <c r="U198" s="1222" t="s">
        <v>294</v>
      </c>
      <c r="V198" s="1222" t="s">
        <v>3102</v>
      </c>
      <c r="W198" s="1222" t="s">
        <v>294</v>
      </c>
      <c r="X198" s="1222" t="s">
        <v>3011</v>
      </c>
      <c r="Y198" s="1222" t="s">
        <v>3020</v>
      </c>
      <c r="Z198" s="1222" t="s">
        <v>3011</v>
      </c>
      <c r="AA198" s="1222" t="s">
        <v>3011</v>
      </c>
      <c r="AB198" s="1222" t="s">
        <v>3011</v>
      </c>
      <c r="AC198" s="1222" t="s">
        <v>3011</v>
      </c>
      <c r="AD198" s="1222" t="s">
        <v>3011</v>
      </c>
      <c r="AE198" s="1222" t="s">
        <v>3011</v>
      </c>
      <c r="AF198" s="2007" t="s">
        <v>293</v>
      </c>
      <c r="AG198" s="1222" t="s">
        <v>3103</v>
      </c>
      <c r="AH198" s="1221" t="s">
        <v>3104</v>
      </c>
      <c r="AI198" s="2007" t="s">
        <v>2909</v>
      </c>
      <c r="AJ198" s="1222" t="s">
        <v>295</v>
      </c>
      <c r="AK198" s="1225" t="s">
        <v>3105</v>
      </c>
      <c r="AL198" s="1222" t="s">
        <v>294</v>
      </c>
      <c r="AM198" s="1221" t="s">
        <v>3011</v>
      </c>
      <c r="AN198" s="2008"/>
    </row>
    <row r="199" spans="1:40" ht="93" customHeight="1">
      <c r="A199" s="1221" t="s">
        <v>1107</v>
      </c>
      <c r="B199" s="1221" t="s">
        <v>491</v>
      </c>
      <c r="C199" s="1221" t="s">
        <v>3098</v>
      </c>
      <c r="D199" s="1222" t="s">
        <v>3011</v>
      </c>
      <c r="E199" s="1221" t="s">
        <v>3099</v>
      </c>
      <c r="F199" s="1222" t="s">
        <v>291</v>
      </c>
      <c r="G199" s="1222" t="s">
        <v>3013</v>
      </c>
      <c r="H199" s="1223">
        <v>1490.2764500000001</v>
      </c>
      <c r="I199" s="1223">
        <v>800</v>
      </c>
      <c r="J199" s="1222" t="s">
        <v>3014</v>
      </c>
      <c r="K199" s="1224">
        <v>44441</v>
      </c>
      <c r="L199" s="1222" t="s">
        <v>3100</v>
      </c>
      <c r="M199" s="1224">
        <v>48113</v>
      </c>
      <c r="N199" s="1222" t="s">
        <v>293</v>
      </c>
      <c r="O199" s="2069">
        <v>46286</v>
      </c>
      <c r="P199" s="1221" t="s">
        <v>294</v>
      </c>
      <c r="Q199" s="1221" t="s">
        <v>3051</v>
      </c>
      <c r="R199" s="2069" t="s">
        <v>3101</v>
      </c>
      <c r="S199" s="1222" t="s">
        <v>297</v>
      </c>
      <c r="T199" s="2063" t="s">
        <v>2932</v>
      </c>
      <c r="U199" s="1222" t="s">
        <v>294</v>
      </c>
      <c r="V199" s="1222" t="s">
        <v>3102</v>
      </c>
      <c r="W199" s="1222" t="s">
        <v>294</v>
      </c>
      <c r="X199" s="1222" t="s">
        <v>3011</v>
      </c>
      <c r="Y199" s="1222" t="s">
        <v>3020</v>
      </c>
      <c r="Z199" s="1222" t="s">
        <v>3011</v>
      </c>
      <c r="AA199" s="1222" t="s">
        <v>3011</v>
      </c>
      <c r="AB199" s="1222" t="s">
        <v>3011</v>
      </c>
      <c r="AC199" s="1222" t="s">
        <v>3011</v>
      </c>
      <c r="AD199" s="1222" t="s">
        <v>3011</v>
      </c>
      <c r="AE199" s="1222" t="s">
        <v>3011</v>
      </c>
      <c r="AF199" s="2007" t="s">
        <v>293</v>
      </c>
      <c r="AG199" s="1222" t="s">
        <v>3103</v>
      </c>
      <c r="AH199" s="1221" t="s">
        <v>3104</v>
      </c>
      <c r="AI199" s="2007" t="s">
        <v>2909</v>
      </c>
      <c r="AJ199" s="1222" t="s">
        <v>295</v>
      </c>
      <c r="AK199" s="1225" t="s">
        <v>3105</v>
      </c>
      <c r="AL199" s="1222" t="s">
        <v>294</v>
      </c>
      <c r="AM199" s="1221" t="s">
        <v>3011</v>
      </c>
      <c r="AN199" s="2008"/>
    </row>
    <row r="200" spans="1:40" ht="93" customHeight="1">
      <c r="A200" s="1221" t="s">
        <v>1107</v>
      </c>
      <c r="B200" s="1221" t="s">
        <v>492</v>
      </c>
      <c r="C200" s="1221" t="s">
        <v>3098</v>
      </c>
      <c r="D200" s="1222" t="s">
        <v>3011</v>
      </c>
      <c r="E200" s="1221" t="s">
        <v>3099</v>
      </c>
      <c r="F200" s="1222" t="s">
        <v>291</v>
      </c>
      <c r="G200" s="1222" t="s">
        <v>3013</v>
      </c>
      <c r="H200" s="1223">
        <v>1490.2764500000001</v>
      </c>
      <c r="I200" s="1223">
        <v>800</v>
      </c>
      <c r="J200" s="1222" t="s">
        <v>3014</v>
      </c>
      <c r="K200" s="1224">
        <v>44441</v>
      </c>
      <c r="L200" s="1222" t="s">
        <v>3100</v>
      </c>
      <c r="M200" s="1224">
        <v>48113</v>
      </c>
      <c r="N200" s="1222" t="s">
        <v>293</v>
      </c>
      <c r="O200" s="2069">
        <v>46286</v>
      </c>
      <c r="P200" s="1221" t="s">
        <v>294</v>
      </c>
      <c r="Q200" s="1221" t="s">
        <v>3051</v>
      </c>
      <c r="R200" s="2069" t="s">
        <v>3101</v>
      </c>
      <c r="S200" s="1222" t="s">
        <v>297</v>
      </c>
      <c r="T200" s="2063" t="s">
        <v>2932</v>
      </c>
      <c r="U200" s="1222" t="s">
        <v>294</v>
      </c>
      <c r="V200" s="1222" t="s">
        <v>3102</v>
      </c>
      <c r="W200" s="1222" t="s">
        <v>294</v>
      </c>
      <c r="X200" s="1222" t="s">
        <v>3011</v>
      </c>
      <c r="Y200" s="1222" t="s">
        <v>3020</v>
      </c>
      <c r="Z200" s="1222" t="s">
        <v>3011</v>
      </c>
      <c r="AA200" s="1222" t="s">
        <v>3011</v>
      </c>
      <c r="AB200" s="1222" t="s">
        <v>3011</v>
      </c>
      <c r="AC200" s="1222" t="s">
        <v>3011</v>
      </c>
      <c r="AD200" s="1222" t="s">
        <v>3011</v>
      </c>
      <c r="AE200" s="1222" t="s">
        <v>3011</v>
      </c>
      <c r="AF200" s="2007" t="s">
        <v>293</v>
      </c>
      <c r="AG200" s="1222" t="s">
        <v>3103</v>
      </c>
      <c r="AH200" s="1221" t="s">
        <v>3104</v>
      </c>
      <c r="AI200" s="2007" t="s">
        <v>2909</v>
      </c>
      <c r="AJ200" s="1222" t="s">
        <v>295</v>
      </c>
      <c r="AK200" s="1225" t="s">
        <v>3105</v>
      </c>
      <c r="AL200" s="1222" t="s">
        <v>294</v>
      </c>
      <c r="AM200" s="1221" t="s">
        <v>3011</v>
      </c>
      <c r="AN200" s="2008"/>
    </row>
    <row r="201" spans="1:40" ht="93" customHeight="1">
      <c r="A201" s="1221" t="s">
        <v>1107</v>
      </c>
      <c r="B201" s="1221" t="s">
        <v>493</v>
      </c>
      <c r="C201" s="1221" t="s">
        <v>3098</v>
      </c>
      <c r="D201" s="1222" t="s">
        <v>3011</v>
      </c>
      <c r="E201" s="1221" t="s">
        <v>3099</v>
      </c>
      <c r="F201" s="1222" t="s">
        <v>291</v>
      </c>
      <c r="G201" s="1222" t="s">
        <v>3013</v>
      </c>
      <c r="H201" s="1223">
        <v>14157.62624</v>
      </c>
      <c r="I201" s="1223">
        <v>7600</v>
      </c>
      <c r="J201" s="1222" t="s">
        <v>3014</v>
      </c>
      <c r="K201" s="1224">
        <v>44441</v>
      </c>
      <c r="L201" s="1222" t="s">
        <v>3100</v>
      </c>
      <c r="M201" s="1224">
        <v>48113</v>
      </c>
      <c r="N201" s="1222" t="s">
        <v>293</v>
      </c>
      <c r="O201" s="2069">
        <v>46286</v>
      </c>
      <c r="P201" s="1221" t="s">
        <v>294</v>
      </c>
      <c r="Q201" s="1221" t="s">
        <v>3107</v>
      </c>
      <c r="R201" s="2069" t="s">
        <v>3101</v>
      </c>
      <c r="S201" s="1222" t="s">
        <v>297</v>
      </c>
      <c r="T201" s="2063" t="s">
        <v>2932</v>
      </c>
      <c r="U201" s="1222" t="s">
        <v>294</v>
      </c>
      <c r="V201" s="1222" t="s">
        <v>3102</v>
      </c>
      <c r="W201" s="1222" t="s">
        <v>294</v>
      </c>
      <c r="X201" s="1222" t="s">
        <v>3011</v>
      </c>
      <c r="Y201" s="1222" t="s">
        <v>3020</v>
      </c>
      <c r="Z201" s="1222" t="s">
        <v>3011</v>
      </c>
      <c r="AA201" s="1222" t="s">
        <v>3011</v>
      </c>
      <c r="AB201" s="1222" t="s">
        <v>3011</v>
      </c>
      <c r="AC201" s="1222" t="s">
        <v>3011</v>
      </c>
      <c r="AD201" s="1222" t="s">
        <v>3011</v>
      </c>
      <c r="AE201" s="1222" t="s">
        <v>3011</v>
      </c>
      <c r="AF201" s="2007" t="s">
        <v>293</v>
      </c>
      <c r="AG201" s="1222" t="s">
        <v>3103</v>
      </c>
      <c r="AH201" s="1221" t="s">
        <v>3104</v>
      </c>
      <c r="AI201" s="2007" t="s">
        <v>2909</v>
      </c>
      <c r="AJ201" s="1222" t="s">
        <v>295</v>
      </c>
      <c r="AK201" s="1225" t="s">
        <v>3105</v>
      </c>
      <c r="AL201" s="1222" t="s">
        <v>294</v>
      </c>
      <c r="AM201" s="1221" t="s">
        <v>3011</v>
      </c>
      <c r="AN201" s="2008"/>
    </row>
    <row r="202" spans="1:40" ht="93" customHeight="1">
      <c r="A202" s="1221" t="s">
        <v>1107</v>
      </c>
      <c r="B202" s="1221" t="s">
        <v>494</v>
      </c>
      <c r="C202" s="1221" t="s">
        <v>3098</v>
      </c>
      <c r="D202" s="1222" t="s">
        <v>3011</v>
      </c>
      <c r="E202" s="1221" t="s">
        <v>3099</v>
      </c>
      <c r="F202" s="1222" t="s">
        <v>291</v>
      </c>
      <c r="G202" s="1222" t="s">
        <v>3013</v>
      </c>
      <c r="H202" s="1223">
        <v>11177.073350000001</v>
      </c>
      <c r="I202" s="1223">
        <v>6000</v>
      </c>
      <c r="J202" s="1222" t="s">
        <v>3014</v>
      </c>
      <c r="K202" s="1224">
        <v>44441</v>
      </c>
      <c r="L202" s="1222" t="s">
        <v>3100</v>
      </c>
      <c r="M202" s="1224">
        <v>48113</v>
      </c>
      <c r="N202" s="1222" t="s">
        <v>293</v>
      </c>
      <c r="O202" s="2069">
        <v>46286</v>
      </c>
      <c r="P202" s="1221" t="s">
        <v>294</v>
      </c>
      <c r="Q202" s="1221" t="s">
        <v>3033</v>
      </c>
      <c r="R202" s="2069" t="s">
        <v>3101</v>
      </c>
      <c r="S202" s="1222" t="s">
        <v>297</v>
      </c>
      <c r="T202" s="2063" t="s">
        <v>2932</v>
      </c>
      <c r="U202" s="1222" t="s">
        <v>294</v>
      </c>
      <c r="V202" s="1222" t="s">
        <v>3102</v>
      </c>
      <c r="W202" s="1222" t="s">
        <v>294</v>
      </c>
      <c r="X202" s="1222" t="s">
        <v>3011</v>
      </c>
      <c r="Y202" s="1222" t="s">
        <v>3020</v>
      </c>
      <c r="Z202" s="1222" t="s">
        <v>3011</v>
      </c>
      <c r="AA202" s="1222" t="s">
        <v>3011</v>
      </c>
      <c r="AB202" s="1222" t="s">
        <v>3011</v>
      </c>
      <c r="AC202" s="1222" t="s">
        <v>3011</v>
      </c>
      <c r="AD202" s="1222" t="s">
        <v>3011</v>
      </c>
      <c r="AE202" s="1222" t="s">
        <v>3011</v>
      </c>
      <c r="AF202" s="2007" t="s">
        <v>293</v>
      </c>
      <c r="AG202" s="1222" t="s">
        <v>3103</v>
      </c>
      <c r="AH202" s="1221" t="s">
        <v>3104</v>
      </c>
      <c r="AI202" s="2007" t="s">
        <v>2909</v>
      </c>
      <c r="AJ202" s="1222" t="s">
        <v>295</v>
      </c>
      <c r="AK202" s="1225" t="s">
        <v>3105</v>
      </c>
      <c r="AL202" s="1222" t="s">
        <v>294</v>
      </c>
      <c r="AM202" s="1221" t="s">
        <v>3011</v>
      </c>
      <c r="AN202" s="2008"/>
    </row>
    <row r="203" spans="1:40" ht="93" customHeight="1">
      <c r="A203" s="1221" t="s">
        <v>1107</v>
      </c>
      <c r="B203" s="1221" t="s">
        <v>495</v>
      </c>
      <c r="C203" s="1221" t="s">
        <v>3098</v>
      </c>
      <c r="D203" s="1222" t="s">
        <v>3011</v>
      </c>
      <c r="E203" s="1221" t="s">
        <v>3099</v>
      </c>
      <c r="F203" s="1222" t="s">
        <v>291</v>
      </c>
      <c r="G203" s="1222" t="s">
        <v>3013</v>
      </c>
      <c r="H203" s="1223">
        <v>60356.196080000002</v>
      </c>
      <c r="I203" s="1223">
        <v>32400</v>
      </c>
      <c r="J203" s="1222" t="s">
        <v>3014</v>
      </c>
      <c r="K203" s="1224">
        <v>44441</v>
      </c>
      <c r="L203" s="1222" t="s">
        <v>3100</v>
      </c>
      <c r="M203" s="1224">
        <v>48113</v>
      </c>
      <c r="N203" s="1222" t="s">
        <v>293</v>
      </c>
      <c r="O203" s="2069">
        <v>46286</v>
      </c>
      <c r="P203" s="1221" t="s">
        <v>294</v>
      </c>
      <c r="Q203" s="1221" t="s">
        <v>3108</v>
      </c>
      <c r="R203" s="2069" t="s">
        <v>3101</v>
      </c>
      <c r="S203" s="1222" t="s">
        <v>297</v>
      </c>
      <c r="T203" s="2063" t="s">
        <v>2932</v>
      </c>
      <c r="U203" s="1222" t="s">
        <v>294</v>
      </c>
      <c r="V203" s="1222" t="s">
        <v>3102</v>
      </c>
      <c r="W203" s="1222" t="s">
        <v>294</v>
      </c>
      <c r="X203" s="1222" t="s">
        <v>3011</v>
      </c>
      <c r="Y203" s="1222" t="s">
        <v>3020</v>
      </c>
      <c r="Z203" s="1222" t="s">
        <v>3011</v>
      </c>
      <c r="AA203" s="1222" t="s">
        <v>3011</v>
      </c>
      <c r="AB203" s="1222" t="s">
        <v>3011</v>
      </c>
      <c r="AC203" s="1222" t="s">
        <v>3011</v>
      </c>
      <c r="AD203" s="1222" t="s">
        <v>3011</v>
      </c>
      <c r="AE203" s="1222" t="s">
        <v>3011</v>
      </c>
      <c r="AF203" s="2007" t="s">
        <v>293</v>
      </c>
      <c r="AG203" s="1222" t="s">
        <v>3103</v>
      </c>
      <c r="AH203" s="1221" t="s">
        <v>3104</v>
      </c>
      <c r="AI203" s="2007" t="s">
        <v>2909</v>
      </c>
      <c r="AJ203" s="1222" t="s">
        <v>295</v>
      </c>
      <c r="AK203" s="1225" t="s">
        <v>3105</v>
      </c>
      <c r="AL203" s="1222" t="s">
        <v>294</v>
      </c>
      <c r="AM203" s="1221" t="s">
        <v>3011</v>
      </c>
      <c r="AN203" s="2008"/>
    </row>
    <row r="204" spans="1:40" ht="93" customHeight="1">
      <c r="A204" s="1221" t="s">
        <v>1107</v>
      </c>
      <c r="B204" s="1221" t="s">
        <v>496</v>
      </c>
      <c r="C204" s="1221" t="s">
        <v>3098</v>
      </c>
      <c r="D204" s="1222" t="s">
        <v>3011</v>
      </c>
      <c r="E204" s="1221" t="s">
        <v>3099</v>
      </c>
      <c r="F204" s="1222" t="s">
        <v>291</v>
      </c>
      <c r="G204" s="1222" t="s">
        <v>3013</v>
      </c>
      <c r="H204" s="1223">
        <v>111770.73347000001</v>
      </c>
      <c r="I204" s="1223">
        <v>60000</v>
      </c>
      <c r="J204" s="1222" t="s">
        <v>3014</v>
      </c>
      <c r="K204" s="1224">
        <v>44441</v>
      </c>
      <c r="L204" s="1222" t="s">
        <v>3100</v>
      </c>
      <c r="M204" s="1224">
        <v>48113</v>
      </c>
      <c r="N204" s="1222" t="s">
        <v>293</v>
      </c>
      <c r="O204" s="2069">
        <v>46286</v>
      </c>
      <c r="P204" s="1221" t="s">
        <v>294</v>
      </c>
      <c r="Q204" s="1221" t="s">
        <v>3109</v>
      </c>
      <c r="R204" s="2069" t="s">
        <v>3101</v>
      </c>
      <c r="S204" s="1222" t="s">
        <v>297</v>
      </c>
      <c r="T204" s="2063" t="s">
        <v>2932</v>
      </c>
      <c r="U204" s="1222" t="s">
        <v>294</v>
      </c>
      <c r="V204" s="1222" t="s">
        <v>3102</v>
      </c>
      <c r="W204" s="1222" t="s">
        <v>294</v>
      </c>
      <c r="X204" s="1222" t="s">
        <v>3011</v>
      </c>
      <c r="Y204" s="1222" t="s">
        <v>3020</v>
      </c>
      <c r="Z204" s="1222" t="s">
        <v>3011</v>
      </c>
      <c r="AA204" s="1222" t="s">
        <v>3011</v>
      </c>
      <c r="AB204" s="1222" t="s">
        <v>3011</v>
      </c>
      <c r="AC204" s="1222" t="s">
        <v>3011</v>
      </c>
      <c r="AD204" s="1222" t="s">
        <v>3011</v>
      </c>
      <c r="AE204" s="1222" t="s">
        <v>3011</v>
      </c>
      <c r="AF204" s="2007" t="s">
        <v>293</v>
      </c>
      <c r="AG204" s="1222" t="s">
        <v>3103</v>
      </c>
      <c r="AH204" s="1221" t="s">
        <v>3104</v>
      </c>
      <c r="AI204" s="2007" t="s">
        <v>2909</v>
      </c>
      <c r="AJ204" s="1222" t="s">
        <v>295</v>
      </c>
      <c r="AK204" s="1225" t="s">
        <v>3105</v>
      </c>
      <c r="AL204" s="1222" t="s">
        <v>294</v>
      </c>
      <c r="AM204" s="1221" t="s">
        <v>3011</v>
      </c>
      <c r="AN204" s="2008"/>
    </row>
    <row r="205" spans="1:40" ht="93" customHeight="1">
      <c r="A205" s="1221" t="s">
        <v>1107</v>
      </c>
      <c r="B205" s="1221" t="s">
        <v>497</v>
      </c>
      <c r="C205" s="1221" t="s">
        <v>3098</v>
      </c>
      <c r="D205" s="1222" t="s">
        <v>3011</v>
      </c>
      <c r="E205" s="1221" t="s">
        <v>3099</v>
      </c>
      <c r="F205" s="1222" t="s">
        <v>291</v>
      </c>
      <c r="G205" s="1222" t="s">
        <v>3013</v>
      </c>
      <c r="H205" s="1223">
        <v>9686.7968999999994</v>
      </c>
      <c r="I205" s="1223">
        <v>5200</v>
      </c>
      <c r="J205" s="1222" t="s">
        <v>3014</v>
      </c>
      <c r="K205" s="1224">
        <v>44441</v>
      </c>
      <c r="L205" s="1222" t="s">
        <v>3100</v>
      </c>
      <c r="M205" s="1224">
        <v>48113</v>
      </c>
      <c r="N205" s="1222" t="s">
        <v>293</v>
      </c>
      <c r="O205" s="2069">
        <v>46286</v>
      </c>
      <c r="P205" s="1221" t="s">
        <v>294</v>
      </c>
      <c r="Q205" s="1221" t="s">
        <v>3110</v>
      </c>
      <c r="R205" s="2069" t="s">
        <v>3101</v>
      </c>
      <c r="S205" s="1222" t="s">
        <v>297</v>
      </c>
      <c r="T205" s="2063" t="s">
        <v>2932</v>
      </c>
      <c r="U205" s="1222" t="s">
        <v>294</v>
      </c>
      <c r="V205" s="1222" t="s">
        <v>3102</v>
      </c>
      <c r="W205" s="1222" t="s">
        <v>294</v>
      </c>
      <c r="X205" s="1222" t="s">
        <v>3011</v>
      </c>
      <c r="Y205" s="1222" t="s">
        <v>3020</v>
      </c>
      <c r="Z205" s="1222" t="s">
        <v>3011</v>
      </c>
      <c r="AA205" s="1222" t="s">
        <v>3011</v>
      </c>
      <c r="AB205" s="1222" t="s">
        <v>3011</v>
      </c>
      <c r="AC205" s="1222" t="s">
        <v>3011</v>
      </c>
      <c r="AD205" s="1222" t="s">
        <v>3011</v>
      </c>
      <c r="AE205" s="1222" t="s">
        <v>3011</v>
      </c>
      <c r="AF205" s="2007" t="s">
        <v>293</v>
      </c>
      <c r="AG205" s="1222" t="s">
        <v>3103</v>
      </c>
      <c r="AH205" s="1221" t="s">
        <v>3104</v>
      </c>
      <c r="AI205" s="2007" t="s">
        <v>2909</v>
      </c>
      <c r="AJ205" s="1222" t="s">
        <v>295</v>
      </c>
      <c r="AK205" s="1225" t="s">
        <v>3105</v>
      </c>
      <c r="AL205" s="1222" t="s">
        <v>294</v>
      </c>
      <c r="AM205" s="1221" t="s">
        <v>3011</v>
      </c>
      <c r="AN205" s="2008"/>
    </row>
    <row r="206" spans="1:40" ht="93" customHeight="1">
      <c r="A206" s="1221" t="s">
        <v>1107</v>
      </c>
      <c r="B206" s="1221" t="s">
        <v>498</v>
      </c>
      <c r="C206" s="1221" t="s">
        <v>3098</v>
      </c>
      <c r="D206" s="1222" t="s">
        <v>3011</v>
      </c>
      <c r="E206" s="1221" t="s">
        <v>3099</v>
      </c>
      <c r="F206" s="1222" t="s">
        <v>291</v>
      </c>
      <c r="G206" s="1222" t="s">
        <v>3013</v>
      </c>
      <c r="H206" s="1223">
        <v>3725.83835</v>
      </c>
      <c r="I206" s="1223">
        <v>2000</v>
      </c>
      <c r="J206" s="1222" t="s">
        <v>3014</v>
      </c>
      <c r="K206" s="1224">
        <v>44441</v>
      </c>
      <c r="L206" s="1222" t="s">
        <v>3100</v>
      </c>
      <c r="M206" s="1224">
        <v>48142</v>
      </c>
      <c r="N206" s="1222" t="s">
        <v>293</v>
      </c>
      <c r="O206" s="2069">
        <v>46316</v>
      </c>
      <c r="P206" s="1221" t="s">
        <v>294</v>
      </c>
      <c r="Q206" s="1221" t="s">
        <v>3029</v>
      </c>
      <c r="R206" s="2069" t="s">
        <v>3111</v>
      </c>
      <c r="S206" s="1222" t="s">
        <v>297</v>
      </c>
      <c r="T206" s="2063" t="s">
        <v>2932</v>
      </c>
      <c r="U206" s="1222" t="s">
        <v>294</v>
      </c>
      <c r="V206" s="1222" t="s">
        <v>3102</v>
      </c>
      <c r="W206" s="1222" t="s">
        <v>294</v>
      </c>
      <c r="X206" s="1222" t="s">
        <v>3011</v>
      </c>
      <c r="Y206" s="1222" t="s">
        <v>3020</v>
      </c>
      <c r="Z206" s="1222" t="s">
        <v>3011</v>
      </c>
      <c r="AA206" s="1222" t="s">
        <v>3011</v>
      </c>
      <c r="AB206" s="1222" t="s">
        <v>3011</v>
      </c>
      <c r="AC206" s="1222" t="s">
        <v>3011</v>
      </c>
      <c r="AD206" s="1222" t="s">
        <v>3011</v>
      </c>
      <c r="AE206" s="1222" t="s">
        <v>3011</v>
      </c>
      <c r="AF206" s="2007" t="s">
        <v>293</v>
      </c>
      <c r="AG206" s="1222" t="s">
        <v>3103</v>
      </c>
      <c r="AH206" s="1221" t="s">
        <v>3104</v>
      </c>
      <c r="AI206" s="2007" t="s">
        <v>2909</v>
      </c>
      <c r="AJ206" s="1222" t="s">
        <v>295</v>
      </c>
      <c r="AK206" s="1225" t="s">
        <v>3105</v>
      </c>
      <c r="AL206" s="1222" t="s">
        <v>294</v>
      </c>
      <c r="AM206" s="1221" t="s">
        <v>3011</v>
      </c>
      <c r="AN206" s="2008"/>
    </row>
    <row r="207" spans="1:40" ht="93" customHeight="1">
      <c r="A207" s="1221" t="s">
        <v>1107</v>
      </c>
      <c r="B207" s="1221" t="s">
        <v>499</v>
      </c>
      <c r="C207" s="1221" t="s">
        <v>3098</v>
      </c>
      <c r="D207" s="1222" t="s">
        <v>3011</v>
      </c>
      <c r="E207" s="1221" t="s">
        <v>3099</v>
      </c>
      <c r="F207" s="1222" t="s">
        <v>291</v>
      </c>
      <c r="G207" s="1222" t="s">
        <v>3013</v>
      </c>
      <c r="H207" s="1223">
        <v>5961.3413600000003</v>
      </c>
      <c r="I207" s="1223">
        <v>3200</v>
      </c>
      <c r="J207" s="1222" t="s">
        <v>3014</v>
      </c>
      <c r="K207" s="1224">
        <v>44441</v>
      </c>
      <c r="L207" s="1222" t="s">
        <v>3100</v>
      </c>
      <c r="M207" s="1224">
        <v>48142</v>
      </c>
      <c r="N207" s="1222" t="s">
        <v>293</v>
      </c>
      <c r="O207" s="2069">
        <v>46316</v>
      </c>
      <c r="P207" s="1221" t="s">
        <v>294</v>
      </c>
      <c r="Q207" s="1221" t="s">
        <v>3050</v>
      </c>
      <c r="R207" s="2069" t="s">
        <v>3111</v>
      </c>
      <c r="S207" s="1222" t="s">
        <v>297</v>
      </c>
      <c r="T207" s="2063" t="s">
        <v>2932</v>
      </c>
      <c r="U207" s="1222" t="s">
        <v>294</v>
      </c>
      <c r="V207" s="1222" t="s">
        <v>3102</v>
      </c>
      <c r="W207" s="1222" t="s">
        <v>294</v>
      </c>
      <c r="X207" s="1222" t="s">
        <v>3011</v>
      </c>
      <c r="Y207" s="1222" t="s">
        <v>3020</v>
      </c>
      <c r="Z207" s="1222" t="s">
        <v>3011</v>
      </c>
      <c r="AA207" s="1222" t="s">
        <v>3011</v>
      </c>
      <c r="AB207" s="1222" t="s">
        <v>3011</v>
      </c>
      <c r="AC207" s="1222" t="s">
        <v>3011</v>
      </c>
      <c r="AD207" s="1222" t="s">
        <v>3011</v>
      </c>
      <c r="AE207" s="1222" t="s">
        <v>3011</v>
      </c>
      <c r="AF207" s="2007" t="s">
        <v>293</v>
      </c>
      <c r="AG207" s="1222" t="s">
        <v>3103</v>
      </c>
      <c r="AH207" s="1221" t="s">
        <v>3104</v>
      </c>
      <c r="AI207" s="2007" t="s">
        <v>2909</v>
      </c>
      <c r="AJ207" s="1222" t="s">
        <v>295</v>
      </c>
      <c r="AK207" s="1225" t="s">
        <v>3105</v>
      </c>
      <c r="AL207" s="1222" t="s">
        <v>294</v>
      </c>
      <c r="AM207" s="1221" t="s">
        <v>3011</v>
      </c>
      <c r="AN207" s="2008"/>
    </row>
    <row r="208" spans="1:40" ht="93" customHeight="1">
      <c r="A208" s="1221" t="s">
        <v>1107</v>
      </c>
      <c r="B208" s="1221" t="s">
        <v>500</v>
      </c>
      <c r="C208" s="1221" t="s">
        <v>3098</v>
      </c>
      <c r="D208" s="1222" t="s">
        <v>3011</v>
      </c>
      <c r="E208" s="1221" t="s">
        <v>3099</v>
      </c>
      <c r="F208" s="1222" t="s">
        <v>291</v>
      </c>
      <c r="G208" s="1222" t="s">
        <v>3013</v>
      </c>
      <c r="H208" s="1223">
        <v>16393.688750000001</v>
      </c>
      <c r="I208" s="1223">
        <v>8800</v>
      </c>
      <c r="J208" s="1222" t="s">
        <v>3014</v>
      </c>
      <c r="K208" s="1224">
        <v>44441</v>
      </c>
      <c r="L208" s="1222" t="s">
        <v>3100</v>
      </c>
      <c r="M208" s="1224">
        <v>48142</v>
      </c>
      <c r="N208" s="1222" t="s">
        <v>293</v>
      </c>
      <c r="O208" s="2069">
        <v>46316</v>
      </c>
      <c r="P208" s="1221" t="s">
        <v>294</v>
      </c>
      <c r="Q208" s="1221" t="s">
        <v>3112</v>
      </c>
      <c r="R208" s="2069" t="s">
        <v>3111</v>
      </c>
      <c r="S208" s="1222" t="s">
        <v>297</v>
      </c>
      <c r="T208" s="2063" t="s">
        <v>2932</v>
      </c>
      <c r="U208" s="1222" t="s">
        <v>294</v>
      </c>
      <c r="V208" s="1222" t="s">
        <v>3102</v>
      </c>
      <c r="W208" s="1222" t="s">
        <v>294</v>
      </c>
      <c r="X208" s="1222" t="s">
        <v>3011</v>
      </c>
      <c r="Y208" s="1222" t="s">
        <v>3020</v>
      </c>
      <c r="Z208" s="1222" t="s">
        <v>3011</v>
      </c>
      <c r="AA208" s="1222" t="s">
        <v>3011</v>
      </c>
      <c r="AB208" s="1222" t="s">
        <v>3011</v>
      </c>
      <c r="AC208" s="1222" t="s">
        <v>3011</v>
      </c>
      <c r="AD208" s="1222" t="s">
        <v>3011</v>
      </c>
      <c r="AE208" s="1222" t="s">
        <v>3011</v>
      </c>
      <c r="AF208" s="2007" t="s">
        <v>293</v>
      </c>
      <c r="AG208" s="1222" t="s">
        <v>3103</v>
      </c>
      <c r="AH208" s="1221" t="s">
        <v>3104</v>
      </c>
      <c r="AI208" s="2007" t="s">
        <v>2909</v>
      </c>
      <c r="AJ208" s="1222" t="s">
        <v>295</v>
      </c>
      <c r="AK208" s="1225" t="s">
        <v>3105</v>
      </c>
      <c r="AL208" s="1222" t="s">
        <v>294</v>
      </c>
      <c r="AM208" s="1221" t="s">
        <v>3011</v>
      </c>
      <c r="AN208" s="2008"/>
    </row>
    <row r="209" spans="1:40" ht="93" customHeight="1">
      <c r="A209" s="1221" t="s">
        <v>1107</v>
      </c>
      <c r="B209" s="1221" t="s">
        <v>501</v>
      </c>
      <c r="C209" s="1221" t="s">
        <v>3098</v>
      </c>
      <c r="D209" s="1222" t="s">
        <v>3011</v>
      </c>
      <c r="E209" s="1221" t="s">
        <v>3099</v>
      </c>
      <c r="F209" s="1222" t="s">
        <v>291</v>
      </c>
      <c r="G209" s="1222" t="s">
        <v>3013</v>
      </c>
      <c r="H209" s="1223">
        <v>1490.3353400000001</v>
      </c>
      <c r="I209" s="1223">
        <v>800</v>
      </c>
      <c r="J209" s="1222" t="s">
        <v>3014</v>
      </c>
      <c r="K209" s="1224">
        <v>44441</v>
      </c>
      <c r="L209" s="1222" t="s">
        <v>3100</v>
      </c>
      <c r="M209" s="1224">
        <v>48142</v>
      </c>
      <c r="N209" s="1222" t="s">
        <v>293</v>
      </c>
      <c r="O209" s="2069">
        <v>46316</v>
      </c>
      <c r="P209" s="1221" t="s">
        <v>294</v>
      </c>
      <c r="Q209" s="1221" t="s">
        <v>3051</v>
      </c>
      <c r="R209" s="2069" t="s">
        <v>3111</v>
      </c>
      <c r="S209" s="1222" t="s">
        <v>297</v>
      </c>
      <c r="T209" s="2063" t="s">
        <v>2932</v>
      </c>
      <c r="U209" s="1222" t="s">
        <v>294</v>
      </c>
      <c r="V209" s="1222" t="s">
        <v>3102</v>
      </c>
      <c r="W209" s="1222" t="s">
        <v>294</v>
      </c>
      <c r="X209" s="1222" t="s">
        <v>3011</v>
      </c>
      <c r="Y209" s="1222" t="s">
        <v>3020</v>
      </c>
      <c r="Z209" s="1222" t="s">
        <v>3011</v>
      </c>
      <c r="AA209" s="1222" t="s">
        <v>3011</v>
      </c>
      <c r="AB209" s="1222" t="s">
        <v>3011</v>
      </c>
      <c r="AC209" s="1222" t="s">
        <v>3011</v>
      </c>
      <c r="AD209" s="1222" t="s">
        <v>3011</v>
      </c>
      <c r="AE209" s="1222" t="s">
        <v>3011</v>
      </c>
      <c r="AF209" s="2007" t="s">
        <v>293</v>
      </c>
      <c r="AG209" s="1222" t="s">
        <v>3103</v>
      </c>
      <c r="AH209" s="1221" t="s">
        <v>3104</v>
      </c>
      <c r="AI209" s="2007" t="s">
        <v>2909</v>
      </c>
      <c r="AJ209" s="1222" t="s">
        <v>295</v>
      </c>
      <c r="AK209" s="1225" t="s">
        <v>3105</v>
      </c>
      <c r="AL209" s="1222" t="s">
        <v>294</v>
      </c>
      <c r="AM209" s="1221" t="s">
        <v>3011</v>
      </c>
      <c r="AN209" s="2008"/>
    </row>
    <row r="210" spans="1:40" ht="93" customHeight="1">
      <c r="A210" s="1221" t="s">
        <v>1107</v>
      </c>
      <c r="B210" s="1221" t="s">
        <v>502</v>
      </c>
      <c r="C210" s="1221" t="s">
        <v>3098</v>
      </c>
      <c r="D210" s="1222" t="s">
        <v>3011</v>
      </c>
      <c r="E210" s="1221" t="s">
        <v>3099</v>
      </c>
      <c r="F210" s="1222" t="s">
        <v>291</v>
      </c>
      <c r="G210" s="1222" t="s">
        <v>3013</v>
      </c>
      <c r="H210" s="1223">
        <v>5216.1736899999996</v>
      </c>
      <c r="I210" s="1223">
        <v>2800</v>
      </c>
      <c r="J210" s="1222" t="s">
        <v>3014</v>
      </c>
      <c r="K210" s="1224">
        <v>44441</v>
      </c>
      <c r="L210" s="1222" t="s">
        <v>3100</v>
      </c>
      <c r="M210" s="1224">
        <v>48142</v>
      </c>
      <c r="N210" s="1222" t="s">
        <v>293</v>
      </c>
      <c r="O210" s="2069">
        <v>46316</v>
      </c>
      <c r="P210" s="1221" t="s">
        <v>294</v>
      </c>
      <c r="Q210" s="1221" t="s">
        <v>3073</v>
      </c>
      <c r="R210" s="2069" t="s">
        <v>3111</v>
      </c>
      <c r="S210" s="1222" t="s">
        <v>297</v>
      </c>
      <c r="T210" s="2063" t="s">
        <v>2932</v>
      </c>
      <c r="U210" s="1222" t="s">
        <v>294</v>
      </c>
      <c r="V210" s="1222" t="s">
        <v>3102</v>
      </c>
      <c r="W210" s="1222" t="s">
        <v>294</v>
      </c>
      <c r="X210" s="1222" t="s">
        <v>3011</v>
      </c>
      <c r="Y210" s="1222" t="s">
        <v>3020</v>
      </c>
      <c r="Z210" s="1222" t="s">
        <v>3011</v>
      </c>
      <c r="AA210" s="1222" t="s">
        <v>3011</v>
      </c>
      <c r="AB210" s="1222" t="s">
        <v>3011</v>
      </c>
      <c r="AC210" s="1222" t="s">
        <v>3011</v>
      </c>
      <c r="AD210" s="1222" t="s">
        <v>3011</v>
      </c>
      <c r="AE210" s="1222" t="s">
        <v>3011</v>
      </c>
      <c r="AF210" s="2007" t="s">
        <v>293</v>
      </c>
      <c r="AG210" s="1222" t="s">
        <v>3103</v>
      </c>
      <c r="AH210" s="1221" t="s">
        <v>3104</v>
      </c>
      <c r="AI210" s="2007" t="s">
        <v>2909</v>
      </c>
      <c r="AJ210" s="1222" t="s">
        <v>295</v>
      </c>
      <c r="AK210" s="1225" t="s">
        <v>3105</v>
      </c>
      <c r="AL210" s="1222" t="s">
        <v>294</v>
      </c>
      <c r="AM210" s="1221" t="s">
        <v>3011</v>
      </c>
      <c r="AN210" s="2008"/>
    </row>
    <row r="211" spans="1:40" ht="93" customHeight="1">
      <c r="A211" s="1221" t="s">
        <v>1107</v>
      </c>
      <c r="B211" s="1221" t="s">
        <v>503</v>
      </c>
      <c r="C211" s="1221" t="s">
        <v>3098</v>
      </c>
      <c r="D211" s="1222" t="s">
        <v>3011</v>
      </c>
      <c r="E211" s="1221" t="s">
        <v>3099</v>
      </c>
      <c r="F211" s="1222" t="s">
        <v>291</v>
      </c>
      <c r="G211" s="1222" t="s">
        <v>3013</v>
      </c>
      <c r="H211" s="1223">
        <v>1490.3353400000001</v>
      </c>
      <c r="I211" s="1223">
        <v>800</v>
      </c>
      <c r="J211" s="1222" t="s">
        <v>3014</v>
      </c>
      <c r="K211" s="1224">
        <v>44441</v>
      </c>
      <c r="L211" s="1222" t="s">
        <v>3100</v>
      </c>
      <c r="M211" s="1224">
        <v>48142</v>
      </c>
      <c r="N211" s="1222" t="s">
        <v>293</v>
      </c>
      <c r="O211" s="2069">
        <v>46316</v>
      </c>
      <c r="P211" s="1221" t="s">
        <v>294</v>
      </c>
      <c r="Q211" s="1221" t="s">
        <v>3051</v>
      </c>
      <c r="R211" s="2069" t="s">
        <v>3111</v>
      </c>
      <c r="S211" s="1222" t="s">
        <v>297</v>
      </c>
      <c r="T211" s="2063" t="s">
        <v>2932</v>
      </c>
      <c r="U211" s="1222" t="s">
        <v>294</v>
      </c>
      <c r="V211" s="1222" t="s">
        <v>3102</v>
      </c>
      <c r="W211" s="1222" t="s">
        <v>294</v>
      </c>
      <c r="X211" s="1222" t="s">
        <v>3011</v>
      </c>
      <c r="Y211" s="1222" t="s">
        <v>3020</v>
      </c>
      <c r="Z211" s="1222" t="s">
        <v>3011</v>
      </c>
      <c r="AA211" s="1222" t="s">
        <v>3011</v>
      </c>
      <c r="AB211" s="1222" t="s">
        <v>3011</v>
      </c>
      <c r="AC211" s="1222" t="s">
        <v>3011</v>
      </c>
      <c r="AD211" s="1222" t="s">
        <v>3011</v>
      </c>
      <c r="AE211" s="1222" t="s">
        <v>3011</v>
      </c>
      <c r="AF211" s="2007" t="s">
        <v>293</v>
      </c>
      <c r="AG211" s="1222" t="s">
        <v>3103</v>
      </c>
      <c r="AH211" s="1221" t="s">
        <v>3104</v>
      </c>
      <c r="AI211" s="2007" t="s">
        <v>2909</v>
      </c>
      <c r="AJ211" s="1222" t="s">
        <v>295</v>
      </c>
      <c r="AK211" s="1225" t="s">
        <v>3105</v>
      </c>
      <c r="AL211" s="1222" t="s">
        <v>294</v>
      </c>
      <c r="AM211" s="1221" t="s">
        <v>3011</v>
      </c>
      <c r="AN211" s="2008"/>
    </row>
    <row r="212" spans="1:40" ht="93" customHeight="1">
      <c r="A212" s="1221" t="s">
        <v>1107</v>
      </c>
      <c r="B212" s="1221" t="s">
        <v>504</v>
      </c>
      <c r="C212" s="1221" t="s">
        <v>3098</v>
      </c>
      <c r="D212" s="1222" t="s">
        <v>3011</v>
      </c>
      <c r="E212" s="1221" t="s">
        <v>3099</v>
      </c>
      <c r="F212" s="1222" t="s">
        <v>291</v>
      </c>
      <c r="G212" s="1222" t="s">
        <v>3013</v>
      </c>
      <c r="H212" s="1223">
        <v>745.16767000000004</v>
      </c>
      <c r="I212" s="1223">
        <v>400</v>
      </c>
      <c r="J212" s="1222" t="s">
        <v>3014</v>
      </c>
      <c r="K212" s="1224">
        <v>44441</v>
      </c>
      <c r="L212" s="1222" t="s">
        <v>3100</v>
      </c>
      <c r="M212" s="1224">
        <v>48142</v>
      </c>
      <c r="N212" s="1222" t="s">
        <v>293</v>
      </c>
      <c r="O212" s="2069">
        <v>46316</v>
      </c>
      <c r="P212" s="1221" t="s">
        <v>294</v>
      </c>
      <c r="Q212" s="1221" t="s">
        <v>3052</v>
      </c>
      <c r="R212" s="2069" t="s">
        <v>3111</v>
      </c>
      <c r="S212" s="1222" t="s">
        <v>297</v>
      </c>
      <c r="T212" s="2063" t="s">
        <v>2932</v>
      </c>
      <c r="U212" s="1222" t="s">
        <v>294</v>
      </c>
      <c r="V212" s="1222" t="s">
        <v>3102</v>
      </c>
      <c r="W212" s="1222" t="s">
        <v>294</v>
      </c>
      <c r="X212" s="1222" t="s">
        <v>3011</v>
      </c>
      <c r="Y212" s="1222" t="s">
        <v>3020</v>
      </c>
      <c r="Z212" s="1222" t="s">
        <v>3011</v>
      </c>
      <c r="AA212" s="1222" t="s">
        <v>3011</v>
      </c>
      <c r="AB212" s="1222" t="s">
        <v>3011</v>
      </c>
      <c r="AC212" s="1222" t="s">
        <v>3011</v>
      </c>
      <c r="AD212" s="1222" t="s">
        <v>3011</v>
      </c>
      <c r="AE212" s="1222" t="s">
        <v>3011</v>
      </c>
      <c r="AF212" s="2007" t="s">
        <v>293</v>
      </c>
      <c r="AG212" s="1222" t="s">
        <v>3103</v>
      </c>
      <c r="AH212" s="1221" t="s">
        <v>3104</v>
      </c>
      <c r="AI212" s="2007" t="s">
        <v>2909</v>
      </c>
      <c r="AJ212" s="1222" t="s">
        <v>295</v>
      </c>
      <c r="AK212" s="1225" t="s">
        <v>3105</v>
      </c>
      <c r="AL212" s="1222" t="s">
        <v>294</v>
      </c>
      <c r="AM212" s="1221" t="s">
        <v>3011</v>
      </c>
      <c r="AN212" s="2008"/>
    </row>
    <row r="213" spans="1:40" ht="93" customHeight="1">
      <c r="A213" s="1221" t="s">
        <v>1107</v>
      </c>
      <c r="B213" s="1221" t="s">
        <v>505</v>
      </c>
      <c r="C213" s="1221" t="s">
        <v>3098</v>
      </c>
      <c r="D213" s="1222" t="s">
        <v>3011</v>
      </c>
      <c r="E213" s="1221" t="s">
        <v>3099</v>
      </c>
      <c r="F213" s="1222" t="s">
        <v>291</v>
      </c>
      <c r="G213" s="1222" t="s">
        <v>3013</v>
      </c>
      <c r="H213" s="1223">
        <v>1490.3353400000001</v>
      </c>
      <c r="I213" s="1223">
        <v>800</v>
      </c>
      <c r="J213" s="1222" t="s">
        <v>3014</v>
      </c>
      <c r="K213" s="1224">
        <v>44441</v>
      </c>
      <c r="L213" s="1222" t="s">
        <v>3100</v>
      </c>
      <c r="M213" s="1224">
        <v>48142</v>
      </c>
      <c r="N213" s="1222" t="s">
        <v>293</v>
      </c>
      <c r="O213" s="2069">
        <v>46316</v>
      </c>
      <c r="P213" s="1221" t="s">
        <v>294</v>
      </c>
      <c r="Q213" s="1221" t="s">
        <v>3051</v>
      </c>
      <c r="R213" s="2069" t="s">
        <v>3111</v>
      </c>
      <c r="S213" s="1222" t="s">
        <v>297</v>
      </c>
      <c r="T213" s="2063" t="s">
        <v>2932</v>
      </c>
      <c r="U213" s="1222" t="s">
        <v>294</v>
      </c>
      <c r="V213" s="1222" t="s">
        <v>3102</v>
      </c>
      <c r="W213" s="1222" t="s">
        <v>294</v>
      </c>
      <c r="X213" s="1222" t="s">
        <v>3011</v>
      </c>
      <c r="Y213" s="1222" t="s">
        <v>3020</v>
      </c>
      <c r="Z213" s="1222" t="s">
        <v>3011</v>
      </c>
      <c r="AA213" s="1222" t="s">
        <v>3011</v>
      </c>
      <c r="AB213" s="1222" t="s">
        <v>3011</v>
      </c>
      <c r="AC213" s="1222" t="s">
        <v>3011</v>
      </c>
      <c r="AD213" s="1222" t="s">
        <v>3011</v>
      </c>
      <c r="AE213" s="1222" t="s">
        <v>3011</v>
      </c>
      <c r="AF213" s="2007" t="s">
        <v>293</v>
      </c>
      <c r="AG213" s="1222" t="s">
        <v>3103</v>
      </c>
      <c r="AH213" s="1221" t="s">
        <v>3104</v>
      </c>
      <c r="AI213" s="2007" t="s">
        <v>2909</v>
      </c>
      <c r="AJ213" s="1222" t="s">
        <v>295</v>
      </c>
      <c r="AK213" s="1225" t="s">
        <v>3105</v>
      </c>
      <c r="AL213" s="1222" t="s">
        <v>294</v>
      </c>
      <c r="AM213" s="1221" t="s">
        <v>3011</v>
      </c>
      <c r="AN213" s="2008"/>
    </row>
    <row r="214" spans="1:40" ht="93" customHeight="1">
      <c r="A214" s="1221" t="s">
        <v>1107</v>
      </c>
      <c r="B214" s="1221" t="s">
        <v>506</v>
      </c>
      <c r="C214" s="1221" t="s">
        <v>3098</v>
      </c>
      <c r="D214" s="1222" t="s">
        <v>3011</v>
      </c>
      <c r="E214" s="1221" t="s">
        <v>3099</v>
      </c>
      <c r="F214" s="1222" t="s">
        <v>291</v>
      </c>
      <c r="G214" s="1222" t="s">
        <v>3013</v>
      </c>
      <c r="H214" s="1223">
        <v>13413.01807</v>
      </c>
      <c r="I214" s="1223">
        <v>7200</v>
      </c>
      <c r="J214" s="1222" t="s">
        <v>3014</v>
      </c>
      <c r="K214" s="1224">
        <v>44441</v>
      </c>
      <c r="L214" s="1222" t="s">
        <v>3100</v>
      </c>
      <c r="M214" s="1224">
        <v>48142</v>
      </c>
      <c r="N214" s="1222" t="s">
        <v>293</v>
      </c>
      <c r="O214" s="2069">
        <v>46316</v>
      </c>
      <c r="P214" s="1221" t="s">
        <v>294</v>
      </c>
      <c r="Q214" s="1221" t="s">
        <v>3113</v>
      </c>
      <c r="R214" s="2069" t="s">
        <v>3111</v>
      </c>
      <c r="S214" s="1222" t="s">
        <v>297</v>
      </c>
      <c r="T214" s="2063" t="s">
        <v>2932</v>
      </c>
      <c r="U214" s="1222" t="s">
        <v>294</v>
      </c>
      <c r="V214" s="1222" t="s">
        <v>3102</v>
      </c>
      <c r="W214" s="1222" t="s">
        <v>294</v>
      </c>
      <c r="X214" s="1222" t="s">
        <v>3011</v>
      </c>
      <c r="Y214" s="1222" t="s">
        <v>3020</v>
      </c>
      <c r="Z214" s="1222" t="s">
        <v>3011</v>
      </c>
      <c r="AA214" s="1222" t="s">
        <v>3011</v>
      </c>
      <c r="AB214" s="1222" t="s">
        <v>3011</v>
      </c>
      <c r="AC214" s="1222" t="s">
        <v>3011</v>
      </c>
      <c r="AD214" s="1222" t="s">
        <v>3011</v>
      </c>
      <c r="AE214" s="1222" t="s">
        <v>3011</v>
      </c>
      <c r="AF214" s="2007" t="s">
        <v>293</v>
      </c>
      <c r="AG214" s="1222" t="s">
        <v>3103</v>
      </c>
      <c r="AH214" s="1221" t="s">
        <v>3104</v>
      </c>
      <c r="AI214" s="2007" t="s">
        <v>2909</v>
      </c>
      <c r="AJ214" s="1222" t="s">
        <v>295</v>
      </c>
      <c r="AK214" s="1225" t="s">
        <v>3105</v>
      </c>
      <c r="AL214" s="1222" t="s">
        <v>294</v>
      </c>
      <c r="AM214" s="1221" t="s">
        <v>3011</v>
      </c>
      <c r="AN214" s="2008"/>
    </row>
    <row r="215" spans="1:40" ht="93" customHeight="1">
      <c r="A215" s="1221" t="s">
        <v>1107</v>
      </c>
      <c r="B215" s="1221" t="s">
        <v>507</v>
      </c>
      <c r="C215" s="1221" t="s">
        <v>3098</v>
      </c>
      <c r="D215" s="1222" t="s">
        <v>3011</v>
      </c>
      <c r="E215" s="1221" t="s">
        <v>3099</v>
      </c>
      <c r="F215" s="1222" t="s">
        <v>291</v>
      </c>
      <c r="G215" s="1222" t="s">
        <v>3013</v>
      </c>
      <c r="H215" s="1223">
        <v>11177.51506</v>
      </c>
      <c r="I215" s="1223">
        <v>6000</v>
      </c>
      <c r="J215" s="1222" t="s">
        <v>3014</v>
      </c>
      <c r="K215" s="1224">
        <v>44441</v>
      </c>
      <c r="L215" s="1222" t="s">
        <v>3100</v>
      </c>
      <c r="M215" s="1224">
        <v>48142</v>
      </c>
      <c r="N215" s="1222" t="s">
        <v>293</v>
      </c>
      <c r="O215" s="2069">
        <v>46316</v>
      </c>
      <c r="P215" s="1221" t="s">
        <v>294</v>
      </c>
      <c r="Q215" s="1221" t="s">
        <v>3033</v>
      </c>
      <c r="R215" s="2069" t="s">
        <v>3111</v>
      </c>
      <c r="S215" s="1222" t="s">
        <v>297</v>
      </c>
      <c r="T215" s="2063" t="s">
        <v>2932</v>
      </c>
      <c r="U215" s="1222" t="s">
        <v>294</v>
      </c>
      <c r="V215" s="1222" t="s">
        <v>3102</v>
      </c>
      <c r="W215" s="1222" t="s">
        <v>294</v>
      </c>
      <c r="X215" s="1222" t="s">
        <v>3011</v>
      </c>
      <c r="Y215" s="1222" t="s">
        <v>3020</v>
      </c>
      <c r="Z215" s="1222" t="s">
        <v>3011</v>
      </c>
      <c r="AA215" s="1222" t="s">
        <v>3011</v>
      </c>
      <c r="AB215" s="1222" t="s">
        <v>3011</v>
      </c>
      <c r="AC215" s="1222" t="s">
        <v>3011</v>
      </c>
      <c r="AD215" s="1222" t="s">
        <v>3011</v>
      </c>
      <c r="AE215" s="1222" t="s">
        <v>3011</v>
      </c>
      <c r="AF215" s="2007" t="s">
        <v>293</v>
      </c>
      <c r="AG215" s="1222" t="s">
        <v>3103</v>
      </c>
      <c r="AH215" s="1221" t="s">
        <v>3104</v>
      </c>
      <c r="AI215" s="2007" t="s">
        <v>2909</v>
      </c>
      <c r="AJ215" s="1222" t="s">
        <v>295</v>
      </c>
      <c r="AK215" s="1225" t="s">
        <v>3105</v>
      </c>
      <c r="AL215" s="1222" t="s">
        <v>294</v>
      </c>
      <c r="AM215" s="1221" t="s">
        <v>3011</v>
      </c>
      <c r="AN215" s="2008"/>
    </row>
    <row r="216" spans="1:40" ht="93" customHeight="1">
      <c r="A216" s="1221" t="s">
        <v>1107</v>
      </c>
      <c r="B216" s="1221" t="s">
        <v>508</v>
      </c>
      <c r="C216" s="1221" t="s">
        <v>3098</v>
      </c>
      <c r="D216" s="1222" t="s">
        <v>3011</v>
      </c>
      <c r="E216" s="1221" t="s">
        <v>3099</v>
      </c>
      <c r="F216" s="1222" t="s">
        <v>291</v>
      </c>
      <c r="G216" s="1222" t="s">
        <v>3013</v>
      </c>
      <c r="H216" s="1223">
        <v>60358.581319999998</v>
      </c>
      <c r="I216" s="1223">
        <v>32400</v>
      </c>
      <c r="J216" s="1222" t="s">
        <v>3014</v>
      </c>
      <c r="K216" s="1224">
        <v>44441</v>
      </c>
      <c r="L216" s="1222" t="s">
        <v>3100</v>
      </c>
      <c r="M216" s="1224">
        <v>48142</v>
      </c>
      <c r="N216" s="1222" t="s">
        <v>293</v>
      </c>
      <c r="O216" s="2069">
        <v>46316</v>
      </c>
      <c r="P216" s="1221" t="s">
        <v>294</v>
      </c>
      <c r="Q216" s="1221" t="s">
        <v>3108</v>
      </c>
      <c r="R216" s="2069" t="s">
        <v>3111</v>
      </c>
      <c r="S216" s="1222" t="s">
        <v>297</v>
      </c>
      <c r="T216" s="2063" t="s">
        <v>2932</v>
      </c>
      <c r="U216" s="1222" t="s">
        <v>294</v>
      </c>
      <c r="V216" s="1222" t="s">
        <v>3102</v>
      </c>
      <c r="W216" s="1222" t="s">
        <v>294</v>
      </c>
      <c r="X216" s="1222" t="s">
        <v>3011</v>
      </c>
      <c r="Y216" s="1222" t="s">
        <v>3020</v>
      </c>
      <c r="Z216" s="1222" t="s">
        <v>3011</v>
      </c>
      <c r="AA216" s="1222" t="s">
        <v>3011</v>
      </c>
      <c r="AB216" s="1222" t="s">
        <v>3011</v>
      </c>
      <c r="AC216" s="1222" t="s">
        <v>3011</v>
      </c>
      <c r="AD216" s="1222" t="s">
        <v>3011</v>
      </c>
      <c r="AE216" s="1222" t="s">
        <v>3011</v>
      </c>
      <c r="AF216" s="2007" t="s">
        <v>293</v>
      </c>
      <c r="AG216" s="1222" t="s">
        <v>3103</v>
      </c>
      <c r="AH216" s="1221" t="s">
        <v>3104</v>
      </c>
      <c r="AI216" s="2007" t="s">
        <v>2909</v>
      </c>
      <c r="AJ216" s="1222" t="s">
        <v>295</v>
      </c>
      <c r="AK216" s="1225" t="s">
        <v>3105</v>
      </c>
      <c r="AL216" s="1222" t="s">
        <v>294</v>
      </c>
      <c r="AM216" s="1221" t="s">
        <v>3011</v>
      </c>
      <c r="AN216" s="2008"/>
    </row>
    <row r="217" spans="1:40" ht="93" customHeight="1">
      <c r="A217" s="1221" t="s">
        <v>1107</v>
      </c>
      <c r="B217" s="1221" t="s">
        <v>509</v>
      </c>
      <c r="C217" s="1221" t="s">
        <v>3098</v>
      </c>
      <c r="D217" s="1222" t="s">
        <v>3011</v>
      </c>
      <c r="E217" s="1221" t="s">
        <v>3099</v>
      </c>
      <c r="F217" s="1222" t="s">
        <v>291</v>
      </c>
      <c r="G217" s="1222" t="s">
        <v>3013</v>
      </c>
      <c r="H217" s="1223">
        <v>111775.15059</v>
      </c>
      <c r="I217" s="1223">
        <v>60000</v>
      </c>
      <c r="J217" s="1222" t="s">
        <v>3014</v>
      </c>
      <c r="K217" s="1224">
        <v>44441</v>
      </c>
      <c r="L217" s="1222" t="s">
        <v>3100</v>
      </c>
      <c r="M217" s="1224">
        <v>48142</v>
      </c>
      <c r="N217" s="1222" t="s">
        <v>293</v>
      </c>
      <c r="O217" s="2069">
        <v>46316</v>
      </c>
      <c r="P217" s="1221" t="s">
        <v>294</v>
      </c>
      <c r="Q217" s="1221" t="s">
        <v>3109</v>
      </c>
      <c r="R217" s="2069" t="s">
        <v>3111</v>
      </c>
      <c r="S217" s="1222" t="s">
        <v>297</v>
      </c>
      <c r="T217" s="2063" t="s">
        <v>2932</v>
      </c>
      <c r="U217" s="1222" t="s">
        <v>294</v>
      </c>
      <c r="V217" s="1222" t="s">
        <v>3102</v>
      </c>
      <c r="W217" s="1222" t="s">
        <v>294</v>
      </c>
      <c r="X217" s="1222" t="s">
        <v>3011</v>
      </c>
      <c r="Y217" s="1222" t="s">
        <v>3020</v>
      </c>
      <c r="Z217" s="1222" t="s">
        <v>3011</v>
      </c>
      <c r="AA217" s="1222" t="s">
        <v>3011</v>
      </c>
      <c r="AB217" s="1222" t="s">
        <v>3011</v>
      </c>
      <c r="AC217" s="1222" t="s">
        <v>3011</v>
      </c>
      <c r="AD217" s="1222" t="s">
        <v>3011</v>
      </c>
      <c r="AE217" s="1222" t="s">
        <v>3011</v>
      </c>
      <c r="AF217" s="2007" t="s">
        <v>293</v>
      </c>
      <c r="AG217" s="1222" t="s">
        <v>3103</v>
      </c>
      <c r="AH217" s="1221" t="s">
        <v>3104</v>
      </c>
      <c r="AI217" s="2007" t="s">
        <v>2909</v>
      </c>
      <c r="AJ217" s="1222" t="s">
        <v>295</v>
      </c>
      <c r="AK217" s="1225" t="s">
        <v>3105</v>
      </c>
      <c r="AL217" s="1222" t="s">
        <v>294</v>
      </c>
      <c r="AM217" s="1221" t="s">
        <v>3011</v>
      </c>
      <c r="AN217" s="2008"/>
    </row>
    <row r="218" spans="1:40" ht="93" customHeight="1">
      <c r="A218" s="1221" t="s">
        <v>1107</v>
      </c>
      <c r="B218" s="1221" t="s">
        <v>510</v>
      </c>
      <c r="C218" s="1221" t="s">
        <v>3098</v>
      </c>
      <c r="D218" s="1222" t="s">
        <v>3011</v>
      </c>
      <c r="E218" s="1221" t="s">
        <v>3099</v>
      </c>
      <c r="F218" s="1222" t="s">
        <v>291</v>
      </c>
      <c r="G218" s="1222" t="s">
        <v>3013</v>
      </c>
      <c r="H218" s="1223">
        <v>8942.0120499999994</v>
      </c>
      <c r="I218" s="1223">
        <v>4800</v>
      </c>
      <c r="J218" s="1222" t="s">
        <v>3014</v>
      </c>
      <c r="K218" s="1224">
        <v>44441</v>
      </c>
      <c r="L218" s="1222" t="s">
        <v>3100</v>
      </c>
      <c r="M218" s="1224">
        <v>48142</v>
      </c>
      <c r="N218" s="1222" t="s">
        <v>293</v>
      </c>
      <c r="O218" s="2069">
        <v>46316</v>
      </c>
      <c r="P218" s="1221" t="s">
        <v>294</v>
      </c>
      <c r="Q218" s="1221" t="s">
        <v>3058</v>
      </c>
      <c r="R218" s="2069" t="s">
        <v>3111</v>
      </c>
      <c r="S218" s="1222" t="s">
        <v>297</v>
      </c>
      <c r="T218" s="2063" t="s">
        <v>2932</v>
      </c>
      <c r="U218" s="1222" t="s">
        <v>294</v>
      </c>
      <c r="V218" s="1222" t="s">
        <v>3102</v>
      </c>
      <c r="W218" s="1222" t="s">
        <v>294</v>
      </c>
      <c r="X218" s="1222" t="s">
        <v>3011</v>
      </c>
      <c r="Y218" s="1222" t="s">
        <v>3020</v>
      </c>
      <c r="Z218" s="1222" t="s">
        <v>3011</v>
      </c>
      <c r="AA218" s="1222" t="s">
        <v>3011</v>
      </c>
      <c r="AB218" s="1222" t="s">
        <v>3011</v>
      </c>
      <c r="AC218" s="1222" t="s">
        <v>3011</v>
      </c>
      <c r="AD218" s="1222" t="s">
        <v>3011</v>
      </c>
      <c r="AE218" s="1222" t="s">
        <v>3011</v>
      </c>
      <c r="AF218" s="2007" t="s">
        <v>293</v>
      </c>
      <c r="AG218" s="1222" t="s">
        <v>3103</v>
      </c>
      <c r="AH218" s="1221" t="s">
        <v>3104</v>
      </c>
      <c r="AI218" s="2007" t="s">
        <v>2909</v>
      </c>
      <c r="AJ218" s="1222" t="s">
        <v>295</v>
      </c>
      <c r="AK218" s="1225" t="s">
        <v>3105</v>
      </c>
      <c r="AL218" s="1222" t="s">
        <v>294</v>
      </c>
      <c r="AM218" s="1221" t="s">
        <v>3011</v>
      </c>
      <c r="AN218" s="2008"/>
    </row>
    <row r="219" spans="1:40" ht="93" customHeight="1">
      <c r="A219" s="1221" t="s">
        <v>1107</v>
      </c>
      <c r="B219" s="1221" t="s">
        <v>511</v>
      </c>
      <c r="C219" s="1221" t="s">
        <v>3098</v>
      </c>
      <c r="D219" s="1222" t="s">
        <v>3011</v>
      </c>
      <c r="E219" s="1221" t="s">
        <v>3099</v>
      </c>
      <c r="F219" s="1222" t="s">
        <v>291</v>
      </c>
      <c r="G219" s="1222" t="s">
        <v>3013</v>
      </c>
      <c r="H219" s="1223">
        <v>744.94123000000002</v>
      </c>
      <c r="I219" s="1223">
        <v>400</v>
      </c>
      <c r="J219" s="1222" t="s">
        <v>3014</v>
      </c>
      <c r="K219" s="1224">
        <v>44442</v>
      </c>
      <c r="L219" s="1222" t="s">
        <v>3100</v>
      </c>
      <c r="M219" s="1224">
        <v>48113</v>
      </c>
      <c r="N219" s="1222" t="s">
        <v>293</v>
      </c>
      <c r="O219" s="2069">
        <v>46286</v>
      </c>
      <c r="P219" s="1221" t="s">
        <v>294</v>
      </c>
      <c r="Q219" s="1221" t="s">
        <v>3052</v>
      </c>
      <c r="R219" s="2069" t="s">
        <v>3101</v>
      </c>
      <c r="S219" s="1222" t="s">
        <v>297</v>
      </c>
      <c r="T219" s="2063" t="s">
        <v>2932</v>
      </c>
      <c r="U219" s="1222" t="s">
        <v>294</v>
      </c>
      <c r="V219" s="1222" t="s">
        <v>3102</v>
      </c>
      <c r="W219" s="1222" t="s">
        <v>294</v>
      </c>
      <c r="X219" s="1222" t="s">
        <v>3011</v>
      </c>
      <c r="Y219" s="1222" t="s">
        <v>3020</v>
      </c>
      <c r="Z219" s="1222" t="s">
        <v>3011</v>
      </c>
      <c r="AA219" s="1222" t="s">
        <v>3011</v>
      </c>
      <c r="AB219" s="1222" t="s">
        <v>3011</v>
      </c>
      <c r="AC219" s="1222" t="s">
        <v>3011</v>
      </c>
      <c r="AD219" s="1222" t="s">
        <v>3011</v>
      </c>
      <c r="AE219" s="1222" t="s">
        <v>3011</v>
      </c>
      <c r="AF219" s="2007" t="s">
        <v>293</v>
      </c>
      <c r="AG219" s="1222" t="s">
        <v>3103</v>
      </c>
      <c r="AH219" s="1221" t="s">
        <v>3104</v>
      </c>
      <c r="AI219" s="2007" t="s">
        <v>2909</v>
      </c>
      <c r="AJ219" s="1222" t="s">
        <v>295</v>
      </c>
      <c r="AK219" s="1225" t="s">
        <v>3105</v>
      </c>
      <c r="AL219" s="1222" t="s">
        <v>294</v>
      </c>
      <c r="AM219" s="1221" t="s">
        <v>3011</v>
      </c>
      <c r="AN219" s="2008"/>
    </row>
    <row r="220" spans="1:40" ht="93" customHeight="1">
      <c r="A220" s="1221" t="s">
        <v>1107</v>
      </c>
      <c r="B220" s="1221" t="s">
        <v>512</v>
      </c>
      <c r="C220" s="1221" t="s">
        <v>3098</v>
      </c>
      <c r="D220" s="1222" t="s">
        <v>3011</v>
      </c>
      <c r="E220" s="1221" t="s">
        <v>3099</v>
      </c>
      <c r="F220" s="1222" t="s">
        <v>291</v>
      </c>
      <c r="G220" s="1222" t="s">
        <v>3013</v>
      </c>
      <c r="H220" s="1223">
        <v>744.94123000000002</v>
      </c>
      <c r="I220" s="1223">
        <v>400</v>
      </c>
      <c r="J220" s="1222" t="s">
        <v>3014</v>
      </c>
      <c r="K220" s="1224">
        <v>44442</v>
      </c>
      <c r="L220" s="1222" t="s">
        <v>3100</v>
      </c>
      <c r="M220" s="1224">
        <v>48113</v>
      </c>
      <c r="N220" s="1222" t="s">
        <v>293</v>
      </c>
      <c r="O220" s="2069">
        <v>46316</v>
      </c>
      <c r="P220" s="1221" t="s">
        <v>294</v>
      </c>
      <c r="Q220" s="1221" t="s">
        <v>3052</v>
      </c>
      <c r="R220" s="2069" t="s">
        <v>3101</v>
      </c>
      <c r="S220" s="1222" t="s">
        <v>297</v>
      </c>
      <c r="T220" s="2063" t="s">
        <v>2932</v>
      </c>
      <c r="U220" s="1222" t="s">
        <v>294</v>
      </c>
      <c r="V220" s="1222" t="s">
        <v>3102</v>
      </c>
      <c r="W220" s="1222" t="s">
        <v>294</v>
      </c>
      <c r="X220" s="1222" t="s">
        <v>3011</v>
      </c>
      <c r="Y220" s="1222" t="s">
        <v>3020</v>
      </c>
      <c r="Z220" s="1222" t="s">
        <v>3011</v>
      </c>
      <c r="AA220" s="1222" t="s">
        <v>3011</v>
      </c>
      <c r="AB220" s="1222" t="s">
        <v>3011</v>
      </c>
      <c r="AC220" s="1222" t="s">
        <v>3011</v>
      </c>
      <c r="AD220" s="1222" t="s">
        <v>3011</v>
      </c>
      <c r="AE220" s="1222" t="s">
        <v>3011</v>
      </c>
      <c r="AF220" s="2007" t="s">
        <v>293</v>
      </c>
      <c r="AG220" s="1222" t="s">
        <v>3103</v>
      </c>
      <c r="AH220" s="1221" t="s">
        <v>3104</v>
      </c>
      <c r="AI220" s="2007" t="s">
        <v>2909</v>
      </c>
      <c r="AJ220" s="1222" t="s">
        <v>295</v>
      </c>
      <c r="AK220" s="1225" t="s">
        <v>3105</v>
      </c>
      <c r="AL220" s="1222" t="s">
        <v>294</v>
      </c>
      <c r="AM220" s="1221" t="s">
        <v>3011</v>
      </c>
      <c r="AN220" s="2008"/>
    </row>
    <row r="221" spans="1:40" ht="93" customHeight="1">
      <c r="A221" s="1221" t="s">
        <v>1107</v>
      </c>
      <c r="B221" s="1221" t="s">
        <v>513</v>
      </c>
      <c r="C221" s="1221" t="s">
        <v>3098</v>
      </c>
      <c r="D221" s="1222" t="s">
        <v>3011</v>
      </c>
      <c r="E221" s="1221" t="s">
        <v>3099</v>
      </c>
      <c r="F221" s="1222" t="s">
        <v>291</v>
      </c>
      <c r="G221" s="1222" t="s">
        <v>3013</v>
      </c>
      <c r="H221" s="1223">
        <v>1489.88247</v>
      </c>
      <c r="I221" s="1223">
        <v>800</v>
      </c>
      <c r="J221" s="1222" t="s">
        <v>3014</v>
      </c>
      <c r="K221" s="1224">
        <v>44442</v>
      </c>
      <c r="L221" s="1222" t="s">
        <v>3100</v>
      </c>
      <c r="M221" s="1224">
        <v>48113</v>
      </c>
      <c r="N221" s="1222" t="s">
        <v>293</v>
      </c>
      <c r="O221" s="2069">
        <v>46316</v>
      </c>
      <c r="P221" s="1221" t="s">
        <v>294</v>
      </c>
      <c r="Q221" s="1221" t="s">
        <v>3051</v>
      </c>
      <c r="R221" s="2069" t="s">
        <v>3101</v>
      </c>
      <c r="S221" s="1222" t="s">
        <v>297</v>
      </c>
      <c r="T221" s="2063" t="s">
        <v>2932</v>
      </c>
      <c r="U221" s="1222" t="s">
        <v>294</v>
      </c>
      <c r="V221" s="1222" t="s">
        <v>3102</v>
      </c>
      <c r="W221" s="1222" t="s">
        <v>294</v>
      </c>
      <c r="X221" s="1222" t="s">
        <v>3011</v>
      </c>
      <c r="Y221" s="1222" t="s">
        <v>3020</v>
      </c>
      <c r="Z221" s="1222" t="s">
        <v>3011</v>
      </c>
      <c r="AA221" s="1222" t="s">
        <v>3011</v>
      </c>
      <c r="AB221" s="1222" t="s">
        <v>3011</v>
      </c>
      <c r="AC221" s="1222" t="s">
        <v>3011</v>
      </c>
      <c r="AD221" s="1222" t="s">
        <v>3011</v>
      </c>
      <c r="AE221" s="1222" t="s">
        <v>3011</v>
      </c>
      <c r="AF221" s="2007" t="s">
        <v>293</v>
      </c>
      <c r="AG221" s="1222" t="s">
        <v>3103</v>
      </c>
      <c r="AH221" s="1221" t="s">
        <v>3104</v>
      </c>
      <c r="AI221" s="2007" t="s">
        <v>2909</v>
      </c>
      <c r="AJ221" s="1222" t="s">
        <v>295</v>
      </c>
      <c r="AK221" s="1225" t="s">
        <v>3105</v>
      </c>
      <c r="AL221" s="1222" t="s">
        <v>294</v>
      </c>
      <c r="AM221" s="1221" t="s">
        <v>3011</v>
      </c>
      <c r="AN221" s="2008"/>
    </row>
    <row r="222" spans="1:40" ht="93" customHeight="1">
      <c r="A222" s="1221" t="s">
        <v>1107</v>
      </c>
      <c r="B222" s="1221" t="s">
        <v>514</v>
      </c>
      <c r="C222" s="1221" t="s">
        <v>3098</v>
      </c>
      <c r="D222" s="1222" t="s">
        <v>3011</v>
      </c>
      <c r="E222" s="1221" t="s">
        <v>3099</v>
      </c>
      <c r="F222" s="1222" t="s">
        <v>291</v>
      </c>
      <c r="G222" s="1222" t="s">
        <v>3013</v>
      </c>
      <c r="H222" s="1223">
        <v>5959.5298700000003</v>
      </c>
      <c r="I222" s="1223">
        <v>3200</v>
      </c>
      <c r="J222" s="1222" t="s">
        <v>3014</v>
      </c>
      <c r="K222" s="1224">
        <v>44442</v>
      </c>
      <c r="L222" s="1222" t="s">
        <v>3100</v>
      </c>
      <c r="M222" s="1224">
        <v>48113</v>
      </c>
      <c r="N222" s="1222" t="s">
        <v>293</v>
      </c>
      <c r="O222" s="2069">
        <v>46316</v>
      </c>
      <c r="P222" s="1221" t="s">
        <v>294</v>
      </c>
      <c r="Q222" s="1221" t="s">
        <v>3050</v>
      </c>
      <c r="R222" s="2069" t="s">
        <v>3101</v>
      </c>
      <c r="S222" s="1222" t="s">
        <v>297</v>
      </c>
      <c r="T222" s="2063" t="s">
        <v>2932</v>
      </c>
      <c r="U222" s="1222" t="s">
        <v>294</v>
      </c>
      <c r="V222" s="1222" t="s">
        <v>3102</v>
      </c>
      <c r="W222" s="1222" t="s">
        <v>294</v>
      </c>
      <c r="X222" s="1222" t="s">
        <v>3011</v>
      </c>
      <c r="Y222" s="1222" t="s">
        <v>3020</v>
      </c>
      <c r="Z222" s="1222" t="s">
        <v>3011</v>
      </c>
      <c r="AA222" s="1222" t="s">
        <v>3011</v>
      </c>
      <c r="AB222" s="1222" t="s">
        <v>3011</v>
      </c>
      <c r="AC222" s="1222" t="s">
        <v>3011</v>
      </c>
      <c r="AD222" s="1222" t="s">
        <v>3011</v>
      </c>
      <c r="AE222" s="1222" t="s">
        <v>3011</v>
      </c>
      <c r="AF222" s="2007" t="s">
        <v>293</v>
      </c>
      <c r="AG222" s="1222" t="s">
        <v>3103</v>
      </c>
      <c r="AH222" s="1221" t="s">
        <v>3104</v>
      </c>
      <c r="AI222" s="2007" t="s">
        <v>2909</v>
      </c>
      <c r="AJ222" s="1222" t="s">
        <v>295</v>
      </c>
      <c r="AK222" s="1225" t="s">
        <v>3105</v>
      </c>
      <c r="AL222" s="1222" t="s">
        <v>294</v>
      </c>
      <c r="AM222" s="1221" t="s">
        <v>3011</v>
      </c>
      <c r="AN222" s="2008"/>
    </row>
    <row r="223" spans="1:40" ht="93" customHeight="1">
      <c r="A223" s="1221" t="s">
        <v>1107</v>
      </c>
      <c r="B223" s="1221" t="s">
        <v>515</v>
      </c>
      <c r="C223" s="1221" t="s">
        <v>3098</v>
      </c>
      <c r="D223" s="1222" t="s">
        <v>3011</v>
      </c>
      <c r="E223" s="1221" t="s">
        <v>3099</v>
      </c>
      <c r="F223" s="1222" t="s">
        <v>291</v>
      </c>
      <c r="G223" s="1222" t="s">
        <v>3013</v>
      </c>
      <c r="H223" s="1223">
        <v>7449.4123300000001</v>
      </c>
      <c r="I223" s="1223">
        <v>4000</v>
      </c>
      <c r="J223" s="1222" t="s">
        <v>3014</v>
      </c>
      <c r="K223" s="1224">
        <v>44442</v>
      </c>
      <c r="L223" s="1222" t="s">
        <v>3100</v>
      </c>
      <c r="M223" s="1224">
        <v>48113</v>
      </c>
      <c r="N223" s="1222" t="s">
        <v>293</v>
      </c>
      <c r="O223" s="2069">
        <v>46286</v>
      </c>
      <c r="P223" s="1221" t="s">
        <v>294</v>
      </c>
      <c r="Q223" s="1221" t="s">
        <v>3048</v>
      </c>
      <c r="R223" s="2069" t="s">
        <v>3101</v>
      </c>
      <c r="S223" s="1222" t="s">
        <v>297</v>
      </c>
      <c r="T223" s="2063" t="s">
        <v>2932</v>
      </c>
      <c r="U223" s="1222" t="s">
        <v>294</v>
      </c>
      <c r="V223" s="1222" t="s">
        <v>3102</v>
      </c>
      <c r="W223" s="1222" t="s">
        <v>294</v>
      </c>
      <c r="X223" s="1222" t="s">
        <v>3011</v>
      </c>
      <c r="Y223" s="1222" t="s">
        <v>3020</v>
      </c>
      <c r="Z223" s="1222" t="s">
        <v>3011</v>
      </c>
      <c r="AA223" s="1222" t="s">
        <v>3011</v>
      </c>
      <c r="AB223" s="1222" t="s">
        <v>3011</v>
      </c>
      <c r="AC223" s="1222" t="s">
        <v>3011</v>
      </c>
      <c r="AD223" s="1222" t="s">
        <v>3011</v>
      </c>
      <c r="AE223" s="1222" t="s">
        <v>3011</v>
      </c>
      <c r="AF223" s="2007" t="s">
        <v>293</v>
      </c>
      <c r="AG223" s="1222" t="s">
        <v>3103</v>
      </c>
      <c r="AH223" s="1221" t="s">
        <v>3104</v>
      </c>
      <c r="AI223" s="2007" t="s">
        <v>2909</v>
      </c>
      <c r="AJ223" s="1222" t="s">
        <v>295</v>
      </c>
      <c r="AK223" s="1225" t="s">
        <v>3105</v>
      </c>
      <c r="AL223" s="1222" t="s">
        <v>294</v>
      </c>
      <c r="AM223" s="1221" t="s">
        <v>3011</v>
      </c>
      <c r="AN223" s="2008"/>
    </row>
    <row r="224" spans="1:40" ht="93" customHeight="1">
      <c r="A224" s="1221" t="s">
        <v>1107</v>
      </c>
      <c r="B224" s="1221" t="s">
        <v>516</v>
      </c>
      <c r="C224" s="1221" t="s">
        <v>3098</v>
      </c>
      <c r="D224" s="1222" t="s">
        <v>3011</v>
      </c>
      <c r="E224" s="1221" t="s">
        <v>3099</v>
      </c>
      <c r="F224" s="1222" t="s">
        <v>291</v>
      </c>
      <c r="G224" s="1222" t="s">
        <v>3013</v>
      </c>
      <c r="H224" s="1223">
        <v>7449.4123300000001</v>
      </c>
      <c r="I224" s="1223">
        <v>4000</v>
      </c>
      <c r="J224" s="1222" t="s">
        <v>3014</v>
      </c>
      <c r="K224" s="1224">
        <v>44442</v>
      </c>
      <c r="L224" s="1222" t="s">
        <v>3100</v>
      </c>
      <c r="M224" s="1224">
        <v>48113</v>
      </c>
      <c r="N224" s="1222" t="s">
        <v>293</v>
      </c>
      <c r="O224" s="2069">
        <v>46286</v>
      </c>
      <c r="P224" s="1221" t="s">
        <v>294</v>
      </c>
      <c r="Q224" s="1221" t="s">
        <v>3048</v>
      </c>
      <c r="R224" s="2069" t="s">
        <v>3101</v>
      </c>
      <c r="S224" s="1222" t="s">
        <v>297</v>
      </c>
      <c r="T224" s="2063" t="s">
        <v>2932</v>
      </c>
      <c r="U224" s="1222" t="s">
        <v>294</v>
      </c>
      <c r="V224" s="1222" t="s">
        <v>3102</v>
      </c>
      <c r="W224" s="1222" t="s">
        <v>294</v>
      </c>
      <c r="X224" s="1222" t="s">
        <v>3011</v>
      </c>
      <c r="Y224" s="1222" t="s">
        <v>3020</v>
      </c>
      <c r="Z224" s="1222" t="s">
        <v>3011</v>
      </c>
      <c r="AA224" s="1222" t="s">
        <v>3011</v>
      </c>
      <c r="AB224" s="1222" t="s">
        <v>3011</v>
      </c>
      <c r="AC224" s="1222" t="s">
        <v>3011</v>
      </c>
      <c r="AD224" s="1222" t="s">
        <v>3011</v>
      </c>
      <c r="AE224" s="1222" t="s">
        <v>3011</v>
      </c>
      <c r="AF224" s="2007" t="s">
        <v>293</v>
      </c>
      <c r="AG224" s="1222" t="s">
        <v>3103</v>
      </c>
      <c r="AH224" s="1221" t="s">
        <v>3104</v>
      </c>
      <c r="AI224" s="2007" t="s">
        <v>2909</v>
      </c>
      <c r="AJ224" s="1222" t="s">
        <v>295</v>
      </c>
      <c r="AK224" s="1225" t="s">
        <v>3105</v>
      </c>
      <c r="AL224" s="1222" t="s">
        <v>294</v>
      </c>
      <c r="AM224" s="1221" t="s">
        <v>3011</v>
      </c>
      <c r="AN224" s="2008"/>
    </row>
    <row r="225" spans="1:40" ht="93" customHeight="1">
      <c r="A225" s="1221" t="s">
        <v>1107</v>
      </c>
      <c r="B225" s="1221" t="s">
        <v>517</v>
      </c>
      <c r="C225" s="1221" t="s">
        <v>3098</v>
      </c>
      <c r="D225" s="1222" t="s">
        <v>3011</v>
      </c>
      <c r="E225" s="1221" t="s">
        <v>3099</v>
      </c>
      <c r="F225" s="1222" t="s">
        <v>291</v>
      </c>
      <c r="G225" s="1222" t="s">
        <v>3013</v>
      </c>
      <c r="H225" s="1223">
        <v>9684.23603</v>
      </c>
      <c r="I225" s="1223">
        <v>5200</v>
      </c>
      <c r="J225" s="1222" t="s">
        <v>3014</v>
      </c>
      <c r="K225" s="1224">
        <v>44442</v>
      </c>
      <c r="L225" s="1222" t="s">
        <v>3100</v>
      </c>
      <c r="M225" s="1224">
        <v>48113</v>
      </c>
      <c r="N225" s="1222" t="s">
        <v>293</v>
      </c>
      <c r="O225" s="2069">
        <v>46286</v>
      </c>
      <c r="P225" s="1221" t="s">
        <v>294</v>
      </c>
      <c r="Q225" s="1221" t="s">
        <v>3110</v>
      </c>
      <c r="R225" s="2069" t="s">
        <v>3101</v>
      </c>
      <c r="S225" s="1222" t="s">
        <v>297</v>
      </c>
      <c r="T225" s="2063" t="s">
        <v>2932</v>
      </c>
      <c r="U225" s="1222" t="s">
        <v>294</v>
      </c>
      <c r="V225" s="1222" t="s">
        <v>3102</v>
      </c>
      <c r="W225" s="1222" t="s">
        <v>294</v>
      </c>
      <c r="X225" s="1222" t="s">
        <v>3011</v>
      </c>
      <c r="Y225" s="1222" t="s">
        <v>3020</v>
      </c>
      <c r="Z225" s="1222" t="s">
        <v>3011</v>
      </c>
      <c r="AA225" s="1222" t="s">
        <v>3011</v>
      </c>
      <c r="AB225" s="1222" t="s">
        <v>3011</v>
      </c>
      <c r="AC225" s="1222" t="s">
        <v>3011</v>
      </c>
      <c r="AD225" s="1222" t="s">
        <v>3011</v>
      </c>
      <c r="AE225" s="1222" t="s">
        <v>3011</v>
      </c>
      <c r="AF225" s="2007" t="s">
        <v>293</v>
      </c>
      <c r="AG225" s="1222" t="s">
        <v>3103</v>
      </c>
      <c r="AH225" s="1221" t="s">
        <v>3104</v>
      </c>
      <c r="AI225" s="2007" t="s">
        <v>2909</v>
      </c>
      <c r="AJ225" s="1222" t="s">
        <v>295</v>
      </c>
      <c r="AK225" s="1225" t="s">
        <v>3105</v>
      </c>
      <c r="AL225" s="1222" t="s">
        <v>294</v>
      </c>
      <c r="AM225" s="1221" t="s">
        <v>3011</v>
      </c>
      <c r="AN225" s="2008"/>
    </row>
    <row r="226" spans="1:40" ht="93" customHeight="1">
      <c r="A226" s="1221" t="s">
        <v>1107</v>
      </c>
      <c r="B226" s="1221" t="s">
        <v>518</v>
      </c>
      <c r="C226" s="1221" t="s">
        <v>3098</v>
      </c>
      <c r="D226" s="1222" t="s">
        <v>3011</v>
      </c>
      <c r="E226" s="1221" t="s">
        <v>3099</v>
      </c>
      <c r="F226" s="1222" t="s">
        <v>291</v>
      </c>
      <c r="G226" s="1222" t="s">
        <v>3013</v>
      </c>
      <c r="H226" s="1223">
        <v>17133.648369999999</v>
      </c>
      <c r="I226" s="1223">
        <v>9200</v>
      </c>
      <c r="J226" s="1222" t="s">
        <v>3014</v>
      </c>
      <c r="K226" s="1224">
        <v>44442</v>
      </c>
      <c r="L226" s="1222" t="s">
        <v>3100</v>
      </c>
      <c r="M226" s="1224">
        <v>48113</v>
      </c>
      <c r="N226" s="1222" t="s">
        <v>293</v>
      </c>
      <c r="O226" s="2069">
        <v>46286</v>
      </c>
      <c r="P226" s="1221" t="s">
        <v>294</v>
      </c>
      <c r="Q226" s="1221" t="s">
        <v>3114</v>
      </c>
      <c r="R226" s="2069" t="s">
        <v>3101</v>
      </c>
      <c r="S226" s="1222" t="s">
        <v>297</v>
      </c>
      <c r="T226" s="2063" t="s">
        <v>2932</v>
      </c>
      <c r="U226" s="1222" t="s">
        <v>294</v>
      </c>
      <c r="V226" s="1222" t="s">
        <v>3102</v>
      </c>
      <c r="W226" s="1222" t="s">
        <v>294</v>
      </c>
      <c r="X226" s="1222" t="s">
        <v>3011</v>
      </c>
      <c r="Y226" s="1222" t="s">
        <v>3020</v>
      </c>
      <c r="Z226" s="1222" t="s">
        <v>3011</v>
      </c>
      <c r="AA226" s="1222" t="s">
        <v>3011</v>
      </c>
      <c r="AB226" s="1222" t="s">
        <v>3011</v>
      </c>
      <c r="AC226" s="1222" t="s">
        <v>3011</v>
      </c>
      <c r="AD226" s="1222" t="s">
        <v>3011</v>
      </c>
      <c r="AE226" s="1222" t="s">
        <v>3011</v>
      </c>
      <c r="AF226" s="2007" t="s">
        <v>293</v>
      </c>
      <c r="AG226" s="1222" t="s">
        <v>3103</v>
      </c>
      <c r="AH226" s="1221" t="s">
        <v>3104</v>
      </c>
      <c r="AI226" s="2007" t="s">
        <v>2909</v>
      </c>
      <c r="AJ226" s="1222" t="s">
        <v>295</v>
      </c>
      <c r="AK226" s="1225" t="s">
        <v>3105</v>
      </c>
      <c r="AL226" s="1222" t="s">
        <v>294</v>
      </c>
      <c r="AM226" s="1221" t="s">
        <v>3011</v>
      </c>
      <c r="AN226" s="2008"/>
    </row>
    <row r="227" spans="1:40" ht="93" customHeight="1">
      <c r="A227" s="1221" t="s">
        <v>1107</v>
      </c>
      <c r="B227" s="1221" t="s">
        <v>519</v>
      </c>
      <c r="C227" s="1221" t="s">
        <v>3098</v>
      </c>
      <c r="D227" s="1222" t="s">
        <v>3011</v>
      </c>
      <c r="E227" s="1221" t="s">
        <v>3099</v>
      </c>
      <c r="F227" s="1222" t="s">
        <v>291</v>
      </c>
      <c r="G227" s="1222" t="s">
        <v>3013</v>
      </c>
      <c r="H227" s="1223">
        <v>2234.91219</v>
      </c>
      <c r="I227" s="1223">
        <v>1200</v>
      </c>
      <c r="J227" s="1222" t="s">
        <v>3014</v>
      </c>
      <c r="K227" s="1224">
        <v>44442</v>
      </c>
      <c r="L227" s="1222" t="s">
        <v>3100</v>
      </c>
      <c r="M227" s="1224">
        <v>48142</v>
      </c>
      <c r="N227" s="1222" t="s">
        <v>293</v>
      </c>
      <c r="O227" s="2069">
        <v>46286</v>
      </c>
      <c r="P227" s="1221" t="s">
        <v>294</v>
      </c>
      <c r="Q227" s="1221" t="s">
        <v>3053</v>
      </c>
      <c r="R227" s="2069" t="s">
        <v>3111</v>
      </c>
      <c r="S227" s="1222" t="s">
        <v>297</v>
      </c>
      <c r="T227" s="2063" t="s">
        <v>2932</v>
      </c>
      <c r="U227" s="1222" t="s">
        <v>294</v>
      </c>
      <c r="V227" s="1222" t="s">
        <v>3102</v>
      </c>
      <c r="W227" s="1222" t="s">
        <v>294</v>
      </c>
      <c r="X227" s="1222" t="s">
        <v>3011</v>
      </c>
      <c r="Y227" s="1222" t="s">
        <v>3020</v>
      </c>
      <c r="Z227" s="1222" t="s">
        <v>3011</v>
      </c>
      <c r="AA227" s="1222" t="s">
        <v>3011</v>
      </c>
      <c r="AB227" s="1222" t="s">
        <v>3011</v>
      </c>
      <c r="AC227" s="1222" t="s">
        <v>3011</v>
      </c>
      <c r="AD227" s="1222" t="s">
        <v>3011</v>
      </c>
      <c r="AE227" s="1222" t="s">
        <v>3011</v>
      </c>
      <c r="AF227" s="2007" t="s">
        <v>293</v>
      </c>
      <c r="AG227" s="1222" t="s">
        <v>3103</v>
      </c>
      <c r="AH227" s="1221" t="s">
        <v>3104</v>
      </c>
      <c r="AI227" s="2007" t="s">
        <v>2909</v>
      </c>
      <c r="AJ227" s="1222" t="s">
        <v>295</v>
      </c>
      <c r="AK227" s="1225" t="s">
        <v>3105</v>
      </c>
      <c r="AL227" s="1222" t="s">
        <v>294</v>
      </c>
      <c r="AM227" s="1221" t="s">
        <v>3011</v>
      </c>
      <c r="AN227" s="2008"/>
    </row>
    <row r="228" spans="1:40" ht="93" customHeight="1">
      <c r="A228" s="1221" t="s">
        <v>1107</v>
      </c>
      <c r="B228" s="1221" t="s">
        <v>520</v>
      </c>
      <c r="C228" s="1221" t="s">
        <v>3098</v>
      </c>
      <c r="D228" s="1222" t="s">
        <v>3011</v>
      </c>
      <c r="E228" s="1221" t="s">
        <v>3099</v>
      </c>
      <c r="F228" s="1222" t="s">
        <v>291</v>
      </c>
      <c r="G228" s="1222" t="s">
        <v>3013</v>
      </c>
      <c r="H228" s="1223">
        <v>18624.268220000002</v>
      </c>
      <c r="I228" s="1223">
        <v>10000</v>
      </c>
      <c r="J228" s="1222" t="s">
        <v>3014</v>
      </c>
      <c r="K228" s="1224">
        <v>44442</v>
      </c>
      <c r="L228" s="1222" t="s">
        <v>3100</v>
      </c>
      <c r="M228" s="1224">
        <v>48142</v>
      </c>
      <c r="N228" s="1222" t="s">
        <v>293</v>
      </c>
      <c r="O228" s="2069">
        <v>46286</v>
      </c>
      <c r="P228" s="1221" t="s">
        <v>294</v>
      </c>
      <c r="Q228" s="1221" t="s">
        <v>3115</v>
      </c>
      <c r="R228" s="2069" t="s">
        <v>3111</v>
      </c>
      <c r="S228" s="1222" t="s">
        <v>297</v>
      </c>
      <c r="T228" s="2063" t="s">
        <v>2932</v>
      </c>
      <c r="U228" s="1222" t="s">
        <v>294</v>
      </c>
      <c r="V228" s="1222" t="s">
        <v>3102</v>
      </c>
      <c r="W228" s="1222" t="s">
        <v>294</v>
      </c>
      <c r="X228" s="1222" t="s">
        <v>3011</v>
      </c>
      <c r="Y228" s="1222" t="s">
        <v>3020</v>
      </c>
      <c r="Z228" s="1222" t="s">
        <v>3011</v>
      </c>
      <c r="AA228" s="1222" t="s">
        <v>3011</v>
      </c>
      <c r="AB228" s="1222" t="s">
        <v>3011</v>
      </c>
      <c r="AC228" s="1222" t="s">
        <v>3011</v>
      </c>
      <c r="AD228" s="1222" t="s">
        <v>3011</v>
      </c>
      <c r="AE228" s="1222" t="s">
        <v>3011</v>
      </c>
      <c r="AF228" s="2007" t="s">
        <v>293</v>
      </c>
      <c r="AG228" s="1222" t="s">
        <v>3103</v>
      </c>
      <c r="AH228" s="1221" t="s">
        <v>3104</v>
      </c>
      <c r="AI228" s="2007" t="s">
        <v>2909</v>
      </c>
      <c r="AJ228" s="1222" t="s">
        <v>295</v>
      </c>
      <c r="AK228" s="1225" t="s">
        <v>3105</v>
      </c>
      <c r="AL228" s="1222" t="s">
        <v>294</v>
      </c>
      <c r="AM228" s="1221" t="s">
        <v>3011</v>
      </c>
      <c r="AN228" s="2008"/>
    </row>
    <row r="229" spans="1:40" ht="93" customHeight="1">
      <c r="A229" s="1221" t="s">
        <v>1107</v>
      </c>
      <c r="B229" s="1221" t="s">
        <v>521</v>
      </c>
      <c r="C229" s="1221" t="s">
        <v>3098</v>
      </c>
      <c r="D229" s="1222" t="s">
        <v>3011</v>
      </c>
      <c r="E229" s="1221" t="s">
        <v>3099</v>
      </c>
      <c r="F229" s="1222" t="s">
        <v>291</v>
      </c>
      <c r="G229" s="1222" t="s">
        <v>3013</v>
      </c>
      <c r="H229" s="1223">
        <v>36503.565710000003</v>
      </c>
      <c r="I229" s="1223">
        <v>19600</v>
      </c>
      <c r="J229" s="1222" t="s">
        <v>3014</v>
      </c>
      <c r="K229" s="1224">
        <v>44442</v>
      </c>
      <c r="L229" s="1222" t="s">
        <v>3100</v>
      </c>
      <c r="M229" s="1224">
        <v>48142</v>
      </c>
      <c r="N229" s="1222" t="s">
        <v>293</v>
      </c>
      <c r="O229" s="2069">
        <v>46286</v>
      </c>
      <c r="P229" s="1221" t="s">
        <v>294</v>
      </c>
      <c r="Q229" s="1221" t="s">
        <v>3116</v>
      </c>
      <c r="R229" s="2069" t="s">
        <v>3111</v>
      </c>
      <c r="S229" s="1222" t="s">
        <v>297</v>
      </c>
      <c r="T229" s="2063" t="s">
        <v>2932</v>
      </c>
      <c r="U229" s="1222" t="s">
        <v>294</v>
      </c>
      <c r="V229" s="1222" t="s">
        <v>3102</v>
      </c>
      <c r="W229" s="1222" t="s">
        <v>294</v>
      </c>
      <c r="X229" s="1222" t="s">
        <v>3011</v>
      </c>
      <c r="Y229" s="1222" t="s">
        <v>3020</v>
      </c>
      <c r="Z229" s="1222" t="s">
        <v>3011</v>
      </c>
      <c r="AA229" s="1222" t="s">
        <v>3011</v>
      </c>
      <c r="AB229" s="1222" t="s">
        <v>3011</v>
      </c>
      <c r="AC229" s="1222" t="s">
        <v>3011</v>
      </c>
      <c r="AD229" s="1222" t="s">
        <v>3011</v>
      </c>
      <c r="AE229" s="1222" t="s">
        <v>3011</v>
      </c>
      <c r="AF229" s="2007" t="s">
        <v>293</v>
      </c>
      <c r="AG229" s="1222" t="s">
        <v>3103</v>
      </c>
      <c r="AH229" s="1221" t="s">
        <v>3104</v>
      </c>
      <c r="AI229" s="2007" t="s">
        <v>2909</v>
      </c>
      <c r="AJ229" s="1222" t="s">
        <v>295</v>
      </c>
      <c r="AK229" s="1225" t="s">
        <v>3105</v>
      </c>
      <c r="AL229" s="1222" t="s">
        <v>294</v>
      </c>
      <c r="AM229" s="1221" t="s">
        <v>3011</v>
      </c>
      <c r="AN229" s="2008"/>
    </row>
    <row r="230" spans="1:40" ht="93" customHeight="1">
      <c r="A230" s="1221" t="s">
        <v>1107</v>
      </c>
      <c r="B230" s="1221" t="s">
        <v>522</v>
      </c>
      <c r="C230" s="1221" t="s">
        <v>3098</v>
      </c>
      <c r="D230" s="1222" t="s">
        <v>3011</v>
      </c>
      <c r="E230" s="1221" t="s">
        <v>3099</v>
      </c>
      <c r="F230" s="1222" t="s">
        <v>291</v>
      </c>
      <c r="G230" s="1222" t="s">
        <v>3013</v>
      </c>
      <c r="H230" s="1223">
        <v>39483.448629999999</v>
      </c>
      <c r="I230" s="1223">
        <v>21200</v>
      </c>
      <c r="J230" s="1222" t="s">
        <v>3014</v>
      </c>
      <c r="K230" s="1224">
        <v>44442</v>
      </c>
      <c r="L230" s="1222" t="s">
        <v>3100</v>
      </c>
      <c r="M230" s="1224">
        <v>48142</v>
      </c>
      <c r="N230" s="1222" t="s">
        <v>293</v>
      </c>
      <c r="O230" s="2069">
        <v>46286</v>
      </c>
      <c r="P230" s="1221" t="s">
        <v>294</v>
      </c>
      <c r="Q230" s="1221" t="s">
        <v>3117</v>
      </c>
      <c r="R230" s="2069" t="s">
        <v>3111</v>
      </c>
      <c r="S230" s="1222" t="s">
        <v>297</v>
      </c>
      <c r="T230" s="2063" t="s">
        <v>2932</v>
      </c>
      <c r="U230" s="1222" t="s">
        <v>294</v>
      </c>
      <c r="V230" s="1222" t="s">
        <v>3102</v>
      </c>
      <c r="W230" s="1222" t="s">
        <v>294</v>
      </c>
      <c r="X230" s="1222" t="s">
        <v>3011</v>
      </c>
      <c r="Y230" s="1222" t="s">
        <v>3020</v>
      </c>
      <c r="Z230" s="1222" t="s">
        <v>3011</v>
      </c>
      <c r="AA230" s="1222" t="s">
        <v>3011</v>
      </c>
      <c r="AB230" s="1222" t="s">
        <v>3011</v>
      </c>
      <c r="AC230" s="1222" t="s">
        <v>3011</v>
      </c>
      <c r="AD230" s="1222" t="s">
        <v>3011</v>
      </c>
      <c r="AE230" s="1222" t="s">
        <v>3011</v>
      </c>
      <c r="AF230" s="2007" t="s">
        <v>293</v>
      </c>
      <c r="AG230" s="1222" t="s">
        <v>3103</v>
      </c>
      <c r="AH230" s="1221" t="s">
        <v>3104</v>
      </c>
      <c r="AI230" s="2007" t="s">
        <v>2909</v>
      </c>
      <c r="AJ230" s="1222" t="s">
        <v>295</v>
      </c>
      <c r="AK230" s="1225" t="s">
        <v>3105</v>
      </c>
      <c r="AL230" s="1222" t="s">
        <v>294</v>
      </c>
      <c r="AM230" s="1221" t="s">
        <v>3011</v>
      </c>
      <c r="AN230" s="2008"/>
    </row>
    <row r="231" spans="1:40" ht="93" customHeight="1">
      <c r="A231" s="1221" t="s">
        <v>1107</v>
      </c>
      <c r="B231" s="1221" t="s">
        <v>523</v>
      </c>
      <c r="C231" s="1221" t="s">
        <v>3098</v>
      </c>
      <c r="D231" s="1222" t="s">
        <v>3011</v>
      </c>
      <c r="E231" s="1221" t="s">
        <v>3099</v>
      </c>
      <c r="F231" s="1222" t="s">
        <v>291</v>
      </c>
      <c r="G231" s="1222" t="s">
        <v>3013</v>
      </c>
      <c r="H231" s="1223">
        <v>204866.95042000001</v>
      </c>
      <c r="I231" s="1223">
        <v>110000</v>
      </c>
      <c r="J231" s="1222" t="s">
        <v>3014</v>
      </c>
      <c r="K231" s="1224">
        <v>44442</v>
      </c>
      <c r="L231" s="1222" t="s">
        <v>3100</v>
      </c>
      <c r="M231" s="1224">
        <v>48142</v>
      </c>
      <c r="N231" s="1222" t="s">
        <v>293</v>
      </c>
      <c r="O231" s="2069">
        <v>46286</v>
      </c>
      <c r="P231" s="1221" t="s">
        <v>294</v>
      </c>
      <c r="Q231" s="1221" t="s">
        <v>3118</v>
      </c>
      <c r="R231" s="2069" t="s">
        <v>3111</v>
      </c>
      <c r="S231" s="1222" t="s">
        <v>297</v>
      </c>
      <c r="T231" s="2063" t="s">
        <v>2932</v>
      </c>
      <c r="U231" s="1222" t="s">
        <v>294</v>
      </c>
      <c r="V231" s="1222" t="s">
        <v>3102</v>
      </c>
      <c r="W231" s="1222" t="s">
        <v>294</v>
      </c>
      <c r="X231" s="1222" t="s">
        <v>3011</v>
      </c>
      <c r="Y231" s="1222" t="s">
        <v>3020</v>
      </c>
      <c r="Z231" s="1222" t="s">
        <v>3011</v>
      </c>
      <c r="AA231" s="1222" t="s">
        <v>3011</v>
      </c>
      <c r="AB231" s="1222" t="s">
        <v>3011</v>
      </c>
      <c r="AC231" s="1222" t="s">
        <v>3011</v>
      </c>
      <c r="AD231" s="1222" t="s">
        <v>3011</v>
      </c>
      <c r="AE231" s="1222" t="s">
        <v>3011</v>
      </c>
      <c r="AF231" s="2007" t="s">
        <v>293</v>
      </c>
      <c r="AG231" s="1222" t="s">
        <v>3103</v>
      </c>
      <c r="AH231" s="1221" t="s">
        <v>3104</v>
      </c>
      <c r="AI231" s="2007" t="s">
        <v>2909</v>
      </c>
      <c r="AJ231" s="1222" t="s">
        <v>295</v>
      </c>
      <c r="AK231" s="1225" t="s">
        <v>3105</v>
      </c>
      <c r="AL231" s="1222" t="s">
        <v>294</v>
      </c>
      <c r="AM231" s="1221" t="s">
        <v>3011</v>
      </c>
      <c r="AN231" s="2008"/>
    </row>
    <row r="232" spans="1:40" ht="93" customHeight="1">
      <c r="A232" s="1221" t="s">
        <v>1107</v>
      </c>
      <c r="B232" s="1221" t="s">
        <v>524</v>
      </c>
      <c r="C232" s="1221" t="s">
        <v>3098</v>
      </c>
      <c r="D232" s="1222" t="s">
        <v>3011</v>
      </c>
      <c r="E232" s="1221" t="s">
        <v>3099</v>
      </c>
      <c r="F232" s="1222" t="s">
        <v>291</v>
      </c>
      <c r="G232" s="1222" t="s">
        <v>3013</v>
      </c>
      <c r="H232" s="1223">
        <v>11174.56093</v>
      </c>
      <c r="I232" s="1223">
        <v>6000</v>
      </c>
      <c r="J232" s="1222" t="s">
        <v>3014</v>
      </c>
      <c r="K232" s="1224">
        <v>44442</v>
      </c>
      <c r="L232" s="1222" t="s">
        <v>3100</v>
      </c>
      <c r="M232" s="1224">
        <v>48142</v>
      </c>
      <c r="N232" s="1222" t="s">
        <v>293</v>
      </c>
      <c r="O232" s="2069">
        <v>46286</v>
      </c>
      <c r="P232" s="1221" t="s">
        <v>294</v>
      </c>
      <c r="Q232" s="1221" t="s">
        <v>3033</v>
      </c>
      <c r="R232" s="2069" t="s">
        <v>3111</v>
      </c>
      <c r="S232" s="1222" t="s">
        <v>297</v>
      </c>
      <c r="T232" s="2063" t="s">
        <v>2932</v>
      </c>
      <c r="U232" s="1222" t="s">
        <v>294</v>
      </c>
      <c r="V232" s="1222" t="s">
        <v>3102</v>
      </c>
      <c r="W232" s="1222" t="s">
        <v>294</v>
      </c>
      <c r="X232" s="1222" t="s">
        <v>3011</v>
      </c>
      <c r="Y232" s="1222" t="s">
        <v>3020</v>
      </c>
      <c r="Z232" s="1222" t="s">
        <v>3011</v>
      </c>
      <c r="AA232" s="1222" t="s">
        <v>3011</v>
      </c>
      <c r="AB232" s="1222" t="s">
        <v>3011</v>
      </c>
      <c r="AC232" s="1222" t="s">
        <v>3011</v>
      </c>
      <c r="AD232" s="1222" t="s">
        <v>3011</v>
      </c>
      <c r="AE232" s="1222" t="s">
        <v>3011</v>
      </c>
      <c r="AF232" s="2007" t="s">
        <v>293</v>
      </c>
      <c r="AG232" s="1222" t="s">
        <v>3103</v>
      </c>
      <c r="AH232" s="1221" t="s">
        <v>3104</v>
      </c>
      <c r="AI232" s="2007" t="s">
        <v>2909</v>
      </c>
      <c r="AJ232" s="1222" t="s">
        <v>295</v>
      </c>
      <c r="AK232" s="1225" t="s">
        <v>3105</v>
      </c>
      <c r="AL232" s="1222" t="s">
        <v>294</v>
      </c>
      <c r="AM232" s="1221" t="s">
        <v>3011</v>
      </c>
      <c r="AN232" s="2008"/>
    </row>
    <row r="233" spans="1:40" ht="93" customHeight="1">
      <c r="A233" s="1221" t="s">
        <v>1107</v>
      </c>
      <c r="B233" s="1221" t="s">
        <v>525</v>
      </c>
      <c r="C233" s="1221" t="s">
        <v>3098</v>
      </c>
      <c r="D233" s="1222" t="s">
        <v>3011</v>
      </c>
      <c r="E233" s="1221" t="s">
        <v>3099</v>
      </c>
      <c r="F233" s="1222" t="s">
        <v>291</v>
      </c>
      <c r="G233" s="1222" t="s">
        <v>3013</v>
      </c>
      <c r="H233" s="1223">
        <v>59597.658300000003</v>
      </c>
      <c r="I233" s="1223">
        <v>32000</v>
      </c>
      <c r="J233" s="1222" t="s">
        <v>3014</v>
      </c>
      <c r="K233" s="1224">
        <v>44442</v>
      </c>
      <c r="L233" s="1222" t="s">
        <v>3100</v>
      </c>
      <c r="M233" s="1224">
        <v>48142</v>
      </c>
      <c r="N233" s="1222" t="s">
        <v>293</v>
      </c>
      <c r="O233" s="2069">
        <v>46286</v>
      </c>
      <c r="P233" s="1221" t="s">
        <v>294</v>
      </c>
      <c r="Q233" s="1221" t="s">
        <v>3119</v>
      </c>
      <c r="R233" s="2069" t="s">
        <v>3111</v>
      </c>
      <c r="S233" s="1222" t="s">
        <v>297</v>
      </c>
      <c r="T233" s="2063" t="s">
        <v>2932</v>
      </c>
      <c r="U233" s="1222" t="s">
        <v>294</v>
      </c>
      <c r="V233" s="1222" t="s">
        <v>3102</v>
      </c>
      <c r="W233" s="1222" t="s">
        <v>294</v>
      </c>
      <c r="X233" s="1222" t="s">
        <v>3011</v>
      </c>
      <c r="Y233" s="1222" t="s">
        <v>3020</v>
      </c>
      <c r="Z233" s="1222" t="s">
        <v>3011</v>
      </c>
      <c r="AA233" s="1222" t="s">
        <v>3011</v>
      </c>
      <c r="AB233" s="1222" t="s">
        <v>3011</v>
      </c>
      <c r="AC233" s="1222" t="s">
        <v>3011</v>
      </c>
      <c r="AD233" s="1222" t="s">
        <v>3011</v>
      </c>
      <c r="AE233" s="1222" t="s">
        <v>3011</v>
      </c>
      <c r="AF233" s="2007" t="s">
        <v>293</v>
      </c>
      <c r="AG233" s="1222" t="s">
        <v>3103</v>
      </c>
      <c r="AH233" s="1221" t="s">
        <v>3104</v>
      </c>
      <c r="AI233" s="2007" t="s">
        <v>2909</v>
      </c>
      <c r="AJ233" s="1222" t="s">
        <v>295</v>
      </c>
      <c r="AK233" s="1225" t="s">
        <v>3105</v>
      </c>
      <c r="AL233" s="1222" t="s">
        <v>294</v>
      </c>
      <c r="AM233" s="1221" t="s">
        <v>3011</v>
      </c>
      <c r="AN233" s="2008"/>
    </row>
    <row r="234" spans="1:40" ht="93" customHeight="1">
      <c r="A234" s="1221" t="s">
        <v>1107</v>
      </c>
      <c r="B234" s="1221" t="s">
        <v>526</v>
      </c>
      <c r="C234" s="1221" t="s">
        <v>3098</v>
      </c>
      <c r="D234" s="1222" t="s">
        <v>3011</v>
      </c>
      <c r="E234" s="1221" t="s">
        <v>3099</v>
      </c>
      <c r="F234" s="1222" t="s">
        <v>291</v>
      </c>
      <c r="G234" s="1222" t="s">
        <v>3013</v>
      </c>
      <c r="H234" s="1223">
        <v>1489.94146</v>
      </c>
      <c r="I234" s="1223">
        <v>800</v>
      </c>
      <c r="J234" s="1222" t="s">
        <v>3014</v>
      </c>
      <c r="K234" s="1224">
        <v>44442</v>
      </c>
      <c r="L234" s="1222" t="s">
        <v>3100</v>
      </c>
      <c r="M234" s="1224">
        <v>48142</v>
      </c>
      <c r="N234" s="1222" t="s">
        <v>293</v>
      </c>
      <c r="O234" s="2069">
        <v>46316</v>
      </c>
      <c r="P234" s="1221" t="s">
        <v>294</v>
      </c>
      <c r="Q234" s="1221" t="s">
        <v>3051</v>
      </c>
      <c r="R234" s="2069" t="s">
        <v>3111</v>
      </c>
      <c r="S234" s="1222" t="s">
        <v>297</v>
      </c>
      <c r="T234" s="2063" t="s">
        <v>2932</v>
      </c>
      <c r="U234" s="1222" t="s">
        <v>294</v>
      </c>
      <c r="V234" s="1222" t="s">
        <v>3102</v>
      </c>
      <c r="W234" s="1222" t="s">
        <v>294</v>
      </c>
      <c r="X234" s="1222" t="s">
        <v>3011</v>
      </c>
      <c r="Y234" s="1222" t="s">
        <v>3020</v>
      </c>
      <c r="Z234" s="1222" t="s">
        <v>3011</v>
      </c>
      <c r="AA234" s="1222" t="s">
        <v>3011</v>
      </c>
      <c r="AB234" s="1222" t="s">
        <v>3011</v>
      </c>
      <c r="AC234" s="1222" t="s">
        <v>3011</v>
      </c>
      <c r="AD234" s="1222" t="s">
        <v>3011</v>
      </c>
      <c r="AE234" s="1222" t="s">
        <v>3011</v>
      </c>
      <c r="AF234" s="2007" t="s">
        <v>293</v>
      </c>
      <c r="AG234" s="1222" t="s">
        <v>3103</v>
      </c>
      <c r="AH234" s="1221" t="s">
        <v>3104</v>
      </c>
      <c r="AI234" s="2007" t="s">
        <v>2909</v>
      </c>
      <c r="AJ234" s="1222" t="s">
        <v>295</v>
      </c>
      <c r="AK234" s="1225" t="s">
        <v>3105</v>
      </c>
      <c r="AL234" s="1222" t="s">
        <v>294</v>
      </c>
      <c r="AM234" s="1221" t="s">
        <v>3011</v>
      </c>
      <c r="AN234" s="2008"/>
    </row>
    <row r="235" spans="1:40" ht="93" customHeight="1">
      <c r="A235" s="1221" t="s">
        <v>1107</v>
      </c>
      <c r="B235" s="1221" t="s">
        <v>527</v>
      </c>
      <c r="C235" s="1221" t="s">
        <v>3098</v>
      </c>
      <c r="D235" s="1222" t="s">
        <v>3011</v>
      </c>
      <c r="E235" s="1221" t="s">
        <v>3099</v>
      </c>
      <c r="F235" s="1222" t="s">
        <v>291</v>
      </c>
      <c r="G235" s="1222" t="s">
        <v>3013</v>
      </c>
      <c r="H235" s="1223">
        <v>1489.94146</v>
      </c>
      <c r="I235" s="1223">
        <v>800</v>
      </c>
      <c r="J235" s="1222" t="s">
        <v>3014</v>
      </c>
      <c r="K235" s="1224">
        <v>44442</v>
      </c>
      <c r="L235" s="1222" t="s">
        <v>3100</v>
      </c>
      <c r="M235" s="1224">
        <v>48142</v>
      </c>
      <c r="N235" s="1222" t="s">
        <v>293</v>
      </c>
      <c r="O235" s="2069">
        <v>46316</v>
      </c>
      <c r="P235" s="1221" t="s">
        <v>294</v>
      </c>
      <c r="Q235" s="1221" t="s">
        <v>3051</v>
      </c>
      <c r="R235" s="2069" t="s">
        <v>3111</v>
      </c>
      <c r="S235" s="1222" t="s">
        <v>297</v>
      </c>
      <c r="T235" s="2063" t="s">
        <v>2932</v>
      </c>
      <c r="U235" s="1222" t="s">
        <v>294</v>
      </c>
      <c r="V235" s="1222" t="s">
        <v>3102</v>
      </c>
      <c r="W235" s="1222" t="s">
        <v>294</v>
      </c>
      <c r="X235" s="1222" t="s">
        <v>3011</v>
      </c>
      <c r="Y235" s="1222" t="s">
        <v>3020</v>
      </c>
      <c r="Z235" s="1222" t="s">
        <v>3011</v>
      </c>
      <c r="AA235" s="1222" t="s">
        <v>3011</v>
      </c>
      <c r="AB235" s="1222" t="s">
        <v>3011</v>
      </c>
      <c r="AC235" s="1222" t="s">
        <v>3011</v>
      </c>
      <c r="AD235" s="1222" t="s">
        <v>3011</v>
      </c>
      <c r="AE235" s="1222" t="s">
        <v>3011</v>
      </c>
      <c r="AF235" s="2007" t="s">
        <v>293</v>
      </c>
      <c r="AG235" s="1222" t="s">
        <v>3103</v>
      </c>
      <c r="AH235" s="1221" t="s">
        <v>3104</v>
      </c>
      <c r="AI235" s="2007" t="s">
        <v>2909</v>
      </c>
      <c r="AJ235" s="1222" t="s">
        <v>295</v>
      </c>
      <c r="AK235" s="1225" t="s">
        <v>3105</v>
      </c>
      <c r="AL235" s="1222" t="s">
        <v>294</v>
      </c>
      <c r="AM235" s="1221" t="s">
        <v>3011</v>
      </c>
      <c r="AN235" s="2008"/>
    </row>
    <row r="236" spans="1:40" ht="93" customHeight="1">
      <c r="A236" s="1221" t="s">
        <v>1107</v>
      </c>
      <c r="B236" s="1221" t="s">
        <v>528</v>
      </c>
      <c r="C236" s="1221" t="s">
        <v>3098</v>
      </c>
      <c r="D236" s="1222" t="s">
        <v>3011</v>
      </c>
      <c r="E236" s="1221" t="s">
        <v>3099</v>
      </c>
      <c r="F236" s="1222" t="s">
        <v>291</v>
      </c>
      <c r="G236" s="1222" t="s">
        <v>3013</v>
      </c>
      <c r="H236" s="1223">
        <v>2234.91219</v>
      </c>
      <c r="I236" s="1223">
        <v>1200</v>
      </c>
      <c r="J236" s="1222" t="s">
        <v>3014</v>
      </c>
      <c r="K236" s="1224">
        <v>44442</v>
      </c>
      <c r="L236" s="1222" t="s">
        <v>3100</v>
      </c>
      <c r="M236" s="1224">
        <v>48142</v>
      </c>
      <c r="N236" s="1222" t="s">
        <v>293</v>
      </c>
      <c r="O236" s="2069">
        <v>46316</v>
      </c>
      <c r="P236" s="1221" t="s">
        <v>294</v>
      </c>
      <c r="Q236" s="1221" t="s">
        <v>3053</v>
      </c>
      <c r="R236" s="2069" t="s">
        <v>3111</v>
      </c>
      <c r="S236" s="1222" t="s">
        <v>297</v>
      </c>
      <c r="T236" s="2063" t="s">
        <v>2932</v>
      </c>
      <c r="U236" s="1222" t="s">
        <v>294</v>
      </c>
      <c r="V236" s="1222" t="s">
        <v>3102</v>
      </c>
      <c r="W236" s="1222" t="s">
        <v>294</v>
      </c>
      <c r="X236" s="1222" t="s">
        <v>3011</v>
      </c>
      <c r="Y236" s="1222" t="s">
        <v>3020</v>
      </c>
      <c r="Z236" s="1222" t="s">
        <v>3011</v>
      </c>
      <c r="AA236" s="1222" t="s">
        <v>3011</v>
      </c>
      <c r="AB236" s="1222" t="s">
        <v>3011</v>
      </c>
      <c r="AC236" s="1222" t="s">
        <v>3011</v>
      </c>
      <c r="AD236" s="1222" t="s">
        <v>3011</v>
      </c>
      <c r="AE236" s="1222" t="s">
        <v>3011</v>
      </c>
      <c r="AF236" s="2007" t="s">
        <v>293</v>
      </c>
      <c r="AG236" s="1222" t="s">
        <v>3103</v>
      </c>
      <c r="AH236" s="1221" t="s">
        <v>3104</v>
      </c>
      <c r="AI236" s="2007" t="s">
        <v>2909</v>
      </c>
      <c r="AJ236" s="1222" t="s">
        <v>295</v>
      </c>
      <c r="AK236" s="1225" t="s">
        <v>3105</v>
      </c>
      <c r="AL236" s="1222" t="s">
        <v>294</v>
      </c>
      <c r="AM236" s="1221" t="s">
        <v>3011</v>
      </c>
      <c r="AN236" s="2008"/>
    </row>
    <row r="237" spans="1:40" ht="93" customHeight="1">
      <c r="A237" s="1221" t="s">
        <v>1107</v>
      </c>
      <c r="B237" s="1221" t="s">
        <v>529</v>
      </c>
      <c r="C237" s="1221" t="s">
        <v>3098</v>
      </c>
      <c r="D237" s="1222" t="s">
        <v>3011</v>
      </c>
      <c r="E237" s="1221" t="s">
        <v>3099</v>
      </c>
      <c r="F237" s="1222" t="s">
        <v>291</v>
      </c>
      <c r="G237" s="1222" t="s">
        <v>3013</v>
      </c>
      <c r="H237" s="1223">
        <v>8194.6780199999994</v>
      </c>
      <c r="I237" s="1223">
        <v>4400</v>
      </c>
      <c r="J237" s="1222" t="s">
        <v>3014</v>
      </c>
      <c r="K237" s="1224">
        <v>44442</v>
      </c>
      <c r="L237" s="1222" t="s">
        <v>3100</v>
      </c>
      <c r="M237" s="1224">
        <v>48142</v>
      </c>
      <c r="N237" s="1222" t="s">
        <v>293</v>
      </c>
      <c r="O237" s="2069">
        <v>46316</v>
      </c>
      <c r="P237" s="1221" t="s">
        <v>294</v>
      </c>
      <c r="Q237" s="1221" t="s">
        <v>3120</v>
      </c>
      <c r="R237" s="2069" t="s">
        <v>3111</v>
      </c>
      <c r="S237" s="1222" t="s">
        <v>297</v>
      </c>
      <c r="T237" s="2063" t="s">
        <v>2932</v>
      </c>
      <c r="U237" s="1222" t="s">
        <v>294</v>
      </c>
      <c r="V237" s="1222" t="s">
        <v>3102</v>
      </c>
      <c r="W237" s="1222" t="s">
        <v>294</v>
      </c>
      <c r="X237" s="1222" t="s">
        <v>3011</v>
      </c>
      <c r="Y237" s="1222" t="s">
        <v>3020</v>
      </c>
      <c r="Z237" s="1222" t="s">
        <v>3011</v>
      </c>
      <c r="AA237" s="1222" t="s">
        <v>3011</v>
      </c>
      <c r="AB237" s="1222" t="s">
        <v>3011</v>
      </c>
      <c r="AC237" s="1222" t="s">
        <v>3011</v>
      </c>
      <c r="AD237" s="1222" t="s">
        <v>3011</v>
      </c>
      <c r="AE237" s="1222" t="s">
        <v>3011</v>
      </c>
      <c r="AF237" s="2007" t="s">
        <v>293</v>
      </c>
      <c r="AG237" s="1222" t="s">
        <v>3103</v>
      </c>
      <c r="AH237" s="1221" t="s">
        <v>3104</v>
      </c>
      <c r="AI237" s="2007" t="s">
        <v>2909</v>
      </c>
      <c r="AJ237" s="1222" t="s">
        <v>295</v>
      </c>
      <c r="AK237" s="1225" t="s">
        <v>3105</v>
      </c>
      <c r="AL237" s="1222" t="s">
        <v>294</v>
      </c>
      <c r="AM237" s="1221" t="s">
        <v>3011</v>
      </c>
      <c r="AN237" s="2008"/>
    </row>
    <row r="238" spans="1:40" ht="93" customHeight="1">
      <c r="A238" s="1221" t="s">
        <v>1107</v>
      </c>
      <c r="B238" s="1221" t="s">
        <v>530</v>
      </c>
      <c r="C238" s="1221" t="s">
        <v>3098</v>
      </c>
      <c r="D238" s="1222" t="s">
        <v>3011</v>
      </c>
      <c r="E238" s="1221" t="s">
        <v>3099</v>
      </c>
      <c r="F238" s="1222" t="s">
        <v>291</v>
      </c>
      <c r="G238" s="1222" t="s">
        <v>3013</v>
      </c>
      <c r="H238" s="1223">
        <v>5214.7951000000003</v>
      </c>
      <c r="I238" s="1223">
        <v>2800</v>
      </c>
      <c r="J238" s="1222" t="s">
        <v>3014</v>
      </c>
      <c r="K238" s="1224">
        <v>44442</v>
      </c>
      <c r="L238" s="1222" t="s">
        <v>3100</v>
      </c>
      <c r="M238" s="1224">
        <v>48142</v>
      </c>
      <c r="N238" s="1222" t="s">
        <v>293</v>
      </c>
      <c r="O238" s="2069">
        <v>46316</v>
      </c>
      <c r="P238" s="1221" t="s">
        <v>294</v>
      </c>
      <c r="Q238" s="1221" t="s">
        <v>3073</v>
      </c>
      <c r="R238" s="2069" t="s">
        <v>3111</v>
      </c>
      <c r="S238" s="1222" t="s">
        <v>297</v>
      </c>
      <c r="T238" s="2063" t="s">
        <v>2932</v>
      </c>
      <c r="U238" s="1222" t="s">
        <v>294</v>
      </c>
      <c r="V238" s="1222" t="s">
        <v>3102</v>
      </c>
      <c r="W238" s="1222" t="s">
        <v>294</v>
      </c>
      <c r="X238" s="1222" t="s">
        <v>3011</v>
      </c>
      <c r="Y238" s="1222" t="s">
        <v>3020</v>
      </c>
      <c r="Z238" s="1222" t="s">
        <v>3011</v>
      </c>
      <c r="AA238" s="1222" t="s">
        <v>3011</v>
      </c>
      <c r="AB238" s="1222" t="s">
        <v>3011</v>
      </c>
      <c r="AC238" s="1222" t="s">
        <v>3011</v>
      </c>
      <c r="AD238" s="1222" t="s">
        <v>3011</v>
      </c>
      <c r="AE238" s="1222" t="s">
        <v>3011</v>
      </c>
      <c r="AF238" s="2007" t="s">
        <v>293</v>
      </c>
      <c r="AG238" s="1222" t="s">
        <v>3103</v>
      </c>
      <c r="AH238" s="1221" t="s">
        <v>3104</v>
      </c>
      <c r="AI238" s="2007" t="s">
        <v>2909</v>
      </c>
      <c r="AJ238" s="1222" t="s">
        <v>295</v>
      </c>
      <c r="AK238" s="1225" t="s">
        <v>3105</v>
      </c>
      <c r="AL238" s="1222" t="s">
        <v>294</v>
      </c>
      <c r="AM238" s="1221" t="s">
        <v>3011</v>
      </c>
      <c r="AN238" s="2008"/>
    </row>
    <row r="239" spans="1:40" ht="93" customHeight="1">
      <c r="A239" s="1221" t="s">
        <v>1107</v>
      </c>
      <c r="B239" s="1221" t="s">
        <v>531</v>
      </c>
      <c r="C239" s="1221" t="s">
        <v>3098</v>
      </c>
      <c r="D239" s="1222" t="s">
        <v>3011</v>
      </c>
      <c r="E239" s="1221" t="s">
        <v>3099</v>
      </c>
      <c r="F239" s="1222" t="s">
        <v>291</v>
      </c>
      <c r="G239" s="1222" t="s">
        <v>3013</v>
      </c>
      <c r="H239" s="1223">
        <v>5959.7658300000003</v>
      </c>
      <c r="I239" s="1223">
        <v>3200</v>
      </c>
      <c r="J239" s="1222" t="s">
        <v>3014</v>
      </c>
      <c r="K239" s="1224">
        <v>44442</v>
      </c>
      <c r="L239" s="1222" t="s">
        <v>3100</v>
      </c>
      <c r="M239" s="1224">
        <v>48142</v>
      </c>
      <c r="N239" s="1222" t="s">
        <v>293</v>
      </c>
      <c r="O239" s="2069">
        <v>46316</v>
      </c>
      <c r="P239" s="1221" t="s">
        <v>294</v>
      </c>
      <c r="Q239" s="1221" t="s">
        <v>3050</v>
      </c>
      <c r="R239" s="2069" t="s">
        <v>3111</v>
      </c>
      <c r="S239" s="1222" t="s">
        <v>297</v>
      </c>
      <c r="T239" s="2063" t="s">
        <v>2932</v>
      </c>
      <c r="U239" s="1222" t="s">
        <v>294</v>
      </c>
      <c r="V239" s="1222" t="s">
        <v>3102</v>
      </c>
      <c r="W239" s="1222" t="s">
        <v>294</v>
      </c>
      <c r="X239" s="1222" t="s">
        <v>3011</v>
      </c>
      <c r="Y239" s="1222" t="s">
        <v>3020</v>
      </c>
      <c r="Z239" s="1222" t="s">
        <v>3011</v>
      </c>
      <c r="AA239" s="1222" t="s">
        <v>3011</v>
      </c>
      <c r="AB239" s="1222" t="s">
        <v>3011</v>
      </c>
      <c r="AC239" s="1222" t="s">
        <v>3011</v>
      </c>
      <c r="AD239" s="1222" t="s">
        <v>3011</v>
      </c>
      <c r="AE239" s="1222" t="s">
        <v>3011</v>
      </c>
      <c r="AF239" s="2007" t="s">
        <v>293</v>
      </c>
      <c r="AG239" s="1222" t="s">
        <v>3103</v>
      </c>
      <c r="AH239" s="1221" t="s">
        <v>3104</v>
      </c>
      <c r="AI239" s="2007" t="s">
        <v>2909</v>
      </c>
      <c r="AJ239" s="1222" t="s">
        <v>295</v>
      </c>
      <c r="AK239" s="1225" t="s">
        <v>3105</v>
      </c>
      <c r="AL239" s="1222" t="s">
        <v>294</v>
      </c>
      <c r="AM239" s="1221" t="s">
        <v>3011</v>
      </c>
      <c r="AN239" s="2008"/>
    </row>
    <row r="240" spans="1:40" ht="93" customHeight="1">
      <c r="A240" s="1221" t="s">
        <v>1107</v>
      </c>
      <c r="B240" s="1221" t="s">
        <v>532</v>
      </c>
      <c r="C240" s="1221" t="s">
        <v>3098</v>
      </c>
      <c r="D240" s="1222" t="s">
        <v>3011</v>
      </c>
      <c r="E240" s="1221" t="s">
        <v>3099</v>
      </c>
      <c r="F240" s="1222" t="s">
        <v>291</v>
      </c>
      <c r="G240" s="1222" t="s">
        <v>3013</v>
      </c>
      <c r="H240" s="1223">
        <v>31288.77061</v>
      </c>
      <c r="I240" s="1223">
        <v>16800</v>
      </c>
      <c r="J240" s="1222" t="s">
        <v>3014</v>
      </c>
      <c r="K240" s="1224">
        <v>44442</v>
      </c>
      <c r="L240" s="1222" t="s">
        <v>3100</v>
      </c>
      <c r="M240" s="1224">
        <v>48142</v>
      </c>
      <c r="N240" s="1222" t="s">
        <v>293</v>
      </c>
      <c r="O240" s="2069">
        <v>46316</v>
      </c>
      <c r="P240" s="1221" t="s">
        <v>294</v>
      </c>
      <c r="Q240" s="1221" t="s">
        <v>3121</v>
      </c>
      <c r="R240" s="2069" t="s">
        <v>3111</v>
      </c>
      <c r="S240" s="1222" t="s">
        <v>297</v>
      </c>
      <c r="T240" s="2063" t="s">
        <v>2932</v>
      </c>
      <c r="U240" s="1222" t="s">
        <v>294</v>
      </c>
      <c r="V240" s="1222" t="s">
        <v>3102</v>
      </c>
      <c r="W240" s="1222" t="s">
        <v>294</v>
      </c>
      <c r="X240" s="1222" t="s">
        <v>3011</v>
      </c>
      <c r="Y240" s="1222" t="s">
        <v>3020</v>
      </c>
      <c r="Z240" s="1222" t="s">
        <v>3011</v>
      </c>
      <c r="AA240" s="1222" t="s">
        <v>3011</v>
      </c>
      <c r="AB240" s="1222" t="s">
        <v>3011</v>
      </c>
      <c r="AC240" s="1222" t="s">
        <v>3011</v>
      </c>
      <c r="AD240" s="1222" t="s">
        <v>3011</v>
      </c>
      <c r="AE240" s="1222" t="s">
        <v>3011</v>
      </c>
      <c r="AF240" s="2007" t="s">
        <v>293</v>
      </c>
      <c r="AG240" s="1222" t="s">
        <v>3103</v>
      </c>
      <c r="AH240" s="1221" t="s">
        <v>3104</v>
      </c>
      <c r="AI240" s="2007" t="s">
        <v>2909</v>
      </c>
      <c r="AJ240" s="1222" t="s">
        <v>295</v>
      </c>
      <c r="AK240" s="1225" t="s">
        <v>3105</v>
      </c>
      <c r="AL240" s="1222" t="s">
        <v>294</v>
      </c>
      <c r="AM240" s="1221" t="s">
        <v>3011</v>
      </c>
      <c r="AN240" s="2008"/>
    </row>
    <row r="241" spans="1:40" ht="93" customHeight="1">
      <c r="A241" s="1221" t="s">
        <v>1107</v>
      </c>
      <c r="B241" s="1221" t="s">
        <v>533</v>
      </c>
      <c r="C241" s="1221" t="s">
        <v>3098</v>
      </c>
      <c r="D241" s="1222" t="s">
        <v>3011</v>
      </c>
      <c r="E241" s="1221" t="s">
        <v>3099</v>
      </c>
      <c r="F241" s="1222" t="s">
        <v>291</v>
      </c>
      <c r="G241" s="1222" t="s">
        <v>3013</v>
      </c>
      <c r="H241" s="1223">
        <v>5959.7658300000003</v>
      </c>
      <c r="I241" s="1223">
        <v>3200</v>
      </c>
      <c r="J241" s="1222" t="s">
        <v>3014</v>
      </c>
      <c r="K241" s="1224">
        <v>44442</v>
      </c>
      <c r="L241" s="1222" t="s">
        <v>3100</v>
      </c>
      <c r="M241" s="1224">
        <v>48142</v>
      </c>
      <c r="N241" s="1222" t="s">
        <v>293</v>
      </c>
      <c r="O241" s="2069">
        <v>46286</v>
      </c>
      <c r="P241" s="1221" t="s">
        <v>294</v>
      </c>
      <c r="Q241" s="1221" t="s">
        <v>3050</v>
      </c>
      <c r="R241" s="2069" t="s">
        <v>3111</v>
      </c>
      <c r="S241" s="1222" t="s">
        <v>297</v>
      </c>
      <c r="T241" s="2063" t="s">
        <v>2932</v>
      </c>
      <c r="U241" s="1222" t="s">
        <v>294</v>
      </c>
      <c r="V241" s="1222" t="s">
        <v>3102</v>
      </c>
      <c r="W241" s="1222" t="s">
        <v>294</v>
      </c>
      <c r="X241" s="1222" t="s">
        <v>3011</v>
      </c>
      <c r="Y241" s="1222" t="s">
        <v>3020</v>
      </c>
      <c r="Z241" s="1222" t="s">
        <v>3011</v>
      </c>
      <c r="AA241" s="1222" t="s">
        <v>3011</v>
      </c>
      <c r="AB241" s="1222" t="s">
        <v>3011</v>
      </c>
      <c r="AC241" s="1222" t="s">
        <v>3011</v>
      </c>
      <c r="AD241" s="1222" t="s">
        <v>3011</v>
      </c>
      <c r="AE241" s="1222" t="s">
        <v>3011</v>
      </c>
      <c r="AF241" s="2007" t="s">
        <v>293</v>
      </c>
      <c r="AG241" s="1222" t="s">
        <v>3103</v>
      </c>
      <c r="AH241" s="1221" t="s">
        <v>3104</v>
      </c>
      <c r="AI241" s="2007" t="s">
        <v>2909</v>
      </c>
      <c r="AJ241" s="1222" t="s">
        <v>295</v>
      </c>
      <c r="AK241" s="1225" t="s">
        <v>3105</v>
      </c>
      <c r="AL241" s="1222" t="s">
        <v>294</v>
      </c>
      <c r="AM241" s="1221" t="s">
        <v>3011</v>
      </c>
      <c r="AN241" s="2008"/>
    </row>
    <row r="242" spans="1:40" ht="93" customHeight="1">
      <c r="A242" s="1221" t="s">
        <v>1107</v>
      </c>
      <c r="B242" s="1221" t="s">
        <v>534</v>
      </c>
      <c r="C242" s="1221" t="s">
        <v>3098</v>
      </c>
      <c r="D242" s="1222" t="s">
        <v>3011</v>
      </c>
      <c r="E242" s="1221" t="s">
        <v>3099</v>
      </c>
      <c r="F242" s="1222" t="s">
        <v>291</v>
      </c>
      <c r="G242" s="1222" t="s">
        <v>3013</v>
      </c>
      <c r="H242" s="1223">
        <v>2234.91219</v>
      </c>
      <c r="I242" s="1223">
        <v>1200</v>
      </c>
      <c r="J242" s="1222" t="s">
        <v>3014</v>
      </c>
      <c r="K242" s="1224">
        <v>44442</v>
      </c>
      <c r="L242" s="1222" t="s">
        <v>3100</v>
      </c>
      <c r="M242" s="1224">
        <v>48142</v>
      </c>
      <c r="N242" s="1222" t="s">
        <v>293</v>
      </c>
      <c r="O242" s="2069">
        <v>46286</v>
      </c>
      <c r="P242" s="1221" t="s">
        <v>294</v>
      </c>
      <c r="Q242" s="1221" t="s">
        <v>3053</v>
      </c>
      <c r="R242" s="2069" t="s">
        <v>3111</v>
      </c>
      <c r="S242" s="1222" t="s">
        <v>297</v>
      </c>
      <c r="T242" s="2063" t="s">
        <v>2932</v>
      </c>
      <c r="U242" s="1222" t="s">
        <v>294</v>
      </c>
      <c r="V242" s="1222" t="s">
        <v>3102</v>
      </c>
      <c r="W242" s="1222" t="s">
        <v>294</v>
      </c>
      <c r="X242" s="1222" t="s">
        <v>3011</v>
      </c>
      <c r="Y242" s="1222" t="s">
        <v>3020</v>
      </c>
      <c r="Z242" s="1222" t="s">
        <v>3011</v>
      </c>
      <c r="AA242" s="1222" t="s">
        <v>3011</v>
      </c>
      <c r="AB242" s="1222" t="s">
        <v>3011</v>
      </c>
      <c r="AC242" s="1222" t="s">
        <v>3011</v>
      </c>
      <c r="AD242" s="1222" t="s">
        <v>3011</v>
      </c>
      <c r="AE242" s="1222" t="s">
        <v>3011</v>
      </c>
      <c r="AF242" s="2007" t="s">
        <v>293</v>
      </c>
      <c r="AG242" s="1222" t="s">
        <v>3103</v>
      </c>
      <c r="AH242" s="1221" t="s">
        <v>3104</v>
      </c>
      <c r="AI242" s="2007" t="s">
        <v>2909</v>
      </c>
      <c r="AJ242" s="1222" t="s">
        <v>295</v>
      </c>
      <c r="AK242" s="1225" t="s">
        <v>3105</v>
      </c>
      <c r="AL242" s="1222" t="s">
        <v>294</v>
      </c>
      <c r="AM242" s="1221" t="s">
        <v>3011</v>
      </c>
      <c r="AN242" s="2008"/>
    </row>
    <row r="243" spans="1:40" ht="93" customHeight="1">
      <c r="A243" s="1221" t="s">
        <v>1107</v>
      </c>
      <c r="B243" s="1221" t="s">
        <v>535</v>
      </c>
      <c r="C243" s="1221" t="s">
        <v>3098</v>
      </c>
      <c r="D243" s="1222" t="s">
        <v>3011</v>
      </c>
      <c r="E243" s="1221" t="s">
        <v>3099</v>
      </c>
      <c r="F243" s="1222" t="s">
        <v>291</v>
      </c>
      <c r="G243" s="1222" t="s">
        <v>3013</v>
      </c>
      <c r="H243" s="1223">
        <v>23094.09259</v>
      </c>
      <c r="I243" s="1223">
        <v>12400</v>
      </c>
      <c r="J243" s="1222" t="s">
        <v>3014</v>
      </c>
      <c r="K243" s="1224">
        <v>44442</v>
      </c>
      <c r="L243" s="1222" t="s">
        <v>3100</v>
      </c>
      <c r="M243" s="1224">
        <v>48142</v>
      </c>
      <c r="N243" s="1222" t="s">
        <v>293</v>
      </c>
      <c r="O243" s="2069">
        <v>46286</v>
      </c>
      <c r="P243" s="1221" t="s">
        <v>294</v>
      </c>
      <c r="Q243" s="1221" t="s">
        <v>3122</v>
      </c>
      <c r="R243" s="2069" t="s">
        <v>3111</v>
      </c>
      <c r="S243" s="1222" t="s">
        <v>297</v>
      </c>
      <c r="T243" s="2063" t="s">
        <v>2932</v>
      </c>
      <c r="U243" s="1222" t="s">
        <v>294</v>
      </c>
      <c r="V243" s="1222" t="s">
        <v>3102</v>
      </c>
      <c r="W243" s="1222" t="s">
        <v>294</v>
      </c>
      <c r="X243" s="1222" t="s">
        <v>3011</v>
      </c>
      <c r="Y243" s="1222" t="s">
        <v>3020</v>
      </c>
      <c r="Z243" s="1222" t="s">
        <v>3011</v>
      </c>
      <c r="AA243" s="1222" t="s">
        <v>3011</v>
      </c>
      <c r="AB243" s="1222" t="s">
        <v>3011</v>
      </c>
      <c r="AC243" s="1222" t="s">
        <v>3011</v>
      </c>
      <c r="AD243" s="1222" t="s">
        <v>3011</v>
      </c>
      <c r="AE243" s="1222" t="s">
        <v>3011</v>
      </c>
      <c r="AF243" s="2007" t="s">
        <v>293</v>
      </c>
      <c r="AG243" s="1222" t="s">
        <v>3103</v>
      </c>
      <c r="AH243" s="1221" t="s">
        <v>3104</v>
      </c>
      <c r="AI243" s="2007" t="s">
        <v>2909</v>
      </c>
      <c r="AJ243" s="1222" t="s">
        <v>295</v>
      </c>
      <c r="AK243" s="1225" t="s">
        <v>3105</v>
      </c>
      <c r="AL243" s="1222" t="s">
        <v>294</v>
      </c>
      <c r="AM243" s="1221" t="s">
        <v>3011</v>
      </c>
      <c r="AN243" s="2008"/>
    </row>
    <row r="244" spans="1:40" ht="93" customHeight="1">
      <c r="A244" s="1221" t="s">
        <v>1107</v>
      </c>
      <c r="B244" s="1221" t="s">
        <v>536</v>
      </c>
      <c r="C244" s="1221" t="s">
        <v>3098</v>
      </c>
      <c r="D244" s="1222" t="s">
        <v>3011</v>
      </c>
      <c r="E244" s="1221" t="s">
        <v>3099</v>
      </c>
      <c r="F244" s="1222" t="s">
        <v>291</v>
      </c>
      <c r="G244" s="1222" t="s">
        <v>3013</v>
      </c>
      <c r="H244" s="1223">
        <v>10429.590200000001</v>
      </c>
      <c r="I244" s="1223">
        <v>5600</v>
      </c>
      <c r="J244" s="1222" t="s">
        <v>3014</v>
      </c>
      <c r="K244" s="1224">
        <v>44442</v>
      </c>
      <c r="L244" s="1222" t="s">
        <v>3100</v>
      </c>
      <c r="M244" s="1224">
        <v>48142</v>
      </c>
      <c r="N244" s="1222" t="s">
        <v>293</v>
      </c>
      <c r="O244" s="2069">
        <v>46286</v>
      </c>
      <c r="P244" s="1221" t="s">
        <v>294</v>
      </c>
      <c r="Q244" s="1221" t="s">
        <v>3068</v>
      </c>
      <c r="R244" s="2069" t="s">
        <v>3111</v>
      </c>
      <c r="S244" s="1222" t="s">
        <v>297</v>
      </c>
      <c r="T244" s="2063" t="s">
        <v>2932</v>
      </c>
      <c r="U244" s="1222" t="s">
        <v>294</v>
      </c>
      <c r="V244" s="1222" t="s">
        <v>3102</v>
      </c>
      <c r="W244" s="1222" t="s">
        <v>294</v>
      </c>
      <c r="X244" s="1222" t="s">
        <v>3011</v>
      </c>
      <c r="Y244" s="1222" t="s">
        <v>3020</v>
      </c>
      <c r="Z244" s="1222" t="s">
        <v>3011</v>
      </c>
      <c r="AA244" s="1222" t="s">
        <v>3011</v>
      </c>
      <c r="AB244" s="1222" t="s">
        <v>3011</v>
      </c>
      <c r="AC244" s="1222" t="s">
        <v>3011</v>
      </c>
      <c r="AD244" s="1222" t="s">
        <v>3011</v>
      </c>
      <c r="AE244" s="1222" t="s">
        <v>3011</v>
      </c>
      <c r="AF244" s="2007" t="s">
        <v>293</v>
      </c>
      <c r="AG244" s="1222" t="s">
        <v>3103</v>
      </c>
      <c r="AH244" s="1221" t="s">
        <v>3104</v>
      </c>
      <c r="AI244" s="2007" t="s">
        <v>2909</v>
      </c>
      <c r="AJ244" s="1222" t="s">
        <v>295</v>
      </c>
      <c r="AK244" s="1225" t="s">
        <v>3105</v>
      </c>
      <c r="AL244" s="1222" t="s">
        <v>294</v>
      </c>
      <c r="AM244" s="1221" t="s">
        <v>3011</v>
      </c>
      <c r="AN244" s="2008"/>
    </row>
    <row r="245" spans="1:40" ht="93" customHeight="1">
      <c r="A245" s="1221" t="s">
        <v>1107</v>
      </c>
      <c r="B245" s="1221" t="s">
        <v>537</v>
      </c>
      <c r="C245" s="1221" t="s">
        <v>3098</v>
      </c>
      <c r="D245" s="1222" t="s">
        <v>3011</v>
      </c>
      <c r="E245" s="1221" t="s">
        <v>3099</v>
      </c>
      <c r="F245" s="1222" t="s">
        <v>291</v>
      </c>
      <c r="G245" s="1222" t="s">
        <v>3013</v>
      </c>
      <c r="H245" s="1223">
        <v>744.97073</v>
      </c>
      <c r="I245" s="1223">
        <v>400</v>
      </c>
      <c r="J245" s="1222" t="s">
        <v>3014</v>
      </c>
      <c r="K245" s="1224">
        <v>44442</v>
      </c>
      <c r="L245" s="1222" t="s">
        <v>3100</v>
      </c>
      <c r="M245" s="1224">
        <v>48142</v>
      </c>
      <c r="N245" s="1222" t="s">
        <v>293</v>
      </c>
      <c r="O245" s="2069">
        <v>46286</v>
      </c>
      <c r="P245" s="1221" t="s">
        <v>294</v>
      </c>
      <c r="Q245" s="1221" t="s">
        <v>3052</v>
      </c>
      <c r="R245" s="2069" t="s">
        <v>3111</v>
      </c>
      <c r="S245" s="1222" t="s">
        <v>297</v>
      </c>
      <c r="T245" s="2063" t="s">
        <v>2932</v>
      </c>
      <c r="U245" s="1222" t="s">
        <v>294</v>
      </c>
      <c r="V245" s="1222" t="s">
        <v>3102</v>
      </c>
      <c r="W245" s="1222" t="s">
        <v>294</v>
      </c>
      <c r="X245" s="1222" t="s">
        <v>3011</v>
      </c>
      <c r="Y245" s="1222" t="s">
        <v>3020</v>
      </c>
      <c r="Z245" s="1222" t="s">
        <v>3011</v>
      </c>
      <c r="AA245" s="1222" t="s">
        <v>3011</v>
      </c>
      <c r="AB245" s="1222" t="s">
        <v>3011</v>
      </c>
      <c r="AC245" s="1222" t="s">
        <v>3011</v>
      </c>
      <c r="AD245" s="1222" t="s">
        <v>3011</v>
      </c>
      <c r="AE245" s="1222" t="s">
        <v>3011</v>
      </c>
      <c r="AF245" s="2007" t="s">
        <v>293</v>
      </c>
      <c r="AG245" s="1222" t="s">
        <v>3103</v>
      </c>
      <c r="AH245" s="1221" t="s">
        <v>3104</v>
      </c>
      <c r="AI245" s="2007" t="s">
        <v>2909</v>
      </c>
      <c r="AJ245" s="1222" t="s">
        <v>295</v>
      </c>
      <c r="AK245" s="1225" t="s">
        <v>3105</v>
      </c>
      <c r="AL245" s="1222" t="s">
        <v>294</v>
      </c>
      <c r="AM245" s="1221" t="s">
        <v>3011</v>
      </c>
      <c r="AN245" s="2008"/>
    </row>
    <row r="246" spans="1:40" ht="93" customHeight="1">
      <c r="A246" s="1221" t="s">
        <v>1107</v>
      </c>
      <c r="B246" s="1221" t="s">
        <v>538</v>
      </c>
      <c r="C246" s="1221" t="s">
        <v>3098</v>
      </c>
      <c r="D246" s="1222" t="s">
        <v>3011</v>
      </c>
      <c r="E246" s="1221" t="s">
        <v>3099</v>
      </c>
      <c r="F246" s="1222" t="s">
        <v>291</v>
      </c>
      <c r="G246" s="1222" t="s">
        <v>3013</v>
      </c>
      <c r="H246" s="1223">
        <v>152663.60849000001</v>
      </c>
      <c r="I246" s="1223">
        <v>82000</v>
      </c>
      <c r="J246" s="1222" t="s">
        <v>3014</v>
      </c>
      <c r="K246" s="1224">
        <v>44445</v>
      </c>
      <c r="L246" s="1222" t="s">
        <v>3100</v>
      </c>
      <c r="M246" s="1224">
        <v>48113</v>
      </c>
      <c r="N246" s="1222" t="s">
        <v>293</v>
      </c>
      <c r="O246" s="2069">
        <v>46286</v>
      </c>
      <c r="P246" s="1221" t="s">
        <v>294</v>
      </c>
      <c r="Q246" s="1221" t="s">
        <v>3123</v>
      </c>
      <c r="R246" s="2069" t="s">
        <v>3101</v>
      </c>
      <c r="S246" s="1222" t="s">
        <v>297</v>
      </c>
      <c r="T246" s="2063" t="s">
        <v>2932</v>
      </c>
      <c r="U246" s="1222" t="s">
        <v>294</v>
      </c>
      <c r="V246" s="1222" t="s">
        <v>3102</v>
      </c>
      <c r="W246" s="1222" t="s">
        <v>294</v>
      </c>
      <c r="X246" s="1222" t="s">
        <v>3011</v>
      </c>
      <c r="Y246" s="1222" t="s">
        <v>3020</v>
      </c>
      <c r="Z246" s="1222" t="s">
        <v>3011</v>
      </c>
      <c r="AA246" s="1222" t="s">
        <v>3011</v>
      </c>
      <c r="AB246" s="1222" t="s">
        <v>3011</v>
      </c>
      <c r="AC246" s="1222" t="s">
        <v>3011</v>
      </c>
      <c r="AD246" s="1222" t="s">
        <v>3011</v>
      </c>
      <c r="AE246" s="1222" t="s">
        <v>3011</v>
      </c>
      <c r="AF246" s="2007" t="s">
        <v>293</v>
      </c>
      <c r="AG246" s="1222" t="s">
        <v>3103</v>
      </c>
      <c r="AH246" s="1221" t="s">
        <v>3104</v>
      </c>
      <c r="AI246" s="2007" t="s">
        <v>2909</v>
      </c>
      <c r="AJ246" s="1222" t="s">
        <v>295</v>
      </c>
      <c r="AK246" s="1225" t="s">
        <v>3105</v>
      </c>
      <c r="AL246" s="1222" t="s">
        <v>294</v>
      </c>
      <c r="AM246" s="1221" t="s">
        <v>3011</v>
      </c>
      <c r="AN246" s="2008"/>
    </row>
    <row r="247" spans="1:40" ht="93" customHeight="1">
      <c r="A247" s="1221" t="s">
        <v>1107</v>
      </c>
      <c r="B247" s="1221" t="s">
        <v>539</v>
      </c>
      <c r="C247" s="1221" t="s">
        <v>3098</v>
      </c>
      <c r="D247" s="1222" t="s">
        <v>3011</v>
      </c>
      <c r="E247" s="1221" t="s">
        <v>3099</v>
      </c>
      <c r="F247" s="1222" t="s">
        <v>291</v>
      </c>
      <c r="G247" s="1222" t="s">
        <v>3013</v>
      </c>
      <c r="H247" s="1223">
        <v>7447.0052900000001</v>
      </c>
      <c r="I247" s="1223">
        <v>4000</v>
      </c>
      <c r="J247" s="1222" t="s">
        <v>3014</v>
      </c>
      <c r="K247" s="1224">
        <v>44445</v>
      </c>
      <c r="L247" s="1222" t="s">
        <v>3100</v>
      </c>
      <c r="M247" s="1224">
        <v>48113</v>
      </c>
      <c r="N247" s="1222" t="s">
        <v>293</v>
      </c>
      <c r="O247" s="2069">
        <v>46286</v>
      </c>
      <c r="P247" s="1221" t="s">
        <v>294</v>
      </c>
      <c r="Q247" s="1221" t="s">
        <v>3048</v>
      </c>
      <c r="R247" s="2069" t="s">
        <v>3101</v>
      </c>
      <c r="S247" s="1222" t="s">
        <v>297</v>
      </c>
      <c r="T247" s="2063" t="s">
        <v>2932</v>
      </c>
      <c r="U247" s="1222" t="s">
        <v>294</v>
      </c>
      <c r="V247" s="1222" t="s">
        <v>3102</v>
      </c>
      <c r="W247" s="1222" t="s">
        <v>294</v>
      </c>
      <c r="X247" s="1222" t="s">
        <v>3011</v>
      </c>
      <c r="Y247" s="1222" t="s">
        <v>3020</v>
      </c>
      <c r="Z247" s="1222" t="s">
        <v>3011</v>
      </c>
      <c r="AA247" s="1222" t="s">
        <v>3011</v>
      </c>
      <c r="AB247" s="1222" t="s">
        <v>3011</v>
      </c>
      <c r="AC247" s="1222" t="s">
        <v>3011</v>
      </c>
      <c r="AD247" s="1222" t="s">
        <v>3011</v>
      </c>
      <c r="AE247" s="1222" t="s">
        <v>3011</v>
      </c>
      <c r="AF247" s="2007" t="s">
        <v>293</v>
      </c>
      <c r="AG247" s="1222" t="s">
        <v>3103</v>
      </c>
      <c r="AH247" s="1221" t="s">
        <v>3104</v>
      </c>
      <c r="AI247" s="2007" t="s">
        <v>2909</v>
      </c>
      <c r="AJ247" s="1222" t="s">
        <v>295</v>
      </c>
      <c r="AK247" s="1225" t="s">
        <v>3105</v>
      </c>
      <c r="AL247" s="1222" t="s">
        <v>294</v>
      </c>
      <c r="AM247" s="1221" t="s">
        <v>3011</v>
      </c>
      <c r="AN247" s="2008"/>
    </row>
    <row r="248" spans="1:40" ht="93" customHeight="1">
      <c r="A248" s="1221" t="s">
        <v>1107</v>
      </c>
      <c r="B248" s="1221" t="s">
        <v>540</v>
      </c>
      <c r="C248" s="1221" t="s">
        <v>3098</v>
      </c>
      <c r="D248" s="1222" t="s">
        <v>3011</v>
      </c>
      <c r="E248" s="1221" t="s">
        <v>3099</v>
      </c>
      <c r="F248" s="1222" t="s">
        <v>291</v>
      </c>
      <c r="G248" s="1222" t="s">
        <v>3013</v>
      </c>
      <c r="H248" s="1223">
        <v>2978.8021199999998</v>
      </c>
      <c r="I248" s="1223">
        <v>1600</v>
      </c>
      <c r="J248" s="1222" t="s">
        <v>3014</v>
      </c>
      <c r="K248" s="1224">
        <v>44445</v>
      </c>
      <c r="L248" s="1222" t="s">
        <v>3100</v>
      </c>
      <c r="M248" s="1224">
        <v>48113</v>
      </c>
      <c r="N248" s="1222" t="s">
        <v>293</v>
      </c>
      <c r="O248" s="2069">
        <v>46286</v>
      </c>
      <c r="P248" s="1221" t="s">
        <v>294</v>
      </c>
      <c r="Q248" s="1221" t="s">
        <v>3071</v>
      </c>
      <c r="R248" s="2069" t="s">
        <v>3101</v>
      </c>
      <c r="S248" s="1222" t="s">
        <v>297</v>
      </c>
      <c r="T248" s="2063" t="s">
        <v>2932</v>
      </c>
      <c r="U248" s="1222" t="s">
        <v>294</v>
      </c>
      <c r="V248" s="1222" t="s">
        <v>3102</v>
      </c>
      <c r="W248" s="1222" t="s">
        <v>294</v>
      </c>
      <c r="X248" s="1222" t="s">
        <v>3011</v>
      </c>
      <c r="Y248" s="1222" t="s">
        <v>3020</v>
      </c>
      <c r="Z248" s="1222" t="s">
        <v>3011</v>
      </c>
      <c r="AA248" s="1222" t="s">
        <v>3011</v>
      </c>
      <c r="AB248" s="1222" t="s">
        <v>3011</v>
      </c>
      <c r="AC248" s="1222" t="s">
        <v>3011</v>
      </c>
      <c r="AD248" s="1222" t="s">
        <v>3011</v>
      </c>
      <c r="AE248" s="1222" t="s">
        <v>3011</v>
      </c>
      <c r="AF248" s="2007" t="s">
        <v>293</v>
      </c>
      <c r="AG248" s="1222" t="s">
        <v>3103</v>
      </c>
      <c r="AH248" s="1221" t="s">
        <v>3104</v>
      </c>
      <c r="AI248" s="2007" t="s">
        <v>2909</v>
      </c>
      <c r="AJ248" s="1222" t="s">
        <v>295</v>
      </c>
      <c r="AK248" s="1225" t="s">
        <v>3105</v>
      </c>
      <c r="AL248" s="1222" t="s">
        <v>294</v>
      </c>
      <c r="AM248" s="1221" t="s">
        <v>3011</v>
      </c>
      <c r="AN248" s="2008"/>
    </row>
    <row r="249" spans="1:40" ht="93" customHeight="1">
      <c r="A249" s="1221" t="s">
        <v>1107</v>
      </c>
      <c r="B249" s="1221" t="s">
        <v>541</v>
      </c>
      <c r="C249" s="1221" t="s">
        <v>3098</v>
      </c>
      <c r="D249" s="1222" t="s">
        <v>3011</v>
      </c>
      <c r="E249" s="1221" t="s">
        <v>3099</v>
      </c>
      <c r="F249" s="1222" t="s">
        <v>291</v>
      </c>
      <c r="G249" s="1222" t="s">
        <v>3013</v>
      </c>
      <c r="H249" s="1223">
        <v>3723.5026499999999</v>
      </c>
      <c r="I249" s="1223">
        <v>2000</v>
      </c>
      <c r="J249" s="1222" t="s">
        <v>3014</v>
      </c>
      <c r="K249" s="1224">
        <v>44445</v>
      </c>
      <c r="L249" s="1222" t="s">
        <v>3100</v>
      </c>
      <c r="M249" s="1224">
        <v>48113</v>
      </c>
      <c r="N249" s="1222" t="s">
        <v>293</v>
      </c>
      <c r="O249" s="2069">
        <v>46286</v>
      </c>
      <c r="P249" s="1221" t="s">
        <v>294</v>
      </c>
      <c r="Q249" s="1221" t="s">
        <v>3029</v>
      </c>
      <c r="R249" s="2069" t="s">
        <v>3101</v>
      </c>
      <c r="S249" s="1222" t="s">
        <v>297</v>
      </c>
      <c r="T249" s="2063" t="s">
        <v>2932</v>
      </c>
      <c r="U249" s="1222" t="s">
        <v>294</v>
      </c>
      <c r="V249" s="1222" t="s">
        <v>3102</v>
      </c>
      <c r="W249" s="1222" t="s">
        <v>294</v>
      </c>
      <c r="X249" s="1222" t="s">
        <v>3011</v>
      </c>
      <c r="Y249" s="1222" t="s">
        <v>3020</v>
      </c>
      <c r="Z249" s="1222" t="s">
        <v>3011</v>
      </c>
      <c r="AA249" s="1222" t="s">
        <v>3011</v>
      </c>
      <c r="AB249" s="1222" t="s">
        <v>3011</v>
      </c>
      <c r="AC249" s="1222" t="s">
        <v>3011</v>
      </c>
      <c r="AD249" s="1222" t="s">
        <v>3011</v>
      </c>
      <c r="AE249" s="1222" t="s">
        <v>3011</v>
      </c>
      <c r="AF249" s="2007" t="s">
        <v>293</v>
      </c>
      <c r="AG249" s="1222" t="s">
        <v>3103</v>
      </c>
      <c r="AH249" s="1221" t="s">
        <v>3104</v>
      </c>
      <c r="AI249" s="2007" t="s">
        <v>2909</v>
      </c>
      <c r="AJ249" s="1222" t="s">
        <v>295</v>
      </c>
      <c r="AK249" s="1225" t="s">
        <v>3105</v>
      </c>
      <c r="AL249" s="1222" t="s">
        <v>294</v>
      </c>
      <c r="AM249" s="1221" t="s">
        <v>3011</v>
      </c>
      <c r="AN249" s="2008"/>
    </row>
    <row r="250" spans="1:40" ht="93" customHeight="1">
      <c r="A250" s="1221" t="s">
        <v>1107</v>
      </c>
      <c r="B250" s="1221" t="s">
        <v>542</v>
      </c>
      <c r="C250" s="1221" t="s">
        <v>3098</v>
      </c>
      <c r="D250" s="1222" t="s">
        <v>3011</v>
      </c>
      <c r="E250" s="1221" t="s">
        <v>3099</v>
      </c>
      <c r="F250" s="1222" t="s">
        <v>291</v>
      </c>
      <c r="G250" s="1222" t="s">
        <v>3013</v>
      </c>
      <c r="H250" s="1223">
        <v>15638.71111</v>
      </c>
      <c r="I250" s="1223">
        <v>8400</v>
      </c>
      <c r="J250" s="1222" t="s">
        <v>3014</v>
      </c>
      <c r="K250" s="1224">
        <v>44445</v>
      </c>
      <c r="L250" s="1222" t="s">
        <v>3100</v>
      </c>
      <c r="M250" s="1224">
        <v>48113</v>
      </c>
      <c r="N250" s="1222" t="s">
        <v>293</v>
      </c>
      <c r="O250" s="2069">
        <v>46286</v>
      </c>
      <c r="P250" s="1221" t="s">
        <v>294</v>
      </c>
      <c r="Q250" s="1221" t="s">
        <v>3124</v>
      </c>
      <c r="R250" s="2069" t="s">
        <v>3101</v>
      </c>
      <c r="S250" s="1222" t="s">
        <v>297</v>
      </c>
      <c r="T250" s="2063" t="s">
        <v>2932</v>
      </c>
      <c r="U250" s="1222" t="s">
        <v>294</v>
      </c>
      <c r="V250" s="1222" t="s">
        <v>3102</v>
      </c>
      <c r="W250" s="1222" t="s">
        <v>294</v>
      </c>
      <c r="X250" s="1222" t="s">
        <v>3011</v>
      </c>
      <c r="Y250" s="1222" t="s">
        <v>3020</v>
      </c>
      <c r="Z250" s="1222" t="s">
        <v>3011</v>
      </c>
      <c r="AA250" s="1222" t="s">
        <v>3011</v>
      </c>
      <c r="AB250" s="1222" t="s">
        <v>3011</v>
      </c>
      <c r="AC250" s="1222" t="s">
        <v>3011</v>
      </c>
      <c r="AD250" s="1222" t="s">
        <v>3011</v>
      </c>
      <c r="AE250" s="1222" t="s">
        <v>3011</v>
      </c>
      <c r="AF250" s="2007" t="s">
        <v>293</v>
      </c>
      <c r="AG250" s="1222" t="s">
        <v>3103</v>
      </c>
      <c r="AH250" s="1221" t="s">
        <v>3104</v>
      </c>
      <c r="AI250" s="2007" t="s">
        <v>2909</v>
      </c>
      <c r="AJ250" s="1222" t="s">
        <v>295</v>
      </c>
      <c r="AK250" s="1225" t="s">
        <v>3105</v>
      </c>
      <c r="AL250" s="1222" t="s">
        <v>294</v>
      </c>
      <c r="AM250" s="1221" t="s">
        <v>3011</v>
      </c>
      <c r="AN250" s="2008"/>
    </row>
    <row r="251" spans="1:40" ht="93" customHeight="1">
      <c r="A251" s="1221" t="s">
        <v>1107</v>
      </c>
      <c r="B251" s="1221" t="s">
        <v>543</v>
      </c>
      <c r="C251" s="1221" t="s">
        <v>3098</v>
      </c>
      <c r="D251" s="1222" t="s">
        <v>3011</v>
      </c>
      <c r="E251" s="1221" t="s">
        <v>3099</v>
      </c>
      <c r="F251" s="1222" t="s">
        <v>291</v>
      </c>
      <c r="G251" s="1222" t="s">
        <v>3013</v>
      </c>
      <c r="H251" s="1223">
        <v>20106.914290000001</v>
      </c>
      <c r="I251" s="1223">
        <v>10800</v>
      </c>
      <c r="J251" s="1222" t="s">
        <v>3014</v>
      </c>
      <c r="K251" s="1224">
        <v>44445</v>
      </c>
      <c r="L251" s="1222" t="s">
        <v>3100</v>
      </c>
      <c r="M251" s="1224">
        <v>48113</v>
      </c>
      <c r="N251" s="1222" t="s">
        <v>293</v>
      </c>
      <c r="O251" s="2069">
        <v>46286</v>
      </c>
      <c r="P251" s="1221" t="s">
        <v>294</v>
      </c>
      <c r="Q251" s="1221" t="s">
        <v>3125</v>
      </c>
      <c r="R251" s="2069" t="s">
        <v>3101</v>
      </c>
      <c r="S251" s="1222" t="s">
        <v>297</v>
      </c>
      <c r="T251" s="2063" t="s">
        <v>2932</v>
      </c>
      <c r="U251" s="1222" t="s">
        <v>294</v>
      </c>
      <c r="V251" s="1222" t="s">
        <v>3102</v>
      </c>
      <c r="W251" s="1222" t="s">
        <v>294</v>
      </c>
      <c r="X251" s="1222" t="s">
        <v>3011</v>
      </c>
      <c r="Y251" s="1222" t="s">
        <v>3020</v>
      </c>
      <c r="Z251" s="1222" t="s">
        <v>3011</v>
      </c>
      <c r="AA251" s="1222" t="s">
        <v>3011</v>
      </c>
      <c r="AB251" s="1222" t="s">
        <v>3011</v>
      </c>
      <c r="AC251" s="1222" t="s">
        <v>3011</v>
      </c>
      <c r="AD251" s="1222" t="s">
        <v>3011</v>
      </c>
      <c r="AE251" s="1222" t="s">
        <v>3011</v>
      </c>
      <c r="AF251" s="2007" t="s">
        <v>293</v>
      </c>
      <c r="AG251" s="1222" t="s">
        <v>3103</v>
      </c>
      <c r="AH251" s="1221" t="s">
        <v>3104</v>
      </c>
      <c r="AI251" s="2007" t="s">
        <v>2909</v>
      </c>
      <c r="AJ251" s="1222" t="s">
        <v>295</v>
      </c>
      <c r="AK251" s="1225" t="s">
        <v>3105</v>
      </c>
      <c r="AL251" s="1222" t="s">
        <v>294</v>
      </c>
      <c r="AM251" s="1221" t="s">
        <v>3011</v>
      </c>
      <c r="AN251" s="2008"/>
    </row>
    <row r="252" spans="1:40" ht="93" customHeight="1">
      <c r="A252" s="1221" t="s">
        <v>1107</v>
      </c>
      <c r="B252" s="1221" t="s">
        <v>544</v>
      </c>
      <c r="C252" s="1221" t="s">
        <v>3098</v>
      </c>
      <c r="D252" s="1222" t="s">
        <v>3011</v>
      </c>
      <c r="E252" s="1221" t="s">
        <v>3099</v>
      </c>
      <c r="F252" s="1222" t="s">
        <v>291</v>
      </c>
      <c r="G252" s="1222" t="s">
        <v>3013</v>
      </c>
      <c r="H252" s="1223">
        <v>2978.8021199999998</v>
      </c>
      <c r="I252" s="1223">
        <v>1600</v>
      </c>
      <c r="J252" s="1222" t="s">
        <v>3014</v>
      </c>
      <c r="K252" s="1224">
        <v>44445</v>
      </c>
      <c r="L252" s="1222" t="s">
        <v>3100</v>
      </c>
      <c r="M252" s="1224">
        <v>48113</v>
      </c>
      <c r="N252" s="1222" t="s">
        <v>293</v>
      </c>
      <c r="O252" s="2069">
        <v>46286</v>
      </c>
      <c r="P252" s="1221" t="s">
        <v>294</v>
      </c>
      <c r="Q252" s="1221" t="s">
        <v>3071</v>
      </c>
      <c r="R252" s="2069" t="s">
        <v>3101</v>
      </c>
      <c r="S252" s="1222" t="s">
        <v>297</v>
      </c>
      <c r="T252" s="2063" t="s">
        <v>2932</v>
      </c>
      <c r="U252" s="1222" t="s">
        <v>294</v>
      </c>
      <c r="V252" s="1222" t="s">
        <v>3102</v>
      </c>
      <c r="W252" s="1222" t="s">
        <v>294</v>
      </c>
      <c r="X252" s="1222" t="s">
        <v>3011</v>
      </c>
      <c r="Y252" s="1222" t="s">
        <v>3020</v>
      </c>
      <c r="Z252" s="1222" t="s">
        <v>3011</v>
      </c>
      <c r="AA252" s="1222" t="s">
        <v>3011</v>
      </c>
      <c r="AB252" s="1222" t="s">
        <v>3011</v>
      </c>
      <c r="AC252" s="1222" t="s">
        <v>3011</v>
      </c>
      <c r="AD252" s="1222" t="s">
        <v>3011</v>
      </c>
      <c r="AE252" s="1222" t="s">
        <v>3011</v>
      </c>
      <c r="AF252" s="2007" t="s">
        <v>293</v>
      </c>
      <c r="AG252" s="1222" t="s">
        <v>3103</v>
      </c>
      <c r="AH252" s="1221" t="s">
        <v>3104</v>
      </c>
      <c r="AI252" s="2007" t="s">
        <v>2909</v>
      </c>
      <c r="AJ252" s="1222" t="s">
        <v>295</v>
      </c>
      <c r="AK252" s="1225" t="s">
        <v>3105</v>
      </c>
      <c r="AL252" s="1222" t="s">
        <v>294</v>
      </c>
      <c r="AM252" s="1221" t="s">
        <v>3011</v>
      </c>
      <c r="AN252" s="2008"/>
    </row>
    <row r="253" spans="1:40" ht="93" customHeight="1">
      <c r="A253" s="1221" t="s">
        <v>1107</v>
      </c>
      <c r="B253" s="1221" t="s">
        <v>545</v>
      </c>
      <c r="C253" s="1221" t="s">
        <v>3098</v>
      </c>
      <c r="D253" s="1222" t="s">
        <v>3011</v>
      </c>
      <c r="E253" s="1221" t="s">
        <v>3099</v>
      </c>
      <c r="F253" s="1222" t="s">
        <v>291</v>
      </c>
      <c r="G253" s="1222" t="s">
        <v>3013</v>
      </c>
      <c r="H253" s="1223">
        <v>99045.170389999999</v>
      </c>
      <c r="I253" s="1223">
        <v>53200</v>
      </c>
      <c r="J253" s="1222" t="s">
        <v>3014</v>
      </c>
      <c r="K253" s="1224">
        <v>44445</v>
      </c>
      <c r="L253" s="1222" t="s">
        <v>3100</v>
      </c>
      <c r="M253" s="1224">
        <v>48113</v>
      </c>
      <c r="N253" s="1222" t="s">
        <v>293</v>
      </c>
      <c r="O253" s="2069">
        <v>46286</v>
      </c>
      <c r="P253" s="1221" t="s">
        <v>294</v>
      </c>
      <c r="Q253" s="1221" t="s">
        <v>3126</v>
      </c>
      <c r="R253" s="2069" t="s">
        <v>3101</v>
      </c>
      <c r="S253" s="1222" t="s">
        <v>297</v>
      </c>
      <c r="T253" s="2063" t="s">
        <v>2932</v>
      </c>
      <c r="U253" s="1222" t="s">
        <v>294</v>
      </c>
      <c r="V253" s="1222" t="s">
        <v>3102</v>
      </c>
      <c r="W253" s="1222" t="s">
        <v>294</v>
      </c>
      <c r="X253" s="1222" t="s">
        <v>3011</v>
      </c>
      <c r="Y253" s="1222" t="s">
        <v>3020</v>
      </c>
      <c r="Z253" s="1222" t="s">
        <v>3011</v>
      </c>
      <c r="AA253" s="1222" t="s">
        <v>3011</v>
      </c>
      <c r="AB253" s="1222" t="s">
        <v>3011</v>
      </c>
      <c r="AC253" s="1222" t="s">
        <v>3011</v>
      </c>
      <c r="AD253" s="1222" t="s">
        <v>3011</v>
      </c>
      <c r="AE253" s="1222" t="s">
        <v>3011</v>
      </c>
      <c r="AF253" s="2007" t="s">
        <v>293</v>
      </c>
      <c r="AG253" s="1222" t="s">
        <v>3103</v>
      </c>
      <c r="AH253" s="1221" t="s">
        <v>3104</v>
      </c>
      <c r="AI253" s="2007" t="s">
        <v>2909</v>
      </c>
      <c r="AJ253" s="1222" t="s">
        <v>295</v>
      </c>
      <c r="AK253" s="1225" t="s">
        <v>3105</v>
      </c>
      <c r="AL253" s="1222" t="s">
        <v>294</v>
      </c>
      <c r="AM253" s="1221" t="s">
        <v>3011</v>
      </c>
      <c r="AN253" s="2008"/>
    </row>
    <row r="254" spans="1:40" ht="93" customHeight="1">
      <c r="A254" s="1221" t="s">
        <v>1107</v>
      </c>
      <c r="B254" s="1221" t="s">
        <v>546</v>
      </c>
      <c r="C254" s="1221" t="s">
        <v>3098</v>
      </c>
      <c r="D254" s="1222" t="s">
        <v>3011</v>
      </c>
      <c r="E254" s="1221" t="s">
        <v>3099</v>
      </c>
      <c r="F254" s="1222" t="s">
        <v>291</v>
      </c>
      <c r="G254" s="1222" t="s">
        <v>3013</v>
      </c>
      <c r="H254" s="1223">
        <v>67767.748160000003</v>
      </c>
      <c r="I254" s="1223">
        <v>36400</v>
      </c>
      <c r="J254" s="1222" t="s">
        <v>3014</v>
      </c>
      <c r="K254" s="1224">
        <v>44445</v>
      </c>
      <c r="L254" s="1222" t="s">
        <v>3100</v>
      </c>
      <c r="M254" s="1224">
        <v>48113</v>
      </c>
      <c r="N254" s="1222" t="s">
        <v>293</v>
      </c>
      <c r="O254" s="2069">
        <v>46286</v>
      </c>
      <c r="P254" s="1221" t="s">
        <v>294</v>
      </c>
      <c r="Q254" s="1221" t="s">
        <v>3127</v>
      </c>
      <c r="R254" s="2069" t="s">
        <v>3101</v>
      </c>
      <c r="S254" s="1222" t="s">
        <v>297</v>
      </c>
      <c r="T254" s="2063" t="s">
        <v>2932</v>
      </c>
      <c r="U254" s="1222" t="s">
        <v>294</v>
      </c>
      <c r="V254" s="1222" t="s">
        <v>3102</v>
      </c>
      <c r="W254" s="1222" t="s">
        <v>294</v>
      </c>
      <c r="X254" s="1222" t="s">
        <v>3011</v>
      </c>
      <c r="Y254" s="1222" t="s">
        <v>3020</v>
      </c>
      <c r="Z254" s="1222" t="s">
        <v>3011</v>
      </c>
      <c r="AA254" s="1222" t="s">
        <v>3011</v>
      </c>
      <c r="AB254" s="1222" t="s">
        <v>3011</v>
      </c>
      <c r="AC254" s="1222" t="s">
        <v>3011</v>
      </c>
      <c r="AD254" s="1222" t="s">
        <v>3011</v>
      </c>
      <c r="AE254" s="1222" t="s">
        <v>3011</v>
      </c>
      <c r="AF254" s="2007" t="s">
        <v>293</v>
      </c>
      <c r="AG254" s="1222" t="s">
        <v>3103</v>
      </c>
      <c r="AH254" s="1221" t="s">
        <v>3104</v>
      </c>
      <c r="AI254" s="2007" t="s">
        <v>2909</v>
      </c>
      <c r="AJ254" s="1222" t="s">
        <v>295</v>
      </c>
      <c r="AK254" s="1225" t="s">
        <v>3105</v>
      </c>
      <c r="AL254" s="1222" t="s">
        <v>294</v>
      </c>
      <c r="AM254" s="1221" t="s">
        <v>3011</v>
      </c>
      <c r="AN254" s="2008"/>
    </row>
    <row r="255" spans="1:40" ht="93" customHeight="1">
      <c r="A255" s="1221" t="s">
        <v>1107</v>
      </c>
      <c r="B255" s="1221" t="s">
        <v>547</v>
      </c>
      <c r="C255" s="1221" t="s">
        <v>3098</v>
      </c>
      <c r="D255" s="1222" t="s">
        <v>3011</v>
      </c>
      <c r="E255" s="1221" t="s">
        <v>3099</v>
      </c>
      <c r="F255" s="1222" t="s">
        <v>291</v>
      </c>
      <c r="G255" s="1222" t="s">
        <v>3013</v>
      </c>
      <c r="H255" s="1223">
        <v>9681.4869500000004</v>
      </c>
      <c r="I255" s="1223">
        <v>5200</v>
      </c>
      <c r="J255" s="1222" t="s">
        <v>3014</v>
      </c>
      <c r="K255" s="1224">
        <v>44445</v>
      </c>
      <c r="L255" s="1222" t="s">
        <v>3100</v>
      </c>
      <c r="M255" s="1224">
        <v>48142</v>
      </c>
      <c r="N255" s="1222" t="s">
        <v>293</v>
      </c>
      <c r="O255" s="2069">
        <v>46316</v>
      </c>
      <c r="P255" s="1221" t="s">
        <v>294</v>
      </c>
      <c r="Q255" s="1221" t="s">
        <v>3110</v>
      </c>
      <c r="R255" s="2069" t="s">
        <v>3111</v>
      </c>
      <c r="S255" s="1222" t="s">
        <v>297</v>
      </c>
      <c r="T255" s="2063" t="s">
        <v>2932</v>
      </c>
      <c r="U255" s="1222" t="s">
        <v>294</v>
      </c>
      <c r="V255" s="1222" t="s">
        <v>3102</v>
      </c>
      <c r="W255" s="1222" t="s">
        <v>294</v>
      </c>
      <c r="X255" s="1222" t="s">
        <v>3011</v>
      </c>
      <c r="Y255" s="1222" t="s">
        <v>3020</v>
      </c>
      <c r="Z255" s="1222" t="s">
        <v>3011</v>
      </c>
      <c r="AA255" s="1222" t="s">
        <v>3011</v>
      </c>
      <c r="AB255" s="1222" t="s">
        <v>3011</v>
      </c>
      <c r="AC255" s="1222" t="s">
        <v>3011</v>
      </c>
      <c r="AD255" s="1222" t="s">
        <v>3011</v>
      </c>
      <c r="AE255" s="1222" t="s">
        <v>3011</v>
      </c>
      <c r="AF255" s="2007" t="s">
        <v>293</v>
      </c>
      <c r="AG255" s="1222" t="s">
        <v>3103</v>
      </c>
      <c r="AH255" s="1221" t="s">
        <v>3104</v>
      </c>
      <c r="AI255" s="2007" t="s">
        <v>2909</v>
      </c>
      <c r="AJ255" s="1222" t="s">
        <v>295</v>
      </c>
      <c r="AK255" s="1225" t="s">
        <v>3105</v>
      </c>
      <c r="AL255" s="1222" t="s">
        <v>294</v>
      </c>
      <c r="AM255" s="1221" t="s">
        <v>3011</v>
      </c>
      <c r="AN255" s="2008"/>
    </row>
    <row r="256" spans="1:40" ht="93" customHeight="1">
      <c r="A256" s="1221" t="s">
        <v>1107</v>
      </c>
      <c r="B256" s="1221" t="s">
        <v>548</v>
      </c>
      <c r="C256" s="1221" t="s">
        <v>3098</v>
      </c>
      <c r="D256" s="1222" t="s">
        <v>3011</v>
      </c>
      <c r="E256" s="1221" t="s">
        <v>3099</v>
      </c>
      <c r="F256" s="1222" t="s">
        <v>291</v>
      </c>
      <c r="G256" s="1222" t="s">
        <v>3013</v>
      </c>
      <c r="H256" s="1223">
        <v>744.72977000000003</v>
      </c>
      <c r="I256" s="1223">
        <v>400</v>
      </c>
      <c r="J256" s="1222" t="s">
        <v>3014</v>
      </c>
      <c r="K256" s="1224">
        <v>44445</v>
      </c>
      <c r="L256" s="1222" t="s">
        <v>3100</v>
      </c>
      <c r="M256" s="1224">
        <v>48142</v>
      </c>
      <c r="N256" s="1222" t="s">
        <v>293</v>
      </c>
      <c r="O256" s="2069">
        <v>46316</v>
      </c>
      <c r="P256" s="1221" t="s">
        <v>294</v>
      </c>
      <c r="Q256" s="1221" t="s">
        <v>3052</v>
      </c>
      <c r="R256" s="2069" t="s">
        <v>3111</v>
      </c>
      <c r="S256" s="1222" t="s">
        <v>297</v>
      </c>
      <c r="T256" s="2063" t="s">
        <v>2932</v>
      </c>
      <c r="U256" s="1222" t="s">
        <v>294</v>
      </c>
      <c r="V256" s="1222" t="s">
        <v>3102</v>
      </c>
      <c r="W256" s="1222" t="s">
        <v>294</v>
      </c>
      <c r="X256" s="1222" t="s">
        <v>3011</v>
      </c>
      <c r="Y256" s="1222" t="s">
        <v>3020</v>
      </c>
      <c r="Z256" s="1222" t="s">
        <v>3011</v>
      </c>
      <c r="AA256" s="1222" t="s">
        <v>3011</v>
      </c>
      <c r="AB256" s="1222" t="s">
        <v>3011</v>
      </c>
      <c r="AC256" s="1222" t="s">
        <v>3011</v>
      </c>
      <c r="AD256" s="1222" t="s">
        <v>3011</v>
      </c>
      <c r="AE256" s="1222" t="s">
        <v>3011</v>
      </c>
      <c r="AF256" s="2007" t="s">
        <v>293</v>
      </c>
      <c r="AG256" s="1222" t="s">
        <v>3103</v>
      </c>
      <c r="AH256" s="1221" t="s">
        <v>3104</v>
      </c>
      <c r="AI256" s="2007" t="s">
        <v>2909</v>
      </c>
      <c r="AJ256" s="1222" t="s">
        <v>295</v>
      </c>
      <c r="AK256" s="1225" t="s">
        <v>3105</v>
      </c>
      <c r="AL256" s="1222" t="s">
        <v>294</v>
      </c>
      <c r="AM256" s="1221" t="s">
        <v>3011</v>
      </c>
      <c r="AN256" s="2008"/>
    </row>
    <row r="257" spans="1:40" ht="93" customHeight="1">
      <c r="A257" s="1221" t="s">
        <v>1107</v>
      </c>
      <c r="B257" s="1221" t="s">
        <v>549</v>
      </c>
      <c r="C257" s="1221" t="s">
        <v>3098</v>
      </c>
      <c r="D257" s="1222" t="s">
        <v>3011</v>
      </c>
      <c r="E257" s="1221" t="s">
        <v>3099</v>
      </c>
      <c r="F257" s="1222" t="s">
        <v>291</v>
      </c>
      <c r="G257" s="1222" t="s">
        <v>3013</v>
      </c>
      <c r="H257" s="1223">
        <v>2978.9190600000002</v>
      </c>
      <c r="I257" s="1223">
        <v>1600</v>
      </c>
      <c r="J257" s="1222" t="s">
        <v>3014</v>
      </c>
      <c r="K257" s="1224">
        <v>44445</v>
      </c>
      <c r="L257" s="1222" t="s">
        <v>3100</v>
      </c>
      <c r="M257" s="1224">
        <v>48142</v>
      </c>
      <c r="N257" s="1222" t="s">
        <v>293</v>
      </c>
      <c r="O257" s="2069">
        <v>46316</v>
      </c>
      <c r="P257" s="1221" t="s">
        <v>294</v>
      </c>
      <c r="Q257" s="1221" t="s">
        <v>3071</v>
      </c>
      <c r="R257" s="2069" t="s">
        <v>3111</v>
      </c>
      <c r="S257" s="1222" t="s">
        <v>297</v>
      </c>
      <c r="T257" s="2063" t="s">
        <v>2932</v>
      </c>
      <c r="U257" s="1222" t="s">
        <v>294</v>
      </c>
      <c r="V257" s="1222" t="s">
        <v>3102</v>
      </c>
      <c r="W257" s="1222" t="s">
        <v>294</v>
      </c>
      <c r="X257" s="1222" t="s">
        <v>3011</v>
      </c>
      <c r="Y257" s="1222" t="s">
        <v>3020</v>
      </c>
      <c r="Z257" s="1222" t="s">
        <v>3011</v>
      </c>
      <c r="AA257" s="1222" t="s">
        <v>3011</v>
      </c>
      <c r="AB257" s="1222" t="s">
        <v>3011</v>
      </c>
      <c r="AC257" s="1222" t="s">
        <v>3011</v>
      </c>
      <c r="AD257" s="1222" t="s">
        <v>3011</v>
      </c>
      <c r="AE257" s="1222" t="s">
        <v>3011</v>
      </c>
      <c r="AF257" s="2007" t="s">
        <v>293</v>
      </c>
      <c r="AG257" s="1222" t="s">
        <v>3103</v>
      </c>
      <c r="AH257" s="1221" t="s">
        <v>3104</v>
      </c>
      <c r="AI257" s="2007" t="s">
        <v>2909</v>
      </c>
      <c r="AJ257" s="1222" t="s">
        <v>295</v>
      </c>
      <c r="AK257" s="1225" t="s">
        <v>3105</v>
      </c>
      <c r="AL257" s="1222" t="s">
        <v>294</v>
      </c>
      <c r="AM257" s="1221" t="s">
        <v>3011</v>
      </c>
      <c r="AN257" s="2008"/>
    </row>
    <row r="258" spans="1:40" ht="93" customHeight="1">
      <c r="A258" s="1221" t="s">
        <v>1107</v>
      </c>
      <c r="B258" s="1221" t="s">
        <v>550</v>
      </c>
      <c r="C258" s="1221" t="s">
        <v>3098</v>
      </c>
      <c r="D258" s="1222" t="s">
        <v>3011</v>
      </c>
      <c r="E258" s="1221" t="s">
        <v>3099</v>
      </c>
      <c r="F258" s="1222" t="s">
        <v>291</v>
      </c>
      <c r="G258" s="1222" t="s">
        <v>3013</v>
      </c>
      <c r="H258" s="1223">
        <v>5213.1083600000002</v>
      </c>
      <c r="I258" s="1223">
        <v>2800</v>
      </c>
      <c r="J258" s="1222" t="s">
        <v>3014</v>
      </c>
      <c r="K258" s="1224">
        <v>44445</v>
      </c>
      <c r="L258" s="1222" t="s">
        <v>3100</v>
      </c>
      <c r="M258" s="1224">
        <v>48142</v>
      </c>
      <c r="N258" s="1222" t="s">
        <v>293</v>
      </c>
      <c r="O258" s="2069">
        <v>46316</v>
      </c>
      <c r="P258" s="1221" t="s">
        <v>294</v>
      </c>
      <c r="Q258" s="1221" t="s">
        <v>3073</v>
      </c>
      <c r="R258" s="2069" t="s">
        <v>3111</v>
      </c>
      <c r="S258" s="1222" t="s">
        <v>297</v>
      </c>
      <c r="T258" s="2063" t="s">
        <v>2932</v>
      </c>
      <c r="U258" s="1222" t="s">
        <v>294</v>
      </c>
      <c r="V258" s="1222" t="s">
        <v>3102</v>
      </c>
      <c r="W258" s="1222" t="s">
        <v>294</v>
      </c>
      <c r="X258" s="1222" t="s">
        <v>3011</v>
      </c>
      <c r="Y258" s="1222" t="s">
        <v>3020</v>
      </c>
      <c r="Z258" s="1222" t="s">
        <v>3011</v>
      </c>
      <c r="AA258" s="1222" t="s">
        <v>3011</v>
      </c>
      <c r="AB258" s="1222" t="s">
        <v>3011</v>
      </c>
      <c r="AC258" s="1222" t="s">
        <v>3011</v>
      </c>
      <c r="AD258" s="1222" t="s">
        <v>3011</v>
      </c>
      <c r="AE258" s="1222" t="s">
        <v>3011</v>
      </c>
      <c r="AF258" s="2007" t="s">
        <v>293</v>
      </c>
      <c r="AG258" s="1222" t="s">
        <v>3103</v>
      </c>
      <c r="AH258" s="1221" t="s">
        <v>3104</v>
      </c>
      <c r="AI258" s="2007" t="s">
        <v>2909</v>
      </c>
      <c r="AJ258" s="1222" t="s">
        <v>295</v>
      </c>
      <c r="AK258" s="1225" t="s">
        <v>3105</v>
      </c>
      <c r="AL258" s="1222" t="s">
        <v>294</v>
      </c>
      <c r="AM258" s="1221" t="s">
        <v>3011</v>
      </c>
      <c r="AN258" s="2008"/>
    </row>
    <row r="259" spans="1:40" ht="93" customHeight="1">
      <c r="A259" s="1221" t="s">
        <v>1107</v>
      </c>
      <c r="B259" s="1221" t="s">
        <v>551</v>
      </c>
      <c r="C259" s="1221" t="s">
        <v>3098</v>
      </c>
      <c r="D259" s="1222" t="s">
        <v>3011</v>
      </c>
      <c r="E259" s="1221" t="s">
        <v>3099</v>
      </c>
      <c r="F259" s="1222" t="s">
        <v>291</v>
      </c>
      <c r="G259" s="1222" t="s">
        <v>3013</v>
      </c>
      <c r="H259" s="1223">
        <v>30523.752199999999</v>
      </c>
      <c r="I259" s="1223">
        <v>16400</v>
      </c>
      <c r="J259" s="1222" t="s">
        <v>3014</v>
      </c>
      <c r="K259" s="1224">
        <v>44447</v>
      </c>
      <c r="L259" s="1222" t="s">
        <v>3100</v>
      </c>
      <c r="M259" s="1224">
        <v>48113</v>
      </c>
      <c r="N259" s="1222" t="s">
        <v>293</v>
      </c>
      <c r="O259" s="2069">
        <v>46286</v>
      </c>
      <c r="P259" s="1221" t="s">
        <v>294</v>
      </c>
      <c r="Q259" s="1221" t="s">
        <v>3128</v>
      </c>
      <c r="R259" s="2069" t="s">
        <v>3101</v>
      </c>
      <c r="S259" s="1222" t="s">
        <v>297</v>
      </c>
      <c r="T259" s="2063" t="s">
        <v>2932</v>
      </c>
      <c r="U259" s="1222" t="s">
        <v>294</v>
      </c>
      <c r="V259" s="1222" t="s">
        <v>3102</v>
      </c>
      <c r="W259" s="1222" t="s">
        <v>294</v>
      </c>
      <c r="X259" s="1222" t="s">
        <v>3011</v>
      </c>
      <c r="Y259" s="1222" t="s">
        <v>3020</v>
      </c>
      <c r="Z259" s="1222" t="s">
        <v>3011</v>
      </c>
      <c r="AA259" s="1222" t="s">
        <v>3011</v>
      </c>
      <c r="AB259" s="1222" t="s">
        <v>3011</v>
      </c>
      <c r="AC259" s="1222" t="s">
        <v>3011</v>
      </c>
      <c r="AD259" s="1222" t="s">
        <v>3011</v>
      </c>
      <c r="AE259" s="1222" t="s">
        <v>3011</v>
      </c>
      <c r="AF259" s="2007" t="s">
        <v>293</v>
      </c>
      <c r="AG259" s="1222" t="s">
        <v>3103</v>
      </c>
      <c r="AH259" s="1221" t="s">
        <v>3104</v>
      </c>
      <c r="AI259" s="2007" t="s">
        <v>2909</v>
      </c>
      <c r="AJ259" s="1222" t="s">
        <v>295</v>
      </c>
      <c r="AK259" s="1225" t="s">
        <v>3105</v>
      </c>
      <c r="AL259" s="1222" t="s">
        <v>294</v>
      </c>
      <c r="AM259" s="1221" t="s">
        <v>3011</v>
      </c>
      <c r="AN259" s="2008"/>
    </row>
    <row r="260" spans="1:40" ht="93" customHeight="1">
      <c r="A260" s="1221" t="s">
        <v>1107</v>
      </c>
      <c r="B260" s="1221" t="s">
        <v>552</v>
      </c>
      <c r="C260" s="1221" t="s">
        <v>3098</v>
      </c>
      <c r="D260" s="1222" t="s">
        <v>3011</v>
      </c>
      <c r="E260" s="1221" t="s">
        <v>3099</v>
      </c>
      <c r="F260" s="1222" t="s">
        <v>291</v>
      </c>
      <c r="G260" s="1222" t="s">
        <v>3013</v>
      </c>
      <c r="H260" s="1223">
        <v>2233.4452799999999</v>
      </c>
      <c r="I260" s="1223">
        <v>1200</v>
      </c>
      <c r="J260" s="1222" t="s">
        <v>3014</v>
      </c>
      <c r="K260" s="1224">
        <v>44447</v>
      </c>
      <c r="L260" s="1222" t="s">
        <v>3100</v>
      </c>
      <c r="M260" s="1224">
        <v>48113</v>
      </c>
      <c r="N260" s="1222" t="s">
        <v>293</v>
      </c>
      <c r="O260" s="2069">
        <v>46286</v>
      </c>
      <c r="P260" s="1221" t="s">
        <v>294</v>
      </c>
      <c r="Q260" s="1221" t="s">
        <v>3053</v>
      </c>
      <c r="R260" s="2069" t="s">
        <v>3101</v>
      </c>
      <c r="S260" s="1222" t="s">
        <v>297</v>
      </c>
      <c r="T260" s="2063" t="s">
        <v>2932</v>
      </c>
      <c r="U260" s="1222" t="s">
        <v>294</v>
      </c>
      <c r="V260" s="1222" t="s">
        <v>3102</v>
      </c>
      <c r="W260" s="1222" t="s">
        <v>294</v>
      </c>
      <c r="X260" s="1222" t="s">
        <v>3011</v>
      </c>
      <c r="Y260" s="1222" t="s">
        <v>3020</v>
      </c>
      <c r="Z260" s="1222" t="s">
        <v>3011</v>
      </c>
      <c r="AA260" s="1222" t="s">
        <v>3011</v>
      </c>
      <c r="AB260" s="1222" t="s">
        <v>3011</v>
      </c>
      <c r="AC260" s="1222" t="s">
        <v>3011</v>
      </c>
      <c r="AD260" s="1222" t="s">
        <v>3011</v>
      </c>
      <c r="AE260" s="1222" t="s">
        <v>3011</v>
      </c>
      <c r="AF260" s="2007" t="s">
        <v>293</v>
      </c>
      <c r="AG260" s="1222" t="s">
        <v>3103</v>
      </c>
      <c r="AH260" s="1221" t="s">
        <v>3104</v>
      </c>
      <c r="AI260" s="2007" t="s">
        <v>2909</v>
      </c>
      <c r="AJ260" s="1222" t="s">
        <v>295</v>
      </c>
      <c r="AK260" s="1225" t="s">
        <v>3105</v>
      </c>
      <c r="AL260" s="1222" t="s">
        <v>294</v>
      </c>
      <c r="AM260" s="1221" t="s">
        <v>3011</v>
      </c>
      <c r="AN260" s="2008"/>
    </row>
    <row r="261" spans="1:40" ht="93" customHeight="1">
      <c r="A261" s="1221" t="s">
        <v>1107</v>
      </c>
      <c r="B261" s="1221" t="s">
        <v>553</v>
      </c>
      <c r="C261" s="1221" t="s">
        <v>3098</v>
      </c>
      <c r="D261" s="1222" t="s">
        <v>3011</v>
      </c>
      <c r="E261" s="1221" t="s">
        <v>3099</v>
      </c>
      <c r="F261" s="1222" t="s">
        <v>291</v>
      </c>
      <c r="G261" s="1222" t="s">
        <v>3013</v>
      </c>
      <c r="H261" s="1223">
        <v>10422.74466</v>
      </c>
      <c r="I261" s="1223">
        <v>5600</v>
      </c>
      <c r="J261" s="1222" t="s">
        <v>3014</v>
      </c>
      <c r="K261" s="1224">
        <v>44447</v>
      </c>
      <c r="L261" s="1222" t="s">
        <v>3100</v>
      </c>
      <c r="M261" s="1224">
        <v>48113</v>
      </c>
      <c r="N261" s="1222" t="s">
        <v>293</v>
      </c>
      <c r="O261" s="2069">
        <v>46286</v>
      </c>
      <c r="P261" s="1221" t="s">
        <v>294</v>
      </c>
      <c r="Q261" s="1221" t="s">
        <v>3068</v>
      </c>
      <c r="R261" s="2069" t="s">
        <v>3101</v>
      </c>
      <c r="S261" s="1222" t="s">
        <v>297</v>
      </c>
      <c r="T261" s="2063" t="s">
        <v>2932</v>
      </c>
      <c r="U261" s="1222" t="s">
        <v>294</v>
      </c>
      <c r="V261" s="1222" t="s">
        <v>3102</v>
      </c>
      <c r="W261" s="1222" t="s">
        <v>294</v>
      </c>
      <c r="X261" s="1222" t="s">
        <v>3011</v>
      </c>
      <c r="Y261" s="1222" t="s">
        <v>3020</v>
      </c>
      <c r="Z261" s="1222" t="s">
        <v>3011</v>
      </c>
      <c r="AA261" s="1222" t="s">
        <v>3011</v>
      </c>
      <c r="AB261" s="1222" t="s">
        <v>3011</v>
      </c>
      <c r="AC261" s="1222" t="s">
        <v>3011</v>
      </c>
      <c r="AD261" s="1222" t="s">
        <v>3011</v>
      </c>
      <c r="AE261" s="1222" t="s">
        <v>3011</v>
      </c>
      <c r="AF261" s="2007" t="s">
        <v>293</v>
      </c>
      <c r="AG261" s="1222" t="s">
        <v>3103</v>
      </c>
      <c r="AH261" s="1221" t="s">
        <v>3104</v>
      </c>
      <c r="AI261" s="2007" t="s">
        <v>2909</v>
      </c>
      <c r="AJ261" s="1222" t="s">
        <v>295</v>
      </c>
      <c r="AK261" s="1225" t="s">
        <v>3105</v>
      </c>
      <c r="AL261" s="1222" t="s">
        <v>294</v>
      </c>
      <c r="AM261" s="1221" t="s">
        <v>3011</v>
      </c>
      <c r="AN261" s="2008"/>
    </row>
    <row r="262" spans="1:40" ht="93" customHeight="1">
      <c r="A262" s="1221" t="s">
        <v>1107</v>
      </c>
      <c r="B262" s="1221" t="s">
        <v>554</v>
      </c>
      <c r="C262" s="1221" t="s">
        <v>3098</v>
      </c>
      <c r="D262" s="1222" t="s">
        <v>3011</v>
      </c>
      <c r="E262" s="1221" t="s">
        <v>3099</v>
      </c>
      <c r="F262" s="1222" t="s">
        <v>291</v>
      </c>
      <c r="G262" s="1222" t="s">
        <v>3013</v>
      </c>
      <c r="H262" s="1223">
        <v>5955.8540899999998</v>
      </c>
      <c r="I262" s="1223">
        <v>3200</v>
      </c>
      <c r="J262" s="1222" t="s">
        <v>3014</v>
      </c>
      <c r="K262" s="1224">
        <v>44447</v>
      </c>
      <c r="L262" s="1222" t="s">
        <v>3100</v>
      </c>
      <c r="M262" s="1224">
        <v>48113</v>
      </c>
      <c r="N262" s="1222" t="s">
        <v>293</v>
      </c>
      <c r="O262" s="2069">
        <v>46286</v>
      </c>
      <c r="P262" s="1221" t="s">
        <v>294</v>
      </c>
      <c r="Q262" s="1221" t="s">
        <v>3050</v>
      </c>
      <c r="R262" s="2069" t="s">
        <v>3101</v>
      </c>
      <c r="S262" s="1222" t="s">
        <v>297</v>
      </c>
      <c r="T262" s="2063" t="s">
        <v>2932</v>
      </c>
      <c r="U262" s="1222" t="s">
        <v>294</v>
      </c>
      <c r="V262" s="1222" t="s">
        <v>3102</v>
      </c>
      <c r="W262" s="1222" t="s">
        <v>294</v>
      </c>
      <c r="X262" s="1222" t="s">
        <v>3011</v>
      </c>
      <c r="Y262" s="1222" t="s">
        <v>3020</v>
      </c>
      <c r="Z262" s="1222" t="s">
        <v>3011</v>
      </c>
      <c r="AA262" s="1222" t="s">
        <v>3011</v>
      </c>
      <c r="AB262" s="1222" t="s">
        <v>3011</v>
      </c>
      <c r="AC262" s="1222" t="s">
        <v>3011</v>
      </c>
      <c r="AD262" s="1222" t="s">
        <v>3011</v>
      </c>
      <c r="AE262" s="1222" t="s">
        <v>3011</v>
      </c>
      <c r="AF262" s="2007" t="s">
        <v>293</v>
      </c>
      <c r="AG262" s="1222" t="s">
        <v>3103</v>
      </c>
      <c r="AH262" s="1221" t="s">
        <v>3104</v>
      </c>
      <c r="AI262" s="2007" t="s">
        <v>2909</v>
      </c>
      <c r="AJ262" s="1222" t="s">
        <v>295</v>
      </c>
      <c r="AK262" s="1225" t="s">
        <v>3105</v>
      </c>
      <c r="AL262" s="1222" t="s">
        <v>294</v>
      </c>
      <c r="AM262" s="1221" t="s">
        <v>3011</v>
      </c>
      <c r="AN262" s="2008"/>
    </row>
    <row r="263" spans="1:40" ht="93" customHeight="1">
      <c r="A263" s="1221" t="s">
        <v>1107</v>
      </c>
      <c r="B263" s="1221" t="s">
        <v>555</v>
      </c>
      <c r="C263" s="1221" t="s">
        <v>3098</v>
      </c>
      <c r="D263" s="1222" t="s">
        <v>3011</v>
      </c>
      <c r="E263" s="1221" t="s">
        <v>3099</v>
      </c>
      <c r="F263" s="1222" t="s">
        <v>291</v>
      </c>
      <c r="G263" s="1222" t="s">
        <v>3013</v>
      </c>
      <c r="H263" s="1223">
        <v>8933.7811299999994</v>
      </c>
      <c r="I263" s="1223">
        <v>4800</v>
      </c>
      <c r="J263" s="1222" t="s">
        <v>3014</v>
      </c>
      <c r="K263" s="1224">
        <v>44447</v>
      </c>
      <c r="L263" s="1222" t="s">
        <v>3100</v>
      </c>
      <c r="M263" s="1224">
        <v>48113</v>
      </c>
      <c r="N263" s="1222" t="s">
        <v>293</v>
      </c>
      <c r="O263" s="2069">
        <v>46286</v>
      </c>
      <c r="P263" s="1221" t="s">
        <v>294</v>
      </c>
      <c r="Q263" s="1221" t="s">
        <v>3058</v>
      </c>
      <c r="R263" s="2069" t="s">
        <v>3101</v>
      </c>
      <c r="S263" s="1222" t="s">
        <v>297</v>
      </c>
      <c r="T263" s="2063" t="s">
        <v>2932</v>
      </c>
      <c r="U263" s="1222" t="s">
        <v>294</v>
      </c>
      <c r="V263" s="1222" t="s">
        <v>3102</v>
      </c>
      <c r="W263" s="1222" t="s">
        <v>294</v>
      </c>
      <c r="X263" s="1222" t="s">
        <v>3011</v>
      </c>
      <c r="Y263" s="1222" t="s">
        <v>3020</v>
      </c>
      <c r="Z263" s="1222" t="s">
        <v>3011</v>
      </c>
      <c r="AA263" s="1222" t="s">
        <v>3011</v>
      </c>
      <c r="AB263" s="1222" t="s">
        <v>3011</v>
      </c>
      <c r="AC263" s="1222" t="s">
        <v>3011</v>
      </c>
      <c r="AD263" s="1222" t="s">
        <v>3011</v>
      </c>
      <c r="AE263" s="1222" t="s">
        <v>3011</v>
      </c>
      <c r="AF263" s="2007" t="s">
        <v>293</v>
      </c>
      <c r="AG263" s="1222" t="s">
        <v>3103</v>
      </c>
      <c r="AH263" s="1221" t="s">
        <v>3104</v>
      </c>
      <c r="AI263" s="2007" t="s">
        <v>2909</v>
      </c>
      <c r="AJ263" s="1222" t="s">
        <v>295</v>
      </c>
      <c r="AK263" s="1225" t="s">
        <v>3105</v>
      </c>
      <c r="AL263" s="1222" t="s">
        <v>294</v>
      </c>
      <c r="AM263" s="1221" t="s">
        <v>3011</v>
      </c>
      <c r="AN263" s="2008"/>
    </row>
    <row r="264" spans="1:40" ht="93" customHeight="1">
      <c r="A264" s="1221" t="s">
        <v>1107</v>
      </c>
      <c r="B264" s="1221" t="s">
        <v>556</v>
      </c>
      <c r="C264" s="1221" t="s">
        <v>3098</v>
      </c>
      <c r="D264" s="1222" t="s">
        <v>3011</v>
      </c>
      <c r="E264" s="1221" t="s">
        <v>3099</v>
      </c>
      <c r="F264" s="1222" t="s">
        <v>291</v>
      </c>
      <c r="G264" s="1222" t="s">
        <v>3013</v>
      </c>
      <c r="H264" s="1223">
        <v>2233.4452799999999</v>
      </c>
      <c r="I264" s="1223">
        <v>1200</v>
      </c>
      <c r="J264" s="1222" t="s">
        <v>3014</v>
      </c>
      <c r="K264" s="1224">
        <v>44447</v>
      </c>
      <c r="L264" s="1222" t="s">
        <v>3100</v>
      </c>
      <c r="M264" s="1224">
        <v>48113</v>
      </c>
      <c r="N264" s="1222" t="s">
        <v>293</v>
      </c>
      <c r="O264" s="2069">
        <v>46286</v>
      </c>
      <c r="P264" s="1221" t="s">
        <v>294</v>
      </c>
      <c r="Q264" s="1221" t="s">
        <v>3053</v>
      </c>
      <c r="R264" s="2069" t="s">
        <v>3101</v>
      </c>
      <c r="S264" s="1222" t="s">
        <v>297</v>
      </c>
      <c r="T264" s="2063" t="s">
        <v>2932</v>
      </c>
      <c r="U264" s="1222" t="s">
        <v>294</v>
      </c>
      <c r="V264" s="1222" t="s">
        <v>3102</v>
      </c>
      <c r="W264" s="1222" t="s">
        <v>294</v>
      </c>
      <c r="X264" s="1222" t="s">
        <v>3011</v>
      </c>
      <c r="Y264" s="1222" t="s">
        <v>3020</v>
      </c>
      <c r="Z264" s="1222" t="s">
        <v>3011</v>
      </c>
      <c r="AA264" s="1222" t="s">
        <v>3011</v>
      </c>
      <c r="AB264" s="1222" t="s">
        <v>3011</v>
      </c>
      <c r="AC264" s="1222" t="s">
        <v>3011</v>
      </c>
      <c r="AD264" s="1222" t="s">
        <v>3011</v>
      </c>
      <c r="AE264" s="1222" t="s">
        <v>3011</v>
      </c>
      <c r="AF264" s="2007" t="s">
        <v>293</v>
      </c>
      <c r="AG264" s="1222" t="s">
        <v>3103</v>
      </c>
      <c r="AH264" s="1221" t="s">
        <v>3104</v>
      </c>
      <c r="AI264" s="2007" t="s">
        <v>2909</v>
      </c>
      <c r="AJ264" s="1222" t="s">
        <v>295</v>
      </c>
      <c r="AK264" s="1225" t="s">
        <v>3105</v>
      </c>
      <c r="AL264" s="1222" t="s">
        <v>294</v>
      </c>
      <c r="AM264" s="1221" t="s">
        <v>3011</v>
      </c>
      <c r="AN264" s="2008"/>
    </row>
    <row r="265" spans="1:40" ht="93" customHeight="1">
      <c r="A265" s="1221" t="s">
        <v>1107</v>
      </c>
      <c r="B265" s="1221" t="s">
        <v>557</v>
      </c>
      <c r="C265" s="1221" t="s">
        <v>3098</v>
      </c>
      <c r="D265" s="1222" t="s">
        <v>3011</v>
      </c>
      <c r="E265" s="1221" t="s">
        <v>3099</v>
      </c>
      <c r="F265" s="1222" t="s">
        <v>291</v>
      </c>
      <c r="G265" s="1222" t="s">
        <v>3013</v>
      </c>
      <c r="H265" s="1223">
        <v>2233.4452799999999</v>
      </c>
      <c r="I265" s="1223">
        <v>1200</v>
      </c>
      <c r="J265" s="1222" t="s">
        <v>3014</v>
      </c>
      <c r="K265" s="1224">
        <v>44447</v>
      </c>
      <c r="L265" s="1222" t="s">
        <v>3100</v>
      </c>
      <c r="M265" s="1224">
        <v>48113</v>
      </c>
      <c r="N265" s="1222" t="s">
        <v>293</v>
      </c>
      <c r="O265" s="2069">
        <v>46286</v>
      </c>
      <c r="P265" s="1221" t="s">
        <v>294</v>
      </c>
      <c r="Q265" s="1221" t="s">
        <v>3053</v>
      </c>
      <c r="R265" s="2069" t="s">
        <v>3101</v>
      </c>
      <c r="S265" s="1222" t="s">
        <v>297</v>
      </c>
      <c r="T265" s="2063" t="s">
        <v>2932</v>
      </c>
      <c r="U265" s="1222" t="s">
        <v>294</v>
      </c>
      <c r="V265" s="1222" t="s">
        <v>3102</v>
      </c>
      <c r="W265" s="1222" t="s">
        <v>294</v>
      </c>
      <c r="X265" s="1222" t="s">
        <v>3011</v>
      </c>
      <c r="Y265" s="1222" t="s">
        <v>3020</v>
      </c>
      <c r="Z265" s="1222" t="s">
        <v>3011</v>
      </c>
      <c r="AA265" s="1222" t="s">
        <v>3011</v>
      </c>
      <c r="AB265" s="1222" t="s">
        <v>3011</v>
      </c>
      <c r="AC265" s="1222" t="s">
        <v>3011</v>
      </c>
      <c r="AD265" s="1222" t="s">
        <v>3011</v>
      </c>
      <c r="AE265" s="1222" t="s">
        <v>3011</v>
      </c>
      <c r="AF265" s="2007" t="s">
        <v>293</v>
      </c>
      <c r="AG265" s="1222" t="s">
        <v>3103</v>
      </c>
      <c r="AH265" s="1221" t="s">
        <v>3104</v>
      </c>
      <c r="AI265" s="2007" t="s">
        <v>2909</v>
      </c>
      <c r="AJ265" s="1222" t="s">
        <v>295</v>
      </c>
      <c r="AK265" s="1225" t="s">
        <v>3105</v>
      </c>
      <c r="AL265" s="1222" t="s">
        <v>294</v>
      </c>
      <c r="AM265" s="1221" t="s">
        <v>3011</v>
      </c>
      <c r="AN265" s="2008"/>
    </row>
    <row r="266" spans="1:40" ht="93" customHeight="1">
      <c r="A266" s="1221" t="s">
        <v>1107</v>
      </c>
      <c r="B266" s="1221" t="s">
        <v>558</v>
      </c>
      <c r="C266" s="1221" t="s">
        <v>3098</v>
      </c>
      <c r="D266" s="1222" t="s">
        <v>3011</v>
      </c>
      <c r="E266" s="1221" t="s">
        <v>3099</v>
      </c>
      <c r="F266" s="1222" t="s">
        <v>291</v>
      </c>
      <c r="G266" s="1222" t="s">
        <v>3013</v>
      </c>
      <c r="H266" s="1223">
        <v>1488.96352</v>
      </c>
      <c r="I266" s="1223">
        <v>800</v>
      </c>
      <c r="J266" s="1222" t="s">
        <v>3014</v>
      </c>
      <c r="K266" s="1224">
        <v>44447</v>
      </c>
      <c r="L266" s="1222" t="s">
        <v>3100</v>
      </c>
      <c r="M266" s="1224">
        <v>48113</v>
      </c>
      <c r="N266" s="1222" t="s">
        <v>293</v>
      </c>
      <c r="O266" s="2069">
        <v>46286</v>
      </c>
      <c r="P266" s="1221" t="s">
        <v>294</v>
      </c>
      <c r="Q266" s="1221" t="s">
        <v>3051</v>
      </c>
      <c r="R266" s="2069" t="s">
        <v>3101</v>
      </c>
      <c r="S266" s="1222" t="s">
        <v>297</v>
      </c>
      <c r="T266" s="2063" t="s">
        <v>2932</v>
      </c>
      <c r="U266" s="1222" t="s">
        <v>294</v>
      </c>
      <c r="V266" s="1222" t="s">
        <v>3102</v>
      </c>
      <c r="W266" s="1222" t="s">
        <v>294</v>
      </c>
      <c r="X266" s="1222" t="s">
        <v>3011</v>
      </c>
      <c r="Y266" s="1222" t="s">
        <v>3020</v>
      </c>
      <c r="Z266" s="1222" t="s">
        <v>3011</v>
      </c>
      <c r="AA266" s="1222" t="s">
        <v>3011</v>
      </c>
      <c r="AB266" s="1222" t="s">
        <v>3011</v>
      </c>
      <c r="AC266" s="1222" t="s">
        <v>3011</v>
      </c>
      <c r="AD266" s="1222" t="s">
        <v>3011</v>
      </c>
      <c r="AE266" s="1222" t="s">
        <v>3011</v>
      </c>
      <c r="AF266" s="2007" t="s">
        <v>293</v>
      </c>
      <c r="AG266" s="1222" t="s">
        <v>3103</v>
      </c>
      <c r="AH266" s="1221" t="s">
        <v>3104</v>
      </c>
      <c r="AI266" s="2007" t="s">
        <v>2909</v>
      </c>
      <c r="AJ266" s="1222" t="s">
        <v>295</v>
      </c>
      <c r="AK266" s="1225" t="s">
        <v>3105</v>
      </c>
      <c r="AL266" s="1222" t="s">
        <v>294</v>
      </c>
      <c r="AM266" s="1221" t="s">
        <v>3011</v>
      </c>
      <c r="AN266" s="2008"/>
    </row>
    <row r="267" spans="1:40" ht="93" customHeight="1">
      <c r="A267" s="1221" t="s">
        <v>1107</v>
      </c>
      <c r="B267" s="1221" t="s">
        <v>559</v>
      </c>
      <c r="C267" s="1221" t="s">
        <v>3098</v>
      </c>
      <c r="D267" s="1222" t="s">
        <v>3011</v>
      </c>
      <c r="E267" s="1221" t="s">
        <v>3099</v>
      </c>
      <c r="F267" s="1222" t="s">
        <v>291</v>
      </c>
      <c r="G267" s="1222" t="s">
        <v>3013</v>
      </c>
      <c r="H267" s="1223">
        <v>1488.96352</v>
      </c>
      <c r="I267" s="1223">
        <v>800</v>
      </c>
      <c r="J267" s="1222" t="s">
        <v>3014</v>
      </c>
      <c r="K267" s="1224">
        <v>44447</v>
      </c>
      <c r="L267" s="1222" t="s">
        <v>3100</v>
      </c>
      <c r="M267" s="1224">
        <v>48113</v>
      </c>
      <c r="N267" s="1222" t="s">
        <v>293</v>
      </c>
      <c r="O267" s="2069">
        <v>46286</v>
      </c>
      <c r="P267" s="1221" t="s">
        <v>294</v>
      </c>
      <c r="Q267" s="1221" t="s">
        <v>3051</v>
      </c>
      <c r="R267" s="2069" t="s">
        <v>3101</v>
      </c>
      <c r="S267" s="1222" t="s">
        <v>297</v>
      </c>
      <c r="T267" s="2063" t="s">
        <v>2932</v>
      </c>
      <c r="U267" s="1222" t="s">
        <v>294</v>
      </c>
      <c r="V267" s="1222" t="s">
        <v>3102</v>
      </c>
      <c r="W267" s="1222" t="s">
        <v>294</v>
      </c>
      <c r="X267" s="1222" t="s">
        <v>3011</v>
      </c>
      <c r="Y267" s="1222" t="s">
        <v>3020</v>
      </c>
      <c r="Z267" s="1222" t="s">
        <v>3011</v>
      </c>
      <c r="AA267" s="1222" t="s">
        <v>3011</v>
      </c>
      <c r="AB267" s="1222" t="s">
        <v>3011</v>
      </c>
      <c r="AC267" s="1222" t="s">
        <v>3011</v>
      </c>
      <c r="AD267" s="1222" t="s">
        <v>3011</v>
      </c>
      <c r="AE267" s="1222" t="s">
        <v>3011</v>
      </c>
      <c r="AF267" s="2007" t="s">
        <v>293</v>
      </c>
      <c r="AG267" s="1222" t="s">
        <v>3103</v>
      </c>
      <c r="AH267" s="1221" t="s">
        <v>3104</v>
      </c>
      <c r="AI267" s="2007" t="s">
        <v>2909</v>
      </c>
      <c r="AJ267" s="1222" t="s">
        <v>295</v>
      </c>
      <c r="AK267" s="1225" t="s">
        <v>3105</v>
      </c>
      <c r="AL267" s="1222" t="s">
        <v>294</v>
      </c>
      <c r="AM267" s="1221" t="s">
        <v>3011</v>
      </c>
      <c r="AN267" s="2008"/>
    </row>
    <row r="268" spans="1:40" ht="93" customHeight="1">
      <c r="A268" s="1221" t="s">
        <v>1107</v>
      </c>
      <c r="B268" s="1221" t="s">
        <v>560</v>
      </c>
      <c r="C268" s="1221" t="s">
        <v>3098</v>
      </c>
      <c r="D268" s="1222" t="s">
        <v>3011</v>
      </c>
      <c r="E268" s="1221" t="s">
        <v>3099</v>
      </c>
      <c r="F268" s="1222" t="s">
        <v>291</v>
      </c>
      <c r="G268" s="1222" t="s">
        <v>3013</v>
      </c>
      <c r="H268" s="1223">
        <v>7444.8176100000001</v>
      </c>
      <c r="I268" s="1223">
        <v>4000</v>
      </c>
      <c r="J268" s="1222" t="s">
        <v>3014</v>
      </c>
      <c r="K268" s="1224">
        <v>44447</v>
      </c>
      <c r="L268" s="1222" t="s">
        <v>3100</v>
      </c>
      <c r="M268" s="1224">
        <v>48113</v>
      </c>
      <c r="N268" s="1222" t="s">
        <v>293</v>
      </c>
      <c r="O268" s="2069">
        <v>46286</v>
      </c>
      <c r="P268" s="1221" t="s">
        <v>294</v>
      </c>
      <c r="Q268" s="1221" t="s">
        <v>3048</v>
      </c>
      <c r="R268" s="2069" t="s">
        <v>3101</v>
      </c>
      <c r="S268" s="1222" t="s">
        <v>297</v>
      </c>
      <c r="T268" s="2063" t="s">
        <v>2932</v>
      </c>
      <c r="U268" s="1222" t="s">
        <v>294</v>
      </c>
      <c r="V268" s="1222" t="s">
        <v>3102</v>
      </c>
      <c r="W268" s="1222" t="s">
        <v>294</v>
      </c>
      <c r="X268" s="1222" t="s">
        <v>3011</v>
      </c>
      <c r="Y268" s="1222" t="s">
        <v>3020</v>
      </c>
      <c r="Z268" s="1222" t="s">
        <v>3011</v>
      </c>
      <c r="AA268" s="1222" t="s">
        <v>3011</v>
      </c>
      <c r="AB268" s="1222" t="s">
        <v>3011</v>
      </c>
      <c r="AC268" s="1222" t="s">
        <v>3011</v>
      </c>
      <c r="AD268" s="1222" t="s">
        <v>3011</v>
      </c>
      <c r="AE268" s="1222" t="s">
        <v>3011</v>
      </c>
      <c r="AF268" s="2007" t="s">
        <v>293</v>
      </c>
      <c r="AG268" s="1222" t="s">
        <v>3103</v>
      </c>
      <c r="AH268" s="1221" t="s">
        <v>3104</v>
      </c>
      <c r="AI268" s="2007" t="s">
        <v>2909</v>
      </c>
      <c r="AJ268" s="1222" t="s">
        <v>295</v>
      </c>
      <c r="AK268" s="1225" t="s">
        <v>3105</v>
      </c>
      <c r="AL268" s="1222" t="s">
        <v>294</v>
      </c>
      <c r="AM268" s="1221" t="s">
        <v>3011</v>
      </c>
      <c r="AN268" s="2008"/>
    </row>
    <row r="269" spans="1:40" ht="93" customHeight="1">
      <c r="A269" s="1221" t="s">
        <v>1107</v>
      </c>
      <c r="B269" s="1221" t="s">
        <v>561</v>
      </c>
      <c r="C269" s="1221" t="s">
        <v>3098</v>
      </c>
      <c r="D269" s="1222" t="s">
        <v>3011</v>
      </c>
      <c r="E269" s="1221" t="s">
        <v>3099</v>
      </c>
      <c r="F269" s="1222" t="s">
        <v>291</v>
      </c>
      <c r="G269" s="1222" t="s">
        <v>3013</v>
      </c>
      <c r="H269" s="1223">
        <v>10422.74466</v>
      </c>
      <c r="I269" s="1223">
        <v>5600</v>
      </c>
      <c r="J269" s="1222" t="s">
        <v>3014</v>
      </c>
      <c r="K269" s="1224">
        <v>44447</v>
      </c>
      <c r="L269" s="1222" t="s">
        <v>3100</v>
      </c>
      <c r="M269" s="1224">
        <v>48113</v>
      </c>
      <c r="N269" s="1222" t="s">
        <v>293</v>
      </c>
      <c r="O269" s="2069">
        <v>46286</v>
      </c>
      <c r="P269" s="1221" t="s">
        <v>294</v>
      </c>
      <c r="Q269" s="1221" t="s">
        <v>3068</v>
      </c>
      <c r="R269" s="2069" t="s">
        <v>3101</v>
      </c>
      <c r="S269" s="1222" t="s">
        <v>297</v>
      </c>
      <c r="T269" s="2063" t="s">
        <v>2932</v>
      </c>
      <c r="U269" s="1222" t="s">
        <v>294</v>
      </c>
      <c r="V269" s="1222" t="s">
        <v>3102</v>
      </c>
      <c r="W269" s="1222" t="s">
        <v>294</v>
      </c>
      <c r="X269" s="1222" t="s">
        <v>3011</v>
      </c>
      <c r="Y269" s="1222" t="s">
        <v>3020</v>
      </c>
      <c r="Z269" s="1222" t="s">
        <v>3011</v>
      </c>
      <c r="AA269" s="1222" t="s">
        <v>3011</v>
      </c>
      <c r="AB269" s="1222" t="s">
        <v>3011</v>
      </c>
      <c r="AC269" s="1222" t="s">
        <v>3011</v>
      </c>
      <c r="AD269" s="1222" t="s">
        <v>3011</v>
      </c>
      <c r="AE269" s="1222" t="s">
        <v>3011</v>
      </c>
      <c r="AF269" s="2007" t="s">
        <v>293</v>
      </c>
      <c r="AG269" s="1222" t="s">
        <v>3103</v>
      </c>
      <c r="AH269" s="1221" t="s">
        <v>3104</v>
      </c>
      <c r="AI269" s="2007" t="s">
        <v>2909</v>
      </c>
      <c r="AJ269" s="1222" t="s">
        <v>295</v>
      </c>
      <c r="AK269" s="1225" t="s">
        <v>3105</v>
      </c>
      <c r="AL269" s="1222" t="s">
        <v>294</v>
      </c>
      <c r="AM269" s="1221" t="s">
        <v>3011</v>
      </c>
      <c r="AN269" s="2008"/>
    </row>
    <row r="270" spans="1:40" ht="93" customHeight="1">
      <c r="A270" s="1221" t="s">
        <v>1107</v>
      </c>
      <c r="B270" s="1221" t="s">
        <v>562</v>
      </c>
      <c r="C270" s="1221" t="s">
        <v>3098</v>
      </c>
      <c r="D270" s="1222" t="s">
        <v>3011</v>
      </c>
      <c r="E270" s="1221" t="s">
        <v>3099</v>
      </c>
      <c r="F270" s="1222" t="s">
        <v>291</v>
      </c>
      <c r="G270" s="1222" t="s">
        <v>3013</v>
      </c>
      <c r="H270" s="1223">
        <v>37224.088049999998</v>
      </c>
      <c r="I270" s="1223">
        <v>20000</v>
      </c>
      <c r="J270" s="1222" t="s">
        <v>3014</v>
      </c>
      <c r="K270" s="1224">
        <v>44447</v>
      </c>
      <c r="L270" s="1222" t="s">
        <v>3100</v>
      </c>
      <c r="M270" s="1224">
        <v>48113</v>
      </c>
      <c r="N270" s="1222" t="s">
        <v>293</v>
      </c>
      <c r="O270" s="2069">
        <v>46286</v>
      </c>
      <c r="P270" s="1221" t="s">
        <v>294</v>
      </c>
      <c r="Q270" s="1221" t="s">
        <v>3016</v>
      </c>
      <c r="R270" s="2069" t="s">
        <v>3101</v>
      </c>
      <c r="S270" s="1222" t="s">
        <v>297</v>
      </c>
      <c r="T270" s="2063" t="s">
        <v>2932</v>
      </c>
      <c r="U270" s="1222" t="s">
        <v>294</v>
      </c>
      <c r="V270" s="1222" t="s">
        <v>3102</v>
      </c>
      <c r="W270" s="1222" t="s">
        <v>294</v>
      </c>
      <c r="X270" s="1222" t="s">
        <v>3011</v>
      </c>
      <c r="Y270" s="1222" t="s">
        <v>3020</v>
      </c>
      <c r="Z270" s="1222" t="s">
        <v>3011</v>
      </c>
      <c r="AA270" s="1222" t="s">
        <v>3011</v>
      </c>
      <c r="AB270" s="1222" t="s">
        <v>3011</v>
      </c>
      <c r="AC270" s="1222" t="s">
        <v>3011</v>
      </c>
      <c r="AD270" s="1222" t="s">
        <v>3011</v>
      </c>
      <c r="AE270" s="1222" t="s">
        <v>3011</v>
      </c>
      <c r="AF270" s="2007" t="s">
        <v>293</v>
      </c>
      <c r="AG270" s="1222" t="s">
        <v>3103</v>
      </c>
      <c r="AH270" s="1221" t="s">
        <v>3104</v>
      </c>
      <c r="AI270" s="2007" t="s">
        <v>2909</v>
      </c>
      <c r="AJ270" s="1222" t="s">
        <v>295</v>
      </c>
      <c r="AK270" s="1225" t="s">
        <v>3105</v>
      </c>
      <c r="AL270" s="1222" t="s">
        <v>294</v>
      </c>
      <c r="AM270" s="1221" t="s">
        <v>3011</v>
      </c>
      <c r="AN270" s="2008"/>
    </row>
    <row r="271" spans="1:40" ht="93" customHeight="1">
      <c r="A271" s="1221" t="s">
        <v>1107</v>
      </c>
      <c r="B271" s="1221" t="s">
        <v>563</v>
      </c>
      <c r="C271" s="1221" t="s">
        <v>3098</v>
      </c>
      <c r="D271" s="1222" t="s">
        <v>3011</v>
      </c>
      <c r="E271" s="1221" t="s">
        <v>3099</v>
      </c>
      <c r="F271" s="1222" t="s">
        <v>291</v>
      </c>
      <c r="G271" s="1222" t="s">
        <v>3013</v>
      </c>
      <c r="H271" s="1223">
        <v>1488.96352</v>
      </c>
      <c r="I271" s="1223">
        <v>800</v>
      </c>
      <c r="J271" s="1222" t="s">
        <v>3014</v>
      </c>
      <c r="K271" s="1224">
        <v>44447</v>
      </c>
      <c r="L271" s="1222" t="s">
        <v>3100</v>
      </c>
      <c r="M271" s="1224">
        <v>48113</v>
      </c>
      <c r="N271" s="1222" t="s">
        <v>293</v>
      </c>
      <c r="O271" s="2069">
        <v>46286</v>
      </c>
      <c r="P271" s="1221" t="s">
        <v>294</v>
      </c>
      <c r="Q271" s="1221" t="s">
        <v>3051</v>
      </c>
      <c r="R271" s="2069" t="s">
        <v>3101</v>
      </c>
      <c r="S271" s="1222" t="s">
        <v>297</v>
      </c>
      <c r="T271" s="2063" t="s">
        <v>2932</v>
      </c>
      <c r="U271" s="1222" t="s">
        <v>294</v>
      </c>
      <c r="V271" s="1222" t="s">
        <v>3102</v>
      </c>
      <c r="W271" s="1222" t="s">
        <v>294</v>
      </c>
      <c r="X271" s="1222" t="s">
        <v>3011</v>
      </c>
      <c r="Y271" s="1222" t="s">
        <v>3020</v>
      </c>
      <c r="Z271" s="1222" t="s">
        <v>3011</v>
      </c>
      <c r="AA271" s="1222" t="s">
        <v>3011</v>
      </c>
      <c r="AB271" s="1222" t="s">
        <v>3011</v>
      </c>
      <c r="AC271" s="1222" t="s">
        <v>3011</v>
      </c>
      <c r="AD271" s="1222" t="s">
        <v>3011</v>
      </c>
      <c r="AE271" s="1222" t="s">
        <v>3011</v>
      </c>
      <c r="AF271" s="2007" t="s">
        <v>293</v>
      </c>
      <c r="AG271" s="1222" t="s">
        <v>3103</v>
      </c>
      <c r="AH271" s="1221" t="s">
        <v>3104</v>
      </c>
      <c r="AI271" s="2007" t="s">
        <v>2909</v>
      </c>
      <c r="AJ271" s="1222" t="s">
        <v>295</v>
      </c>
      <c r="AK271" s="1225" t="s">
        <v>3105</v>
      </c>
      <c r="AL271" s="1222" t="s">
        <v>294</v>
      </c>
      <c r="AM271" s="1221" t="s">
        <v>3011</v>
      </c>
      <c r="AN271" s="2008"/>
    </row>
    <row r="272" spans="1:40" ht="93" customHeight="1">
      <c r="A272" s="1221" t="s">
        <v>1107</v>
      </c>
      <c r="B272" s="1221" t="s">
        <v>564</v>
      </c>
      <c r="C272" s="1221" t="s">
        <v>3098</v>
      </c>
      <c r="D272" s="1222" t="s">
        <v>3011</v>
      </c>
      <c r="E272" s="1221" t="s">
        <v>3099</v>
      </c>
      <c r="F272" s="1222" t="s">
        <v>291</v>
      </c>
      <c r="G272" s="1222" t="s">
        <v>3013</v>
      </c>
      <c r="H272" s="1223">
        <v>4466.8905699999996</v>
      </c>
      <c r="I272" s="1223">
        <v>2400</v>
      </c>
      <c r="J272" s="1222" t="s">
        <v>3014</v>
      </c>
      <c r="K272" s="1224">
        <v>44447</v>
      </c>
      <c r="L272" s="1222" t="s">
        <v>3100</v>
      </c>
      <c r="M272" s="1224">
        <v>48113</v>
      </c>
      <c r="N272" s="1222" t="s">
        <v>293</v>
      </c>
      <c r="O272" s="2069">
        <v>46286</v>
      </c>
      <c r="P272" s="1221" t="s">
        <v>294</v>
      </c>
      <c r="Q272" s="1221" t="s">
        <v>3057</v>
      </c>
      <c r="R272" s="2069" t="s">
        <v>3101</v>
      </c>
      <c r="S272" s="1222" t="s">
        <v>297</v>
      </c>
      <c r="T272" s="2063" t="s">
        <v>2932</v>
      </c>
      <c r="U272" s="1222" t="s">
        <v>294</v>
      </c>
      <c r="V272" s="1222" t="s">
        <v>3102</v>
      </c>
      <c r="W272" s="1222" t="s">
        <v>294</v>
      </c>
      <c r="X272" s="1222" t="s">
        <v>3011</v>
      </c>
      <c r="Y272" s="1222" t="s">
        <v>3020</v>
      </c>
      <c r="Z272" s="1222" t="s">
        <v>3011</v>
      </c>
      <c r="AA272" s="1222" t="s">
        <v>3011</v>
      </c>
      <c r="AB272" s="1222" t="s">
        <v>3011</v>
      </c>
      <c r="AC272" s="1222" t="s">
        <v>3011</v>
      </c>
      <c r="AD272" s="1222" t="s">
        <v>3011</v>
      </c>
      <c r="AE272" s="1222" t="s">
        <v>3011</v>
      </c>
      <c r="AF272" s="2007" t="s">
        <v>293</v>
      </c>
      <c r="AG272" s="1222" t="s">
        <v>3103</v>
      </c>
      <c r="AH272" s="1221" t="s">
        <v>3104</v>
      </c>
      <c r="AI272" s="2007" t="s">
        <v>2909</v>
      </c>
      <c r="AJ272" s="1222" t="s">
        <v>295</v>
      </c>
      <c r="AK272" s="1225" t="s">
        <v>3105</v>
      </c>
      <c r="AL272" s="1222" t="s">
        <v>294</v>
      </c>
      <c r="AM272" s="1221" t="s">
        <v>3011</v>
      </c>
      <c r="AN272" s="2008"/>
    </row>
    <row r="273" spans="1:40" ht="93" customHeight="1">
      <c r="A273" s="1221" t="s">
        <v>1107</v>
      </c>
      <c r="B273" s="1221" t="s">
        <v>565</v>
      </c>
      <c r="C273" s="1221" t="s">
        <v>3098</v>
      </c>
      <c r="D273" s="1222" t="s">
        <v>3011</v>
      </c>
      <c r="E273" s="1221" t="s">
        <v>3099</v>
      </c>
      <c r="F273" s="1222" t="s">
        <v>291</v>
      </c>
      <c r="G273" s="1222" t="s">
        <v>3013</v>
      </c>
      <c r="H273" s="1223">
        <v>744.48176000000001</v>
      </c>
      <c r="I273" s="1223">
        <v>400</v>
      </c>
      <c r="J273" s="1222" t="s">
        <v>3014</v>
      </c>
      <c r="K273" s="1224">
        <v>44447</v>
      </c>
      <c r="L273" s="1222" t="s">
        <v>3100</v>
      </c>
      <c r="M273" s="1224">
        <v>48113</v>
      </c>
      <c r="N273" s="1222" t="s">
        <v>293</v>
      </c>
      <c r="O273" s="2069">
        <v>46286</v>
      </c>
      <c r="P273" s="1221" t="s">
        <v>294</v>
      </c>
      <c r="Q273" s="1221" t="s">
        <v>3052</v>
      </c>
      <c r="R273" s="2069" t="s">
        <v>3101</v>
      </c>
      <c r="S273" s="1222" t="s">
        <v>297</v>
      </c>
      <c r="T273" s="2063" t="s">
        <v>2932</v>
      </c>
      <c r="U273" s="1222" t="s">
        <v>294</v>
      </c>
      <c r="V273" s="1222" t="s">
        <v>3102</v>
      </c>
      <c r="W273" s="1222" t="s">
        <v>294</v>
      </c>
      <c r="X273" s="1222" t="s">
        <v>3011</v>
      </c>
      <c r="Y273" s="1222" t="s">
        <v>3020</v>
      </c>
      <c r="Z273" s="1222" t="s">
        <v>3011</v>
      </c>
      <c r="AA273" s="1222" t="s">
        <v>3011</v>
      </c>
      <c r="AB273" s="1222" t="s">
        <v>3011</v>
      </c>
      <c r="AC273" s="1222" t="s">
        <v>3011</v>
      </c>
      <c r="AD273" s="1222" t="s">
        <v>3011</v>
      </c>
      <c r="AE273" s="1222" t="s">
        <v>3011</v>
      </c>
      <c r="AF273" s="2007" t="s">
        <v>293</v>
      </c>
      <c r="AG273" s="1222" t="s">
        <v>3103</v>
      </c>
      <c r="AH273" s="1221" t="s">
        <v>3104</v>
      </c>
      <c r="AI273" s="2007" t="s">
        <v>2909</v>
      </c>
      <c r="AJ273" s="1222" t="s">
        <v>295</v>
      </c>
      <c r="AK273" s="1225" t="s">
        <v>3105</v>
      </c>
      <c r="AL273" s="1222" t="s">
        <v>294</v>
      </c>
      <c r="AM273" s="1221" t="s">
        <v>3011</v>
      </c>
      <c r="AN273" s="2008"/>
    </row>
    <row r="274" spans="1:40" ht="93" customHeight="1">
      <c r="A274" s="1221" t="s">
        <v>1107</v>
      </c>
      <c r="B274" s="1221" t="s">
        <v>566</v>
      </c>
      <c r="C274" s="1221" t="s">
        <v>3098</v>
      </c>
      <c r="D274" s="1222" t="s">
        <v>3011</v>
      </c>
      <c r="E274" s="1221" t="s">
        <v>3099</v>
      </c>
      <c r="F274" s="1222" t="s">
        <v>291</v>
      </c>
      <c r="G274" s="1222" t="s">
        <v>3013</v>
      </c>
      <c r="H274" s="1223">
        <v>2977.92704</v>
      </c>
      <c r="I274" s="1223">
        <v>1600</v>
      </c>
      <c r="J274" s="1222" t="s">
        <v>3014</v>
      </c>
      <c r="K274" s="1224">
        <v>44447</v>
      </c>
      <c r="L274" s="1222" t="s">
        <v>3100</v>
      </c>
      <c r="M274" s="1224">
        <v>48113</v>
      </c>
      <c r="N274" s="1222" t="s">
        <v>293</v>
      </c>
      <c r="O274" s="2069">
        <v>46286</v>
      </c>
      <c r="P274" s="1221" t="s">
        <v>294</v>
      </c>
      <c r="Q274" s="1221" t="s">
        <v>3071</v>
      </c>
      <c r="R274" s="2069" t="s">
        <v>3101</v>
      </c>
      <c r="S274" s="1222" t="s">
        <v>297</v>
      </c>
      <c r="T274" s="2063" t="s">
        <v>2932</v>
      </c>
      <c r="U274" s="1222" t="s">
        <v>294</v>
      </c>
      <c r="V274" s="1222" t="s">
        <v>3102</v>
      </c>
      <c r="W274" s="1222" t="s">
        <v>294</v>
      </c>
      <c r="X274" s="1222" t="s">
        <v>3011</v>
      </c>
      <c r="Y274" s="1222" t="s">
        <v>3020</v>
      </c>
      <c r="Z274" s="1222" t="s">
        <v>3011</v>
      </c>
      <c r="AA274" s="1222" t="s">
        <v>3011</v>
      </c>
      <c r="AB274" s="1222" t="s">
        <v>3011</v>
      </c>
      <c r="AC274" s="1222" t="s">
        <v>3011</v>
      </c>
      <c r="AD274" s="1222" t="s">
        <v>3011</v>
      </c>
      <c r="AE274" s="1222" t="s">
        <v>3011</v>
      </c>
      <c r="AF274" s="2007" t="s">
        <v>293</v>
      </c>
      <c r="AG274" s="1222" t="s">
        <v>3103</v>
      </c>
      <c r="AH274" s="1221" t="s">
        <v>3104</v>
      </c>
      <c r="AI274" s="2007" t="s">
        <v>2909</v>
      </c>
      <c r="AJ274" s="1222" t="s">
        <v>295</v>
      </c>
      <c r="AK274" s="1225" t="s">
        <v>3105</v>
      </c>
      <c r="AL274" s="1222" t="s">
        <v>294</v>
      </c>
      <c r="AM274" s="1221" t="s">
        <v>3011</v>
      </c>
      <c r="AN274" s="2008"/>
    </row>
    <row r="275" spans="1:40" ht="93" customHeight="1">
      <c r="A275" s="1221" t="s">
        <v>1107</v>
      </c>
      <c r="B275" s="1221" t="s">
        <v>567</v>
      </c>
      <c r="C275" s="1221" t="s">
        <v>3098</v>
      </c>
      <c r="D275" s="1222" t="s">
        <v>3011</v>
      </c>
      <c r="E275" s="1221" t="s">
        <v>3099</v>
      </c>
      <c r="F275" s="1222" t="s">
        <v>291</v>
      </c>
      <c r="G275" s="1222" t="s">
        <v>3013</v>
      </c>
      <c r="H275" s="1223">
        <v>744.48176000000001</v>
      </c>
      <c r="I275" s="1223">
        <v>400</v>
      </c>
      <c r="J275" s="1222" t="s">
        <v>3014</v>
      </c>
      <c r="K275" s="1224">
        <v>44447</v>
      </c>
      <c r="L275" s="1222" t="s">
        <v>3100</v>
      </c>
      <c r="M275" s="1224">
        <v>48113</v>
      </c>
      <c r="N275" s="1222" t="s">
        <v>293</v>
      </c>
      <c r="O275" s="2069">
        <v>46286</v>
      </c>
      <c r="P275" s="1221" t="s">
        <v>294</v>
      </c>
      <c r="Q275" s="1221" t="s">
        <v>3052</v>
      </c>
      <c r="R275" s="2069" t="s">
        <v>3101</v>
      </c>
      <c r="S275" s="1222" t="s">
        <v>297</v>
      </c>
      <c r="T275" s="2063" t="s">
        <v>2932</v>
      </c>
      <c r="U275" s="1222" t="s">
        <v>294</v>
      </c>
      <c r="V275" s="1222" t="s">
        <v>3102</v>
      </c>
      <c r="W275" s="1222" t="s">
        <v>294</v>
      </c>
      <c r="X275" s="1222" t="s">
        <v>3011</v>
      </c>
      <c r="Y275" s="1222" t="s">
        <v>3020</v>
      </c>
      <c r="Z275" s="1222" t="s">
        <v>3011</v>
      </c>
      <c r="AA275" s="1222" t="s">
        <v>3011</v>
      </c>
      <c r="AB275" s="1222" t="s">
        <v>3011</v>
      </c>
      <c r="AC275" s="1222" t="s">
        <v>3011</v>
      </c>
      <c r="AD275" s="1222" t="s">
        <v>3011</v>
      </c>
      <c r="AE275" s="1222" t="s">
        <v>3011</v>
      </c>
      <c r="AF275" s="2007" t="s">
        <v>293</v>
      </c>
      <c r="AG275" s="1222" t="s">
        <v>3103</v>
      </c>
      <c r="AH275" s="1221" t="s">
        <v>3104</v>
      </c>
      <c r="AI275" s="2007" t="s">
        <v>2909</v>
      </c>
      <c r="AJ275" s="1222" t="s">
        <v>295</v>
      </c>
      <c r="AK275" s="1225" t="s">
        <v>3105</v>
      </c>
      <c r="AL275" s="1222" t="s">
        <v>294</v>
      </c>
      <c r="AM275" s="1221" t="s">
        <v>3011</v>
      </c>
      <c r="AN275" s="2008"/>
    </row>
    <row r="276" spans="1:40" ht="93" customHeight="1">
      <c r="A276" s="1221" t="s">
        <v>1107</v>
      </c>
      <c r="B276" s="1221" t="s">
        <v>568</v>
      </c>
      <c r="C276" s="1221" t="s">
        <v>3098</v>
      </c>
      <c r="D276" s="1222" t="s">
        <v>3011</v>
      </c>
      <c r="E276" s="1221" t="s">
        <v>3099</v>
      </c>
      <c r="F276" s="1222" t="s">
        <v>291</v>
      </c>
      <c r="G276" s="1222" t="s">
        <v>3013</v>
      </c>
      <c r="H276" s="1223">
        <v>5211.3723300000001</v>
      </c>
      <c r="I276" s="1223">
        <v>2800</v>
      </c>
      <c r="J276" s="1222" t="s">
        <v>3014</v>
      </c>
      <c r="K276" s="1224">
        <v>44447</v>
      </c>
      <c r="L276" s="1222" t="s">
        <v>3100</v>
      </c>
      <c r="M276" s="1224">
        <v>48113</v>
      </c>
      <c r="N276" s="1222" t="s">
        <v>293</v>
      </c>
      <c r="O276" s="2069">
        <v>46286</v>
      </c>
      <c r="P276" s="1221" t="s">
        <v>294</v>
      </c>
      <c r="Q276" s="1221" t="s">
        <v>3073</v>
      </c>
      <c r="R276" s="2069" t="s">
        <v>3101</v>
      </c>
      <c r="S276" s="1222" t="s">
        <v>297</v>
      </c>
      <c r="T276" s="2063" t="s">
        <v>2932</v>
      </c>
      <c r="U276" s="1222" t="s">
        <v>294</v>
      </c>
      <c r="V276" s="1222" t="s">
        <v>3102</v>
      </c>
      <c r="W276" s="1222" t="s">
        <v>294</v>
      </c>
      <c r="X276" s="1222" t="s">
        <v>3011</v>
      </c>
      <c r="Y276" s="1222" t="s">
        <v>3020</v>
      </c>
      <c r="Z276" s="1222" t="s">
        <v>3011</v>
      </c>
      <c r="AA276" s="1222" t="s">
        <v>3011</v>
      </c>
      <c r="AB276" s="1222" t="s">
        <v>3011</v>
      </c>
      <c r="AC276" s="1222" t="s">
        <v>3011</v>
      </c>
      <c r="AD276" s="1222" t="s">
        <v>3011</v>
      </c>
      <c r="AE276" s="1222" t="s">
        <v>3011</v>
      </c>
      <c r="AF276" s="2007" t="s">
        <v>293</v>
      </c>
      <c r="AG276" s="1222" t="s">
        <v>3103</v>
      </c>
      <c r="AH276" s="1221" t="s">
        <v>3104</v>
      </c>
      <c r="AI276" s="2007" t="s">
        <v>2909</v>
      </c>
      <c r="AJ276" s="1222" t="s">
        <v>295</v>
      </c>
      <c r="AK276" s="1225" t="s">
        <v>3105</v>
      </c>
      <c r="AL276" s="1222" t="s">
        <v>294</v>
      </c>
      <c r="AM276" s="1221" t="s">
        <v>3011</v>
      </c>
      <c r="AN276" s="2008"/>
    </row>
    <row r="277" spans="1:40" ht="93" customHeight="1">
      <c r="A277" s="1221" t="s">
        <v>1107</v>
      </c>
      <c r="B277" s="1221" t="s">
        <v>569</v>
      </c>
      <c r="C277" s="1221" t="s">
        <v>3098</v>
      </c>
      <c r="D277" s="1222" t="s">
        <v>3011</v>
      </c>
      <c r="E277" s="1221" t="s">
        <v>3099</v>
      </c>
      <c r="F277" s="1222" t="s">
        <v>291</v>
      </c>
      <c r="G277" s="1222" t="s">
        <v>3013</v>
      </c>
      <c r="H277" s="1223">
        <v>744.48176000000001</v>
      </c>
      <c r="I277" s="1223">
        <v>400</v>
      </c>
      <c r="J277" s="1222" t="s">
        <v>3014</v>
      </c>
      <c r="K277" s="1224">
        <v>44447</v>
      </c>
      <c r="L277" s="1222" t="s">
        <v>3100</v>
      </c>
      <c r="M277" s="1224">
        <v>48113</v>
      </c>
      <c r="N277" s="1222" t="s">
        <v>293</v>
      </c>
      <c r="O277" s="2069">
        <v>46286</v>
      </c>
      <c r="P277" s="1221" t="s">
        <v>294</v>
      </c>
      <c r="Q277" s="1221" t="s">
        <v>3052</v>
      </c>
      <c r="R277" s="2069" t="s">
        <v>3101</v>
      </c>
      <c r="S277" s="1222" t="s">
        <v>297</v>
      </c>
      <c r="T277" s="2063" t="s">
        <v>2932</v>
      </c>
      <c r="U277" s="1222" t="s">
        <v>294</v>
      </c>
      <c r="V277" s="1222" t="s">
        <v>3102</v>
      </c>
      <c r="W277" s="1222" t="s">
        <v>294</v>
      </c>
      <c r="X277" s="1222" t="s">
        <v>3011</v>
      </c>
      <c r="Y277" s="1222" t="s">
        <v>3020</v>
      </c>
      <c r="Z277" s="1222" t="s">
        <v>3011</v>
      </c>
      <c r="AA277" s="1222" t="s">
        <v>3011</v>
      </c>
      <c r="AB277" s="1222" t="s">
        <v>3011</v>
      </c>
      <c r="AC277" s="1222" t="s">
        <v>3011</v>
      </c>
      <c r="AD277" s="1222" t="s">
        <v>3011</v>
      </c>
      <c r="AE277" s="1222" t="s">
        <v>3011</v>
      </c>
      <c r="AF277" s="2007" t="s">
        <v>293</v>
      </c>
      <c r="AG277" s="1222" t="s">
        <v>3103</v>
      </c>
      <c r="AH277" s="1221" t="s">
        <v>3104</v>
      </c>
      <c r="AI277" s="2007" t="s">
        <v>2909</v>
      </c>
      <c r="AJ277" s="1222" t="s">
        <v>295</v>
      </c>
      <c r="AK277" s="1225" t="s">
        <v>3105</v>
      </c>
      <c r="AL277" s="1222" t="s">
        <v>294</v>
      </c>
      <c r="AM277" s="1221" t="s">
        <v>3011</v>
      </c>
      <c r="AN277" s="2008"/>
    </row>
    <row r="278" spans="1:40" ht="93" customHeight="1">
      <c r="A278" s="1221" t="s">
        <v>1107</v>
      </c>
      <c r="B278" s="1221" t="s">
        <v>570</v>
      </c>
      <c r="C278" s="1221" t="s">
        <v>3098</v>
      </c>
      <c r="D278" s="1222" t="s">
        <v>3011</v>
      </c>
      <c r="E278" s="1221" t="s">
        <v>3099</v>
      </c>
      <c r="F278" s="1222" t="s">
        <v>291</v>
      </c>
      <c r="G278" s="1222" t="s">
        <v>3013</v>
      </c>
      <c r="H278" s="1223">
        <v>744.48176000000001</v>
      </c>
      <c r="I278" s="1223">
        <v>400</v>
      </c>
      <c r="J278" s="1222" t="s">
        <v>3014</v>
      </c>
      <c r="K278" s="1224">
        <v>44447</v>
      </c>
      <c r="L278" s="1222" t="s">
        <v>3100</v>
      </c>
      <c r="M278" s="1224">
        <v>48113</v>
      </c>
      <c r="N278" s="1222" t="s">
        <v>293</v>
      </c>
      <c r="O278" s="2069">
        <v>46286</v>
      </c>
      <c r="P278" s="1221" t="s">
        <v>294</v>
      </c>
      <c r="Q278" s="1221" t="s">
        <v>3052</v>
      </c>
      <c r="R278" s="2069" t="s">
        <v>3101</v>
      </c>
      <c r="S278" s="1222" t="s">
        <v>297</v>
      </c>
      <c r="T278" s="2063" t="s">
        <v>2932</v>
      </c>
      <c r="U278" s="1222" t="s">
        <v>294</v>
      </c>
      <c r="V278" s="1222" t="s">
        <v>3102</v>
      </c>
      <c r="W278" s="1222" t="s">
        <v>294</v>
      </c>
      <c r="X278" s="1222" t="s">
        <v>3011</v>
      </c>
      <c r="Y278" s="1222" t="s">
        <v>3020</v>
      </c>
      <c r="Z278" s="1222" t="s">
        <v>3011</v>
      </c>
      <c r="AA278" s="1222" t="s">
        <v>3011</v>
      </c>
      <c r="AB278" s="1222" t="s">
        <v>3011</v>
      </c>
      <c r="AC278" s="1222" t="s">
        <v>3011</v>
      </c>
      <c r="AD278" s="1222" t="s">
        <v>3011</v>
      </c>
      <c r="AE278" s="1222" t="s">
        <v>3011</v>
      </c>
      <c r="AF278" s="2007" t="s">
        <v>293</v>
      </c>
      <c r="AG278" s="1222" t="s">
        <v>3103</v>
      </c>
      <c r="AH278" s="1221" t="s">
        <v>3104</v>
      </c>
      <c r="AI278" s="2007" t="s">
        <v>2909</v>
      </c>
      <c r="AJ278" s="1222" t="s">
        <v>295</v>
      </c>
      <c r="AK278" s="1225" t="s">
        <v>3105</v>
      </c>
      <c r="AL278" s="1222" t="s">
        <v>294</v>
      </c>
      <c r="AM278" s="1221" t="s">
        <v>3011</v>
      </c>
      <c r="AN278" s="2008"/>
    </row>
    <row r="279" spans="1:40" ht="93" customHeight="1">
      <c r="A279" s="1221" t="s">
        <v>1107</v>
      </c>
      <c r="B279" s="1221" t="s">
        <v>571</v>
      </c>
      <c r="C279" s="1221" t="s">
        <v>3098</v>
      </c>
      <c r="D279" s="1222" t="s">
        <v>3011</v>
      </c>
      <c r="E279" s="1221" t="s">
        <v>3099</v>
      </c>
      <c r="F279" s="1222" t="s">
        <v>291</v>
      </c>
      <c r="G279" s="1222" t="s">
        <v>3013</v>
      </c>
      <c r="H279" s="1223">
        <v>744.48176000000001</v>
      </c>
      <c r="I279" s="1223">
        <v>400</v>
      </c>
      <c r="J279" s="1222" t="s">
        <v>3014</v>
      </c>
      <c r="K279" s="1224">
        <v>44447</v>
      </c>
      <c r="L279" s="1222" t="s">
        <v>3100</v>
      </c>
      <c r="M279" s="1224">
        <v>48113</v>
      </c>
      <c r="N279" s="1222" t="s">
        <v>293</v>
      </c>
      <c r="O279" s="2069">
        <v>46286</v>
      </c>
      <c r="P279" s="1221" t="s">
        <v>294</v>
      </c>
      <c r="Q279" s="1221" t="s">
        <v>3052</v>
      </c>
      <c r="R279" s="2069" t="s">
        <v>3101</v>
      </c>
      <c r="S279" s="1222" t="s">
        <v>297</v>
      </c>
      <c r="T279" s="2063" t="s">
        <v>2932</v>
      </c>
      <c r="U279" s="1222" t="s">
        <v>294</v>
      </c>
      <c r="V279" s="1222" t="s">
        <v>3102</v>
      </c>
      <c r="W279" s="1222" t="s">
        <v>294</v>
      </c>
      <c r="X279" s="1222" t="s">
        <v>3011</v>
      </c>
      <c r="Y279" s="1222" t="s">
        <v>3020</v>
      </c>
      <c r="Z279" s="1222" t="s">
        <v>3011</v>
      </c>
      <c r="AA279" s="1222" t="s">
        <v>3011</v>
      </c>
      <c r="AB279" s="1222" t="s">
        <v>3011</v>
      </c>
      <c r="AC279" s="1222" t="s">
        <v>3011</v>
      </c>
      <c r="AD279" s="1222" t="s">
        <v>3011</v>
      </c>
      <c r="AE279" s="1222" t="s">
        <v>3011</v>
      </c>
      <c r="AF279" s="2007" t="s">
        <v>293</v>
      </c>
      <c r="AG279" s="1222" t="s">
        <v>3103</v>
      </c>
      <c r="AH279" s="1221" t="s">
        <v>3104</v>
      </c>
      <c r="AI279" s="2007" t="s">
        <v>2909</v>
      </c>
      <c r="AJ279" s="1222" t="s">
        <v>295</v>
      </c>
      <c r="AK279" s="1225" t="s">
        <v>3105</v>
      </c>
      <c r="AL279" s="1222" t="s">
        <v>294</v>
      </c>
      <c r="AM279" s="1221" t="s">
        <v>3011</v>
      </c>
      <c r="AN279" s="2008"/>
    </row>
    <row r="280" spans="1:40" ht="93" customHeight="1">
      <c r="A280" s="1221" t="s">
        <v>1107</v>
      </c>
      <c r="B280" s="1221" t="s">
        <v>572</v>
      </c>
      <c r="C280" s="1221" t="s">
        <v>3098</v>
      </c>
      <c r="D280" s="1222" t="s">
        <v>3011</v>
      </c>
      <c r="E280" s="1221" t="s">
        <v>3099</v>
      </c>
      <c r="F280" s="1222" t="s">
        <v>291</v>
      </c>
      <c r="G280" s="1222" t="s">
        <v>3013</v>
      </c>
      <c r="H280" s="1223">
        <v>1488.96352</v>
      </c>
      <c r="I280" s="1223">
        <v>800</v>
      </c>
      <c r="J280" s="1222" t="s">
        <v>3014</v>
      </c>
      <c r="K280" s="1224">
        <v>44447</v>
      </c>
      <c r="L280" s="1222" t="s">
        <v>3100</v>
      </c>
      <c r="M280" s="1224">
        <v>48113</v>
      </c>
      <c r="N280" s="1222" t="s">
        <v>293</v>
      </c>
      <c r="O280" s="2069">
        <v>46286</v>
      </c>
      <c r="P280" s="1221" t="s">
        <v>294</v>
      </c>
      <c r="Q280" s="1221" t="s">
        <v>3051</v>
      </c>
      <c r="R280" s="2069" t="s">
        <v>3101</v>
      </c>
      <c r="S280" s="1222" t="s">
        <v>297</v>
      </c>
      <c r="T280" s="2063" t="s">
        <v>2932</v>
      </c>
      <c r="U280" s="1222" t="s">
        <v>294</v>
      </c>
      <c r="V280" s="1222" t="s">
        <v>3102</v>
      </c>
      <c r="W280" s="1222" t="s">
        <v>294</v>
      </c>
      <c r="X280" s="1222" t="s">
        <v>3011</v>
      </c>
      <c r="Y280" s="1222" t="s">
        <v>3020</v>
      </c>
      <c r="Z280" s="1222" t="s">
        <v>3011</v>
      </c>
      <c r="AA280" s="1222" t="s">
        <v>3011</v>
      </c>
      <c r="AB280" s="1222" t="s">
        <v>3011</v>
      </c>
      <c r="AC280" s="1222" t="s">
        <v>3011</v>
      </c>
      <c r="AD280" s="1222" t="s">
        <v>3011</v>
      </c>
      <c r="AE280" s="1222" t="s">
        <v>3011</v>
      </c>
      <c r="AF280" s="2007" t="s">
        <v>293</v>
      </c>
      <c r="AG280" s="1222" t="s">
        <v>3103</v>
      </c>
      <c r="AH280" s="1221" t="s">
        <v>3104</v>
      </c>
      <c r="AI280" s="2007" t="s">
        <v>2909</v>
      </c>
      <c r="AJ280" s="1222" t="s">
        <v>295</v>
      </c>
      <c r="AK280" s="1225" t="s">
        <v>3105</v>
      </c>
      <c r="AL280" s="1222" t="s">
        <v>294</v>
      </c>
      <c r="AM280" s="1221" t="s">
        <v>3011</v>
      </c>
      <c r="AN280" s="2008"/>
    </row>
    <row r="281" spans="1:40" ht="93" customHeight="1">
      <c r="A281" s="1221" t="s">
        <v>1107</v>
      </c>
      <c r="B281" s="1221" t="s">
        <v>573</v>
      </c>
      <c r="C281" s="1221" t="s">
        <v>3098</v>
      </c>
      <c r="D281" s="1222" t="s">
        <v>3011</v>
      </c>
      <c r="E281" s="1221" t="s">
        <v>3099</v>
      </c>
      <c r="F281" s="1222" t="s">
        <v>291</v>
      </c>
      <c r="G281" s="1222" t="s">
        <v>3013</v>
      </c>
      <c r="H281" s="1223">
        <v>744.48176000000001</v>
      </c>
      <c r="I281" s="1223">
        <v>400</v>
      </c>
      <c r="J281" s="1222" t="s">
        <v>3014</v>
      </c>
      <c r="K281" s="1224">
        <v>44447</v>
      </c>
      <c r="L281" s="1222" t="s">
        <v>3100</v>
      </c>
      <c r="M281" s="1224">
        <v>48113</v>
      </c>
      <c r="N281" s="1222" t="s">
        <v>293</v>
      </c>
      <c r="O281" s="2069">
        <v>46286</v>
      </c>
      <c r="P281" s="1221" t="s">
        <v>294</v>
      </c>
      <c r="Q281" s="1221" t="s">
        <v>3052</v>
      </c>
      <c r="R281" s="2069" t="s">
        <v>3101</v>
      </c>
      <c r="S281" s="1222" t="s">
        <v>297</v>
      </c>
      <c r="T281" s="2063" t="s">
        <v>2932</v>
      </c>
      <c r="U281" s="1222" t="s">
        <v>294</v>
      </c>
      <c r="V281" s="1222" t="s">
        <v>3102</v>
      </c>
      <c r="W281" s="1222" t="s">
        <v>294</v>
      </c>
      <c r="X281" s="1222" t="s">
        <v>3011</v>
      </c>
      <c r="Y281" s="1222" t="s">
        <v>3020</v>
      </c>
      <c r="Z281" s="1222" t="s">
        <v>3011</v>
      </c>
      <c r="AA281" s="1222" t="s">
        <v>3011</v>
      </c>
      <c r="AB281" s="1222" t="s">
        <v>3011</v>
      </c>
      <c r="AC281" s="1222" t="s">
        <v>3011</v>
      </c>
      <c r="AD281" s="1222" t="s">
        <v>3011</v>
      </c>
      <c r="AE281" s="1222" t="s">
        <v>3011</v>
      </c>
      <c r="AF281" s="2007" t="s">
        <v>293</v>
      </c>
      <c r="AG281" s="1222" t="s">
        <v>3103</v>
      </c>
      <c r="AH281" s="1221" t="s">
        <v>3104</v>
      </c>
      <c r="AI281" s="2007" t="s">
        <v>2909</v>
      </c>
      <c r="AJ281" s="1222" t="s">
        <v>295</v>
      </c>
      <c r="AK281" s="1225" t="s">
        <v>3105</v>
      </c>
      <c r="AL281" s="1222" t="s">
        <v>294</v>
      </c>
      <c r="AM281" s="1221" t="s">
        <v>3011</v>
      </c>
      <c r="AN281" s="2008"/>
    </row>
    <row r="282" spans="1:40" ht="93" customHeight="1">
      <c r="A282" s="1221" t="s">
        <v>1107</v>
      </c>
      <c r="B282" s="1221" t="s">
        <v>574</v>
      </c>
      <c r="C282" s="1221" t="s">
        <v>3098</v>
      </c>
      <c r="D282" s="1222" t="s">
        <v>3011</v>
      </c>
      <c r="E282" s="1221" t="s">
        <v>3099</v>
      </c>
      <c r="F282" s="1222" t="s">
        <v>291</v>
      </c>
      <c r="G282" s="1222" t="s">
        <v>3013</v>
      </c>
      <c r="H282" s="1223">
        <v>1488.96352</v>
      </c>
      <c r="I282" s="1223">
        <v>800</v>
      </c>
      <c r="J282" s="1222" t="s">
        <v>3014</v>
      </c>
      <c r="K282" s="1224">
        <v>44447</v>
      </c>
      <c r="L282" s="1222" t="s">
        <v>3100</v>
      </c>
      <c r="M282" s="1224">
        <v>48113</v>
      </c>
      <c r="N282" s="1222" t="s">
        <v>293</v>
      </c>
      <c r="O282" s="2069">
        <v>46286</v>
      </c>
      <c r="P282" s="1221" t="s">
        <v>294</v>
      </c>
      <c r="Q282" s="1221" t="s">
        <v>3051</v>
      </c>
      <c r="R282" s="2069" t="s">
        <v>3101</v>
      </c>
      <c r="S282" s="1222" t="s">
        <v>297</v>
      </c>
      <c r="T282" s="2063" t="s">
        <v>2932</v>
      </c>
      <c r="U282" s="1222" t="s">
        <v>294</v>
      </c>
      <c r="V282" s="1222" t="s">
        <v>3102</v>
      </c>
      <c r="W282" s="1222" t="s">
        <v>294</v>
      </c>
      <c r="X282" s="1222" t="s">
        <v>3011</v>
      </c>
      <c r="Y282" s="1222" t="s">
        <v>3020</v>
      </c>
      <c r="Z282" s="1222" t="s">
        <v>3011</v>
      </c>
      <c r="AA282" s="1222" t="s">
        <v>3011</v>
      </c>
      <c r="AB282" s="1222" t="s">
        <v>3011</v>
      </c>
      <c r="AC282" s="1222" t="s">
        <v>3011</v>
      </c>
      <c r="AD282" s="1222" t="s">
        <v>3011</v>
      </c>
      <c r="AE282" s="1222" t="s">
        <v>3011</v>
      </c>
      <c r="AF282" s="2007" t="s">
        <v>293</v>
      </c>
      <c r="AG282" s="1222" t="s">
        <v>3103</v>
      </c>
      <c r="AH282" s="1221" t="s">
        <v>3104</v>
      </c>
      <c r="AI282" s="2007" t="s">
        <v>2909</v>
      </c>
      <c r="AJ282" s="1222" t="s">
        <v>295</v>
      </c>
      <c r="AK282" s="1225" t="s">
        <v>3105</v>
      </c>
      <c r="AL282" s="1222" t="s">
        <v>294</v>
      </c>
      <c r="AM282" s="1221" t="s">
        <v>3011</v>
      </c>
      <c r="AN282" s="2008"/>
    </row>
    <row r="283" spans="1:40" ht="93" customHeight="1">
      <c r="A283" s="1221" t="s">
        <v>1107</v>
      </c>
      <c r="B283" s="1221" t="s">
        <v>575</v>
      </c>
      <c r="C283" s="1221" t="s">
        <v>3098</v>
      </c>
      <c r="D283" s="1222" t="s">
        <v>3011</v>
      </c>
      <c r="E283" s="1221" t="s">
        <v>3099</v>
      </c>
      <c r="F283" s="1222" t="s">
        <v>291</v>
      </c>
      <c r="G283" s="1222" t="s">
        <v>3013</v>
      </c>
      <c r="H283" s="1223">
        <v>744.48176000000001</v>
      </c>
      <c r="I283" s="1223">
        <v>400</v>
      </c>
      <c r="J283" s="1222" t="s">
        <v>3014</v>
      </c>
      <c r="K283" s="1224">
        <v>44447</v>
      </c>
      <c r="L283" s="1222" t="s">
        <v>3100</v>
      </c>
      <c r="M283" s="1224">
        <v>48113</v>
      </c>
      <c r="N283" s="1222" t="s">
        <v>293</v>
      </c>
      <c r="O283" s="2069">
        <v>46286</v>
      </c>
      <c r="P283" s="1221" t="s">
        <v>294</v>
      </c>
      <c r="Q283" s="1221" t="s">
        <v>3052</v>
      </c>
      <c r="R283" s="2069" t="s">
        <v>3101</v>
      </c>
      <c r="S283" s="1222" t="s">
        <v>297</v>
      </c>
      <c r="T283" s="2063" t="s">
        <v>2932</v>
      </c>
      <c r="U283" s="1222" t="s">
        <v>294</v>
      </c>
      <c r="V283" s="1222" t="s">
        <v>3102</v>
      </c>
      <c r="W283" s="1222" t="s">
        <v>294</v>
      </c>
      <c r="X283" s="1222" t="s">
        <v>3011</v>
      </c>
      <c r="Y283" s="1222" t="s">
        <v>3020</v>
      </c>
      <c r="Z283" s="1222" t="s">
        <v>3011</v>
      </c>
      <c r="AA283" s="1222" t="s">
        <v>3011</v>
      </c>
      <c r="AB283" s="1222" t="s">
        <v>3011</v>
      </c>
      <c r="AC283" s="1222" t="s">
        <v>3011</v>
      </c>
      <c r="AD283" s="1222" t="s">
        <v>3011</v>
      </c>
      <c r="AE283" s="1222" t="s">
        <v>3011</v>
      </c>
      <c r="AF283" s="2007" t="s">
        <v>293</v>
      </c>
      <c r="AG283" s="1222" t="s">
        <v>3103</v>
      </c>
      <c r="AH283" s="1221" t="s">
        <v>3104</v>
      </c>
      <c r="AI283" s="2007" t="s">
        <v>2909</v>
      </c>
      <c r="AJ283" s="1222" t="s">
        <v>295</v>
      </c>
      <c r="AK283" s="1225" t="s">
        <v>3105</v>
      </c>
      <c r="AL283" s="1222" t="s">
        <v>294</v>
      </c>
      <c r="AM283" s="1221" t="s">
        <v>3011</v>
      </c>
      <c r="AN283" s="2008"/>
    </row>
    <row r="284" spans="1:40" ht="93" customHeight="1">
      <c r="A284" s="1221" t="s">
        <v>1107</v>
      </c>
      <c r="B284" s="1221" t="s">
        <v>576</v>
      </c>
      <c r="C284" s="1221" t="s">
        <v>3098</v>
      </c>
      <c r="D284" s="1222" t="s">
        <v>3011</v>
      </c>
      <c r="E284" s="1221" t="s">
        <v>3099</v>
      </c>
      <c r="F284" s="1222" t="s">
        <v>291</v>
      </c>
      <c r="G284" s="1222" t="s">
        <v>3013</v>
      </c>
      <c r="H284" s="1223">
        <v>1488.96352</v>
      </c>
      <c r="I284" s="1223">
        <v>800</v>
      </c>
      <c r="J284" s="1222" t="s">
        <v>3014</v>
      </c>
      <c r="K284" s="1224">
        <v>44447</v>
      </c>
      <c r="L284" s="1222" t="s">
        <v>3100</v>
      </c>
      <c r="M284" s="1224">
        <v>48113</v>
      </c>
      <c r="N284" s="1222" t="s">
        <v>293</v>
      </c>
      <c r="O284" s="2069">
        <v>46286</v>
      </c>
      <c r="P284" s="1221" t="s">
        <v>294</v>
      </c>
      <c r="Q284" s="1221" t="s">
        <v>3051</v>
      </c>
      <c r="R284" s="2069" t="s">
        <v>3101</v>
      </c>
      <c r="S284" s="1222" t="s">
        <v>297</v>
      </c>
      <c r="T284" s="2063" t="s">
        <v>2932</v>
      </c>
      <c r="U284" s="1222" t="s">
        <v>294</v>
      </c>
      <c r="V284" s="1222" t="s">
        <v>3102</v>
      </c>
      <c r="W284" s="1222" t="s">
        <v>294</v>
      </c>
      <c r="X284" s="1222" t="s">
        <v>3011</v>
      </c>
      <c r="Y284" s="1222" t="s">
        <v>3020</v>
      </c>
      <c r="Z284" s="1222" t="s">
        <v>3011</v>
      </c>
      <c r="AA284" s="1222" t="s">
        <v>3011</v>
      </c>
      <c r="AB284" s="1222" t="s">
        <v>3011</v>
      </c>
      <c r="AC284" s="1222" t="s">
        <v>3011</v>
      </c>
      <c r="AD284" s="1222" t="s">
        <v>3011</v>
      </c>
      <c r="AE284" s="1222" t="s">
        <v>3011</v>
      </c>
      <c r="AF284" s="2007" t="s">
        <v>293</v>
      </c>
      <c r="AG284" s="1222" t="s">
        <v>3103</v>
      </c>
      <c r="AH284" s="1221" t="s">
        <v>3104</v>
      </c>
      <c r="AI284" s="2007" t="s">
        <v>2909</v>
      </c>
      <c r="AJ284" s="1222" t="s">
        <v>295</v>
      </c>
      <c r="AK284" s="1225" t="s">
        <v>3105</v>
      </c>
      <c r="AL284" s="1222" t="s">
        <v>294</v>
      </c>
      <c r="AM284" s="1221" t="s">
        <v>3011</v>
      </c>
      <c r="AN284" s="2008"/>
    </row>
    <row r="285" spans="1:40" ht="93" customHeight="1">
      <c r="A285" s="1221" t="s">
        <v>1107</v>
      </c>
      <c r="B285" s="1221" t="s">
        <v>577</v>
      </c>
      <c r="C285" s="1221" t="s">
        <v>3098</v>
      </c>
      <c r="D285" s="1222" t="s">
        <v>3011</v>
      </c>
      <c r="E285" s="1221" t="s">
        <v>3099</v>
      </c>
      <c r="F285" s="1222" t="s">
        <v>291</v>
      </c>
      <c r="G285" s="1222" t="s">
        <v>3013</v>
      </c>
      <c r="H285" s="1223">
        <v>1488.96352</v>
      </c>
      <c r="I285" s="1223">
        <v>800</v>
      </c>
      <c r="J285" s="1222" t="s">
        <v>3014</v>
      </c>
      <c r="K285" s="1224">
        <v>44447</v>
      </c>
      <c r="L285" s="1222" t="s">
        <v>3100</v>
      </c>
      <c r="M285" s="1224">
        <v>48113</v>
      </c>
      <c r="N285" s="1222" t="s">
        <v>293</v>
      </c>
      <c r="O285" s="2069">
        <v>46286</v>
      </c>
      <c r="P285" s="1221" t="s">
        <v>294</v>
      </c>
      <c r="Q285" s="1221" t="s">
        <v>3051</v>
      </c>
      <c r="R285" s="2069" t="s">
        <v>3101</v>
      </c>
      <c r="S285" s="1222" t="s">
        <v>297</v>
      </c>
      <c r="T285" s="2063" t="s">
        <v>2932</v>
      </c>
      <c r="U285" s="1222" t="s">
        <v>294</v>
      </c>
      <c r="V285" s="1222" t="s">
        <v>3102</v>
      </c>
      <c r="W285" s="1222" t="s">
        <v>294</v>
      </c>
      <c r="X285" s="1222" t="s">
        <v>3011</v>
      </c>
      <c r="Y285" s="1222" t="s">
        <v>3020</v>
      </c>
      <c r="Z285" s="1222" t="s">
        <v>3011</v>
      </c>
      <c r="AA285" s="1222" t="s">
        <v>3011</v>
      </c>
      <c r="AB285" s="1222" t="s">
        <v>3011</v>
      </c>
      <c r="AC285" s="1222" t="s">
        <v>3011</v>
      </c>
      <c r="AD285" s="1222" t="s">
        <v>3011</v>
      </c>
      <c r="AE285" s="1222" t="s">
        <v>3011</v>
      </c>
      <c r="AF285" s="2007" t="s">
        <v>293</v>
      </c>
      <c r="AG285" s="1222" t="s">
        <v>3103</v>
      </c>
      <c r="AH285" s="1221" t="s">
        <v>3104</v>
      </c>
      <c r="AI285" s="2007" t="s">
        <v>2909</v>
      </c>
      <c r="AJ285" s="1222" t="s">
        <v>295</v>
      </c>
      <c r="AK285" s="1225" t="s">
        <v>3105</v>
      </c>
      <c r="AL285" s="1222" t="s">
        <v>294</v>
      </c>
      <c r="AM285" s="1221" t="s">
        <v>3011</v>
      </c>
      <c r="AN285" s="2008"/>
    </row>
    <row r="286" spans="1:40" ht="93" customHeight="1">
      <c r="A286" s="1221" t="s">
        <v>1107</v>
      </c>
      <c r="B286" s="1221" t="s">
        <v>578</v>
      </c>
      <c r="C286" s="1221" t="s">
        <v>3098</v>
      </c>
      <c r="D286" s="1222" t="s">
        <v>3011</v>
      </c>
      <c r="E286" s="1221" t="s">
        <v>3099</v>
      </c>
      <c r="F286" s="1222" t="s">
        <v>291</v>
      </c>
      <c r="G286" s="1222" t="s">
        <v>3013</v>
      </c>
      <c r="H286" s="1223">
        <v>744.48176000000001</v>
      </c>
      <c r="I286" s="1223">
        <v>400</v>
      </c>
      <c r="J286" s="1222" t="s">
        <v>3014</v>
      </c>
      <c r="K286" s="1224">
        <v>44447</v>
      </c>
      <c r="L286" s="1222" t="s">
        <v>3100</v>
      </c>
      <c r="M286" s="1224">
        <v>48113</v>
      </c>
      <c r="N286" s="1222" t="s">
        <v>293</v>
      </c>
      <c r="O286" s="2069">
        <v>46286</v>
      </c>
      <c r="P286" s="1221" t="s">
        <v>294</v>
      </c>
      <c r="Q286" s="1221" t="s">
        <v>3052</v>
      </c>
      <c r="R286" s="2069" t="s">
        <v>3101</v>
      </c>
      <c r="S286" s="1222" t="s">
        <v>297</v>
      </c>
      <c r="T286" s="2063" t="s">
        <v>2932</v>
      </c>
      <c r="U286" s="1222" t="s">
        <v>294</v>
      </c>
      <c r="V286" s="1222" t="s">
        <v>3102</v>
      </c>
      <c r="W286" s="1222" t="s">
        <v>294</v>
      </c>
      <c r="X286" s="1222" t="s">
        <v>3011</v>
      </c>
      <c r="Y286" s="1222" t="s">
        <v>3020</v>
      </c>
      <c r="Z286" s="1222" t="s">
        <v>3011</v>
      </c>
      <c r="AA286" s="1222" t="s">
        <v>3011</v>
      </c>
      <c r="AB286" s="1222" t="s">
        <v>3011</v>
      </c>
      <c r="AC286" s="1222" t="s">
        <v>3011</v>
      </c>
      <c r="AD286" s="1222" t="s">
        <v>3011</v>
      </c>
      <c r="AE286" s="1222" t="s">
        <v>3011</v>
      </c>
      <c r="AF286" s="2007" t="s">
        <v>293</v>
      </c>
      <c r="AG286" s="1222" t="s">
        <v>3103</v>
      </c>
      <c r="AH286" s="1221" t="s">
        <v>3104</v>
      </c>
      <c r="AI286" s="2007" t="s">
        <v>2909</v>
      </c>
      <c r="AJ286" s="1222" t="s">
        <v>295</v>
      </c>
      <c r="AK286" s="1225" t="s">
        <v>3105</v>
      </c>
      <c r="AL286" s="1222" t="s">
        <v>294</v>
      </c>
      <c r="AM286" s="1221" t="s">
        <v>3011</v>
      </c>
      <c r="AN286" s="2008"/>
    </row>
    <row r="287" spans="1:40" ht="93" customHeight="1">
      <c r="A287" s="1221" t="s">
        <v>1107</v>
      </c>
      <c r="B287" s="1221" t="s">
        <v>579</v>
      </c>
      <c r="C287" s="1221" t="s">
        <v>3098</v>
      </c>
      <c r="D287" s="1222" t="s">
        <v>3011</v>
      </c>
      <c r="E287" s="1221" t="s">
        <v>3099</v>
      </c>
      <c r="F287" s="1222" t="s">
        <v>291</v>
      </c>
      <c r="G287" s="1222" t="s">
        <v>3013</v>
      </c>
      <c r="H287" s="1223">
        <v>2233.4452799999999</v>
      </c>
      <c r="I287" s="1223">
        <v>1200</v>
      </c>
      <c r="J287" s="1222" t="s">
        <v>3014</v>
      </c>
      <c r="K287" s="1224">
        <v>44447</v>
      </c>
      <c r="L287" s="1222" t="s">
        <v>3100</v>
      </c>
      <c r="M287" s="1224">
        <v>48113</v>
      </c>
      <c r="N287" s="1222" t="s">
        <v>293</v>
      </c>
      <c r="O287" s="2069">
        <v>46286</v>
      </c>
      <c r="P287" s="1221" t="s">
        <v>294</v>
      </c>
      <c r="Q287" s="1221" t="s">
        <v>3053</v>
      </c>
      <c r="R287" s="2069" t="s">
        <v>3101</v>
      </c>
      <c r="S287" s="1222" t="s">
        <v>297</v>
      </c>
      <c r="T287" s="2063" t="s">
        <v>2932</v>
      </c>
      <c r="U287" s="1222" t="s">
        <v>294</v>
      </c>
      <c r="V287" s="1222" t="s">
        <v>3102</v>
      </c>
      <c r="W287" s="1222" t="s">
        <v>294</v>
      </c>
      <c r="X287" s="1222" t="s">
        <v>3011</v>
      </c>
      <c r="Y287" s="1222" t="s">
        <v>3020</v>
      </c>
      <c r="Z287" s="1222" t="s">
        <v>3011</v>
      </c>
      <c r="AA287" s="1222" t="s">
        <v>3011</v>
      </c>
      <c r="AB287" s="1222" t="s">
        <v>3011</v>
      </c>
      <c r="AC287" s="1222" t="s">
        <v>3011</v>
      </c>
      <c r="AD287" s="1222" t="s">
        <v>3011</v>
      </c>
      <c r="AE287" s="1222" t="s">
        <v>3011</v>
      </c>
      <c r="AF287" s="2007" t="s">
        <v>293</v>
      </c>
      <c r="AG287" s="1222" t="s">
        <v>3103</v>
      </c>
      <c r="AH287" s="1221" t="s">
        <v>3104</v>
      </c>
      <c r="AI287" s="2007" t="s">
        <v>2909</v>
      </c>
      <c r="AJ287" s="1222" t="s">
        <v>295</v>
      </c>
      <c r="AK287" s="1225" t="s">
        <v>3105</v>
      </c>
      <c r="AL287" s="1222" t="s">
        <v>294</v>
      </c>
      <c r="AM287" s="1221" t="s">
        <v>3011</v>
      </c>
      <c r="AN287" s="2008"/>
    </row>
    <row r="288" spans="1:40" ht="93" customHeight="1">
      <c r="A288" s="1221" t="s">
        <v>1107</v>
      </c>
      <c r="B288" s="1221" t="s">
        <v>580</v>
      </c>
      <c r="C288" s="1221" t="s">
        <v>3098</v>
      </c>
      <c r="D288" s="1222" t="s">
        <v>3011</v>
      </c>
      <c r="E288" s="1221" t="s">
        <v>3099</v>
      </c>
      <c r="F288" s="1222" t="s">
        <v>291</v>
      </c>
      <c r="G288" s="1222" t="s">
        <v>3013</v>
      </c>
      <c r="H288" s="1223">
        <v>744.48176000000001</v>
      </c>
      <c r="I288" s="1223">
        <v>400</v>
      </c>
      <c r="J288" s="1222" t="s">
        <v>3014</v>
      </c>
      <c r="K288" s="1224">
        <v>44447</v>
      </c>
      <c r="L288" s="1222" t="s">
        <v>3100</v>
      </c>
      <c r="M288" s="1224">
        <v>48113</v>
      </c>
      <c r="N288" s="1222" t="s">
        <v>293</v>
      </c>
      <c r="O288" s="2069">
        <v>46286</v>
      </c>
      <c r="P288" s="1221" t="s">
        <v>294</v>
      </c>
      <c r="Q288" s="1221" t="s">
        <v>3052</v>
      </c>
      <c r="R288" s="2069" t="s">
        <v>3101</v>
      </c>
      <c r="S288" s="1222" t="s">
        <v>297</v>
      </c>
      <c r="T288" s="2063" t="s">
        <v>2932</v>
      </c>
      <c r="U288" s="1222" t="s">
        <v>294</v>
      </c>
      <c r="V288" s="1222" t="s">
        <v>3102</v>
      </c>
      <c r="W288" s="1222" t="s">
        <v>294</v>
      </c>
      <c r="X288" s="1222" t="s">
        <v>3011</v>
      </c>
      <c r="Y288" s="1222" t="s">
        <v>3020</v>
      </c>
      <c r="Z288" s="1222" t="s">
        <v>3011</v>
      </c>
      <c r="AA288" s="1222" t="s">
        <v>3011</v>
      </c>
      <c r="AB288" s="1222" t="s">
        <v>3011</v>
      </c>
      <c r="AC288" s="1222" t="s">
        <v>3011</v>
      </c>
      <c r="AD288" s="1222" t="s">
        <v>3011</v>
      </c>
      <c r="AE288" s="1222" t="s">
        <v>3011</v>
      </c>
      <c r="AF288" s="2007" t="s">
        <v>293</v>
      </c>
      <c r="AG288" s="1222" t="s">
        <v>3103</v>
      </c>
      <c r="AH288" s="1221" t="s">
        <v>3104</v>
      </c>
      <c r="AI288" s="2007" t="s">
        <v>2909</v>
      </c>
      <c r="AJ288" s="1222" t="s">
        <v>295</v>
      </c>
      <c r="AK288" s="1225" t="s">
        <v>3105</v>
      </c>
      <c r="AL288" s="1222" t="s">
        <v>294</v>
      </c>
      <c r="AM288" s="1221" t="s">
        <v>3011</v>
      </c>
      <c r="AN288" s="2008"/>
    </row>
    <row r="289" spans="1:40" ht="93" customHeight="1">
      <c r="A289" s="1221" t="s">
        <v>1107</v>
      </c>
      <c r="B289" s="1221" t="s">
        <v>581</v>
      </c>
      <c r="C289" s="1221" t="s">
        <v>3098</v>
      </c>
      <c r="D289" s="1222" t="s">
        <v>3011</v>
      </c>
      <c r="E289" s="1221" t="s">
        <v>3099</v>
      </c>
      <c r="F289" s="1222" t="s">
        <v>291</v>
      </c>
      <c r="G289" s="1222" t="s">
        <v>3013</v>
      </c>
      <c r="H289" s="1223">
        <v>6700.3358500000004</v>
      </c>
      <c r="I289" s="1223">
        <v>3600</v>
      </c>
      <c r="J289" s="1222" t="s">
        <v>3014</v>
      </c>
      <c r="K289" s="1224">
        <v>44447</v>
      </c>
      <c r="L289" s="1222" t="s">
        <v>3100</v>
      </c>
      <c r="M289" s="1224">
        <v>48113</v>
      </c>
      <c r="N289" s="1222" t="s">
        <v>293</v>
      </c>
      <c r="O289" s="2069">
        <v>46286</v>
      </c>
      <c r="P289" s="1221" t="s">
        <v>294</v>
      </c>
      <c r="Q289" s="1221" t="s">
        <v>3064</v>
      </c>
      <c r="R289" s="2069" t="s">
        <v>3101</v>
      </c>
      <c r="S289" s="1222" t="s">
        <v>297</v>
      </c>
      <c r="T289" s="2063" t="s">
        <v>2932</v>
      </c>
      <c r="U289" s="1222" t="s">
        <v>294</v>
      </c>
      <c r="V289" s="1222" t="s">
        <v>3102</v>
      </c>
      <c r="W289" s="1222" t="s">
        <v>294</v>
      </c>
      <c r="X289" s="1222" t="s">
        <v>3011</v>
      </c>
      <c r="Y289" s="1222" t="s">
        <v>3020</v>
      </c>
      <c r="Z289" s="1222" t="s">
        <v>3011</v>
      </c>
      <c r="AA289" s="1222" t="s">
        <v>3011</v>
      </c>
      <c r="AB289" s="1222" t="s">
        <v>3011</v>
      </c>
      <c r="AC289" s="1222" t="s">
        <v>3011</v>
      </c>
      <c r="AD289" s="1222" t="s">
        <v>3011</v>
      </c>
      <c r="AE289" s="1222" t="s">
        <v>3011</v>
      </c>
      <c r="AF289" s="2007" t="s">
        <v>293</v>
      </c>
      <c r="AG289" s="1222" t="s">
        <v>3103</v>
      </c>
      <c r="AH289" s="1221" t="s">
        <v>3104</v>
      </c>
      <c r="AI289" s="2007" t="s">
        <v>2909</v>
      </c>
      <c r="AJ289" s="1222" t="s">
        <v>295</v>
      </c>
      <c r="AK289" s="1225" t="s">
        <v>3105</v>
      </c>
      <c r="AL289" s="1222" t="s">
        <v>294</v>
      </c>
      <c r="AM289" s="1221" t="s">
        <v>3011</v>
      </c>
      <c r="AN289" s="2008"/>
    </row>
    <row r="290" spans="1:40" ht="93" customHeight="1">
      <c r="A290" s="1221" t="s">
        <v>1107</v>
      </c>
      <c r="B290" s="1221" t="s">
        <v>582</v>
      </c>
      <c r="C290" s="1221" t="s">
        <v>3098</v>
      </c>
      <c r="D290" s="1222" t="s">
        <v>3011</v>
      </c>
      <c r="E290" s="1221" t="s">
        <v>3099</v>
      </c>
      <c r="F290" s="1222" t="s">
        <v>291</v>
      </c>
      <c r="G290" s="1222" t="s">
        <v>3013</v>
      </c>
      <c r="H290" s="1223">
        <v>8189.2993699999997</v>
      </c>
      <c r="I290" s="1223">
        <v>4400</v>
      </c>
      <c r="J290" s="1222" t="s">
        <v>3014</v>
      </c>
      <c r="K290" s="1224">
        <v>44447</v>
      </c>
      <c r="L290" s="1222" t="s">
        <v>3100</v>
      </c>
      <c r="M290" s="1224">
        <v>48113</v>
      </c>
      <c r="N290" s="1222" t="s">
        <v>293</v>
      </c>
      <c r="O290" s="2069">
        <v>46286</v>
      </c>
      <c r="P290" s="1221" t="s">
        <v>294</v>
      </c>
      <c r="Q290" s="1221" t="s">
        <v>3120</v>
      </c>
      <c r="R290" s="2069" t="s">
        <v>3101</v>
      </c>
      <c r="S290" s="1222" t="s">
        <v>297</v>
      </c>
      <c r="T290" s="2063" t="s">
        <v>2932</v>
      </c>
      <c r="U290" s="1222" t="s">
        <v>294</v>
      </c>
      <c r="V290" s="1222" t="s">
        <v>3102</v>
      </c>
      <c r="W290" s="1222" t="s">
        <v>294</v>
      </c>
      <c r="X290" s="1222" t="s">
        <v>3011</v>
      </c>
      <c r="Y290" s="1222" t="s">
        <v>3020</v>
      </c>
      <c r="Z290" s="1222" t="s">
        <v>3011</v>
      </c>
      <c r="AA290" s="1222" t="s">
        <v>3011</v>
      </c>
      <c r="AB290" s="1222" t="s">
        <v>3011</v>
      </c>
      <c r="AC290" s="1222" t="s">
        <v>3011</v>
      </c>
      <c r="AD290" s="1222" t="s">
        <v>3011</v>
      </c>
      <c r="AE290" s="1222" t="s">
        <v>3011</v>
      </c>
      <c r="AF290" s="2007" t="s">
        <v>293</v>
      </c>
      <c r="AG290" s="1222" t="s">
        <v>3103</v>
      </c>
      <c r="AH290" s="1221" t="s">
        <v>3104</v>
      </c>
      <c r="AI290" s="2007" t="s">
        <v>2909</v>
      </c>
      <c r="AJ290" s="1222" t="s">
        <v>295</v>
      </c>
      <c r="AK290" s="1225" t="s">
        <v>3105</v>
      </c>
      <c r="AL290" s="1222" t="s">
        <v>294</v>
      </c>
      <c r="AM290" s="1221" t="s">
        <v>3011</v>
      </c>
      <c r="AN290" s="2008"/>
    </row>
    <row r="291" spans="1:40" ht="93" customHeight="1">
      <c r="A291" s="1221" t="s">
        <v>1107</v>
      </c>
      <c r="B291" s="1221" t="s">
        <v>583</v>
      </c>
      <c r="C291" s="1221" t="s">
        <v>3098</v>
      </c>
      <c r="D291" s="1222" t="s">
        <v>3011</v>
      </c>
      <c r="E291" s="1221" t="s">
        <v>3099</v>
      </c>
      <c r="F291" s="1222" t="s">
        <v>291</v>
      </c>
      <c r="G291" s="1222" t="s">
        <v>3013</v>
      </c>
      <c r="H291" s="1223">
        <v>3722.4088099999999</v>
      </c>
      <c r="I291" s="1223">
        <v>2000</v>
      </c>
      <c r="J291" s="1222" t="s">
        <v>3014</v>
      </c>
      <c r="K291" s="1224">
        <v>44447</v>
      </c>
      <c r="L291" s="1222" t="s">
        <v>3100</v>
      </c>
      <c r="M291" s="1224">
        <v>48113</v>
      </c>
      <c r="N291" s="1222" t="s">
        <v>293</v>
      </c>
      <c r="O291" s="2069">
        <v>46286</v>
      </c>
      <c r="P291" s="1221" t="s">
        <v>294</v>
      </c>
      <c r="Q291" s="1221" t="s">
        <v>3029</v>
      </c>
      <c r="R291" s="2069" t="s">
        <v>3101</v>
      </c>
      <c r="S291" s="1222" t="s">
        <v>297</v>
      </c>
      <c r="T291" s="2063" t="s">
        <v>2932</v>
      </c>
      <c r="U291" s="1222" t="s">
        <v>294</v>
      </c>
      <c r="V291" s="1222" t="s">
        <v>3102</v>
      </c>
      <c r="W291" s="1222" t="s">
        <v>294</v>
      </c>
      <c r="X291" s="1222" t="s">
        <v>3011</v>
      </c>
      <c r="Y291" s="1222" t="s">
        <v>3020</v>
      </c>
      <c r="Z291" s="1222" t="s">
        <v>3011</v>
      </c>
      <c r="AA291" s="1222" t="s">
        <v>3011</v>
      </c>
      <c r="AB291" s="1222" t="s">
        <v>3011</v>
      </c>
      <c r="AC291" s="1222" t="s">
        <v>3011</v>
      </c>
      <c r="AD291" s="1222" t="s">
        <v>3011</v>
      </c>
      <c r="AE291" s="1222" t="s">
        <v>3011</v>
      </c>
      <c r="AF291" s="2007" t="s">
        <v>293</v>
      </c>
      <c r="AG291" s="1222" t="s">
        <v>3103</v>
      </c>
      <c r="AH291" s="1221" t="s">
        <v>3104</v>
      </c>
      <c r="AI291" s="2007" t="s">
        <v>2909</v>
      </c>
      <c r="AJ291" s="1222" t="s">
        <v>295</v>
      </c>
      <c r="AK291" s="1225" t="s">
        <v>3105</v>
      </c>
      <c r="AL291" s="1222" t="s">
        <v>294</v>
      </c>
      <c r="AM291" s="1221" t="s">
        <v>3011</v>
      </c>
      <c r="AN291" s="2008"/>
    </row>
    <row r="292" spans="1:40" ht="93" customHeight="1">
      <c r="A292" s="1221" t="s">
        <v>1107</v>
      </c>
      <c r="B292" s="1221" t="s">
        <v>584</v>
      </c>
      <c r="C292" s="1221" t="s">
        <v>3098</v>
      </c>
      <c r="D292" s="1222" t="s">
        <v>3011</v>
      </c>
      <c r="E292" s="1221" t="s">
        <v>3099</v>
      </c>
      <c r="F292" s="1222" t="s">
        <v>291</v>
      </c>
      <c r="G292" s="1222" t="s">
        <v>3013</v>
      </c>
      <c r="H292" s="1223">
        <v>16378.598739999999</v>
      </c>
      <c r="I292" s="1223">
        <v>8800</v>
      </c>
      <c r="J292" s="1222" t="s">
        <v>3014</v>
      </c>
      <c r="K292" s="1224">
        <v>44447</v>
      </c>
      <c r="L292" s="1222" t="s">
        <v>3100</v>
      </c>
      <c r="M292" s="1224">
        <v>48113</v>
      </c>
      <c r="N292" s="1222" t="s">
        <v>293</v>
      </c>
      <c r="O292" s="2069">
        <v>46286</v>
      </c>
      <c r="P292" s="1221" t="s">
        <v>294</v>
      </c>
      <c r="Q292" s="1221" t="s">
        <v>3112</v>
      </c>
      <c r="R292" s="2069" t="s">
        <v>3101</v>
      </c>
      <c r="S292" s="1222" t="s">
        <v>297</v>
      </c>
      <c r="T292" s="2063" t="s">
        <v>2932</v>
      </c>
      <c r="U292" s="1222" t="s">
        <v>294</v>
      </c>
      <c r="V292" s="1222" t="s">
        <v>3102</v>
      </c>
      <c r="W292" s="1222" t="s">
        <v>294</v>
      </c>
      <c r="X292" s="1222" t="s">
        <v>3011</v>
      </c>
      <c r="Y292" s="1222" t="s">
        <v>3020</v>
      </c>
      <c r="Z292" s="1222" t="s">
        <v>3011</v>
      </c>
      <c r="AA292" s="1222" t="s">
        <v>3011</v>
      </c>
      <c r="AB292" s="1222" t="s">
        <v>3011</v>
      </c>
      <c r="AC292" s="1222" t="s">
        <v>3011</v>
      </c>
      <c r="AD292" s="1222" t="s">
        <v>3011</v>
      </c>
      <c r="AE292" s="1222" t="s">
        <v>3011</v>
      </c>
      <c r="AF292" s="2007" t="s">
        <v>293</v>
      </c>
      <c r="AG292" s="1222" t="s">
        <v>3103</v>
      </c>
      <c r="AH292" s="1221" t="s">
        <v>3104</v>
      </c>
      <c r="AI292" s="2007" t="s">
        <v>2909</v>
      </c>
      <c r="AJ292" s="1222" t="s">
        <v>295</v>
      </c>
      <c r="AK292" s="1225" t="s">
        <v>3105</v>
      </c>
      <c r="AL292" s="1222" t="s">
        <v>294</v>
      </c>
      <c r="AM292" s="1221" t="s">
        <v>3011</v>
      </c>
      <c r="AN292" s="2008"/>
    </row>
    <row r="293" spans="1:40" ht="93" customHeight="1">
      <c r="A293" s="1221" t="s">
        <v>1107</v>
      </c>
      <c r="B293" s="1221" t="s">
        <v>585</v>
      </c>
      <c r="C293" s="1221" t="s">
        <v>3098</v>
      </c>
      <c r="D293" s="1222" t="s">
        <v>3011</v>
      </c>
      <c r="E293" s="1221" t="s">
        <v>3099</v>
      </c>
      <c r="F293" s="1222" t="s">
        <v>291</v>
      </c>
      <c r="G293" s="1222" t="s">
        <v>3013</v>
      </c>
      <c r="H293" s="1223">
        <v>1488.96352</v>
      </c>
      <c r="I293" s="1223">
        <v>800</v>
      </c>
      <c r="J293" s="1222" t="s">
        <v>3014</v>
      </c>
      <c r="K293" s="1224">
        <v>44447</v>
      </c>
      <c r="L293" s="1222" t="s">
        <v>3100</v>
      </c>
      <c r="M293" s="1224">
        <v>48113</v>
      </c>
      <c r="N293" s="1222" t="s">
        <v>293</v>
      </c>
      <c r="O293" s="2069">
        <v>46286</v>
      </c>
      <c r="P293" s="1221" t="s">
        <v>294</v>
      </c>
      <c r="Q293" s="1221" t="s">
        <v>3051</v>
      </c>
      <c r="R293" s="2069" t="s">
        <v>3101</v>
      </c>
      <c r="S293" s="1222" t="s">
        <v>297</v>
      </c>
      <c r="T293" s="2063" t="s">
        <v>2932</v>
      </c>
      <c r="U293" s="1222" t="s">
        <v>294</v>
      </c>
      <c r="V293" s="1222" t="s">
        <v>3102</v>
      </c>
      <c r="W293" s="1222" t="s">
        <v>294</v>
      </c>
      <c r="X293" s="1222" t="s">
        <v>3011</v>
      </c>
      <c r="Y293" s="1222" t="s">
        <v>3020</v>
      </c>
      <c r="Z293" s="1222" t="s">
        <v>3011</v>
      </c>
      <c r="AA293" s="1222" t="s">
        <v>3011</v>
      </c>
      <c r="AB293" s="1222" t="s">
        <v>3011</v>
      </c>
      <c r="AC293" s="1222" t="s">
        <v>3011</v>
      </c>
      <c r="AD293" s="1222" t="s">
        <v>3011</v>
      </c>
      <c r="AE293" s="1222" t="s">
        <v>3011</v>
      </c>
      <c r="AF293" s="2007" t="s">
        <v>293</v>
      </c>
      <c r="AG293" s="1222" t="s">
        <v>3103</v>
      </c>
      <c r="AH293" s="1221" t="s">
        <v>3104</v>
      </c>
      <c r="AI293" s="2007" t="s">
        <v>2909</v>
      </c>
      <c r="AJ293" s="1222" t="s">
        <v>295</v>
      </c>
      <c r="AK293" s="1225" t="s">
        <v>3105</v>
      </c>
      <c r="AL293" s="1222" t="s">
        <v>294</v>
      </c>
      <c r="AM293" s="1221" t="s">
        <v>3011</v>
      </c>
      <c r="AN293" s="2008"/>
    </row>
    <row r="294" spans="1:40" ht="93" customHeight="1">
      <c r="A294" s="1221" t="s">
        <v>1107</v>
      </c>
      <c r="B294" s="1221" t="s">
        <v>586</v>
      </c>
      <c r="C294" s="1221" t="s">
        <v>3098</v>
      </c>
      <c r="D294" s="1222" t="s">
        <v>3011</v>
      </c>
      <c r="E294" s="1221" t="s">
        <v>3099</v>
      </c>
      <c r="F294" s="1222" t="s">
        <v>291</v>
      </c>
      <c r="G294" s="1222" t="s">
        <v>3013</v>
      </c>
      <c r="H294" s="1223">
        <v>744.48176000000001</v>
      </c>
      <c r="I294" s="1223">
        <v>400</v>
      </c>
      <c r="J294" s="1222" t="s">
        <v>3014</v>
      </c>
      <c r="K294" s="1224">
        <v>44447</v>
      </c>
      <c r="L294" s="1222" t="s">
        <v>3100</v>
      </c>
      <c r="M294" s="1224">
        <v>48113</v>
      </c>
      <c r="N294" s="1222" t="s">
        <v>293</v>
      </c>
      <c r="O294" s="2069">
        <v>46286</v>
      </c>
      <c r="P294" s="1221" t="s">
        <v>294</v>
      </c>
      <c r="Q294" s="1221" t="s">
        <v>3052</v>
      </c>
      <c r="R294" s="2069" t="s">
        <v>3101</v>
      </c>
      <c r="S294" s="1222" t="s">
        <v>297</v>
      </c>
      <c r="T294" s="2063" t="s">
        <v>2932</v>
      </c>
      <c r="U294" s="1222" t="s">
        <v>294</v>
      </c>
      <c r="V294" s="1222" t="s">
        <v>3102</v>
      </c>
      <c r="W294" s="1222" t="s">
        <v>294</v>
      </c>
      <c r="X294" s="1222" t="s">
        <v>3011</v>
      </c>
      <c r="Y294" s="1222" t="s">
        <v>3020</v>
      </c>
      <c r="Z294" s="1222" t="s">
        <v>3011</v>
      </c>
      <c r="AA294" s="1222" t="s">
        <v>3011</v>
      </c>
      <c r="AB294" s="1222" t="s">
        <v>3011</v>
      </c>
      <c r="AC294" s="1222" t="s">
        <v>3011</v>
      </c>
      <c r="AD294" s="1222" t="s">
        <v>3011</v>
      </c>
      <c r="AE294" s="1222" t="s">
        <v>3011</v>
      </c>
      <c r="AF294" s="2007" t="s">
        <v>293</v>
      </c>
      <c r="AG294" s="1222" t="s">
        <v>3103</v>
      </c>
      <c r="AH294" s="1221" t="s">
        <v>3104</v>
      </c>
      <c r="AI294" s="2007" t="s">
        <v>2909</v>
      </c>
      <c r="AJ294" s="1222" t="s">
        <v>295</v>
      </c>
      <c r="AK294" s="1225" t="s">
        <v>3105</v>
      </c>
      <c r="AL294" s="1222" t="s">
        <v>294</v>
      </c>
      <c r="AM294" s="1221" t="s">
        <v>3011</v>
      </c>
      <c r="AN294" s="2008"/>
    </row>
    <row r="295" spans="1:40" ht="93" customHeight="1">
      <c r="A295" s="1221" t="s">
        <v>1107</v>
      </c>
      <c r="B295" s="1221" t="s">
        <v>587</v>
      </c>
      <c r="C295" s="1221" t="s">
        <v>3098</v>
      </c>
      <c r="D295" s="1222" t="s">
        <v>3011</v>
      </c>
      <c r="E295" s="1221" t="s">
        <v>3099</v>
      </c>
      <c r="F295" s="1222" t="s">
        <v>291</v>
      </c>
      <c r="G295" s="1222" t="s">
        <v>3013</v>
      </c>
      <c r="H295" s="1223">
        <v>32758.479220000001</v>
      </c>
      <c r="I295" s="1223">
        <v>17600</v>
      </c>
      <c r="J295" s="1222" t="s">
        <v>3014</v>
      </c>
      <c r="K295" s="1224">
        <v>44447</v>
      </c>
      <c r="L295" s="1222" t="s">
        <v>3100</v>
      </c>
      <c r="M295" s="1224">
        <v>48142</v>
      </c>
      <c r="N295" s="1222" t="s">
        <v>293</v>
      </c>
      <c r="O295" s="2069">
        <v>46316</v>
      </c>
      <c r="P295" s="1221" t="s">
        <v>294</v>
      </c>
      <c r="Q295" s="1221" t="s">
        <v>3055</v>
      </c>
      <c r="R295" s="2069" t="s">
        <v>3111</v>
      </c>
      <c r="S295" s="1222" t="s">
        <v>297</v>
      </c>
      <c r="T295" s="2063" t="s">
        <v>2932</v>
      </c>
      <c r="U295" s="1222" t="s">
        <v>294</v>
      </c>
      <c r="V295" s="1222" t="s">
        <v>3102</v>
      </c>
      <c r="W295" s="1222" t="s">
        <v>294</v>
      </c>
      <c r="X295" s="1222" t="s">
        <v>3011</v>
      </c>
      <c r="Y295" s="1222" t="s">
        <v>3020</v>
      </c>
      <c r="Z295" s="1222" t="s">
        <v>3011</v>
      </c>
      <c r="AA295" s="1222" t="s">
        <v>3011</v>
      </c>
      <c r="AB295" s="1222" t="s">
        <v>3011</v>
      </c>
      <c r="AC295" s="1222" t="s">
        <v>3011</v>
      </c>
      <c r="AD295" s="1222" t="s">
        <v>3011</v>
      </c>
      <c r="AE295" s="1222" t="s">
        <v>3011</v>
      </c>
      <c r="AF295" s="2007" t="s">
        <v>293</v>
      </c>
      <c r="AG295" s="1222" t="s">
        <v>3103</v>
      </c>
      <c r="AH295" s="1221" t="s">
        <v>3104</v>
      </c>
      <c r="AI295" s="2007" t="s">
        <v>2909</v>
      </c>
      <c r="AJ295" s="1222" t="s">
        <v>295</v>
      </c>
      <c r="AK295" s="1225" t="s">
        <v>3105</v>
      </c>
      <c r="AL295" s="1222" t="s">
        <v>294</v>
      </c>
      <c r="AM295" s="1221" t="s">
        <v>3011</v>
      </c>
      <c r="AN295" s="2008"/>
    </row>
    <row r="296" spans="1:40" ht="93" customHeight="1">
      <c r="A296" s="1221" t="s">
        <v>1107</v>
      </c>
      <c r="B296" s="1221" t="s">
        <v>588</v>
      </c>
      <c r="C296" s="1221" t="s">
        <v>3098</v>
      </c>
      <c r="D296" s="1222" t="s">
        <v>3011</v>
      </c>
      <c r="E296" s="1221" t="s">
        <v>3099</v>
      </c>
      <c r="F296" s="1222" t="s">
        <v>291</v>
      </c>
      <c r="G296" s="1222" t="s">
        <v>3013</v>
      </c>
      <c r="H296" s="1223">
        <v>11912.17426</v>
      </c>
      <c r="I296" s="1223">
        <v>6400</v>
      </c>
      <c r="J296" s="1222" t="s">
        <v>3014</v>
      </c>
      <c r="K296" s="1224">
        <v>44447</v>
      </c>
      <c r="L296" s="1222" t="s">
        <v>3100</v>
      </c>
      <c r="M296" s="1224">
        <v>48142</v>
      </c>
      <c r="N296" s="1222" t="s">
        <v>293</v>
      </c>
      <c r="O296" s="2069">
        <v>46316</v>
      </c>
      <c r="P296" s="1221" t="s">
        <v>294</v>
      </c>
      <c r="Q296" s="1221" t="s">
        <v>3072</v>
      </c>
      <c r="R296" s="2069" t="s">
        <v>3111</v>
      </c>
      <c r="S296" s="1222" t="s">
        <v>297</v>
      </c>
      <c r="T296" s="2063" t="s">
        <v>2932</v>
      </c>
      <c r="U296" s="1222" t="s">
        <v>294</v>
      </c>
      <c r="V296" s="1222" t="s">
        <v>3102</v>
      </c>
      <c r="W296" s="1222" t="s">
        <v>294</v>
      </c>
      <c r="X296" s="1222" t="s">
        <v>3011</v>
      </c>
      <c r="Y296" s="1222" t="s">
        <v>3020</v>
      </c>
      <c r="Z296" s="1222" t="s">
        <v>3011</v>
      </c>
      <c r="AA296" s="1222" t="s">
        <v>3011</v>
      </c>
      <c r="AB296" s="1222" t="s">
        <v>3011</v>
      </c>
      <c r="AC296" s="1222" t="s">
        <v>3011</v>
      </c>
      <c r="AD296" s="1222" t="s">
        <v>3011</v>
      </c>
      <c r="AE296" s="1222" t="s">
        <v>3011</v>
      </c>
      <c r="AF296" s="2007" t="s">
        <v>293</v>
      </c>
      <c r="AG296" s="1222" t="s">
        <v>3103</v>
      </c>
      <c r="AH296" s="1221" t="s">
        <v>3104</v>
      </c>
      <c r="AI296" s="2007" t="s">
        <v>2909</v>
      </c>
      <c r="AJ296" s="1222" t="s">
        <v>295</v>
      </c>
      <c r="AK296" s="1225" t="s">
        <v>3105</v>
      </c>
      <c r="AL296" s="1222" t="s">
        <v>294</v>
      </c>
      <c r="AM296" s="1221" t="s">
        <v>3011</v>
      </c>
      <c r="AN296" s="2008"/>
    </row>
    <row r="297" spans="1:40" ht="93" customHeight="1">
      <c r="A297" s="1221" t="s">
        <v>1107</v>
      </c>
      <c r="B297" s="1221" t="s">
        <v>589</v>
      </c>
      <c r="C297" s="1221" t="s">
        <v>3098</v>
      </c>
      <c r="D297" s="1222" t="s">
        <v>3011</v>
      </c>
      <c r="E297" s="1221" t="s">
        <v>3099</v>
      </c>
      <c r="F297" s="1222" t="s">
        <v>291</v>
      </c>
      <c r="G297" s="1222" t="s">
        <v>3013</v>
      </c>
      <c r="H297" s="1223">
        <v>1489.02178</v>
      </c>
      <c r="I297" s="1223">
        <v>800</v>
      </c>
      <c r="J297" s="1222" t="s">
        <v>3014</v>
      </c>
      <c r="K297" s="1224">
        <v>44447</v>
      </c>
      <c r="L297" s="1222" t="s">
        <v>3100</v>
      </c>
      <c r="M297" s="1224">
        <v>48142</v>
      </c>
      <c r="N297" s="1222" t="s">
        <v>293</v>
      </c>
      <c r="O297" s="2069">
        <v>46316</v>
      </c>
      <c r="P297" s="1221" t="s">
        <v>294</v>
      </c>
      <c r="Q297" s="1221" t="s">
        <v>3051</v>
      </c>
      <c r="R297" s="2069" t="s">
        <v>3111</v>
      </c>
      <c r="S297" s="1222" t="s">
        <v>297</v>
      </c>
      <c r="T297" s="2063" t="s">
        <v>2932</v>
      </c>
      <c r="U297" s="1222" t="s">
        <v>294</v>
      </c>
      <c r="V297" s="1222" t="s">
        <v>3102</v>
      </c>
      <c r="W297" s="1222" t="s">
        <v>294</v>
      </c>
      <c r="X297" s="1222" t="s">
        <v>3011</v>
      </c>
      <c r="Y297" s="1222" t="s">
        <v>3020</v>
      </c>
      <c r="Z297" s="1222" t="s">
        <v>3011</v>
      </c>
      <c r="AA297" s="1222" t="s">
        <v>3011</v>
      </c>
      <c r="AB297" s="1222" t="s">
        <v>3011</v>
      </c>
      <c r="AC297" s="1222" t="s">
        <v>3011</v>
      </c>
      <c r="AD297" s="1222" t="s">
        <v>3011</v>
      </c>
      <c r="AE297" s="1222" t="s">
        <v>3011</v>
      </c>
      <c r="AF297" s="2007" t="s">
        <v>293</v>
      </c>
      <c r="AG297" s="1222" t="s">
        <v>3103</v>
      </c>
      <c r="AH297" s="1221" t="s">
        <v>3104</v>
      </c>
      <c r="AI297" s="2007" t="s">
        <v>2909</v>
      </c>
      <c r="AJ297" s="1222" t="s">
        <v>295</v>
      </c>
      <c r="AK297" s="1225" t="s">
        <v>3105</v>
      </c>
      <c r="AL297" s="1222" t="s">
        <v>294</v>
      </c>
      <c r="AM297" s="1221" t="s">
        <v>3011</v>
      </c>
      <c r="AN297" s="2008"/>
    </row>
    <row r="298" spans="1:40" ht="93" customHeight="1">
      <c r="A298" s="1221" t="s">
        <v>1107</v>
      </c>
      <c r="B298" s="1221" t="s">
        <v>590</v>
      </c>
      <c r="C298" s="1221" t="s">
        <v>3098</v>
      </c>
      <c r="D298" s="1222" t="s">
        <v>3011</v>
      </c>
      <c r="E298" s="1221" t="s">
        <v>3099</v>
      </c>
      <c r="F298" s="1222" t="s">
        <v>291</v>
      </c>
      <c r="G298" s="1222" t="s">
        <v>3013</v>
      </c>
      <c r="H298" s="1223">
        <v>4467.0653499999999</v>
      </c>
      <c r="I298" s="1223">
        <v>2400</v>
      </c>
      <c r="J298" s="1222" t="s">
        <v>3014</v>
      </c>
      <c r="K298" s="1224">
        <v>44447</v>
      </c>
      <c r="L298" s="1222" t="s">
        <v>3100</v>
      </c>
      <c r="M298" s="1224">
        <v>48142</v>
      </c>
      <c r="N298" s="1222" t="s">
        <v>293</v>
      </c>
      <c r="O298" s="2069">
        <v>46316</v>
      </c>
      <c r="P298" s="1221" t="s">
        <v>294</v>
      </c>
      <c r="Q298" s="1221" t="s">
        <v>3057</v>
      </c>
      <c r="R298" s="2069" t="s">
        <v>3111</v>
      </c>
      <c r="S298" s="1222" t="s">
        <v>297</v>
      </c>
      <c r="T298" s="2063" t="s">
        <v>2932</v>
      </c>
      <c r="U298" s="1222" t="s">
        <v>294</v>
      </c>
      <c r="V298" s="1222" t="s">
        <v>3102</v>
      </c>
      <c r="W298" s="1222" t="s">
        <v>294</v>
      </c>
      <c r="X298" s="1222" t="s">
        <v>3011</v>
      </c>
      <c r="Y298" s="1222" t="s">
        <v>3020</v>
      </c>
      <c r="Z298" s="1222" t="s">
        <v>3011</v>
      </c>
      <c r="AA298" s="1222" t="s">
        <v>3011</v>
      </c>
      <c r="AB298" s="1222" t="s">
        <v>3011</v>
      </c>
      <c r="AC298" s="1222" t="s">
        <v>3011</v>
      </c>
      <c r="AD298" s="1222" t="s">
        <v>3011</v>
      </c>
      <c r="AE298" s="1222" t="s">
        <v>3011</v>
      </c>
      <c r="AF298" s="2007" t="s">
        <v>293</v>
      </c>
      <c r="AG298" s="1222" t="s">
        <v>3103</v>
      </c>
      <c r="AH298" s="1221" t="s">
        <v>3104</v>
      </c>
      <c r="AI298" s="2007" t="s">
        <v>2909</v>
      </c>
      <c r="AJ298" s="1222" t="s">
        <v>295</v>
      </c>
      <c r="AK298" s="1225" t="s">
        <v>3105</v>
      </c>
      <c r="AL298" s="1222" t="s">
        <v>294</v>
      </c>
      <c r="AM298" s="1221" t="s">
        <v>3011</v>
      </c>
      <c r="AN298" s="2008"/>
    </row>
    <row r="299" spans="1:40" ht="93" customHeight="1">
      <c r="A299" s="1221" t="s">
        <v>1107</v>
      </c>
      <c r="B299" s="1221" t="s">
        <v>591</v>
      </c>
      <c r="C299" s="1221" t="s">
        <v>3098</v>
      </c>
      <c r="D299" s="1222" t="s">
        <v>3011</v>
      </c>
      <c r="E299" s="1221" t="s">
        <v>3099</v>
      </c>
      <c r="F299" s="1222" t="s">
        <v>291</v>
      </c>
      <c r="G299" s="1222" t="s">
        <v>3013</v>
      </c>
      <c r="H299" s="1223">
        <v>3722.5544599999998</v>
      </c>
      <c r="I299" s="1223">
        <v>2000</v>
      </c>
      <c r="J299" s="1222" t="s">
        <v>3014</v>
      </c>
      <c r="K299" s="1224">
        <v>44447</v>
      </c>
      <c r="L299" s="1222" t="s">
        <v>3100</v>
      </c>
      <c r="M299" s="1224">
        <v>48142</v>
      </c>
      <c r="N299" s="1222" t="s">
        <v>293</v>
      </c>
      <c r="O299" s="2069">
        <v>46316</v>
      </c>
      <c r="P299" s="1221" t="s">
        <v>294</v>
      </c>
      <c r="Q299" s="1221" t="s">
        <v>3029</v>
      </c>
      <c r="R299" s="2069" t="s">
        <v>3111</v>
      </c>
      <c r="S299" s="1222" t="s">
        <v>297</v>
      </c>
      <c r="T299" s="2063" t="s">
        <v>2932</v>
      </c>
      <c r="U299" s="1222" t="s">
        <v>294</v>
      </c>
      <c r="V299" s="1222" t="s">
        <v>3102</v>
      </c>
      <c r="W299" s="1222" t="s">
        <v>294</v>
      </c>
      <c r="X299" s="1222" t="s">
        <v>3011</v>
      </c>
      <c r="Y299" s="1222" t="s">
        <v>3020</v>
      </c>
      <c r="Z299" s="1222" t="s">
        <v>3011</v>
      </c>
      <c r="AA299" s="1222" t="s">
        <v>3011</v>
      </c>
      <c r="AB299" s="1222" t="s">
        <v>3011</v>
      </c>
      <c r="AC299" s="1222" t="s">
        <v>3011</v>
      </c>
      <c r="AD299" s="1222" t="s">
        <v>3011</v>
      </c>
      <c r="AE299" s="1222" t="s">
        <v>3011</v>
      </c>
      <c r="AF299" s="2007" t="s">
        <v>293</v>
      </c>
      <c r="AG299" s="1222" t="s">
        <v>3103</v>
      </c>
      <c r="AH299" s="1221" t="s">
        <v>3104</v>
      </c>
      <c r="AI299" s="2007" t="s">
        <v>2909</v>
      </c>
      <c r="AJ299" s="1222" t="s">
        <v>295</v>
      </c>
      <c r="AK299" s="1225" t="s">
        <v>3105</v>
      </c>
      <c r="AL299" s="1222" t="s">
        <v>294</v>
      </c>
      <c r="AM299" s="1221" t="s">
        <v>3011</v>
      </c>
      <c r="AN299" s="2008"/>
    </row>
    <row r="300" spans="1:40" ht="93" customHeight="1">
      <c r="A300" s="1221" t="s">
        <v>1107</v>
      </c>
      <c r="B300" s="1221" t="s">
        <v>592</v>
      </c>
      <c r="C300" s="1221" t="s">
        <v>3098</v>
      </c>
      <c r="D300" s="1222" t="s">
        <v>3011</v>
      </c>
      <c r="E300" s="1221" t="s">
        <v>3099</v>
      </c>
      <c r="F300" s="1222" t="s">
        <v>291</v>
      </c>
      <c r="G300" s="1222" t="s">
        <v>3013</v>
      </c>
      <c r="H300" s="1223">
        <v>9678.6415899999993</v>
      </c>
      <c r="I300" s="1223">
        <v>5200</v>
      </c>
      <c r="J300" s="1222" t="s">
        <v>3014</v>
      </c>
      <c r="K300" s="1224">
        <v>44447</v>
      </c>
      <c r="L300" s="1222" t="s">
        <v>3100</v>
      </c>
      <c r="M300" s="1224">
        <v>48142</v>
      </c>
      <c r="N300" s="1222" t="s">
        <v>293</v>
      </c>
      <c r="O300" s="2069">
        <v>46316</v>
      </c>
      <c r="P300" s="1221" t="s">
        <v>294</v>
      </c>
      <c r="Q300" s="1221" t="s">
        <v>3110</v>
      </c>
      <c r="R300" s="2069" t="s">
        <v>3111</v>
      </c>
      <c r="S300" s="1222" t="s">
        <v>297</v>
      </c>
      <c r="T300" s="2063" t="s">
        <v>2932</v>
      </c>
      <c r="U300" s="1222" t="s">
        <v>294</v>
      </c>
      <c r="V300" s="1222" t="s">
        <v>3102</v>
      </c>
      <c r="W300" s="1222" t="s">
        <v>294</v>
      </c>
      <c r="X300" s="1222" t="s">
        <v>3011</v>
      </c>
      <c r="Y300" s="1222" t="s">
        <v>3020</v>
      </c>
      <c r="Z300" s="1222" t="s">
        <v>3011</v>
      </c>
      <c r="AA300" s="1222" t="s">
        <v>3011</v>
      </c>
      <c r="AB300" s="1222" t="s">
        <v>3011</v>
      </c>
      <c r="AC300" s="1222" t="s">
        <v>3011</v>
      </c>
      <c r="AD300" s="1222" t="s">
        <v>3011</v>
      </c>
      <c r="AE300" s="1222" t="s">
        <v>3011</v>
      </c>
      <c r="AF300" s="2007" t="s">
        <v>293</v>
      </c>
      <c r="AG300" s="1222" t="s">
        <v>3103</v>
      </c>
      <c r="AH300" s="1221" t="s">
        <v>3104</v>
      </c>
      <c r="AI300" s="2007" t="s">
        <v>2909</v>
      </c>
      <c r="AJ300" s="1222" t="s">
        <v>295</v>
      </c>
      <c r="AK300" s="1225" t="s">
        <v>3105</v>
      </c>
      <c r="AL300" s="1222" t="s">
        <v>294</v>
      </c>
      <c r="AM300" s="1221" t="s">
        <v>3011</v>
      </c>
      <c r="AN300" s="2008"/>
    </row>
    <row r="301" spans="1:40" ht="93" customHeight="1">
      <c r="A301" s="1221" t="s">
        <v>1107</v>
      </c>
      <c r="B301" s="1221" t="s">
        <v>593</v>
      </c>
      <c r="C301" s="1221" t="s">
        <v>3098</v>
      </c>
      <c r="D301" s="1222" t="s">
        <v>3011</v>
      </c>
      <c r="E301" s="1221" t="s">
        <v>3099</v>
      </c>
      <c r="F301" s="1222" t="s">
        <v>291</v>
      </c>
      <c r="G301" s="1222" t="s">
        <v>3013</v>
      </c>
      <c r="H301" s="1223">
        <v>9678.6415899999993</v>
      </c>
      <c r="I301" s="1223">
        <v>5200</v>
      </c>
      <c r="J301" s="1222" t="s">
        <v>3014</v>
      </c>
      <c r="K301" s="1224">
        <v>44447</v>
      </c>
      <c r="L301" s="1222" t="s">
        <v>3100</v>
      </c>
      <c r="M301" s="1224">
        <v>48142</v>
      </c>
      <c r="N301" s="1222" t="s">
        <v>293</v>
      </c>
      <c r="O301" s="2069">
        <v>46316</v>
      </c>
      <c r="P301" s="1221" t="s">
        <v>294</v>
      </c>
      <c r="Q301" s="1221" t="s">
        <v>3110</v>
      </c>
      <c r="R301" s="2069" t="s">
        <v>3111</v>
      </c>
      <c r="S301" s="1222" t="s">
        <v>297</v>
      </c>
      <c r="T301" s="2063" t="s">
        <v>2932</v>
      </c>
      <c r="U301" s="1222" t="s">
        <v>294</v>
      </c>
      <c r="V301" s="1222" t="s">
        <v>3102</v>
      </c>
      <c r="W301" s="1222" t="s">
        <v>294</v>
      </c>
      <c r="X301" s="1222" t="s">
        <v>3011</v>
      </c>
      <c r="Y301" s="1222" t="s">
        <v>3020</v>
      </c>
      <c r="Z301" s="1222" t="s">
        <v>3011</v>
      </c>
      <c r="AA301" s="1222" t="s">
        <v>3011</v>
      </c>
      <c r="AB301" s="1222" t="s">
        <v>3011</v>
      </c>
      <c r="AC301" s="1222" t="s">
        <v>3011</v>
      </c>
      <c r="AD301" s="1222" t="s">
        <v>3011</v>
      </c>
      <c r="AE301" s="1222" t="s">
        <v>3011</v>
      </c>
      <c r="AF301" s="2007" t="s">
        <v>293</v>
      </c>
      <c r="AG301" s="1222" t="s">
        <v>3103</v>
      </c>
      <c r="AH301" s="1221" t="s">
        <v>3104</v>
      </c>
      <c r="AI301" s="2007" t="s">
        <v>2909</v>
      </c>
      <c r="AJ301" s="1222" t="s">
        <v>295</v>
      </c>
      <c r="AK301" s="1225" t="s">
        <v>3105</v>
      </c>
      <c r="AL301" s="1222" t="s">
        <v>294</v>
      </c>
      <c r="AM301" s="1221" t="s">
        <v>3011</v>
      </c>
      <c r="AN301" s="2008"/>
    </row>
    <row r="302" spans="1:40" ht="93" customHeight="1">
      <c r="A302" s="1221" t="s">
        <v>1107</v>
      </c>
      <c r="B302" s="1221" t="s">
        <v>594</v>
      </c>
      <c r="C302" s="1221" t="s">
        <v>3098</v>
      </c>
      <c r="D302" s="1222" t="s">
        <v>3011</v>
      </c>
      <c r="E302" s="1221" t="s">
        <v>3099</v>
      </c>
      <c r="F302" s="1222" t="s">
        <v>291</v>
      </c>
      <c r="G302" s="1222" t="s">
        <v>3013</v>
      </c>
      <c r="H302" s="1223">
        <v>23824.348529999999</v>
      </c>
      <c r="I302" s="1223">
        <v>12800</v>
      </c>
      <c r="J302" s="1222" t="s">
        <v>3014</v>
      </c>
      <c r="K302" s="1224">
        <v>44447</v>
      </c>
      <c r="L302" s="1222" t="s">
        <v>3100</v>
      </c>
      <c r="M302" s="1224">
        <v>48142</v>
      </c>
      <c r="N302" s="1222" t="s">
        <v>293</v>
      </c>
      <c r="O302" s="2069">
        <v>46316</v>
      </c>
      <c r="P302" s="1221" t="s">
        <v>294</v>
      </c>
      <c r="Q302" s="1221" t="s">
        <v>3129</v>
      </c>
      <c r="R302" s="2069" t="s">
        <v>3111</v>
      </c>
      <c r="S302" s="1222" t="s">
        <v>297</v>
      </c>
      <c r="T302" s="2063" t="s">
        <v>2932</v>
      </c>
      <c r="U302" s="1222" t="s">
        <v>294</v>
      </c>
      <c r="V302" s="1222" t="s">
        <v>3102</v>
      </c>
      <c r="W302" s="1222" t="s">
        <v>294</v>
      </c>
      <c r="X302" s="1222" t="s">
        <v>3011</v>
      </c>
      <c r="Y302" s="1222" t="s">
        <v>3020</v>
      </c>
      <c r="Z302" s="1222" t="s">
        <v>3011</v>
      </c>
      <c r="AA302" s="1222" t="s">
        <v>3011</v>
      </c>
      <c r="AB302" s="1222" t="s">
        <v>3011</v>
      </c>
      <c r="AC302" s="1222" t="s">
        <v>3011</v>
      </c>
      <c r="AD302" s="1222" t="s">
        <v>3011</v>
      </c>
      <c r="AE302" s="1222" t="s">
        <v>3011</v>
      </c>
      <c r="AF302" s="2007" t="s">
        <v>293</v>
      </c>
      <c r="AG302" s="1222" t="s">
        <v>3103</v>
      </c>
      <c r="AH302" s="1221" t="s">
        <v>3104</v>
      </c>
      <c r="AI302" s="2007" t="s">
        <v>2909</v>
      </c>
      <c r="AJ302" s="1222" t="s">
        <v>295</v>
      </c>
      <c r="AK302" s="1225" t="s">
        <v>3105</v>
      </c>
      <c r="AL302" s="1222" t="s">
        <v>294</v>
      </c>
      <c r="AM302" s="1221" t="s">
        <v>3011</v>
      </c>
      <c r="AN302" s="2008"/>
    </row>
    <row r="303" spans="1:40" ht="93" customHeight="1">
      <c r="A303" s="1221" t="s">
        <v>1107</v>
      </c>
      <c r="B303" s="1221" t="s">
        <v>595</v>
      </c>
      <c r="C303" s="1221" t="s">
        <v>3098</v>
      </c>
      <c r="D303" s="1222" t="s">
        <v>3011</v>
      </c>
      <c r="E303" s="1221" t="s">
        <v>3099</v>
      </c>
      <c r="F303" s="1222" t="s">
        <v>291</v>
      </c>
      <c r="G303" s="1222" t="s">
        <v>3013</v>
      </c>
      <c r="H303" s="1223">
        <v>1489.02178</v>
      </c>
      <c r="I303" s="1223">
        <v>800</v>
      </c>
      <c r="J303" s="1222" t="s">
        <v>3014</v>
      </c>
      <c r="K303" s="1224">
        <v>44447</v>
      </c>
      <c r="L303" s="1222" t="s">
        <v>3100</v>
      </c>
      <c r="M303" s="1224">
        <v>48142</v>
      </c>
      <c r="N303" s="1222" t="s">
        <v>293</v>
      </c>
      <c r="O303" s="2069">
        <v>46316</v>
      </c>
      <c r="P303" s="1221" t="s">
        <v>294</v>
      </c>
      <c r="Q303" s="1221" t="s">
        <v>3051</v>
      </c>
      <c r="R303" s="2069" t="s">
        <v>3111</v>
      </c>
      <c r="S303" s="1222" t="s">
        <v>297</v>
      </c>
      <c r="T303" s="2063" t="s">
        <v>2932</v>
      </c>
      <c r="U303" s="1222" t="s">
        <v>294</v>
      </c>
      <c r="V303" s="1222" t="s">
        <v>3102</v>
      </c>
      <c r="W303" s="1222" t="s">
        <v>294</v>
      </c>
      <c r="X303" s="1222" t="s">
        <v>3011</v>
      </c>
      <c r="Y303" s="1222" t="s">
        <v>3020</v>
      </c>
      <c r="Z303" s="1222" t="s">
        <v>3011</v>
      </c>
      <c r="AA303" s="1222" t="s">
        <v>3011</v>
      </c>
      <c r="AB303" s="1222" t="s">
        <v>3011</v>
      </c>
      <c r="AC303" s="1222" t="s">
        <v>3011</v>
      </c>
      <c r="AD303" s="1222" t="s">
        <v>3011</v>
      </c>
      <c r="AE303" s="1222" t="s">
        <v>3011</v>
      </c>
      <c r="AF303" s="2007" t="s">
        <v>293</v>
      </c>
      <c r="AG303" s="1222" t="s">
        <v>3103</v>
      </c>
      <c r="AH303" s="1221" t="s">
        <v>3104</v>
      </c>
      <c r="AI303" s="2007" t="s">
        <v>2909</v>
      </c>
      <c r="AJ303" s="1222" t="s">
        <v>295</v>
      </c>
      <c r="AK303" s="1225" t="s">
        <v>3105</v>
      </c>
      <c r="AL303" s="1222" t="s">
        <v>294</v>
      </c>
      <c r="AM303" s="1221" t="s">
        <v>3011</v>
      </c>
      <c r="AN303" s="2008"/>
    </row>
    <row r="304" spans="1:40" ht="93" customHeight="1">
      <c r="A304" s="1221" t="s">
        <v>1107</v>
      </c>
      <c r="B304" s="1221" t="s">
        <v>596</v>
      </c>
      <c r="C304" s="1221" t="s">
        <v>3098</v>
      </c>
      <c r="D304" s="1222" t="s">
        <v>3011</v>
      </c>
      <c r="E304" s="1221" t="s">
        <v>3099</v>
      </c>
      <c r="F304" s="1222" t="s">
        <v>291</v>
      </c>
      <c r="G304" s="1222" t="s">
        <v>3013</v>
      </c>
      <c r="H304" s="1223">
        <v>1489.02178</v>
      </c>
      <c r="I304" s="1223">
        <v>800</v>
      </c>
      <c r="J304" s="1222" t="s">
        <v>3014</v>
      </c>
      <c r="K304" s="1224">
        <v>44447</v>
      </c>
      <c r="L304" s="1222" t="s">
        <v>3100</v>
      </c>
      <c r="M304" s="1224">
        <v>48142</v>
      </c>
      <c r="N304" s="1222" t="s">
        <v>293</v>
      </c>
      <c r="O304" s="2069">
        <v>46316</v>
      </c>
      <c r="P304" s="1221" t="s">
        <v>294</v>
      </c>
      <c r="Q304" s="1221" t="s">
        <v>3051</v>
      </c>
      <c r="R304" s="2069" t="s">
        <v>3111</v>
      </c>
      <c r="S304" s="1222" t="s">
        <v>297</v>
      </c>
      <c r="T304" s="2063" t="s">
        <v>2932</v>
      </c>
      <c r="U304" s="1222" t="s">
        <v>294</v>
      </c>
      <c r="V304" s="1222" t="s">
        <v>3102</v>
      </c>
      <c r="W304" s="1222" t="s">
        <v>294</v>
      </c>
      <c r="X304" s="1222" t="s">
        <v>3011</v>
      </c>
      <c r="Y304" s="1222" t="s">
        <v>3020</v>
      </c>
      <c r="Z304" s="1222" t="s">
        <v>3011</v>
      </c>
      <c r="AA304" s="1222" t="s">
        <v>3011</v>
      </c>
      <c r="AB304" s="1222" t="s">
        <v>3011</v>
      </c>
      <c r="AC304" s="1222" t="s">
        <v>3011</v>
      </c>
      <c r="AD304" s="1222" t="s">
        <v>3011</v>
      </c>
      <c r="AE304" s="1222" t="s">
        <v>3011</v>
      </c>
      <c r="AF304" s="2007" t="s">
        <v>293</v>
      </c>
      <c r="AG304" s="1222" t="s">
        <v>3103</v>
      </c>
      <c r="AH304" s="1221" t="s">
        <v>3104</v>
      </c>
      <c r="AI304" s="2007" t="s">
        <v>2909</v>
      </c>
      <c r="AJ304" s="1222" t="s">
        <v>295</v>
      </c>
      <c r="AK304" s="1225" t="s">
        <v>3105</v>
      </c>
      <c r="AL304" s="1222" t="s">
        <v>294</v>
      </c>
      <c r="AM304" s="1221" t="s">
        <v>3011</v>
      </c>
      <c r="AN304" s="2008"/>
    </row>
    <row r="305" spans="1:40" ht="93" customHeight="1">
      <c r="A305" s="1221" t="s">
        <v>1107</v>
      </c>
      <c r="B305" s="1221" t="s">
        <v>597</v>
      </c>
      <c r="C305" s="1221" t="s">
        <v>3098</v>
      </c>
      <c r="D305" s="1222" t="s">
        <v>3011</v>
      </c>
      <c r="E305" s="1221" t="s">
        <v>3099</v>
      </c>
      <c r="F305" s="1222" t="s">
        <v>291</v>
      </c>
      <c r="G305" s="1222" t="s">
        <v>3013</v>
      </c>
      <c r="H305" s="1223">
        <v>1489.02178</v>
      </c>
      <c r="I305" s="1223">
        <v>800</v>
      </c>
      <c r="J305" s="1222" t="s">
        <v>3014</v>
      </c>
      <c r="K305" s="1224">
        <v>44447</v>
      </c>
      <c r="L305" s="1222" t="s">
        <v>3100</v>
      </c>
      <c r="M305" s="1224">
        <v>48142</v>
      </c>
      <c r="N305" s="1222" t="s">
        <v>293</v>
      </c>
      <c r="O305" s="2069">
        <v>46316</v>
      </c>
      <c r="P305" s="1221" t="s">
        <v>294</v>
      </c>
      <c r="Q305" s="1221" t="s">
        <v>3051</v>
      </c>
      <c r="R305" s="2069" t="s">
        <v>3111</v>
      </c>
      <c r="S305" s="1222" t="s">
        <v>297</v>
      </c>
      <c r="T305" s="2063" t="s">
        <v>2932</v>
      </c>
      <c r="U305" s="1222" t="s">
        <v>294</v>
      </c>
      <c r="V305" s="1222" t="s">
        <v>3102</v>
      </c>
      <c r="W305" s="1222" t="s">
        <v>294</v>
      </c>
      <c r="X305" s="1222" t="s">
        <v>3011</v>
      </c>
      <c r="Y305" s="1222" t="s">
        <v>3020</v>
      </c>
      <c r="Z305" s="1222" t="s">
        <v>3011</v>
      </c>
      <c r="AA305" s="1222" t="s">
        <v>3011</v>
      </c>
      <c r="AB305" s="1222" t="s">
        <v>3011</v>
      </c>
      <c r="AC305" s="1222" t="s">
        <v>3011</v>
      </c>
      <c r="AD305" s="1222" t="s">
        <v>3011</v>
      </c>
      <c r="AE305" s="1222" t="s">
        <v>3011</v>
      </c>
      <c r="AF305" s="2007" t="s">
        <v>293</v>
      </c>
      <c r="AG305" s="1222" t="s">
        <v>3103</v>
      </c>
      <c r="AH305" s="1221" t="s">
        <v>3104</v>
      </c>
      <c r="AI305" s="2007" t="s">
        <v>2909</v>
      </c>
      <c r="AJ305" s="1222" t="s">
        <v>295</v>
      </c>
      <c r="AK305" s="1225" t="s">
        <v>3105</v>
      </c>
      <c r="AL305" s="1222" t="s">
        <v>294</v>
      </c>
      <c r="AM305" s="1221" t="s">
        <v>3011</v>
      </c>
      <c r="AN305" s="2008"/>
    </row>
    <row r="306" spans="1:40" ht="93" customHeight="1">
      <c r="A306" s="1221" t="s">
        <v>1107</v>
      </c>
      <c r="B306" s="1221" t="s">
        <v>598</v>
      </c>
      <c r="C306" s="1221" t="s">
        <v>3098</v>
      </c>
      <c r="D306" s="1222" t="s">
        <v>3011</v>
      </c>
      <c r="E306" s="1221" t="s">
        <v>3099</v>
      </c>
      <c r="F306" s="1222" t="s">
        <v>291</v>
      </c>
      <c r="G306" s="1222" t="s">
        <v>3013</v>
      </c>
      <c r="H306" s="1223">
        <v>744.51089000000002</v>
      </c>
      <c r="I306" s="1223">
        <v>400</v>
      </c>
      <c r="J306" s="1222" t="s">
        <v>3014</v>
      </c>
      <c r="K306" s="1224">
        <v>44447</v>
      </c>
      <c r="L306" s="1222" t="s">
        <v>3100</v>
      </c>
      <c r="M306" s="1224">
        <v>48142</v>
      </c>
      <c r="N306" s="1222" t="s">
        <v>293</v>
      </c>
      <c r="O306" s="2069">
        <v>46316</v>
      </c>
      <c r="P306" s="1221" t="s">
        <v>294</v>
      </c>
      <c r="Q306" s="1221" t="s">
        <v>3052</v>
      </c>
      <c r="R306" s="2069" t="s">
        <v>3111</v>
      </c>
      <c r="S306" s="1222" t="s">
        <v>297</v>
      </c>
      <c r="T306" s="2063" t="s">
        <v>2932</v>
      </c>
      <c r="U306" s="1222" t="s">
        <v>294</v>
      </c>
      <c r="V306" s="1222" t="s">
        <v>3102</v>
      </c>
      <c r="W306" s="1222" t="s">
        <v>294</v>
      </c>
      <c r="X306" s="1222" t="s">
        <v>3011</v>
      </c>
      <c r="Y306" s="1222" t="s">
        <v>3020</v>
      </c>
      <c r="Z306" s="1222" t="s">
        <v>3011</v>
      </c>
      <c r="AA306" s="1222" t="s">
        <v>3011</v>
      </c>
      <c r="AB306" s="1222" t="s">
        <v>3011</v>
      </c>
      <c r="AC306" s="1222" t="s">
        <v>3011</v>
      </c>
      <c r="AD306" s="1222" t="s">
        <v>3011</v>
      </c>
      <c r="AE306" s="1222" t="s">
        <v>3011</v>
      </c>
      <c r="AF306" s="2007" t="s">
        <v>293</v>
      </c>
      <c r="AG306" s="1222" t="s">
        <v>3103</v>
      </c>
      <c r="AH306" s="1221" t="s">
        <v>3104</v>
      </c>
      <c r="AI306" s="2007" t="s">
        <v>2909</v>
      </c>
      <c r="AJ306" s="1222" t="s">
        <v>295</v>
      </c>
      <c r="AK306" s="1225" t="s">
        <v>3105</v>
      </c>
      <c r="AL306" s="1222" t="s">
        <v>294</v>
      </c>
      <c r="AM306" s="1221" t="s">
        <v>3011</v>
      </c>
      <c r="AN306" s="2008"/>
    </row>
    <row r="307" spans="1:40" ht="93" customHeight="1">
      <c r="A307" s="1221" t="s">
        <v>1107</v>
      </c>
      <c r="B307" s="1221" t="s">
        <v>599</v>
      </c>
      <c r="C307" s="1221" t="s">
        <v>3098</v>
      </c>
      <c r="D307" s="1222" t="s">
        <v>3011</v>
      </c>
      <c r="E307" s="1221" t="s">
        <v>3099</v>
      </c>
      <c r="F307" s="1222" t="s">
        <v>291</v>
      </c>
      <c r="G307" s="1222" t="s">
        <v>3013</v>
      </c>
      <c r="H307" s="1223">
        <v>1489.02178</v>
      </c>
      <c r="I307" s="1223">
        <v>800</v>
      </c>
      <c r="J307" s="1222" t="s">
        <v>3014</v>
      </c>
      <c r="K307" s="1224">
        <v>44447</v>
      </c>
      <c r="L307" s="1222" t="s">
        <v>3100</v>
      </c>
      <c r="M307" s="1224">
        <v>48142</v>
      </c>
      <c r="N307" s="1222" t="s">
        <v>293</v>
      </c>
      <c r="O307" s="2069">
        <v>46316</v>
      </c>
      <c r="P307" s="1221" t="s">
        <v>294</v>
      </c>
      <c r="Q307" s="1221" t="s">
        <v>3051</v>
      </c>
      <c r="R307" s="2069" t="s">
        <v>3111</v>
      </c>
      <c r="S307" s="1222" t="s">
        <v>297</v>
      </c>
      <c r="T307" s="2063" t="s">
        <v>2932</v>
      </c>
      <c r="U307" s="1222" t="s">
        <v>294</v>
      </c>
      <c r="V307" s="1222" t="s">
        <v>3102</v>
      </c>
      <c r="W307" s="1222" t="s">
        <v>294</v>
      </c>
      <c r="X307" s="1222" t="s">
        <v>3011</v>
      </c>
      <c r="Y307" s="1222" t="s">
        <v>3020</v>
      </c>
      <c r="Z307" s="1222" t="s">
        <v>3011</v>
      </c>
      <c r="AA307" s="1222" t="s">
        <v>3011</v>
      </c>
      <c r="AB307" s="1222" t="s">
        <v>3011</v>
      </c>
      <c r="AC307" s="1222" t="s">
        <v>3011</v>
      </c>
      <c r="AD307" s="1222" t="s">
        <v>3011</v>
      </c>
      <c r="AE307" s="1222" t="s">
        <v>3011</v>
      </c>
      <c r="AF307" s="2007" t="s">
        <v>293</v>
      </c>
      <c r="AG307" s="1222" t="s">
        <v>3103</v>
      </c>
      <c r="AH307" s="1221" t="s">
        <v>3104</v>
      </c>
      <c r="AI307" s="2007" t="s">
        <v>2909</v>
      </c>
      <c r="AJ307" s="1222" t="s">
        <v>295</v>
      </c>
      <c r="AK307" s="1225" t="s">
        <v>3105</v>
      </c>
      <c r="AL307" s="1222" t="s">
        <v>294</v>
      </c>
      <c r="AM307" s="1221" t="s">
        <v>3011</v>
      </c>
      <c r="AN307" s="2008"/>
    </row>
    <row r="308" spans="1:40" ht="93" customHeight="1">
      <c r="A308" s="1221" t="s">
        <v>1107</v>
      </c>
      <c r="B308" s="1221" t="s">
        <v>600</v>
      </c>
      <c r="C308" s="1221" t="s">
        <v>3098</v>
      </c>
      <c r="D308" s="1222" t="s">
        <v>3011</v>
      </c>
      <c r="E308" s="1221" t="s">
        <v>3099</v>
      </c>
      <c r="F308" s="1222" t="s">
        <v>291</v>
      </c>
      <c r="G308" s="1222" t="s">
        <v>3013</v>
      </c>
      <c r="H308" s="1223">
        <v>1489.02178</v>
      </c>
      <c r="I308" s="1223">
        <v>800</v>
      </c>
      <c r="J308" s="1222" t="s">
        <v>3014</v>
      </c>
      <c r="K308" s="1224">
        <v>44447</v>
      </c>
      <c r="L308" s="1222" t="s">
        <v>3100</v>
      </c>
      <c r="M308" s="1224">
        <v>48142</v>
      </c>
      <c r="N308" s="1222" t="s">
        <v>293</v>
      </c>
      <c r="O308" s="2069">
        <v>46316</v>
      </c>
      <c r="P308" s="1221" t="s">
        <v>294</v>
      </c>
      <c r="Q308" s="1221" t="s">
        <v>3051</v>
      </c>
      <c r="R308" s="2069" t="s">
        <v>3111</v>
      </c>
      <c r="S308" s="1222" t="s">
        <v>297</v>
      </c>
      <c r="T308" s="2063" t="s">
        <v>2932</v>
      </c>
      <c r="U308" s="1222" t="s">
        <v>294</v>
      </c>
      <c r="V308" s="1222" t="s">
        <v>3102</v>
      </c>
      <c r="W308" s="1222" t="s">
        <v>294</v>
      </c>
      <c r="X308" s="1222" t="s">
        <v>3011</v>
      </c>
      <c r="Y308" s="1222" t="s">
        <v>3020</v>
      </c>
      <c r="Z308" s="1222" t="s">
        <v>3011</v>
      </c>
      <c r="AA308" s="1222" t="s">
        <v>3011</v>
      </c>
      <c r="AB308" s="1222" t="s">
        <v>3011</v>
      </c>
      <c r="AC308" s="1222" t="s">
        <v>3011</v>
      </c>
      <c r="AD308" s="1222" t="s">
        <v>3011</v>
      </c>
      <c r="AE308" s="1222" t="s">
        <v>3011</v>
      </c>
      <c r="AF308" s="2007" t="s">
        <v>293</v>
      </c>
      <c r="AG308" s="1222" t="s">
        <v>3103</v>
      </c>
      <c r="AH308" s="1221" t="s">
        <v>3104</v>
      </c>
      <c r="AI308" s="2007" t="s">
        <v>2909</v>
      </c>
      <c r="AJ308" s="1222" t="s">
        <v>295</v>
      </c>
      <c r="AK308" s="1225" t="s">
        <v>3105</v>
      </c>
      <c r="AL308" s="1222" t="s">
        <v>294</v>
      </c>
      <c r="AM308" s="1221" t="s">
        <v>3011</v>
      </c>
      <c r="AN308" s="2008"/>
    </row>
    <row r="309" spans="1:40" ht="93" customHeight="1">
      <c r="A309" s="1221" t="s">
        <v>1107</v>
      </c>
      <c r="B309" s="1221" t="s">
        <v>601</v>
      </c>
      <c r="C309" s="1221" t="s">
        <v>3098</v>
      </c>
      <c r="D309" s="1222" t="s">
        <v>3011</v>
      </c>
      <c r="E309" s="1221" t="s">
        <v>3099</v>
      </c>
      <c r="F309" s="1222" t="s">
        <v>291</v>
      </c>
      <c r="G309" s="1222" t="s">
        <v>3013</v>
      </c>
      <c r="H309" s="1223">
        <v>8934.1306999999997</v>
      </c>
      <c r="I309" s="1223">
        <v>4800</v>
      </c>
      <c r="J309" s="1222" t="s">
        <v>3014</v>
      </c>
      <c r="K309" s="1224">
        <v>44447</v>
      </c>
      <c r="L309" s="1222" t="s">
        <v>3100</v>
      </c>
      <c r="M309" s="1224">
        <v>48142</v>
      </c>
      <c r="N309" s="1222" t="s">
        <v>293</v>
      </c>
      <c r="O309" s="2069">
        <v>46316</v>
      </c>
      <c r="P309" s="1221" t="s">
        <v>294</v>
      </c>
      <c r="Q309" s="1221" t="s">
        <v>3058</v>
      </c>
      <c r="R309" s="2069" t="s">
        <v>3111</v>
      </c>
      <c r="S309" s="1222" t="s">
        <v>297</v>
      </c>
      <c r="T309" s="2063" t="s">
        <v>2932</v>
      </c>
      <c r="U309" s="1222" t="s">
        <v>294</v>
      </c>
      <c r="V309" s="1222" t="s">
        <v>3102</v>
      </c>
      <c r="W309" s="1222" t="s">
        <v>294</v>
      </c>
      <c r="X309" s="1222" t="s">
        <v>3011</v>
      </c>
      <c r="Y309" s="1222" t="s">
        <v>3020</v>
      </c>
      <c r="Z309" s="1222" t="s">
        <v>3011</v>
      </c>
      <c r="AA309" s="1222" t="s">
        <v>3011</v>
      </c>
      <c r="AB309" s="1222" t="s">
        <v>3011</v>
      </c>
      <c r="AC309" s="1222" t="s">
        <v>3011</v>
      </c>
      <c r="AD309" s="1222" t="s">
        <v>3011</v>
      </c>
      <c r="AE309" s="1222" t="s">
        <v>3011</v>
      </c>
      <c r="AF309" s="2007" t="s">
        <v>293</v>
      </c>
      <c r="AG309" s="1222" t="s">
        <v>3103</v>
      </c>
      <c r="AH309" s="1221" t="s">
        <v>3104</v>
      </c>
      <c r="AI309" s="2007" t="s">
        <v>2909</v>
      </c>
      <c r="AJ309" s="1222" t="s">
        <v>295</v>
      </c>
      <c r="AK309" s="1225" t="s">
        <v>3105</v>
      </c>
      <c r="AL309" s="1222" t="s">
        <v>294</v>
      </c>
      <c r="AM309" s="1221" t="s">
        <v>3011</v>
      </c>
      <c r="AN309" s="2008"/>
    </row>
    <row r="310" spans="1:40" ht="93" customHeight="1">
      <c r="A310" s="1221" t="s">
        <v>1107</v>
      </c>
      <c r="B310" s="1221" t="s">
        <v>602</v>
      </c>
      <c r="C310" s="1221" t="s">
        <v>3098</v>
      </c>
      <c r="D310" s="1222" t="s">
        <v>3011</v>
      </c>
      <c r="E310" s="1221" t="s">
        <v>3099</v>
      </c>
      <c r="F310" s="1222" t="s">
        <v>291</v>
      </c>
      <c r="G310" s="1222" t="s">
        <v>3013</v>
      </c>
      <c r="H310" s="1223">
        <v>43926.142599999999</v>
      </c>
      <c r="I310" s="1223">
        <v>23600</v>
      </c>
      <c r="J310" s="1222" t="s">
        <v>3014</v>
      </c>
      <c r="K310" s="1224">
        <v>44447</v>
      </c>
      <c r="L310" s="1222" t="s">
        <v>3100</v>
      </c>
      <c r="M310" s="1224">
        <v>48142</v>
      </c>
      <c r="N310" s="1222" t="s">
        <v>293</v>
      </c>
      <c r="O310" s="2069">
        <v>46316</v>
      </c>
      <c r="P310" s="1221" t="s">
        <v>294</v>
      </c>
      <c r="Q310" s="1221" t="s">
        <v>3130</v>
      </c>
      <c r="R310" s="2069" t="s">
        <v>3111</v>
      </c>
      <c r="S310" s="1222" t="s">
        <v>297</v>
      </c>
      <c r="T310" s="2063" t="s">
        <v>2932</v>
      </c>
      <c r="U310" s="1222" t="s">
        <v>294</v>
      </c>
      <c r="V310" s="1222" t="s">
        <v>3102</v>
      </c>
      <c r="W310" s="1222" t="s">
        <v>294</v>
      </c>
      <c r="X310" s="1222" t="s">
        <v>3011</v>
      </c>
      <c r="Y310" s="1222" t="s">
        <v>3020</v>
      </c>
      <c r="Z310" s="1222" t="s">
        <v>3011</v>
      </c>
      <c r="AA310" s="1222" t="s">
        <v>3011</v>
      </c>
      <c r="AB310" s="1222" t="s">
        <v>3011</v>
      </c>
      <c r="AC310" s="1222" t="s">
        <v>3011</v>
      </c>
      <c r="AD310" s="1222" t="s">
        <v>3011</v>
      </c>
      <c r="AE310" s="1222" t="s">
        <v>3011</v>
      </c>
      <c r="AF310" s="2007" t="s">
        <v>293</v>
      </c>
      <c r="AG310" s="1222" t="s">
        <v>3103</v>
      </c>
      <c r="AH310" s="1221" t="s">
        <v>3104</v>
      </c>
      <c r="AI310" s="2007" t="s">
        <v>2909</v>
      </c>
      <c r="AJ310" s="1222" t="s">
        <v>295</v>
      </c>
      <c r="AK310" s="1225" t="s">
        <v>3105</v>
      </c>
      <c r="AL310" s="1222" t="s">
        <v>294</v>
      </c>
      <c r="AM310" s="1221" t="s">
        <v>3011</v>
      </c>
      <c r="AN310" s="2008"/>
    </row>
    <row r="311" spans="1:40" ht="93" customHeight="1">
      <c r="A311" s="1221" t="s">
        <v>1107</v>
      </c>
      <c r="B311" s="1221" t="s">
        <v>603</v>
      </c>
      <c r="C311" s="1221" t="s">
        <v>3098</v>
      </c>
      <c r="D311" s="1222" t="s">
        <v>3011</v>
      </c>
      <c r="E311" s="1221" t="s">
        <v>3099</v>
      </c>
      <c r="F311" s="1222" t="s">
        <v>291</v>
      </c>
      <c r="G311" s="1222" t="s">
        <v>3013</v>
      </c>
      <c r="H311" s="1223">
        <v>2233.5326700000001</v>
      </c>
      <c r="I311" s="1223">
        <v>1200</v>
      </c>
      <c r="J311" s="1222" t="s">
        <v>3014</v>
      </c>
      <c r="K311" s="1224">
        <v>44447</v>
      </c>
      <c r="L311" s="1222" t="s">
        <v>3100</v>
      </c>
      <c r="M311" s="1224">
        <v>48142</v>
      </c>
      <c r="N311" s="1222" t="s">
        <v>293</v>
      </c>
      <c r="O311" s="2069">
        <v>46316</v>
      </c>
      <c r="P311" s="1221" t="s">
        <v>294</v>
      </c>
      <c r="Q311" s="1221" t="s">
        <v>3053</v>
      </c>
      <c r="R311" s="2069" t="s">
        <v>3111</v>
      </c>
      <c r="S311" s="1222" t="s">
        <v>297</v>
      </c>
      <c r="T311" s="2063" t="s">
        <v>2932</v>
      </c>
      <c r="U311" s="1222" t="s">
        <v>294</v>
      </c>
      <c r="V311" s="1222" t="s">
        <v>3102</v>
      </c>
      <c r="W311" s="1222" t="s">
        <v>294</v>
      </c>
      <c r="X311" s="1222" t="s">
        <v>3011</v>
      </c>
      <c r="Y311" s="1222" t="s">
        <v>3020</v>
      </c>
      <c r="Z311" s="1222" t="s">
        <v>3011</v>
      </c>
      <c r="AA311" s="1222" t="s">
        <v>3011</v>
      </c>
      <c r="AB311" s="1222" t="s">
        <v>3011</v>
      </c>
      <c r="AC311" s="1222" t="s">
        <v>3011</v>
      </c>
      <c r="AD311" s="1222" t="s">
        <v>3011</v>
      </c>
      <c r="AE311" s="1222" t="s">
        <v>3011</v>
      </c>
      <c r="AF311" s="2007" t="s">
        <v>293</v>
      </c>
      <c r="AG311" s="1222" t="s">
        <v>3103</v>
      </c>
      <c r="AH311" s="1221" t="s">
        <v>3104</v>
      </c>
      <c r="AI311" s="2007" t="s">
        <v>2909</v>
      </c>
      <c r="AJ311" s="1222" t="s">
        <v>295</v>
      </c>
      <c r="AK311" s="1225" t="s">
        <v>3105</v>
      </c>
      <c r="AL311" s="1222" t="s">
        <v>294</v>
      </c>
      <c r="AM311" s="1221" t="s">
        <v>3011</v>
      </c>
      <c r="AN311" s="2008"/>
    </row>
    <row r="312" spans="1:40" ht="93" customHeight="1">
      <c r="A312" s="1221" t="s">
        <v>1107</v>
      </c>
      <c r="B312" s="1221" t="s">
        <v>604</v>
      </c>
      <c r="C312" s="1221" t="s">
        <v>3098</v>
      </c>
      <c r="D312" s="1222" t="s">
        <v>3011</v>
      </c>
      <c r="E312" s="1221" t="s">
        <v>3099</v>
      </c>
      <c r="F312" s="1222" t="s">
        <v>291</v>
      </c>
      <c r="G312" s="1222" t="s">
        <v>3013</v>
      </c>
      <c r="H312" s="1223">
        <v>744.51089000000002</v>
      </c>
      <c r="I312" s="1223">
        <v>400</v>
      </c>
      <c r="J312" s="1222" t="s">
        <v>3014</v>
      </c>
      <c r="K312" s="1224">
        <v>44447</v>
      </c>
      <c r="L312" s="1222" t="s">
        <v>3100</v>
      </c>
      <c r="M312" s="1224">
        <v>48142</v>
      </c>
      <c r="N312" s="1222" t="s">
        <v>293</v>
      </c>
      <c r="O312" s="2069">
        <v>46316</v>
      </c>
      <c r="P312" s="1221" t="s">
        <v>294</v>
      </c>
      <c r="Q312" s="1221" t="s">
        <v>3052</v>
      </c>
      <c r="R312" s="2069" t="s">
        <v>3111</v>
      </c>
      <c r="S312" s="1222" t="s">
        <v>297</v>
      </c>
      <c r="T312" s="2063" t="s">
        <v>2932</v>
      </c>
      <c r="U312" s="1222" t="s">
        <v>294</v>
      </c>
      <c r="V312" s="1222" t="s">
        <v>3102</v>
      </c>
      <c r="W312" s="1222" t="s">
        <v>294</v>
      </c>
      <c r="X312" s="1222" t="s">
        <v>3011</v>
      </c>
      <c r="Y312" s="1222" t="s">
        <v>3020</v>
      </c>
      <c r="Z312" s="1222" t="s">
        <v>3011</v>
      </c>
      <c r="AA312" s="1222" t="s">
        <v>3011</v>
      </c>
      <c r="AB312" s="1222" t="s">
        <v>3011</v>
      </c>
      <c r="AC312" s="1222" t="s">
        <v>3011</v>
      </c>
      <c r="AD312" s="1222" t="s">
        <v>3011</v>
      </c>
      <c r="AE312" s="1222" t="s">
        <v>3011</v>
      </c>
      <c r="AF312" s="2007" t="s">
        <v>293</v>
      </c>
      <c r="AG312" s="1222" t="s">
        <v>3103</v>
      </c>
      <c r="AH312" s="1221" t="s">
        <v>3104</v>
      </c>
      <c r="AI312" s="2007" t="s">
        <v>2909</v>
      </c>
      <c r="AJ312" s="1222" t="s">
        <v>295</v>
      </c>
      <c r="AK312" s="1225" t="s">
        <v>3105</v>
      </c>
      <c r="AL312" s="1222" t="s">
        <v>294</v>
      </c>
      <c r="AM312" s="1221" t="s">
        <v>3011</v>
      </c>
      <c r="AN312" s="2008"/>
    </row>
    <row r="313" spans="1:40" ht="93" customHeight="1">
      <c r="A313" s="1221" t="s">
        <v>1107</v>
      </c>
      <c r="B313" s="1221" t="s">
        <v>605</v>
      </c>
      <c r="C313" s="1221" t="s">
        <v>3098</v>
      </c>
      <c r="D313" s="1222" t="s">
        <v>3011</v>
      </c>
      <c r="E313" s="1221" t="s">
        <v>3099</v>
      </c>
      <c r="F313" s="1222" t="s">
        <v>291</v>
      </c>
      <c r="G313" s="1222" t="s">
        <v>3013</v>
      </c>
      <c r="H313" s="1223">
        <v>1489.02178</v>
      </c>
      <c r="I313" s="1223">
        <v>800</v>
      </c>
      <c r="J313" s="1222" t="s">
        <v>3014</v>
      </c>
      <c r="K313" s="1224">
        <v>44447</v>
      </c>
      <c r="L313" s="1222" t="s">
        <v>3100</v>
      </c>
      <c r="M313" s="1224">
        <v>48142</v>
      </c>
      <c r="N313" s="1222" t="s">
        <v>293</v>
      </c>
      <c r="O313" s="2069">
        <v>46316</v>
      </c>
      <c r="P313" s="1221" t="s">
        <v>294</v>
      </c>
      <c r="Q313" s="1221" t="s">
        <v>3051</v>
      </c>
      <c r="R313" s="2069" t="s">
        <v>3111</v>
      </c>
      <c r="S313" s="1222" t="s">
        <v>297</v>
      </c>
      <c r="T313" s="2063" t="s">
        <v>2932</v>
      </c>
      <c r="U313" s="1222" t="s">
        <v>294</v>
      </c>
      <c r="V313" s="1222" t="s">
        <v>3102</v>
      </c>
      <c r="W313" s="1222" t="s">
        <v>294</v>
      </c>
      <c r="X313" s="1222" t="s">
        <v>3011</v>
      </c>
      <c r="Y313" s="1222" t="s">
        <v>3020</v>
      </c>
      <c r="Z313" s="1222" t="s">
        <v>3011</v>
      </c>
      <c r="AA313" s="1222" t="s">
        <v>3011</v>
      </c>
      <c r="AB313" s="1222" t="s">
        <v>3011</v>
      </c>
      <c r="AC313" s="1222" t="s">
        <v>3011</v>
      </c>
      <c r="AD313" s="1222" t="s">
        <v>3011</v>
      </c>
      <c r="AE313" s="1222" t="s">
        <v>3011</v>
      </c>
      <c r="AF313" s="2007" t="s">
        <v>293</v>
      </c>
      <c r="AG313" s="1222" t="s">
        <v>3103</v>
      </c>
      <c r="AH313" s="1221" t="s">
        <v>3104</v>
      </c>
      <c r="AI313" s="2007" t="s">
        <v>2909</v>
      </c>
      <c r="AJ313" s="1222" t="s">
        <v>295</v>
      </c>
      <c r="AK313" s="1225" t="s">
        <v>3105</v>
      </c>
      <c r="AL313" s="1222" t="s">
        <v>294</v>
      </c>
      <c r="AM313" s="1221" t="s">
        <v>3011</v>
      </c>
      <c r="AN313" s="2008"/>
    </row>
    <row r="314" spans="1:40" ht="93" customHeight="1">
      <c r="A314" s="1221" t="s">
        <v>1107</v>
      </c>
      <c r="B314" s="1221" t="s">
        <v>606</v>
      </c>
      <c r="C314" s="1221" t="s">
        <v>3098</v>
      </c>
      <c r="D314" s="1222" t="s">
        <v>3011</v>
      </c>
      <c r="E314" s="1221" t="s">
        <v>3099</v>
      </c>
      <c r="F314" s="1222" t="s">
        <v>291</v>
      </c>
      <c r="G314" s="1222" t="s">
        <v>3013</v>
      </c>
      <c r="H314" s="1223">
        <v>5956.0871299999999</v>
      </c>
      <c r="I314" s="1223">
        <v>3200</v>
      </c>
      <c r="J314" s="1222" t="s">
        <v>3014</v>
      </c>
      <c r="K314" s="1224">
        <v>44447</v>
      </c>
      <c r="L314" s="1222" t="s">
        <v>3100</v>
      </c>
      <c r="M314" s="1224">
        <v>48142</v>
      </c>
      <c r="N314" s="1222" t="s">
        <v>293</v>
      </c>
      <c r="O314" s="2069">
        <v>46316</v>
      </c>
      <c r="P314" s="1221" t="s">
        <v>294</v>
      </c>
      <c r="Q314" s="1221" t="s">
        <v>3050</v>
      </c>
      <c r="R314" s="2069" t="s">
        <v>3111</v>
      </c>
      <c r="S314" s="1222" t="s">
        <v>297</v>
      </c>
      <c r="T314" s="2063" t="s">
        <v>2932</v>
      </c>
      <c r="U314" s="1222" t="s">
        <v>294</v>
      </c>
      <c r="V314" s="1222" t="s">
        <v>3102</v>
      </c>
      <c r="W314" s="1222" t="s">
        <v>294</v>
      </c>
      <c r="X314" s="1222" t="s">
        <v>3011</v>
      </c>
      <c r="Y314" s="1222" t="s">
        <v>3020</v>
      </c>
      <c r="Z314" s="1222" t="s">
        <v>3011</v>
      </c>
      <c r="AA314" s="1222" t="s">
        <v>3011</v>
      </c>
      <c r="AB314" s="1222" t="s">
        <v>3011</v>
      </c>
      <c r="AC314" s="1222" t="s">
        <v>3011</v>
      </c>
      <c r="AD314" s="1222" t="s">
        <v>3011</v>
      </c>
      <c r="AE314" s="1222" t="s">
        <v>3011</v>
      </c>
      <c r="AF314" s="2007" t="s">
        <v>293</v>
      </c>
      <c r="AG314" s="1222" t="s">
        <v>3103</v>
      </c>
      <c r="AH314" s="1221" t="s">
        <v>3104</v>
      </c>
      <c r="AI314" s="2007" t="s">
        <v>2909</v>
      </c>
      <c r="AJ314" s="1222" t="s">
        <v>295</v>
      </c>
      <c r="AK314" s="1225" t="s">
        <v>3105</v>
      </c>
      <c r="AL314" s="1222" t="s">
        <v>294</v>
      </c>
      <c r="AM314" s="1221" t="s">
        <v>3011</v>
      </c>
      <c r="AN314" s="2008"/>
    </row>
    <row r="315" spans="1:40" ht="93" customHeight="1">
      <c r="A315" s="1221" t="s">
        <v>1107</v>
      </c>
      <c r="B315" s="1221" t="s">
        <v>607</v>
      </c>
      <c r="C315" s="1221" t="s">
        <v>3098</v>
      </c>
      <c r="D315" s="1222" t="s">
        <v>3011</v>
      </c>
      <c r="E315" s="1221" t="s">
        <v>3099</v>
      </c>
      <c r="F315" s="1222" t="s">
        <v>291</v>
      </c>
      <c r="G315" s="1222" t="s">
        <v>3013</v>
      </c>
      <c r="H315" s="1223">
        <v>2978.0435699999998</v>
      </c>
      <c r="I315" s="1223">
        <v>1600</v>
      </c>
      <c r="J315" s="1222" t="s">
        <v>3014</v>
      </c>
      <c r="K315" s="1224">
        <v>44447</v>
      </c>
      <c r="L315" s="1222" t="s">
        <v>3100</v>
      </c>
      <c r="M315" s="1224">
        <v>48142</v>
      </c>
      <c r="N315" s="1222" t="s">
        <v>293</v>
      </c>
      <c r="O315" s="2069">
        <v>46316</v>
      </c>
      <c r="P315" s="1221" t="s">
        <v>294</v>
      </c>
      <c r="Q315" s="1221" t="s">
        <v>3071</v>
      </c>
      <c r="R315" s="2069" t="s">
        <v>3111</v>
      </c>
      <c r="S315" s="1222" t="s">
        <v>297</v>
      </c>
      <c r="T315" s="2063" t="s">
        <v>2932</v>
      </c>
      <c r="U315" s="1222" t="s">
        <v>294</v>
      </c>
      <c r="V315" s="1222" t="s">
        <v>3102</v>
      </c>
      <c r="W315" s="1222" t="s">
        <v>294</v>
      </c>
      <c r="X315" s="1222" t="s">
        <v>3011</v>
      </c>
      <c r="Y315" s="1222" t="s">
        <v>3020</v>
      </c>
      <c r="Z315" s="1222" t="s">
        <v>3011</v>
      </c>
      <c r="AA315" s="1222" t="s">
        <v>3011</v>
      </c>
      <c r="AB315" s="1222" t="s">
        <v>3011</v>
      </c>
      <c r="AC315" s="1222" t="s">
        <v>3011</v>
      </c>
      <c r="AD315" s="1222" t="s">
        <v>3011</v>
      </c>
      <c r="AE315" s="1222" t="s">
        <v>3011</v>
      </c>
      <c r="AF315" s="2007" t="s">
        <v>293</v>
      </c>
      <c r="AG315" s="1222" t="s">
        <v>3103</v>
      </c>
      <c r="AH315" s="1221" t="s">
        <v>3104</v>
      </c>
      <c r="AI315" s="2007" t="s">
        <v>2909</v>
      </c>
      <c r="AJ315" s="1222" t="s">
        <v>295</v>
      </c>
      <c r="AK315" s="1225" t="s">
        <v>3105</v>
      </c>
      <c r="AL315" s="1222" t="s">
        <v>294</v>
      </c>
      <c r="AM315" s="1221" t="s">
        <v>3011</v>
      </c>
      <c r="AN315" s="2008"/>
    </row>
    <row r="316" spans="1:40" ht="93" customHeight="1">
      <c r="A316" s="1221" t="s">
        <v>1107</v>
      </c>
      <c r="B316" s="1221" t="s">
        <v>608</v>
      </c>
      <c r="C316" s="1221" t="s">
        <v>3098</v>
      </c>
      <c r="D316" s="1222" t="s">
        <v>3011</v>
      </c>
      <c r="E316" s="1221" t="s">
        <v>3099</v>
      </c>
      <c r="F316" s="1222" t="s">
        <v>291</v>
      </c>
      <c r="G316" s="1222" t="s">
        <v>3013</v>
      </c>
      <c r="H316" s="1223">
        <v>2233.5326700000001</v>
      </c>
      <c r="I316" s="1223">
        <v>1200</v>
      </c>
      <c r="J316" s="1222" t="s">
        <v>3014</v>
      </c>
      <c r="K316" s="1224">
        <v>44447</v>
      </c>
      <c r="L316" s="1222" t="s">
        <v>3100</v>
      </c>
      <c r="M316" s="1224">
        <v>48142</v>
      </c>
      <c r="N316" s="1222" t="s">
        <v>293</v>
      </c>
      <c r="O316" s="2069">
        <v>46316</v>
      </c>
      <c r="P316" s="1221" t="s">
        <v>294</v>
      </c>
      <c r="Q316" s="1221" t="s">
        <v>3053</v>
      </c>
      <c r="R316" s="2069" t="s">
        <v>3111</v>
      </c>
      <c r="S316" s="1222" t="s">
        <v>297</v>
      </c>
      <c r="T316" s="2063" t="s">
        <v>2932</v>
      </c>
      <c r="U316" s="1222" t="s">
        <v>294</v>
      </c>
      <c r="V316" s="1222" t="s">
        <v>3102</v>
      </c>
      <c r="W316" s="1222" t="s">
        <v>294</v>
      </c>
      <c r="X316" s="1222" t="s">
        <v>3011</v>
      </c>
      <c r="Y316" s="1222" t="s">
        <v>3020</v>
      </c>
      <c r="Z316" s="1222" t="s">
        <v>3011</v>
      </c>
      <c r="AA316" s="1222" t="s">
        <v>3011</v>
      </c>
      <c r="AB316" s="1222" t="s">
        <v>3011</v>
      </c>
      <c r="AC316" s="1222" t="s">
        <v>3011</v>
      </c>
      <c r="AD316" s="1222" t="s">
        <v>3011</v>
      </c>
      <c r="AE316" s="1222" t="s">
        <v>3011</v>
      </c>
      <c r="AF316" s="2007" t="s">
        <v>293</v>
      </c>
      <c r="AG316" s="1222" t="s">
        <v>3103</v>
      </c>
      <c r="AH316" s="1221" t="s">
        <v>3104</v>
      </c>
      <c r="AI316" s="2007" t="s">
        <v>2909</v>
      </c>
      <c r="AJ316" s="1222" t="s">
        <v>295</v>
      </c>
      <c r="AK316" s="1225" t="s">
        <v>3105</v>
      </c>
      <c r="AL316" s="1222" t="s">
        <v>294</v>
      </c>
      <c r="AM316" s="1221" t="s">
        <v>3011</v>
      </c>
      <c r="AN316" s="2008"/>
    </row>
    <row r="317" spans="1:40" ht="93" customHeight="1">
      <c r="A317" s="1221" t="s">
        <v>1107</v>
      </c>
      <c r="B317" s="1221" t="s">
        <v>609</v>
      </c>
      <c r="C317" s="1221" t="s">
        <v>3098</v>
      </c>
      <c r="D317" s="1222" t="s">
        <v>3011</v>
      </c>
      <c r="E317" s="1221" t="s">
        <v>3099</v>
      </c>
      <c r="F317" s="1222" t="s">
        <v>291</v>
      </c>
      <c r="G317" s="1222" t="s">
        <v>3013</v>
      </c>
      <c r="H317" s="1223">
        <v>6700.5980200000004</v>
      </c>
      <c r="I317" s="1223">
        <v>3600</v>
      </c>
      <c r="J317" s="1222" t="s">
        <v>3014</v>
      </c>
      <c r="K317" s="1224">
        <v>44447</v>
      </c>
      <c r="L317" s="1222" t="s">
        <v>3100</v>
      </c>
      <c r="M317" s="1224">
        <v>48142</v>
      </c>
      <c r="N317" s="1222" t="s">
        <v>293</v>
      </c>
      <c r="O317" s="2069">
        <v>46316</v>
      </c>
      <c r="P317" s="1221" t="s">
        <v>294</v>
      </c>
      <c r="Q317" s="1221" t="s">
        <v>3064</v>
      </c>
      <c r="R317" s="2069" t="s">
        <v>3111</v>
      </c>
      <c r="S317" s="1222" t="s">
        <v>297</v>
      </c>
      <c r="T317" s="2063" t="s">
        <v>2932</v>
      </c>
      <c r="U317" s="1222" t="s">
        <v>294</v>
      </c>
      <c r="V317" s="1222" t="s">
        <v>3102</v>
      </c>
      <c r="W317" s="1222" t="s">
        <v>294</v>
      </c>
      <c r="X317" s="1222" t="s">
        <v>3011</v>
      </c>
      <c r="Y317" s="1222" t="s">
        <v>3020</v>
      </c>
      <c r="Z317" s="1222" t="s">
        <v>3011</v>
      </c>
      <c r="AA317" s="1222" t="s">
        <v>3011</v>
      </c>
      <c r="AB317" s="1222" t="s">
        <v>3011</v>
      </c>
      <c r="AC317" s="1222" t="s">
        <v>3011</v>
      </c>
      <c r="AD317" s="1222" t="s">
        <v>3011</v>
      </c>
      <c r="AE317" s="1222" t="s">
        <v>3011</v>
      </c>
      <c r="AF317" s="2007" t="s">
        <v>293</v>
      </c>
      <c r="AG317" s="1222" t="s">
        <v>3103</v>
      </c>
      <c r="AH317" s="1221" t="s">
        <v>3104</v>
      </c>
      <c r="AI317" s="2007" t="s">
        <v>2909</v>
      </c>
      <c r="AJ317" s="1222" t="s">
        <v>295</v>
      </c>
      <c r="AK317" s="1225" t="s">
        <v>3105</v>
      </c>
      <c r="AL317" s="1222" t="s">
        <v>294</v>
      </c>
      <c r="AM317" s="1221" t="s">
        <v>3011</v>
      </c>
      <c r="AN317" s="2008"/>
    </row>
    <row r="318" spans="1:40" ht="93" customHeight="1">
      <c r="A318" s="1221" t="s">
        <v>1107</v>
      </c>
      <c r="B318" s="1221" t="s">
        <v>610</v>
      </c>
      <c r="C318" s="1221" t="s">
        <v>3098</v>
      </c>
      <c r="D318" s="1222" t="s">
        <v>3011</v>
      </c>
      <c r="E318" s="1221" t="s">
        <v>3099</v>
      </c>
      <c r="F318" s="1222" t="s">
        <v>291</v>
      </c>
      <c r="G318" s="1222" t="s">
        <v>3013</v>
      </c>
      <c r="H318" s="1223">
        <v>4467.0653499999999</v>
      </c>
      <c r="I318" s="1223">
        <v>2400</v>
      </c>
      <c r="J318" s="1222" t="s">
        <v>3014</v>
      </c>
      <c r="K318" s="1224">
        <v>44447</v>
      </c>
      <c r="L318" s="1222" t="s">
        <v>3100</v>
      </c>
      <c r="M318" s="1224">
        <v>48142</v>
      </c>
      <c r="N318" s="1222" t="s">
        <v>293</v>
      </c>
      <c r="O318" s="2069">
        <v>46316</v>
      </c>
      <c r="P318" s="1221" t="s">
        <v>294</v>
      </c>
      <c r="Q318" s="1221" t="s">
        <v>3057</v>
      </c>
      <c r="R318" s="2069" t="s">
        <v>3111</v>
      </c>
      <c r="S318" s="1222" t="s">
        <v>297</v>
      </c>
      <c r="T318" s="2063" t="s">
        <v>2932</v>
      </c>
      <c r="U318" s="1222" t="s">
        <v>294</v>
      </c>
      <c r="V318" s="1222" t="s">
        <v>3102</v>
      </c>
      <c r="W318" s="1222" t="s">
        <v>294</v>
      </c>
      <c r="X318" s="1222" t="s">
        <v>3011</v>
      </c>
      <c r="Y318" s="1222" t="s">
        <v>3020</v>
      </c>
      <c r="Z318" s="1222" t="s">
        <v>3011</v>
      </c>
      <c r="AA318" s="1222" t="s">
        <v>3011</v>
      </c>
      <c r="AB318" s="1222" t="s">
        <v>3011</v>
      </c>
      <c r="AC318" s="1222" t="s">
        <v>3011</v>
      </c>
      <c r="AD318" s="1222" t="s">
        <v>3011</v>
      </c>
      <c r="AE318" s="1222" t="s">
        <v>3011</v>
      </c>
      <c r="AF318" s="2007" t="s">
        <v>293</v>
      </c>
      <c r="AG318" s="1222" t="s">
        <v>3103</v>
      </c>
      <c r="AH318" s="1221" t="s">
        <v>3104</v>
      </c>
      <c r="AI318" s="2007" t="s">
        <v>2909</v>
      </c>
      <c r="AJ318" s="1222" t="s">
        <v>295</v>
      </c>
      <c r="AK318" s="1225" t="s">
        <v>3105</v>
      </c>
      <c r="AL318" s="1222" t="s">
        <v>294</v>
      </c>
      <c r="AM318" s="1221" t="s">
        <v>3011</v>
      </c>
      <c r="AN318" s="2008"/>
    </row>
    <row r="319" spans="1:40" ht="93" customHeight="1">
      <c r="A319" s="1221" t="s">
        <v>1107</v>
      </c>
      <c r="B319" s="1221" t="s">
        <v>611</v>
      </c>
      <c r="C319" s="1221" t="s">
        <v>3098</v>
      </c>
      <c r="D319" s="1222" t="s">
        <v>3011</v>
      </c>
      <c r="E319" s="1221" t="s">
        <v>3099</v>
      </c>
      <c r="F319" s="1222" t="s">
        <v>291</v>
      </c>
      <c r="G319" s="1222" t="s">
        <v>3013</v>
      </c>
      <c r="H319" s="1223">
        <v>744.28494999999998</v>
      </c>
      <c r="I319" s="1223">
        <v>400</v>
      </c>
      <c r="J319" s="1222" t="s">
        <v>3014</v>
      </c>
      <c r="K319" s="1224">
        <v>44448</v>
      </c>
      <c r="L319" s="1222" t="s">
        <v>3100</v>
      </c>
      <c r="M319" s="1224">
        <v>48113</v>
      </c>
      <c r="N319" s="1222" t="s">
        <v>293</v>
      </c>
      <c r="O319" s="2069">
        <v>46286</v>
      </c>
      <c r="P319" s="1221" t="s">
        <v>294</v>
      </c>
      <c r="Q319" s="1221" t="s">
        <v>3052</v>
      </c>
      <c r="R319" s="2069" t="s">
        <v>3101</v>
      </c>
      <c r="S319" s="1222" t="s">
        <v>297</v>
      </c>
      <c r="T319" s="2063" t="s">
        <v>2932</v>
      </c>
      <c r="U319" s="1222" t="s">
        <v>294</v>
      </c>
      <c r="V319" s="1222" t="s">
        <v>3102</v>
      </c>
      <c r="W319" s="1222" t="s">
        <v>294</v>
      </c>
      <c r="X319" s="1222" t="s">
        <v>3011</v>
      </c>
      <c r="Y319" s="1222" t="s">
        <v>3020</v>
      </c>
      <c r="Z319" s="1222" t="s">
        <v>3011</v>
      </c>
      <c r="AA319" s="1222" t="s">
        <v>3011</v>
      </c>
      <c r="AB319" s="1222" t="s">
        <v>3011</v>
      </c>
      <c r="AC319" s="1222" t="s">
        <v>3011</v>
      </c>
      <c r="AD319" s="1222" t="s">
        <v>3011</v>
      </c>
      <c r="AE319" s="1222" t="s">
        <v>3011</v>
      </c>
      <c r="AF319" s="2007" t="s">
        <v>293</v>
      </c>
      <c r="AG319" s="1222" t="s">
        <v>3103</v>
      </c>
      <c r="AH319" s="1221" t="s">
        <v>3104</v>
      </c>
      <c r="AI319" s="2007" t="s">
        <v>2909</v>
      </c>
      <c r="AJ319" s="1222" t="s">
        <v>295</v>
      </c>
      <c r="AK319" s="1225" t="s">
        <v>3105</v>
      </c>
      <c r="AL319" s="1222" t="s">
        <v>294</v>
      </c>
      <c r="AM319" s="1221" t="s">
        <v>3011</v>
      </c>
      <c r="AN319" s="2008"/>
    </row>
    <row r="320" spans="1:40" ht="93" customHeight="1">
      <c r="A320" s="1221" t="s">
        <v>1107</v>
      </c>
      <c r="B320" s="1221" t="s">
        <v>612</v>
      </c>
      <c r="C320" s="1221" t="s">
        <v>3098</v>
      </c>
      <c r="D320" s="1222" t="s">
        <v>3011</v>
      </c>
      <c r="E320" s="1221" t="s">
        <v>3099</v>
      </c>
      <c r="F320" s="1222" t="s">
        <v>291</v>
      </c>
      <c r="G320" s="1222" t="s">
        <v>3013</v>
      </c>
      <c r="H320" s="1223">
        <v>744.28494999999998</v>
      </c>
      <c r="I320" s="1223">
        <v>400</v>
      </c>
      <c r="J320" s="1222" t="s">
        <v>3014</v>
      </c>
      <c r="K320" s="1224">
        <v>44448</v>
      </c>
      <c r="L320" s="1222" t="s">
        <v>3100</v>
      </c>
      <c r="M320" s="1224">
        <v>48113</v>
      </c>
      <c r="N320" s="1222" t="s">
        <v>293</v>
      </c>
      <c r="O320" s="2069">
        <v>46286</v>
      </c>
      <c r="P320" s="1221" t="s">
        <v>294</v>
      </c>
      <c r="Q320" s="1221" t="s">
        <v>3052</v>
      </c>
      <c r="R320" s="2069" t="s">
        <v>3101</v>
      </c>
      <c r="S320" s="1222" t="s">
        <v>297</v>
      </c>
      <c r="T320" s="2063" t="s">
        <v>2932</v>
      </c>
      <c r="U320" s="1222" t="s">
        <v>294</v>
      </c>
      <c r="V320" s="1222" t="s">
        <v>3102</v>
      </c>
      <c r="W320" s="1222" t="s">
        <v>294</v>
      </c>
      <c r="X320" s="1222" t="s">
        <v>3011</v>
      </c>
      <c r="Y320" s="1222" t="s">
        <v>3020</v>
      </c>
      <c r="Z320" s="1222" t="s">
        <v>3011</v>
      </c>
      <c r="AA320" s="1222" t="s">
        <v>3011</v>
      </c>
      <c r="AB320" s="1222" t="s">
        <v>3011</v>
      </c>
      <c r="AC320" s="1222" t="s">
        <v>3011</v>
      </c>
      <c r="AD320" s="1222" t="s">
        <v>3011</v>
      </c>
      <c r="AE320" s="1222" t="s">
        <v>3011</v>
      </c>
      <c r="AF320" s="2007" t="s">
        <v>293</v>
      </c>
      <c r="AG320" s="1222" t="s">
        <v>3103</v>
      </c>
      <c r="AH320" s="1221" t="s">
        <v>3104</v>
      </c>
      <c r="AI320" s="2007" t="s">
        <v>2909</v>
      </c>
      <c r="AJ320" s="1222" t="s">
        <v>295</v>
      </c>
      <c r="AK320" s="1225" t="s">
        <v>3105</v>
      </c>
      <c r="AL320" s="1222" t="s">
        <v>294</v>
      </c>
      <c r="AM320" s="1221" t="s">
        <v>3011</v>
      </c>
      <c r="AN320" s="2008"/>
    </row>
    <row r="321" spans="1:40" ht="93" customHeight="1">
      <c r="A321" s="1221" t="s">
        <v>1107</v>
      </c>
      <c r="B321" s="1221" t="s">
        <v>613</v>
      </c>
      <c r="C321" s="1221" t="s">
        <v>3098</v>
      </c>
      <c r="D321" s="1222" t="s">
        <v>3011</v>
      </c>
      <c r="E321" s="1221" t="s">
        <v>3099</v>
      </c>
      <c r="F321" s="1222" t="s">
        <v>291</v>
      </c>
      <c r="G321" s="1222" t="s">
        <v>3013</v>
      </c>
      <c r="H321" s="1223">
        <v>297713.98015999998</v>
      </c>
      <c r="I321" s="1223">
        <v>160000</v>
      </c>
      <c r="J321" s="1222" t="s">
        <v>3014</v>
      </c>
      <c r="K321" s="1224">
        <v>44448</v>
      </c>
      <c r="L321" s="1222" t="s">
        <v>3100</v>
      </c>
      <c r="M321" s="1224">
        <v>48113</v>
      </c>
      <c r="N321" s="1222" t="s">
        <v>293</v>
      </c>
      <c r="O321" s="2069">
        <v>46286</v>
      </c>
      <c r="P321" s="1221" t="s">
        <v>294</v>
      </c>
      <c r="Q321" s="1221" t="s">
        <v>3131</v>
      </c>
      <c r="R321" s="2069" t="s">
        <v>3101</v>
      </c>
      <c r="S321" s="1222" t="s">
        <v>297</v>
      </c>
      <c r="T321" s="2063" t="s">
        <v>2932</v>
      </c>
      <c r="U321" s="1222" t="s">
        <v>294</v>
      </c>
      <c r="V321" s="1222" t="s">
        <v>3102</v>
      </c>
      <c r="W321" s="1222" t="s">
        <v>294</v>
      </c>
      <c r="X321" s="1222" t="s">
        <v>3011</v>
      </c>
      <c r="Y321" s="1222" t="s">
        <v>3020</v>
      </c>
      <c r="Z321" s="1222" t="s">
        <v>3011</v>
      </c>
      <c r="AA321" s="1222" t="s">
        <v>3011</v>
      </c>
      <c r="AB321" s="1222" t="s">
        <v>3011</v>
      </c>
      <c r="AC321" s="1222" t="s">
        <v>3011</v>
      </c>
      <c r="AD321" s="1222" t="s">
        <v>3011</v>
      </c>
      <c r="AE321" s="1222" t="s">
        <v>3011</v>
      </c>
      <c r="AF321" s="2007" t="s">
        <v>293</v>
      </c>
      <c r="AG321" s="1222" t="s">
        <v>3103</v>
      </c>
      <c r="AH321" s="1221" t="s">
        <v>3104</v>
      </c>
      <c r="AI321" s="2007" t="s">
        <v>2909</v>
      </c>
      <c r="AJ321" s="1222" t="s">
        <v>295</v>
      </c>
      <c r="AK321" s="1225" t="s">
        <v>3105</v>
      </c>
      <c r="AL321" s="1222" t="s">
        <v>294</v>
      </c>
      <c r="AM321" s="1221" t="s">
        <v>3011</v>
      </c>
      <c r="AN321" s="2008"/>
    </row>
    <row r="322" spans="1:40" ht="93" customHeight="1">
      <c r="A322" s="1221" t="s">
        <v>1107</v>
      </c>
      <c r="B322" s="1221" t="s">
        <v>614</v>
      </c>
      <c r="C322" s="1221" t="s">
        <v>3098</v>
      </c>
      <c r="D322" s="1222" t="s">
        <v>3011</v>
      </c>
      <c r="E322" s="1221" t="s">
        <v>3099</v>
      </c>
      <c r="F322" s="1222" t="s">
        <v>291</v>
      </c>
      <c r="G322" s="1222" t="s">
        <v>3013</v>
      </c>
      <c r="H322" s="1223">
        <v>293248.27046000003</v>
      </c>
      <c r="I322" s="1223">
        <v>157600</v>
      </c>
      <c r="J322" s="1222" t="s">
        <v>3014</v>
      </c>
      <c r="K322" s="1224">
        <v>44448</v>
      </c>
      <c r="L322" s="1222" t="s">
        <v>3100</v>
      </c>
      <c r="M322" s="1224">
        <v>48113</v>
      </c>
      <c r="N322" s="1222" t="s">
        <v>293</v>
      </c>
      <c r="O322" s="2069">
        <v>46286</v>
      </c>
      <c r="P322" s="1221" t="s">
        <v>294</v>
      </c>
      <c r="Q322" s="1221" t="s">
        <v>3132</v>
      </c>
      <c r="R322" s="2069" t="s">
        <v>3101</v>
      </c>
      <c r="S322" s="1222" t="s">
        <v>297</v>
      </c>
      <c r="T322" s="2063" t="s">
        <v>2932</v>
      </c>
      <c r="U322" s="1222" t="s">
        <v>294</v>
      </c>
      <c r="V322" s="1222" t="s">
        <v>3102</v>
      </c>
      <c r="W322" s="1222" t="s">
        <v>294</v>
      </c>
      <c r="X322" s="1222" t="s">
        <v>3011</v>
      </c>
      <c r="Y322" s="1222" t="s">
        <v>3020</v>
      </c>
      <c r="Z322" s="1222" t="s">
        <v>3011</v>
      </c>
      <c r="AA322" s="1222" t="s">
        <v>3011</v>
      </c>
      <c r="AB322" s="1222" t="s">
        <v>3011</v>
      </c>
      <c r="AC322" s="1222" t="s">
        <v>3011</v>
      </c>
      <c r="AD322" s="1222" t="s">
        <v>3011</v>
      </c>
      <c r="AE322" s="1222" t="s">
        <v>3011</v>
      </c>
      <c r="AF322" s="2007" t="s">
        <v>293</v>
      </c>
      <c r="AG322" s="1222" t="s">
        <v>3103</v>
      </c>
      <c r="AH322" s="1221" t="s">
        <v>3104</v>
      </c>
      <c r="AI322" s="2007" t="s">
        <v>2909</v>
      </c>
      <c r="AJ322" s="1222" t="s">
        <v>295</v>
      </c>
      <c r="AK322" s="1225" t="s">
        <v>3105</v>
      </c>
      <c r="AL322" s="1222" t="s">
        <v>294</v>
      </c>
      <c r="AM322" s="1221" t="s">
        <v>3011</v>
      </c>
      <c r="AN322" s="2008"/>
    </row>
    <row r="323" spans="1:40" ht="93" customHeight="1">
      <c r="A323" s="1221" t="s">
        <v>1107</v>
      </c>
      <c r="B323" s="1221" t="s">
        <v>615</v>
      </c>
      <c r="C323" s="1221" t="s">
        <v>3098</v>
      </c>
      <c r="D323" s="1222" t="s">
        <v>3011</v>
      </c>
      <c r="E323" s="1221" t="s">
        <v>3099</v>
      </c>
      <c r="F323" s="1222" t="s">
        <v>291</v>
      </c>
      <c r="G323" s="1222" t="s">
        <v>3013</v>
      </c>
      <c r="H323" s="1223">
        <v>98989.898400000005</v>
      </c>
      <c r="I323" s="1223">
        <v>53200</v>
      </c>
      <c r="J323" s="1222" t="s">
        <v>3014</v>
      </c>
      <c r="K323" s="1224">
        <v>44448</v>
      </c>
      <c r="L323" s="1222" t="s">
        <v>3100</v>
      </c>
      <c r="M323" s="1224">
        <v>48113</v>
      </c>
      <c r="N323" s="1222" t="s">
        <v>293</v>
      </c>
      <c r="O323" s="2069">
        <v>46286</v>
      </c>
      <c r="P323" s="1221" t="s">
        <v>294</v>
      </c>
      <c r="Q323" s="1221" t="s">
        <v>3126</v>
      </c>
      <c r="R323" s="2069" t="s">
        <v>3101</v>
      </c>
      <c r="S323" s="1222" t="s">
        <v>297</v>
      </c>
      <c r="T323" s="2063" t="s">
        <v>2932</v>
      </c>
      <c r="U323" s="1222" t="s">
        <v>294</v>
      </c>
      <c r="V323" s="1222" t="s">
        <v>3102</v>
      </c>
      <c r="W323" s="1222" t="s">
        <v>294</v>
      </c>
      <c r="X323" s="1222" t="s">
        <v>3011</v>
      </c>
      <c r="Y323" s="1222" t="s">
        <v>3020</v>
      </c>
      <c r="Z323" s="1222" t="s">
        <v>3011</v>
      </c>
      <c r="AA323" s="1222" t="s">
        <v>3011</v>
      </c>
      <c r="AB323" s="1222" t="s">
        <v>3011</v>
      </c>
      <c r="AC323" s="1222" t="s">
        <v>3011</v>
      </c>
      <c r="AD323" s="1222" t="s">
        <v>3011</v>
      </c>
      <c r="AE323" s="1222" t="s">
        <v>3011</v>
      </c>
      <c r="AF323" s="2007" t="s">
        <v>293</v>
      </c>
      <c r="AG323" s="1222" t="s">
        <v>3103</v>
      </c>
      <c r="AH323" s="1221" t="s">
        <v>3104</v>
      </c>
      <c r="AI323" s="2007" t="s">
        <v>2909</v>
      </c>
      <c r="AJ323" s="1222" t="s">
        <v>295</v>
      </c>
      <c r="AK323" s="1225" t="s">
        <v>3105</v>
      </c>
      <c r="AL323" s="1222" t="s">
        <v>294</v>
      </c>
      <c r="AM323" s="1221" t="s">
        <v>3011</v>
      </c>
      <c r="AN323" s="2008"/>
    </row>
    <row r="324" spans="1:40" ht="93" customHeight="1">
      <c r="A324" s="1221" t="s">
        <v>1107</v>
      </c>
      <c r="B324" s="1221" t="s">
        <v>616</v>
      </c>
      <c r="C324" s="1221" t="s">
        <v>3098</v>
      </c>
      <c r="D324" s="1222" t="s">
        <v>3011</v>
      </c>
      <c r="E324" s="1221" t="s">
        <v>3099</v>
      </c>
      <c r="F324" s="1222" t="s">
        <v>291</v>
      </c>
      <c r="G324" s="1222" t="s">
        <v>3013</v>
      </c>
      <c r="H324" s="1223">
        <v>2232.8548500000002</v>
      </c>
      <c r="I324" s="1223">
        <v>1200</v>
      </c>
      <c r="J324" s="1222" t="s">
        <v>3014</v>
      </c>
      <c r="K324" s="1224">
        <v>44448</v>
      </c>
      <c r="L324" s="1222" t="s">
        <v>3100</v>
      </c>
      <c r="M324" s="1224">
        <v>48113</v>
      </c>
      <c r="N324" s="1222" t="s">
        <v>293</v>
      </c>
      <c r="O324" s="2069">
        <v>46286</v>
      </c>
      <c r="P324" s="1221" t="s">
        <v>294</v>
      </c>
      <c r="Q324" s="1221" t="s">
        <v>3053</v>
      </c>
      <c r="R324" s="2069" t="s">
        <v>3101</v>
      </c>
      <c r="S324" s="1222" t="s">
        <v>297</v>
      </c>
      <c r="T324" s="2063" t="s">
        <v>2932</v>
      </c>
      <c r="U324" s="1222" t="s">
        <v>294</v>
      </c>
      <c r="V324" s="1222" t="s">
        <v>3102</v>
      </c>
      <c r="W324" s="1222" t="s">
        <v>294</v>
      </c>
      <c r="X324" s="1222" t="s">
        <v>3011</v>
      </c>
      <c r="Y324" s="1222" t="s">
        <v>3020</v>
      </c>
      <c r="Z324" s="1222" t="s">
        <v>3011</v>
      </c>
      <c r="AA324" s="1222" t="s">
        <v>3011</v>
      </c>
      <c r="AB324" s="1222" t="s">
        <v>3011</v>
      </c>
      <c r="AC324" s="1222" t="s">
        <v>3011</v>
      </c>
      <c r="AD324" s="1222" t="s">
        <v>3011</v>
      </c>
      <c r="AE324" s="1222" t="s">
        <v>3011</v>
      </c>
      <c r="AF324" s="2007" t="s">
        <v>293</v>
      </c>
      <c r="AG324" s="1222" t="s">
        <v>3103</v>
      </c>
      <c r="AH324" s="1221" t="s">
        <v>3104</v>
      </c>
      <c r="AI324" s="2007" t="s">
        <v>2909</v>
      </c>
      <c r="AJ324" s="1222" t="s">
        <v>295</v>
      </c>
      <c r="AK324" s="1225" t="s">
        <v>3105</v>
      </c>
      <c r="AL324" s="1222" t="s">
        <v>294</v>
      </c>
      <c r="AM324" s="1221" t="s">
        <v>3011</v>
      </c>
      <c r="AN324" s="2008"/>
    </row>
    <row r="325" spans="1:40" ht="93" customHeight="1">
      <c r="A325" s="1221" t="s">
        <v>1107</v>
      </c>
      <c r="B325" s="1221" t="s">
        <v>617</v>
      </c>
      <c r="C325" s="1221" t="s">
        <v>3098</v>
      </c>
      <c r="D325" s="1222" t="s">
        <v>3011</v>
      </c>
      <c r="E325" s="1221" t="s">
        <v>3099</v>
      </c>
      <c r="F325" s="1222" t="s">
        <v>291</v>
      </c>
      <c r="G325" s="1222" t="s">
        <v>3013</v>
      </c>
      <c r="H325" s="1223">
        <v>6698.5645500000001</v>
      </c>
      <c r="I325" s="1223">
        <v>3600</v>
      </c>
      <c r="J325" s="1222" t="s">
        <v>3014</v>
      </c>
      <c r="K325" s="1224">
        <v>44448</v>
      </c>
      <c r="L325" s="1222" t="s">
        <v>3100</v>
      </c>
      <c r="M325" s="1224">
        <v>48113</v>
      </c>
      <c r="N325" s="1222" t="s">
        <v>293</v>
      </c>
      <c r="O325" s="2069">
        <v>46286</v>
      </c>
      <c r="P325" s="1221" t="s">
        <v>294</v>
      </c>
      <c r="Q325" s="1221" t="s">
        <v>3064</v>
      </c>
      <c r="R325" s="2069" t="s">
        <v>3101</v>
      </c>
      <c r="S325" s="1222" t="s">
        <v>297</v>
      </c>
      <c r="T325" s="2063" t="s">
        <v>2932</v>
      </c>
      <c r="U325" s="1222" t="s">
        <v>294</v>
      </c>
      <c r="V325" s="1222" t="s">
        <v>3102</v>
      </c>
      <c r="W325" s="1222" t="s">
        <v>294</v>
      </c>
      <c r="X325" s="1222" t="s">
        <v>3011</v>
      </c>
      <c r="Y325" s="1222" t="s">
        <v>3020</v>
      </c>
      <c r="Z325" s="1222" t="s">
        <v>3011</v>
      </c>
      <c r="AA325" s="1222" t="s">
        <v>3011</v>
      </c>
      <c r="AB325" s="1222" t="s">
        <v>3011</v>
      </c>
      <c r="AC325" s="1222" t="s">
        <v>3011</v>
      </c>
      <c r="AD325" s="1222" t="s">
        <v>3011</v>
      </c>
      <c r="AE325" s="1222" t="s">
        <v>3011</v>
      </c>
      <c r="AF325" s="2007" t="s">
        <v>293</v>
      </c>
      <c r="AG325" s="1222" t="s">
        <v>3103</v>
      </c>
      <c r="AH325" s="1221" t="s">
        <v>3104</v>
      </c>
      <c r="AI325" s="2007" t="s">
        <v>2909</v>
      </c>
      <c r="AJ325" s="1222" t="s">
        <v>295</v>
      </c>
      <c r="AK325" s="1225" t="s">
        <v>3105</v>
      </c>
      <c r="AL325" s="1222" t="s">
        <v>294</v>
      </c>
      <c r="AM325" s="1221" t="s">
        <v>3011</v>
      </c>
      <c r="AN325" s="2008"/>
    </row>
    <row r="326" spans="1:40" ht="93" customHeight="1">
      <c r="A326" s="1221" t="s">
        <v>1107</v>
      </c>
      <c r="B326" s="1221" t="s">
        <v>618</v>
      </c>
      <c r="C326" s="1221" t="s">
        <v>3098</v>
      </c>
      <c r="D326" s="1222" t="s">
        <v>3011</v>
      </c>
      <c r="E326" s="1221" t="s">
        <v>3099</v>
      </c>
      <c r="F326" s="1222" t="s">
        <v>291</v>
      </c>
      <c r="G326" s="1222" t="s">
        <v>3013</v>
      </c>
      <c r="H326" s="1223">
        <v>10419.989310000001</v>
      </c>
      <c r="I326" s="1223">
        <v>5600</v>
      </c>
      <c r="J326" s="1222" t="s">
        <v>3014</v>
      </c>
      <c r="K326" s="1224">
        <v>44448</v>
      </c>
      <c r="L326" s="1222" t="s">
        <v>3100</v>
      </c>
      <c r="M326" s="1224">
        <v>48113</v>
      </c>
      <c r="N326" s="1222" t="s">
        <v>293</v>
      </c>
      <c r="O326" s="2069">
        <v>46286</v>
      </c>
      <c r="P326" s="1221" t="s">
        <v>294</v>
      </c>
      <c r="Q326" s="1221" t="s">
        <v>3068</v>
      </c>
      <c r="R326" s="2069" t="s">
        <v>3101</v>
      </c>
      <c r="S326" s="1222" t="s">
        <v>297</v>
      </c>
      <c r="T326" s="2063" t="s">
        <v>2932</v>
      </c>
      <c r="U326" s="1222" t="s">
        <v>294</v>
      </c>
      <c r="V326" s="1222" t="s">
        <v>3102</v>
      </c>
      <c r="W326" s="1222" t="s">
        <v>294</v>
      </c>
      <c r="X326" s="1222" t="s">
        <v>3011</v>
      </c>
      <c r="Y326" s="1222" t="s">
        <v>3020</v>
      </c>
      <c r="Z326" s="1222" t="s">
        <v>3011</v>
      </c>
      <c r="AA326" s="1222" t="s">
        <v>3011</v>
      </c>
      <c r="AB326" s="1222" t="s">
        <v>3011</v>
      </c>
      <c r="AC326" s="1222" t="s">
        <v>3011</v>
      </c>
      <c r="AD326" s="1222" t="s">
        <v>3011</v>
      </c>
      <c r="AE326" s="1222" t="s">
        <v>3011</v>
      </c>
      <c r="AF326" s="2007" t="s">
        <v>293</v>
      </c>
      <c r="AG326" s="1222" t="s">
        <v>3103</v>
      </c>
      <c r="AH326" s="1221" t="s">
        <v>3104</v>
      </c>
      <c r="AI326" s="2007" t="s">
        <v>2909</v>
      </c>
      <c r="AJ326" s="1222" t="s">
        <v>295</v>
      </c>
      <c r="AK326" s="1225" t="s">
        <v>3105</v>
      </c>
      <c r="AL326" s="1222" t="s">
        <v>294</v>
      </c>
      <c r="AM326" s="1221" t="s">
        <v>3011</v>
      </c>
      <c r="AN326" s="2008"/>
    </row>
    <row r="327" spans="1:40" ht="93" customHeight="1">
      <c r="A327" s="1221" t="s">
        <v>1107</v>
      </c>
      <c r="B327" s="1221" t="s">
        <v>619</v>
      </c>
      <c r="C327" s="1221" t="s">
        <v>3098</v>
      </c>
      <c r="D327" s="1222" t="s">
        <v>3011</v>
      </c>
      <c r="E327" s="1221" t="s">
        <v>3099</v>
      </c>
      <c r="F327" s="1222" t="s">
        <v>291</v>
      </c>
      <c r="G327" s="1222" t="s">
        <v>3013</v>
      </c>
      <c r="H327" s="1223">
        <v>1488.5699</v>
      </c>
      <c r="I327" s="1223">
        <v>800</v>
      </c>
      <c r="J327" s="1222" t="s">
        <v>3014</v>
      </c>
      <c r="K327" s="1224">
        <v>44448</v>
      </c>
      <c r="L327" s="1222" t="s">
        <v>3100</v>
      </c>
      <c r="M327" s="1224">
        <v>48113</v>
      </c>
      <c r="N327" s="1222" t="s">
        <v>293</v>
      </c>
      <c r="O327" s="2069">
        <v>46286</v>
      </c>
      <c r="P327" s="1221" t="s">
        <v>294</v>
      </c>
      <c r="Q327" s="1221" t="s">
        <v>3051</v>
      </c>
      <c r="R327" s="2069" t="s">
        <v>3101</v>
      </c>
      <c r="S327" s="1222" t="s">
        <v>297</v>
      </c>
      <c r="T327" s="2063" t="s">
        <v>2932</v>
      </c>
      <c r="U327" s="1222" t="s">
        <v>294</v>
      </c>
      <c r="V327" s="1222" t="s">
        <v>3102</v>
      </c>
      <c r="W327" s="1222" t="s">
        <v>294</v>
      </c>
      <c r="X327" s="1222" t="s">
        <v>3011</v>
      </c>
      <c r="Y327" s="1222" t="s">
        <v>3020</v>
      </c>
      <c r="Z327" s="1222" t="s">
        <v>3011</v>
      </c>
      <c r="AA327" s="1222" t="s">
        <v>3011</v>
      </c>
      <c r="AB327" s="1222" t="s">
        <v>3011</v>
      </c>
      <c r="AC327" s="1222" t="s">
        <v>3011</v>
      </c>
      <c r="AD327" s="1222" t="s">
        <v>3011</v>
      </c>
      <c r="AE327" s="1222" t="s">
        <v>3011</v>
      </c>
      <c r="AF327" s="2007" t="s">
        <v>293</v>
      </c>
      <c r="AG327" s="1222" t="s">
        <v>3103</v>
      </c>
      <c r="AH327" s="1221" t="s">
        <v>3104</v>
      </c>
      <c r="AI327" s="2007" t="s">
        <v>2909</v>
      </c>
      <c r="AJ327" s="1222" t="s">
        <v>295</v>
      </c>
      <c r="AK327" s="1225" t="s">
        <v>3105</v>
      </c>
      <c r="AL327" s="1222" t="s">
        <v>294</v>
      </c>
      <c r="AM327" s="1221" t="s">
        <v>3011</v>
      </c>
      <c r="AN327" s="2008"/>
    </row>
    <row r="328" spans="1:40" ht="93" customHeight="1">
      <c r="A328" s="1221" t="s">
        <v>1107</v>
      </c>
      <c r="B328" s="1221" t="s">
        <v>620</v>
      </c>
      <c r="C328" s="1221" t="s">
        <v>3098</v>
      </c>
      <c r="D328" s="1222" t="s">
        <v>3011</v>
      </c>
      <c r="E328" s="1221" t="s">
        <v>3099</v>
      </c>
      <c r="F328" s="1222" t="s">
        <v>291</v>
      </c>
      <c r="G328" s="1222" t="s">
        <v>3013</v>
      </c>
      <c r="H328" s="1223">
        <v>13397.12911</v>
      </c>
      <c r="I328" s="1223">
        <v>7200</v>
      </c>
      <c r="J328" s="1222" t="s">
        <v>3014</v>
      </c>
      <c r="K328" s="1224">
        <v>44448</v>
      </c>
      <c r="L328" s="1222" t="s">
        <v>3100</v>
      </c>
      <c r="M328" s="1224">
        <v>48113</v>
      </c>
      <c r="N328" s="1222" t="s">
        <v>293</v>
      </c>
      <c r="O328" s="2069">
        <v>46286</v>
      </c>
      <c r="P328" s="1221" t="s">
        <v>294</v>
      </c>
      <c r="Q328" s="1221" t="s">
        <v>3113</v>
      </c>
      <c r="R328" s="2069" t="s">
        <v>3101</v>
      </c>
      <c r="S328" s="1222" t="s">
        <v>297</v>
      </c>
      <c r="T328" s="2063" t="s">
        <v>2932</v>
      </c>
      <c r="U328" s="1222" t="s">
        <v>294</v>
      </c>
      <c r="V328" s="1222" t="s">
        <v>3102</v>
      </c>
      <c r="W328" s="1222" t="s">
        <v>294</v>
      </c>
      <c r="X328" s="1222" t="s">
        <v>3011</v>
      </c>
      <c r="Y328" s="1222" t="s">
        <v>3020</v>
      </c>
      <c r="Z328" s="1222" t="s">
        <v>3011</v>
      </c>
      <c r="AA328" s="1222" t="s">
        <v>3011</v>
      </c>
      <c r="AB328" s="1222" t="s">
        <v>3011</v>
      </c>
      <c r="AC328" s="1222" t="s">
        <v>3011</v>
      </c>
      <c r="AD328" s="1222" t="s">
        <v>3011</v>
      </c>
      <c r="AE328" s="1222" t="s">
        <v>3011</v>
      </c>
      <c r="AF328" s="2007" t="s">
        <v>293</v>
      </c>
      <c r="AG328" s="1222" t="s">
        <v>3103</v>
      </c>
      <c r="AH328" s="1221" t="s">
        <v>3104</v>
      </c>
      <c r="AI328" s="2007" t="s">
        <v>2909</v>
      </c>
      <c r="AJ328" s="1222" t="s">
        <v>295</v>
      </c>
      <c r="AK328" s="1225" t="s">
        <v>3105</v>
      </c>
      <c r="AL328" s="1222" t="s">
        <v>294</v>
      </c>
      <c r="AM328" s="1221" t="s">
        <v>3011</v>
      </c>
      <c r="AN328" s="2008"/>
    </row>
    <row r="329" spans="1:40" ht="93" customHeight="1">
      <c r="A329" s="1221" t="s">
        <v>1107</v>
      </c>
      <c r="B329" s="1221" t="s">
        <v>621</v>
      </c>
      <c r="C329" s="1221" t="s">
        <v>3098</v>
      </c>
      <c r="D329" s="1222" t="s">
        <v>3011</v>
      </c>
      <c r="E329" s="1221" t="s">
        <v>3099</v>
      </c>
      <c r="F329" s="1222" t="s">
        <v>291</v>
      </c>
      <c r="G329" s="1222" t="s">
        <v>3013</v>
      </c>
      <c r="H329" s="1223">
        <v>87081.339200000002</v>
      </c>
      <c r="I329" s="1223">
        <v>46800</v>
      </c>
      <c r="J329" s="1222" t="s">
        <v>3014</v>
      </c>
      <c r="K329" s="1224">
        <v>44448</v>
      </c>
      <c r="L329" s="1222" t="s">
        <v>3100</v>
      </c>
      <c r="M329" s="1224">
        <v>48113</v>
      </c>
      <c r="N329" s="1222" t="s">
        <v>293</v>
      </c>
      <c r="O329" s="2069">
        <v>46286</v>
      </c>
      <c r="P329" s="1221" t="s">
        <v>294</v>
      </c>
      <c r="Q329" s="1221" t="s">
        <v>3133</v>
      </c>
      <c r="R329" s="2069" t="s">
        <v>3101</v>
      </c>
      <c r="S329" s="1222" t="s">
        <v>297</v>
      </c>
      <c r="T329" s="2063" t="s">
        <v>2932</v>
      </c>
      <c r="U329" s="1222" t="s">
        <v>294</v>
      </c>
      <c r="V329" s="1222" t="s">
        <v>3102</v>
      </c>
      <c r="W329" s="1222" t="s">
        <v>294</v>
      </c>
      <c r="X329" s="1222" t="s">
        <v>3011</v>
      </c>
      <c r="Y329" s="1222" t="s">
        <v>3020</v>
      </c>
      <c r="Z329" s="1222" t="s">
        <v>3011</v>
      </c>
      <c r="AA329" s="1222" t="s">
        <v>3011</v>
      </c>
      <c r="AB329" s="1222" t="s">
        <v>3011</v>
      </c>
      <c r="AC329" s="1222" t="s">
        <v>3011</v>
      </c>
      <c r="AD329" s="1222" t="s">
        <v>3011</v>
      </c>
      <c r="AE329" s="1222" t="s">
        <v>3011</v>
      </c>
      <c r="AF329" s="2007" t="s">
        <v>293</v>
      </c>
      <c r="AG329" s="1222" t="s">
        <v>3103</v>
      </c>
      <c r="AH329" s="1221" t="s">
        <v>3104</v>
      </c>
      <c r="AI329" s="2007" t="s">
        <v>2909</v>
      </c>
      <c r="AJ329" s="1222" t="s">
        <v>295</v>
      </c>
      <c r="AK329" s="1225" t="s">
        <v>3105</v>
      </c>
      <c r="AL329" s="1222" t="s">
        <v>294</v>
      </c>
      <c r="AM329" s="1221" t="s">
        <v>3011</v>
      </c>
      <c r="AN329" s="2008"/>
    </row>
    <row r="330" spans="1:40" ht="93" customHeight="1">
      <c r="A330" s="1221" t="s">
        <v>1107</v>
      </c>
      <c r="B330" s="1221" t="s">
        <v>622</v>
      </c>
      <c r="C330" s="1221" t="s">
        <v>3098</v>
      </c>
      <c r="D330" s="1222" t="s">
        <v>3011</v>
      </c>
      <c r="E330" s="1221" t="s">
        <v>3099</v>
      </c>
      <c r="F330" s="1222" t="s">
        <v>291</v>
      </c>
      <c r="G330" s="1222" t="s">
        <v>3013</v>
      </c>
      <c r="H330" s="1223">
        <v>52844.231480000002</v>
      </c>
      <c r="I330" s="1223">
        <v>28400</v>
      </c>
      <c r="J330" s="1222" t="s">
        <v>3014</v>
      </c>
      <c r="K330" s="1224">
        <v>44448</v>
      </c>
      <c r="L330" s="1222" t="s">
        <v>3100</v>
      </c>
      <c r="M330" s="1224">
        <v>48113</v>
      </c>
      <c r="N330" s="1222" t="s">
        <v>293</v>
      </c>
      <c r="O330" s="2069">
        <v>46286</v>
      </c>
      <c r="P330" s="1221" t="s">
        <v>294</v>
      </c>
      <c r="Q330" s="1221" t="s">
        <v>3134</v>
      </c>
      <c r="R330" s="2069" t="s">
        <v>3101</v>
      </c>
      <c r="S330" s="1222" t="s">
        <v>297</v>
      </c>
      <c r="T330" s="2063" t="s">
        <v>2932</v>
      </c>
      <c r="U330" s="1222" t="s">
        <v>294</v>
      </c>
      <c r="V330" s="1222" t="s">
        <v>3102</v>
      </c>
      <c r="W330" s="1222" t="s">
        <v>294</v>
      </c>
      <c r="X330" s="1222" t="s">
        <v>3011</v>
      </c>
      <c r="Y330" s="1222" t="s">
        <v>3020</v>
      </c>
      <c r="Z330" s="1222" t="s">
        <v>3011</v>
      </c>
      <c r="AA330" s="1222" t="s">
        <v>3011</v>
      </c>
      <c r="AB330" s="1222" t="s">
        <v>3011</v>
      </c>
      <c r="AC330" s="1222" t="s">
        <v>3011</v>
      </c>
      <c r="AD330" s="1222" t="s">
        <v>3011</v>
      </c>
      <c r="AE330" s="1222" t="s">
        <v>3011</v>
      </c>
      <c r="AF330" s="2007" t="s">
        <v>293</v>
      </c>
      <c r="AG330" s="1222" t="s">
        <v>3103</v>
      </c>
      <c r="AH330" s="1221" t="s">
        <v>3104</v>
      </c>
      <c r="AI330" s="2007" t="s">
        <v>2909</v>
      </c>
      <c r="AJ330" s="1222" t="s">
        <v>295</v>
      </c>
      <c r="AK330" s="1225" t="s">
        <v>3105</v>
      </c>
      <c r="AL330" s="1222" t="s">
        <v>294</v>
      </c>
      <c r="AM330" s="1221" t="s">
        <v>3011</v>
      </c>
      <c r="AN330" s="2008"/>
    </row>
    <row r="331" spans="1:40" ht="93" customHeight="1">
      <c r="A331" s="1221" t="s">
        <v>1107</v>
      </c>
      <c r="B331" s="1221" t="s">
        <v>623</v>
      </c>
      <c r="C331" s="1221" t="s">
        <v>3098</v>
      </c>
      <c r="D331" s="1222" t="s">
        <v>3011</v>
      </c>
      <c r="E331" s="1221" t="s">
        <v>3099</v>
      </c>
      <c r="F331" s="1222" t="s">
        <v>291</v>
      </c>
      <c r="G331" s="1222" t="s">
        <v>3013</v>
      </c>
      <c r="H331" s="1223">
        <v>159276.97938999999</v>
      </c>
      <c r="I331" s="1223">
        <v>85600</v>
      </c>
      <c r="J331" s="1222" t="s">
        <v>3014</v>
      </c>
      <c r="K331" s="1224">
        <v>44448</v>
      </c>
      <c r="L331" s="1222" t="s">
        <v>3100</v>
      </c>
      <c r="M331" s="1224">
        <v>48113</v>
      </c>
      <c r="N331" s="1222" t="s">
        <v>293</v>
      </c>
      <c r="O331" s="2069">
        <v>46286</v>
      </c>
      <c r="P331" s="1221" t="s">
        <v>294</v>
      </c>
      <c r="Q331" s="1221" t="s">
        <v>3135</v>
      </c>
      <c r="R331" s="2069" t="s">
        <v>3101</v>
      </c>
      <c r="S331" s="1222" t="s">
        <v>297</v>
      </c>
      <c r="T331" s="2063" t="s">
        <v>2932</v>
      </c>
      <c r="U331" s="1222" t="s">
        <v>294</v>
      </c>
      <c r="V331" s="1222" t="s">
        <v>3102</v>
      </c>
      <c r="W331" s="1222" t="s">
        <v>294</v>
      </c>
      <c r="X331" s="1222" t="s">
        <v>3011</v>
      </c>
      <c r="Y331" s="1222" t="s">
        <v>3020</v>
      </c>
      <c r="Z331" s="1222" t="s">
        <v>3011</v>
      </c>
      <c r="AA331" s="1222" t="s">
        <v>3011</v>
      </c>
      <c r="AB331" s="1222" t="s">
        <v>3011</v>
      </c>
      <c r="AC331" s="1222" t="s">
        <v>3011</v>
      </c>
      <c r="AD331" s="1222" t="s">
        <v>3011</v>
      </c>
      <c r="AE331" s="1222" t="s">
        <v>3011</v>
      </c>
      <c r="AF331" s="2007" t="s">
        <v>293</v>
      </c>
      <c r="AG331" s="1222" t="s">
        <v>3103</v>
      </c>
      <c r="AH331" s="1221" t="s">
        <v>3104</v>
      </c>
      <c r="AI331" s="2007" t="s">
        <v>2909</v>
      </c>
      <c r="AJ331" s="1222" t="s">
        <v>295</v>
      </c>
      <c r="AK331" s="1225" t="s">
        <v>3105</v>
      </c>
      <c r="AL331" s="1222" t="s">
        <v>294</v>
      </c>
      <c r="AM331" s="1221" t="s">
        <v>3011</v>
      </c>
      <c r="AN331" s="2008"/>
    </row>
    <row r="332" spans="1:40" ht="93" customHeight="1">
      <c r="A332" s="1221" t="s">
        <v>1107</v>
      </c>
      <c r="B332" s="1221" t="s">
        <v>624</v>
      </c>
      <c r="C332" s="1221" t="s">
        <v>3098</v>
      </c>
      <c r="D332" s="1222" t="s">
        <v>3011</v>
      </c>
      <c r="E332" s="1221" t="s">
        <v>3099</v>
      </c>
      <c r="F332" s="1222" t="s">
        <v>291</v>
      </c>
      <c r="G332" s="1222" t="s">
        <v>3013</v>
      </c>
      <c r="H332" s="1223">
        <v>2232.8548500000002</v>
      </c>
      <c r="I332" s="1223">
        <v>1200</v>
      </c>
      <c r="J332" s="1222" t="s">
        <v>3014</v>
      </c>
      <c r="K332" s="1224">
        <v>44448</v>
      </c>
      <c r="L332" s="1222" t="s">
        <v>3100</v>
      </c>
      <c r="M332" s="1224">
        <v>48113</v>
      </c>
      <c r="N332" s="1222" t="s">
        <v>293</v>
      </c>
      <c r="O332" s="2069">
        <v>46286</v>
      </c>
      <c r="P332" s="1221" t="s">
        <v>294</v>
      </c>
      <c r="Q332" s="1221" t="s">
        <v>3053</v>
      </c>
      <c r="R332" s="2069" t="s">
        <v>3101</v>
      </c>
      <c r="S332" s="1222" t="s">
        <v>297</v>
      </c>
      <c r="T332" s="2063" t="s">
        <v>2932</v>
      </c>
      <c r="U332" s="1222" t="s">
        <v>294</v>
      </c>
      <c r="V332" s="1222" t="s">
        <v>3102</v>
      </c>
      <c r="W332" s="1222" t="s">
        <v>294</v>
      </c>
      <c r="X332" s="1222" t="s">
        <v>3011</v>
      </c>
      <c r="Y332" s="1222" t="s">
        <v>3020</v>
      </c>
      <c r="Z332" s="1222" t="s">
        <v>3011</v>
      </c>
      <c r="AA332" s="1222" t="s">
        <v>3011</v>
      </c>
      <c r="AB332" s="1222" t="s">
        <v>3011</v>
      </c>
      <c r="AC332" s="1222" t="s">
        <v>3011</v>
      </c>
      <c r="AD332" s="1222" t="s">
        <v>3011</v>
      </c>
      <c r="AE332" s="1222" t="s">
        <v>3011</v>
      </c>
      <c r="AF332" s="2007" t="s">
        <v>293</v>
      </c>
      <c r="AG332" s="1222" t="s">
        <v>3103</v>
      </c>
      <c r="AH332" s="1221" t="s">
        <v>3104</v>
      </c>
      <c r="AI332" s="2007" t="s">
        <v>2909</v>
      </c>
      <c r="AJ332" s="1222" t="s">
        <v>295</v>
      </c>
      <c r="AK332" s="1225" t="s">
        <v>3105</v>
      </c>
      <c r="AL332" s="1222" t="s">
        <v>294</v>
      </c>
      <c r="AM332" s="1221" t="s">
        <v>3011</v>
      </c>
      <c r="AN332" s="2008"/>
    </row>
    <row r="333" spans="1:40" ht="93" customHeight="1">
      <c r="A333" s="1221" t="s">
        <v>1107</v>
      </c>
      <c r="B333" s="1221" t="s">
        <v>625</v>
      </c>
      <c r="C333" s="1221" t="s">
        <v>3098</v>
      </c>
      <c r="D333" s="1222" t="s">
        <v>3011</v>
      </c>
      <c r="E333" s="1221" t="s">
        <v>3099</v>
      </c>
      <c r="F333" s="1222" t="s">
        <v>291</v>
      </c>
      <c r="G333" s="1222" t="s">
        <v>3013</v>
      </c>
      <c r="H333" s="1223">
        <v>16374.268910000001</v>
      </c>
      <c r="I333" s="1223">
        <v>8800</v>
      </c>
      <c r="J333" s="1222" t="s">
        <v>3014</v>
      </c>
      <c r="K333" s="1224">
        <v>44448</v>
      </c>
      <c r="L333" s="1222" t="s">
        <v>3100</v>
      </c>
      <c r="M333" s="1224">
        <v>48113</v>
      </c>
      <c r="N333" s="1222" t="s">
        <v>293</v>
      </c>
      <c r="O333" s="2069">
        <v>46286</v>
      </c>
      <c r="P333" s="1221" t="s">
        <v>294</v>
      </c>
      <c r="Q333" s="1221" t="s">
        <v>3112</v>
      </c>
      <c r="R333" s="2069" t="s">
        <v>3101</v>
      </c>
      <c r="S333" s="1222" t="s">
        <v>297</v>
      </c>
      <c r="T333" s="2063" t="s">
        <v>2932</v>
      </c>
      <c r="U333" s="1222" t="s">
        <v>294</v>
      </c>
      <c r="V333" s="1222" t="s">
        <v>3102</v>
      </c>
      <c r="W333" s="1222" t="s">
        <v>294</v>
      </c>
      <c r="X333" s="1222" t="s">
        <v>3011</v>
      </c>
      <c r="Y333" s="1222" t="s">
        <v>3020</v>
      </c>
      <c r="Z333" s="1222" t="s">
        <v>3011</v>
      </c>
      <c r="AA333" s="1222" t="s">
        <v>3011</v>
      </c>
      <c r="AB333" s="1222" t="s">
        <v>3011</v>
      </c>
      <c r="AC333" s="1222" t="s">
        <v>3011</v>
      </c>
      <c r="AD333" s="1222" t="s">
        <v>3011</v>
      </c>
      <c r="AE333" s="1222" t="s">
        <v>3011</v>
      </c>
      <c r="AF333" s="2007" t="s">
        <v>293</v>
      </c>
      <c r="AG333" s="1222" t="s">
        <v>3103</v>
      </c>
      <c r="AH333" s="1221" t="s">
        <v>3104</v>
      </c>
      <c r="AI333" s="2007" t="s">
        <v>2909</v>
      </c>
      <c r="AJ333" s="1222" t="s">
        <v>295</v>
      </c>
      <c r="AK333" s="1225" t="s">
        <v>3105</v>
      </c>
      <c r="AL333" s="1222" t="s">
        <v>294</v>
      </c>
      <c r="AM333" s="1221" t="s">
        <v>3011</v>
      </c>
      <c r="AN333" s="2008"/>
    </row>
    <row r="334" spans="1:40" ht="93" customHeight="1">
      <c r="A334" s="1221" t="s">
        <v>1107</v>
      </c>
      <c r="B334" s="1221" t="s">
        <v>626</v>
      </c>
      <c r="C334" s="1221" t="s">
        <v>3098</v>
      </c>
      <c r="D334" s="1222" t="s">
        <v>3011</v>
      </c>
      <c r="E334" s="1221" t="s">
        <v>3099</v>
      </c>
      <c r="F334" s="1222" t="s">
        <v>291</v>
      </c>
      <c r="G334" s="1222" t="s">
        <v>3013</v>
      </c>
      <c r="H334" s="1223">
        <v>5209.9946499999996</v>
      </c>
      <c r="I334" s="1223">
        <v>2800</v>
      </c>
      <c r="J334" s="1222" t="s">
        <v>3014</v>
      </c>
      <c r="K334" s="1224">
        <v>44448</v>
      </c>
      <c r="L334" s="1222" t="s">
        <v>3100</v>
      </c>
      <c r="M334" s="1224">
        <v>48113</v>
      </c>
      <c r="N334" s="1222" t="s">
        <v>293</v>
      </c>
      <c r="O334" s="2069">
        <v>46286</v>
      </c>
      <c r="P334" s="1221" t="s">
        <v>294</v>
      </c>
      <c r="Q334" s="1221" t="s">
        <v>3073</v>
      </c>
      <c r="R334" s="2069" t="s">
        <v>3101</v>
      </c>
      <c r="S334" s="1222" t="s">
        <v>297</v>
      </c>
      <c r="T334" s="2063" t="s">
        <v>2932</v>
      </c>
      <c r="U334" s="1222" t="s">
        <v>294</v>
      </c>
      <c r="V334" s="1222" t="s">
        <v>3102</v>
      </c>
      <c r="W334" s="1222" t="s">
        <v>294</v>
      </c>
      <c r="X334" s="1222" t="s">
        <v>3011</v>
      </c>
      <c r="Y334" s="1222" t="s">
        <v>3020</v>
      </c>
      <c r="Z334" s="1222" t="s">
        <v>3011</v>
      </c>
      <c r="AA334" s="1222" t="s">
        <v>3011</v>
      </c>
      <c r="AB334" s="1222" t="s">
        <v>3011</v>
      </c>
      <c r="AC334" s="1222" t="s">
        <v>3011</v>
      </c>
      <c r="AD334" s="1222" t="s">
        <v>3011</v>
      </c>
      <c r="AE334" s="1222" t="s">
        <v>3011</v>
      </c>
      <c r="AF334" s="2007" t="s">
        <v>293</v>
      </c>
      <c r="AG334" s="1222" t="s">
        <v>3103</v>
      </c>
      <c r="AH334" s="1221" t="s">
        <v>3104</v>
      </c>
      <c r="AI334" s="2007" t="s">
        <v>2909</v>
      </c>
      <c r="AJ334" s="1222" t="s">
        <v>295</v>
      </c>
      <c r="AK334" s="1225" t="s">
        <v>3105</v>
      </c>
      <c r="AL334" s="1222" t="s">
        <v>294</v>
      </c>
      <c r="AM334" s="1221" t="s">
        <v>3011</v>
      </c>
      <c r="AN334" s="2008"/>
    </row>
    <row r="335" spans="1:40" ht="93" customHeight="1">
      <c r="A335" s="1221" t="s">
        <v>1107</v>
      </c>
      <c r="B335" s="1221" t="s">
        <v>627</v>
      </c>
      <c r="C335" s="1221" t="s">
        <v>3098</v>
      </c>
      <c r="D335" s="1222" t="s">
        <v>3011</v>
      </c>
      <c r="E335" s="1221" t="s">
        <v>3099</v>
      </c>
      <c r="F335" s="1222" t="s">
        <v>291</v>
      </c>
      <c r="G335" s="1222" t="s">
        <v>3013</v>
      </c>
      <c r="H335" s="1223">
        <v>17862.838810000001</v>
      </c>
      <c r="I335" s="1223">
        <v>9600</v>
      </c>
      <c r="J335" s="1222" t="s">
        <v>3014</v>
      </c>
      <c r="K335" s="1224">
        <v>44448</v>
      </c>
      <c r="L335" s="1222" t="s">
        <v>3100</v>
      </c>
      <c r="M335" s="1224">
        <v>48113</v>
      </c>
      <c r="N335" s="1222" t="s">
        <v>293</v>
      </c>
      <c r="O335" s="2069">
        <v>46286</v>
      </c>
      <c r="P335" s="1221" t="s">
        <v>294</v>
      </c>
      <c r="Q335" s="1221" t="s">
        <v>3080</v>
      </c>
      <c r="R335" s="2069" t="s">
        <v>3101</v>
      </c>
      <c r="S335" s="1222" t="s">
        <v>297</v>
      </c>
      <c r="T335" s="2063" t="s">
        <v>2932</v>
      </c>
      <c r="U335" s="1222" t="s">
        <v>294</v>
      </c>
      <c r="V335" s="1222" t="s">
        <v>3102</v>
      </c>
      <c r="W335" s="1222" t="s">
        <v>294</v>
      </c>
      <c r="X335" s="1222" t="s">
        <v>3011</v>
      </c>
      <c r="Y335" s="1222" t="s">
        <v>3020</v>
      </c>
      <c r="Z335" s="1222" t="s">
        <v>3011</v>
      </c>
      <c r="AA335" s="1222" t="s">
        <v>3011</v>
      </c>
      <c r="AB335" s="1222" t="s">
        <v>3011</v>
      </c>
      <c r="AC335" s="1222" t="s">
        <v>3011</v>
      </c>
      <c r="AD335" s="1222" t="s">
        <v>3011</v>
      </c>
      <c r="AE335" s="1222" t="s">
        <v>3011</v>
      </c>
      <c r="AF335" s="2007" t="s">
        <v>293</v>
      </c>
      <c r="AG335" s="1222" t="s">
        <v>3103</v>
      </c>
      <c r="AH335" s="1221" t="s">
        <v>3104</v>
      </c>
      <c r="AI335" s="2007" t="s">
        <v>2909</v>
      </c>
      <c r="AJ335" s="1222" t="s">
        <v>295</v>
      </c>
      <c r="AK335" s="1225" t="s">
        <v>3105</v>
      </c>
      <c r="AL335" s="1222" t="s">
        <v>294</v>
      </c>
      <c r="AM335" s="1221" t="s">
        <v>3011</v>
      </c>
      <c r="AN335" s="2008"/>
    </row>
    <row r="336" spans="1:40" ht="93" customHeight="1">
      <c r="A336" s="1221" t="s">
        <v>1107</v>
      </c>
      <c r="B336" s="1221" t="s">
        <v>628</v>
      </c>
      <c r="C336" s="1221" t="s">
        <v>3098</v>
      </c>
      <c r="D336" s="1222" t="s">
        <v>3011</v>
      </c>
      <c r="E336" s="1221" t="s">
        <v>3099</v>
      </c>
      <c r="F336" s="1222" t="s">
        <v>291</v>
      </c>
      <c r="G336" s="1222" t="s">
        <v>3013</v>
      </c>
      <c r="H336" s="1223">
        <v>2977.1397999999999</v>
      </c>
      <c r="I336" s="1223">
        <v>1600</v>
      </c>
      <c r="J336" s="1222" t="s">
        <v>3014</v>
      </c>
      <c r="K336" s="1224">
        <v>44448</v>
      </c>
      <c r="L336" s="1222" t="s">
        <v>3100</v>
      </c>
      <c r="M336" s="1224">
        <v>48113</v>
      </c>
      <c r="N336" s="1222" t="s">
        <v>293</v>
      </c>
      <c r="O336" s="2069">
        <v>46286</v>
      </c>
      <c r="P336" s="1221" t="s">
        <v>294</v>
      </c>
      <c r="Q336" s="1221" t="s">
        <v>3071</v>
      </c>
      <c r="R336" s="2069" t="s">
        <v>3101</v>
      </c>
      <c r="S336" s="1222" t="s">
        <v>297</v>
      </c>
      <c r="T336" s="2063" t="s">
        <v>2932</v>
      </c>
      <c r="U336" s="1222" t="s">
        <v>294</v>
      </c>
      <c r="V336" s="1222" t="s">
        <v>3102</v>
      </c>
      <c r="W336" s="1222" t="s">
        <v>294</v>
      </c>
      <c r="X336" s="1222" t="s">
        <v>3011</v>
      </c>
      <c r="Y336" s="1222" t="s">
        <v>3020</v>
      </c>
      <c r="Z336" s="1222" t="s">
        <v>3011</v>
      </c>
      <c r="AA336" s="1222" t="s">
        <v>3011</v>
      </c>
      <c r="AB336" s="1222" t="s">
        <v>3011</v>
      </c>
      <c r="AC336" s="1222" t="s">
        <v>3011</v>
      </c>
      <c r="AD336" s="1222" t="s">
        <v>3011</v>
      </c>
      <c r="AE336" s="1222" t="s">
        <v>3011</v>
      </c>
      <c r="AF336" s="2007" t="s">
        <v>293</v>
      </c>
      <c r="AG336" s="1222" t="s">
        <v>3103</v>
      </c>
      <c r="AH336" s="1221" t="s">
        <v>3104</v>
      </c>
      <c r="AI336" s="2007" t="s">
        <v>2909</v>
      </c>
      <c r="AJ336" s="1222" t="s">
        <v>295</v>
      </c>
      <c r="AK336" s="1225" t="s">
        <v>3105</v>
      </c>
      <c r="AL336" s="1222" t="s">
        <v>294</v>
      </c>
      <c r="AM336" s="1221" t="s">
        <v>3011</v>
      </c>
      <c r="AN336" s="2008"/>
    </row>
    <row r="337" spans="1:40" ht="93" customHeight="1">
      <c r="A337" s="1221" t="s">
        <v>1107</v>
      </c>
      <c r="B337" s="1221" t="s">
        <v>629</v>
      </c>
      <c r="C337" s="1221" t="s">
        <v>3098</v>
      </c>
      <c r="D337" s="1222" t="s">
        <v>3011</v>
      </c>
      <c r="E337" s="1221" t="s">
        <v>3099</v>
      </c>
      <c r="F337" s="1222" t="s">
        <v>291</v>
      </c>
      <c r="G337" s="1222" t="s">
        <v>3013</v>
      </c>
      <c r="H337" s="1223">
        <v>744.28494999999998</v>
      </c>
      <c r="I337" s="1223">
        <v>400</v>
      </c>
      <c r="J337" s="1222" t="s">
        <v>3014</v>
      </c>
      <c r="K337" s="1224">
        <v>44448</v>
      </c>
      <c r="L337" s="1222" t="s">
        <v>3100</v>
      </c>
      <c r="M337" s="1224">
        <v>48113</v>
      </c>
      <c r="N337" s="1222" t="s">
        <v>293</v>
      </c>
      <c r="O337" s="2069">
        <v>46286</v>
      </c>
      <c r="P337" s="1221" t="s">
        <v>294</v>
      </c>
      <c r="Q337" s="1221" t="s">
        <v>3052</v>
      </c>
      <c r="R337" s="2069" t="s">
        <v>3101</v>
      </c>
      <c r="S337" s="1222" t="s">
        <v>297</v>
      </c>
      <c r="T337" s="2063" t="s">
        <v>2932</v>
      </c>
      <c r="U337" s="1222" t="s">
        <v>294</v>
      </c>
      <c r="V337" s="1222" t="s">
        <v>3102</v>
      </c>
      <c r="W337" s="1222" t="s">
        <v>294</v>
      </c>
      <c r="X337" s="1222" t="s">
        <v>3011</v>
      </c>
      <c r="Y337" s="1222" t="s">
        <v>3020</v>
      </c>
      <c r="Z337" s="1222" t="s">
        <v>3011</v>
      </c>
      <c r="AA337" s="1222" t="s">
        <v>3011</v>
      </c>
      <c r="AB337" s="1222" t="s">
        <v>3011</v>
      </c>
      <c r="AC337" s="1222" t="s">
        <v>3011</v>
      </c>
      <c r="AD337" s="1222" t="s">
        <v>3011</v>
      </c>
      <c r="AE337" s="1222" t="s">
        <v>3011</v>
      </c>
      <c r="AF337" s="2007" t="s">
        <v>293</v>
      </c>
      <c r="AG337" s="1222" t="s">
        <v>3103</v>
      </c>
      <c r="AH337" s="1221" t="s">
        <v>3104</v>
      </c>
      <c r="AI337" s="2007" t="s">
        <v>2909</v>
      </c>
      <c r="AJ337" s="1222" t="s">
        <v>295</v>
      </c>
      <c r="AK337" s="1225" t="s">
        <v>3105</v>
      </c>
      <c r="AL337" s="1222" t="s">
        <v>294</v>
      </c>
      <c r="AM337" s="1221" t="s">
        <v>3011</v>
      </c>
      <c r="AN337" s="2008"/>
    </row>
    <row r="338" spans="1:40" ht="93" customHeight="1">
      <c r="A338" s="1221" t="s">
        <v>1107</v>
      </c>
      <c r="B338" s="1221" t="s">
        <v>630</v>
      </c>
      <c r="C338" s="1221" t="s">
        <v>3098</v>
      </c>
      <c r="D338" s="1222" t="s">
        <v>3011</v>
      </c>
      <c r="E338" s="1221" t="s">
        <v>3099</v>
      </c>
      <c r="F338" s="1222" t="s">
        <v>291</v>
      </c>
      <c r="G338" s="1222" t="s">
        <v>3013</v>
      </c>
      <c r="H338" s="1223">
        <v>14141.414059999999</v>
      </c>
      <c r="I338" s="1223">
        <v>7600</v>
      </c>
      <c r="J338" s="1222" t="s">
        <v>3014</v>
      </c>
      <c r="K338" s="1224">
        <v>44448</v>
      </c>
      <c r="L338" s="1222" t="s">
        <v>3100</v>
      </c>
      <c r="M338" s="1224">
        <v>48113</v>
      </c>
      <c r="N338" s="1222" t="s">
        <v>293</v>
      </c>
      <c r="O338" s="2069">
        <v>46286</v>
      </c>
      <c r="P338" s="1221" t="s">
        <v>294</v>
      </c>
      <c r="Q338" s="1221" t="s">
        <v>3107</v>
      </c>
      <c r="R338" s="2069" t="s">
        <v>3101</v>
      </c>
      <c r="S338" s="1222" t="s">
        <v>297</v>
      </c>
      <c r="T338" s="2063" t="s">
        <v>2932</v>
      </c>
      <c r="U338" s="1222" t="s">
        <v>294</v>
      </c>
      <c r="V338" s="1222" t="s">
        <v>3102</v>
      </c>
      <c r="W338" s="1222" t="s">
        <v>294</v>
      </c>
      <c r="X338" s="1222" t="s">
        <v>3011</v>
      </c>
      <c r="Y338" s="1222" t="s">
        <v>3020</v>
      </c>
      <c r="Z338" s="1222" t="s">
        <v>3011</v>
      </c>
      <c r="AA338" s="1222" t="s">
        <v>3011</v>
      </c>
      <c r="AB338" s="1222" t="s">
        <v>3011</v>
      </c>
      <c r="AC338" s="1222" t="s">
        <v>3011</v>
      </c>
      <c r="AD338" s="1222" t="s">
        <v>3011</v>
      </c>
      <c r="AE338" s="1222" t="s">
        <v>3011</v>
      </c>
      <c r="AF338" s="2007" t="s">
        <v>293</v>
      </c>
      <c r="AG338" s="1222" t="s">
        <v>3103</v>
      </c>
      <c r="AH338" s="1221" t="s">
        <v>3104</v>
      </c>
      <c r="AI338" s="2007" t="s">
        <v>2909</v>
      </c>
      <c r="AJ338" s="1222" t="s">
        <v>295</v>
      </c>
      <c r="AK338" s="1225" t="s">
        <v>3105</v>
      </c>
      <c r="AL338" s="1222" t="s">
        <v>294</v>
      </c>
      <c r="AM338" s="1221" t="s">
        <v>3011</v>
      </c>
      <c r="AN338" s="2008"/>
    </row>
    <row r="339" spans="1:40" ht="93" customHeight="1">
      <c r="A339" s="1221" t="s">
        <v>1107</v>
      </c>
      <c r="B339" s="1221" t="s">
        <v>631</v>
      </c>
      <c r="C339" s="1221" t="s">
        <v>3098</v>
      </c>
      <c r="D339" s="1222" t="s">
        <v>3011</v>
      </c>
      <c r="E339" s="1221" t="s">
        <v>3099</v>
      </c>
      <c r="F339" s="1222" t="s">
        <v>291</v>
      </c>
      <c r="G339" s="1222" t="s">
        <v>3013</v>
      </c>
      <c r="H339" s="1223">
        <v>744.28494999999998</v>
      </c>
      <c r="I339" s="1223">
        <v>400</v>
      </c>
      <c r="J339" s="1222" t="s">
        <v>3014</v>
      </c>
      <c r="K339" s="1224">
        <v>44448</v>
      </c>
      <c r="L339" s="1222" t="s">
        <v>3100</v>
      </c>
      <c r="M339" s="1224">
        <v>48113</v>
      </c>
      <c r="N339" s="1222" t="s">
        <v>293</v>
      </c>
      <c r="O339" s="2069">
        <v>46286</v>
      </c>
      <c r="P339" s="1221" t="s">
        <v>294</v>
      </c>
      <c r="Q339" s="1221" t="s">
        <v>3052</v>
      </c>
      <c r="R339" s="2069" t="s">
        <v>3101</v>
      </c>
      <c r="S339" s="1222" t="s">
        <v>297</v>
      </c>
      <c r="T339" s="2063" t="s">
        <v>2932</v>
      </c>
      <c r="U339" s="1222" t="s">
        <v>294</v>
      </c>
      <c r="V339" s="1222" t="s">
        <v>3102</v>
      </c>
      <c r="W339" s="1222" t="s">
        <v>294</v>
      </c>
      <c r="X339" s="1222" t="s">
        <v>3011</v>
      </c>
      <c r="Y339" s="1222" t="s">
        <v>3020</v>
      </c>
      <c r="Z339" s="1222" t="s">
        <v>3011</v>
      </c>
      <c r="AA339" s="1222" t="s">
        <v>3011</v>
      </c>
      <c r="AB339" s="1222" t="s">
        <v>3011</v>
      </c>
      <c r="AC339" s="1222" t="s">
        <v>3011</v>
      </c>
      <c r="AD339" s="1222" t="s">
        <v>3011</v>
      </c>
      <c r="AE339" s="1222" t="s">
        <v>3011</v>
      </c>
      <c r="AF339" s="2007" t="s">
        <v>293</v>
      </c>
      <c r="AG339" s="1222" t="s">
        <v>3103</v>
      </c>
      <c r="AH339" s="1221" t="s">
        <v>3104</v>
      </c>
      <c r="AI339" s="2007" t="s">
        <v>2909</v>
      </c>
      <c r="AJ339" s="1222" t="s">
        <v>295</v>
      </c>
      <c r="AK339" s="1225" t="s">
        <v>3105</v>
      </c>
      <c r="AL339" s="1222" t="s">
        <v>294</v>
      </c>
      <c r="AM339" s="1221" t="s">
        <v>3011</v>
      </c>
      <c r="AN339" s="2008"/>
    </row>
    <row r="340" spans="1:40" ht="93" customHeight="1">
      <c r="A340" s="1221" t="s">
        <v>1107</v>
      </c>
      <c r="B340" s="1221" t="s">
        <v>632</v>
      </c>
      <c r="C340" s="1221" t="s">
        <v>3098</v>
      </c>
      <c r="D340" s="1222" t="s">
        <v>3011</v>
      </c>
      <c r="E340" s="1221" t="s">
        <v>3099</v>
      </c>
      <c r="F340" s="1222" t="s">
        <v>291</v>
      </c>
      <c r="G340" s="1222" t="s">
        <v>3013</v>
      </c>
      <c r="H340" s="1223">
        <v>11164.27426</v>
      </c>
      <c r="I340" s="1223">
        <v>6000</v>
      </c>
      <c r="J340" s="1222" t="s">
        <v>3014</v>
      </c>
      <c r="K340" s="1224">
        <v>44448</v>
      </c>
      <c r="L340" s="1222" t="s">
        <v>3100</v>
      </c>
      <c r="M340" s="1224">
        <v>48113</v>
      </c>
      <c r="N340" s="1222" t="s">
        <v>293</v>
      </c>
      <c r="O340" s="2069">
        <v>46286</v>
      </c>
      <c r="P340" s="1221" t="s">
        <v>294</v>
      </c>
      <c r="Q340" s="1221" t="s">
        <v>3033</v>
      </c>
      <c r="R340" s="2069" t="s">
        <v>3101</v>
      </c>
      <c r="S340" s="1222" t="s">
        <v>297</v>
      </c>
      <c r="T340" s="2063" t="s">
        <v>2932</v>
      </c>
      <c r="U340" s="1222" t="s">
        <v>294</v>
      </c>
      <c r="V340" s="1222" t="s">
        <v>3102</v>
      </c>
      <c r="W340" s="1222" t="s">
        <v>294</v>
      </c>
      <c r="X340" s="1222" t="s">
        <v>3011</v>
      </c>
      <c r="Y340" s="1222" t="s">
        <v>3020</v>
      </c>
      <c r="Z340" s="1222" t="s">
        <v>3011</v>
      </c>
      <c r="AA340" s="1222" t="s">
        <v>3011</v>
      </c>
      <c r="AB340" s="1222" t="s">
        <v>3011</v>
      </c>
      <c r="AC340" s="1222" t="s">
        <v>3011</v>
      </c>
      <c r="AD340" s="1222" t="s">
        <v>3011</v>
      </c>
      <c r="AE340" s="1222" t="s">
        <v>3011</v>
      </c>
      <c r="AF340" s="2007" t="s">
        <v>293</v>
      </c>
      <c r="AG340" s="1222" t="s">
        <v>3103</v>
      </c>
      <c r="AH340" s="1221" t="s">
        <v>3104</v>
      </c>
      <c r="AI340" s="2007" t="s">
        <v>2909</v>
      </c>
      <c r="AJ340" s="1222" t="s">
        <v>295</v>
      </c>
      <c r="AK340" s="1225" t="s">
        <v>3105</v>
      </c>
      <c r="AL340" s="1222" t="s">
        <v>294</v>
      </c>
      <c r="AM340" s="1221" t="s">
        <v>3011</v>
      </c>
      <c r="AN340" s="2008"/>
    </row>
    <row r="341" spans="1:40" ht="93" customHeight="1">
      <c r="A341" s="1221" t="s">
        <v>1107</v>
      </c>
      <c r="B341" s="1221" t="s">
        <v>633</v>
      </c>
      <c r="C341" s="1221" t="s">
        <v>3098</v>
      </c>
      <c r="D341" s="1222" t="s">
        <v>3011</v>
      </c>
      <c r="E341" s="1221" t="s">
        <v>3099</v>
      </c>
      <c r="F341" s="1222" t="s">
        <v>291</v>
      </c>
      <c r="G341" s="1222" t="s">
        <v>3013</v>
      </c>
      <c r="H341" s="1223">
        <v>179372.67305000001</v>
      </c>
      <c r="I341" s="1223">
        <v>96400</v>
      </c>
      <c r="J341" s="1222" t="s">
        <v>3014</v>
      </c>
      <c r="K341" s="1224">
        <v>44448</v>
      </c>
      <c r="L341" s="1222" t="s">
        <v>3100</v>
      </c>
      <c r="M341" s="1224">
        <v>48113</v>
      </c>
      <c r="N341" s="1222" t="s">
        <v>293</v>
      </c>
      <c r="O341" s="2069">
        <v>46286</v>
      </c>
      <c r="P341" s="1221" t="s">
        <v>294</v>
      </c>
      <c r="Q341" s="1221" t="s">
        <v>3136</v>
      </c>
      <c r="R341" s="2069" t="s">
        <v>3101</v>
      </c>
      <c r="S341" s="1222" t="s">
        <v>297</v>
      </c>
      <c r="T341" s="2063" t="s">
        <v>2932</v>
      </c>
      <c r="U341" s="1222" t="s">
        <v>294</v>
      </c>
      <c r="V341" s="1222" t="s">
        <v>3102</v>
      </c>
      <c r="W341" s="1222" t="s">
        <v>294</v>
      </c>
      <c r="X341" s="1222" t="s">
        <v>3011</v>
      </c>
      <c r="Y341" s="1222" t="s">
        <v>3020</v>
      </c>
      <c r="Z341" s="1222" t="s">
        <v>3011</v>
      </c>
      <c r="AA341" s="1222" t="s">
        <v>3011</v>
      </c>
      <c r="AB341" s="1222" t="s">
        <v>3011</v>
      </c>
      <c r="AC341" s="1222" t="s">
        <v>3011</v>
      </c>
      <c r="AD341" s="1222" t="s">
        <v>3011</v>
      </c>
      <c r="AE341" s="1222" t="s">
        <v>3011</v>
      </c>
      <c r="AF341" s="2007" t="s">
        <v>293</v>
      </c>
      <c r="AG341" s="1222" t="s">
        <v>3103</v>
      </c>
      <c r="AH341" s="1221" t="s">
        <v>3104</v>
      </c>
      <c r="AI341" s="2007" t="s">
        <v>2909</v>
      </c>
      <c r="AJ341" s="1222" t="s">
        <v>295</v>
      </c>
      <c r="AK341" s="1225" t="s">
        <v>3105</v>
      </c>
      <c r="AL341" s="1222" t="s">
        <v>294</v>
      </c>
      <c r="AM341" s="1221" t="s">
        <v>3011</v>
      </c>
      <c r="AN341" s="2008"/>
    </row>
    <row r="342" spans="1:40" ht="93" customHeight="1">
      <c r="A342" s="1221" t="s">
        <v>1107</v>
      </c>
      <c r="B342" s="1221" t="s">
        <v>634</v>
      </c>
      <c r="C342" s="1221" t="s">
        <v>3098</v>
      </c>
      <c r="D342" s="1222" t="s">
        <v>3011</v>
      </c>
      <c r="E342" s="1221" t="s">
        <v>3099</v>
      </c>
      <c r="F342" s="1222" t="s">
        <v>291</v>
      </c>
      <c r="G342" s="1222" t="s">
        <v>3013</v>
      </c>
      <c r="H342" s="1223">
        <v>1488.5699</v>
      </c>
      <c r="I342" s="1223">
        <v>800</v>
      </c>
      <c r="J342" s="1222" t="s">
        <v>3014</v>
      </c>
      <c r="K342" s="1224">
        <v>44448</v>
      </c>
      <c r="L342" s="1222" t="s">
        <v>3100</v>
      </c>
      <c r="M342" s="1224">
        <v>48113</v>
      </c>
      <c r="N342" s="1222" t="s">
        <v>293</v>
      </c>
      <c r="O342" s="2069">
        <v>46286</v>
      </c>
      <c r="P342" s="1221" t="s">
        <v>294</v>
      </c>
      <c r="Q342" s="1221" t="s">
        <v>3051</v>
      </c>
      <c r="R342" s="2069" t="s">
        <v>3101</v>
      </c>
      <c r="S342" s="1222" t="s">
        <v>297</v>
      </c>
      <c r="T342" s="2063" t="s">
        <v>2932</v>
      </c>
      <c r="U342" s="1222" t="s">
        <v>294</v>
      </c>
      <c r="V342" s="1222" t="s">
        <v>3102</v>
      </c>
      <c r="W342" s="1222" t="s">
        <v>294</v>
      </c>
      <c r="X342" s="1222" t="s">
        <v>3011</v>
      </c>
      <c r="Y342" s="1222" t="s">
        <v>3020</v>
      </c>
      <c r="Z342" s="1222" t="s">
        <v>3011</v>
      </c>
      <c r="AA342" s="1222" t="s">
        <v>3011</v>
      </c>
      <c r="AB342" s="1222" t="s">
        <v>3011</v>
      </c>
      <c r="AC342" s="1222" t="s">
        <v>3011</v>
      </c>
      <c r="AD342" s="1222" t="s">
        <v>3011</v>
      </c>
      <c r="AE342" s="1222" t="s">
        <v>3011</v>
      </c>
      <c r="AF342" s="2007" t="s">
        <v>293</v>
      </c>
      <c r="AG342" s="1222" t="s">
        <v>3103</v>
      </c>
      <c r="AH342" s="1221" t="s">
        <v>3104</v>
      </c>
      <c r="AI342" s="2007" t="s">
        <v>2909</v>
      </c>
      <c r="AJ342" s="1222" t="s">
        <v>295</v>
      </c>
      <c r="AK342" s="1225" t="s">
        <v>3105</v>
      </c>
      <c r="AL342" s="1222" t="s">
        <v>294</v>
      </c>
      <c r="AM342" s="1221" t="s">
        <v>3011</v>
      </c>
      <c r="AN342" s="2008"/>
    </row>
    <row r="343" spans="1:40" ht="93" customHeight="1">
      <c r="A343" s="1221" t="s">
        <v>1107</v>
      </c>
      <c r="B343" s="1221" t="s">
        <v>635</v>
      </c>
      <c r="C343" s="1221" t="s">
        <v>3098</v>
      </c>
      <c r="D343" s="1222" t="s">
        <v>3011</v>
      </c>
      <c r="E343" s="1221" t="s">
        <v>3099</v>
      </c>
      <c r="F343" s="1222" t="s">
        <v>291</v>
      </c>
      <c r="G343" s="1222" t="s">
        <v>3013</v>
      </c>
      <c r="H343" s="1223">
        <v>413822.43242999999</v>
      </c>
      <c r="I343" s="1223">
        <v>222400</v>
      </c>
      <c r="J343" s="1222" t="s">
        <v>3014</v>
      </c>
      <c r="K343" s="1224">
        <v>44448</v>
      </c>
      <c r="L343" s="1222" t="s">
        <v>3100</v>
      </c>
      <c r="M343" s="1224">
        <v>48113</v>
      </c>
      <c r="N343" s="1222" t="s">
        <v>293</v>
      </c>
      <c r="O343" s="2069">
        <v>46286</v>
      </c>
      <c r="P343" s="1221" t="s">
        <v>294</v>
      </c>
      <c r="Q343" s="1221" t="s">
        <v>3137</v>
      </c>
      <c r="R343" s="2069" t="s">
        <v>3101</v>
      </c>
      <c r="S343" s="1222" t="s">
        <v>297</v>
      </c>
      <c r="T343" s="2063" t="s">
        <v>2932</v>
      </c>
      <c r="U343" s="1222" t="s">
        <v>294</v>
      </c>
      <c r="V343" s="1222" t="s">
        <v>3102</v>
      </c>
      <c r="W343" s="1222" t="s">
        <v>294</v>
      </c>
      <c r="X343" s="1222" t="s">
        <v>3011</v>
      </c>
      <c r="Y343" s="1222" t="s">
        <v>3020</v>
      </c>
      <c r="Z343" s="1222" t="s">
        <v>3011</v>
      </c>
      <c r="AA343" s="1222" t="s">
        <v>3011</v>
      </c>
      <c r="AB343" s="1222" t="s">
        <v>3011</v>
      </c>
      <c r="AC343" s="1222" t="s">
        <v>3011</v>
      </c>
      <c r="AD343" s="1222" t="s">
        <v>3011</v>
      </c>
      <c r="AE343" s="1222" t="s">
        <v>3011</v>
      </c>
      <c r="AF343" s="2007" t="s">
        <v>293</v>
      </c>
      <c r="AG343" s="1222" t="s">
        <v>3103</v>
      </c>
      <c r="AH343" s="1221" t="s">
        <v>3104</v>
      </c>
      <c r="AI343" s="2007" t="s">
        <v>2909</v>
      </c>
      <c r="AJ343" s="1222" t="s">
        <v>295</v>
      </c>
      <c r="AK343" s="1225" t="s">
        <v>3105</v>
      </c>
      <c r="AL343" s="1222" t="s">
        <v>294</v>
      </c>
      <c r="AM343" s="1221" t="s">
        <v>3011</v>
      </c>
      <c r="AN343" s="2008"/>
    </row>
    <row r="344" spans="1:40" ht="93" customHeight="1">
      <c r="A344" s="1221" t="s">
        <v>1107</v>
      </c>
      <c r="B344" s="1221" t="s">
        <v>636</v>
      </c>
      <c r="C344" s="1221" t="s">
        <v>3098</v>
      </c>
      <c r="D344" s="1222" t="s">
        <v>3011</v>
      </c>
      <c r="E344" s="1221" t="s">
        <v>3099</v>
      </c>
      <c r="F344" s="1222" t="s">
        <v>291</v>
      </c>
      <c r="G344" s="1222" t="s">
        <v>3013</v>
      </c>
      <c r="H344" s="1223">
        <v>3721.4247500000001</v>
      </c>
      <c r="I344" s="1223">
        <v>2000</v>
      </c>
      <c r="J344" s="1222" t="s">
        <v>3014</v>
      </c>
      <c r="K344" s="1224">
        <v>44448</v>
      </c>
      <c r="L344" s="1222" t="s">
        <v>3100</v>
      </c>
      <c r="M344" s="1224">
        <v>48113</v>
      </c>
      <c r="N344" s="1222" t="s">
        <v>293</v>
      </c>
      <c r="O344" s="2069">
        <v>46286</v>
      </c>
      <c r="P344" s="1221" t="s">
        <v>294</v>
      </c>
      <c r="Q344" s="1221" t="s">
        <v>3029</v>
      </c>
      <c r="R344" s="2069" t="s">
        <v>3101</v>
      </c>
      <c r="S344" s="1222" t="s">
        <v>297</v>
      </c>
      <c r="T344" s="2063" t="s">
        <v>2932</v>
      </c>
      <c r="U344" s="1222" t="s">
        <v>294</v>
      </c>
      <c r="V344" s="1222" t="s">
        <v>3102</v>
      </c>
      <c r="W344" s="1222" t="s">
        <v>294</v>
      </c>
      <c r="X344" s="1222" t="s">
        <v>3011</v>
      </c>
      <c r="Y344" s="1222" t="s">
        <v>3020</v>
      </c>
      <c r="Z344" s="1222" t="s">
        <v>3011</v>
      </c>
      <c r="AA344" s="1222" t="s">
        <v>3011</v>
      </c>
      <c r="AB344" s="1222" t="s">
        <v>3011</v>
      </c>
      <c r="AC344" s="1222" t="s">
        <v>3011</v>
      </c>
      <c r="AD344" s="1222" t="s">
        <v>3011</v>
      </c>
      <c r="AE344" s="1222" t="s">
        <v>3011</v>
      </c>
      <c r="AF344" s="2007" t="s">
        <v>293</v>
      </c>
      <c r="AG344" s="1222" t="s">
        <v>3103</v>
      </c>
      <c r="AH344" s="1221" t="s">
        <v>3104</v>
      </c>
      <c r="AI344" s="2007" t="s">
        <v>2909</v>
      </c>
      <c r="AJ344" s="1222" t="s">
        <v>295</v>
      </c>
      <c r="AK344" s="1225" t="s">
        <v>3105</v>
      </c>
      <c r="AL344" s="1222" t="s">
        <v>294</v>
      </c>
      <c r="AM344" s="1221" t="s">
        <v>3011</v>
      </c>
      <c r="AN344" s="2008"/>
    </row>
    <row r="345" spans="1:40" ht="93" customHeight="1">
      <c r="A345" s="1221" t="s">
        <v>1107</v>
      </c>
      <c r="B345" s="1221" t="s">
        <v>637</v>
      </c>
      <c r="C345" s="1221" t="s">
        <v>3098</v>
      </c>
      <c r="D345" s="1222" t="s">
        <v>3011</v>
      </c>
      <c r="E345" s="1221" t="s">
        <v>3099</v>
      </c>
      <c r="F345" s="1222" t="s">
        <v>291</v>
      </c>
      <c r="G345" s="1222" t="s">
        <v>3013</v>
      </c>
      <c r="H345" s="1223">
        <v>479319.50806000002</v>
      </c>
      <c r="I345" s="1223">
        <v>257600</v>
      </c>
      <c r="J345" s="1222" t="s">
        <v>3014</v>
      </c>
      <c r="K345" s="1224">
        <v>44448</v>
      </c>
      <c r="L345" s="1222" t="s">
        <v>3100</v>
      </c>
      <c r="M345" s="1224">
        <v>48113</v>
      </c>
      <c r="N345" s="1222" t="s">
        <v>293</v>
      </c>
      <c r="O345" s="2069">
        <v>46286</v>
      </c>
      <c r="P345" s="1221" t="s">
        <v>294</v>
      </c>
      <c r="Q345" s="1221" t="s">
        <v>3138</v>
      </c>
      <c r="R345" s="2069" t="s">
        <v>3101</v>
      </c>
      <c r="S345" s="1222" t="s">
        <v>297</v>
      </c>
      <c r="T345" s="2063" t="s">
        <v>2932</v>
      </c>
      <c r="U345" s="1222" t="s">
        <v>294</v>
      </c>
      <c r="V345" s="1222" t="s">
        <v>3102</v>
      </c>
      <c r="W345" s="1222" t="s">
        <v>294</v>
      </c>
      <c r="X345" s="1222" t="s">
        <v>3011</v>
      </c>
      <c r="Y345" s="1222" t="s">
        <v>3020</v>
      </c>
      <c r="Z345" s="1222" t="s">
        <v>3011</v>
      </c>
      <c r="AA345" s="1222" t="s">
        <v>3011</v>
      </c>
      <c r="AB345" s="1222" t="s">
        <v>3011</v>
      </c>
      <c r="AC345" s="1222" t="s">
        <v>3011</v>
      </c>
      <c r="AD345" s="1222" t="s">
        <v>3011</v>
      </c>
      <c r="AE345" s="1222" t="s">
        <v>3011</v>
      </c>
      <c r="AF345" s="2007" t="s">
        <v>293</v>
      </c>
      <c r="AG345" s="1222" t="s">
        <v>3103</v>
      </c>
      <c r="AH345" s="1221" t="s">
        <v>3104</v>
      </c>
      <c r="AI345" s="2007" t="s">
        <v>2909</v>
      </c>
      <c r="AJ345" s="1222" t="s">
        <v>295</v>
      </c>
      <c r="AK345" s="1225" t="s">
        <v>3105</v>
      </c>
      <c r="AL345" s="1222" t="s">
        <v>294</v>
      </c>
      <c r="AM345" s="1221" t="s">
        <v>3011</v>
      </c>
      <c r="AN345" s="2008"/>
    </row>
    <row r="346" spans="1:40" ht="93" customHeight="1">
      <c r="A346" s="1221" t="s">
        <v>1107</v>
      </c>
      <c r="B346" s="1221" t="s">
        <v>638</v>
      </c>
      <c r="C346" s="1221" t="s">
        <v>3098</v>
      </c>
      <c r="D346" s="1222" t="s">
        <v>3011</v>
      </c>
      <c r="E346" s="1221" t="s">
        <v>3099</v>
      </c>
      <c r="F346" s="1222" t="s">
        <v>291</v>
      </c>
      <c r="G346" s="1222" t="s">
        <v>3013</v>
      </c>
      <c r="H346" s="1223">
        <v>4465.7097000000003</v>
      </c>
      <c r="I346" s="1223">
        <v>2400</v>
      </c>
      <c r="J346" s="1222" t="s">
        <v>3014</v>
      </c>
      <c r="K346" s="1224">
        <v>44448</v>
      </c>
      <c r="L346" s="1222" t="s">
        <v>3100</v>
      </c>
      <c r="M346" s="1224">
        <v>48113</v>
      </c>
      <c r="N346" s="1222" t="s">
        <v>293</v>
      </c>
      <c r="O346" s="2069">
        <v>46286</v>
      </c>
      <c r="P346" s="1221" t="s">
        <v>294</v>
      </c>
      <c r="Q346" s="1221" t="s">
        <v>3057</v>
      </c>
      <c r="R346" s="2069" t="s">
        <v>3101</v>
      </c>
      <c r="S346" s="1222" t="s">
        <v>297</v>
      </c>
      <c r="T346" s="2063" t="s">
        <v>2932</v>
      </c>
      <c r="U346" s="1222" t="s">
        <v>294</v>
      </c>
      <c r="V346" s="1222" t="s">
        <v>3102</v>
      </c>
      <c r="W346" s="1222" t="s">
        <v>294</v>
      </c>
      <c r="X346" s="1222" t="s">
        <v>3011</v>
      </c>
      <c r="Y346" s="1222" t="s">
        <v>3020</v>
      </c>
      <c r="Z346" s="1222" t="s">
        <v>3011</v>
      </c>
      <c r="AA346" s="1222" t="s">
        <v>3011</v>
      </c>
      <c r="AB346" s="1222" t="s">
        <v>3011</v>
      </c>
      <c r="AC346" s="1222" t="s">
        <v>3011</v>
      </c>
      <c r="AD346" s="1222" t="s">
        <v>3011</v>
      </c>
      <c r="AE346" s="1222" t="s">
        <v>3011</v>
      </c>
      <c r="AF346" s="2007" t="s">
        <v>293</v>
      </c>
      <c r="AG346" s="1222" t="s">
        <v>3103</v>
      </c>
      <c r="AH346" s="1221" t="s">
        <v>3104</v>
      </c>
      <c r="AI346" s="2007" t="s">
        <v>2909</v>
      </c>
      <c r="AJ346" s="1222" t="s">
        <v>295</v>
      </c>
      <c r="AK346" s="1225" t="s">
        <v>3105</v>
      </c>
      <c r="AL346" s="1222" t="s">
        <v>294</v>
      </c>
      <c r="AM346" s="1221" t="s">
        <v>3011</v>
      </c>
      <c r="AN346" s="2008"/>
    </row>
    <row r="347" spans="1:40" ht="93" customHeight="1">
      <c r="A347" s="1221" t="s">
        <v>1107</v>
      </c>
      <c r="B347" s="1221" t="s">
        <v>639</v>
      </c>
      <c r="C347" s="1221" t="s">
        <v>3098</v>
      </c>
      <c r="D347" s="1222" t="s">
        <v>3011</v>
      </c>
      <c r="E347" s="1221" t="s">
        <v>3099</v>
      </c>
      <c r="F347" s="1222" t="s">
        <v>291</v>
      </c>
      <c r="G347" s="1222" t="s">
        <v>3013</v>
      </c>
      <c r="H347" s="1223">
        <v>15629.98396</v>
      </c>
      <c r="I347" s="1223">
        <v>8400</v>
      </c>
      <c r="J347" s="1222" t="s">
        <v>3014</v>
      </c>
      <c r="K347" s="1224">
        <v>44448</v>
      </c>
      <c r="L347" s="1222" t="s">
        <v>3100</v>
      </c>
      <c r="M347" s="1224">
        <v>48113</v>
      </c>
      <c r="N347" s="1222" t="s">
        <v>293</v>
      </c>
      <c r="O347" s="2069">
        <v>46286</v>
      </c>
      <c r="P347" s="1221" t="s">
        <v>294</v>
      </c>
      <c r="Q347" s="1221" t="s">
        <v>3124</v>
      </c>
      <c r="R347" s="2069" t="s">
        <v>3101</v>
      </c>
      <c r="S347" s="1222" t="s">
        <v>297</v>
      </c>
      <c r="T347" s="2063" t="s">
        <v>2932</v>
      </c>
      <c r="U347" s="1222" t="s">
        <v>294</v>
      </c>
      <c r="V347" s="1222" t="s">
        <v>3102</v>
      </c>
      <c r="W347" s="1222" t="s">
        <v>294</v>
      </c>
      <c r="X347" s="1222" t="s">
        <v>3011</v>
      </c>
      <c r="Y347" s="1222" t="s">
        <v>3020</v>
      </c>
      <c r="Z347" s="1222" t="s">
        <v>3011</v>
      </c>
      <c r="AA347" s="1222" t="s">
        <v>3011</v>
      </c>
      <c r="AB347" s="1222" t="s">
        <v>3011</v>
      </c>
      <c r="AC347" s="1222" t="s">
        <v>3011</v>
      </c>
      <c r="AD347" s="1222" t="s">
        <v>3011</v>
      </c>
      <c r="AE347" s="1222" t="s">
        <v>3011</v>
      </c>
      <c r="AF347" s="2007" t="s">
        <v>293</v>
      </c>
      <c r="AG347" s="1222" t="s">
        <v>3103</v>
      </c>
      <c r="AH347" s="1221" t="s">
        <v>3104</v>
      </c>
      <c r="AI347" s="2007" t="s">
        <v>2909</v>
      </c>
      <c r="AJ347" s="1222" t="s">
        <v>295</v>
      </c>
      <c r="AK347" s="1225" t="s">
        <v>3105</v>
      </c>
      <c r="AL347" s="1222" t="s">
        <v>294</v>
      </c>
      <c r="AM347" s="1221" t="s">
        <v>3011</v>
      </c>
      <c r="AN347" s="2008"/>
    </row>
    <row r="348" spans="1:40" ht="93" customHeight="1">
      <c r="A348" s="1221" t="s">
        <v>1107</v>
      </c>
      <c r="B348" s="1221" t="s">
        <v>640</v>
      </c>
      <c r="C348" s="1221" t="s">
        <v>3098</v>
      </c>
      <c r="D348" s="1222" t="s">
        <v>3011</v>
      </c>
      <c r="E348" s="1221" t="s">
        <v>3099</v>
      </c>
      <c r="F348" s="1222" t="s">
        <v>291</v>
      </c>
      <c r="G348" s="1222" t="s">
        <v>3013</v>
      </c>
      <c r="H348" s="1223">
        <v>744.28494999999998</v>
      </c>
      <c r="I348" s="1223">
        <v>400</v>
      </c>
      <c r="J348" s="1222" t="s">
        <v>3014</v>
      </c>
      <c r="K348" s="1224">
        <v>44448</v>
      </c>
      <c r="L348" s="1222" t="s">
        <v>3100</v>
      </c>
      <c r="M348" s="1224">
        <v>48113</v>
      </c>
      <c r="N348" s="1222" t="s">
        <v>293</v>
      </c>
      <c r="O348" s="2069">
        <v>46286</v>
      </c>
      <c r="P348" s="1221" t="s">
        <v>294</v>
      </c>
      <c r="Q348" s="1221" t="s">
        <v>3052</v>
      </c>
      <c r="R348" s="2069" t="s">
        <v>3101</v>
      </c>
      <c r="S348" s="1222" t="s">
        <v>297</v>
      </c>
      <c r="T348" s="2063" t="s">
        <v>2932</v>
      </c>
      <c r="U348" s="1222" t="s">
        <v>294</v>
      </c>
      <c r="V348" s="1222" t="s">
        <v>3102</v>
      </c>
      <c r="W348" s="1222" t="s">
        <v>294</v>
      </c>
      <c r="X348" s="1222" t="s">
        <v>3011</v>
      </c>
      <c r="Y348" s="1222" t="s">
        <v>3020</v>
      </c>
      <c r="Z348" s="1222" t="s">
        <v>3011</v>
      </c>
      <c r="AA348" s="1222" t="s">
        <v>3011</v>
      </c>
      <c r="AB348" s="1222" t="s">
        <v>3011</v>
      </c>
      <c r="AC348" s="1222" t="s">
        <v>3011</v>
      </c>
      <c r="AD348" s="1222" t="s">
        <v>3011</v>
      </c>
      <c r="AE348" s="1222" t="s">
        <v>3011</v>
      </c>
      <c r="AF348" s="2007" t="s">
        <v>293</v>
      </c>
      <c r="AG348" s="1222" t="s">
        <v>3103</v>
      </c>
      <c r="AH348" s="1221" t="s">
        <v>3104</v>
      </c>
      <c r="AI348" s="2007" t="s">
        <v>2909</v>
      </c>
      <c r="AJ348" s="1222" t="s">
        <v>295</v>
      </c>
      <c r="AK348" s="1225" t="s">
        <v>3105</v>
      </c>
      <c r="AL348" s="1222" t="s">
        <v>294</v>
      </c>
      <c r="AM348" s="1221" t="s">
        <v>3011</v>
      </c>
      <c r="AN348" s="2008"/>
    </row>
    <row r="349" spans="1:40" ht="93" customHeight="1">
      <c r="A349" s="1221" t="s">
        <v>1107</v>
      </c>
      <c r="B349" s="1221" t="s">
        <v>641</v>
      </c>
      <c r="C349" s="1221" t="s">
        <v>3098</v>
      </c>
      <c r="D349" s="1222" t="s">
        <v>3011</v>
      </c>
      <c r="E349" s="1221" t="s">
        <v>3099</v>
      </c>
      <c r="F349" s="1222" t="s">
        <v>291</v>
      </c>
      <c r="G349" s="1222" t="s">
        <v>3013</v>
      </c>
      <c r="H349" s="1223">
        <v>37214.247519999997</v>
      </c>
      <c r="I349" s="1223">
        <v>20000</v>
      </c>
      <c r="J349" s="1222" t="s">
        <v>3014</v>
      </c>
      <c r="K349" s="1224">
        <v>44448</v>
      </c>
      <c r="L349" s="1222" t="s">
        <v>3100</v>
      </c>
      <c r="M349" s="1224">
        <v>48113</v>
      </c>
      <c r="N349" s="1222" t="s">
        <v>293</v>
      </c>
      <c r="O349" s="2069">
        <v>46286</v>
      </c>
      <c r="P349" s="1221" t="s">
        <v>294</v>
      </c>
      <c r="Q349" s="1221" t="s">
        <v>3016</v>
      </c>
      <c r="R349" s="2069" t="s">
        <v>3101</v>
      </c>
      <c r="S349" s="1222" t="s">
        <v>297</v>
      </c>
      <c r="T349" s="2063" t="s">
        <v>2932</v>
      </c>
      <c r="U349" s="1222" t="s">
        <v>294</v>
      </c>
      <c r="V349" s="1222" t="s">
        <v>3102</v>
      </c>
      <c r="W349" s="1222" t="s">
        <v>294</v>
      </c>
      <c r="X349" s="1222" t="s">
        <v>3011</v>
      </c>
      <c r="Y349" s="1222" t="s">
        <v>3020</v>
      </c>
      <c r="Z349" s="1222" t="s">
        <v>3011</v>
      </c>
      <c r="AA349" s="1222" t="s">
        <v>3011</v>
      </c>
      <c r="AB349" s="1222" t="s">
        <v>3011</v>
      </c>
      <c r="AC349" s="1222" t="s">
        <v>3011</v>
      </c>
      <c r="AD349" s="1222" t="s">
        <v>3011</v>
      </c>
      <c r="AE349" s="1222" t="s">
        <v>3011</v>
      </c>
      <c r="AF349" s="2007" t="s">
        <v>293</v>
      </c>
      <c r="AG349" s="1222" t="s">
        <v>3103</v>
      </c>
      <c r="AH349" s="1221" t="s">
        <v>3104</v>
      </c>
      <c r="AI349" s="2007" t="s">
        <v>2909</v>
      </c>
      <c r="AJ349" s="1222" t="s">
        <v>295</v>
      </c>
      <c r="AK349" s="1225" t="s">
        <v>3105</v>
      </c>
      <c r="AL349" s="1222" t="s">
        <v>294</v>
      </c>
      <c r="AM349" s="1221" t="s">
        <v>3011</v>
      </c>
      <c r="AN349" s="2008"/>
    </row>
    <row r="350" spans="1:40" ht="93" customHeight="1">
      <c r="A350" s="1221" t="s">
        <v>1107</v>
      </c>
      <c r="B350" s="1221" t="s">
        <v>642</v>
      </c>
      <c r="C350" s="1221" t="s">
        <v>3098</v>
      </c>
      <c r="D350" s="1222" t="s">
        <v>3011</v>
      </c>
      <c r="E350" s="1221" t="s">
        <v>3099</v>
      </c>
      <c r="F350" s="1222" t="s">
        <v>291</v>
      </c>
      <c r="G350" s="1222" t="s">
        <v>3013</v>
      </c>
      <c r="H350" s="1223">
        <v>58798.511079999997</v>
      </c>
      <c r="I350" s="1223">
        <v>31600</v>
      </c>
      <c r="J350" s="1222" t="s">
        <v>3014</v>
      </c>
      <c r="K350" s="1224">
        <v>44448</v>
      </c>
      <c r="L350" s="1222" t="s">
        <v>3100</v>
      </c>
      <c r="M350" s="1224">
        <v>48113</v>
      </c>
      <c r="N350" s="1222" t="s">
        <v>293</v>
      </c>
      <c r="O350" s="2069">
        <v>46286</v>
      </c>
      <c r="P350" s="1221" t="s">
        <v>294</v>
      </c>
      <c r="Q350" s="1221" t="s">
        <v>3139</v>
      </c>
      <c r="R350" s="2069" t="s">
        <v>3101</v>
      </c>
      <c r="S350" s="1222" t="s">
        <v>297</v>
      </c>
      <c r="T350" s="2063" t="s">
        <v>2932</v>
      </c>
      <c r="U350" s="1222" t="s">
        <v>294</v>
      </c>
      <c r="V350" s="1222" t="s">
        <v>3102</v>
      </c>
      <c r="W350" s="1222" t="s">
        <v>294</v>
      </c>
      <c r="X350" s="1222" t="s">
        <v>3011</v>
      </c>
      <c r="Y350" s="1222" t="s">
        <v>3020</v>
      </c>
      <c r="Z350" s="1222" t="s">
        <v>3011</v>
      </c>
      <c r="AA350" s="1222" t="s">
        <v>3011</v>
      </c>
      <c r="AB350" s="1222" t="s">
        <v>3011</v>
      </c>
      <c r="AC350" s="1222" t="s">
        <v>3011</v>
      </c>
      <c r="AD350" s="1222" t="s">
        <v>3011</v>
      </c>
      <c r="AE350" s="1222" t="s">
        <v>3011</v>
      </c>
      <c r="AF350" s="2007" t="s">
        <v>293</v>
      </c>
      <c r="AG350" s="1222" t="s">
        <v>3103</v>
      </c>
      <c r="AH350" s="1221" t="s">
        <v>3104</v>
      </c>
      <c r="AI350" s="2007" t="s">
        <v>2909</v>
      </c>
      <c r="AJ350" s="1222" t="s">
        <v>295</v>
      </c>
      <c r="AK350" s="1225" t="s">
        <v>3105</v>
      </c>
      <c r="AL350" s="1222" t="s">
        <v>294</v>
      </c>
      <c r="AM350" s="1221" t="s">
        <v>3011</v>
      </c>
      <c r="AN350" s="2008"/>
    </row>
    <row r="351" spans="1:40" ht="93" customHeight="1">
      <c r="A351" s="1221" t="s">
        <v>1107</v>
      </c>
      <c r="B351" s="1221" t="s">
        <v>643</v>
      </c>
      <c r="C351" s="1221" t="s">
        <v>3098</v>
      </c>
      <c r="D351" s="1222" t="s">
        <v>3011</v>
      </c>
      <c r="E351" s="1221" t="s">
        <v>3099</v>
      </c>
      <c r="F351" s="1222" t="s">
        <v>291</v>
      </c>
      <c r="G351" s="1222" t="s">
        <v>3013</v>
      </c>
      <c r="H351" s="1223">
        <v>1488.5699</v>
      </c>
      <c r="I351" s="1223">
        <v>800</v>
      </c>
      <c r="J351" s="1222" t="s">
        <v>3014</v>
      </c>
      <c r="K351" s="1224">
        <v>44448</v>
      </c>
      <c r="L351" s="1222" t="s">
        <v>3100</v>
      </c>
      <c r="M351" s="1224">
        <v>48113</v>
      </c>
      <c r="N351" s="1222" t="s">
        <v>293</v>
      </c>
      <c r="O351" s="2069">
        <v>46286</v>
      </c>
      <c r="P351" s="1221" t="s">
        <v>294</v>
      </c>
      <c r="Q351" s="1221" t="s">
        <v>3051</v>
      </c>
      <c r="R351" s="2069" t="s">
        <v>3101</v>
      </c>
      <c r="S351" s="1222" t="s">
        <v>297</v>
      </c>
      <c r="T351" s="2063" t="s">
        <v>2932</v>
      </c>
      <c r="U351" s="1222" t="s">
        <v>294</v>
      </c>
      <c r="V351" s="1222" t="s">
        <v>3102</v>
      </c>
      <c r="W351" s="1222" t="s">
        <v>294</v>
      </c>
      <c r="X351" s="1222" t="s">
        <v>3011</v>
      </c>
      <c r="Y351" s="1222" t="s">
        <v>3020</v>
      </c>
      <c r="Z351" s="1222" t="s">
        <v>3011</v>
      </c>
      <c r="AA351" s="1222" t="s">
        <v>3011</v>
      </c>
      <c r="AB351" s="1222" t="s">
        <v>3011</v>
      </c>
      <c r="AC351" s="1222" t="s">
        <v>3011</v>
      </c>
      <c r="AD351" s="1222" t="s">
        <v>3011</v>
      </c>
      <c r="AE351" s="1222" t="s">
        <v>3011</v>
      </c>
      <c r="AF351" s="2007" t="s">
        <v>293</v>
      </c>
      <c r="AG351" s="1222" t="s">
        <v>3103</v>
      </c>
      <c r="AH351" s="1221" t="s">
        <v>3104</v>
      </c>
      <c r="AI351" s="2007" t="s">
        <v>2909</v>
      </c>
      <c r="AJ351" s="1222" t="s">
        <v>295</v>
      </c>
      <c r="AK351" s="1225" t="s">
        <v>3105</v>
      </c>
      <c r="AL351" s="1222" t="s">
        <v>294</v>
      </c>
      <c r="AM351" s="1221" t="s">
        <v>3011</v>
      </c>
      <c r="AN351" s="2008"/>
    </row>
    <row r="352" spans="1:40" ht="93" customHeight="1">
      <c r="A352" s="1221" t="s">
        <v>1107</v>
      </c>
      <c r="B352" s="1221" t="s">
        <v>644</v>
      </c>
      <c r="C352" s="1221" t="s">
        <v>3098</v>
      </c>
      <c r="D352" s="1222" t="s">
        <v>3011</v>
      </c>
      <c r="E352" s="1221" t="s">
        <v>3099</v>
      </c>
      <c r="F352" s="1222" t="s">
        <v>291</v>
      </c>
      <c r="G352" s="1222" t="s">
        <v>3013</v>
      </c>
      <c r="H352" s="1223">
        <v>11164.27426</v>
      </c>
      <c r="I352" s="1223">
        <v>6000</v>
      </c>
      <c r="J352" s="1222" t="s">
        <v>3014</v>
      </c>
      <c r="K352" s="1224">
        <v>44448</v>
      </c>
      <c r="L352" s="1222" t="s">
        <v>3100</v>
      </c>
      <c r="M352" s="1224">
        <v>48113</v>
      </c>
      <c r="N352" s="1222" t="s">
        <v>293</v>
      </c>
      <c r="O352" s="2069">
        <v>46286</v>
      </c>
      <c r="P352" s="1221" t="s">
        <v>294</v>
      </c>
      <c r="Q352" s="1221" t="s">
        <v>3033</v>
      </c>
      <c r="R352" s="2069" t="s">
        <v>3101</v>
      </c>
      <c r="S352" s="1222" t="s">
        <v>297</v>
      </c>
      <c r="T352" s="2063" t="s">
        <v>2932</v>
      </c>
      <c r="U352" s="1222" t="s">
        <v>294</v>
      </c>
      <c r="V352" s="1222" t="s">
        <v>3102</v>
      </c>
      <c r="W352" s="1222" t="s">
        <v>294</v>
      </c>
      <c r="X352" s="1222" t="s">
        <v>3011</v>
      </c>
      <c r="Y352" s="1222" t="s">
        <v>3020</v>
      </c>
      <c r="Z352" s="1222" t="s">
        <v>3011</v>
      </c>
      <c r="AA352" s="1222" t="s">
        <v>3011</v>
      </c>
      <c r="AB352" s="1222" t="s">
        <v>3011</v>
      </c>
      <c r="AC352" s="1222" t="s">
        <v>3011</v>
      </c>
      <c r="AD352" s="1222" t="s">
        <v>3011</v>
      </c>
      <c r="AE352" s="1222" t="s">
        <v>3011</v>
      </c>
      <c r="AF352" s="2007" t="s">
        <v>293</v>
      </c>
      <c r="AG352" s="1222" t="s">
        <v>3103</v>
      </c>
      <c r="AH352" s="1221" t="s">
        <v>3104</v>
      </c>
      <c r="AI352" s="2007" t="s">
        <v>2909</v>
      </c>
      <c r="AJ352" s="1222" t="s">
        <v>295</v>
      </c>
      <c r="AK352" s="1225" t="s">
        <v>3105</v>
      </c>
      <c r="AL352" s="1222" t="s">
        <v>294</v>
      </c>
      <c r="AM352" s="1221" t="s">
        <v>3011</v>
      </c>
      <c r="AN352" s="2008"/>
    </row>
    <row r="353" spans="1:40" ht="93" customHeight="1">
      <c r="A353" s="1221" t="s">
        <v>1107</v>
      </c>
      <c r="B353" s="1221" t="s">
        <v>645</v>
      </c>
      <c r="C353" s="1221" t="s">
        <v>3098</v>
      </c>
      <c r="D353" s="1222" t="s">
        <v>3011</v>
      </c>
      <c r="E353" s="1221" t="s">
        <v>3099</v>
      </c>
      <c r="F353" s="1222" t="s">
        <v>291</v>
      </c>
      <c r="G353" s="1222" t="s">
        <v>3013</v>
      </c>
      <c r="H353" s="1223">
        <v>11164.27426</v>
      </c>
      <c r="I353" s="1223">
        <v>6000</v>
      </c>
      <c r="J353" s="1222" t="s">
        <v>3014</v>
      </c>
      <c r="K353" s="1224">
        <v>44448</v>
      </c>
      <c r="L353" s="1222" t="s">
        <v>3100</v>
      </c>
      <c r="M353" s="1224">
        <v>48113</v>
      </c>
      <c r="N353" s="1222" t="s">
        <v>293</v>
      </c>
      <c r="O353" s="2069">
        <v>46286</v>
      </c>
      <c r="P353" s="1221" t="s">
        <v>294</v>
      </c>
      <c r="Q353" s="1221" t="s">
        <v>3033</v>
      </c>
      <c r="R353" s="2069" t="s">
        <v>3101</v>
      </c>
      <c r="S353" s="1222" t="s">
        <v>297</v>
      </c>
      <c r="T353" s="2063" t="s">
        <v>2932</v>
      </c>
      <c r="U353" s="1222" t="s">
        <v>294</v>
      </c>
      <c r="V353" s="1222" t="s">
        <v>3102</v>
      </c>
      <c r="W353" s="1222" t="s">
        <v>294</v>
      </c>
      <c r="X353" s="1222" t="s">
        <v>3011</v>
      </c>
      <c r="Y353" s="1222" t="s">
        <v>3020</v>
      </c>
      <c r="Z353" s="1222" t="s">
        <v>3011</v>
      </c>
      <c r="AA353" s="1222" t="s">
        <v>3011</v>
      </c>
      <c r="AB353" s="1222" t="s">
        <v>3011</v>
      </c>
      <c r="AC353" s="1222" t="s">
        <v>3011</v>
      </c>
      <c r="AD353" s="1222" t="s">
        <v>3011</v>
      </c>
      <c r="AE353" s="1222" t="s">
        <v>3011</v>
      </c>
      <c r="AF353" s="2007" t="s">
        <v>293</v>
      </c>
      <c r="AG353" s="1222" t="s">
        <v>3103</v>
      </c>
      <c r="AH353" s="1221" t="s">
        <v>3104</v>
      </c>
      <c r="AI353" s="2007" t="s">
        <v>2909</v>
      </c>
      <c r="AJ353" s="1222" t="s">
        <v>295</v>
      </c>
      <c r="AK353" s="1225" t="s">
        <v>3105</v>
      </c>
      <c r="AL353" s="1222" t="s">
        <v>294</v>
      </c>
      <c r="AM353" s="1221" t="s">
        <v>3011</v>
      </c>
      <c r="AN353" s="2008"/>
    </row>
    <row r="354" spans="1:40" ht="93" customHeight="1">
      <c r="A354" s="1221" t="s">
        <v>1107</v>
      </c>
      <c r="B354" s="1221" t="s">
        <v>646</v>
      </c>
      <c r="C354" s="1221" t="s">
        <v>3098</v>
      </c>
      <c r="D354" s="1222" t="s">
        <v>3011</v>
      </c>
      <c r="E354" s="1221" t="s">
        <v>3099</v>
      </c>
      <c r="F354" s="1222" t="s">
        <v>291</v>
      </c>
      <c r="G354" s="1222" t="s">
        <v>3013</v>
      </c>
      <c r="H354" s="1223">
        <v>1488.5699</v>
      </c>
      <c r="I354" s="1223">
        <v>800</v>
      </c>
      <c r="J354" s="1222" t="s">
        <v>3014</v>
      </c>
      <c r="K354" s="1224">
        <v>44448</v>
      </c>
      <c r="L354" s="1222" t="s">
        <v>3100</v>
      </c>
      <c r="M354" s="1224">
        <v>48113</v>
      </c>
      <c r="N354" s="1222" t="s">
        <v>293</v>
      </c>
      <c r="O354" s="2069">
        <v>46286</v>
      </c>
      <c r="P354" s="1221" t="s">
        <v>294</v>
      </c>
      <c r="Q354" s="1221" t="s">
        <v>3051</v>
      </c>
      <c r="R354" s="2069" t="s">
        <v>3101</v>
      </c>
      <c r="S354" s="1222" t="s">
        <v>297</v>
      </c>
      <c r="T354" s="2063" t="s">
        <v>2932</v>
      </c>
      <c r="U354" s="1222" t="s">
        <v>294</v>
      </c>
      <c r="V354" s="1222" t="s">
        <v>3102</v>
      </c>
      <c r="W354" s="1222" t="s">
        <v>294</v>
      </c>
      <c r="X354" s="1222" t="s">
        <v>3011</v>
      </c>
      <c r="Y354" s="1222" t="s">
        <v>3020</v>
      </c>
      <c r="Z354" s="1222" t="s">
        <v>3011</v>
      </c>
      <c r="AA354" s="1222" t="s">
        <v>3011</v>
      </c>
      <c r="AB354" s="1222" t="s">
        <v>3011</v>
      </c>
      <c r="AC354" s="1222" t="s">
        <v>3011</v>
      </c>
      <c r="AD354" s="1222" t="s">
        <v>3011</v>
      </c>
      <c r="AE354" s="1222" t="s">
        <v>3011</v>
      </c>
      <c r="AF354" s="2007" t="s">
        <v>293</v>
      </c>
      <c r="AG354" s="1222" t="s">
        <v>3103</v>
      </c>
      <c r="AH354" s="1221" t="s">
        <v>3104</v>
      </c>
      <c r="AI354" s="2007" t="s">
        <v>2909</v>
      </c>
      <c r="AJ354" s="1222" t="s">
        <v>295</v>
      </c>
      <c r="AK354" s="1225" t="s">
        <v>3105</v>
      </c>
      <c r="AL354" s="1222" t="s">
        <v>294</v>
      </c>
      <c r="AM354" s="1221" t="s">
        <v>3011</v>
      </c>
      <c r="AN354" s="2008"/>
    </row>
    <row r="355" spans="1:40" ht="93" customHeight="1">
      <c r="A355" s="1221" t="s">
        <v>1107</v>
      </c>
      <c r="B355" s="1221" t="s">
        <v>647</v>
      </c>
      <c r="C355" s="1221" t="s">
        <v>3098</v>
      </c>
      <c r="D355" s="1222" t="s">
        <v>3011</v>
      </c>
      <c r="E355" s="1221" t="s">
        <v>3099</v>
      </c>
      <c r="F355" s="1222" t="s">
        <v>291</v>
      </c>
      <c r="G355" s="1222" t="s">
        <v>3013</v>
      </c>
      <c r="H355" s="1223">
        <v>744.28494999999998</v>
      </c>
      <c r="I355" s="1223">
        <v>400</v>
      </c>
      <c r="J355" s="1222" t="s">
        <v>3014</v>
      </c>
      <c r="K355" s="1224">
        <v>44448</v>
      </c>
      <c r="L355" s="1222" t="s">
        <v>3100</v>
      </c>
      <c r="M355" s="1224">
        <v>48113</v>
      </c>
      <c r="N355" s="1222" t="s">
        <v>293</v>
      </c>
      <c r="O355" s="2069">
        <v>46286</v>
      </c>
      <c r="P355" s="1221" t="s">
        <v>294</v>
      </c>
      <c r="Q355" s="1221" t="s">
        <v>3052</v>
      </c>
      <c r="R355" s="2069" t="s">
        <v>3101</v>
      </c>
      <c r="S355" s="1222" t="s">
        <v>297</v>
      </c>
      <c r="T355" s="2063" t="s">
        <v>2932</v>
      </c>
      <c r="U355" s="1222" t="s">
        <v>294</v>
      </c>
      <c r="V355" s="1222" t="s">
        <v>3102</v>
      </c>
      <c r="W355" s="1222" t="s">
        <v>294</v>
      </c>
      <c r="X355" s="1222" t="s">
        <v>3011</v>
      </c>
      <c r="Y355" s="1222" t="s">
        <v>3020</v>
      </c>
      <c r="Z355" s="1222" t="s">
        <v>3011</v>
      </c>
      <c r="AA355" s="1222" t="s">
        <v>3011</v>
      </c>
      <c r="AB355" s="1222" t="s">
        <v>3011</v>
      </c>
      <c r="AC355" s="1222" t="s">
        <v>3011</v>
      </c>
      <c r="AD355" s="1222" t="s">
        <v>3011</v>
      </c>
      <c r="AE355" s="1222" t="s">
        <v>3011</v>
      </c>
      <c r="AF355" s="2007" t="s">
        <v>293</v>
      </c>
      <c r="AG355" s="1222" t="s">
        <v>3103</v>
      </c>
      <c r="AH355" s="1221" t="s">
        <v>3104</v>
      </c>
      <c r="AI355" s="2007" t="s">
        <v>2909</v>
      </c>
      <c r="AJ355" s="1222" t="s">
        <v>295</v>
      </c>
      <c r="AK355" s="1225" t="s">
        <v>3105</v>
      </c>
      <c r="AL355" s="1222" t="s">
        <v>294</v>
      </c>
      <c r="AM355" s="1221" t="s">
        <v>3011</v>
      </c>
      <c r="AN355" s="2008"/>
    </row>
    <row r="356" spans="1:40" ht="93" customHeight="1">
      <c r="A356" s="1221" t="s">
        <v>1107</v>
      </c>
      <c r="B356" s="1221" t="s">
        <v>648</v>
      </c>
      <c r="C356" s="1221" t="s">
        <v>3098</v>
      </c>
      <c r="D356" s="1222" t="s">
        <v>3011</v>
      </c>
      <c r="E356" s="1221" t="s">
        <v>3099</v>
      </c>
      <c r="F356" s="1222" t="s">
        <v>291</v>
      </c>
      <c r="G356" s="1222" t="s">
        <v>3013</v>
      </c>
      <c r="H356" s="1223">
        <v>744.28494999999998</v>
      </c>
      <c r="I356" s="1223">
        <v>400</v>
      </c>
      <c r="J356" s="1222" t="s">
        <v>3014</v>
      </c>
      <c r="K356" s="1224">
        <v>44448</v>
      </c>
      <c r="L356" s="1222" t="s">
        <v>3100</v>
      </c>
      <c r="M356" s="1224">
        <v>48113</v>
      </c>
      <c r="N356" s="1222" t="s">
        <v>293</v>
      </c>
      <c r="O356" s="2069">
        <v>46286</v>
      </c>
      <c r="P356" s="1221" t="s">
        <v>294</v>
      </c>
      <c r="Q356" s="1221" t="s">
        <v>3052</v>
      </c>
      <c r="R356" s="2069" t="s">
        <v>3101</v>
      </c>
      <c r="S356" s="1222" t="s">
        <v>297</v>
      </c>
      <c r="T356" s="2063" t="s">
        <v>2932</v>
      </c>
      <c r="U356" s="1222" t="s">
        <v>294</v>
      </c>
      <c r="V356" s="1222" t="s">
        <v>3102</v>
      </c>
      <c r="W356" s="1222" t="s">
        <v>294</v>
      </c>
      <c r="X356" s="1222" t="s">
        <v>3011</v>
      </c>
      <c r="Y356" s="1222" t="s">
        <v>3020</v>
      </c>
      <c r="Z356" s="1222" t="s">
        <v>3011</v>
      </c>
      <c r="AA356" s="1222" t="s">
        <v>3011</v>
      </c>
      <c r="AB356" s="1222" t="s">
        <v>3011</v>
      </c>
      <c r="AC356" s="1222" t="s">
        <v>3011</v>
      </c>
      <c r="AD356" s="1222" t="s">
        <v>3011</v>
      </c>
      <c r="AE356" s="1222" t="s">
        <v>3011</v>
      </c>
      <c r="AF356" s="2007" t="s">
        <v>293</v>
      </c>
      <c r="AG356" s="1222" t="s">
        <v>3103</v>
      </c>
      <c r="AH356" s="1221" t="s">
        <v>3104</v>
      </c>
      <c r="AI356" s="2007" t="s">
        <v>2909</v>
      </c>
      <c r="AJ356" s="1222" t="s">
        <v>295</v>
      </c>
      <c r="AK356" s="1225" t="s">
        <v>3105</v>
      </c>
      <c r="AL356" s="1222" t="s">
        <v>294</v>
      </c>
      <c r="AM356" s="1221" t="s">
        <v>3011</v>
      </c>
      <c r="AN356" s="2008"/>
    </row>
    <row r="357" spans="1:40" ht="93" customHeight="1">
      <c r="A357" s="1221" t="s">
        <v>1107</v>
      </c>
      <c r="B357" s="1221" t="s">
        <v>649</v>
      </c>
      <c r="C357" s="1221" t="s">
        <v>3098</v>
      </c>
      <c r="D357" s="1222" t="s">
        <v>3011</v>
      </c>
      <c r="E357" s="1221" t="s">
        <v>3099</v>
      </c>
      <c r="F357" s="1222" t="s">
        <v>291</v>
      </c>
      <c r="G357" s="1222" t="s">
        <v>3013</v>
      </c>
      <c r="H357" s="1223">
        <v>744.28494999999998</v>
      </c>
      <c r="I357" s="1223">
        <v>400</v>
      </c>
      <c r="J357" s="1222" t="s">
        <v>3014</v>
      </c>
      <c r="K357" s="1224">
        <v>44448</v>
      </c>
      <c r="L357" s="1222" t="s">
        <v>3100</v>
      </c>
      <c r="M357" s="1224">
        <v>48113</v>
      </c>
      <c r="N357" s="1222" t="s">
        <v>293</v>
      </c>
      <c r="O357" s="2069">
        <v>46286</v>
      </c>
      <c r="P357" s="1221" t="s">
        <v>294</v>
      </c>
      <c r="Q357" s="1221" t="s">
        <v>3052</v>
      </c>
      <c r="R357" s="2069" t="s">
        <v>3101</v>
      </c>
      <c r="S357" s="1222" t="s">
        <v>297</v>
      </c>
      <c r="T357" s="2063" t="s">
        <v>2932</v>
      </c>
      <c r="U357" s="1222" t="s">
        <v>294</v>
      </c>
      <c r="V357" s="1222" t="s">
        <v>3102</v>
      </c>
      <c r="W357" s="1222" t="s">
        <v>294</v>
      </c>
      <c r="X357" s="1222" t="s">
        <v>3011</v>
      </c>
      <c r="Y357" s="1222" t="s">
        <v>3020</v>
      </c>
      <c r="Z357" s="1222" t="s">
        <v>3011</v>
      </c>
      <c r="AA357" s="1222" t="s">
        <v>3011</v>
      </c>
      <c r="AB357" s="1222" t="s">
        <v>3011</v>
      </c>
      <c r="AC357" s="1222" t="s">
        <v>3011</v>
      </c>
      <c r="AD357" s="1222" t="s">
        <v>3011</v>
      </c>
      <c r="AE357" s="1222" t="s">
        <v>3011</v>
      </c>
      <c r="AF357" s="2007" t="s">
        <v>293</v>
      </c>
      <c r="AG357" s="1222" t="s">
        <v>3103</v>
      </c>
      <c r="AH357" s="1221" t="s">
        <v>3104</v>
      </c>
      <c r="AI357" s="2007" t="s">
        <v>2909</v>
      </c>
      <c r="AJ357" s="1222" t="s">
        <v>295</v>
      </c>
      <c r="AK357" s="1225" t="s">
        <v>3105</v>
      </c>
      <c r="AL357" s="1222" t="s">
        <v>294</v>
      </c>
      <c r="AM357" s="1221" t="s">
        <v>3011</v>
      </c>
      <c r="AN357" s="2008"/>
    </row>
    <row r="358" spans="1:40" ht="93" customHeight="1">
      <c r="A358" s="1221" t="s">
        <v>1107</v>
      </c>
      <c r="B358" s="1221" t="s">
        <v>650</v>
      </c>
      <c r="C358" s="1221" t="s">
        <v>3098</v>
      </c>
      <c r="D358" s="1222" t="s">
        <v>3011</v>
      </c>
      <c r="E358" s="1221" t="s">
        <v>3099</v>
      </c>
      <c r="F358" s="1222" t="s">
        <v>291</v>
      </c>
      <c r="G358" s="1222" t="s">
        <v>3013</v>
      </c>
      <c r="H358" s="1223">
        <v>744.28494999999998</v>
      </c>
      <c r="I358" s="1223">
        <v>400</v>
      </c>
      <c r="J358" s="1222" t="s">
        <v>3014</v>
      </c>
      <c r="K358" s="1224">
        <v>44448</v>
      </c>
      <c r="L358" s="1222" t="s">
        <v>3100</v>
      </c>
      <c r="M358" s="1224">
        <v>48113</v>
      </c>
      <c r="N358" s="1222" t="s">
        <v>293</v>
      </c>
      <c r="O358" s="2069">
        <v>46286</v>
      </c>
      <c r="P358" s="1221" t="s">
        <v>294</v>
      </c>
      <c r="Q358" s="1221" t="s">
        <v>3052</v>
      </c>
      <c r="R358" s="2069" t="s">
        <v>3101</v>
      </c>
      <c r="S358" s="1222" t="s">
        <v>297</v>
      </c>
      <c r="T358" s="2063" t="s">
        <v>2932</v>
      </c>
      <c r="U358" s="1222" t="s">
        <v>294</v>
      </c>
      <c r="V358" s="1222" t="s">
        <v>3102</v>
      </c>
      <c r="W358" s="1222" t="s">
        <v>294</v>
      </c>
      <c r="X358" s="1222" t="s">
        <v>3011</v>
      </c>
      <c r="Y358" s="1222" t="s">
        <v>3020</v>
      </c>
      <c r="Z358" s="1222" t="s">
        <v>3011</v>
      </c>
      <c r="AA358" s="1222" t="s">
        <v>3011</v>
      </c>
      <c r="AB358" s="1222" t="s">
        <v>3011</v>
      </c>
      <c r="AC358" s="1222" t="s">
        <v>3011</v>
      </c>
      <c r="AD358" s="1222" t="s">
        <v>3011</v>
      </c>
      <c r="AE358" s="1222" t="s">
        <v>3011</v>
      </c>
      <c r="AF358" s="2007" t="s">
        <v>293</v>
      </c>
      <c r="AG358" s="1222" t="s">
        <v>3103</v>
      </c>
      <c r="AH358" s="1221" t="s">
        <v>3104</v>
      </c>
      <c r="AI358" s="2007" t="s">
        <v>2909</v>
      </c>
      <c r="AJ358" s="1222" t="s">
        <v>295</v>
      </c>
      <c r="AK358" s="1225" t="s">
        <v>3105</v>
      </c>
      <c r="AL358" s="1222" t="s">
        <v>294</v>
      </c>
      <c r="AM358" s="1221" t="s">
        <v>3011</v>
      </c>
      <c r="AN358" s="2008"/>
    </row>
    <row r="359" spans="1:40" ht="93" customHeight="1">
      <c r="A359" s="1221" t="s">
        <v>1107</v>
      </c>
      <c r="B359" s="1221" t="s">
        <v>651</v>
      </c>
      <c r="C359" s="1221" t="s">
        <v>3098</v>
      </c>
      <c r="D359" s="1222" t="s">
        <v>3011</v>
      </c>
      <c r="E359" s="1221" t="s">
        <v>3099</v>
      </c>
      <c r="F359" s="1222" t="s">
        <v>291</v>
      </c>
      <c r="G359" s="1222" t="s">
        <v>3013</v>
      </c>
      <c r="H359" s="1223">
        <v>168208.39879000001</v>
      </c>
      <c r="I359" s="1223">
        <v>90400</v>
      </c>
      <c r="J359" s="1222" t="s">
        <v>3014</v>
      </c>
      <c r="K359" s="1224">
        <v>44448</v>
      </c>
      <c r="L359" s="1222" t="s">
        <v>3100</v>
      </c>
      <c r="M359" s="1224">
        <v>48113</v>
      </c>
      <c r="N359" s="1222" t="s">
        <v>293</v>
      </c>
      <c r="O359" s="2069">
        <v>46286</v>
      </c>
      <c r="P359" s="1221" t="s">
        <v>294</v>
      </c>
      <c r="Q359" s="1221" t="s">
        <v>3140</v>
      </c>
      <c r="R359" s="2069" t="s">
        <v>3101</v>
      </c>
      <c r="S359" s="1222" t="s">
        <v>297</v>
      </c>
      <c r="T359" s="2063" t="s">
        <v>2932</v>
      </c>
      <c r="U359" s="1222" t="s">
        <v>294</v>
      </c>
      <c r="V359" s="1222" t="s">
        <v>3102</v>
      </c>
      <c r="W359" s="1222" t="s">
        <v>294</v>
      </c>
      <c r="X359" s="1222" t="s">
        <v>3011</v>
      </c>
      <c r="Y359" s="1222" t="s">
        <v>3020</v>
      </c>
      <c r="Z359" s="1222" t="s">
        <v>3011</v>
      </c>
      <c r="AA359" s="1222" t="s">
        <v>3011</v>
      </c>
      <c r="AB359" s="1222" t="s">
        <v>3011</v>
      </c>
      <c r="AC359" s="1222" t="s">
        <v>3011</v>
      </c>
      <c r="AD359" s="1222" t="s">
        <v>3011</v>
      </c>
      <c r="AE359" s="1222" t="s">
        <v>3011</v>
      </c>
      <c r="AF359" s="2007" t="s">
        <v>293</v>
      </c>
      <c r="AG359" s="1222" t="s">
        <v>3103</v>
      </c>
      <c r="AH359" s="1221" t="s">
        <v>3104</v>
      </c>
      <c r="AI359" s="2007" t="s">
        <v>2909</v>
      </c>
      <c r="AJ359" s="1222" t="s">
        <v>295</v>
      </c>
      <c r="AK359" s="1225" t="s">
        <v>3105</v>
      </c>
      <c r="AL359" s="1222" t="s">
        <v>294</v>
      </c>
      <c r="AM359" s="1221" t="s">
        <v>3011</v>
      </c>
      <c r="AN359" s="2008"/>
    </row>
    <row r="360" spans="1:40" ht="93" customHeight="1">
      <c r="A360" s="1221" t="s">
        <v>1107</v>
      </c>
      <c r="B360" s="1221" t="s">
        <v>652</v>
      </c>
      <c r="C360" s="1221" t="s">
        <v>3098</v>
      </c>
      <c r="D360" s="1222" t="s">
        <v>3011</v>
      </c>
      <c r="E360" s="1221" t="s">
        <v>3099</v>
      </c>
      <c r="F360" s="1222" t="s">
        <v>291</v>
      </c>
      <c r="G360" s="1222" t="s">
        <v>3013</v>
      </c>
      <c r="H360" s="1223">
        <v>61031.36593</v>
      </c>
      <c r="I360" s="1223">
        <v>32800</v>
      </c>
      <c r="J360" s="1222" t="s">
        <v>3014</v>
      </c>
      <c r="K360" s="1224">
        <v>44448</v>
      </c>
      <c r="L360" s="1222" t="s">
        <v>3100</v>
      </c>
      <c r="M360" s="1224">
        <v>48113</v>
      </c>
      <c r="N360" s="1222" t="s">
        <v>293</v>
      </c>
      <c r="O360" s="2069">
        <v>46286</v>
      </c>
      <c r="P360" s="1221" t="s">
        <v>294</v>
      </c>
      <c r="Q360" s="1221" t="s">
        <v>3141</v>
      </c>
      <c r="R360" s="2069" t="s">
        <v>3101</v>
      </c>
      <c r="S360" s="1222" t="s">
        <v>297</v>
      </c>
      <c r="T360" s="2063" t="s">
        <v>2932</v>
      </c>
      <c r="U360" s="1222" t="s">
        <v>294</v>
      </c>
      <c r="V360" s="1222" t="s">
        <v>3102</v>
      </c>
      <c r="W360" s="1222" t="s">
        <v>294</v>
      </c>
      <c r="X360" s="1222" t="s">
        <v>3011</v>
      </c>
      <c r="Y360" s="1222" t="s">
        <v>3020</v>
      </c>
      <c r="Z360" s="1222" t="s">
        <v>3011</v>
      </c>
      <c r="AA360" s="1222" t="s">
        <v>3011</v>
      </c>
      <c r="AB360" s="1222" t="s">
        <v>3011</v>
      </c>
      <c r="AC360" s="1222" t="s">
        <v>3011</v>
      </c>
      <c r="AD360" s="1222" t="s">
        <v>3011</v>
      </c>
      <c r="AE360" s="1222" t="s">
        <v>3011</v>
      </c>
      <c r="AF360" s="2007" t="s">
        <v>293</v>
      </c>
      <c r="AG360" s="1221" t="s">
        <v>3103</v>
      </c>
      <c r="AH360" s="1221" t="s">
        <v>3104</v>
      </c>
      <c r="AI360" s="2007" t="s">
        <v>2909</v>
      </c>
      <c r="AJ360" s="1222" t="s">
        <v>295</v>
      </c>
      <c r="AK360" s="1225" t="s">
        <v>3105</v>
      </c>
      <c r="AL360" s="1222" t="s">
        <v>294</v>
      </c>
      <c r="AM360" s="1221" t="s">
        <v>3011</v>
      </c>
      <c r="AN360" s="2008"/>
    </row>
    <row r="361" spans="1:40" ht="93" customHeight="1">
      <c r="A361" s="1221" t="s">
        <v>1107</v>
      </c>
      <c r="B361" s="1221" t="s">
        <v>653</v>
      </c>
      <c r="C361" s="1221" t="s">
        <v>3098</v>
      </c>
      <c r="D361" s="1222" t="s">
        <v>3011</v>
      </c>
      <c r="E361" s="1221" t="s">
        <v>3099</v>
      </c>
      <c r="F361" s="1222" t="s">
        <v>291</v>
      </c>
      <c r="G361" s="1222" t="s">
        <v>3013</v>
      </c>
      <c r="H361" s="1223">
        <v>10419.989310000001</v>
      </c>
      <c r="I361" s="1223">
        <v>5600</v>
      </c>
      <c r="J361" s="1222" t="s">
        <v>3014</v>
      </c>
      <c r="K361" s="1224">
        <v>44448</v>
      </c>
      <c r="L361" s="1222" t="s">
        <v>3100</v>
      </c>
      <c r="M361" s="1224">
        <v>48113</v>
      </c>
      <c r="N361" s="1222" t="s">
        <v>293</v>
      </c>
      <c r="O361" s="2069">
        <v>46286</v>
      </c>
      <c r="P361" s="1221" t="s">
        <v>294</v>
      </c>
      <c r="Q361" s="1221" t="s">
        <v>3068</v>
      </c>
      <c r="R361" s="2069" t="s">
        <v>3101</v>
      </c>
      <c r="S361" s="1222" t="s">
        <v>297</v>
      </c>
      <c r="T361" s="2063" t="s">
        <v>2932</v>
      </c>
      <c r="U361" s="1222" t="s">
        <v>294</v>
      </c>
      <c r="V361" s="1222" t="s">
        <v>3102</v>
      </c>
      <c r="W361" s="1222" t="s">
        <v>294</v>
      </c>
      <c r="X361" s="1222" t="s">
        <v>3011</v>
      </c>
      <c r="Y361" s="1222" t="s">
        <v>3020</v>
      </c>
      <c r="Z361" s="1222" t="s">
        <v>3011</v>
      </c>
      <c r="AA361" s="1222" t="s">
        <v>3011</v>
      </c>
      <c r="AB361" s="1222" t="s">
        <v>3011</v>
      </c>
      <c r="AC361" s="1222" t="s">
        <v>3011</v>
      </c>
      <c r="AD361" s="1222" t="s">
        <v>3011</v>
      </c>
      <c r="AE361" s="1222" t="s">
        <v>3011</v>
      </c>
      <c r="AF361" s="2007" t="s">
        <v>293</v>
      </c>
      <c r="AG361" s="1222" t="s">
        <v>3103</v>
      </c>
      <c r="AH361" s="1221" t="s">
        <v>3104</v>
      </c>
      <c r="AI361" s="2007" t="s">
        <v>2909</v>
      </c>
      <c r="AJ361" s="1222" t="s">
        <v>295</v>
      </c>
      <c r="AK361" s="1225" t="s">
        <v>3105</v>
      </c>
      <c r="AL361" s="1222" t="s">
        <v>294</v>
      </c>
      <c r="AM361" s="1221" t="s">
        <v>3011</v>
      </c>
      <c r="AN361" s="2008"/>
    </row>
    <row r="362" spans="1:40" ht="93" customHeight="1">
      <c r="A362" s="1221" t="s">
        <v>1107</v>
      </c>
      <c r="B362" s="1221" t="s">
        <v>654</v>
      </c>
      <c r="C362" s="1221" t="s">
        <v>3098</v>
      </c>
      <c r="D362" s="1222" t="s">
        <v>3011</v>
      </c>
      <c r="E362" s="1221" t="s">
        <v>3099</v>
      </c>
      <c r="F362" s="1222" t="s">
        <v>291</v>
      </c>
      <c r="G362" s="1222" t="s">
        <v>3013</v>
      </c>
      <c r="H362" s="1223">
        <v>3720.5871299999999</v>
      </c>
      <c r="I362" s="1223">
        <v>2000</v>
      </c>
      <c r="J362" s="1222" t="s">
        <v>3014</v>
      </c>
      <c r="K362" s="1224">
        <v>44449</v>
      </c>
      <c r="L362" s="1222" t="s">
        <v>3100</v>
      </c>
      <c r="M362" s="1224">
        <v>48142</v>
      </c>
      <c r="N362" s="1222" t="s">
        <v>293</v>
      </c>
      <c r="O362" s="2069">
        <v>46316</v>
      </c>
      <c r="P362" s="1221" t="s">
        <v>294</v>
      </c>
      <c r="Q362" s="1221" t="s">
        <v>3029</v>
      </c>
      <c r="R362" s="2069" t="s">
        <v>3111</v>
      </c>
      <c r="S362" s="1222" t="s">
        <v>297</v>
      </c>
      <c r="T362" s="2063" t="s">
        <v>2932</v>
      </c>
      <c r="U362" s="1222" t="s">
        <v>294</v>
      </c>
      <c r="V362" s="1222" t="s">
        <v>3102</v>
      </c>
      <c r="W362" s="1222" t="s">
        <v>294</v>
      </c>
      <c r="X362" s="1222" t="s">
        <v>3011</v>
      </c>
      <c r="Y362" s="1222" t="s">
        <v>3020</v>
      </c>
      <c r="Z362" s="1222" t="s">
        <v>3011</v>
      </c>
      <c r="AA362" s="1222" t="s">
        <v>3011</v>
      </c>
      <c r="AB362" s="1222" t="s">
        <v>3011</v>
      </c>
      <c r="AC362" s="1222" t="s">
        <v>3011</v>
      </c>
      <c r="AD362" s="1222" t="s">
        <v>3011</v>
      </c>
      <c r="AE362" s="1222" t="s">
        <v>3011</v>
      </c>
      <c r="AF362" s="2007" t="s">
        <v>293</v>
      </c>
      <c r="AG362" s="1222" t="s">
        <v>3103</v>
      </c>
      <c r="AH362" s="1221" t="s">
        <v>3104</v>
      </c>
      <c r="AI362" s="2007" t="s">
        <v>2909</v>
      </c>
      <c r="AJ362" s="1222" t="s">
        <v>295</v>
      </c>
      <c r="AK362" s="1225" t="s">
        <v>3105</v>
      </c>
      <c r="AL362" s="1222" t="s">
        <v>294</v>
      </c>
      <c r="AM362" s="1221" t="s">
        <v>3011</v>
      </c>
      <c r="AN362" s="2008"/>
    </row>
    <row r="363" spans="1:40" ht="93" customHeight="1">
      <c r="A363" s="1221" t="s">
        <v>1107</v>
      </c>
      <c r="B363" s="1221" t="s">
        <v>655</v>
      </c>
      <c r="C363" s="1221" t="s">
        <v>3098</v>
      </c>
      <c r="D363" s="1222" t="s">
        <v>3011</v>
      </c>
      <c r="E363" s="1221" t="s">
        <v>3099</v>
      </c>
      <c r="F363" s="1222" t="s">
        <v>291</v>
      </c>
      <c r="G363" s="1222" t="s">
        <v>3013</v>
      </c>
      <c r="H363" s="1223">
        <v>913776.19845000003</v>
      </c>
      <c r="I363" s="1223">
        <v>491200</v>
      </c>
      <c r="J363" s="1222" t="s">
        <v>3014</v>
      </c>
      <c r="K363" s="1224">
        <v>44449</v>
      </c>
      <c r="L363" s="1222" t="s">
        <v>3100</v>
      </c>
      <c r="M363" s="1224">
        <v>48142</v>
      </c>
      <c r="N363" s="1222" t="s">
        <v>293</v>
      </c>
      <c r="O363" s="2069">
        <v>46316</v>
      </c>
      <c r="P363" s="1221" t="s">
        <v>294</v>
      </c>
      <c r="Q363" s="1221" t="s">
        <v>3142</v>
      </c>
      <c r="R363" s="2069" t="s">
        <v>3111</v>
      </c>
      <c r="S363" s="1222" t="s">
        <v>297</v>
      </c>
      <c r="T363" s="2063" t="s">
        <v>2932</v>
      </c>
      <c r="U363" s="1222" t="s">
        <v>294</v>
      </c>
      <c r="V363" s="1222" t="s">
        <v>3102</v>
      </c>
      <c r="W363" s="1222" t="s">
        <v>294</v>
      </c>
      <c r="X363" s="1222" t="s">
        <v>3011</v>
      </c>
      <c r="Y363" s="1222" t="s">
        <v>3020</v>
      </c>
      <c r="Z363" s="1222" t="s">
        <v>3011</v>
      </c>
      <c r="AA363" s="1222" t="s">
        <v>3011</v>
      </c>
      <c r="AB363" s="1222" t="s">
        <v>3011</v>
      </c>
      <c r="AC363" s="1222" t="s">
        <v>3011</v>
      </c>
      <c r="AD363" s="1222" t="s">
        <v>3011</v>
      </c>
      <c r="AE363" s="1222" t="s">
        <v>3011</v>
      </c>
      <c r="AF363" s="2007" t="s">
        <v>293</v>
      </c>
      <c r="AG363" s="1222" t="s">
        <v>3103</v>
      </c>
      <c r="AH363" s="1221" t="s">
        <v>3104</v>
      </c>
      <c r="AI363" s="2007" t="s">
        <v>2909</v>
      </c>
      <c r="AJ363" s="1222" t="s">
        <v>295</v>
      </c>
      <c r="AK363" s="1225" t="s">
        <v>3105</v>
      </c>
      <c r="AL363" s="1222" t="s">
        <v>294</v>
      </c>
      <c r="AM363" s="1221" t="s">
        <v>3011</v>
      </c>
      <c r="AN363" s="2008"/>
    </row>
    <row r="364" spans="1:40" ht="93" customHeight="1">
      <c r="A364" s="1221" t="s">
        <v>1107</v>
      </c>
      <c r="B364" s="1221" t="s">
        <v>656</v>
      </c>
      <c r="C364" s="1221" t="s">
        <v>3098</v>
      </c>
      <c r="D364" s="1222" t="s">
        <v>3011</v>
      </c>
      <c r="E364" s="1221" t="s">
        <v>3099</v>
      </c>
      <c r="F364" s="1222" t="s">
        <v>291</v>
      </c>
      <c r="G364" s="1222" t="s">
        <v>3013</v>
      </c>
      <c r="H364" s="1223">
        <v>2232.3522800000001</v>
      </c>
      <c r="I364" s="1223">
        <v>1200</v>
      </c>
      <c r="J364" s="1222" t="s">
        <v>3014</v>
      </c>
      <c r="K364" s="1224">
        <v>44449</v>
      </c>
      <c r="L364" s="1222" t="s">
        <v>3100</v>
      </c>
      <c r="M364" s="1224">
        <v>48142</v>
      </c>
      <c r="N364" s="1222" t="s">
        <v>293</v>
      </c>
      <c r="O364" s="2069">
        <v>46316</v>
      </c>
      <c r="P364" s="1221" t="s">
        <v>294</v>
      </c>
      <c r="Q364" s="1221" t="s">
        <v>3053</v>
      </c>
      <c r="R364" s="2069" t="s">
        <v>3111</v>
      </c>
      <c r="S364" s="1222" t="s">
        <v>297</v>
      </c>
      <c r="T364" s="2063" t="s">
        <v>2932</v>
      </c>
      <c r="U364" s="1222" t="s">
        <v>294</v>
      </c>
      <c r="V364" s="1222" t="s">
        <v>3102</v>
      </c>
      <c r="W364" s="1222" t="s">
        <v>294</v>
      </c>
      <c r="X364" s="1222" t="s">
        <v>3011</v>
      </c>
      <c r="Y364" s="1222" t="s">
        <v>3020</v>
      </c>
      <c r="Z364" s="1222" t="s">
        <v>3011</v>
      </c>
      <c r="AA364" s="1222" t="s">
        <v>3011</v>
      </c>
      <c r="AB364" s="1222" t="s">
        <v>3011</v>
      </c>
      <c r="AC364" s="1222" t="s">
        <v>3011</v>
      </c>
      <c r="AD364" s="1222" t="s">
        <v>3011</v>
      </c>
      <c r="AE364" s="1222" t="s">
        <v>3011</v>
      </c>
      <c r="AF364" s="2007" t="s">
        <v>293</v>
      </c>
      <c r="AG364" s="1222" t="s">
        <v>3103</v>
      </c>
      <c r="AH364" s="1221" t="s">
        <v>3104</v>
      </c>
      <c r="AI364" s="2007" t="s">
        <v>2909</v>
      </c>
      <c r="AJ364" s="1222" t="s">
        <v>295</v>
      </c>
      <c r="AK364" s="1225" t="s">
        <v>3105</v>
      </c>
      <c r="AL364" s="1222" t="s">
        <v>294</v>
      </c>
      <c r="AM364" s="1221" t="s">
        <v>3011</v>
      </c>
      <c r="AN364" s="2008"/>
    </row>
    <row r="365" spans="1:40" ht="93" customHeight="1">
      <c r="A365" s="1221" t="s">
        <v>1107</v>
      </c>
      <c r="B365" s="1221" t="s">
        <v>657</v>
      </c>
      <c r="C365" s="1221" t="s">
        <v>3098</v>
      </c>
      <c r="D365" s="1222" t="s">
        <v>3011</v>
      </c>
      <c r="E365" s="1221" t="s">
        <v>3099</v>
      </c>
      <c r="F365" s="1222" t="s">
        <v>291</v>
      </c>
      <c r="G365" s="1222" t="s">
        <v>3013</v>
      </c>
      <c r="H365" s="1223">
        <v>173379.36012999999</v>
      </c>
      <c r="I365" s="1223">
        <v>93200</v>
      </c>
      <c r="J365" s="1222" t="s">
        <v>3014</v>
      </c>
      <c r="K365" s="1224">
        <v>44449</v>
      </c>
      <c r="L365" s="1222" t="s">
        <v>3100</v>
      </c>
      <c r="M365" s="1224">
        <v>48142</v>
      </c>
      <c r="N365" s="1222" t="s">
        <v>293</v>
      </c>
      <c r="O365" s="2069">
        <v>46316</v>
      </c>
      <c r="P365" s="1221" t="s">
        <v>294</v>
      </c>
      <c r="Q365" s="1221" t="s">
        <v>3143</v>
      </c>
      <c r="R365" s="2069" t="s">
        <v>3111</v>
      </c>
      <c r="S365" s="1222" t="s">
        <v>297</v>
      </c>
      <c r="T365" s="2063" t="s">
        <v>2932</v>
      </c>
      <c r="U365" s="1222" t="s">
        <v>294</v>
      </c>
      <c r="V365" s="1222" t="s">
        <v>3102</v>
      </c>
      <c r="W365" s="1222" t="s">
        <v>294</v>
      </c>
      <c r="X365" s="1222" t="s">
        <v>3011</v>
      </c>
      <c r="Y365" s="1222" t="s">
        <v>3020</v>
      </c>
      <c r="Z365" s="1222" t="s">
        <v>3011</v>
      </c>
      <c r="AA365" s="1222" t="s">
        <v>3011</v>
      </c>
      <c r="AB365" s="1222" t="s">
        <v>3011</v>
      </c>
      <c r="AC365" s="1222" t="s">
        <v>3011</v>
      </c>
      <c r="AD365" s="1222" t="s">
        <v>3011</v>
      </c>
      <c r="AE365" s="1222" t="s">
        <v>3011</v>
      </c>
      <c r="AF365" s="2007" t="s">
        <v>293</v>
      </c>
      <c r="AG365" s="1222" t="s">
        <v>3103</v>
      </c>
      <c r="AH365" s="1221" t="s">
        <v>3104</v>
      </c>
      <c r="AI365" s="2007" t="s">
        <v>2909</v>
      </c>
      <c r="AJ365" s="1222" t="s">
        <v>295</v>
      </c>
      <c r="AK365" s="1225" t="s">
        <v>3105</v>
      </c>
      <c r="AL365" s="1222" t="s">
        <v>294</v>
      </c>
      <c r="AM365" s="1221" t="s">
        <v>3011</v>
      </c>
      <c r="AN365" s="2008"/>
    </row>
    <row r="366" spans="1:40" ht="93" customHeight="1">
      <c r="A366" s="1221" t="s">
        <v>1107</v>
      </c>
      <c r="B366" s="1221" t="s">
        <v>658</v>
      </c>
      <c r="C366" s="1221" t="s">
        <v>3098</v>
      </c>
      <c r="D366" s="1222" t="s">
        <v>3011</v>
      </c>
      <c r="E366" s="1221" t="s">
        <v>3099</v>
      </c>
      <c r="F366" s="1222" t="s">
        <v>291</v>
      </c>
      <c r="G366" s="1222" t="s">
        <v>3013</v>
      </c>
      <c r="H366" s="1223">
        <v>5208.8219799999997</v>
      </c>
      <c r="I366" s="1223">
        <v>2800</v>
      </c>
      <c r="J366" s="1222" t="s">
        <v>3014</v>
      </c>
      <c r="K366" s="1224">
        <v>44449</v>
      </c>
      <c r="L366" s="1222" t="s">
        <v>3100</v>
      </c>
      <c r="M366" s="1224">
        <v>48142</v>
      </c>
      <c r="N366" s="1222" t="s">
        <v>293</v>
      </c>
      <c r="O366" s="2069">
        <v>46316</v>
      </c>
      <c r="P366" s="1221" t="s">
        <v>294</v>
      </c>
      <c r="Q366" s="1221" t="s">
        <v>3073</v>
      </c>
      <c r="R366" s="2069" t="s">
        <v>3111</v>
      </c>
      <c r="S366" s="1222" t="s">
        <v>297</v>
      </c>
      <c r="T366" s="2063" t="s">
        <v>2932</v>
      </c>
      <c r="U366" s="1222" t="s">
        <v>294</v>
      </c>
      <c r="V366" s="1222" t="s">
        <v>3102</v>
      </c>
      <c r="W366" s="1222" t="s">
        <v>294</v>
      </c>
      <c r="X366" s="1222" t="s">
        <v>3011</v>
      </c>
      <c r="Y366" s="1222" t="s">
        <v>3020</v>
      </c>
      <c r="Z366" s="1222" t="s">
        <v>3011</v>
      </c>
      <c r="AA366" s="1222" t="s">
        <v>3011</v>
      </c>
      <c r="AB366" s="1222" t="s">
        <v>3011</v>
      </c>
      <c r="AC366" s="1222" t="s">
        <v>3011</v>
      </c>
      <c r="AD366" s="1222" t="s">
        <v>3011</v>
      </c>
      <c r="AE366" s="1222" t="s">
        <v>3011</v>
      </c>
      <c r="AF366" s="2007" t="s">
        <v>293</v>
      </c>
      <c r="AG366" s="1222" t="s">
        <v>3103</v>
      </c>
      <c r="AH366" s="1221" t="s">
        <v>3104</v>
      </c>
      <c r="AI366" s="2007" t="s">
        <v>2909</v>
      </c>
      <c r="AJ366" s="1222" t="s">
        <v>295</v>
      </c>
      <c r="AK366" s="1225" t="s">
        <v>3105</v>
      </c>
      <c r="AL366" s="1222" t="s">
        <v>294</v>
      </c>
      <c r="AM366" s="1221" t="s">
        <v>3011</v>
      </c>
      <c r="AN366" s="2008"/>
    </row>
    <row r="367" spans="1:40" ht="93" customHeight="1">
      <c r="A367" s="1221" t="s">
        <v>1107</v>
      </c>
      <c r="B367" s="1221" t="s">
        <v>659</v>
      </c>
      <c r="C367" s="1221" t="s">
        <v>3098</v>
      </c>
      <c r="D367" s="1222" t="s">
        <v>3011</v>
      </c>
      <c r="E367" s="1221" t="s">
        <v>3099</v>
      </c>
      <c r="F367" s="1222" t="s">
        <v>291</v>
      </c>
      <c r="G367" s="1222" t="s">
        <v>3013</v>
      </c>
      <c r="H367" s="1223">
        <v>37205.871270000003</v>
      </c>
      <c r="I367" s="1223">
        <v>20000</v>
      </c>
      <c r="J367" s="1222" t="s">
        <v>3014</v>
      </c>
      <c r="K367" s="1224">
        <v>44449</v>
      </c>
      <c r="L367" s="1222" t="s">
        <v>3100</v>
      </c>
      <c r="M367" s="1224">
        <v>48142</v>
      </c>
      <c r="N367" s="1222" t="s">
        <v>293</v>
      </c>
      <c r="O367" s="2069">
        <v>46316</v>
      </c>
      <c r="P367" s="1221" t="s">
        <v>294</v>
      </c>
      <c r="Q367" s="1221" t="s">
        <v>3016</v>
      </c>
      <c r="R367" s="2069" t="s">
        <v>3111</v>
      </c>
      <c r="S367" s="1222" t="s">
        <v>297</v>
      </c>
      <c r="T367" s="2063" t="s">
        <v>2932</v>
      </c>
      <c r="U367" s="1222" t="s">
        <v>294</v>
      </c>
      <c r="V367" s="1222" t="s">
        <v>3102</v>
      </c>
      <c r="W367" s="1222" t="s">
        <v>294</v>
      </c>
      <c r="X367" s="1222" t="s">
        <v>3011</v>
      </c>
      <c r="Y367" s="1222" t="s">
        <v>3020</v>
      </c>
      <c r="Z367" s="1222" t="s">
        <v>3011</v>
      </c>
      <c r="AA367" s="1222" t="s">
        <v>3011</v>
      </c>
      <c r="AB367" s="1222" t="s">
        <v>3011</v>
      </c>
      <c r="AC367" s="1222" t="s">
        <v>3011</v>
      </c>
      <c r="AD367" s="1222" t="s">
        <v>3011</v>
      </c>
      <c r="AE367" s="1222" t="s">
        <v>3011</v>
      </c>
      <c r="AF367" s="2007" t="s">
        <v>293</v>
      </c>
      <c r="AG367" s="1222" t="s">
        <v>3103</v>
      </c>
      <c r="AH367" s="1221" t="s">
        <v>3104</v>
      </c>
      <c r="AI367" s="2007" t="s">
        <v>2909</v>
      </c>
      <c r="AJ367" s="1222" t="s">
        <v>295</v>
      </c>
      <c r="AK367" s="1225" t="s">
        <v>3105</v>
      </c>
      <c r="AL367" s="1222" t="s">
        <v>294</v>
      </c>
      <c r="AM367" s="1221" t="s">
        <v>3011</v>
      </c>
      <c r="AN367" s="2008"/>
    </row>
    <row r="368" spans="1:40" ht="93" customHeight="1">
      <c r="A368" s="1221" t="s">
        <v>1107</v>
      </c>
      <c r="B368" s="1221" t="s">
        <v>660</v>
      </c>
      <c r="C368" s="1221" t="s">
        <v>3098</v>
      </c>
      <c r="D368" s="1222" t="s">
        <v>3011</v>
      </c>
      <c r="E368" s="1221" t="s">
        <v>3099</v>
      </c>
      <c r="F368" s="1222" t="s">
        <v>291</v>
      </c>
      <c r="G368" s="1222" t="s">
        <v>3013</v>
      </c>
      <c r="H368" s="1223">
        <v>413729.28855</v>
      </c>
      <c r="I368" s="1223">
        <v>222400</v>
      </c>
      <c r="J368" s="1222" t="s">
        <v>3014</v>
      </c>
      <c r="K368" s="1224">
        <v>44449</v>
      </c>
      <c r="L368" s="1222" t="s">
        <v>3100</v>
      </c>
      <c r="M368" s="1224">
        <v>48142</v>
      </c>
      <c r="N368" s="1222" t="s">
        <v>293</v>
      </c>
      <c r="O368" s="2069">
        <v>46316</v>
      </c>
      <c r="P368" s="1221" t="s">
        <v>294</v>
      </c>
      <c r="Q368" s="1221" t="s">
        <v>3137</v>
      </c>
      <c r="R368" s="2069" t="s">
        <v>3111</v>
      </c>
      <c r="S368" s="1222" t="s">
        <v>297</v>
      </c>
      <c r="T368" s="2063" t="s">
        <v>2932</v>
      </c>
      <c r="U368" s="1222" t="s">
        <v>294</v>
      </c>
      <c r="V368" s="1222" t="s">
        <v>3102</v>
      </c>
      <c r="W368" s="1222" t="s">
        <v>294</v>
      </c>
      <c r="X368" s="1222" t="s">
        <v>3011</v>
      </c>
      <c r="Y368" s="1222" t="s">
        <v>3020</v>
      </c>
      <c r="Z368" s="1222" t="s">
        <v>3011</v>
      </c>
      <c r="AA368" s="1222" t="s">
        <v>3011</v>
      </c>
      <c r="AB368" s="1222" t="s">
        <v>3011</v>
      </c>
      <c r="AC368" s="1222" t="s">
        <v>3011</v>
      </c>
      <c r="AD368" s="1222" t="s">
        <v>3011</v>
      </c>
      <c r="AE368" s="1222" t="s">
        <v>3011</v>
      </c>
      <c r="AF368" s="2007" t="s">
        <v>293</v>
      </c>
      <c r="AG368" s="1222" t="s">
        <v>3103</v>
      </c>
      <c r="AH368" s="1221" t="s">
        <v>3104</v>
      </c>
      <c r="AI368" s="2007" t="s">
        <v>2909</v>
      </c>
      <c r="AJ368" s="1222" t="s">
        <v>295</v>
      </c>
      <c r="AK368" s="1225" t="s">
        <v>3105</v>
      </c>
      <c r="AL368" s="1222" t="s">
        <v>294</v>
      </c>
      <c r="AM368" s="1221" t="s">
        <v>3011</v>
      </c>
      <c r="AN368" s="2008"/>
    </row>
    <row r="369" spans="1:40" ht="93" customHeight="1">
      <c r="A369" s="1221" t="s">
        <v>1107</v>
      </c>
      <c r="B369" s="1221" t="s">
        <v>661</v>
      </c>
      <c r="C369" s="1221" t="s">
        <v>3098</v>
      </c>
      <c r="D369" s="1222" t="s">
        <v>3011</v>
      </c>
      <c r="E369" s="1221" t="s">
        <v>3099</v>
      </c>
      <c r="F369" s="1222" t="s">
        <v>291</v>
      </c>
      <c r="G369" s="1222" t="s">
        <v>3013</v>
      </c>
      <c r="H369" s="1223">
        <v>98967.617580000006</v>
      </c>
      <c r="I369" s="1223">
        <v>53200</v>
      </c>
      <c r="J369" s="1222" t="s">
        <v>3014</v>
      </c>
      <c r="K369" s="1224">
        <v>44449</v>
      </c>
      <c r="L369" s="1222" t="s">
        <v>3100</v>
      </c>
      <c r="M369" s="1224">
        <v>48142</v>
      </c>
      <c r="N369" s="1222" t="s">
        <v>293</v>
      </c>
      <c r="O369" s="2069">
        <v>46316</v>
      </c>
      <c r="P369" s="1221" t="s">
        <v>294</v>
      </c>
      <c r="Q369" s="1221" t="s">
        <v>3126</v>
      </c>
      <c r="R369" s="2069" t="s">
        <v>3111</v>
      </c>
      <c r="S369" s="1222" t="s">
        <v>297</v>
      </c>
      <c r="T369" s="2063" t="s">
        <v>2932</v>
      </c>
      <c r="U369" s="1222" t="s">
        <v>294</v>
      </c>
      <c r="V369" s="1222" t="s">
        <v>3102</v>
      </c>
      <c r="W369" s="1222" t="s">
        <v>294</v>
      </c>
      <c r="X369" s="1222" t="s">
        <v>3011</v>
      </c>
      <c r="Y369" s="1222" t="s">
        <v>3020</v>
      </c>
      <c r="Z369" s="1222" t="s">
        <v>3011</v>
      </c>
      <c r="AA369" s="1222" t="s">
        <v>3011</v>
      </c>
      <c r="AB369" s="1222" t="s">
        <v>3011</v>
      </c>
      <c r="AC369" s="1222" t="s">
        <v>3011</v>
      </c>
      <c r="AD369" s="1222" t="s">
        <v>3011</v>
      </c>
      <c r="AE369" s="1222" t="s">
        <v>3011</v>
      </c>
      <c r="AF369" s="2007" t="s">
        <v>293</v>
      </c>
      <c r="AG369" s="1222" t="s">
        <v>3103</v>
      </c>
      <c r="AH369" s="1221" t="s">
        <v>3104</v>
      </c>
      <c r="AI369" s="2007" t="s">
        <v>2909</v>
      </c>
      <c r="AJ369" s="1222" t="s">
        <v>295</v>
      </c>
      <c r="AK369" s="1225" t="s">
        <v>3105</v>
      </c>
      <c r="AL369" s="1222" t="s">
        <v>294</v>
      </c>
      <c r="AM369" s="1221" t="s">
        <v>3011</v>
      </c>
      <c r="AN369" s="2008"/>
    </row>
    <row r="370" spans="1:40" ht="93" customHeight="1">
      <c r="A370" s="1221" t="s">
        <v>1107</v>
      </c>
      <c r="B370" s="1221" t="s">
        <v>662</v>
      </c>
      <c r="C370" s="1221" t="s">
        <v>3098</v>
      </c>
      <c r="D370" s="1222" t="s">
        <v>3011</v>
      </c>
      <c r="E370" s="1221" t="s">
        <v>3099</v>
      </c>
      <c r="F370" s="1222" t="s">
        <v>291</v>
      </c>
      <c r="G370" s="1222" t="s">
        <v>3013</v>
      </c>
      <c r="H370" s="1223">
        <v>10417.643959999999</v>
      </c>
      <c r="I370" s="1223">
        <v>5600</v>
      </c>
      <c r="J370" s="1222" t="s">
        <v>3014</v>
      </c>
      <c r="K370" s="1224">
        <v>44449</v>
      </c>
      <c r="L370" s="1222" t="s">
        <v>3100</v>
      </c>
      <c r="M370" s="1224">
        <v>48142</v>
      </c>
      <c r="N370" s="1222" t="s">
        <v>293</v>
      </c>
      <c r="O370" s="2069">
        <v>46316</v>
      </c>
      <c r="P370" s="1221" t="s">
        <v>294</v>
      </c>
      <c r="Q370" s="1221" t="s">
        <v>3068</v>
      </c>
      <c r="R370" s="2069" t="s">
        <v>3111</v>
      </c>
      <c r="S370" s="1222" t="s">
        <v>297</v>
      </c>
      <c r="T370" s="2063" t="s">
        <v>2932</v>
      </c>
      <c r="U370" s="1222" t="s">
        <v>294</v>
      </c>
      <c r="V370" s="1222" t="s">
        <v>3102</v>
      </c>
      <c r="W370" s="1222" t="s">
        <v>294</v>
      </c>
      <c r="X370" s="1222" t="s">
        <v>3011</v>
      </c>
      <c r="Y370" s="1222" t="s">
        <v>3020</v>
      </c>
      <c r="Z370" s="1222" t="s">
        <v>3011</v>
      </c>
      <c r="AA370" s="1222" t="s">
        <v>3011</v>
      </c>
      <c r="AB370" s="1222" t="s">
        <v>3011</v>
      </c>
      <c r="AC370" s="1222" t="s">
        <v>3011</v>
      </c>
      <c r="AD370" s="1222" t="s">
        <v>3011</v>
      </c>
      <c r="AE370" s="1222" t="s">
        <v>3011</v>
      </c>
      <c r="AF370" s="2007" t="s">
        <v>293</v>
      </c>
      <c r="AG370" s="1222" t="s">
        <v>3103</v>
      </c>
      <c r="AH370" s="1221" t="s">
        <v>3104</v>
      </c>
      <c r="AI370" s="2007" t="s">
        <v>2909</v>
      </c>
      <c r="AJ370" s="1222" t="s">
        <v>295</v>
      </c>
      <c r="AK370" s="1225" t="s">
        <v>3105</v>
      </c>
      <c r="AL370" s="1222" t="s">
        <v>294</v>
      </c>
      <c r="AM370" s="1221" t="s">
        <v>3011</v>
      </c>
      <c r="AN370" s="2008"/>
    </row>
    <row r="371" spans="1:40" ht="93" customHeight="1">
      <c r="A371" s="1221" t="s">
        <v>1107</v>
      </c>
      <c r="B371" s="1221" t="s">
        <v>663</v>
      </c>
      <c r="C371" s="1221" t="s">
        <v>3098</v>
      </c>
      <c r="D371" s="1222" t="s">
        <v>3011</v>
      </c>
      <c r="E371" s="1221" t="s">
        <v>3099</v>
      </c>
      <c r="F371" s="1222" t="s">
        <v>291</v>
      </c>
      <c r="G371" s="1222" t="s">
        <v>3013</v>
      </c>
      <c r="H371" s="1223">
        <v>1488.2348500000001</v>
      </c>
      <c r="I371" s="1223">
        <v>800</v>
      </c>
      <c r="J371" s="1222" t="s">
        <v>3014</v>
      </c>
      <c r="K371" s="1224">
        <v>44449</v>
      </c>
      <c r="L371" s="1222" t="s">
        <v>3100</v>
      </c>
      <c r="M371" s="1224">
        <v>48142</v>
      </c>
      <c r="N371" s="1222" t="s">
        <v>293</v>
      </c>
      <c r="O371" s="2069">
        <v>46316</v>
      </c>
      <c r="P371" s="1221" t="s">
        <v>294</v>
      </c>
      <c r="Q371" s="1221" t="s">
        <v>3051</v>
      </c>
      <c r="R371" s="2069" t="s">
        <v>3111</v>
      </c>
      <c r="S371" s="1222" t="s">
        <v>297</v>
      </c>
      <c r="T371" s="2063" t="s">
        <v>2932</v>
      </c>
      <c r="U371" s="1222" t="s">
        <v>294</v>
      </c>
      <c r="V371" s="1222" t="s">
        <v>3102</v>
      </c>
      <c r="W371" s="1222" t="s">
        <v>294</v>
      </c>
      <c r="X371" s="1222" t="s">
        <v>3011</v>
      </c>
      <c r="Y371" s="1222" t="s">
        <v>3020</v>
      </c>
      <c r="Z371" s="1222" t="s">
        <v>3011</v>
      </c>
      <c r="AA371" s="1222" t="s">
        <v>3011</v>
      </c>
      <c r="AB371" s="1222" t="s">
        <v>3011</v>
      </c>
      <c r="AC371" s="1222" t="s">
        <v>3011</v>
      </c>
      <c r="AD371" s="1222" t="s">
        <v>3011</v>
      </c>
      <c r="AE371" s="1222" t="s">
        <v>3011</v>
      </c>
      <c r="AF371" s="2007" t="s">
        <v>293</v>
      </c>
      <c r="AG371" s="1222" t="s">
        <v>3103</v>
      </c>
      <c r="AH371" s="1221" t="s">
        <v>3104</v>
      </c>
      <c r="AI371" s="2007" t="s">
        <v>2909</v>
      </c>
      <c r="AJ371" s="1222" t="s">
        <v>295</v>
      </c>
      <c r="AK371" s="1225" t="s">
        <v>3105</v>
      </c>
      <c r="AL371" s="1222" t="s">
        <v>294</v>
      </c>
      <c r="AM371" s="1221" t="s">
        <v>3011</v>
      </c>
      <c r="AN371" s="2008"/>
    </row>
    <row r="372" spans="1:40" ht="93" customHeight="1">
      <c r="A372" s="1221" t="s">
        <v>1107</v>
      </c>
      <c r="B372" s="1221" t="s">
        <v>664</v>
      </c>
      <c r="C372" s="1221" t="s">
        <v>3098</v>
      </c>
      <c r="D372" s="1222" t="s">
        <v>3011</v>
      </c>
      <c r="E372" s="1221" t="s">
        <v>3099</v>
      </c>
      <c r="F372" s="1222" t="s">
        <v>291</v>
      </c>
      <c r="G372" s="1222" t="s">
        <v>3013</v>
      </c>
      <c r="H372" s="1223">
        <v>1488.2348500000001</v>
      </c>
      <c r="I372" s="1223">
        <v>800</v>
      </c>
      <c r="J372" s="1222" t="s">
        <v>3014</v>
      </c>
      <c r="K372" s="1224">
        <v>44449</v>
      </c>
      <c r="L372" s="1222" t="s">
        <v>3100</v>
      </c>
      <c r="M372" s="1224">
        <v>48142</v>
      </c>
      <c r="N372" s="1222" t="s">
        <v>293</v>
      </c>
      <c r="O372" s="2069">
        <v>46316</v>
      </c>
      <c r="P372" s="1221" t="s">
        <v>294</v>
      </c>
      <c r="Q372" s="1221" t="s">
        <v>3051</v>
      </c>
      <c r="R372" s="2069" t="s">
        <v>3111</v>
      </c>
      <c r="S372" s="1222" t="s">
        <v>297</v>
      </c>
      <c r="T372" s="2063" t="s">
        <v>2932</v>
      </c>
      <c r="U372" s="1222" t="s">
        <v>294</v>
      </c>
      <c r="V372" s="1222" t="s">
        <v>3102</v>
      </c>
      <c r="W372" s="1222" t="s">
        <v>294</v>
      </c>
      <c r="X372" s="1222" t="s">
        <v>3011</v>
      </c>
      <c r="Y372" s="1222" t="s">
        <v>3020</v>
      </c>
      <c r="Z372" s="1222" t="s">
        <v>3011</v>
      </c>
      <c r="AA372" s="1222" t="s">
        <v>3011</v>
      </c>
      <c r="AB372" s="1222" t="s">
        <v>3011</v>
      </c>
      <c r="AC372" s="1222" t="s">
        <v>3011</v>
      </c>
      <c r="AD372" s="1222" t="s">
        <v>3011</v>
      </c>
      <c r="AE372" s="1222" t="s">
        <v>3011</v>
      </c>
      <c r="AF372" s="2007" t="s">
        <v>293</v>
      </c>
      <c r="AG372" s="1222" t="s">
        <v>3103</v>
      </c>
      <c r="AH372" s="1221" t="s">
        <v>3104</v>
      </c>
      <c r="AI372" s="2007" t="s">
        <v>2909</v>
      </c>
      <c r="AJ372" s="1222" t="s">
        <v>295</v>
      </c>
      <c r="AK372" s="1225" t="s">
        <v>3105</v>
      </c>
      <c r="AL372" s="1222" t="s">
        <v>294</v>
      </c>
      <c r="AM372" s="1221" t="s">
        <v>3011</v>
      </c>
      <c r="AN372" s="2008"/>
    </row>
    <row r="373" spans="1:40" ht="93" customHeight="1">
      <c r="A373" s="1221" t="s">
        <v>1107</v>
      </c>
      <c r="B373" s="1221" t="s">
        <v>665</v>
      </c>
      <c r="C373" s="1221" t="s">
        <v>3098</v>
      </c>
      <c r="D373" s="1222" t="s">
        <v>3011</v>
      </c>
      <c r="E373" s="1221" t="s">
        <v>3099</v>
      </c>
      <c r="F373" s="1222" t="s">
        <v>291</v>
      </c>
      <c r="G373" s="1222" t="s">
        <v>3013</v>
      </c>
      <c r="H373" s="1223">
        <v>5952.9394000000002</v>
      </c>
      <c r="I373" s="1223">
        <v>3200</v>
      </c>
      <c r="J373" s="1222" t="s">
        <v>3014</v>
      </c>
      <c r="K373" s="1224">
        <v>44449</v>
      </c>
      <c r="L373" s="1222" t="s">
        <v>3100</v>
      </c>
      <c r="M373" s="1224">
        <v>48142</v>
      </c>
      <c r="N373" s="1222" t="s">
        <v>293</v>
      </c>
      <c r="O373" s="2069">
        <v>46316</v>
      </c>
      <c r="P373" s="1221" t="s">
        <v>294</v>
      </c>
      <c r="Q373" s="1221" t="s">
        <v>3050</v>
      </c>
      <c r="R373" s="2069" t="s">
        <v>3111</v>
      </c>
      <c r="S373" s="1222" t="s">
        <v>297</v>
      </c>
      <c r="T373" s="2063" t="s">
        <v>2932</v>
      </c>
      <c r="U373" s="1222" t="s">
        <v>294</v>
      </c>
      <c r="V373" s="1222" t="s">
        <v>3102</v>
      </c>
      <c r="W373" s="1222" t="s">
        <v>294</v>
      </c>
      <c r="X373" s="1222" t="s">
        <v>3011</v>
      </c>
      <c r="Y373" s="1222" t="s">
        <v>3020</v>
      </c>
      <c r="Z373" s="1222" t="s">
        <v>3011</v>
      </c>
      <c r="AA373" s="1222" t="s">
        <v>3011</v>
      </c>
      <c r="AB373" s="1222" t="s">
        <v>3011</v>
      </c>
      <c r="AC373" s="1222" t="s">
        <v>3011</v>
      </c>
      <c r="AD373" s="1222" t="s">
        <v>3011</v>
      </c>
      <c r="AE373" s="1222" t="s">
        <v>3011</v>
      </c>
      <c r="AF373" s="2007" t="s">
        <v>293</v>
      </c>
      <c r="AG373" s="1222" t="s">
        <v>3103</v>
      </c>
      <c r="AH373" s="1221" t="s">
        <v>3104</v>
      </c>
      <c r="AI373" s="2007" t="s">
        <v>2909</v>
      </c>
      <c r="AJ373" s="1222" t="s">
        <v>295</v>
      </c>
      <c r="AK373" s="1225" t="s">
        <v>3105</v>
      </c>
      <c r="AL373" s="1222" t="s">
        <v>294</v>
      </c>
      <c r="AM373" s="1221" t="s">
        <v>3011</v>
      </c>
      <c r="AN373" s="2008"/>
    </row>
    <row r="374" spans="1:40" ht="93" customHeight="1">
      <c r="A374" s="1221" t="s">
        <v>1107</v>
      </c>
      <c r="B374" s="1221" t="s">
        <v>666</v>
      </c>
      <c r="C374" s="1221" t="s">
        <v>3098</v>
      </c>
      <c r="D374" s="1222" t="s">
        <v>3011</v>
      </c>
      <c r="E374" s="1221" t="s">
        <v>3099</v>
      </c>
      <c r="F374" s="1222" t="s">
        <v>291</v>
      </c>
      <c r="G374" s="1222" t="s">
        <v>3013</v>
      </c>
      <c r="H374" s="1223">
        <v>744.11743000000001</v>
      </c>
      <c r="I374" s="1223">
        <v>400</v>
      </c>
      <c r="J374" s="1222" t="s">
        <v>3014</v>
      </c>
      <c r="K374" s="1224">
        <v>44449</v>
      </c>
      <c r="L374" s="1222" t="s">
        <v>3100</v>
      </c>
      <c r="M374" s="1224">
        <v>48142</v>
      </c>
      <c r="N374" s="1222" t="s">
        <v>293</v>
      </c>
      <c r="O374" s="2069">
        <v>46316</v>
      </c>
      <c r="P374" s="1221" t="s">
        <v>294</v>
      </c>
      <c r="Q374" s="1221" t="s">
        <v>3052</v>
      </c>
      <c r="R374" s="2069" t="s">
        <v>3111</v>
      </c>
      <c r="S374" s="1222" t="s">
        <v>297</v>
      </c>
      <c r="T374" s="2063" t="s">
        <v>2932</v>
      </c>
      <c r="U374" s="1222" t="s">
        <v>294</v>
      </c>
      <c r="V374" s="1222" t="s">
        <v>3102</v>
      </c>
      <c r="W374" s="1222" t="s">
        <v>294</v>
      </c>
      <c r="X374" s="1222" t="s">
        <v>3011</v>
      </c>
      <c r="Y374" s="1222" t="s">
        <v>3020</v>
      </c>
      <c r="Z374" s="1222" t="s">
        <v>3011</v>
      </c>
      <c r="AA374" s="1222" t="s">
        <v>3011</v>
      </c>
      <c r="AB374" s="1222" t="s">
        <v>3011</v>
      </c>
      <c r="AC374" s="1222" t="s">
        <v>3011</v>
      </c>
      <c r="AD374" s="1222" t="s">
        <v>3011</v>
      </c>
      <c r="AE374" s="1222" t="s">
        <v>3011</v>
      </c>
      <c r="AF374" s="2007" t="s">
        <v>293</v>
      </c>
      <c r="AG374" s="1222" t="s">
        <v>3103</v>
      </c>
      <c r="AH374" s="1221" t="s">
        <v>3104</v>
      </c>
      <c r="AI374" s="2007" t="s">
        <v>2909</v>
      </c>
      <c r="AJ374" s="1222" t="s">
        <v>295</v>
      </c>
      <c r="AK374" s="1225" t="s">
        <v>3105</v>
      </c>
      <c r="AL374" s="1222" t="s">
        <v>294</v>
      </c>
      <c r="AM374" s="1221" t="s">
        <v>3011</v>
      </c>
      <c r="AN374" s="2008"/>
    </row>
    <row r="375" spans="1:40" ht="93" customHeight="1">
      <c r="A375" s="1221" t="s">
        <v>1107</v>
      </c>
      <c r="B375" s="1221" t="s">
        <v>667</v>
      </c>
      <c r="C375" s="1221" t="s">
        <v>3098</v>
      </c>
      <c r="D375" s="1222" t="s">
        <v>3011</v>
      </c>
      <c r="E375" s="1221" t="s">
        <v>3099</v>
      </c>
      <c r="F375" s="1222" t="s">
        <v>291</v>
      </c>
      <c r="G375" s="1222" t="s">
        <v>3013</v>
      </c>
      <c r="H375" s="1223">
        <v>293182.26562999998</v>
      </c>
      <c r="I375" s="1223">
        <v>157600</v>
      </c>
      <c r="J375" s="1222" t="s">
        <v>3014</v>
      </c>
      <c r="K375" s="1224">
        <v>44449</v>
      </c>
      <c r="L375" s="1222" t="s">
        <v>3100</v>
      </c>
      <c r="M375" s="1224">
        <v>48142</v>
      </c>
      <c r="N375" s="1222" t="s">
        <v>293</v>
      </c>
      <c r="O375" s="2069">
        <v>46316</v>
      </c>
      <c r="P375" s="1221" t="s">
        <v>294</v>
      </c>
      <c r="Q375" s="1221" t="s">
        <v>3132</v>
      </c>
      <c r="R375" s="2069" t="s">
        <v>3111</v>
      </c>
      <c r="S375" s="1222" t="s">
        <v>297</v>
      </c>
      <c r="T375" s="2063" t="s">
        <v>2932</v>
      </c>
      <c r="U375" s="1222" t="s">
        <v>294</v>
      </c>
      <c r="V375" s="1222" t="s">
        <v>3102</v>
      </c>
      <c r="W375" s="1222" t="s">
        <v>294</v>
      </c>
      <c r="X375" s="1222" t="s">
        <v>3011</v>
      </c>
      <c r="Y375" s="1222" t="s">
        <v>3020</v>
      </c>
      <c r="Z375" s="1222" t="s">
        <v>3011</v>
      </c>
      <c r="AA375" s="1222" t="s">
        <v>3011</v>
      </c>
      <c r="AB375" s="1222" t="s">
        <v>3011</v>
      </c>
      <c r="AC375" s="1222" t="s">
        <v>3011</v>
      </c>
      <c r="AD375" s="1222" t="s">
        <v>3011</v>
      </c>
      <c r="AE375" s="1222" t="s">
        <v>3011</v>
      </c>
      <c r="AF375" s="2007" t="s">
        <v>293</v>
      </c>
      <c r="AG375" s="1222" t="s">
        <v>3103</v>
      </c>
      <c r="AH375" s="1221" t="s">
        <v>3104</v>
      </c>
      <c r="AI375" s="2007" t="s">
        <v>2909</v>
      </c>
      <c r="AJ375" s="1222" t="s">
        <v>295</v>
      </c>
      <c r="AK375" s="1225" t="s">
        <v>3105</v>
      </c>
      <c r="AL375" s="1222" t="s">
        <v>294</v>
      </c>
      <c r="AM375" s="1221" t="s">
        <v>3011</v>
      </c>
      <c r="AN375" s="2008"/>
    </row>
    <row r="376" spans="1:40" ht="93" customHeight="1">
      <c r="A376" s="1221" t="s">
        <v>1107</v>
      </c>
      <c r="B376" s="1221" t="s">
        <v>668</v>
      </c>
      <c r="C376" s="1221" t="s">
        <v>3098</v>
      </c>
      <c r="D376" s="1222" t="s">
        <v>3011</v>
      </c>
      <c r="E376" s="1221" t="s">
        <v>3099</v>
      </c>
      <c r="F376" s="1222" t="s">
        <v>291</v>
      </c>
      <c r="G376" s="1222" t="s">
        <v>3013</v>
      </c>
      <c r="H376" s="1223">
        <v>2232.3522800000001</v>
      </c>
      <c r="I376" s="1223">
        <v>1200</v>
      </c>
      <c r="J376" s="1222" t="s">
        <v>3014</v>
      </c>
      <c r="K376" s="1224">
        <v>44449</v>
      </c>
      <c r="L376" s="1222" t="s">
        <v>3100</v>
      </c>
      <c r="M376" s="1224">
        <v>48142</v>
      </c>
      <c r="N376" s="1222" t="s">
        <v>293</v>
      </c>
      <c r="O376" s="2069">
        <v>46316</v>
      </c>
      <c r="P376" s="1221" t="s">
        <v>294</v>
      </c>
      <c r="Q376" s="1221" t="s">
        <v>3053</v>
      </c>
      <c r="R376" s="2069" t="s">
        <v>3111</v>
      </c>
      <c r="S376" s="1222" t="s">
        <v>297</v>
      </c>
      <c r="T376" s="2063" t="s">
        <v>2932</v>
      </c>
      <c r="U376" s="1222" t="s">
        <v>294</v>
      </c>
      <c r="V376" s="1222" t="s">
        <v>3102</v>
      </c>
      <c r="W376" s="1222" t="s">
        <v>294</v>
      </c>
      <c r="X376" s="1222" t="s">
        <v>3011</v>
      </c>
      <c r="Y376" s="1222" t="s">
        <v>3020</v>
      </c>
      <c r="Z376" s="1222" t="s">
        <v>3011</v>
      </c>
      <c r="AA376" s="1222" t="s">
        <v>3011</v>
      </c>
      <c r="AB376" s="1222" t="s">
        <v>3011</v>
      </c>
      <c r="AC376" s="1222" t="s">
        <v>3011</v>
      </c>
      <c r="AD376" s="1222" t="s">
        <v>3011</v>
      </c>
      <c r="AE376" s="1222" t="s">
        <v>3011</v>
      </c>
      <c r="AF376" s="2007" t="s">
        <v>293</v>
      </c>
      <c r="AG376" s="1222" t="s">
        <v>3103</v>
      </c>
      <c r="AH376" s="1221" t="s">
        <v>3104</v>
      </c>
      <c r="AI376" s="2007" t="s">
        <v>2909</v>
      </c>
      <c r="AJ376" s="1222" t="s">
        <v>295</v>
      </c>
      <c r="AK376" s="1225" t="s">
        <v>3105</v>
      </c>
      <c r="AL376" s="1222" t="s">
        <v>294</v>
      </c>
      <c r="AM376" s="1221" t="s">
        <v>3011</v>
      </c>
      <c r="AN376" s="2008"/>
    </row>
    <row r="377" spans="1:40" ht="93" customHeight="1">
      <c r="A377" s="1221" t="s">
        <v>1107</v>
      </c>
      <c r="B377" s="1221" t="s">
        <v>669</v>
      </c>
      <c r="C377" s="1221" t="s">
        <v>3098</v>
      </c>
      <c r="D377" s="1222" t="s">
        <v>3011</v>
      </c>
      <c r="E377" s="1221" t="s">
        <v>3099</v>
      </c>
      <c r="F377" s="1222" t="s">
        <v>291</v>
      </c>
      <c r="G377" s="1222" t="s">
        <v>3013</v>
      </c>
      <c r="H377" s="1223">
        <v>479211.62199000001</v>
      </c>
      <c r="I377" s="1223">
        <v>257600</v>
      </c>
      <c r="J377" s="1222" t="s">
        <v>3014</v>
      </c>
      <c r="K377" s="1224">
        <v>44449</v>
      </c>
      <c r="L377" s="1222" t="s">
        <v>3100</v>
      </c>
      <c r="M377" s="1224">
        <v>48142</v>
      </c>
      <c r="N377" s="1222" t="s">
        <v>293</v>
      </c>
      <c r="O377" s="2069">
        <v>46316</v>
      </c>
      <c r="P377" s="1221" t="s">
        <v>294</v>
      </c>
      <c r="Q377" s="1221" t="s">
        <v>3138</v>
      </c>
      <c r="R377" s="2069" t="s">
        <v>3111</v>
      </c>
      <c r="S377" s="1222" t="s">
        <v>297</v>
      </c>
      <c r="T377" s="2063" t="s">
        <v>2932</v>
      </c>
      <c r="U377" s="1222" t="s">
        <v>294</v>
      </c>
      <c r="V377" s="1222" t="s">
        <v>3102</v>
      </c>
      <c r="W377" s="1222" t="s">
        <v>294</v>
      </c>
      <c r="X377" s="1222" t="s">
        <v>3011</v>
      </c>
      <c r="Y377" s="1222" t="s">
        <v>3020</v>
      </c>
      <c r="Z377" s="1222" t="s">
        <v>3011</v>
      </c>
      <c r="AA377" s="1222" t="s">
        <v>3011</v>
      </c>
      <c r="AB377" s="1222" t="s">
        <v>3011</v>
      </c>
      <c r="AC377" s="1222" t="s">
        <v>3011</v>
      </c>
      <c r="AD377" s="1222" t="s">
        <v>3011</v>
      </c>
      <c r="AE377" s="1222" t="s">
        <v>3011</v>
      </c>
      <c r="AF377" s="2007" t="s">
        <v>293</v>
      </c>
      <c r="AG377" s="1222" t="s">
        <v>3103</v>
      </c>
      <c r="AH377" s="1221" t="s">
        <v>3104</v>
      </c>
      <c r="AI377" s="2007" t="s">
        <v>2909</v>
      </c>
      <c r="AJ377" s="1222" t="s">
        <v>295</v>
      </c>
      <c r="AK377" s="1225" t="s">
        <v>3105</v>
      </c>
      <c r="AL377" s="1222" t="s">
        <v>294</v>
      </c>
      <c r="AM377" s="1221" t="s">
        <v>3011</v>
      </c>
      <c r="AN377" s="2008"/>
    </row>
    <row r="378" spans="1:40" ht="93" customHeight="1">
      <c r="A378" s="1221" t="s">
        <v>1107</v>
      </c>
      <c r="B378" s="1221" t="s">
        <v>670</v>
      </c>
      <c r="C378" s="1221" t="s">
        <v>3098</v>
      </c>
      <c r="D378" s="1222" t="s">
        <v>3011</v>
      </c>
      <c r="E378" s="1221" t="s">
        <v>3099</v>
      </c>
      <c r="F378" s="1222" t="s">
        <v>291</v>
      </c>
      <c r="G378" s="1222" t="s">
        <v>3013</v>
      </c>
      <c r="H378" s="1223">
        <v>60273.511460000002</v>
      </c>
      <c r="I378" s="1223">
        <v>32400</v>
      </c>
      <c r="J378" s="1222" t="s">
        <v>3014</v>
      </c>
      <c r="K378" s="1224">
        <v>44449</v>
      </c>
      <c r="L378" s="1222" t="s">
        <v>3100</v>
      </c>
      <c r="M378" s="1224">
        <v>48142</v>
      </c>
      <c r="N378" s="1222" t="s">
        <v>293</v>
      </c>
      <c r="O378" s="2069">
        <v>46316</v>
      </c>
      <c r="P378" s="1221" t="s">
        <v>294</v>
      </c>
      <c r="Q378" s="1221" t="s">
        <v>3108</v>
      </c>
      <c r="R378" s="2069" t="s">
        <v>3111</v>
      </c>
      <c r="S378" s="1222" t="s">
        <v>297</v>
      </c>
      <c r="T378" s="2063" t="s">
        <v>2932</v>
      </c>
      <c r="U378" s="1222" t="s">
        <v>294</v>
      </c>
      <c r="V378" s="1222" t="s">
        <v>3102</v>
      </c>
      <c r="W378" s="1222" t="s">
        <v>294</v>
      </c>
      <c r="X378" s="1222" t="s">
        <v>3011</v>
      </c>
      <c r="Y378" s="1222" t="s">
        <v>3020</v>
      </c>
      <c r="Z378" s="1222" t="s">
        <v>3011</v>
      </c>
      <c r="AA378" s="1222" t="s">
        <v>3011</v>
      </c>
      <c r="AB378" s="1222" t="s">
        <v>3011</v>
      </c>
      <c r="AC378" s="1222" t="s">
        <v>3011</v>
      </c>
      <c r="AD378" s="1222" t="s">
        <v>3011</v>
      </c>
      <c r="AE378" s="1222" t="s">
        <v>3011</v>
      </c>
      <c r="AF378" s="2007" t="s">
        <v>293</v>
      </c>
      <c r="AG378" s="1222" t="s">
        <v>3103</v>
      </c>
      <c r="AH378" s="1221" t="s">
        <v>3104</v>
      </c>
      <c r="AI378" s="2007" t="s">
        <v>2909</v>
      </c>
      <c r="AJ378" s="1222" t="s">
        <v>295</v>
      </c>
      <c r="AK378" s="1225" t="s">
        <v>3105</v>
      </c>
      <c r="AL378" s="1222" t="s">
        <v>294</v>
      </c>
      <c r="AM378" s="1221" t="s">
        <v>3011</v>
      </c>
      <c r="AN378" s="2008"/>
    </row>
    <row r="379" spans="1:40" ht="93" customHeight="1">
      <c r="A379" s="1221" t="s">
        <v>1107</v>
      </c>
      <c r="B379" s="1221" t="s">
        <v>671</v>
      </c>
      <c r="C379" s="1221" t="s">
        <v>3098</v>
      </c>
      <c r="D379" s="1222" t="s">
        <v>3011</v>
      </c>
      <c r="E379" s="1221" t="s">
        <v>3099</v>
      </c>
      <c r="F379" s="1222" t="s">
        <v>291</v>
      </c>
      <c r="G379" s="1222" t="s">
        <v>3013</v>
      </c>
      <c r="H379" s="1223">
        <v>744.11743000000001</v>
      </c>
      <c r="I379" s="1223">
        <v>400</v>
      </c>
      <c r="J379" s="1222" t="s">
        <v>3014</v>
      </c>
      <c r="K379" s="1224">
        <v>44449</v>
      </c>
      <c r="L379" s="1222" t="s">
        <v>3100</v>
      </c>
      <c r="M379" s="1224">
        <v>48142</v>
      </c>
      <c r="N379" s="1222" t="s">
        <v>293</v>
      </c>
      <c r="O379" s="2069">
        <v>46316</v>
      </c>
      <c r="P379" s="1221" t="s">
        <v>294</v>
      </c>
      <c r="Q379" s="1221" t="s">
        <v>3052</v>
      </c>
      <c r="R379" s="2069" t="s">
        <v>3111</v>
      </c>
      <c r="S379" s="1222" t="s">
        <v>297</v>
      </c>
      <c r="T379" s="2063" t="s">
        <v>2932</v>
      </c>
      <c r="U379" s="1222" t="s">
        <v>294</v>
      </c>
      <c r="V379" s="1222" t="s">
        <v>3102</v>
      </c>
      <c r="W379" s="1222" t="s">
        <v>294</v>
      </c>
      <c r="X379" s="1222" t="s">
        <v>3011</v>
      </c>
      <c r="Y379" s="1222" t="s">
        <v>3020</v>
      </c>
      <c r="Z379" s="1222" t="s">
        <v>3011</v>
      </c>
      <c r="AA379" s="1222" t="s">
        <v>3011</v>
      </c>
      <c r="AB379" s="1222" t="s">
        <v>3011</v>
      </c>
      <c r="AC379" s="1222" t="s">
        <v>3011</v>
      </c>
      <c r="AD379" s="1222" t="s">
        <v>3011</v>
      </c>
      <c r="AE379" s="1222" t="s">
        <v>3011</v>
      </c>
      <c r="AF379" s="2007" t="s">
        <v>293</v>
      </c>
      <c r="AG379" s="1222" t="s">
        <v>3103</v>
      </c>
      <c r="AH379" s="1221" t="s">
        <v>3104</v>
      </c>
      <c r="AI379" s="2007" t="s">
        <v>2909</v>
      </c>
      <c r="AJ379" s="1222" t="s">
        <v>295</v>
      </c>
      <c r="AK379" s="1225" t="s">
        <v>3105</v>
      </c>
      <c r="AL379" s="1222" t="s">
        <v>294</v>
      </c>
      <c r="AM379" s="1221" t="s">
        <v>3011</v>
      </c>
      <c r="AN379" s="2008"/>
    </row>
    <row r="380" spans="1:40" ht="93" customHeight="1">
      <c r="A380" s="1221" t="s">
        <v>1107</v>
      </c>
      <c r="B380" s="1221" t="s">
        <v>672</v>
      </c>
      <c r="C380" s="1221" t="s">
        <v>3098</v>
      </c>
      <c r="D380" s="1222" t="s">
        <v>3011</v>
      </c>
      <c r="E380" s="1221" t="s">
        <v>3099</v>
      </c>
      <c r="F380" s="1222" t="s">
        <v>291</v>
      </c>
      <c r="G380" s="1222" t="s">
        <v>3013</v>
      </c>
      <c r="H380" s="1223">
        <v>744.11743000000001</v>
      </c>
      <c r="I380" s="1223">
        <v>400</v>
      </c>
      <c r="J380" s="1222" t="s">
        <v>3014</v>
      </c>
      <c r="K380" s="1224">
        <v>44449</v>
      </c>
      <c r="L380" s="1222" t="s">
        <v>3100</v>
      </c>
      <c r="M380" s="1224">
        <v>48142</v>
      </c>
      <c r="N380" s="1222" t="s">
        <v>293</v>
      </c>
      <c r="O380" s="2069">
        <v>46316</v>
      </c>
      <c r="P380" s="1221" t="s">
        <v>294</v>
      </c>
      <c r="Q380" s="1221" t="s">
        <v>3052</v>
      </c>
      <c r="R380" s="2069" t="s">
        <v>3111</v>
      </c>
      <c r="S380" s="1222" t="s">
        <v>297</v>
      </c>
      <c r="T380" s="2063" t="s">
        <v>2932</v>
      </c>
      <c r="U380" s="1222" t="s">
        <v>294</v>
      </c>
      <c r="V380" s="1222" t="s">
        <v>3102</v>
      </c>
      <c r="W380" s="1222" t="s">
        <v>294</v>
      </c>
      <c r="X380" s="1222" t="s">
        <v>3011</v>
      </c>
      <c r="Y380" s="1222" t="s">
        <v>3020</v>
      </c>
      <c r="Z380" s="1222" t="s">
        <v>3011</v>
      </c>
      <c r="AA380" s="1222" t="s">
        <v>3011</v>
      </c>
      <c r="AB380" s="1222" t="s">
        <v>3011</v>
      </c>
      <c r="AC380" s="1222" t="s">
        <v>3011</v>
      </c>
      <c r="AD380" s="1222" t="s">
        <v>3011</v>
      </c>
      <c r="AE380" s="1222" t="s">
        <v>3011</v>
      </c>
      <c r="AF380" s="2007" t="s">
        <v>293</v>
      </c>
      <c r="AG380" s="1222" t="s">
        <v>3103</v>
      </c>
      <c r="AH380" s="1221" t="s">
        <v>3104</v>
      </c>
      <c r="AI380" s="2007" t="s">
        <v>2909</v>
      </c>
      <c r="AJ380" s="1222" t="s">
        <v>295</v>
      </c>
      <c r="AK380" s="1225" t="s">
        <v>3105</v>
      </c>
      <c r="AL380" s="1222" t="s">
        <v>294</v>
      </c>
      <c r="AM380" s="1221" t="s">
        <v>3011</v>
      </c>
      <c r="AN380" s="2008"/>
    </row>
    <row r="381" spans="1:40" ht="93" customHeight="1">
      <c r="A381" s="1221" t="s">
        <v>1107</v>
      </c>
      <c r="B381" s="1221" t="s">
        <v>673</v>
      </c>
      <c r="C381" s="1221" t="s">
        <v>3098</v>
      </c>
      <c r="D381" s="1222" t="s">
        <v>3011</v>
      </c>
      <c r="E381" s="1221" t="s">
        <v>3099</v>
      </c>
      <c r="F381" s="1222" t="s">
        <v>291</v>
      </c>
      <c r="G381" s="1222" t="s">
        <v>3013</v>
      </c>
      <c r="H381" s="1223">
        <v>6697.0568300000004</v>
      </c>
      <c r="I381" s="1223">
        <v>3600</v>
      </c>
      <c r="J381" s="1222" t="s">
        <v>3014</v>
      </c>
      <c r="K381" s="1224">
        <v>44449</v>
      </c>
      <c r="L381" s="1222" t="s">
        <v>3100</v>
      </c>
      <c r="M381" s="1224">
        <v>48142</v>
      </c>
      <c r="N381" s="1222" t="s">
        <v>293</v>
      </c>
      <c r="O381" s="2069">
        <v>46316</v>
      </c>
      <c r="P381" s="1221" t="s">
        <v>294</v>
      </c>
      <c r="Q381" s="1221" t="s">
        <v>3064</v>
      </c>
      <c r="R381" s="2069" t="s">
        <v>3111</v>
      </c>
      <c r="S381" s="1222" t="s">
        <v>297</v>
      </c>
      <c r="T381" s="2063" t="s">
        <v>2932</v>
      </c>
      <c r="U381" s="1222" t="s">
        <v>294</v>
      </c>
      <c r="V381" s="1222" t="s">
        <v>3102</v>
      </c>
      <c r="W381" s="1222" t="s">
        <v>294</v>
      </c>
      <c r="X381" s="1222" t="s">
        <v>3011</v>
      </c>
      <c r="Y381" s="1222" t="s">
        <v>3020</v>
      </c>
      <c r="Z381" s="1222" t="s">
        <v>3011</v>
      </c>
      <c r="AA381" s="1222" t="s">
        <v>3011</v>
      </c>
      <c r="AB381" s="1222" t="s">
        <v>3011</v>
      </c>
      <c r="AC381" s="1222" t="s">
        <v>3011</v>
      </c>
      <c r="AD381" s="1222" t="s">
        <v>3011</v>
      </c>
      <c r="AE381" s="1222" t="s">
        <v>3011</v>
      </c>
      <c r="AF381" s="2007" t="s">
        <v>293</v>
      </c>
      <c r="AG381" s="1222" t="s">
        <v>3103</v>
      </c>
      <c r="AH381" s="1221" t="s">
        <v>3104</v>
      </c>
      <c r="AI381" s="2007" t="s">
        <v>2909</v>
      </c>
      <c r="AJ381" s="1222" t="s">
        <v>295</v>
      </c>
      <c r="AK381" s="1225" t="s">
        <v>3105</v>
      </c>
      <c r="AL381" s="1222" t="s">
        <v>294</v>
      </c>
      <c r="AM381" s="1221" t="s">
        <v>3011</v>
      </c>
      <c r="AN381" s="2008"/>
    </row>
    <row r="382" spans="1:40" ht="93" customHeight="1">
      <c r="A382" s="1221" t="s">
        <v>1107</v>
      </c>
      <c r="B382" s="1221" t="s">
        <v>674</v>
      </c>
      <c r="C382" s="1221" t="s">
        <v>3098</v>
      </c>
      <c r="D382" s="1222" t="s">
        <v>3011</v>
      </c>
      <c r="E382" s="1221" t="s">
        <v>3099</v>
      </c>
      <c r="F382" s="1222" t="s">
        <v>291</v>
      </c>
      <c r="G382" s="1222" t="s">
        <v>3013</v>
      </c>
      <c r="H382" s="1223">
        <v>2232.3522800000001</v>
      </c>
      <c r="I382" s="1223">
        <v>1200</v>
      </c>
      <c r="J382" s="1222" t="s">
        <v>3014</v>
      </c>
      <c r="K382" s="1224">
        <v>44449</v>
      </c>
      <c r="L382" s="1222" t="s">
        <v>3100</v>
      </c>
      <c r="M382" s="1224">
        <v>48142</v>
      </c>
      <c r="N382" s="1222" t="s">
        <v>293</v>
      </c>
      <c r="O382" s="2069">
        <v>46316</v>
      </c>
      <c r="P382" s="1221" t="s">
        <v>294</v>
      </c>
      <c r="Q382" s="1221" t="s">
        <v>3053</v>
      </c>
      <c r="R382" s="2069" t="s">
        <v>3111</v>
      </c>
      <c r="S382" s="1222" t="s">
        <v>297</v>
      </c>
      <c r="T382" s="2063" t="s">
        <v>2932</v>
      </c>
      <c r="U382" s="1222" t="s">
        <v>294</v>
      </c>
      <c r="V382" s="1222" t="s">
        <v>3102</v>
      </c>
      <c r="W382" s="1222" t="s">
        <v>294</v>
      </c>
      <c r="X382" s="1222" t="s">
        <v>3011</v>
      </c>
      <c r="Y382" s="1222" t="s">
        <v>3020</v>
      </c>
      <c r="Z382" s="1222" t="s">
        <v>3011</v>
      </c>
      <c r="AA382" s="1222" t="s">
        <v>3011</v>
      </c>
      <c r="AB382" s="1222" t="s">
        <v>3011</v>
      </c>
      <c r="AC382" s="1222" t="s">
        <v>3011</v>
      </c>
      <c r="AD382" s="1222" t="s">
        <v>3011</v>
      </c>
      <c r="AE382" s="1222" t="s">
        <v>3011</v>
      </c>
      <c r="AF382" s="2007" t="s">
        <v>293</v>
      </c>
      <c r="AG382" s="1222" t="s">
        <v>3103</v>
      </c>
      <c r="AH382" s="1221" t="s">
        <v>3104</v>
      </c>
      <c r="AI382" s="2007" t="s">
        <v>2909</v>
      </c>
      <c r="AJ382" s="1222" t="s">
        <v>295</v>
      </c>
      <c r="AK382" s="1225" t="s">
        <v>3105</v>
      </c>
      <c r="AL382" s="1222" t="s">
        <v>294</v>
      </c>
      <c r="AM382" s="1221" t="s">
        <v>3011</v>
      </c>
      <c r="AN382" s="2008"/>
    </row>
    <row r="383" spans="1:40" ht="93" customHeight="1">
      <c r="A383" s="1221" t="s">
        <v>1107</v>
      </c>
      <c r="B383" s="1221" t="s">
        <v>675</v>
      </c>
      <c r="C383" s="1221" t="s">
        <v>3098</v>
      </c>
      <c r="D383" s="1222" t="s">
        <v>3011</v>
      </c>
      <c r="E383" s="1221" t="s">
        <v>3099</v>
      </c>
      <c r="F383" s="1222" t="s">
        <v>291</v>
      </c>
      <c r="G383" s="1222" t="s">
        <v>3013</v>
      </c>
      <c r="H383" s="1223">
        <v>744.11743000000001</v>
      </c>
      <c r="I383" s="1223">
        <v>400</v>
      </c>
      <c r="J383" s="1222" t="s">
        <v>3014</v>
      </c>
      <c r="K383" s="1224">
        <v>44449</v>
      </c>
      <c r="L383" s="1222" t="s">
        <v>3100</v>
      </c>
      <c r="M383" s="1224">
        <v>48142</v>
      </c>
      <c r="N383" s="1222" t="s">
        <v>293</v>
      </c>
      <c r="O383" s="2069">
        <v>46316</v>
      </c>
      <c r="P383" s="1221" t="s">
        <v>294</v>
      </c>
      <c r="Q383" s="1221" t="s">
        <v>3052</v>
      </c>
      <c r="R383" s="2069" t="s">
        <v>3111</v>
      </c>
      <c r="S383" s="1222" t="s">
        <v>297</v>
      </c>
      <c r="T383" s="2063" t="s">
        <v>2932</v>
      </c>
      <c r="U383" s="1222" t="s">
        <v>294</v>
      </c>
      <c r="V383" s="1222" t="s">
        <v>3102</v>
      </c>
      <c r="W383" s="1222" t="s">
        <v>294</v>
      </c>
      <c r="X383" s="1222" t="s">
        <v>3011</v>
      </c>
      <c r="Y383" s="1222" t="s">
        <v>3020</v>
      </c>
      <c r="Z383" s="1222" t="s">
        <v>3011</v>
      </c>
      <c r="AA383" s="1222" t="s">
        <v>3011</v>
      </c>
      <c r="AB383" s="1222" t="s">
        <v>3011</v>
      </c>
      <c r="AC383" s="1222" t="s">
        <v>3011</v>
      </c>
      <c r="AD383" s="1222" t="s">
        <v>3011</v>
      </c>
      <c r="AE383" s="1222" t="s">
        <v>3011</v>
      </c>
      <c r="AF383" s="2007" t="s">
        <v>293</v>
      </c>
      <c r="AG383" s="1222" t="s">
        <v>3103</v>
      </c>
      <c r="AH383" s="1221" t="s">
        <v>3104</v>
      </c>
      <c r="AI383" s="2007" t="s">
        <v>2909</v>
      </c>
      <c r="AJ383" s="1222" t="s">
        <v>295</v>
      </c>
      <c r="AK383" s="1225" t="s">
        <v>3105</v>
      </c>
      <c r="AL383" s="1222" t="s">
        <v>294</v>
      </c>
      <c r="AM383" s="1221" t="s">
        <v>3011</v>
      </c>
      <c r="AN383" s="2008"/>
    </row>
    <row r="384" spans="1:40" ht="93" customHeight="1">
      <c r="A384" s="1221" t="s">
        <v>1107</v>
      </c>
      <c r="B384" s="1221" t="s">
        <v>676</v>
      </c>
      <c r="C384" s="1221" t="s">
        <v>3098</v>
      </c>
      <c r="D384" s="1222" t="s">
        <v>3011</v>
      </c>
      <c r="E384" s="1221" t="s">
        <v>3099</v>
      </c>
      <c r="F384" s="1222" t="s">
        <v>291</v>
      </c>
      <c r="G384" s="1222" t="s">
        <v>3013</v>
      </c>
      <c r="H384" s="1223">
        <v>1488.2348500000001</v>
      </c>
      <c r="I384" s="1223">
        <v>800</v>
      </c>
      <c r="J384" s="1222" t="s">
        <v>3014</v>
      </c>
      <c r="K384" s="1224">
        <v>44449</v>
      </c>
      <c r="L384" s="1222" t="s">
        <v>3100</v>
      </c>
      <c r="M384" s="1224">
        <v>48142</v>
      </c>
      <c r="N384" s="1222" t="s">
        <v>293</v>
      </c>
      <c r="O384" s="2069">
        <v>46316</v>
      </c>
      <c r="P384" s="1221" t="s">
        <v>294</v>
      </c>
      <c r="Q384" s="1221" t="s">
        <v>3051</v>
      </c>
      <c r="R384" s="2069" t="s">
        <v>3111</v>
      </c>
      <c r="S384" s="1222" t="s">
        <v>297</v>
      </c>
      <c r="T384" s="2063" t="s">
        <v>2932</v>
      </c>
      <c r="U384" s="1222" t="s">
        <v>294</v>
      </c>
      <c r="V384" s="1222" t="s">
        <v>3102</v>
      </c>
      <c r="W384" s="1222" t="s">
        <v>294</v>
      </c>
      <c r="X384" s="1222" t="s">
        <v>3011</v>
      </c>
      <c r="Y384" s="1222" t="s">
        <v>3020</v>
      </c>
      <c r="Z384" s="1222" t="s">
        <v>3011</v>
      </c>
      <c r="AA384" s="1222" t="s">
        <v>3011</v>
      </c>
      <c r="AB384" s="1222" t="s">
        <v>3011</v>
      </c>
      <c r="AC384" s="1222" t="s">
        <v>3011</v>
      </c>
      <c r="AD384" s="1222" t="s">
        <v>3011</v>
      </c>
      <c r="AE384" s="1222" t="s">
        <v>3011</v>
      </c>
      <c r="AF384" s="2007" t="s">
        <v>293</v>
      </c>
      <c r="AG384" s="1222" t="s">
        <v>3103</v>
      </c>
      <c r="AH384" s="1221" t="s">
        <v>3104</v>
      </c>
      <c r="AI384" s="2007" t="s">
        <v>2909</v>
      </c>
      <c r="AJ384" s="1222" t="s">
        <v>295</v>
      </c>
      <c r="AK384" s="1225" t="s">
        <v>3105</v>
      </c>
      <c r="AL384" s="1222" t="s">
        <v>294</v>
      </c>
      <c r="AM384" s="1221" t="s">
        <v>3011</v>
      </c>
      <c r="AN384" s="2008"/>
    </row>
    <row r="385" spans="1:40" ht="93" customHeight="1">
      <c r="A385" s="1221" t="s">
        <v>1107</v>
      </c>
      <c r="B385" s="1221" t="s">
        <v>677</v>
      </c>
      <c r="C385" s="1221" t="s">
        <v>3098</v>
      </c>
      <c r="D385" s="1222" t="s">
        <v>3011</v>
      </c>
      <c r="E385" s="1221" t="s">
        <v>3099</v>
      </c>
      <c r="F385" s="1222" t="s">
        <v>291</v>
      </c>
      <c r="G385" s="1222" t="s">
        <v>3013</v>
      </c>
      <c r="H385" s="1223">
        <v>16370.583360000001</v>
      </c>
      <c r="I385" s="1223">
        <v>8800</v>
      </c>
      <c r="J385" s="1222" t="s">
        <v>3014</v>
      </c>
      <c r="K385" s="1224">
        <v>44449</v>
      </c>
      <c r="L385" s="1222" t="s">
        <v>3100</v>
      </c>
      <c r="M385" s="1224">
        <v>48142</v>
      </c>
      <c r="N385" s="1222" t="s">
        <v>293</v>
      </c>
      <c r="O385" s="2069">
        <v>46316</v>
      </c>
      <c r="P385" s="1221" t="s">
        <v>294</v>
      </c>
      <c r="Q385" s="1221" t="s">
        <v>3112</v>
      </c>
      <c r="R385" s="2069" t="s">
        <v>3111</v>
      </c>
      <c r="S385" s="1222" t="s">
        <v>297</v>
      </c>
      <c r="T385" s="2063" t="s">
        <v>2932</v>
      </c>
      <c r="U385" s="1222" t="s">
        <v>294</v>
      </c>
      <c r="V385" s="1222" t="s">
        <v>3102</v>
      </c>
      <c r="W385" s="1222" t="s">
        <v>294</v>
      </c>
      <c r="X385" s="1222" t="s">
        <v>3011</v>
      </c>
      <c r="Y385" s="1222" t="s">
        <v>3020</v>
      </c>
      <c r="Z385" s="1222" t="s">
        <v>3011</v>
      </c>
      <c r="AA385" s="1222" t="s">
        <v>3011</v>
      </c>
      <c r="AB385" s="1222" t="s">
        <v>3011</v>
      </c>
      <c r="AC385" s="1222" t="s">
        <v>3011</v>
      </c>
      <c r="AD385" s="1222" t="s">
        <v>3011</v>
      </c>
      <c r="AE385" s="1222" t="s">
        <v>3011</v>
      </c>
      <c r="AF385" s="2007" t="s">
        <v>293</v>
      </c>
      <c r="AG385" s="1222" t="s">
        <v>3103</v>
      </c>
      <c r="AH385" s="1221" t="s">
        <v>3104</v>
      </c>
      <c r="AI385" s="2007" t="s">
        <v>2909</v>
      </c>
      <c r="AJ385" s="1222" t="s">
        <v>295</v>
      </c>
      <c r="AK385" s="1225" t="s">
        <v>3105</v>
      </c>
      <c r="AL385" s="1222" t="s">
        <v>294</v>
      </c>
      <c r="AM385" s="1221" t="s">
        <v>3011</v>
      </c>
      <c r="AN385" s="2008"/>
    </row>
    <row r="386" spans="1:40" ht="93" customHeight="1">
      <c r="A386" s="1221" t="s">
        <v>1107</v>
      </c>
      <c r="B386" s="1221" t="s">
        <v>678</v>
      </c>
      <c r="C386" s="1221" t="s">
        <v>3098</v>
      </c>
      <c r="D386" s="1222" t="s">
        <v>3011</v>
      </c>
      <c r="E386" s="1221" t="s">
        <v>3099</v>
      </c>
      <c r="F386" s="1222" t="s">
        <v>291</v>
      </c>
      <c r="G386" s="1222" t="s">
        <v>3013</v>
      </c>
      <c r="H386" s="1223">
        <v>744.11743000000001</v>
      </c>
      <c r="I386" s="1223">
        <v>400</v>
      </c>
      <c r="J386" s="1222" t="s">
        <v>3014</v>
      </c>
      <c r="K386" s="1224">
        <v>44449</v>
      </c>
      <c r="L386" s="1222" t="s">
        <v>3100</v>
      </c>
      <c r="M386" s="1224">
        <v>48142</v>
      </c>
      <c r="N386" s="1222" t="s">
        <v>293</v>
      </c>
      <c r="O386" s="2069">
        <v>46316</v>
      </c>
      <c r="P386" s="1221" t="s">
        <v>294</v>
      </c>
      <c r="Q386" s="1221" t="s">
        <v>3052</v>
      </c>
      <c r="R386" s="2069" t="s">
        <v>3111</v>
      </c>
      <c r="S386" s="1222" t="s">
        <v>297</v>
      </c>
      <c r="T386" s="2063" t="s">
        <v>2932</v>
      </c>
      <c r="U386" s="1222" t="s">
        <v>294</v>
      </c>
      <c r="V386" s="1222" t="s">
        <v>3102</v>
      </c>
      <c r="W386" s="1222" t="s">
        <v>294</v>
      </c>
      <c r="X386" s="1222" t="s">
        <v>3011</v>
      </c>
      <c r="Y386" s="1222" t="s">
        <v>3020</v>
      </c>
      <c r="Z386" s="1222" t="s">
        <v>3011</v>
      </c>
      <c r="AA386" s="1222" t="s">
        <v>3011</v>
      </c>
      <c r="AB386" s="1222" t="s">
        <v>3011</v>
      </c>
      <c r="AC386" s="1222" t="s">
        <v>3011</v>
      </c>
      <c r="AD386" s="1222" t="s">
        <v>3011</v>
      </c>
      <c r="AE386" s="1222" t="s">
        <v>3011</v>
      </c>
      <c r="AF386" s="2007" t="s">
        <v>293</v>
      </c>
      <c r="AG386" s="1222" t="s">
        <v>3103</v>
      </c>
      <c r="AH386" s="1221" t="s">
        <v>3104</v>
      </c>
      <c r="AI386" s="2007" t="s">
        <v>2909</v>
      </c>
      <c r="AJ386" s="1222" t="s">
        <v>295</v>
      </c>
      <c r="AK386" s="1225" t="s">
        <v>3105</v>
      </c>
      <c r="AL386" s="1222" t="s">
        <v>294</v>
      </c>
      <c r="AM386" s="1221" t="s">
        <v>3011</v>
      </c>
      <c r="AN386" s="2008"/>
    </row>
    <row r="387" spans="1:40" ht="93" customHeight="1">
      <c r="A387" s="1221" t="s">
        <v>1107</v>
      </c>
      <c r="B387" s="1221" t="s">
        <v>679</v>
      </c>
      <c r="C387" s="1221" t="s">
        <v>3098</v>
      </c>
      <c r="D387" s="1222" t="s">
        <v>3011</v>
      </c>
      <c r="E387" s="1221" t="s">
        <v>3099</v>
      </c>
      <c r="F387" s="1222" t="s">
        <v>291</v>
      </c>
      <c r="G387" s="1222" t="s">
        <v>3013</v>
      </c>
      <c r="H387" s="1223">
        <v>1488.2348500000001</v>
      </c>
      <c r="I387" s="1223">
        <v>800</v>
      </c>
      <c r="J387" s="1222" t="s">
        <v>3014</v>
      </c>
      <c r="K387" s="1224">
        <v>44449</v>
      </c>
      <c r="L387" s="1222" t="s">
        <v>3100</v>
      </c>
      <c r="M387" s="1224">
        <v>48142</v>
      </c>
      <c r="N387" s="1222" t="s">
        <v>293</v>
      </c>
      <c r="O387" s="2069">
        <v>46316</v>
      </c>
      <c r="P387" s="1221" t="s">
        <v>294</v>
      </c>
      <c r="Q387" s="1221" t="s">
        <v>3051</v>
      </c>
      <c r="R387" s="2069" t="s">
        <v>3111</v>
      </c>
      <c r="S387" s="1222" t="s">
        <v>297</v>
      </c>
      <c r="T387" s="2063" t="s">
        <v>2932</v>
      </c>
      <c r="U387" s="1222" t="s">
        <v>294</v>
      </c>
      <c r="V387" s="1222" t="s">
        <v>3102</v>
      </c>
      <c r="W387" s="1222" t="s">
        <v>294</v>
      </c>
      <c r="X387" s="1222" t="s">
        <v>3011</v>
      </c>
      <c r="Y387" s="1222" t="s">
        <v>3020</v>
      </c>
      <c r="Z387" s="1222" t="s">
        <v>3011</v>
      </c>
      <c r="AA387" s="1222" t="s">
        <v>3011</v>
      </c>
      <c r="AB387" s="1222" t="s">
        <v>3011</v>
      </c>
      <c r="AC387" s="1222" t="s">
        <v>3011</v>
      </c>
      <c r="AD387" s="1222" t="s">
        <v>3011</v>
      </c>
      <c r="AE387" s="1222" t="s">
        <v>3011</v>
      </c>
      <c r="AF387" s="2007" t="s">
        <v>293</v>
      </c>
      <c r="AG387" s="1222" t="s">
        <v>3103</v>
      </c>
      <c r="AH387" s="1221" t="s">
        <v>3104</v>
      </c>
      <c r="AI387" s="2007" t="s">
        <v>2909</v>
      </c>
      <c r="AJ387" s="1222" t="s">
        <v>295</v>
      </c>
      <c r="AK387" s="1225" t="s">
        <v>3105</v>
      </c>
      <c r="AL387" s="1222" t="s">
        <v>294</v>
      </c>
      <c r="AM387" s="1221" t="s">
        <v>3011</v>
      </c>
      <c r="AN387" s="2008"/>
    </row>
    <row r="388" spans="1:40" ht="93" customHeight="1">
      <c r="A388" s="1221" t="s">
        <v>1107</v>
      </c>
      <c r="B388" s="1221" t="s">
        <v>680</v>
      </c>
      <c r="C388" s="1221" t="s">
        <v>3098</v>
      </c>
      <c r="D388" s="1222" t="s">
        <v>3011</v>
      </c>
      <c r="E388" s="1221" t="s">
        <v>3099</v>
      </c>
      <c r="F388" s="1222" t="s">
        <v>291</v>
      </c>
      <c r="G388" s="1222" t="s">
        <v>3013</v>
      </c>
      <c r="H388" s="1223">
        <v>16370.583360000001</v>
      </c>
      <c r="I388" s="1223">
        <v>8800</v>
      </c>
      <c r="J388" s="1222" t="s">
        <v>3014</v>
      </c>
      <c r="K388" s="1224">
        <v>44449</v>
      </c>
      <c r="L388" s="1222" t="s">
        <v>3100</v>
      </c>
      <c r="M388" s="1224">
        <v>48142</v>
      </c>
      <c r="N388" s="1222" t="s">
        <v>293</v>
      </c>
      <c r="O388" s="2069">
        <v>46316</v>
      </c>
      <c r="P388" s="1221" t="s">
        <v>294</v>
      </c>
      <c r="Q388" s="1221" t="s">
        <v>3112</v>
      </c>
      <c r="R388" s="2069" t="s">
        <v>3111</v>
      </c>
      <c r="S388" s="1222" t="s">
        <v>297</v>
      </c>
      <c r="T388" s="2063" t="s">
        <v>2932</v>
      </c>
      <c r="U388" s="1222" t="s">
        <v>294</v>
      </c>
      <c r="V388" s="1222" t="s">
        <v>3102</v>
      </c>
      <c r="W388" s="1222" t="s">
        <v>294</v>
      </c>
      <c r="X388" s="1222" t="s">
        <v>3011</v>
      </c>
      <c r="Y388" s="1222" t="s">
        <v>3020</v>
      </c>
      <c r="Z388" s="1222" t="s">
        <v>3011</v>
      </c>
      <c r="AA388" s="1222" t="s">
        <v>3011</v>
      </c>
      <c r="AB388" s="1222" t="s">
        <v>3011</v>
      </c>
      <c r="AC388" s="1222" t="s">
        <v>3011</v>
      </c>
      <c r="AD388" s="1222" t="s">
        <v>3011</v>
      </c>
      <c r="AE388" s="1222" t="s">
        <v>3011</v>
      </c>
      <c r="AF388" s="2007" t="s">
        <v>293</v>
      </c>
      <c r="AG388" s="1222" t="s">
        <v>3103</v>
      </c>
      <c r="AH388" s="1221" t="s">
        <v>3104</v>
      </c>
      <c r="AI388" s="2007" t="s">
        <v>2909</v>
      </c>
      <c r="AJ388" s="1222" t="s">
        <v>295</v>
      </c>
      <c r="AK388" s="1225" t="s">
        <v>3105</v>
      </c>
      <c r="AL388" s="1222" t="s">
        <v>294</v>
      </c>
      <c r="AM388" s="1221" t="s">
        <v>3011</v>
      </c>
      <c r="AN388" s="2008"/>
    </row>
    <row r="389" spans="1:40" ht="93" customHeight="1">
      <c r="A389" s="1221" t="s">
        <v>1107</v>
      </c>
      <c r="B389" s="1221" t="s">
        <v>681</v>
      </c>
      <c r="C389" s="1221" t="s">
        <v>3098</v>
      </c>
      <c r="D389" s="1222" t="s">
        <v>3011</v>
      </c>
      <c r="E389" s="1221" t="s">
        <v>3099</v>
      </c>
      <c r="F389" s="1222" t="s">
        <v>291</v>
      </c>
      <c r="G389" s="1222" t="s">
        <v>3013</v>
      </c>
      <c r="H389" s="1223">
        <v>744.11743000000001</v>
      </c>
      <c r="I389" s="1223">
        <v>400</v>
      </c>
      <c r="J389" s="1222" t="s">
        <v>3014</v>
      </c>
      <c r="K389" s="1224">
        <v>44449</v>
      </c>
      <c r="L389" s="1222" t="s">
        <v>3100</v>
      </c>
      <c r="M389" s="1224">
        <v>48142</v>
      </c>
      <c r="N389" s="1222" t="s">
        <v>293</v>
      </c>
      <c r="O389" s="2069">
        <v>46316</v>
      </c>
      <c r="P389" s="1221" t="s">
        <v>294</v>
      </c>
      <c r="Q389" s="1221" t="s">
        <v>3052</v>
      </c>
      <c r="R389" s="2069" t="s">
        <v>3111</v>
      </c>
      <c r="S389" s="1222" t="s">
        <v>297</v>
      </c>
      <c r="T389" s="2063" t="s">
        <v>2932</v>
      </c>
      <c r="U389" s="1222" t="s">
        <v>294</v>
      </c>
      <c r="V389" s="1222" t="s">
        <v>3102</v>
      </c>
      <c r="W389" s="1222" t="s">
        <v>294</v>
      </c>
      <c r="X389" s="1222" t="s">
        <v>3011</v>
      </c>
      <c r="Y389" s="1222" t="s">
        <v>3020</v>
      </c>
      <c r="Z389" s="1222" t="s">
        <v>3011</v>
      </c>
      <c r="AA389" s="1222" t="s">
        <v>3011</v>
      </c>
      <c r="AB389" s="1222" t="s">
        <v>3011</v>
      </c>
      <c r="AC389" s="1222" t="s">
        <v>3011</v>
      </c>
      <c r="AD389" s="1222" t="s">
        <v>3011</v>
      </c>
      <c r="AE389" s="1222" t="s">
        <v>3011</v>
      </c>
      <c r="AF389" s="2007" t="s">
        <v>293</v>
      </c>
      <c r="AG389" s="1222" t="s">
        <v>3103</v>
      </c>
      <c r="AH389" s="1221" t="s">
        <v>3104</v>
      </c>
      <c r="AI389" s="2007" t="s">
        <v>2909</v>
      </c>
      <c r="AJ389" s="1222" t="s">
        <v>295</v>
      </c>
      <c r="AK389" s="1225" t="s">
        <v>3105</v>
      </c>
      <c r="AL389" s="1222" t="s">
        <v>294</v>
      </c>
      <c r="AM389" s="1221" t="s">
        <v>3011</v>
      </c>
      <c r="AN389" s="2008"/>
    </row>
    <row r="390" spans="1:40" ht="93" customHeight="1">
      <c r="A390" s="1221" t="s">
        <v>1107</v>
      </c>
      <c r="B390" s="1221" t="s">
        <v>682</v>
      </c>
      <c r="C390" s="1221" t="s">
        <v>3098</v>
      </c>
      <c r="D390" s="1222" t="s">
        <v>3011</v>
      </c>
      <c r="E390" s="1221" t="s">
        <v>3099</v>
      </c>
      <c r="F390" s="1222" t="s">
        <v>291</v>
      </c>
      <c r="G390" s="1222" t="s">
        <v>3013</v>
      </c>
      <c r="H390" s="1223">
        <v>22315.430520000002</v>
      </c>
      <c r="I390" s="1223">
        <v>12000</v>
      </c>
      <c r="J390" s="1222" t="s">
        <v>3014</v>
      </c>
      <c r="K390" s="1224">
        <v>44452</v>
      </c>
      <c r="L390" s="1222" t="s">
        <v>3100</v>
      </c>
      <c r="M390" s="1224">
        <v>48113</v>
      </c>
      <c r="N390" s="1222" t="s">
        <v>293</v>
      </c>
      <c r="O390" s="2069">
        <v>46286</v>
      </c>
      <c r="P390" s="1221" t="s">
        <v>294</v>
      </c>
      <c r="Q390" s="1221" t="s">
        <v>3043</v>
      </c>
      <c r="R390" s="2069" t="s">
        <v>3101</v>
      </c>
      <c r="S390" s="1222" t="s">
        <v>297</v>
      </c>
      <c r="T390" s="2063" t="s">
        <v>2932</v>
      </c>
      <c r="U390" s="1222" t="s">
        <v>294</v>
      </c>
      <c r="V390" s="1222" t="s">
        <v>3102</v>
      </c>
      <c r="W390" s="1222" t="s">
        <v>294</v>
      </c>
      <c r="X390" s="1222" t="s">
        <v>3011</v>
      </c>
      <c r="Y390" s="1222" t="s">
        <v>3020</v>
      </c>
      <c r="Z390" s="1222" t="s">
        <v>3011</v>
      </c>
      <c r="AA390" s="1222" t="s">
        <v>3011</v>
      </c>
      <c r="AB390" s="1222" t="s">
        <v>3011</v>
      </c>
      <c r="AC390" s="1222" t="s">
        <v>3011</v>
      </c>
      <c r="AD390" s="1222" t="s">
        <v>3011</v>
      </c>
      <c r="AE390" s="1222" t="s">
        <v>3011</v>
      </c>
      <c r="AF390" s="2007" t="s">
        <v>293</v>
      </c>
      <c r="AG390" s="1222" t="s">
        <v>3103</v>
      </c>
      <c r="AH390" s="1221" t="s">
        <v>3104</v>
      </c>
      <c r="AI390" s="2007" t="s">
        <v>2909</v>
      </c>
      <c r="AJ390" s="1222" t="s">
        <v>295</v>
      </c>
      <c r="AK390" s="1225" t="s">
        <v>3105</v>
      </c>
      <c r="AL390" s="1222" t="s">
        <v>294</v>
      </c>
      <c r="AM390" s="1221" t="s">
        <v>3011</v>
      </c>
      <c r="AN390" s="2008"/>
    </row>
    <row r="391" spans="1:40" ht="93" customHeight="1">
      <c r="A391" s="1221" t="s">
        <v>1107</v>
      </c>
      <c r="B391" s="1221" t="s">
        <v>683</v>
      </c>
      <c r="C391" s="1221" t="s">
        <v>3098</v>
      </c>
      <c r="D391" s="1222" t="s">
        <v>3011</v>
      </c>
      <c r="E391" s="1221" t="s">
        <v>3099</v>
      </c>
      <c r="F391" s="1222" t="s">
        <v>291</v>
      </c>
      <c r="G391" s="1222" t="s">
        <v>3013</v>
      </c>
      <c r="H391" s="1223">
        <v>6694.6291600000004</v>
      </c>
      <c r="I391" s="1223">
        <v>3600</v>
      </c>
      <c r="J391" s="1222" t="s">
        <v>3014</v>
      </c>
      <c r="K391" s="1224">
        <v>44452</v>
      </c>
      <c r="L391" s="1222" t="s">
        <v>3100</v>
      </c>
      <c r="M391" s="1224">
        <v>48113</v>
      </c>
      <c r="N391" s="1222" t="s">
        <v>293</v>
      </c>
      <c r="O391" s="2069">
        <v>46286</v>
      </c>
      <c r="P391" s="1221" t="s">
        <v>294</v>
      </c>
      <c r="Q391" s="1221" t="s">
        <v>3064</v>
      </c>
      <c r="R391" s="2069" t="s">
        <v>3101</v>
      </c>
      <c r="S391" s="1222" t="s">
        <v>297</v>
      </c>
      <c r="T391" s="2063" t="s">
        <v>2932</v>
      </c>
      <c r="U391" s="1222" t="s">
        <v>294</v>
      </c>
      <c r="V391" s="1222" t="s">
        <v>3102</v>
      </c>
      <c r="W391" s="1222" t="s">
        <v>294</v>
      </c>
      <c r="X391" s="1222" t="s">
        <v>3011</v>
      </c>
      <c r="Y391" s="1222" t="s">
        <v>3020</v>
      </c>
      <c r="Z391" s="1222" t="s">
        <v>3011</v>
      </c>
      <c r="AA391" s="1222" t="s">
        <v>3011</v>
      </c>
      <c r="AB391" s="1222" t="s">
        <v>3011</v>
      </c>
      <c r="AC391" s="1222" t="s">
        <v>3011</v>
      </c>
      <c r="AD391" s="1222" t="s">
        <v>3011</v>
      </c>
      <c r="AE391" s="1222" t="s">
        <v>3011</v>
      </c>
      <c r="AF391" s="2007" t="s">
        <v>293</v>
      </c>
      <c r="AG391" s="1222" t="s">
        <v>3103</v>
      </c>
      <c r="AH391" s="1221" t="s">
        <v>3104</v>
      </c>
      <c r="AI391" s="2007" t="s">
        <v>2909</v>
      </c>
      <c r="AJ391" s="1222" t="s">
        <v>295</v>
      </c>
      <c r="AK391" s="1225" t="s">
        <v>3105</v>
      </c>
      <c r="AL391" s="1222" t="s">
        <v>294</v>
      </c>
      <c r="AM391" s="1221" t="s">
        <v>3011</v>
      </c>
      <c r="AN391" s="2008"/>
    </row>
    <row r="392" spans="1:40" ht="93" customHeight="1">
      <c r="A392" s="1221" t="s">
        <v>1107</v>
      </c>
      <c r="B392" s="1221" t="s">
        <v>684</v>
      </c>
      <c r="C392" s="1221" t="s">
        <v>3098</v>
      </c>
      <c r="D392" s="1222" t="s">
        <v>3011</v>
      </c>
      <c r="E392" s="1221" t="s">
        <v>3099</v>
      </c>
      <c r="F392" s="1222" t="s">
        <v>291</v>
      </c>
      <c r="G392" s="1222" t="s">
        <v>3013</v>
      </c>
      <c r="H392" s="1223">
        <v>2975.3907399999998</v>
      </c>
      <c r="I392" s="1223">
        <v>1600</v>
      </c>
      <c r="J392" s="1222" t="s">
        <v>3014</v>
      </c>
      <c r="K392" s="1224">
        <v>44452</v>
      </c>
      <c r="L392" s="1222" t="s">
        <v>3100</v>
      </c>
      <c r="M392" s="1224">
        <v>48113</v>
      </c>
      <c r="N392" s="1222" t="s">
        <v>293</v>
      </c>
      <c r="O392" s="2069">
        <v>46286</v>
      </c>
      <c r="P392" s="1221" t="s">
        <v>294</v>
      </c>
      <c r="Q392" s="1221" t="s">
        <v>3071</v>
      </c>
      <c r="R392" s="2069" t="s">
        <v>3101</v>
      </c>
      <c r="S392" s="1222" t="s">
        <v>297</v>
      </c>
      <c r="T392" s="2063" t="s">
        <v>2932</v>
      </c>
      <c r="U392" s="1222" t="s">
        <v>294</v>
      </c>
      <c r="V392" s="1222" t="s">
        <v>3102</v>
      </c>
      <c r="W392" s="1222" t="s">
        <v>294</v>
      </c>
      <c r="X392" s="1222" t="s">
        <v>3011</v>
      </c>
      <c r="Y392" s="1222" t="s">
        <v>3020</v>
      </c>
      <c r="Z392" s="1222" t="s">
        <v>3011</v>
      </c>
      <c r="AA392" s="1222" t="s">
        <v>3011</v>
      </c>
      <c r="AB392" s="1222" t="s">
        <v>3011</v>
      </c>
      <c r="AC392" s="1222" t="s">
        <v>3011</v>
      </c>
      <c r="AD392" s="1222" t="s">
        <v>3011</v>
      </c>
      <c r="AE392" s="1222" t="s">
        <v>3011</v>
      </c>
      <c r="AF392" s="2007" t="s">
        <v>293</v>
      </c>
      <c r="AG392" s="1222" t="s">
        <v>3103</v>
      </c>
      <c r="AH392" s="1221" t="s">
        <v>3104</v>
      </c>
      <c r="AI392" s="2007" t="s">
        <v>2909</v>
      </c>
      <c r="AJ392" s="1222" t="s">
        <v>295</v>
      </c>
      <c r="AK392" s="1225" t="s">
        <v>3105</v>
      </c>
      <c r="AL392" s="1222" t="s">
        <v>294</v>
      </c>
      <c r="AM392" s="1221" t="s">
        <v>3011</v>
      </c>
      <c r="AN392" s="2008"/>
    </row>
    <row r="393" spans="1:40" ht="93" customHeight="1">
      <c r="A393" s="1221" t="s">
        <v>1107</v>
      </c>
      <c r="B393" s="1221" t="s">
        <v>685</v>
      </c>
      <c r="C393" s="1221" t="s">
        <v>3098</v>
      </c>
      <c r="D393" s="1222" t="s">
        <v>3011</v>
      </c>
      <c r="E393" s="1221" t="s">
        <v>3099</v>
      </c>
      <c r="F393" s="1222" t="s">
        <v>291</v>
      </c>
      <c r="G393" s="1222" t="s">
        <v>3013</v>
      </c>
      <c r="H393" s="1223">
        <v>7438.4768400000003</v>
      </c>
      <c r="I393" s="1223">
        <v>4000</v>
      </c>
      <c r="J393" s="1222" t="s">
        <v>3014</v>
      </c>
      <c r="K393" s="1224">
        <v>44452</v>
      </c>
      <c r="L393" s="1222" t="s">
        <v>3100</v>
      </c>
      <c r="M393" s="1224">
        <v>48113</v>
      </c>
      <c r="N393" s="1222" t="s">
        <v>293</v>
      </c>
      <c r="O393" s="2069">
        <v>46286</v>
      </c>
      <c r="P393" s="1221" t="s">
        <v>294</v>
      </c>
      <c r="Q393" s="1221" t="s">
        <v>3048</v>
      </c>
      <c r="R393" s="2069" t="s">
        <v>3101</v>
      </c>
      <c r="S393" s="1222" t="s">
        <v>297</v>
      </c>
      <c r="T393" s="2063" t="s">
        <v>2932</v>
      </c>
      <c r="U393" s="1222" t="s">
        <v>294</v>
      </c>
      <c r="V393" s="1222" t="s">
        <v>3102</v>
      </c>
      <c r="W393" s="1222" t="s">
        <v>294</v>
      </c>
      <c r="X393" s="1222" t="s">
        <v>3011</v>
      </c>
      <c r="Y393" s="1222" t="s">
        <v>3020</v>
      </c>
      <c r="Z393" s="1222" t="s">
        <v>3011</v>
      </c>
      <c r="AA393" s="1222" t="s">
        <v>3011</v>
      </c>
      <c r="AB393" s="1222" t="s">
        <v>3011</v>
      </c>
      <c r="AC393" s="1222" t="s">
        <v>3011</v>
      </c>
      <c r="AD393" s="1222" t="s">
        <v>3011</v>
      </c>
      <c r="AE393" s="1222" t="s">
        <v>3011</v>
      </c>
      <c r="AF393" s="2007" t="s">
        <v>293</v>
      </c>
      <c r="AG393" s="1222" t="s">
        <v>3103</v>
      </c>
      <c r="AH393" s="1221" t="s">
        <v>3104</v>
      </c>
      <c r="AI393" s="2007" t="s">
        <v>2909</v>
      </c>
      <c r="AJ393" s="1222" t="s">
        <v>295</v>
      </c>
      <c r="AK393" s="1225" t="s">
        <v>3105</v>
      </c>
      <c r="AL393" s="1222" t="s">
        <v>294</v>
      </c>
      <c r="AM393" s="1221" t="s">
        <v>3011</v>
      </c>
      <c r="AN393" s="2008"/>
    </row>
    <row r="394" spans="1:40" ht="93" customHeight="1">
      <c r="A394" s="1221" t="s">
        <v>1107</v>
      </c>
      <c r="B394" s="1221" t="s">
        <v>686</v>
      </c>
      <c r="C394" s="1221" t="s">
        <v>3098</v>
      </c>
      <c r="D394" s="1222" t="s">
        <v>3011</v>
      </c>
      <c r="E394" s="1221" t="s">
        <v>3099</v>
      </c>
      <c r="F394" s="1222" t="s">
        <v>291</v>
      </c>
      <c r="G394" s="1222" t="s">
        <v>3013</v>
      </c>
      <c r="H394" s="1223">
        <v>2975.3907399999998</v>
      </c>
      <c r="I394" s="1223">
        <v>1600</v>
      </c>
      <c r="J394" s="1222" t="s">
        <v>3014</v>
      </c>
      <c r="K394" s="1224">
        <v>44452</v>
      </c>
      <c r="L394" s="1222" t="s">
        <v>3100</v>
      </c>
      <c r="M394" s="1224">
        <v>48113</v>
      </c>
      <c r="N394" s="1222" t="s">
        <v>293</v>
      </c>
      <c r="O394" s="2069">
        <v>46286</v>
      </c>
      <c r="P394" s="1221" t="s">
        <v>294</v>
      </c>
      <c r="Q394" s="1221" t="s">
        <v>3071</v>
      </c>
      <c r="R394" s="2069" t="s">
        <v>3101</v>
      </c>
      <c r="S394" s="1222" t="s">
        <v>297</v>
      </c>
      <c r="T394" s="2063" t="s">
        <v>2932</v>
      </c>
      <c r="U394" s="1222" t="s">
        <v>294</v>
      </c>
      <c r="V394" s="1222" t="s">
        <v>3102</v>
      </c>
      <c r="W394" s="1222" t="s">
        <v>294</v>
      </c>
      <c r="X394" s="1222" t="s">
        <v>3011</v>
      </c>
      <c r="Y394" s="1222" t="s">
        <v>3020</v>
      </c>
      <c r="Z394" s="1222" t="s">
        <v>3011</v>
      </c>
      <c r="AA394" s="1222" t="s">
        <v>3011</v>
      </c>
      <c r="AB394" s="1222" t="s">
        <v>3011</v>
      </c>
      <c r="AC394" s="1222" t="s">
        <v>3011</v>
      </c>
      <c r="AD394" s="1222" t="s">
        <v>3011</v>
      </c>
      <c r="AE394" s="1222" t="s">
        <v>3011</v>
      </c>
      <c r="AF394" s="2007" t="s">
        <v>293</v>
      </c>
      <c r="AG394" s="1222" t="s">
        <v>3103</v>
      </c>
      <c r="AH394" s="1221" t="s">
        <v>3104</v>
      </c>
      <c r="AI394" s="2007" t="s">
        <v>2909</v>
      </c>
      <c r="AJ394" s="1222" t="s">
        <v>295</v>
      </c>
      <c r="AK394" s="1225" t="s">
        <v>3105</v>
      </c>
      <c r="AL394" s="1222" t="s">
        <v>294</v>
      </c>
      <c r="AM394" s="1221" t="s">
        <v>3011</v>
      </c>
      <c r="AN394" s="2008"/>
    </row>
    <row r="395" spans="1:40" ht="93" customHeight="1">
      <c r="A395" s="1221" t="s">
        <v>1107</v>
      </c>
      <c r="B395" s="1221" t="s">
        <v>687</v>
      </c>
      <c r="C395" s="1221" t="s">
        <v>3098</v>
      </c>
      <c r="D395" s="1222" t="s">
        <v>3011</v>
      </c>
      <c r="E395" s="1221" t="s">
        <v>3099</v>
      </c>
      <c r="F395" s="1222" t="s">
        <v>291</v>
      </c>
      <c r="G395" s="1222" t="s">
        <v>3013</v>
      </c>
      <c r="H395" s="1223">
        <v>84054.788279999993</v>
      </c>
      <c r="I395" s="1223">
        <v>45200</v>
      </c>
      <c r="J395" s="1222" t="s">
        <v>3014</v>
      </c>
      <c r="K395" s="1224">
        <v>44452</v>
      </c>
      <c r="L395" s="1222" t="s">
        <v>3100</v>
      </c>
      <c r="M395" s="1224">
        <v>48113</v>
      </c>
      <c r="N395" s="1222" t="s">
        <v>293</v>
      </c>
      <c r="O395" s="2069">
        <v>46286</v>
      </c>
      <c r="P395" s="1221" t="s">
        <v>294</v>
      </c>
      <c r="Q395" s="1221" t="s">
        <v>3144</v>
      </c>
      <c r="R395" s="2069" t="s">
        <v>3101</v>
      </c>
      <c r="S395" s="1222" t="s">
        <v>297</v>
      </c>
      <c r="T395" s="2063" t="s">
        <v>2932</v>
      </c>
      <c r="U395" s="1222" t="s">
        <v>294</v>
      </c>
      <c r="V395" s="1222" t="s">
        <v>3102</v>
      </c>
      <c r="W395" s="1222" t="s">
        <v>294</v>
      </c>
      <c r="X395" s="1222" t="s">
        <v>3011</v>
      </c>
      <c r="Y395" s="1222" t="s">
        <v>3020</v>
      </c>
      <c r="Z395" s="1222" t="s">
        <v>3011</v>
      </c>
      <c r="AA395" s="1222" t="s">
        <v>3011</v>
      </c>
      <c r="AB395" s="1222" t="s">
        <v>3011</v>
      </c>
      <c r="AC395" s="1222" t="s">
        <v>3011</v>
      </c>
      <c r="AD395" s="1222" t="s">
        <v>3011</v>
      </c>
      <c r="AE395" s="1222" t="s">
        <v>3011</v>
      </c>
      <c r="AF395" s="2007" t="s">
        <v>293</v>
      </c>
      <c r="AG395" s="1222" t="s">
        <v>3103</v>
      </c>
      <c r="AH395" s="1221" t="s">
        <v>3104</v>
      </c>
      <c r="AI395" s="2007" t="s">
        <v>2909</v>
      </c>
      <c r="AJ395" s="1222" t="s">
        <v>295</v>
      </c>
      <c r="AK395" s="1225" t="s">
        <v>3105</v>
      </c>
      <c r="AL395" s="1222" t="s">
        <v>294</v>
      </c>
      <c r="AM395" s="1221" t="s">
        <v>3011</v>
      </c>
      <c r="AN395" s="2008"/>
    </row>
    <row r="396" spans="1:40" ht="93" customHeight="1">
      <c r="A396" s="1221" t="s">
        <v>1107</v>
      </c>
      <c r="B396" s="1221" t="s">
        <v>688</v>
      </c>
      <c r="C396" s="1221" t="s">
        <v>3098</v>
      </c>
      <c r="D396" s="1222" t="s">
        <v>3011</v>
      </c>
      <c r="E396" s="1221" t="s">
        <v>3099</v>
      </c>
      <c r="F396" s="1222" t="s">
        <v>291</v>
      </c>
      <c r="G396" s="1222" t="s">
        <v>3013</v>
      </c>
      <c r="H396" s="1223">
        <v>83314.185029999993</v>
      </c>
      <c r="I396" s="1223">
        <v>44800</v>
      </c>
      <c r="J396" s="1222" t="s">
        <v>3014</v>
      </c>
      <c r="K396" s="1224">
        <v>44452</v>
      </c>
      <c r="L396" s="1222" t="s">
        <v>3100</v>
      </c>
      <c r="M396" s="1224">
        <v>48142</v>
      </c>
      <c r="N396" s="1222" t="s">
        <v>293</v>
      </c>
      <c r="O396" s="2069">
        <v>46316</v>
      </c>
      <c r="P396" s="1221" t="s">
        <v>294</v>
      </c>
      <c r="Q396" s="1221" t="s">
        <v>3145</v>
      </c>
      <c r="R396" s="2069" t="s">
        <v>3111</v>
      </c>
      <c r="S396" s="1222" t="s">
        <v>297</v>
      </c>
      <c r="T396" s="2063" t="s">
        <v>2932</v>
      </c>
      <c r="U396" s="1222" t="s">
        <v>294</v>
      </c>
      <c r="V396" s="1222" t="s">
        <v>3102</v>
      </c>
      <c r="W396" s="1222" t="s">
        <v>294</v>
      </c>
      <c r="X396" s="1222" t="s">
        <v>3011</v>
      </c>
      <c r="Y396" s="1222" t="s">
        <v>3020</v>
      </c>
      <c r="Z396" s="1222" t="s">
        <v>3011</v>
      </c>
      <c r="AA396" s="1222" t="s">
        <v>3011</v>
      </c>
      <c r="AB396" s="1222" t="s">
        <v>3011</v>
      </c>
      <c r="AC396" s="1222" t="s">
        <v>3011</v>
      </c>
      <c r="AD396" s="1222" t="s">
        <v>3011</v>
      </c>
      <c r="AE396" s="1222" t="s">
        <v>3011</v>
      </c>
      <c r="AF396" s="2007" t="s">
        <v>293</v>
      </c>
      <c r="AG396" s="1222" t="s">
        <v>3103</v>
      </c>
      <c r="AH396" s="1221" t="s">
        <v>3104</v>
      </c>
      <c r="AI396" s="2007" t="s">
        <v>2909</v>
      </c>
      <c r="AJ396" s="1222" t="s">
        <v>295</v>
      </c>
      <c r="AK396" s="1225" t="s">
        <v>3105</v>
      </c>
      <c r="AL396" s="1222" t="s">
        <v>294</v>
      </c>
      <c r="AM396" s="1221" t="s">
        <v>3011</v>
      </c>
      <c r="AN396" s="2008"/>
    </row>
    <row r="397" spans="1:40" ht="93" customHeight="1">
      <c r="A397" s="1221" t="s">
        <v>1107</v>
      </c>
      <c r="B397" s="1221" t="s">
        <v>689</v>
      </c>
      <c r="C397" s="1221" t="s">
        <v>3098</v>
      </c>
      <c r="D397" s="1222" t="s">
        <v>3011</v>
      </c>
      <c r="E397" s="1221" t="s">
        <v>3099</v>
      </c>
      <c r="F397" s="1222" t="s">
        <v>291</v>
      </c>
      <c r="G397" s="1222" t="s">
        <v>3013</v>
      </c>
      <c r="H397" s="1223">
        <v>23060.176210000001</v>
      </c>
      <c r="I397" s="1223">
        <v>12400</v>
      </c>
      <c r="J397" s="1222" t="s">
        <v>3014</v>
      </c>
      <c r="K397" s="1224">
        <v>44452</v>
      </c>
      <c r="L397" s="1222" t="s">
        <v>3100</v>
      </c>
      <c r="M397" s="1224">
        <v>48142</v>
      </c>
      <c r="N397" s="1222" t="s">
        <v>293</v>
      </c>
      <c r="O397" s="2069">
        <v>46316</v>
      </c>
      <c r="P397" s="1221" t="s">
        <v>294</v>
      </c>
      <c r="Q397" s="1221" t="s">
        <v>3122</v>
      </c>
      <c r="R397" s="2069" t="s">
        <v>3111</v>
      </c>
      <c r="S397" s="1222" t="s">
        <v>297</v>
      </c>
      <c r="T397" s="2063" t="s">
        <v>2932</v>
      </c>
      <c r="U397" s="1222" t="s">
        <v>294</v>
      </c>
      <c r="V397" s="1222" t="s">
        <v>3102</v>
      </c>
      <c r="W397" s="1222" t="s">
        <v>294</v>
      </c>
      <c r="X397" s="1222" t="s">
        <v>3011</v>
      </c>
      <c r="Y397" s="1222" t="s">
        <v>3020</v>
      </c>
      <c r="Z397" s="1222" t="s">
        <v>3011</v>
      </c>
      <c r="AA397" s="1222" t="s">
        <v>3011</v>
      </c>
      <c r="AB397" s="1222" t="s">
        <v>3011</v>
      </c>
      <c r="AC397" s="1222" t="s">
        <v>3011</v>
      </c>
      <c r="AD397" s="1222" t="s">
        <v>3011</v>
      </c>
      <c r="AE397" s="1222" t="s">
        <v>3011</v>
      </c>
      <c r="AF397" s="2007" t="s">
        <v>293</v>
      </c>
      <c r="AG397" s="1222" t="s">
        <v>3103</v>
      </c>
      <c r="AH397" s="1221" t="s">
        <v>3104</v>
      </c>
      <c r="AI397" s="2007" t="s">
        <v>2909</v>
      </c>
      <c r="AJ397" s="1222" t="s">
        <v>295</v>
      </c>
      <c r="AK397" s="1225" t="s">
        <v>3105</v>
      </c>
      <c r="AL397" s="1222" t="s">
        <v>294</v>
      </c>
      <c r="AM397" s="1221" t="s">
        <v>3011</v>
      </c>
      <c r="AN397" s="2008"/>
    </row>
    <row r="398" spans="1:40" ht="93" customHeight="1">
      <c r="A398" s="1221" t="s">
        <v>1107</v>
      </c>
      <c r="B398" s="1221" t="s">
        <v>690</v>
      </c>
      <c r="C398" s="1221" t="s">
        <v>3098</v>
      </c>
      <c r="D398" s="1222" t="s">
        <v>3011</v>
      </c>
      <c r="E398" s="1221" t="s">
        <v>3099</v>
      </c>
      <c r="F398" s="1222" t="s">
        <v>291</v>
      </c>
      <c r="G398" s="1222" t="s">
        <v>3013</v>
      </c>
      <c r="H398" s="1223">
        <v>5951.0132199999998</v>
      </c>
      <c r="I398" s="1223">
        <v>3200</v>
      </c>
      <c r="J398" s="1222" t="s">
        <v>3014</v>
      </c>
      <c r="K398" s="1224">
        <v>44452</v>
      </c>
      <c r="L398" s="1222" t="s">
        <v>3100</v>
      </c>
      <c r="M398" s="1224">
        <v>48142</v>
      </c>
      <c r="N398" s="1222" t="s">
        <v>293</v>
      </c>
      <c r="O398" s="2069">
        <v>46316</v>
      </c>
      <c r="P398" s="1221" t="s">
        <v>294</v>
      </c>
      <c r="Q398" s="1221" t="s">
        <v>3050</v>
      </c>
      <c r="R398" s="2069" t="s">
        <v>3111</v>
      </c>
      <c r="S398" s="1222" t="s">
        <v>297</v>
      </c>
      <c r="T398" s="2063" t="s">
        <v>2932</v>
      </c>
      <c r="U398" s="1222" t="s">
        <v>294</v>
      </c>
      <c r="V398" s="1222" t="s">
        <v>3102</v>
      </c>
      <c r="W398" s="1222" t="s">
        <v>294</v>
      </c>
      <c r="X398" s="1222" t="s">
        <v>3011</v>
      </c>
      <c r="Y398" s="1222" t="s">
        <v>3020</v>
      </c>
      <c r="Z398" s="1222" t="s">
        <v>3011</v>
      </c>
      <c r="AA398" s="1222" t="s">
        <v>3011</v>
      </c>
      <c r="AB398" s="1222" t="s">
        <v>3011</v>
      </c>
      <c r="AC398" s="1222" t="s">
        <v>3011</v>
      </c>
      <c r="AD398" s="1222" t="s">
        <v>3011</v>
      </c>
      <c r="AE398" s="1222" t="s">
        <v>3011</v>
      </c>
      <c r="AF398" s="2007" t="s">
        <v>293</v>
      </c>
      <c r="AG398" s="1222" t="s">
        <v>3103</v>
      </c>
      <c r="AH398" s="1221" t="s">
        <v>3104</v>
      </c>
      <c r="AI398" s="2007" t="s">
        <v>2909</v>
      </c>
      <c r="AJ398" s="1222" t="s">
        <v>295</v>
      </c>
      <c r="AK398" s="1225" t="s">
        <v>3105</v>
      </c>
      <c r="AL398" s="1222" t="s">
        <v>294</v>
      </c>
      <c r="AM398" s="1221" t="s">
        <v>3011</v>
      </c>
      <c r="AN398" s="2008"/>
    </row>
    <row r="399" spans="1:40" ht="93" customHeight="1">
      <c r="A399" s="1221" t="s">
        <v>1107</v>
      </c>
      <c r="B399" s="1221" t="s">
        <v>691</v>
      </c>
      <c r="C399" s="1221" t="s">
        <v>3098</v>
      </c>
      <c r="D399" s="1222" t="s">
        <v>3011</v>
      </c>
      <c r="E399" s="1221" t="s">
        <v>3099</v>
      </c>
      <c r="F399" s="1222" t="s">
        <v>291</v>
      </c>
      <c r="G399" s="1222" t="s">
        <v>3013</v>
      </c>
      <c r="H399" s="1223">
        <v>2231.6299600000002</v>
      </c>
      <c r="I399" s="1223">
        <v>1200</v>
      </c>
      <c r="J399" s="1222" t="s">
        <v>3014</v>
      </c>
      <c r="K399" s="1224">
        <v>44452</v>
      </c>
      <c r="L399" s="1222" t="s">
        <v>3100</v>
      </c>
      <c r="M399" s="1224">
        <v>48142</v>
      </c>
      <c r="N399" s="1222" t="s">
        <v>293</v>
      </c>
      <c r="O399" s="2069">
        <v>46316</v>
      </c>
      <c r="P399" s="1221" t="s">
        <v>294</v>
      </c>
      <c r="Q399" s="1221" t="s">
        <v>3053</v>
      </c>
      <c r="R399" s="2069" t="s">
        <v>3111</v>
      </c>
      <c r="S399" s="1222" t="s">
        <v>297</v>
      </c>
      <c r="T399" s="2063" t="s">
        <v>2932</v>
      </c>
      <c r="U399" s="1222" t="s">
        <v>294</v>
      </c>
      <c r="V399" s="1222" t="s">
        <v>3102</v>
      </c>
      <c r="W399" s="1222" t="s">
        <v>294</v>
      </c>
      <c r="X399" s="1222" t="s">
        <v>3011</v>
      </c>
      <c r="Y399" s="1222" t="s">
        <v>3020</v>
      </c>
      <c r="Z399" s="1222" t="s">
        <v>3011</v>
      </c>
      <c r="AA399" s="1222" t="s">
        <v>3011</v>
      </c>
      <c r="AB399" s="1222" t="s">
        <v>3011</v>
      </c>
      <c r="AC399" s="1222" t="s">
        <v>3011</v>
      </c>
      <c r="AD399" s="1222" t="s">
        <v>3011</v>
      </c>
      <c r="AE399" s="1222" t="s">
        <v>3011</v>
      </c>
      <c r="AF399" s="2007" t="s">
        <v>293</v>
      </c>
      <c r="AG399" s="1222" t="s">
        <v>3103</v>
      </c>
      <c r="AH399" s="1221" t="s">
        <v>3104</v>
      </c>
      <c r="AI399" s="2007" t="s">
        <v>2909</v>
      </c>
      <c r="AJ399" s="1222" t="s">
        <v>295</v>
      </c>
      <c r="AK399" s="1225" t="s">
        <v>3105</v>
      </c>
      <c r="AL399" s="1222" t="s">
        <v>294</v>
      </c>
      <c r="AM399" s="1221" t="s">
        <v>3011</v>
      </c>
      <c r="AN399" s="2008"/>
    </row>
    <row r="400" spans="1:40" ht="93" customHeight="1">
      <c r="A400" s="1221" t="s">
        <v>1107</v>
      </c>
      <c r="B400" s="1221" t="s">
        <v>692</v>
      </c>
      <c r="C400" s="1221" t="s">
        <v>3098</v>
      </c>
      <c r="D400" s="1222" t="s">
        <v>3011</v>
      </c>
      <c r="E400" s="1221" t="s">
        <v>3099</v>
      </c>
      <c r="F400" s="1222" t="s">
        <v>291</v>
      </c>
      <c r="G400" s="1222" t="s">
        <v>3013</v>
      </c>
      <c r="H400" s="1223">
        <v>6694.88987</v>
      </c>
      <c r="I400" s="1223">
        <v>3600</v>
      </c>
      <c r="J400" s="1222" t="s">
        <v>3014</v>
      </c>
      <c r="K400" s="1224">
        <v>44452</v>
      </c>
      <c r="L400" s="1222" t="s">
        <v>3100</v>
      </c>
      <c r="M400" s="1224">
        <v>48142</v>
      </c>
      <c r="N400" s="1222" t="s">
        <v>293</v>
      </c>
      <c r="O400" s="2069">
        <v>46316</v>
      </c>
      <c r="P400" s="1221" t="s">
        <v>294</v>
      </c>
      <c r="Q400" s="1221" t="s">
        <v>3064</v>
      </c>
      <c r="R400" s="2069" t="s">
        <v>3111</v>
      </c>
      <c r="S400" s="1222" t="s">
        <v>297</v>
      </c>
      <c r="T400" s="2063" t="s">
        <v>2932</v>
      </c>
      <c r="U400" s="1222" t="s">
        <v>294</v>
      </c>
      <c r="V400" s="1222" t="s">
        <v>3102</v>
      </c>
      <c r="W400" s="1222" t="s">
        <v>294</v>
      </c>
      <c r="X400" s="1222" t="s">
        <v>3011</v>
      </c>
      <c r="Y400" s="1222" t="s">
        <v>3020</v>
      </c>
      <c r="Z400" s="1222" t="s">
        <v>3011</v>
      </c>
      <c r="AA400" s="1222" t="s">
        <v>3011</v>
      </c>
      <c r="AB400" s="1222" t="s">
        <v>3011</v>
      </c>
      <c r="AC400" s="1222" t="s">
        <v>3011</v>
      </c>
      <c r="AD400" s="1222" t="s">
        <v>3011</v>
      </c>
      <c r="AE400" s="1222" t="s">
        <v>3011</v>
      </c>
      <c r="AF400" s="2007" t="s">
        <v>293</v>
      </c>
      <c r="AG400" s="1222" t="s">
        <v>3103</v>
      </c>
      <c r="AH400" s="1221" t="s">
        <v>3104</v>
      </c>
      <c r="AI400" s="2007" t="s">
        <v>2909</v>
      </c>
      <c r="AJ400" s="1222" t="s">
        <v>295</v>
      </c>
      <c r="AK400" s="1225" t="s">
        <v>3105</v>
      </c>
      <c r="AL400" s="1222" t="s">
        <v>294</v>
      </c>
      <c r="AM400" s="1221" t="s">
        <v>3011</v>
      </c>
      <c r="AN400" s="2008"/>
    </row>
    <row r="401" spans="1:40" ht="93" customHeight="1">
      <c r="A401" s="1221" t="s">
        <v>1107</v>
      </c>
      <c r="B401" s="1221" t="s">
        <v>693</v>
      </c>
      <c r="C401" s="1221" t="s">
        <v>3098</v>
      </c>
      <c r="D401" s="1222" t="s">
        <v>3011</v>
      </c>
      <c r="E401" s="1221" t="s">
        <v>3099</v>
      </c>
      <c r="F401" s="1222" t="s">
        <v>291</v>
      </c>
      <c r="G401" s="1222" t="s">
        <v>3013</v>
      </c>
      <c r="H401" s="1223">
        <v>3719.3832600000001</v>
      </c>
      <c r="I401" s="1223">
        <v>2000</v>
      </c>
      <c r="J401" s="1222" t="s">
        <v>3014</v>
      </c>
      <c r="K401" s="1224">
        <v>44452</v>
      </c>
      <c r="L401" s="1222" t="s">
        <v>3100</v>
      </c>
      <c r="M401" s="1224">
        <v>48142</v>
      </c>
      <c r="N401" s="1222" t="s">
        <v>293</v>
      </c>
      <c r="O401" s="2069">
        <v>46316</v>
      </c>
      <c r="P401" s="1221" t="s">
        <v>294</v>
      </c>
      <c r="Q401" s="1221" t="s">
        <v>3029</v>
      </c>
      <c r="R401" s="2069" t="s">
        <v>3111</v>
      </c>
      <c r="S401" s="1222" t="s">
        <v>297</v>
      </c>
      <c r="T401" s="2063" t="s">
        <v>2932</v>
      </c>
      <c r="U401" s="1222" t="s">
        <v>294</v>
      </c>
      <c r="V401" s="1222" t="s">
        <v>3102</v>
      </c>
      <c r="W401" s="1222" t="s">
        <v>294</v>
      </c>
      <c r="X401" s="1222" t="s">
        <v>3011</v>
      </c>
      <c r="Y401" s="1222" t="s">
        <v>3020</v>
      </c>
      <c r="Z401" s="1222" t="s">
        <v>3011</v>
      </c>
      <c r="AA401" s="1222" t="s">
        <v>3011</v>
      </c>
      <c r="AB401" s="1222" t="s">
        <v>3011</v>
      </c>
      <c r="AC401" s="1222" t="s">
        <v>3011</v>
      </c>
      <c r="AD401" s="1222" t="s">
        <v>3011</v>
      </c>
      <c r="AE401" s="1222" t="s">
        <v>3011</v>
      </c>
      <c r="AF401" s="2007" t="s">
        <v>293</v>
      </c>
      <c r="AG401" s="1222" t="s">
        <v>3103</v>
      </c>
      <c r="AH401" s="1221" t="s">
        <v>3104</v>
      </c>
      <c r="AI401" s="2007" t="s">
        <v>2909</v>
      </c>
      <c r="AJ401" s="1222" t="s">
        <v>295</v>
      </c>
      <c r="AK401" s="1225" t="s">
        <v>3105</v>
      </c>
      <c r="AL401" s="1222" t="s">
        <v>294</v>
      </c>
      <c r="AM401" s="1221" t="s">
        <v>3011</v>
      </c>
      <c r="AN401" s="2008"/>
    </row>
    <row r="402" spans="1:40" ht="93" customHeight="1">
      <c r="A402" s="1221" t="s">
        <v>1107</v>
      </c>
      <c r="B402" s="1221" t="s">
        <v>694</v>
      </c>
      <c r="C402" s="1221" t="s">
        <v>3098</v>
      </c>
      <c r="D402" s="1222" t="s">
        <v>3011</v>
      </c>
      <c r="E402" s="1221" t="s">
        <v>3099</v>
      </c>
      <c r="F402" s="1222" t="s">
        <v>291</v>
      </c>
      <c r="G402" s="1222" t="s">
        <v>3013</v>
      </c>
      <c r="H402" s="1223">
        <v>3719.3832600000001</v>
      </c>
      <c r="I402" s="1223">
        <v>2000</v>
      </c>
      <c r="J402" s="1222" t="s">
        <v>3014</v>
      </c>
      <c r="K402" s="1224">
        <v>44452</v>
      </c>
      <c r="L402" s="1222" t="s">
        <v>3100</v>
      </c>
      <c r="M402" s="1224">
        <v>48142</v>
      </c>
      <c r="N402" s="1222" t="s">
        <v>293</v>
      </c>
      <c r="O402" s="2069">
        <v>46316</v>
      </c>
      <c r="P402" s="1221" t="s">
        <v>294</v>
      </c>
      <c r="Q402" s="1221" t="s">
        <v>3029</v>
      </c>
      <c r="R402" s="2069" t="s">
        <v>3111</v>
      </c>
      <c r="S402" s="1222" t="s">
        <v>297</v>
      </c>
      <c r="T402" s="2063" t="s">
        <v>2932</v>
      </c>
      <c r="U402" s="1222" t="s">
        <v>294</v>
      </c>
      <c r="V402" s="1222" t="s">
        <v>3102</v>
      </c>
      <c r="W402" s="1222" t="s">
        <v>294</v>
      </c>
      <c r="X402" s="1222" t="s">
        <v>3011</v>
      </c>
      <c r="Y402" s="1222" t="s">
        <v>3020</v>
      </c>
      <c r="Z402" s="1222" t="s">
        <v>3011</v>
      </c>
      <c r="AA402" s="1222" t="s">
        <v>3011</v>
      </c>
      <c r="AB402" s="1222" t="s">
        <v>3011</v>
      </c>
      <c r="AC402" s="1222" t="s">
        <v>3011</v>
      </c>
      <c r="AD402" s="1222" t="s">
        <v>3011</v>
      </c>
      <c r="AE402" s="1222" t="s">
        <v>3011</v>
      </c>
      <c r="AF402" s="2007" t="s">
        <v>293</v>
      </c>
      <c r="AG402" s="1222" t="s">
        <v>3103</v>
      </c>
      <c r="AH402" s="1221" t="s">
        <v>3104</v>
      </c>
      <c r="AI402" s="2007" t="s">
        <v>2909</v>
      </c>
      <c r="AJ402" s="1222" t="s">
        <v>295</v>
      </c>
      <c r="AK402" s="1225" t="s">
        <v>3105</v>
      </c>
      <c r="AL402" s="1222" t="s">
        <v>294</v>
      </c>
      <c r="AM402" s="1221" t="s">
        <v>3011</v>
      </c>
      <c r="AN402" s="2008"/>
    </row>
    <row r="403" spans="1:40" ht="93" customHeight="1">
      <c r="A403" s="1221" t="s">
        <v>1107</v>
      </c>
      <c r="B403" s="1221" t="s">
        <v>695</v>
      </c>
      <c r="C403" s="1221" t="s">
        <v>3098</v>
      </c>
      <c r="D403" s="1222" t="s">
        <v>3011</v>
      </c>
      <c r="E403" s="1221" t="s">
        <v>3099</v>
      </c>
      <c r="F403" s="1222" t="s">
        <v>291</v>
      </c>
      <c r="G403" s="1222" t="s">
        <v>3013</v>
      </c>
      <c r="H403" s="1223">
        <v>18592.001759999999</v>
      </c>
      <c r="I403" s="1223">
        <v>10000</v>
      </c>
      <c r="J403" s="1222" t="s">
        <v>3014</v>
      </c>
      <c r="K403" s="1224">
        <v>44453</v>
      </c>
      <c r="L403" s="1222" t="s">
        <v>3100</v>
      </c>
      <c r="M403" s="1224">
        <v>48142</v>
      </c>
      <c r="N403" s="1222" t="s">
        <v>293</v>
      </c>
      <c r="O403" s="2069">
        <v>46316</v>
      </c>
      <c r="P403" s="1221" t="s">
        <v>294</v>
      </c>
      <c r="Q403" s="1221" t="s">
        <v>3115</v>
      </c>
      <c r="R403" s="2069" t="s">
        <v>3111</v>
      </c>
      <c r="S403" s="1222" t="s">
        <v>297</v>
      </c>
      <c r="T403" s="2063" t="s">
        <v>2932</v>
      </c>
      <c r="U403" s="1222" t="s">
        <v>294</v>
      </c>
      <c r="V403" s="1222" t="s">
        <v>3102</v>
      </c>
      <c r="W403" s="1222" t="s">
        <v>294</v>
      </c>
      <c r="X403" s="1222" t="s">
        <v>3011</v>
      </c>
      <c r="Y403" s="1222" t="s">
        <v>3020</v>
      </c>
      <c r="Z403" s="1222" t="s">
        <v>3011</v>
      </c>
      <c r="AA403" s="1222" t="s">
        <v>3011</v>
      </c>
      <c r="AB403" s="1222" t="s">
        <v>3011</v>
      </c>
      <c r="AC403" s="1222" t="s">
        <v>3011</v>
      </c>
      <c r="AD403" s="1222" t="s">
        <v>3011</v>
      </c>
      <c r="AE403" s="1222" t="s">
        <v>3011</v>
      </c>
      <c r="AF403" s="2007" t="s">
        <v>293</v>
      </c>
      <c r="AG403" s="1222" t="s">
        <v>3103</v>
      </c>
      <c r="AH403" s="1221" t="s">
        <v>3104</v>
      </c>
      <c r="AI403" s="2007" t="s">
        <v>2909</v>
      </c>
      <c r="AJ403" s="1222" t="s">
        <v>295</v>
      </c>
      <c r="AK403" s="1225" t="s">
        <v>3105</v>
      </c>
      <c r="AL403" s="1222" t="s">
        <v>294</v>
      </c>
      <c r="AM403" s="1221" t="s">
        <v>3011</v>
      </c>
      <c r="AN403" s="2008"/>
    </row>
    <row r="404" spans="1:40" ht="93" customHeight="1">
      <c r="A404" s="1221" t="s">
        <v>1107</v>
      </c>
      <c r="B404" s="1221" t="s">
        <v>696</v>
      </c>
      <c r="C404" s="1221" t="s">
        <v>3098</v>
      </c>
      <c r="D404" s="1222" t="s">
        <v>3011</v>
      </c>
      <c r="E404" s="1221" t="s">
        <v>3099</v>
      </c>
      <c r="F404" s="1222" t="s">
        <v>291</v>
      </c>
      <c r="G404" s="1222" t="s">
        <v>3013</v>
      </c>
      <c r="H404" s="1223">
        <v>29003.52274</v>
      </c>
      <c r="I404" s="1223">
        <v>15600</v>
      </c>
      <c r="J404" s="1222" t="s">
        <v>3014</v>
      </c>
      <c r="K404" s="1224">
        <v>44453</v>
      </c>
      <c r="L404" s="1222" t="s">
        <v>3100</v>
      </c>
      <c r="M404" s="1224">
        <v>48142</v>
      </c>
      <c r="N404" s="1222" t="s">
        <v>293</v>
      </c>
      <c r="O404" s="2069">
        <v>46316</v>
      </c>
      <c r="P404" s="1221" t="s">
        <v>294</v>
      </c>
      <c r="Q404" s="1221" t="s">
        <v>3059</v>
      </c>
      <c r="R404" s="2069" t="s">
        <v>3111</v>
      </c>
      <c r="S404" s="1222" t="s">
        <v>297</v>
      </c>
      <c r="T404" s="2063" t="s">
        <v>2932</v>
      </c>
      <c r="U404" s="1222" t="s">
        <v>294</v>
      </c>
      <c r="V404" s="1222" t="s">
        <v>3102</v>
      </c>
      <c r="W404" s="1222" t="s">
        <v>294</v>
      </c>
      <c r="X404" s="1222" t="s">
        <v>3011</v>
      </c>
      <c r="Y404" s="1222" t="s">
        <v>3020</v>
      </c>
      <c r="Z404" s="1222" t="s">
        <v>3011</v>
      </c>
      <c r="AA404" s="1222" t="s">
        <v>3011</v>
      </c>
      <c r="AB404" s="1222" t="s">
        <v>3011</v>
      </c>
      <c r="AC404" s="1222" t="s">
        <v>3011</v>
      </c>
      <c r="AD404" s="1222" t="s">
        <v>3011</v>
      </c>
      <c r="AE404" s="1222" t="s">
        <v>3011</v>
      </c>
      <c r="AF404" s="2007" t="s">
        <v>293</v>
      </c>
      <c r="AG404" s="1222" t="s">
        <v>3103</v>
      </c>
      <c r="AH404" s="1221" t="s">
        <v>3104</v>
      </c>
      <c r="AI404" s="2007" t="s">
        <v>2909</v>
      </c>
      <c r="AJ404" s="1222" t="s">
        <v>295</v>
      </c>
      <c r="AK404" s="1225" t="s">
        <v>3105</v>
      </c>
      <c r="AL404" s="1222" t="s">
        <v>294</v>
      </c>
      <c r="AM404" s="1221" t="s">
        <v>3011</v>
      </c>
      <c r="AN404" s="2008"/>
    </row>
    <row r="405" spans="1:40" ht="93" customHeight="1">
      <c r="A405" s="1221" t="s">
        <v>1107</v>
      </c>
      <c r="B405" s="1221" t="s">
        <v>697</v>
      </c>
      <c r="C405" s="1221" t="s">
        <v>3098</v>
      </c>
      <c r="D405" s="1222" t="s">
        <v>3011</v>
      </c>
      <c r="E405" s="1221" t="s">
        <v>3099</v>
      </c>
      <c r="F405" s="1222" t="s">
        <v>291</v>
      </c>
      <c r="G405" s="1222" t="s">
        <v>3013</v>
      </c>
      <c r="H405" s="1223">
        <v>11155.20105</v>
      </c>
      <c r="I405" s="1223">
        <v>6000</v>
      </c>
      <c r="J405" s="1222" t="s">
        <v>3014</v>
      </c>
      <c r="K405" s="1224">
        <v>44453</v>
      </c>
      <c r="L405" s="1222" t="s">
        <v>3100</v>
      </c>
      <c r="M405" s="1224">
        <v>48142</v>
      </c>
      <c r="N405" s="1222" t="s">
        <v>293</v>
      </c>
      <c r="O405" s="2069">
        <v>46316</v>
      </c>
      <c r="P405" s="1221" t="s">
        <v>294</v>
      </c>
      <c r="Q405" s="1221" t="s">
        <v>3033</v>
      </c>
      <c r="R405" s="2069" t="s">
        <v>3111</v>
      </c>
      <c r="S405" s="1222" t="s">
        <v>297</v>
      </c>
      <c r="T405" s="2063" t="s">
        <v>2932</v>
      </c>
      <c r="U405" s="1222" t="s">
        <v>294</v>
      </c>
      <c r="V405" s="1222" t="s">
        <v>3102</v>
      </c>
      <c r="W405" s="1222" t="s">
        <v>294</v>
      </c>
      <c r="X405" s="1222" t="s">
        <v>3011</v>
      </c>
      <c r="Y405" s="1222" t="s">
        <v>3020</v>
      </c>
      <c r="Z405" s="1222" t="s">
        <v>3011</v>
      </c>
      <c r="AA405" s="1222" t="s">
        <v>3011</v>
      </c>
      <c r="AB405" s="1222" t="s">
        <v>3011</v>
      </c>
      <c r="AC405" s="1222" t="s">
        <v>3011</v>
      </c>
      <c r="AD405" s="1222" t="s">
        <v>3011</v>
      </c>
      <c r="AE405" s="1222" t="s">
        <v>3011</v>
      </c>
      <c r="AF405" s="2007" t="s">
        <v>293</v>
      </c>
      <c r="AG405" s="1222" t="s">
        <v>3103</v>
      </c>
      <c r="AH405" s="1221" t="s">
        <v>3104</v>
      </c>
      <c r="AI405" s="2007" t="s">
        <v>2909</v>
      </c>
      <c r="AJ405" s="1222" t="s">
        <v>295</v>
      </c>
      <c r="AK405" s="1225" t="s">
        <v>3105</v>
      </c>
      <c r="AL405" s="1222" t="s">
        <v>294</v>
      </c>
      <c r="AM405" s="1221" t="s">
        <v>3011</v>
      </c>
      <c r="AN405" s="2008"/>
    </row>
    <row r="406" spans="1:40" ht="93" customHeight="1">
      <c r="A406" s="1221" t="s">
        <v>1107</v>
      </c>
      <c r="B406" s="1221" t="s">
        <v>698</v>
      </c>
      <c r="C406" s="1221" t="s">
        <v>3098</v>
      </c>
      <c r="D406" s="1222" t="s">
        <v>3011</v>
      </c>
      <c r="E406" s="1221" t="s">
        <v>3099</v>
      </c>
      <c r="F406" s="1222" t="s">
        <v>291</v>
      </c>
      <c r="G406" s="1222" t="s">
        <v>3013</v>
      </c>
      <c r="H406" s="1223">
        <v>29747.202809999999</v>
      </c>
      <c r="I406" s="1223">
        <v>16000</v>
      </c>
      <c r="J406" s="1222" t="s">
        <v>3014</v>
      </c>
      <c r="K406" s="1224">
        <v>44453</v>
      </c>
      <c r="L406" s="1222" t="s">
        <v>3100</v>
      </c>
      <c r="M406" s="1224">
        <v>48142</v>
      </c>
      <c r="N406" s="1222" t="s">
        <v>293</v>
      </c>
      <c r="O406" s="2069">
        <v>46316</v>
      </c>
      <c r="P406" s="1221" t="s">
        <v>294</v>
      </c>
      <c r="Q406" s="1221" t="s">
        <v>3146</v>
      </c>
      <c r="R406" s="2069" t="s">
        <v>3111</v>
      </c>
      <c r="S406" s="1222" t="s">
        <v>297</v>
      </c>
      <c r="T406" s="2063" t="s">
        <v>2932</v>
      </c>
      <c r="U406" s="1222" t="s">
        <v>294</v>
      </c>
      <c r="V406" s="1222" t="s">
        <v>3102</v>
      </c>
      <c r="W406" s="1222" t="s">
        <v>294</v>
      </c>
      <c r="X406" s="1222" t="s">
        <v>3011</v>
      </c>
      <c r="Y406" s="1222" t="s">
        <v>3020</v>
      </c>
      <c r="Z406" s="1222" t="s">
        <v>3011</v>
      </c>
      <c r="AA406" s="1222" t="s">
        <v>3011</v>
      </c>
      <c r="AB406" s="1222" t="s">
        <v>3011</v>
      </c>
      <c r="AC406" s="1222" t="s">
        <v>3011</v>
      </c>
      <c r="AD406" s="1222" t="s">
        <v>3011</v>
      </c>
      <c r="AE406" s="1222" t="s">
        <v>3011</v>
      </c>
      <c r="AF406" s="2007" t="s">
        <v>293</v>
      </c>
      <c r="AG406" s="1222" t="s">
        <v>3103</v>
      </c>
      <c r="AH406" s="1221" t="s">
        <v>3104</v>
      </c>
      <c r="AI406" s="2007" t="s">
        <v>2909</v>
      </c>
      <c r="AJ406" s="1222" t="s">
        <v>295</v>
      </c>
      <c r="AK406" s="1225" t="s">
        <v>3105</v>
      </c>
      <c r="AL406" s="1222" t="s">
        <v>294</v>
      </c>
      <c r="AM406" s="1221" t="s">
        <v>3011</v>
      </c>
      <c r="AN406" s="2008"/>
    </row>
    <row r="407" spans="1:40" ht="93" customHeight="1">
      <c r="A407" s="1221" t="s">
        <v>1107</v>
      </c>
      <c r="B407" s="1221" t="s">
        <v>699</v>
      </c>
      <c r="C407" s="1221" t="s">
        <v>3098</v>
      </c>
      <c r="D407" s="1222" t="s">
        <v>3011</v>
      </c>
      <c r="E407" s="1221" t="s">
        <v>3099</v>
      </c>
      <c r="F407" s="1222" t="s">
        <v>291</v>
      </c>
      <c r="G407" s="1222" t="s">
        <v>3013</v>
      </c>
      <c r="H407" s="1223">
        <v>282598.42670000001</v>
      </c>
      <c r="I407" s="1223">
        <v>152000</v>
      </c>
      <c r="J407" s="1222" t="s">
        <v>3014</v>
      </c>
      <c r="K407" s="1224">
        <v>44453</v>
      </c>
      <c r="L407" s="1222" t="s">
        <v>3100</v>
      </c>
      <c r="M407" s="1224">
        <v>48142</v>
      </c>
      <c r="N407" s="1222" t="s">
        <v>293</v>
      </c>
      <c r="O407" s="2069">
        <v>46316</v>
      </c>
      <c r="P407" s="1221" t="s">
        <v>294</v>
      </c>
      <c r="Q407" s="1221" t="s">
        <v>3147</v>
      </c>
      <c r="R407" s="2069" t="s">
        <v>3111</v>
      </c>
      <c r="S407" s="1222" t="s">
        <v>297</v>
      </c>
      <c r="T407" s="2063" t="s">
        <v>2932</v>
      </c>
      <c r="U407" s="1222" t="s">
        <v>294</v>
      </c>
      <c r="V407" s="1222" t="s">
        <v>3102</v>
      </c>
      <c r="W407" s="1222" t="s">
        <v>294</v>
      </c>
      <c r="X407" s="1222" t="s">
        <v>3011</v>
      </c>
      <c r="Y407" s="1222" t="s">
        <v>3020</v>
      </c>
      <c r="Z407" s="1222" t="s">
        <v>3011</v>
      </c>
      <c r="AA407" s="1222" t="s">
        <v>3011</v>
      </c>
      <c r="AB407" s="1222" t="s">
        <v>3011</v>
      </c>
      <c r="AC407" s="1222" t="s">
        <v>3011</v>
      </c>
      <c r="AD407" s="1222" t="s">
        <v>3011</v>
      </c>
      <c r="AE407" s="1222" t="s">
        <v>3011</v>
      </c>
      <c r="AF407" s="2007" t="s">
        <v>293</v>
      </c>
      <c r="AG407" s="1222" t="s">
        <v>3103</v>
      </c>
      <c r="AH407" s="1221" t="s">
        <v>3104</v>
      </c>
      <c r="AI407" s="2007" t="s">
        <v>2909</v>
      </c>
      <c r="AJ407" s="1222" t="s">
        <v>295</v>
      </c>
      <c r="AK407" s="1225" t="s">
        <v>3105</v>
      </c>
      <c r="AL407" s="1222" t="s">
        <v>294</v>
      </c>
      <c r="AM407" s="1221" t="s">
        <v>3011</v>
      </c>
      <c r="AN407" s="2008"/>
    </row>
    <row r="408" spans="1:40" ht="93" customHeight="1">
      <c r="A408" s="1221" t="s">
        <v>1107</v>
      </c>
      <c r="B408" s="1221" t="s">
        <v>700</v>
      </c>
      <c r="C408" s="1221" t="s">
        <v>3098</v>
      </c>
      <c r="D408" s="1222" t="s">
        <v>3011</v>
      </c>
      <c r="E408" s="1221" t="s">
        <v>3099</v>
      </c>
      <c r="F408" s="1222" t="s">
        <v>291</v>
      </c>
      <c r="G408" s="1222" t="s">
        <v>3013</v>
      </c>
      <c r="H408" s="1223">
        <v>60238.08569</v>
      </c>
      <c r="I408" s="1223">
        <v>32400</v>
      </c>
      <c r="J408" s="1222" t="s">
        <v>3014</v>
      </c>
      <c r="K408" s="1224">
        <v>44453</v>
      </c>
      <c r="L408" s="1222" t="s">
        <v>3100</v>
      </c>
      <c r="M408" s="1224">
        <v>48142</v>
      </c>
      <c r="N408" s="1222" t="s">
        <v>293</v>
      </c>
      <c r="O408" s="2069">
        <v>46316</v>
      </c>
      <c r="P408" s="1221" t="s">
        <v>294</v>
      </c>
      <c r="Q408" s="1221" t="s">
        <v>3108</v>
      </c>
      <c r="R408" s="2069" t="s">
        <v>3111</v>
      </c>
      <c r="S408" s="1222" t="s">
        <v>297</v>
      </c>
      <c r="T408" s="2063" t="s">
        <v>2932</v>
      </c>
      <c r="U408" s="1222" t="s">
        <v>294</v>
      </c>
      <c r="V408" s="1222" t="s">
        <v>3102</v>
      </c>
      <c r="W408" s="1222" t="s">
        <v>294</v>
      </c>
      <c r="X408" s="1222" t="s">
        <v>3011</v>
      </c>
      <c r="Y408" s="1222" t="s">
        <v>3020</v>
      </c>
      <c r="Z408" s="1222" t="s">
        <v>3011</v>
      </c>
      <c r="AA408" s="1222" t="s">
        <v>3011</v>
      </c>
      <c r="AB408" s="1222" t="s">
        <v>3011</v>
      </c>
      <c r="AC408" s="1222" t="s">
        <v>3011</v>
      </c>
      <c r="AD408" s="1222" t="s">
        <v>3011</v>
      </c>
      <c r="AE408" s="1222" t="s">
        <v>3011</v>
      </c>
      <c r="AF408" s="2007" t="s">
        <v>293</v>
      </c>
      <c r="AG408" s="1222" t="s">
        <v>3103</v>
      </c>
      <c r="AH408" s="1221" t="s">
        <v>3104</v>
      </c>
      <c r="AI408" s="2007" t="s">
        <v>2909</v>
      </c>
      <c r="AJ408" s="1222" t="s">
        <v>295</v>
      </c>
      <c r="AK408" s="1225" t="s">
        <v>3105</v>
      </c>
      <c r="AL408" s="1222" t="s">
        <v>294</v>
      </c>
      <c r="AM408" s="1221" t="s">
        <v>3011</v>
      </c>
      <c r="AN408" s="2008"/>
    </row>
    <row r="409" spans="1:40" ht="93" customHeight="1">
      <c r="A409" s="1221" t="s">
        <v>1107</v>
      </c>
      <c r="B409" s="1221" t="s">
        <v>701</v>
      </c>
      <c r="C409" s="1221" t="s">
        <v>3098</v>
      </c>
      <c r="D409" s="1222" t="s">
        <v>3011</v>
      </c>
      <c r="E409" s="1221" t="s">
        <v>3099</v>
      </c>
      <c r="F409" s="1222" t="s">
        <v>291</v>
      </c>
      <c r="G409" s="1222" t="s">
        <v>3013</v>
      </c>
      <c r="H409" s="1223">
        <v>2231.0402100000001</v>
      </c>
      <c r="I409" s="1223">
        <v>1200</v>
      </c>
      <c r="J409" s="1222" t="s">
        <v>3014</v>
      </c>
      <c r="K409" s="1224">
        <v>44453</v>
      </c>
      <c r="L409" s="1222" t="s">
        <v>3100</v>
      </c>
      <c r="M409" s="1224">
        <v>48142</v>
      </c>
      <c r="N409" s="1222" t="s">
        <v>293</v>
      </c>
      <c r="O409" s="2069">
        <v>46316</v>
      </c>
      <c r="P409" s="1221" t="s">
        <v>294</v>
      </c>
      <c r="Q409" s="1221" t="s">
        <v>3053</v>
      </c>
      <c r="R409" s="2069" t="s">
        <v>3111</v>
      </c>
      <c r="S409" s="1222" t="s">
        <v>297</v>
      </c>
      <c r="T409" s="2063" t="s">
        <v>2932</v>
      </c>
      <c r="U409" s="1222" t="s">
        <v>294</v>
      </c>
      <c r="V409" s="1222" t="s">
        <v>3102</v>
      </c>
      <c r="W409" s="1222" t="s">
        <v>294</v>
      </c>
      <c r="X409" s="1222" t="s">
        <v>3011</v>
      </c>
      <c r="Y409" s="1222" t="s">
        <v>3020</v>
      </c>
      <c r="Z409" s="1222" t="s">
        <v>3011</v>
      </c>
      <c r="AA409" s="1222" t="s">
        <v>3011</v>
      </c>
      <c r="AB409" s="1222" t="s">
        <v>3011</v>
      </c>
      <c r="AC409" s="1222" t="s">
        <v>3011</v>
      </c>
      <c r="AD409" s="1222" t="s">
        <v>3011</v>
      </c>
      <c r="AE409" s="1222" t="s">
        <v>3011</v>
      </c>
      <c r="AF409" s="2007" t="s">
        <v>293</v>
      </c>
      <c r="AG409" s="1222" t="s">
        <v>3103</v>
      </c>
      <c r="AH409" s="1221" t="s">
        <v>3104</v>
      </c>
      <c r="AI409" s="2007" t="s">
        <v>2909</v>
      </c>
      <c r="AJ409" s="1222" t="s">
        <v>295</v>
      </c>
      <c r="AK409" s="1225" t="s">
        <v>3105</v>
      </c>
      <c r="AL409" s="1222" t="s">
        <v>294</v>
      </c>
      <c r="AM409" s="1221" t="s">
        <v>3011</v>
      </c>
      <c r="AN409" s="2008"/>
    </row>
    <row r="410" spans="1:40" ht="93" customHeight="1">
      <c r="A410" s="1221" t="s">
        <v>1107</v>
      </c>
      <c r="B410" s="1221" t="s">
        <v>702</v>
      </c>
      <c r="C410" s="1221" t="s">
        <v>3098</v>
      </c>
      <c r="D410" s="1222" t="s">
        <v>3011</v>
      </c>
      <c r="E410" s="1221" t="s">
        <v>3099</v>
      </c>
      <c r="F410" s="1222" t="s">
        <v>291</v>
      </c>
      <c r="G410" s="1222" t="s">
        <v>3013</v>
      </c>
      <c r="H410" s="1223">
        <v>4462.0804200000002</v>
      </c>
      <c r="I410" s="1223">
        <v>2400</v>
      </c>
      <c r="J410" s="1222" t="s">
        <v>3014</v>
      </c>
      <c r="K410" s="1224">
        <v>44453</v>
      </c>
      <c r="L410" s="1222" t="s">
        <v>3100</v>
      </c>
      <c r="M410" s="1224">
        <v>48142</v>
      </c>
      <c r="N410" s="1222" t="s">
        <v>293</v>
      </c>
      <c r="O410" s="2069">
        <v>46316</v>
      </c>
      <c r="P410" s="1221" t="s">
        <v>294</v>
      </c>
      <c r="Q410" s="1221" t="s">
        <v>3057</v>
      </c>
      <c r="R410" s="2069" t="s">
        <v>3111</v>
      </c>
      <c r="S410" s="1222" t="s">
        <v>297</v>
      </c>
      <c r="T410" s="2063" t="s">
        <v>2932</v>
      </c>
      <c r="U410" s="1222" t="s">
        <v>294</v>
      </c>
      <c r="V410" s="1222" t="s">
        <v>3102</v>
      </c>
      <c r="W410" s="1222" t="s">
        <v>294</v>
      </c>
      <c r="X410" s="1222" t="s">
        <v>3011</v>
      </c>
      <c r="Y410" s="1222" t="s">
        <v>3020</v>
      </c>
      <c r="Z410" s="1222" t="s">
        <v>3011</v>
      </c>
      <c r="AA410" s="1222" t="s">
        <v>3011</v>
      </c>
      <c r="AB410" s="1222" t="s">
        <v>3011</v>
      </c>
      <c r="AC410" s="1222" t="s">
        <v>3011</v>
      </c>
      <c r="AD410" s="1222" t="s">
        <v>3011</v>
      </c>
      <c r="AE410" s="1222" t="s">
        <v>3011</v>
      </c>
      <c r="AF410" s="2007" t="s">
        <v>293</v>
      </c>
      <c r="AG410" s="1222" t="s">
        <v>3103</v>
      </c>
      <c r="AH410" s="1221" t="s">
        <v>3104</v>
      </c>
      <c r="AI410" s="2007" t="s">
        <v>2909</v>
      </c>
      <c r="AJ410" s="1222" t="s">
        <v>295</v>
      </c>
      <c r="AK410" s="1225" t="s">
        <v>3105</v>
      </c>
      <c r="AL410" s="1222" t="s">
        <v>294</v>
      </c>
      <c r="AM410" s="1221" t="s">
        <v>3011</v>
      </c>
      <c r="AN410" s="2008"/>
    </row>
    <row r="411" spans="1:40" ht="93" customHeight="1">
      <c r="A411" s="1221" t="s">
        <v>1107</v>
      </c>
      <c r="B411" s="1221" t="s">
        <v>703</v>
      </c>
      <c r="C411" s="1221" t="s">
        <v>3098</v>
      </c>
      <c r="D411" s="1222" t="s">
        <v>3011</v>
      </c>
      <c r="E411" s="1221" t="s">
        <v>3099</v>
      </c>
      <c r="F411" s="1222" t="s">
        <v>291</v>
      </c>
      <c r="G411" s="1222" t="s">
        <v>3013</v>
      </c>
      <c r="H411" s="1223">
        <v>4462.0804200000002</v>
      </c>
      <c r="I411" s="1223">
        <v>2400</v>
      </c>
      <c r="J411" s="1222" t="s">
        <v>3014</v>
      </c>
      <c r="K411" s="1224">
        <v>44453</v>
      </c>
      <c r="L411" s="1222" t="s">
        <v>3100</v>
      </c>
      <c r="M411" s="1224">
        <v>48142</v>
      </c>
      <c r="N411" s="1222" t="s">
        <v>293</v>
      </c>
      <c r="O411" s="2069">
        <v>46316</v>
      </c>
      <c r="P411" s="1221" t="s">
        <v>294</v>
      </c>
      <c r="Q411" s="1221" t="s">
        <v>3057</v>
      </c>
      <c r="R411" s="2069" t="s">
        <v>3111</v>
      </c>
      <c r="S411" s="1222" t="s">
        <v>297</v>
      </c>
      <c r="T411" s="2063" t="s">
        <v>2932</v>
      </c>
      <c r="U411" s="1222" t="s">
        <v>294</v>
      </c>
      <c r="V411" s="1222" t="s">
        <v>3102</v>
      </c>
      <c r="W411" s="1222" t="s">
        <v>294</v>
      </c>
      <c r="X411" s="1222" t="s">
        <v>3011</v>
      </c>
      <c r="Y411" s="1222" t="s">
        <v>3020</v>
      </c>
      <c r="Z411" s="1222" t="s">
        <v>3011</v>
      </c>
      <c r="AA411" s="1222" t="s">
        <v>3011</v>
      </c>
      <c r="AB411" s="1222" t="s">
        <v>3011</v>
      </c>
      <c r="AC411" s="1222" t="s">
        <v>3011</v>
      </c>
      <c r="AD411" s="1222" t="s">
        <v>3011</v>
      </c>
      <c r="AE411" s="1222" t="s">
        <v>3011</v>
      </c>
      <c r="AF411" s="2007" t="s">
        <v>293</v>
      </c>
      <c r="AG411" s="1222" t="s">
        <v>3103</v>
      </c>
      <c r="AH411" s="1221" t="s">
        <v>3104</v>
      </c>
      <c r="AI411" s="2007" t="s">
        <v>2909</v>
      </c>
      <c r="AJ411" s="1222" t="s">
        <v>295</v>
      </c>
      <c r="AK411" s="1225" t="s">
        <v>3105</v>
      </c>
      <c r="AL411" s="1222" t="s">
        <v>294</v>
      </c>
      <c r="AM411" s="1221" t="s">
        <v>3011</v>
      </c>
      <c r="AN411" s="2008"/>
    </row>
    <row r="412" spans="1:40" ht="93" customHeight="1">
      <c r="A412" s="1221" t="s">
        <v>1107</v>
      </c>
      <c r="B412" s="1221" t="s">
        <v>704</v>
      </c>
      <c r="C412" s="1221" t="s">
        <v>3098</v>
      </c>
      <c r="D412" s="1222" t="s">
        <v>3011</v>
      </c>
      <c r="E412" s="1221" t="s">
        <v>3099</v>
      </c>
      <c r="F412" s="1222" t="s">
        <v>291</v>
      </c>
      <c r="G412" s="1222" t="s">
        <v>3013</v>
      </c>
      <c r="H412" s="1223">
        <v>2231.0402100000001</v>
      </c>
      <c r="I412" s="1223">
        <v>1200</v>
      </c>
      <c r="J412" s="1222" t="s">
        <v>3014</v>
      </c>
      <c r="K412" s="1224">
        <v>44453</v>
      </c>
      <c r="L412" s="1222" t="s">
        <v>3100</v>
      </c>
      <c r="M412" s="1224">
        <v>48142</v>
      </c>
      <c r="N412" s="1222" t="s">
        <v>293</v>
      </c>
      <c r="O412" s="2069">
        <v>46316</v>
      </c>
      <c r="P412" s="1221" t="s">
        <v>294</v>
      </c>
      <c r="Q412" s="1221" t="s">
        <v>3053</v>
      </c>
      <c r="R412" s="2069" t="s">
        <v>3111</v>
      </c>
      <c r="S412" s="1222" t="s">
        <v>297</v>
      </c>
      <c r="T412" s="2063" t="s">
        <v>2932</v>
      </c>
      <c r="U412" s="1222" t="s">
        <v>294</v>
      </c>
      <c r="V412" s="1222" t="s">
        <v>3102</v>
      </c>
      <c r="W412" s="1222" t="s">
        <v>294</v>
      </c>
      <c r="X412" s="1222" t="s">
        <v>3011</v>
      </c>
      <c r="Y412" s="1222" t="s">
        <v>3020</v>
      </c>
      <c r="Z412" s="1222" t="s">
        <v>3011</v>
      </c>
      <c r="AA412" s="1222" t="s">
        <v>3011</v>
      </c>
      <c r="AB412" s="1222" t="s">
        <v>3011</v>
      </c>
      <c r="AC412" s="1222" t="s">
        <v>3011</v>
      </c>
      <c r="AD412" s="1222" t="s">
        <v>3011</v>
      </c>
      <c r="AE412" s="1222" t="s">
        <v>3011</v>
      </c>
      <c r="AF412" s="2007" t="s">
        <v>293</v>
      </c>
      <c r="AG412" s="1222" t="s">
        <v>3103</v>
      </c>
      <c r="AH412" s="1221" t="s">
        <v>3104</v>
      </c>
      <c r="AI412" s="2007" t="s">
        <v>2909</v>
      </c>
      <c r="AJ412" s="1222" t="s">
        <v>295</v>
      </c>
      <c r="AK412" s="1225" t="s">
        <v>3105</v>
      </c>
      <c r="AL412" s="1222" t="s">
        <v>294</v>
      </c>
      <c r="AM412" s="1221" t="s">
        <v>3011</v>
      </c>
      <c r="AN412" s="2008"/>
    </row>
    <row r="413" spans="1:40" ht="93" customHeight="1">
      <c r="A413" s="1221" t="s">
        <v>1107</v>
      </c>
      <c r="B413" s="1221" t="s">
        <v>705</v>
      </c>
      <c r="C413" s="1221" t="s">
        <v>3098</v>
      </c>
      <c r="D413" s="1222" t="s">
        <v>3011</v>
      </c>
      <c r="E413" s="1221" t="s">
        <v>3099</v>
      </c>
      <c r="F413" s="1222" t="s">
        <v>291</v>
      </c>
      <c r="G413" s="1222" t="s">
        <v>3013</v>
      </c>
      <c r="H413" s="1223">
        <v>743.68007</v>
      </c>
      <c r="I413" s="1223">
        <v>400</v>
      </c>
      <c r="J413" s="1222" t="s">
        <v>3014</v>
      </c>
      <c r="K413" s="1224">
        <v>44453</v>
      </c>
      <c r="L413" s="1222" t="s">
        <v>3100</v>
      </c>
      <c r="M413" s="1224">
        <v>48142</v>
      </c>
      <c r="N413" s="1222" t="s">
        <v>293</v>
      </c>
      <c r="O413" s="2069">
        <v>46316</v>
      </c>
      <c r="P413" s="1221" t="s">
        <v>294</v>
      </c>
      <c r="Q413" s="1221" t="s">
        <v>3052</v>
      </c>
      <c r="R413" s="2069" t="s">
        <v>3111</v>
      </c>
      <c r="S413" s="1222" t="s">
        <v>297</v>
      </c>
      <c r="T413" s="2063" t="s">
        <v>2932</v>
      </c>
      <c r="U413" s="1222" t="s">
        <v>294</v>
      </c>
      <c r="V413" s="1222" t="s">
        <v>3102</v>
      </c>
      <c r="W413" s="1222" t="s">
        <v>294</v>
      </c>
      <c r="X413" s="1222" t="s">
        <v>3011</v>
      </c>
      <c r="Y413" s="1222" t="s">
        <v>3020</v>
      </c>
      <c r="Z413" s="1222" t="s">
        <v>3011</v>
      </c>
      <c r="AA413" s="1222" t="s">
        <v>3011</v>
      </c>
      <c r="AB413" s="1222" t="s">
        <v>3011</v>
      </c>
      <c r="AC413" s="1222" t="s">
        <v>3011</v>
      </c>
      <c r="AD413" s="1222" t="s">
        <v>3011</v>
      </c>
      <c r="AE413" s="1222" t="s">
        <v>3011</v>
      </c>
      <c r="AF413" s="2007" t="s">
        <v>293</v>
      </c>
      <c r="AG413" s="1222" t="s">
        <v>3103</v>
      </c>
      <c r="AH413" s="1221" t="s">
        <v>3104</v>
      </c>
      <c r="AI413" s="2007" t="s">
        <v>2909</v>
      </c>
      <c r="AJ413" s="1222" t="s">
        <v>295</v>
      </c>
      <c r="AK413" s="1225" t="s">
        <v>3105</v>
      </c>
      <c r="AL413" s="1222" t="s">
        <v>294</v>
      </c>
      <c r="AM413" s="1221" t="s">
        <v>3011</v>
      </c>
      <c r="AN413" s="2008"/>
    </row>
    <row r="414" spans="1:40" ht="93" customHeight="1">
      <c r="A414" s="1221" t="s">
        <v>1107</v>
      </c>
      <c r="B414" s="1221" t="s">
        <v>706</v>
      </c>
      <c r="C414" s="1221" t="s">
        <v>3098</v>
      </c>
      <c r="D414" s="1222" t="s">
        <v>3011</v>
      </c>
      <c r="E414" s="1221" t="s">
        <v>3099</v>
      </c>
      <c r="F414" s="1222" t="s">
        <v>291</v>
      </c>
      <c r="G414" s="1222" t="s">
        <v>3013</v>
      </c>
      <c r="H414" s="1223">
        <v>249132.82354000001</v>
      </c>
      <c r="I414" s="1223">
        <v>134000</v>
      </c>
      <c r="J414" s="1222" t="s">
        <v>3014</v>
      </c>
      <c r="K414" s="1224">
        <v>44453</v>
      </c>
      <c r="L414" s="1222" t="s">
        <v>3100</v>
      </c>
      <c r="M414" s="1224">
        <v>48142</v>
      </c>
      <c r="N414" s="1222" t="s">
        <v>293</v>
      </c>
      <c r="O414" s="2069">
        <v>46316</v>
      </c>
      <c r="P414" s="1221" t="s">
        <v>294</v>
      </c>
      <c r="Q414" s="1221" t="s">
        <v>3148</v>
      </c>
      <c r="R414" s="2069" t="s">
        <v>3111</v>
      </c>
      <c r="S414" s="1222" t="s">
        <v>297</v>
      </c>
      <c r="T414" s="2063" t="s">
        <v>2932</v>
      </c>
      <c r="U414" s="1222" t="s">
        <v>294</v>
      </c>
      <c r="V414" s="1222" t="s">
        <v>3102</v>
      </c>
      <c r="W414" s="1222" t="s">
        <v>294</v>
      </c>
      <c r="X414" s="1222" t="s">
        <v>3011</v>
      </c>
      <c r="Y414" s="1222" t="s">
        <v>3020</v>
      </c>
      <c r="Z414" s="1222" t="s">
        <v>3011</v>
      </c>
      <c r="AA414" s="1222" t="s">
        <v>3011</v>
      </c>
      <c r="AB414" s="1222" t="s">
        <v>3011</v>
      </c>
      <c r="AC414" s="1222" t="s">
        <v>3011</v>
      </c>
      <c r="AD414" s="1222" t="s">
        <v>3011</v>
      </c>
      <c r="AE414" s="1222" t="s">
        <v>3011</v>
      </c>
      <c r="AF414" s="2007" t="s">
        <v>293</v>
      </c>
      <c r="AG414" s="1222" t="s">
        <v>3103</v>
      </c>
      <c r="AH414" s="1221" t="s">
        <v>3104</v>
      </c>
      <c r="AI414" s="2007" t="s">
        <v>2909</v>
      </c>
      <c r="AJ414" s="1222" t="s">
        <v>295</v>
      </c>
      <c r="AK414" s="1225" t="s">
        <v>3105</v>
      </c>
      <c r="AL414" s="1222" t="s">
        <v>294</v>
      </c>
      <c r="AM414" s="1221" t="s">
        <v>3011</v>
      </c>
      <c r="AN414" s="2008"/>
    </row>
    <row r="415" spans="1:40" ht="93" customHeight="1">
      <c r="A415" s="1221" t="s">
        <v>1107</v>
      </c>
      <c r="B415" s="1221" t="s">
        <v>707</v>
      </c>
      <c r="C415" s="1221" t="s">
        <v>3098</v>
      </c>
      <c r="D415" s="1222" t="s">
        <v>3011</v>
      </c>
      <c r="E415" s="1221" t="s">
        <v>3099</v>
      </c>
      <c r="F415" s="1222" t="s">
        <v>291</v>
      </c>
      <c r="G415" s="1222" t="s">
        <v>3013</v>
      </c>
      <c r="H415" s="1223">
        <v>10411.520979999999</v>
      </c>
      <c r="I415" s="1223">
        <v>5600</v>
      </c>
      <c r="J415" s="1222" t="s">
        <v>3014</v>
      </c>
      <c r="K415" s="1224">
        <v>44453</v>
      </c>
      <c r="L415" s="1222" t="s">
        <v>3100</v>
      </c>
      <c r="M415" s="1224">
        <v>48142</v>
      </c>
      <c r="N415" s="1222" t="s">
        <v>293</v>
      </c>
      <c r="O415" s="2069">
        <v>46316</v>
      </c>
      <c r="P415" s="1221" t="s">
        <v>294</v>
      </c>
      <c r="Q415" s="1221" t="s">
        <v>3068</v>
      </c>
      <c r="R415" s="2069" t="s">
        <v>3111</v>
      </c>
      <c r="S415" s="1222" t="s">
        <v>297</v>
      </c>
      <c r="T415" s="2063" t="s">
        <v>2932</v>
      </c>
      <c r="U415" s="1222" t="s">
        <v>294</v>
      </c>
      <c r="V415" s="1222" t="s">
        <v>3102</v>
      </c>
      <c r="W415" s="1222" t="s">
        <v>294</v>
      </c>
      <c r="X415" s="1222" t="s">
        <v>3011</v>
      </c>
      <c r="Y415" s="1222" t="s">
        <v>3020</v>
      </c>
      <c r="Z415" s="1222" t="s">
        <v>3011</v>
      </c>
      <c r="AA415" s="1222" t="s">
        <v>3011</v>
      </c>
      <c r="AB415" s="1222" t="s">
        <v>3011</v>
      </c>
      <c r="AC415" s="1222" t="s">
        <v>3011</v>
      </c>
      <c r="AD415" s="1222" t="s">
        <v>3011</v>
      </c>
      <c r="AE415" s="1222" t="s">
        <v>3011</v>
      </c>
      <c r="AF415" s="2007" t="s">
        <v>293</v>
      </c>
      <c r="AG415" s="1222" t="s">
        <v>3103</v>
      </c>
      <c r="AH415" s="1221" t="s">
        <v>3104</v>
      </c>
      <c r="AI415" s="2007" t="s">
        <v>2909</v>
      </c>
      <c r="AJ415" s="1222" t="s">
        <v>295</v>
      </c>
      <c r="AK415" s="1225" t="s">
        <v>3105</v>
      </c>
      <c r="AL415" s="1222" t="s">
        <v>294</v>
      </c>
      <c r="AM415" s="1221" t="s">
        <v>3011</v>
      </c>
      <c r="AN415" s="2008"/>
    </row>
    <row r="416" spans="1:40" ht="93" customHeight="1">
      <c r="A416" s="1221" t="s">
        <v>1107</v>
      </c>
      <c r="B416" s="1221" t="s">
        <v>708</v>
      </c>
      <c r="C416" s="1221" t="s">
        <v>3098</v>
      </c>
      <c r="D416" s="1222" t="s">
        <v>3011</v>
      </c>
      <c r="E416" s="1221" t="s">
        <v>3099</v>
      </c>
      <c r="F416" s="1222" t="s">
        <v>291</v>
      </c>
      <c r="G416" s="1222" t="s">
        <v>3013</v>
      </c>
      <c r="H416" s="1223">
        <v>16360.96155</v>
      </c>
      <c r="I416" s="1223">
        <v>8800</v>
      </c>
      <c r="J416" s="1222" t="s">
        <v>3014</v>
      </c>
      <c r="K416" s="1224">
        <v>44453</v>
      </c>
      <c r="L416" s="1222" t="s">
        <v>3100</v>
      </c>
      <c r="M416" s="1224">
        <v>48142</v>
      </c>
      <c r="N416" s="1222" t="s">
        <v>293</v>
      </c>
      <c r="O416" s="2069">
        <v>46316</v>
      </c>
      <c r="P416" s="1221" t="s">
        <v>294</v>
      </c>
      <c r="Q416" s="1221" t="s">
        <v>3112</v>
      </c>
      <c r="R416" s="2069" t="s">
        <v>3111</v>
      </c>
      <c r="S416" s="1222" t="s">
        <v>297</v>
      </c>
      <c r="T416" s="2063" t="s">
        <v>2932</v>
      </c>
      <c r="U416" s="1222" t="s">
        <v>294</v>
      </c>
      <c r="V416" s="1222" t="s">
        <v>3102</v>
      </c>
      <c r="W416" s="1222" t="s">
        <v>294</v>
      </c>
      <c r="X416" s="1222" t="s">
        <v>3011</v>
      </c>
      <c r="Y416" s="1222" t="s">
        <v>3020</v>
      </c>
      <c r="Z416" s="1222" t="s">
        <v>3011</v>
      </c>
      <c r="AA416" s="1222" t="s">
        <v>3011</v>
      </c>
      <c r="AB416" s="1222" t="s">
        <v>3011</v>
      </c>
      <c r="AC416" s="1222" t="s">
        <v>3011</v>
      </c>
      <c r="AD416" s="1222" t="s">
        <v>3011</v>
      </c>
      <c r="AE416" s="1222" t="s">
        <v>3011</v>
      </c>
      <c r="AF416" s="2007" t="s">
        <v>293</v>
      </c>
      <c r="AG416" s="1222" t="s">
        <v>3103</v>
      </c>
      <c r="AH416" s="1221" t="s">
        <v>3104</v>
      </c>
      <c r="AI416" s="2007" t="s">
        <v>2909</v>
      </c>
      <c r="AJ416" s="1222" t="s">
        <v>295</v>
      </c>
      <c r="AK416" s="1225" t="s">
        <v>3105</v>
      </c>
      <c r="AL416" s="1222" t="s">
        <v>294</v>
      </c>
      <c r="AM416" s="1221" t="s">
        <v>3011</v>
      </c>
      <c r="AN416" s="2008"/>
    </row>
    <row r="417" spans="1:40" ht="93" customHeight="1">
      <c r="A417" s="1221" t="s">
        <v>1107</v>
      </c>
      <c r="B417" s="1221" t="s">
        <v>709</v>
      </c>
      <c r="C417" s="1221" t="s">
        <v>3098</v>
      </c>
      <c r="D417" s="1222" t="s">
        <v>3011</v>
      </c>
      <c r="E417" s="1221" t="s">
        <v>3099</v>
      </c>
      <c r="F417" s="1222" t="s">
        <v>291</v>
      </c>
      <c r="G417" s="1222" t="s">
        <v>3013</v>
      </c>
      <c r="H417" s="1223">
        <v>2974.72028</v>
      </c>
      <c r="I417" s="1223">
        <v>1600</v>
      </c>
      <c r="J417" s="1222" t="s">
        <v>3014</v>
      </c>
      <c r="K417" s="1224">
        <v>44453</v>
      </c>
      <c r="L417" s="1222" t="s">
        <v>3100</v>
      </c>
      <c r="M417" s="1224">
        <v>48142</v>
      </c>
      <c r="N417" s="1222" t="s">
        <v>293</v>
      </c>
      <c r="O417" s="2069">
        <v>46316</v>
      </c>
      <c r="P417" s="1221" t="s">
        <v>294</v>
      </c>
      <c r="Q417" s="1221" t="s">
        <v>3071</v>
      </c>
      <c r="R417" s="2069" t="s">
        <v>3111</v>
      </c>
      <c r="S417" s="1222" t="s">
        <v>297</v>
      </c>
      <c r="T417" s="2063" t="s">
        <v>2932</v>
      </c>
      <c r="U417" s="1222" t="s">
        <v>294</v>
      </c>
      <c r="V417" s="1222" t="s">
        <v>3102</v>
      </c>
      <c r="W417" s="1222" t="s">
        <v>294</v>
      </c>
      <c r="X417" s="1222" t="s">
        <v>3011</v>
      </c>
      <c r="Y417" s="1222" t="s">
        <v>3020</v>
      </c>
      <c r="Z417" s="1222" t="s">
        <v>3011</v>
      </c>
      <c r="AA417" s="1222" t="s">
        <v>3011</v>
      </c>
      <c r="AB417" s="1222" t="s">
        <v>3011</v>
      </c>
      <c r="AC417" s="1222" t="s">
        <v>3011</v>
      </c>
      <c r="AD417" s="1222" t="s">
        <v>3011</v>
      </c>
      <c r="AE417" s="1222" t="s">
        <v>3011</v>
      </c>
      <c r="AF417" s="2007" t="s">
        <v>293</v>
      </c>
      <c r="AG417" s="1222" t="s">
        <v>3103</v>
      </c>
      <c r="AH417" s="1221" t="s">
        <v>3104</v>
      </c>
      <c r="AI417" s="2007" t="s">
        <v>2909</v>
      </c>
      <c r="AJ417" s="1222" t="s">
        <v>295</v>
      </c>
      <c r="AK417" s="1225" t="s">
        <v>3105</v>
      </c>
      <c r="AL417" s="1222" t="s">
        <v>294</v>
      </c>
      <c r="AM417" s="1221" t="s">
        <v>3011</v>
      </c>
      <c r="AN417" s="2008"/>
    </row>
    <row r="418" spans="1:40" ht="93" customHeight="1">
      <c r="A418" s="1221" t="s">
        <v>1107</v>
      </c>
      <c r="B418" s="1221" t="s">
        <v>710</v>
      </c>
      <c r="C418" s="1221" t="s">
        <v>3098</v>
      </c>
      <c r="D418" s="1222" t="s">
        <v>3011</v>
      </c>
      <c r="E418" s="1221" t="s">
        <v>3099</v>
      </c>
      <c r="F418" s="1222" t="s">
        <v>291</v>
      </c>
      <c r="G418" s="1222" t="s">
        <v>3013</v>
      </c>
      <c r="H418" s="1223">
        <v>1487.36014</v>
      </c>
      <c r="I418" s="1223">
        <v>800</v>
      </c>
      <c r="J418" s="1222" t="s">
        <v>3014</v>
      </c>
      <c r="K418" s="1224">
        <v>44453</v>
      </c>
      <c r="L418" s="1222" t="s">
        <v>3100</v>
      </c>
      <c r="M418" s="1224">
        <v>48142</v>
      </c>
      <c r="N418" s="1222" t="s">
        <v>293</v>
      </c>
      <c r="O418" s="2069">
        <v>46316</v>
      </c>
      <c r="P418" s="1221" t="s">
        <v>294</v>
      </c>
      <c r="Q418" s="1221" t="s">
        <v>3051</v>
      </c>
      <c r="R418" s="2069" t="s">
        <v>3111</v>
      </c>
      <c r="S418" s="1222" t="s">
        <v>297</v>
      </c>
      <c r="T418" s="2063" t="s">
        <v>2932</v>
      </c>
      <c r="U418" s="1222" t="s">
        <v>294</v>
      </c>
      <c r="V418" s="1222" t="s">
        <v>3102</v>
      </c>
      <c r="W418" s="1222" t="s">
        <v>294</v>
      </c>
      <c r="X418" s="1222" t="s">
        <v>3011</v>
      </c>
      <c r="Y418" s="1222" t="s">
        <v>3020</v>
      </c>
      <c r="Z418" s="1222" t="s">
        <v>3011</v>
      </c>
      <c r="AA418" s="1222" t="s">
        <v>3011</v>
      </c>
      <c r="AB418" s="1222" t="s">
        <v>3011</v>
      </c>
      <c r="AC418" s="1222" t="s">
        <v>3011</v>
      </c>
      <c r="AD418" s="1222" t="s">
        <v>3011</v>
      </c>
      <c r="AE418" s="1222" t="s">
        <v>3011</v>
      </c>
      <c r="AF418" s="2007" t="s">
        <v>293</v>
      </c>
      <c r="AG418" s="1222" t="s">
        <v>3103</v>
      </c>
      <c r="AH418" s="1221" t="s">
        <v>3104</v>
      </c>
      <c r="AI418" s="2007" t="s">
        <v>2909</v>
      </c>
      <c r="AJ418" s="1222" t="s">
        <v>295</v>
      </c>
      <c r="AK418" s="1225" t="s">
        <v>3105</v>
      </c>
      <c r="AL418" s="1222" t="s">
        <v>294</v>
      </c>
      <c r="AM418" s="1221" t="s">
        <v>3011</v>
      </c>
      <c r="AN418" s="2008"/>
    </row>
    <row r="419" spans="1:40" ht="93" customHeight="1">
      <c r="A419" s="1221" t="s">
        <v>1107</v>
      </c>
      <c r="B419" s="1221" t="s">
        <v>711</v>
      </c>
      <c r="C419" s="1221" t="s">
        <v>3098</v>
      </c>
      <c r="D419" s="1222" t="s">
        <v>3011</v>
      </c>
      <c r="E419" s="1221" t="s">
        <v>3099</v>
      </c>
      <c r="F419" s="1222" t="s">
        <v>291</v>
      </c>
      <c r="G419" s="1222" t="s">
        <v>3013</v>
      </c>
      <c r="H419" s="1223">
        <v>1487.36014</v>
      </c>
      <c r="I419" s="1223">
        <v>800</v>
      </c>
      <c r="J419" s="1222" t="s">
        <v>3014</v>
      </c>
      <c r="K419" s="1224">
        <v>44453</v>
      </c>
      <c r="L419" s="1222" t="s">
        <v>3100</v>
      </c>
      <c r="M419" s="1224">
        <v>48142</v>
      </c>
      <c r="N419" s="1222" t="s">
        <v>293</v>
      </c>
      <c r="O419" s="2069">
        <v>46316</v>
      </c>
      <c r="P419" s="1221" t="s">
        <v>294</v>
      </c>
      <c r="Q419" s="1221" t="s">
        <v>3051</v>
      </c>
      <c r="R419" s="2069" t="s">
        <v>3111</v>
      </c>
      <c r="S419" s="1222" t="s">
        <v>297</v>
      </c>
      <c r="T419" s="2063" t="s">
        <v>2932</v>
      </c>
      <c r="U419" s="1222" t="s">
        <v>294</v>
      </c>
      <c r="V419" s="1222" t="s">
        <v>3102</v>
      </c>
      <c r="W419" s="1222" t="s">
        <v>294</v>
      </c>
      <c r="X419" s="1222" t="s">
        <v>3011</v>
      </c>
      <c r="Y419" s="1222" t="s">
        <v>3020</v>
      </c>
      <c r="Z419" s="1222" t="s">
        <v>3011</v>
      </c>
      <c r="AA419" s="1222" t="s">
        <v>3011</v>
      </c>
      <c r="AB419" s="1222" t="s">
        <v>3011</v>
      </c>
      <c r="AC419" s="1222" t="s">
        <v>3011</v>
      </c>
      <c r="AD419" s="1222" t="s">
        <v>3011</v>
      </c>
      <c r="AE419" s="1222" t="s">
        <v>3011</v>
      </c>
      <c r="AF419" s="2007" t="s">
        <v>293</v>
      </c>
      <c r="AG419" s="1222" t="s">
        <v>3103</v>
      </c>
      <c r="AH419" s="1221" t="s">
        <v>3104</v>
      </c>
      <c r="AI419" s="2007" t="s">
        <v>2909</v>
      </c>
      <c r="AJ419" s="1222" t="s">
        <v>295</v>
      </c>
      <c r="AK419" s="1225" t="s">
        <v>3105</v>
      </c>
      <c r="AL419" s="1222" t="s">
        <v>294</v>
      </c>
      <c r="AM419" s="1221" t="s">
        <v>3011</v>
      </c>
      <c r="AN419" s="2008"/>
    </row>
    <row r="420" spans="1:40" ht="93" customHeight="1">
      <c r="A420" s="1221" t="s">
        <v>1107</v>
      </c>
      <c r="B420" s="1221" t="s">
        <v>712</v>
      </c>
      <c r="C420" s="1221" t="s">
        <v>3098</v>
      </c>
      <c r="D420" s="1222" t="s">
        <v>3011</v>
      </c>
      <c r="E420" s="1221" t="s">
        <v>3099</v>
      </c>
      <c r="F420" s="1222" t="s">
        <v>291</v>
      </c>
      <c r="G420" s="1222" t="s">
        <v>3013</v>
      </c>
      <c r="H420" s="1223">
        <v>1487.36014</v>
      </c>
      <c r="I420" s="1223">
        <v>800</v>
      </c>
      <c r="J420" s="1222" t="s">
        <v>3014</v>
      </c>
      <c r="K420" s="1224">
        <v>44453</v>
      </c>
      <c r="L420" s="1222" t="s">
        <v>3100</v>
      </c>
      <c r="M420" s="1224">
        <v>48142</v>
      </c>
      <c r="N420" s="1222" t="s">
        <v>293</v>
      </c>
      <c r="O420" s="2069">
        <v>46316</v>
      </c>
      <c r="P420" s="1221" t="s">
        <v>294</v>
      </c>
      <c r="Q420" s="1221" t="s">
        <v>3051</v>
      </c>
      <c r="R420" s="2069" t="s">
        <v>3111</v>
      </c>
      <c r="S420" s="1222" t="s">
        <v>297</v>
      </c>
      <c r="T420" s="2063" t="s">
        <v>2932</v>
      </c>
      <c r="U420" s="1222" t="s">
        <v>294</v>
      </c>
      <c r="V420" s="1222" t="s">
        <v>3102</v>
      </c>
      <c r="W420" s="1222" t="s">
        <v>294</v>
      </c>
      <c r="X420" s="1222" t="s">
        <v>3011</v>
      </c>
      <c r="Y420" s="1222" t="s">
        <v>3020</v>
      </c>
      <c r="Z420" s="1222" t="s">
        <v>3011</v>
      </c>
      <c r="AA420" s="1222" t="s">
        <v>3011</v>
      </c>
      <c r="AB420" s="1222" t="s">
        <v>3011</v>
      </c>
      <c r="AC420" s="1222" t="s">
        <v>3011</v>
      </c>
      <c r="AD420" s="1222" t="s">
        <v>3011</v>
      </c>
      <c r="AE420" s="1222" t="s">
        <v>3011</v>
      </c>
      <c r="AF420" s="2007" t="s">
        <v>293</v>
      </c>
      <c r="AG420" s="1222" t="s">
        <v>3103</v>
      </c>
      <c r="AH420" s="1221" t="s">
        <v>3104</v>
      </c>
      <c r="AI420" s="2007" t="s">
        <v>2909</v>
      </c>
      <c r="AJ420" s="1222" t="s">
        <v>295</v>
      </c>
      <c r="AK420" s="1225" t="s">
        <v>3105</v>
      </c>
      <c r="AL420" s="1222" t="s">
        <v>294</v>
      </c>
      <c r="AM420" s="1221" t="s">
        <v>3011</v>
      </c>
      <c r="AN420" s="2008"/>
    </row>
    <row r="421" spans="1:40" ht="93" customHeight="1">
      <c r="A421" s="1221" t="s">
        <v>1107</v>
      </c>
      <c r="B421" s="1221" t="s">
        <v>713</v>
      </c>
      <c r="C421" s="1221" t="s">
        <v>3098</v>
      </c>
      <c r="D421" s="1222" t="s">
        <v>3011</v>
      </c>
      <c r="E421" s="1221" t="s">
        <v>3099</v>
      </c>
      <c r="F421" s="1222" t="s">
        <v>291</v>
      </c>
      <c r="G421" s="1222" t="s">
        <v>3013</v>
      </c>
      <c r="H421" s="1223">
        <v>2974.72028</v>
      </c>
      <c r="I421" s="1223">
        <v>1600</v>
      </c>
      <c r="J421" s="1222" t="s">
        <v>3014</v>
      </c>
      <c r="K421" s="1224">
        <v>44453</v>
      </c>
      <c r="L421" s="1222" t="s">
        <v>3100</v>
      </c>
      <c r="M421" s="1224">
        <v>48142</v>
      </c>
      <c r="N421" s="1222" t="s">
        <v>293</v>
      </c>
      <c r="O421" s="2069">
        <v>46316</v>
      </c>
      <c r="P421" s="1221" t="s">
        <v>294</v>
      </c>
      <c r="Q421" s="1221" t="s">
        <v>3071</v>
      </c>
      <c r="R421" s="2069" t="s">
        <v>3111</v>
      </c>
      <c r="S421" s="1222" t="s">
        <v>297</v>
      </c>
      <c r="T421" s="2063" t="s">
        <v>2932</v>
      </c>
      <c r="U421" s="1222" t="s">
        <v>294</v>
      </c>
      <c r="V421" s="1222" t="s">
        <v>3102</v>
      </c>
      <c r="W421" s="1222" t="s">
        <v>294</v>
      </c>
      <c r="X421" s="1222" t="s">
        <v>3011</v>
      </c>
      <c r="Y421" s="1222" t="s">
        <v>3020</v>
      </c>
      <c r="Z421" s="1222" t="s">
        <v>3011</v>
      </c>
      <c r="AA421" s="1222" t="s">
        <v>3011</v>
      </c>
      <c r="AB421" s="1222" t="s">
        <v>3011</v>
      </c>
      <c r="AC421" s="1222" t="s">
        <v>3011</v>
      </c>
      <c r="AD421" s="1222" t="s">
        <v>3011</v>
      </c>
      <c r="AE421" s="1222" t="s">
        <v>3011</v>
      </c>
      <c r="AF421" s="2007" t="s">
        <v>293</v>
      </c>
      <c r="AG421" s="1222" t="s">
        <v>3103</v>
      </c>
      <c r="AH421" s="1221" t="s">
        <v>3104</v>
      </c>
      <c r="AI421" s="2007" t="s">
        <v>2909</v>
      </c>
      <c r="AJ421" s="1222" t="s">
        <v>295</v>
      </c>
      <c r="AK421" s="1225" t="s">
        <v>3105</v>
      </c>
      <c r="AL421" s="1222" t="s">
        <v>294</v>
      </c>
      <c r="AM421" s="1221" t="s">
        <v>3011</v>
      </c>
      <c r="AN421" s="2008"/>
    </row>
    <row r="422" spans="1:40" ht="93" customHeight="1">
      <c r="A422" s="1221" t="s">
        <v>1107</v>
      </c>
      <c r="B422" s="1221" t="s">
        <v>714</v>
      </c>
      <c r="C422" s="1221" t="s">
        <v>3098</v>
      </c>
      <c r="D422" s="1222" t="s">
        <v>3011</v>
      </c>
      <c r="E422" s="1221" t="s">
        <v>3099</v>
      </c>
      <c r="F422" s="1222" t="s">
        <v>291</v>
      </c>
      <c r="G422" s="1222" t="s">
        <v>3013</v>
      </c>
      <c r="H422" s="1223">
        <v>743.68007</v>
      </c>
      <c r="I422" s="1223">
        <v>400</v>
      </c>
      <c r="J422" s="1222" t="s">
        <v>3014</v>
      </c>
      <c r="K422" s="1224">
        <v>44453</v>
      </c>
      <c r="L422" s="1222" t="s">
        <v>3100</v>
      </c>
      <c r="M422" s="1224">
        <v>48142</v>
      </c>
      <c r="N422" s="1222" t="s">
        <v>293</v>
      </c>
      <c r="O422" s="2069">
        <v>46316</v>
      </c>
      <c r="P422" s="1221" t="s">
        <v>294</v>
      </c>
      <c r="Q422" s="1221" t="s">
        <v>3052</v>
      </c>
      <c r="R422" s="2069" t="s">
        <v>3111</v>
      </c>
      <c r="S422" s="1222" t="s">
        <v>297</v>
      </c>
      <c r="T422" s="2063" t="s">
        <v>2932</v>
      </c>
      <c r="U422" s="1222" t="s">
        <v>294</v>
      </c>
      <c r="V422" s="1222" t="s">
        <v>3102</v>
      </c>
      <c r="W422" s="1222" t="s">
        <v>294</v>
      </c>
      <c r="X422" s="1222" t="s">
        <v>3011</v>
      </c>
      <c r="Y422" s="1222" t="s">
        <v>3020</v>
      </c>
      <c r="Z422" s="1222" t="s">
        <v>3011</v>
      </c>
      <c r="AA422" s="1222" t="s">
        <v>3011</v>
      </c>
      <c r="AB422" s="1222" t="s">
        <v>3011</v>
      </c>
      <c r="AC422" s="1222" t="s">
        <v>3011</v>
      </c>
      <c r="AD422" s="1222" t="s">
        <v>3011</v>
      </c>
      <c r="AE422" s="1222" t="s">
        <v>3011</v>
      </c>
      <c r="AF422" s="2007" t="s">
        <v>293</v>
      </c>
      <c r="AG422" s="1222" t="s">
        <v>3103</v>
      </c>
      <c r="AH422" s="1221" t="s">
        <v>3104</v>
      </c>
      <c r="AI422" s="2007" t="s">
        <v>2909</v>
      </c>
      <c r="AJ422" s="1222" t="s">
        <v>295</v>
      </c>
      <c r="AK422" s="1225" t="s">
        <v>3105</v>
      </c>
      <c r="AL422" s="1222" t="s">
        <v>294</v>
      </c>
      <c r="AM422" s="1221" t="s">
        <v>3011</v>
      </c>
      <c r="AN422" s="2008"/>
    </row>
    <row r="423" spans="1:40" ht="93" customHeight="1">
      <c r="A423" s="1221" t="s">
        <v>1107</v>
      </c>
      <c r="B423" s="1221" t="s">
        <v>715</v>
      </c>
      <c r="C423" s="1221" t="s">
        <v>3098</v>
      </c>
      <c r="D423" s="1222" t="s">
        <v>3011</v>
      </c>
      <c r="E423" s="1221" t="s">
        <v>3099</v>
      </c>
      <c r="F423" s="1222" t="s">
        <v>291</v>
      </c>
      <c r="G423" s="1222" t="s">
        <v>3013</v>
      </c>
      <c r="H423" s="1223">
        <v>1487.36014</v>
      </c>
      <c r="I423" s="1223">
        <v>800</v>
      </c>
      <c r="J423" s="1222" t="s">
        <v>3014</v>
      </c>
      <c r="K423" s="1224">
        <v>44453</v>
      </c>
      <c r="L423" s="1222" t="s">
        <v>3100</v>
      </c>
      <c r="M423" s="1224">
        <v>48142</v>
      </c>
      <c r="N423" s="1222" t="s">
        <v>293</v>
      </c>
      <c r="O423" s="2069">
        <v>46316</v>
      </c>
      <c r="P423" s="1221" t="s">
        <v>294</v>
      </c>
      <c r="Q423" s="1221" t="s">
        <v>3051</v>
      </c>
      <c r="R423" s="2069" t="s">
        <v>3111</v>
      </c>
      <c r="S423" s="1222" t="s">
        <v>297</v>
      </c>
      <c r="T423" s="2063" t="s">
        <v>2932</v>
      </c>
      <c r="U423" s="1222" t="s">
        <v>294</v>
      </c>
      <c r="V423" s="1222" t="s">
        <v>3102</v>
      </c>
      <c r="W423" s="1222" t="s">
        <v>294</v>
      </c>
      <c r="X423" s="1222" t="s">
        <v>3011</v>
      </c>
      <c r="Y423" s="1222" t="s">
        <v>3020</v>
      </c>
      <c r="Z423" s="1222" t="s">
        <v>3011</v>
      </c>
      <c r="AA423" s="1222" t="s">
        <v>3011</v>
      </c>
      <c r="AB423" s="1222" t="s">
        <v>3011</v>
      </c>
      <c r="AC423" s="1222" t="s">
        <v>3011</v>
      </c>
      <c r="AD423" s="1222" t="s">
        <v>3011</v>
      </c>
      <c r="AE423" s="1222" t="s">
        <v>3011</v>
      </c>
      <c r="AF423" s="2007" t="s">
        <v>293</v>
      </c>
      <c r="AG423" s="1222" t="s">
        <v>3103</v>
      </c>
      <c r="AH423" s="1221" t="s">
        <v>3104</v>
      </c>
      <c r="AI423" s="2007" t="s">
        <v>2909</v>
      </c>
      <c r="AJ423" s="1222" t="s">
        <v>295</v>
      </c>
      <c r="AK423" s="1225" t="s">
        <v>3105</v>
      </c>
      <c r="AL423" s="1222" t="s">
        <v>294</v>
      </c>
      <c r="AM423" s="1221" t="s">
        <v>3011</v>
      </c>
      <c r="AN423" s="2008"/>
    </row>
    <row r="424" spans="1:40" ht="93" customHeight="1">
      <c r="A424" s="1221" t="s">
        <v>1107</v>
      </c>
      <c r="B424" s="1221" t="s">
        <v>716</v>
      </c>
      <c r="C424" s="1221" t="s">
        <v>3098</v>
      </c>
      <c r="D424" s="1222" t="s">
        <v>3011</v>
      </c>
      <c r="E424" s="1221" t="s">
        <v>3099</v>
      </c>
      <c r="F424" s="1222" t="s">
        <v>291</v>
      </c>
      <c r="G424" s="1222" t="s">
        <v>3013</v>
      </c>
      <c r="H424" s="1223">
        <v>743.68007</v>
      </c>
      <c r="I424" s="1223">
        <v>400</v>
      </c>
      <c r="J424" s="1222" t="s">
        <v>3014</v>
      </c>
      <c r="K424" s="1224">
        <v>44453</v>
      </c>
      <c r="L424" s="1222" t="s">
        <v>3100</v>
      </c>
      <c r="M424" s="1224">
        <v>48142</v>
      </c>
      <c r="N424" s="1222" t="s">
        <v>293</v>
      </c>
      <c r="O424" s="2069">
        <v>46316</v>
      </c>
      <c r="P424" s="1221" t="s">
        <v>294</v>
      </c>
      <c r="Q424" s="1221" t="s">
        <v>3052</v>
      </c>
      <c r="R424" s="2069" t="s">
        <v>3111</v>
      </c>
      <c r="S424" s="1222" t="s">
        <v>297</v>
      </c>
      <c r="T424" s="2063" t="s">
        <v>2932</v>
      </c>
      <c r="U424" s="1222" t="s">
        <v>294</v>
      </c>
      <c r="V424" s="1222" t="s">
        <v>3102</v>
      </c>
      <c r="W424" s="1222" t="s">
        <v>294</v>
      </c>
      <c r="X424" s="1222" t="s">
        <v>3011</v>
      </c>
      <c r="Y424" s="1222" t="s">
        <v>3020</v>
      </c>
      <c r="Z424" s="1222" t="s">
        <v>3011</v>
      </c>
      <c r="AA424" s="1222" t="s">
        <v>3011</v>
      </c>
      <c r="AB424" s="1222" t="s">
        <v>3011</v>
      </c>
      <c r="AC424" s="1222" t="s">
        <v>3011</v>
      </c>
      <c r="AD424" s="1222" t="s">
        <v>3011</v>
      </c>
      <c r="AE424" s="1222" t="s">
        <v>3011</v>
      </c>
      <c r="AF424" s="2007" t="s">
        <v>293</v>
      </c>
      <c r="AG424" s="1222" t="s">
        <v>3103</v>
      </c>
      <c r="AH424" s="1221" t="s">
        <v>3104</v>
      </c>
      <c r="AI424" s="2007" t="s">
        <v>2909</v>
      </c>
      <c r="AJ424" s="1222" t="s">
        <v>295</v>
      </c>
      <c r="AK424" s="1225" t="s">
        <v>3105</v>
      </c>
      <c r="AL424" s="1222" t="s">
        <v>294</v>
      </c>
      <c r="AM424" s="1221" t="s">
        <v>3011</v>
      </c>
      <c r="AN424" s="2008"/>
    </row>
    <row r="425" spans="1:40" ht="93" customHeight="1">
      <c r="A425" s="1221" t="s">
        <v>1107</v>
      </c>
      <c r="B425" s="1221" t="s">
        <v>717</v>
      </c>
      <c r="C425" s="1221" t="s">
        <v>3098</v>
      </c>
      <c r="D425" s="1222" t="s">
        <v>3011</v>
      </c>
      <c r="E425" s="1221" t="s">
        <v>3099</v>
      </c>
      <c r="F425" s="1222" t="s">
        <v>291</v>
      </c>
      <c r="G425" s="1222" t="s">
        <v>3013</v>
      </c>
      <c r="H425" s="1223">
        <v>1487.36014</v>
      </c>
      <c r="I425" s="1223">
        <v>800</v>
      </c>
      <c r="J425" s="1222" t="s">
        <v>3014</v>
      </c>
      <c r="K425" s="1224">
        <v>44453</v>
      </c>
      <c r="L425" s="1222" t="s">
        <v>3100</v>
      </c>
      <c r="M425" s="1224">
        <v>48142</v>
      </c>
      <c r="N425" s="1222" t="s">
        <v>293</v>
      </c>
      <c r="O425" s="2069">
        <v>46316</v>
      </c>
      <c r="P425" s="1221" t="s">
        <v>294</v>
      </c>
      <c r="Q425" s="1221" t="s">
        <v>3051</v>
      </c>
      <c r="R425" s="2069" t="s">
        <v>3111</v>
      </c>
      <c r="S425" s="1222" t="s">
        <v>297</v>
      </c>
      <c r="T425" s="2063" t="s">
        <v>2932</v>
      </c>
      <c r="U425" s="1222" t="s">
        <v>294</v>
      </c>
      <c r="V425" s="1222" t="s">
        <v>3102</v>
      </c>
      <c r="W425" s="1222" t="s">
        <v>294</v>
      </c>
      <c r="X425" s="1222" t="s">
        <v>3011</v>
      </c>
      <c r="Y425" s="1222" t="s">
        <v>3020</v>
      </c>
      <c r="Z425" s="1222" t="s">
        <v>3011</v>
      </c>
      <c r="AA425" s="1222" t="s">
        <v>3011</v>
      </c>
      <c r="AB425" s="1222" t="s">
        <v>3011</v>
      </c>
      <c r="AC425" s="1222" t="s">
        <v>3011</v>
      </c>
      <c r="AD425" s="1222" t="s">
        <v>3011</v>
      </c>
      <c r="AE425" s="1222" t="s">
        <v>3011</v>
      </c>
      <c r="AF425" s="2007" t="s">
        <v>293</v>
      </c>
      <c r="AG425" s="1222" t="s">
        <v>3103</v>
      </c>
      <c r="AH425" s="1221" t="s">
        <v>3104</v>
      </c>
      <c r="AI425" s="2007" t="s">
        <v>2909</v>
      </c>
      <c r="AJ425" s="1222" t="s">
        <v>295</v>
      </c>
      <c r="AK425" s="1225" t="s">
        <v>3105</v>
      </c>
      <c r="AL425" s="1222" t="s">
        <v>294</v>
      </c>
      <c r="AM425" s="1221" t="s">
        <v>3011</v>
      </c>
      <c r="AN425" s="2008"/>
    </row>
    <row r="426" spans="1:40" ht="93" customHeight="1">
      <c r="A426" s="1221" t="s">
        <v>1107</v>
      </c>
      <c r="B426" s="1221" t="s">
        <v>718</v>
      </c>
      <c r="C426" s="1221" t="s">
        <v>3098</v>
      </c>
      <c r="D426" s="1222" t="s">
        <v>3011</v>
      </c>
      <c r="E426" s="1221" t="s">
        <v>3099</v>
      </c>
      <c r="F426" s="1222" t="s">
        <v>291</v>
      </c>
      <c r="G426" s="1222" t="s">
        <v>3013</v>
      </c>
      <c r="H426" s="1223">
        <v>2231.0402100000001</v>
      </c>
      <c r="I426" s="1223">
        <v>1200</v>
      </c>
      <c r="J426" s="1222" t="s">
        <v>3014</v>
      </c>
      <c r="K426" s="1224">
        <v>44453</v>
      </c>
      <c r="L426" s="1222" t="s">
        <v>3100</v>
      </c>
      <c r="M426" s="1224">
        <v>48142</v>
      </c>
      <c r="N426" s="1222" t="s">
        <v>293</v>
      </c>
      <c r="O426" s="2069">
        <v>46316</v>
      </c>
      <c r="P426" s="1221" t="s">
        <v>294</v>
      </c>
      <c r="Q426" s="1221" t="s">
        <v>3053</v>
      </c>
      <c r="R426" s="2069" t="s">
        <v>3111</v>
      </c>
      <c r="S426" s="1222" t="s">
        <v>297</v>
      </c>
      <c r="T426" s="2063" t="s">
        <v>2932</v>
      </c>
      <c r="U426" s="1222" t="s">
        <v>294</v>
      </c>
      <c r="V426" s="1222" t="s">
        <v>3102</v>
      </c>
      <c r="W426" s="1222" t="s">
        <v>294</v>
      </c>
      <c r="X426" s="1222" t="s">
        <v>3011</v>
      </c>
      <c r="Y426" s="1222" t="s">
        <v>3020</v>
      </c>
      <c r="Z426" s="1222" t="s">
        <v>3011</v>
      </c>
      <c r="AA426" s="1222" t="s">
        <v>3011</v>
      </c>
      <c r="AB426" s="1222" t="s">
        <v>3011</v>
      </c>
      <c r="AC426" s="1222" t="s">
        <v>3011</v>
      </c>
      <c r="AD426" s="1222" t="s">
        <v>3011</v>
      </c>
      <c r="AE426" s="1222" t="s">
        <v>3011</v>
      </c>
      <c r="AF426" s="2007" t="s">
        <v>293</v>
      </c>
      <c r="AG426" s="1222" t="s">
        <v>3103</v>
      </c>
      <c r="AH426" s="1221" t="s">
        <v>3104</v>
      </c>
      <c r="AI426" s="2007" t="s">
        <v>2909</v>
      </c>
      <c r="AJ426" s="1222" t="s">
        <v>295</v>
      </c>
      <c r="AK426" s="1225" t="s">
        <v>3105</v>
      </c>
      <c r="AL426" s="1222" t="s">
        <v>294</v>
      </c>
      <c r="AM426" s="1221" t="s">
        <v>3011</v>
      </c>
      <c r="AN426" s="2008"/>
    </row>
    <row r="427" spans="1:40" ht="93" customHeight="1">
      <c r="A427" s="1221" t="s">
        <v>1107</v>
      </c>
      <c r="B427" s="1221" t="s">
        <v>719</v>
      </c>
      <c r="C427" s="1221" t="s">
        <v>3098</v>
      </c>
      <c r="D427" s="1222" t="s">
        <v>3011</v>
      </c>
      <c r="E427" s="1221" t="s">
        <v>3099</v>
      </c>
      <c r="F427" s="1222" t="s">
        <v>291</v>
      </c>
      <c r="G427" s="1222" t="s">
        <v>3013</v>
      </c>
      <c r="H427" s="1223">
        <v>743.68007</v>
      </c>
      <c r="I427" s="1223">
        <v>400</v>
      </c>
      <c r="J427" s="1222" t="s">
        <v>3014</v>
      </c>
      <c r="K427" s="1224">
        <v>44453</v>
      </c>
      <c r="L427" s="1222" t="s">
        <v>3100</v>
      </c>
      <c r="M427" s="1224">
        <v>48142</v>
      </c>
      <c r="N427" s="1222" t="s">
        <v>293</v>
      </c>
      <c r="O427" s="2069">
        <v>46316</v>
      </c>
      <c r="P427" s="1221" t="s">
        <v>294</v>
      </c>
      <c r="Q427" s="1221" t="s">
        <v>3052</v>
      </c>
      <c r="R427" s="2069" t="s">
        <v>3111</v>
      </c>
      <c r="S427" s="1222" t="s">
        <v>297</v>
      </c>
      <c r="T427" s="2063" t="s">
        <v>2932</v>
      </c>
      <c r="U427" s="1222" t="s">
        <v>294</v>
      </c>
      <c r="V427" s="1222" t="s">
        <v>3102</v>
      </c>
      <c r="W427" s="1222" t="s">
        <v>294</v>
      </c>
      <c r="X427" s="1222" t="s">
        <v>3011</v>
      </c>
      <c r="Y427" s="1222" t="s">
        <v>3020</v>
      </c>
      <c r="Z427" s="1222" t="s">
        <v>3011</v>
      </c>
      <c r="AA427" s="1222" t="s">
        <v>3011</v>
      </c>
      <c r="AB427" s="1222" t="s">
        <v>3011</v>
      </c>
      <c r="AC427" s="1222" t="s">
        <v>3011</v>
      </c>
      <c r="AD427" s="1222" t="s">
        <v>3011</v>
      </c>
      <c r="AE427" s="1222" t="s">
        <v>3011</v>
      </c>
      <c r="AF427" s="2007" t="s">
        <v>293</v>
      </c>
      <c r="AG427" s="1222" t="s">
        <v>3103</v>
      </c>
      <c r="AH427" s="1221" t="s">
        <v>3104</v>
      </c>
      <c r="AI427" s="2007" t="s">
        <v>2909</v>
      </c>
      <c r="AJ427" s="1222" t="s">
        <v>295</v>
      </c>
      <c r="AK427" s="1225" t="s">
        <v>3105</v>
      </c>
      <c r="AL427" s="1222" t="s">
        <v>294</v>
      </c>
      <c r="AM427" s="1221" t="s">
        <v>3011</v>
      </c>
      <c r="AN427" s="2008"/>
    </row>
    <row r="428" spans="1:40" ht="93" customHeight="1">
      <c r="A428" s="1221" t="s">
        <v>1107</v>
      </c>
      <c r="B428" s="1221" t="s">
        <v>720</v>
      </c>
      <c r="C428" s="1221" t="s">
        <v>3098</v>
      </c>
      <c r="D428" s="1222" t="s">
        <v>3011</v>
      </c>
      <c r="E428" s="1221" t="s">
        <v>3099</v>
      </c>
      <c r="F428" s="1222" t="s">
        <v>291</v>
      </c>
      <c r="G428" s="1222" t="s">
        <v>3013</v>
      </c>
      <c r="H428" s="1223">
        <v>3718.4003499999999</v>
      </c>
      <c r="I428" s="1223">
        <v>2000</v>
      </c>
      <c r="J428" s="1222" t="s">
        <v>3014</v>
      </c>
      <c r="K428" s="1224">
        <v>44453</v>
      </c>
      <c r="L428" s="1222" t="s">
        <v>3100</v>
      </c>
      <c r="M428" s="1224">
        <v>48142</v>
      </c>
      <c r="N428" s="1222" t="s">
        <v>293</v>
      </c>
      <c r="O428" s="2069">
        <v>46316</v>
      </c>
      <c r="P428" s="1221" t="s">
        <v>294</v>
      </c>
      <c r="Q428" s="1221" t="s">
        <v>3029</v>
      </c>
      <c r="R428" s="2069" t="s">
        <v>3111</v>
      </c>
      <c r="S428" s="1222" t="s">
        <v>297</v>
      </c>
      <c r="T428" s="2063" t="s">
        <v>2932</v>
      </c>
      <c r="U428" s="1222" t="s">
        <v>294</v>
      </c>
      <c r="V428" s="1222" t="s">
        <v>3102</v>
      </c>
      <c r="W428" s="1222" t="s">
        <v>294</v>
      </c>
      <c r="X428" s="1222" t="s">
        <v>3011</v>
      </c>
      <c r="Y428" s="1222" t="s">
        <v>3020</v>
      </c>
      <c r="Z428" s="1222" t="s">
        <v>3011</v>
      </c>
      <c r="AA428" s="1222" t="s">
        <v>3011</v>
      </c>
      <c r="AB428" s="1222" t="s">
        <v>3011</v>
      </c>
      <c r="AC428" s="1222" t="s">
        <v>3011</v>
      </c>
      <c r="AD428" s="1222" t="s">
        <v>3011</v>
      </c>
      <c r="AE428" s="1222" t="s">
        <v>3011</v>
      </c>
      <c r="AF428" s="2007" t="s">
        <v>293</v>
      </c>
      <c r="AG428" s="1222" t="s">
        <v>3103</v>
      </c>
      <c r="AH428" s="1221" t="s">
        <v>3104</v>
      </c>
      <c r="AI428" s="2007" t="s">
        <v>2909</v>
      </c>
      <c r="AJ428" s="1222" t="s">
        <v>295</v>
      </c>
      <c r="AK428" s="1225" t="s">
        <v>3105</v>
      </c>
      <c r="AL428" s="1222" t="s">
        <v>294</v>
      </c>
      <c r="AM428" s="1221" t="s">
        <v>3011</v>
      </c>
      <c r="AN428" s="2008"/>
    </row>
    <row r="429" spans="1:40" ht="93" customHeight="1">
      <c r="A429" s="1221" t="s">
        <v>1107</v>
      </c>
      <c r="B429" s="1221" t="s">
        <v>721</v>
      </c>
      <c r="C429" s="1221" t="s">
        <v>3098</v>
      </c>
      <c r="D429" s="1222" t="s">
        <v>3011</v>
      </c>
      <c r="E429" s="1221" t="s">
        <v>3099</v>
      </c>
      <c r="F429" s="1222" t="s">
        <v>291</v>
      </c>
      <c r="G429" s="1222" t="s">
        <v>3013</v>
      </c>
      <c r="H429" s="1223">
        <v>743.68007</v>
      </c>
      <c r="I429" s="1223">
        <v>400</v>
      </c>
      <c r="J429" s="1222" t="s">
        <v>3014</v>
      </c>
      <c r="K429" s="1224">
        <v>44453</v>
      </c>
      <c r="L429" s="1222" t="s">
        <v>3100</v>
      </c>
      <c r="M429" s="1224">
        <v>48142</v>
      </c>
      <c r="N429" s="1222" t="s">
        <v>293</v>
      </c>
      <c r="O429" s="2069">
        <v>46316</v>
      </c>
      <c r="P429" s="1221" t="s">
        <v>294</v>
      </c>
      <c r="Q429" s="1221" t="s">
        <v>3052</v>
      </c>
      <c r="R429" s="2069" t="s">
        <v>3111</v>
      </c>
      <c r="S429" s="1222" t="s">
        <v>297</v>
      </c>
      <c r="T429" s="2063" t="s">
        <v>2932</v>
      </c>
      <c r="U429" s="1222" t="s">
        <v>294</v>
      </c>
      <c r="V429" s="1222" t="s">
        <v>3102</v>
      </c>
      <c r="W429" s="1222" t="s">
        <v>294</v>
      </c>
      <c r="X429" s="1222" t="s">
        <v>3011</v>
      </c>
      <c r="Y429" s="1222" t="s">
        <v>3020</v>
      </c>
      <c r="Z429" s="1222" t="s">
        <v>3011</v>
      </c>
      <c r="AA429" s="1222" t="s">
        <v>3011</v>
      </c>
      <c r="AB429" s="1222" t="s">
        <v>3011</v>
      </c>
      <c r="AC429" s="1222" t="s">
        <v>3011</v>
      </c>
      <c r="AD429" s="1222" t="s">
        <v>3011</v>
      </c>
      <c r="AE429" s="1222" t="s">
        <v>3011</v>
      </c>
      <c r="AF429" s="2007" t="s">
        <v>293</v>
      </c>
      <c r="AG429" s="1222" t="s">
        <v>3103</v>
      </c>
      <c r="AH429" s="1221" t="s">
        <v>3104</v>
      </c>
      <c r="AI429" s="2007" t="s">
        <v>2909</v>
      </c>
      <c r="AJ429" s="1222" t="s">
        <v>295</v>
      </c>
      <c r="AK429" s="1225" t="s">
        <v>3105</v>
      </c>
      <c r="AL429" s="1222" t="s">
        <v>294</v>
      </c>
      <c r="AM429" s="1221" t="s">
        <v>3011</v>
      </c>
      <c r="AN429" s="2008"/>
    </row>
    <row r="430" spans="1:40" ht="93" customHeight="1">
      <c r="A430" s="1221" t="s">
        <v>1107</v>
      </c>
      <c r="B430" s="1221" t="s">
        <v>722</v>
      </c>
      <c r="C430" s="1221" t="s">
        <v>3098</v>
      </c>
      <c r="D430" s="1222" t="s">
        <v>3011</v>
      </c>
      <c r="E430" s="1221" t="s">
        <v>3099</v>
      </c>
      <c r="F430" s="1222" t="s">
        <v>291</v>
      </c>
      <c r="G430" s="1222" t="s">
        <v>3013</v>
      </c>
      <c r="H430" s="1223">
        <v>2229.2719900000002</v>
      </c>
      <c r="I430" s="1223">
        <v>1200</v>
      </c>
      <c r="J430" s="1222" t="s">
        <v>3014</v>
      </c>
      <c r="K430" s="1224">
        <v>44456</v>
      </c>
      <c r="L430" s="1222" t="s">
        <v>3100</v>
      </c>
      <c r="M430" s="1224">
        <v>48142</v>
      </c>
      <c r="N430" s="1222" t="s">
        <v>293</v>
      </c>
      <c r="O430" s="2069">
        <v>46316</v>
      </c>
      <c r="P430" s="1221" t="s">
        <v>294</v>
      </c>
      <c r="Q430" s="1221" t="s">
        <v>3053</v>
      </c>
      <c r="R430" s="2069" t="s">
        <v>3111</v>
      </c>
      <c r="S430" s="1222" t="s">
        <v>297</v>
      </c>
      <c r="T430" s="2063" t="s">
        <v>2932</v>
      </c>
      <c r="U430" s="1222" t="s">
        <v>294</v>
      </c>
      <c r="V430" s="1222" t="s">
        <v>3102</v>
      </c>
      <c r="W430" s="1222" t="s">
        <v>294</v>
      </c>
      <c r="X430" s="1222" t="s">
        <v>3011</v>
      </c>
      <c r="Y430" s="1222" t="s">
        <v>3020</v>
      </c>
      <c r="Z430" s="1222" t="s">
        <v>3011</v>
      </c>
      <c r="AA430" s="1222" t="s">
        <v>3011</v>
      </c>
      <c r="AB430" s="1222" t="s">
        <v>3011</v>
      </c>
      <c r="AC430" s="1222" t="s">
        <v>3011</v>
      </c>
      <c r="AD430" s="1222" t="s">
        <v>3011</v>
      </c>
      <c r="AE430" s="1222" t="s">
        <v>3011</v>
      </c>
      <c r="AF430" s="2007" t="s">
        <v>293</v>
      </c>
      <c r="AG430" s="1222" t="s">
        <v>3103</v>
      </c>
      <c r="AH430" s="1221" t="s">
        <v>3104</v>
      </c>
      <c r="AI430" s="2007" t="s">
        <v>2909</v>
      </c>
      <c r="AJ430" s="1222" t="s">
        <v>295</v>
      </c>
      <c r="AK430" s="1225" t="s">
        <v>3105</v>
      </c>
      <c r="AL430" s="1222" t="s">
        <v>294</v>
      </c>
      <c r="AM430" s="1221" t="s">
        <v>3011</v>
      </c>
      <c r="AN430" s="2008"/>
    </row>
    <row r="431" spans="1:40" ht="93" customHeight="1">
      <c r="A431" s="1221" t="s">
        <v>1107</v>
      </c>
      <c r="B431" s="1221" t="s">
        <v>723</v>
      </c>
      <c r="C431" s="1221" t="s">
        <v>3098</v>
      </c>
      <c r="D431" s="1222" t="s">
        <v>3011</v>
      </c>
      <c r="E431" s="1221" t="s">
        <v>3099</v>
      </c>
      <c r="F431" s="1222" t="s">
        <v>291</v>
      </c>
      <c r="G431" s="1222" t="s">
        <v>3013</v>
      </c>
      <c r="H431" s="1223">
        <v>32694.706109999999</v>
      </c>
      <c r="I431" s="1223">
        <v>17600</v>
      </c>
      <c r="J431" s="1222" t="s">
        <v>3014</v>
      </c>
      <c r="K431" s="1224">
        <v>44456</v>
      </c>
      <c r="L431" s="1222" t="s">
        <v>3100</v>
      </c>
      <c r="M431" s="1224">
        <v>48113</v>
      </c>
      <c r="N431" s="1222" t="s">
        <v>293</v>
      </c>
      <c r="O431" s="2069">
        <v>46286</v>
      </c>
      <c r="P431" s="1221" t="s">
        <v>294</v>
      </c>
      <c r="Q431" s="1221" t="s">
        <v>3055</v>
      </c>
      <c r="R431" s="2069" t="s">
        <v>3111</v>
      </c>
      <c r="S431" s="1222" t="s">
        <v>297</v>
      </c>
      <c r="T431" s="2063" t="s">
        <v>2932</v>
      </c>
      <c r="U431" s="1222" t="s">
        <v>294</v>
      </c>
      <c r="V431" s="1222" t="s">
        <v>3102</v>
      </c>
      <c r="W431" s="1222" t="s">
        <v>294</v>
      </c>
      <c r="X431" s="1222" t="s">
        <v>3011</v>
      </c>
      <c r="Y431" s="1222" t="s">
        <v>3020</v>
      </c>
      <c r="Z431" s="1222" t="s">
        <v>3011</v>
      </c>
      <c r="AA431" s="1222" t="s">
        <v>3011</v>
      </c>
      <c r="AB431" s="1222" t="s">
        <v>3011</v>
      </c>
      <c r="AC431" s="1222" t="s">
        <v>3011</v>
      </c>
      <c r="AD431" s="1222" t="s">
        <v>3011</v>
      </c>
      <c r="AE431" s="1222" t="s">
        <v>3011</v>
      </c>
      <c r="AF431" s="2007" t="s">
        <v>293</v>
      </c>
      <c r="AG431" s="1222" t="s">
        <v>3103</v>
      </c>
      <c r="AH431" s="1221" t="s">
        <v>3104</v>
      </c>
      <c r="AI431" s="2007" t="s">
        <v>2909</v>
      </c>
      <c r="AJ431" s="1222" t="s">
        <v>295</v>
      </c>
      <c r="AK431" s="1225" t="s">
        <v>3105</v>
      </c>
      <c r="AL431" s="1222" t="s">
        <v>294</v>
      </c>
      <c r="AM431" s="1221" t="s">
        <v>3011</v>
      </c>
      <c r="AN431" s="2008"/>
    </row>
    <row r="432" spans="1:40" ht="93" customHeight="1">
      <c r="A432" s="1221" t="s">
        <v>1107</v>
      </c>
      <c r="B432" s="1221" t="s">
        <v>724</v>
      </c>
      <c r="C432" s="1221" t="s">
        <v>3098</v>
      </c>
      <c r="D432" s="1222" t="s">
        <v>3011</v>
      </c>
      <c r="E432" s="1221" t="s">
        <v>3099</v>
      </c>
      <c r="F432" s="1222" t="s">
        <v>291</v>
      </c>
      <c r="G432" s="1222" t="s">
        <v>3013</v>
      </c>
      <c r="H432" s="1223">
        <v>32695.989170000001</v>
      </c>
      <c r="I432" s="1223">
        <v>17600</v>
      </c>
      <c r="J432" s="1222" t="s">
        <v>3014</v>
      </c>
      <c r="K432" s="1224">
        <v>44456</v>
      </c>
      <c r="L432" s="1222" t="s">
        <v>3100</v>
      </c>
      <c r="M432" s="1224">
        <v>48142</v>
      </c>
      <c r="N432" s="1222" t="s">
        <v>293</v>
      </c>
      <c r="O432" s="2069">
        <v>46316</v>
      </c>
      <c r="P432" s="1221" t="s">
        <v>294</v>
      </c>
      <c r="Q432" s="1221" t="s">
        <v>3055</v>
      </c>
      <c r="R432" s="2069" t="s">
        <v>3101</v>
      </c>
      <c r="S432" s="1222" t="s">
        <v>297</v>
      </c>
      <c r="T432" s="2063" t="s">
        <v>2932</v>
      </c>
      <c r="U432" s="1222" t="s">
        <v>294</v>
      </c>
      <c r="V432" s="1222" t="s">
        <v>3102</v>
      </c>
      <c r="W432" s="1222" t="s">
        <v>294</v>
      </c>
      <c r="X432" s="1222" t="s">
        <v>3011</v>
      </c>
      <c r="Y432" s="1222" t="s">
        <v>3020</v>
      </c>
      <c r="Z432" s="1222" t="s">
        <v>3011</v>
      </c>
      <c r="AA432" s="1222" t="s">
        <v>3011</v>
      </c>
      <c r="AB432" s="1222" t="s">
        <v>3011</v>
      </c>
      <c r="AC432" s="1222" t="s">
        <v>3011</v>
      </c>
      <c r="AD432" s="1222" t="s">
        <v>3011</v>
      </c>
      <c r="AE432" s="1222" t="s">
        <v>3011</v>
      </c>
      <c r="AF432" s="2007" t="s">
        <v>293</v>
      </c>
      <c r="AG432" s="1222" t="s">
        <v>3103</v>
      </c>
      <c r="AH432" s="1221" t="s">
        <v>3104</v>
      </c>
      <c r="AI432" s="2007" t="s">
        <v>2909</v>
      </c>
      <c r="AJ432" s="1222" t="s">
        <v>295</v>
      </c>
      <c r="AK432" s="1225" t="s">
        <v>3105</v>
      </c>
      <c r="AL432" s="1222" t="s">
        <v>294</v>
      </c>
      <c r="AM432" s="1221" t="s">
        <v>3011</v>
      </c>
      <c r="AN432" s="2008"/>
    </row>
    <row r="433" spans="1:40" ht="93" customHeight="1">
      <c r="A433" s="1221" t="s">
        <v>1107</v>
      </c>
      <c r="B433" s="1221" t="s">
        <v>725</v>
      </c>
      <c r="C433" s="1221" t="s">
        <v>3098</v>
      </c>
      <c r="D433" s="1222" t="s">
        <v>3011</v>
      </c>
      <c r="E433" s="1221" t="s">
        <v>3099</v>
      </c>
      <c r="F433" s="1222" t="s">
        <v>291</v>
      </c>
      <c r="G433" s="1222" t="s">
        <v>3013</v>
      </c>
      <c r="H433" s="1223">
        <v>8917.0879499999992</v>
      </c>
      <c r="I433" s="1223">
        <v>4800</v>
      </c>
      <c r="J433" s="1222" t="s">
        <v>3014</v>
      </c>
      <c r="K433" s="1224">
        <v>44456</v>
      </c>
      <c r="L433" s="1222" t="s">
        <v>3100</v>
      </c>
      <c r="M433" s="1224">
        <v>48142</v>
      </c>
      <c r="N433" s="1222" t="s">
        <v>293</v>
      </c>
      <c r="O433" s="2069">
        <v>46316</v>
      </c>
      <c r="P433" s="1221" t="s">
        <v>294</v>
      </c>
      <c r="Q433" s="1221" t="s">
        <v>3058</v>
      </c>
      <c r="R433" s="2069" t="s">
        <v>3111</v>
      </c>
      <c r="S433" s="1222" t="s">
        <v>297</v>
      </c>
      <c r="T433" s="2063" t="s">
        <v>2932</v>
      </c>
      <c r="U433" s="1222" t="s">
        <v>294</v>
      </c>
      <c r="V433" s="1222" t="s">
        <v>3102</v>
      </c>
      <c r="W433" s="1222" t="s">
        <v>294</v>
      </c>
      <c r="X433" s="1222" t="s">
        <v>3011</v>
      </c>
      <c r="Y433" s="1222" t="s">
        <v>3020</v>
      </c>
      <c r="Z433" s="1222" t="s">
        <v>3011</v>
      </c>
      <c r="AA433" s="1222" t="s">
        <v>3011</v>
      </c>
      <c r="AB433" s="1222" t="s">
        <v>3011</v>
      </c>
      <c r="AC433" s="1222" t="s">
        <v>3011</v>
      </c>
      <c r="AD433" s="1222" t="s">
        <v>3011</v>
      </c>
      <c r="AE433" s="1222" t="s">
        <v>3011</v>
      </c>
      <c r="AF433" s="2007" t="s">
        <v>293</v>
      </c>
      <c r="AG433" s="1222" t="s">
        <v>3103</v>
      </c>
      <c r="AH433" s="1221" t="s">
        <v>3104</v>
      </c>
      <c r="AI433" s="2007" t="s">
        <v>2909</v>
      </c>
      <c r="AJ433" s="1222" t="s">
        <v>295</v>
      </c>
      <c r="AK433" s="1225" t="s">
        <v>3105</v>
      </c>
      <c r="AL433" s="1222" t="s">
        <v>294</v>
      </c>
      <c r="AM433" s="1221" t="s">
        <v>3011</v>
      </c>
      <c r="AN433" s="2008"/>
    </row>
    <row r="434" spans="1:40" ht="93" customHeight="1">
      <c r="A434" s="1221" t="s">
        <v>1107</v>
      </c>
      <c r="B434" s="1221" t="s">
        <v>726</v>
      </c>
      <c r="C434" s="1221" t="s">
        <v>3098</v>
      </c>
      <c r="D434" s="1222" t="s">
        <v>3011</v>
      </c>
      <c r="E434" s="1221" t="s">
        <v>3099</v>
      </c>
      <c r="F434" s="1222" t="s">
        <v>291</v>
      </c>
      <c r="G434" s="1222" t="s">
        <v>3013</v>
      </c>
      <c r="H434" s="1223">
        <v>742.82126000000005</v>
      </c>
      <c r="I434" s="1223">
        <v>400</v>
      </c>
      <c r="J434" s="1222" t="s">
        <v>3014</v>
      </c>
      <c r="K434" s="1224">
        <v>44459</v>
      </c>
      <c r="L434" s="1222" t="s">
        <v>3100</v>
      </c>
      <c r="M434" s="1224">
        <v>48113</v>
      </c>
      <c r="N434" s="1222" t="s">
        <v>293</v>
      </c>
      <c r="O434" s="2069">
        <v>46286</v>
      </c>
      <c r="P434" s="1221" t="s">
        <v>294</v>
      </c>
      <c r="Q434" s="1221" t="s">
        <v>3052</v>
      </c>
      <c r="R434" s="2069" t="s">
        <v>3101</v>
      </c>
      <c r="S434" s="1222" t="s">
        <v>297</v>
      </c>
      <c r="T434" s="2063" t="s">
        <v>2932</v>
      </c>
      <c r="U434" s="1222" t="s">
        <v>294</v>
      </c>
      <c r="V434" s="1222" t="s">
        <v>3102</v>
      </c>
      <c r="W434" s="1222" t="s">
        <v>294</v>
      </c>
      <c r="X434" s="1222" t="s">
        <v>3011</v>
      </c>
      <c r="Y434" s="1222" t="s">
        <v>3020</v>
      </c>
      <c r="Z434" s="1222" t="s">
        <v>3011</v>
      </c>
      <c r="AA434" s="1222" t="s">
        <v>3011</v>
      </c>
      <c r="AB434" s="1222" t="s">
        <v>3011</v>
      </c>
      <c r="AC434" s="1222" t="s">
        <v>3011</v>
      </c>
      <c r="AD434" s="1222" t="s">
        <v>3011</v>
      </c>
      <c r="AE434" s="1222" t="s">
        <v>3011</v>
      </c>
      <c r="AF434" s="2007" t="s">
        <v>293</v>
      </c>
      <c r="AG434" s="1222" t="s">
        <v>3103</v>
      </c>
      <c r="AH434" s="1221" t="s">
        <v>3104</v>
      </c>
      <c r="AI434" s="2007" t="s">
        <v>2909</v>
      </c>
      <c r="AJ434" s="1222" t="s">
        <v>295</v>
      </c>
      <c r="AK434" s="1225" t="s">
        <v>3105</v>
      </c>
      <c r="AL434" s="1222" t="s">
        <v>294</v>
      </c>
      <c r="AM434" s="1221" t="s">
        <v>3011</v>
      </c>
      <c r="AN434" s="2008"/>
    </row>
    <row r="435" spans="1:40" ht="93" customHeight="1">
      <c r="A435" s="1221" t="s">
        <v>1107</v>
      </c>
      <c r="B435" s="1221" t="s">
        <v>727</v>
      </c>
      <c r="C435" s="1221" t="s">
        <v>3098</v>
      </c>
      <c r="D435" s="1222" t="s">
        <v>3011</v>
      </c>
      <c r="E435" s="1221" t="s">
        <v>3099</v>
      </c>
      <c r="F435" s="1222" t="s">
        <v>291</v>
      </c>
      <c r="G435" s="1222" t="s">
        <v>3013</v>
      </c>
      <c r="H435" s="1223">
        <v>742.82126000000005</v>
      </c>
      <c r="I435" s="1223">
        <v>400</v>
      </c>
      <c r="J435" s="1222" t="s">
        <v>3014</v>
      </c>
      <c r="K435" s="1224">
        <v>44459</v>
      </c>
      <c r="L435" s="1222" t="s">
        <v>3100</v>
      </c>
      <c r="M435" s="1224">
        <v>48113</v>
      </c>
      <c r="N435" s="1222" t="s">
        <v>293</v>
      </c>
      <c r="O435" s="2069">
        <v>46286</v>
      </c>
      <c r="P435" s="1221" t="s">
        <v>294</v>
      </c>
      <c r="Q435" s="1221" t="s">
        <v>3052</v>
      </c>
      <c r="R435" s="2069" t="s">
        <v>3101</v>
      </c>
      <c r="S435" s="1222" t="s">
        <v>297</v>
      </c>
      <c r="T435" s="2063" t="s">
        <v>2932</v>
      </c>
      <c r="U435" s="1222" t="s">
        <v>294</v>
      </c>
      <c r="V435" s="1222" t="s">
        <v>3102</v>
      </c>
      <c r="W435" s="1222" t="s">
        <v>294</v>
      </c>
      <c r="X435" s="1222" t="s">
        <v>3011</v>
      </c>
      <c r="Y435" s="1222" t="s">
        <v>3020</v>
      </c>
      <c r="Z435" s="1222" t="s">
        <v>3011</v>
      </c>
      <c r="AA435" s="1222" t="s">
        <v>3011</v>
      </c>
      <c r="AB435" s="1222" t="s">
        <v>3011</v>
      </c>
      <c r="AC435" s="1222" t="s">
        <v>3011</v>
      </c>
      <c r="AD435" s="1222" t="s">
        <v>3011</v>
      </c>
      <c r="AE435" s="1222" t="s">
        <v>3011</v>
      </c>
      <c r="AF435" s="2007" t="s">
        <v>293</v>
      </c>
      <c r="AG435" s="1222" t="s">
        <v>3103</v>
      </c>
      <c r="AH435" s="1221" t="s">
        <v>3104</v>
      </c>
      <c r="AI435" s="2007" t="s">
        <v>2909</v>
      </c>
      <c r="AJ435" s="1222" t="s">
        <v>295</v>
      </c>
      <c r="AK435" s="1225" t="s">
        <v>3105</v>
      </c>
      <c r="AL435" s="1222" t="s">
        <v>294</v>
      </c>
      <c r="AM435" s="1221" t="s">
        <v>3011</v>
      </c>
      <c r="AN435" s="2008"/>
    </row>
    <row r="436" spans="1:40" ht="93" customHeight="1">
      <c r="A436" s="1221" t="s">
        <v>1107</v>
      </c>
      <c r="B436" s="1221" t="s">
        <v>728</v>
      </c>
      <c r="C436" s="1221" t="s">
        <v>3098</v>
      </c>
      <c r="D436" s="1222" t="s">
        <v>3011</v>
      </c>
      <c r="E436" s="1221" t="s">
        <v>3099</v>
      </c>
      <c r="F436" s="1222" t="s">
        <v>291</v>
      </c>
      <c r="G436" s="1222" t="s">
        <v>3013</v>
      </c>
      <c r="H436" s="1223">
        <v>742.82126000000005</v>
      </c>
      <c r="I436" s="1223">
        <v>400</v>
      </c>
      <c r="J436" s="1222" t="s">
        <v>3014</v>
      </c>
      <c r="K436" s="1224">
        <v>44459</v>
      </c>
      <c r="L436" s="1222" t="s">
        <v>3100</v>
      </c>
      <c r="M436" s="1224">
        <v>48113</v>
      </c>
      <c r="N436" s="1222" t="s">
        <v>293</v>
      </c>
      <c r="O436" s="2069">
        <v>46286</v>
      </c>
      <c r="P436" s="1221" t="s">
        <v>294</v>
      </c>
      <c r="Q436" s="1221" t="s">
        <v>3052</v>
      </c>
      <c r="R436" s="2069" t="s">
        <v>3101</v>
      </c>
      <c r="S436" s="1222" t="s">
        <v>297</v>
      </c>
      <c r="T436" s="2063" t="s">
        <v>2932</v>
      </c>
      <c r="U436" s="1222" t="s">
        <v>294</v>
      </c>
      <c r="V436" s="1222" t="s">
        <v>3102</v>
      </c>
      <c r="W436" s="1222" t="s">
        <v>294</v>
      </c>
      <c r="X436" s="1222" t="s">
        <v>3011</v>
      </c>
      <c r="Y436" s="1222" t="s">
        <v>3020</v>
      </c>
      <c r="Z436" s="1222" t="s">
        <v>3011</v>
      </c>
      <c r="AA436" s="1222" t="s">
        <v>3011</v>
      </c>
      <c r="AB436" s="1222" t="s">
        <v>3011</v>
      </c>
      <c r="AC436" s="1222" t="s">
        <v>3011</v>
      </c>
      <c r="AD436" s="1222" t="s">
        <v>3011</v>
      </c>
      <c r="AE436" s="1222" t="s">
        <v>3011</v>
      </c>
      <c r="AF436" s="2007" t="s">
        <v>293</v>
      </c>
      <c r="AG436" s="1222" t="s">
        <v>3103</v>
      </c>
      <c r="AH436" s="1221" t="s">
        <v>3104</v>
      </c>
      <c r="AI436" s="2007" t="s">
        <v>2909</v>
      </c>
      <c r="AJ436" s="1222" t="s">
        <v>295</v>
      </c>
      <c r="AK436" s="1225" t="s">
        <v>3105</v>
      </c>
      <c r="AL436" s="1222" t="s">
        <v>294</v>
      </c>
      <c r="AM436" s="1221" t="s">
        <v>3011</v>
      </c>
      <c r="AN436" s="2008"/>
    </row>
    <row r="437" spans="1:40" ht="93" customHeight="1">
      <c r="A437" s="1221" t="s">
        <v>1107</v>
      </c>
      <c r="B437" s="1221" t="s">
        <v>729</v>
      </c>
      <c r="C437" s="1221" t="s">
        <v>3098</v>
      </c>
      <c r="D437" s="1222" t="s">
        <v>3011</v>
      </c>
      <c r="E437" s="1221" t="s">
        <v>3099</v>
      </c>
      <c r="F437" s="1222" t="s">
        <v>291</v>
      </c>
      <c r="G437" s="1222" t="s">
        <v>3013</v>
      </c>
      <c r="H437" s="1223">
        <v>742.82126000000005</v>
      </c>
      <c r="I437" s="1223">
        <v>400</v>
      </c>
      <c r="J437" s="1222" t="s">
        <v>3014</v>
      </c>
      <c r="K437" s="1224">
        <v>44459</v>
      </c>
      <c r="L437" s="1222" t="s">
        <v>3100</v>
      </c>
      <c r="M437" s="1224">
        <v>48113</v>
      </c>
      <c r="N437" s="1222" t="s">
        <v>293</v>
      </c>
      <c r="O437" s="2069">
        <v>46286</v>
      </c>
      <c r="P437" s="1221" t="s">
        <v>294</v>
      </c>
      <c r="Q437" s="1221" t="s">
        <v>3052</v>
      </c>
      <c r="R437" s="2069" t="s">
        <v>3101</v>
      </c>
      <c r="S437" s="1222" t="s">
        <v>297</v>
      </c>
      <c r="T437" s="2063" t="s">
        <v>2932</v>
      </c>
      <c r="U437" s="1222" t="s">
        <v>294</v>
      </c>
      <c r="V437" s="1222" t="s">
        <v>3102</v>
      </c>
      <c r="W437" s="1222" t="s">
        <v>294</v>
      </c>
      <c r="X437" s="1222" t="s">
        <v>3011</v>
      </c>
      <c r="Y437" s="1222" t="s">
        <v>3020</v>
      </c>
      <c r="Z437" s="1222" t="s">
        <v>3011</v>
      </c>
      <c r="AA437" s="1222" t="s">
        <v>3011</v>
      </c>
      <c r="AB437" s="1222" t="s">
        <v>3011</v>
      </c>
      <c r="AC437" s="1222" t="s">
        <v>3011</v>
      </c>
      <c r="AD437" s="1222" t="s">
        <v>3011</v>
      </c>
      <c r="AE437" s="1222" t="s">
        <v>3011</v>
      </c>
      <c r="AF437" s="2007" t="s">
        <v>293</v>
      </c>
      <c r="AG437" s="1222" t="s">
        <v>3103</v>
      </c>
      <c r="AH437" s="1221" t="s">
        <v>3104</v>
      </c>
      <c r="AI437" s="2007" t="s">
        <v>2909</v>
      </c>
      <c r="AJ437" s="1222" t="s">
        <v>295</v>
      </c>
      <c r="AK437" s="1225" t="s">
        <v>3105</v>
      </c>
      <c r="AL437" s="1222" t="s">
        <v>294</v>
      </c>
      <c r="AM437" s="1221" t="s">
        <v>3011</v>
      </c>
      <c r="AN437" s="2008"/>
    </row>
    <row r="438" spans="1:40" ht="93" customHeight="1">
      <c r="A438" s="1221" t="s">
        <v>1107</v>
      </c>
      <c r="B438" s="1221" t="s">
        <v>730</v>
      </c>
      <c r="C438" s="1221" t="s">
        <v>3098</v>
      </c>
      <c r="D438" s="1222" t="s">
        <v>3011</v>
      </c>
      <c r="E438" s="1221" t="s">
        <v>3099</v>
      </c>
      <c r="F438" s="1222" t="s">
        <v>291</v>
      </c>
      <c r="G438" s="1222" t="s">
        <v>3013</v>
      </c>
      <c r="H438" s="1223">
        <v>742.82126000000005</v>
      </c>
      <c r="I438" s="1223">
        <v>400</v>
      </c>
      <c r="J438" s="1222" t="s">
        <v>3014</v>
      </c>
      <c r="K438" s="1224">
        <v>44459</v>
      </c>
      <c r="L438" s="1222" t="s">
        <v>3100</v>
      </c>
      <c r="M438" s="1224">
        <v>48113</v>
      </c>
      <c r="N438" s="1222" t="s">
        <v>293</v>
      </c>
      <c r="O438" s="2069">
        <v>46286</v>
      </c>
      <c r="P438" s="1221" t="s">
        <v>294</v>
      </c>
      <c r="Q438" s="1221" t="s">
        <v>3052</v>
      </c>
      <c r="R438" s="2069" t="s">
        <v>3101</v>
      </c>
      <c r="S438" s="1222" t="s">
        <v>297</v>
      </c>
      <c r="T438" s="2063" t="s">
        <v>2932</v>
      </c>
      <c r="U438" s="1222" t="s">
        <v>294</v>
      </c>
      <c r="V438" s="1222" t="s">
        <v>3102</v>
      </c>
      <c r="W438" s="1222" t="s">
        <v>294</v>
      </c>
      <c r="X438" s="1222" t="s">
        <v>3011</v>
      </c>
      <c r="Y438" s="1222" t="s">
        <v>3020</v>
      </c>
      <c r="Z438" s="1222" t="s">
        <v>3011</v>
      </c>
      <c r="AA438" s="1222" t="s">
        <v>3011</v>
      </c>
      <c r="AB438" s="1222" t="s">
        <v>3011</v>
      </c>
      <c r="AC438" s="1222" t="s">
        <v>3011</v>
      </c>
      <c r="AD438" s="1222" t="s">
        <v>3011</v>
      </c>
      <c r="AE438" s="1222" t="s">
        <v>3011</v>
      </c>
      <c r="AF438" s="2007" t="s">
        <v>293</v>
      </c>
      <c r="AG438" s="1222" t="s">
        <v>3103</v>
      </c>
      <c r="AH438" s="1221" t="s">
        <v>3104</v>
      </c>
      <c r="AI438" s="2007" t="s">
        <v>2909</v>
      </c>
      <c r="AJ438" s="1222" t="s">
        <v>295</v>
      </c>
      <c r="AK438" s="1225" t="s">
        <v>3105</v>
      </c>
      <c r="AL438" s="1222" t="s">
        <v>294</v>
      </c>
      <c r="AM438" s="1221" t="s">
        <v>3011</v>
      </c>
      <c r="AN438" s="2008"/>
    </row>
    <row r="439" spans="1:40" ht="93" customHeight="1">
      <c r="A439" s="1221" t="s">
        <v>1107</v>
      </c>
      <c r="B439" s="1221" t="s">
        <v>731</v>
      </c>
      <c r="C439" s="1221" t="s">
        <v>3098</v>
      </c>
      <c r="D439" s="1222" t="s">
        <v>3011</v>
      </c>
      <c r="E439" s="1221" t="s">
        <v>3099</v>
      </c>
      <c r="F439" s="1222" t="s">
        <v>291</v>
      </c>
      <c r="G439" s="1222" t="s">
        <v>3013</v>
      </c>
      <c r="H439" s="1223">
        <v>2228.46378</v>
      </c>
      <c r="I439" s="1223">
        <v>1200</v>
      </c>
      <c r="J439" s="1222" t="s">
        <v>3014</v>
      </c>
      <c r="K439" s="1224">
        <v>44459</v>
      </c>
      <c r="L439" s="1222" t="s">
        <v>3100</v>
      </c>
      <c r="M439" s="1224">
        <v>48113</v>
      </c>
      <c r="N439" s="1222" t="s">
        <v>293</v>
      </c>
      <c r="O439" s="2069">
        <v>46286</v>
      </c>
      <c r="P439" s="1221" t="s">
        <v>294</v>
      </c>
      <c r="Q439" s="1221" t="s">
        <v>3053</v>
      </c>
      <c r="R439" s="2069" t="s">
        <v>3101</v>
      </c>
      <c r="S439" s="1222" t="s">
        <v>297</v>
      </c>
      <c r="T439" s="2063" t="s">
        <v>2932</v>
      </c>
      <c r="U439" s="1222" t="s">
        <v>294</v>
      </c>
      <c r="V439" s="1222" t="s">
        <v>3102</v>
      </c>
      <c r="W439" s="1222" t="s">
        <v>294</v>
      </c>
      <c r="X439" s="1222" t="s">
        <v>3011</v>
      </c>
      <c r="Y439" s="1222" t="s">
        <v>3020</v>
      </c>
      <c r="Z439" s="1222" t="s">
        <v>3011</v>
      </c>
      <c r="AA439" s="1222" t="s">
        <v>3011</v>
      </c>
      <c r="AB439" s="1222" t="s">
        <v>3011</v>
      </c>
      <c r="AC439" s="1222" t="s">
        <v>3011</v>
      </c>
      <c r="AD439" s="1222" t="s">
        <v>3011</v>
      </c>
      <c r="AE439" s="1222" t="s">
        <v>3011</v>
      </c>
      <c r="AF439" s="2007" t="s">
        <v>293</v>
      </c>
      <c r="AG439" s="1222" t="s">
        <v>3103</v>
      </c>
      <c r="AH439" s="1221" t="s">
        <v>3104</v>
      </c>
      <c r="AI439" s="2007" t="s">
        <v>2909</v>
      </c>
      <c r="AJ439" s="1222" t="s">
        <v>295</v>
      </c>
      <c r="AK439" s="1225" t="s">
        <v>3105</v>
      </c>
      <c r="AL439" s="1222" t="s">
        <v>294</v>
      </c>
      <c r="AM439" s="1221" t="s">
        <v>3011</v>
      </c>
      <c r="AN439" s="2008"/>
    </row>
    <row r="440" spans="1:40" ht="93" customHeight="1">
      <c r="A440" s="1221" t="s">
        <v>1107</v>
      </c>
      <c r="B440" s="1221" t="s">
        <v>732</v>
      </c>
      <c r="C440" s="1221" t="s">
        <v>3098</v>
      </c>
      <c r="D440" s="1222" t="s">
        <v>3011</v>
      </c>
      <c r="E440" s="1221" t="s">
        <v>3099</v>
      </c>
      <c r="F440" s="1222" t="s">
        <v>291</v>
      </c>
      <c r="G440" s="1222" t="s">
        <v>3013</v>
      </c>
      <c r="H440" s="1223">
        <v>3714.1063100000001</v>
      </c>
      <c r="I440" s="1223">
        <v>2000</v>
      </c>
      <c r="J440" s="1222" t="s">
        <v>3014</v>
      </c>
      <c r="K440" s="1224">
        <v>44459</v>
      </c>
      <c r="L440" s="1222" t="s">
        <v>3100</v>
      </c>
      <c r="M440" s="1224">
        <v>48113</v>
      </c>
      <c r="N440" s="1222" t="s">
        <v>293</v>
      </c>
      <c r="O440" s="2069">
        <v>46286</v>
      </c>
      <c r="P440" s="1221" t="s">
        <v>294</v>
      </c>
      <c r="Q440" s="1221" t="s">
        <v>3029</v>
      </c>
      <c r="R440" s="2069" t="s">
        <v>3101</v>
      </c>
      <c r="S440" s="1222" t="s">
        <v>297</v>
      </c>
      <c r="T440" s="2063" t="s">
        <v>2932</v>
      </c>
      <c r="U440" s="1222" t="s">
        <v>294</v>
      </c>
      <c r="V440" s="1222" t="s">
        <v>3102</v>
      </c>
      <c r="W440" s="1222" t="s">
        <v>294</v>
      </c>
      <c r="X440" s="1222" t="s">
        <v>3011</v>
      </c>
      <c r="Y440" s="1222" t="s">
        <v>3020</v>
      </c>
      <c r="Z440" s="1222" t="s">
        <v>3011</v>
      </c>
      <c r="AA440" s="1222" t="s">
        <v>3011</v>
      </c>
      <c r="AB440" s="1222" t="s">
        <v>3011</v>
      </c>
      <c r="AC440" s="1222" t="s">
        <v>3011</v>
      </c>
      <c r="AD440" s="1222" t="s">
        <v>3011</v>
      </c>
      <c r="AE440" s="1222" t="s">
        <v>3011</v>
      </c>
      <c r="AF440" s="2007" t="s">
        <v>293</v>
      </c>
      <c r="AG440" s="1222" t="s">
        <v>3103</v>
      </c>
      <c r="AH440" s="1221" t="s">
        <v>3104</v>
      </c>
      <c r="AI440" s="2007" t="s">
        <v>2909</v>
      </c>
      <c r="AJ440" s="1222" t="s">
        <v>295</v>
      </c>
      <c r="AK440" s="1225" t="s">
        <v>3105</v>
      </c>
      <c r="AL440" s="1222" t="s">
        <v>294</v>
      </c>
      <c r="AM440" s="1221" t="s">
        <v>3011</v>
      </c>
      <c r="AN440" s="2008"/>
    </row>
    <row r="441" spans="1:40" ht="93" customHeight="1">
      <c r="A441" s="1221" t="s">
        <v>1107</v>
      </c>
      <c r="B441" s="1221" t="s">
        <v>733</v>
      </c>
      <c r="C441" s="1221" t="s">
        <v>3098</v>
      </c>
      <c r="D441" s="1222" t="s">
        <v>3011</v>
      </c>
      <c r="E441" s="1221" t="s">
        <v>3099</v>
      </c>
      <c r="F441" s="1222" t="s">
        <v>291</v>
      </c>
      <c r="G441" s="1222" t="s">
        <v>3013</v>
      </c>
      <c r="H441" s="1223">
        <v>742.82126000000005</v>
      </c>
      <c r="I441" s="1223">
        <v>400</v>
      </c>
      <c r="J441" s="1222" t="s">
        <v>3014</v>
      </c>
      <c r="K441" s="1224">
        <v>44459</v>
      </c>
      <c r="L441" s="1222" t="s">
        <v>3100</v>
      </c>
      <c r="M441" s="1224">
        <v>48113</v>
      </c>
      <c r="N441" s="1222" t="s">
        <v>293</v>
      </c>
      <c r="O441" s="2069">
        <v>46286</v>
      </c>
      <c r="P441" s="1221" t="s">
        <v>294</v>
      </c>
      <c r="Q441" s="1221" t="s">
        <v>3052</v>
      </c>
      <c r="R441" s="2069" t="s">
        <v>3101</v>
      </c>
      <c r="S441" s="1222" t="s">
        <v>297</v>
      </c>
      <c r="T441" s="2063" t="s">
        <v>2932</v>
      </c>
      <c r="U441" s="1222" t="s">
        <v>294</v>
      </c>
      <c r="V441" s="1222" t="s">
        <v>3102</v>
      </c>
      <c r="W441" s="1222" t="s">
        <v>294</v>
      </c>
      <c r="X441" s="1222" t="s">
        <v>3011</v>
      </c>
      <c r="Y441" s="1222" t="s">
        <v>3020</v>
      </c>
      <c r="Z441" s="1222" t="s">
        <v>3011</v>
      </c>
      <c r="AA441" s="1222" t="s">
        <v>3011</v>
      </c>
      <c r="AB441" s="1222" t="s">
        <v>3011</v>
      </c>
      <c r="AC441" s="1222" t="s">
        <v>3011</v>
      </c>
      <c r="AD441" s="1222" t="s">
        <v>3011</v>
      </c>
      <c r="AE441" s="1222" t="s">
        <v>3011</v>
      </c>
      <c r="AF441" s="2007" t="s">
        <v>293</v>
      </c>
      <c r="AG441" s="1222" t="s">
        <v>3103</v>
      </c>
      <c r="AH441" s="1221" t="s">
        <v>3104</v>
      </c>
      <c r="AI441" s="2007" t="s">
        <v>2909</v>
      </c>
      <c r="AJ441" s="1222" t="s">
        <v>295</v>
      </c>
      <c r="AK441" s="1225" t="s">
        <v>3105</v>
      </c>
      <c r="AL441" s="1222" t="s">
        <v>294</v>
      </c>
      <c r="AM441" s="1221" t="s">
        <v>3011</v>
      </c>
      <c r="AN441" s="2008"/>
    </row>
    <row r="442" spans="1:40" ht="93" customHeight="1">
      <c r="A442" s="1221" t="s">
        <v>1107</v>
      </c>
      <c r="B442" s="1221" t="s">
        <v>734</v>
      </c>
      <c r="C442" s="1221" t="s">
        <v>3098</v>
      </c>
      <c r="D442" s="1222" t="s">
        <v>3011</v>
      </c>
      <c r="E442" s="1221" t="s">
        <v>3099</v>
      </c>
      <c r="F442" s="1222" t="s">
        <v>291</v>
      </c>
      <c r="G442" s="1222" t="s">
        <v>3013</v>
      </c>
      <c r="H442" s="1223">
        <v>7428.2126200000002</v>
      </c>
      <c r="I442" s="1223">
        <v>4000</v>
      </c>
      <c r="J442" s="1222" t="s">
        <v>3014</v>
      </c>
      <c r="K442" s="1224">
        <v>44459</v>
      </c>
      <c r="L442" s="1222" t="s">
        <v>3100</v>
      </c>
      <c r="M442" s="1224">
        <v>48113</v>
      </c>
      <c r="N442" s="1222" t="s">
        <v>293</v>
      </c>
      <c r="O442" s="2069">
        <v>46286</v>
      </c>
      <c r="P442" s="1221" t="s">
        <v>294</v>
      </c>
      <c r="Q442" s="1221" t="s">
        <v>3048</v>
      </c>
      <c r="R442" s="2069" t="s">
        <v>3101</v>
      </c>
      <c r="S442" s="1222" t="s">
        <v>297</v>
      </c>
      <c r="T442" s="2063" t="s">
        <v>2932</v>
      </c>
      <c r="U442" s="1222" t="s">
        <v>294</v>
      </c>
      <c r="V442" s="1222" t="s">
        <v>3102</v>
      </c>
      <c r="W442" s="1222" t="s">
        <v>294</v>
      </c>
      <c r="X442" s="1222" t="s">
        <v>3011</v>
      </c>
      <c r="Y442" s="1222" t="s">
        <v>3020</v>
      </c>
      <c r="Z442" s="1222" t="s">
        <v>3011</v>
      </c>
      <c r="AA442" s="1222" t="s">
        <v>3011</v>
      </c>
      <c r="AB442" s="1222" t="s">
        <v>3011</v>
      </c>
      <c r="AC442" s="1222" t="s">
        <v>3011</v>
      </c>
      <c r="AD442" s="1222" t="s">
        <v>3011</v>
      </c>
      <c r="AE442" s="1222" t="s">
        <v>3011</v>
      </c>
      <c r="AF442" s="2007" t="s">
        <v>293</v>
      </c>
      <c r="AG442" s="1222" t="s">
        <v>3103</v>
      </c>
      <c r="AH442" s="1221" t="s">
        <v>3104</v>
      </c>
      <c r="AI442" s="2007" t="s">
        <v>2909</v>
      </c>
      <c r="AJ442" s="1222" t="s">
        <v>295</v>
      </c>
      <c r="AK442" s="1225" t="s">
        <v>3105</v>
      </c>
      <c r="AL442" s="1222" t="s">
        <v>294</v>
      </c>
      <c r="AM442" s="1221" t="s">
        <v>3011</v>
      </c>
      <c r="AN442" s="2008"/>
    </row>
    <row r="443" spans="1:40" ht="93" customHeight="1">
      <c r="A443" s="1221" t="s">
        <v>1107</v>
      </c>
      <c r="B443" s="1221" t="s">
        <v>735</v>
      </c>
      <c r="C443" s="1221" t="s">
        <v>3098</v>
      </c>
      <c r="D443" s="1222" t="s">
        <v>3011</v>
      </c>
      <c r="E443" s="1221" t="s">
        <v>3099</v>
      </c>
      <c r="F443" s="1222" t="s">
        <v>291</v>
      </c>
      <c r="G443" s="1222" t="s">
        <v>3013</v>
      </c>
      <c r="H443" s="1223">
        <v>3714.1063100000001</v>
      </c>
      <c r="I443" s="1223">
        <v>2000</v>
      </c>
      <c r="J443" s="1222" t="s">
        <v>3014</v>
      </c>
      <c r="K443" s="1224">
        <v>44459</v>
      </c>
      <c r="L443" s="1222" t="s">
        <v>3100</v>
      </c>
      <c r="M443" s="1224">
        <v>48113</v>
      </c>
      <c r="N443" s="1222" t="s">
        <v>293</v>
      </c>
      <c r="O443" s="2069">
        <v>46286</v>
      </c>
      <c r="P443" s="1221" t="s">
        <v>294</v>
      </c>
      <c r="Q443" s="1221" t="s">
        <v>3029</v>
      </c>
      <c r="R443" s="2069" t="s">
        <v>3101</v>
      </c>
      <c r="S443" s="1222" t="s">
        <v>297</v>
      </c>
      <c r="T443" s="2063" t="s">
        <v>2932</v>
      </c>
      <c r="U443" s="1222" t="s">
        <v>294</v>
      </c>
      <c r="V443" s="1222" t="s">
        <v>3102</v>
      </c>
      <c r="W443" s="1222" t="s">
        <v>294</v>
      </c>
      <c r="X443" s="1222" t="s">
        <v>3011</v>
      </c>
      <c r="Y443" s="1222" t="s">
        <v>3020</v>
      </c>
      <c r="Z443" s="1222" t="s">
        <v>3011</v>
      </c>
      <c r="AA443" s="1222" t="s">
        <v>3011</v>
      </c>
      <c r="AB443" s="1222" t="s">
        <v>3011</v>
      </c>
      <c r="AC443" s="1222" t="s">
        <v>3011</v>
      </c>
      <c r="AD443" s="1222" t="s">
        <v>3011</v>
      </c>
      <c r="AE443" s="1222" t="s">
        <v>3011</v>
      </c>
      <c r="AF443" s="2007" t="s">
        <v>293</v>
      </c>
      <c r="AG443" s="1222" t="s">
        <v>3103</v>
      </c>
      <c r="AH443" s="1221" t="s">
        <v>3104</v>
      </c>
      <c r="AI443" s="2007" t="s">
        <v>2909</v>
      </c>
      <c r="AJ443" s="1222" t="s">
        <v>295</v>
      </c>
      <c r="AK443" s="1225" t="s">
        <v>3105</v>
      </c>
      <c r="AL443" s="1222" t="s">
        <v>294</v>
      </c>
      <c r="AM443" s="1221" t="s">
        <v>3011</v>
      </c>
      <c r="AN443" s="2008"/>
    </row>
    <row r="444" spans="1:40" ht="93" customHeight="1">
      <c r="A444" s="1221" t="s">
        <v>1107</v>
      </c>
      <c r="B444" s="1221" t="s">
        <v>736</v>
      </c>
      <c r="C444" s="1221" t="s">
        <v>3098</v>
      </c>
      <c r="D444" s="1222" t="s">
        <v>3011</v>
      </c>
      <c r="E444" s="1221" t="s">
        <v>3099</v>
      </c>
      <c r="F444" s="1222" t="s">
        <v>291</v>
      </c>
      <c r="G444" s="1222" t="s">
        <v>3013</v>
      </c>
      <c r="H444" s="1223">
        <v>742.82126000000005</v>
      </c>
      <c r="I444" s="1223">
        <v>400</v>
      </c>
      <c r="J444" s="1222" t="s">
        <v>3014</v>
      </c>
      <c r="K444" s="1224">
        <v>44459</v>
      </c>
      <c r="L444" s="1222" t="s">
        <v>3100</v>
      </c>
      <c r="M444" s="1224">
        <v>48113</v>
      </c>
      <c r="N444" s="1222" t="s">
        <v>293</v>
      </c>
      <c r="O444" s="2069">
        <v>46286</v>
      </c>
      <c r="P444" s="1221" t="s">
        <v>294</v>
      </c>
      <c r="Q444" s="1221" t="s">
        <v>3052</v>
      </c>
      <c r="R444" s="2069" t="s">
        <v>3101</v>
      </c>
      <c r="S444" s="1222" t="s">
        <v>297</v>
      </c>
      <c r="T444" s="2063" t="s">
        <v>2932</v>
      </c>
      <c r="U444" s="1222" t="s">
        <v>294</v>
      </c>
      <c r="V444" s="1222" t="s">
        <v>3102</v>
      </c>
      <c r="W444" s="1222" t="s">
        <v>294</v>
      </c>
      <c r="X444" s="1222" t="s">
        <v>3011</v>
      </c>
      <c r="Y444" s="1222" t="s">
        <v>3020</v>
      </c>
      <c r="Z444" s="1222" t="s">
        <v>3011</v>
      </c>
      <c r="AA444" s="1222" t="s">
        <v>3011</v>
      </c>
      <c r="AB444" s="1222" t="s">
        <v>3011</v>
      </c>
      <c r="AC444" s="1222" t="s">
        <v>3011</v>
      </c>
      <c r="AD444" s="1222" t="s">
        <v>3011</v>
      </c>
      <c r="AE444" s="1222" t="s">
        <v>3011</v>
      </c>
      <c r="AF444" s="2007" t="s">
        <v>293</v>
      </c>
      <c r="AG444" s="1222" t="s">
        <v>3103</v>
      </c>
      <c r="AH444" s="1221" t="s">
        <v>3104</v>
      </c>
      <c r="AI444" s="2007" t="s">
        <v>2909</v>
      </c>
      <c r="AJ444" s="1222" t="s">
        <v>295</v>
      </c>
      <c r="AK444" s="1225" t="s">
        <v>3105</v>
      </c>
      <c r="AL444" s="1222" t="s">
        <v>294</v>
      </c>
      <c r="AM444" s="1221" t="s">
        <v>3011</v>
      </c>
      <c r="AN444" s="2008"/>
    </row>
    <row r="445" spans="1:40" ht="93" customHeight="1">
      <c r="A445" s="1221" t="s">
        <v>1107</v>
      </c>
      <c r="B445" s="1221" t="s">
        <v>737</v>
      </c>
      <c r="C445" s="1221" t="s">
        <v>3098</v>
      </c>
      <c r="D445" s="1222" t="s">
        <v>3011</v>
      </c>
      <c r="E445" s="1221" t="s">
        <v>3099</v>
      </c>
      <c r="F445" s="1222" t="s">
        <v>291</v>
      </c>
      <c r="G445" s="1222" t="s">
        <v>3013</v>
      </c>
      <c r="H445" s="1223">
        <v>742.82126000000005</v>
      </c>
      <c r="I445" s="1223">
        <v>400</v>
      </c>
      <c r="J445" s="1222" t="s">
        <v>3014</v>
      </c>
      <c r="K445" s="1224">
        <v>44459</v>
      </c>
      <c r="L445" s="1222" t="s">
        <v>3100</v>
      </c>
      <c r="M445" s="1224">
        <v>48113</v>
      </c>
      <c r="N445" s="1222" t="s">
        <v>293</v>
      </c>
      <c r="O445" s="2069">
        <v>46286</v>
      </c>
      <c r="P445" s="1221" t="s">
        <v>294</v>
      </c>
      <c r="Q445" s="1221" t="s">
        <v>3052</v>
      </c>
      <c r="R445" s="2069" t="s">
        <v>3101</v>
      </c>
      <c r="S445" s="1222" t="s">
        <v>297</v>
      </c>
      <c r="T445" s="2063" t="s">
        <v>2932</v>
      </c>
      <c r="U445" s="1222" t="s">
        <v>294</v>
      </c>
      <c r="V445" s="1222" t="s">
        <v>3102</v>
      </c>
      <c r="W445" s="1222" t="s">
        <v>294</v>
      </c>
      <c r="X445" s="1222" t="s">
        <v>3011</v>
      </c>
      <c r="Y445" s="1222" t="s">
        <v>3020</v>
      </c>
      <c r="Z445" s="1222" t="s">
        <v>3011</v>
      </c>
      <c r="AA445" s="1222" t="s">
        <v>3011</v>
      </c>
      <c r="AB445" s="1222" t="s">
        <v>3011</v>
      </c>
      <c r="AC445" s="1222" t="s">
        <v>3011</v>
      </c>
      <c r="AD445" s="1222" t="s">
        <v>3011</v>
      </c>
      <c r="AE445" s="1222" t="s">
        <v>3011</v>
      </c>
      <c r="AF445" s="2007" t="s">
        <v>293</v>
      </c>
      <c r="AG445" s="1222" t="s">
        <v>3103</v>
      </c>
      <c r="AH445" s="1221" t="s">
        <v>3104</v>
      </c>
      <c r="AI445" s="2007" t="s">
        <v>2909</v>
      </c>
      <c r="AJ445" s="1222" t="s">
        <v>295</v>
      </c>
      <c r="AK445" s="1225" t="s">
        <v>3105</v>
      </c>
      <c r="AL445" s="1222" t="s">
        <v>294</v>
      </c>
      <c r="AM445" s="1221" t="s">
        <v>3011</v>
      </c>
      <c r="AN445" s="2008"/>
    </row>
    <row r="446" spans="1:40" ht="93" customHeight="1">
      <c r="A446" s="1221" t="s">
        <v>1107</v>
      </c>
      <c r="B446" s="1221" t="s">
        <v>738</v>
      </c>
      <c r="C446" s="1221" t="s">
        <v>3098</v>
      </c>
      <c r="D446" s="1222" t="s">
        <v>3011</v>
      </c>
      <c r="E446" s="1221" t="s">
        <v>3099</v>
      </c>
      <c r="F446" s="1222" t="s">
        <v>291</v>
      </c>
      <c r="G446" s="1222" t="s">
        <v>3013</v>
      </c>
      <c r="H446" s="1223">
        <v>742.82126000000005</v>
      </c>
      <c r="I446" s="1223">
        <v>400</v>
      </c>
      <c r="J446" s="1222" t="s">
        <v>3014</v>
      </c>
      <c r="K446" s="1224">
        <v>44459</v>
      </c>
      <c r="L446" s="1222" t="s">
        <v>3100</v>
      </c>
      <c r="M446" s="1224">
        <v>48113</v>
      </c>
      <c r="N446" s="1222" t="s">
        <v>293</v>
      </c>
      <c r="O446" s="2069">
        <v>46286</v>
      </c>
      <c r="P446" s="1221" t="s">
        <v>294</v>
      </c>
      <c r="Q446" s="1221" t="s">
        <v>3052</v>
      </c>
      <c r="R446" s="2069" t="s">
        <v>3101</v>
      </c>
      <c r="S446" s="1222" t="s">
        <v>297</v>
      </c>
      <c r="T446" s="2063" t="s">
        <v>2932</v>
      </c>
      <c r="U446" s="1222" t="s">
        <v>294</v>
      </c>
      <c r="V446" s="1222" t="s">
        <v>3102</v>
      </c>
      <c r="W446" s="1222" t="s">
        <v>294</v>
      </c>
      <c r="X446" s="1222" t="s">
        <v>3011</v>
      </c>
      <c r="Y446" s="1222" t="s">
        <v>3020</v>
      </c>
      <c r="Z446" s="1222" t="s">
        <v>3011</v>
      </c>
      <c r="AA446" s="1222" t="s">
        <v>3011</v>
      </c>
      <c r="AB446" s="1222" t="s">
        <v>3011</v>
      </c>
      <c r="AC446" s="1222" t="s">
        <v>3011</v>
      </c>
      <c r="AD446" s="1222" t="s">
        <v>3011</v>
      </c>
      <c r="AE446" s="1222" t="s">
        <v>3011</v>
      </c>
      <c r="AF446" s="2007" t="s">
        <v>293</v>
      </c>
      <c r="AG446" s="1222" t="s">
        <v>3103</v>
      </c>
      <c r="AH446" s="1221" t="s">
        <v>3104</v>
      </c>
      <c r="AI446" s="2007" t="s">
        <v>2909</v>
      </c>
      <c r="AJ446" s="1222" t="s">
        <v>295</v>
      </c>
      <c r="AK446" s="1225" t="s">
        <v>3105</v>
      </c>
      <c r="AL446" s="1222" t="s">
        <v>294</v>
      </c>
      <c r="AM446" s="1221" t="s">
        <v>3011</v>
      </c>
      <c r="AN446" s="2008"/>
    </row>
    <row r="447" spans="1:40" ht="93" customHeight="1">
      <c r="A447" s="1221" t="s">
        <v>1107</v>
      </c>
      <c r="B447" s="1221" t="s">
        <v>739</v>
      </c>
      <c r="C447" s="1221" t="s">
        <v>3098</v>
      </c>
      <c r="D447" s="1222" t="s">
        <v>3011</v>
      </c>
      <c r="E447" s="1221" t="s">
        <v>3099</v>
      </c>
      <c r="F447" s="1222" t="s">
        <v>291</v>
      </c>
      <c r="G447" s="1222" t="s">
        <v>3013</v>
      </c>
      <c r="H447" s="1223">
        <v>2228.46378</v>
      </c>
      <c r="I447" s="1223">
        <v>1200</v>
      </c>
      <c r="J447" s="1222" t="s">
        <v>3014</v>
      </c>
      <c r="K447" s="1224">
        <v>44459</v>
      </c>
      <c r="L447" s="1222" t="s">
        <v>3100</v>
      </c>
      <c r="M447" s="1224">
        <v>48113</v>
      </c>
      <c r="N447" s="1222" t="s">
        <v>293</v>
      </c>
      <c r="O447" s="2069">
        <v>46286</v>
      </c>
      <c r="P447" s="1221" t="s">
        <v>294</v>
      </c>
      <c r="Q447" s="1221" t="s">
        <v>3053</v>
      </c>
      <c r="R447" s="2069" t="s">
        <v>3101</v>
      </c>
      <c r="S447" s="1222" t="s">
        <v>297</v>
      </c>
      <c r="T447" s="2063" t="s">
        <v>2932</v>
      </c>
      <c r="U447" s="1222" t="s">
        <v>294</v>
      </c>
      <c r="V447" s="1222" t="s">
        <v>3102</v>
      </c>
      <c r="W447" s="1222" t="s">
        <v>294</v>
      </c>
      <c r="X447" s="1222" t="s">
        <v>3011</v>
      </c>
      <c r="Y447" s="1222" t="s">
        <v>3020</v>
      </c>
      <c r="Z447" s="1222" t="s">
        <v>3011</v>
      </c>
      <c r="AA447" s="1222" t="s">
        <v>3011</v>
      </c>
      <c r="AB447" s="1222" t="s">
        <v>3011</v>
      </c>
      <c r="AC447" s="1222" t="s">
        <v>3011</v>
      </c>
      <c r="AD447" s="1222" t="s">
        <v>3011</v>
      </c>
      <c r="AE447" s="1222" t="s">
        <v>3011</v>
      </c>
      <c r="AF447" s="2007" t="s">
        <v>293</v>
      </c>
      <c r="AG447" s="1222" t="s">
        <v>3103</v>
      </c>
      <c r="AH447" s="1221" t="s">
        <v>3104</v>
      </c>
      <c r="AI447" s="2007" t="s">
        <v>2909</v>
      </c>
      <c r="AJ447" s="1222" t="s">
        <v>295</v>
      </c>
      <c r="AK447" s="1225" t="s">
        <v>3105</v>
      </c>
      <c r="AL447" s="1222" t="s">
        <v>294</v>
      </c>
      <c r="AM447" s="1221" t="s">
        <v>3011</v>
      </c>
      <c r="AN447" s="2008"/>
    </row>
    <row r="448" spans="1:40" ht="93" customHeight="1">
      <c r="A448" s="1221" t="s">
        <v>1107</v>
      </c>
      <c r="B448" s="1221" t="s">
        <v>740</v>
      </c>
      <c r="C448" s="1221" t="s">
        <v>3098</v>
      </c>
      <c r="D448" s="1222" t="s">
        <v>3011</v>
      </c>
      <c r="E448" s="1221" t="s">
        <v>3099</v>
      </c>
      <c r="F448" s="1222" t="s">
        <v>291</v>
      </c>
      <c r="G448" s="1222" t="s">
        <v>3013</v>
      </c>
      <c r="H448" s="1223">
        <v>742.82126000000005</v>
      </c>
      <c r="I448" s="1223">
        <v>400</v>
      </c>
      <c r="J448" s="1222" t="s">
        <v>3014</v>
      </c>
      <c r="K448" s="1224">
        <v>44459</v>
      </c>
      <c r="L448" s="1222" t="s">
        <v>3100</v>
      </c>
      <c r="M448" s="1224">
        <v>48113</v>
      </c>
      <c r="N448" s="1222" t="s">
        <v>293</v>
      </c>
      <c r="O448" s="2069">
        <v>46286</v>
      </c>
      <c r="P448" s="1221" t="s">
        <v>294</v>
      </c>
      <c r="Q448" s="1221" t="s">
        <v>3052</v>
      </c>
      <c r="R448" s="2069" t="s">
        <v>3101</v>
      </c>
      <c r="S448" s="1222" t="s">
        <v>297</v>
      </c>
      <c r="T448" s="2063" t="s">
        <v>2932</v>
      </c>
      <c r="U448" s="1222" t="s">
        <v>294</v>
      </c>
      <c r="V448" s="1222" t="s">
        <v>3102</v>
      </c>
      <c r="W448" s="1222" t="s">
        <v>294</v>
      </c>
      <c r="X448" s="1222" t="s">
        <v>3011</v>
      </c>
      <c r="Y448" s="1222" t="s">
        <v>3020</v>
      </c>
      <c r="Z448" s="1222" t="s">
        <v>3011</v>
      </c>
      <c r="AA448" s="1222" t="s">
        <v>3011</v>
      </c>
      <c r="AB448" s="1222" t="s">
        <v>3011</v>
      </c>
      <c r="AC448" s="1222" t="s">
        <v>3011</v>
      </c>
      <c r="AD448" s="1222" t="s">
        <v>3011</v>
      </c>
      <c r="AE448" s="1222" t="s">
        <v>3011</v>
      </c>
      <c r="AF448" s="2007" t="s">
        <v>293</v>
      </c>
      <c r="AG448" s="1222" t="s">
        <v>3103</v>
      </c>
      <c r="AH448" s="1221" t="s">
        <v>3104</v>
      </c>
      <c r="AI448" s="2007" t="s">
        <v>2909</v>
      </c>
      <c r="AJ448" s="1222" t="s">
        <v>295</v>
      </c>
      <c r="AK448" s="1225" t="s">
        <v>3105</v>
      </c>
      <c r="AL448" s="1222" t="s">
        <v>294</v>
      </c>
      <c r="AM448" s="1221" t="s">
        <v>3011</v>
      </c>
      <c r="AN448" s="2008"/>
    </row>
    <row r="449" spans="1:40" ht="93" customHeight="1">
      <c r="A449" s="1221" t="s">
        <v>1107</v>
      </c>
      <c r="B449" s="1221" t="s">
        <v>741</v>
      </c>
      <c r="C449" s="1221" t="s">
        <v>3098</v>
      </c>
      <c r="D449" s="1222" t="s">
        <v>3011</v>
      </c>
      <c r="E449" s="1221" t="s">
        <v>3099</v>
      </c>
      <c r="F449" s="1222" t="s">
        <v>291</v>
      </c>
      <c r="G449" s="1222" t="s">
        <v>3013</v>
      </c>
      <c r="H449" s="1223">
        <v>2228.46378</v>
      </c>
      <c r="I449" s="1223">
        <v>1200</v>
      </c>
      <c r="J449" s="1222" t="s">
        <v>3014</v>
      </c>
      <c r="K449" s="1224">
        <v>44459</v>
      </c>
      <c r="L449" s="1222" t="s">
        <v>3100</v>
      </c>
      <c r="M449" s="1224">
        <v>48113</v>
      </c>
      <c r="N449" s="1222" t="s">
        <v>293</v>
      </c>
      <c r="O449" s="2069">
        <v>46286</v>
      </c>
      <c r="P449" s="1221" t="s">
        <v>294</v>
      </c>
      <c r="Q449" s="1221" t="s">
        <v>3053</v>
      </c>
      <c r="R449" s="2069" t="s">
        <v>3101</v>
      </c>
      <c r="S449" s="1222" t="s">
        <v>297</v>
      </c>
      <c r="T449" s="2063" t="s">
        <v>2932</v>
      </c>
      <c r="U449" s="1222" t="s">
        <v>294</v>
      </c>
      <c r="V449" s="1222" t="s">
        <v>3102</v>
      </c>
      <c r="W449" s="1222" t="s">
        <v>294</v>
      </c>
      <c r="X449" s="1222" t="s">
        <v>3011</v>
      </c>
      <c r="Y449" s="1222" t="s">
        <v>3020</v>
      </c>
      <c r="Z449" s="1222" t="s">
        <v>3011</v>
      </c>
      <c r="AA449" s="1222" t="s">
        <v>3011</v>
      </c>
      <c r="AB449" s="1222" t="s">
        <v>3011</v>
      </c>
      <c r="AC449" s="1222" t="s">
        <v>3011</v>
      </c>
      <c r="AD449" s="1222" t="s">
        <v>3011</v>
      </c>
      <c r="AE449" s="1222" t="s">
        <v>3011</v>
      </c>
      <c r="AF449" s="2007" t="s">
        <v>293</v>
      </c>
      <c r="AG449" s="1222" t="s">
        <v>3103</v>
      </c>
      <c r="AH449" s="1221" t="s">
        <v>3104</v>
      </c>
      <c r="AI449" s="2007" t="s">
        <v>2909</v>
      </c>
      <c r="AJ449" s="1222" t="s">
        <v>295</v>
      </c>
      <c r="AK449" s="1225" t="s">
        <v>3105</v>
      </c>
      <c r="AL449" s="1222" t="s">
        <v>294</v>
      </c>
      <c r="AM449" s="1221" t="s">
        <v>3011</v>
      </c>
      <c r="AN449" s="2008"/>
    </row>
    <row r="450" spans="1:40" ht="93" customHeight="1">
      <c r="A450" s="1221" t="s">
        <v>1107</v>
      </c>
      <c r="B450" s="1221" t="s">
        <v>742</v>
      </c>
      <c r="C450" s="1221" t="s">
        <v>3098</v>
      </c>
      <c r="D450" s="1222" t="s">
        <v>3011</v>
      </c>
      <c r="E450" s="1221" t="s">
        <v>3099</v>
      </c>
      <c r="F450" s="1222" t="s">
        <v>291</v>
      </c>
      <c r="G450" s="1222" t="s">
        <v>3013</v>
      </c>
      <c r="H450" s="1223">
        <v>742.82126000000005</v>
      </c>
      <c r="I450" s="1223">
        <v>400</v>
      </c>
      <c r="J450" s="1222" t="s">
        <v>3014</v>
      </c>
      <c r="K450" s="1224">
        <v>44459</v>
      </c>
      <c r="L450" s="1222" t="s">
        <v>3100</v>
      </c>
      <c r="M450" s="1224">
        <v>48113</v>
      </c>
      <c r="N450" s="1222" t="s">
        <v>293</v>
      </c>
      <c r="O450" s="2069">
        <v>46286</v>
      </c>
      <c r="P450" s="1221" t="s">
        <v>294</v>
      </c>
      <c r="Q450" s="1221" t="s">
        <v>3052</v>
      </c>
      <c r="R450" s="2069" t="s">
        <v>3101</v>
      </c>
      <c r="S450" s="1222" t="s">
        <v>297</v>
      </c>
      <c r="T450" s="2063" t="s">
        <v>2932</v>
      </c>
      <c r="U450" s="1222" t="s">
        <v>294</v>
      </c>
      <c r="V450" s="1222" t="s">
        <v>3102</v>
      </c>
      <c r="W450" s="1222" t="s">
        <v>294</v>
      </c>
      <c r="X450" s="1222" t="s">
        <v>3011</v>
      </c>
      <c r="Y450" s="1222" t="s">
        <v>3020</v>
      </c>
      <c r="Z450" s="1222" t="s">
        <v>3011</v>
      </c>
      <c r="AA450" s="1222" t="s">
        <v>3011</v>
      </c>
      <c r="AB450" s="1222" t="s">
        <v>3011</v>
      </c>
      <c r="AC450" s="1222" t="s">
        <v>3011</v>
      </c>
      <c r="AD450" s="1222" t="s">
        <v>3011</v>
      </c>
      <c r="AE450" s="1222" t="s">
        <v>3011</v>
      </c>
      <c r="AF450" s="2007" t="s">
        <v>293</v>
      </c>
      <c r="AG450" s="1222" t="s">
        <v>3103</v>
      </c>
      <c r="AH450" s="1221" t="s">
        <v>3104</v>
      </c>
      <c r="AI450" s="2007" t="s">
        <v>2909</v>
      </c>
      <c r="AJ450" s="1222" t="s">
        <v>295</v>
      </c>
      <c r="AK450" s="1225" t="s">
        <v>3105</v>
      </c>
      <c r="AL450" s="1222" t="s">
        <v>294</v>
      </c>
      <c r="AM450" s="1221" t="s">
        <v>3011</v>
      </c>
      <c r="AN450" s="2008"/>
    </row>
    <row r="451" spans="1:40" ht="93" customHeight="1">
      <c r="A451" s="1221" t="s">
        <v>1107</v>
      </c>
      <c r="B451" s="1221" t="s">
        <v>743</v>
      </c>
      <c r="C451" s="1221" t="s">
        <v>3098</v>
      </c>
      <c r="D451" s="1222" t="s">
        <v>3011</v>
      </c>
      <c r="E451" s="1221" t="s">
        <v>3099</v>
      </c>
      <c r="F451" s="1222" t="s">
        <v>291</v>
      </c>
      <c r="G451" s="1222" t="s">
        <v>3013</v>
      </c>
      <c r="H451" s="1223">
        <v>1485.6425200000001</v>
      </c>
      <c r="I451" s="1223">
        <v>800</v>
      </c>
      <c r="J451" s="1222" t="s">
        <v>3014</v>
      </c>
      <c r="K451" s="1224">
        <v>44459</v>
      </c>
      <c r="L451" s="1222" t="s">
        <v>3100</v>
      </c>
      <c r="M451" s="1224">
        <v>48113</v>
      </c>
      <c r="N451" s="1222" t="s">
        <v>293</v>
      </c>
      <c r="O451" s="2069">
        <v>46286</v>
      </c>
      <c r="P451" s="1221" t="s">
        <v>294</v>
      </c>
      <c r="Q451" s="1221" t="s">
        <v>3051</v>
      </c>
      <c r="R451" s="2069" t="s">
        <v>3101</v>
      </c>
      <c r="S451" s="1222" t="s">
        <v>297</v>
      </c>
      <c r="T451" s="2063" t="s">
        <v>2932</v>
      </c>
      <c r="U451" s="1222" t="s">
        <v>294</v>
      </c>
      <c r="V451" s="1222" t="s">
        <v>3102</v>
      </c>
      <c r="W451" s="1222" t="s">
        <v>294</v>
      </c>
      <c r="X451" s="1222" t="s">
        <v>3011</v>
      </c>
      <c r="Y451" s="1222" t="s">
        <v>3020</v>
      </c>
      <c r="Z451" s="1222" t="s">
        <v>3011</v>
      </c>
      <c r="AA451" s="1222" t="s">
        <v>3011</v>
      </c>
      <c r="AB451" s="1222" t="s">
        <v>3011</v>
      </c>
      <c r="AC451" s="1222" t="s">
        <v>3011</v>
      </c>
      <c r="AD451" s="1222" t="s">
        <v>3011</v>
      </c>
      <c r="AE451" s="1222" t="s">
        <v>3011</v>
      </c>
      <c r="AF451" s="2007" t="s">
        <v>293</v>
      </c>
      <c r="AG451" s="1222" t="s">
        <v>3103</v>
      </c>
      <c r="AH451" s="1221" t="s">
        <v>3104</v>
      </c>
      <c r="AI451" s="2007" t="s">
        <v>2909</v>
      </c>
      <c r="AJ451" s="1222" t="s">
        <v>295</v>
      </c>
      <c r="AK451" s="1225" t="s">
        <v>3105</v>
      </c>
      <c r="AL451" s="1222" t="s">
        <v>294</v>
      </c>
      <c r="AM451" s="1221" t="s">
        <v>3011</v>
      </c>
      <c r="AN451" s="2008"/>
    </row>
    <row r="452" spans="1:40" ht="93" customHeight="1">
      <c r="A452" s="1221" t="s">
        <v>1107</v>
      </c>
      <c r="B452" s="1221" t="s">
        <v>744</v>
      </c>
      <c r="C452" s="1221" t="s">
        <v>3098</v>
      </c>
      <c r="D452" s="1222" t="s">
        <v>3011</v>
      </c>
      <c r="E452" s="1221" t="s">
        <v>3099</v>
      </c>
      <c r="F452" s="1222" t="s">
        <v>291</v>
      </c>
      <c r="G452" s="1222" t="s">
        <v>3013</v>
      </c>
      <c r="H452" s="1223">
        <v>742.82126000000005</v>
      </c>
      <c r="I452" s="1223">
        <v>400</v>
      </c>
      <c r="J452" s="1222" t="s">
        <v>3014</v>
      </c>
      <c r="K452" s="1224">
        <v>44459</v>
      </c>
      <c r="L452" s="1222" t="s">
        <v>3100</v>
      </c>
      <c r="M452" s="1224">
        <v>48113</v>
      </c>
      <c r="N452" s="1222" t="s">
        <v>293</v>
      </c>
      <c r="O452" s="2069">
        <v>46286</v>
      </c>
      <c r="P452" s="1221" t="s">
        <v>294</v>
      </c>
      <c r="Q452" s="1221" t="s">
        <v>3052</v>
      </c>
      <c r="R452" s="2069" t="s">
        <v>3101</v>
      </c>
      <c r="S452" s="1222" t="s">
        <v>297</v>
      </c>
      <c r="T452" s="2063" t="s">
        <v>2932</v>
      </c>
      <c r="U452" s="1222" t="s">
        <v>294</v>
      </c>
      <c r="V452" s="1222" t="s">
        <v>3102</v>
      </c>
      <c r="W452" s="1222" t="s">
        <v>294</v>
      </c>
      <c r="X452" s="1222" t="s">
        <v>3011</v>
      </c>
      <c r="Y452" s="1222" t="s">
        <v>3020</v>
      </c>
      <c r="Z452" s="1222" t="s">
        <v>3011</v>
      </c>
      <c r="AA452" s="1222" t="s">
        <v>3011</v>
      </c>
      <c r="AB452" s="1222" t="s">
        <v>3011</v>
      </c>
      <c r="AC452" s="1222" t="s">
        <v>3011</v>
      </c>
      <c r="AD452" s="1222" t="s">
        <v>3011</v>
      </c>
      <c r="AE452" s="1222" t="s">
        <v>3011</v>
      </c>
      <c r="AF452" s="2007" t="s">
        <v>293</v>
      </c>
      <c r="AG452" s="1222" t="s">
        <v>3103</v>
      </c>
      <c r="AH452" s="1221" t="s">
        <v>3104</v>
      </c>
      <c r="AI452" s="2007" t="s">
        <v>2909</v>
      </c>
      <c r="AJ452" s="1222" t="s">
        <v>295</v>
      </c>
      <c r="AK452" s="1225" t="s">
        <v>3105</v>
      </c>
      <c r="AL452" s="1222" t="s">
        <v>294</v>
      </c>
      <c r="AM452" s="1221" t="s">
        <v>3011</v>
      </c>
      <c r="AN452" s="2008"/>
    </row>
    <row r="453" spans="1:40" ht="93" customHeight="1">
      <c r="A453" s="1221" t="s">
        <v>1107</v>
      </c>
      <c r="B453" s="1221" t="s">
        <v>745</v>
      </c>
      <c r="C453" s="1221" t="s">
        <v>3098</v>
      </c>
      <c r="D453" s="1222" t="s">
        <v>3011</v>
      </c>
      <c r="E453" s="1221" t="s">
        <v>3099</v>
      </c>
      <c r="F453" s="1222" t="s">
        <v>291</v>
      </c>
      <c r="G453" s="1222" t="s">
        <v>3013</v>
      </c>
      <c r="H453" s="1223">
        <v>742.82126000000005</v>
      </c>
      <c r="I453" s="1223">
        <v>400</v>
      </c>
      <c r="J453" s="1222" t="s">
        <v>3014</v>
      </c>
      <c r="K453" s="1224">
        <v>44459</v>
      </c>
      <c r="L453" s="1222" t="s">
        <v>3100</v>
      </c>
      <c r="M453" s="1224">
        <v>48113</v>
      </c>
      <c r="N453" s="1222" t="s">
        <v>293</v>
      </c>
      <c r="O453" s="2069">
        <v>46286</v>
      </c>
      <c r="P453" s="1221" t="s">
        <v>294</v>
      </c>
      <c r="Q453" s="1221" t="s">
        <v>3052</v>
      </c>
      <c r="R453" s="2069" t="s">
        <v>3101</v>
      </c>
      <c r="S453" s="1222" t="s">
        <v>297</v>
      </c>
      <c r="T453" s="2063" t="s">
        <v>2932</v>
      </c>
      <c r="U453" s="1222" t="s">
        <v>294</v>
      </c>
      <c r="V453" s="1222" t="s">
        <v>3102</v>
      </c>
      <c r="W453" s="1222" t="s">
        <v>294</v>
      </c>
      <c r="X453" s="1222" t="s">
        <v>3011</v>
      </c>
      <c r="Y453" s="1222" t="s">
        <v>3020</v>
      </c>
      <c r="Z453" s="1222" t="s">
        <v>3011</v>
      </c>
      <c r="AA453" s="1222" t="s">
        <v>3011</v>
      </c>
      <c r="AB453" s="1222" t="s">
        <v>3011</v>
      </c>
      <c r="AC453" s="1222" t="s">
        <v>3011</v>
      </c>
      <c r="AD453" s="1222" t="s">
        <v>3011</v>
      </c>
      <c r="AE453" s="1222" t="s">
        <v>3011</v>
      </c>
      <c r="AF453" s="2007" t="s">
        <v>293</v>
      </c>
      <c r="AG453" s="1222" t="s">
        <v>3103</v>
      </c>
      <c r="AH453" s="1221" t="s">
        <v>3104</v>
      </c>
      <c r="AI453" s="2007" t="s">
        <v>2909</v>
      </c>
      <c r="AJ453" s="1222" t="s">
        <v>295</v>
      </c>
      <c r="AK453" s="1225" t="s">
        <v>3105</v>
      </c>
      <c r="AL453" s="1222" t="s">
        <v>294</v>
      </c>
      <c r="AM453" s="1221" t="s">
        <v>3011</v>
      </c>
      <c r="AN453" s="2008"/>
    </row>
    <row r="454" spans="1:40" ht="93" customHeight="1">
      <c r="A454" s="1221" t="s">
        <v>1107</v>
      </c>
      <c r="B454" s="1221" t="s">
        <v>746</v>
      </c>
      <c r="C454" s="1221" t="s">
        <v>3098</v>
      </c>
      <c r="D454" s="1222" t="s">
        <v>3011</v>
      </c>
      <c r="E454" s="1221" t="s">
        <v>3099</v>
      </c>
      <c r="F454" s="1222" t="s">
        <v>291</v>
      </c>
      <c r="G454" s="1222" t="s">
        <v>3013</v>
      </c>
      <c r="H454" s="1223">
        <v>22284.637849999999</v>
      </c>
      <c r="I454" s="1223">
        <v>12000</v>
      </c>
      <c r="J454" s="1222" t="s">
        <v>3014</v>
      </c>
      <c r="K454" s="1224">
        <v>44459</v>
      </c>
      <c r="L454" s="1222" t="s">
        <v>3100</v>
      </c>
      <c r="M454" s="1224">
        <v>48113</v>
      </c>
      <c r="N454" s="1222" t="s">
        <v>293</v>
      </c>
      <c r="O454" s="2069">
        <v>46286</v>
      </c>
      <c r="P454" s="1221" t="s">
        <v>294</v>
      </c>
      <c r="Q454" s="1221" t="s">
        <v>3043</v>
      </c>
      <c r="R454" s="2069" t="s">
        <v>3101</v>
      </c>
      <c r="S454" s="1222" t="s">
        <v>297</v>
      </c>
      <c r="T454" s="2063" t="s">
        <v>2932</v>
      </c>
      <c r="U454" s="1222" t="s">
        <v>294</v>
      </c>
      <c r="V454" s="1222" t="s">
        <v>3102</v>
      </c>
      <c r="W454" s="1222" t="s">
        <v>294</v>
      </c>
      <c r="X454" s="1222" t="s">
        <v>3011</v>
      </c>
      <c r="Y454" s="1222" t="s">
        <v>3020</v>
      </c>
      <c r="Z454" s="1222" t="s">
        <v>3011</v>
      </c>
      <c r="AA454" s="1222" t="s">
        <v>3011</v>
      </c>
      <c r="AB454" s="1222" t="s">
        <v>3011</v>
      </c>
      <c r="AC454" s="1222" t="s">
        <v>3011</v>
      </c>
      <c r="AD454" s="1222" t="s">
        <v>3011</v>
      </c>
      <c r="AE454" s="1222" t="s">
        <v>3011</v>
      </c>
      <c r="AF454" s="2007" t="s">
        <v>293</v>
      </c>
      <c r="AG454" s="1222" t="s">
        <v>3103</v>
      </c>
      <c r="AH454" s="1221" t="s">
        <v>3104</v>
      </c>
      <c r="AI454" s="2007" t="s">
        <v>2909</v>
      </c>
      <c r="AJ454" s="1222" t="s">
        <v>295</v>
      </c>
      <c r="AK454" s="1225" t="s">
        <v>3105</v>
      </c>
      <c r="AL454" s="1222" t="s">
        <v>294</v>
      </c>
      <c r="AM454" s="1221" t="s">
        <v>3011</v>
      </c>
      <c r="AN454" s="2008"/>
    </row>
    <row r="455" spans="1:40" ht="93" customHeight="1">
      <c r="A455" s="1221" t="s">
        <v>1107</v>
      </c>
      <c r="B455" s="1221" t="s">
        <v>747</v>
      </c>
      <c r="C455" s="1221" t="s">
        <v>3098</v>
      </c>
      <c r="D455" s="1222" t="s">
        <v>3011</v>
      </c>
      <c r="E455" s="1221" t="s">
        <v>3099</v>
      </c>
      <c r="F455" s="1222" t="s">
        <v>291</v>
      </c>
      <c r="G455" s="1222" t="s">
        <v>3013</v>
      </c>
      <c r="H455" s="1223">
        <v>1485.7003299999999</v>
      </c>
      <c r="I455" s="1223">
        <v>800</v>
      </c>
      <c r="J455" s="1222" t="s">
        <v>3014</v>
      </c>
      <c r="K455" s="1224">
        <v>44459</v>
      </c>
      <c r="L455" s="1222" t="s">
        <v>3100</v>
      </c>
      <c r="M455" s="1224">
        <v>48142</v>
      </c>
      <c r="N455" s="1222" t="s">
        <v>293</v>
      </c>
      <c r="O455" s="2069">
        <v>46316</v>
      </c>
      <c r="P455" s="1221" t="s">
        <v>294</v>
      </c>
      <c r="Q455" s="1221" t="s">
        <v>3051</v>
      </c>
      <c r="R455" s="2069" t="s">
        <v>3111</v>
      </c>
      <c r="S455" s="1222" t="s">
        <v>297</v>
      </c>
      <c r="T455" s="2063" t="s">
        <v>2932</v>
      </c>
      <c r="U455" s="1222" t="s">
        <v>294</v>
      </c>
      <c r="V455" s="1222" t="s">
        <v>3102</v>
      </c>
      <c r="W455" s="1222" t="s">
        <v>294</v>
      </c>
      <c r="X455" s="1222" t="s">
        <v>3011</v>
      </c>
      <c r="Y455" s="1222" t="s">
        <v>3020</v>
      </c>
      <c r="Z455" s="1222" t="s">
        <v>3011</v>
      </c>
      <c r="AA455" s="1222" t="s">
        <v>3011</v>
      </c>
      <c r="AB455" s="1222" t="s">
        <v>3011</v>
      </c>
      <c r="AC455" s="1222" t="s">
        <v>3011</v>
      </c>
      <c r="AD455" s="1222" t="s">
        <v>3011</v>
      </c>
      <c r="AE455" s="1222" t="s">
        <v>3011</v>
      </c>
      <c r="AF455" s="2007" t="s">
        <v>293</v>
      </c>
      <c r="AG455" s="1222" t="s">
        <v>3103</v>
      </c>
      <c r="AH455" s="1221" t="s">
        <v>3104</v>
      </c>
      <c r="AI455" s="2007" t="s">
        <v>2909</v>
      </c>
      <c r="AJ455" s="1222" t="s">
        <v>295</v>
      </c>
      <c r="AK455" s="1225" t="s">
        <v>3105</v>
      </c>
      <c r="AL455" s="1222" t="s">
        <v>294</v>
      </c>
      <c r="AM455" s="1221" t="s">
        <v>3011</v>
      </c>
      <c r="AN455" s="2008"/>
    </row>
    <row r="456" spans="1:40" ht="93" customHeight="1">
      <c r="A456" s="1221" t="s">
        <v>1107</v>
      </c>
      <c r="B456" s="1221" t="s">
        <v>748</v>
      </c>
      <c r="C456" s="1221" t="s">
        <v>3098</v>
      </c>
      <c r="D456" s="1222" t="s">
        <v>3011</v>
      </c>
      <c r="E456" s="1221" t="s">
        <v>3099</v>
      </c>
      <c r="F456" s="1222" t="s">
        <v>291</v>
      </c>
      <c r="G456" s="1222" t="s">
        <v>3013</v>
      </c>
      <c r="H456" s="1223">
        <v>1485.7003299999999</v>
      </c>
      <c r="I456" s="1223">
        <v>800</v>
      </c>
      <c r="J456" s="1222" t="s">
        <v>3014</v>
      </c>
      <c r="K456" s="1224">
        <v>44459</v>
      </c>
      <c r="L456" s="1222" t="s">
        <v>3100</v>
      </c>
      <c r="M456" s="1224">
        <v>48142</v>
      </c>
      <c r="N456" s="1222" t="s">
        <v>293</v>
      </c>
      <c r="O456" s="2069">
        <v>46316</v>
      </c>
      <c r="P456" s="1221" t="s">
        <v>294</v>
      </c>
      <c r="Q456" s="1221" t="s">
        <v>3051</v>
      </c>
      <c r="R456" s="2069" t="s">
        <v>3111</v>
      </c>
      <c r="S456" s="1222" t="s">
        <v>297</v>
      </c>
      <c r="T456" s="2063" t="s">
        <v>2932</v>
      </c>
      <c r="U456" s="1222" t="s">
        <v>294</v>
      </c>
      <c r="V456" s="1222" t="s">
        <v>3102</v>
      </c>
      <c r="W456" s="1222" t="s">
        <v>294</v>
      </c>
      <c r="X456" s="1222" t="s">
        <v>3011</v>
      </c>
      <c r="Y456" s="1222" t="s">
        <v>3020</v>
      </c>
      <c r="Z456" s="1222" t="s">
        <v>3011</v>
      </c>
      <c r="AA456" s="1222" t="s">
        <v>3011</v>
      </c>
      <c r="AB456" s="1222" t="s">
        <v>3011</v>
      </c>
      <c r="AC456" s="1222" t="s">
        <v>3011</v>
      </c>
      <c r="AD456" s="1222" t="s">
        <v>3011</v>
      </c>
      <c r="AE456" s="1222" t="s">
        <v>3011</v>
      </c>
      <c r="AF456" s="2007" t="s">
        <v>293</v>
      </c>
      <c r="AG456" s="1222" t="s">
        <v>3103</v>
      </c>
      <c r="AH456" s="1221" t="s">
        <v>3104</v>
      </c>
      <c r="AI456" s="2007" t="s">
        <v>2909</v>
      </c>
      <c r="AJ456" s="1222" t="s">
        <v>295</v>
      </c>
      <c r="AK456" s="1225" t="s">
        <v>3105</v>
      </c>
      <c r="AL456" s="1222" t="s">
        <v>294</v>
      </c>
      <c r="AM456" s="1221" t="s">
        <v>3011</v>
      </c>
      <c r="AN456" s="2008"/>
    </row>
    <row r="457" spans="1:40" ht="93" customHeight="1">
      <c r="A457" s="1221" t="s">
        <v>1107</v>
      </c>
      <c r="B457" s="1221" t="s">
        <v>749</v>
      </c>
      <c r="C457" s="1221" t="s">
        <v>3098</v>
      </c>
      <c r="D457" s="1222" t="s">
        <v>3011</v>
      </c>
      <c r="E457" s="1221" t="s">
        <v>3099</v>
      </c>
      <c r="F457" s="1222" t="s">
        <v>291</v>
      </c>
      <c r="G457" s="1222" t="s">
        <v>3013</v>
      </c>
      <c r="H457" s="1223">
        <v>3714.2508200000002</v>
      </c>
      <c r="I457" s="1223">
        <v>2000</v>
      </c>
      <c r="J457" s="1222" t="s">
        <v>3014</v>
      </c>
      <c r="K457" s="1224">
        <v>44459</v>
      </c>
      <c r="L457" s="1222" t="s">
        <v>3100</v>
      </c>
      <c r="M457" s="1224">
        <v>48142</v>
      </c>
      <c r="N457" s="1222" t="s">
        <v>293</v>
      </c>
      <c r="O457" s="2069">
        <v>46316</v>
      </c>
      <c r="P457" s="1221" t="s">
        <v>294</v>
      </c>
      <c r="Q457" s="1221" t="s">
        <v>3029</v>
      </c>
      <c r="R457" s="2069" t="s">
        <v>3111</v>
      </c>
      <c r="S457" s="1222" t="s">
        <v>297</v>
      </c>
      <c r="T457" s="2063" t="s">
        <v>2932</v>
      </c>
      <c r="U457" s="1222" t="s">
        <v>294</v>
      </c>
      <c r="V457" s="1222" t="s">
        <v>3102</v>
      </c>
      <c r="W457" s="1222" t="s">
        <v>294</v>
      </c>
      <c r="X457" s="1222" t="s">
        <v>3011</v>
      </c>
      <c r="Y457" s="1222" t="s">
        <v>3020</v>
      </c>
      <c r="Z457" s="1222" t="s">
        <v>3011</v>
      </c>
      <c r="AA457" s="1222" t="s">
        <v>3011</v>
      </c>
      <c r="AB457" s="1222" t="s">
        <v>3011</v>
      </c>
      <c r="AC457" s="1222" t="s">
        <v>3011</v>
      </c>
      <c r="AD457" s="1222" t="s">
        <v>3011</v>
      </c>
      <c r="AE457" s="1222" t="s">
        <v>3011</v>
      </c>
      <c r="AF457" s="2007" t="s">
        <v>293</v>
      </c>
      <c r="AG457" s="1222" t="s">
        <v>3103</v>
      </c>
      <c r="AH457" s="1221" t="s">
        <v>3104</v>
      </c>
      <c r="AI457" s="2007" t="s">
        <v>2909</v>
      </c>
      <c r="AJ457" s="1222" t="s">
        <v>295</v>
      </c>
      <c r="AK457" s="1225" t="s">
        <v>3105</v>
      </c>
      <c r="AL457" s="1222" t="s">
        <v>294</v>
      </c>
      <c r="AM457" s="1221" t="s">
        <v>3011</v>
      </c>
      <c r="AN457" s="2008"/>
    </row>
    <row r="458" spans="1:40" ht="93" customHeight="1">
      <c r="A458" s="1221" t="s">
        <v>1107</v>
      </c>
      <c r="B458" s="1221" t="s">
        <v>750</v>
      </c>
      <c r="C458" s="1221" t="s">
        <v>3098</v>
      </c>
      <c r="D458" s="1222" t="s">
        <v>3011</v>
      </c>
      <c r="E458" s="1221" t="s">
        <v>3099</v>
      </c>
      <c r="F458" s="1222" t="s">
        <v>291</v>
      </c>
      <c r="G458" s="1222" t="s">
        <v>3013</v>
      </c>
      <c r="H458" s="1223">
        <v>3714.2508200000002</v>
      </c>
      <c r="I458" s="1223">
        <v>2000</v>
      </c>
      <c r="J458" s="1222" t="s">
        <v>3014</v>
      </c>
      <c r="K458" s="1224">
        <v>44459</v>
      </c>
      <c r="L458" s="1222" t="s">
        <v>3100</v>
      </c>
      <c r="M458" s="1224">
        <v>48142</v>
      </c>
      <c r="N458" s="1222" t="s">
        <v>293</v>
      </c>
      <c r="O458" s="2069">
        <v>46316</v>
      </c>
      <c r="P458" s="1221" t="s">
        <v>294</v>
      </c>
      <c r="Q458" s="1221" t="s">
        <v>3029</v>
      </c>
      <c r="R458" s="2069" t="s">
        <v>3111</v>
      </c>
      <c r="S458" s="1222" t="s">
        <v>297</v>
      </c>
      <c r="T458" s="2063" t="s">
        <v>2932</v>
      </c>
      <c r="U458" s="1222" t="s">
        <v>294</v>
      </c>
      <c r="V458" s="1222" t="s">
        <v>3102</v>
      </c>
      <c r="W458" s="1222" t="s">
        <v>294</v>
      </c>
      <c r="X458" s="1222" t="s">
        <v>3011</v>
      </c>
      <c r="Y458" s="1222" t="s">
        <v>3020</v>
      </c>
      <c r="Z458" s="1222" t="s">
        <v>3011</v>
      </c>
      <c r="AA458" s="1222" t="s">
        <v>3011</v>
      </c>
      <c r="AB458" s="1222" t="s">
        <v>3011</v>
      </c>
      <c r="AC458" s="1222" t="s">
        <v>3011</v>
      </c>
      <c r="AD458" s="1222" t="s">
        <v>3011</v>
      </c>
      <c r="AE458" s="1222" t="s">
        <v>3011</v>
      </c>
      <c r="AF458" s="2007" t="s">
        <v>293</v>
      </c>
      <c r="AG458" s="1222" t="s">
        <v>3103</v>
      </c>
      <c r="AH458" s="1221" t="s">
        <v>3104</v>
      </c>
      <c r="AI458" s="2007" t="s">
        <v>2909</v>
      </c>
      <c r="AJ458" s="1222" t="s">
        <v>295</v>
      </c>
      <c r="AK458" s="1225" t="s">
        <v>3105</v>
      </c>
      <c r="AL458" s="1222" t="s">
        <v>294</v>
      </c>
      <c r="AM458" s="1221" t="s">
        <v>3011</v>
      </c>
      <c r="AN458" s="2008"/>
    </row>
    <row r="459" spans="1:40" ht="93" customHeight="1">
      <c r="A459" s="1221" t="s">
        <v>1107</v>
      </c>
      <c r="B459" s="1221" t="s">
        <v>751</v>
      </c>
      <c r="C459" s="1221" t="s">
        <v>3098</v>
      </c>
      <c r="D459" s="1222" t="s">
        <v>3011</v>
      </c>
      <c r="E459" s="1221" t="s">
        <v>3099</v>
      </c>
      <c r="F459" s="1222" t="s">
        <v>291</v>
      </c>
      <c r="G459" s="1222" t="s">
        <v>3013</v>
      </c>
      <c r="H459" s="1223">
        <v>4457.1009800000002</v>
      </c>
      <c r="I459" s="1223">
        <v>2400</v>
      </c>
      <c r="J459" s="1222" t="s">
        <v>3014</v>
      </c>
      <c r="K459" s="1224">
        <v>44459</v>
      </c>
      <c r="L459" s="1222" t="s">
        <v>3100</v>
      </c>
      <c r="M459" s="1224">
        <v>48142</v>
      </c>
      <c r="N459" s="1222" t="s">
        <v>293</v>
      </c>
      <c r="O459" s="2069">
        <v>46316</v>
      </c>
      <c r="P459" s="1221" t="s">
        <v>294</v>
      </c>
      <c r="Q459" s="1221" t="s">
        <v>3057</v>
      </c>
      <c r="R459" s="2069" t="s">
        <v>3111</v>
      </c>
      <c r="S459" s="1222" t="s">
        <v>297</v>
      </c>
      <c r="T459" s="2063" t="s">
        <v>2932</v>
      </c>
      <c r="U459" s="1222" t="s">
        <v>294</v>
      </c>
      <c r="V459" s="1222" t="s">
        <v>3102</v>
      </c>
      <c r="W459" s="1222" t="s">
        <v>294</v>
      </c>
      <c r="X459" s="1222" t="s">
        <v>3011</v>
      </c>
      <c r="Y459" s="1222" t="s">
        <v>3020</v>
      </c>
      <c r="Z459" s="1222" t="s">
        <v>3011</v>
      </c>
      <c r="AA459" s="1222" t="s">
        <v>3011</v>
      </c>
      <c r="AB459" s="1222" t="s">
        <v>3011</v>
      </c>
      <c r="AC459" s="1222" t="s">
        <v>3011</v>
      </c>
      <c r="AD459" s="1222" t="s">
        <v>3011</v>
      </c>
      <c r="AE459" s="1222" t="s">
        <v>3011</v>
      </c>
      <c r="AF459" s="2007" t="s">
        <v>293</v>
      </c>
      <c r="AG459" s="1222" t="s">
        <v>3103</v>
      </c>
      <c r="AH459" s="1221" t="s">
        <v>3104</v>
      </c>
      <c r="AI459" s="2007" t="s">
        <v>2909</v>
      </c>
      <c r="AJ459" s="1222" t="s">
        <v>295</v>
      </c>
      <c r="AK459" s="1225" t="s">
        <v>3105</v>
      </c>
      <c r="AL459" s="1222" t="s">
        <v>294</v>
      </c>
      <c r="AM459" s="1221" t="s">
        <v>3011</v>
      </c>
      <c r="AN459" s="2008"/>
    </row>
    <row r="460" spans="1:40" ht="93" customHeight="1">
      <c r="A460" s="1221" t="s">
        <v>1107</v>
      </c>
      <c r="B460" s="1221" t="s">
        <v>752</v>
      </c>
      <c r="C460" s="1221" t="s">
        <v>3098</v>
      </c>
      <c r="D460" s="1222" t="s">
        <v>3011</v>
      </c>
      <c r="E460" s="1221" t="s">
        <v>3099</v>
      </c>
      <c r="F460" s="1222" t="s">
        <v>291</v>
      </c>
      <c r="G460" s="1222" t="s">
        <v>3013</v>
      </c>
      <c r="H460" s="1223">
        <v>8914.2019700000001</v>
      </c>
      <c r="I460" s="1223">
        <v>4800</v>
      </c>
      <c r="J460" s="1222" t="s">
        <v>3014</v>
      </c>
      <c r="K460" s="1224">
        <v>44459</v>
      </c>
      <c r="L460" s="1222" t="s">
        <v>3100</v>
      </c>
      <c r="M460" s="1224">
        <v>48142</v>
      </c>
      <c r="N460" s="1222" t="s">
        <v>293</v>
      </c>
      <c r="O460" s="2069">
        <v>46316</v>
      </c>
      <c r="P460" s="1221" t="s">
        <v>294</v>
      </c>
      <c r="Q460" s="1221" t="s">
        <v>3058</v>
      </c>
      <c r="R460" s="2069" t="s">
        <v>3111</v>
      </c>
      <c r="S460" s="1222" t="s">
        <v>297</v>
      </c>
      <c r="T460" s="2063" t="s">
        <v>2932</v>
      </c>
      <c r="U460" s="1222" t="s">
        <v>294</v>
      </c>
      <c r="V460" s="1222" t="s">
        <v>3102</v>
      </c>
      <c r="W460" s="1222" t="s">
        <v>294</v>
      </c>
      <c r="X460" s="1222" t="s">
        <v>3011</v>
      </c>
      <c r="Y460" s="1222" t="s">
        <v>3020</v>
      </c>
      <c r="Z460" s="1222" t="s">
        <v>3011</v>
      </c>
      <c r="AA460" s="1222" t="s">
        <v>3011</v>
      </c>
      <c r="AB460" s="1222" t="s">
        <v>3011</v>
      </c>
      <c r="AC460" s="1222" t="s">
        <v>3011</v>
      </c>
      <c r="AD460" s="1222" t="s">
        <v>3011</v>
      </c>
      <c r="AE460" s="1222" t="s">
        <v>3011</v>
      </c>
      <c r="AF460" s="2007" t="s">
        <v>293</v>
      </c>
      <c r="AG460" s="1222" t="s">
        <v>3103</v>
      </c>
      <c r="AH460" s="1221" t="s">
        <v>3104</v>
      </c>
      <c r="AI460" s="2007" t="s">
        <v>2909</v>
      </c>
      <c r="AJ460" s="1222" t="s">
        <v>295</v>
      </c>
      <c r="AK460" s="1225" t="s">
        <v>3105</v>
      </c>
      <c r="AL460" s="1222" t="s">
        <v>294</v>
      </c>
      <c r="AM460" s="1221" t="s">
        <v>3011</v>
      </c>
      <c r="AN460" s="2008"/>
    </row>
    <row r="461" spans="1:40" ht="93" customHeight="1">
      <c r="A461" s="1221" t="s">
        <v>1107</v>
      </c>
      <c r="B461" s="1221" t="s">
        <v>753</v>
      </c>
      <c r="C461" s="1221" t="s">
        <v>3098</v>
      </c>
      <c r="D461" s="1222" t="s">
        <v>3011</v>
      </c>
      <c r="E461" s="1221" t="s">
        <v>3099</v>
      </c>
      <c r="F461" s="1222" t="s">
        <v>291</v>
      </c>
      <c r="G461" s="1222" t="s">
        <v>3013</v>
      </c>
      <c r="H461" s="1223">
        <v>3714.2508200000002</v>
      </c>
      <c r="I461" s="1223">
        <v>2000</v>
      </c>
      <c r="J461" s="1222" t="s">
        <v>3014</v>
      </c>
      <c r="K461" s="1224">
        <v>44459</v>
      </c>
      <c r="L461" s="1222" t="s">
        <v>3100</v>
      </c>
      <c r="M461" s="1224">
        <v>48142</v>
      </c>
      <c r="N461" s="1222" t="s">
        <v>293</v>
      </c>
      <c r="O461" s="2069">
        <v>46316</v>
      </c>
      <c r="P461" s="1221" t="s">
        <v>294</v>
      </c>
      <c r="Q461" s="1221" t="s">
        <v>3029</v>
      </c>
      <c r="R461" s="2069" t="s">
        <v>3111</v>
      </c>
      <c r="S461" s="1222" t="s">
        <v>297</v>
      </c>
      <c r="T461" s="2063" t="s">
        <v>2932</v>
      </c>
      <c r="U461" s="1222" t="s">
        <v>294</v>
      </c>
      <c r="V461" s="1222" t="s">
        <v>3102</v>
      </c>
      <c r="W461" s="1222" t="s">
        <v>294</v>
      </c>
      <c r="X461" s="1222" t="s">
        <v>3011</v>
      </c>
      <c r="Y461" s="1222" t="s">
        <v>3020</v>
      </c>
      <c r="Z461" s="1222" t="s">
        <v>3011</v>
      </c>
      <c r="AA461" s="1222" t="s">
        <v>3011</v>
      </c>
      <c r="AB461" s="1222" t="s">
        <v>3011</v>
      </c>
      <c r="AC461" s="1222" t="s">
        <v>3011</v>
      </c>
      <c r="AD461" s="1222" t="s">
        <v>3011</v>
      </c>
      <c r="AE461" s="1222" t="s">
        <v>3011</v>
      </c>
      <c r="AF461" s="2007" t="s">
        <v>293</v>
      </c>
      <c r="AG461" s="1222" t="s">
        <v>3103</v>
      </c>
      <c r="AH461" s="1221" t="s">
        <v>3104</v>
      </c>
      <c r="AI461" s="2007" t="s">
        <v>2909</v>
      </c>
      <c r="AJ461" s="1222" t="s">
        <v>295</v>
      </c>
      <c r="AK461" s="1225" t="s">
        <v>3105</v>
      </c>
      <c r="AL461" s="1222" t="s">
        <v>294</v>
      </c>
      <c r="AM461" s="1221" t="s">
        <v>3011</v>
      </c>
      <c r="AN461" s="2008"/>
    </row>
    <row r="462" spans="1:40" ht="93" customHeight="1">
      <c r="A462" s="1221" t="s">
        <v>1107</v>
      </c>
      <c r="B462" s="1221" t="s">
        <v>754</v>
      </c>
      <c r="C462" s="1221" t="s">
        <v>3098</v>
      </c>
      <c r="D462" s="1222" t="s">
        <v>3011</v>
      </c>
      <c r="E462" s="1221" t="s">
        <v>3099</v>
      </c>
      <c r="F462" s="1222" t="s">
        <v>291</v>
      </c>
      <c r="G462" s="1222" t="s">
        <v>3013</v>
      </c>
      <c r="H462" s="1223">
        <v>2228.5504900000001</v>
      </c>
      <c r="I462" s="1223">
        <v>1200</v>
      </c>
      <c r="J462" s="1222" t="s">
        <v>3014</v>
      </c>
      <c r="K462" s="1224">
        <v>44459</v>
      </c>
      <c r="L462" s="1222" t="s">
        <v>3100</v>
      </c>
      <c r="M462" s="1224">
        <v>48142</v>
      </c>
      <c r="N462" s="1222" t="s">
        <v>293</v>
      </c>
      <c r="O462" s="2069">
        <v>46316</v>
      </c>
      <c r="P462" s="1221" t="s">
        <v>294</v>
      </c>
      <c r="Q462" s="1221" t="s">
        <v>3053</v>
      </c>
      <c r="R462" s="2069" t="s">
        <v>3111</v>
      </c>
      <c r="S462" s="1222" t="s">
        <v>297</v>
      </c>
      <c r="T462" s="2063" t="s">
        <v>2932</v>
      </c>
      <c r="U462" s="1222" t="s">
        <v>294</v>
      </c>
      <c r="V462" s="1222" t="s">
        <v>3102</v>
      </c>
      <c r="W462" s="1222" t="s">
        <v>294</v>
      </c>
      <c r="X462" s="1222" t="s">
        <v>3011</v>
      </c>
      <c r="Y462" s="1222" t="s">
        <v>3020</v>
      </c>
      <c r="Z462" s="1222" t="s">
        <v>3011</v>
      </c>
      <c r="AA462" s="1222" t="s">
        <v>3011</v>
      </c>
      <c r="AB462" s="1222" t="s">
        <v>3011</v>
      </c>
      <c r="AC462" s="1222" t="s">
        <v>3011</v>
      </c>
      <c r="AD462" s="1222" t="s">
        <v>3011</v>
      </c>
      <c r="AE462" s="1222" t="s">
        <v>3011</v>
      </c>
      <c r="AF462" s="2007" t="s">
        <v>293</v>
      </c>
      <c r="AG462" s="1222" t="s">
        <v>3103</v>
      </c>
      <c r="AH462" s="1221" t="s">
        <v>3104</v>
      </c>
      <c r="AI462" s="2007" t="s">
        <v>2909</v>
      </c>
      <c r="AJ462" s="1222" t="s">
        <v>295</v>
      </c>
      <c r="AK462" s="1225" t="s">
        <v>3105</v>
      </c>
      <c r="AL462" s="1222" t="s">
        <v>294</v>
      </c>
      <c r="AM462" s="1221" t="s">
        <v>3011</v>
      </c>
      <c r="AN462" s="2008"/>
    </row>
    <row r="463" spans="1:40" ht="93" customHeight="1">
      <c r="A463" s="1221" t="s">
        <v>1107</v>
      </c>
      <c r="B463" s="1221" t="s">
        <v>755</v>
      </c>
      <c r="C463" s="1221" t="s">
        <v>3098</v>
      </c>
      <c r="D463" s="1222" t="s">
        <v>3011</v>
      </c>
      <c r="E463" s="1221" t="s">
        <v>3099</v>
      </c>
      <c r="F463" s="1222" t="s">
        <v>291</v>
      </c>
      <c r="G463" s="1222" t="s">
        <v>3013</v>
      </c>
      <c r="H463" s="1223">
        <v>9657.05213</v>
      </c>
      <c r="I463" s="1223">
        <v>5200</v>
      </c>
      <c r="J463" s="1222" t="s">
        <v>3014</v>
      </c>
      <c r="K463" s="1224">
        <v>44459</v>
      </c>
      <c r="L463" s="1222" t="s">
        <v>3100</v>
      </c>
      <c r="M463" s="1224">
        <v>48142</v>
      </c>
      <c r="N463" s="1222" t="s">
        <v>293</v>
      </c>
      <c r="O463" s="2069">
        <v>46316</v>
      </c>
      <c r="P463" s="1221" t="s">
        <v>294</v>
      </c>
      <c r="Q463" s="1221" t="s">
        <v>3110</v>
      </c>
      <c r="R463" s="2069" t="s">
        <v>3111</v>
      </c>
      <c r="S463" s="1222" t="s">
        <v>297</v>
      </c>
      <c r="T463" s="2063" t="s">
        <v>2932</v>
      </c>
      <c r="U463" s="1222" t="s">
        <v>294</v>
      </c>
      <c r="V463" s="1222" t="s">
        <v>3102</v>
      </c>
      <c r="W463" s="1222" t="s">
        <v>294</v>
      </c>
      <c r="X463" s="1222" t="s">
        <v>3011</v>
      </c>
      <c r="Y463" s="1222" t="s">
        <v>3020</v>
      </c>
      <c r="Z463" s="1222" t="s">
        <v>3011</v>
      </c>
      <c r="AA463" s="1222" t="s">
        <v>3011</v>
      </c>
      <c r="AB463" s="1222" t="s">
        <v>3011</v>
      </c>
      <c r="AC463" s="1222" t="s">
        <v>3011</v>
      </c>
      <c r="AD463" s="1222" t="s">
        <v>3011</v>
      </c>
      <c r="AE463" s="1222" t="s">
        <v>3011</v>
      </c>
      <c r="AF463" s="2007" t="s">
        <v>293</v>
      </c>
      <c r="AG463" s="1222" t="s">
        <v>3103</v>
      </c>
      <c r="AH463" s="1221" t="s">
        <v>3104</v>
      </c>
      <c r="AI463" s="2007" t="s">
        <v>2909</v>
      </c>
      <c r="AJ463" s="1222" t="s">
        <v>295</v>
      </c>
      <c r="AK463" s="1225" t="s">
        <v>3105</v>
      </c>
      <c r="AL463" s="1222" t="s">
        <v>294</v>
      </c>
      <c r="AM463" s="1221" t="s">
        <v>3011</v>
      </c>
      <c r="AN463" s="2008"/>
    </row>
    <row r="464" spans="1:40" ht="93" customHeight="1">
      <c r="A464" s="1221" t="s">
        <v>1107</v>
      </c>
      <c r="B464" s="1221" t="s">
        <v>756</v>
      </c>
      <c r="C464" s="1221" t="s">
        <v>3098</v>
      </c>
      <c r="D464" s="1222" t="s">
        <v>3011</v>
      </c>
      <c r="E464" s="1221" t="s">
        <v>3099</v>
      </c>
      <c r="F464" s="1222" t="s">
        <v>291</v>
      </c>
      <c r="G464" s="1222" t="s">
        <v>3013</v>
      </c>
      <c r="H464" s="1223">
        <v>3714.2508200000002</v>
      </c>
      <c r="I464" s="1223">
        <v>2000</v>
      </c>
      <c r="J464" s="1222" t="s">
        <v>3014</v>
      </c>
      <c r="K464" s="1224">
        <v>44459</v>
      </c>
      <c r="L464" s="1222" t="s">
        <v>3100</v>
      </c>
      <c r="M464" s="1224">
        <v>48142</v>
      </c>
      <c r="N464" s="1222" t="s">
        <v>293</v>
      </c>
      <c r="O464" s="2069">
        <v>46316</v>
      </c>
      <c r="P464" s="1221" t="s">
        <v>294</v>
      </c>
      <c r="Q464" s="1221" t="s">
        <v>3029</v>
      </c>
      <c r="R464" s="2069" t="s">
        <v>3111</v>
      </c>
      <c r="S464" s="1222" t="s">
        <v>297</v>
      </c>
      <c r="T464" s="2063" t="s">
        <v>2932</v>
      </c>
      <c r="U464" s="1222" t="s">
        <v>294</v>
      </c>
      <c r="V464" s="1222" t="s">
        <v>3102</v>
      </c>
      <c r="W464" s="1222" t="s">
        <v>294</v>
      </c>
      <c r="X464" s="1222" t="s">
        <v>3011</v>
      </c>
      <c r="Y464" s="1222" t="s">
        <v>3020</v>
      </c>
      <c r="Z464" s="1222" t="s">
        <v>3011</v>
      </c>
      <c r="AA464" s="1222" t="s">
        <v>3011</v>
      </c>
      <c r="AB464" s="1222" t="s">
        <v>3011</v>
      </c>
      <c r="AC464" s="1222" t="s">
        <v>3011</v>
      </c>
      <c r="AD464" s="1222" t="s">
        <v>3011</v>
      </c>
      <c r="AE464" s="1222" t="s">
        <v>3011</v>
      </c>
      <c r="AF464" s="2007" t="s">
        <v>293</v>
      </c>
      <c r="AG464" s="1222" t="s">
        <v>3103</v>
      </c>
      <c r="AH464" s="1221" t="s">
        <v>3104</v>
      </c>
      <c r="AI464" s="2007" t="s">
        <v>2909</v>
      </c>
      <c r="AJ464" s="1222" t="s">
        <v>295</v>
      </c>
      <c r="AK464" s="1225" t="s">
        <v>3105</v>
      </c>
      <c r="AL464" s="1222" t="s">
        <v>294</v>
      </c>
      <c r="AM464" s="1221" t="s">
        <v>3011</v>
      </c>
      <c r="AN464" s="2008"/>
    </row>
    <row r="465" spans="1:40" ht="93" customHeight="1">
      <c r="A465" s="1221" t="s">
        <v>1107</v>
      </c>
      <c r="B465" s="1221" t="s">
        <v>757</v>
      </c>
      <c r="C465" s="1221" t="s">
        <v>3098</v>
      </c>
      <c r="D465" s="1222" t="s">
        <v>3011</v>
      </c>
      <c r="E465" s="1221" t="s">
        <v>3099</v>
      </c>
      <c r="F465" s="1222" t="s">
        <v>291</v>
      </c>
      <c r="G465" s="1222" t="s">
        <v>3013</v>
      </c>
      <c r="H465" s="1223">
        <v>5199.9511499999999</v>
      </c>
      <c r="I465" s="1223">
        <v>2800</v>
      </c>
      <c r="J465" s="1222" t="s">
        <v>3014</v>
      </c>
      <c r="K465" s="1224">
        <v>44459</v>
      </c>
      <c r="L465" s="1222" t="s">
        <v>3100</v>
      </c>
      <c r="M465" s="1224">
        <v>48142</v>
      </c>
      <c r="N465" s="1222" t="s">
        <v>293</v>
      </c>
      <c r="O465" s="2069">
        <v>46316</v>
      </c>
      <c r="P465" s="1221" t="s">
        <v>294</v>
      </c>
      <c r="Q465" s="1221" t="s">
        <v>3073</v>
      </c>
      <c r="R465" s="2069" t="s">
        <v>3111</v>
      </c>
      <c r="S465" s="1222" t="s">
        <v>297</v>
      </c>
      <c r="T465" s="2063" t="s">
        <v>2932</v>
      </c>
      <c r="U465" s="1222" t="s">
        <v>294</v>
      </c>
      <c r="V465" s="1222" t="s">
        <v>3102</v>
      </c>
      <c r="W465" s="1222" t="s">
        <v>294</v>
      </c>
      <c r="X465" s="1222" t="s">
        <v>3011</v>
      </c>
      <c r="Y465" s="1222" t="s">
        <v>3020</v>
      </c>
      <c r="Z465" s="1222" t="s">
        <v>3011</v>
      </c>
      <c r="AA465" s="1222" t="s">
        <v>3011</v>
      </c>
      <c r="AB465" s="1222" t="s">
        <v>3011</v>
      </c>
      <c r="AC465" s="1222" t="s">
        <v>3011</v>
      </c>
      <c r="AD465" s="1222" t="s">
        <v>3011</v>
      </c>
      <c r="AE465" s="1222" t="s">
        <v>3011</v>
      </c>
      <c r="AF465" s="2007" t="s">
        <v>293</v>
      </c>
      <c r="AG465" s="1222" t="s">
        <v>3103</v>
      </c>
      <c r="AH465" s="1221" t="s">
        <v>3104</v>
      </c>
      <c r="AI465" s="2007" t="s">
        <v>2909</v>
      </c>
      <c r="AJ465" s="1222" t="s">
        <v>295</v>
      </c>
      <c r="AK465" s="1225" t="s">
        <v>3105</v>
      </c>
      <c r="AL465" s="1222" t="s">
        <v>294</v>
      </c>
      <c r="AM465" s="1221" t="s">
        <v>3011</v>
      </c>
      <c r="AN465" s="2008"/>
    </row>
    <row r="466" spans="1:40" ht="93" customHeight="1">
      <c r="A466" s="1221" t="s">
        <v>1107</v>
      </c>
      <c r="B466" s="1221" t="s">
        <v>758</v>
      </c>
      <c r="C466" s="1221" t="s">
        <v>3098</v>
      </c>
      <c r="D466" s="1222" t="s">
        <v>3011</v>
      </c>
      <c r="E466" s="1221" t="s">
        <v>3099</v>
      </c>
      <c r="F466" s="1222" t="s">
        <v>291</v>
      </c>
      <c r="G466" s="1222" t="s">
        <v>3013</v>
      </c>
      <c r="H466" s="1223">
        <v>742.82126000000005</v>
      </c>
      <c r="I466" s="1223">
        <v>400</v>
      </c>
      <c r="J466" s="1222" t="s">
        <v>3014</v>
      </c>
      <c r="K466" s="1224">
        <v>44459</v>
      </c>
      <c r="L466" s="1222" t="s">
        <v>3100</v>
      </c>
      <c r="M466" s="1224">
        <v>48113</v>
      </c>
      <c r="N466" s="1222" t="s">
        <v>293</v>
      </c>
      <c r="O466" s="2069">
        <v>46286</v>
      </c>
      <c r="P466" s="1221" t="s">
        <v>294</v>
      </c>
      <c r="Q466" s="1221" t="s">
        <v>3052</v>
      </c>
      <c r="R466" s="2069" t="s">
        <v>3101</v>
      </c>
      <c r="S466" s="1222" t="s">
        <v>297</v>
      </c>
      <c r="T466" s="2063" t="s">
        <v>2932</v>
      </c>
      <c r="U466" s="1222" t="s">
        <v>294</v>
      </c>
      <c r="V466" s="1222" t="s">
        <v>3102</v>
      </c>
      <c r="W466" s="1222" t="s">
        <v>294</v>
      </c>
      <c r="X466" s="1222" t="s">
        <v>3011</v>
      </c>
      <c r="Y466" s="1222" t="s">
        <v>3020</v>
      </c>
      <c r="Z466" s="1222" t="s">
        <v>3011</v>
      </c>
      <c r="AA466" s="1222" t="s">
        <v>3011</v>
      </c>
      <c r="AB466" s="1222" t="s">
        <v>3011</v>
      </c>
      <c r="AC466" s="1222" t="s">
        <v>3011</v>
      </c>
      <c r="AD466" s="1222" t="s">
        <v>3011</v>
      </c>
      <c r="AE466" s="1222" t="s">
        <v>3011</v>
      </c>
      <c r="AF466" s="2007" t="s">
        <v>293</v>
      </c>
      <c r="AG466" s="1222" t="s">
        <v>3103</v>
      </c>
      <c r="AH466" s="1221" t="s">
        <v>3104</v>
      </c>
      <c r="AI466" s="2007" t="s">
        <v>2909</v>
      </c>
      <c r="AJ466" s="1222" t="s">
        <v>295</v>
      </c>
      <c r="AK466" s="1225" t="s">
        <v>3105</v>
      </c>
      <c r="AL466" s="1222" t="s">
        <v>294</v>
      </c>
      <c r="AM466" s="1221" t="s">
        <v>3011</v>
      </c>
      <c r="AN466" s="2008"/>
    </row>
    <row r="467" spans="1:40" ht="93" customHeight="1">
      <c r="A467" s="1221" t="s">
        <v>1107</v>
      </c>
      <c r="B467" s="1221" t="s">
        <v>759</v>
      </c>
      <c r="C467" s="1221" t="s">
        <v>3098</v>
      </c>
      <c r="D467" s="1222" t="s">
        <v>3011</v>
      </c>
      <c r="E467" s="1221" t="s">
        <v>3099</v>
      </c>
      <c r="F467" s="1222" t="s">
        <v>291</v>
      </c>
      <c r="G467" s="1222" t="s">
        <v>3013</v>
      </c>
      <c r="H467" s="1223">
        <v>74262.49252</v>
      </c>
      <c r="I467" s="1223">
        <v>40000</v>
      </c>
      <c r="J467" s="1222" t="s">
        <v>3014</v>
      </c>
      <c r="K467" s="1224">
        <v>44460</v>
      </c>
      <c r="L467" s="1222" t="s">
        <v>3100</v>
      </c>
      <c r="M467" s="1224">
        <v>48113</v>
      </c>
      <c r="N467" s="1222" t="s">
        <v>293</v>
      </c>
      <c r="O467" s="2069">
        <v>46286</v>
      </c>
      <c r="P467" s="1221" t="s">
        <v>294</v>
      </c>
      <c r="Q467" s="1221" t="s">
        <v>3149</v>
      </c>
      <c r="R467" s="2069" t="s">
        <v>3101</v>
      </c>
      <c r="S467" s="1222" t="s">
        <v>297</v>
      </c>
      <c r="T467" s="2063" t="s">
        <v>2932</v>
      </c>
      <c r="U467" s="1222" t="s">
        <v>294</v>
      </c>
      <c r="V467" s="1222" t="s">
        <v>3102</v>
      </c>
      <c r="W467" s="1222" t="s">
        <v>294</v>
      </c>
      <c r="X467" s="1222" t="s">
        <v>3011</v>
      </c>
      <c r="Y467" s="1222" t="s">
        <v>3020</v>
      </c>
      <c r="Z467" s="1222" t="s">
        <v>3011</v>
      </c>
      <c r="AA467" s="1222" t="s">
        <v>3011</v>
      </c>
      <c r="AB467" s="1222" t="s">
        <v>3011</v>
      </c>
      <c r="AC467" s="1222" t="s">
        <v>3011</v>
      </c>
      <c r="AD467" s="1222" t="s">
        <v>3011</v>
      </c>
      <c r="AE467" s="1222" t="s">
        <v>3011</v>
      </c>
      <c r="AF467" s="2007" t="s">
        <v>293</v>
      </c>
      <c r="AG467" s="1222" t="s">
        <v>3103</v>
      </c>
      <c r="AH467" s="1221" t="s">
        <v>3104</v>
      </c>
      <c r="AI467" s="2007" t="s">
        <v>2909</v>
      </c>
      <c r="AJ467" s="1222" t="s">
        <v>295</v>
      </c>
      <c r="AK467" s="1225" t="s">
        <v>3105</v>
      </c>
      <c r="AL467" s="1222" t="s">
        <v>294</v>
      </c>
      <c r="AM467" s="1221" t="s">
        <v>3011</v>
      </c>
      <c r="AN467" s="2008"/>
    </row>
    <row r="468" spans="1:40" ht="93" customHeight="1">
      <c r="A468" s="1221" t="s">
        <v>1107</v>
      </c>
      <c r="B468" s="1221" t="s">
        <v>760</v>
      </c>
      <c r="C468" s="1221" t="s">
        <v>3098</v>
      </c>
      <c r="D468" s="1222" t="s">
        <v>3011</v>
      </c>
      <c r="E468" s="1221" t="s">
        <v>3099</v>
      </c>
      <c r="F468" s="1222" t="s">
        <v>291</v>
      </c>
      <c r="G468" s="1222" t="s">
        <v>3013</v>
      </c>
      <c r="H468" s="1223">
        <v>69064.118040000001</v>
      </c>
      <c r="I468" s="1223">
        <v>37200</v>
      </c>
      <c r="J468" s="1222" t="s">
        <v>3014</v>
      </c>
      <c r="K468" s="1224">
        <v>44460</v>
      </c>
      <c r="L468" s="1222" t="s">
        <v>3100</v>
      </c>
      <c r="M468" s="1224">
        <v>48113</v>
      </c>
      <c r="N468" s="1222" t="s">
        <v>293</v>
      </c>
      <c r="O468" s="2069">
        <v>46286</v>
      </c>
      <c r="P468" s="1221" t="s">
        <v>294</v>
      </c>
      <c r="Q468" s="1221" t="s">
        <v>3150</v>
      </c>
      <c r="R468" s="2069" t="s">
        <v>3101</v>
      </c>
      <c r="S468" s="1222" t="s">
        <v>297</v>
      </c>
      <c r="T468" s="2063" t="s">
        <v>2932</v>
      </c>
      <c r="U468" s="1222" t="s">
        <v>294</v>
      </c>
      <c r="V468" s="1222" t="s">
        <v>3102</v>
      </c>
      <c r="W468" s="1222" t="s">
        <v>294</v>
      </c>
      <c r="X468" s="1222" t="s">
        <v>3011</v>
      </c>
      <c r="Y468" s="1222" t="s">
        <v>3020</v>
      </c>
      <c r="Z468" s="1222" t="s">
        <v>3011</v>
      </c>
      <c r="AA468" s="1222" t="s">
        <v>3011</v>
      </c>
      <c r="AB468" s="1222" t="s">
        <v>3011</v>
      </c>
      <c r="AC468" s="1222" t="s">
        <v>3011</v>
      </c>
      <c r="AD468" s="1222" t="s">
        <v>3011</v>
      </c>
      <c r="AE468" s="1222" t="s">
        <v>3011</v>
      </c>
      <c r="AF468" s="2007" t="s">
        <v>293</v>
      </c>
      <c r="AG468" s="1222" t="s">
        <v>3103</v>
      </c>
      <c r="AH468" s="1221" t="s">
        <v>3104</v>
      </c>
      <c r="AI468" s="2007" t="s">
        <v>2909</v>
      </c>
      <c r="AJ468" s="1222" t="s">
        <v>295</v>
      </c>
      <c r="AK468" s="1225" t="s">
        <v>3105</v>
      </c>
      <c r="AL468" s="1222" t="s">
        <v>294</v>
      </c>
      <c r="AM468" s="1221" t="s">
        <v>3011</v>
      </c>
      <c r="AN468" s="2008"/>
    </row>
    <row r="469" spans="1:40" ht="93" customHeight="1">
      <c r="A469" s="1221" t="s">
        <v>1107</v>
      </c>
      <c r="B469" s="1221" t="s">
        <v>761</v>
      </c>
      <c r="C469" s="1221" t="s">
        <v>3098</v>
      </c>
      <c r="D469" s="1222" t="s">
        <v>3011</v>
      </c>
      <c r="E469" s="1221" t="s">
        <v>3099</v>
      </c>
      <c r="F469" s="1222" t="s">
        <v>291</v>
      </c>
      <c r="G469" s="1222" t="s">
        <v>3013</v>
      </c>
      <c r="H469" s="1223">
        <v>50498.494910000001</v>
      </c>
      <c r="I469" s="1223">
        <v>27200</v>
      </c>
      <c r="J469" s="1222" t="s">
        <v>3014</v>
      </c>
      <c r="K469" s="1224">
        <v>44460</v>
      </c>
      <c r="L469" s="1222" t="s">
        <v>3100</v>
      </c>
      <c r="M469" s="1224">
        <v>48113</v>
      </c>
      <c r="N469" s="1222" t="s">
        <v>293</v>
      </c>
      <c r="O469" s="2069">
        <v>46286</v>
      </c>
      <c r="P469" s="1221" t="s">
        <v>294</v>
      </c>
      <c r="Q469" s="1221" t="s">
        <v>3151</v>
      </c>
      <c r="R469" s="2069" t="s">
        <v>3101</v>
      </c>
      <c r="S469" s="1222" t="s">
        <v>297</v>
      </c>
      <c r="T469" s="2063" t="s">
        <v>2932</v>
      </c>
      <c r="U469" s="1222" t="s">
        <v>294</v>
      </c>
      <c r="V469" s="1222" t="s">
        <v>3102</v>
      </c>
      <c r="W469" s="1222" t="s">
        <v>294</v>
      </c>
      <c r="X469" s="1222" t="s">
        <v>3011</v>
      </c>
      <c r="Y469" s="1222" t="s">
        <v>3020</v>
      </c>
      <c r="Z469" s="1222" t="s">
        <v>3011</v>
      </c>
      <c r="AA469" s="1222" t="s">
        <v>3011</v>
      </c>
      <c r="AB469" s="1222" t="s">
        <v>3011</v>
      </c>
      <c r="AC469" s="1222" t="s">
        <v>3011</v>
      </c>
      <c r="AD469" s="1222" t="s">
        <v>3011</v>
      </c>
      <c r="AE469" s="1222" t="s">
        <v>3011</v>
      </c>
      <c r="AF469" s="2007" t="s">
        <v>293</v>
      </c>
      <c r="AG469" s="1222" t="s">
        <v>3103</v>
      </c>
      <c r="AH469" s="1221" t="s">
        <v>3104</v>
      </c>
      <c r="AI469" s="2007" t="s">
        <v>2909</v>
      </c>
      <c r="AJ469" s="1222" t="s">
        <v>295</v>
      </c>
      <c r="AK469" s="1225" t="s">
        <v>3105</v>
      </c>
      <c r="AL469" s="1222" t="s">
        <v>294</v>
      </c>
      <c r="AM469" s="1221" t="s">
        <v>3011</v>
      </c>
      <c r="AN469" s="2008"/>
    </row>
    <row r="470" spans="1:40" ht="93" customHeight="1">
      <c r="A470" s="1221" t="s">
        <v>1107</v>
      </c>
      <c r="B470" s="1221" t="s">
        <v>762</v>
      </c>
      <c r="C470" s="1221" t="s">
        <v>3098</v>
      </c>
      <c r="D470" s="1222" t="s">
        <v>3011</v>
      </c>
      <c r="E470" s="1221" t="s">
        <v>3099</v>
      </c>
      <c r="F470" s="1222" t="s">
        <v>291</v>
      </c>
      <c r="G470" s="1222" t="s">
        <v>3013</v>
      </c>
      <c r="H470" s="1223">
        <v>337151.71601999999</v>
      </c>
      <c r="I470" s="1223">
        <v>181600</v>
      </c>
      <c r="J470" s="1222" t="s">
        <v>3014</v>
      </c>
      <c r="K470" s="1224">
        <v>44460</v>
      </c>
      <c r="L470" s="1222" t="s">
        <v>3100</v>
      </c>
      <c r="M470" s="1224">
        <v>48113</v>
      </c>
      <c r="N470" s="1222" t="s">
        <v>293</v>
      </c>
      <c r="O470" s="2069">
        <v>46286</v>
      </c>
      <c r="P470" s="1221" t="s">
        <v>294</v>
      </c>
      <c r="Q470" s="1221" t="s">
        <v>3152</v>
      </c>
      <c r="R470" s="2069" t="s">
        <v>3101</v>
      </c>
      <c r="S470" s="1222" t="s">
        <v>297</v>
      </c>
      <c r="T470" s="2063" t="s">
        <v>2932</v>
      </c>
      <c r="U470" s="1222" t="s">
        <v>294</v>
      </c>
      <c r="V470" s="1222" t="s">
        <v>3102</v>
      </c>
      <c r="W470" s="1222" t="s">
        <v>294</v>
      </c>
      <c r="X470" s="1222" t="s">
        <v>3011</v>
      </c>
      <c r="Y470" s="1222" t="s">
        <v>3020</v>
      </c>
      <c r="Z470" s="1222" t="s">
        <v>3011</v>
      </c>
      <c r="AA470" s="1222" t="s">
        <v>3011</v>
      </c>
      <c r="AB470" s="1222" t="s">
        <v>3011</v>
      </c>
      <c r="AC470" s="1222" t="s">
        <v>3011</v>
      </c>
      <c r="AD470" s="1222" t="s">
        <v>3011</v>
      </c>
      <c r="AE470" s="1222" t="s">
        <v>3011</v>
      </c>
      <c r="AF470" s="2007" t="s">
        <v>293</v>
      </c>
      <c r="AG470" s="1222" t="s">
        <v>3103</v>
      </c>
      <c r="AH470" s="1221" t="s">
        <v>3104</v>
      </c>
      <c r="AI470" s="2007" t="s">
        <v>2909</v>
      </c>
      <c r="AJ470" s="1222" t="s">
        <v>295</v>
      </c>
      <c r="AK470" s="1225" t="s">
        <v>3105</v>
      </c>
      <c r="AL470" s="1222" t="s">
        <v>294</v>
      </c>
      <c r="AM470" s="1221" t="s">
        <v>3011</v>
      </c>
      <c r="AN470" s="2008"/>
    </row>
    <row r="471" spans="1:40" ht="93" customHeight="1">
      <c r="A471" s="1221" t="s">
        <v>1107</v>
      </c>
      <c r="B471" s="1221" t="s">
        <v>763</v>
      </c>
      <c r="C471" s="1221" t="s">
        <v>3098</v>
      </c>
      <c r="D471" s="1222" t="s">
        <v>3011</v>
      </c>
      <c r="E471" s="1221" t="s">
        <v>3099</v>
      </c>
      <c r="F471" s="1222" t="s">
        <v>291</v>
      </c>
      <c r="G471" s="1222" t="s">
        <v>3013</v>
      </c>
      <c r="H471" s="1223">
        <v>18565.62313</v>
      </c>
      <c r="I471" s="1223">
        <v>10000</v>
      </c>
      <c r="J471" s="1222" t="s">
        <v>3014</v>
      </c>
      <c r="K471" s="1224">
        <v>44460</v>
      </c>
      <c r="L471" s="1222" t="s">
        <v>3100</v>
      </c>
      <c r="M471" s="1224">
        <v>48113</v>
      </c>
      <c r="N471" s="1222" t="s">
        <v>293</v>
      </c>
      <c r="O471" s="2069">
        <v>46286</v>
      </c>
      <c r="P471" s="1221" t="s">
        <v>294</v>
      </c>
      <c r="Q471" s="1221" t="s">
        <v>3115</v>
      </c>
      <c r="R471" s="2069" t="s">
        <v>3101</v>
      </c>
      <c r="S471" s="1222" t="s">
        <v>297</v>
      </c>
      <c r="T471" s="2063" t="s">
        <v>2932</v>
      </c>
      <c r="U471" s="1222" t="s">
        <v>294</v>
      </c>
      <c r="V471" s="1222" t="s">
        <v>3102</v>
      </c>
      <c r="W471" s="1222" t="s">
        <v>294</v>
      </c>
      <c r="X471" s="1222" t="s">
        <v>3011</v>
      </c>
      <c r="Y471" s="1222" t="s">
        <v>3020</v>
      </c>
      <c r="Z471" s="1222" t="s">
        <v>3011</v>
      </c>
      <c r="AA471" s="1222" t="s">
        <v>3011</v>
      </c>
      <c r="AB471" s="1222" t="s">
        <v>3011</v>
      </c>
      <c r="AC471" s="1222" t="s">
        <v>3011</v>
      </c>
      <c r="AD471" s="1222" t="s">
        <v>3011</v>
      </c>
      <c r="AE471" s="1222" t="s">
        <v>3011</v>
      </c>
      <c r="AF471" s="2007" t="s">
        <v>293</v>
      </c>
      <c r="AG471" s="1222" t="s">
        <v>3103</v>
      </c>
      <c r="AH471" s="1221" t="s">
        <v>3104</v>
      </c>
      <c r="AI471" s="2007" t="s">
        <v>2909</v>
      </c>
      <c r="AJ471" s="1222" t="s">
        <v>295</v>
      </c>
      <c r="AK471" s="1225" t="s">
        <v>3105</v>
      </c>
      <c r="AL471" s="1222" t="s">
        <v>294</v>
      </c>
      <c r="AM471" s="1221" t="s">
        <v>3011</v>
      </c>
      <c r="AN471" s="2008"/>
    </row>
    <row r="472" spans="1:40" ht="93" customHeight="1">
      <c r="A472" s="1221" t="s">
        <v>1107</v>
      </c>
      <c r="B472" s="1221" t="s">
        <v>764</v>
      </c>
      <c r="C472" s="1221" t="s">
        <v>3098</v>
      </c>
      <c r="D472" s="1222" t="s">
        <v>3011</v>
      </c>
      <c r="E472" s="1221" t="s">
        <v>3099</v>
      </c>
      <c r="F472" s="1222" t="s">
        <v>291</v>
      </c>
      <c r="G472" s="1222" t="s">
        <v>3013</v>
      </c>
      <c r="H472" s="1223">
        <v>742.62492999999995</v>
      </c>
      <c r="I472" s="1223">
        <v>400</v>
      </c>
      <c r="J472" s="1222" t="s">
        <v>3014</v>
      </c>
      <c r="K472" s="1224">
        <v>44460</v>
      </c>
      <c r="L472" s="1222" t="s">
        <v>3100</v>
      </c>
      <c r="M472" s="1224">
        <v>48113</v>
      </c>
      <c r="N472" s="1222" t="s">
        <v>293</v>
      </c>
      <c r="O472" s="2069">
        <v>46286</v>
      </c>
      <c r="P472" s="1221" t="s">
        <v>294</v>
      </c>
      <c r="Q472" s="1221" t="s">
        <v>3052</v>
      </c>
      <c r="R472" s="2069" t="s">
        <v>3101</v>
      </c>
      <c r="S472" s="1222" t="s">
        <v>297</v>
      </c>
      <c r="T472" s="2063" t="s">
        <v>2932</v>
      </c>
      <c r="U472" s="1222" t="s">
        <v>294</v>
      </c>
      <c r="V472" s="1222" t="s">
        <v>3102</v>
      </c>
      <c r="W472" s="1222" t="s">
        <v>294</v>
      </c>
      <c r="X472" s="1222" t="s">
        <v>3011</v>
      </c>
      <c r="Y472" s="1222" t="s">
        <v>3020</v>
      </c>
      <c r="Z472" s="1222" t="s">
        <v>3011</v>
      </c>
      <c r="AA472" s="1222" t="s">
        <v>3011</v>
      </c>
      <c r="AB472" s="1222" t="s">
        <v>3011</v>
      </c>
      <c r="AC472" s="1222" t="s">
        <v>3011</v>
      </c>
      <c r="AD472" s="1222" t="s">
        <v>3011</v>
      </c>
      <c r="AE472" s="1222" t="s">
        <v>3011</v>
      </c>
      <c r="AF472" s="2007" t="s">
        <v>293</v>
      </c>
      <c r="AG472" s="1222" t="s">
        <v>3103</v>
      </c>
      <c r="AH472" s="1221" t="s">
        <v>3104</v>
      </c>
      <c r="AI472" s="2007" t="s">
        <v>2909</v>
      </c>
      <c r="AJ472" s="1222" t="s">
        <v>295</v>
      </c>
      <c r="AK472" s="1225" t="s">
        <v>3105</v>
      </c>
      <c r="AL472" s="1222" t="s">
        <v>294</v>
      </c>
      <c r="AM472" s="1221" t="s">
        <v>3011</v>
      </c>
      <c r="AN472" s="2008"/>
    </row>
    <row r="473" spans="1:40" ht="93" customHeight="1">
      <c r="A473" s="1221" t="s">
        <v>1107</v>
      </c>
      <c r="B473" s="1221" t="s">
        <v>765</v>
      </c>
      <c r="C473" s="1221" t="s">
        <v>3098</v>
      </c>
      <c r="D473" s="1222" t="s">
        <v>3011</v>
      </c>
      <c r="E473" s="1221" t="s">
        <v>3099</v>
      </c>
      <c r="F473" s="1222" t="s">
        <v>291</v>
      </c>
      <c r="G473" s="1222" t="s">
        <v>3013</v>
      </c>
      <c r="H473" s="1223">
        <v>5198.3744800000004</v>
      </c>
      <c r="I473" s="1223">
        <v>2800</v>
      </c>
      <c r="J473" s="1222" t="s">
        <v>3014</v>
      </c>
      <c r="K473" s="1224">
        <v>44460</v>
      </c>
      <c r="L473" s="1222" t="s">
        <v>3100</v>
      </c>
      <c r="M473" s="1224">
        <v>48113</v>
      </c>
      <c r="N473" s="1222" t="s">
        <v>293</v>
      </c>
      <c r="O473" s="2069">
        <v>46286</v>
      </c>
      <c r="P473" s="1221" t="s">
        <v>294</v>
      </c>
      <c r="Q473" s="1221" t="s">
        <v>3073</v>
      </c>
      <c r="R473" s="2069" t="s">
        <v>3101</v>
      </c>
      <c r="S473" s="1222" t="s">
        <v>297</v>
      </c>
      <c r="T473" s="2063" t="s">
        <v>2932</v>
      </c>
      <c r="U473" s="1222" t="s">
        <v>294</v>
      </c>
      <c r="V473" s="1222" t="s">
        <v>3102</v>
      </c>
      <c r="W473" s="1222" t="s">
        <v>294</v>
      </c>
      <c r="X473" s="1222" t="s">
        <v>3011</v>
      </c>
      <c r="Y473" s="1222" t="s">
        <v>3020</v>
      </c>
      <c r="Z473" s="1222" t="s">
        <v>3011</v>
      </c>
      <c r="AA473" s="1222" t="s">
        <v>3011</v>
      </c>
      <c r="AB473" s="1222" t="s">
        <v>3011</v>
      </c>
      <c r="AC473" s="1222" t="s">
        <v>3011</v>
      </c>
      <c r="AD473" s="1222" t="s">
        <v>3011</v>
      </c>
      <c r="AE473" s="1222" t="s">
        <v>3011</v>
      </c>
      <c r="AF473" s="2007" t="s">
        <v>293</v>
      </c>
      <c r="AG473" s="1222" t="s">
        <v>3103</v>
      </c>
      <c r="AH473" s="1221" t="s">
        <v>3104</v>
      </c>
      <c r="AI473" s="2007" t="s">
        <v>2909</v>
      </c>
      <c r="AJ473" s="1222" t="s">
        <v>295</v>
      </c>
      <c r="AK473" s="1225" t="s">
        <v>3105</v>
      </c>
      <c r="AL473" s="1222" t="s">
        <v>294</v>
      </c>
      <c r="AM473" s="1221" t="s">
        <v>3011</v>
      </c>
      <c r="AN473" s="2008"/>
    </row>
    <row r="474" spans="1:40" ht="93" customHeight="1">
      <c r="A474" s="1221" t="s">
        <v>1107</v>
      </c>
      <c r="B474" s="1221" t="s">
        <v>766</v>
      </c>
      <c r="C474" s="1221" t="s">
        <v>3098</v>
      </c>
      <c r="D474" s="1222" t="s">
        <v>3011</v>
      </c>
      <c r="E474" s="1221" t="s">
        <v>3099</v>
      </c>
      <c r="F474" s="1222" t="s">
        <v>291</v>
      </c>
      <c r="G474" s="1222" t="s">
        <v>3013</v>
      </c>
      <c r="H474" s="1223">
        <v>11139.373879999999</v>
      </c>
      <c r="I474" s="1223">
        <v>6000</v>
      </c>
      <c r="J474" s="1222" t="s">
        <v>3014</v>
      </c>
      <c r="K474" s="1224">
        <v>44460</v>
      </c>
      <c r="L474" s="1222" t="s">
        <v>3100</v>
      </c>
      <c r="M474" s="1224">
        <v>48113</v>
      </c>
      <c r="N474" s="1222" t="s">
        <v>293</v>
      </c>
      <c r="O474" s="2069">
        <v>46286</v>
      </c>
      <c r="P474" s="1221" t="s">
        <v>294</v>
      </c>
      <c r="Q474" s="1221" t="s">
        <v>3033</v>
      </c>
      <c r="R474" s="2069" t="s">
        <v>3101</v>
      </c>
      <c r="S474" s="1222" t="s">
        <v>297</v>
      </c>
      <c r="T474" s="2063" t="s">
        <v>2932</v>
      </c>
      <c r="U474" s="1222" t="s">
        <v>294</v>
      </c>
      <c r="V474" s="1222" t="s">
        <v>3102</v>
      </c>
      <c r="W474" s="1222" t="s">
        <v>294</v>
      </c>
      <c r="X474" s="1222" t="s">
        <v>3011</v>
      </c>
      <c r="Y474" s="1222" t="s">
        <v>3020</v>
      </c>
      <c r="Z474" s="1222" t="s">
        <v>3011</v>
      </c>
      <c r="AA474" s="1222" t="s">
        <v>3011</v>
      </c>
      <c r="AB474" s="1222" t="s">
        <v>3011</v>
      </c>
      <c r="AC474" s="1222" t="s">
        <v>3011</v>
      </c>
      <c r="AD474" s="1222" t="s">
        <v>3011</v>
      </c>
      <c r="AE474" s="1222" t="s">
        <v>3011</v>
      </c>
      <c r="AF474" s="2007" t="s">
        <v>293</v>
      </c>
      <c r="AG474" s="1222" t="s">
        <v>3103</v>
      </c>
      <c r="AH474" s="1221" t="s">
        <v>3104</v>
      </c>
      <c r="AI474" s="2007" t="s">
        <v>2909</v>
      </c>
      <c r="AJ474" s="1222" t="s">
        <v>295</v>
      </c>
      <c r="AK474" s="1225" t="s">
        <v>3105</v>
      </c>
      <c r="AL474" s="1222" t="s">
        <v>294</v>
      </c>
      <c r="AM474" s="1221" t="s">
        <v>3011</v>
      </c>
      <c r="AN474" s="2008"/>
    </row>
    <row r="475" spans="1:40" ht="93" customHeight="1">
      <c r="A475" s="1221" t="s">
        <v>1107</v>
      </c>
      <c r="B475" s="1221" t="s">
        <v>767</v>
      </c>
      <c r="C475" s="1221" t="s">
        <v>3098</v>
      </c>
      <c r="D475" s="1222" t="s">
        <v>3011</v>
      </c>
      <c r="E475" s="1221" t="s">
        <v>3099</v>
      </c>
      <c r="F475" s="1222" t="s">
        <v>291</v>
      </c>
      <c r="G475" s="1222" t="s">
        <v>3013</v>
      </c>
      <c r="H475" s="1223">
        <v>727029.80171999999</v>
      </c>
      <c r="I475" s="1223">
        <v>391600</v>
      </c>
      <c r="J475" s="1222" t="s">
        <v>3014</v>
      </c>
      <c r="K475" s="1224">
        <v>44460</v>
      </c>
      <c r="L475" s="1222" t="s">
        <v>3100</v>
      </c>
      <c r="M475" s="1224">
        <v>48113</v>
      </c>
      <c r="N475" s="1222" t="s">
        <v>293</v>
      </c>
      <c r="O475" s="2069">
        <v>46286</v>
      </c>
      <c r="P475" s="1221" t="s">
        <v>294</v>
      </c>
      <c r="Q475" s="1221" t="s">
        <v>3153</v>
      </c>
      <c r="R475" s="2069" t="s">
        <v>3101</v>
      </c>
      <c r="S475" s="1222" t="s">
        <v>297</v>
      </c>
      <c r="T475" s="2063" t="s">
        <v>2932</v>
      </c>
      <c r="U475" s="1222" t="s">
        <v>294</v>
      </c>
      <c r="V475" s="1222" t="s">
        <v>3102</v>
      </c>
      <c r="W475" s="1222" t="s">
        <v>294</v>
      </c>
      <c r="X475" s="1222" t="s">
        <v>3011</v>
      </c>
      <c r="Y475" s="1222" t="s">
        <v>3020</v>
      </c>
      <c r="Z475" s="1222" t="s">
        <v>3011</v>
      </c>
      <c r="AA475" s="1222" t="s">
        <v>3011</v>
      </c>
      <c r="AB475" s="1222" t="s">
        <v>3011</v>
      </c>
      <c r="AC475" s="1222" t="s">
        <v>3011</v>
      </c>
      <c r="AD475" s="1222" t="s">
        <v>3011</v>
      </c>
      <c r="AE475" s="1222" t="s">
        <v>3011</v>
      </c>
      <c r="AF475" s="2007" t="s">
        <v>293</v>
      </c>
      <c r="AG475" s="1222" t="s">
        <v>3103</v>
      </c>
      <c r="AH475" s="1221" t="s">
        <v>3104</v>
      </c>
      <c r="AI475" s="2007" t="s">
        <v>2909</v>
      </c>
      <c r="AJ475" s="1222" t="s">
        <v>295</v>
      </c>
      <c r="AK475" s="1225" t="s">
        <v>3105</v>
      </c>
      <c r="AL475" s="1222" t="s">
        <v>294</v>
      </c>
      <c r="AM475" s="1221" t="s">
        <v>3011</v>
      </c>
      <c r="AN475" s="2008"/>
    </row>
    <row r="476" spans="1:40" ht="93" customHeight="1">
      <c r="A476" s="1221" t="s">
        <v>1107</v>
      </c>
      <c r="B476" s="1221" t="s">
        <v>768</v>
      </c>
      <c r="C476" s="1221" t="s">
        <v>3098</v>
      </c>
      <c r="D476" s="1222" t="s">
        <v>3011</v>
      </c>
      <c r="E476" s="1221" t="s">
        <v>3099</v>
      </c>
      <c r="F476" s="1222" t="s">
        <v>291</v>
      </c>
      <c r="G476" s="1222" t="s">
        <v>3013</v>
      </c>
      <c r="H476" s="1223">
        <v>74262.49252</v>
      </c>
      <c r="I476" s="1223">
        <v>40000</v>
      </c>
      <c r="J476" s="1222" t="s">
        <v>3014</v>
      </c>
      <c r="K476" s="1224">
        <v>44460</v>
      </c>
      <c r="L476" s="1222" t="s">
        <v>3100</v>
      </c>
      <c r="M476" s="1224">
        <v>48113</v>
      </c>
      <c r="N476" s="1222" t="s">
        <v>293</v>
      </c>
      <c r="O476" s="2069">
        <v>46286</v>
      </c>
      <c r="P476" s="1221" t="s">
        <v>294</v>
      </c>
      <c r="Q476" s="1221" t="s">
        <v>3149</v>
      </c>
      <c r="R476" s="2069" t="s">
        <v>3101</v>
      </c>
      <c r="S476" s="1222" t="s">
        <v>297</v>
      </c>
      <c r="T476" s="2063" t="s">
        <v>2932</v>
      </c>
      <c r="U476" s="1222" t="s">
        <v>294</v>
      </c>
      <c r="V476" s="1222" t="s">
        <v>3102</v>
      </c>
      <c r="W476" s="1222" t="s">
        <v>294</v>
      </c>
      <c r="X476" s="1222" t="s">
        <v>3011</v>
      </c>
      <c r="Y476" s="1222" t="s">
        <v>3020</v>
      </c>
      <c r="Z476" s="1222" t="s">
        <v>3011</v>
      </c>
      <c r="AA476" s="1222" t="s">
        <v>3011</v>
      </c>
      <c r="AB476" s="1222" t="s">
        <v>3011</v>
      </c>
      <c r="AC476" s="1222" t="s">
        <v>3011</v>
      </c>
      <c r="AD476" s="1222" t="s">
        <v>3011</v>
      </c>
      <c r="AE476" s="1222" t="s">
        <v>3011</v>
      </c>
      <c r="AF476" s="2007" t="s">
        <v>293</v>
      </c>
      <c r="AG476" s="1222" t="s">
        <v>3103</v>
      </c>
      <c r="AH476" s="1221" t="s">
        <v>3104</v>
      </c>
      <c r="AI476" s="2007" t="s">
        <v>2909</v>
      </c>
      <c r="AJ476" s="1222" t="s">
        <v>295</v>
      </c>
      <c r="AK476" s="1225" t="s">
        <v>3105</v>
      </c>
      <c r="AL476" s="1222" t="s">
        <v>294</v>
      </c>
      <c r="AM476" s="1221" t="s">
        <v>3011</v>
      </c>
      <c r="AN476" s="2008"/>
    </row>
    <row r="477" spans="1:40" ht="93" customHeight="1">
      <c r="A477" s="1221" t="s">
        <v>1107</v>
      </c>
      <c r="B477" s="1221" t="s">
        <v>769</v>
      </c>
      <c r="C477" s="1221" t="s">
        <v>3098</v>
      </c>
      <c r="D477" s="1222" t="s">
        <v>3011</v>
      </c>
      <c r="E477" s="1221" t="s">
        <v>3099</v>
      </c>
      <c r="F477" s="1222" t="s">
        <v>291</v>
      </c>
      <c r="G477" s="1222" t="s">
        <v>3013</v>
      </c>
      <c r="H477" s="1223">
        <v>121047.8628</v>
      </c>
      <c r="I477" s="1223">
        <v>65200</v>
      </c>
      <c r="J477" s="1222" t="s">
        <v>3014</v>
      </c>
      <c r="K477" s="1224">
        <v>44460</v>
      </c>
      <c r="L477" s="1222" t="s">
        <v>3100</v>
      </c>
      <c r="M477" s="1224">
        <v>48113</v>
      </c>
      <c r="N477" s="1222" t="s">
        <v>293</v>
      </c>
      <c r="O477" s="2069">
        <v>46286</v>
      </c>
      <c r="P477" s="1221" t="s">
        <v>294</v>
      </c>
      <c r="Q477" s="1221" t="s">
        <v>3154</v>
      </c>
      <c r="R477" s="2069" t="s">
        <v>3101</v>
      </c>
      <c r="S477" s="1222" t="s">
        <v>297</v>
      </c>
      <c r="T477" s="2063" t="s">
        <v>2932</v>
      </c>
      <c r="U477" s="1222" t="s">
        <v>294</v>
      </c>
      <c r="V477" s="1222" t="s">
        <v>3102</v>
      </c>
      <c r="W477" s="1222" t="s">
        <v>294</v>
      </c>
      <c r="X477" s="1222" t="s">
        <v>3011</v>
      </c>
      <c r="Y477" s="1222" t="s">
        <v>3020</v>
      </c>
      <c r="Z477" s="1222" t="s">
        <v>3011</v>
      </c>
      <c r="AA477" s="1222" t="s">
        <v>3011</v>
      </c>
      <c r="AB477" s="1222" t="s">
        <v>3011</v>
      </c>
      <c r="AC477" s="1222" t="s">
        <v>3011</v>
      </c>
      <c r="AD477" s="1222" t="s">
        <v>3011</v>
      </c>
      <c r="AE477" s="1222" t="s">
        <v>3011</v>
      </c>
      <c r="AF477" s="2007" t="s">
        <v>293</v>
      </c>
      <c r="AG477" s="1222" t="s">
        <v>3103</v>
      </c>
      <c r="AH477" s="1221" t="s">
        <v>3104</v>
      </c>
      <c r="AI477" s="2007" t="s">
        <v>2909</v>
      </c>
      <c r="AJ477" s="1222" t="s">
        <v>295</v>
      </c>
      <c r="AK477" s="1225" t="s">
        <v>3105</v>
      </c>
      <c r="AL477" s="1222" t="s">
        <v>294</v>
      </c>
      <c r="AM477" s="1221" t="s">
        <v>3011</v>
      </c>
      <c r="AN477" s="2008"/>
    </row>
    <row r="478" spans="1:40" ht="93" customHeight="1">
      <c r="A478" s="1221" t="s">
        <v>1107</v>
      </c>
      <c r="B478" s="1221" t="s">
        <v>770</v>
      </c>
      <c r="C478" s="1221" t="s">
        <v>3098</v>
      </c>
      <c r="D478" s="1222" t="s">
        <v>3011</v>
      </c>
      <c r="E478" s="1221" t="s">
        <v>3099</v>
      </c>
      <c r="F478" s="1222" t="s">
        <v>291</v>
      </c>
      <c r="G478" s="1222" t="s">
        <v>3013</v>
      </c>
      <c r="H478" s="1223">
        <v>10396.748949999999</v>
      </c>
      <c r="I478" s="1223">
        <v>5600</v>
      </c>
      <c r="J478" s="1222" t="s">
        <v>3014</v>
      </c>
      <c r="K478" s="1224">
        <v>44460</v>
      </c>
      <c r="L478" s="1222" t="s">
        <v>3100</v>
      </c>
      <c r="M478" s="1224">
        <v>48113</v>
      </c>
      <c r="N478" s="1222" t="s">
        <v>293</v>
      </c>
      <c r="O478" s="2069">
        <v>46286</v>
      </c>
      <c r="P478" s="1221" t="s">
        <v>294</v>
      </c>
      <c r="Q478" s="1221" t="s">
        <v>3068</v>
      </c>
      <c r="R478" s="2069" t="s">
        <v>3101</v>
      </c>
      <c r="S478" s="1222" t="s">
        <v>297</v>
      </c>
      <c r="T478" s="2063" t="s">
        <v>2932</v>
      </c>
      <c r="U478" s="1222" t="s">
        <v>294</v>
      </c>
      <c r="V478" s="1222" t="s">
        <v>3102</v>
      </c>
      <c r="W478" s="1222" t="s">
        <v>294</v>
      </c>
      <c r="X478" s="1222" t="s">
        <v>3011</v>
      </c>
      <c r="Y478" s="1222" t="s">
        <v>3020</v>
      </c>
      <c r="Z478" s="1222" t="s">
        <v>3011</v>
      </c>
      <c r="AA478" s="1222" t="s">
        <v>3011</v>
      </c>
      <c r="AB478" s="1222" t="s">
        <v>3011</v>
      </c>
      <c r="AC478" s="1222" t="s">
        <v>3011</v>
      </c>
      <c r="AD478" s="1222" t="s">
        <v>3011</v>
      </c>
      <c r="AE478" s="1222" t="s">
        <v>3011</v>
      </c>
      <c r="AF478" s="2007" t="s">
        <v>293</v>
      </c>
      <c r="AG478" s="1222" t="s">
        <v>3103</v>
      </c>
      <c r="AH478" s="1221" t="s">
        <v>3104</v>
      </c>
      <c r="AI478" s="2007" t="s">
        <v>2909</v>
      </c>
      <c r="AJ478" s="1222" t="s">
        <v>295</v>
      </c>
      <c r="AK478" s="1225" t="s">
        <v>3105</v>
      </c>
      <c r="AL478" s="1222" t="s">
        <v>294</v>
      </c>
      <c r="AM478" s="1221" t="s">
        <v>3011</v>
      </c>
      <c r="AN478" s="2008"/>
    </row>
    <row r="479" spans="1:40" ht="93" customHeight="1">
      <c r="A479" s="1221" t="s">
        <v>1107</v>
      </c>
      <c r="B479" s="1221" t="s">
        <v>771</v>
      </c>
      <c r="C479" s="1221" t="s">
        <v>3098</v>
      </c>
      <c r="D479" s="1222" t="s">
        <v>3011</v>
      </c>
      <c r="E479" s="1221" t="s">
        <v>3099</v>
      </c>
      <c r="F479" s="1222" t="s">
        <v>291</v>
      </c>
      <c r="G479" s="1222" t="s">
        <v>3013</v>
      </c>
      <c r="H479" s="1223">
        <v>4455.7495500000005</v>
      </c>
      <c r="I479" s="1223">
        <v>2400</v>
      </c>
      <c r="J479" s="1222" t="s">
        <v>3014</v>
      </c>
      <c r="K479" s="1224">
        <v>44460</v>
      </c>
      <c r="L479" s="1222" t="s">
        <v>3100</v>
      </c>
      <c r="M479" s="1224">
        <v>48113</v>
      </c>
      <c r="N479" s="1222" t="s">
        <v>293</v>
      </c>
      <c r="O479" s="2069">
        <v>46286</v>
      </c>
      <c r="P479" s="1221" t="s">
        <v>294</v>
      </c>
      <c r="Q479" s="1221" t="s">
        <v>3057</v>
      </c>
      <c r="R479" s="2069" t="s">
        <v>3101</v>
      </c>
      <c r="S479" s="1222" t="s">
        <v>297</v>
      </c>
      <c r="T479" s="2063" t="s">
        <v>2932</v>
      </c>
      <c r="U479" s="1222" t="s">
        <v>294</v>
      </c>
      <c r="V479" s="1222" t="s">
        <v>3102</v>
      </c>
      <c r="W479" s="1222" t="s">
        <v>294</v>
      </c>
      <c r="X479" s="1222" t="s">
        <v>3011</v>
      </c>
      <c r="Y479" s="1222" t="s">
        <v>3020</v>
      </c>
      <c r="Z479" s="1222" t="s">
        <v>3011</v>
      </c>
      <c r="AA479" s="1222" t="s">
        <v>3011</v>
      </c>
      <c r="AB479" s="1222" t="s">
        <v>3011</v>
      </c>
      <c r="AC479" s="1222" t="s">
        <v>3011</v>
      </c>
      <c r="AD479" s="1222" t="s">
        <v>3011</v>
      </c>
      <c r="AE479" s="1222" t="s">
        <v>3011</v>
      </c>
      <c r="AF479" s="2007" t="s">
        <v>293</v>
      </c>
      <c r="AG479" s="1222" t="s">
        <v>3103</v>
      </c>
      <c r="AH479" s="1221" t="s">
        <v>3104</v>
      </c>
      <c r="AI479" s="2007" t="s">
        <v>2909</v>
      </c>
      <c r="AJ479" s="1222" t="s">
        <v>295</v>
      </c>
      <c r="AK479" s="1225" t="s">
        <v>3105</v>
      </c>
      <c r="AL479" s="1222" t="s">
        <v>294</v>
      </c>
      <c r="AM479" s="1221" t="s">
        <v>3011</v>
      </c>
      <c r="AN479" s="2008"/>
    </row>
    <row r="480" spans="1:40" ht="93" customHeight="1">
      <c r="A480" s="1221" t="s">
        <v>1107</v>
      </c>
      <c r="B480" s="1221" t="s">
        <v>772</v>
      </c>
      <c r="C480" s="1221" t="s">
        <v>3098</v>
      </c>
      <c r="D480" s="1222" t="s">
        <v>3011</v>
      </c>
      <c r="E480" s="1221" t="s">
        <v>3099</v>
      </c>
      <c r="F480" s="1222" t="s">
        <v>291</v>
      </c>
      <c r="G480" s="1222" t="s">
        <v>3013</v>
      </c>
      <c r="H480" s="1223">
        <v>5940.9993999999997</v>
      </c>
      <c r="I480" s="1223">
        <v>3200</v>
      </c>
      <c r="J480" s="1222" t="s">
        <v>3014</v>
      </c>
      <c r="K480" s="1224">
        <v>44460</v>
      </c>
      <c r="L480" s="1222" t="s">
        <v>3100</v>
      </c>
      <c r="M480" s="1224">
        <v>48113</v>
      </c>
      <c r="N480" s="1222" t="s">
        <v>293</v>
      </c>
      <c r="O480" s="2069">
        <v>46286</v>
      </c>
      <c r="P480" s="1221" t="s">
        <v>294</v>
      </c>
      <c r="Q480" s="1221" t="s">
        <v>3050</v>
      </c>
      <c r="R480" s="2069" t="s">
        <v>3101</v>
      </c>
      <c r="S480" s="1222" t="s">
        <v>297</v>
      </c>
      <c r="T480" s="2063" t="s">
        <v>2932</v>
      </c>
      <c r="U480" s="1222" t="s">
        <v>294</v>
      </c>
      <c r="V480" s="1222" t="s">
        <v>3102</v>
      </c>
      <c r="W480" s="1222" t="s">
        <v>294</v>
      </c>
      <c r="X480" s="1222" t="s">
        <v>3011</v>
      </c>
      <c r="Y480" s="1222" t="s">
        <v>3020</v>
      </c>
      <c r="Z480" s="1222" t="s">
        <v>3011</v>
      </c>
      <c r="AA480" s="1222" t="s">
        <v>3011</v>
      </c>
      <c r="AB480" s="1222" t="s">
        <v>3011</v>
      </c>
      <c r="AC480" s="1222" t="s">
        <v>3011</v>
      </c>
      <c r="AD480" s="1222" t="s">
        <v>3011</v>
      </c>
      <c r="AE480" s="1222" t="s">
        <v>3011</v>
      </c>
      <c r="AF480" s="2007" t="s">
        <v>293</v>
      </c>
      <c r="AG480" s="1222" t="s">
        <v>3103</v>
      </c>
      <c r="AH480" s="1221" t="s">
        <v>3104</v>
      </c>
      <c r="AI480" s="2007" t="s">
        <v>2909</v>
      </c>
      <c r="AJ480" s="1222" t="s">
        <v>295</v>
      </c>
      <c r="AK480" s="1225" t="s">
        <v>3105</v>
      </c>
      <c r="AL480" s="1222" t="s">
        <v>294</v>
      </c>
      <c r="AM480" s="1221" t="s">
        <v>3011</v>
      </c>
      <c r="AN480" s="2008"/>
    </row>
    <row r="481" spans="1:40" ht="93" customHeight="1">
      <c r="A481" s="1221" t="s">
        <v>1107</v>
      </c>
      <c r="B481" s="1221" t="s">
        <v>773</v>
      </c>
      <c r="C481" s="1221" t="s">
        <v>3098</v>
      </c>
      <c r="D481" s="1222" t="s">
        <v>3011</v>
      </c>
      <c r="E481" s="1221" t="s">
        <v>3099</v>
      </c>
      <c r="F481" s="1222" t="s">
        <v>291</v>
      </c>
      <c r="G481" s="1222" t="s">
        <v>3013</v>
      </c>
      <c r="H481" s="1223">
        <v>42329.620730000002</v>
      </c>
      <c r="I481" s="1223">
        <v>22800</v>
      </c>
      <c r="J481" s="1222" t="s">
        <v>3014</v>
      </c>
      <c r="K481" s="1224">
        <v>44460</v>
      </c>
      <c r="L481" s="1222" t="s">
        <v>3100</v>
      </c>
      <c r="M481" s="1224">
        <v>48113</v>
      </c>
      <c r="N481" s="1222" t="s">
        <v>293</v>
      </c>
      <c r="O481" s="2069">
        <v>46286</v>
      </c>
      <c r="P481" s="1221" t="s">
        <v>294</v>
      </c>
      <c r="Q481" s="1221" t="s">
        <v>3155</v>
      </c>
      <c r="R481" s="2069" t="s">
        <v>3101</v>
      </c>
      <c r="S481" s="1222" t="s">
        <v>297</v>
      </c>
      <c r="T481" s="2063" t="s">
        <v>2932</v>
      </c>
      <c r="U481" s="1222" t="s">
        <v>294</v>
      </c>
      <c r="V481" s="1222" t="s">
        <v>3102</v>
      </c>
      <c r="W481" s="1222" t="s">
        <v>294</v>
      </c>
      <c r="X481" s="1222" t="s">
        <v>3011</v>
      </c>
      <c r="Y481" s="1222" t="s">
        <v>3020</v>
      </c>
      <c r="Z481" s="1222" t="s">
        <v>3011</v>
      </c>
      <c r="AA481" s="1222" t="s">
        <v>3011</v>
      </c>
      <c r="AB481" s="1222" t="s">
        <v>3011</v>
      </c>
      <c r="AC481" s="1222" t="s">
        <v>3011</v>
      </c>
      <c r="AD481" s="1222" t="s">
        <v>3011</v>
      </c>
      <c r="AE481" s="1222" t="s">
        <v>3011</v>
      </c>
      <c r="AF481" s="2007" t="s">
        <v>293</v>
      </c>
      <c r="AG481" s="1222" t="s">
        <v>3103</v>
      </c>
      <c r="AH481" s="1221" t="s">
        <v>3104</v>
      </c>
      <c r="AI481" s="2007" t="s">
        <v>2909</v>
      </c>
      <c r="AJ481" s="1222" t="s">
        <v>295</v>
      </c>
      <c r="AK481" s="1225" t="s">
        <v>3105</v>
      </c>
      <c r="AL481" s="1222" t="s">
        <v>294</v>
      </c>
      <c r="AM481" s="1221" t="s">
        <v>3011</v>
      </c>
      <c r="AN481" s="2008"/>
    </row>
    <row r="482" spans="1:40" ht="93" customHeight="1">
      <c r="A482" s="1221" t="s">
        <v>1107</v>
      </c>
      <c r="B482" s="1221" t="s">
        <v>774</v>
      </c>
      <c r="C482" s="1221" t="s">
        <v>3098</v>
      </c>
      <c r="D482" s="1222" t="s">
        <v>3011</v>
      </c>
      <c r="E482" s="1221" t="s">
        <v>3099</v>
      </c>
      <c r="F482" s="1222" t="s">
        <v>291</v>
      </c>
      <c r="G482" s="1222" t="s">
        <v>3013</v>
      </c>
      <c r="H482" s="1223">
        <v>11881.998799999999</v>
      </c>
      <c r="I482" s="1223">
        <v>6400</v>
      </c>
      <c r="J482" s="1222" t="s">
        <v>3014</v>
      </c>
      <c r="K482" s="1224">
        <v>44460</v>
      </c>
      <c r="L482" s="1222" t="s">
        <v>3100</v>
      </c>
      <c r="M482" s="1224">
        <v>48113</v>
      </c>
      <c r="N482" s="1222" t="s">
        <v>293</v>
      </c>
      <c r="O482" s="2069">
        <v>46286</v>
      </c>
      <c r="P482" s="1221" t="s">
        <v>294</v>
      </c>
      <c r="Q482" s="1221" t="s">
        <v>3072</v>
      </c>
      <c r="R482" s="2069" t="s">
        <v>3101</v>
      </c>
      <c r="S482" s="1222" t="s">
        <v>297</v>
      </c>
      <c r="T482" s="2063" t="s">
        <v>2932</v>
      </c>
      <c r="U482" s="1222" t="s">
        <v>294</v>
      </c>
      <c r="V482" s="1222" t="s">
        <v>3102</v>
      </c>
      <c r="W482" s="1222" t="s">
        <v>294</v>
      </c>
      <c r="X482" s="1222" t="s">
        <v>3011</v>
      </c>
      <c r="Y482" s="1222" t="s">
        <v>3020</v>
      </c>
      <c r="Z482" s="1222" t="s">
        <v>3011</v>
      </c>
      <c r="AA482" s="1222" t="s">
        <v>3011</v>
      </c>
      <c r="AB482" s="1222" t="s">
        <v>3011</v>
      </c>
      <c r="AC482" s="1222" t="s">
        <v>3011</v>
      </c>
      <c r="AD482" s="1222" t="s">
        <v>3011</v>
      </c>
      <c r="AE482" s="1222" t="s">
        <v>3011</v>
      </c>
      <c r="AF482" s="2007" t="s">
        <v>293</v>
      </c>
      <c r="AG482" s="1222" t="s">
        <v>3103</v>
      </c>
      <c r="AH482" s="1221" t="s">
        <v>3104</v>
      </c>
      <c r="AI482" s="2007" t="s">
        <v>2909</v>
      </c>
      <c r="AJ482" s="1222" t="s">
        <v>295</v>
      </c>
      <c r="AK482" s="1225" t="s">
        <v>3105</v>
      </c>
      <c r="AL482" s="1222" t="s">
        <v>294</v>
      </c>
      <c r="AM482" s="1221" t="s">
        <v>3011</v>
      </c>
      <c r="AN482" s="2008"/>
    </row>
    <row r="483" spans="1:40" ht="93" customHeight="1">
      <c r="A483" s="1221" t="s">
        <v>1107</v>
      </c>
      <c r="B483" s="1221" t="s">
        <v>775</v>
      </c>
      <c r="C483" s="1221" t="s">
        <v>3098</v>
      </c>
      <c r="D483" s="1222" t="s">
        <v>3011</v>
      </c>
      <c r="E483" s="1221" t="s">
        <v>3099</v>
      </c>
      <c r="F483" s="1222" t="s">
        <v>291</v>
      </c>
      <c r="G483" s="1222" t="s">
        <v>3013</v>
      </c>
      <c r="H483" s="1223">
        <v>1485.2498499999999</v>
      </c>
      <c r="I483" s="1223">
        <v>800</v>
      </c>
      <c r="J483" s="1222" t="s">
        <v>3014</v>
      </c>
      <c r="K483" s="1224">
        <v>44460</v>
      </c>
      <c r="L483" s="1222" t="s">
        <v>3100</v>
      </c>
      <c r="M483" s="1224">
        <v>48113</v>
      </c>
      <c r="N483" s="1222" t="s">
        <v>293</v>
      </c>
      <c r="O483" s="2069">
        <v>46286</v>
      </c>
      <c r="P483" s="1221" t="s">
        <v>294</v>
      </c>
      <c r="Q483" s="1221" t="s">
        <v>3051</v>
      </c>
      <c r="R483" s="2069" t="s">
        <v>3101</v>
      </c>
      <c r="S483" s="1222" t="s">
        <v>297</v>
      </c>
      <c r="T483" s="2063" t="s">
        <v>2932</v>
      </c>
      <c r="U483" s="1222" t="s">
        <v>294</v>
      </c>
      <c r="V483" s="1222" t="s">
        <v>3102</v>
      </c>
      <c r="W483" s="1222" t="s">
        <v>294</v>
      </c>
      <c r="X483" s="1222" t="s">
        <v>3011</v>
      </c>
      <c r="Y483" s="1222" t="s">
        <v>3020</v>
      </c>
      <c r="Z483" s="1222" t="s">
        <v>3011</v>
      </c>
      <c r="AA483" s="1222" t="s">
        <v>3011</v>
      </c>
      <c r="AB483" s="1222" t="s">
        <v>3011</v>
      </c>
      <c r="AC483" s="1222" t="s">
        <v>3011</v>
      </c>
      <c r="AD483" s="1222" t="s">
        <v>3011</v>
      </c>
      <c r="AE483" s="1222" t="s">
        <v>3011</v>
      </c>
      <c r="AF483" s="2007" t="s">
        <v>293</v>
      </c>
      <c r="AG483" s="1222" t="s">
        <v>3103</v>
      </c>
      <c r="AH483" s="1221" t="s">
        <v>3104</v>
      </c>
      <c r="AI483" s="2007" t="s">
        <v>2909</v>
      </c>
      <c r="AJ483" s="1222" t="s">
        <v>295</v>
      </c>
      <c r="AK483" s="1225" t="s">
        <v>3105</v>
      </c>
      <c r="AL483" s="1222" t="s">
        <v>294</v>
      </c>
      <c r="AM483" s="1221" t="s">
        <v>3011</v>
      </c>
      <c r="AN483" s="2008"/>
    </row>
    <row r="484" spans="1:40" ht="93" customHeight="1">
      <c r="A484" s="1221" t="s">
        <v>1107</v>
      </c>
      <c r="B484" s="1221" t="s">
        <v>776</v>
      </c>
      <c r="C484" s="1221" t="s">
        <v>3098</v>
      </c>
      <c r="D484" s="1222" t="s">
        <v>3011</v>
      </c>
      <c r="E484" s="1221" t="s">
        <v>3099</v>
      </c>
      <c r="F484" s="1222" t="s">
        <v>291</v>
      </c>
      <c r="G484" s="1222" t="s">
        <v>3013</v>
      </c>
      <c r="H484" s="1223">
        <v>204221.85441999999</v>
      </c>
      <c r="I484" s="1223">
        <v>110000</v>
      </c>
      <c r="J484" s="1222" t="s">
        <v>3014</v>
      </c>
      <c r="K484" s="1224">
        <v>44460</v>
      </c>
      <c r="L484" s="1222" t="s">
        <v>3100</v>
      </c>
      <c r="M484" s="1224">
        <v>48113</v>
      </c>
      <c r="N484" s="1222" t="s">
        <v>293</v>
      </c>
      <c r="O484" s="2069">
        <v>46286</v>
      </c>
      <c r="P484" s="1221" t="s">
        <v>294</v>
      </c>
      <c r="Q484" s="1221" t="s">
        <v>3118</v>
      </c>
      <c r="R484" s="2069" t="s">
        <v>3101</v>
      </c>
      <c r="S484" s="1222" t="s">
        <v>297</v>
      </c>
      <c r="T484" s="2063" t="s">
        <v>2932</v>
      </c>
      <c r="U484" s="1222" t="s">
        <v>294</v>
      </c>
      <c r="V484" s="1222" t="s">
        <v>3102</v>
      </c>
      <c r="W484" s="1222" t="s">
        <v>294</v>
      </c>
      <c r="X484" s="1222" t="s">
        <v>3011</v>
      </c>
      <c r="Y484" s="1222" t="s">
        <v>3020</v>
      </c>
      <c r="Z484" s="1222" t="s">
        <v>3011</v>
      </c>
      <c r="AA484" s="1222" t="s">
        <v>3011</v>
      </c>
      <c r="AB484" s="1222" t="s">
        <v>3011</v>
      </c>
      <c r="AC484" s="1222" t="s">
        <v>3011</v>
      </c>
      <c r="AD484" s="1222" t="s">
        <v>3011</v>
      </c>
      <c r="AE484" s="1222" t="s">
        <v>3011</v>
      </c>
      <c r="AF484" s="2007" t="s">
        <v>293</v>
      </c>
      <c r="AG484" s="1222" t="s">
        <v>3103</v>
      </c>
      <c r="AH484" s="1221" t="s">
        <v>3104</v>
      </c>
      <c r="AI484" s="2007" t="s">
        <v>2909</v>
      </c>
      <c r="AJ484" s="1222" t="s">
        <v>295</v>
      </c>
      <c r="AK484" s="1225" t="s">
        <v>3105</v>
      </c>
      <c r="AL484" s="1222" t="s">
        <v>294</v>
      </c>
      <c r="AM484" s="1221" t="s">
        <v>3011</v>
      </c>
      <c r="AN484" s="2008"/>
    </row>
    <row r="485" spans="1:40" ht="93" customHeight="1">
      <c r="A485" s="1221" t="s">
        <v>1107</v>
      </c>
      <c r="B485" s="1221" t="s">
        <v>777</v>
      </c>
      <c r="C485" s="1221" t="s">
        <v>3098</v>
      </c>
      <c r="D485" s="1222" t="s">
        <v>3011</v>
      </c>
      <c r="E485" s="1221" t="s">
        <v>3099</v>
      </c>
      <c r="F485" s="1222" t="s">
        <v>291</v>
      </c>
      <c r="G485" s="1222" t="s">
        <v>3013</v>
      </c>
      <c r="H485" s="1223">
        <v>742.62492999999995</v>
      </c>
      <c r="I485" s="1223">
        <v>400</v>
      </c>
      <c r="J485" s="1222" t="s">
        <v>3014</v>
      </c>
      <c r="K485" s="1224">
        <v>44460</v>
      </c>
      <c r="L485" s="1222" t="s">
        <v>3100</v>
      </c>
      <c r="M485" s="1224">
        <v>48113</v>
      </c>
      <c r="N485" s="1222" t="s">
        <v>293</v>
      </c>
      <c r="O485" s="2069">
        <v>46286</v>
      </c>
      <c r="P485" s="1221" t="s">
        <v>294</v>
      </c>
      <c r="Q485" s="1221" t="s">
        <v>3052</v>
      </c>
      <c r="R485" s="2069" t="s">
        <v>3101</v>
      </c>
      <c r="S485" s="1222" t="s">
        <v>297</v>
      </c>
      <c r="T485" s="2063" t="s">
        <v>2932</v>
      </c>
      <c r="U485" s="1222" t="s">
        <v>294</v>
      </c>
      <c r="V485" s="1222" t="s">
        <v>3102</v>
      </c>
      <c r="W485" s="1222" t="s">
        <v>294</v>
      </c>
      <c r="X485" s="1222" t="s">
        <v>3011</v>
      </c>
      <c r="Y485" s="1222" t="s">
        <v>3020</v>
      </c>
      <c r="Z485" s="1222" t="s">
        <v>3011</v>
      </c>
      <c r="AA485" s="1222" t="s">
        <v>3011</v>
      </c>
      <c r="AB485" s="1222" t="s">
        <v>3011</v>
      </c>
      <c r="AC485" s="1222" t="s">
        <v>3011</v>
      </c>
      <c r="AD485" s="1222" t="s">
        <v>3011</v>
      </c>
      <c r="AE485" s="1222" t="s">
        <v>3011</v>
      </c>
      <c r="AF485" s="2007" t="s">
        <v>293</v>
      </c>
      <c r="AG485" s="1222" t="s">
        <v>3103</v>
      </c>
      <c r="AH485" s="1221" t="s">
        <v>3104</v>
      </c>
      <c r="AI485" s="2007" t="s">
        <v>2909</v>
      </c>
      <c r="AJ485" s="1222" t="s">
        <v>295</v>
      </c>
      <c r="AK485" s="1225" t="s">
        <v>3105</v>
      </c>
      <c r="AL485" s="1222" t="s">
        <v>294</v>
      </c>
      <c r="AM485" s="1221" t="s">
        <v>3011</v>
      </c>
      <c r="AN485" s="2008"/>
    </row>
    <row r="486" spans="1:40" ht="93" customHeight="1">
      <c r="A486" s="1221" t="s">
        <v>1107</v>
      </c>
      <c r="B486" s="1221" t="s">
        <v>778</v>
      </c>
      <c r="C486" s="1221" t="s">
        <v>3098</v>
      </c>
      <c r="D486" s="1222" t="s">
        <v>3011</v>
      </c>
      <c r="E486" s="1221" t="s">
        <v>3099</v>
      </c>
      <c r="F486" s="1222" t="s">
        <v>291</v>
      </c>
      <c r="G486" s="1222" t="s">
        <v>3013</v>
      </c>
      <c r="H486" s="1223">
        <v>20793.497899999998</v>
      </c>
      <c r="I486" s="1223">
        <v>11200</v>
      </c>
      <c r="J486" s="1222" t="s">
        <v>3014</v>
      </c>
      <c r="K486" s="1224">
        <v>44460</v>
      </c>
      <c r="L486" s="1222" t="s">
        <v>3100</v>
      </c>
      <c r="M486" s="1224">
        <v>48113</v>
      </c>
      <c r="N486" s="1222" t="s">
        <v>293</v>
      </c>
      <c r="O486" s="2069">
        <v>46286</v>
      </c>
      <c r="P486" s="1221" t="s">
        <v>294</v>
      </c>
      <c r="Q486" s="1221" t="s">
        <v>3078</v>
      </c>
      <c r="R486" s="2069" t="s">
        <v>3101</v>
      </c>
      <c r="S486" s="1222" t="s">
        <v>297</v>
      </c>
      <c r="T486" s="2063" t="s">
        <v>2932</v>
      </c>
      <c r="U486" s="1222" t="s">
        <v>294</v>
      </c>
      <c r="V486" s="1222" t="s">
        <v>3102</v>
      </c>
      <c r="W486" s="1222" t="s">
        <v>294</v>
      </c>
      <c r="X486" s="1222" t="s">
        <v>3011</v>
      </c>
      <c r="Y486" s="1222" t="s">
        <v>3020</v>
      </c>
      <c r="Z486" s="1222" t="s">
        <v>3011</v>
      </c>
      <c r="AA486" s="1222" t="s">
        <v>3011</v>
      </c>
      <c r="AB486" s="1222" t="s">
        <v>3011</v>
      </c>
      <c r="AC486" s="1222" t="s">
        <v>3011</v>
      </c>
      <c r="AD486" s="1222" t="s">
        <v>3011</v>
      </c>
      <c r="AE486" s="1222" t="s">
        <v>3011</v>
      </c>
      <c r="AF486" s="2007" t="s">
        <v>293</v>
      </c>
      <c r="AG486" s="1222" t="s">
        <v>3103</v>
      </c>
      <c r="AH486" s="1221" t="s">
        <v>3104</v>
      </c>
      <c r="AI486" s="2007" t="s">
        <v>2909</v>
      </c>
      <c r="AJ486" s="1222" t="s">
        <v>295</v>
      </c>
      <c r="AK486" s="1225" t="s">
        <v>3105</v>
      </c>
      <c r="AL486" s="1222" t="s">
        <v>294</v>
      </c>
      <c r="AM486" s="1221" t="s">
        <v>3011</v>
      </c>
      <c r="AN486" s="2008"/>
    </row>
    <row r="487" spans="1:40" ht="93" customHeight="1">
      <c r="A487" s="1221" t="s">
        <v>1107</v>
      </c>
      <c r="B487" s="1221" t="s">
        <v>779</v>
      </c>
      <c r="C487" s="1221" t="s">
        <v>3098</v>
      </c>
      <c r="D487" s="1222" t="s">
        <v>3011</v>
      </c>
      <c r="E487" s="1221" t="s">
        <v>3099</v>
      </c>
      <c r="F487" s="1222" t="s">
        <v>291</v>
      </c>
      <c r="G487" s="1222" t="s">
        <v>3013</v>
      </c>
      <c r="H487" s="1223">
        <v>31932.871780000001</v>
      </c>
      <c r="I487" s="1223">
        <v>17200</v>
      </c>
      <c r="J487" s="1222" t="s">
        <v>3014</v>
      </c>
      <c r="K487" s="1224">
        <v>44460</v>
      </c>
      <c r="L487" s="1222" t="s">
        <v>3100</v>
      </c>
      <c r="M487" s="1224">
        <v>48113</v>
      </c>
      <c r="N487" s="1222" t="s">
        <v>293</v>
      </c>
      <c r="O487" s="2069">
        <v>46286</v>
      </c>
      <c r="P487" s="1221" t="s">
        <v>294</v>
      </c>
      <c r="Q487" s="1221" t="s">
        <v>3156</v>
      </c>
      <c r="R487" s="2069" t="s">
        <v>3101</v>
      </c>
      <c r="S487" s="1222" t="s">
        <v>297</v>
      </c>
      <c r="T487" s="2063" t="s">
        <v>2932</v>
      </c>
      <c r="U487" s="1222" t="s">
        <v>294</v>
      </c>
      <c r="V487" s="1222" t="s">
        <v>3102</v>
      </c>
      <c r="W487" s="1222" t="s">
        <v>294</v>
      </c>
      <c r="X487" s="1222" t="s">
        <v>3011</v>
      </c>
      <c r="Y487" s="1222" t="s">
        <v>3020</v>
      </c>
      <c r="Z487" s="1222" t="s">
        <v>3011</v>
      </c>
      <c r="AA487" s="1222" t="s">
        <v>3011</v>
      </c>
      <c r="AB487" s="1222" t="s">
        <v>3011</v>
      </c>
      <c r="AC487" s="1222" t="s">
        <v>3011</v>
      </c>
      <c r="AD487" s="1222" t="s">
        <v>3011</v>
      </c>
      <c r="AE487" s="1222" t="s">
        <v>3011</v>
      </c>
      <c r="AF487" s="2007" t="s">
        <v>293</v>
      </c>
      <c r="AG487" s="1222" t="s">
        <v>3103</v>
      </c>
      <c r="AH487" s="1221" t="s">
        <v>3104</v>
      </c>
      <c r="AI487" s="2007" t="s">
        <v>2909</v>
      </c>
      <c r="AJ487" s="1222" t="s">
        <v>295</v>
      </c>
      <c r="AK487" s="1225" t="s">
        <v>3105</v>
      </c>
      <c r="AL487" s="1222" t="s">
        <v>294</v>
      </c>
      <c r="AM487" s="1221" t="s">
        <v>3011</v>
      </c>
      <c r="AN487" s="2008"/>
    </row>
    <row r="488" spans="1:40" ht="93" customHeight="1">
      <c r="A488" s="1221" t="s">
        <v>1107</v>
      </c>
      <c r="B488" s="1221" t="s">
        <v>780</v>
      </c>
      <c r="C488" s="1221" t="s">
        <v>3098</v>
      </c>
      <c r="D488" s="1222" t="s">
        <v>3011</v>
      </c>
      <c r="E488" s="1221" t="s">
        <v>3099</v>
      </c>
      <c r="F488" s="1222" t="s">
        <v>291</v>
      </c>
      <c r="G488" s="1222" t="s">
        <v>3013</v>
      </c>
      <c r="H488" s="1223">
        <v>25991.872380000001</v>
      </c>
      <c r="I488" s="1223">
        <v>14000</v>
      </c>
      <c r="J488" s="1222" t="s">
        <v>3014</v>
      </c>
      <c r="K488" s="1224">
        <v>44460</v>
      </c>
      <c r="L488" s="1222" t="s">
        <v>3100</v>
      </c>
      <c r="M488" s="1224">
        <v>48113</v>
      </c>
      <c r="N488" s="1222" t="s">
        <v>293</v>
      </c>
      <c r="O488" s="2069">
        <v>46286</v>
      </c>
      <c r="P488" s="1221" t="s">
        <v>294</v>
      </c>
      <c r="Q488" s="1221" t="s">
        <v>3084</v>
      </c>
      <c r="R488" s="2069" t="s">
        <v>3101</v>
      </c>
      <c r="S488" s="1222" t="s">
        <v>297</v>
      </c>
      <c r="T488" s="2063" t="s">
        <v>2932</v>
      </c>
      <c r="U488" s="1222" t="s">
        <v>294</v>
      </c>
      <c r="V488" s="1222" t="s">
        <v>3102</v>
      </c>
      <c r="W488" s="1222" t="s">
        <v>294</v>
      </c>
      <c r="X488" s="1222" t="s">
        <v>3011</v>
      </c>
      <c r="Y488" s="1222" t="s">
        <v>3020</v>
      </c>
      <c r="Z488" s="1222" t="s">
        <v>3011</v>
      </c>
      <c r="AA488" s="1222" t="s">
        <v>3011</v>
      </c>
      <c r="AB488" s="1222" t="s">
        <v>3011</v>
      </c>
      <c r="AC488" s="1222" t="s">
        <v>3011</v>
      </c>
      <c r="AD488" s="1222" t="s">
        <v>3011</v>
      </c>
      <c r="AE488" s="1222" t="s">
        <v>3011</v>
      </c>
      <c r="AF488" s="2007" t="s">
        <v>293</v>
      </c>
      <c r="AG488" s="1222" t="s">
        <v>3103</v>
      </c>
      <c r="AH488" s="1221" t="s">
        <v>3104</v>
      </c>
      <c r="AI488" s="2007" t="s">
        <v>2909</v>
      </c>
      <c r="AJ488" s="1222" t="s">
        <v>295</v>
      </c>
      <c r="AK488" s="1225" t="s">
        <v>3105</v>
      </c>
      <c r="AL488" s="1222" t="s">
        <v>294</v>
      </c>
      <c r="AM488" s="1221" t="s">
        <v>3011</v>
      </c>
      <c r="AN488" s="2008"/>
    </row>
    <row r="489" spans="1:40" ht="93" customHeight="1">
      <c r="A489" s="1221" t="s">
        <v>1107</v>
      </c>
      <c r="B489" s="1221" t="s">
        <v>781</v>
      </c>
      <c r="C489" s="1221" t="s">
        <v>3098</v>
      </c>
      <c r="D489" s="1222" t="s">
        <v>3011</v>
      </c>
      <c r="E489" s="1221" t="s">
        <v>3099</v>
      </c>
      <c r="F489" s="1222" t="s">
        <v>291</v>
      </c>
      <c r="G489" s="1222" t="s">
        <v>3013</v>
      </c>
      <c r="H489" s="1223">
        <v>55696.86939</v>
      </c>
      <c r="I489" s="1223">
        <v>30000</v>
      </c>
      <c r="J489" s="1222" t="s">
        <v>3014</v>
      </c>
      <c r="K489" s="1224">
        <v>44460</v>
      </c>
      <c r="L489" s="1222" t="s">
        <v>3100</v>
      </c>
      <c r="M489" s="1224">
        <v>48113</v>
      </c>
      <c r="N489" s="1222" t="s">
        <v>293</v>
      </c>
      <c r="O489" s="2069">
        <v>46286</v>
      </c>
      <c r="P489" s="1221" t="s">
        <v>294</v>
      </c>
      <c r="Q489" s="1221" t="s">
        <v>3157</v>
      </c>
      <c r="R489" s="2069" t="s">
        <v>3101</v>
      </c>
      <c r="S489" s="1222" t="s">
        <v>297</v>
      </c>
      <c r="T489" s="2063" t="s">
        <v>2932</v>
      </c>
      <c r="U489" s="1222" t="s">
        <v>294</v>
      </c>
      <c r="V489" s="1222" t="s">
        <v>3102</v>
      </c>
      <c r="W489" s="1222" t="s">
        <v>294</v>
      </c>
      <c r="X489" s="1222" t="s">
        <v>3011</v>
      </c>
      <c r="Y489" s="1222" t="s">
        <v>3020</v>
      </c>
      <c r="Z489" s="1222" t="s">
        <v>3011</v>
      </c>
      <c r="AA489" s="1222" t="s">
        <v>3011</v>
      </c>
      <c r="AB489" s="1222" t="s">
        <v>3011</v>
      </c>
      <c r="AC489" s="1222" t="s">
        <v>3011</v>
      </c>
      <c r="AD489" s="1222" t="s">
        <v>3011</v>
      </c>
      <c r="AE489" s="1222" t="s">
        <v>3011</v>
      </c>
      <c r="AF489" s="2007" t="s">
        <v>293</v>
      </c>
      <c r="AG489" s="1222" t="s">
        <v>3103</v>
      </c>
      <c r="AH489" s="1221" t="s">
        <v>3104</v>
      </c>
      <c r="AI489" s="2007" t="s">
        <v>2909</v>
      </c>
      <c r="AJ489" s="1222" t="s">
        <v>295</v>
      </c>
      <c r="AK489" s="1225" t="s">
        <v>3105</v>
      </c>
      <c r="AL489" s="1222" t="s">
        <v>294</v>
      </c>
      <c r="AM489" s="1221" t="s">
        <v>3011</v>
      </c>
      <c r="AN489" s="2008"/>
    </row>
    <row r="490" spans="1:40" ht="93" customHeight="1">
      <c r="A490" s="1221" t="s">
        <v>1107</v>
      </c>
      <c r="B490" s="1221" t="s">
        <v>782</v>
      </c>
      <c r="C490" s="1221" t="s">
        <v>3098</v>
      </c>
      <c r="D490" s="1222" t="s">
        <v>3011</v>
      </c>
      <c r="E490" s="1221" t="s">
        <v>3099</v>
      </c>
      <c r="F490" s="1222" t="s">
        <v>291</v>
      </c>
      <c r="G490" s="1222" t="s">
        <v>3013</v>
      </c>
      <c r="H490" s="1223">
        <v>3713.1246299999998</v>
      </c>
      <c r="I490" s="1223">
        <v>2000</v>
      </c>
      <c r="J490" s="1222" t="s">
        <v>3014</v>
      </c>
      <c r="K490" s="1224">
        <v>44460</v>
      </c>
      <c r="L490" s="1222" t="s">
        <v>3100</v>
      </c>
      <c r="M490" s="1224">
        <v>48113</v>
      </c>
      <c r="N490" s="1222" t="s">
        <v>293</v>
      </c>
      <c r="O490" s="2069">
        <v>46286</v>
      </c>
      <c r="P490" s="1221" t="s">
        <v>294</v>
      </c>
      <c r="Q490" s="1221" t="s">
        <v>3029</v>
      </c>
      <c r="R490" s="2069" t="s">
        <v>3101</v>
      </c>
      <c r="S490" s="1222" t="s">
        <v>297</v>
      </c>
      <c r="T490" s="2063" t="s">
        <v>2932</v>
      </c>
      <c r="U490" s="1222" t="s">
        <v>294</v>
      </c>
      <c r="V490" s="1222" t="s">
        <v>3102</v>
      </c>
      <c r="W490" s="1222" t="s">
        <v>294</v>
      </c>
      <c r="X490" s="1222" t="s">
        <v>3011</v>
      </c>
      <c r="Y490" s="1222" t="s">
        <v>3020</v>
      </c>
      <c r="Z490" s="1222" t="s">
        <v>3011</v>
      </c>
      <c r="AA490" s="1222" t="s">
        <v>3011</v>
      </c>
      <c r="AB490" s="1222" t="s">
        <v>3011</v>
      </c>
      <c r="AC490" s="1222" t="s">
        <v>3011</v>
      </c>
      <c r="AD490" s="1222" t="s">
        <v>3011</v>
      </c>
      <c r="AE490" s="1222" t="s">
        <v>3011</v>
      </c>
      <c r="AF490" s="2007" t="s">
        <v>293</v>
      </c>
      <c r="AG490" s="1222" t="s">
        <v>3103</v>
      </c>
      <c r="AH490" s="1221" t="s">
        <v>3104</v>
      </c>
      <c r="AI490" s="2007" t="s">
        <v>2909</v>
      </c>
      <c r="AJ490" s="1222" t="s">
        <v>295</v>
      </c>
      <c r="AK490" s="1225" t="s">
        <v>3105</v>
      </c>
      <c r="AL490" s="1222" t="s">
        <v>294</v>
      </c>
      <c r="AM490" s="1221" t="s">
        <v>3011</v>
      </c>
      <c r="AN490" s="2008"/>
    </row>
    <row r="491" spans="1:40" ht="93" customHeight="1">
      <c r="A491" s="1221" t="s">
        <v>1107</v>
      </c>
      <c r="B491" s="1221" t="s">
        <v>783</v>
      </c>
      <c r="C491" s="1221" t="s">
        <v>3098</v>
      </c>
      <c r="D491" s="1222" t="s">
        <v>3011</v>
      </c>
      <c r="E491" s="1221" t="s">
        <v>3099</v>
      </c>
      <c r="F491" s="1222" t="s">
        <v>291</v>
      </c>
      <c r="G491" s="1222" t="s">
        <v>3013</v>
      </c>
      <c r="H491" s="1223">
        <v>742.62492999999995</v>
      </c>
      <c r="I491" s="1223">
        <v>400</v>
      </c>
      <c r="J491" s="1222" t="s">
        <v>3014</v>
      </c>
      <c r="K491" s="1224">
        <v>44460</v>
      </c>
      <c r="L491" s="1222" t="s">
        <v>3100</v>
      </c>
      <c r="M491" s="1224">
        <v>48113</v>
      </c>
      <c r="N491" s="1222" t="s">
        <v>293</v>
      </c>
      <c r="O491" s="2069">
        <v>46286</v>
      </c>
      <c r="P491" s="1221" t="s">
        <v>294</v>
      </c>
      <c r="Q491" s="1221" t="s">
        <v>3052</v>
      </c>
      <c r="R491" s="2069" t="s">
        <v>3101</v>
      </c>
      <c r="S491" s="1222" t="s">
        <v>297</v>
      </c>
      <c r="T491" s="2063" t="s">
        <v>2932</v>
      </c>
      <c r="U491" s="1222" t="s">
        <v>294</v>
      </c>
      <c r="V491" s="1222" t="s">
        <v>3102</v>
      </c>
      <c r="W491" s="1222" t="s">
        <v>294</v>
      </c>
      <c r="X491" s="1222" t="s">
        <v>3011</v>
      </c>
      <c r="Y491" s="1222" t="s">
        <v>3020</v>
      </c>
      <c r="Z491" s="1222" t="s">
        <v>3011</v>
      </c>
      <c r="AA491" s="1222" t="s">
        <v>3011</v>
      </c>
      <c r="AB491" s="1222" t="s">
        <v>3011</v>
      </c>
      <c r="AC491" s="1222" t="s">
        <v>3011</v>
      </c>
      <c r="AD491" s="1222" t="s">
        <v>3011</v>
      </c>
      <c r="AE491" s="1222" t="s">
        <v>3011</v>
      </c>
      <c r="AF491" s="2007" t="s">
        <v>293</v>
      </c>
      <c r="AG491" s="1222" t="s">
        <v>3103</v>
      </c>
      <c r="AH491" s="1221" t="s">
        <v>3104</v>
      </c>
      <c r="AI491" s="2007" t="s">
        <v>2909</v>
      </c>
      <c r="AJ491" s="1222" t="s">
        <v>295</v>
      </c>
      <c r="AK491" s="1225" t="s">
        <v>3105</v>
      </c>
      <c r="AL491" s="1222" t="s">
        <v>294</v>
      </c>
      <c r="AM491" s="1221" t="s">
        <v>3011</v>
      </c>
      <c r="AN491" s="2008"/>
    </row>
    <row r="492" spans="1:40" ht="93" customHeight="1">
      <c r="A492" s="1221" t="s">
        <v>1107</v>
      </c>
      <c r="B492" s="1221" t="s">
        <v>784</v>
      </c>
      <c r="C492" s="1221" t="s">
        <v>3098</v>
      </c>
      <c r="D492" s="1222" t="s">
        <v>3011</v>
      </c>
      <c r="E492" s="1221" t="s">
        <v>3099</v>
      </c>
      <c r="F492" s="1222" t="s">
        <v>291</v>
      </c>
      <c r="G492" s="1222" t="s">
        <v>3013</v>
      </c>
      <c r="H492" s="1223">
        <v>20050.87298</v>
      </c>
      <c r="I492" s="1223">
        <v>10800</v>
      </c>
      <c r="J492" s="1222" t="s">
        <v>3014</v>
      </c>
      <c r="K492" s="1224">
        <v>44460</v>
      </c>
      <c r="L492" s="1222" t="s">
        <v>3100</v>
      </c>
      <c r="M492" s="1224">
        <v>48113</v>
      </c>
      <c r="N492" s="1222" t="s">
        <v>293</v>
      </c>
      <c r="O492" s="2069">
        <v>46286</v>
      </c>
      <c r="P492" s="1221" t="s">
        <v>294</v>
      </c>
      <c r="Q492" s="1221" t="s">
        <v>3125</v>
      </c>
      <c r="R492" s="2069" t="s">
        <v>3101</v>
      </c>
      <c r="S492" s="1222" t="s">
        <v>297</v>
      </c>
      <c r="T492" s="2063" t="s">
        <v>2932</v>
      </c>
      <c r="U492" s="1222" t="s">
        <v>294</v>
      </c>
      <c r="V492" s="1222" t="s">
        <v>3102</v>
      </c>
      <c r="W492" s="1222" t="s">
        <v>294</v>
      </c>
      <c r="X492" s="1222" t="s">
        <v>3011</v>
      </c>
      <c r="Y492" s="1222" t="s">
        <v>3020</v>
      </c>
      <c r="Z492" s="1222" t="s">
        <v>3011</v>
      </c>
      <c r="AA492" s="1222" t="s">
        <v>3011</v>
      </c>
      <c r="AB492" s="1222" t="s">
        <v>3011</v>
      </c>
      <c r="AC492" s="1222" t="s">
        <v>3011</v>
      </c>
      <c r="AD492" s="1222" t="s">
        <v>3011</v>
      </c>
      <c r="AE492" s="1222" t="s">
        <v>3011</v>
      </c>
      <c r="AF492" s="2007" t="s">
        <v>293</v>
      </c>
      <c r="AG492" s="1222" t="s">
        <v>3103</v>
      </c>
      <c r="AH492" s="1221" t="s">
        <v>3104</v>
      </c>
      <c r="AI492" s="2007" t="s">
        <v>2909</v>
      </c>
      <c r="AJ492" s="1222" t="s">
        <v>295</v>
      </c>
      <c r="AK492" s="1225" t="s">
        <v>3105</v>
      </c>
      <c r="AL492" s="1222" t="s">
        <v>294</v>
      </c>
      <c r="AM492" s="1221" t="s">
        <v>3011</v>
      </c>
      <c r="AN492" s="2008"/>
    </row>
    <row r="493" spans="1:40" ht="93" customHeight="1">
      <c r="A493" s="1221" t="s">
        <v>1107</v>
      </c>
      <c r="B493" s="1221" t="s">
        <v>785</v>
      </c>
      <c r="C493" s="1221" t="s">
        <v>3098</v>
      </c>
      <c r="D493" s="1222" t="s">
        <v>3011</v>
      </c>
      <c r="E493" s="1221" t="s">
        <v>3099</v>
      </c>
      <c r="F493" s="1222" t="s">
        <v>291</v>
      </c>
      <c r="G493" s="1222" t="s">
        <v>3013</v>
      </c>
      <c r="H493" s="1223">
        <v>2227.8747800000001</v>
      </c>
      <c r="I493" s="1223">
        <v>1200</v>
      </c>
      <c r="J493" s="1222" t="s">
        <v>3014</v>
      </c>
      <c r="K493" s="1224">
        <v>44460</v>
      </c>
      <c r="L493" s="1222" t="s">
        <v>3100</v>
      </c>
      <c r="M493" s="1224">
        <v>48113</v>
      </c>
      <c r="N493" s="1222" t="s">
        <v>293</v>
      </c>
      <c r="O493" s="2069">
        <v>46286</v>
      </c>
      <c r="P493" s="1221" t="s">
        <v>294</v>
      </c>
      <c r="Q493" s="1221" t="s">
        <v>3053</v>
      </c>
      <c r="R493" s="2069" t="s">
        <v>3101</v>
      </c>
      <c r="S493" s="1222" t="s">
        <v>297</v>
      </c>
      <c r="T493" s="2063" t="s">
        <v>2932</v>
      </c>
      <c r="U493" s="1222" t="s">
        <v>294</v>
      </c>
      <c r="V493" s="1222" t="s">
        <v>3102</v>
      </c>
      <c r="W493" s="1222" t="s">
        <v>294</v>
      </c>
      <c r="X493" s="1222" t="s">
        <v>3011</v>
      </c>
      <c r="Y493" s="1222" t="s">
        <v>3020</v>
      </c>
      <c r="Z493" s="1222" t="s">
        <v>3011</v>
      </c>
      <c r="AA493" s="1222" t="s">
        <v>3011</v>
      </c>
      <c r="AB493" s="1222" t="s">
        <v>3011</v>
      </c>
      <c r="AC493" s="1222" t="s">
        <v>3011</v>
      </c>
      <c r="AD493" s="1222" t="s">
        <v>3011</v>
      </c>
      <c r="AE493" s="1222" t="s">
        <v>3011</v>
      </c>
      <c r="AF493" s="2007" t="s">
        <v>293</v>
      </c>
      <c r="AG493" s="1222" t="s">
        <v>3103</v>
      </c>
      <c r="AH493" s="1221" t="s">
        <v>3104</v>
      </c>
      <c r="AI493" s="2007" t="s">
        <v>2909</v>
      </c>
      <c r="AJ493" s="1222" t="s">
        <v>295</v>
      </c>
      <c r="AK493" s="1225" t="s">
        <v>3105</v>
      </c>
      <c r="AL493" s="1222" t="s">
        <v>294</v>
      </c>
      <c r="AM493" s="1221" t="s">
        <v>3011</v>
      </c>
      <c r="AN493" s="2008"/>
    </row>
    <row r="494" spans="1:40" ht="93" customHeight="1">
      <c r="A494" s="1221" t="s">
        <v>1107</v>
      </c>
      <c r="B494" s="1221" t="s">
        <v>786</v>
      </c>
      <c r="C494" s="1221" t="s">
        <v>3098</v>
      </c>
      <c r="D494" s="1222" t="s">
        <v>3011</v>
      </c>
      <c r="E494" s="1221" t="s">
        <v>3099</v>
      </c>
      <c r="F494" s="1222" t="s">
        <v>291</v>
      </c>
      <c r="G494" s="1222" t="s">
        <v>3013</v>
      </c>
      <c r="H494" s="1223">
        <v>3713.1246299999998</v>
      </c>
      <c r="I494" s="1223">
        <v>2000</v>
      </c>
      <c r="J494" s="1222" t="s">
        <v>3014</v>
      </c>
      <c r="K494" s="1224">
        <v>44460</v>
      </c>
      <c r="L494" s="1222" t="s">
        <v>3100</v>
      </c>
      <c r="M494" s="1224">
        <v>48113</v>
      </c>
      <c r="N494" s="1222" t="s">
        <v>293</v>
      </c>
      <c r="O494" s="2069">
        <v>46286</v>
      </c>
      <c r="P494" s="1221" t="s">
        <v>294</v>
      </c>
      <c r="Q494" s="1221" t="s">
        <v>3029</v>
      </c>
      <c r="R494" s="2069" t="s">
        <v>3101</v>
      </c>
      <c r="S494" s="1222" t="s">
        <v>297</v>
      </c>
      <c r="T494" s="2063" t="s">
        <v>2932</v>
      </c>
      <c r="U494" s="1222" t="s">
        <v>294</v>
      </c>
      <c r="V494" s="1222" t="s">
        <v>3102</v>
      </c>
      <c r="W494" s="1222" t="s">
        <v>294</v>
      </c>
      <c r="X494" s="1222" t="s">
        <v>3011</v>
      </c>
      <c r="Y494" s="1222" t="s">
        <v>3020</v>
      </c>
      <c r="Z494" s="1222" t="s">
        <v>3011</v>
      </c>
      <c r="AA494" s="1222" t="s">
        <v>3011</v>
      </c>
      <c r="AB494" s="1222" t="s">
        <v>3011</v>
      </c>
      <c r="AC494" s="1222" t="s">
        <v>3011</v>
      </c>
      <c r="AD494" s="1222" t="s">
        <v>3011</v>
      </c>
      <c r="AE494" s="1222" t="s">
        <v>3011</v>
      </c>
      <c r="AF494" s="2007" t="s">
        <v>293</v>
      </c>
      <c r="AG494" s="1222" t="s">
        <v>3103</v>
      </c>
      <c r="AH494" s="1221" t="s">
        <v>3104</v>
      </c>
      <c r="AI494" s="2007" t="s">
        <v>2909</v>
      </c>
      <c r="AJ494" s="1222" t="s">
        <v>295</v>
      </c>
      <c r="AK494" s="1225" t="s">
        <v>3105</v>
      </c>
      <c r="AL494" s="1222" t="s">
        <v>294</v>
      </c>
      <c r="AM494" s="1221" t="s">
        <v>3011</v>
      </c>
      <c r="AN494" s="2008"/>
    </row>
    <row r="495" spans="1:40" ht="93" customHeight="1">
      <c r="A495" s="1221" t="s">
        <v>1107</v>
      </c>
      <c r="B495" s="1221" t="s">
        <v>787</v>
      </c>
      <c r="C495" s="1221" t="s">
        <v>3098</v>
      </c>
      <c r="D495" s="1222" t="s">
        <v>3011</v>
      </c>
      <c r="E495" s="1221" t="s">
        <v>3099</v>
      </c>
      <c r="F495" s="1222" t="s">
        <v>291</v>
      </c>
      <c r="G495" s="1222" t="s">
        <v>3013</v>
      </c>
      <c r="H495" s="1223">
        <v>25991.872380000001</v>
      </c>
      <c r="I495" s="1223">
        <v>14000</v>
      </c>
      <c r="J495" s="1222" t="s">
        <v>3014</v>
      </c>
      <c r="K495" s="1224">
        <v>44460</v>
      </c>
      <c r="L495" s="1222" t="s">
        <v>3100</v>
      </c>
      <c r="M495" s="1224">
        <v>48113</v>
      </c>
      <c r="N495" s="1222" t="s">
        <v>293</v>
      </c>
      <c r="O495" s="2069">
        <v>46286</v>
      </c>
      <c r="P495" s="1221" t="s">
        <v>294</v>
      </c>
      <c r="Q495" s="1221" t="s">
        <v>3084</v>
      </c>
      <c r="R495" s="2069" t="s">
        <v>3101</v>
      </c>
      <c r="S495" s="1222" t="s">
        <v>297</v>
      </c>
      <c r="T495" s="2063" t="s">
        <v>2932</v>
      </c>
      <c r="U495" s="1222" t="s">
        <v>294</v>
      </c>
      <c r="V495" s="1222" t="s">
        <v>3102</v>
      </c>
      <c r="W495" s="1222" t="s">
        <v>294</v>
      </c>
      <c r="X495" s="1222" t="s">
        <v>3011</v>
      </c>
      <c r="Y495" s="1222" t="s">
        <v>3020</v>
      </c>
      <c r="Z495" s="1222" t="s">
        <v>3011</v>
      </c>
      <c r="AA495" s="1222" t="s">
        <v>3011</v>
      </c>
      <c r="AB495" s="1222" t="s">
        <v>3011</v>
      </c>
      <c r="AC495" s="1222" t="s">
        <v>3011</v>
      </c>
      <c r="AD495" s="1222" t="s">
        <v>3011</v>
      </c>
      <c r="AE495" s="1222" t="s">
        <v>3011</v>
      </c>
      <c r="AF495" s="2007" t="s">
        <v>293</v>
      </c>
      <c r="AG495" s="1222" t="s">
        <v>3103</v>
      </c>
      <c r="AH495" s="1221" t="s">
        <v>3104</v>
      </c>
      <c r="AI495" s="2007" t="s">
        <v>2909</v>
      </c>
      <c r="AJ495" s="1222" t="s">
        <v>295</v>
      </c>
      <c r="AK495" s="1225" t="s">
        <v>3105</v>
      </c>
      <c r="AL495" s="1222" t="s">
        <v>294</v>
      </c>
      <c r="AM495" s="1221" t="s">
        <v>3011</v>
      </c>
      <c r="AN495" s="2008"/>
    </row>
    <row r="496" spans="1:40" ht="93" customHeight="1">
      <c r="A496" s="1221" t="s">
        <v>1107</v>
      </c>
      <c r="B496" s="1221" t="s">
        <v>788</v>
      </c>
      <c r="C496" s="1221" t="s">
        <v>3098</v>
      </c>
      <c r="D496" s="1222" t="s">
        <v>3011</v>
      </c>
      <c r="E496" s="1221" t="s">
        <v>3099</v>
      </c>
      <c r="F496" s="1222" t="s">
        <v>291</v>
      </c>
      <c r="G496" s="1222" t="s">
        <v>3013</v>
      </c>
      <c r="H496" s="1223">
        <v>2227.8747800000001</v>
      </c>
      <c r="I496" s="1223">
        <v>1200</v>
      </c>
      <c r="J496" s="1222" t="s">
        <v>3014</v>
      </c>
      <c r="K496" s="1224">
        <v>44460</v>
      </c>
      <c r="L496" s="1222" t="s">
        <v>3100</v>
      </c>
      <c r="M496" s="1224">
        <v>48113</v>
      </c>
      <c r="N496" s="1222" t="s">
        <v>293</v>
      </c>
      <c r="O496" s="2069">
        <v>46286</v>
      </c>
      <c r="P496" s="1221" t="s">
        <v>294</v>
      </c>
      <c r="Q496" s="1221" t="s">
        <v>3053</v>
      </c>
      <c r="R496" s="2069" t="s">
        <v>3101</v>
      </c>
      <c r="S496" s="1222" t="s">
        <v>297</v>
      </c>
      <c r="T496" s="2063" t="s">
        <v>2932</v>
      </c>
      <c r="U496" s="1222" t="s">
        <v>294</v>
      </c>
      <c r="V496" s="1222" t="s">
        <v>3102</v>
      </c>
      <c r="W496" s="1222" t="s">
        <v>294</v>
      </c>
      <c r="X496" s="1222" t="s">
        <v>3011</v>
      </c>
      <c r="Y496" s="1222" t="s">
        <v>3020</v>
      </c>
      <c r="Z496" s="1222" t="s">
        <v>3011</v>
      </c>
      <c r="AA496" s="1222" t="s">
        <v>3011</v>
      </c>
      <c r="AB496" s="1222" t="s">
        <v>3011</v>
      </c>
      <c r="AC496" s="1222" t="s">
        <v>3011</v>
      </c>
      <c r="AD496" s="1222" t="s">
        <v>3011</v>
      </c>
      <c r="AE496" s="1222" t="s">
        <v>3011</v>
      </c>
      <c r="AF496" s="2007" t="s">
        <v>293</v>
      </c>
      <c r="AG496" s="1222" t="s">
        <v>3103</v>
      </c>
      <c r="AH496" s="1221" t="s">
        <v>3104</v>
      </c>
      <c r="AI496" s="2007" t="s">
        <v>2909</v>
      </c>
      <c r="AJ496" s="1222" t="s">
        <v>295</v>
      </c>
      <c r="AK496" s="1225" t="s">
        <v>3105</v>
      </c>
      <c r="AL496" s="1222" t="s">
        <v>294</v>
      </c>
      <c r="AM496" s="1221" t="s">
        <v>3011</v>
      </c>
      <c r="AN496" s="2008"/>
    </row>
    <row r="497" spans="1:40" ht="93" customHeight="1">
      <c r="A497" s="1221" t="s">
        <v>1107</v>
      </c>
      <c r="B497" s="1221" t="s">
        <v>789</v>
      </c>
      <c r="C497" s="1221" t="s">
        <v>3098</v>
      </c>
      <c r="D497" s="1222" t="s">
        <v>3011</v>
      </c>
      <c r="E497" s="1221" t="s">
        <v>3099</v>
      </c>
      <c r="F497" s="1222" t="s">
        <v>291</v>
      </c>
      <c r="G497" s="1222" t="s">
        <v>3013</v>
      </c>
      <c r="H497" s="1223">
        <v>2970.4996999999998</v>
      </c>
      <c r="I497" s="1223">
        <v>1600</v>
      </c>
      <c r="J497" s="1222" t="s">
        <v>3014</v>
      </c>
      <c r="K497" s="1224">
        <v>44460</v>
      </c>
      <c r="L497" s="1222" t="s">
        <v>3100</v>
      </c>
      <c r="M497" s="1224">
        <v>48113</v>
      </c>
      <c r="N497" s="1222" t="s">
        <v>293</v>
      </c>
      <c r="O497" s="2069">
        <v>46286</v>
      </c>
      <c r="P497" s="1221" t="s">
        <v>294</v>
      </c>
      <c r="Q497" s="1221" t="s">
        <v>3071</v>
      </c>
      <c r="R497" s="2069" t="s">
        <v>3101</v>
      </c>
      <c r="S497" s="1222" t="s">
        <v>297</v>
      </c>
      <c r="T497" s="2063" t="s">
        <v>2932</v>
      </c>
      <c r="U497" s="1222" t="s">
        <v>294</v>
      </c>
      <c r="V497" s="1222" t="s">
        <v>3102</v>
      </c>
      <c r="W497" s="1222" t="s">
        <v>294</v>
      </c>
      <c r="X497" s="1222" t="s">
        <v>3011</v>
      </c>
      <c r="Y497" s="1222" t="s">
        <v>3020</v>
      </c>
      <c r="Z497" s="1222" t="s">
        <v>3011</v>
      </c>
      <c r="AA497" s="1222" t="s">
        <v>3011</v>
      </c>
      <c r="AB497" s="1222" t="s">
        <v>3011</v>
      </c>
      <c r="AC497" s="1222" t="s">
        <v>3011</v>
      </c>
      <c r="AD497" s="1222" t="s">
        <v>3011</v>
      </c>
      <c r="AE497" s="1222" t="s">
        <v>3011</v>
      </c>
      <c r="AF497" s="2007" t="s">
        <v>293</v>
      </c>
      <c r="AG497" s="1222" t="s">
        <v>3103</v>
      </c>
      <c r="AH497" s="1221" t="s">
        <v>3104</v>
      </c>
      <c r="AI497" s="2007" t="s">
        <v>2909</v>
      </c>
      <c r="AJ497" s="1222" t="s">
        <v>295</v>
      </c>
      <c r="AK497" s="1225" t="s">
        <v>3105</v>
      </c>
      <c r="AL497" s="1222" t="s">
        <v>294</v>
      </c>
      <c r="AM497" s="1221" t="s">
        <v>3011</v>
      </c>
      <c r="AN497" s="2008"/>
    </row>
    <row r="498" spans="1:40" ht="93" customHeight="1">
      <c r="A498" s="1221" t="s">
        <v>1107</v>
      </c>
      <c r="B498" s="1221" t="s">
        <v>790</v>
      </c>
      <c r="C498" s="1221" t="s">
        <v>3098</v>
      </c>
      <c r="D498" s="1222" t="s">
        <v>3011</v>
      </c>
      <c r="E498" s="1221" t="s">
        <v>3099</v>
      </c>
      <c r="F498" s="1222" t="s">
        <v>291</v>
      </c>
      <c r="G498" s="1222" t="s">
        <v>3013</v>
      </c>
      <c r="H498" s="1223">
        <v>11139.373879999999</v>
      </c>
      <c r="I498" s="1223">
        <v>6000</v>
      </c>
      <c r="J498" s="1222" t="s">
        <v>3014</v>
      </c>
      <c r="K498" s="1224">
        <v>44460</v>
      </c>
      <c r="L498" s="1222" t="s">
        <v>3100</v>
      </c>
      <c r="M498" s="1224">
        <v>48113</v>
      </c>
      <c r="N498" s="1222" t="s">
        <v>293</v>
      </c>
      <c r="O498" s="2069">
        <v>46286</v>
      </c>
      <c r="P498" s="1221" t="s">
        <v>294</v>
      </c>
      <c r="Q498" s="1221" t="s">
        <v>3033</v>
      </c>
      <c r="R498" s="2069" t="s">
        <v>3101</v>
      </c>
      <c r="S498" s="1222" t="s">
        <v>297</v>
      </c>
      <c r="T498" s="2063" t="s">
        <v>2932</v>
      </c>
      <c r="U498" s="1222" t="s">
        <v>294</v>
      </c>
      <c r="V498" s="1222" t="s">
        <v>3102</v>
      </c>
      <c r="W498" s="1222" t="s">
        <v>294</v>
      </c>
      <c r="X498" s="1222" t="s">
        <v>3011</v>
      </c>
      <c r="Y498" s="1222" t="s">
        <v>3020</v>
      </c>
      <c r="Z498" s="1222" t="s">
        <v>3011</v>
      </c>
      <c r="AA498" s="1222" t="s">
        <v>3011</v>
      </c>
      <c r="AB498" s="1222" t="s">
        <v>3011</v>
      </c>
      <c r="AC498" s="1222" t="s">
        <v>3011</v>
      </c>
      <c r="AD498" s="1222" t="s">
        <v>3011</v>
      </c>
      <c r="AE498" s="1222" t="s">
        <v>3011</v>
      </c>
      <c r="AF498" s="2007" t="s">
        <v>293</v>
      </c>
      <c r="AG498" s="1222" t="s">
        <v>3103</v>
      </c>
      <c r="AH498" s="1221" t="s">
        <v>3104</v>
      </c>
      <c r="AI498" s="2007" t="s">
        <v>2909</v>
      </c>
      <c r="AJ498" s="1222" t="s">
        <v>295</v>
      </c>
      <c r="AK498" s="1225" t="s">
        <v>3105</v>
      </c>
      <c r="AL498" s="1222" t="s">
        <v>294</v>
      </c>
      <c r="AM498" s="1221" t="s">
        <v>3011</v>
      </c>
      <c r="AN498" s="2008"/>
    </row>
    <row r="499" spans="1:40" ht="93" customHeight="1">
      <c r="A499" s="1221" t="s">
        <v>1107</v>
      </c>
      <c r="B499" s="1221" t="s">
        <v>791</v>
      </c>
      <c r="C499" s="1221" t="s">
        <v>3098</v>
      </c>
      <c r="D499" s="1222" t="s">
        <v>3011</v>
      </c>
      <c r="E499" s="1221" t="s">
        <v>3099</v>
      </c>
      <c r="F499" s="1222" t="s">
        <v>291</v>
      </c>
      <c r="G499" s="1222" t="s">
        <v>3013</v>
      </c>
      <c r="H499" s="1223">
        <v>51983.744760000001</v>
      </c>
      <c r="I499" s="1223">
        <v>28000</v>
      </c>
      <c r="J499" s="1222" t="s">
        <v>3014</v>
      </c>
      <c r="K499" s="1224">
        <v>44460</v>
      </c>
      <c r="L499" s="1222" t="s">
        <v>3100</v>
      </c>
      <c r="M499" s="1224">
        <v>48113</v>
      </c>
      <c r="N499" s="1222" t="s">
        <v>293</v>
      </c>
      <c r="O499" s="2069">
        <v>46286</v>
      </c>
      <c r="P499" s="1221" t="s">
        <v>294</v>
      </c>
      <c r="Q499" s="1221" t="s">
        <v>3054</v>
      </c>
      <c r="R499" s="2069" t="s">
        <v>3101</v>
      </c>
      <c r="S499" s="1222" t="s">
        <v>297</v>
      </c>
      <c r="T499" s="2063" t="s">
        <v>2932</v>
      </c>
      <c r="U499" s="1222" t="s">
        <v>294</v>
      </c>
      <c r="V499" s="1222" t="s">
        <v>3102</v>
      </c>
      <c r="W499" s="1222" t="s">
        <v>294</v>
      </c>
      <c r="X499" s="1222" t="s">
        <v>3011</v>
      </c>
      <c r="Y499" s="1222" t="s">
        <v>3020</v>
      </c>
      <c r="Z499" s="1222" t="s">
        <v>3011</v>
      </c>
      <c r="AA499" s="1222" t="s">
        <v>3011</v>
      </c>
      <c r="AB499" s="1222" t="s">
        <v>3011</v>
      </c>
      <c r="AC499" s="1222" t="s">
        <v>3011</v>
      </c>
      <c r="AD499" s="1222" t="s">
        <v>3011</v>
      </c>
      <c r="AE499" s="1222" t="s">
        <v>3011</v>
      </c>
      <c r="AF499" s="2007" t="s">
        <v>293</v>
      </c>
      <c r="AG499" s="1222" t="s">
        <v>3103</v>
      </c>
      <c r="AH499" s="1221" t="s">
        <v>3104</v>
      </c>
      <c r="AI499" s="2007" t="s">
        <v>2909</v>
      </c>
      <c r="AJ499" s="1222" t="s">
        <v>295</v>
      </c>
      <c r="AK499" s="1225" t="s">
        <v>3105</v>
      </c>
      <c r="AL499" s="1222" t="s">
        <v>294</v>
      </c>
      <c r="AM499" s="1221" t="s">
        <v>3011</v>
      </c>
      <c r="AN499" s="2008"/>
    </row>
    <row r="500" spans="1:40" ht="93" customHeight="1">
      <c r="A500" s="1221" t="s">
        <v>1107</v>
      </c>
      <c r="B500" s="1221" t="s">
        <v>792</v>
      </c>
      <c r="C500" s="1221" t="s">
        <v>3098</v>
      </c>
      <c r="D500" s="1222" t="s">
        <v>3011</v>
      </c>
      <c r="E500" s="1221" t="s">
        <v>3099</v>
      </c>
      <c r="F500" s="1222" t="s">
        <v>291</v>
      </c>
      <c r="G500" s="1222" t="s">
        <v>3013</v>
      </c>
      <c r="H500" s="1223">
        <v>10396.748949999999</v>
      </c>
      <c r="I500" s="1223">
        <v>5600</v>
      </c>
      <c r="J500" s="1222" t="s">
        <v>3014</v>
      </c>
      <c r="K500" s="1224">
        <v>44460</v>
      </c>
      <c r="L500" s="1222" t="s">
        <v>3100</v>
      </c>
      <c r="M500" s="1224">
        <v>48113</v>
      </c>
      <c r="N500" s="1222" t="s">
        <v>293</v>
      </c>
      <c r="O500" s="2069">
        <v>46286</v>
      </c>
      <c r="P500" s="1221" t="s">
        <v>294</v>
      </c>
      <c r="Q500" s="1221" t="s">
        <v>3068</v>
      </c>
      <c r="R500" s="2069" t="s">
        <v>3101</v>
      </c>
      <c r="S500" s="1222" t="s">
        <v>297</v>
      </c>
      <c r="T500" s="2063" t="s">
        <v>2932</v>
      </c>
      <c r="U500" s="1222" t="s">
        <v>294</v>
      </c>
      <c r="V500" s="1222" t="s">
        <v>3102</v>
      </c>
      <c r="W500" s="1222" t="s">
        <v>294</v>
      </c>
      <c r="X500" s="1222" t="s">
        <v>3011</v>
      </c>
      <c r="Y500" s="1222" t="s">
        <v>3020</v>
      </c>
      <c r="Z500" s="1222" t="s">
        <v>3011</v>
      </c>
      <c r="AA500" s="1222" t="s">
        <v>3011</v>
      </c>
      <c r="AB500" s="1222" t="s">
        <v>3011</v>
      </c>
      <c r="AC500" s="1222" t="s">
        <v>3011</v>
      </c>
      <c r="AD500" s="1222" t="s">
        <v>3011</v>
      </c>
      <c r="AE500" s="1222" t="s">
        <v>3011</v>
      </c>
      <c r="AF500" s="2007" t="s">
        <v>293</v>
      </c>
      <c r="AG500" s="1222" t="s">
        <v>3103</v>
      </c>
      <c r="AH500" s="1221" t="s">
        <v>3104</v>
      </c>
      <c r="AI500" s="2007" t="s">
        <v>2909</v>
      </c>
      <c r="AJ500" s="1222" t="s">
        <v>295</v>
      </c>
      <c r="AK500" s="1225" t="s">
        <v>3105</v>
      </c>
      <c r="AL500" s="1222" t="s">
        <v>294</v>
      </c>
      <c r="AM500" s="1221" t="s">
        <v>3011</v>
      </c>
      <c r="AN500" s="2008"/>
    </row>
    <row r="501" spans="1:40" ht="93" customHeight="1">
      <c r="A501" s="1221" t="s">
        <v>1107</v>
      </c>
      <c r="B501" s="1221" t="s">
        <v>793</v>
      </c>
      <c r="C501" s="1221" t="s">
        <v>3098</v>
      </c>
      <c r="D501" s="1222" t="s">
        <v>3011</v>
      </c>
      <c r="E501" s="1221" t="s">
        <v>3099</v>
      </c>
      <c r="F501" s="1222" t="s">
        <v>291</v>
      </c>
      <c r="G501" s="1222" t="s">
        <v>3013</v>
      </c>
      <c r="H501" s="1223">
        <v>8911.4991000000009</v>
      </c>
      <c r="I501" s="1223">
        <v>4800</v>
      </c>
      <c r="J501" s="1222" t="s">
        <v>3014</v>
      </c>
      <c r="K501" s="1224">
        <v>44460</v>
      </c>
      <c r="L501" s="1222" t="s">
        <v>3100</v>
      </c>
      <c r="M501" s="1224">
        <v>48113</v>
      </c>
      <c r="N501" s="1222" t="s">
        <v>293</v>
      </c>
      <c r="O501" s="2069">
        <v>46286</v>
      </c>
      <c r="P501" s="1221" t="s">
        <v>294</v>
      </c>
      <c r="Q501" s="1221" t="s">
        <v>3058</v>
      </c>
      <c r="R501" s="2069" t="s">
        <v>3101</v>
      </c>
      <c r="S501" s="1222" t="s">
        <v>297</v>
      </c>
      <c r="T501" s="2063" t="s">
        <v>2932</v>
      </c>
      <c r="U501" s="1222" t="s">
        <v>294</v>
      </c>
      <c r="V501" s="1222" t="s">
        <v>3102</v>
      </c>
      <c r="W501" s="1222" t="s">
        <v>294</v>
      </c>
      <c r="X501" s="1222" t="s">
        <v>3011</v>
      </c>
      <c r="Y501" s="1222" t="s">
        <v>3020</v>
      </c>
      <c r="Z501" s="1222" t="s">
        <v>3011</v>
      </c>
      <c r="AA501" s="1222" t="s">
        <v>3011</v>
      </c>
      <c r="AB501" s="1222" t="s">
        <v>3011</v>
      </c>
      <c r="AC501" s="1222" t="s">
        <v>3011</v>
      </c>
      <c r="AD501" s="1222" t="s">
        <v>3011</v>
      </c>
      <c r="AE501" s="1222" t="s">
        <v>3011</v>
      </c>
      <c r="AF501" s="2007" t="s">
        <v>293</v>
      </c>
      <c r="AG501" s="1222" t="s">
        <v>3103</v>
      </c>
      <c r="AH501" s="1221" t="s">
        <v>3104</v>
      </c>
      <c r="AI501" s="2007" t="s">
        <v>2909</v>
      </c>
      <c r="AJ501" s="1222" t="s">
        <v>295</v>
      </c>
      <c r="AK501" s="1225" t="s">
        <v>3105</v>
      </c>
      <c r="AL501" s="1222" t="s">
        <v>294</v>
      </c>
      <c r="AM501" s="1221" t="s">
        <v>3011</v>
      </c>
      <c r="AN501" s="2008"/>
    </row>
    <row r="502" spans="1:40" ht="93" customHeight="1">
      <c r="A502" s="1221" t="s">
        <v>1107</v>
      </c>
      <c r="B502" s="1221" t="s">
        <v>794</v>
      </c>
      <c r="C502" s="1221" t="s">
        <v>3098</v>
      </c>
      <c r="D502" s="1222" t="s">
        <v>3011</v>
      </c>
      <c r="E502" s="1221" t="s">
        <v>3099</v>
      </c>
      <c r="F502" s="1222" t="s">
        <v>291</v>
      </c>
      <c r="G502" s="1222" t="s">
        <v>3013</v>
      </c>
      <c r="H502" s="1223">
        <v>6683.6243299999996</v>
      </c>
      <c r="I502" s="1223">
        <v>3600</v>
      </c>
      <c r="J502" s="1222" t="s">
        <v>3014</v>
      </c>
      <c r="K502" s="1224">
        <v>44460</v>
      </c>
      <c r="L502" s="1222" t="s">
        <v>3100</v>
      </c>
      <c r="M502" s="1224">
        <v>48113</v>
      </c>
      <c r="N502" s="1222" t="s">
        <v>293</v>
      </c>
      <c r="O502" s="2069">
        <v>46286</v>
      </c>
      <c r="P502" s="1221" t="s">
        <v>294</v>
      </c>
      <c r="Q502" s="1221" t="s">
        <v>3064</v>
      </c>
      <c r="R502" s="2069" t="s">
        <v>3101</v>
      </c>
      <c r="S502" s="1222" t="s">
        <v>297</v>
      </c>
      <c r="T502" s="2063" t="s">
        <v>2932</v>
      </c>
      <c r="U502" s="1222" t="s">
        <v>294</v>
      </c>
      <c r="V502" s="1222" t="s">
        <v>3102</v>
      </c>
      <c r="W502" s="1222" t="s">
        <v>294</v>
      </c>
      <c r="X502" s="1222" t="s">
        <v>3011</v>
      </c>
      <c r="Y502" s="1222" t="s">
        <v>3020</v>
      </c>
      <c r="Z502" s="1222" t="s">
        <v>3011</v>
      </c>
      <c r="AA502" s="1222" t="s">
        <v>3011</v>
      </c>
      <c r="AB502" s="1222" t="s">
        <v>3011</v>
      </c>
      <c r="AC502" s="1222" t="s">
        <v>3011</v>
      </c>
      <c r="AD502" s="1222" t="s">
        <v>3011</v>
      </c>
      <c r="AE502" s="1222" t="s">
        <v>3011</v>
      </c>
      <c r="AF502" s="2007" t="s">
        <v>293</v>
      </c>
      <c r="AG502" s="1222" t="s">
        <v>3103</v>
      </c>
      <c r="AH502" s="1221" t="s">
        <v>3104</v>
      </c>
      <c r="AI502" s="2007" t="s">
        <v>2909</v>
      </c>
      <c r="AJ502" s="1222" t="s">
        <v>295</v>
      </c>
      <c r="AK502" s="1225" t="s">
        <v>3105</v>
      </c>
      <c r="AL502" s="1222" t="s">
        <v>294</v>
      </c>
      <c r="AM502" s="1221" t="s">
        <v>3011</v>
      </c>
      <c r="AN502" s="2008"/>
    </row>
    <row r="503" spans="1:40" ht="93" customHeight="1">
      <c r="A503" s="1221" t="s">
        <v>1107</v>
      </c>
      <c r="B503" s="1221" t="s">
        <v>795</v>
      </c>
      <c r="C503" s="1221" t="s">
        <v>3098</v>
      </c>
      <c r="D503" s="1222" t="s">
        <v>3011</v>
      </c>
      <c r="E503" s="1221" t="s">
        <v>3099</v>
      </c>
      <c r="F503" s="1222" t="s">
        <v>291</v>
      </c>
      <c r="G503" s="1222" t="s">
        <v>3013</v>
      </c>
      <c r="H503" s="1223">
        <v>37131.24626</v>
      </c>
      <c r="I503" s="1223">
        <v>20000</v>
      </c>
      <c r="J503" s="1222" t="s">
        <v>3014</v>
      </c>
      <c r="K503" s="1224">
        <v>44460</v>
      </c>
      <c r="L503" s="1222" t="s">
        <v>3100</v>
      </c>
      <c r="M503" s="1224">
        <v>48113</v>
      </c>
      <c r="N503" s="1222" t="s">
        <v>293</v>
      </c>
      <c r="O503" s="2069">
        <v>46286</v>
      </c>
      <c r="P503" s="1221" t="s">
        <v>294</v>
      </c>
      <c r="Q503" s="1221" t="s">
        <v>3016</v>
      </c>
      <c r="R503" s="2069" t="s">
        <v>3101</v>
      </c>
      <c r="S503" s="1222" t="s">
        <v>297</v>
      </c>
      <c r="T503" s="2063" t="s">
        <v>2932</v>
      </c>
      <c r="U503" s="1222" t="s">
        <v>294</v>
      </c>
      <c r="V503" s="1222" t="s">
        <v>3102</v>
      </c>
      <c r="W503" s="1222" t="s">
        <v>294</v>
      </c>
      <c r="X503" s="1222" t="s">
        <v>3011</v>
      </c>
      <c r="Y503" s="1222" t="s">
        <v>3020</v>
      </c>
      <c r="Z503" s="1222" t="s">
        <v>3011</v>
      </c>
      <c r="AA503" s="1222" t="s">
        <v>3011</v>
      </c>
      <c r="AB503" s="1222" t="s">
        <v>3011</v>
      </c>
      <c r="AC503" s="1222" t="s">
        <v>3011</v>
      </c>
      <c r="AD503" s="1222" t="s">
        <v>3011</v>
      </c>
      <c r="AE503" s="1222" t="s">
        <v>3011</v>
      </c>
      <c r="AF503" s="2007" t="s">
        <v>293</v>
      </c>
      <c r="AG503" s="1222" t="s">
        <v>3103</v>
      </c>
      <c r="AH503" s="1221" t="s">
        <v>3104</v>
      </c>
      <c r="AI503" s="2007" t="s">
        <v>2909</v>
      </c>
      <c r="AJ503" s="1222" t="s">
        <v>295</v>
      </c>
      <c r="AK503" s="1225" t="s">
        <v>3105</v>
      </c>
      <c r="AL503" s="1222" t="s">
        <v>294</v>
      </c>
      <c r="AM503" s="1221" t="s">
        <v>3011</v>
      </c>
      <c r="AN503" s="2008"/>
    </row>
    <row r="504" spans="1:40" ht="93" customHeight="1">
      <c r="A504" s="1221" t="s">
        <v>1107</v>
      </c>
      <c r="B504" s="1221" t="s">
        <v>796</v>
      </c>
      <c r="C504" s="1221" t="s">
        <v>3098</v>
      </c>
      <c r="D504" s="1222" t="s">
        <v>3011</v>
      </c>
      <c r="E504" s="1221" t="s">
        <v>3099</v>
      </c>
      <c r="F504" s="1222" t="s">
        <v>291</v>
      </c>
      <c r="G504" s="1222" t="s">
        <v>3013</v>
      </c>
      <c r="H504" s="1223">
        <v>37131.24626</v>
      </c>
      <c r="I504" s="1223">
        <v>20000</v>
      </c>
      <c r="J504" s="1222" t="s">
        <v>3014</v>
      </c>
      <c r="K504" s="1224">
        <v>44460</v>
      </c>
      <c r="L504" s="1222" t="s">
        <v>3100</v>
      </c>
      <c r="M504" s="1224">
        <v>48113</v>
      </c>
      <c r="N504" s="1222" t="s">
        <v>293</v>
      </c>
      <c r="O504" s="2069">
        <v>46286</v>
      </c>
      <c r="P504" s="1221" t="s">
        <v>294</v>
      </c>
      <c r="Q504" s="1221" t="s">
        <v>3016</v>
      </c>
      <c r="R504" s="2069" t="s">
        <v>3101</v>
      </c>
      <c r="S504" s="1222" t="s">
        <v>297</v>
      </c>
      <c r="T504" s="2063" t="s">
        <v>2932</v>
      </c>
      <c r="U504" s="1222" t="s">
        <v>294</v>
      </c>
      <c r="V504" s="1222" t="s">
        <v>3102</v>
      </c>
      <c r="W504" s="1222" t="s">
        <v>294</v>
      </c>
      <c r="X504" s="1222" t="s">
        <v>3011</v>
      </c>
      <c r="Y504" s="1222" t="s">
        <v>3020</v>
      </c>
      <c r="Z504" s="1222" t="s">
        <v>3011</v>
      </c>
      <c r="AA504" s="1222" t="s">
        <v>3011</v>
      </c>
      <c r="AB504" s="1222" t="s">
        <v>3011</v>
      </c>
      <c r="AC504" s="1222" t="s">
        <v>3011</v>
      </c>
      <c r="AD504" s="1222" t="s">
        <v>3011</v>
      </c>
      <c r="AE504" s="1222" t="s">
        <v>3011</v>
      </c>
      <c r="AF504" s="2007" t="s">
        <v>293</v>
      </c>
      <c r="AG504" s="1222" t="s">
        <v>3103</v>
      </c>
      <c r="AH504" s="1221" t="s">
        <v>3104</v>
      </c>
      <c r="AI504" s="2007" t="s">
        <v>2909</v>
      </c>
      <c r="AJ504" s="1222" t="s">
        <v>295</v>
      </c>
      <c r="AK504" s="1225" t="s">
        <v>3105</v>
      </c>
      <c r="AL504" s="1222" t="s">
        <v>294</v>
      </c>
      <c r="AM504" s="1221" t="s">
        <v>3011</v>
      </c>
      <c r="AN504" s="2008"/>
    </row>
    <row r="505" spans="1:40" ht="93" customHeight="1">
      <c r="A505" s="1221" t="s">
        <v>1107</v>
      </c>
      <c r="B505" s="1221" t="s">
        <v>797</v>
      </c>
      <c r="C505" s="1221" t="s">
        <v>3098</v>
      </c>
      <c r="D505" s="1222" t="s">
        <v>3011</v>
      </c>
      <c r="E505" s="1221" t="s">
        <v>3099</v>
      </c>
      <c r="F505" s="1222" t="s">
        <v>291</v>
      </c>
      <c r="G505" s="1222" t="s">
        <v>3013</v>
      </c>
      <c r="H505" s="1223">
        <v>18565.62313</v>
      </c>
      <c r="I505" s="1223">
        <v>10000</v>
      </c>
      <c r="J505" s="1222" t="s">
        <v>3014</v>
      </c>
      <c r="K505" s="1224">
        <v>44460</v>
      </c>
      <c r="L505" s="1222" t="s">
        <v>3100</v>
      </c>
      <c r="M505" s="1224">
        <v>48113</v>
      </c>
      <c r="N505" s="1222" t="s">
        <v>293</v>
      </c>
      <c r="O505" s="2069">
        <v>46286</v>
      </c>
      <c r="P505" s="1221" t="s">
        <v>294</v>
      </c>
      <c r="Q505" s="1221" t="s">
        <v>3115</v>
      </c>
      <c r="R505" s="2069" t="s">
        <v>3101</v>
      </c>
      <c r="S505" s="1222" t="s">
        <v>297</v>
      </c>
      <c r="T505" s="2063" t="s">
        <v>2932</v>
      </c>
      <c r="U505" s="1222" t="s">
        <v>294</v>
      </c>
      <c r="V505" s="1222" t="s">
        <v>3102</v>
      </c>
      <c r="W505" s="1222" t="s">
        <v>294</v>
      </c>
      <c r="X505" s="1222" t="s">
        <v>3011</v>
      </c>
      <c r="Y505" s="1222" t="s">
        <v>3020</v>
      </c>
      <c r="Z505" s="1222" t="s">
        <v>3011</v>
      </c>
      <c r="AA505" s="1222" t="s">
        <v>3011</v>
      </c>
      <c r="AB505" s="1222" t="s">
        <v>3011</v>
      </c>
      <c r="AC505" s="1222" t="s">
        <v>3011</v>
      </c>
      <c r="AD505" s="1222" t="s">
        <v>3011</v>
      </c>
      <c r="AE505" s="1222" t="s">
        <v>3011</v>
      </c>
      <c r="AF505" s="2007" t="s">
        <v>293</v>
      </c>
      <c r="AG505" s="1222" t="s">
        <v>3103</v>
      </c>
      <c r="AH505" s="1221" t="s">
        <v>3104</v>
      </c>
      <c r="AI505" s="2007" t="s">
        <v>2909</v>
      </c>
      <c r="AJ505" s="1222" t="s">
        <v>295</v>
      </c>
      <c r="AK505" s="1225" t="s">
        <v>3105</v>
      </c>
      <c r="AL505" s="1222" t="s">
        <v>294</v>
      </c>
      <c r="AM505" s="1221" t="s">
        <v>3011</v>
      </c>
      <c r="AN505" s="2008"/>
    </row>
    <row r="506" spans="1:40" ht="93" customHeight="1">
      <c r="A506" s="1221" t="s">
        <v>1107</v>
      </c>
      <c r="B506" s="1221" t="s">
        <v>798</v>
      </c>
      <c r="C506" s="1221" t="s">
        <v>3098</v>
      </c>
      <c r="D506" s="1222" t="s">
        <v>3011</v>
      </c>
      <c r="E506" s="1221" t="s">
        <v>3099</v>
      </c>
      <c r="F506" s="1222" t="s">
        <v>291</v>
      </c>
      <c r="G506" s="1222" t="s">
        <v>3013</v>
      </c>
      <c r="H506" s="1223">
        <v>1485.2498499999999</v>
      </c>
      <c r="I506" s="1223">
        <v>800</v>
      </c>
      <c r="J506" s="1222" t="s">
        <v>3014</v>
      </c>
      <c r="K506" s="1224">
        <v>44460</v>
      </c>
      <c r="L506" s="1222" t="s">
        <v>3100</v>
      </c>
      <c r="M506" s="1224">
        <v>48113</v>
      </c>
      <c r="N506" s="1222" t="s">
        <v>293</v>
      </c>
      <c r="O506" s="2069">
        <v>46286</v>
      </c>
      <c r="P506" s="1221" t="s">
        <v>294</v>
      </c>
      <c r="Q506" s="1221" t="s">
        <v>3051</v>
      </c>
      <c r="R506" s="2069" t="s">
        <v>3101</v>
      </c>
      <c r="S506" s="1222" t="s">
        <v>297</v>
      </c>
      <c r="T506" s="2063" t="s">
        <v>2932</v>
      </c>
      <c r="U506" s="1222" t="s">
        <v>294</v>
      </c>
      <c r="V506" s="1222" t="s">
        <v>3102</v>
      </c>
      <c r="W506" s="1222" t="s">
        <v>294</v>
      </c>
      <c r="X506" s="1222" t="s">
        <v>3011</v>
      </c>
      <c r="Y506" s="1222" t="s">
        <v>3020</v>
      </c>
      <c r="Z506" s="1222" t="s">
        <v>3011</v>
      </c>
      <c r="AA506" s="1222" t="s">
        <v>3011</v>
      </c>
      <c r="AB506" s="1222" t="s">
        <v>3011</v>
      </c>
      <c r="AC506" s="1222" t="s">
        <v>3011</v>
      </c>
      <c r="AD506" s="1222" t="s">
        <v>3011</v>
      </c>
      <c r="AE506" s="1222" t="s">
        <v>3011</v>
      </c>
      <c r="AF506" s="2007" t="s">
        <v>293</v>
      </c>
      <c r="AG506" s="1222" t="s">
        <v>3103</v>
      </c>
      <c r="AH506" s="1221" t="s">
        <v>3104</v>
      </c>
      <c r="AI506" s="2007" t="s">
        <v>2909</v>
      </c>
      <c r="AJ506" s="1222" t="s">
        <v>295</v>
      </c>
      <c r="AK506" s="1225" t="s">
        <v>3105</v>
      </c>
      <c r="AL506" s="1222" t="s">
        <v>294</v>
      </c>
      <c r="AM506" s="1221" t="s">
        <v>3011</v>
      </c>
      <c r="AN506" s="2008"/>
    </row>
    <row r="507" spans="1:40" ht="93" customHeight="1">
      <c r="A507" s="1221" t="s">
        <v>1107</v>
      </c>
      <c r="B507" s="1221" t="s">
        <v>799</v>
      </c>
      <c r="C507" s="1221" t="s">
        <v>3098</v>
      </c>
      <c r="D507" s="1222" t="s">
        <v>3011</v>
      </c>
      <c r="E507" s="1221" t="s">
        <v>3099</v>
      </c>
      <c r="F507" s="1222" t="s">
        <v>291</v>
      </c>
      <c r="G507" s="1222" t="s">
        <v>3013</v>
      </c>
      <c r="H507" s="1223">
        <v>742.62492999999995</v>
      </c>
      <c r="I507" s="1223">
        <v>400</v>
      </c>
      <c r="J507" s="1222" t="s">
        <v>3014</v>
      </c>
      <c r="K507" s="1224">
        <v>44460</v>
      </c>
      <c r="L507" s="1222" t="s">
        <v>3100</v>
      </c>
      <c r="M507" s="1224">
        <v>48113</v>
      </c>
      <c r="N507" s="1222" t="s">
        <v>293</v>
      </c>
      <c r="O507" s="2069">
        <v>46286</v>
      </c>
      <c r="P507" s="1221" t="s">
        <v>294</v>
      </c>
      <c r="Q507" s="1221" t="s">
        <v>3052</v>
      </c>
      <c r="R507" s="2069" t="s">
        <v>3101</v>
      </c>
      <c r="S507" s="1222" t="s">
        <v>297</v>
      </c>
      <c r="T507" s="2063" t="s">
        <v>2932</v>
      </c>
      <c r="U507" s="1222" t="s">
        <v>294</v>
      </c>
      <c r="V507" s="1222" t="s">
        <v>3102</v>
      </c>
      <c r="W507" s="1222" t="s">
        <v>294</v>
      </c>
      <c r="X507" s="1222" t="s">
        <v>3011</v>
      </c>
      <c r="Y507" s="1222" t="s">
        <v>3020</v>
      </c>
      <c r="Z507" s="1222" t="s">
        <v>3011</v>
      </c>
      <c r="AA507" s="1222" t="s">
        <v>3011</v>
      </c>
      <c r="AB507" s="1222" t="s">
        <v>3011</v>
      </c>
      <c r="AC507" s="1222" t="s">
        <v>3011</v>
      </c>
      <c r="AD507" s="1222" t="s">
        <v>3011</v>
      </c>
      <c r="AE507" s="1222" t="s">
        <v>3011</v>
      </c>
      <c r="AF507" s="2007" t="s">
        <v>293</v>
      </c>
      <c r="AG507" s="1222" t="s">
        <v>3103</v>
      </c>
      <c r="AH507" s="1221" t="s">
        <v>3104</v>
      </c>
      <c r="AI507" s="2007" t="s">
        <v>2909</v>
      </c>
      <c r="AJ507" s="1222" t="s">
        <v>295</v>
      </c>
      <c r="AK507" s="1225" t="s">
        <v>3105</v>
      </c>
      <c r="AL507" s="1222" t="s">
        <v>294</v>
      </c>
      <c r="AM507" s="1221" t="s">
        <v>3011</v>
      </c>
      <c r="AN507" s="2008"/>
    </row>
    <row r="508" spans="1:40" ht="93" customHeight="1">
      <c r="A508" s="1221" t="s">
        <v>1107</v>
      </c>
      <c r="B508" s="1221" t="s">
        <v>800</v>
      </c>
      <c r="C508" s="1221" t="s">
        <v>3098</v>
      </c>
      <c r="D508" s="1222" t="s">
        <v>3011</v>
      </c>
      <c r="E508" s="1221" t="s">
        <v>3099</v>
      </c>
      <c r="F508" s="1222" t="s">
        <v>291</v>
      </c>
      <c r="G508" s="1222" t="s">
        <v>3013</v>
      </c>
      <c r="H508" s="1223">
        <v>5940.9993999999997</v>
      </c>
      <c r="I508" s="1223">
        <v>3200</v>
      </c>
      <c r="J508" s="1222" t="s">
        <v>3014</v>
      </c>
      <c r="K508" s="1224">
        <v>44460</v>
      </c>
      <c r="L508" s="1222" t="s">
        <v>3100</v>
      </c>
      <c r="M508" s="1224">
        <v>48113</v>
      </c>
      <c r="N508" s="1222" t="s">
        <v>293</v>
      </c>
      <c r="O508" s="2069">
        <v>46286</v>
      </c>
      <c r="P508" s="1221" t="s">
        <v>294</v>
      </c>
      <c r="Q508" s="1221" t="s">
        <v>3050</v>
      </c>
      <c r="R508" s="2069" t="s">
        <v>3101</v>
      </c>
      <c r="S508" s="1222" t="s">
        <v>297</v>
      </c>
      <c r="T508" s="2063" t="s">
        <v>2932</v>
      </c>
      <c r="U508" s="1222" t="s">
        <v>294</v>
      </c>
      <c r="V508" s="1222" t="s">
        <v>3102</v>
      </c>
      <c r="W508" s="1222" t="s">
        <v>294</v>
      </c>
      <c r="X508" s="1222" t="s">
        <v>3011</v>
      </c>
      <c r="Y508" s="1222" t="s">
        <v>3020</v>
      </c>
      <c r="Z508" s="1222" t="s">
        <v>3011</v>
      </c>
      <c r="AA508" s="1222" t="s">
        <v>3011</v>
      </c>
      <c r="AB508" s="1222" t="s">
        <v>3011</v>
      </c>
      <c r="AC508" s="1222" t="s">
        <v>3011</v>
      </c>
      <c r="AD508" s="1222" t="s">
        <v>3011</v>
      </c>
      <c r="AE508" s="1222" t="s">
        <v>3011</v>
      </c>
      <c r="AF508" s="2007" t="s">
        <v>293</v>
      </c>
      <c r="AG508" s="1222" t="s">
        <v>3103</v>
      </c>
      <c r="AH508" s="1221" t="s">
        <v>3104</v>
      </c>
      <c r="AI508" s="2007" t="s">
        <v>2909</v>
      </c>
      <c r="AJ508" s="1222" t="s">
        <v>295</v>
      </c>
      <c r="AK508" s="1225" t="s">
        <v>3105</v>
      </c>
      <c r="AL508" s="1222" t="s">
        <v>294</v>
      </c>
      <c r="AM508" s="1221" t="s">
        <v>3011</v>
      </c>
      <c r="AN508" s="2008"/>
    </row>
    <row r="509" spans="1:40" ht="93" customHeight="1">
      <c r="A509" s="1221" t="s">
        <v>1107</v>
      </c>
      <c r="B509" s="1221" t="s">
        <v>801</v>
      </c>
      <c r="C509" s="1221" t="s">
        <v>3098</v>
      </c>
      <c r="D509" s="1222" t="s">
        <v>3011</v>
      </c>
      <c r="E509" s="1221" t="s">
        <v>3099</v>
      </c>
      <c r="F509" s="1222" t="s">
        <v>291</v>
      </c>
      <c r="G509" s="1222" t="s">
        <v>3013</v>
      </c>
      <c r="H509" s="1223">
        <v>6683.6243299999996</v>
      </c>
      <c r="I509" s="1223">
        <v>3600</v>
      </c>
      <c r="J509" s="1222" t="s">
        <v>3014</v>
      </c>
      <c r="K509" s="1224">
        <v>44460</v>
      </c>
      <c r="L509" s="1222" t="s">
        <v>3100</v>
      </c>
      <c r="M509" s="1224">
        <v>48113</v>
      </c>
      <c r="N509" s="1222" t="s">
        <v>293</v>
      </c>
      <c r="O509" s="2069">
        <v>46286</v>
      </c>
      <c r="P509" s="1221" t="s">
        <v>294</v>
      </c>
      <c r="Q509" s="1221" t="s">
        <v>3064</v>
      </c>
      <c r="R509" s="2069" t="s">
        <v>3101</v>
      </c>
      <c r="S509" s="1222" t="s">
        <v>297</v>
      </c>
      <c r="T509" s="2063" t="s">
        <v>2932</v>
      </c>
      <c r="U509" s="1222" t="s">
        <v>294</v>
      </c>
      <c r="V509" s="1222" t="s">
        <v>3102</v>
      </c>
      <c r="W509" s="1222" t="s">
        <v>294</v>
      </c>
      <c r="X509" s="1222" t="s">
        <v>3011</v>
      </c>
      <c r="Y509" s="1222" t="s">
        <v>3020</v>
      </c>
      <c r="Z509" s="1222" t="s">
        <v>3011</v>
      </c>
      <c r="AA509" s="1222" t="s">
        <v>3011</v>
      </c>
      <c r="AB509" s="1222" t="s">
        <v>3011</v>
      </c>
      <c r="AC509" s="1222" t="s">
        <v>3011</v>
      </c>
      <c r="AD509" s="1222" t="s">
        <v>3011</v>
      </c>
      <c r="AE509" s="1222" t="s">
        <v>3011</v>
      </c>
      <c r="AF509" s="2007" t="s">
        <v>293</v>
      </c>
      <c r="AG509" s="1222" t="s">
        <v>3103</v>
      </c>
      <c r="AH509" s="1221" t="s">
        <v>3104</v>
      </c>
      <c r="AI509" s="2007" t="s">
        <v>2909</v>
      </c>
      <c r="AJ509" s="1222" t="s">
        <v>295</v>
      </c>
      <c r="AK509" s="1225" t="s">
        <v>3105</v>
      </c>
      <c r="AL509" s="1222" t="s">
        <v>294</v>
      </c>
      <c r="AM509" s="1221" t="s">
        <v>3011</v>
      </c>
      <c r="AN509" s="2008"/>
    </row>
    <row r="510" spans="1:40" ht="93" customHeight="1">
      <c r="A510" s="1221" t="s">
        <v>1107</v>
      </c>
      <c r="B510" s="1221" t="s">
        <v>802</v>
      </c>
      <c r="C510" s="1221" t="s">
        <v>3098</v>
      </c>
      <c r="D510" s="1222" t="s">
        <v>3011</v>
      </c>
      <c r="E510" s="1221" t="s">
        <v>3099</v>
      </c>
      <c r="F510" s="1222" t="s">
        <v>291</v>
      </c>
      <c r="G510" s="1222" t="s">
        <v>3013</v>
      </c>
      <c r="H510" s="1223">
        <v>3713.2693800000002</v>
      </c>
      <c r="I510" s="1223">
        <v>2000</v>
      </c>
      <c r="J510" s="1222" t="s">
        <v>3014</v>
      </c>
      <c r="K510" s="1224">
        <v>44460</v>
      </c>
      <c r="L510" s="1222" t="s">
        <v>3100</v>
      </c>
      <c r="M510" s="1224">
        <v>48142</v>
      </c>
      <c r="N510" s="1222" t="s">
        <v>293</v>
      </c>
      <c r="O510" s="2069">
        <v>46316</v>
      </c>
      <c r="P510" s="1221" t="s">
        <v>294</v>
      </c>
      <c r="Q510" s="1221" t="s">
        <v>3029</v>
      </c>
      <c r="R510" s="2069" t="s">
        <v>3111</v>
      </c>
      <c r="S510" s="1222" t="s">
        <v>297</v>
      </c>
      <c r="T510" s="2063" t="s">
        <v>2932</v>
      </c>
      <c r="U510" s="1222" t="s">
        <v>294</v>
      </c>
      <c r="V510" s="1222" t="s">
        <v>3102</v>
      </c>
      <c r="W510" s="1222" t="s">
        <v>294</v>
      </c>
      <c r="X510" s="1222" t="s">
        <v>3011</v>
      </c>
      <c r="Y510" s="1222" t="s">
        <v>3020</v>
      </c>
      <c r="Z510" s="1222" t="s">
        <v>3011</v>
      </c>
      <c r="AA510" s="1222" t="s">
        <v>3011</v>
      </c>
      <c r="AB510" s="1222" t="s">
        <v>3011</v>
      </c>
      <c r="AC510" s="1222" t="s">
        <v>3011</v>
      </c>
      <c r="AD510" s="1222" t="s">
        <v>3011</v>
      </c>
      <c r="AE510" s="1222" t="s">
        <v>3011</v>
      </c>
      <c r="AF510" s="2007" t="s">
        <v>293</v>
      </c>
      <c r="AG510" s="1222" t="s">
        <v>3103</v>
      </c>
      <c r="AH510" s="1221" t="s">
        <v>3104</v>
      </c>
      <c r="AI510" s="2007" t="s">
        <v>2909</v>
      </c>
      <c r="AJ510" s="1222" t="s">
        <v>295</v>
      </c>
      <c r="AK510" s="1225" t="s">
        <v>3105</v>
      </c>
      <c r="AL510" s="1222" t="s">
        <v>294</v>
      </c>
      <c r="AM510" s="1221" t="s">
        <v>3011</v>
      </c>
      <c r="AN510" s="2008"/>
    </row>
    <row r="511" spans="1:40" ht="93" customHeight="1">
      <c r="A511" s="1221" t="s">
        <v>1107</v>
      </c>
      <c r="B511" s="1221" t="s">
        <v>803</v>
      </c>
      <c r="C511" s="1221" t="s">
        <v>3098</v>
      </c>
      <c r="D511" s="1222" t="s">
        <v>3011</v>
      </c>
      <c r="E511" s="1221" t="s">
        <v>3099</v>
      </c>
      <c r="F511" s="1222" t="s">
        <v>291</v>
      </c>
      <c r="G511" s="1222" t="s">
        <v>3013</v>
      </c>
      <c r="H511" s="1223">
        <v>3713.2693800000002</v>
      </c>
      <c r="I511" s="1223">
        <v>2000</v>
      </c>
      <c r="J511" s="1222" t="s">
        <v>3014</v>
      </c>
      <c r="K511" s="1224">
        <v>44460</v>
      </c>
      <c r="L511" s="1222" t="s">
        <v>3100</v>
      </c>
      <c r="M511" s="1224">
        <v>48142</v>
      </c>
      <c r="N511" s="1222" t="s">
        <v>293</v>
      </c>
      <c r="O511" s="2069">
        <v>46316</v>
      </c>
      <c r="P511" s="1221" t="s">
        <v>294</v>
      </c>
      <c r="Q511" s="1221" t="s">
        <v>3029</v>
      </c>
      <c r="R511" s="2069" t="s">
        <v>3111</v>
      </c>
      <c r="S511" s="1222" t="s">
        <v>297</v>
      </c>
      <c r="T511" s="2063" t="s">
        <v>2932</v>
      </c>
      <c r="U511" s="1222" t="s">
        <v>294</v>
      </c>
      <c r="V511" s="1222" t="s">
        <v>3102</v>
      </c>
      <c r="W511" s="1222" t="s">
        <v>294</v>
      </c>
      <c r="X511" s="1222" t="s">
        <v>3011</v>
      </c>
      <c r="Y511" s="1222" t="s">
        <v>3020</v>
      </c>
      <c r="Z511" s="1222" t="s">
        <v>3011</v>
      </c>
      <c r="AA511" s="1222" t="s">
        <v>3011</v>
      </c>
      <c r="AB511" s="1222" t="s">
        <v>3011</v>
      </c>
      <c r="AC511" s="1222" t="s">
        <v>3011</v>
      </c>
      <c r="AD511" s="1222" t="s">
        <v>3011</v>
      </c>
      <c r="AE511" s="1222" t="s">
        <v>3011</v>
      </c>
      <c r="AF511" s="2007" t="s">
        <v>293</v>
      </c>
      <c r="AG511" s="1222" t="s">
        <v>3103</v>
      </c>
      <c r="AH511" s="1221" t="s">
        <v>3104</v>
      </c>
      <c r="AI511" s="2007" t="s">
        <v>2909</v>
      </c>
      <c r="AJ511" s="1222" t="s">
        <v>295</v>
      </c>
      <c r="AK511" s="1225" t="s">
        <v>3105</v>
      </c>
      <c r="AL511" s="1222" t="s">
        <v>294</v>
      </c>
      <c r="AM511" s="1221" t="s">
        <v>3011</v>
      </c>
      <c r="AN511" s="2008"/>
    </row>
    <row r="512" spans="1:40" ht="93" customHeight="1">
      <c r="A512" s="1221" t="s">
        <v>1107</v>
      </c>
      <c r="B512" s="1221" t="s">
        <v>804</v>
      </c>
      <c r="C512" s="1221" t="s">
        <v>3158</v>
      </c>
      <c r="D512" s="1222" t="s">
        <v>3011</v>
      </c>
      <c r="E512" s="1221" t="s">
        <v>3012</v>
      </c>
      <c r="F512" s="1222" t="s">
        <v>291</v>
      </c>
      <c r="G512" s="1222" t="s">
        <v>3013</v>
      </c>
      <c r="H512" s="1223">
        <v>645.77912000000003</v>
      </c>
      <c r="I512" s="1223">
        <v>600</v>
      </c>
      <c r="J512" s="1222" t="s">
        <v>3014</v>
      </c>
      <c r="K512" s="1224">
        <v>44826</v>
      </c>
      <c r="L512" s="1222" t="s">
        <v>292</v>
      </c>
      <c r="M512" s="1224" t="s">
        <v>3015</v>
      </c>
      <c r="N512" s="1222" t="s">
        <v>293</v>
      </c>
      <c r="O512" s="2069">
        <v>46675</v>
      </c>
      <c r="P512" s="1221" t="s">
        <v>294</v>
      </c>
      <c r="Q512" s="1221" t="s">
        <v>3024</v>
      </c>
      <c r="R512" s="2069" t="s">
        <v>3159</v>
      </c>
      <c r="S512" s="1222" t="s">
        <v>297</v>
      </c>
      <c r="T512" s="2063" t="s">
        <v>2917</v>
      </c>
      <c r="U512" s="1222" t="s">
        <v>294</v>
      </c>
      <c r="V512" s="1222" t="s">
        <v>3018</v>
      </c>
      <c r="W512" s="1222" t="s">
        <v>294</v>
      </c>
      <c r="X512" s="1222" t="s">
        <v>3019</v>
      </c>
      <c r="Y512" s="1222" t="s">
        <v>3020</v>
      </c>
      <c r="Z512" s="1222" t="s">
        <v>3011</v>
      </c>
      <c r="AA512" s="1222" t="s">
        <v>3011</v>
      </c>
      <c r="AB512" s="1222" t="s">
        <v>3011</v>
      </c>
      <c r="AC512" s="1222" t="s">
        <v>3011</v>
      </c>
      <c r="AD512" s="1222" t="s">
        <v>3011</v>
      </c>
      <c r="AE512" s="1222" t="s">
        <v>3011</v>
      </c>
      <c r="AF512" s="2007" t="s">
        <v>293</v>
      </c>
      <c r="AG512" s="1222" t="s">
        <v>3160</v>
      </c>
      <c r="AH512" s="1221" t="s">
        <v>2908</v>
      </c>
      <c r="AI512" s="2007" t="s">
        <v>2909</v>
      </c>
      <c r="AJ512" s="1222" t="s">
        <v>295</v>
      </c>
      <c r="AK512" s="1225" t="s">
        <v>3022</v>
      </c>
      <c r="AL512" s="1222" t="s">
        <v>294</v>
      </c>
      <c r="AM512" s="1221" t="s">
        <v>3011</v>
      </c>
      <c r="AN512" s="2008"/>
    </row>
    <row r="513" spans="1:40" ht="93" customHeight="1">
      <c r="A513" s="1221" t="s">
        <v>1107</v>
      </c>
      <c r="B513" s="1221" t="s">
        <v>805</v>
      </c>
      <c r="C513" s="1221" t="s">
        <v>3158</v>
      </c>
      <c r="D513" s="1222" t="s">
        <v>3011</v>
      </c>
      <c r="E513" s="1221" t="s">
        <v>3012</v>
      </c>
      <c r="F513" s="1222" t="s">
        <v>291</v>
      </c>
      <c r="G513" s="1222" t="s">
        <v>3013</v>
      </c>
      <c r="H513" s="1223">
        <v>7103.5702700000002</v>
      </c>
      <c r="I513" s="1223">
        <v>6600</v>
      </c>
      <c r="J513" s="1222" t="s">
        <v>3014</v>
      </c>
      <c r="K513" s="1224">
        <v>44826</v>
      </c>
      <c r="L513" s="1222" t="s">
        <v>292</v>
      </c>
      <c r="M513" s="1224" t="s">
        <v>3015</v>
      </c>
      <c r="N513" s="1222" t="s">
        <v>293</v>
      </c>
      <c r="O513" s="2069">
        <v>46675</v>
      </c>
      <c r="P513" s="1221" t="s">
        <v>294</v>
      </c>
      <c r="Q513" s="1221" t="s">
        <v>3161</v>
      </c>
      <c r="R513" s="2069" t="s">
        <v>3159</v>
      </c>
      <c r="S513" s="1222" t="s">
        <v>297</v>
      </c>
      <c r="T513" s="2063" t="s">
        <v>2917</v>
      </c>
      <c r="U513" s="1222" t="s">
        <v>294</v>
      </c>
      <c r="V513" s="1222" t="s">
        <v>3018</v>
      </c>
      <c r="W513" s="1222" t="s">
        <v>294</v>
      </c>
      <c r="X513" s="1222" t="s">
        <v>3019</v>
      </c>
      <c r="Y513" s="1222" t="s">
        <v>3020</v>
      </c>
      <c r="Z513" s="1222" t="s">
        <v>3011</v>
      </c>
      <c r="AA513" s="1222" t="s">
        <v>3011</v>
      </c>
      <c r="AB513" s="1222" t="s">
        <v>3011</v>
      </c>
      <c r="AC513" s="1222" t="s">
        <v>3011</v>
      </c>
      <c r="AD513" s="1222" t="s">
        <v>3011</v>
      </c>
      <c r="AE513" s="1222" t="s">
        <v>3011</v>
      </c>
      <c r="AF513" s="2007" t="s">
        <v>293</v>
      </c>
      <c r="AG513" s="1222" t="s">
        <v>3160</v>
      </c>
      <c r="AH513" s="1221" t="s">
        <v>2908</v>
      </c>
      <c r="AI513" s="2007" t="s">
        <v>2909</v>
      </c>
      <c r="AJ513" s="1222" t="s">
        <v>295</v>
      </c>
      <c r="AK513" s="1225" t="s">
        <v>3022</v>
      </c>
      <c r="AL513" s="1222" t="s">
        <v>294</v>
      </c>
      <c r="AM513" s="1221" t="s">
        <v>3011</v>
      </c>
      <c r="AN513" s="2008"/>
    </row>
    <row r="514" spans="1:40" ht="93" customHeight="1">
      <c r="A514" s="1221" t="s">
        <v>1107</v>
      </c>
      <c r="B514" s="1221" t="s">
        <v>806</v>
      </c>
      <c r="C514" s="1221" t="s">
        <v>3158</v>
      </c>
      <c r="D514" s="1222" t="s">
        <v>3011</v>
      </c>
      <c r="E514" s="1221" t="s">
        <v>3012</v>
      </c>
      <c r="F514" s="1222" t="s">
        <v>291</v>
      </c>
      <c r="G514" s="1222" t="s">
        <v>3013</v>
      </c>
      <c r="H514" s="1223">
        <v>968.66867000000002</v>
      </c>
      <c r="I514" s="1223">
        <v>900</v>
      </c>
      <c r="J514" s="1222" t="s">
        <v>3014</v>
      </c>
      <c r="K514" s="1224">
        <v>44826</v>
      </c>
      <c r="L514" s="1222" t="s">
        <v>292</v>
      </c>
      <c r="M514" s="1224" t="s">
        <v>3015</v>
      </c>
      <c r="N514" s="1222" t="s">
        <v>293</v>
      </c>
      <c r="O514" s="2069">
        <v>46675</v>
      </c>
      <c r="P514" s="1221" t="s">
        <v>294</v>
      </c>
      <c r="Q514" s="1221" t="s">
        <v>3089</v>
      </c>
      <c r="R514" s="2069" t="s">
        <v>3159</v>
      </c>
      <c r="S514" s="1222" t="s">
        <v>297</v>
      </c>
      <c r="T514" s="2063" t="s">
        <v>2917</v>
      </c>
      <c r="U514" s="1222" t="s">
        <v>294</v>
      </c>
      <c r="V514" s="1222" t="s">
        <v>3018</v>
      </c>
      <c r="W514" s="1222" t="s">
        <v>294</v>
      </c>
      <c r="X514" s="1222" t="s">
        <v>3019</v>
      </c>
      <c r="Y514" s="1222" t="s">
        <v>3020</v>
      </c>
      <c r="Z514" s="1222" t="s">
        <v>3011</v>
      </c>
      <c r="AA514" s="1222" t="s">
        <v>3011</v>
      </c>
      <c r="AB514" s="1222" t="s">
        <v>3011</v>
      </c>
      <c r="AC514" s="1222" t="s">
        <v>3011</v>
      </c>
      <c r="AD514" s="1222" t="s">
        <v>3011</v>
      </c>
      <c r="AE514" s="1222" t="s">
        <v>3011</v>
      </c>
      <c r="AF514" s="2007" t="s">
        <v>293</v>
      </c>
      <c r="AG514" s="1222" t="s">
        <v>3160</v>
      </c>
      <c r="AH514" s="1221" t="s">
        <v>2908</v>
      </c>
      <c r="AI514" s="2007" t="s">
        <v>2909</v>
      </c>
      <c r="AJ514" s="1222" t="s">
        <v>295</v>
      </c>
      <c r="AK514" s="1225" t="s">
        <v>3022</v>
      </c>
      <c r="AL514" s="1222" t="s">
        <v>294</v>
      </c>
      <c r="AM514" s="1221" t="s">
        <v>3011</v>
      </c>
      <c r="AN514" s="2008"/>
    </row>
    <row r="515" spans="1:40" ht="93" customHeight="1">
      <c r="A515" s="1221" t="s">
        <v>1107</v>
      </c>
      <c r="B515" s="1221" t="s">
        <v>807</v>
      </c>
      <c r="C515" s="1221" t="s">
        <v>3158</v>
      </c>
      <c r="D515" s="1222" t="s">
        <v>3011</v>
      </c>
      <c r="E515" s="1221" t="s">
        <v>3012</v>
      </c>
      <c r="F515" s="1222" t="s">
        <v>291</v>
      </c>
      <c r="G515" s="1222" t="s">
        <v>3013</v>
      </c>
      <c r="H515" s="1223">
        <v>968.66867000000002</v>
      </c>
      <c r="I515" s="1223">
        <v>900</v>
      </c>
      <c r="J515" s="1222" t="s">
        <v>3014</v>
      </c>
      <c r="K515" s="1224">
        <v>44826</v>
      </c>
      <c r="L515" s="1222" t="s">
        <v>292</v>
      </c>
      <c r="M515" s="1224" t="s">
        <v>3015</v>
      </c>
      <c r="N515" s="1222" t="s">
        <v>293</v>
      </c>
      <c r="O515" s="2069">
        <v>46675</v>
      </c>
      <c r="P515" s="1221" t="s">
        <v>294</v>
      </c>
      <c r="Q515" s="1221" t="s">
        <v>3089</v>
      </c>
      <c r="R515" s="2069" t="s">
        <v>3159</v>
      </c>
      <c r="S515" s="1222" t="s">
        <v>297</v>
      </c>
      <c r="T515" s="2063" t="s">
        <v>2917</v>
      </c>
      <c r="U515" s="1222" t="s">
        <v>294</v>
      </c>
      <c r="V515" s="1222" t="s">
        <v>3018</v>
      </c>
      <c r="W515" s="1222" t="s">
        <v>294</v>
      </c>
      <c r="X515" s="1222" t="s">
        <v>3019</v>
      </c>
      <c r="Y515" s="1222" t="s">
        <v>3020</v>
      </c>
      <c r="Z515" s="1222" t="s">
        <v>3011</v>
      </c>
      <c r="AA515" s="1222" t="s">
        <v>3011</v>
      </c>
      <c r="AB515" s="1222" t="s">
        <v>3011</v>
      </c>
      <c r="AC515" s="1222" t="s">
        <v>3011</v>
      </c>
      <c r="AD515" s="1222" t="s">
        <v>3011</v>
      </c>
      <c r="AE515" s="1222" t="s">
        <v>3011</v>
      </c>
      <c r="AF515" s="2007" t="s">
        <v>293</v>
      </c>
      <c r="AG515" s="1222" t="s">
        <v>3160</v>
      </c>
      <c r="AH515" s="1221" t="s">
        <v>2908</v>
      </c>
      <c r="AI515" s="2007" t="s">
        <v>2909</v>
      </c>
      <c r="AJ515" s="1222" t="s">
        <v>295</v>
      </c>
      <c r="AK515" s="1225" t="s">
        <v>3022</v>
      </c>
      <c r="AL515" s="1222" t="s">
        <v>294</v>
      </c>
      <c r="AM515" s="1221" t="s">
        <v>3011</v>
      </c>
      <c r="AN515" s="2008"/>
    </row>
    <row r="516" spans="1:40" ht="93" customHeight="1">
      <c r="A516" s="1221" t="s">
        <v>1107</v>
      </c>
      <c r="B516" s="1221" t="s">
        <v>808</v>
      </c>
      <c r="C516" s="1221" t="s">
        <v>3158</v>
      </c>
      <c r="D516" s="1222" t="s">
        <v>3011</v>
      </c>
      <c r="E516" s="1221" t="s">
        <v>3012</v>
      </c>
      <c r="F516" s="1222" t="s">
        <v>291</v>
      </c>
      <c r="G516" s="1222" t="s">
        <v>3013</v>
      </c>
      <c r="H516" s="1223">
        <v>322.88956000000002</v>
      </c>
      <c r="I516" s="1223">
        <v>300</v>
      </c>
      <c r="J516" s="1222" t="s">
        <v>3014</v>
      </c>
      <c r="K516" s="1224">
        <v>44826</v>
      </c>
      <c r="L516" s="1222" t="s">
        <v>292</v>
      </c>
      <c r="M516" s="1224" t="s">
        <v>3015</v>
      </c>
      <c r="N516" s="1222" t="s">
        <v>293</v>
      </c>
      <c r="O516" s="2069">
        <v>46675</v>
      </c>
      <c r="P516" s="1221" t="s">
        <v>294</v>
      </c>
      <c r="Q516" s="1221" t="s">
        <v>3075</v>
      </c>
      <c r="R516" s="2069" t="s">
        <v>3159</v>
      </c>
      <c r="S516" s="1222" t="s">
        <v>297</v>
      </c>
      <c r="T516" s="2063" t="s">
        <v>2917</v>
      </c>
      <c r="U516" s="1222" t="s">
        <v>294</v>
      </c>
      <c r="V516" s="1222" t="s">
        <v>3018</v>
      </c>
      <c r="W516" s="1222" t="s">
        <v>294</v>
      </c>
      <c r="X516" s="1222" t="s">
        <v>3019</v>
      </c>
      <c r="Y516" s="1222" t="s">
        <v>3020</v>
      </c>
      <c r="Z516" s="1222" t="s">
        <v>3011</v>
      </c>
      <c r="AA516" s="1222" t="s">
        <v>3011</v>
      </c>
      <c r="AB516" s="1222" t="s">
        <v>3011</v>
      </c>
      <c r="AC516" s="1222" t="s">
        <v>3011</v>
      </c>
      <c r="AD516" s="1222" t="s">
        <v>3011</v>
      </c>
      <c r="AE516" s="1222" t="s">
        <v>3011</v>
      </c>
      <c r="AF516" s="2007" t="s">
        <v>293</v>
      </c>
      <c r="AG516" s="1222" t="s">
        <v>3160</v>
      </c>
      <c r="AH516" s="1221" t="s">
        <v>2908</v>
      </c>
      <c r="AI516" s="2007" t="s">
        <v>2909</v>
      </c>
      <c r="AJ516" s="1222" t="s">
        <v>295</v>
      </c>
      <c r="AK516" s="1225" t="s">
        <v>3022</v>
      </c>
      <c r="AL516" s="1222" t="s">
        <v>294</v>
      </c>
      <c r="AM516" s="1221" t="s">
        <v>3011</v>
      </c>
      <c r="AN516" s="2008"/>
    </row>
    <row r="517" spans="1:40" ht="93" customHeight="1">
      <c r="A517" s="1221" t="s">
        <v>1107</v>
      </c>
      <c r="B517" s="1221" t="s">
        <v>809</v>
      </c>
      <c r="C517" s="1221" t="s">
        <v>3158</v>
      </c>
      <c r="D517" s="1222" t="s">
        <v>3011</v>
      </c>
      <c r="E517" s="1221" t="s">
        <v>3012</v>
      </c>
      <c r="F517" s="1222" t="s">
        <v>291</v>
      </c>
      <c r="G517" s="1222" t="s">
        <v>3013</v>
      </c>
      <c r="H517" s="1223">
        <v>1614.4477899999999</v>
      </c>
      <c r="I517" s="1223">
        <v>1500</v>
      </c>
      <c r="J517" s="1222" t="s">
        <v>3014</v>
      </c>
      <c r="K517" s="1224">
        <v>44826</v>
      </c>
      <c r="L517" s="1222" t="s">
        <v>292</v>
      </c>
      <c r="M517" s="1224" t="s">
        <v>3015</v>
      </c>
      <c r="N517" s="1222" t="s">
        <v>293</v>
      </c>
      <c r="O517" s="2069">
        <v>46675</v>
      </c>
      <c r="P517" s="1221" t="s">
        <v>294</v>
      </c>
      <c r="Q517" s="1221" t="s">
        <v>3030</v>
      </c>
      <c r="R517" s="2069" t="s">
        <v>3159</v>
      </c>
      <c r="S517" s="1222" t="s">
        <v>297</v>
      </c>
      <c r="T517" s="2063" t="s">
        <v>2917</v>
      </c>
      <c r="U517" s="1222" t="s">
        <v>294</v>
      </c>
      <c r="V517" s="1222" t="s">
        <v>3018</v>
      </c>
      <c r="W517" s="1222" t="s">
        <v>294</v>
      </c>
      <c r="X517" s="1222" t="s">
        <v>3019</v>
      </c>
      <c r="Y517" s="1222" t="s">
        <v>3020</v>
      </c>
      <c r="Z517" s="1222" t="s">
        <v>3011</v>
      </c>
      <c r="AA517" s="1222" t="s">
        <v>3011</v>
      </c>
      <c r="AB517" s="1222" t="s">
        <v>3011</v>
      </c>
      <c r="AC517" s="1222" t="s">
        <v>3011</v>
      </c>
      <c r="AD517" s="1222" t="s">
        <v>3011</v>
      </c>
      <c r="AE517" s="1222" t="s">
        <v>3011</v>
      </c>
      <c r="AF517" s="2007" t="s">
        <v>293</v>
      </c>
      <c r="AG517" s="1222" t="s">
        <v>3160</v>
      </c>
      <c r="AH517" s="1221" t="s">
        <v>2908</v>
      </c>
      <c r="AI517" s="2007" t="s">
        <v>2909</v>
      </c>
      <c r="AJ517" s="1222" t="s">
        <v>295</v>
      </c>
      <c r="AK517" s="1225" t="s">
        <v>3022</v>
      </c>
      <c r="AL517" s="1222" t="s">
        <v>294</v>
      </c>
      <c r="AM517" s="1221" t="s">
        <v>3011</v>
      </c>
      <c r="AN517" s="2008"/>
    </row>
    <row r="518" spans="1:40" ht="93" customHeight="1">
      <c r="A518" s="1221" t="s">
        <v>1107</v>
      </c>
      <c r="B518" s="1221" t="s">
        <v>810</v>
      </c>
      <c r="C518" s="1221" t="s">
        <v>3158</v>
      </c>
      <c r="D518" s="1222" t="s">
        <v>3011</v>
      </c>
      <c r="E518" s="1221" t="s">
        <v>3012</v>
      </c>
      <c r="F518" s="1222" t="s">
        <v>291</v>
      </c>
      <c r="G518" s="1222" t="s">
        <v>3013</v>
      </c>
      <c r="H518" s="1223">
        <v>50047.88147</v>
      </c>
      <c r="I518" s="1223">
        <v>46500</v>
      </c>
      <c r="J518" s="1222" t="s">
        <v>3014</v>
      </c>
      <c r="K518" s="1224">
        <v>44826</v>
      </c>
      <c r="L518" s="1222" t="s">
        <v>292</v>
      </c>
      <c r="M518" s="1224" t="s">
        <v>3015</v>
      </c>
      <c r="N518" s="1222" t="s">
        <v>293</v>
      </c>
      <c r="O518" s="2069">
        <v>46675</v>
      </c>
      <c r="P518" s="1221" t="s">
        <v>294</v>
      </c>
      <c r="Q518" s="1221" t="s">
        <v>3162</v>
      </c>
      <c r="R518" s="2069" t="s">
        <v>3159</v>
      </c>
      <c r="S518" s="1222" t="s">
        <v>297</v>
      </c>
      <c r="T518" s="2063" t="s">
        <v>2917</v>
      </c>
      <c r="U518" s="1222" t="s">
        <v>294</v>
      </c>
      <c r="V518" s="1222" t="s">
        <v>3018</v>
      </c>
      <c r="W518" s="1222" t="s">
        <v>294</v>
      </c>
      <c r="X518" s="1222" t="s">
        <v>3019</v>
      </c>
      <c r="Y518" s="1222" t="s">
        <v>3020</v>
      </c>
      <c r="Z518" s="1222" t="s">
        <v>3011</v>
      </c>
      <c r="AA518" s="1222" t="s">
        <v>3011</v>
      </c>
      <c r="AB518" s="1222" t="s">
        <v>3011</v>
      </c>
      <c r="AC518" s="1222" t="s">
        <v>3011</v>
      </c>
      <c r="AD518" s="1222" t="s">
        <v>3011</v>
      </c>
      <c r="AE518" s="1222" t="s">
        <v>3011</v>
      </c>
      <c r="AF518" s="2007" t="s">
        <v>293</v>
      </c>
      <c r="AG518" s="1222" t="s">
        <v>3160</v>
      </c>
      <c r="AH518" s="1221" t="s">
        <v>2908</v>
      </c>
      <c r="AI518" s="2007" t="s">
        <v>2909</v>
      </c>
      <c r="AJ518" s="1222" t="s">
        <v>295</v>
      </c>
      <c r="AK518" s="1225" t="s">
        <v>3022</v>
      </c>
      <c r="AL518" s="1222" t="s">
        <v>294</v>
      </c>
      <c r="AM518" s="1221" t="s">
        <v>3011</v>
      </c>
      <c r="AN518" s="2008"/>
    </row>
    <row r="519" spans="1:40" ht="93" customHeight="1">
      <c r="A519" s="1221" t="s">
        <v>1107</v>
      </c>
      <c r="B519" s="1221" t="s">
        <v>811</v>
      </c>
      <c r="C519" s="1221" t="s">
        <v>3158</v>
      </c>
      <c r="D519" s="1222" t="s">
        <v>3011</v>
      </c>
      <c r="E519" s="1221" t="s">
        <v>3012</v>
      </c>
      <c r="F519" s="1222" t="s">
        <v>291</v>
      </c>
      <c r="G519" s="1222" t="s">
        <v>3013</v>
      </c>
      <c r="H519" s="1223">
        <v>968.66867000000002</v>
      </c>
      <c r="I519" s="1223">
        <v>900</v>
      </c>
      <c r="J519" s="1222" t="s">
        <v>3014</v>
      </c>
      <c r="K519" s="1224">
        <v>44826</v>
      </c>
      <c r="L519" s="1222" t="s">
        <v>292</v>
      </c>
      <c r="M519" s="1224" t="s">
        <v>3015</v>
      </c>
      <c r="N519" s="1222" t="s">
        <v>293</v>
      </c>
      <c r="O519" s="2069">
        <v>46675</v>
      </c>
      <c r="P519" s="1221" t="s">
        <v>294</v>
      </c>
      <c r="Q519" s="1221" t="s">
        <v>3089</v>
      </c>
      <c r="R519" s="2069" t="s">
        <v>3159</v>
      </c>
      <c r="S519" s="1222" t="s">
        <v>297</v>
      </c>
      <c r="T519" s="2063" t="s">
        <v>2917</v>
      </c>
      <c r="U519" s="1222" t="s">
        <v>294</v>
      </c>
      <c r="V519" s="1222" t="s">
        <v>3018</v>
      </c>
      <c r="W519" s="1222" t="s">
        <v>294</v>
      </c>
      <c r="X519" s="1222" t="s">
        <v>3019</v>
      </c>
      <c r="Y519" s="1222" t="s">
        <v>3020</v>
      </c>
      <c r="Z519" s="1222" t="s">
        <v>3011</v>
      </c>
      <c r="AA519" s="1222" t="s">
        <v>3011</v>
      </c>
      <c r="AB519" s="1222" t="s">
        <v>3011</v>
      </c>
      <c r="AC519" s="1222" t="s">
        <v>3011</v>
      </c>
      <c r="AD519" s="1222" t="s">
        <v>3011</v>
      </c>
      <c r="AE519" s="1222" t="s">
        <v>3011</v>
      </c>
      <c r="AF519" s="2007" t="s">
        <v>293</v>
      </c>
      <c r="AG519" s="1222" t="s">
        <v>3160</v>
      </c>
      <c r="AH519" s="1221" t="s">
        <v>2908</v>
      </c>
      <c r="AI519" s="2007" t="s">
        <v>2909</v>
      </c>
      <c r="AJ519" s="1222" t="s">
        <v>295</v>
      </c>
      <c r="AK519" s="1225" t="s">
        <v>3022</v>
      </c>
      <c r="AL519" s="1222" t="s">
        <v>294</v>
      </c>
      <c r="AM519" s="1221" t="s">
        <v>3011</v>
      </c>
      <c r="AN519" s="2008"/>
    </row>
    <row r="520" spans="1:40" ht="93" customHeight="1">
      <c r="A520" s="1221" t="s">
        <v>1107</v>
      </c>
      <c r="B520" s="1221" t="s">
        <v>812</v>
      </c>
      <c r="C520" s="1221" t="s">
        <v>3158</v>
      </c>
      <c r="D520" s="1222" t="s">
        <v>3011</v>
      </c>
      <c r="E520" s="1221" t="s">
        <v>3012</v>
      </c>
      <c r="F520" s="1222" t="s">
        <v>291</v>
      </c>
      <c r="G520" s="1222" t="s">
        <v>3013</v>
      </c>
      <c r="H520" s="1223">
        <v>19696.263029999998</v>
      </c>
      <c r="I520" s="1223">
        <v>18300</v>
      </c>
      <c r="J520" s="1222" t="s">
        <v>3014</v>
      </c>
      <c r="K520" s="1224">
        <v>44826</v>
      </c>
      <c r="L520" s="1222" t="s">
        <v>292</v>
      </c>
      <c r="M520" s="1224" t="s">
        <v>3015</v>
      </c>
      <c r="N520" s="1222" t="s">
        <v>293</v>
      </c>
      <c r="O520" s="2069">
        <v>46675</v>
      </c>
      <c r="P520" s="1221" t="s">
        <v>294</v>
      </c>
      <c r="Q520" s="1221" t="s">
        <v>3163</v>
      </c>
      <c r="R520" s="2069" t="s">
        <v>3159</v>
      </c>
      <c r="S520" s="1222" t="s">
        <v>297</v>
      </c>
      <c r="T520" s="2063" t="s">
        <v>2917</v>
      </c>
      <c r="U520" s="1222" t="s">
        <v>294</v>
      </c>
      <c r="V520" s="1222" t="s">
        <v>3018</v>
      </c>
      <c r="W520" s="1222" t="s">
        <v>294</v>
      </c>
      <c r="X520" s="1222" t="s">
        <v>3019</v>
      </c>
      <c r="Y520" s="1222" t="s">
        <v>3020</v>
      </c>
      <c r="Z520" s="1222" t="s">
        <v>3011</v>
      </c>
      <c r="AA520" s="1222" t="s">
        <v>3011</v>
      </c>
      <c r="AB520" s="1222" t="s">
        <v>3011</v>
      </c>
      <c r="AC520" s="1222" t="s">
        <v>3011</v>
      </c>
      <c r="AD520" s="1222" t="s">
        <v>3011</v>
      </c>
      <c r="AE520" s="1222" t="s">
        <v>3011</v>
      </c>
      <c r="AF520" s="2007" t="s">
        <v>293</v>
      </c>
      <c r="AG520" s="1222" t="s">
        <v>3160</v>
      </c>
      <c r="AH520" s="1221" t="s">
        <v>2908</v>
      </c>
      <c r="AI520" s="2007" t="s">
        <v>2909</v>
      </c>
      <c r="AJ520" s="1222" t="s">
        <v>295</v>
      </c>
      <c r="AK520" s="1225" t="s">
        <v>3022</v>
      </c>
      <c r="AL520" s="1222" t="s">
        <v>294</v>
      </c>
      <c r="AM520" s="1221" t="s">
        <v>3011</v>
      </c>
      <c r="AN520" s="2008"/>
    </row>
    <row r="521" spans="1:40" ht="93" customHeight="1">
      <c r="A521" s="1221" t="s">
        <v>1107</v>
      </c>
      <c r="B521" s="1221" t="s">
        <v>813</v>
      </c>
      <c r="C521" s="1221" t="s">
        <v>3158</v>
      </c>
      <c r="D521" s="1222" t="s">
        <v>3011</v>
      </c>
      <c r="E521" s="1221" t="s">
        <v>3012</v>
      </c>
      <c r="F521" s="1222" t="s">
        <v>291</v>
      </c>
      <c r="G521" s="1222" t="s">
        <v>3013</v>
      </c>
      <c r="H521" s="1223">
        <v>5812.0120399999996</v>
      </c>
      <c r="I521" s="1223">
        <v>5400</v>
      </c>
      <c r="J521" s="1222" t="s">
        <v>3014</v>
      </c>
      <c r="K521" s="1224">
        <v>44826</v>
      </c>
      <c r="L521" s="1222" t="s">
        <v>292</v>
      </c>
      <c r="M521" s="1224" t="s">
        <v>3015</v>
      </c>
      <c r="N521" s="1222" t="s">
        <v>293</v>
      </c>
      <c r="O521" s="2069">
        <v>46675</v>
      </c>
      <c r="P521" s="1221" t="s">
        <v>294</v>
      </c>
      <c r="Q521" s="1221" t="s">
        <v>3164</v>
      </c>
      <c r="R521" s="2069" t="s">
        <v>3159</v>
      </c>
      <c r="S521" s="1222" t="s">
        <v>297</v>
      </c>
      <c r="T521" s="2063" t="s">
        <v>2917</v>
      </c>
      <c r="U521" s="1222" t="s">
        <v>294</v>
      </c>
      <c r="V521" s="1222" t="s">
        <v>3018</v>
      </c>
      <c r="W521" s="1222" t="s">
        <v>294</v>
      </c>
      <c r="X521" s="1222" t="s">
        <v>3019</v>
      </c>
      <c r="Y521" s="1222" t="s">
        <v>3020</v>
      </c>
      <c r="Z521" s="1222" t="s">
        <v>3011</v>
      </c>
      <c r="AA521" s="1222" t="s">
        <v>3011</v>
      </c>
      <c r="AB521" s="1222" t="s">
        <v>3011</v>
      </c>
      <c r="AC521" s="1222" t="s">
        <v>3011</v>
      </c>
      <c r="AD521" s="1222" t="s">
        <v>3011</v>
      </c>
      <c r="AE521" s="1222" t="s">
        <v>3011</v>
      </c>
      <c r="AF521" s="2007" t="s">
        <v>293</v>
      </c>
      <c r="AG521" s="1222" t="s">
        <v>3160</v>
      </c>
      <c r="AH521" s="1221" t="s">
        <v>2908</v>
      </c>
      <c r="AI521" s="2007" t="s">
        <v>2909</v>
      </c>
      <c r="AJ521" s="1222" t="s">
        <v>295</v>
      </c>
      <c r="AK521" s="1225" t="s">
        <v>3022</v>
      </c>
      <c r="AL521" s="1222" t="s">
        <v>294</v>
      </c>
      <c r="AM521" s="1221" t="s">
        <v>3011</v>
      </c>
      <c r="AN521" s="2008"/>
    </row>
    <row r="522" spans="1:40" ht="93" customHeight="1">
      <c r="A522" s="1221" t="s">
        <v>1107</v>
      </c>
      <c r="B522" s="1221" t="s">
        <v>814</v>
      </c>
      <c r="C522" s="1221" t="s">
        <v>3158</v>
      </c>
      <c r="D522" s="1222" t="s">
        <v>3011</v>
      </c>
      <c r="E522" s="1221" t="s">
        <v>3012</v>
      </c>
      <c r="F522" s="1222" t="s">
        <v>291</v>
      </c>
      <c r="G522" s="1222" t="s">
        <v>3013</v>
      </c>
      <c r="H522" s="1223">
        <v>6457.7911599999998</v>
      </c>
      <c r="I522" s="1223">
        <v>6000</v>
      </c>
      <c r="J522" s="1222" t="s">
        <v>3014</v>
      </c>
      <c r="K522" s="1224">
        <v>44826</v>
      </c>
      <c r="L522" s="1222" t="s">
        <v>292</v>
      </c>
      <c r="M522" s="1224" t="s">
        <v>3015</v>
      </c>
      <c r="N522" s="1222" t="s">
        <v>293</v>
      </c>
      <c r="O522" s="2069">
        <v>46675</v>
      </c>
      <c r="P522" s="1221" t="s">
        <v>294</v>
      </c>
      <c r="Q522" s="1221" t="s">
        <v>3033</v>
      </c>
      <c r="R522" s="2069" t="s">
        <v>3159</v>
      </c>
      <c r="S522" s="1222" t="s">
        <v>297</v>
      </c>
      <c r="T522" s="2063" t="s">
        <v>2917</v>
      </c>
      <c r="U522" s="1222" t="s">
        <v>294</v>
      </c>
      <c r="V522" s="1222" t="s">
        <v>3018</v>
      </c>
      <c r="W522" s="1222" t="s">
        <v>294</v>
      </c>
      <c r="X522" s="1222" t="s">
        <v>3019</v>
      </c>
      <c r="Y522" s="1222" t="s">
        <v>3020</v>
      </c>
      <c r="Z522" s="1222" t="s">
        <v>3011</v>
      </c>
      <c r="AA522" s="1222" t="s">
        <v>3011</v>
      </c>
      <c r="AB522" s="1222" t="s">
        <v>3011</v>
      </c>
      <c r="AC522" s="1222" t="s">
        <v>3011</v>
      </c>
      <c r="AD522" s="1222" t="s">
        <v>3011</v>
      </c>
      <c r="AE522" s="1222" t="s">
        <v>3011</v>
      </c>
      <c r="AF522" s="2007" t="s">
        <v>293</v>
      </c>
      <c r="AG522" s="1222" t="s">
        <v>3160</v>
      </c>
      <c r="AH522" s="1221" t="s">
        <v>2908</v>
      </c>
      <c r="AI522" s="2007" t="s">
        <v>2909</v>
      </c>
      <c r="AJ522" s="1222" t="s">
        <v>295</v>
      </c>
      <c r="AK522" s="1225" t="s">
        <v>3022</v>
      </c>
      <c r="AL522" s="1222" t="s">
        <v>294</v>
      </c>
      <c r="AM522" s="1221" t="s">
        <v>3011</v>
      </c>
      <c r="AN522" s="2008"/>
    </row>
    <row r="523" spans="1:40" ht="93" customHeight="1">
      <c r="A523" s="1221" t="s">
        <v>1107</v>
      </c>
      <c r="B523" s="1221" t="s">
        <v>815</v>
      </c>
      <c r="C523" s="1221" t="s">
        <v>3158</v>
      </c>
      <c r="D523" s="1222" t="s">
        <v>3011</v>
      </c>
      <c r="E523" s="1221" t="s">
        <v>3012</v>
      </c>
      <c r="F523" s="1222" t="s">
        <v>291</v>
      </c>
      <c r="G523" s="1222" t="s">
        <v>3013</v>
      </c>
      <c r="H523" s="1223">
        <v>7426.4598299999998</v>
      </c>
      <c r="I523" s="1223">
        <v>6900</v>
      </c>
      <c r="J523" s="1222" t="s">
        <v>3014</v>
      </c>
      <c r="K523" s="1224">
        <v>44826</v>
      </c>
      <c r="L523" s="1222" t="s">
        <v>292</v>
      </c>
      <c r="M523" s="1224" t="s">
        <v>3015</v>
      </c>
      <c r="N523" s="1222" t="s">
        <v>293</v>
      </c>
      <c r="O523" s="2069">
        <v>46675</v>
      </c>
      <c r="P523" s="1221" t="s">
        <v>294</v>
      </c>
      <c r="Q523" s="1221" t="s">
        <v>3165</v>
      </c>
      <c r="R523" s="2069" t="s">
        <v>3159</v>
      </c>
      <c r="S523" s="1222" t="s">
        <v>297</v>
      </c>
      <c r="T523" s="2063" t="s">
        <v>2917</v>
      </c>
      <c r="U523" s="1222" t="s">
        <v>294</v>
      </c>
      <c r="V523" s="1222" t="s">
        <v>3018</v>
      </c>
      <c r="W523" s="1222" t="s">
        <v>294</v>
      </c>
      <c r="X523" s="1222" t="s">
        <v>3019</v>
      </c>
      <c r="Y523" s="1222" t="s">
        <v>3020</v>
      </c>
      <c r="Z523" s="1222" t="s">
        <v>3011</v>
      </c>
      <c r="AA523" s="1222" t="s">
        <v>3011</v>
      </c>
      <c r="AB523" s="1222" t="s">
        <v>3011</v>
      </c>
      <c r="AC523" s="1222" t="s">
        <v>3011</v>
      </c>
      <c r="AD523" s="1222" t="s">
        <v>3011</v>
      </c>
      <c r="AE523" s="1222" t="s">
        <v>3011</v>
      </c>
      <c r="AF523" s="2007" t="s">
        <v>293</v>
      </c>
      <c r="AG523" s="1222" t="s">
        <v>3160</v>
      </c>
      <c r="AH523" s="1221" t="s">
        <v>2908</v>
      </c>
      <c r="AI523" s="2007" t="s">
        <v>2909</v>
      </c>
      <c r="AJ523" s="1222" t="s">
        <v>295</v>
      </c>
      <c r="AK523" s="1225" t="s">
        <v>3022</v>
      </c>
      <c r="AL523" s="1222" t="s">
        <v>294</v>
      </c>
      <c r="AM523" s="1221" t="s">
        <v>3011</v>
      </c>
      <c r="AN523" s="2008"/>
    </row>
    <row r="524" spans="1:40" ht="93" customHeight="1">
      <c r="A524" s="1221" t="s">
        <v>1107</v>
      </c>
      <c r="B524" s="1221" t="s">
        <v>816</v>
      </c>
      <c r="C524" s="1221" t="s">
        <v>3158</v>
      </c>
      <c r="D524" s="1222" t="s">
        <v>3011</v>
      </c>
      <c r="E524" s="1221" t="s">
        <v>3012</v>
      </c>
      <c r="F524" s="1222" t="s">
        <v>291</v>
      </c>
      <c r="G524" s="1222" t="s">
        <v>3013</v>
      </c>
      <c r="H524" s="1223">
        <v>15175.809219999999</v>
      </c>
      <c r="I524" s="1223">
        <v>14100</v>
      </c>
      <c r="J524" s="1222" t="s">
        <v>3014</v>
      </c>
      <c r="K524" s="1224">
        <v>44826</v>
      </c>
      <c r="L524" s="1222" t="s">
        <v>292</v>
      </c>
      <c r="M524" s="1224" t="s">
        <v>3015</v>
      </c>
      <c r="N524" s="1222" t="s">
        <v>293</v>
      </c>
      <c r="O524" s="2069">
        <v>46675</v>
      </c>
      <c r="P524" s="1221" t="s">
        <v>294</v>
      </c>
      <c r="Q524" s="1221" t="s">
        <v>3166</v>
      </c>
      <c r="R524" s="2069" t="s">
        <v>3159</v>
      </c>
      <c r="S524" s="1222" t="s">
        <v>297</v>
      </c>
      <c r="T524" s="2063" t="s">
        <v>2917</v>
      </c>
      <c r="U524" s="1222" t="s">
        <v>294</v>
      </c>
      <c r="V524" s="1222" t="s">
        <v>3018</v>
      </c>
      <c r="W524" s="1222" t="s">
        <v>294</v>
      </c>
      <c r="X524" s="1222" t="s">
        <v>3019</v>
      </c>
      <c r="Y524" s="1222" t="s">
        <v>3020</v>
      </c>
      <c r="Z524" s="1222" t="s">
        <v>3011</v>
      </c>
      <c r="AA524" s="1222" t="s">
        <v>3011</v>
      </c>
      <c r="AB524" s="1222" t="s">
        <v>3011</v>
      </c>
      <c r="AC524" s="1222" t="s">
        <v>3011</v>
      </c>
      <c r="AD524" s="1222" t="s">
        <v>3011</v>
      </c>
      <c r="AE524" s="1222" t="s">
        <v>3011</v>
      </c>
      <c r="AF524" s="2007" t="s">
        <v>293</v>
      </c>
      <c r="AG524" s="1222" t="s">
        <v>3160</v>
      </c>
      <c r="AH524" s="1221" t="s">
        <v>2908</v>
      </c>
      <c r="AI524" s="2007" t="s">
        <v>2909</v>
      </c>
      <c r="AJ524" s="1222" t="s">
        <v>295</v>
      </c>
      <c r="AK524" s="1225" t="s">
        <v>3022</v>
      </c>
      <c r="AL524" s="1222" t="s">
        <v>294</v>
      </c>
      <c r="AM524" s="1221" t="s">
        <v>3011</v>
      </c>
      <c r="AN524" s="2008"/>
    </row>
    <row r="525" spans="1:40" ht="93" customHeight="1">
      <c r="A525" s="1221" t="s">
        <v>1107</v>
      </c>
      <c r="B525" s="1221" t="s">
        <v>817</v>
      </c>
      <c r="C525" s="1221" t="s">
        <v>3158</v>
      </c>
      <c r="D525" s="1222" t="s">
        <v>3011</v>
      </c>
      <c r="E525" s="1221" t="s">
        <v>3012</v>
      </c>
      <c r="F525" s="1222" t="s">
        <v>291</v>
      </c>
      <c r="G525" s="1222" t="s">
        <v>3013</v>
      </c>
      <c r="H525" s="1223">
        <v>7103.5702700000002</v>
      </c>
      <c r="I525" s="1223">
        <v>6600</v>
      </c>
      <c r="J525" s="1222" t="s">
        <v>3014</v>
      </c>
      <c r="K525" s="1224">
        <v>44826</v>
      </c>
      <c r="L525" s="1222" t="s">
        <v>292</v>
      </c>
      <c r="M525" s="1224" t="s">
        <v>3015</v>
      </c>
      <c r="N525" s="1222" t="s">
        <v>293</v>
      </c>
      <c r="O525" s="2069">
        <v>46675</v>
      </c>
      <c r="P525" s="1221" t="s">
        <v>294</v>
      </c>
      <c r="Q525" s="1221" t="s">
        <v>3161</v>
      </c>
      <c r="R525" s="2069" t="s">
        <v>3159</v>
      </c>
      <c r="S525" s="1222" t="s">
        <v>297</v>
      </c>
      <c r="T525" s="2063" t="s">
        <v>2917</v>
      </c>
      <c r="U525" s="1222" t="s">
        <v>294</v>
      </c>
      <c r="V525" s="1222" t="s">
        <v>3018</v>
      </c>
      <c r="W525" s="1222" t="s">
        <v>294</v>
      </c>
      <c r="X525" s="1222" t="s">
        <v>3019</v>
      </c>
      <c r="Y525" s="1222" t="s">
        <v>3020</v>
      </c>
      <c r="Z525" s="1222" t="s">
        <v>3011</v>
      </c>
      <c r="AA525" s="1222" t="s">
        <v>3011</v>
      </c>
      <c r="AB525" s="1222" t="s">
        <v>3011</v>
      </c>
      <c r="AC525" s="1222" t="s">
        <v>3011</v>
      </c>
      <c r="AD525" s="1222" t="s">
        <v>3011</v>
      </c>
      <c r="AE525" s="1222" t="s">
        <v>3011</v>
      </c>
      <c r="AF525" s="2007" t="s">
        <v>293</v>
      </c>
      <c r="AG525" s="1222" t="s">
        <v>3160</v>
      </c>
      <c r="AH525" s="1221" t="s">
        <v>2908</v>
      </c>
      <c r="AI525" s="2007" t="s">
        <v>2909</v>
      </c>
      <c r="AJ525" s="1222" t="s">
        <v>295</v>
      </c>
      <c r="AK525" s="1225" t="s">
        <v>3022</v>
      </c>
      <c r="AL525" s="1222" t="s">
        <v>294</v>
      </c>
      <c r="AM525" s="1221" t="s">
        <v>3011</v>
      </c>
      <c r="AN525" s="2008"/>
    </row>
    <row r="526" spans="1:40" ht="93" customHeight="1">
      <c r="A526" s="1221" t="s">
        <v>1107</v>
      </c>
      <c r="B526" s="1221" t="s">
        <v>818</v>
      </c>
      <c r="C526" s="1221" t="s">
        <v>3158</v>
      </c>
      <c r="D526" s="1222" t="s">
        <v>3011</v>
      </c>
      <c r="E526" s="1221" t="s">
        <v>3012</v>
      </c>
      <c r="F526" s="1222" t="s">
        <v>291</v>
      </c>
      <c r="G526" s="1222" t="s">
        <v>3013</v>
      </c>
      <c r="H526" s="1223">
        <v>9686.6867399999992</v>
      </c>
      <c r="I526" s="1223">
        <v>9000</v>
      </c>
      <c r="J526" s="1222" t="s">
        <v>3014</v>
      </c>
      <c r="K526" s="1224">
        <v>44826</v>
      </c>
      <c r="L526" s="1222" t="s">
        <v>292</v>
      </c>
      <c r="M526" s="1224" t="s">
        <v>3015</v>
      </c>
      <c r="N526" s="1222" t="s">
        <v>293</v>
      </c>
      <c r="O526" s="2069">
        <v>46675</v>
      </c>
      <c r="P526" s="1221" t="s">
        <v>294</v>
      </c>
      <c r="Q526" s="1221" t="s">
        <v>3079</v>
      </c>
      <c r="R526" s="2069" t="s">
        <v>3159</v>
      </c>
      <c r="S526" s="1222" t="s">
        <v>297</v>
      </c>
      <c r="T526" s="2063" t="s">
        <v>2917</v>
      </c>
      <c r="U526" s="1222" t="s">
        <v>294</v>
      </c>
      <c r="V526" s="1222" t="s">
        <v>3018</v>
      </c>
      <c r="W526" s="1222" t="s">
        <v>294</v>
      </c>
      <c r="X526" s="1222" t="s">
        <v>3019</v>
      </c>
      <c r="Y526" s="1222" t="s">
        <v>3020</v>
      </c>
      <c r="Z526" s="1222" t="s">
        <v>3011</v>
      </c>
      <c r="AA526" s="1222" t="s">
        <v>3011</v>
      </c>
      <c r="AB526" s="1222" t="s">
        <v>3011</v>
      </c>
      <c r="AC526" s="1222" t="s">
        <v>3011</v>
      </c>
      <c r="AD526" s="1222" t="s">
        <v>3011</v>
      </c>
      <c r="AE526" s="1222" t="s">
        <v>3011</v>
      </c>
      <c r="AF526" s="2007" t="s">
        <v>293</v>
      </c>
      <c r="AG526" s="1222" t="s">
        <v>3160</v>
      </c>
      <c r="AH526" s="1221" t="s">
        <v>2908</v>
      </c>
      <c r="AI526" s="2007" t="s">
        <v>2909</v>
      </c>
      <c r="AJ526" s="1222" t="s">
        <v>295</v>
      </c>
      <c r="AK526" s="1225" t="s">
        <v>3022</v>
      </c>
      <c r="AL526" s="1222" t="s">
        <v>294</v>
      </c>
      <c r="AM526" s="1221" t="s">
        <v>3011</v>
      </c>
      <c r="AN526" s="2008"/>
    </row>
    <row r="527" spans="1:40" ht="93" customHeight="1">
      <c r="A527" s="1221" t="s">
        <v>1107</v>
      </c>
      <c r="B527" s="1221" t="s">
        <v>819</v>
      </c>
      <c r="C527" s="1221" t="s">
        <v>3158</v>
      </c>
      <c r="D527" s="1222" t="s">
        <v>3011</v>
      </c>
      <c r="E527" s="1221" t="s">
        <v>3012</v>
      </c>
      <c r="F527" s="1222" t="s">
        <v>291</v>
      </c>
      <c r="G527" s="1222" t="s">
        <v>3013</v>
      </c>
      <c r="H527" s="1223">
        <v>645.77912000000003</v>
      </c>
      <c r="I527" s="1223">
        <v>600</v>
      </c>
      <c r="J527" s="1222" t="s">
        <v>3014</v>
      </c>
      <c r="K527" s="1224">
        <v>44826</v>
      </c>
      <c r="L527" s="1222" t="s">
        <v>292</v>
      </c>
      <c r="M527" s="1224" t="s">
        <v>3015</v>
      </c>
      <c r="N527" s="1222" t="s">
        <v>293</v>
      </c>
      <c r="O527" s="2069">
        <v>46675</v>
      </c>
      <c r="P527" s="1221" t="s">
        <v>294</v>
      </c>
      <c r="Q527" s="1221" t="s">
        <v>3024</v>
      </c>
      <c r="R527" s="2069" t="s">
        <v>3159</v>
      </c>
      <c r="S527" s="1222" t="s">
        <v>297</v>
      </c>
      <c r="T527" s="2063" t="s">
        <v>2917</v>
      </c>
      <c r="U527" s="1222" t="s">
        <v>294</v>
      </c>
      <c r="V527" s="1222" t="s">
        <v>3018</v>
      </c>
      <c r="W527" s="1222" t="s">
        <v>294</v>
      </c>
      <c r="X527" s="1222" t="s">
        <v>3019</v>
      </c>
      <c r="Y527" s="1222" t="s">
        <v>3020</v>
      </c>
      <c r="Z527" s="1222" t="s">
        <v>3011</v>
      </c>
      <c r="AA527" s="1222" t="s">
        <v>3011</v>
      </c>
      <c r="AB527" s="1222" t="s">
        <v>3011</v>
      </c>
      <c r="AC527" s="1222" t="s">
        <v>3011</v>
      </c>
      <c r="AD527" s="1222" t="s">
        <v>3011</v>
      </c>
      <c r="AE527" s="1222" t="s">
        <v>3011</v>
      </c>
      <c r="AF527" s="2007" t="s">
        <v>293</v>
      </c>
      <c r="AG527" s="1222" t="s">
        <v>3160</v>
      </c>
      <c r="AH527" s="1221" t="s">
        <v>2908</v>
      </c>
      <c r="AI527" s="2007" t="s">
        <v>2909</v>
      </c>
      <c r="AJ527" s="1222" t="s">
        <v>295</v>
      </c>
      <c r="AK527" s="1225" t="s">
        <v>3022</v>
      </c>
      <c r="AL527" s="1222" t="s">
        <v>294</v>
      </c>
      <c r="AM527" s="1221" t="s">
        <v>3011</v>
      </c>
      <c r="AN527" s="2008"/>
    </row>
    <row r="528" spans="1:40" ht="93" customHeight="1">
      <c r="A528" s="1221" t="s">
        <v>1107</v>
      </c>
      <c r="B528" s="1221" t="s">
        <v>820</v>
      </c>
      <c r="C528" s="1221" t="s">
        <v>3158</v>
      </c>
      <c r="D528" s="1222" t="s">
        <v>3011</v>
      </c>
      <c r="E528" s="1221" t="s">
        <v>3012</v>
      </c>
      <c r="F528" s="1222" t="s">
        <v>291</v>
      </c>
      <c r="G528" s="1222" t="s">
        <v>3013</v>
      </c>
      <c r="H528" s="1223">
        <v>322.88956000000002</v>
      </c>
      <c r="I528" s="1223">
        <v>300</v>
      </c>
      <c r="J528" s="1222" t="s">
        <v>3014</v>
      </c>
      <c r="K528" s="1224">
        <v>44826</v>
      </c>
      <c r="L528" s="1222" t="s">
        <v>292</v>
      </c>
      <c r="M528" s="1224" t="s">
        <v>3015</v>
      </c>
      <c r="N528" s="1222" t="s">
        <v>293</v>
      </c>
      <c r="O528" s="2069">
        <v>46675</v>
      </c>
      <c r="P528" s="1221" t="s">
        <v>294</v>
      </c>
      <c r="Q528" s="1221" t="s">
        <v>3075</v>
      </c>
      <c r="R528" s="2069" t="s">
        <v>3159</v>
      </c>
      <c r="S528" s="1222" t="s">
        <v>297</v>
      </c>
      <c r="T528" s="2063" t="s">
        <v>2917</v>
      </c>
      <c r="U528" s="1222" t="s">
        <v>294</v>
      </c>
      <c r="V528" s="1222" t="s">
        <v>3018</v>
      </c>
      <c r="W528" s="1222" t="s">
        <v>294</v>
      </c>
      <c r="X528" s="1222" t="s">
        <v>3019</v>
      </c>
      <c r="Y528" s="1222" t="s">
        <v>3020</v>
      </c>
      <c r="Z528" s="1222" t="s">
        <v>3011</v>
      </c>
      <c r="AA528" s="1222" t="s">
        <v>3011</v>
      </c>
      <c r="AB528" s="1222" t="s">
        <v>3011</v>
      </c>
      <c r="AC528" s="1222" t="s">
        <v>3011</v>
      </c>
      <c r="AD528" s="1222" t="s">
        <v>3011</v>
      </c>
      <c r="AE528" s="1222" t="s">
        <v>3011</v>
      </c>
      <c r="AF528" s="2007" t="s">
        <v>293</v>
      </c>
      <c r="AG528" s="1222" t="s">
        <v>3160</v>
      </c>
      <c r="AH528" s="1221" t="s">
        <v>2908</v>
      </c>
      <c r="AI528" s="2007" t="s">
        <v>2909</v>
      </c>
      <c r="AJ528" s="1222" t="s">
        <v>295</v>
      </c>
      <c r="AK528" s="1225" t="s">
        <v>3022</v>
      </c>
      <c r="AL528" s="1222" t="s">
        <v>294</v>
      </c>
      <c r="AM528" s="1221" t="s">
        <v>3011</v>
      </c>
      <c r="AN528" s="2008"/>
    </row>
    <row r="529" spans="1:40" ht="93" customHeight="1">
      <c r="A529" s="1221" t="s">
        <v>1107</v>
      </c>
      <c r="B529" s="1221" t="s">
        <v>821</v>
      </c>
      <c r="C529" s="1221" t="s">
        <v>3158</v>
      </c>
      <c r="D529" s="1222" t="s">
        <v>3011</v>
      </c>
      <c r="E529" s="1221" t="s">
        <v>3012</v>
      </c>
      <c r="F529" s="1222" t="s">
        <v>291</v>
      </c>
      <c r="G529" s="1222" t="s">
        <v>3013</v>
      </c>
      <c r="H529" s="1223">
        <v>2583.1164600000002</v>
      </c>
      <c r="I529" s="1223">
        <v>2400</v>
      </c>
      <c r="J529" s="1222" t="s">
        <v>3014</v>
      </c>
      <c r="K529" s="1224">
        <v>44826</v>
      </c>
      <c r="L529" s="1222" t="s">
        <v>292</v>
      </c>
      <c r="M529" s="1224" t="s">
        <v>3015</v>
      </c>
      <c r="N529" s="1222" t="s">
        <v>293</v>
      </c>
      <c r="O529" s="2069">
        <v>46675</v>
      </c>
      <c r="P529" s="1221" t="s">
        <v>294</v>
      </c>
      <c r="Q529" s="1221" t="s">
        <v>3057</v>
      </c>
      <c r="R529" s="2069" t="s">
        <v>3159</v>
      </c>
      <c r="S529" s="1222" t="s">
        <v>297</v>
      </c>
      <c r="T529" s="2063" t="s">
        <v>2917</v>
      </c>
      <c r="U529" s="1222" t="s">
        <v>294</v>
      </c>
      <c r="V529" s="1222" t="s">
        <v>3018</v>
      </c>
      <c r="W529" s="1222" t="s">
        <v>294</v>
      </c>
      <c r="X529" s="1222" t="s">
        <v>3019</v>
      </c>
      <c r="Y529" s="1222" t="s">
        <v>3020</v>
      </c>
      <c r="Z529" s="1222" t="s">
        <v>3011</v>
      </c>
      <c r="AA529" s="1222" t="s">
        <v>3011</v>
      </c>
      <c r="AB529" s="1222" t="s">
        <v>3011</v>
      </c>
      <c r="AC529" s="1222" t="s">
        <v>3011</v>
      </c>
      <c r="AD529" s="1222" t="s">
        <v>3011</v>
      </c>
      <c r="AE529" s="1222" t="s">
        <v>3011</v>
      </c>
      <c r="AF529" s="2007" t="s">
        <v>293</v>
      </c>
      <c r="AG529" s="1222" t="s">
        <v>3160</v>
      </c>
      <c r="AH529" s="1221" t="s">
        <v>2908</v>
      </c>
      <c r="AI529" s="2007" t="s">
        <v>2909</v>
      </c>
      <c r="AJ529" s="1222" t="s">
        <v>295</v>
      </c>
      <c r="AK529" s="1225" t="s">
        <v>3022</v>
      </c>
      <c r="AL529" s="1222" t="s">
        <v>294</v>
      </c>
      <c r="AM529" s="1221" t="s">
        <v>3011</v>
      </c>
      <c r="AN529" s="2008"/>
    </row>
    <row r="530" spans="1:40" ht="93" customHeight="1">
      <c r="A530" s="1221" t="s">
        <v>1107</v>
      </c>
      <c r="B530" s="1221" t="s">
        <v>822</v>
      </c>
      <c r="C530" s="1221" t="s">
        <v>3158</v>
      </c>
      <c r="D530" s="1222" t="s">
        <v>3011</v>
      </c>
      <c r="E530" s="1221" t="s">
        <v>3012</v>
      </c>
      <c r="F530" s="1222" t="s">
        <v>291</v>
      </c>
      <c r="G530" s="1222" t="s">
        <v>3013</v>
      </c>
      <c r="H530" s="1223">
        <v>8718.0180600000003</v>
      </c>
      <c r="I530" s="1223">
        <v>8100</v>
      </c>
      <c r="J530" s="1222" t="s">
        <v>3014</v>
      </c>
      <c r="K530" s="1224">
        <v>44826</v>
      </c>
      <c r="L530" s="1222" t="s">
        <v>292</v>
      </c>
      <c r="M530" s="1224" t="s">
        <v>3015</v>
      </c>
      <c r="N530" s="1222" t="s">
        <v>293</v>
      </c>
      <c r="O530" s="2069">
        <v>46675</v>
      </c>
      <c r="P530" s="1221" t="s">
        <v>294</v>
      </c>
      <c r="Q530" s="1221" t="s">
        <v>3167</v>
      </c>
      <c r="R530" s="2069" t="s">
        <v>3159</v>
      </c>
      <c r="S530" s="1222" t="s">
        <v>297</v>
      </c>
      <c r="T530" s="2063" t="s">
        <v>2917</v>
      </c>
      <c r="U530" s="1222" t="s">
        <v>294</v>
      </c>
      <c r="V530" s="1222" t="s">
        <v>3018</v>
      </c>
      <c r="W530" s="1222" t="s">
        <v>294</v>
      </c>
      <c r="X530" s="1222" t="s">
        <v>3019</v>
      </c>
      <c r="Y530" s="1222" t="s">
        <v>3020</v>
      </c>
      <c r="Z530" s="1222" t="s">
        <v>3011</v>
      </c>
      <c r="AA530" s="1222" t="s">
        <v>3011</v>
      </c>
      <c r="AB530" s="1222" t="s">
        <v>3011</v>
      </c>
      <c r="AC530" s="1222" t="s">
        <v>3011</v>
      </c>
      <c r="AD530" s="1222" t="s">
        <v>3011</v>
      </c>
      <c r="AE530" s="1222" t="s">
        <v>3011</v>
      </c>
      <c r="AF530" s="2007" t="s">
        <v>293</v>
      </c>
      <c r="AG530" s="1222" t="s">
        <v>3160</v>
      </c>
      <c r="AH530" s="1221" t="s">
        <v>2908</v>
      </c>
      <c r="AI530" s="2007" t="s">
        <v>2909</v>
      </c>
      <c r="AJ530" s="1222" t="s">
        <v>295</v>
      </c>
      <c r="AK530" s="1225" t="s">
        <v>3022</v>
      </c>
      <c r="AL530" s="1222" t="s">
        <v>294</v>
      </c>
      <c r="AM530" s="1221" t="s">
        <v>3011</v>
      </c>
      <c r="AN530" s="2008"/>
    </row>
    <row r="531" spans="1:40" ht="93" customHeight="1">
      <c r="A531" s="1221" t="s">
        <v>1107</v>
      </c>
      <c r="B531" s="1221" t="s">
        <v>823</v>
      </c>
      <c r="C531" s="1221" t="s">
        <v>3158</v>
      </c>
      <c r="D531" s="1222" t="s">
        <v>3011</v>
      </c>
      <c r="E531" s="1221" t="s">
        <v>3012</v>
      </c>
      <c r="F531" s="1222" t="s">
        <v>291</v>
      </c>
      <c r="G531" s="1222" t="s">
        <v>3013</v>
      </c>
      <c r="H531" s="1223">
        <v>10332.465850000001</v>
      </c>
      <c r="I531" s="1223">
        <v>9600</v>
      </c>
      <c r="J531" s="1222" t="s">
        <v>3014</v>
      </c>
      <c r="K531" s="1224">
        <v>44826</v>
      </c>
      <c r="L531" s="1222" t="s">
        <v>292</v>
      </c>
      <c r="M531" s="1224" t="s">
        <v>3015</v>
      </c>
      <c r="N531" s="1222" t="s">
        <v>293</v>
      </c>
      <c r="O531" s="2069">
        <v>46675</v>
      </c>
      <c r="P531" s="1221" t="s">
        <v>294</v>
      </c>
      <c r="Q531" s="1221" t="s">
        <v>3080</v>
      </c>
      <c r="R531" s="2069" t="s">
        <v>3159</v>
      </c>
      <c r="S531" s="1222" t="s">
        <v>297</v>
      </c>
      <c r="T531" s="2063" t="s">
        <v>2917</v>
      </c>
      <c r="U531" s="1222" t="s">
        <v>294</v>
      </c>
      <c r="V531" s="1222" t="s">
        <v>3018</v>
      </c>
      <c r="W531" s="1222" t="s">
        <v>294</v>
      </c>
      <c r="X531" s="1222" t="s">
        <v>3019</v>
      </c>
      <c r="Y531" s="1222" t="s">
        <v>3020</v>
      </c>
      <c r="Z531" s="1222" t="s">
        <v>3011</v>
      </c>
      <c r="AA531" s="1222" t="s">
        <v>3011</v>
      </c>
      <c r="AB531" s="1222" t="s">
        <v>3011</v>
      </c>
      <c r="AC531" s="1222" t="s">
        <v>3011</v>
      </c>
      <c r="AD531" s="1222" t="s">
        <v>3011</v>
      </c>
      <c r="AE531" s="1222" t="s">
        <v>3011</v>
      </c>
      <c r="AF531" s="2007" t="s">
        <v>293</v>
      </c>
      <c r="AG531" s="1222" t="s">
        <v>3160</v>
      </c>
      <c r="AH531" s="1221" t="s">
        <v>2908</v>
      </c>
      <c r="AI531" s="2007" t="s">
        <v>2909</v>
      </c>
      <c r="AJ531" s="1222" t="s">
        <v>295</v>
      </c>
      <c r="AK531" s="1225" t="s">
        <v>3022</v>
      </c>
      <c r="AL531" s="1222" t="s">
        <v>294</v>
      </c>
      <c r="AM531" s="1221" t="s">
        <v>3011</v>
      </c>
      <c r="AN531" s="2008"/>
    </row>
    <row r="532" spans="1:40" ht="93" customHeight="1">
      <c r="A532" s="1221" t="s">
        <v>1107</v>
      </c>
      <c r="B532" s="1221" t="s">
        <v>824</v>
      </c>
      <c r="C532" s="1221" t="s">
        <v>3158</v>
      </c>
      <c r="D532" s="1222" t="s">
        <v>3011</v>
      </c>
      <c r="E532" s="1221" t="s">
        <v>3012</v>
      </c>
      <c r="F532" s="1222" t="s">
        <v>291</v>
      </c>
      <c r="G532" s="1222" t="s">
        <v>3013</v>
      </c>
      <c r="H532" s="1223">
        <v>2260.2269099999999</v>
      </c>
      <c r="I532" s="1223">
        <v>2100</v>
      </c>
      <c r="J532" s="1222" t="s">
        <v>3014</v>
      </c>
      <c r="K532" s="1224">
        <v>44826</v>
      </c>
      <c r="L532" s="1222" t="s">
        <v>292</v>
      </c>
      <c r="M532" s="1224" t="s">
        <v>3015</v>
      </c>
      <c r="N532" s="1222" t="s">
        <v>293</v>
      </c>
      <c r="O532" s="2069">
        <v>46675</v>
      </c>
      <c r="P532" s="1221" t="s">
        <v>294</v>
      </c>
      <c r="Q532" s="1221" t="s">
        <v>3090</v>
      </c>
      <c r="R532" s="2069" t="s">
        <v>3159</v>
      </c>
      <c r="S532" s="1222" t="s">
        <v>297</v>
      </c>
      <c r="T532" s="2063" t="s">
        <v>2917</v>
      </c>
      <c r="U532" s="1222" t="s">
        <v>294</v>
      </c>
      <c r="V532" s="1222" t="s">
        <v>3018</v>
      </c>
      <c r="W532" s="1222" t="s">
        <v>294</v>
      </c>
      <c r="X532" s="1222" t="s">
        <v>3019</v>
      </c>
      <c r="Y532" s="1222" t="s">
        <v>3020</v>
      </c>
      <c r="Z532" s="1222" t="s">
        <v>3011</v>
      </c>
      <c r="AA532" s="1222" t="s">
        <v>3011</v>
      </c>
      <c r="AB532" s="1222" t="s">
        <v>3011</v>
      </c>
      <c r="AC532" s="1222" t="s">
        <v>3011</v>
      </c>
      <c r="AD532" s="1222" t="s">
        <v>3011</v>
      </c>
      <c r="AE532" s="1222" t="s">
        <v>3011</v>
      </c>
      <c r="AF532" s="2007" t="s">
        <v>293</v>
      </c>
      <c r="AG532" s="1222" t="s">
        <v>3160</v>
      </c>
      <c r="AH532" s="1221" t="s">
        <v>2908</v>
      </c>
      <c r="AI532" s="2007" t="s">
        <v>2909</v>
      </c>
      <c r="AJ532" s="1222" t="s">
        <v>295</v>
      </c>
      <c r="AK532" s="1225" t="s">
        <v>3022</v>
      </c>
      <c r="AL532" s="1222" t="s">
        <v>294</v>
      </c>
      <c r="AM532" s="1221" t="s">
        <v>3011</v>
      </c>
      <c r="AN532" s="2008"/>
    </row>
    <row r="533" spans="1:40" ht="93" customHeight="1">
      <c r="A533" s="1221" t="s">
        <v>1107</v>
      </c>
      <c r="B533" s="1221" t="s">
        <v>825</v>
      </c>
      <c r="C533" s="1221" t="s">
        <v>3158</v>
      </c>
      <c r="D533" s="1222" t="s">
        <v>3011</v>
      </c>
      <c r="E533" s="1221" t="s">
        <v>3012</v>
      </c>
      <c r="F533" s="1222" t="s">
        <v>291</v>
      </c>
      <c r="G533" s="1222" t="s">
        <v>3013</v>
      </c>
      <c r="H533" s="1223">
        <v>20664.931710000001</v>
      </c>
      <c r="I533" s="1223">
        <v>19200</v>
      </c>
      <c r="J533" s="1222" t="s">
        <v>3014</v>
      </c>
      <c r="K533" s="1224">
        <v>44826</v>
      </c>
      <c r="L533" s="1222" t="s">
        <v>292</v>
      </c>
      <c r="M533" s="1224" t="s">
        <v>3015</v>
      </c>
      <c r="N533" s="1222" t="s">
        <v>293</v>
      </c>
      <c r="O533" s="2069">
        <v>46675</v>
      </c>
      <c r="P533" s="1221" t="s">
        <v>294</v>
      </c>
      <c r="Q533" s="1221" t="s">
        <v>3069</v>
      </c>
      <c r="R533" s="2069" t="s">
        <v>3159</v>
      </c>
      <c r="S533" s="1222" t="s">
        <v>297</v>
      </c>
      <c r="T533" s="2063" t="s">
        <v>2917</v>
      </c>
      <c r="U533" s="1222" t="s">
        <v>294</v>
      </c>
      <c r="V533" s="1222" t="s">
        <v>3018</v>
      </c>
      <c r="W533" s="1222" t="s">
        <v>294</v>
      </c>
      <c r="X533" s="1222" t="s">
        <v>3019</v>
      </c>
      <c r="Y533" s="1222" t="s">
        <v>3020</v>
      </c>
      <c r="Z533" s="1222" t="s">
        <v>3011</v>
      </c>
      <c r="AA533" s="1222" t="s">
        <v>3011</v>
      </c>
      <c r="AB533" s="1222" t="s">
        <v>3011</v>
      </c>
      <c r="AC533" s="1222" t="s">
        <v>3011</v>
      </c>
      <c r="AD533" s="1222" t="s">
        <v>3011</v>
      </c>
      <c r="AE533" s="1222" t="s">
        <v>3011</v>
      </c>
      <c r="AF533" s="2007" t="s">
        <v>293</v>
      </c>
      <c r="AG533" s="1222" t="s">
        <v>3160</v>
      </c>
      <c r="AH533" s="1221" t="s">
        <v>2908</v>
      </c>
      <c r="AI533" s="2007" t="s">
        <v>2909</v>
      </c>
      <c r="AJ533" s="1222" t="s">
        <v>295</v>
      </c>
      <c r="AK533" s="1225" t="s">
        <v>3022</v>
      </c>
      <c r="AL533" s="1222" t="s">
        <v>294</v>
      </c>
      <c r="AM533" s="1221" t="s">
        <v>3011</v>
      </c>
      <c r="AN533" s="2008"/>
    </row>
    <row r="534" spans="1:40" ht="93" customHeight="1">
      <c r="A534" s="1221" t="s">
        <v>1107</v>
      </c>
      <c r="B534" s="1221" t="s">
        <v>826</v>
      </c>
      <c r="C534" s="1221" t="s">
        <v>3158</v>
      </c>
      <c r="D534" s="1222" t="s">
        <v>3011</v>
      </c>
      <c r="E534" s="1221" t="s">
        <v>3012</v>
      </c>
      <c r="F534" s="1222" t="s">
        <v>291</v>
      </c>
      <c r="G534" s="1222" t="s">
        <v>3013</v>
      </c>
      <c r="H534" s="1223">
        <v>5489.12248</v>
      </c>
      <c r="I534" s="1223">
        <v>5100</v>
      </c>
      <c r="J534" s="1222" t="s">
        <v>3014</v>
      </c>
      <c r="K534" s="1224">
        <v>44826</v>
      </c>
      <c r="L534" s="1222" t="s">
        <v>292</v>
      </c>
      <c r="M534" s="1224" t="s">
        <v>3015</v>
      </c>
      <c r="N534" s="1222" t="s">
        <v>293</v>
      </c>
      <c r="O534" s="2069">
        <v>46675</v>
      </c>
      <c r="P534" s="1221" t="s">
        <v>294</v>
      </c>
      <c r="Q534" s="1221" t="s">
        <v>3093</v>
      </c>
      <c r="R534" s="2069" t="s">
        <v>3159</v>
      </c>
      <c r="S534" s="1222" t="s">
        <v>297</v>
      </c>
      <c r="T534" s="2063" t="s">
        <v>2917</v>
      </c>
      <c r="U534" s="1222" t="s">
        <v>294</v>
      </c>
      <c r="V534" s="1222" t="s">
        <v>3018</v>
      </c>
      <c r="W534" s="1222" t="s">
        <v>294</v>
      </c>
      <c r="X534" s="1222" t="s">
        <v>3019</v>
      </c>
      <c r="Y534" s="1222" t="s">
        <v>3020</v>
      </c>
      <c r="Z534" s="1222" t="s">
        <v>3011</v>
      </c>
      <c r="AA534" s="1222" t="s">
        <v>3011</v>
      </c>
      <c r="AB534" s="1222" t="s">
        <v>3011</v>
      </c>
      <c r="AC534" s="1222" t="s">
        <v>3011</v>
      </c>
      <c r="AD534" s="1222" t="s">
        <v>3011</v>
      </c>
      <c r="AE534" s="1222" t="s">
        <v>3011</v>
      </c>
      <c r="AF534" s="2007" t="s">
        <v>293</v>
      </c>
      <c r="AG534" s="1222" t="s">
        <v>3160</v>
      </c>
      <c r="AH534" s="1221" t="s">
        <v>2908</v>
      </c>
      <c r="AI534" s="2007" t="s">
        <v>2909</v>
      </c>
      <c r="AJ534" s="1222" t="s">
        <v>295</v>
      </c>
      <c r="AK534" s="1225" t="s">
        <v>3022</v>
      </c>
      <c r="AL534" s="1222" t="s">
        <v>294</v>
      </c>
      <c r="AM534" s="1221" t="s">
        <v>3011</v>
      </c>
      <c r="AN534" s="2008"/>
    </row>
    <row r="535" spans="1:40" ht="93" customHeight="1">
      <c r="A535" s="1221" t="s">
        <v>1107</v>
      </c>
      <c r="B535" s="1221" t="s">
        <v>827</v>
      </c>
      <c r="C535" s="1221" t="s">
        <v>3158</v>
      </c>
      <c r="D535" s="1222" t="s">
        <v>3011</v>
      </c>
      <c r="E535" s="1221" t="s">
        <v>3012</v>
      </c>
      <c r="F535" s="1222" t="s">
        <v>291</v>
      </c>
      <c r="G535" s="1222" t="s">
        <v>3013</v>
      </c>
      <c r="H535" s="1223">
        <v>8718.0180600000003</v>
      </c>
      <c r="I535" s="1223">
        <v>8100</v>
      </c>
      <c r="J535" s="1222" t="s">
        <v>3014</v>
      </c>
      <c r="K535" s="1224">
        <v>44826</v>
      </c>
      <c r="L535" s="1222" t="s">
        <v>292</v>
      </c>
      <c r="M535" s="1224" t="s">
        <v>3015</v>
      </c>
      <c r="N535" s="1222" t="s">
        <v>293</v>
      </c>
      <c r="O535" s="2069">
        <v>46675</v>
      </c>
      <c r="P535" s="1221" t="s">
        <v>294</v>
      </c>
      <c r="Q535" s="1221" t="s">
        <v>3167</v>
      </c>
      <c r="R535" s="2069" t="s">
        <v>3159</v>
      </c>
      <c r="S535" s="1222" t="s">
        <v>297</v>
      </c>
      <c r="T535" s="2063" t="s">
        <v>2917</v>
      </c>
      <c r="U535" s="1222" t="s">
        <v>294</v>
      </c>
      <c r="V535" s="1222" t="s">
        <v>3018</v>
      </c>
      <c r="W535" s="1222" t="s">
        <v>294</v>
      </c>
      <c r="X535" s="1222" t="s">
        <v>3019</v>
      </c>
      <c r="Y535" s="1222" t="s">
        <v>3020</v>
      </c>
      <c r="Z535" s="1222" t="s">
        <v>3011</v>
      </c>
      <c r="AA535" s="1222" t="s">
        <v>3011</v>
      </c>
      <c r="AB535" s="1222" t="s">
        <v>3011</v>
      </c>
      <c r="AC535" s="1222" t="s">
        <v>3011</v>
      </c>
      <c r="AD535" s="1222" t="s">
        <v>3011</v>
      </c>
      <c r="AE535" s="1222" t="s">
        <v>3011</v>
      </c>
      <c r="AF535" s="2007" t="s">
        <v>293</v>
      </c>
      <c r="AG535" s="1222" t="s">
        <v>3160</v>
      </c>
      <c r="AH535" s="1221" t="s">
        <v>2908</v>
      </c>
      <c r="AI535" s="2007" t="s">
        <v>2909</v>
      </c>
      <c r="AJ535" s="1222" t="s">
        <v>295</v>
      </c>
      <c r="AK535" s="1225" t="s">
        <v>3022</v>
      </c>
      <c r="AL535" s="1222" t="s">
        <v>294</v>
      </c>
      <c r="AM535" s="1221" t="s">
        <v>3011</v>
      </c>
      <c r="AN535" s="2008"/>
    </row>
    <row r="536" spans="1:40" ht="93" customHeight="1">
      <c r="A536" s="1221" t="s">
        <v>1107</v>
      </c>
      <c r="B536" s="1221" t="s">
        <v>828</v>
      </c>
      <c r="C536" s="1221" t="s">
        <v>3158</v>
      </c>
      <c r="D536" s="1222" t="s">
        <v>3011</v>
      </c>
      <c r="E536" s="1221" t="s">
        <v>3012</v>
      </c>
      <c r="F536" s="1222" t="s">
        <v>291</v>
      </c>
      <c r="G536" s="1222" t="s">
        <v>3013</v>
      </c>
      <c r="H536" s="1223">
        <v>48433.433680000002</v>
      </c>
      <c r="I536" s="1223">
        <v>45000</v>
      </c>
      <c r="J536" s="1222" t="s">
        <v>3014</v>
      </c>
      <c r="K536" s="1224">
        <v>44826</v>
      </c>
      <c r="L536" s="1222" t="s">
        <v>292</v>
      </c>
      <c r="M536" s="1224" t="s">
        <v>3015</v>
      </c>
      <c r="N536" s="1222" t="s">
        <v>293</v>
      </c>
      <c r="O536" s="2069">
        <v>46675</v>
      </c>
      <c r="P536" s="1221" t="s">
        <v>294</v>
      </c>
      <c r="Q536" s="1221" t="s">
        <v>3061</v>
      </c>
      <c r="R536" s="2069" t="s">
        <v>3159</v>
      </c>
      <c r="S536" s="1222" t="s">
        <v>297</v>
      </c>
      <c r="T536" s="2063" t="s">
        <v>2917</v>
      </c>
      <c r="U536" s="1222" t="s">
        <v>294</v>
      </c>
      <c r="V536" s="1222" t="s">
        <v>3018</v>
      </c>
      <c r="W536" s="1222" t="s">
        <v>294</v>
      </c>
      <c r="X536" s="1222" t="s">
        <v>3019</v>
      </c>
      <c r="Y536" s="1222" t="s">
        <v>3020</v>
      </c>
      <c r="Z536" s="1222" t="s">
        <v>3011</v>
      </c>
      <c r="AA536" s="1222" t="s">
        <v>3011</v>
      </c>
      <c r="AB536" s="1222" t="s">
        <v>3011</v>
      </c>
      <c r="AC536" s="1222" t="s">
        <v>3011</v>
      </c>
      <c r="AD536" s="1222" t="s">
        <v>3011</v>
      </c>
      <c r="AE536" s="1222" t="s">
        <v>3011</v>
      </c>
      <c r="AF536" s="2007" t="s">
        <v>293</v>
      </c>
      <c r="AG536" s="1222" t="s">
        <v>3160</v>
      </c>
      <c r="AH536" s="1221" t="s">
        <v>2908</v>
      </c>
      <c r="AI536" s="2007" t="s">
        <v>2909</v>
      </c>
      <c r="AJ536" s="1222" t="s">
        <v>295</v>
      </c>
      <c r="AK536" s="1225" t="s">
        <v>3022</v>
      </c>
      <c r="AL536" s="1222" t="s">
        <v>294</v>
      </c>
      <c r="AM536" s="1221" t="s">
        <v>3011</v>
      </c>
      <c r="AN536" s="2008"/>
    </row>
    <row r="537" spans="1:40" ht="93" customHeight="1">
      <c r="A537" s="1221" t="s">
        <v>1107</v>
      </c>
      <c r="B537" s="1221" t="s">
        <v>829</v>
      </c>
      <c r="C537" s="1221" t="s">
        <v>3158</v>
      </c>
      <c r="D537" s="1222" t="s">
        <v>3011</v>
      </c>
      <c r="E537" s="1221" t="s">
        <v>3012</v>
      </c>
      <c r="F537" s="1222" t="s">
        <v>291</v>
      </c>
      <c r="G537" s="1222" t="s">
        <v>3013</v>
      </c>
      <c r="H537" s="1223">
        <v>39715.41562</v>
      </c>
      <c r="I537" s="1223">
        <v>36900</v>
      </c>
      <c r="J537" s="1222" t="s">
        <v>3014</v>
      </c>
      <c r="K537" s="1224">
        <v>44826</v>
      </c>
      <c r="L537" s="1222" t="s">
        <v>292</v>
      </c>
      <c r="M537" s="1224" t="s">
        <v>3015</v>
      </c>
      <c r="N537" s="1222" t="s">
        <v>293</v>
      </c>
      <c r="O537" s="2069">
        <v>46675</v>
      </c>
      <c r="P537" s="1221" t="s">
        <v>294</v>
      </c>
      <c r="Q537" s="1221" t="s">
        <v>3168</v>
      </c>
      <c r="R537" s="2069" t="s">
        <v>3159</v>
      </c>
      <c r="S537" s="1222" t="s">
        <v>297</v>
      </c>
      <c r="T537" s="2063" t="s">
        <v>2917</v>
      </c>
      <c r="U537" s="1222" t="s">
        <v>294</v>
      </c>
      <c r="V537" s="1222" t="s">
        <v>3018</v>
      </c>
      <c r="W537" s="1222" t="s">
        <v>294</v>
      </c>
      <c r="X537" s="1222" t="s">
        <v>3019</v>
      </c>
      <c r="Y537" s="1222" t="s">
        <v>3020</v>
      </c>
      <c r="Z537" s="1222" t="s">
        <v>3011</v>
      </c>
      <c r="AA537" s="1222" t="s">
        <v>3011</v>
      </c>
      <c r="AB537" s="1222" t="s">
        <v>3011</v>
      </c>
      <c r="AC537" s="1222" t="s">
        <v>3011</v>
      </c>
      <c r="AD537" s="1222" t="s">
        <v>3011</v>
      </c>
      <c r="AE537" s="1222" t="s">
        <v>3011</v>
      </c>
      <c r="AF537" s="2007" t="s">
        <v>293</v>
      </c>
      <c r="AG537" s="1222" t="s">
        <v>3160</v>
      </c>
      <c r="AH537" s="1221" t="s">
        <v>2908</v>
      </c>
      <c r="AI537" s="2007" t="s">
        <v>2909</v>
      </c>
      <c r="AJ537" s="1222" t="s">
        <v>295</v>
      </c>
      <c r="AK537" s="1225" t="s">
        <v>3022</v>
      </c>
      <c r="AL537" s="1222" t="s">
        <v>294</v>
      </c>
      <c r="AM537" s="1221" t="s">
        <v>3011</v>
      </c>
      <c r="AN537" s="2008"/>
    </row>
    <row r="538" spans="1:40" ht="93" customHeight="1">
      <c r="A538" s="1221" t="s">
        <v>1107</v>
      </c>
      <c r="B538" s="1221" t="s">
        <v>830</v>
      </c>
      <c r="C538" s="1221" t="s">
        <v>3158</v>
      </c>
      <c r="D538" s="1222" t="s">
        <v>3011</v>
      </c>
      <c r="E538" s="1221" t="s">
        <v>3012</v>
      </c>
      <c r="F538" s="1222" t="s">
        <v>291</v>
      </c>
      <c r="G538" s="1222" t="s">
        <v>3013</v>
      </c>
      <c r="H538" s="1223">
        <v>6457.7911599999998</v>
      </c>
      <c r="I538" s="1223">
        <v>6000</v>
      </c>
      <c r="J538" s="1222" t="s">
        <v>3014</v>
      </c>
      <c r="K538" s="1224">
        <v>44826</v>
      </c>
      <c r="L538" s="1222" t="s">
        <v>292</v>
      </c>
      <c r="M538" s="1224" t="s">
        <v>3015</v>
      </c>
      <c r="N538" s="1222" t="s">
        <v>293</v>
      </c>
      <c r="O538" s="2069">
        <v>46675</v>
      </c>
      <c r="P538" s="1221" t="s">
        <v>294</v>
      </c>
      <c r="Q538" s="1221" t="s">
        <v>3033</v>
      </c>
      <c r="R538" s="2069" t="s">
        <v>3159</v>
      </c>
      <c r="S538" s="1222" t="s">
        <v>297</v>
      </c>
      <c r="T538" s="2063" t="s">
        <v>2917</v>
      </c>
      <c r="U538" s="1222" t="s">
        <v>294</v>
      </c>
      <c r="V538" s="1222" t="s">
        <v>3018</v>
      </c>
      <c r="W538" s="1222" t="s">
        <v>294</v>
      </c>
      <c r="X538" s="1222" t="s">
        <v>3019</v>
      </c>
      <c r="Y538" s="1222" t="s">
        <v>3020</v>
      </c>
      <c r="Z538" s="1222" t="s">
        <v>3011</v>
      </c>
      <c r="AA538" s="1222" t="s">
        <v>3011</v>
      </c>
      <c r="AB538" s="1222" t="s">
        <v>3011</v>
      </c>
      <c r="AC538" s="1222" t="s">
        <v>3011</v>
      </c>
      <c r="AD538" s="1222" t="s">
        <v>3011</v>
      </c>
      <c r="AE538" s="1222" t="s">
        <v>3011</v>
      </c>
      <c r="AF538" s="2007" t="s">
        <v>293</v>
      </c>
      <c r="AG538" s="1222" t="s">
        <v>3160</v>
      </c>
      <c r="AH538" s="1221" t="s">
        <v>2908</v>
      </c>
      <c r="AI538" s="2007" t="s">
        <v>2909</v>
      </c>
      <c r="AJ538" s="1222" t="s">
        <v>295</v>
      </c>
      <c r="AK538" s="1225" t="s">
        <v>3022</v>
      </c>
      <c r="AL538" s="1222" t="s">
        <v>294</v>
      </c>
      <c r="AM538" s="1221" t="s">
        <v>3011</v>
      </c>
      <c r="AN538" s="2008"/>
    </row>
    <row r="539" spans="1:40" ht="93" customHeight="1">
      <c r="A539" s="1221" t="s">
        <v>1107</v>
      </c>
      <c r="B539" s="1221" t="s">
        <v>831</v>
      </c>
      <c r="C539" s="1221" t="s">
        <v>3158</v>
      </c>
      <c r="D539" s="1222" t="s">
        <v>3011</v>
      </c>
      <c r="E539" s="1221" t="s">
        <v>3012</v>
      </c>
      <c r="F539" s="1222" t="s">
        <v>291</v>
      </c>
      <c r="G539" s="1222" t="s">
        <v>3013</v>
      </c>
      <c r="H539" s="1223">
        <v>322.88956000000002</v>
      </c>
      <c r="I539" s="1223">
        <v>300</v>
      </c>
      <c r="J539" s="1222" t="s">
        <v>3014</v>
      </c>
      <c r="K539" s="1224">
        <v>44826</v>
      </c>
      <c r="L539" s="1222" t="s">
        <v>292</v>
      </c>
      <c r="M539" s="1224" t="s">
        <v>3015</v>
      </c>
      <c r="N539" s="1222" t="s">
        <v>293</v>
      </c>
      <c r="O539" s="2069">
        <v>46675</v>
      </c>
      <c r="P539" s="1221" t="s">
        <v>294</v>
      </c>
      <c r="Q539" s="1221" t="s">
        <v>3075</v>
      </c>
      <c r="R539" s="2069" t="s">
        <v>3159</v>
      </c>
      <c r="S539" s="1222" t="s">
        <v>297</v>
      </c>
      <c r="T539" s="2063" t="s">
        <v>2917</v>
      </c>
      <c r="U539" s="1222" t="s">
        <v>294</v>
      </c>
      <c r="V539" s="1222" t="s">
        <v>3018</v>
      </c>
      <c r="W539" s="1222" t="s">
        <v>294</v>
      </c>
      <c r="X539" s="1222" t="s">
        <v>3019</v>
      </c>
      <c r="Y539" s="1222" t="s">
        <v>3020</v>
      </c>
      <c r="Z539" s="1222" t="s">
        <v>3011</v>
      </c>
      <c r="AA539" s="1222" t="s">
        <v>3011</v>
      </c>
      <c r="AB539" s="1222" t="s">
        <v>3011</v>
      </c>
      <c r="AC539" s="1222" t="s">
        <v>3011</v>
      </c>
      <c r="AD539" s="1222" t="s">
        <v>3011</v>
      </c>
      <c r="AE539" s="1222" t="s">
        <v>3011</v>
      </c>
      <c r="AF539" s="2007" t="s">
        <v>293</v>
      </c>
      <c r="AG539" s="1222" t="s">
        <v>3160</v>
      </c>
      <c r="AH539" s="1221" t="s">
        <v>2908</v>
      </c>
      <c r="AI539" s="2007" t="s">
        <v>2909</v>
      </c>
      <c r="AJ539" s="1222" t="s">
        <v>295</v>
      </c>
      <c r="AK539" s="1225" t="s">
        <v>3022</v>
      </c>
      <c r="AL539" s="1222" t="s">
        <v>294</v>
      </c>
      <c r="AM539" s="1221" t="s">
        <v>3011</v>
      </c>
      <c r="AN539" s="2008"/>
    </row>
    <row r="540" spans="1:40" ht="93" customHeight="1">
      <c r="A540" s="1221" t="s">
        <v>1107</v>
      </c>
      <c r="B540" s="1221" t="s">
        <v>832</v>
      </c>
      <c r="C540" s="1221" t="s">
        <v>3158</v>
      </c>
      <c r="D540" s="1222" t="s">
        <v>3011</v>
      </c>
      <c r="E540" s="1221" t="s">
        <v>3012</v>
      </c>
      <c r="F540" s="1222" t="s">
        <v>291</v>
      </c>
      <c r="G540" s="1222" t="s">
        <v>3013</v>
      </c>
      <c r="H540" s="1223">
        <v>322.88956000000002</v>
      </c>
      <c r="I540" s="1223">
        <v>300</v>
      </c>
      <c r="J540" s="1222" t="s">
        <v>3014</v>
      </c>
      <c r="K540" s="1224">
        <v>44826</v>
      </c>
      <c r="L540" s="1222" t="s">
        <v>292</v>
      </c>
      <c r="M540" s="1224" t="s">
        <v>3015</v>
      </c>
      <c r="N540" s="1222" t="s">
        <v>293</v>
      </c>
      <c r="O540" s="2069">
        <v>46675</v>
      </c>
      <c r="P540" s="1221" t="s">
        <v>294</v>
      </c>
      <c r="Q540" s="1221" t="s">
        <v>3075</v>
      </c>
      <c r="R540" s="2069" t="s">
        <v>3159</v>
      </c>
      <c r="S540" s="1222" t="s">
        <v>297</v>
      </c>
      <c r="T540" s="2063" t="s">
        <v>2917</v>
      </c>
      <c r="U540" s="1222" t="s">
        <v>294</v>
      </c>
      <c r="V540" s="1222" t="s">
        <v>3018</v>
      </c>
      <c r="W540" s="1222" t="s">
        <v>294</v>
      </c>
      <c r="X540" s="1222" t="s">
        <v>3019</v>
      </c>
      <c r="Y540" s="1222" t="s">
        <v>3020</v>
      </c>
      <c r="Z540" s="1222" t="s">
        <v>3011</v>
      </c>
      <c r="AA540" s="1222" t="s">
        <v>3011</v>
      </c>
      <c r="AB540" s="1222" t="s">
        <v>3011</v>
      </c>
      <c r="AC540" s="1222" t="s">
        <v>3011</v>
      </c>
      <c r="AD540" s="1222" t="s">
        <v>3011</v>
      </c>
      <c r="AE540" s="1222" t="s">
        <v>3011</v>
      </c>
      <c r="AF540" s="2007" t="s">
        <v>293</v>
      </c>
      <c r="AG540" s="1222" t="s">
        <v>3160</v>
      </c>
      <c r="AH540" s="1221" t="s">
        <v>2908</v>
      </c>
      <c r="AI540" s="2007" t="s">
        <v>2909</v>
      </c>
      <c r="AJ540" s="1222" t="s">
        <v>295</v>
      </c>
      <c r="AK540" s="1225" t="s">
        <v>3022</v>
      </c>
      <c r="AL540" s="1222" t="s">
        <v>294</v>
      </c>
      <c r="AM540" s="1221" t="s">
        <v>3011</v>
      </c>
      <c r="AN540" s="2008"/>
    </row>
    <row r="541" spans="1:40" ht="93" customHeight="1">
      <c r="A541" s="1221" t="s">
        <v>1107</v>
      </c>
      <c r="B541" s="1221" t="s">
        <v>833</v>
      </c>
      <c r="C541" s="1221" t="s">
        <v>3158</v>
      </c>
      <c r="D541" s="1222" t="s">
        <v>3011</v>
      </c>
      <c r="E541" s="1221" t="s">
        <v>3012</v>
      </c>
      <c r="F541" s="1222" t="s">
        <v>291</v>
      </c>
      <c r="G541" s="1222" t="s">
        <v>3013</v>
      </c>
      <c r="H541" s="1223">
        <v>1937.33735</v>
      </c>
      <c r="I541" s="1223">
        <v>1800</v>
      </c>
      <c r="J541" s="1222" t="s">
        <v>3014</v>
      </c>
      <c r="K541" s="1224">
        <v>44826</v>
      </c>
      <c r="L541" s="1222" t="s">
        <v>292</v>
      </c>
      <c r="M541" s="1224" t="s">
        <v>3015</v>
      </c>
      <c r="N541" s="1222" t="s">
        <v>293</v>
      </c>
      <c r="O541" s="2069">
        <v>46675</v>
      </c>
      <c r="P541" s="1221" t="s">
        <v>294</v>
      </c>
      <c r="Q541" s="1221" t="s">
        <v>3074</v>
      </c>
      <c r="R541" s="2069" t="s">
        <v>3159</v>
      </c>
      <c r="S541" s="1222" t="s">
        <v>297</v>
      </c>
      <c r="T541" s="2063" t="s">
        <v>2917</v>
      </c>
      <c r="U541" s="1222" t="s">
        <v>294</v>
      </c>
      <c r="V541" s="1222" t="s">
        <v>3018</v>
      </c>
      <c r="W541" s="1222" t="s">
        <v>294</v>
      </c>
      <c r="X541" s="1222" t="s">
        <v>3019</v>
      </c>
      <c r="Y541" s="1222" t="s">
        <v>3020</v>
      </c>
      <c r="Z541" s="1222" t="s">
        <v>3011</v>
      </c>
      <c r="AA541" s="1222" t="s">
        <v>3011</v>
      </c>
      <c r="AB541" s="1222" t="s">
        <v>3011</v>
      </c>
      <c r="AC541" s="1222" t="s">
        <v>3011</v>
      </c>
      <c r="AD541" s="1222" t="s">
        <v>3011</v>
      </c>
      <c r="AE541" s="1222" t="s">
        <v>3011</v>
      </c>
      <c r="AF541" s="2007" t="s">
        <v>293</v>
      </c>
      <c r="AG541" s="1222" t="s">
        <v>3160</v>
      </c>
      <c r="AH541" s="1221" t="s">
        <v>2908</v>
      </c>
      <c r="AI541" s="2007" t="s">
        <v>2909</v>
      </c>
      <c r="AJ541" s="1222" t="s">
        <v>295</v>
      </c>
      <c r="AK541" s="1225" t="s">
        <v>3022</v>
      </c>
      <c r="AL541" s="1222" t="s">
        <v>294</v>
      </c>
      <c r="AM541" s="1221" t="s">
        <v>3011</v>
      </c>
      <c r="AN541" s="2008"/>
    </row>
    <row r="542" spans="1:40" ht="93" customHeight="1">
      <c r="A542" s="1221" t="s">
        <v>1107</v>
      </c>
      <c r="B542" s="1221" t="s">
        <v>834</v>
      </c>
      <c r="C542" s="1221" t="s">
        <v>3158</v>
      </c>
      <c r="D542" s="1222" t="s">
        <v>3011</v>
      </c>
      <c r="E542" s="1221" t="s">
        <v>3012</v>
      </c>
      <c r="F542" s="1222" t="s">
        <v>291</v>
      </c>
      <c r="G542" s="1222" t="s">
        <v>3013</v>
      </c>
      <c r="H542" s="1223">
        <v>2583.1164600000002</v>
      </c>
      <c r="I542" s="1223">
        <v>2400</v>
      </c>
      <c r="J542" s="1222" t="s">
        <v>3014</v>
      </c>
      <c r="K542" s="1224">
        <v>44826</v>
      </c>
      <c r="L542" s="1222" t="s">
        <v>292</v>
      </c>
      <c r="M542" s="1224" t="s">
        <v>3015</v>
      </c>
      <c r="N542" s="1222" t="s">
        <v>293</v>
      </c>
      <c r="O542" s="2069">
        <v>46675</v>
      </c>
      <c r="P542" s="1221" t="s">
        <v>294</v>
      </c>
      <c r="Q542" s="1221" t="s">
        <v>3057</v>
      </c>
      <c r="R542" s="2069" t="s">
        <v>3159</v>
      </c>
      <c r="S542" s="1222" t="s">
        <v>297</v>
      </c>
      <c r="T542" s="2063" t="s">
        <v>2917</v>
      </c>
      <c r="U542" s="1222" t="s">
        <v>294</v>
      </c>
      <c r="V542" s="1222" t="s">
        <v>3018</v>
      </c>
      <c r="W542" s="1222" t="s">
        <v>294</v>
      </c>
      <c r="X542" s="1222" t="s">
        <v>3019</v>
      </c>
      <c r="Y542" s="1222" t="s">
        <v>3020</v>
      </c>
      <c r="Z542" s="1222" t="s">
        <v>3011</v>
      </c>
      <c r="AA542" s="1222" t="s">
        <v>3011</v>
      </c>
      <c r="AB542" s="1222" t="s">
        <v>3011</v>
      </c>
      <c r="AC542" s="1222" t="s">
        <v>3011</v>
      </c>
      <c r="AD542" s="1222" t="s">
        <v>3011</v>
      </c>
      <c r="AE542" s="1222" t="s">
        <v>3011</v>
      </c>
      <c r="AF542" s="2007" t="s">
        <v>293</v>
      </c>
      <c r="AG542" s="1222" t="s">
        <v>3160</v>
      </c>
      <c r="AH542" s="1221" t="s">
        <v>2908</v>
      </c>
      <c r="AI542" s="2007" t="s">
        <v>2909</v>
      </c>
      <c r="AJ542" s="1222" t="s">
        <v>295</v>
      </c>
      <c r="AK542" s="1225" t="s">
        <v>3022</v>
      </c>
      <c r="AL542" s="1222" t="s">
        <v>294</v>
      </c>
      <c r="AM542" s="1221" t="s">
        <v>3011</v>
      </c>
      <c r="AN542" s="2008"/>
    </row>
    <row r="543" spans="1:40" ht="93" customHeight="1">
      <c r="A543" s="1221" t="s">
        <v>1107</v>
      </c>
      <c r="B543" s="1221" t="s">
        <v>835</v>
      </c>
      <c r="C543" s="1221" t="s">
        <v>3158</v>
      </c>
      <c r="D543" s="1222" t="s">
        <v>3011</v>
      </c>
      <c r="E543" s="1221" t="s">
        <v>3012</v>
      </c>
      <c r="F543" s="1222" t="s">
        <v>291</v>
      </c>
      <c r="G543" s="1222" t="s">
        <v>3013</v>
      </c>
      <c r="H543" s="1223">
        <v>7749.3493900000003</v>
      </c>
      <c r="I543" s="1223">
        <v>7200</v>
      </c>
      <c r="J543" s="1222" t="s">
        <v>3014</v>
      </c>
      <c r="K543" s="1224">
        <v>44826</v>
      </c>
      <c r="L543" s="1222" t="s">
        <v>292</v>
      </c>
      <c r="M543" s="1224" t="s">
        <v>3015</v>
      </c>
      <c r="N543" s="1222" t="s">
        <v>293</v>
      </c>
      <c r="O543" s="2069">
        <v>46675</v>
      </c>
      <c r="P543" s="1221" t="s">
        <v>294</v>
      </c>
      <c r="Q543" s="1221" t="s">
        <v>3113</v>
      </c>
      <c r="R543" s="2069" t="s">
        <v>3159</v>
      </c>
      <c r="S543" s="1222" t="s">
        <v>297</v>
      </c>
      <c r="T543" s="2063" t="s">
        <v>2917</v>
      </c>
      <c r="U543" s="1222" t="s">
        <v>294</v>
      </c>
      <c r="V543" s="1222" t="s">
        <v>3018</v>
      </c>
      <c r="W543" s="1222" t="s">
        <v>294</v>
      </c>
      <c r="X543" s="1222" t="s">
        <v>3019</v>
      </c>
      <c r="Y543" s="1222" t="s">
        <v>3020</v>
      </c>
      <c r="Z543" s="1222" t="s">
        <v>3011</v>
      </c>
      <c r="AA543" s="1222" t="s">
        <v>3011</v>
      </c>
      <c r="AB543" s="1222" t="s">
        <v>3011</v>
      </c>
      <c r="AC543" s="1222" t="s">
        <v>3011</v>
      </c>
      <c r="AD543" s="1222" t="s">
        <v>3011</v>
      </c>
      <c r="AE543" s="1222" t="s">
        <v>3011</v>
      </c>
      <c r="AF543" s="2007" t="s">
        <v>293</v>
      </c>
      <c r="AG543" s="1222" t="s">
        <v>3160</v>
      </c>
      <c r="AH543" s="1221" t="s">
        <v>2908</v>
      </c>
      <c r="AI543" s="2007" t="s">
        <v>2909</v>
      </c>
      <c r="AJ543" s="1222" t="s">
        <v>295</v>
      </c>
      <c r="AK543" s="1225" t="s">
        <v>3022</v>
      </c>
      <c r="AL543" s="1222" t="s">
        <v>294</v>
      </c>
      <c r="AM543" s="1221" t="s">
        <v>3011</v>
      </c>
      <c r="AN543" s="2008"/>
    </row>
    <row r="544" spans="1:40" ht="93" customHeight="1">
      <c r="A544" s="1221" t="s">
        <v>1107</v>
      </c>
      <c r="B544" s="1221" t="s">
        <v>836</v>
      </c>
      <c r="C544" s="1221" t="s">
        <v>3158</v>
      </c>
      <c r="D544" s="1222" t="s">
        <v>3011</v>
      </c>
      <c r="E544" s="1221" t="s">
        <v>3012</v>
      </c>
      <c r="F544" s="1222" t="s">
        <v>291</v>
      </c>
      <c r="G544" s="1222" t="s">
        <v>3013</v>
      </c>
      <c r="H544" s="1223">
        <v>8072.2389499999999</v>
      </c>
      <c r="I544" s="1223">
        <v>7500</v>
      </c>
      <c r="J544" s="1222" t="s">
        <v>3014</v>
      </c>
      <c r="K544" s="1224">
        <v>44826</v>
      </c>
      <c r="L544" s="1222" t="s">
        <v>292</v>
      </c>
      <c r="M544" s="1224" t="s">
        <v>3015</v>
      </c>
      <c r="N544" s="1222" t="s">
        <v>293</v>
      </c>
      <c r="O544" s="2069">
        <v>46675</v>
      </c>
      <c r="P544" s="1221" t="s">
        <v>294</v>
      </c>
      <c r="Q544" s="1221" t="s">
        <v>3031</v>
      </c>
      <c r="R544" s="2069" t="s">
        <v>3159</v>
      </c>
      <c r="S544" s="1222" t="s">
        <v>297</v>
      </c>
      <c r="T544" s="2063" t="s">
        <v>2917</v>
      </c>
      <c r="U544" s="1222" t="s">
        <v>294</v>
      </c>
      <c r="V544" s="1222" t="s">
        <v>3018</v>
      </c>
      <c r="W544" s="1222" t="s">
        <v>294</v>
      </c>
      <c r="X544" s="1222" t="s">
        <v>3019</v>
      </c>
      <c r="Y544" s="1222" t="s">
        <v>3020</v>
      </c>
      <c r="Z544" s="1222" t="s">
        <v>3011</v>
      </c>
      <c r="AA544" s="1222" t="s">
        <v>3011</v>
      </c>
      <c r="AB544" s="1222" t="s">
        <v>3011</v>
      </c>
      <c r="AC544" s="1222" t="s">
        <v>3011</v>
      </c>
      <c r="AD544" s="1222" t="s">
        <v>3011</v>
      </c>
      <c r="AE544" s="1222" t="s">
        <v>3011</v>
      </c>
      <c r="AF544" s="2007" t="s">
        <v>293</v>
      </c>
      <c r="AG544" s="1222" t="s">
        <v>3160</v>
      </c>
      <c r="AH544" s="1221" t="s">
        <v>2908</v>
      </c>
      <c r="AI544" s="2007" t="s">
        <v>2909</v>
      </c>
      <c r="AJ544" s="1222" t="s">
        <v>295</v>
      </c>
      <c r="AK544" s="1225" t="s">
        <v>3022</v>
      </c>
      <c r="AL544" s="1222" t="s">
        <v>294</v>
      </c>
      <c r="AM544" s="1221" t="s">
        <v>3011</v>
      </c>
      <c r="AN544" s="2008"/>
    </row>
    <row r="545" spans="1:40" ht="93" customHeight="1">
      <c r="A545" s="1221" t="s">
        <v>1107</v>
      </c>
      <c r="B545" s="1221" t="s">
        <v>837</v>
      </c>
      <c r="C545" s="1221" t="s">
        <v>3158</v>
      </c>
      <c r="D545" s="1222" t="s">
        <v>3011</v>
      </c>
      <c r="E545" s="1221" t="s">
        <v>3012</v>
      </c>
      <c r="F545" s="1222" t="s">
        <v>291</v>
      </c>
      <c r="G545" s="1222" t="s">
        <v>3013</v>
      </c>
      <c r="H545" s="1223">
        <v>968.66867000000002</v>
      </c>
      <c r="I545" s="1223">
        <v>900</v>
      </c>
      <c r="J545" s="1222" t="s">
        <v>3014</v>
      </c>
      <c r="K545" s="1224">
        <v>44826</v>
      </c>
      <c r="L545" s="1222" t="s">
        <v>292</v>
      </c>
      <c r="M545" s="1224" t="s">
        <v>3015</v>
      </c>
      <c r="N545" s="1222" t="s">
        <v>293</v>
      </c>
      <c r="O545" s="2069">
        <v>46675</v>
      </c>
      <c r="P545" s="1221" t="s">
        <v>294</v>
      </c>
      <c r="Q545" s="1221" t="s">
        <v>3089</v>
      </c>
      <c r="R545" s="2069" t="s">
        <v>3159</v>
      </c>
      <c r="S545" s="1222" t="s">
        <v>297</v>
      </c>
      <c r="T545" s="2063" t="s">
        <v>2917</v>
      </c>
      <c r="U545" s="1222" t="s">
        <v>294</v>
      </c>
      <c r="V545" s="1222" t="s">
        <v>3018</v>
      </c>
      <c r="W545" s="1222" t="s">
        <v>294</v>
      </c>
      <c r="X545" s="1222" t="s">
        <v>3019</v>
      </c>
      <c r="Y545" s="1222" t="s">
        <v>3020</v>
      </c>
      <c r="Z545" s="1222" t="s">
        <v>3011</v>
      </c>
      <c r="AA545" s="1222" t="s">
        <v>3011</v>
      </c>
      <c r="AB545" s="1222" t="s">
        <v>3011</v>
      </c>
      <c r="AC545" s="1222" t="s">
        <v>3011</v>
      </c>
      <c r="AD545" s="1222" t="s">
        <v>3011</v>
      </c>
      <c r="AE545" s="1222" t="s">
        <v>3011</v>
      </c>
      <c r="AF545" s="2007" t="s">
        <v>293</v>
      </c>
      <c r="AG545" s="1222" t="s">
        <v>3160</v>
      </c>
      <c r="AH545" s="1221" t="s">
        <v>2908</v>
      </c>
      <c r="AI545" s="2007" t="s">
        <v>2909</v>
      </c>
      <c r="AJ545" s="1222" t="s">
        <v>295</v>
      </c>
      <c r="AK545" s="1225" t="s">
        <v>3022</v>
      </c>
      <c r="AL545" s="1222" t="s">
        <v>294</v>
      </c>
      <c r="AM545" s="1221" t="s">
        <v>3011</v>
      </c>
      <c r="AN545" s="2008"/>
    </row>
    <row r="546" spans="1:40" ht="93" customHeight="1">
      <c r="A546" s="1221" t="s">
        <v>1107</v>
      </c>
      <c r="B546" s="1221" t="s">
        <v>838</v>
      </c>
      <c r="C546" s="1221" t="s">
        <v>3158</v>
      </c>
      <c r="D546" s="1222" t="s">
        <v>3011</v>
      </c>
      <c r="E546" s="1221" t="s">
        <v>3012</v>
      </c>
      <c r="F546" s="1222" t="s">
        <v>291</v>
      </c>
      <c r="G546" s="1222" t="s">
        <v>3013</v>
      </c>
      <c r="H546" s="1223">
        <v>6134.9016000000001</v>
      </c>
      <c r="I546" s="1223">
        <v>5700</v>
      </c>
      <c r="J546" s="1222" t="s">
        <v>3014</v>
      </c>
      <c r="K546" s="1224">
        <v>44826</v>
      </c>
      <c r="L546" s="1222" t="s">
        <v>292</v>
      </c>
      <c r="M546" s="1224" t="s">
        <v>3015</v>
      </c>
      <c r="N546" s="1222" t="s">
        <v>293</v>
      </c>
      <c r="O546" s="2069">
        <v>46675</v>
      </c>
      <c r="P546" s="1221" t="s">
        <v>294</v>
      </c>
      <c r="Q546" s="1221" t="s">
        <v>3169</v>
      </c>
      <c r="R546" s="2069" t="s">
        <v>3159</v>
      </c>
      <c r="S546" s="1222" t="s">
        <v>297</v>
      </c>
      <c r="T546" s="2063" t="s">
        <v>2917</v>
      </c>
      <c r="U546" s="1222" t="s">
        <v>294</v>
      </c>
      <c r="V546" s="1222" t="s">
        <v>3018</v>
      </c>
      <c r="W546" s="1222" t="s">
        <v>294</v>
      </c>
      <c r="X546" s="1222" t="s">
        <v>3019</v>
      </c>
      <c r="Y546" s="1222" t="s">
        <v>3020</v>
      </c>
      <c r="Z546" s="1222" t="s">
        <v>3011</v>
      </c>
      <c r="AA546" s="1222" t="s">
        <v>3011</v>
      </c>
      <c r="AB546" s="1222" t="s">
        <v>3011</v>
      </c>
      <c r="AC546" s="1222" t="s">
        <v>3011</v>
      </c>
      <c r="AD546" s="1222" t="s">
        <v>3011</v>
      </c>
      <c r="AE546" s="1222" t="s">
        <v>3011</v>
      </c>
      <c r="AF546" s="2007" t="s">
        <v>293</v>
      </c>
      <c r="AG546" s="1222" t="s">
        <v>3160</v>
      </c>
      <c r="AH546" s="1221" t="s">
        <v>2908</v>
      </c>
      <c r="AI546" s="2007" t="s">
        <v>2909</v>
      </c>
      <c r="AJ546" s="1222" t="s">
        <v>295</v>
      </c>
      <c r="AK546" s="1225" t="s">
        <v>3022</v>
      </c>
      <c r="AL546" s="1222" t="s">
        <v>294</v>
      </c>
      <c r="AM546" s="1221" t="s">
        <v>3011</v>
      </c>
      <c r="AN546" s="2008"/>
    </row>
    <row r="547" spans="1:40" ht="93" customHeight="1">
      <c r="A547" s="1221" t="s">
        <v>1107</v>
      </c>
      <c r="B547" s="1221" t="s">
        <v>839</v>
      </c>
      <c r="C547" s="1221" t="s">
        <v>3158</v>
      </c>
      <c r="D547" s="1222" t="s">
        <v>3011</v>
      </c>
      <c r="E547" s="1221" t="s">
        <v>3012</v>
      </c>
      <c r="F547" s="1222" t="s">
        <v>291</v>
      </c>
      <c r="G547" s="1222" t="s">
        <v>3013</v>
      </c>
      <c r="H547" s="1223">
        <v>4520.45381</v>
      </c>
      <c r="I547" s="1223">
        <v>4200</v>
      </c>
      <c r="J547" s="1222" t="s">
        <v>3014</v>
      </c>
      <c r="K547" s="1224">
        <v>44826</v>
      </c>
      <c r="L547" s="1222" t="s">
        <v>292</v>
      </c>
      <c r="M547" s="1224" t="s">
        <v>3015</v>
      </c>
      <c r="N547" s="1222" t="s">
        <v>293</v>
      </c>
      <c r="O547" s="2069">
        <v>46675</v>
      </c>
      <c r="P547" s="1221" t="s">
        <v>294</v>
      </c>
      <c r="Q547" s="1221" t="s">
        <v>3170</v>
      </c>
      <c r="R547" s="2069" t="s">
        <v>3159</v>
      </c>
      <c r="S547" s="1222" t="s">
        <v>297</v>
      </c>
      <c r="T547" s="2063" t="s">
        <v>2917</v>
      </c>
      <c r="U547" s="1222" t="s">
        <v>294</v>
      </c>
      <c r="V547" s="1222" t="s">
        <v>3018</v>
      </c>
      <c r="W547" s="1222" t="s">
        <v>294</v>
      </c>
      <c r="X547" s="1222" t="s">
        <v>3019</v>
      </c>
      <c r="Y547" s="1222" t="s">
        <v>3020</v>
      </c>
      <c r="Z547" s="1222" t="s">
        <v>3011</v>
      </c>
      <c r="AA547" s="1222" t="s">
        <v>3011</v>
      </c>
      <c r="AB547" s="1222" t="s">
        <v>3011</v>
      </c>
      <c r="AC547" s="1222" t="s">
        <v>3011</v>
      </c>
      <c r="AD547" s="1222" t="s">
        <v>3011</v>
      </c>
      <c r="AE547" s="1222" t="s">
        <v>3011</v>
      </c>
      <c r="AF547" s="2007" t="s">
        <v>293</v>
      </c>
      <c r="AG547" s="1222" t="s">
        <v>3160</v>
      </c>
      <c r="AH547" s="1221" t="s">
        <v>2908</v>
      </c>
      <c r="AI547" s="2007" t="s">
        <v>2909</v>
      </c>
      <c r="AJ547" s="1222" t="s">
        <v>295</v>
      </c>
      <c r="AK547" s="1225" t="s">
        <v>3022</v>
      </c>
      <c r="AL547" s="1222" t="s">
        <v>294</v>
      </c>
      <c r="AM547" s="1221" t="s">
        <v>3011</v>
      </c>
      <c r="AN547" s="2008"/>
    </row>
    <row r="548" spans="1:40" ht="93" customHeight="1">
      <c r="A548" s="1221" t="s">
        <v>1107</v>
      </c>
      <c r="B548" s="1221" t="s">
        <v>840</v>
      </c>
      <c r="C548" s="1221" t="s">
        <v>3158</v>
      </c>
      <c r="D548" s="1222" t="s">
        <v>3011</v>
      </c>
      <c r="E548" s="1221" t="s">
        <v>3012</v>
      </c>
      <c r="F548" s="1222" t="s">
        <v>291</v>
      </c>
      <c r="G548" s="1222" t="s">
        <v>3013</v>
      </c>
      <c r="H548" s="1223">
        <v>1614.4477899999999</v>
      </c>
      <c r="I548" s="1223">
        <v>1500</v>
      </c>
      <c r="J548" s="1222" t="s">
        <v>3014</v>
      </c>
      <c r="K548" s="1224">
        <v>44826</v>
      </c>
      <c r="L548" s="1222" t="s">
        <v>292</v>
      </c>
      <c r="M548" s="1224" t="s">
        <v>3015</v>
      </c>
      <c r="N548" s="1222" t="s">
        <v>293</v>
      </c>
      <c r="O548" s="2069">
        <v>46675</v>
      </c>
      <c r="P548" s="1221" t="s">
        <v>294</v>
      </c>
      <c r="Q548" s="1221" t="s">
        <v>3030</v>
      </c>
      <c r="R548" s="2069" t="s">
        <v>3159</v>
      </c>
      <c r="S548" s="1222" t="s">
        <v>297</v>
      </c>
      <c r="T548" s="2063" t="s">
        <v>2917</v>
      </c>
      <c r="U548" s="1222" t="s">
        <v>294</v>
      </c>
      <c r="V548" s="1222" t="s">
        <v>3018</v>
      </c>
      <c r="W548" s="1222" t="s">
        <v>294</v>
      </c>
      <c r="X548" s="1222" t="s">
        <v>3019</v>
      </c>
      <c r="Y548" s="1222" t="s">
        <v>3020</v>
      </c>
      <c r="Z548" s="1222" t="s">
        <v>3011</v>
      </c>
      <c r="AA548" s="1222" t="s">
        <v>3011</v>
      </c>
      <c r="AB548" s="1222" t="s">
        <v>3011</v>
      </c>
      <c r="AC548" s="1222" t="s">
        <v>3011</v>
      </c>
      <c r="AD548" s="1222" t="s">
        <v>3011</v>
      </c>
      <c r="AE548" s="1222" t="s">
        <v>3011</v>
      </c>
      <c r="AF548" s="2007" t="s">
        <v>293</v>
      </c>
      <c r="AG548" s="1222" t="s">
        <v>3160</v>
      </c>
      <c r="AH548" s="1221" t="s">
        <v>2908</v>
      </c>
      <c r="AI548" s="2007" t="s">
        <v>2909</v>
      </c>
      <c r="AJ548" s="1222" t="s">
        <v>295</v>
      </c>
      <c r="AK548" s="1225" t="s">
        <v>3022</v>
      </c>
      <c r="AL548" s="1222" t="s">
        <v>294</v>
      </c>
      <c r="AM548" s="1221" t="s">
        <v>3011</v>
      </c>
      <c r="AN548" s="2008"/>
    </row>
    <row r="549" spans="1:40" ht="93" customHeight="1">
      <c r="A549" s="1221" t="s">
        <v>1107</v>
      </c>
      <c r="B549" s="1221" t="s">
        <v>841</v>
      </c>
      <c r="C549" s="1221" t="s">
        <v>3158</v>
      </c>
      <c r="D549" s="1222" t="s">
        <v>3011</v>
      </c>
      <c r="E549" s="1221" t="s">
        <v>3012</v>
      </c>
      <c r="F549" s="1222" t="s">
        <v>291</v>
      </c>
      <c r="G549" s="1222" t="s">
        <v>3013</v>
      </c>
      <c r="H549" s="1223">
        <v>19696.263029999998</v>
      </c>
      <c r="I549" s="1223">
        <v>18300</v>
      </c>
      <c r="J549" s="1222" t="s">
        <v>3014</v>
      </c>
      <c r="K549" s="1224">
        <v>44826</v>
      </c>
      <c r="L549" s="1222" t="s">
        <v>292</v>
      </c>
      <c r="M549" s="1224" t="s">
        <v>3015</v>
      </c>
      <c r="N549" s="1222" t="s">
        <v>293</v>
      </c>
      <c r="O549" s="2069">
        <v>46675</v>
      </c>
      <c r="P549" s="1221" t="s">
        <v>294</v>
      </c>
      <c r="Q549" s="1221" t="s">
        <v>3163</v>
      </c>
      <c r="R549" s="2069" t="s">
        <v>3159</v>
      </c>
      <c r="S549" s="1222" t="s">
        <v>297</v>
      </c>
      <c r="T549" s="2063" t="s">
        <v>2917</v>
      </c>
      <c r="U549" s="1222" t="s">
        <v>294</v>
      </c>
      <c r="V549" s="1222" t="s">
        <v>3018</v>
      </c>
      <c r="W549" s="1222" t="s">
        <v>294</v>
      </c>
      <c r="X549" s="1222" t="s">
        <v>3019</v>
      </c>
      <c r="Y549" s="1222" t="s">
        <v>3020</v>
      </c>
      <c r="Z549" s="1222" t="s">
        <v>3011</v>
      </c>
      <c r="AA549" s="1222" t="s">
        <v>3011</v>
      </c>
      <c r="AB549" s="1222" t="s">
        <v>3011</v>
      </c>
      <c r="AC549" s="1222" t="s">
        <v>3011</v>
      </c>
      <c r="AD549" s="1222" t="s">
        <v>3011</v>
      </c>
      <c r="AE549" s="1222" t="s">
        <v>3011</v>
      </c>
      <c r="AF549" s="2007" t="s">
        <v>293</v>
      </c>
      <c r="AG549" s="1222" t="s">
        <v>3160</v>
      </c>
      <c r="AH549" s="1221" t="s">
        <v>2908</v>
      </c>
      <c r="AI549" s="2007" t="s">
        <v>2909</v>
      </c>
      <c r="AJ549" s="1222" t="s">
        <v>295</v>
      </c>
      <c r="AK549" s="1225" t="s">
        <v>3022</v>
      </c>
      <c r="AL549" s="1222" t="s">
        <v>294</v>
      </c>
      <c r="AM549" s="1221" t="s">
        <v>3011</v>
      </c>
      <c r="AN549" s="2008"/>
    </row>
    <row r="550" spans="1:40" ht="93" customHeight="1">
      <c r="A550" s="1221" t="s">
        <v>1107</v>
      </c>
      <c r="B550" s="1221" t="s">
        <v>842</v>
      </c>
      <c r="C550" s="1221" t="s">
        <v>3158</v>
      </c>
      <c r="D550" s="1222" t="s">
        <v>3011</v>
      </c>
      <c r="E550" s="1221" t="s">
        <v>3012</v>
      </c>
      <c r="F550" s="1222" t="s">
        <v>291</v>
      </c>
      <c r="G550" s="1222" t="s">
        <v>3013</v>
      </c>
      <c r="H550" s="1223">
        <v>3228.8955799999999</v>
      </c>
      <c r="I550" s="1223">
        <v>3000</v>
      </c>
      <c r="J550" s="1222" t="s">
        <v>3014</v>
      </c>
      <c r="K550" s="1224">
        <v>44826</v>
      </c>
      <c r="L550" s="1222" t="s">
        <v>292</v>
      </c>
      <c r="M550" s="1224" t="s">
        <v>3015</v>
      </c>
      <c r="N550" s="1222" t="s">
        <v>293</v>
      </c>
      <c r="O550" s="2069">
        <v>46675</v>
      </c>
      <c r="P550" s="1221" t="s">
        <v>294</v>
      </c>
      <c r="Q550" s="1221" t="s">
        <v>3081</v>
      </c>
      <c r="R550" s="2069" t="s">
        <v>3159</v>
      </c>
      <c r="S550" s="1222" t="s">
        <v>297</v>
      </c>
      <c r="T550" s="2063" t="s">
        <v>2917</v>
      </c>
      <c r="U550" s="1222" t="s">
        <v>294</v>
      </c>
      <c r="V550" s="1222" t="s">
        <v>3018</v>
      </c>
      <c r="W550" s="1222" t="s">
        <v>294</v>
      </c>
      <c r="X550" s="1222" t="s">
        <v>3019</v>
      </c>
      <c r="Y550" s="1222" t="s">
        <v>3020</v>
      </c>
      <c r="Z550" s="1222" t="s">
        <v>3011</v>
      </c>
      <c r="AA550" s="1222" t="s">
        <v>3011</v>
      </c>
      <c r="AB550" s="1222" t="s">
        <v>3011</v>
      </c>
      <c r="AC550" s="1222" t="s">
        <v>3011</v>
      </c>
      <c r="AD550" s="1222" t="s">
        <v>3011</v>
      </c>
      <c r="AE550" s="1222" t="s">
        <v>3011</v>
      </c>
      <c r="AF550" s="2007" t="s">
        <v>293</v>
      </c>
      <c r="AG550" s="1222" t="s">
        <v>3160</v>
      </c>
      <c r="AH550" s="1221" t="s">
        <v>2908</v>
      </c>
      <c r="AI550" s="2007" t="s">
        <v>2909</v>
      </c>
      <c r="AJ550" s="1222" t="s">
        <v>295</v>
      </c>
      <c r="AK550" s="1225" t="s">
        <v>3022</v>
      </c>
      <c r="AL550" s="1222" t="s">
        <v>294</v>
      </c>
      <c r="AM550" s="1221" t="s">
        <v>3011</v>
      </c>
      <c r="AN550" s="2008"/>
    </row>
    <row r="551" spans="1:40" ht="93" customHeight="1">
      <c r="A551" s="1221" t="s">
        <v>1107</v>
      </c>
      <c r="B551" s="1221" t="s">
        <v>843</v>
      </c>
      <c r="C551" s="1221" t="s">
        <v>3158</v>
      </c>
      <c r="D551" s="1222" t="s">
        <v>3011</v>
      </c>
      <c r="E551" s="1221" t="s">
        <v>3012</v>
      </c>
      <c r="F551" s="1222" t="s">
        <v>291</v>
      </c>
      <c r="G551" s="1222" t="s">
        <v>3013</v>
      </c>
      <c r="H551" s="1223">
        <v>3228.8955799999999</v>
      </c>
      <c r="I551" s="1223">
        <v>3000</v>
      </c>
      <c r="J551" s="1222" t="s">
        <v>3014</v>
      </c>
      <c r="K551" s="1224">
        <v>44826</v>
      </c>
      <c r="L551" s="1222" t="s">
        <v>292</v>
      </c>
      <c r="M551" s="1224" t="s">
        <v>3015</v>
      </c>
      <c r="N551" s="1222" t="s">
        <v>293</v>
      </c>
      <c r="O551" s="2069">
        <v>46675</v>
      </c>
      <c r="P551" s="1221" t="s">
        <v>294</v>
      </c>
      <c r="Q551" s="1221" t="s">
        <v>3081</v>
      </c>
      <c r="R551" s="2069" t="s">
        <v>3159</v>
      </c>
      <c r="S551" s="1222" t="s">
        <v>297</v>
      </c>
      <c r="T551" s="2063" t="s">
        <v>2917</v>
      </c>
      <c r="U551" s="1222" t="s">
        <v>294</v>
      </c>
      <c r="V551" s="1222" t="s">
        <v>3018</v>
      </c>
      <c r="W551" s="1222" t="s">
        <v>294</v>
      </c>
      <c r="X551" s="1222" t="s">
        <v>3019</v>
      </c>
      <c r="Y551" s="1222" t="s">
        <v>3020</v>
      </c>
      <c r="Z551" s="1222" t="s">
        <v>3011</v>
      </c>
      <c r="AA551" s="1222" t="s">
        <v>3011</v>
      </c>
      <c r="AB551" s="1222" t="s">
        <v>3011</v>
      </c>
      <c r="AC551" s="1222" t="s">
        <v>3011</v>
      </c>
      <c r="AD551" s="1222" t="s">
        <v>3011</v>
      </c>
      <c r="AE551" s="1222" t="s">
        <v>3011</v>
      </c>
      <c r="AF551" s="2007" t="s">
        <v>293</v>
      </c>
      <c r="AG551" s="1222" t="s">
        <v>3160</v>
      </c>
      <c r="AH551" s="1221" t="s">
        <v>2908</v>
      </c>
      <c r="AI551" s="2007" t="s">
        <v>2909</v>
      </c>
      <c r="AJ551" s="1222" t="s">
        <v>295</v>
      </c>
      <c r="AK551" s="1225" t="s">
        <v>3022</v>
      </c>
      <c r="AL551" s="1222" t="s">
        <v>294</v>
      </c>
      <c r="AM551" s="1221" t="s">
        <v>3011</v>
      </c>
      <c r="AN551" s="2008"/>
    </row>
    <row r="552" spans="1:40" ht="93" customHeight="1">
      <c r="A552" s="1221" t="s">
        <v>1107</v>
      </c>
      <c r="B552" s="1221" t="s">
        <v>844</v>
      </c>
      <c r="C552" s="1221" t="s">
        <v>3158</v>
      </c>
      <c r="D552" s="1222" t="s">
        <v>3011</v>
      </c>
      <c r="E552" s="1221" t="s">
        <v>3012</v>
      </c>
      <c r="F552" s="1222" t="s">
        <v>291</v>
      </c>
      <c r="G552" s="1222" t="s">
        <v>3013</v>
      </c>
      <c r="H552" s="1223">
        <v>3228.8955799999999</v>
      </c>
      <c r="I552" s="1223">
        <v>3000</v>
      </c>
      <c r="J552" s="1222" t="s">
        <v>3014</v>
      </c>
      <c r="K552" s="1224">
        <v>44826</v>
      </c>
      <c r="L552" s="1222" t="s">
        <v>292</v>
      </c>
      <c r="M552" s="1224" t="s">
        <v>3015</v>
      </c>
      <c r="N552" s="1222" t="s">
        <v>293</v>
      </c>
      <c r="O552" s="2069">
        <v>46675</v>
      </c>
      <c r="P552" s="1221" t="s">
        <v>294</v>
      </c>
      <c r="Q552" s="1221" t="s">
        <v>3081</v>
      </c>
      <c r="R552" s="2069" t="s">
        <v>3159</v>
      </c>
      <c r="S552" s="1222" t="s">
        <v>297</v>
      </c>
      <c r="T552" s="2063" t="s">
        <v>2917</v>
      </c>
      <c r="U552" s="1222" t="s">
        <v>294</v>
      </c>
      <c r="V552" s="1222" t="s">
        <v>3018</v>
      </c>
      <c r="W552" s="1222" t="s">
        <v>294</v>
      </c>
      <c r="X552" s="1222" t="s">
        <v>3019</v>
      </c>
      <c r="Y552" s="1222" t="s">
        <v>3020</v>
      </c>
      <c r="Z552" s="1222" t="s">
        <v>3011</v>
      </c>
      <c r="AA552" s="1222" t="s">
        <v>3011</v>
      </c>
      <c r="AB552" s="1222" t="s">
        <v>3011</v>
      </c>
      <c r="AC552" s="1222" t="s">
        <v>3011</v>
      </c>
      <c r="AD552" s="1222" t="s">
        <v>3011</v>
      </c>
      <c r="AE552" s="1222" t="s">
        <v>3011</v>
      </c>
      <c r="AF552" s="2007" t="s">
        <v>293</v>
      </c>
      <c r="AG552" s="1222" t="s">
        <v>3160</v>
      </c>
      <c r="AH552" s="1221" t="s">
        <v>2908</v>
      </c>
      <c r="AI552" s="2007" t="s">
        <v>2909</v>
      </c>
      <c r="AJ552" s="1222" t="s">
        <v>295</v>
      </c>
      <c r="AK552" s="1225" t="s">
        <v>3022</v>
      </c>
      <c r="AL552" s="1222" t="s">
        <v>294</v>
      </c>
      <c r="AM552" s="1221" t="s">
        <v>3011</v>
      </c>
      <c r="AN552" s="2008"/>
    </row>
    <row r="553" spans="1:40" ht="93" customHeight="1">
      <c r="A553" s="1221" t="s">
        <v>1107</v>
      </c>
      <c r="B553" s="1221" t="s">
        <v>845</v>
      </c>
      <c r="C553" s="1221" t="s">
        <v>3158</v>
      </c>
      <c r="D553" s="1222" t="s">
        <v>3011</v>
      </c>
      <c r="E553" s="1221" t="s">
        <v>3012</v>
      </c>
      <c r="F553" s="1222" t="s">
        <v>291</v>
      </c>
      <c r="G553" s="1222" t="s">
        <v>3013</v>
      </c>
      <c r="H553" s="1223">
        <v>645.77912000000003</v>
      </c>
      <c r="I553" s="1223">
        <v>600</v>
      </c>
      <c r="J553" s="1222" t="s">
        <v>3014</v>
      </c>
      <c r="K553" s="1224">
        <v>44826</v>
      </c>
      <c r="L553" s="1222" t="s">
        <v>292</v>
      </c>
      <c r="M553" s="1224" t="s">
        <v>3015</v>
      </c>
      <c r="N553" s="1222" t="s">
        <v>293</v>
      </c>
      <c r="O553" s="2069">
        <v>46675</v>
      </c>
      <c r="P553" s="1221" t="s">
        <v>294</v>
      </c>
      <c r="Q553" s="1221" t="s">
        <v>3024</v>
      </c>
      <c r="R553" s="2069" t="s">
        <v>3159</v>
      </c>
      <c r="S553" s="1222" t="s">
        <v>297</v>
      </c>
      <c r="T553" s="2063" t="s">
        <v>2917</v>
      </c>
      <c r="U553" s="1222" t="s">
        <v>294</v>
      </c>
      <c r="V553" s="1222" t="s">
        <v>3018</v>
      </c>
      <c r="W553" s="1222" t="s">
        <v>294</v>
      </c>
      <c r="X553" s="1222" t="s">
        <v>3019</v>
      </c>
      <c r="Y553" s="1222" t="s">
        <v>3020</v>
      </c>
      <c r="Z553" s="1222" t="s">
        <v>3011</v>
      </c>
      <c r="AA553" s="1222" t="s">
        <v>3011</v>
      </c>
      <c r="AB553" s="1222" t="s">
        <v>3011</v>
      </c>
      <c r="AC553" s="1222" t="s">
        <v>3011</v>
      </c>
      <c r="AD553" s="1222" t="s">
        <v>3011</v>
      </c>
      <c r="AE553" s="1222" t="s">
        <v>3011</v>
      </c>
      <c r="AF553" s="2007" t="s">
        <v>293</v>
      </c>
      <c r="AG553" s="1222" t="s">
        <v>3160</v>
      </c>
      <c r="AH553" s="1221" t="s">
        <v>2908</v>
      </c>
      <c r="AI553" s="2007" t="s">
        <v>2909</v>
      </c>
      <c r="AJ553" s="1222" t="s">
        <v>295</v>
      </c>
      <c r="AK553" s="1225" t="s">
        <v>3022</v>
      </c>
      <c r="AL553" s="1222" t="s">
        <v>294</v>
      </c>
      <c r="AM553" s="1221" t="s">
        <v>3011</v>
      </c>
      <c r="AN553" s="2008"/>
    </row>
    <row r="554" spans="1:40" ht="93" customHeight="1">
      <c r="A554" s="1221" t="s">
        <v>1107</v>
      </c>
      <c r="B554" s="1221" t="s">
        <v>846</v>
      </c>
      <c r="C554" s="1221" t="s">
        <v>3158</v>
      </c>
      <c r="D554" s="1222" t="s">
        <v>3011</v>
      </c>
      <c r="E554" s="1221" t="s">
        <v>3012</v>
      </c>
      <c r="F554" s="1222" t="s">
        <v>291</v>
      </c>
      <c r="G554" s="1222" t="s">
        <v>3013</v>
      </c>
      <c r="H554" s="1223">
        <v>6457.7911599999998</v>
      </c>
      <c r="I554" s="1223">
        <v>6000</v>
      </c>
      <c r="J554" s="1222" t="s">
        <v>3014</v>
      </c>
      <c r="K554" s="1224">
        <v>44826</v>
      </c>
      <c r="L554" s="1222" t="s">
        <v>292</v>
      </c>
      <c r="M554" s="1224" t="s">
        <v>3015</v>
      </c>
      <c r="N554" s="1222" t="s">
        <v>293</v>
      </c>
      <c r="O554" s="2069">
        <v>46675</v>
      </c>
      <c r="P554" s="1221" t="s">
        <v>294</v>
      </c>
      <c r="Q554" s="1221" t="s">
        <v>3033</v>
      </c>
      <c r="R554" s="2069" t="s">
        <v>3159</v>
      </c>
      <c r="S554" s="1222" t="s">
        <v>297</v>
      </c>
      <c r="T554" s="2063" t="s">
        <v>2917</v>
      </c>
      <c r="U554" s="1222" t="s">
        <v>294</v>
      </c>
      <c r="V554" s="1222" t="s">
        <v>3018</v>
      </c>
      <c r="W554" s="1222" t="s">
        <v>294</v>
      </c>
      <c r="X554" s="1222" t="s">
        <v>3019</v>
      </c>
      <c r="Y554" s="1222" t="s">
        <v>3020</v>
      </c>
      <c r="Z554" s="1222" t="s">
        <v>3011</v>
      </c>
      <c r="AA554" s="1222" t="s">
        <v>3011</v>
      </c>
      <c r="AB554" s="1222" t="s">
        <v>3011</v>
      </c>
      <c r="AC554" s="1222" t="s">
        <v>3011</v>
      </c>
      <c r="AD554" s="1222" t="s">
        <v>3011</v>
      </c>
      <c r="AE554" s="1222" t="s">
        <v>3011</v>
      </c>
      <c r="AF554" s="2007" t="s">
        <v>293</v>
      </c>
      <c r="AG554" s="1222" t="s">
        <v>3160</v>
      </c>
      <c r="AH554" s="1221" t="s">
        <v>2908</v>
      </c>
      <c r="AI554" s="2007" t="s">
        <v>2909</v>
      </c>
      <c r="AJ554" s="1222" t="s">
        <v>295</v>
      </c>
      <c r="AK554" s="1225" t="s">
        <v>3022</v>
      </c>
      <c r="AL554" s="1222" t="s">
        <v>294</v>
      </c>
      <c r="AM554" s="1221" t="s">
        <v>3011</v>
      </c>
      <c r="AN554" s="2008"/>
    </row>
    <row r="555" spans="1:40" ht="93" customHeight="1">
      <c r="A555" s="1221" t="s">
        <v>1107</v>
      </c>
      <c r="B555" s="1221" t="s">
        <v>847</v>
      </c>
      <c r="C555" s="1221" t="s">
        <v>3158</v>
      </c>
      <c r="D555" s="1222" t="s">
        <v>3011</v>
      </c>
      <c r="E555" s="1221" t="s">
        <v>3012</v>
      </c>
      <c r="F555" s="1222" t="s">
        <v>291</v>
      </c>
      <c r="G555" s="1222" t="s">
        <v>3013</v>
      </c>
      <c r="H555" s="1223">
        <v>645.77912000000003</v>
      </c>
      <c r="I555" s="1223">
        <v>600</v>
      </c>
      <c r="J555" s="1222" t="s">
        <v>3014</v>
      </c>
      <c r="K555" s="1224">
        <v>44826</v>
      </c>
      <c r="L555" s="1222" t="s">
        <v>292</v>
      </c>
      <c r="M555" s="1224" t="s">
        <v>3015</v>
      </c>
      <c r="N555" s="1222" t="s">
        <v>293</v>
      </c>
      <c r="O555" s="2069">
        <v>46675</v>
      </c>
      <c r="P555" s="1221" t="s">
        <v>294</v>
      </c>
      <c r="Q555" s="1221" t="s">
        <v>3024</v>
      </c>
      <c r="R555" s="2069" t="s">
        <v>3159</v>
      </c>
      <c r="S555" s="1222" t="s">
        <v>297</v>
      </c>
      <c r="T555" s="2063" t="s">
        <v>2917</v>
      </c>
      <c r="U555" s="1222" t="s">
        <v>294</v>
      </c>
      <c r="V555" s="1222" t="s">
        <v>3018</v>
      </c>
      <c r="W555" s="1222" t="s">
        <v>294</v>
      </c>
      <c r="X555" s="1222" t="s">
        <v>3019</v>
      </c>
      <c r="Y555" s="1222" t="s">
        <v>3020</v>
      </c>
      <c r="Z555" s="1222" t="s">
        <v>3011</v>
      </c>
      <c r="AA555" s="1222" t="s">
        <v>3011</v>
      </c>
      <c r="AB555" s="1222" t="s">
        <v>3011</v>
      </c>
      <c r="AC555" s="1222" t="s">
        <v>3011</v>
      </c>
      <c r="AD555" s="1222" t="s">
        <v>3011</v>
      </c>
      <c r="AE555" s="1222" t="s">
        <v>3011</v>
      </c>
      <c r="AF555" s="2007" t="s">
        <v>293</v>
      </c>
      <c r="AG555" s="1222" t="s">
        <v>3160</v>
      </c>
      <c r="AH555" s="1221" t="s">
        <v>2908</v>
      </c>
      <c r="AI555" s="2007" t="s">
        <v>2909</v>
      </c>
      <c r="AJ555" s="1222" t="s">
        <v>295</v>
      </c>
      <c r="AK555" s="1225" t="s">
        <v>3022</v>
      </c>
      <c r="AL555" s="1222" t="s">
        <v>294</v>
      </c>
      <c r="AM555" s="1221" t="s">
        <v>3011</v>
      </c>
      <c r="AN555" s="2008"/>
    </row>
    <row r="556" spans="1:40" ht="93" customHeight="1">
      <c r="A556" s="1221" t="s">
        <v>1107</v>
      </c>
      <c r="B556" s="1221" t="s">
        <v>848</v>
      </c>
      <c r="C556" s="1221" t="s">
        <v>3158</v>
      </c>
      <c r="D556" s="1222" t="s">
        <v>3011</v>
      </c>
      <c r="E556" s="1221" t="s">
        <v>3012</v>
      </c>
      <c r="F556" s="1222" t="s">
        <v>291</v>
      </c>
      <c r="G556" s="1222" t="s">
        <v>3013</v>
      </c>
      <c r="H556" s="1223">
        <v>968.66867000000002</v>
      </c>
      <c r="I556" s="1223">
        <v>900</v>
      </c>
      <c r="J556" s="1222" t="s">
        <v>3014</v>
      </c>
      <c r="K556" s="1224">
        <v>44826</v>
      </c>
      <c r="L556" s="1222" t="s">
        <v>292</v>
      </c>
      <c r="M556" s="1224" t="s">
        <v>3015</v>
      </c>
      <c r="N556" s="1222" t="s">
        <v>293</v>
      </c>
      <c r="O556" s="2069">
        <v>46675</v>
      </c>
      <c r="P556" s="1221" t="s">
        <v>294</v>
      </c>
      <c r="Q556" s="1221" t="s">
        <v>3089</v>
      </c>
      <c r="R556" s="2069" t="s">
        <v>3159</v>
      </c>
      <c r="S556" s="1222" t="s">
        <v>297</v>
      </c>
      <c r="T556" s="2063" t="s">
        <v>2917</v>
      </c>
      <c r="U556" s="1222" t="s">
        <v>294</v>
      </c>
      <c r="V556" s="1222" t="s">
        <v>3018</v>
      </c>
      <c r="W556" s="1222" t="s">
        <v>294</v>
      </c>
      <c r="X556" s="1222" t="s">
        <v>3019</v>
      </c>
      <c r="Y556" s="1222" t="s">
        <v>3020</v>
      </c>
      <c r="Z556" s="1222" t="s">
        <v>3011</v>
      </c>
      <c r="AA556" s="1222" t="s">
        <v>3011</v>
      </c>
      <c r="AB556" s="1222" t="s">
        <v>3011</v>
      </c>
      <c r="AC556" s="1222" t="s">
        <v>3011</v>
      </c>
      <c r="AD556" s="1222" t="s">
        <v>3011</v>
      </c>
      <c r="AE556" s="1222" t="s">
        <v>3011</v>
      </c>
      <c r="AF556" s="2007" t="s">
        <v>293</v>
      </c>
      <c r="AG556" s="1222" t="s">
        <v>3160</v>
      </c>
      <c r="AH556" s="1221" t="s">
        <v>2908</v>
      </c>
      <c r="AI556" s="2007" t="s">
        <v>2909</v>
      </c>
      <c r="AJ556" s="1222" t="s">
        <v>295</v>
      </c>
      <c r="AK556" s="1225" t="s">
        <v>3022</v>
      </c>
      <c r="AL556" s="1222" t="s">
        <v>294</v>
      </c>
      <c r="AM556" s="1221" t="s">
        <v>3011</v>
      </c>
      <c r="AN556" s="2008"/>
    </row>
    <row r="557" spans="1:40" ht="93" customHeight="1">
      <c r="A557" s="1221" t="s">
        <v>1107</v>
      </c>
      <c r="B557" s="1221" t="s">
        <v>849</v>
      </c>
      <c r="C557" s="1221" t="s">
        <v>3158</v>
      </c>
      <c r="D557" s="1222" t="s">
        <v>3011</v>
      </c>
      <c r="E557" s="1221" t="s">
        <v>3012</v>
      </c>
      <c r="F557" s="1222" t="s">
        <v>291</v>
      </c>
      <c r="G557" s="1222" t="s">
        <v>3013</v>
      </c>
      <c r="H557" s="1223">
        <v>968.66867000000002</v>
      </c>
      <c r="I557" s="1223">
        <v>900</v>
      </c>
      <c r="J557" s="1222" t="s">
        <v>3014</v>
      </c>
      <c r="K557" s="1224">
        <v>44826</v>
      </c>
      <c r="L557" s="1222" t="s">
        <v>292</v>
      </c>
      <c r="M557" s="1224" t="s">
        <v>3015</v>
      </c>
      <c r="N557" s="1222" t="s">
        <v>293</v>
      </c>
      <c r="O557" s="2069">
        <v>46675</v>
      </c>
      <c r="P557" s="1221" t="s">
        <v>294</v>
      </c>
      <c r="Q557" s="1221" t="s">
        <v>3089</v>
      </c>
      <c r="R557" s="2069" t="s">
        <v>3159</v>
      </c>
      <c r="S557" s="1222" t="s">
        <v>297</v>
      </c>
      <c r="T557" s="2063" t="s">
        <v>2917</v>
      </c>
      <c r="U557" s="1222" t="s">
        <v>294</v>
      </c>
      <c r="V557" s="1222" t="s">
        <v>3018</v>
      </c>
      <c r="W557" s="1222" t="s">
        <v>294</v>
      </c>
      <c r="X557" s="1222" t="s">
        <v>3019</v>
      </c>
      <c r="Y557" s="1222" t="s">
        <v>3020</v>
      </c>
      <c r="Z557" s="1222" t="s">
        <v>3011</v>
      </c>
      <c r="AA557" s="1222" t="s">
        <v>3011</v>
      </c>
      <c r="AB557" s="1222" t="s">
        <v>3011</v>
      </c>
      <c r="AC557" s="1222" t="s">
        <v>3011</v>
      </c>
      <c r="AD557" s="1222" t="s">
        <v>3011</v>
      </c>
      <c r="AE557" s="1222" t="s">
        <v>3011</v>
      </c>
      <c r="AF557" s="2007" t="s">
        <v>293</v>
      </c>
      <c r="AG557" s="1222" t="s">
        <v>3160</v>
      </c>
      <c r="AH557" s="1221" t="s">
        <v>2908</v>
      </c>
      <c r="AI557" s="2007" t="s">
        <v>2909</v>
      </c>
      <c r="AJ557" s="1222" t="s">
        <v>295</v>
      </c>
      <c r="AK557" s="1225" t="s">
        <v>3022</v>
      </c>
      <c r="AL557" s="1222" t="s">
        <v>294</v>
      </c>
      <c r="AM557" s="1221" t="s">
        <v>3011</v>
      </c>
      <c r="AN557" s="2008"/>
    </row>
    <row r="558" spans="1:40" ht="93" customHeight="1">
      <c r="A558" s="1221" t="s">
        <v>1107</v>
      </c>
      <c r="B558" s="1221" t="s">
        <v>850</v>
      </c>
      <c r="C558" s="1221" t="s">
        <v>3158</v>
      </c>
      <c r="D558" s="1222" t="s">
        <v>3011</v>
      </c>
      <c r="E558" s="1221" t="s">
        <v>3012</v>
      </c>
      <c r="F558" s="1222" t="s">
        <v>291</v>
      </c>
      <c r="G558" s="1222" t="s">
        <v>3013</v>
      </c>
      <c r="H558" s="1223">
        <v>6457.7911599999998</v>
      </c>
      <c r="I558" s="1223">
        <v>6000</v>
      </c>
      <c r="J558" s="1222" t="s">
        <v>3014</v>
      </c>
      <c r="K558" s="1224">
        <v>44826</v>
      </c>
      <c r="L558" s="1222" t="s">
        <v>292</v>
      </c>
      <c r="M558" s="1224" t="s">
        <v>3015</v>
      </c>
      <c r="N558" s="1222" t="s">
        <v>293</v>
      </c>
      <c r="O558" s="2069">
        <v>46675</v>
      </c>
      <c r="P558" s="1221" t="s">
        <v>294</v>
      </c>
      <c r="Q558" s="1221" t="s">
        <v>3033</v>
      </c>
      <c r="R558" s="2069" t="s">
        <v>3159</v>
      </c>
      <c r="S558" s="1222" t="s">
        <v>297</v>
      </c>
      <c r="T558" s="2063" t="s">
        <v>2917</v>
      </c>
      <c r="U558" s="1222" t="s">
        <v>294</v>
      </c>
      <c r="V558" s="1222" t="s">
        <v>3018</v>
      </c>
      <c r="W558" s="1222" t="s">
        <v>294</v>
      </c>
      <c r="X558" s="1222" t="s">
        <v>3019</v>
      </c>
      <c r="Y558" s="1222" t="s">
        <v>3020</v>
      </c>
      <c r="Z558" s="1222" t="s">
        <v>3011</v>
      </c>
      <c r="AA558" s="1222" t="s">
        <v>3011</v>
      </c>
      <c r="AB558" s="1222" t="s">
        <v>3011</v>
      </c>
      <c r="AC558" s="1222" t="s">
        <v>3011</v>
      </c>
      <c r="AD558" s="1222" t="s">
        <v>3011</v>
      </c>
      <c r="AE558" s="1222" t="s">
        <v>3011</v>
      </c>
      <c r="AF558" s="2007" t="s">
        <v>293</v>
      </c>
      <c r="AG558" s="1222" t="s">
        <v>3160</v>
      </c>
      <c r="AH558" s="1221" t="s">
        <v>2908</v>
      </c>
      <c r="AI558" s="2007" t="s">
        <v>2909</v>
      </c>
      <c r="AJ558" s="1222" t="s">
        <v>295</v>
      </c>
      <c r="AK558" s="1225" t="s">
        <v>3022</v>
      </c>
      <c r="AL558" s="1222" t="s">
        <v>294</v>
      </c>
      <c r="AM558" s="1221" t="s">
        <v>3011</v>
      </c>
      <c r="AN558" s="2008"/>
    </row>
    <row r="559" spans="1:40" ht="93" customHeight="1">
      <c r="A559" s="1221" t="s">
        <v>1107</v>
      </c>
      <c r="B559" s="1221" t="s">
        <v>851</v>
      </c>
      <c r="C559" s="1221" t="s">
        <v>3158</v>
      </c>
      <c r="D559" s="1222" t="s">
        <v>3011</v>
      </c>
      <c r="E559" s="1221" t="s">
        <v>3012</v>
      </c>
      <c r="F559" s="1222" t="s">
        <v>291</v>
      </c>
      <c r="G559" s="1222" t="s">
        <v>3013</v>
      </c>
      <c r="H559" s="1223">
        <v>3228.8955799999999</v>
      </c>
      <c r="I559" s="1223">
        <v>3000</v>
      </c>
      <c r="J559" s="1222" t="s">
        <v>3014</v>
      </c>
      <c r="K559" s="1224">
        <v>44826</v>
      </c>
      <c r="L559" s="1222" t="s">
        <v>292</v>
      </c>
      <c r="M559" s="1224" t="s">
        <v>3015</v>
      </c>
      <c r="N559" s="1222" t="s">
        <v>293</v>
      </c>
      <c r="O559" s="2069">
        <v>46675</v>
      </c>
      <c r="P559" s="1221" t="s">
        <v>294</v>
      </c>
      <c r="Q559" s="1221" t="s">
        <v>3081</v>
      </c>
      <c r="R559" s="2069" t="s">
        <v>3159</v>
      </c>
      <c r="S559" s="1222" t="s">
        <v>297</v>
      </c>
      <c r="T559" s="2063" t="s">
        <v>2917</v>
      </c>
      <c r="U559" s="1222" t="s">
        <v>294</v>
      </c>
      <c r="V559" s="1222" t="s">
        <v>3018</v>
      </c>
      <c r="W559" s="1222" t="s">
        <v>294</v>
      </c>
      <c r="X559" s="1222" t="s">
        <v>3019</v>
      </c>
      <c r="Y559" s="1222" t="s">
        <v>3020</v>
      </c>
      <c r="Z559" s="1222" t="s">
        <v>3011</v>
      </c>
      <c r="AA559" s="1222" t="s">
        <v>3011</v>
      </c>
      <c r="AB559" s="1222" t="s">
        <v>3011</v>
      </c>
      <c r="AC559" s="1222" t="s">
        <v>3011</v>
      </c>
      <c r="AD559" s="1222" t="s">
        <v>3011</v>
      </c>
      <c r="AE559" s="1222" t="s">
        <v>3011</v>
      </c>
      <c r="AF559" s="2007" t="s">
        <v>293</v>
      </c>
      <c r="AG559" s="1222" t="s">
        <v>3160</v>
      </c>
      <c r="AH559" s="1221" t="s">
        <v>2908</v>
      </c>
      <c r="AI559" s="2007" t="s">
        <v>2909</v>
      </c>
      <c r="AJ559" s="1222" t="s">
        <v>295</v>
      </c>
      <c r="AK559" s="1225" t="s">
        <v>3022</v>
      </c>
      <c r="AL559" s="1222" t="s">
        <v>294</v>
      </c>
      <c r="AM559" s="1221" t="s">
        <v>3011</v>
      </c>
      <c r="AN559" s="2008"/>
    </row>
    <row r="560" spans="1:40" ht="93" customHeight="1">
      <c r="A560" s="1221" t="s">
        <v>1107</v>
      </c>
      <c r="B560" s="1221" t="s">
        <v>852</v>
      </c>
      <c r="C560" s="1221" t="s">
        <v>3158</v>
      </c>
      <c r="D560" s="1222" t="s">
        <v>3011</v>
      </c>
      <c r="E560" s="1221" t="s">
        <v>3012</v>
      </c>
      <c r="F560" s="1222" t="s">
        <v>291</v>
      </c>
      <c r="G560" s="1222" t="s">
        <v>3013</v>
      </c>
      <c r="H560" s="1223">
        <v>1614.4477899999999</v>
      </c>
      <c r="I560" s="1223">
        <v>1500</v>
      </c>
      <c r="J560" s="1222" t="s">
        <v>3014</v>
      </c>
      <c r="K560" s="1224">
        <v>44826</v>
      </c>
      <c r="L560" s="1222" t="s">
        <v>292</v>
      </c>
      <c r="M560" s="1224" t="s">
        <v>3015</v>
      </c>
      <c r="N560" s="1222" t="s">
        <v>293</v>
      </c>
      <c r="O560" s="2069">
        <v>46675</v>
      </c>
      <c r="P560" s="1221" t="s">
        <v>294</v>
      </c>
      <c r="Q560" s="1221" t="s">
        <v>3030</v>
      </c>
      <c r="R560" s="2069" t="s">
        <v>3159</v>
      </c>
      <c r="S560" s="1222" t="s">
        <v>297</v>
      </c>
      <c r="T560" s="2063" t="s">
        <v>2917</v>
      </c>
      <c r="U560" s="1222" t="s">
        <v>294</v>
      </c>
      <c r="V560" s="1222" t="s">
        <v>3018</v>
      </c>
      <c r="W560" s="1222" t="s">
        <v>294</v>
      </c>
      <c r="X560" s="1222" t="s">
        <v>3019</v>
      </c>
      <c r="Y560" s="1222" t="s">
        <v>3020</v>
      </c>
      <c r="Z560" s="1222" t="s">
        <v>3011</v>
      </c>
      <c r="AA560" s="1222" t="s">
        <v>3011</v>
      </c>
      <c r="AB560" s="1222" t="s">
        <v>3011</v>
      </c>
      <c r="AC560" s="1222" t="s">
        <v>3011</v>
      </c>
      <c r="AD560" s="1222" t="s">
        <v>3011</v>
      </c>
      <c r="AE560" s="1222" t="s">
        <v>3011</v>
      </c>
      <c r="AF560" s="2007" t="s">
        <v>293</v>
      </c>
      <c r="AG560" s="1222" t="s">
        <v>3160</v>
      </c>
      <c r="AH560" s="1221" t="s">
        <v>2908</v>
      </c>
      <c r="AI560" s="2007" t="s">
        <v>2909</v>
      </c>
      <c r="AJ560" s="1222" t="s">
        <v>295</v>
      </c>
      <c r="AK560" s="1225" t="s">
        <v>3022</v>
      </c>
      <c r="AL560" s="1222" t="s">
        <v>294</v>
      </c>
      <c r="AM560" s="1221" t="s">
        <v>3011</v>
      </c>
      <c r="AN560" s="2008"/>
    </row>
    <row r="561" spans="1:40" ht="93" customHeight="1">
      <c r="A561" s="1221" t="s">
        <v>1107</v>
      </c>
      <c r="B561" s="1221" t="s">
        <v>853</v>
      </c>
      <c r="C561" s="1221" t="s">
        <v>3158</v>
      </c>
      <c r="D561" s="1222" t="s">
        <v>3011</v>
      </c>
      <c r="E561" s="1221" t="s">
        <v>3012</v>
      </c>
      <c r="F561" s="1222" t="s">
        <v>291</v>
      </c>
      <c r="G561" s="1222" t="s">
        <v>3013</v>
      </c>
      <c r="H561" s="1223">
        <v>1937.33735</v>
      </c>
      <c r="I561" s="1223">
        <v>1800</v>
      </c>
      <c r="J561" s="1222" t="s">
        <v>3014</v>
      </c>
      <c r="K561" s="1224">
        <v>44827</v>
      </c>
      <c r="L561" s="1222" t="s">
        <v>292</v>
      </c>
      <c r="M561" s="1224" t="s">
        <v>3015</v>
      </c>
      <c r="N561" s="1222" t="s">
        <v>293</v>
      </c>
      <c r="O561" s="2069">
        <v>46675</v>
      </c>
      <c r="P561" s="1221" t="s">
        <v>294</v>
      </c>
      <c r="Q561" s="1221" t="s">
        <v>3074</v>
      </c>
      <c r="R561" s="2069" t="s">
        <v>3159</v>
      </c>
      <c r="S561" s="1222" t="s">
        <v>297</v>
      </c>
      <c r="T561" s="2063" t="s">
        <v>2917</v>
      </c>
      <c r="U561" s="1222" t="s">
        <v>294</v>
      </c>
      <c r="V561" s="1222" t="s">
        <v>3018</v>
      </c>
      <c r="W561" s="1222" t="s">
        <v>294</v>
      </c>
      <c r="X561" s="1222" t="s">
        <v>3019</v>
      </c>
      <c r="Y561" s="1222" t="s">
        <v>3020</v>
      </c>
      <c r="Z561" s="1222" t="s">
        <v>3011</v>
      </c>
      <c r="AA561" s="1222" t="s">
        <v>3011</v>
      </c>
      <c r="AB561" s="1222" t="s">
        <v>3011</v>
      </c>
      <c r="AC561" s="1222" t="s">
        <v>3011</v>
      </c>
      <c r="AD561" s="1222" t="s">
        <v>3011</v>
      </c>
      <c r="AE561" s="1222" t="s">
        <v>3011</v>
      </c>
      <c r="AF561" s="2007" t="s">
        <v>293</v>
      </c>
      <c r="AG561" s="1222" t="s">
        <v>3160</v>
      </c>
      <c r="AH561" s="1221" t="s">
        <v>2908</v>
      </c>
      <c r="AI561" s="2007" t="s">
        <v>2909</v>
      </c>
      <c r="AJ561" s="1222" t="s">
        <v>295</v>
      </c>
      <c r="AK561" s="1225" t="s">
        <v>3022</v>
      </c>
      <c r="AL561" s="1222" t="s">
        <v>294</v>
      </c>
      <c r="AM561" s="1221" t="s">
        <v>3011</v>
      </c>
      <c r="AN561" s="2008"/>
    </row>
    <row r="562" spans="1:40" ht="93" customHeight="1">
      <c r="A562" s="1221" t="s">
        <v>1107</v>
      </c>
      <c r="B562" s="1221" t="s">
        <v>854</v>
      </c>
      <c r="C562" s="1221" t="s">
        <v>3158</v>
      </c>
      <c r="D562" s="1222" t="s">
        <v>3011</v>
      </c>
      <c r="E562" s="1221" t="s">
        <v>3012</v>
      </c>
      <c r="F562" s="1222" t="s">
        <v>291</v>
      </c>
      <c r="G562" s="1222" t="s">
        <v>3013</v>
      </c>
      <c r="H562" s="1223">
        <v>2260.2269099999999</v>
      </c>
      <c r="I562" s="1223">
        <v>2100</v>
      </c>
      <c r="J562" s="1222" t="s">
        <v>3014</v>
      </c>
      <c r="K562" s="1224">
        <v>44827</v>
      </c>
      <c r="L562" s="1222" t="s">
        <v>292</v>
      </c>
      <c r="M562" s="1224" t="s">
        <v>3015</v>
      </c>
      <c r="N562" s="1222" t="s">
        <v>293</v>
      </c>
      <c r="O562" s="2069">
        <v>46675</v>
      </c>
      <c r="P562" s="1221" t="s">
        <v>294</v>
      </c>
      <c r="Q562" s="1221" t="s">
        <v>3090</v>
      </c>
      <c r="R562" s="2069" t="s">
        <v>3159</v>
      </c>
      <c r="S562" s="1222" t="s">
        <v>297</v>
      </c>
      <c r="T562" s="2063" t="s">
        <v>2917</v>
      </c>
      <c r="U562" s="1222" t="s">
        <v>294</v>
      </c>
      <c r="V562" s="1222" t="s">
        <v>3018</v>
      </c>
      <c r="W562" s="1222" t="s">
        <v>294</v>
      </c>
      <c r="X562" s="1222" t="s">
        <v>3019</v>
      </c>
      <c r="Y562" s="1222" t="s">
        <v>3020</v>
      </c>
      <c r="Z562" s="1222" t="s">
        <v>3011</v>
      </c>
      <c r="AA562" s="1222" t="s">
        <v>3011</v>
      </c>
      <c r="AB562" s="1222" t="s">
        <v>3011</v>
      </c>
      <c r="AC562" s="1222" t="s">
        <v>3011</v>
      </c>
      <c r="AD562" s="1222" t="s">
        <v>3011</v>
      </c>
      <c r="AE562" s="1222" t="s">
        <v>3011</v>
      </c>
      <c r="AF562" s="2007" t="s">
        <v>293</v>
      </c>
      <c r="AG562" s="1222" t="s">
        <v>3160</v>
      </c>
      <c r="AH562" s="1221" t="s">
        <v>2908</v>
      </c>
      <c r="AI562" s="2007" t="s">
        <v>2909</v>
      </c>
      <c r="AJ562" s="1222" t="s">
        <v>295</v>
      </c>
      <c r="AK562" s="1225" t="s">
        <v>3022</v>
      </c>
      <c r="AL562" s="1222" t="s">
        <v>294</v>
      </c>
      <c r="AM562" s="1221" t="s">
        <v>3011</v>
      </c>
      <c r="AN562" s="2008"/>
    </row>
    <row r="563" spans="1:40" ht="93" customHeight="1">
      <c r="A563" s="1221" t="s">
        <v>1107</v>
      </c>
      <c r="B563" s="1221" t="s">
        <v>855</v>
      </c>
      <c r="C563" s="1221" t="s">
        <v>3158</v>
      </c>
      <c r="D563" s="1222" t="s">
        <v>3011</v>
      </c>
      <c r="E563" s="1221" t="s">
        <v>3012</v>
      </c>
      <c r="F563" s="1222" t="s">
        <v>291</v>
      </c>
      <c r="G563" s="1222" t="s">
        <v>3013</v>
      </c>
      <c r="H563" s="1223">
        <v>5166.2329300000001</v>
      </c>
      <c r="I563" s="1223">
        <v>4800</v>
      </c>
      <c r="J563" s="1222" t="s">
        <v>3014</v>
      </c>
      <c r="K563" s="1224">
        <v>44827</v>
      </c>
      <c r="L563" s="1222" t="s">
        <v>292</v>
      </c>
      <c r="M563" s="1224" t="s">
        <v>3015</v>
      </c>
      <c r="N563" s="1222" t="s">
        <v>293</v>
      </c>
      <c r="O563" s="2069">
        <v>46675</v>
      </c>
      <c r="P563" s="1221" t="s">
        <v>294</v>
      </c>
      <c r="Q563" s="1221" t="s">
        <v>3058</v>
      </c>
      <c r="R563" s="2069" t="s">
        <v>3159</v>
      </c>
      <c r="S563" s="1222" t="s">
        <v>297</v>
      </c>
      <c r="T563" s="2063" t="s">
        <v>2917</v>
      </c>
      <c r="U563" s="1222" t="s">
        <v>294</v>
      </c>
      <c r="V563" s="1222" t="s">
        <v>3018</v>
      </c>
      <c r="W563" s="1222" t="s">
        <v>294</v>
      </c>
      <c r="X563" s="1222" t="s">
        <v>3019</v>
      </c>
      <c r="Y563" s="1222" t="s">
        <v>3020</v>
      </c>
      <c r="Z563" s="1222" t="s">
        <v>3011</v>
      </c>
      <c r="AA563" s="1222" t="s">
        <v>3011</v>
      </c>
      <c r="AB563" s="1222" t="s">
        <v>3011</v>
      </c>
      <c r="AC563" s="1222" t="s">
        <v>3011</v>
      </c>
      <c r="AD563" s="1222" t="s">
        <v>3011</v>
      </c>
      <c r="AE563" s="1222" t="s">
        <v>3011</v>
      </c>
      <c r="AF563" s="2007" t="s">
        <v>293</v>
      </c>
      <c r="AG563" s="1222" t="s">
        <v>3160</v>
      </c>
      <c r="AH563" s="1221" t="s">
        <v>2908</v>
      </c>
      <c r="AI563" s="2007" t="s">
        <v>2909</v>
      </c>
      <c r="AJ563" s="1222" t="s">
        <v>295</v>
      </c>
      <c r="AK563" s="1225" t="s">
        <v>3022</v>
      </c>
      <c r="AL563" s="1222" t="s">
        <v>294</v>
      </c>
      <c r="AM563" s="1221" t="s">
        <v>3011</v>
      </c>
      <c r="AN563" s="2008"/>
    </row>
    <row r="564" spans="1:40" ht="93" customHeight="1">
      <c r="A564" s="1221" t="s">
        <v>1107</v>
      </c>
      <c r="B564" s="1221" t="s">
        <v>856</v>
      </c>
      <c r="C564" s="1221" t="s">
        <v>3158</v>
      </c>
      <c r="D564" s="1222" t="s">
        <v>3011</v>
      </c>
      <c r="E564" s="1221" t="s">
        <v>3012</v>
      </c>
      <c r="F564" s="1222" t="s">
        <v>291</v>
      </c>
      <c r="G564" s="1222" t="s">
        <v>3013</v>
      </c>
      <c r="H564" s="1223">
        <v>968.66867000000002</v>
      </c>
      <c r="I564" s="1223">
        <v>900</v>
      </c>
      <c r="J564" s="1222" t="s">
        <v>3014</v>
      </c>
      <c r="K564" s="1224">
        <v>44827</v>
      </c>
      <c r="L564" s="1222" t="s">
        <v>292</v>
      </c>
      <c r="M564" s="1224" t="s">
        <v>3015</v>
      </c>
      <c r="N564" s="1222" t="s">
        <v>293</v>
      </c>
      <c r="O564" s="2069">
        <v>46675</v>
      </c>
      <c r="P564" s="1221" t="s">
        <v>294</v>
      </c>
      <c r="Q564" s="1221" t="s">
        <v>3089</v>
      </c>
      <c r="R564" s="2069" t="s">
        <v>3159</v>
      </c>
      <c r="S564" s="1222" t="s">
        <v>297</v>
      </c>
      <c r="T564" s="2063" t="s">
        <v>2917</v>
      </c>
      <c r="U564" s="1222" t="s">
        <v>294</v>
      </c>
      <c r="V564" s="1222" t="s">
        <v>3018</v>
      </c>
      <c r="W564" s="1222" t="s">
        <v>294</v>
      </c>
      <c r="X564" s="1222" t="s">
        <v>3019</v>
      </c>
      <c r="Y564" s="1222" t="s">
        <v>3020</v>
      </c>
      <c r="Z564" s="1222" t="s">
        <v>3011</v>
      </c>
      <c r="AA564" s="1222" t="s">
        <v>3011</v>
      </c>
      <c r="AB564" s="1222" t="s">
        <v>3011</v>
      </c>
      <c r="AC564" s="1222" t="s">
        <v>3011</v>
      </c>
      <c r="AD564" s="1222" t="s">
        <v>3011</v>
      </c>
      <c r="AE564" s="1222" t="s">
        <v>3011</v>
      </c>
      <c r="AF564" s="2007" t="s">
        <v>293</v>
      </c>
      <c r="AG564" s="1222" t="s">
        <v>3160</v>
      </c>
      <c r="AH564" s="1221" t="s">
        <v>2908</v>
      </c>
      <c r="AI564" s="2007" t="s">
        <v>2909</v>
      </c>
      <c r="AJ564" s="1222" t="s">
        <v>295</v>
      </c>
      <c r="AK564" s="1225" t="s">
        <v>3022</v>
      </c>
      <c r="AL564" s="1222" t="s">
        <v>294</v>
      </c>
      <c r="AM564" s="1221" t="s">
        <v>3011</v>
      </c>
      <c r="AN564" s="2008"/>
    </row>
    <row r="565" spans="1:40" ht="93" customHeight="1">
      <c r="A565" s="1221" t="s">
        <v>1107</v>
      </c>
      <c r="B565" s="1221" t="s">
        <v>857</v>
      </c>
      <c r="C565" s="1221" t="s">
        <v>3158</v>
      </c>
      <c r="D565" s="1222" t="s">
        <v>3011</v>
      </c>
      <c r="E565" s="1221" t="s">
        <v>3012</v>
      </c>
      <c r="F565" s="1222" t="s">
        <v>291</v>
      </c>
      <c r="G565" s="1222" t="s">
        <v>3013</v>
      </c>
      <c r="H565" s="1223">
        <v>322.88956000000002</v>
      </c>
      <c r="I565" s="1223">
        <v>300</v>
      </c>
      <c r="J565" s="1222" t="s">
        <v>3014</v>
      </c>
      <c r="K565" s="1224">
        <v>44827</v>
      </c>
      <c r="L565" s="1222" t="s">
        <v>292</v>
      </c>
      <c r="M565" s="1224" t="s">
        <v>3015</v>
      </c>
      <c r="N565" s="1222" t="s">
        <v>293</v>
      </c>
      <c r="O565" s="2069">
        <v>46675</v>
      </c>
      <c r="P565" s="1221" t="s">
        <v>294</v>
      </c>
      <c r="Q565" s="1221" t="s">
        <v>3075</v>
      </c>
      <c r="R565" s="2069" t="s">
        <v>3159</v>
      </c>
      <c r="S565" s="1222" t="s">
        <v>297</v>
      </c>
      <c r="T565" s="2063" t="s">
        <v>2917</v>
      </c>
      <c r="U565" s="1222" t="s">
        <v>294</v>
      </c>
      <c r="V565" s="1222" t="s">
        <v>3018</v>
      </c>
      <c r="W565" s="1222" t="s">
        <v>294</v>
      </c>
      <c r="X565" s="1222" t="s">
        <v>3019</v>
      </c>
      <c r="Y565" s="1222" t="s">
        <v>3020</v>
      </c>
      <c r="Z565" s="1222" t="s">
        <v>3011</v>
      </c>
      <c r="AA565" s="1222" t="s">
        <v>3011</v>
      </c>
      <c r="AB565" s="1222" t="s">
        <v>3011</v>
      </c>
      <c r="AC565" s="1222" t="s">
        <v>3011</v>
      </c>
      <c r="AD565" s="1222" t="s">
        <v>3011</v>
      </c>
      <c r="AE565" s="1222" t="s">
        <v>3011</v>
      </c>
      <c r="AF565" s="2007" t="s">
        <v>293</v>
      </c>
      <c r="AG565" s="1222" t="s">
        <v>3160</v>
      </c>
      <c r="AH565" s="1221" t="s">
        <v>2908</v>
      </c>
      <c r="AI565" s="2007" t="s">
        <v>2909</v>
      </c>
      <c r="AJ565" s="1222" t="s">
        <v>295</v>
      </c>
      <c r="AK565" s="1225" t="s">
        <v>3022</v>
      </c>
      <c r="AL565" s="1222" t="s">
        <v>294</v>
      </c>
      <c r="AM565" s="1221" t="s">
        <v>3011</v>
      </c>
      <c r="AN565" s="2008"/>
    </row>
    <row r="566" spans="1:40" ht="93" customHeight="1">
      <c r="A566" s="1221" t="s">
        <v>1107</v>
      </c>
      <c r="B566" s="1221" t="s">
        <v>858</v>
      </c>
      <c r="C566" s="1221" t="s">
        <v>3158</v>
      </c>
      <c r="D566" s="1222" t="s">
        <v>3011</v>
      </c>
      <c r="E566" s="1221" t="s">
        <v>3012</v>
      </c>
      <c r="F566" s="1222" t="s">
        <v>291</v>
      </c>
      <c r="G566" s="1222" t="s">
        <v>3013</v>
      </c>
      <c r="H566" s="1223">
        <v>1937.33735</v>
      </c>
      <c r="I566" s="1223">
        <v>1800</v>
      </c>
      <c r="J566" s="1222" t="s">
        <v>3014</v>
      </c>
      <c r="K566" s="1224">
        <v>44827</v>
      </c>
      <c r="L566" s="1222" t="s">
        <v>292</v>
      </c>
      <c r="M566" s="1224" t="s">
        <v>3015</v>
      </c>
      <c r="N566" s="1222" t="s">
        <v>293</v>
      </c>
      <c r="O566" s="2069">
        <v>46675</v>
      </c>
      <c r="P566" s="1221" t="s">
        <v>294</v>
      </c>
      <c r="Q566" s="1221" t="s">
        <v>3074</v>
      </c>
      <c r="R566" s="2069" t="s">
        <v>3159</v>
      </c>
      <c r="S566" s="1222" t="s">
        <v>297</v>
      </c>
      <c r="T566" s="2063" t="s">
        <v>2917</v>
      </c>
      <c r="U566" s="1222" t="s">
        <v>294</v>
      </c>
      <c r="V566" s="1222" t="s">
        <v>3018</v>
      </c>
      <c r="W566" s="1222" t="s">
        <v>294</v>
      </c>
      <c r="X566" s="1222" t="s">
        <v>3019</v>
      </c>
      <c r="Y566" s="1222" t="s">
        <v>3020</v>
      </c>
      <c r="Z566" s="1222" t="s">
        <v>3011</v>
      </c>
      <c r="AA566" s="1222" t="s">
        <v>3011</v>
      </c>
      <c r="AB566" s="1222" t="s">
        <v>3011</v>
      </c>
      <c r="AC566" s="1222" t="s">
        <v>3011</v>
      </c>
      <c r="AD566" s="1222" t="s">
        <v>3011</v>
      </c>
      <c r="AE566" s="1222" t="s">
        <v>3011</v>
      </c>
      <c r="AF566" s="2007" t="s">
        <v>293</v>
      </c>
      <c r="AG566" s="1222" t="s">
        <v>3160</v>
      </c>
      <c r="AH566" s="1221" t="s">
        <v>2908</v>
      </c>
      <c r="AI566" s="2007" t="s">
        <v>2909</v>
      </c>
      <c r="AJ566" s="1222" t="s">
        <v>295</v>
      </c>
      <c r="AK566" s="1225" t="s">
        <v>3022</v>
      </c>
      <c r="AL566" s="1222" t="s">
        <v>294</v>
      </c>
      <c r="AM566" s="1221" t="s">
        <v>3011</v>
      </c>
      <c r="AN566" s="2008"/>
    </row>
    <row r="567" spans="1:40" ht="93" customHeight="1">
      <c r="A567" s="1221" t="s">
        <v>1107</v>
      </c>
      <c r="B567" s="1221" t="s">
        <v>859</v>
      </c>
      <c r="C567" s="1221" t="s">
        <v>3158</v>
      </c>
      <c r="D567" s="1222" t="s">
        <v>3011</v>
      </c>
      <c r="E567" s="1221" t="s">
        <v>3012</v>
      </c>
      <c r="F567" s="1222" t="s">
        <v>291</v>
      </c>
      <c r="G567" s="1222" t="s">
        <v>3013</v>
      </c>
      <c r="H567" s="1223">
        <v>968.66867000000002</v>
      </c>
      <c r="I567" s="1223">
        <v>900</v>
      </c>
      <c r="J567" s="1222" t="s">
        <v>3014</v>
      </c>
      <c r="K567" s="1224">
        <v>44827</v>
      </c>
      <c r="L567" s="1222" t="s">
        <v>292</v>
      </c>
      <c r="M567" s="1224" t="s">
        <v>3015</v>
      </c>
      <c r="N567" s="1222" t="s">
        <v>293</v>
      </c>
      <c r="O567" s="2069">
        <v>46675</v>
      </c>
      <c r="P567" s="1221" t="s">
        <v>294</v>
      </c>
      <c r="Q567" s="1221" t="s">
        <v>3089</v>
      </c>
      <c r="R567" s="2069" t="s">
        <v>3159</v>
      </c>
      <c r="S567" s="1222" t="s">
        <v>297</v>
      </c>
      <c r="T567" s="2063" t="s">
        <v>2917</v>
      </c>
      <c r="U567" s="1222" t="s">
        <v>294</v>
      </c>
      <c r="V567" s="1222" t="s">
        <v>3018</v>
      </c>
      <c r="W567" s="1222" t="s">
        <v>294</v>
      </c>
      <c r="X567" s="1222" t="s">
        <v>3019</v>
      </c>
      <c r="Y567" s="1222" t="s">
        <v>3020</v>
      </c>
      <c r="Z567" s="1222" t="s">
        <v>3011</v>
      </c>
      <c r="AA567" s="1222" t="s">
        <v>3011</v>
      </c>
      <c r="AB567" s="1222" t="s">
        <v>3011</v>
      </c>
      <c r="AC567" s="1222" t="s">
        <v>3011</v>
      </c>
      <c r="AD567" s="1222" t="s">
        <v>3011</v>
      </c>
      <c r="AE567" s="1222" t="s">
        <v>3011</v>
      </c>
      <c r="AF567" s="2007" t="s">
        <v>293</v>
      </c>
      <c r="AG567" s="1222" t="s">
        <v>3160</v>
      </c>
      <c r="AH567" s="1221" t="s">
        <v>2908</v>
      </c>
      <c r="AI567" s="2007" t="s">
        <v>2909</v>
      </c>
      <c r="AJ567" s="1222" t="s">
        <v>295</v>
      </c>
      <c r="AK567" s="1225" t="s">
        <v>3022</v>
      </c>
      <c r="AL567" s="1222" t="s">
        <v>294</v>
      </c>
      <c r="AM567" s="1221" t="s">
        <v>3011</v>
      </c>
      <c r="AN567" s="2008"/>
    </row>
    <row r="568" spans="1:40" ht="93" customHeight="1">
      <c r="A568" s="1221" t="s">
        <v>1107</v>
      </c>
      <c r="B568" s="1221" t="s">
        <v>860</v>
      </c>
      <c r="C568" s="1221" t="s">
        <v>3158</v>
      </c>
      <c r="D568" s="1222" t="s">
        <v>3011</v>
      </c>
      <c r="E568" s="1221" t="s">
        <v>3012</v>
      </c>
      <c r="F568" s="1222" t="s">
        <v>291</v>
      </c>
      <c r="G568" s="1222" t="s">
        <v>3013</v>
      </c>
      <c r="H568" s="1223">
        <v>5166.2329300000001</v>
      </c>
      <c r="I568" s="1223">
        <v>4800</v>
      </c>
      <c r="J568" s="1222" t="s">
        <v>3014</v>
      </c>
      <c r="K568" s="1224">
        <v>44827</v>
      </c>
      <c r="L568" s="1222" t="s">
        <v>292</v>
      </c>
      <c r="M568" s="1224" t="s">
        <v>3015</v>
      </c>
      <c r="N568" s="1222" t="s">
        <v>293</v>
      </c>
      <c r="O568" s="2069">
        <v>46675</v>
      </c>
      <c r="P568" s="1221" t="s">
        <v>294</v>
      </c>
      <c r="Q568" s="1221" t="s">
        <v>3058</v>
      </c>
      <c r="R568" s="2069" t="s">
        <v>3159</v>
      </c>
      <c r="S568" s="1222" t="s">
        <v>297</v>
      </c>
      <c r="T568" s="2063" t="s">
        <v>2917</v>
      </c>
      <c r="U568" s="1222" t="s">
        <v>294</v>
      </c>
      <c r="V568" s="1222" t="s">
        <v>3018</v>
      </c>
      <c r="W568" s="1222" t="s">
        <v>294</v>
      </c>
      <c r="X568" s="1222" t="s">
        <v>3019</v>
      </c>
      <c r="Y568" s="1222" t="s">
        <v>3020</v>
      </c>
      <c r="Z568" s="1222" t="s">
        <v>3011</v>
      </c>
      <c r="AA568" s="1222" t="s">
        <v>3011</v>
      </c>
      <c r="AB568" s="1222" t="s">
        <v>3011</v>
      </c>
      <c r="AC568" s="1222" t="s">
        <v>3011</v>
      </c>
      <c r="AD568" s="1222" t="s">
        <v>3011</v>
      </c>
      <c r="AE568" s="1222" t="s">
        <v>3011</v>
      </c>
      <c r="AF568" s="2007" t="s">
        <v>293</v>
      </c>
      <c r="AG568" s="1222" t="s">
        <v>3160</v>
      </c>
      <c r="AH568" s="1221" t="s">
        <v>2908</v>
      </c>
      <c r="AI568" s="2007" t="s">
        <v>2909</v>
      </c>
      <c r="AJ568" s="1222" t="s">
        <v>295</v>
      </c>
      <c r="AK568" s="1225" t="s">
        <v>3022</v>
      </c>
      <c r="AL568" s="1222" t="s">
        <v>294</v>
      </c>
      <c r="AM568" s="1221" t="s">
        <v>3011</v>
      </c>
      <c r="AN568" s="2008"/>
    </row>
    <row r="569" spans="1:40" ht="93" customHeight="1">
      <c r="A569" s="1221" t="s">
        <v>1107</v>
      </c>
      <c r="B569" s="1221" t="s">
        <v>861</v>
      </c>
      <c r="C569" s="1221" t="s">
        <v>3158</v>
      </c>
      <c r="D569" s="1222" t="s">
        <v>3011</v>
      </c>
      <c r="E569" s="1221" t="s">
        <v>3012</v>
      </c>
      <c r="F569" s="1222" t="s">
        <v>291</v>
      </c>
      <c r="G569" s="1222" t="s">
        <v>3013</v>
      </c>
      <c r="H569" s="1223">
        <v>6780.6807200000003</v>
      </c>
      <c r="I569" s="1223">
        <v>6300</v>
      </c>
      <c r="J569" s="1222" t="s">
        <v>3014</v>
      </c>
      <c r="K569" s="1224">
        <v>44827</v>
      </c>
      <c r="L569" s="1222" t="s">
        <v>292</v>
      </c>
      <c r="M569" s="1224" t="s">
        <v>3015</v>
      </c>
      <c r="N569" s="1222" t="s">
        <v>293</v>
      </c>
      <c r="O569" s="2069">
        <v>46675</v>
      </c>
      <c r="P569" s="1221" t="s">
        <v>294</v>
      </c>
      <c r="Q569" s="1221" t="s">
        <v>3171</v>
      </c>
      <c r="R569" s="2069" t="s">
        <v>3159</v>
      </c>
      <c r="S569" s="1222" t="s">
        <v>297</v>
      </c>
      <c r="T569" s="2063" t="s">
        <v>2917</v>
      </c>
      <c r="U569" s="1222" t="s">
        <v>294</v>
      </c>
      <c r="V569" s="1222" t="s">
        <v>3018</v>
      </c>
      <c r="W569" s="1222" t="s">
        <v>294</v>
      </c>
      <c r="X569" s="1222" t="s">
        <v>3019</v>
      </c>
      <c r="Y569" s="1222" t="s">
        <v>3020</v>
      </c>
      <c r="Z569" s="1222" t="s">
        <v>3011</v>
      </c>
      <c r="AA569" s="1222" t="s">
        <v>3011</v>
      </c>
      <c r="AB569" s="1222" t="s">
        <v>3011</v>
      </c>
      <c r="AC569" s="1222" t="s">
        <v>3011</v>
      </c>
      <c r="AD569" s="1222" t="s">
        <v>3011</v>
      </c>
      <c r="AE569" s="1222" t="s">
        <v>3011</v>
      </c>
      <c r="AF569" s="2007" t="s">
        <v>293</v>
      </c>
      <c r="AG569" s="1222" t="s">
        <v>3160</v>
      </c>
      <c r="AH569" s="1221" t="s">
        <v>2908</v>
      </c>
      <c r="AI569" s="2007" t="s">
        <v>2909</v>
      </c>
      <c r="AJ569" s="1222" t="s">
        <v>295</v>
      </c>
      <c r="AK569" s="1225" t="s">
        <v>3022</v>
      </c>
      <c r="AL569" s="1222" t="s">
        <v>294</v>
      </c>
      <c r="AM569" s="1221" t="s">
        <v>3011</v>
      </c>
      <c r="AN569" s="2008"/>
    </row>
    <row r="570" spans="1:40" ht="93" customHeight="1">
      <c r="A570" s="1221" t="s">
        <v>1107</v>
      </c>
      <c r="B570" s="1221" t="s">
        <v>862</v>
      </c>
      <c r="C570" s="1221" t="s">
        <v>3158</v>
      </c>
      <c r="D570" s="1222" t="s">
        <v>3011</v>
      </c>
      <c r="E570" s="1221" t="s">
        <v>3012</v>
      </c>
      <c r="F570" s="1222" t="s">
        <v>291</v>
      </c>
      <c r="G570" s="1222" t="s">
        <v>3013</v>
      </c>
      <c r="H570" s="1223">
        <v>10655.35541</v>
      </c>
      <c r="I570" s="1223">
        <v>9900</v>
      </c>
      <c r="J570" s="1222" t="s">
        <v>3014</v>
      </c>
      <c r="K570" s="1224">
        <v>44827</v>
      </c>
      <c r="L570" s="1222" t="s">
        <v>292</v>
      </c>
      <c r="M570" s="1224" t="s">
        <v>3015</v>
      </c>
      <c r="N570" s="1222" t="s">
        <v>293</v>
      </c>
      <c r="O570" s="2069">
        <v>46675</v>
      </c>
      <c r="P570" s="1221" t="s">
        <v>294</v>
      </c>
      <c r="Q570" s="1221" t="s">
        <v>3086</v>
      </c>
      <c r="R570" s="2069" t="s">
        <v>3159</v>
      </c>
      <c r="S570" s="1222" t="s">
        <v>297</v>
      </c>
      <c r="T570" s="2063" t="s">
        <v>2917</v>
      </c>
      <c r="U570" s="1222" t="s">
        <v>294</v>
      </c>
      <c r="V570" s="1222" t="s">
        <v>3018</v>
      </c>
      <c r="W570" s="1222" t="s">
        <v>294</v>
      </c>
      <c r="X570" s="1222" t="s">
        <v>3019</v>
      </c>
      <c r="Y570" s="1222" t="s">
        <v>3020</v>
      </c>
      <c r="Z570" s="1222" t="s">
        <v>3011</v>
      </c>
      <c r="AA570" s="1222" t="s">
        <v>3011</v>
      </c>
      <c r="AB570" s="1222" t="s">
        <v>3011</v>
      </c>
      <c r="AC570" s="1222" t="s">
        <v>3011</v>
      </c>
      <c r="AD570" s="1222" t="s">
        <v>3011</v>
      </c>
      <c r="AE570" s="1222" t="s">
        <v>3011</v>
      </c>
      <c r="AF570" s="2007" t="s">
        <v>293</v>
      </c>
      <c r="AG570" s="1222" t="s">
        <v>3160</v>
      </c>
      <c r="AH570" s="1221" t="s">
        <v>2908</v>
      </c>
      <c r="AI570" s="2007" t="s">
        <v>2909</v>
      </c>
      <c r="AJ570" s="1222" t="s">
        <v>295</v>
      </c>
      <c r="AK570" s="1225" t="s">
        <v>3022</v>
      </c>
      <c r="AL570" s="1222" t="s">
        <v>294</v>
      </c>
      <c r="AM570" s="1221" t="s">
        <v>3011</v>
      </c>
      <c r="AN570" s="2008"/>
    </row>
    <row r="571" spans="1:40" ht="93" customHeight="1">
      <c r="A571" s="1221" t="s">
        <v>1107</v>
      </c>
      <c r="B571" s="1221" t="s">
        <v>863</v>
      </c>
      <c r="C571" s="1221" t="s">
        <v>3158</v>
      </c>
      <c r="D571" s="1222" t="s">
        <v>3011</v>
      </c>
      <c r="E571" s="1221" t="s">
        <v>3012</v>
      </c>
      <c r="F571" s="1222" t="s">
        <v>291</v>
      </c>
      <c r="G571" s="1222" t="s">
        <v>3013</v>
      </c>
      <c r="H571" s="1223">
        <v>322.88956000000002</v>
      </c>
      <c r="I571" s="1223">
        <v>300</v>
      </c>
      <c r="J571" s="1222" t="s">
        <v>3014</v>
      </c>
      <c r="K571" s="1224">
        <v>44827</v>
      </c>
      <c r="L571" s="1222" t="s">
        <v>292</v>
      </c>
      <c r="M571" s="1224" t="s">
        <v>3015</v>
      </c>
      <c r="N571" s="1222" t="s">
        <v>293</v>
      </c>
      <c r="O571" s="2069">
        <v>46675</v>
      </c>
      <c r="P571" s="1221" t="s">
        <v>294</v>
      </c>
      <c r="Q571" s="1221" t="s">
        <v>3075</v>
      </c>
      <c r="R571" s="2069" t="s">
        <v>3159</v>
      </c>
      <c r="S571" s="1222" t="s">
        <v>297</v>
      </c>
      <c r="T571" s="2063" t="s">
        <v>2917</v>
      </c>
      <c r="U571" s="1222" t="s">
        <v>294</v>
      </c>
      <c r="V571" s="1222" t="s">
        <v>3018</v>
      </c>
      <c r="W571" s="1222" t="s">
        <v>294</v>
      </c>
      <c r="X571" s="1222" t="s">
        <v>3019</v>
      </c>
      <c r="Y571" s="1222" t="s">
        <v>3020</v>
      </c>
      <c r="Z571" s="1222" t="s">
        <v>3011</v>
      </c>
      <c r="AA571" s="1222" t="s">
        <v>3011</v>
      </c>
      <c r="AB571" s="1222" t="s">
        <v>3011</v>
      </c>
      <c r="AC571" s="1222" t="s">
        <v>3011</v>
      </c>
      <c r="AD571" s="1222" t="s">
        <v>3011</v>
      </c>
      <c r="AE571" s="1222" t="s">
        <v>3011</v>
      </c>
      <c r="AF571" s="2007" t="s">
        <v>293</v>
      </c>
      <c r="AG571" s="1222" t="s">
        <v>3160</v>
      </c>
      <c r="AH571" s="1221" t="s">
        <v>2908</v>
      </c>
      <c r="AI571" s="2007" t="s">
        <v>2909</v>
      </c>
      <c r="AJ571" s="1222" t="s">
        <v>295</v>
      </c>
      <c r="AK571" s="1225" t="s">
        <v>3022</v>
      </c>
      <c r="AL571" s="1222" t="s">
        <v>294</v>
      </c>
      <c r="AM571" s="1221" t="s">
        <v>3011</v>
      </c>
      <c r="AN571" s="2008"/>
    </row>
    <row r="572" spans="1:40" ht="93" customHeight="1">
      <c r="A572" s="1221" t="s">
        <v>1107</v>
      </c>
      <c r="B572" s="1221" t="s">
        <v>864</v>
      </c>
      <c r="C572" s="1221" t="s">
        <v>3158</v>
      </c>
      <c r="D572" s="1222" t="s">
        <v>3011</v>
      </c>
      <c r="E572" s="1221" t="s">
        <v>3012</v>
      </c>
      <c r="F572" s="1222" t="s">
        <v>291</v>
      </c>
      <c r="G572" s="1222" t="s">
        <v>3013</v>
      </c>
      <c r="H572" s="1223">
        <v>19050.483919999999</v>
      </c>
      <c r="I572" s="1223">
        <v>17700</v>
      </c>
      <c r="J572" s="1222" t="s">
        <v>3014</v>
      </c>
      <c r="K572" s="1224">
        <v>44827</v>
      </c>
      <c r="L572" s="1222" t="s">
        <v>292</v>
      </c>
      <c r="M572" s="1224" t="s">
        <v>3015</v>
      </c>
      <c r="N572" s="1222" t="s">
        <v>293</v>
      </c>
      <c r="O572" s="2069">
        <v>46675</v>
      </c>
      <c r="P572" s="1221" t="s">
        <v>294</v>
      </c>
      <c r="Q572" s="1221" t="s">
        <v>3172</v>
      </c>
      <c r="R572" s="2069" t="s">
        <v>3159</v>
      </c>
      <c r="S572" s="1222" t="s">
        <v>297</v>
      </c>
      <c r="T572" s="2063" t="s">
        <v>2917</v>
      </c>
      <c r="U572" s="1222" t="s">
        <v>294</v>
      </c>
      <c r="V572" s="1222" t="s">
        <v>3018</v>
      </c>
      <c r="W572" s="1222" t="s">
        <v>294</v>
      </c>
      <c r="X572" s="1222" t="s">
        <v>3019</v>
      </c>
      <c r="Y572" s="1222" t="s">
        <v>3020</v>
      </c>
      <c r="Z572" s="1222" t="s">
        <v>3011</v>
      </c>
      <c r="AA572" s="1222" t="s">
        <v>3011</v>
      </c>
      <c r="AB572" s="1222" t="s">
        <v>3011</v>
      </c>
      <c r="AC572" s="1222" t="s">
        <v>3011</v>
      </c>
      <c r="AD572" s="1222" t="s">
        <v>3011</v>
      </c>
      <c r="AE572" s="1222" t="s">
        <v>3011</v>
      </c>
      <c r="AF572" s="2007" t="s">
        <v>293</v>
      </c>
      <c r="AG572" s="1222" t="s">
        <v>3160</v>
      </c>
      <c r="AH572" s="1221" t="s">
        <v>2908</v>
      </c>
      <c r="AI572" s="2007" t="s">
        <v>2909</v>
      </c>
      <c r="AJ572" s="1222" t="s">
        <v>295</v>
      </c>
      <c r="AK572" s="1225" t="s">
        <v>3022</v>
      </c>
      <c r="AL572" s="1222" t="s">
        <v>294</v>
      </c>
      <c r="AM572" s="1221" t="s">
        <v>3011</v>
      </c>
      <c r="AN572" s="2008"/>
    </row>
    <row r="573" spans="1:40" ht="93" customHeight="1">
      <c r="A573" s="1221" t="s">
        <v>1107</v>
      </c>
      <c r="B573" s="1221" t="s">
        <v>865</v>
      </c>
      <c r="C573" s="1221" t="s">
        <v>3158</v>
      </c>
      <c r="D573" s="1222" t="s">
        <v>3011</v>
      </c>
      <c r="E573" s="1221" t="s">
        <v>3012</v>
      </c>
      <c r="F573" s="1222" t="s">
        <v>291</v>
      </c>
      <c r="G573" s="1222" t="s">
        <v>3013</v>
      </c>
      <c r="H573" s="1223">
        <v>322.88956000000002</v>
      </c>
      <c r="I573" s="1223">
        <v>300</v>
      </c>
      <c r="J573" s="1222" t="s">
        <v>3014</v>
      </c>
      <c r="K573" s="1224">
        <v>44827</v>
      </c>
      <c r="L573" s="1222" t="s">
        <v>292</v>
      </c>
      <c r="M573" s="1224" t="s">
        <v>3015</v>
      </c>
      <c r="N573" s="1222" t="s">
        <v>293</v>
      </c>
      <c r="O573" s="2069">
        <v>46675</v>
      </c>
      <c r="P573" s="1221" t="s">
        <v>294</v>
      </c>
      <c r="Q573" s="1221" t="s">
        <v>3075</v>
      </c>
      <c r="R573" s="2069" t="s">
        <v>3159</v>
      </c>
      <c r="S573" s="1222" t="s">
        <v>297</v>
      </c>
      <c r="T573" s="2063" t="s">
        <v>2917</v>
      </c>
      <c r="U573" s="1222" t="s">
        <v>294</v>
      </c>
      <c r="V573" s="1222" t="s">
        <v>3018</v>
      </c>
      <c r="W573" s="1222" t="s">
        <v>294</v>
      </c>
      <c r="X573" s="1222" t="s">
        <v>3019</v>
      </c>
      <c r="Y573" s="1222" t="s">
        <v>3020</v>
      </c>
      <c r="Z573" s="1222" t="s">
        <v>3011</v>
      </c>
      <c r="AA573" s="1222" t="s">
        <v>3011</v>
      </c>
      <c r="AB573" s="1222" t="s">
        <v>3011</v>
      </c>
      <c r="AC573" s="1222" t="s">
        <v>3011</v>
      </c>
      <c r="AD573" s="1222" t="s">
        <v>3011</v>
      </c>
      <c r="AE573" s="1222" t="s">
        <v>3011</v>
      </c>
      <c r="AF573" s="2007" t="s">
        <v>293</v>
      </c>
      <c r="AG573" s="1222" t="s">
        <v>3160</v>
      </c>
      <c r="AH573" s="1221" t="s">
        <v>2908</v>
      </c>
      <c r="AI573" s="2007" t="s">
        <v>2909</v>
      </c>
      <c r="AJ573" s="1222" t="s">
        <v>295</v>
      </c>
      <c r="AK573" s="1225" t="s">
        <v>3022</v>
      </c>
      <c r="AL573" s="1222" t="s">
        <v>294</v>
      </c>
      <c r="AM573" s="1221" t="s">
        <v>3011</v>
      </c>
      <c r="AN573" s="2008"/>
    </row>
    <row r="574" spans="1:40" ht="93" customHeight="1">
      <c r="A574" s="1221" t="s">
        <v>1107</v>
      </c>
      <c r="B574" s="1221" t="s">
        <v>866</v>
      </c>
      <c r="C574" s="1221" t="s">
        <v>3158</v>
      </c>
      <c r="D574" s="1222" t="s">
        <v>3011</v>
      </c>
      <c r="E574" s="1221" t="s">
        <v>3012</v>
      </c>
      <c r="F574" s="1222" t="s">
        <v>291</v>
      </c>
      <c r="G574" s="1222" t="s">
        <v>3013</v>
      </c>
      <c r="H574" s="1223">
        <v>7749.3493900000003</v>
      </c>
      <c r="I574" s="1223">
        <v>7200</v>
      </c>
      <c r="J574" s="1222" t="s">
        <v>3014</v>
      </c>
      <c r="K574" s="1224">
        <v>44827</v>
      </c>
      <c r="L574" s="1222" t="s">
        <v>292</v>
      </c>
      <c r="M574" s="1224" t="s">
        <v>3015</v>
      </c>
      <c r="N574" s="1222" t="s">
        <v>293</v>
      </c>
      <c r="O574" s="2069">
        <v>46675</v>
      </c>
      <c r="P574" s="1221" t="s">
        <v>294</v>
      </c>
      <c r="Q574" s="1221" t="s">
        <v>3113</v>
      </c>
      <c r="R574" s="2069" t="s">
        <v>3159</v>
      </c>
      <c r="S574" s="1222" t="s">
        <v>297</v>
      </c>
      <c r="T574" s="2063" t="s">
        <v>2917</v>
      </c>
      <c r="U574" s="1222" t="s">
        <v>294</v>
      </c>
      <c r="V574" s="1222" t="s">
        <v>3018</v>
      </c>
      <c r="W574" s="1222" t="s">
        <v>294</v>
      </c>
      <c r="X574" s="1222" t="s">
        <v>3019</v>
      </c>
      <c r="Y574" s="1222" t="s">
        <v>3020</v>
      </c>
      <c r="Z574" s="1222" t="s">
        <v>3011</v>
      </c>
      <c r="AA574" s="1222" t="s">
        <v>3011</v>
      </c>
      <c r="AB574" s="1222" t="s">
        <v>3011</v>
      </c>
      <c r="AC574" s="1222" t="s">
        <v>3011</v>
      </c>
      <c r="AD574" s="1222" t="s">
        <v>3011</v>
      </c>
      <c r="AE574" s="1222" t="s">
        <v>3011</v>
      </c>
      <c r="AF574" s="2007" t="s">
        <v>293</v>
      </c>
      <c r="AG574" s="1222" t="s">
        <v>3160</v>
      </c>
      <c r="AH574" s="1221" t="s">
        <v>2908</v>
      </c>
      <c r="AI574" s="2007" t="s">
        <v>2909</v>
      </c>
      <c r="AJ574" s="1222" t="s">
        <v>295</v>
      </c>
      <c r="AK574" s="1225" t="s">
        <v>3022</v>
      </c>
      <c r="AL574" s="1222" t="s">
        <v>294</v>
      </c>
      <c r="AM574" s="1221" t="s">
        <v>3011</v>
      </c>
      <c r="AN574" s="2008"/>
    </row>
    <row r="575" spans="1:40" ht="93" customHeight="1">
      <c r="A575" s="1221" t="s">
        <v>1107</v>
      </c>
      <c r="B575" s="1221" t="s">
        <v>867</v>
      </c>
      <c r="C575" s="1221" t="s">
        <v>3158</v>
      </c>
      <c r="D575" s="1222" t="s">
        <v>3011</v>
      </c>
      <c r="E575" s="1221" t="s">
        <v>3012</v>
      </c>
      <c r="F575" s="1222" t="s">
        <v>291</v>
      </c>
      <c r="G575" s="1222" t="s">
        <v>3013</v>
      </c>
      <c r="H575" s="1223">
        <v>322.88956000000002</v>
      </c>
      <c r="I575" s="1223">
        <v>300</v>
      </c>
      <c r="J575" s="1222" t="s">
        <v>3014</v>
      </c>
      <c r="K575" s="1224">
        <v>44827</v>
      </c>
      <c r="L575" s="1222" t="s">
        <v>292</v>
      </c>
      <c r="M575" s="1224" t="s">
        <v>3015</v>
      </c>
      <c r="N575" s="1222" t="s">
        <v>293</v>
      </c>
      <c r="O575" s="2069">
        <v>46675</v>
      </c>
      <c r="P575" s="1221" t="s">
        <v>294</v>
      </c>
      <c r="Q575" s="1221" t="s">
        <v>3075</v>
      </c>
      <c r="R575" s="2069" t="s">
        <v>3159</v>
      </c>
      <c r="S575" s="1222" t="s">
        <v>297</v>
      </c>
      <c r="T575" s="2063" t="s">
        <v>2917</v>
      </c>
      <c r="U575" s="1222" t="s">
        <v>294</v>
      </c>
      <c r="V575" s="1222" t="s">
        <v>3018</v>
      </c>
      <c r="W575" s="1222" t="s">
        <v>294</v>
      </c>
      <c r="X575" s="1222" t="s">
        <v>3019</v>
      </c>
      <c r="Y575" s="1222" t="s">
        <v>3020</v>
      </c>
      <c r="Z575" s="1222" t="s">
        <v>3011</v>
      </c>
      <c r="AA575" s="1222" t="s">
        <v>3011</v>
      </c>
      <c r="AB575" s="1222" t="s">
        <v>3011</v>
      </c>
      <c r="AC575" s="1222" t="s">
        <v>3011</v>
      </c>
      <c r="AD575" s="1222" t="s">
        <v>3011</v>
      </c>
      <c r="AE575" s="1222" t="s">
        <v>3011</v>
      </c>
      <c r="AF575" s="2007" t="s">
        <v>293</v>
      </c>
      <c r="AG575" s="1222" t="s">
        <v>3160</v>
      </c>
      <c r="AH575" s="1221" t="s">
        <v>2908</v>
      </c>
      <c r="AI575" s="2007" t="s">
        <v>2909</v>
      </c>
      <c r="AJ575" s="1222" t="s">
        <v>295</v>
      </c>
      <c r="AK575" s="1225" t="s">
        <v>3022</v>
      </c>
      <c r="AL575" s="1222" t="s">
        <v>294</v>
      </c>
      <c r="AM575" s="1221" t="s">
        <v>3011</v>
      </c>
      <c r="AN575" s="2008"/>
    </row>
    <row r="576" spans="1:40" ht="93" customHeight="1">
      <c r="A576" s="1221" t="s">
        <v>1107</v>
      </c>
      <c r="B576" s="1221" t="s">
        <v>868</v>
      </c>
      <c r="C576" s="1221" t="s">
        <v>3158</v>
      </c>
      <c r="D576" s="1222" t="s">
        <v>3011</v>
      </c>
      <c r="E576" s="1221" t="s">
        <v>3012</v>
      </c>
      <c r="F576" s="1222" t="s">
        <v>291</v>
      </c>
      <c r="G576" s="1222" t="s">
        <v>3013</v>
      </c>
      <c r="H576" s="1223">
        <v>968.66867000000002</v>
      </c>
      <c r="I576" s="1223">
        <v>900</v>
      </c>
      <c r="J576" s="1222" t="s">
        <v>3014</v>
      </c>
      <c r="K576" s="1224">
        <v>44827</v>
      </c>
      <c r="L576" s="1222" t="s">
        <v>292</v>
      </c>
      <c r="M576" s="1224" t="s">
        <v>3015</v>
      </c>
      <c r="N576" s="1222" t="s">
        <v>293</v>
      </c>
      <c r="O576" s="2069">
        <v>46675</v>
      </c>
      <c r="P576" s="1221" t="s">
        <v>294</v>
      </c>
      <c r="Q576" s="1221" t="s">
        <v>3089</v>
      </c>
      <c r="R576" s="2069" t="s">
        <v>3159</v>
      </c>
      <c r="S576" s="1222" t="s">
        <v>297</v>
      </c>
      <c r="T576" s="2063" t="s">
        <v>2917</v>
      </c>
      <c r="U576" s="1222" t="s">
        <v>294</v>
      </c>
      <c r="V576" s="1222" t="s">
        <v>3018</v>
      </c>
      <c r="W576" s="1222" t="s">
        <v>294</v>
      </c>
      <c r="X576" s="1222" t="s">
        <v>3019</v>
      </c>
      <c r="Y576" s="1222" t="s">
        <v>3020</v>
      </c>
      <c r="Z576" s="1222" t="s">
        <v>3011</v>
      </c>
      <c r="AA576" s="1222" t="s">
        <v>3011</v>
      </c>
      <c r="AB576" s="1222" t="s">
        <v>3011</v>
      </c>
      <c r="AC576" s="1222" t="s">
        <v>3011</v>
      </c>
      <c r="AD576" s="1222" t="s">
        <v>3011</v>
      </c>
      <c r="AE576" s="1222" t="s">
        <v>3011</v>
      </c>
      <c r="AF576" s="2007" t="s">
        <v>293</v>
      </c>
      <c r="AG576" s="1222" t="s">
        <v>3160</v>
      </c>
      <c r="AH576" s="1221" t="s">
        <v>2908</v>
      </c>
      <c r="AI576" s="2007" t="s">
        <v>2909</v>
      </c>
      <c r="AJ576" s="1222" t="s">
        <v>295</v>
      </c>
      <c r="AK576" s="1225" t="s">
        <v>3022</v>
      </c>
      <c r="AL576" s="1222" t="s">
        <v>294</v>
      </c>
      <c r="AM576" s="1221" t="s">
        <v>3011</v>
      </c>
      <c r="AN576" s="2008"/>
    </row>
    <row r="577" spans="1:40" ht="93" customHeight="1">
      <c r="A577" s="1221" t="s">
        <v>1107</v>
      </c>
      <c r="B577" s="1221" t="s">
        <v>869</v>
      </c>
      <c r="C577" s="1221" t="s">
        <v>3158</v>
      </c>
      <c r="D577" s="1222" t="s">
        <v>3011</v>
      </c>
      <c r="E577" s="1221" t="s">
        <v>3012</v>
      </c>
      <c r="F577" s="1222" t="s">
        <v>291</v>
      </c>
      <c r="G577" s="1222" t="s">
        <v>3013</v>
      </c>
      <c r="H577" s="1223">
        <v>968.66867000000002</v>
      </c>
      <c r="I577" s="1223">
        <v>900</v>
      </c>
      <c r="J577" s="1222" t="s">
        <v>3014</v>
      </c>
      <c r="K577" s="1224">
        <v>44827</v>
      </c>
      <c r="L577" s="1222" t="s">
        <v>292</v>
      </c>
      <c r="M577" s="1224" t="s">
        <v>3015</v>
      </c>
      <c r="N577" s="1222" t="s">
        <v>293</v>
      </c>
      <c r="O577" s="2069">
        <v>46675</v>
      </c>
      <c r="P577" s="1221" t="s">
        <v>294</v>
      </c>
      <c r="Q577" s="1221" t="s">
        <v>3089</v>
      </c>
      <c r="R577" s="2069" t="s">
        <v>3159</v>
      </c>
      <c r="S577" s="1222" t="s">
        <v>297</v>
      </c>
      <c r="T577" s="2063" t="s">
        <v>2917</v>
      </c>
      <c r="U577" s="1222" t="s">
        <v>294</v>
      </c>
      <c r="V577" s="1222" t="s">
        <v>3018</v>
      </c>
      <c r="W577" s="1222" t="s">
        <v>294</v>
      </c>
      <c r="X577" s="1222" t="s">
        <v>3019</v>
      </c>
      <c r="Y577" s="1222" t="s">
        <v>3020</v>
      </c>
      <c r="Z577" s="1222" t="s">
        <v>3011</v>
      </c>
      <c r="AA577" s="1222" t="s">
        <v>3011</v>
      </c>
      <c r="AB577" s="1222" t="s">
        <v>3011</v>
      </c>
      <c r="AC577" s="1222" t="s">
        <v>3011</v>
      </c>
      <c r="AD577" s="1222" t="s">
        <v>3011</v>
      </c>
      <c r="AE577" s="1222" t="s">
        <v>3011</v>
      </c>
      <c r="AF577" s="2007" t="s">
        <v>293</v>
      </c>
      <c r="AG577" s="1222" t="s">
        <v>3160</v>
      </c>
      <c r="AH577" s="1221" t="s">
        <v>2908</v>
      </c>
      <c r="AI577" s="2007" t="s">
        <v>2909</v>
      </c>
      <c r="AJ577" s="1222" t="s">
        <v>295</v>
      </c>
      <c r="AK577" s="1225" t="s">
        <v>3022</v>
      </c>
      <c r="AL577" s="1222" t="s">
        <v>294</v>
      </c>
      <c r="AM577" s="1221" t="s">
        <v>3011</v>
      </c>
      <c r="AN577" s="2008"/>
    </row>
    <row r="578" spans="1:40" ht="93" customHeight="1">
      <c r="A578" s="1221" t="s">
        <v>1107</v>
      </c>
      <c r="B578" s="1221" t="s">
        <v>870</v>
      </c>
      <c r="C578" s="1221" t="s">
        <v>3158</v>
      </c>
      <c r="D578" s="1222" t="s">
        <v>3011</v>
      </c>
      <c r="E578" s="1221" t="s">
        <v>3012</v>
      </c>
      <c r="F578" s="1222" t="s">
        <v>291</v>
      </c>
      <c r="G578" s="1222" t="s">
        <v>3013</v>
      </c>
      <c r="H578" s="1223">
        <v>322.88956000000002</v>
      </c>
      <c r="I578" s="1223">
        <v>300</v>
      </c>
      <c r="J578" s="1222" t="s">
        <v>3014</v>
      </c>
      <c r="K578" s="1224">
        <v>44827</v>
      </c>
      <c r="L578" s="1222" t="s">
        <v>292</v>
      </c>
      <c r="M578" s="1224" t="s">
        <v>3015</v>
      </c>
      <c r="N578" s="1222" t="s">
        <v>293</v>
      </c>
      <c r="O578" s="2069">
        <v>46675</v>
      </c>
      <c r="P578" s="1221" t="s">
        <v>294</v>
      </c>
      <c r="Q578" s="1221" t="s">
        <v>3075</v>
      </c>
      <c r="R578" s="2069" t="s">
        <v>3159</v>
      </c>
      <c r="S578" s="1222" t="s">
        <v>297</v>
      </c>
      <c r="T578" s="2063" t="s">
        <v>2917</v>
      </c>
      <c r="U578" s="1222" t="s">
        <v>294</v>
      </c>
      <c r="V578" s="1222" t="s">
        <v>3018</v>
      </c>
      <c r="W578" s="1222" t="s">
        <v>294</v>
      </c>
      <c r="X578" s="1222" t="s">
        <v>3019</v>
      </c>
      <c r="Y578" s="1222" t="s">
        <v>3020</v>
      </c>
      <c r="Z578" s="1222" t="s">
        <v>3011</v>
      </c>
      <c r="AA578" s="1222" t="s">
        <v>3011</v>
      </c>
      <c r="AB578" s="1222" t="s">
        <v>3011</v>
      </c>
      <c r="AC578" s="1222" t="s">
        <v>3011</v>
      </c>
      <c r="AD578" s="1222" t="s">
        <v>3011</v>
      </c>
      <c r="AE578" s="1222" t="s">
        <v>3011</v>
      </c>
      <c r="AF578" s="2007" t="s">
        <v>293</v>
      </c>
      <c r="AG578" s="1222" t="s">
        <v>3160</v>
      </c>
      <c r="AH578" s="1221" t="s">
        <v>2908</v>
      </c>
      <c r="AI578" s="2007" t="s">
        <v>2909</v>
      </c>
      <c r="AJ578" s="1222" t="s">
        <v>295</v>
      </c>
      <c r="AK578" s="1225" t="s">
        <v>3022</v>
      </c>
      <c r="AL578" s="1222" t="s">
        <v>294</v>
      </c>
      <c r="AM578" s="1221" t="s">
        <v>3011</v>
      </c>
      <c r="AN578" s="2008"/>
    </row>
    <row r="579" spans="1:40" ht="93" customHeight="1">
      <c r="A579" s="1221" t="s">
        <v>1107</v>
      </c>
      <c r="B579" s="1221" t="s">
        <v>871</v>
      </c>
      <c r="C579" s="1221" t="s">
        <v>3158</v>
      </c>
      <c r="D579" s="1222" t="s">
        <v>3011</v>
      </c>
      <c r="E579" s="1221" t="s">
        <v>3012</v>
      </c>
      <c r="F579" s="1222" t="s">
        <v>291</v>
      </c>
      <c r="G579" s="1222" t="s">
        <v>3013</v>
      </c>
      <c r="H579" s="1223">
        <v>2260.2269099999999</v>
      </c>
      <c r="I579" s="1223">
        <v>2100</v>
      </c>
      <c r="J579" s="1222" t="s">
        <v>3014</v>
      </c>
      <c r="K579" s="1224">
        <v>44827</v>
      </c>
      <c r="L579" s="1222" t="s">
        <v>292</v>
      </c>
      <c r="M579" s="1224" t="s">
        <v>3015</v>
      </c>
      <c r="N579" s="1222" t="s">
        <v>293</v>
      </c>
      <c r="O579" s="2069">
        <v>46675</v>
      </c>
      <c r="P579" s="1221" t="s">
        <v>294</v>
      </c>
      <c r="Q579" s="1221" t="s">
        <v>3090</v>
      </c>
      <c r="R579" s="2069" t="s">
        <v>3159</v>
      </c>
      <c r="S579" s="1222" t="s">
        <v>297</v>
      </c>
      <c r="T579" s="2063" t="s">
        <v>2917</v>
      </c>
      <c r="U579" s="1222" t="s">
        <v>294</v>
      </c>
      <c r="V579" s="1222" t="s">
        <v>3018</v>
      </c>
      <c r="W579" s="1222" t="s">
        <v>294</v>
      </c>
      <c r="X579" s="1222" t="s">
        <v>3019</v>
      </c>
      <c r="Y579" s="1222" t="s">
        <v>3020</v>
      </c>
      <c r="Z579" s="1222" t="s">
        <v>3011</v>
      </c>
      <c r="AA579" s="1222" t="s">
        <v>3011</v>
      </c>
      <c r="AB579" s="1222" t="s">
        <v>3011</v>
      </c>
      <c r="AC579" s="1222" t="s">
        <v>3011</v>
      </c>
      <c r="AD579" s="1222" t="s">
        <v>3011</v>
      </c>
      <c r="AE579" s="1222" t="s">
        <v>3011</v>
      </c>
      <c r="AF579" s="2007" t="s">
        <v>293</v>
      </c>
      <c r="AG579" s="1222" t="s">
        <v>3160</v>
      </c>
      <c r="AH579" s="1221" t="s">
        <v>2908</v>
      </c>
      <c r="AI579" s="2007" t="s">
        <v>2909</v>
      </c>
      <c r="AJ579" s="1222" t="s">
        <v>295</v>
      </c>
      <c r="AK579" s="1225" t="s">
        <v>3022</v>
      </c>
      <c r="AL579" s="1222" t="s">
        <v>294</v>
      </c>
      <c r="AM579" s="1221" t="s">
        <v>3011</v>
      </c>
      <c r="AN579" s="2008"/>
    </row>
    <row r="580" spans="1:40" ht="93" customHeight="1">
      <c r="A580" s="1221" t="s">
        <v>1107</v>
      </c>
      <c r="B580" s="1221" t="s">
        <v>872</v>
      </c>
      <c r="C580" s="1221" t="s">
        <v>3158</v>
      </c>
      <c r="D580" s="1222" t="s">
        <v>3011</v>
      </c>
      <c r="E580" s="1221" t="s">
        <v>3012</v>
      </c>
      <c r="F580" s="1222" t="s">
        <v>291</v>
      </c>
      <c r="G580" s="1222" t="s">
        <v>3013</v>
      </c>
      <c r="H580" s="1223">
        <v>5489.12248</v>
      </c>
      <c r="I580" s="1223">
        <v>5100</v>
      </c>
      <c r="J580" s="1222" t="s">
        <v>3014</v>
      </c>
      <c r="K580" s="1224">
        <v>44827</v>
      </c>
      <c r="L580" s="1222" t="s">
        <v>292</v>
      </c>
      <c r="M580" s="1224" t="s">
        <v>3015</v>
      </c>
      <c r="N580" s="1222" t="s">
        <v>293</v>
      </c>
      <c r="O580" s="2069">
        <v>46675</v>
      </c>
      <c r="P580" s="1221" t="s">
        <v>294</v>
      </c>
      <c r="Q580" s="1221" t="s">
        <v>3093</v>
      </c>
      <c r="R580" s="2069" t="s">
        <v>3159</v>
      </c>
      <c r="S580" s="1222" t="s">
        <v>297</v>
      </c>
      <c r="T580" s="2063" t="s">
        <v>2917</v>
      </c>
      <c r="U580" s="1222" t="s">
        <v>294</v>
      </c>
      <c r="V580" s="1222" t="s">
        <v>3018</v>
      </c>
      <c r="W580" s="1222" t="s">
        <v>294</v>
      </c>
      <c r="X580" s="1222" t="s">
        <v>3019</v>
      </c>
      <c r="Y580" s="1222" t="s">
        <v>3020</v>
      </c>
      <c r="Z580" s="1222" t="s">
        <v>3011</v>
      </c>
      <c r="AA580" s="1222" t="s">
        <v>3011</v>
      </c>
      <c r="AB580" s="1222" t="s">
        <v>3011</v>
      </c>
      <c r="AC580" s="1222" t="s">
        <v>3011</v>
      </c>
      <c r="AD580" s="1222" t="s">
        <v>3011</v>
      </c>
      <c r="AE580" s="1222" t="s">
        <v>3011</v>
      </c>
      <c r="AF580" s="2007" t="s">
        <v>293</v>
      </c>
      <c r="AG580" s="1222" t="s">
        <v>3160</v>
      </c>
      <c r="AH580" s="1221" t="s">
        <v>2908</v>
      </c>
      <c r="AI580" s="2007" t="s">
        <v>2909</v>
      </c>
      <c r="AJ580" s="1222" t="s">
        <v>295</v>
      </c>
      <c r="AK580" s="1225" t="s">
        <v>3022</v>
      </c>
      <c r="AL580" s="1222" t="s">
        <v>294</v>
      </c>
      <c r="AM580" s="1221" t="s">
        <v>3011</v>
      </c>
      <c r="AN580" s="2008"/>
    </row>
    <row r="581" spans="1:40" ht="93" customHeight="1">
      <c r="A581" s="1221" t="s">
        <v>1107</v>
      </c>
      <c r="B581" s="1221" t="s">
        <v>873</v>
      </c>
      <c r="C581" s="1221" t="s">
        <v>3158</v>
      </c>
      <c r="D581" s="1222" t="s">
        <v>3011</v>
      </c>
      <c r="E581" s="1221" t="s">
        <v>3012</v>
      </c>
      <c r="F581" s="1222" t="s">
        <v>291</v>
      </c>
      <c r="G581" s="1222" t="s">
        <v>3013</v>
      </c>
      <c r="H581" s="1223">
        <v>2583.1164600000002</v>
      </c>
      <c r="I581" s="1223">
        <v>2400</v>
      </c>
      <c r="J581" s="1222" t="s">
        <v>3014</v>
      </c>
      <c r="K581" s="1224">
        <v>44827</v>
      </c>
      <c r="L581" s="1222" t="s">
        <v>292</v>
      </c>
      <c r="M581" s="1224" t="s">
        <v>3015</v>
      </c>
      <c r="N581" s="1222" t="s">
        <v>293</v>
      </c>
      <c r="O581" s="2069">
        <v>46675</v>
      </c>
      <c r="P581" s="1221" t="s">
        <v>294</v>
      </c>
      <c r="Q581" s="1221" t="s">
        <v>3057</v>
      </c>
      <c r="R581" s="2069" t="s">
        <v>3159</v>
      </c>
      <c r="S581" s="1222" t="s">
        <v>297</v>
      </c>
      <c r="T581" s="2063" t="s">
        <v>2917</v>
      </c>
      <c r="U581" s="1222" t="s">
        <v>294</v>
      </c>
      <c r="V581" s="1222" t="s">
        <v>3018</v>
      </c>
      <c r="W581" s="1222" t="s">
        <v>294</v>
      </c>
      <c r="X581" s="1222" t="s">
        <v>3019</v>
      </c>
      <c r="Y581" s="1222" t="s">
        <v>3020</v>
      </c>
      <c r="Z581" s="1222" t="s">
        <v>3011</v>
      </c>
      <c r="AA581" s="1222" t="s">
        <v>3011</v>
      </c>
      <c r="AB581" s="1222" t="s">
        <v>3011</v>
      </c>
      <c r="AC581" s="1222" t="s">
        <v>3011</v>
      </c>
      <c r="AD581" s="1222" t="s">
        <v>3011</v>
      </c>
      <c r="AE581" s="1222" t="s">
        <v>3011</v>
      </c>
      <c r="AF581" s="2007" t="s">
        <v>293</v>
      </c>
      <c r="AG581" s="1222" t="s">
        <v>3160</v>
      </c>
      <c r="AH581" s="1221" t="s">
        <v>2908</v>
      </c>
      <c r="AI581" s="2007" t="s">
        <v>2909</v>
      </c>
      <c r="AJ581" s="1222" t="s">
        <v>295</v>
      </c>
      <c r="AK581" s="1225" t="s">
        <v>3022</v>
      </c>
      <c r="AL581" s="1222" t="s">
        <v>294</v>
      </c>
      <c r="AM581" s="1221" t="s">
        <v>3011</v>
      </c>
      <c r="AN581" s="2008"/>
    </row>
    <row r="582" spans="1:40" ht="93" customHeight="1">
      <c r="A582" s="1221" t="s">
        <v>1107</v>
      </c>
      <c r="B582" s="1221" t="s">
        <v>874</v>
      </c>
      <c r="C582" s="1221" t="s">
        <v>3158</v>
      </c>
      <c r="D582" s="1222" t="s">
        <v>3011</v>
      </c>
      <c r="E582" s="1221" t="s">
        <v>3012</v>
      </c>
      <c r="F582" s="1222" t="s">
        <v>291</v>
      </c>
      <c r="G582" s="1222" t="s">
        <v>3013</v>
      </c>
      <c r="H582" s="1223">
        <v>322.88956000000002</v>
      </c>
      <c r="I582" s="1223">
        <v>300</v>
      </c>
      <c r="J582" s="1222" t="s">
        <v>3014</v>
      </c>
      <c r="K582" s="1224">
        <v>44827</v>
      </c>
      <c r="L582" s="1222" t="s">
        <v>292</v>
      </c>
      <c r="M582" s="1224" t="s">
        <v>3015</v>
      </c>
      <c r="N582" s="1222" t="s">
        <v>293</v>
      </c>
      <c r="O582" s="2069">
        <v>46675</v>
      </c>
      <c r="P582" s="1221" t="s">
        <v>294</v>
      </c>
      <c r="Q582" s="1221" t="s">
        <v>3075</v>
      </c>
      <c r="R582" s="2069" t="s">
        <v>3159</v>
      </c>
      <c r="S582" s="1222" t="s">
        <v>297</v>
      </c>
      <c r="T582" s="2063" t="s">
        <v>2917</v>
      </c>
      <c r="U582" s="1222" t="s">
        <v>294</v>
      </c>
      <c r="V582" s="1222" t="s">
        <v>3018</v>
      </c>
      <c r="W582" s="1222" t="s">
        <v>294</v>
      </c>
      <c r="X582" s="1222" t="s">
        <v>3019</v>
      </c>
      <c r="Y582" s="1222" t="s">
        <v>3020</v>
      </c>
      <c r="Z582" s="1222" t="s">
        <v>3011</v>
      </c>
      <c r="AA582" s="1222" t="s">
        <v>3011</v>
      </c>
      <c r="AB582" s="1222" t="s">
        <v>3011</v>
      </c>
      <c r="AC582" s="1222" t="s">
        <v>3011</v>
      </c>
      <c r="AD582" s="1222" t="s">
        <v>3011</v>
      </c>
      <c r="AE582" s="1222" t="s">
        <v>3011</v>
      </c>
      <c r="AF582" s="2007" t="s">
        <v>293</v>
      </c>
      <c r="AG582" s="1222" t="s">
        <v>3160</v>
      </c>
      <c r="AH582" s="1221" t="s">
        <v>2908</v>
      </c>
      <c r="AI582" s="2007" t="s">
        <v>2909</v>
      </c>
      <c r="AJ582" s="1222" t="s">
        <v>295</v>
      </c>
      <c r="AK582" s="1225" t="s">
        <v>3022</v>
      </c>
      <c r="AL582" s="1222" t="s">
        <v>294</v>
      </c>
      <c r="AM582" s="1221" t="s">
        <v>3011</v>
      </c>
      <c r="AN582" s="2008"/>
    </row>
    <row r="583" spans="1:40" ht="93" customHeight="1">
      <c r="A583" s="1221" t="s">
        <v>1107</v>
      </c>
      <c r="B583" s="1221" t="s">
        <v>875</v>
      </c>
      <c r="C583" s="1221" t="s">
        <v>3158</v>
      </c>
      <c r="D583" s="1222" t="s">
        <v>3011</v>
      </c>
      <c r="E583" s="1221" t="s">
        <v>3012</v>
      </c>
      <c r="F583" s="1222" t="s">
        <v>291</v>
      </c>
      <c r="G583" s="1222" t="s">
        <v>3013</v>
      </c>
      <c r="H583" s="1223">
        <v>4197.5642500000004</v>
      </c>
      <c r="I583" s="1223">
        <v>3900</v>
      </c>
      <c r="J583" s="1222" t="s">
        <v>3014</v>
      </c>
      <c r="K583" s="1224">
        <v>44827</v>
      </c>
      <c r="L583" s="1222" t="s">
        <v>292</v>
      </c>
      <c r="M583" s="1224" t="s">
        <v>3015</v>
      </c>
      <c r="N583" s="1222" t="s">
        <v>293</v>
      </c>
      <c r="O583" s="2069">
        <v>46675</v>
      </c>
      <c r="P583" s="1221" t="s">
        <v>294</v>
      </c>
      <c r="Q583" s="1221" t="s">
        <v>3091</v>
      </c>
      <c r="R583" s="2069" t="s">
        <v>3159</v>
      </c>
      <c r="S583" s="1222" t="s">
        <v>297</v>
      </c>
      <c r="T583" s="2063" t="s">
        <v>2917</v>
      </c>
      <c r="U583" s="1222" t="s">
        <v>294</v>
      </c>
      <c r="V583" s="1222" t="s">
        <v>3018</v>
      </c>
      <c r="W583" s="1222" t="s">
        <v>294</v>
      </c>
      <c r="X583" s="1222" t="s">
        <v>3019</v>
      </c>
      <c r="Y583" s="1222" t="s">
        <v>3020</v>
      </c>
      <c r="Z583" s="1222" t="s">
        <v>3011</v>
      </c>
      <c r="AA583" s="1222" t="s">
        <v>3011</v>
      </c>
      <c r="AB583" s="1222" t="s">
        <v>3011</v>
      </c>
      <c r="AC583" s="1222" t="s">
        <v>3011</v>
      </c>
      <c r="AD583" s="1222" t="s">
        <v>3011</v>
      </c>
      <c r="AE583" s="1222" t="s">
        <v>3011</v>
      </c>
      <c r="AF583" s="2007" t="s">
        <v>293</v>
      </c>
      <c r="AG583" s="1222" t="s">
        <v>3160</v>
      </c>
      <c r="AH583" s="1221" t="s">
        <v>2908</v>
      </c>
      <c r="AI583" s="2007" t="s">
        <v>2909</v>
      </c>
      <c r="AJ583" s="1222" t="s">
        <v>295</v>
      </c>
      <c r="AK583" s="1225" t="s">
        <v>3022</v>
      </c>
      <c r="AL583" s="1222" t="s">
        <v>294</v>
      </c>
      <c r="AM583" s="1221" t="s">
        <v>3011</v>
      </c>
      <c r="AN583" s="2008"/>
    </row>
    <row r="584" spans="1:40" ht="93" customHeight="1">
      <c r="A584" s="1221" t="s">
        <v>1107</v>
      </c>
      <c r="B584" s="1221" t="s">
        <v>876</v>
      </c>
      <c r="C584" s="1221" t="s">
        <v>3158</v>
      </c>
      <c r="D584" s="1222" t="s">
        <v>3011</v>
      </c>
      <c r="E584" s="1221" t="s">
        <v>3012</v>
      </c>
      <c r="F584" s="1222" t="s">
        <v>291</v>
      </c>
      <c r="G584" s="1222" t="s">
        <v>3013</v>
      </c>
      <c r="H584" s="1223">
        <v>6457.7911599999998</v>
      </c>
      <c r="I584" s="1223">
        <v>6000</v>
      </c>
      <c r="J584" s="1222" t="s">
        <v>3014</v>
      </c>
      <c r="K584" s="1224">
        <v>44827</v>
      </c>
      <c r="L584" s="1222" t="s">
        <v>292</v>
      </c>
      <c r="M584" s="1224" t="s">
        <v>3015</v>
      </c>
      <c r="N584" s="1222" t="s">
        <v>293</v>
      </c>
      <c r="O584" s="2069">
        <v>46675</v>
      </c>
      <c r="P584" s="1221" t="s">
        <v>294</v>
      </c>
      <c r="Q584" s="1221" t="s">
        <v>3033</v>
      </c>
      <c r="R584" s="2069" t="s">
        <v>3159</v>
      </c>
      <c r="S584" s="1222" t="s">
        <v>297</v>
      </c>
      <c r="T584" s="2063" t="s">
        <v>2917</v>
      </c>
      <c r="U584" s="1222" t="s">
        <v>294</v>
      </c>
      <c r="V584" s="1222" t="s">
        <v>3018</v>
      </c>
      <c r="W584" s="1222" t="s">
        <v>294</v>
      </c>
      <c r="X584" s="1222" t="s">
        <v>3019</v>
      </c>
      <c r="Y584" s="1222" t="s">
        <v>3020</v>
      </c>
      <c r="Z584" s="1222" t="s">
        <v>3011</v>
      </c>
      <c r="AA584" s="1222" t="s">
        <v>3011</v>
      </c>
      <c r="AB584" s="1222" t="s">
        <v>3011</v>
      </c>
      <c r="AC584" s="1222" t="s">
        <v>3011</v>
      </c>
      <c r="AD584" s="1222" t="s">
        <v>3011</v>
      </c>
      <c r="AE584" s="1222" t="s">
        <v>3011</v>
      </c>
      <c r="AF584" s="2007" t="s">
        <v>293</v>
      </c>
      <c r="AG584" s="1222" t="s">
        <v>3160</v>
      </c>
      <c r="AH584" s="1221" t="s">
        <v>2908</v>
      </c>
      <c r="AI584" s="2007" t="s">
        <v>2909</v>
      </c>
      <c r="AJ584" s="1222" t="s">
        <v>295</v>
      </c>
      <c r="AK584" s="1225" t="s">
        <v>3022</v>
      </c>
      <c r="AL584" s="1222" t="s">
        <v>294</v>
      </c>
      <c r="AM584" s="1221" t="s">
        <v>3011</v>
      </c>
      <c r="AN584" s="2008"/>
    </row>
    <row r="585" spans="1:40" ht="93" customHeight="1">
      <c r="A585" s="1221" t="s">
        <v>1107</v>
      </c>
      <c r="B585" s="1221" t="s">
        <v>877</v>
      </c>
      <c r="C585" s="1221" t="s">
        <v>3158</v>
      </c>
      <c r="D585" s="1222" t="s">
        <v>3011</v>
      </c>
      <c r="E585" s="1221" t="s">
        <v>3012</v>
      </c>
      <c r="F585" s="1222" t="s">
        <v>291</v>
      </c>
      <c r="G585" s="1222" t="s">
        <v>3013</v>
      </c>
      <c r="H585" s="1223">
        <v>645.77912000000003</v>
      </c>
      <c r="I585" s="1223">
        <v>600</v>
      </c>
      <c r="J585" s="1222" t="s">
        <v>3014</v>
      </c>
      <c r="K585" s="1224">
        <v>44827</v>
      </c>
      <c r="L585" s="1222" t="s">
        <v>292</v>
      </c>
      <c r="M585" s="1224" t="s">
        <v>3015</v>
      </c>
      <c r="N585" s="1222" t="s">
        <v>293</v>
      </c>
      <c r="O585" s="2069">
        <v>46675</v>
      </c>
      <c r="P585" s="1221" t="s">
        <v>294</v>
      </c>
      <c r="Q585" s="1221" t="s">
        <v>3024</v>
      </c>
      <c r="R585" s="2069" t="s">
        <v>3159</v>
      </c>
      <c r="S585" s="1222" t="s">
        <v>297</v>
      </c>
      <c r="T585" s="2063" t="s">
        <v>2917</v>
      </c>
      <c r="U585" s="1222" t="s">
        <v>294</v>
      </c>
      <c r="V585" s="1222" t="s">
        <v>3018</v>
      </c>
      <c r="W585" s="1222" t="s">
        <v>294</v>
      </c>
      <c r="X585" s="1222" t="s">
        <v>3019</v>
      </c>
      <c r="Y585" s="1222" t="s">
        <v>3020</v>
      </c>
      <c r="Z585" s="1222" t="s">
        <v>3011</v>
      </c>
      <c r="AA585" s="1222" t="s">
        <v>3011</v>
      </c>
      <c r="AB585" s="1222" t="s">
        <v>3011</v>
      </c>
      <c r="AC585" s="1222" t="s">
        <v>3011</v>
      </c>
      <c r="AD585" s="1222" t="s">
        <v>3011</v>
      </c>
      <c r="AE585" s="1222" t="s">
        <v>3011</v>
      </c>
      <c r="AF585" s="2007" t="s">
        <v>293</v>
      </c>
      <c r="AG585" s="1222" t="s">
        <v>3160</v>
      </c>
      <c r="AH585" s="1221" t="s">
        <v>2908</v>
      </c>
      <c r="AI585" s="2007" t="s">
        <v>2909</v>
      </c>
      <c r="AJ585" s="1222" t="s">
        <v>295</v>
      </c>
      <c r="AK585" s="1225" t="s">
        <v>3022</v>
      </c>
      <c r="AL585" s="1222" t="s">
        <v>294</v>
      </c>
      <c r="AM585" s="1221" t="s">
        <v>3011</v>
      </c>
      <c r="AN585" s="2008"/>
    </row>
    <row r="586" spans="1:40" ht="93" customHeight="1">
      <c r="A586" s="1221" t="s">
        <v>1107</v>
      </c>
      <c r="B586" s="1221" t="s">
        <v>878</v>
      </c>
      <c r="C586" s="1221" t="s">
        <v>3158</v>
      </c>
      <c r="D586" s="1222" t="s">
        <v>3011</v>
      </c>
      <c r="E586" s="1221" t="s">
        <v>3012</v>
      </c>
      <c r="F586" s="1222" t="s">
        <v>291</v>
      </c>
      <c r="G586" s="1222" t="s">
        <v>3013</v>
      </c>
      <c r="H586" s="1223">
        <v>1614.4477899999999</v>
      </c>
      <c r="I586" s="1223">
        <v>1500</v>
      </c>
      <c r="J586" s="1222" t="s">
        <v>3014</v>
      </c>
      <c r="K586" s="1224">
        <v>44827</v>
      </c>
      <c r="L586" s="1222" t="s">
        <v>292</v>
      </c>
      <c r="M586" s="1224" t="s">
        <v>3015</v>
      </c>
      <c r="N586" s="1222" t="s">
        <v>293</v>
      </c>
      <c r="O586" s="2069">
        <v>46675</v>
      </c>
      <c r="P586" s="1221" t="s">
        <v>294</v>
      </c>
      <c r="Q586" s="1221" t="s">
        <v>3030</v>
      </c>
      <c r="R586" s="2069" t="s">
        <v>3159</v>
      </c>
      <c r="S586" s="1222" t="s">
        <v>297</v>
      </c>
      <c r="T586" s="2063" t="s">
        <v>2917</v>
      </c>
      <c r="U586" s="1222" t="s">
        <v>294</v>
      </c>
      <c r="V586" s="1222" t="s">
        <v>3018</v>
      </c>
      <c r="W586" s="1222" t="s">
        <v>294</v>
      </c>
      <c r="X586" s="1222" t="s">
        <v>3019</v>
      </c>
      <c r="Y586" s="1222" t="s">
        <v>3020</v>
      </c>
      <c r="Z586" s="1222" t="s">
        <v>3011</v>
      </c>
      <c r="AA586" s="1222" t="s">
        <v>3011</v>
      </c>
      <c r="AB586" s="1222" t="s">
        <v>3011</v>
      </c>
      <c r="AC586" s="1222" t="s">
        <v>3011</v>
      </c>
      <c r="AD586" s="1222" t="s">
        <v>3011</v>
      </c>
      <c r="AE586" s="1222" t="s">
        <v>3011</v>
      </c>
      <c r="AF586" s="2007" t="s">
        <v>293</v>
      </c>
      <c r="AG586" s="1222" t="s">
        <v>3160</v>
      </c>
      <c r="AH586" s="1221" t="s">
        <v>2908</v>
      </c>
      <c r="AI586" s="2007" t="s">
        <v>2909</v>
      </c>
      <c r="AJ586" s="1222" t="s">
        <v>295</v>
      </c>
      <c r="AK586" s="1225" t="s">
        <v>3022</v>
      </c>
      <c r="AL586" s="1222" t="s">
        <v>294</v>
      </c>
      <c r="AM586" s="1221" t="s">
        <v>3011</v>
      </c>
      <c r="AN586" s="2008"/>
    </row>
    <row r="587" spans="1:40" ht="93" customHeight="1">
      <c r="A587" s="1221" t="s">
        <v>1107</v>
      </c>
      <c r="B587" s="1221" t="s">
        <v>879</v>
      </c>
      <c r="C587" s="1221" t="s">
        <v>3158</v>
      </c>
      <c r="D587" s="1222" t="s">
        <v>3011</v>
      </c>
      <c r="E587" s="1221" t="s">
        <v>3012</v>
      </c>
      <c r="F587" s="1222" t="s">
        <v>291</v>
      </c>
      <c r="G587" s="1222" t="s">
        <v>3013</v>
      </c>
      <c r="H587" s="1223">
        <v>5812.0120399999996</v>
      </c>
      <c r="I587" s="1223">
        <v>5400</v>
      </c>
      <c r="J587" s="1222" t="s">
        <v>3014</v>
      </c>
      <c r="K587" s="1224">
        <v>44827</v>
      </c>
      <c r="L587" s="1222" t="s">
        <v>292</v>
      </c>
      <c r="M587" s="1224" t="s">
        <v>3015</v>
      </c>
      <c r="N587" s="1222" t="s">
        <v>293</v>
      </c>
      <c r="O587" s="2069">
        <v>46675</v>
      </c>
      <c r="P587" s="1221" t="s">
        <v>294</v>
      </c>
      <c r="Q587" s="1221" t="s">
        <v>3164</v>
      </c>
      <c r="R587" s="2069" t="s">
        <v>3159</v>
      </c>
      <c r="S587" s="1222" t="s">
        <v>297</v>
      </c>
      <c r="T587" s="2063" t="s">
        <v>2917</v>
      </c>
      <c r="U587" s="1222" t="s">
        <v>294</v>
      </c>
      <c r="V587" s="1222" t="s">
        <v>3018</v>
      </c>
      <c r="W587" s="1222" t="s">
        <v>294</v>
      </c>
      <c r="X587" s="1222" t="s">
        <v>3019</v>
      </c>
      <c r="Y587" s="1222" t="s">
        <v>3020</v>
      </c>
      <c r="Z587" s="1222" t="s">
        <v>3011</v>
      </c>
      <c r="AA587" s="1222" t="s">
        <v>3011</v>
      </c>
      <c r="AB587" s="1222" t="s">
        <v>3011</v>
      </c>
      <c r="AC587" s="1222" t="s">
        <v>3011</v>
      </c>
      <c r="AD587" s="1222" t="s">
        <v>3011</v>
      </c>
      <c r="AE587" s="1222" t="s">
        <v>3011</v>
      </c>
      <c r="AF587" s="2007" t="s">
        <v>293</v>
      </c>
      <c r="AG587" s="1222" t="s">
        <v>3160</v>
      </c>
      <c r="AH587" s="1221" t="s">
        <v>2908</v>
      </c>
      <c r="AI587" s="2007" t="s">
        <v>2909</v>
      </c>
      <c r="AJ587" s="1222" t="s">
        <v>295</v>
      </c>
      <c r="AK587" s="1225" t="s">
        <v>3022</v>
      </c>
      <c r="AL587" s="1222" t="s">
        <v>294</v>
      </c>
      <c r="AM587" s="1221" t="s">
        <v>3011</v>
      </c>
      <c r="AN587" s="2008"/>
    </row>
    <row r="588" spans="1:40" ht="93" customHeight="1">
      <c r="A588" s="1221" t="s">
        <v>1107</v>
      </c>
      <c r="B588" s="1221" t="s">
        <v>880</v>
      </c>
      <c r="C588" s="1221" t="s">
        <v>3158</v>
      </c>
      <c r="D588" s="1222" t="s">
        <v>3011</v>
      </c>
      <c r="E588" s="1221" t="s">
        <v>3012</v>
      </c>
      <c r="F588" s="1222" t="s">
        <v>291</v>
      </c>
      <c r="G588" s="1222" t="s">
        <v>3013</v>
      </c>
      <c r="H588" s="1223">
        <v>3228.8955799999999</v>
      </c>
      <c r="I588" s="1223">
        <v>3000</v>
      </c>
      <c r="J588" s="1222" t="s">
        <v>3014</v>
      </c>
      <c r="K588" s="1224">
        <v>44827</v>
      </c>
      <c r="L588" s="1222" t="s">
        <v>292</v>
      </c>
      <c r="M588" s="1224" t="s">
        <v>3015</v>
      </c>
      <c r="N588" s="1222" t="s">
        <v>293</v>
      </c>
      <c r="O588" s="2069">
        <v>46675</v>
      </c>
      <c r="P588" s="1221" t="s">
        <v>294</v>
      </c>
      <c r="Q588" s="1221" t="s">
        <v>3081</v>
      </c>
      <c r="R588" s="2069" t="s">
        <v>3159</v>
      </c>
      <c r="S588" s="1222" t="s">
        <v>297</v>
      </c>
      <c r="T588" s="2063" t="s">
        <v>2917</v>
      </c>
      <c r="U588" s="1222" t="s">
        <v>294</v>
      </c>
      <c r="V588" s="1222" t="s">
        <v>3018</v>
      </c>
      <c r="W588" s="1222" t="s">
        <v>294</v>
      </c>
      <c r="X588" s="1222" t="s">
        <v>3019</v>
      </c>
      <c r="Y588" s="1222" t="s">
        <v>3020</v>
      </c>
      <c r="Z588" s="1222" t="s">
        <v>3011</v>
      </c>
      <c r="AA588" s="1222" t="s">
        <v>3011</v>
      </c>
      <c r="AB588" s="1222" t="s">
        <v>3011</v>
      </c>
      <c r="AC588" s="1222" t="s">
        <v>3011</v>
      </c>
      <c r="AD588" s="1222" t="s">
        <v>3011</v>
      </c>
      <c r="AE588" s="1222" t="s">
        <v>3011</v>
      </c>
      <c r="AF588" s="2007" t="s">
        <v>293</v>
      </c>
      <c r="AG588" s="1222" t="s">
        <v>3160</v>
      </c>
      <c r="AH588" s="1221" t="s">
        <v>2908</v>
      </c>
      <c r="AI588" s="2007" t="s">
        <v>2909</v>
      </c>
      <c r="AJ588" s="1222" t="s">
        <v>295</v>
      </c>
      <c r="AK588" s="1225" t="s">
        <v>3022</v>
      </c>
      <c r="AL588" s="1222" t="s">
        <v>294</v>
      </c>
      <c r="AM588" s="1221" t="s">
        <v>3011</v>
      </c>
      <c r="AN588" s="2008"/>
    </row>
    <row r="589" spans="1:40" ht="93" customHeight="1">
      <c r="A589" s="1221" t="s">
        <v>1107</v>
      </c>
      <c r="B589" s="1221" t="s">
        <v>881</v>
      </c>
      <c r="C589" s="1221" t="s">
        <v>3158</v>
      </c>
      <c r="D589" s="1222" t="s">
        <v>3011</v>
      </c>
      <c r="E589" s="1221" t="s">
        <v>3012</v>
      </c>
      <c r="F589" s="1222" t="s">
        <v>291</v>
      </c>
      <c r="G589" s="1222" t="s">
        <v>3013</v>
      </c>
      <c r="H589" s="1223">
        <v>19373.373469999999</v>
      </c>
      <c r="I589" s="1223">
        <v>18000</v>
      </c>
      <c r="J589" s="1222" t="s">
        <v>3014</v>
      </c>
      <c r="K589" s="1224">
        <v>44827</v>
      </c>
      <c r="L589" s="1222" t="s">
        <v>292</v>
      </c>
      <c r="M589" s="1224" t="s">
        <v>3015</v>
      </c>
      <c r="N589" s="1222" t="s">
        <v>293</v>
      </c>
      <c r="O589" s="2069">
        <v>46675</v>
      </c>
      <c r="P589" s="1221" t="s">
        <v>294</v>
      </c>
      <c r="Q589" s="1221" t="s">
        <v>3097</v>
      </c>
      <c r="R589" s="2069" t="s">
        <v>3159</v>
      </c>
      <c r="S589" s="1222" t="s">
        <v>297</v>
      </c>
      <c r="T589" s="2063" t="s">
        <v>2917</v>
      </c>
      <c r="U589" s="1222" t="s">
        <v>294</v>
      </c>
      <c r="V589" s="1222" t="s">
        <v>3018</v>
      </c>
      <c r="W589" s="1222" t="s">
        <v>294</v>
      </c>
      <c r="X589" s="1222" t="s">
        <v>3019</v>
      </c>
      <c r="Y589" s="1222" t="s">
        <v>3020</v>
      </c>
      <c r="Z589" s="1222" t="s">
        <v>3011</v>
      </c>
      <c r="AA589" s="1222" t="s">
        <v>3011</v>
      </c>
      <c r="AB589" s="1222" t="s">
        <v>3011</v>
      </c>
      <c r="AC589" s="1222" t="s">
        <v>3011</v>
      </c>
      <c r="AD589" s="1222" t="s">
        <v>3011</v>
      </c>
      <c r="AE589" s="1222" t="s">
        <v>3011</v>
      </c>
      <c r="AF589" s="2007" t="s">
        <v>293</v>
      </c>
      <c r="AG589" s="1222" t="s">
        <v>3160</v>
      </c>
      <c r="AH589" s="1221" t="s">
        <v>2908</v>
      </c>
      <c r="AI589" s="2007" t="s">
        <v>2909</v>
      </c>
      <c r="AJ589" s="1222" t="s">
        <v>295</v>
      </c>
      <c r="AK589" s="1225" t="s">
        <v>3022</v>
      </c>
      <c r="AL589" s="1222" t="s">
        <v>294</v>
      </c>
      <c r="AM589" s="1221" t="s">
        <v>3011</v>
      </c>
      <c r="AN589" s="2008"/>
    </row>
    <row r="590" spans="1:40" ht="93" customHeight="1">
      <c r="A590" s="1221" t="s">
        <v>1107</v>
      </c>
      <c r="B590" s="1221" t="s">
        <v>882</v>
      </c>
      <c r="C590" s="1221" t="s">
        <v>3158</v>
      </c>
      <c r="D590" s="1222" t="s">
        <v>3011</v>
      </c>
      <c r="E590" s="1221" t="s">
        <v>3012</v>
      </c>
      <c r="F590" s="1222" t="s">
        <v>291</v>
      </c>
      <c r="G590" s="1222" t="s">
        <v>3013</v>
      </c>
      <c r="H590" s="1223">
        <v>322.88956000000002</v>
      </c>
      <c r="I590" s="1223">
        <v>300</v>
      </c>
      <c r="J590" s="1222" t="s">
        <v>3014</v>
      </c>
      <c r="K590" s="1224">
        <v>44827</v>
      </c>
      <c r="L590" s="1222" t="s">
        <v>292</v>
      </c>
      <c r="M590" s="1224" t="s">
        <v>3015</v>
      </c>
      <c r="N590" s="1222" t="s">
        <v>293</v>
      </c>
      <c r="O590" s="2069">
        <v>46675</v>
      </c>
      <c r="P590" s="1221" t="s">
        <v>294</v>
      </c>
      <c r="Q590" s="1221" t="s">
        <v>3075</v>
      </c>
      <c r="R590" s="2069" t="s">
        <v>3159</v>
      </c>
      <c r="S590" s="1222" t="s">
        <v>297</v>
      </c>
      <c r="T590" s="2063" t="s">
        <v>2917</v>
      </c>
      <c r="U590" s="1222" t="s">
        <v>294</v>
      </c>
      <c r="V590" s="1222" t="s">
        <v>3018</v>
      </c>
      <c r="W590" s="1222" t="s">
        <v>294</v>
      </c>
      <c r="X590" s="1222" t="s">
        <v>3019</v>
      </c>
      <c r="Y590" s="1222" t="s">
        <v>3020</v>
      </c>
      <c r="Z590" s="1222" t="s">
        <v>3011</v>
      </c>
      <c r="AA590" s="1222" t="s">
        <v>3011</v>
      </c>
      <c r="AB590" s="1222" t="s">
        <v>3011</v>
      </c>
      <c r="AC590" s="1222" t="s">
        <v>3011</v>
      </c>
      <c r="AD590" s="1222" t="s">
        <v>3011</v>
      </c>
      <c r="AE590" s="1222" t="s">
        <v>3011</v>
      </c>
      <c r="AF590" s="2007" t="s">
        <v>293</v>
      </c>
      <c r="AG590" s="1222" t="s">
        <v>3160</v>
      </c>
      <c r="AH590" s="1221" t="s">
        <v>2908</v>
      </c>
      <c r="AI590" s="2007" t="s">
        <v>2909</v>
      </c>
      <c r="AJ590" s="1222" t="s">
        <v>295</v>
      </c>
      <c r="AK590" s="1225" t="s">
        <v>3022</v>
      </c>
      <c r="AL590" s="1222" t="s">
        <v>294</v>
      </c>
      <c r="AM590" s="1221" t="s">
        <v>3011</v>
      </c>
      <c r="AN590" s="2008"/>
    </row>
    <row r="591" spans="1:40" ht="93" customHeight="1">
      <c r="A591" s="1221" t="s">
        <v>1107</v>
      </c>
      <c r="B591" s="1221" t="s">
        <v>883</v>
      </c>
      <c r="C591" s="1221" t="s">
        <v>3158</v>
      </c>
      <c r="D591" s="1222" t="s">
        <v>3011</v>
      </c>
      <c r="E591" s="1221" t="s">
        <v>3012</v>
      </c>
      <c r="F591" s="1222" t="s">
        <v>291</v>
      </c>
      <c r="G591" s="1222" t="s">
        <v>3013</v>
      </c>
      <c r="H591" s="1223">
        <v>5166.2329300000001</v>
      </c>
      <c r="I591" s="1223">
        <v>4800</v>
      </c>
      <c r="J591" s="1222" t="s">
        <v>3014</v>
      </c>
      <c r="K591" s="1224">
        <v>44827</v>
      </c>
      <c r="L591" s="1222" t="s">
        <v>292</v>
      </c>
      <c r="M591" s="1224" t="s">
        <v>3015</v>
      </c>
      <c r="N591" s="1222" t="s">
        <v>293</v>
      </c>
      <c r="O591" s="2069">
        <v>46675</v>
      </c>
      <c r="P591" s="1221" t="s">
        <v>294</v>
      </c>
      <c r="Q591" s="1221" t="s">
        <v>3058</v>
      </c>
      <c r="R591" s="2069" t="s">
        <v>3159</v>
      </c>
      <c r="S591" s="1222" t="s">
        <v>297</v>
      </c>
      <c r="T591" s="2063" t="s">
        <v>2917</v>
      </c>
      <c r="U591" s="1222" t="s">
        <v>294</v>
      </c>
      <c r="V591" s="1222" t="s">
        <v>3018</v>
      </c>
      <c r="W591" s="1222" t="s">
        <v>294</v>
      </c>
      <c r="X591" s="1222" t="s">
        <v>3019</v>
      </c>
      <c r="Y591" s="1222" t="s">
        <v>3020</v>
      </c>
      <c r="Z591" s="1222" t="s">
        <v>3011</v>
      </c>
      <c r="AA591" s="1222" t="s">
        <v>3011</v>
      </c>
      <c r="AB591" s="1222" t="s">
        <v>3011</v>
      </c>
      <c r="AC591" s="1222" t="s">
        <v>3011</v>
      </c>
      <c r="AD591" s="1222" t="s">
        <v>3011</v>
      </c>
      <c r="AE591" s="1222" t="s">
        <v>3011</v>
      </c>
      <c r="AF591" s="2007" t="s">
        <v>293</v>
      </c>
      <c r="AG591" s="1222" t="s">
        <v>3160</v>
      </c>
      <c r="AH591" s="1221" t="s">
        <v>2908</v>
      </c>
      <c r="AI591" s="2007" t="s">
        <v>2909</v>
      </c>
      <c r="AJ591" s="1222" t="s">
        <v>295</v>
      </c>
      <c r="AK591" s="1225" t="s">
        <v>3022</v>
      </c>
      <c r="AL591" s="1222" t="s">
        <v>294</v>
      </c>
      <c r="AM591" s="1221" t="s">
        <v>3011</v>
      </c>
      <c r="AN591" s="2008"/>
    </row>
    <row r="592" spans="1:40" ht="93" customHeight="1">
      <c r="A592" s="1221" t="s">
        <v>1107</v>
      </c>
      <c r="B592" s="1221" t="s">
        <v>884</v>
      </c>
      <c r="C592" s="1221" t="s">
        <v>3158</v>
      </c>
      <c r="D592" s="1222" t="s">
        <v>3011</v>
      </c>
      <c r="E592" s="1221" t="s">
        <v>3012</v>
      </c>
      <c r="F592" s="1222" t="s">
        <v>291</v>
      </c>
      <c r="G592" s="1222" t="s">
        <v>3013</v>
      </c>
      <c r="H592" s="1223">
        <v>17436.03613</v>
      </c>
      <c r="I592" s="1223">
        <v>16200</v>
      </c>
      <c r="J592" s="1222" t="s">
        <v>3014</v>
      </c>
      <c r="K592" s="1224">
        <v>44827</v>
      </c>
      <c r="L592" s="1222" t="s">
        <v>292</v>
      </c>
      <c r="M592" s="1224" t="s">
        <v>3015</v>
      </c>
      <c r="N592" s="1222" t="s">
        <v>293</v>
      </c>
      <c r="O592" s="2069">
        <v>46675</v>
      </c>
      <c r="P592" s="1221" t="s">
        <v>294</v>
      </c>
      <c r="Q592" s="1221" t="s">
        <v>3173</v>
      </c>
      <c r="R592" s="2069" t="s">
        <v>3159</v>
      </c>
      <c r="S592" s="1222" t="s">
        <v>297</v>
      </c>
      <c r="T592" s="2063" t="s">
        <v>2917</v>
      </c>
      <c r="U592" s="1222" t="s">
        <v>294</v>
      </c>
      <c r="V592" s="1222" t="s">
        <v>3018</v>
      </c>
      <c r="W592" s="1222" t="s">
        <v>294</v>
      </c>
      <c r="X592" s="1222" t="s">
        <v>3019</v>
      </c>
      <c r="Y592" s="1222" t="s">
        <v>3020</v>
      </c>
      <c r="Z592" s="1222" t="s">
        <v>3011</v>
      </c>
      <c r="AA592" s="1222" t="s">
        <v>3011</v>
      </c>
      <c r="AB592" s="1222" t="s">
        <v>3011</v>
      </c>
      <c r="AC592" s="1222" t="s">
        <v>3011</v>
      </c>
      <c r="AD592" s="1222" t="s">
        <v>3011</v>
      </c>
      <c r="AE592" s="1222" t="s">
        <v>3011</v>
      </c>
      <c r="AF592" s="2007" t="s">
        <v>293</v>
      </c>
      <c r="AG592" s="1222" t="s">
        <v>3160</v>
      </c>
      <c r="AH592" s="1221" t="s">
        <v>2908</v>
      </c>
      <c r="AI592" s="2007" t="s">
        <v>2909</v>
      </c>
      <c r="AJ592" s="1222" t="s">
        <v>295</v>
      </c>
      <c r="AK592" s="1225" t="s">
        <v>3022</v>
      </c>
      <c r="AL592" s="1222" t="s">
        <v>294</v>
      </c>
      <c r="AM592" s="1221" t="s">
        <v>3011</v>
      </c>
      <c r="AN592" s="2008"/>
    </row>
    <row r="593" spans="1:40" ht="93" customHeight="1">
      <c r="A593" s="1221" t="s">
        <v>1107</v>
      </c>
      <c r="B593" s="1221" t="s">
        <v>885</v>
      </c>
      <c r="C593" s="1221" t="s">
        <v>3158</v>
      </c>
      <c r="D593" s="1222" t="s">
        <v>3011</v>
      </c>
      <c r="E593" s="1221" t="s">
        <v>3012</v>
      </c>
      <c r="F593" s="1222" t="s">
        <v>291</v>
      </c>
      <c r="G593" s="1222" t="s">
        <v>3013</v>
      </c>
      <c r="H593" s="1223">
        <v>322.88956000000002</v>
      </c>
      <c r="I593" s="1223">
        <v>300</v>
      </c>
      <c r="J593" s="1222" t="s">
        <v>3014</v>
      </c>
      <c r="K593" s="1224">
        <v>44827</v>
      </c>
      <c r="L593" s="1222" t="s">
        <v>292</v>
      </c>
      <c r="M593" s="1224" t="s">
        <v>3015</v>
      </c>
      <c r="N593" s="1222" t="s">
        <v>293</v>
      </c>
      <c r="O593" s="2069">
        <v>46675</v>
      </c>
      <c r="P593" s="1221" t="s">
        <v>294</v>
      </c>
      <c r="Q593" s="1221" t="s">
        <v>3075</v>
      </c>
      <c r="R593" s="2069" t="s">
        <v>3159</v>
      </c>
      <c r="S593" s="1222" t="s">
        <v>297</v>
      </c>
      <c r="T593" s="2063" t="s">
        <v>2917</v>
      </c>
      <c r="U593" s="1222" t="s">
        <v>294</v>
      </c>
      <c r="V593" s="1222" t="s">
        <v>3018</v>
      </c>
      <c r="W593" s="1222" t="s">
        <v>294</v>
      </c>
      <c r="X593" s="1222" t="s">
        <v>3019</v>
      </c>
      <c r="Y593" s="1222" t="s">
        <v>3020</v>
      </c>
      <c r="Z593" s="1222" t="s">
        <v>3011</v>
      </c>
      <c r="AA593" s="1222" t="s">
        <v>3011</v>
      </c>
      <c r="AB593" s="1222" t="s">
        <v>3011</v>
      </c>
      <c r="AC593" s="1222" t="s">
        <v>3011</v>
      </c>
      <c r="AD593" s="1222" t="s">
        <v>3011</v>
      </c>
      <c r="AE593" s="1222" t="s">
        <v>3011</v>
      </c>
      <c r="AF593" s="2007" t="s">
        <v>293</v>
      </c>
      <c r="AG593" s="1222" t="s">
        <v>3160</v>
      </c>
      <c r="AH593" s="1221" t="s">
        <v>2908</v>
      </c>
      <c r="AI593" s="2007" t="s">
        <v>2909</v>
      </c>
      <c r="AJ593" s="1222" t="s">
        <v>295</v>
      </c>
      <c r="AK593" s="1225" t="s">
        <v>3022</v>
      </c>
      <c r="AL593" s="1222" t="s">
        <v>294</v>
      </c>
      <c r="AM593" s="1221" t="s">
        <v>3011</v>
      </c>
      <c r="AN593" s="2008"/>
    </row>
    <row r="594" spans="1:40" ht="93" customHeight="1">
      <c r="A594" s="1221" t="s">
        <v>1107</v>
      </c>
      <c r="B594" s="1221" t="s">
        <v>886</v>
      </c>
      <c r="C594" s="1221" t="s">
        <v>3158</v>
      </c>
      <c r="D594" s="1222" t="s">
        <v>3011</v>
      </c>
      <c r="E594" s="1221" t="s">
        <v>3012</v>
      </c>
      <c r="F594" s="1222" t="s">
        <v>291</v>
      </c>
      <c r="G594" s="1222" t="s">
        <v>3013</v>
      </c>
      <c r="H594" s="1223">
        <v>645.77912000000003</v>
      </c>
      <c r="I594" s="1223">
        <v>600</v>
      </c>
      <c r="J594" s="1222" t="s">
        <v>3014</v>
      </c>
      <c r="K594" s="1224">
        <v>44827</v>
      </c>
      <c r="L594" s="1222" t="s">
        <v>292</v>
      </c>
      <c r="M594" s="1224" t="s">
        <v>3015</v>
      </c>
      <c r="N594" s="1222" t="s">
        <v>293</v>
      </c>
      <c r="O594" s="2069">
        <v>46675</v>
      </c>
      <c r="P594" s="1221" t="s">
        <v>294</v>
      </c>
      <c r="Q594" s="1221" t="s">
        <v>3024</v>
      </c>
      <c r="R594" s="2069" t="s">
        <v>3159</v>
      </c>
      <c r="S594" s="1222" t="s">
        <v>297</v>
      </c>
      <c r="T594" s="2063" t="s">
        <v>2917</v>
      </c>
      <c r="U594" s="1222" t="s">
        <v>294</v>
      </c>
      <c r="V594" s="1222" t="s">
        <v>3018</v>
      </c>
      <c r="W594" s="1222" t="s">
        <v>294</v>
      </c>
      <c r="X594" s="1222" t="s">
        <v>3019</v>
      </c>
      <c r="Y594" s="1222" t="s">
        <v>3020</v>
      </c>
      <c r="Z594" s="1222" t="s">
        <v>3011</v>
      </c>
      <c r="AA594" s="1222" t="s">
        <v>3011</v>
      </c>
      <c r="AB594" s="1222" t="s">
        <v>3011</v>
      </c>
      <c r="AC594" s="1222" t="s">
        <v>3011</v>
      </c>
      <c r="AD594" s="1222" t="s">
        <v>3011</v>
      </c>
      <c r="AE594" s="1222" t="s">
        <v>3011</v>
      </c>
      <c r="AF594" s="2007" t="s">
        <v>293</v>
      </c>
      <c r="AG594" s="1222" t="s">
        <v>3160</v>
      </c>
      <c r="AH594" s="1221" t="s">
        <v>2908</v>
      </c>
      <c r="AI594" s="2007" t="s">
        <v>2909</v>
      </c>
      <c r="AJ594" s="1222" t="s">
        <v>295</v>
      </c>
      <c r="AK594" s="1225" t="s">
        <v>3022</v>
      </c>
      <c r="AL594" s="1222" t="s">
        <v>294</v>
      </c>
      <c r="AM594" s="1221" t="s">
        <v>3011</v>
      </c>
      <c r="AN594" s="2008"/>
    </row>
    <row r="595" spans="1:40" ht="93" customHeight="1">
      <c r="A595" s="1221" t="s">
        <v>1107</v>
      </c>
      <c r="B595" s="1221" t="s">
        <v>887</v>
      </c>
      <c r="C595" s="1221" t="s">
        <v>3158</v>
      </c>
      <c r="D595" s="1222" t="s">
        <v>3011</v>
      </c>
      <c r="E595" s="1221" t="s">
        <v>3012</v>
      </c>
      <c r="F595" s="1222" t="s">
        <v>291</v>
      </c>
      <c r="G595" s="1222" t="s">
        <v>3013</v>
      </c>
      <c r="H595" s="1223">
        <v>322.88956000000002</v>
      </c>
      <c r="I595" s="1223">
        <v>300</v>
      </c>
      <c r="J595" s="1222" t="s">
        <v>3014</v>
      </c>
      <c r="K595" s="1224">
        <v>44827</v>
      </c>
      <c r="L595" s="1222" t="s">
        <v>292</v>
      </c>
      <c r="M595" s="1224" t="s">
        <v>3015</v>
      </c>
      <c r="N595" s="1222" t="s">
        <v>293</v>
      </c>
      <c r="O595" s="2069">
        <v>46675</v>
      </c>
      <c r="P595" s="1221" t="s">
        <v>294</v>
      </c>
      <c r="Q595" s="1221" t="s">
        <v>3075</v>
      </c>
      <c r="R595" s="2069" t="s">
        <v>3159</v>
      </c>
      <c r="S595" s="1222" t="s">
        <v>297</v>
      </c>
      <c r="T595" s="2063" t="s">
        <v>2917</v>
      </c>
      <c r="U595" s="1222" t="s">
        <v>294</v>
      </c>
      <c r="V595" s="1222" t="s">
        <v>3018</v>
      </c>
      <c r="W595" s="1222" t="s">
        <v>294</v>
      </c>
      <c r="X595" s="1222" t="s">
        <v>3019</v>
      </c>
      <c r="Y595" s="1222" t="s">
        <v>3020</v>
      </c>
      <c r="Z595" s="1222" t="s">
        <v>3011</v>
      </c>
      <c r="AA595" s="1222" t="s">
        <v>3011</v>
      </c>
      <c r="AB595" s="1222" t="s">
        <v>3011</v>
      </c>
      <c r="AC595" s="1222" t="s">
        <v>3011</v>
      </c>
      <c r="AD595" s="1222" t="s">
        <v>3011</v>
      </c>
      <c r="AE595" s="1222" t="s">
        <v>3011</v>
      </c>
      <c r="AF595" s="2007" t="s">
        <v>293</v>
      </c>
      <c r="AG595" s="1222" t="s">
        <v>3160</v>
      </c>
      <c r="AH595" s="1221" t="s">
        <v>2908</v>
      </c>
      <c r="AI595" s="2007" t="s">
        <v>2909</v>
      </c>
      <c r="AJ595" s="1222" t="s">
        <v>295</v>
      </c>
      <c r="AK595" s="1225" t="s">
        <v>3022</v>
      </c>
      <c r="AL595" s="1222" t="s">
        <v>294</v>
      </c>
      <c r="AM595" s="1221" t="s">
        <v>3011</v>
      </c>
      <c r="AN595" s="2008"/>
    </row>
    <row r="596" spans="1:40" ht="93" customHeight="1">
      <c r="A596" s="1221" t="s">
        <v>1107</v>
      </c>
      <c r="B596" s="1221" t="s">
        <v>888</v>
      </c>
      <c r="C596" s="1221" t="s">
        <v>3158</v>
      </c>
      <c r="D596" s="1222" t="s">
        <v>3011</v>
      </c>
      <c r="E596" s="1221" t="s">
        <v>3012</v>
      </c>
      <c r="F596" s="1222" t="s">
        <v>291</v>
      </c>
      <c r="G596" s="1222" t="s">
        <v>3013</v>
      </c>
      <c r="H596" s="1223">
        <v>322.88956000000002</v>
      </c>
      <c r="I596" s="1223">
        <v>300</v>
      </c>
      <c r="J596" s="1222" t="s">
        <v>3014</v>
      </c>
      <c r="K596" s="1224">
        <v>44827</v>
      </c>
      <c r="L596" s="1222" t="s">
        <v>292</v>
      </c>
      <c r="M596" s="1224" t="s">
        <v>3015</v>
      </c>
      <c r="N596" s="1222" t="s">
        <v>293</v>
      </c>
      <c r="O596" s="2069">
        <v>46675</v>
      </c>
      <c r="P596" s="1221" t="s">
        <v>294</v>
      </c>
      <c r="Q596" s="1221" t="s">
        <v>3075</v>
      </c>
      <c r="R596" s="2069" t="s">
        <v>3159</v>
      </c>
      <c r="S596" s="1222" t="s">
        <v>297</v>
      </c>
      <c r="T596" s="2063" t="s">
        <v>2917</v>
      </c>
      <c r="U596" s="1222" t="s">
        <v>294</v>
      </c>
      <c r="V596" s="1222" t="s">
        <v>3018</v>
      </c>
      <c r="W596" s="1222" t="s">
        <v>294</v>
      </c>
      <c r="X596" s="1222" t="s">
        <v>3019</v>
      </c>
      <c r="Y596" s="1222" t="s">
        <v>3020</v>
      </c>
      <c r="Z596" s="1222" t="s">
        <v>3011</v>
      </c>
      <c r="AA596" s="1222" t="s">
        <v>3011</v>
      </c>
      <c r="AB596" s="1222" t="s">
        <v>3011</v>
      </c>
      <c r="AC596" s="1222" t="s">
        <v>3011</v>
      </c>
      <c r="AD596" s="1222" t="s">
        <v>3011</v>
      </c>
      <c r="AE596" s="1222" t="s">
        <v>3011</v>
      </c>
      <c r="AF596" s="2007" t="s">
        <v>293</v>
      </c>
      <c r="AG596" s="1222" t="s">
        <v>3160</v>
      </c>
      <c r="AH596" s="1221" t="s">
        <v>2908</v>
      </c>
      <c r="AI596" s="2007" t="s">
        <v>2909</v>
      </c>
      <c r="AJ596" s="1222" t="s">
        <v>295</v>
      </c>
      <c r="AK596" s="1225" t="s">
        <v>3022</v>
      </c>
      <c r="AL596" s="1222" t="s">
        <v>294</v>
      </c>
      <c r="AM596" s="1221" t="s">
        <v>3011</v>
      </c>
      <c r="AN596" s="2008"/>
    </row>
    <row r="597" spans="1:40" ht="93" customHeight="1">
      <c r="A597" s="1221" t="s">
        <v>1107</v>
      </c>
      <c r="B597" s="1221" t="s">
        <v>889</v>
      </c>
      <c r="C597" s="1221" t="s">
        <v>3158</v>
      </c>
      <c r="D597" s="1222" t="s">
        <v>3011</v>
      </c>
      <c r="E597" s="1221" t="s">
        <v>3012</v>
      </c>
      <c r="F597" s="1222" t="s">
        <v>291</v>
      </c>
      <c r="G597" s="1222" t="s">
        <v>3013</v>
      </c>
      <c r="H597" s="1223">
        <v>36809.409599999999</v>
      </c>
      <c r="I597" s="1223">
        <v>34200</v>
      </c>
      <c r="J597" s="1222" t="s">
        <v>3014</v>
      </c>
      <c r="K597" s="1224">
        <v>44827</v>
      </c>
      <c r="L597" s="1222" t="s">
        <v>292</v>
      </c>
      <c r="M597" s="1224" t="s">
        <v>3015</v>
      </c>
      <c r="N597" s="1222" t="s">
        <v>293</v>
      </c>
      <c r="O597" s="2069">
        <v>46675</v>
      </c>
      <c r="P597" s="1221" t="s">
        <v>294</v>
      </c>
      <c r="Q597" s="1221" t="s">
        <v>3174</v>
      </c>
      <c r="R597" s="2069" t="s">
        <v>3159</v>
      </c>
      <c r="S597" s="1222" t="s">
        <v>297</v>
      </c>
      <c r="T597" s="2063" t="s">
        <v>2917</v>
      </c>
      <c r="U597" s="1222" t="s">
        <v>294</v>
      </c>
      <c r="V597" s="1222" t="s">
        <v>3018</v>
      </c>
      <c r="W597" s="1222" t="s">
        <v>294</v>
      </c>
      <c r="X597" s="1222" t="s">
        <v>3019</v>
      </c>
      <c r="Y597" s="1222" t="s">
        <v>3020</v>
      </c>
      <c r="Z597" s="1222" t="s">
        <v>3011</v>
      </c>
      <c r="AA597" s="1222" t="s">
        <v>3011</v>
      </c>
      <c r="AB597" s="1222" t="s">
        <v>3011</v>
      </c>
      <c r="AC597" s="1222" t="s">
        <v>3011</v>
      </c>
      <c r="AD597" s="1222" t="s">
        <v>3011</v>
      </c>
      <c r="AE597" s="1222" t="s">
        <v>3011</v>
      </c>
      <c r="AF597" s="2007" t="s">
        <v>293</v>
      </c>
      <c r="AG597" s="1222" t="s">
        <v>3160</v>
      </c>
      <c r="AH597" s="1221" t="s">
        <v>2908</v>
      </c>
      <c r="AI597" s="2007" t="s">
        <v>2909</v>
      </c>
      <c r="AJ597" s="1222" t="s">
        <v>295</v>
      </c>
      <c r="AK597" s="1225" t="s">
        <v>3022</v>
      </c>
      <c r="AL597" s="1222" t="s">
        <v>294</v>
      </c>
      <c r="AM597" s="1221" t="s">
        <v>3011</v>
      </c>
      <c r="AN597" s="2008"/>
    </row>
    <row r="598" spans="1:40" ht="93" customHeight="1">
      <c r="A598" s="1221" t="s">
        <v>1107</v>
      </c>
      <c r="B598" s="1221" t="s">
        <v>890</v>
      </c>
      <c r="C598" s="1221" t="s">
        <v>3158</v>
      </c>
      <c r="D598" s="1222" t="s">
        <v>3011</v>
      </c>
      <c r="E598" s="1221" t="s">
        <v>3012</v>
      </c>
      <c r="F598" s="1222" t="s">
        <v>291</v>
      </c>
      <c r="G598" s="1222" t="s">
        <v>3013</v>
      </c>
      <c r="H598" s="1223">
        <v>5489.12248</v>
      </c>
      <c r="I598" s="1223">
        <v>5100</v>
      </c>
      <c r="J598" s="1222" t="s">
        <v>3014</v>
      </c>
      <c r="K598" s="1224">
        <v>44827</v>
      </c>
      <c r="L598" s="1222" t="s">
        <v>292</v>
      </c>
      <c r="M598" s="1224" t="s">
        <v>3015</v>
      </c>
      <c r="N598" s="1222" t="s">
        <v>293</v>
      </c>
      <c r="O598" s="2069">
        <v>46675</v>
      </c>
      <c r="P598" s="1221" t="s">
        <v>294</v>
      </c>
      <c r="Q598" s="1221" t="s">
        <v>3093</v>
      </c>
      <c r="R598" s="2069" t="s">
        <v>3159</v>
      </c>
      <c r="S598" s="1222" t="s">
        <v>297</v>
      </c>
      <c r="T598" s="2063" t="s">
        <v>2917</v>
      </c>
      <c r="U598" s="1222" t="s">
        <v>294</v>
      </c>
      <c r="V598" s="1222" t="s">
        <v>3018</v>
      </c>
      <c r="W598" s="1222" t="s">
        <v>294</v>
      </c>
      <c r="X598" s="1222" t="s">
        <v>3019</v>
      </c>
      <c r="Y598" s="1222" t="s">
        <v>3020</v>
      </c>
      <c r="Z598" s="1222" t="s">
        <v>3011</v>
      </c>
      <c r="AA598" s="1222" t="s">
        <v>3011</v>
      </c>
      <c r="AB598" s="1222" t="s">
        <v>3011</v>
      </c>
      <c r="AC598" s="1222" t="s">
        <v>3011</v>
      </c>
      <c r="AD598" s="1222" t="s">
        <v>3011</v>
      </c>
      <c r="AE598" s="1222" t="s">
        <v>3011</v>
      </c>
      <c r="AF598" s="2007" t="s">
        <v>293</v>
      </c>
      <c r="AG598" s="1222" t="s">
        <v>3160</v>
      </c>
      <c r="AH598" s="1221" t="s">
        <v>2908</v>
      </c>
      <c r="AI598" s="2007" t="s">
        <v>2909</v>
      </c>
      <c r="AJ598" s="1222" t="s">
        <v>295</v>
      </c>
      <c r="AK598" s="1225" t="s">
        <v>3022</v>
      </c>
      <c r="AL598" s="1222" t="s">
        <v>294</v>
      </c>
      <c r="AM598" s="1221" t="s">
        <v>3011</v>
      </c>
      <c r="AN598" s="2008"/>
    </row>
    <row r="599" spans="1:40" ht="93" customHeight="1">
      <c r="A599" s="1221" t="s">
        <v>1107</v>
      </c>
      <c r="B599" s="1221" t="s">
        <v>891</v>
      </c>
      <c r="C599" s="1221" t="s">
        <v>3158</v>
      </c>
      <c r="D599" s="1222" t="s">
        <v>3011</v>
      </c>
      <c r="E599" s="1221" t="s">
        <v>3012</v>
      </c>
      <c r="F599" s="1222" t="s">
        <v>291</v>
      </c>
      <c r="G599" s="1222" t="s">
        <v>3013</v>
      </c>
      <c r="H599" s="1223">
        <v>1291.5582300000001</v>
      </c>
      <c r="I599" s="1223">
        <v>1200</v>
      </c>
      <c r="J599" s="1222" t="s">
        <v>3014</v>
      </c>
      <c r="K599" s="1224">
        <v>44827</v>
      </c>
      <c r="L599" s="1222" t="s">
        <v>292</v>
      </c>
      <c r="M599" s="1224" t="s">
        <v>3015</v>
      </c>
      <c r="N599" s="1222" t="s">
        <v>293</v>
      </c>
      <c r="O599" s="2069">
        <v>46675</v>
      </c>
      <c r="P599" s="1221" t="s">
        <v>294</v>
      </c>
      <c r="Q599" s="1221" t="s">
        <v>3053</v>
      </c>
      <c r="R599" s="2069" t="s">
        <v>3159</v>
      </c>
      <c r="S599" s="1222" t="s">
        <v>297</v>
      </c>
      <c r="T599" s="2063" t="s">
        <v>2917</v>
      </c>
      <c r="U599" s="1222" t="s">
        <v>294</v>
      </c>
      <c r="V599" s="1222" t="s">
        <v>3018</v>
      </c>
      <c r="W599" s="1222" t="s">
        <v>294</v>
      </c>
      <c r="X599" s="1222" t="s">
        <v>3019</v>
      </c>
      <c r="Y599" s="1222" t="s">
        <v>3020</v>
      </c>
      <c r="Z599" s="1222" t="s">
        <v>3011</v>
      </c>
      <c r="AA599" s="1222" t="s">
        <v>3011</v>
      </c>
      <c r="AB599" s="1222" t="s">
        <v>3011</v>
      </c>
      <c r="AC599" s="1222" t="s">
        <v>3011</v>
      </c>
      <c r="AD599" s="1222" t="s">
        <v>3011</v>
      </c>
      <c r="AE599" s="1222" t="s">
        <v>3011</v>
      </c>
      <c r="AF599" s="2007" t="s">
        <v>293</v>
      </c>
      <c r="AG599" s="1222" t="s">
        <v>3160</v>
      </c>
      <c r="AH599" s="1221" t="s">
        <v>2908</v>
      </c>
      <c r="AI599" s="2007" t="s">
        <v>2909</v>
      </c>
      <c r="AJ599" s="1222" t="s">
        <v>295</v>
      </c>
      <c r="AK599" s="1225" t="s">
        <v>3022</v>
      </c>
      <c r="AL599" s="1222" t="s">
        <v>294</v>
      </c>
      <c r="AM599" s="1221" t="s">
        <v>3011</v>
      </c>
      <c r="AN599" s="2008"/>
    </row>
    <row r="600" spans="1:40" ht="93" customHeight="1">
      <c r="A600" s="1221" t="s">
        <v>1107</v>
      </c>
      <c r="B600" s="1221" t="s">
        <v>892</v>
      </c>
      <c r="C600" s="1221" t="s">
        <v>3158</v>
      </c>
      <c r="D600" s="1222" t="s">
        <v>3011</v>
      </c>
      <c r="E600" s="1221" t="s">
        <v>3012</v>
      </c>
      <c r="F600" s="1222" t="s">
        <v>291</v>
      </c>
      <c r="G600" s="1222" t="s">
        <v>3013</v>
      </c>
      <c r="H600" s="1223">
        <v>322.88956000000002</v>
      </c>
      <c r="I600" s="1223">
        <v>300</v>
      </c>
      <c r="J600" s="1222" t="s">
        <v>3014</v>
      </c>
      <c r="K600" s="1224">
        <v>44827</v>
      </c>
      <c r="L600" s="1222" t="s">
        <v>292</v>
      </c>
      <c r="M600" s="1224" t="s">
        <v>3015</v>
      </c>
      <c r="N600" s="1222" t="s">
        <v>293</v>
      </c>
      <c r="O600" s="2069">
        <v>46675</v>
      </c>
      <c r="P600" s="1221" t="s">
        <v>294</v>
      </c>
      <c r="Q600" s="1221" t="s">
        <v>3075</v>
      </c>
      <c r="R600" s="2069" t="s">
        <v>3159</v>
      </c>
      <c r="S600" s="1222" t="s">
        <v>297</v>
      </c>
      <c r="T600" s="2063" t="s">
        <v>2917</v>
      </c>
      <c r="U600" s="1222" t="s">
        <v>294</v>
      </c>
      <c r="V600" s="1222" t="s">
        <v>3018</v>
      </c>
      <c r="W600" s="1222" t="s">
        <v>294</v>
      </c>
      <c r="X600" s="1222" t="s">
        <v>3019</v>
      </c>
      <c r="Y600" s="1222" t="s">
        <v>3020</v>
      </c>
      <c r="Z600" s="1222" t="s">
        <v>3011</v>
      </c>
      <c r="AA600" s="1222" t="s">
        <v>3011</v>
      </c>
      <c r="AB600" s="1222" t="s">
        <v>3011</v>
      </c>
      <c r="AC600" s="1222" t="s">
        <v>3011</v>
      </c>
      <c r="AD600" s="1222" t="s">
        <v>3011</v>
      </c>
      <c r="AE600" s="1222" t="s">
        <v>3011</v>
      </c>
      <c r="AF600" s="2007" t="s">
        <v>293</v>
      </c>
      <c r="AG600" s="1222" t="s">
        <v>3160</v>
      </c>
      <c r="AH600" s="1221" t="s">
        <v>2908</v>
      </c>
      <c r="AI600" s="2007" t="s">
        <v>2909</v>
      </c>
      <c r="AJ600" s="1222" t="s">
        <v>295</v>
      </c>
      <c r="AK600" s="1225" t="s">
        <v>3022</v>
      </c>
      <c r="AL600" s="1222" t="s">
        <v>294</v>
      </c>
      <c r="AM600" s="1221" t="s">
        <v>3011</v>
      </c>
      <c r="AN600" s="2008"/>
    </row>
    <row r="601" spans="1:40" ht="93" customHeight="1">
      <c r="A601" s="1221" t="s">
        <v>1107</v>
      </c>
      <c r="B601" s="1221" t="s">
        <v>893</v>
      </c>
      <c r="C601" s="1221" t="s">
        <v>3158</v>
      </c>
      <c r="D601" s="1222" t="s">
        <v>3011</v>
      </c>
      <c r="E601" s="1221" t="s">
        <v>3012</v>
      </c>
      <c r="F601" s="1222" t="s">
        <v>291</v>
      </c>
      <c r="G601" s="1222" t="s">
        <v>3013</v>
      </c>
      <c r="H601" s="1223">
        <v>3874.6746899999998</v>
      </c>
      <c r="I601" s="1223">
        <v>3600</v>
      </c>
      <c r="J601" s="1222" t="s">
        <v>3014</v>
      </c>
      <c r="K601" s="1224">
        <v>44827</v>
      </c>
      <c r="L601" s="1222" t="s">
        <v>292</v>
      </c>
      <c r="M601" s="1224" t="s">
        <v>3015</v>
      </c>
      <c r="N601" s="1222" t="s">
        <v>293</v>
      </c>
      <c r="O601" s="2069">
        <v>46675</v>
      </c>
      <c r="P601" s="1221" t="s">
        <v>294</v>
      </c>
      <c r="Q601" s="1221" t="s">
        <v>3064</v>
      </c>
      <c r="R601" s="2069" t="s">
        <v>3159</v>
      </c>
      <c r="S601" s="1222" t="s">
        <v>297</v>
      </c>
      <c r="T601" s="2063" t="s">
        <v>2917</v>
      </c>
      <c r="U601" s="1222" t="s">
        <v>294</v>
      </c>
      <c r="V601" s="1222" t="s">
        <v>3018</v>
      </c>
      <c r="W601" s="1222" t="s">
        <v>294</v>
      </c>
      <c r="X601" s="1222" t="s">
        <v>3019</v>
      </c>
      <c r="Y601" s="1222" t="s">
        <v>3020</v>
      </c>
      <c r="Z601" s="1222" t="s">
        <v>3011</v>
      </c>
      <c r="AA601" s="1222" t="s">
        <v>3011</v>
      </c>
      <c r="AB601" s="1222" t="s">
        <v>3011</v>
      </c>
      <c r="AC601" s="1222" t="s">
        <v>3011</v>
      </c>
      <c r="AD601" s="1222" t="s">
        <v>3011</v>
      </c>
      <c r="AE601" s="1222" t="s">
        <v>3011</v>
      </c>
      <c r="AF601" s="2007" t="s">
        <v>293</v>
      </c>
      <c r="AG601" s="1222" t="s">
        <v>3160</v>
      </c>
      <c r="AH601" s="1221" t="s">
        <v>2908</v>
      </c>
      <c r="AI601" s="2007" t="s">
        <v>2909</v>
      </c>
      <c r="AJ601" s="1222" t="s">
        <v>295</v>
      </c>
      <c r="AK601" s="1225" t="s">
        <v>3022</v>
      </c>
      <c r="AL601" s="1222" t="s">
        <v>294</v>
      </c>
      <c r="AM601" s="1221" t="s">
        <v>3011</v>
      </c>
      <c r="AN601" s="2008"/>
    </row>
    <row r="602" spans="1:40" ht="93" customHeight="1">
      <c r="A602" s="1221" t="s">
        <v>1107</v>
      </c>
      <c r="B602" s="1221" t="s">
        <v>894</v>
      </c>
      <c r="C602" s="1221" t="s">
        <v>3158</v>
      </c>
      <c r="D602" s="1222" t="s">
        <v>3011</v>
      </c>
      <c r="E602" s="1221" t="s">
        <v>3012</v>
      </c>
      <c r="F602" s="1222" t="s">
        <v>291</v>
      </c>
      <c r="G602" s="1222" t="s">
        <v>3013</v>
      </c>
      <c r="H602" s="1223">
        <v>9040.90762</v>
      </c>
      <c r="I602" s="1223">
        <v>8400</v>
      </c>
      <c r="J602" s="1222" t="s">
        <v>3014</v>
      </c>
      <c r="K602" s="1224">
        <v>44827</v>
      </c>
      <c r="L602" s="1222" t="s">
        <v>292</v>
      </c>
      <c r="M602" s="1224" t="s">
        <v>3015</v>
      </c>
      <c r="N602" s="1222" t="s">
        <v>293</v>
      </c>
      <c r="O602" s="2069">
        <v>46675</v>
      </c>
      <c r="P602" s="1221" t="s">
        <v>294</v>
      </c>
      <c r="Q602" s="1221" t="s">
        <v>3124</v>
      </c>
      <c r="R602" s="2069" t="s">
        <v>3159</v>
      </c>
      <c r="S602" s="1222" t="s">
        <v>297</v>
      </c>
      <c r="T602" s="2063" t="s">
        <v>2917</v>
      </c>
      <c r="U602" s="1222" t="s">
        <v>294</v>
      </c>
      <c r="V602" s="1222" t="s">
        <v>3018</v>
      </c>
      <c r="W602" s="1222" t="s">
        <v>294</v>
      </c>
      <c r="X602" s="1222" t="s">
        <v>3019</v>
      </c>
      <c r="Y602" s="1222" t="s">
        <v>3020</v>
      </c>
      <c r="Z602" s="1222" t="s">
        <v>3011</v>
      </c>
      <c r="AA602" s="1222" t="s">
        <v>3011</v>
      </c>
      <c r="AB602" s="1222" t="s">
        <v>3011</v>
      </c>
      <c r="AC602" s="1222" t="s">
        <v>3011</v>
      </c>
      <c r="AD602" s="1222" t="s">
        <v>3011</v>
      </c>
      <c r="AE602" s="1222" t="s">
        <v>3011</v>
      </c>
      <c r="AF602" s="2007" t="s">
        <v>293</v>
      </c>
      <c r="AG602" s="1222" t="s">
        <v>3160</v>
      </c>
      <c r="AH602" s="1221" t="s">
        <v>2908</v>
      </c>
      <c r="AI602" s="2007" t="s">
        <v>2909</v>
      </c>
      <c r="AJ602" s="1222" t="s">
        <v>295</v>
      </c>
      <c r="AK602" s="1225" t="s">
        <v>3022</v>
      </c>
      <c r="AL602" s="1222" t="s">
        <v>294</v>
      </c>
      <c r="AM602" s="1221" t="s">
        <v>3011</v>
      </c>
      <c r="AN602" s="2008"/>
    </row>
    <row r="603" spans="1:40" ht="93" customHeight="1">
      <c r="A603" s="1221" t="s">
        <v>1107</v>
      </c>
      <c r="B603" s="1221" t="s">
        <v>895</v>
      </c>
      <c r="C603" s="1221" t="s">
        <v>3158</v>
      </c>
      <c r="D603" s="1222" t="s">
        <v>3011</v>
      </c>
      <c r="E603" s="1221" t="s">
        <v>3012</v>
      </c>
      <c r="F603" s="1222" t="s">
        <v>291</v>
      </c>
      <c r="G603" s="1222" t="s">
        <v>3013</v>
      </c>
      <c r="H603" s="1223">
        <v>9040.90762</v>
      </c>
      <c r="I603" s="1223">
        <v>8400</v>
      </c>
      <c r="J603" s="1222" t="s">
        <v>3014</v>
      </c>
      <c r="K603" s="1224">
        <v>44827</v>
      </c>
      <c r="L603" s="1222" t="s">
        <v>292</v>
      </c>
      <c r="M603" s="1224" t="s">
        <v>3015</v>
      </c>
      <c r="N603" s="1222" t="s">
        <v>293</v>
      </c>
      <c r="O603" s="2069">
        <v>46675</v>
      </c>
      <c r="P603" s="1221" t="s">
        <v>294</v>
      </c>
      <c r="Q603" s="1221" t="s">
        <v>3124</v>
      </c>
      <c r="R603" s="2069" t="s">
        <v>3159</v>
      </c>
      <c r="S603" s="1222" t="s">
        <v>297</v>
      </c>
      <c r="T603" s="2063" t="s">
        <v>2917</v>
      </c>
      <c r="U603" s="1222" t="s">
        <v>294</v>
      </c>
      <c r="V603" s="1222" t="s">
        <v>3018</v>
      </c>
      <c r="W603" s="1222" t="s">
        <v>294</v>
      </c>
      <c r="X603" s="1222" t="s">
        <v>3019</v>
      </c>
      <c r="Y603" s="1222" t="s">
        <v>3020</v>
      </c>
      <c r="Z603" s="1222" t="s">
        <v>3011</v>
      </c>
      <c r="AA603" s="1222" t="s">
        <v>3011</v>
      </c>
      <c r="AB603" s="1222" t="s">
        <v>3011</v>
      </c>
      <c r="AC603" s="1222" t="s">
        <v>3011</v>
      </c>
      <c r="AD603" s="1222" t="s">
        <v>3011</v>
      </c>
      <c r="AE603" s="1222" t="s">
        <v>3011</v>
      </c>
      <c r="AF603" s="2007" t="s">
        <v>293</v>
      </c>
      <c r="AG603" s="1222" t="s">
        <v>3160</v>
      </c>
      <c r="AH603" s="1221" t="s">
        <v>2908</v>
      </c>
      <c r="AI603" s="2007" t="s">
        <v>2909</v>
      </c>
      <c r="AJ603" s="1222" t="s">
        <v>295</v>
      </c>
      <c r="AK603" s="1225" t="s">
        <v>3022</v>
      </c>
      <c r="AL603" s="1222" t="s">
        <v>294</v>
      </c>
      <c r="AM603" s="1221" t="s">
        <v>3011</v>
      </c>
      <c r="AN603" s="2008"/>
    </row>
    <row r="604" spans="1:40" ht="93" customHeight="1">
      <c r="A604" s="1221" t="s">
        <v>1107</v>
      </c>
      <c r="B604" s="1221" t="s">
        <v>896</v>
      </c>
      <c r="C604" s="1221" t="s">
        <v>3158</v>
      </c>
      <c r="D604" s="1222" t="s">
        <v>3011</v>
      </c>
      <c r="E604" s="1221" t="s">
        <v>3012</v>
      </c>
      <c r="F604" s="1222" t="s">
        <v>291</v>
      </c>
      <c r="G604" s="1222" t="s">
        <v>3013</v>
      </c>
      <c r="H604" s="1223">
        <v>1937.33735</v>
      </c>
      <c r="I604" s="1223">
        <v>1800</v>
      </c>
      <c r="J604" s="1222" t="s">
        <v>3014</v>
      </c>
      <c r="K604" s="1224">
        <v>44827</v>
      </c>
      <c r="L604" s="1222" t="s">
        <v>292</v>
      </c>
      <c r="M604" s="1224" t="s">
        <v>3015</v>
      </c>
      <c r="N604" s="1222" t="s">
        <v>293</v>
      </c>
      <c r="O604" s="2069">
        <v>46675</v>
      </c>
      <c r="P604" s="1221" t="s">
        <v>294</v>
      </c>
      <c r="Q604" s="1221" t="s">
        <v>3074</v>
      </c>
      <c r="R604" s="2069" t="s">
        <v>3159</v>
      </c>
      <c r="S604" s="1222" t="s">
        <v>297</v>
      </c>
      <c r="T604" s="2063" t="s">
        <v>2917</v>
      </c>
      <c r="U604" s="1222" t="s">
        <v>294</v>
      </c>
      <c r="V604" s="1222" t="s">
        <v>3018</v>
      </c>
      <c r="W604" s="1222" t="s">
        <v>294</v>
      </c>
      <c r="X604" s="1222" t="s">
        <v>3019</v>
      </c>
      <c r="Y604" s="1222" t="s">
        <v>3020</v>
      </c>
      <c r="Z604" s="1222" t="s">
        <v>3011</v>
      </c>
      <c r="AA604" s="1222" t="s">
        <v>3011</v>
      </c>
      <c r="AB604" s="1222" t="s">
        <v>3011</v>
      </c>
      <c r="AC604" s="1222" t="s">
        <v>3011</v>
      </c>
      <c r="AD604" s="1222" t="s">
        <v>3011</v>
      </c>
      <c r="AE604" s="1222" t="s">
        <v>3011</v>
      </c>
      <c r="AF604" s="2007" t="s">
        <v>293</v>
      </c>
      <c r="AG604" s="1222" t="s">
        <v>3160</v>
      </c>
      <c r="AH604" s="1221" t="s">
        <v>2908</v>
      </c>
      <c r="AI604" s="2007" t="s">
        <v>2909</v>
      </c>
      <c r="AJ604" s="1222" t="s">
        <v>295</v>
      </c>
      <c r="AK604" s="1225" t="s">
        <v>3022</v>
      </c>
      <c r="AL604" s="1222" t="s">
        <v>294</v>
      </c>
      <c r="AM604" s="1221" t="s">
        <v>3011</v>
      </c>
      <c r="AN604" s="2008"/>
    </row>
    <row r="605" spans="1:40" ht="93" customHeight="1">
      <c r="A605" s="1221" t="s">
        <v>1107</v>
      </c>
      <c r="B605" s="1221" t="s">
        <v>897</v>
      </c>
      <c r="C605" s="1221" t="s">
        <v>3158</v>
      </c>
      <c r="D605" s="1222" t="s">
        <v>3011</v>
      </c>
      <c r="E605" s="1221" t="s">
        <v>3012</v>
      </c>
      <c r="F605" s="1222" t="s">
        <v>291</v>
      </c>
      <c r="G605" s="1222" t="s">
        <v>3013</v>
      </c>
      <c r="H605" s="1223">
        <v>1937.33735</v>
      </c>
      <c r="I605" s="1223">
        <v>1800</v>
      </c>
      <c r="J605" s="1222" t="s">
        <v>3014</v>
      </c>
      <c r="K605" s="1224">
        <v>44827</v>
      </c>
      <c r="L605" s="1222" t="s">
        <v>292</v>
      </c>
      <c r="M605" s="1224" t="s">
        <v>3015</v>
      </c>
      <c r="N605" s="1222" t="s">
        <v>293</v>
      </c>
      <c r="O605" s="2069">
        <v>46675</v>
      </c>
      <c r="P605" s="1221" t="s">
        <v>294</v>
      </c>
      <c r="Q605" s="1221" t="s">
        <v>3074</v>
      </c>
      <c r="R605" s="2069" t="s">
        <v>3159</v>
      </c>
      <c r="S605" s="1222" t="s">
        <v>297</v>
      </c>
      <c r="T605" s="2063" t="s">
        <v>2917</v>
      </c>
      <c r="U605" s="1222" t="s">
        <v>294</v>
      </c>
      <c r="V605" s="1222" t="s">
        <v>3018</v>
      </c>
      <c r="W605" s="1222" t="s">
        <v>294</v>
      </c>
      <c r="X605" s="1222" t="s">
        <v>3019</v>
      </c>
      <c r="Y605" s="1222" t="s">
        <v>3020</v>
      </c>
      <c r="Z605" s="1222" t="s">
        <v>3011</v>
      </c>
      <c r="AA605" s="1222" t="s">
        <v>3011</v>
      </c>
      <c r="AB605" s="1222" t="s">
        <v>3011</v>
      </c>
      <c r="AC605" s="1222" t="s">
        <v>3011</v>
      </c>
      <c r="AD605" s="1222" t="s">
        <v>3011</v>
      </c>
      <c r="AE605" s="1222" t="s">
        <v>3011</v>
      </c>
      <c r="AF605" s="2007" t="s">
        <v>293</v>
      </c>
      <c r="AG605" s="1222" t="s">
        <v>3160</v>
      </c>
      <c r="AH605" s="1221" t="s">
        <v>2908</v>
      </c>
      <c r="AI605" s="2007" t="s">
        <v>2909</v>
      </c>
      <c r="AJ605" s="1222" t="s">
        <v>295</v>
      </c>
      <c r="AK605" s="1225" t="s">
        <v>3022</v>
      </c>
      <c r="AL605" s="1222" t="s">
        <v>294</v>
      </c>
      <c r="AM605" s="1221" t="s">
        <v>3011</v>
      </c>
      <c r="AN605" s="2008"/>
    </row>
    <row r="606" spans="1:40" ht="93" customHeight="1">
      <c r="A606" s="1221" t="s">
        <v>1107</v>
      </c>
      <c r="B606" s="1221" t="s">
        <v>898</v>
      </c>
      <c r="C606" s="1221" t="s">
        <v>3158</v>
      </c>
      <c r="D606" s="1222" t="s">
        <v>3011</v>
      </c>
      <c r="E606" s="1221" t="s">
        <v>3012</v>
      </c>
      <c r="F606" s="1222" t="s">
        <v>291</v>
      </c>
      <c r="G606" s="1222" t="s">
        <v>3013</v>
      </c>
      <c r="H606" s="1223">
        <v>322.88956000000002</v>
      </c>
      <c r="I606" s="1223">
        <v>300</v>
      </c>
      <c r="J606" s="1222" t="s">
        <v>3014</v>
      </c>
      <c r="K606" s="1224">
        <v>44827</v>
      </c>
      <c r="L606" s="1222" t="s">
        <v>292</v>
      </c>
      <c r="M606" s="1224" t="s">
        <v>3015</v>
      </c>
      <c r="N606" s="1222" t="s">
        <v>293</v>
      </c>
      <c r="O606" s="2069">
        <v>46675</v>
      </c>
      <c r="P606" s="1221" t="s">
        <v>294</v>
      </c>
      <c r="Q606" s="1221" t="s">
        <v>3075</v>
      </c>
      <c r="R606" s="2069" t="s">
        <v>3159</v>
      </c>
      <c r="S606" s="1222" t="s">
        <v>297</v>
      </c>
      <c r="T606" s="2063" t="s">
        <v>2917</v>
      </c>
      <c r="U606" s="1222" t="s">
        <v>294</v>
      </c>
      <c r="V606" s="1222" t="s">
        <v>3018</v>
      </c>
      <c r="W606" s="1222" t="s">
        <v>294</v>
      </c>
      <c r="X606" s="1222" t="s">
        <v>3019</v>
      </c>
      <c r="Y606" s="1222" t="s">
        <v>3020</v>
      </c>
      <c r="Z606" s="1222" t="s">
        <v>3011</v>
      </c>
      <c r="AA606" s="1222" t="s">
        <v>3011</v>
      </c>
      <c r="AB606" s="1222" t="s">
        <v>3011</v>
      </c>
      <c r="AC606" s="1222" t="s">
        <v>3011</v>
      </c>
      <c r="AD606" s="1222" t="s">
        <v>3011</v>
      </c>
      <c r="AE606" s="1222" t="s">
        <v>3011</v>
      </c>
      <c r="AF606" s="2007" t="s">
        <v>293</v>
      </c>
      <c r="AG606" s="1222" t="s">
        <v>3160</v>
      </c>
      <c r="AH606" s="1221" t="s">
        <v>2908</v>
      </c>
      <c r="AI606" s="2007" t="s">
        <v>2909</v>
      </c>
      <c r="AJ606" s="1222" t="s">
        <v>295</v>
      </c>
      <c r="AK606" s="1225" t="s">
        <v>3022</v>
      </c>
      <c r="AL606" s="1222" t="s">
        <v>294</v>
      </c>
      <c r="AM606" s="1221" t="s">
        <v>3011</v>
      </c>
      <c r="AN606" s="2008"/>
    </row>
    <row r="607" spans="1:40" ht="93" customHeight="1">
      <c r="A607" s="1221" t="s">
        <v>1107</v>
      </c>
      <c r="B607" s="1221" t="s">
        <v>899</v>
      </c>
      <c r="C607" s="1221" t="s">
        <v>3158</v>
      </c>
      <c r="D607" s="1222" t="s">
        <v>3011</v>
      </c>
      <c r="E607" s="1221" t="s">
        <v>3012</v>
      </c>
      <c r="F607" s="1222" t="s">
        <v>291</v>
      </c>
      <c r="G607" s="1222" t="s">
        <v>3013</v>
      </c>
      <c r="H607" s="1223">
        <v>1937.33735</v>
      </c>
      <c r="I607" s="1223">
        <v>1800</v>
      </c>
      <c r="J607" s="1222" t="s">
        <v>3014</v>
      </c>
      <c r="K607" s="1224">
        <v>44827</v>
      </c>
      <c r="L607" s="1222" t="s">
        <v>292</v>
      </c>
      <c r="M607" s="1224" t="s">
        <v>3015</v>
      </c>
      <c r="N607" s="1222" t="s">
        <v>293</v>
      </c>
      <c r="O607" s="2069">
        <v>46675</v>
      </c>
      <c r="P607" s="1221" t="s">
        <v>294</v>
      </c>
      <c r="Q607" s="1221" t="s">
        <v>3074</v>
      </c>
      <c r="R607" s="2069" t="s">
        <v>3159</v>
      </c>
      <c r="S607" s="1222" t="s">
        <v>297</v>
      </c>
      <c r="T607" s="2063" t="s">
        <v>2917</v>
      </c>
      <c r="U607" s="1222" t="s">
        <v>294</v>
      </c>
      <c r="V607" s="1222" t="s">
        <v>3018</v>
      </c>
      <c r="W607" s="1222" t="s">
        <v>294</v>
      </c>
      <c r="X607" s="1222" t="s">
        <v>3019</v>
      </c>
      <c r="Y607" s="1222" t="s">
        <v>3020</v>
      </c>
      <c r="Z607" s="1222" t="s">
        <v>3011</v>
      </c>
      <c r="AA607" s="1222" t="s">
        <v>3011</v>
      </c>
      <c r="AB607" s="1222" t="s">
        <v>3011</v>
      </c>
      <c r="AC607" s="1222" t="s">
        <v>3011</v>
      </c>
      <c r="AD607" s="1222" t="s">
        <v>3011</v>
      </c>
      <c r="AE607" s="1222" t="s">
        <v>3011</v>
      </c>
      <c r="AF607" s="2007" t="s">
        <v>293</v>
      </c>
      <c r="AG607" s="1222" t="s">
        <v>3160</v>
      </c>
      <c r="AH607" s="1221" t="s">
        <v>2908</v>
      </c>
      <c r="AI607" s="2007" t="s">
        <v>2909</v>
      </c>
      <c r="AJ607" s="1222" t="s">
        <v>295</v>
      </c>
      <c r="AK607" s="1225" t="s">
        <v>3022</v>
      </c>
      <c r="AL607" s="1222" t="s">
        <v>294</v>
      </c>
      <c r="AM607" s="1221" t="s">
        <v>3011</v>
      </c>
      <c r="AN607" s="2008"/>
    </row>
    <row r="608" spans="1:40" ht="93" customHeight="1">
      <c r="A608" s="1221" t="s">
        <v>1107</v>
      </c>
      <c r="B608" s="1221" t="s">
        <v>900</v>
      </c>
      <c r="C608" s="1221" t="s">
        <v>3158</v>
      </c>
      <c r="D608" s="1222" t="s">
        <v>3011</v>
      </c>
      <c r="E608" s="1221" t="s">
        <v>3012</v>
      </c>
      <c r="F608" s="1222" t="s">
        <v>291</v>
      </c>
      <c r="G608" s="1222" t="s">
        <v>3013</v>
      </c>
      <c r="H608" s="1223">
        <v>7426.4598299999998</v>
      </c>
      <c r="I608" s="1223">
        <v>6900</v>
      </c>
      <c r="J608" s="1222" t="s">
        <v>3014</v>
      </c>
      <c r="K608" s="1224">
        <v>44827</v>
      </c>
      <c r="L608" s="1222" t="s">
        <v>292</v>
      </c>
      <c r="M608" s="1224" t="s">
        <v>3015</v>
      </c>
      <c r="N608" s="1222" t="s">
        <v>293</v>
      </c>
      <c r="O608" s="2069">
        <v>46675</v>
      </c>
      <c r="P608" s="1221" t="s">
        <v>294</v>
      </c>
      <c r="Q608" s="1221" t="s">
        <v>3165</v>
      </c>
      <c r="R608" s="2069" t="s">
        <v>3159</v>
      </c>
      <c r="S608" s="1222" t="s">
        <v>297</v>
      </c>
      <c r="T608" s="2063" t="s">
        <v>2917</v>
      </c>
      <c r="U608" s="1222" t="s">
        <v>294</v>
      </c>
      <c r="V608" s="1222" t="s">
        <v>3018</v>
      </c>
      <c r="W608" s="1222" t="s">
        <v>294</v>
      </c>
      <c r="X608" s="1222" t="s">
        <v>3019</v>
      </c>
      <c r="Y608" s="1222" t="s">
        <v>3020</v>
      </c>
      <c r="Z608" s="1222" t="s">
        <v>3011</v>
      </c>
      <c r="AA608" s="1222" t="s">
        <v>3011</v>
      </c>
      <c r="AB608" s="1222" t="s">
        <v>3011</v>
      </c>
      <c r="AC608" s="1222" t="s">
        <v>3011</v>
      </c>
      <c r="AD608" s="1222" t="s">
        <v>3011</v>
      </c>
      <c r="AE608" s="1222" t="s">
        <v>3011</v>
      </c>
      <c r="AF608" s="2007" t="s">
        <v>293</v>
      </c>
      <c r="AG608" s="1222" t="s">
        <v>3160</v>
      </c>
      <c r="AH608" s="1221" t="s">
        <v>2908</v>
      </c>
      <c r="AI608" s="2007" t="s">
        <v>2909</v>
      </c>
      <c r="AJ608" s="1222" t="s">
        <v>295</v>
      </c>
      <c r="AK608" s="1225" t="s">
        <v>3022</v>
      </c>
      <c r="AL608" s="1222" t="s">
        <v>294</v>
      </c>
      <c r="AM608" s="1221" t="s">
        <v>3011</v>
      </c>
      <c r="AN608" s="2008"/>
    </row>
    <row r="609" spans="1:40" ht="93" customHeight="1">
      <c r="A609" s="1221" t="s">
        <v>1107</v>
      </c>
      <c r="B609" s="1221" t="s">
        <v>901</v>
      </c>
      <c r="C609" s="1221" t="s">
        <v>3158</v>
      </c>
      <c r="D609" s="1222" t="s">
        <v>3011</v>
      </c>
      <c r="E609" s="1221" t="s">
        <v>3012</v>
      </c>
      <c r="F609" s="1222" t="s">
        <v>291</v>
      </c>
      <c r="G609" s="1222" t="s">
        <v>3013</v>
      </c>
      <c r="H609" s="1223">
        <v>645.77912000000003</v>
      </c>
      <c r="I609" s="1223">
        <v>600</v>
      </c>
      <c r="J609" s="1222" t="s">
        <v>3014</v>
      </c>
      <c r="K609" s="1224">
        <v>44827</v>
      </c>
      <c r="L609" s="1222" t="s">
        <v>292</v>
      </c>
      <c r="M609" s="1224" t="s">
        <v>3015</v>
      </c>
      <c r="N609" s="1222" t="s">
        <v>293</v>
      </c>
      <c r="O609" s="2069">
        <v>46675</v>
      </c>
      <c r="P609" s="1221" t="s">
        <v>294</v>
      </c>
      <c r="Q609" s="1221" t="s">
        <v>3024</v>
      </c>
      <c r="R609" s="2069" t="s">
        <v>3159</v>
      </c>
      <c r="S609" s="1222" t="s">
        <v>297</v>
      </c>
      <c r="T609" s="2063" t="s">
        <v>2917</v>
      </c>
      <c r="U609" s="1222" t="s">
        <v>294</v>
      </c>
      <c r="V609" s="1222" t="s">
        <v>3018</v>
      </c>
      <c r="W609" s="1222" t="s">
        <v>294</v>
      </c>
      <c r="X609" s="1222" t="s">
        <v>3019</v>
      </c>
      <c r="Y609" s="1222" t="s">
        <v>3020</v>
      </c>
      <c r="Z609" s="1222" t="s">
        <v>3011</v>
      </c>
      <c r="AA609" s="1222" t="s">
        <v>3011</v>
      </c>
      <c r="AB609" s="1222" t="s">
        <v>3011</v>
      </c>
      <c r="AC609" s="1222" t="s">
        <v>3011</v>
      </c>
      <c r="AD609" s="1222" t="s">
        <v>3011</v>
      </c>
      <c r="AE609" s="1222" t="s">
        <v>3011</v>
      </c>
      <c r="AF609" s="2007" t="s">
        <v>293</v>
      </c>
      <c r="AG609" s="1222" t="s">
        <v>3160</v>
      </c>
      <c r="AH609" s="1221" t="s">
        <v>2908</v>
      </c>
      <c r="AI609" s="2007" t="s">
        <v>2909</v>
      </c>
      <c r="AJ609" s="1222" t="s">
        <v>295</v>
      </c>
      <c r="AK609" s="1225" t="s">
        <v>3022</v>
      </c>
      <c r="AL609" s="1222" t="s">
        <v>294</v>
      </c>
      <c r="AM609" s="1221" t="s">
        <v>3011</v>
      </c>
      <c r="AN609" s="2008"/>
    </row>
    <row r="610" spans="1:40" ht="93" customHeight="1">
      <c r="A610" s="1221" t="s">
        <v>1107</v>
      </c>
      <c r="B610" s="1221" t="s">
        <v>902</v>
      </c>
      <c r="C610" s="1221" t="s">
        <v>3158</v>
      </c>
      <c r="D610" s="1222" t="s">
        <v>3011</v>
      </c>
      <c r="E610" s="1221" t="s">
        <v>3012</v>
      </c>
      <c r="F610" s="1222" t="s">
        <v>291</v>
      </c>
      <c r="G610" s="1222" t="s">
        <v>3013</v>
      </c>
      <c r="H610" s="1223">
        <v>1291.5582300000001</v>
      </c>
      <c r="I610" s="1223">
        <v>1200</v>
      </c>
      <c r="J610" s="1222" t="s">
        <v>3014</v>
      </c>
      <c r="K610" s="1224">
        <v>44827</v>
      </c>
      <c r="L610" s="1222" t="s">
        <v>292</v>
      </c>
      <c r="M610" s="1224" t="s">
        <v>3015</v>
      </c>
      <c r="N610" s="1222" t="s">
        <v>293</v>
      </c>
      <c r="O610" s="2069">
        <v>46675</v>
      </c>
      <c r="P610" s="1221" t="s">
        <v>294</v>
      </c>
      <c r="Q610" s="1221" t="s">
        <v>3053</v>
      </c>
      <c r="R610" s="2069" t="s">
        <v>3159</v>
      </c>
      <c r="S610" s="1222" t="s">
        <v>297</v>
      </c>
      <c r="T610" s="2063" t="s">
        <v>2917</v>
      </c>
      <c r="U610" s="1222" t="s">
        <v>294</v>
      </c>
      <c r="V610" s="1222" t="s">
        <v>3018</v>
      </c>
      <c r="W610" s="1222" t="s">
        <v>294</v>
      </c>
      <c r="X610" s="1222" t="s">
        <v>3019</v>
      </c>
      <c r="Y610" s="1222" t="s">
        <v>3020</v>
      </c>
      <c r="Z610" s="1222" t="s">
        <v>3011</v>
      </c>
      <c r="AA610" s="1222" t="s">
        <v>3011</v>
      </c>
      <c r="AB610" s="1222" t="s">
        <v>3011</v>
      </c>
      <c r="AC610" s="1222" t="s">
        <v>3011</v>
      </c>
      <c r="AD610" s="1222" t="s">
        <v>3011</v>
      </c>
      <c r="AE610" s="1222" t="s">
        <v>3011</v>
      </c>
      <c r="AF610" s="2007" t="s">
        <v>293</v>
      </c>
      <c r="AG610" s="1222" t="s">
        <v>3160</v>
      </c>
      <c r="AH610" s="1221" t="s">
        <v>2908</v>
      </c>
      <c r="AI610" s="2007" t="s">
        <v>2909</v>
      </c>
      <c r="AJ610" s="1222" t="s">
        <v>295</v>
      </c>
      <c r="AK610" s="1225" t="s">
        <v>3022</v>
      </c>
      <c r="AL610" s="1222" t="s">
        <v>294</v>
      </c>
      <c r="AM610" s="1221" t="s">
        <v>3011</v>
      </c>
      <c r="AN610" s="2008"/>
    </row>
    <row r="611" spans="1:40" ht="93" customHeight="1">
      <c r="A611" s="1221" t="s">
        <v>1107</v>
      </c>
      <c r="B611" s="1221" t="s">
        <v>903</v>
      </c>
      <c r="C611" s="1221" t="s">
        <v>3158</v>
      </c>
      <c r="D611" s="1222" t="s">
        <v>3011</v>
      </c>
      <c r="E611" s="1221" t="s">
        <v>3012</v>
      </c>
      <c r="F611" s="1222" t="s">
        <v>291</v>
      </c>
      <c r="G611" s="1222" t="s">
        <v>3013</v>
      </c>
      <c r="H611" s="1223">
        <v>322.88956000000002</v>
      </c>
      <c r="I611" s="1223">
        <v>300</v>
      </c>
      <c r="J611" s="1222" t="s">
        <v>3014</v>
      </c>
      <c r="K611" s="1224">
        <v>44827</v>
      </c>
      <c r="L611" s="1222" t="s">
        <v>292</v>
      </c>
      <c r="M611" s="1224" t="s">
        <v>3015</v>
      </c>
      <c r="N611" s="1222" t="s">
        <v>293</v>
      </c>
      <c r="O611" s="2069">
        <v>46675</v>
      </c>
      <c r="P611" s="1221" t="s">
        <v>294</v>
      </c>
      <c r="Q611" s="1221" t="s">
        <v>3075</v>
      </c>
      <c r="R611" s="2069" t="s">
        <v>3159</v>
      </c>
      <c r="S611" s="1222" t="s">
        <v>297</v>
      </c>
      <c r="T611" s="2063" t="s">
        <v>2917</v>
      </c>
      <c r="U611" s="1222" t="s">
        <v>294</v>
      </c>
      <c r="V611" s="1222" t="s">
        <v>3018</v>
      </c>
      <c r="W611" s="1222" t="s">
        <v>294</v>
      </c>
      <c r="X611" s="1222" t="s">
        <v>3019</v>
      </c>
      <c r="Y611" s="1222" t="s">
        <v>3020</v>
      </c>
      <c r="Z611" s="1222" t="s">
        <v>3011</v>
      </c>
      <c r="AA611" s="1222" t="s">
        <v>3011</v>
      </c>
      <c r="AB611" s="1222" t="s">
        <v>3011</v>
      </c>
      <c r="AC611" s="1222" t="s">
        <v>3011</v>
      </c>
      <c r="AD611" s="1222" t="s">
        <v>3011</v>
      </c>
      <c r="AE611" s="1222" t="s">
        <v>3011</v>
      </c>
      <c r="AF611" s="2007" t="s">
        <v>293</v>
      </c>
      <c r="AG611" s="1222" t="s">
        <v>3160</v>
      </c>
      <c r="AH611" s="1221" t="s">
        <v>2908</v>
      </c>
      <c r="AI611" s="2007" t="s">
        <v>2909</v>
      </c>
      <c r="AJ611" s="1222" t="s">
        <v>295</v>
      </c>
      <c r="AK611" s="1225" t="s">
        <v>3022</v>
      </c>
      <c r="AL611" s="1222" t="s">
        <v>294</v>
      </c>
      <c r="AM611" s="1221" t="s">
        <v>3011</v>
      </c>
      <c r="AN611" s="2008"/>
    </row>
    <row r="612" spans="1:40" ht="93" customHeight="1">
      <c r="A612" s="1221" t="s">
        <v>1107</v>
      </c>
      <c r="B612" s="1221" t="s">
        <v>904</v>
      </c>
      <c r="C612" s="1221" t="s">
        <v>3158</v>
      </c>
      <c r="D612" s="1222" t="s">
        <v>3011</v>
      </c>
      <c r="E612" s="1221" t="s">
        <v>3012</v>
      </c>
      <c r="F612" s="1222" t="s">
        <v>291</v>
      </c>
      <c r="G612" s="1222" t="s">
        <v>3013</v>
      </c>
      <c r="H612" s="1223">
        <v>35517.851369999997</v>
      </c>
      <c r="I612" s="1223">
        <v>33000</v>
      </c>
      <c r="J612" s="1222" t="s">
        <v>3014</v>
      </c>
      <c r="K612" s="1224">
        <v>44827</v>
      </c>
      <c r="L612" s="1222" t="s">
        <v>292</v>
      </c>
      <c r="M612" s="1224" t="s">
        <v>3015</v>
      </c>
      <c r="N612" s="1222" t="s">
        <v>293</v>
      </c>
      <c r="O612" s="2069">
        <v>46675</v>
      </c>
      <c r="P612" s="1221" t="s">
        <v>294</v>
      </c>
      <c r="Q612" s="1221" t="s">
        <v>3175</v>
      </c>
      <c r="R612" s="2069" t="s">
        <v>3159</v>
      </c>
      <c r="S612" s="1222" t="s">
        <v>297</v>
      </c>
      <c r="T612" s="2063" t="s">
        <v>2917</v>
      </c>
      <c r="U612" s="1222" t="s">
        <v>294</v>
      </c>
      <c r="V612" s="1222" t="s">
        <v>3018</v>
      </c>
      <c r="W612" s="1222" t="s">
        <v>294</v>
      </c>
      <c r="X612" s="1222" t="s">
        <v>3019</v>
      </c>
      <c r="Y612" s="1222" t="s">
        <v>3020</v>
      </c>
      <c r="Z612" s="1222" t="s">
        <v>3011</v>
      </c>
      <c r="AA612" s="1222" t="s">
        <v>3011</v>
      </c>
      <c r="AB612" s="1222" t="s">
        <v>3011</v>
      </c>
      <c r="AC612" s="1222" t="s">
        <v>3011</v>
      </c>
      <c r="AD612" s="1222" t="s">
        <v>3011</v>
      </c>
      <c r="AE612" s="1222" t="s">
        <v>3011</v>
      </c>
      <c r="AF612" s="2007" t="s">
        <v>293</v>
      </c>
      <c r="AG612" s="1222" t="s">
        <v>3160</v>
      </c>
      <c r="AH612" s="1221" t="s">
        <v>2908</v>
      </c>
      <c r="AI612" s="2007" t="s">
        <v>2909</v>
      </c>
      <c r="AJ612" s="1222" t="s">
        <v>295</v>
      </c>
      <c r="AK612" s="1225" t="s">
        <v>3022</v>
      </c>
      <c r="AL612" s="1222" t="s">
        <v>294</v>
      </c>
      <c r="AM612" s="1221" t="s">
        <v>3011</v>
      </c>
      <c r="AN612" s="2008"/>
    </row>
    <row r="613" spans="1:40" ht="93" customHeight="1">
      <c r="A613" s="1221" t="s">
        <v>1107</v>
      </c>
      <c r="B613" s="1221" t="s">
        <v>905</v>
      </c>
      <c r="C613" s="1221" t="s">
        <v>3158</v>
      </c>
      <c r="D613" s="1222" t="s">
        <v>3011</v>
      </c>
      <c r="E613" s="1221" t="s">
        <v>3012</v>
      </c>
      <c r="F613" s="1222" t="s">
        <v>291</v>
      </c>
      <c r="G613" s="1222" t="s">
        <v>3013</v>
      </c>
      <c r="H613" s="1223">
        <v>1291.5582300000001</v>
      </c>
      <c r="I613" s="1223">
        <v>1200</v>
      </c>
      <c r="J613" s="1222" t="s">
        <v>3014</v>
      </c>
      <c r="K613" s="1224">
        <v>44827</v>
      </c>
      <c r="L613" s="1222" t="s">
        <v>292</v>
      </c>
      <c r="M613" s="1224" t="s">
        <v>3015</v>
      </c>
      <c r="N613" s="1222" t="s">
        <v>293</v>
      </c>
      <c r="O613" s="2069">
        <v>46675</v>
      </c>
      <c r="P613" s="1221" t="s">
        <v>294</v>
      </c>
      <c r="Q613" s="1221" t="s">
        <v>3053</v>
      </c>
      <c r="R613" s="2069" t="s">
        <v>3159</v>
      </c>
      <c r="S613" s="1222" t="s">
        <v>297</v>
      </c>
      <c r="T613" s="2063" t="s">
        <v>2917</v>
      </c>
      <c r="U613" s="1222" t="s">
        <v>294</v>
      </c>
      <c r="V613" s="1222" t="s">
        <v>3018</v>
      </c>
      <c r="W613" s="1222" t="s">
        <v>294</v>
      </c>
      <c r="X613" s="1222" t="s">
        <v>3019</v>
      </c>
      <c r="Y613" s="1222" t="s">
        <v>3020</v>
      </c>
      <c r="Z613" s="1222" t="s">
        <v>3011</v>
      </c>
      <c r="AA613" s="1222" t="s">
        <v>3011</v>
      </c>
      <c r="AB613" s="1222" t="s">
        <v>3011</v>
      </c>
      <c r="AC613" s="1222" t="s">
        <v>3011</v>
      </c>
      <c r="AD613" s="1222" t="s">
        <v>3011</v>
      </c>
      <c r="AE613" s="1222" t="s">
        <v>3011</v>
      </c>
      <c r="AF613" s="2007" t="s">
        <v>293</v>
      </c>
      <c r="AG613" s="1222" t="s">
        <v>3160</v>
      </c>
      <c r="AH613" s="1221" t="s">
        <v>2908</v>
      </c>
      <c r="AI613" s="2007" t="s">
        <v>2909</v>
      </c>
      <c r="AJ613" s="1222" t="s">
        <v>295</v>
      </c>
      <c r="AK613" s="1225" t="s">
        <v>3022</v>
      </c>
      <c r="AL613" s="1222" t="s">
        <v>294</v>
      </c>
      <c r="AM613" s="1221" t="s">
        <v>3011</v>
      </c>
      <c r="AN613" s="2008"/>
    </row>
    <row r="614" spans="1:40" ht="93" customHeight="1">
      <c r="A614" s="1221" t="s">
        <v>1107</v>
      </c>
      <c r="B614" s="1221" t="s">
        <v>906</v>
      </c>
      <c r="C614" s="1221" t="s">
        <v>3158</v>
      </c>
      <c r="D614" s="1222" t="s">
        <v>3011</v>
      </c>
      <c r="E614" s="1221" t="s">
        <v>3012</v>
      </c>
      <c r="F614" s="1222" t="s">
        <v>291</v>
      </c>
      <c r="G614" s="1222" t="s">
        <v>3013</v>
      </c>
      <c r="H614" s="1223">
        <v>322.88956000000002</v>
      </c>
      <c r="I614" s="1223">
        <v>300</v>
      </c>
      <c r="J614" s="1222" t="s">
        <v>3014</v>
      </c>
      <c r="K614" s="1224">
        <v>44827</v>
      </c>
      <c r="L614" s="1222" t="s">
        <v>292</v>
      </c>
      <c r="M614" s="1224" t="s">
        <v>3015</v>
      </c>
      <c r="N614" s="1222" t="s">
        <v>293</v>
      </c>
      <c r="O614" s="2069">
        <v>46675</v>
      </c>
      <c r="P614" s="1221" t="s">
        <v>294</v>
      </c>
      <c r="Q614" s="1221" t="s">
        <v>3075</v>
      </c>
      <c r="R614" s="2069" t="s">
        <v>3159</v>
      </c>
      <c r="S614" s="1222" t="s">
        <v>297</v>
      </c>
      <c r="T614" s="2063" t="s">
        <v>2917</v>
      </c>
      <c r="U614" s="1222" t="s">
        <v>294</v>
      </c>
      <c r="V614" s="1222" t="s">
        <v>3018</v>
      </c>
      <c r="W614" s="1222" t="s">
        <v>294</v>
      </c>
      <c r="X614" s="1222" t="s">
        <v>3019</v>
      </c>
      <c r="Y614" s="1222" t="s">
        <v>3020</v>
      </c>
      <c r="Z614" s="1222" t="s">
        <v>3011</v>
      </c>
      <c r="AA614" s="1222" t="s">
        <v>3011</v>
      </c>
      <c r="AB614" s="1222" t="s">
        <v>3011</v>
      </c>
      <c r="AC614" s="1222" t="s">
        <v>3011</v>
      </c>
      <c r="AD614" s="1222" t="s">
        <v>3011</v>
      </c>
      <c r="AE614" s="1222" t="s">
        <v>3011</v>
      </c>
      <c r="AF614" s="2007" t="s">
        <v>293</v>
      </c>
      <c r="AG614" s="1222" t="s">
        <v>3160</v>
      </c>
      <c r="AH614" s="1221" t="s">
        <v>2908</v>
      </c>
      <c r="AI614" s="2007" t="s">
        <v>2909</v>
      </c>
      <c r="AJ614" s="1222" t="s">
        <v>295</v>
      </c>
      <c r="AK614" s="1225" t="s">
        <v>3022</v>
      </c>
      <c r="AL614" s="1222" t="s">
        <v>294</v>
      </c>
      <c r="AM614" s="1221" t="s">
        <v>3011</v>
      </c>
      <c r="AN614" s="2008"/>
    </row>
    <row r="615" spans="1:40" ht="93" customHeight="1">
      <c r="A615" s="1221" t="s">
        <v>1107</v>
      </c>
      <c r="B615" s="1221" t="s">
        <v>907</v>
      </c>
      <c r="C615" s="1221" t="s">
        <v>3158</v>
      </c>
      <c r="D615" s="1222" t="s">
        <v>3011</v>
      </c>
      <c r="E615" s="1221" t="s">
        <v>3012</v>
      </c>
      <c r="F615" s="1222" t="s">
        <v>291</v>
      </c>
      <c r="G615" s="1222" t="s">
        <v>3013</v>
      </c>
      <c r="H615" s="1223">
        <v>322.88956000000002</v>
      </c>
      <c r="I615" s="1223">
        <v>300</v>
      </c>
      <c r="J615" s="1222" t="s">
        <v>3014</v>
      </c>
      <c r="K615" s="1224">
        <v>44827</v>
      </c>
      <c r="L615" s="1222" t="s">
        <v>292</v>
      </c>
      <c r="M615" s="1224" t="s">
        <v>3015</v>
      </c>
      <c r="N615" s="1222" t="s">
        <v>293</v>
      </c>
      <c r="O615" s="2069">
        <v>46675</v>
      </c>
      <c r="P615" s="1221" t="s">
        <v>294</v>
      </c>
      <c r="Q615" s="1221" t="s">
        <v>3075</v>
      </c>
      <c r="R615" s="2069" t="s">
        <v>3159</v>
      </c>
      <c r="S615" s="1222" t="s">
        <v>297</v>
      </c>
      <c r="T615" s="2063" t="s">
        <v>2917</v>
      </c>
      <c r="U615" s="1222" t="s">
        <v>294</v>
      </c>
      <c r="V615" s="1222" t="s">
        <v>3018</v>
      </c>
      <c r="W615" s="1222" t="s">
        <v>294</v>
      </c>
      <c r="X615" s="1222" t="s">
        <v>3019</v>
      </c>
      <c r="Y615" s="1222" t="s">
        <v>3020</v>
      </c>
      <c r="Z615" s="1222" t="s">
        <v>3011</v>
      </c>
      <c r="AA615" s="1222" t="s">
        <v>3011</v>
      </c>
      <c r="AB615" s="1222" t="s">
        <v>3011</v>
      </c>
      <c r="AC615" s="1222" t="s">
        <v>3011</v>
      </c>
      <c r="AD615" s="1222" t="s">
        <v>3011</v>
      </c>
      <c r="AE615" s="1222" t="s">
        <v>3011</v>
      </c>
      <c r="AF615" s="2007" t="s">
        <v>293</v>
      </c>
      <c r="AG615" s="1222" t="s">
        <v>3160</v>
      </c>
      <c r="AH615" s="1221" t="s">
        <v>2908</v>
      </c>
      <c r="AI615" s="2007" t="s">
        <v>2909</v>
      </c>
      <c r="AJ615" s="1222" t="s">
        <v>295</v>
      </c>
      <c r="AK615" s="1225" t="s">
        <v>3022</v>
      </c>
      <c r="AL615" s="1222" t="s">
        <v>294</v>
      </c>
      <c r="AM615" s="1221" t="s">
        <v>3011</v>
      </c>
      <c r="AN615" s="2008"/>
    </row>
    <row r="616" spans="1:40" ht="93" customHeight="1">
      <c r="A616" s="1221" t="s">
        <v>1107</v>
      </c>
      <c r="B616" s="1221" t="s">
        <v>908</v>
      </c>
      <c r="C616" s="1221" t="s">
        <v>3158</v>
      </c>
      <c r="D616" s="1222" t="s">
        <v>3011</v>
      </c>
      <c r="E616" s="1221" t="s">
        <v>3012</v>
      </c>
      <c r="F616" s="1222" t="s">
        <v>291</v>
      </c>
      <c r="G616" s="1222" t="s">
        <v>3013</v>
      </c>
      <c r="H616" s="1223">
        <v>645.77912000000003</v>
      </c>
      <c r="I616" s="1223">
        <v>600</v>
      </c>
      <c r="J616" s="1222" t="s">
        <v>3014</v>
      </c>
      <c r="K616" s="1224">
        <v>44827</v>
      </c>
      <c r="L616" s="1222" t="s">
        <v>292</v>
      </c>
      <c r="M616" s="1224" t="s">
        <v>3015</v>
      </c>
      <c r="N616" s="1222" t="s">
        <v>293</v>
      </c>
      <c r="O616" s="2069">
        <v>46675</v>
      </c>
      <c r="P616" s="1221" t="s">
        <v>294</v>
      </c>
      <c r="Q616" s="1221" t="s">
        <v>3024</v>
      </c>
      <c r="R616" s="2069" t="s">
        <v>3159</v>
      </c>
      <c r="S616" s="1222" t="s">
        <v>297</v>
      </c>
      <c r="T616" s="2063" t="s">
        <v>2917</v>
      </c>
      <c r="U616" s="1222" t="s">
        <v>294</v>
      </c>
      <c r="V616" s="1222" t="s">
        <v>3018</v>
      </c>
      <c r="W616" s="1222" t="s">
        <v>294</v>
      </c>
      <c r="X616" s="1222" t="s">
        <v>3019</v>
      </c>
      <c r="Y616" s="1222" t="s">
        <v>3020</v>
      </c>
      <c r="Z616" s="1222" t="s">
        <v>3011</v>
      </c>
      <c r="AA616" s="1222" t="s">
        <v>3011</v>
      </c>
      <c r="AB616" s="1222" t="s">
        <v>3011</v>
      </c>
      <c r="AC616" s="1222" t="s">
        <v>3011</v>
      </c>
      <c r="AD616" s="1222" t="s">
        <v>3011</v>
      </c>
      <c r="AE616" s="1222" t="s">
        <v>3011</v>
      </c>
      <c r="AF616" s="2007" t="s">
        <v>293</v>
      </c>
      <c r="AG616" s="1222" t="s">
        <v>3160</v>
      </c>
      <c r="AH616" s="1221" t="s">
        <v>2908</v>
      </c>
      <c r="AI616" s="2007" t="s">
        <v>2909</v>
      </c>
      <c r="AJ616" s="1222" t="s">
        <v>295</v>
      </c>
      <c r="AK616" s="1225" t="s">
        <v>3022</v>
      </c>
      <c r="AL616" s="1222" t="s">
        <v>294</v>
      </c>
      <c r="AM616" s="1221" t="s">
        <v>3011</v>
      </c>
      <c r="AN616" s="2008"/>
    </row>
    <row r="617" spans="1:40" ht="93" customHeight="1">
      <c r="A617" s="1221" t="s">
        <v>1107</v>
      </c>
      <c r="B617" s="1221" t="s">
        <v>909</v>
      </c>
      <c r="C617" s="1221" t="s">
        <v>3158</v>
      </c>
      <c r="D617" s="1222" t="s">
        <v>3011</v>
      </c>
      <c r="E617" s="1221" t="s">
        <v>3012</v>
      </c>
      <c r="F617" s="1222" t="s">
        <v>291</v>
      </c>
      <c r="G617" s="1222" t="s">
        <v>3013</v>
      </c>
      <c r="H617" s="1223">
        <v>322.88956000000002</v>
      </c>
      <c r="I617" s="1223">
        <v>300</v>
      </c>
      <c r="J617" s="1222" t="s">
        <v>3014</v>
      </c>
      <c r="K617" s="1224">
        <v>44827</v>
      </c>
      <c r="L617" s="1222" t="s">
        <v>292</v>
      </c>
      <c r="M617" s="1224" t="s">
        <v>3015</v>
      </c>
      <c r="N617" s="1222" t="s">
        <v>293</v>
      </c>
      <c r="O617" s="2069">
        <v>46675</v>
      </c>
      <c r="P617" s="1221" t="s">
        <v>294</v>
      </c>
      <c r="Q617" s="1221" t="s">
        <v>3075</v>
      </c>
      <c r="R617" s="2069" t="s">
        <v>3159</v>
      </c>
      <c r="S617" s="1222" t="s">
        <v>297</v>
      </c>
      <c r="T617" s="2063" t="s">
        <v>2917</v>
      </c>
      <c r="U617" s="1222" t="s">
        <v>294</v>
      </c>
      <c r="V617" s="1222" t="s">
        <v>3018</v>
      </c>
      <c r="W617" s="1222" t="s">
        <v>294</v>
      </c>
      <c r="X617" s="1222" t="s">
        <v>3019</v>
      </c>
      <c r="Y617" s="1222" t="s">
        <v>3020</v>
      </c>
      <c r="Z617" s="1222" t="s">
        <v>3011</v>
      </c>
      <c r="AA617" s="1222" t="s">
        <v>3011</v>
      </c>
      <c r="AB617" s="1222" t="s">
        <v>3011</v>
      </c>
      <c r="AC617" s="1222" t="s">
        <v>3011</v>
      </c>
      <c r="AD617" s="1222" t="s">
        <v>3011</v>
      </c>
      <c r="AE617" s="1222" t="s">
        <v>3011</v>
      </c>
      <c r="AF617" s="2007" t="s">
        <v>293</v>
      </c>
      <c r="AG617" s="1222" t="s">
        <v>3160</v>
      </c>
      <c r="AH617" s="1221" t="s">
        <v>2908</v>
      </c>
      <c r="AI617" s="2007" t="s">
        <v>2909</v>
      </c>
      <c r="AJ617" s="1222" t="s">
        <v>295</v>
      </c>
      <c r="AK617" s="1225" t="s">
        <v>3022</v>
      </c>
      <c r="AL617" s="1222" t="s">
        <v>294</v>
      </c>
      <c r="AM617" s="1221" t="s">
        <v>3011</v>
      </c>
      <c r="AN617" s="2008"/>
    </row>
    <row r="618" spans="1:40" ht="93" customHeight="1">
      <c r="A618" s="1221" t="s">
        <v>1107</v>
      </c>
      <c r="B618" s="1221" t="s">
        <v>910</v>
      </c>
      <c r="C618" s="1221" t="s">
        <v>3158</v>
      </c>
      <c r="D618" s="1222" t="s">
        <v>3011</v>
      </c>
      <c r="E618" s="1221" t="s">
        <v>3012</v>
      </c>
      <c r="F618" s="1222" t="s">
        <v>291</v>
      </c>
      <c r="G618" s="1222" t="s">
        <v>3013</v>
      </c>
      <c r="H618" s="1223">
        <v>4843.3433699999996</v>
      </c>
      <c r="I618" s="1223">
        <v>4500</v>
      </c>
      <c r="J618" s="1222" t="s">
        <v>3014</v>
      </c>
      <c r="K618" s="1224">
        <v>44827</v>
      </c>
      <c r="L618" s="1222" t="s">
        <v>292</v>
      </c>
      <c r="M618" s="1224" t="s">
        <v>3015</v>
      </c>
      <c r="N618" s="1222" t="s">
        <v>293</v>
      </c>
      <c r="O618" s="2069">
        <v>46675</v>
      </c>
      <c r="P618" s="1221" t="s">
        <v>294</v>
      </c>
      <c r="Q618" s="1221" t="s">
        <v>3028</v>
      </c>
      <c r="R618" s="2069" t="s">
        <v>3159</v>
      </c>
      <c r="S618" s="1222" t="s">
        <v>297</v>
      </c>
      <c r="T618" s="2063" t="s">
        <v>2917</v>
      </c>
      <c r="U618" s="1222" t="s">
        <v>294</v>
      </c>
      <c r="V618" s="1222" t="s">
        <v>3018</v>
      </c>
      <c r="W618" s="1222" t="s">
        <v>294</v>
      </c>
      <c r="X618" s="1222" t="s">
        <v>3019</v>
      </c>
      <c r="Y618" s="1222" t="s">
        <v>3020</v>
      </c>
      <c r="Z618" s="1222" t="s">
        <v>3011</v>
      </c>
      <c r="AA618" s="1222" t="s">
        <v>3011</v>
      </c>
      <c r="AB618" s="1222" t="s">
        <v>3011</v>
      </c>
      <c r="AC618" s="1222" t="s">
        <v>3011</v>
      </c>
      <c r="AD618" s="1222" t="s">
        <v>3011</v>
      </c>
      <c r="AE618" s="1222" t="s">
        <v>3011</v>
      </c>
      <c r="AF618" s="2007" t="s">
        <v>293</v>
      </c>
      <c r="AG618" s="1222" t="s">
        <v>3160</v>
      </c>
      <c r="AH618" s="1221" t="s">
        <v>2908</v>
      </c>
      <c r="AI618" s="2007" t="s">
        <v>2909</v>
      </c>
      <c r="AJ618" s="1222" t="s">
        <v>295</v>
      </c>
      <c r="AK618" s="1225" t="s">
        <v>3022</v>
      </c>
      <c r="AL618" s="1222" t="s">
        <v>294</v>
      </c>
      <c r="AM618" s="1221" t="s">
        <v>3011</v>
      </c>
      <c r="AN618" s="2008"/>
    </row>
    <row r="619" spans="1:40" ht="93" customHeight="1">
      <c r="A619" s="1221" t="s">
        <v>1107</v>
      </c>
      <c r="B619" s="1221" t="s">
        <v>911</v>
      </c>
      <c r="C619" s="1221" t="s">
        <v>3158</v>
      </c>
      <c r="D619" s="1222" t="s">
        <v>3011</v>
      </c>
      <c r="E619" s="1221" t="s">
        <v>3012</v>
      </c>
      <c r="F619" s="1222" t="s">
        <v>291</v>
      </c>
      <c r="G619" s="1222" t="s">
        <v>3013</v>
      </c>
      <c r="H619" s="1223">
        <v>4520.45381</v>
      </c>
      <c r="I619" s="1223">
        <v>4200</v>
      </c>
      <c r="J619" s="1222" t="s">
        <v>3014</v>
      </c>
      <c r="K619" s="1224">
        <v>44827</v>
      </c>
      <c r="L619" s="1222" t="s">
        <v>292</v>
      </c>
      <c r="M619" s="1224" t="s">
        <v>3015</v>
      </c>
      <c r="N619" s="1222" t="s">
        <v>293</v>
      </c>
      <c r="O619" s="2069">
        <v>46675</v>
      </c>
      <c r="P619" s="1221" t="s">
        <v>294</v>
      </c>
      <c r="Q619" s="1221" t="s">
        <v>3170</v>
      </c>
      <c r="R619" s="2069" t="s">
        <v>3159</v>
      </c>
      <c r="S619" s="1222" t="s">
        <v>297</v>
      </c>
      <c r="T619" s="2063" t="s">
        <v>2917</v>
      </c>
      <c r="U619" s="1222" t="s">
        <v>294</v>
      </c>
      <c r="V619" s="1222" t="s">
        <v>3018</v>
      </c>
      <c r="W619" s="1222" t="s">
        <v>294</v>
      </c>
      <c r="X619" s="1222" t="s">
        <v>3019</v>
      </c>
      <c r="Y619" s="1222" t="s">
        <v>3020</v>
      </c>
      <c r="Z619" s="1222" t="s">
        <v>3011</v>
      </c>
      <c r="AA619" s="1222" t="s">
        <v>3011</v>
      </c>
      <c r="AB619" s="1222" t="s">
        <v>3011</v>
      </c>
      <c r="AC619" s="1222" t="s">
        <v>3011</v>
      </c>
      <c r="AD619" s="1222" t="s">
        <v>3011</v>
      </c>
      <c r="AE619" s="1222" t="s">
        <v>3011</v>
      </c>
      <c r="AF619" s="2007" t="s">
        <v>293</v>
      </c>
      <c r="AG619" s="1222" t="s">
        <v>3160</v>
      </c>
      <c r="AH619" s="1221" t="s">
        <v>2908</v>
      </c>
      <c r="AI619" s="2007" t="s">
        <v>2909</v>
      </c>
      <c r="AJ619" s="1222" t="s">
        <v>295</v>
      </c>
      <c r="AK619" s="1225" t="s">
        <v>3022</v>
      </c>
      <c r="AL619" s="1222" t="s">
        <v>294</v>
      </c>
      <c r="AM619" s="1221" t="s">
        <v>3011</v>
      </c>
      <c r="AN619" s="2008"/>
    </row>
    <row r="620" spans="1:40" ht="93" customHeight="1">
      <c r="A620" s="1221" t="s">
        <v>1107</v>
      </c>
      <c r="B620" s="1221" t="s">
        <v>912</v>
      </c>
      <c r="C620" s="1221" t="s">
        <v>3158</v>
      </c>
      <c r="D620" s="1222" t="s">
        <v>3011</v>
      </c>
      <c r="E620" s="1221" t="s">
        <v>3012</v>
      </c>
      <c r="F620" s="1222" t="s">
        <v>291</v>
      </c>
      <c r="G620" s="1222" t="s">
        <v>3013</v>
      </c>
      <c r="H620" s="1223">
        <v>7749.3493900000003</v>
      </c>
      <c r="I620" s="1223">
        <v>7200</v>
      </c>
      <c r="J620" s="1222" t="s">
        <v>3014</v>
      </c>
      <c r="K620" s="1224">
        <v>44830</v>
      </c>
      <c r="L620" s="1222" t="s">
        <v>292</v>
      </c>
      <c r="M620" s="1224" t="s">
        <v>3015</v>
      </c>
      <c r="N620" s="1222" t="s">
        <v>293</v>
      </c>
      <c r="O620" s="2069">
        <v>46675</v>
      </c>
      <c r="P620" s="1221" t="s">
        <v>294</v>
      </c>
      <c r="Q620" s="1221" t="s">
        <v>3113</v>
      </c>
      <c r="R620" s="2069" t="s">
        <v>3159</v>
      </c>
      <c r="S620" s="1222" t="s">
        <v>297</v>
      </c>
      <c r="T620" s="2063" t="s">
        <v>2917</v>
      </c>
      <c r="U620" s="1222" t="s">
        <v>294</v>
      </c>
      <c r="V620" s="1222" t="s">
        <v>3018</v>
      </c>
      <c r="W620" s="1222" t="s">
        <v>294</v>
      </c>
      <c r="X620" s="1222" t="s">
        <v>3019</v>
      </c>
      <c r="Y620" s="1222" t="s">
        <v>3020</v>
      </c>
      <c r="Z620" s="1222" t="s">
        <v>3011</v>
      </c>
      <c r="AA620" s="1222" t="s">
        <v>3011</v>
      </c>
      <c r="AB620" s="1222" t="s">
        <v>3011</v>
      </c>
      <c r="AC620" s="1222" t="s">
        <v>3011</v>
      </c>
      <c r="AD620" s="1222" t="s">
        <v>3011</v>
      </c>
      <c r="AE620" s="1222" t="s">
        <v>3011</v>
      </c>
      <c r="AF620" s="2007" t="s">
        <v>293</v>
      </c>
      <c r="AG620" s="1222" t="s">
        <v>3160</v>
      </c>
      <c r="AH620" s="1221" t="s">
        <v>2908</v>
      </c>
      <c r="AI620" s="2007" t="s">
        <v>2909</v>
      </c>
      <c r="AJ620" s="1222" t="s">
        <v>295</v>
      </c>
      <c r="AK620" s="1225" t="s">
        <v>3022</v>
      </c>
      <c r="AL620" s="1222" t="s">
        <v>294</v>
      </c>
      <c r="AM620" s="1221" t="s">
        <v>3011</v>
      </c>
      <c r="AN620" s="2008"/>
    </row>
    <row r="621" spans="1:40" ht="93" customHeight="1">
      <c r="A621" s="1221" t="s">
        <v>1107</v>
      </c>
      <c r="B621" s="1221" t="s">
        <v>913</v>
      </c>
      <c r="C621" s="1221" t="s">
        <v>3158</v>
      </c>
      <c r="D621" s="1222" t="s">
        <v>3011</v>
      </c>
      <c r="E621" s="1221" t="s">
        <v>3012</v>
      </c>
      <c r="F621" s="1222" t="s">
        <v>291</v>
      </c>
      <c r="G621" s="1222" t="s">
        <v>3013</v>
      </c>
      <c r="H621" s="1223">
        <v>5489.12248</v>
      </c>
      <c r="I621" s="1223">
        <v>5100</v>
      </c>
      <c r="J621" s="1222" t="s">
        <v>3014</v>
      </c>
      <c r="K621" s="1224">
        <v>44830</v>
      </c>
      <c r="L621" s="1222" t="s">
        <v>292</v>
      </c>
      <c r="M621" s="1224" t="s">
        <v>3015</v>
      </c>
      <c r="N621" s="1222" t="s">
        <v>293</v>
      </c>
      <c r="O621" s="2069">
        <v>46675</v>
      </c>
      <c r="P621" s="1221" t="s">
        <v>294</v>
      </c>
      <c r="Q621" s="1221" t="s">
        <v>3093</v>
      </c>
      <c r="R621" s="2069" t="s">
        <v>3159</v>
      </c>
      <c r="S621" s="1222" t="s">
        <v>297</v>
      </c>
      <c r="T621" s="2063" t="s">
        <v>2917</v>
      </c>
      <c r="U621" s="1222" t="s">
        <v>294</v>
      </c>
      <c r="V621" s="1222" t="s">
        <v>3018</v>
      </c>
      <c r="W621" s="1222" t="s">
        <v>294</v>
      </c>
      <c r="X621" s="1222" t="s">
        <v>3019</v>
      </c>
      <c r="Y621" s="1222" t="s">
        <v>3020</v>
      </c>
      <c r="Z621" s="1222" t="s">
        <v>3011</v>
      </c>
      <c r="AA621" s="1222" t="s">
        <v>3011</v>
      </c>
      <c r="AB621" s="1222" t="s">
        <v>3011</v>
      </c>
      <c r="AC621" s="1222" t="s">
        <v>3011</v>
      </c>
      <c r="AD621" s="1222" t="s">
        <v>3011</v>
      </c>
      <c r="AE621" s="1222" t="s">
        <v>3011</v>
      </c>
      <c r="AF621" s="2007" t="s">
        <v>293</v>
      </c>
      <c r="AG621" s="1222" t="s">
        <v>3160</v>
      </c>
      <c r="AH621" s="1221" t="s">
        <v>2908</v>
      </c>
      <c r="AI621" s="2007" t="s">
        <v>2909</v>
      </c>
      <c r="AJ621" s="1222" t="s">
        <v>295</v>
      </c>
      <c r="AK621" s="1225" t="s">
        <v>3022</v>
      </c>
      <c r="AL621" s="1222" t="s">
        <v>294</v>
      </c>
      <c r="AM621" s="1221" t="s">
        <v>3011</v>
      </c>
      <c r="AN621" s="2008"/>
    </row>
    <row r="622" spans="1:40" ht="93" customHeight="1">
      <c r="A622" s="1221" t="s">
        <v>1107</v>
      </c>
      <c r="B622" s="1221" t="s">
        <v>914</v>
      </c>
      <c r="C622" s="1221" t="s">
        <v>3158</v>
      </c>
      <c r="D622" s="1222" t="s">
        <v>3011</v>
      </c>
      <c r="E622" s="1221" t="s">
        <v>3012</v>
      </c>
      <c r="F622" s="1222" t="s">
        <v>291</v>
      </c>
      <c r="G622" s="1222" t="s">
        <v>3013</v>
      </c>
      <c r="H622" s="1223">
        <v>14207.14055</v>
      </c>
      <c r="I622" s="1223">
        <v>13200</v>
      </c>
      <c r="J622" s="1222" t="s">
        <v>3014</v>
      </c>
      <c r="K622" s="1224">
        <v>44830</v>
      </c>
      <c r="L622" s="1222" t="s">
        <v>292</v>
      </c>
      <c r="M622" s="1224" t="s">
        <v>3015</v>
      </c>
      <c r="N622" s="1222" t="s">
        <v>293</v>
      </c>
      <c r="O622" s="2069">
        <v>46675</v>
      </c>
      <c r="P622" s="1221" t="s">
        <v>294</v>
      </c>
      <c r="Q622" s="1221" t="s">
        <v>3176</v>
      </c>
      <c r="R622" s="2069" t="s">
        <v>3159</v>
      </c>
      <c r="S622" s="1222" t="s">
        <v>297</v>
      </c>
      <c r="T622" s="2063" t="s">
        <v>2917</v>
      </c>
      <c r="U622" s="1222" t="s">
        <v>294</v>
      </c>
      <c r="V622" s="1222" t="s">
        <v>3018</v>
      </c>
      <c r="W622" s="1222" t="s">
        <v>294</v>
      </c>
      <c r="X622" s="1222" t="s">
        <v>3019</v>
      </c>
      <c r="Y622" s="1222" t="s">
        <v>3020</v>
      </c>
      <c r="Z622" s="1222" t="s">
        <v>3011</v>
      </c>
      <c r="AA622" s="1222" t="s">
        <v>3011</v>
      </c>
      <c r="AB622" s="1222" t="s">
        <v>3011</v>
      </c>
      <c r="AC622" s="1222" t="s">
        <v>3011</v>
      </c>
      <c r="AD622" s="1222" t="s">
        <v>3011</v>
      </c>
      <c r="AE622" s="1222" t="s">
        <v>3011</v>
      </c>
      <c r="AF622" s="2007" t="s">
        <v>293</v>
      </c>
      <c r="AG622" s="1222" t="s">
        <v>3160</v>
      </c>
      <c r="AH622" s="1221" t="s">
        <v>2908</v>
      </c>
      <c r="AI622" s="2007" t="s">
        <v>2909</v>
      </c>
      <c r="AJ622" s="1222" t="s">
        <v>295</v>
      </c>
      <c r="AK622" s="1225" t="s">
        <v>3022</v>
      </c>
      <c r="AL622" s="1222" t="s">
        <v>294</v>
      </c>
      <c r="AM622" s="1221" t="s">
        <v>3011</v>
      </c>
      <c r="AN622" s="2008"/>
    </row>
    <row r="623" spans="1:40" ht="93" customHeight="1">
      <c r="A623" s="1221" t="s">
        <v>1107</v>
      </c>
      <c r="B623" s="1221" t="s">
        <v>915</v>
      </c>
      <c r="C623" s="1221" t="s">
        <v>3158</v>
      </c>
      <c r="D623" s="1222" t="s">
        <v>3011</v>
      </c>
      <c r="E623" s="1221" t="s">
        <v>3012</v>
      </c>
      <c r="F623" s="1222" t="s">
        <v>291</v>
      </c>
      <c r="G623" s="1222" t="s">
        <v>3013</v>
      </c>
      <c r="H623" s="1223">
        <v>3228.8955799999999</v>
      </c>
      <c r="I623" s="1223">
        <v>3000</v>
      </c>
      <c r="J623" s="1222" t="s">
        <v>3014</v>
      </c>
      <c r="K623" s="1224">
        <v>44830</v>
      </c>
      <c r="L623" s="1222" t="s">
        <v>292</v>
      </c>
      <c r="M623" s="1224" t="s">
        <v>3015</v>
      </c>
      <c r="N623" s="1222" t="s">
        <v>293</v>
      </c>
      <c r="O623" s="2069">
        <v>46675</v>
      </c>
      <c r="P623" s="1221" t="s">
        <v>294</v>
      </c>
      <c r="Q623" s="1221" t="s">
        <v>3081</v>
      </c>
      <c r="R623" s="2069" t="s">
        <v>3159</v>
      </c>
      <c r="S623" s="1222" t="s">
        <v>297</v>
      </c>
      <c r="T623" s="2063" t="s">
        <v>2917</v>
      </c>
      <c r="U623" s="1222" t="s">
        <v>294</v>
      </c>
      <c r="V623" s="1222" t="s">
        <v>3018</v>
      </c>
      <c r="W623" s="1222" t="s">
        <v>294</v>
      </c>
      <c r="X623" s="1222" t="s">
        <v>3019</v>
      </c>
      <c r="Y623" s="1222" t="s">
        <v>3020</v>
      </c>
      <c r="Z623" s="1222" t="s">
        <v>3011</v>
      </c>
      <c r="AA623" s="1222" t="s">
        <v>3011</v>
      </c>
      <c r="AB623" s="1222" t="s">
        <v>3011</v>
      </c>
      <c r="AC623" s="1222" t="s">
        <v>3011</v>
      </c>
      <c r="AD623" s="1222" t="s">
        <v>3011</v>
      </c>
      <c r="AE623" s="1222" t="s">
        <v>3011</v>
      </c>
      <c r="AF623" s="2007" t="s">
        <v>293</v>
      </c>
      <c r="AG623" s="1222" t="s">
        <v>3160</v>
      </c>
      <c r="AH623" s="1221" t="s">
        <v>2908</v>
      </c>
      <c r="AI623" s="2007" t="s">
        <v>2909</v>
      </c>
      <c r="AJ623" s="1222" t="s">
        <v>295</v>
      </c>
      <c r="AK623" s="1225" t="s">
        <v>3022</v>
      </c>
      <c r="AL623" s="1222" t="s">
        <v>294</v>
      </c>
      <c r="AM623" s="1221" t="s">
        <v>3011</v>
      </c>
      <c r="AN623" s="2008"/>
    </row>
    <row r="624" spans="1:40" ht="93" customHeight="1">
      <c r="A624" s="1221" t="s">
        <v>1107</v>
      </c>
      <c r="B624" s="1221" t="s">
        <v>916</v>
      </c>
      <c r="C624" s="1221" t="s">
        <v>3158</v>
      </c>
      <c r="D624" s="1222" t="s">
        <v>3011</v>
      </c>
      <c r="E624" s="1221" t="s">
        <v>3012</v>
      </c>
      <c r="F624" s="1222" t="s">
        <v>291</v>
      </c>
      <c r="G624" s="1222" t="s">
        <v>3013</v>
      </c>
      <c r="H624" s="1223">
        <v>16467.367450000002</v>
      </c>
      <c r="I624" s="1223">
        <v>15300</v>
      </c>
      <c r="J624" s="1222" t="s">
        <v>3014</v>
      </c>
      <c r="K624" s="1224">
        <v>44830</v>
      </c>
      <c r="L624" s="1222" t="s">
        <v>292</v>
      </c>
      <c r="M624" s="1224" t="s">
        <v>3015</v>
      </c>
      <c r="N624" s="1222" t="s">
        <v>293</v>
      </c>
      <c r="O624" s="2069">
        <v>46675</v>
      </c>
      <c r="P624" s="1221" t="s">
        <v>294</v>
      </c>
      <c r="Q624" s="1221" t="s">
        <v>3177</v>
      </c>
      <c r="R624" s="2069" t="s">
        <v>3159</v>
      </c>
      <c r="S624" s="1222" t="s">
        <v>297</v>
      </c>
      <c r="T624" s="2063" t="s">
        <v>2917</v>
      </c>
      <c r="U624" s="1222" t="s">
        <v>294</v>
      </c>
      <c r="V624" s="1222" t="s">
        <v>3018</v>
      </c>
      <c r="W624" s="1222" t="s">
        <v>294</v>
      </c>
      <c r="X624" s="1222" t="s">
        <v>3019</v>
      </c>
      <c r="Y624" s="1222" t="s">
        <v>3020</v>
      </c>
      <c r="Z624" s="1222" t="s">
        <v>3011</v>
      </c>
      <c r="AA624" s="1222" t="s">
        <v>3011</v>
      </c>
      <c r="AB624" s="1222" t="s">
        <v>3011</v>
      </c>
      <c r="AC624" s="1222" t="s">
        <v>3011</v>
      </c>
      <c r="AD624" s="1222" t="s">
        <v>3011</v>
      </c>
      <c r="AE624" s="1222" t="s">
        <v>3011</v>
      </c>
      <c r="AF624" s="2007" t="s">
        <v>293</v>
      </c>
      <c r="AG624" s="1222" t="s">
        <v>3160</v>
      </c>
      <c r="AH624" s="1221" t="s">
        <v>2908</v>
      </c>
      <c r="AI624" s="2007" t="s">
        <v>2909</v>
      </c>
      <c r="AJ624" s="1222" t="s">
        <v>295</v>
      </c>
      <c r="AK624" s="1225" t="s">
        <v>3022</v>
      </c>
      <c r="AL624" s="1222" t="s">
        <v>294</v>
      </c>
      <c r="AM624" s="1221" t="s">
        <v>3011</v>
      </c>
      <c r="AN624" s="2008"/>
    </row>
    <row r="625" spans="1:40" ht="93" customHeight="1">
      <c r="A625" s="1221" t="s">
        <v>1107</v>
      </c>
      <c r="B625" s="1221" t="s">
        <v>917</v>
      </c>
      <c r="C625" s="1221" t="s">
        <v>3158</v>
      </c>
      <c r="D625" s="1222" t="s">
        <v>3011</v>
      </c>
      <c r="E625" s="1221" t="s">
        <v>3012</v>
      </c>
      <c r="F625" s="1222" t="s">
        <v>291</v>
      </c>
      <c r="G625" s="1222" t="s">
        <v>3013</v>
      </c>
      <c r="H625" s="1223">
        <v>7426.4598299999998</v>
      </c>
      <c r="I625" s="1223">
        <v>6900</v>
      </c>
      <c r="J625" s="1222" t="s">
        <v>3014</v>
      </c>
      <c r="K625" s="1224">
        <v>44830</v>
      </c>
      <c r="L625" s="1222" t="s">
        <v>292</v>
      </c>
      <c r="M625" s="1224" t="s">
        <v>3015</v>
      </c>
      <c r="N625" s="1222" t="s">
        <v>293</v>
      </c>
      <c r="O625" s="2069">
        <v>46675</v>
      </c>
      <c r="P625" s="1221" t="s">
        <v>294</v>
      </c>
      <c r="Q625" s="1221" t="s">
        <v>3165</v>
      </c>
      <c r="R625" s="2069" t="s">
        <v>3159</v>
      </c>
      <c r="S625" s="1222" t="s">
        <v>297</v>
      </c>
      <c r="T625" s="2063" t="s">
        <v>2917</v>
      </c>
      <c r="U625" s="1222" t="s">
        <v>294</v>
      </c>
      <c r="V625" s="1222" t="s">
        <v>3018</v>
      </c>
      <c r="W625" s="1222" t="s">
        <v>294</v>
      </c>
      <c r="X625" s="1222" t="s">
        <v>3019</v>
      </c>
      <c r="Y625" s="1222" t="s">
        <v>3020</v>
      </c>
      <c r="Z625" s="1222" t="s">
        <v>3011</v>
      </c>
      <c r="AA625" s="1222" t="s">
        <v>3011</v>
      </c>
      <c r="AB625" s="1222" t="s">
        <v>3011</v>
      </c>
      <c r="AC625" s="1222" t="s">
        <v>3011</v>
      </c>
      <c r="AD625" s="1222" t="s">
        <v>3011</v>
      </c>
      <c r="AE625" s="1222" t="s">
        <v>3011</v>
      </c>
      <c r="AF625" s="2007" t="s">
        <v>293</v>
      </c>
      <c r="AG625" s="1222" t="s">
        <v>3160</v>
      </c>
      <c r="AH625" s="1221" t="s">
        <v>2908</v>
      </c>
      <c r="AI625" s="2007" t="s">
        <v>2909</v>
      </c>
      <c r="AJ625" s="1222" t="s">
        <v>295</v>
      </c>
      <c r="AK625" s="1225" t="s">
        <v>3022</v>
      </c>
      <c r="AL625" s="1222" t="s">
        <v>294</v>
      </c>
      <c r="AM625" s="1221" t="s">
        <v>3011</v>
      </c>
      <c r="AN625" s="2008"/>
    </row>
    <row r="626" spans="1:40" ht="93" customHeight="1">
      <c r="A626" s="1221" t="s">
        <v>1107</v>
      </c>
      <c r="B626" s="1221" t="s">
        <v>918</v>
      </c>
      <c r="C626" s="1221" t="s">
        <v>3158</v>
      </c>
      <c r="D626" s="1222" t="s">
        <v>3011</v>
      </c>
      <c r="E626" s="1221" t="s">
        <v>3012</v>
      </c>
      <c r="F626" s="1222" t="s">
        <v>291</v>
      </c>
      <c r="G626" s="1222" t="s">
        <v>3013</v>
      </c>
      <c r="H626" s="1223">
        <v>2260.2269099999999</v>
      </c>
      <c r="I626" s="1223">
        <v>2100</v>
      </c>
      <c r="J626" s="1222" t="s">
        <v>3014</v>
      </c>
      <c r="K626" s="1224">
        <v>44830</v>
      </c>
      <c r="L626" s="1222" t="s">
        <v>292</v>
      </c>
      <c r="M626" s="1224" t="s">
        <v>3015</v>
      </c>
      <c r="N626" s="1222" t="s">
        <v>293</v>
      </c>
      <c r="O626" s="2069">
        <v>46675</v>
      </c>
      <c r="P626" s="1221" t="s">
        <v>294</v>
      </c>
      <c r="Q626" s="1221" t="s">
        <v>3090</v>
      </c>
      <c r="R626" s="2069" t="s">
        <v>3159</v>
      </c>
      <c r="S626" s="1222" t="s">
        <v>297</v>
      </c>
      <c r="T626" s="2063" t="s">
        <v>2917</v>
      </c>
      <c r="U626" s="1222" t="s">
        <v>294</v>
      </c>
      <c r="V626" s="1222" t="s">
        <v>3018</v>
      </c>
      <c r="W626" s="1222" t="s">
        <v>294</v>
      </c>
      <c r="X626" s="1222" t="s">
        <v>3019</v>
      </c>
      <c r="Y626" s="1222" t="s">
        <v>3020</v>
      </c>
      <c r="Z626" s="1222" t="s">
        <v>3011</v>
      </c>
      <c r="AA626" s="1222" t="s">
        <v>3011</v>
      </c>
      <c r="AB626" s="1222" t="s">
        <v>3011</v>
      </c>
      <c r="AC626" s="1222" t="s">
        <v>3011</v>
      </c>
      <c r="AD626" s="1222" t="s">
        <v>3011</v>
      </c>
      <c r="AE626" s="1222" t="s">
        <v>3011</v>
      </c>
      <c r="AF626" s="2007" t="s">
        <v>293</v>
      </c>
      <c r="AG626" s="1222" t="s">
        <v>3160</v>
      </c>
      <c r="AH626" s="1221" t="s">
        <v>2908</v>
      </c>
      <c r="AI626" s="2007" t="s">
        <v>2909</v>
      </c>
      <c r="AJ626" s="1222" t="s">
        <v>295</v>
      </c>
      <c r="AK626" s="1225" t="s">
        <v>3022</v>
      </c>
      <c r="AL626" s="1222" t="s">
        <v>294</v>
      </c>
      <c r="AM626" s="1221" t="s">
        <v>3011</v>
      </c>
      <c r="AN626" s="2008"/>
    </row>
    <row r="627" spans="1:40" ht="93" customHeight="1">
      <c r="A627" s="1221" t="s">
        <v>1107</v>
      </c>
      <c r="B627" s="1221" t="s">
        <v>919</v>
      </c>
      <c r="C627" s="1221" t="s">
        <v>3158</v>
      </c>
      <c r="D627" s="1222" t="s">
        <v>3011</v>
      </c>
      <c r="E627" s="1221" t="s">
        <v>3012</v>
      </c>
      <c r="F627" s="1222" t="s">
        <v>291</v>
      </c>
      <c r="G627" s="1222" t="s">
        <v>3013</v>
      </c>
      <c r="H627" s="1223">
        <v>322.88956000000002</v>
      </c>
      <c r="I627" s="1223">
        <v>300</v>
      </c>
      <c r="J627" s="1222" t="s">
        <v>3014</v>
      </c>
      <c r="K627" s="1224">
        <v>44830</v>
      </c>
      <c r="L627" s="1222" t="s">
        <v>292</v>
      </c>
      <c r="M627" s="1224" t="s">
        <v>3015</v>
      </c>
      <c r="N627" s="1222" t="s">
        <v>293</v>
      </c>
      <c r="O627" s="2069">
        <v>46675</v>
      </c>
      <c r="P627" s="1221" t="s">
        <v>294</v>
      </c>
      <c r="Q627" s="1221" t="s">
        <v>3075</v>
      </c>
      <c r="R627" s="2069" t="s">
        <v>3159</v>
      </c>
      <c r="S627" s="1222" t="s">
        <v>297</v>
      </c>
      <c r="T627" s="2063" t="s">
        <v>2917</v>
      </c>
      <c r="U627" s="1222" t="s">
        <v>294</v>
      </c>
      <c r="V627" s="1222" t="s">
        <v>3018</v>
      </c>
      <c r="W627" s="1222" t="s">
        <v>294</v>
      </c>
      <c r="X627" s="1222" t="s">
        <v>3019</v>
      </c>
      <c r="Y627" s="1222" t="s">
        <v>3020</v>
      </c>
      <c r="Z627" s="1222" t="s">
        <v>3011</v>
      </c>
      <c r="AA627" s="1222" t="s">
        <v>3011</v>
      </c>
      <c r="AB627" s="1222" t="s">
        <v>3011</v>
      </c>
      <c r="AC627" s="1222" t="s">
        <v>3011</v>
      </c>
      <c r="AD627" s="1222" t="s">
        <v>3011</v>
      </c>
      <c r="AE627" s="1222" t="s">
        <v>3011</v>
      </c>
      <c r="AF627" s="2007" t="s">
        <v>293</v>
      </c>
      <c r="AG627" s="1222" t="s">
        <v>3160</v>
      </c>
      <c r="AH627" s="1221" t="s">
        <v>2908</v>
      </c>
      <c r="AI627" s="2007" t="s">
        <v>2909</v>
      </c>
      <c r="AJ627" s="1222" t="s">
        <v>295</v>
      </c>
      <c r="AK627" s="1225" t="s">
        <v>3022</v>
      </c>
      <c r="AL627" s="1222" t="s">
        <v>294</v>
      </c>
      <c r="AM627" s="1221" t="s">
        <v>3011</v>
      </c>
      <c r="AN627" s="2008"/>
    </row>
    <row r="628" spans="1:40" ht="93" customHeight="1">
      <c r="A628" s="1221" t="s">
        <v>1107</v>
      </c>
      <c r="B628" s="1221" t="s">
        <v>920</v>
      </c>
      <c r="C628" s="1221" t="s">
        <v>3158</v>
      </c>
      <c r="D628" s="1222" t="s">
        <v>3011</v>
      </c>
      <c r="E628" s="1221" t="s">
        <v>3012</v>
      </c>
      <c r="F628" s="1222" t="s">
        <v>291</v>
      </c>
      <c r="G628" s="1222" t="s">
        <v>3013</v>
      </c>
      <c r="H628" s="1223">
        <v>31320.287120000001</v>
      </c>
      <c r="I628" s="1223">
        <v>29100</v>
      </c>
      <c r="J628" s="1222" t="s">
        <v>3014</v>
      </c>
      <c r="K628" s="1224">
        <v>44830</v>
      </c>
      <c r="L628" s="1222" t="s">
        <v>292</v>
      </c>
      <c r="M628" s="1224" t="s">
        <v>3015</v>
      </c>
      <c r="N628" s="1222" t="s">
        <v>293</v>
      </c>
      <c r="O628" s="2069">
        <v>46675</v>
      </c>
      <c r="P628" s="1221" t="s">
        <v>294</v>
      </c>
      <c r="Q628" s="1221" t="s">
        <v>3178</v>
      </c>
      <c r="R628" s="2069" t="s">
        <v>3159</v>
      </c>
      <c r="S628" s="1222" t="s">
        <v>297</v>
      </c>
      <c r="T628" s="2063" t="s">
        <v>2917</v>
      </c>
      <c r="U628" s="1222" t="s">
        <v>294</v>
      </c>
      <c r="V628" s="1222" t="s">
        <v>3018</v>
      </c>
      <c r="W628" s="1222" t="s">
        <v>294</v>
      </c>
      <c r="X628" s="1222" t="s">
        <v>3019</v>
      </c>
      <c r="Y628" s="1222" t="s">
        <v>3020</v>
      </c>
      <c r="Z628" s="1222" t="s">
        <v>3011</v>
      </c>
      <c r="AA628" s="1222" t="s">
        <v>3011</v>
      </c>
      <c r="AB628" s="1222" t="s">
        <v>3011</v>
      </c>
      <c r="AC628" s="1222" t="s">
        <v>3011</v>
      </c>
      <c r="AD628" s="1222" t="s">
        <v>3011</v>
      </c>
      <c r="AE628" s="1222" t="s">
        <v>3011</v>
      </c>
      <c r="AF628" s="2007" t="s">
        <v>293</v>
      </c>
      <c r="AG628" s="1222" t="s">
        <v>3160</v>
      </c>
      <c r="AH628" s="1221" t="s">
        <v>2908</v>
      </c>
      <c r="AI628" s="2007" t="s">
        <v>2909</v>
      </c>
      <c r="AJ628" s="1222" t="s">
        <v>295</v>
      </c>
      <c r="AK628" s="1225" t="s">
        <v>3022</v>
      </c>
      <c r="AL628" s="1222" t="s">
        <v>294</v>
      </c>
      <c r="AM628" s="1221" t="s">
        <v>3011</v>
      </c>
      <c r="AN628" s="2008"/>
    </row>
    <row r="629" spans="1:40" ht="93" customHeight="1">
      <c r="A629" s="1221" t="s">
        <v>1107</v>
      </c>
      <c r="B629" s="1221" t="s">
        <v>921</v>
      </c>
      <c r="C629" s="1221" t="s">
        <v>3158</v>
      </c>
      <c r="D629" s="1222" t="s">
        <v>3011</v>
      </c>
      <c r="E629" s="1221" t="s">
        <v>3012</v>
      </c>
      <c r="F629" s="1222" t="s">
        <v>291</v>
      </c>
      <c r="G629" s="1222" t="s">
        <v>3013</v>
      </c>
      <c r="H629" s="1223">
        <v>1614.4477899999999</v>
      </c>
      <c r="I629" s="1223">
        <v>1500</v>
      </c>
      <c r="J629" s="1222" t="s">
        <v>3014</v>
      </c>
      <c r="K629" s="1224">
        <v>44830</v>
      </c>
      <c r="L629" s="1222" t="s">
        <v>292</v>
      </c>
      <c r="M629" s="1224" t="s">
        <v>3015</v>
      </c>
      <c r="N629" s="1222" t="s">
        <v>293</v>
      </c>
      <c r="O629" s="2069">
        <v>46675</v>
      </c>
      <c r="P629" s="1221" t="s">
        <v>294</v>
      </c>
      <c r="Q629" s="1221" t="s">
        <v>3030</v>
      </c>
      <c r="R629" s="2069" t="s">
        <v>3159</v>
      </c>
      <c r="S629" s="1222" t="s">
        <v>297</v>
      </c>
      <c r="T629" s="2063" t="s">
        <v>2917</v>
      </c>
      <c r="U629" s="1222" t="s">
        <v>294</v>
      </c>
      <c r="V629" s="1222" t="s">
        <v>3018</v>
      </c>
      <c r="W629" s="1222" t="s">
        <v>294</v>
      </c>
      <c r="X629" s="1222" t="s">
        <v>3019</v>
      </c>
      <c r="Y629" s="1222" t="s">
        <v>3020</v>
      </c>
      <c r="Z629" s="1222" t="s">
        <v>3011</v>
      </c>
      <c r="AA629" s="1222" t="s">
        <v>3011</v>
      </c>
      <c r="AB629" s="1222" t="s">
        <v>3011</v>
      </c>
      <c r="AC629" s="1222" t="s">
        <v>3011</v>
      </c>
      <c r="AD629" s="1222" t="s">
        <v>3011</v>
      </c>
      <c r="AE629" s="1222" t="s">
        <v>3011</v>
      </c>
      <c r="AF629" s="2007" t="s">
        <v>293</v>
      </c>
      <c r="AG629" s="1222" t="s">
        <v>3160</v>
      </c>
      <c r="AH629" s="1221" t="s">
        <v>2908</v>
      </c>
      <c r="AI629" s="2007" t="s">
        <v>2909</v>
      </c>
      <c r="AJ629" s="1222" t="s">
        <v>295</v>
      </c>
      <c r="AK629" s="1225" t="s">
        <v>3022</v>
      </c>
      <c r="AL629" s="1222" t="s">
        <v>294</v>
      </c>
      <c r="AM629" s="1221" t="s">
        <v>3011</v>
      </c>
      <c r="AN629" s="2008"/>
    </row>
    <row r="630" spans="1:40" ht="93" customHeight="1">
      <c r="A630" s="1221" t="s">
        <v>1107</v>
      </c>
      <c r="B630" s="1221" t="s">
        <v>922</v>
      </c>
      <c r="C630" s="1221" t="s">
        <v>3158</v>
      </c>
      <c r="D630" s="1222" t="s">
        <v>3011</v>
      </c>
      <c r="E630" s="1221" t="s">
        <v>3012</v>
      </c>
      <c r="F630" s="1222" t="s">
        <v>291</v>
      </c>
      <c r="G630" s="1222" t="s">
        <v>3013</v>
      </c>
      <c r="H630" s="1223">
        <v>322.88956000000002</v>
      </c>
      <c r="I630" s="1223">
        <v>300</v>
      </c>
      <c r="J630" s="1222" t="s">
        <v>3014</v>
      </c>
      <c r="K630" s="1224">
        <v>44830</v>
      </c>
      <c r="L630" s="1222" t="s">
        <v>292</v>
      </c>
      <c r="M630" s="1224" t="s">
        <v>3015</v>
      </c>
      <c r="N630" s="1222" t="s">
        <v>293</v>
      </c>
      <c r="O630" s="2069">
        <v>46675</v>
      </c>
      <c r="P630" s="1221" t="s">
        <v>294</v>
      </c>
      <c r="Q630" s="1221" t="s">
        <v>3075</v>
      </c>
      <c r="R630" s="2069" t="s">
        <v>3159</v>
      </c>
      <c r="S630" s="1222" t="s">
        <v>297</v>
      </c>
      <c r="T630" s="2063" t="s">
        <v>2917</v>
      </c>
      <c r="U630" s="1222" t="s">
        <v>294</v>
      </c>
      <c r="V630" s="1222" t="s">
        <v>3018</v>
      </c>
      <c r="W630" s="1222" t="s">
        <v>294</v>
      </c>
      <c r="X630" s="1222" t="s">
        <v>3019</v>
      </c>
      <c r="Y630" s="1222" t="s">
        <v>3020</v>
      </c>
      <c r="Z630" s="1222" t="s">
        <v>3011</v>
      </c>
      <c r="AA630" s="1222" t="s">
        <v>3011</v>
      </c>
      <c r="AB630" s="1222" t="s">
        <v>3011</v>
      </c>
      <c r="AC630" s="1222" t="s">
        <v>3011</v>
      </c>
      <c r="AD630" s="1222" t="s">
        <v>3011</v>
      </c>
      <c r="AE630" s="1222" t="s">
        <v>3011</v>
      </c>
      <c r="AF630" s="2007" t="s">
        <v>293</v>
      </c>
      <c r="AG630" s="1222" t="s">
        <v>3160</v>
      </c>
      <c r="AH630" s="1221" t="s">
        <v>2908</v>
      </c>
      <c r="AI630" s="2007" t="s">
        <v>2909</v>
      </c>
      <c r="AJ630" s="1222" t="s">
        <v>295</v>
      </c>
      <c r="AK630" s="1225" t="s">
        <v>3022</v>
      </c>
      <c r="AL630" s="1222" t="s">
        <v>294</v>
      </c>
      <c r="AM630" s="1221" t="s">
        <v>3011</v>
      </c>
      <c r="AN630" s="2008"/>
    </row>
    <row r="631" spans="1:40" ht="93" customHeight="1">
      <c r="A631" s="1221" t="s">
        <v>1107</v>
      </c>
      <c r="B631" s="1221" t="s">
        <v>923</v>
      </c>
      <c r="C631" s="1221" t="s">
        <v>3158</v>
      </c>
      <c r="D631" s="1222" t="s">
        <v>3011</v>
      </c>
      <c r="E631" s="1221" t="s">
        <v>3012</v>
      </c>
      <c r="F631" s="1222" t="s">
        <v>291</v>
      </c>
      <c r="G631" s="1222" t="s">
        <v>3013</v>
      </c>
      <c r="H631" s="1223">
        <v>22279.379499999999</v>
      </c>
      <c r="I631" s="1223">
        <v>20700</v>
      </c>
      <c r="J631" s="1222" t="s">
        <v>3014</v>
      </c>
      <c r="K631" s="1224">
        <v>44830</v>
      </c>
      <c r="L631" s="1222" t="s">
        <v>292</v>
      </c>
      <c r="M631" s="1224" t="s">
        <v>3015</v>
      </c>
      <c r="N631" s="1222" t="s">
        <v>293</v>
      </c>
      <c r="O631" s="2069">
        <v>46675</v>
      </c>
      <c r="P631" s="1221" t="s">
        <v>294</v>
      </c>
      <c r="Q631" s="1221" t="s">
        <v>3179</v>
      </c>
      <c r="R631" s="2069" t="s">
        <v>3159</v>
      </c>
      <c r="S631" s="1222" t="s">
        <v>297</v>
      </c>
      <c r="T631" s="2063" t="s">
        <v>2917</v>
      </c>
      <c r="U631" s="1222" t="s">
        <v>294</v>
      </c>
      <c r="V631" s="1222" t="s">
        <v>3018</v>
      </c>
      <c r="W631" s="1222" t="s">
        <v>294</v>
      </c>
      <c r="X631" s="1222" t="s">
        <v>3019</v>
      </c>
      <c r="Y631" s="1222" t="s">
        <v>3020</v>
      </c>
      <c r="Z631" s="1222" t="s">
        <v>3011</v>
      </c>
      <c r="AA631" s="1222" t="s">
        <v>3011</v>
      </c>
      <c r="AB631" s="1222" t="s">
        <v>3011</v>
      </c>
      <c r="AC631" s="1222" t="s">
        <v>3011</v>
      </c>
      <c r="AD631" s="1222" t="s">
        <v>3011</v>
      </c>
      <c r="AE631" s="1222" t="s">
        <v>3011</v>
      </c>
      <c r="AF631" s="2007" t="s">
        <v>293</v>
      </c>
      <c r="AG631" s="1222" t="s">
        <v>3160</v>
      </c>
      <c r="AH631" s="1221" t="s">
        <v>2908</v>
      </c>
      <c r="AI631" s="2007" t="s">
        <v>2909</v>
      </c>
      <c r="AJ631" s="1222" t="s">
        <v>295</v>
      </c>
      <c r="AK631" s="1225" t="s">
        <v>3022</v>
      </c>
      <c r="AL631" s="1222" t="s">
        <v>294</v>
      </c>
      <c r="AM631" s="1221" t="s">
        <v>3011</v>
      </c>
      <c r="AN631" s="2008"/>
    </row>
    <row r="632" spans="1:40" ht="93" customHeight="1">
      <c r="A632" s="1221" t="s">
        <v>1107</v>
      </c>
      <c r="B632" s="1221" t="s">
        <v>924</v>
      </c>
      <c r="C632" s="1221" t="s">
        <v>3158</v>
      </c>
      <c r="D632" s="1222" t="s">
        <v>3011</v>
      </c>
      <c r="E632" s="1221" t="s">
        <v>3012</v>
      </c>
      <c r="F632" s="1222" t="s">
        <v>291</v>
      </c>
      <c r="G632" s="1222" t="s">
        <v>3013</v>
      </c>
      <c r="H632" s="1223">
        <v>63609.242910000001</v>
      </c>
      <c r="I632" s="1223">
        <v>59100</v>
      </c>
      <c r="J632" s="1222" t="s">
        <v>3014</v>
      </c>
      <c r="K632" s="1224">
        <v>44830</v>
      </c>
      <c r="L632" s="1222" t="s">
        <v>292</v>
      </c>
      <c r="M632" s="1224" t="s">
        <v>3015</v>
      </c>
      <c r="N632" s="1222" t="s">
        <v>293</v>
      </c>
      <c r="O632" s="2069">
        <v>46675</v>
      </c>
      <c r="P632" s="1221" t="s">
        <v>294</v>
      </c>
      <c r="Q632" s="1221" t="s">
        <v>3180</v>
      </c>
      <c r="R632" s="2069" t="s">
        <v>3159</v>
      </c>
      <c r="S632" s="1222" t="s">
        <v>297</v>
      </c>
      <c r="T632" s="2063" t="s">
        <v>2917</v>
      </c>
      <c r="U632" s="1222" t="s">
        <v>294</v>
      </c>
      <c r="V632" s="1222" t="s">
        <v>3018</v>
      </c>
      <c r="W632" s="1222" t="s">
        <v>294</v>
      </c>
      <c r="X632" s="1222" t="s">
        <v>3019</v>
      </c>
      <c r="Y632" s="1222" t="s">
        <v>3020</v>
      </c>
      <c r="Z632" s="1222" t="s">
        <v>3011</v>
      </c>
      <c r="AA632" s="1222" t="s">
        <v>3011</v>
      </c>
      <c r="AB632" s="1222" t="s">
        <v>3011</v>
      </c>
      <c r="AC632" s="1222" t="s">
        <v>3011</v>
      </c>
      <c r="AD632" s="1222" t="s">
        <v>3011</v>
      </c>
      <c r="AE632" s="1222" t="s">
        <v>3011</v>
      </c>
      <c r="AF632" s="2007" t="s">
        <v>293</v>
      </c>
      <c r="AG632" s="1222" t="s">
        <v>3160</v>
      </c>
      <c r="AH632" s="1221" t="s">
        <v>2908</v>
      </c>
      <c r="AI632" s="2007" t="s">
        <v>2909</v>
      </c>
      <c r="AJ632" s="1222" t="s">
        <v>295</v>
      </c>
      <c r="AK632" s="1225" t="s">
        <v>3022</v>
      </c>
      <c r="AL632" s="1222" t="s">
        <v>294</v>
      </c>
      <c r="AM632" s="1221" t="s">
        <v>3011</v>
      </c>
      <c r="AN632" s="2008"/>
    </row>
    <row r="633" spans="1:40" ht="93" customHeight="1">
      <c r="A633" s="1221" t="s">
        <v>1107</v>
      </c>
      <c r="B633" s="1221" t="s">
        <v>925</v>
      </c>
      <c r="C633" s="1221" t="s">
        <v>3158</v>
      </c>
      <c r="D633" s="1222" t="s">
        <v>3011</v>
      </c>
      <c r="E633" s="1221" t="s">
        <v>3012</v>
      </c>
      <c r="F633" s="1222" t="s">
        <v>291</v>
      </c>
      <c r="G633" s="1222" t="s">
        <v>3013</v>
      </c>
      <c r="H633" s="1223">
        <v>37778.078269999998</v>
      </c>
      <c r="I633" s="1223">
        <v>35100</v>
      </c>
      <c r="J633" s="1222" t="s">
        <v>3014</v>
      </c>
      <c r="K633" s="1224">
        <v>44830</v>
      </c>
      <c r="L633" s="1222" t="s">
        <v>292</v>
      </c>
      <c r="M633" s="1224" t="s">
        <v>3015</v>
      </c>
      <c r="N633" s="1222" t="s">
        <v>293</v>
      </c>
      <c r="O633" s="2069">
        <v>46675</v>
      </c>
      <c r="P633" s="1221" t="s">
        <v>294</v>
      </c>
      <c r="Q633" s="1221" t="s">
        <v>3181</v>
      </c>
      <c r="R633" s="2069" t="s">
        <v>3159</v>
      </c>
      <c r="S633" s="1222" t="s">
        <v>297</v>
      </c>
      <c r="T633" s="2063" t="s">
        <v>2917</v>
      </c>
      <c r="U633" s="1222" t="s">
        <v>294</v>
      </c>
      <c r="V633" s="1222" t="s">
        <v>3018</v>
      </c>
      <c r="W633" s="1222" t="s">
        <v>294</v>
      </c>
      <c r="X633" s="1222" t="s">
        <v>3019</v>
      </c>
      <c r="Y633" s="1222" t="s">
        <v>3020</v>
      </c>
      <c r="Z633" s="1222" t="s">
        <v>3011</v>
      </c>
      <c r="AA633" s="1222" t="s">
        <v>3011</v>
      </c>
      <c r="AB633" s="1222" t="s">
        <v>3011</v>
      </c>
      <c r="AC633" s="1222" t="s">
        <v>3011</v>
      </c>
      <c r="AD633" s="1222" t="s">
        <v>3011</v>
      </c>
      <c r="AE633" s="1222" t="s">
        <v>3011</v>
      </c>
      <c r="AF633" s="2007" t="s">
        <v>293</v>
      </c>
      <c r="AG633" s="1222" t="s">
        <v>3160</v>
      </c>
      <c r="AH633" s="1221" t="s">
        <v>2908</v>
      </c>
      <c r="AI633" s="2007" t="s">
        <v>2909</v>
      </c>
      <c r="AJ633" s="1222" t="s">
        <v>295</v>
      </c>
      <c r="AK633" s="1225" t="s">
        <v>3022</v>
      </c>
      <c r="AL633" s="1222" t="s">
        <v>294</v>
      </c>
      <c r="AM633" s="1221" t="s">
        <v>3011</v>
      </c>
      <c r="AN633" s="2008"/>
    </row>
    <row r="634" spans="1:40" ht="93" customHeight="1">
      <c r="A634" s="1221" t="s">
        <v>1107</v>
      </c>
      <c r="B634" s="1221" t="s">
        <v>926</v>
      </c>
      <c r="C634" s="1221" t="s">
        <v>3158</v>
      </c>
      <c r="D634" s="1222" t="s">
        <v>3011</v>
      </c>
      <c r="E634" s="1221" t="s">
        <v>3012</v>
      </c>
      <c r="F634" s="1222" t="s">
        <v>291</v>
      </c>
      <c r="G634" s="1222" t="s">
        <v>3013</v>
      </c>
      <c r="H634" s="1223">
        <v>8072.2389499999999</v>
      </c>
      <c r="I634" s="1223">
        <v>7500</v>
      </c>
      <c r="J634" s="1222" t="s">
        <v>3014</v>
      </c>
      <c r="K634" s="1224">
        <v>44830</v>
      </c>
      <c r="L634" s="1222" t="s">
        <v>292</v>
      </c>
      <c r="M634" s="1224" t="s">
        <v>3015</v>
      </c>
      <c r="N634" s="1222" t="s">
        <v>293</v>
      </c>
      <c r="O634" s="2069">
        <v>46675</v>
      </c>
      <c r="P634" s="1221" t="s">
        <v>294</v>
      </c>
      <c r="Q634" s="1221" t="s">
        <v>3031</v>
      </c>
      <c r="R634" s="2069" t="s">
        <v>3159</v>
      </c>
      <c r="S634" s="1222" t="s">
        <v>297</v>
      </c>
      <c r="T634" s="2063" t="s">
        <v>2917</v>
      </c>
      <c r="U634" s="1222" t="s">
        <v>294</v>
      </c>
      <c r="V634" s="1222" t="s">
        <v>3018</v>
      </c>
      <c r="W634" s="1222" t="s">
        <v>294</v>
      </c>
      <c r="X634" s="1222" t="s">
        <v>3019</v>
      </c>
      <c r="Y634" s="1222" t="s">
        <v>3020</v>
      </c>
      <c r="Z634" s="1222" t="s">
        <v>3011</v>
      </c>
      <c r="AA634" s="1222" t="s">
        <v>3011</v>
      </c>
      <c r="AB634" s="1222" t="s">
        <v>3011</v>
      </c>
      <c r="AC634" s="1222" t="s">
        <v>3011</v>
      </c>
      <c r="AD634" s="1222" t="s">
        <v>3011</v>
      </c>
      <c r="AE634" s="1222" t="s">
        <v>3011</v>
      </c>
      <c r="AF634" s="2007" t="s">
        <v>293</v>
      </c>
      <c r="AG634" s="1222" t="s">
        <v>3160</v>
      </c>
      <c r="AH634" s="1221" t="s">
        <v>2908</v>
      </c>
      <c r="AI634" s="2007" t="s">
        <v>2909</v>
      </c>
      <c r="AJ634" s="1222" t="s">
        <v>295</v>
      </c>
      <c r="AK634" s="1225" t="s">
        <v>3022</v>
      </c>
      <c r="AL634" s="1222" t="s">
        <v>294</v>
      </c>
      <c r="AM634" s="1221" t="s">
        <v>3011</v>
      </c>
      <c r="AN634" s="2008"/>
    </row>
    <row r="635" spans="1:40" ht="93" customHeight="1">
      <c r="A635" s="1221" t="s">
        <v>1107</v>
      </c>
      <c r="B635" s="1221" t="s">
        <v>927</v>
      </c>
      <c r="C635" s="1221" t="s">
        <v>3158</v>
      </c>
      <c r="D635" s="1222" t="s">
        <v>3011</v>
      </c>
      <c r="E635" s="1221" t="s">
        <v>3012</v>
      </c>
      <c r="F635" s="1222" t="s">
        <v>291</v>
      </c>
      <c r="G635" s="1222" t="s">
        <v>3013</v>
      </c>
      <c r="H635" s="1223">
        <v>322.88956000000002</v>
      </c>
      <c r="I635" s="1223">
        <v>300</v>
      </c>
      <c r="J635" s="1222" t="s">
        <v>3014</v>
      </c>
      <c r="K635" s="1224">
        <v>44830</v>
      </c>
      <c r="L635" s="1222" t="s">
        <v>292</v>
      </c>
      <c r="M635" s="1224" t="s">
        <v>3015</v>
      </c>
      <c r="N635" s="1222" t="s">
        <v>293</v>
      </c>
      <c r="O635" s="2069">
        <v>46675</v>
      </c>
      <c r="P635" s="1221" t="s">
        <v>294</v>
      </c>
      <c r="Q635" s="1221" t="s">
        <v>3075</v>
      </c>
      <c r="R635" s="2069" t="s">
        <v>3159</v>
      </c>
      <c r="S635" s="1222" t="s">
        <v>297</v>
      </c>
      <c r="T635" s="2063" t="s">
        <v>2917</v>
      </c>
      <c r="U635" s="1222" t="s">
        <v>294</v>
      </c>
      <c r="V635" s="1222" t="s">
        <v>3018</v>
      </c>
      <c r="W635" s="1222" t="s">
        <v>294</v>
      </c>
      <c r="X635" s="1222" t="s">
        <v>3019</v>
      </c>
      <c r="Y635" s="1222" t="s">
        <v>3020</v>
      </c>
      <c r="Z635" s="1222" t="s">
        <v>3011</v>
      </c>
      <c r="AA635" s="1222" t="s">
        <v>3011</v>
      </c>
      <c r="AB635" s="1222" t="s">
        <v>3011</v>
      </c>
      <c r="AC635" s="1222" t="s">
        <v>3011</v>
      </c>
      <c r="AD635" s="1222" t="s">
        <v>3011</v>
      </c>
      <c r="AE635" s="1222" t="s">
        <v>3011</v>
      </c>
      <c r="AF635" s="2007" t="s">
        <v>293</v>
      </c>
      <c r="AG635" s="1222" t="s">
        <v>3160</v>
      </c>
      <c r="AH635" s="1221" t="s">
        <v>2908</v>
      </c>
      <c r="AI635" s="2007" t="s">
        <v>2909</v>
      </c>
      <c r="AJ635" s="1222" t="s">
        <v>295</v>
      </c>
      <c r="AK635" s="1225" t="s">
        <v>3022</v>
      </c>
      <c r="AL635" s="1222" t="s">
        <v>294</v>
      </c>
      <c r="AM635" s="1221" t="s">
        <v>3011</v>
      </c>
      <c r="AN635" s="2008"/>
    </row>
    <row r="636" spans="1:40" ht="93" customHeight="1">
      <c r="A636" s="1221" t="s">
        <v>1107</v>
      </c>
      <c r="B636" s="1221" t="s">
        <v>928</v>
      </c>
      <c r="C636" s="1221" t="s">
        <v>3158</v>
      </c>
      <c r="D636" s="1222" t="s">
        <v>3011</v>
      </c>
      <c r="E636" s="1221" t="s">
        <v>3012</v>
      </c>
      <c r="F636" s="1222" t="s">
        <v>291</v>
      </c>
      <c r="G636" s="1222" t="s">
        <v>3013</v>
      </c>
      <c r="H636" s="1223">
        <v>4197.5642500000004</v>
      </c>
      <c r="I636" s="1223">
        <v>3900</v>
      </c>
      <c r="J636" s="1222" t="s">
        <v>3014</v>
      </c>
      <c r="K636" s="1224">
        <v>44830</v>
      </c>
      <c r="L636" s="1222" t="s">
        <v>292</v>
      </c>
      <c r="M636" s="1224" t="s">
        <v>3015</v>
      </c>
      <c r="N636" s="1222" t="s">
        <v>293</v>
      </c>
      <c r="O636" s="2069">
        <v>46675</v>
      </c>
      <c r="P636" s="1221" t="s">
        <v>294</v>
      </c>
      <c r="Q636" s="1221" t="s">
        <v>3091</v>
      </c>
      <c r="R636" s="2069" t="s">
        <v>3159</v>
      </c>
      <c r="S636" s="1222" t="s">
        <v>297</v>
      </c>
      <c r="T636" s="2063" t="s">
        <v>2917</v>
      </c>
      <c r="U636" s="1222" t="s">
        <v>294</v>
      </c>
      <c r="V636" s="1222" t="s">
        <v>3018</v>
      </c>
      <c r="W636" s="1222" t="s">
        <v>294</v>
      </c>
      <c r="X636" s="1222" t="s">
        <v>3019</v>
      </c>
      <c r="Y636" s="1222" t="s">
        <v>3020</v>
      </c>
      <c r="Z636" s="1222" t="s">
        <v>3011</v>
      </c>
      <c r="AA636" s="1222" t="s">
        <v>3011</v>
      </c>
      <c r="AB636" s="1222" t="s">
        <v>3011</v>
      </c>
      <c r="AC636" s="1222" t="s">
        <v>3011</v>
      </c>
      <c r="AD636" s="1222" t="s">
        <v>3011</v>
      </c>
      <c r="AE636" s="1222" t="s">
        <v>3011</v>
      </c>
      <c r="AF636" s="2007" t="s">
        <v>293</v>
      </c>
      <c r="AG636" s="1222" t="s">
        <v>3160</v>
      </c>
      <c r="AH636" s="1221" t="s">
        <v>2908</v>
      </c>
      <c r="AI636" s="2007" t="s">
        <v>2909</v>
      </c>
      <c r="AJ636" s="1222" t="s">
        <v>295</v>
      </c>
      <c r="AK636" s="1225" t="s">
        <v>3022</v>
      </c>
      <c r="AL636" s="1222" t="s">
        <v>294</v>
      </c>
      <c r="AM636" s="1221" t="s">
        <v>3011</v>
      </c>
      <c r="AN636" s="2008"/>
    </row>
    <row r="637" spans="1:40" ht="93" customHeight="1">
      <c r="A637" s="1221" t="s">
        <v>1107</v>
      </c>
      <c r="B637" s="1221" t="s">
        <v>929</v>
      </c>
      <c r="C637" s="1221" t="s">
        <v>3158</v>
      </c>
      <c r="D637" s="1222" t="s">
        <v>3011</v>
      </c>
      <c r="E637" s="1221" t="s">
        <v>3012</v>
      </c>
      <c r="F637" s="1222" t="s">
        <v>291</v>
      </c>
      <c r="G637" s="1222" t="s">
        <v>3013</v>
      </c>
      <c r="H637" s="1223">
        <v>1937.33735</v>
      </c>
      <c r="I637" s="1223">
        <v>1800</v>
      </c>
      <c r="J637" s="1222" t="s">
        <v>3014</v>
      </c>
      <c r="K637" s="1224">
        <v>44830</v>
      </c>
      <c r="L637" s="1222" t="s">
        <v>292</v>
      </c>
      <c r="M637" s="1224" t="s">
        <v>3015</v>
      </c>
      <c r="N637" s="1222" t="s">
        <v>293</v>
      </c>
      <c r="O637" s="2069">
        <v>46675</v>
      </c>
      <c r="P637" s="1221" t="s">
        <v>294</v>
      </c>
      <c r="Q637" s="1221" t="s">
        <v>3074</v>
      </c>
      <c r="R637" s="2069" t="s">
        <v>3159</v>
      </c>
      <c r="S637" s="1222" t="s">
        <v>297</v>
      </c>
      <c r="T637" s="2063" t="s">
        <v>2917</v>
      </c>
      <c r="U637" s="1222" t="s">
        <v>294</v>
      </c>
      <c r="V637" s="1222" t="s">
        <v>3018</v>
      </c>
      <c r="W637" s="1222" t="s">
        <v>294</v>
      </c>
      <c r="X637" s="1222" t="s">
        <v>3019</v>
      </c>
      <c r="Y637" s="1222" t="s">
        <v>3020</v>
      </c>
      <c r="Z637" s="1222" t="s">
        <v>3011</v>
      </c>
      <c r="AA637" s="1222" t="s">
        <v>3011</v>
      </c>
      <c r="AB637" s="1222" t="s">
        <v>3011</v>
      </c>
      <c r="AC637" s="1222" t="s">
        <v>3011</v>
      </c>
      <c r="AD637" s="1222" t="s">
        <v>3011</v>
      </c>
      <c r="AE637" s="1222" t="s">
        <v>3011</v>
      </c>
      <c r="AF637" s="2007" t="s">
        <v>293</v>
      </c>
      <c r="AG637" s="1222" t="s">
        <v>3160</v>
      </c>
      <c r="AH637" s="1221" t="s">
        <v>2908</v>
      </c>
      <c r="AI637" s="2007" t="s">
        <v>2909</v>
      </c>
      <c r="AJ637" s="1222" t="s">
        <v>295</v>
      </c>
      <c r="AK637" s="1225" t="s">
        <v>3022</v>
      </c>
      <c r="AL637" s="1222" t="s">
        <v>294</v>
      </c>
      <c r="AM637" s="1221" t="s">
        <v>3011</v>
      </c>
      <c r="AN637" s="2008"/>
    </row>
    <row r="638" spans="1:40" ht="93" customHeight="1">
      <c r="A638" s="1221" t="s">
        <v>1107</v>
      </c>
      <c r="B638" s="1221" t="s">
        <v>930</v>
      </c>
      <c r="C638" s="1221" t="s">
        <v>3158</v>
      </c>
      <c r="D638" s="1222" t="s">
        <v>3011</v>
      </c>
      <c r="E638" s="1221" t="s">
        <v>3012</v>
      </c>
      <c r="F638" s="1222" t="s">
        <v>291</v>
      </c>
      <c r="G638" s="1222" t="s">
        <v>3013</v>
      </c>
      <c r="H638" s="1223">
        <v>2906.0060199999998</v>
      </c>
      <c r="I638" s="1223">
        <v>2700</v>
      </c>
      <c r="J638" s="1222" t="s">
        <v>3014</v>
      </c>
      <c r="K638" s="1224">
        <v>44830</v>
      </c>
      <c r="L638" s="1222" t="s">
        <v>292</v>
      </c>
      <c r="M638" s="1224" t="s">
        <v>3015</v>
      </c>
      <c r="N638" s="1222" t="s">
        <v>293</v>
      </c>
      <c r="O638" s="2069">
        <v>46675</v>
      </c>
      <c r="P638" s="1221" t="s">
        <v>294</v>
      </c>
      <c r="Q638" s="1221" t="s">
        <v>3182</v>
      </c>
      <c r="R638" s="2069" t="s">
        <v>3159</v>
      </c>
      <c r="S638" s="1222" t="s">
        <v>297</v>
      </c>
      <c r="T638" s="2063" t="s">
        <v>2917</v>
      </c>
      <c r="U638" s="1222" t="s">
        <v>294</v>
      </c>
      <c r="V638" s="1222" t="s">
        <v>3018</v>
      </c>
      <c r="W638" s="1222" t="s">
        <v>294</v>
      </c>
      <c r="X638" s="1222" t="s">
        <v>3019</v>
      </c>
      <c r="Y638" s="1222" t="s">
        <v>3020</v>
      </c>
      <c r="Z638" s="1222" t="s">
        <v>3011</v>
      </c>
      <c r="AA638" s="1222" t="s">
        <v>3011</v>
      </c>
      <c r="AB638" s="1222" t="s">
        <v>3011</v>
      </c>
      <c r="AC638" s="1222" t="s">
        <v>3011</v>
      </c>
      <c r="AD638" s="1222" t="s">
        <v>3011</v>
      </c>
      <c r="AE638" s="1222" t="s">
        <v>3011</v>
      </c>
      <c r="AF638" s="2007" t="s">
        <v>293</v>
      </c>
      <c r="AG638" s="1222" t="s">
        <v>3160</v>
      </c>
      <c r="AH638" s="1221" t="s">
        <v>2908</v>
      </c>
      <c r="AI638" s="2007" t="s">
        <v>2909</v>
      </c>
      <c r="AJ638" s="1222" t="s">
        <v>295</v>
      </c>
      <c r="AK638" s="1225" t="s">
        <v>3022</v>
      </c>
      <c r="AL638" s="1222" t="s">
        <v>294</v>
      </c>
      <c r="AM638" s="1221" t="s">
        <v>3011</v>
      </c>
      <c r="AN638" s="2008"/>
    </row>
    <row r="639" spans="1:40" ht="93" customHeight="1">
      <c r="A639" s="1221" t="s">
        <v>1107</v>
      </c>
      <c r="B639" s="1221" t="s">
        <v>931</v>
      </c>
      <c r="C639" s="1221" t="s">
        <v>3158</v>
      </c>
      <c r="D639" s="1222" t="s">
        <v>3011</v>
      </c>
      <c r="E639" s="1221" t="s">
        <v>3012</v>
      </c>
      <c r="F639" s="1222" t="s">
        <v>291</v>
      </c>
      <c r="G639" s="1222" t="s">
        <v>3013</v>
      </c>
      <c r="H639" s="1223">
        <v>19373.373469999999</v>
      </c>
      <c r="I639" s="1223">
        <v>18000</v>
      </c>
      <c r="J639" s="1222" t="s">
        <v>3014</v>
      </c>
      <c r="K639" s="1224">
        <v>44830</v>
      </c>
      <c r="L639" s="1222" t="s">
        <v>292</v>
      </c>
      <c r="M639" s="1224" t="s">
        <v>3015</v>
      </c>
      <c r="N639" s="1222" t="s">
        <v>293</v>
      </c>
      <c r="O639" s="2069">
        <v>46675</v>
      </c>
      <c r="P639" s="1221" t="s">
        <v>294</v>
      </c>
      <c r="Q639" s="1221" t="s">
        <v>3097</v>
      </c>
      <c r="R639" s="2069" t="s">
        <v>3159</v>
      </c>
      <c r="S639" s="1222" t="s">
        <v>297</v>
      </c>
      <c r="T639" s="2063" t="s">
        <v>2917</v>
      </c>
      <c r="U639" s="1222" t="s">
        <v>294</v>
      </c>
      <c r="V639" s="1222" t="s">
        <v>3018</v>
      </c>
      <c r="W639" s="1222" t="s">
        <v>294</v>
      </c>
      <c r="X639" s="1222" t="s">
        <v>3019</v>
      </c>
      <c r="Y639" s="1222" t="s">
        <v>3020</v>
      </c>
      <c r="Z639" s="1222" t="s">
        <v>3011</v>
      </c>
      <c r="AA639" s="1222" t="s">
        <v>3011</v>
      </c>
      <c r="AB639" s="1222" t="s">
        <v>3011</v>
      </c>
      <c r="AC639" s="1222" t="s">
        <v>3011</v>
      </c>
      <c r="AD639" s="1222" t="s">
        <v>3011</v>
      </c>
      <c r="AE639" s="1222" t="s">
        <v>3011</v>
      </c>
      <c r="AF639" s="2007" t="s">
        <v>293</v>
      </c>
      <c r="AG639" s="1222" t="s">
        <v>3160</v>
      </c>
      <c r="AH639" s="1221" t="s">
        <v>2908</v>
      </c>
      <c r="AI639" s="2007" t="s">
        <v>2909</v>
      </c>
      <c r="AJ639" s="1222" t="s">
        <v>295</v>
      </c>
      <c r="AK639" s="1225" t="s">
        <v>3022</v>
      </c>
      <c r="AL639" s="1222" t="s">
        <v>294</v>
      </c>
      <c r="AM639" s="1221" t="s">
        <v>3011</v>
      </c>
      <c r="AN639" s="2008"/>
    </row>
    <row r="640" spans="1:40" ht="93" customHeight="1">
      <c r="A640" s="1221" t="s">
        <v>1107</v>
      </c>
      <c r="B640" s="1221" t="s">
        <v>932</v>
      </c>
      <c r="C640" s="1221" t="s">
        <v>3158</v>
      </c>
      <c r="D640" s="1222" t="s">
        <v>3011</v>
      </c>
      <c r="E640" s="1221" t="s">
        <v>3012</v>
      </c>
      <c r="F640" s="1222" t="s">
        <v>291</v>
      </c>
      <c r="G640" s="1222" t="s">
        <v>3013</v>
      </c>
      <c r="H640" s="1223">
        <v>2906.0060199999998</v>
      </c>
      <c r="I640" s="1223">
        <v>2700</v>
      </c>
      <c r="J640" s="1222" t="s">
        <v>3014</v>
      </c>
      <c r="K640" s="1224">
        <v>44830</v>
      </c>
      <c r="L640" s="1222" t="s">
        <v>292</v>
      </c>
      <c r="M640" s="1224" t="s">
        <v>3015</v>
      </c>
      <c r="N640" s="1222" t="s">
        <v>293</v>
      </c>
      <c r="O640" s="2069">
        <v>46675</v>
      </c>
      <c r="P640" s="1221" t="s">
        <v>294</v>
      </c>
      <c r="Q640" s="1221" t="s">
        <v>3182</v>
      </c>
      <c r="R640" s="2069" t="s">
        <v>3159</v>
      </c>
      <c r="S640" s="1222" t="s">
        <v>297</v>
      </c>
      <c r="T640" s="2063" t="s">
        <v>2917</v>
      </c>
      <c r="U640" s="1222" t="s">
        <v>294</v>
      </c>
      <c r="V640" s="1222" t="s">
        <v>3018</v>
      </c>
      <c r="W640" s="1222" t="s">
        <v>294</v>
      </c>
      <c r="X640" s="1222" t="s">
        <v>3019</v>
      </c>
      <c r="Y640" s="1222" t="s">
        <v>3020</v>
      </c>
      <c r="Z640" s="1222" t="s">
        <v>3011</v>
      </c>
      <c r="AA640" s="1222" t="s">
        <v>3011</v>
      </c>
      <c r="AB640" s="1222" t="s">
        <v>3011</v>
      </c>
      <c r="AC640" s="1222" t="s">
        <v>3011</v>
      </c>
      <c r="AD640" s="1222" t="s">
        <v>3011</v>
      </c>
      <c r="AE640" s="1222" t="s">
        <v>3011</v>
      </c>
      <c r="AF640" s="2007" t="s">
        <v>293</v>
      </c>
      <c r="AG640" s="1222" t="s">
        <v>3160</v>
      </c>
      <c r="AH640" s="1221" t="s">
        <v>2908</v>
      </c>
      <c r="AI640" s="2007" t="s">
        <v>2909</v>
      </c>
      <c r="AJ640" s="1222" t="s">
        <v>295</v>
      </c>
      <c r="AK640" s="1225" t="s">
        <v>3022</v>
      </c>
      <c r="AL640" s="1222" t="s">
        <v>294</v>
      </c>
      <c r="AM640" s="1221" t="s">
        <v>3011</v>
      </c>
      <c r="AN640" s="2008"/>
    </row>
    <row r="641" spans="1:40" ht="93" customHeight="1">
      <c r="A641" s="1221" t="s">
        <v>1107</v>
      </c>
      <c r="B641" s="1221" t="s">
        <v>933</v>
      </c>
      <c r="C641" s="1221" t="s">
        <v>3158</v>
      </c>
      <c r="D641" s="1222" t="s">
        <v>3011</v>
      </c>
      <c r="E641" s="1221" t="s">
        <v>3012</v>
      </c>
      <c r="F641" s="1222" t="s">
        <v>291</v>
      </c>
      <c r="G641" s="1222" t="s">
        <v>3013</v>
      </c>
      <c r="H641" s="1223">
        <v>6134.9016000000001</v>
      </c>
      <c r="I641" s="1223">
        <v>5700</v>
      </c>
      <c r="J641" s="1222" t="s">
        <v>3014</v>
      </c>
      <c r="K641" s="1224">
        <v>44830</v>
      </c>
      <c r="L641" s="1222" t="s">
        <v>292</v>
      </c>
      <c r="M641" s="1224" t="s">
        <v>3015</v>
      </c>
      <c r="N641" s="1222" t="s">
        <v>293</v>
      </c>
      <c r="O641" s="2069">
        <v>46675</v>
      </c>
      <c r="P641" s="1221" t="s">
        <v>294</v>
      </c>
      <c r="Q641" s="1221" t="s">
        <v>3169</v>
      </c>
      <c r="R641" s="2069" t="s">
        <v>3159</v>
      </c>
      <c r="S641" s="1222" t="s">
        <v>297</v>
      </c>
      <c r="T641" s="2063" t="s">
        <v>2917</v>
      </c>
      <c r="U641" s="1222" t="s">
        <v>294</v>
      </c>
      <c r="V641" s="1222" t="s">
        <v>3018</v>
      </c>
      <c r="W641" s="1222" t="s">
        <v>294</v>
      </c>
      <c r="X641" s="1222" t="s">
        <v>3019</v>
      </c>
      <c r="Y641" s="1222" t="s">
        <v>3020</v>
      </c>
      <c r="Z641" s="1222" t="s">
        <v>3011</v>
      </c>
      <c r="AA641" s="1222" t="s">
        <v>3011</v>
      </c>
      <c r="AB641" s="1222" t="s">
        <v>3011</v>
      </c>
      <c r="AC641" s="1222" t="s">
        <v>3011</v>
      </c>
      <c r="AD641" s="1222" t="s">
        <v>3011</v>
      </c>
      <c r="AE641" s="1222" t="s">
        <v>3011</v>
      </c>
      <c r="AF641" s="2007" t="s">
        <v>293</v>
      </c>
      <c r="AG641" s="1222" t="s">
        <v>3160</v>
      </c>
      <c r="AH641" s="1221" t="s">
        <v>2908</v>
      </c>
      <c r="AI641" s="2007" t="s">
        <v>2909</v>
      </c>
      <c r="AJ641" s="1222" t="s">
        <v>295</v>
      </c>
      <c r="AK641" s="1225" t="s">
        <v>3022</v>
      </c>
      <c r="AL641" s="1222" t="s">
        <v>294</v>
      </c>
      <c r="AM641" s="1221" t="s">
        <v>3011</v>
      </c>
      <c r="AN641" s="2008"/>
    </row>
    <row r="642" spans="1:40" ht="93" customHeight="1">
      <c r="A642" s="1221" t="s">
        <v>1107</v>
      </c>
      <c r="B642" s="1221" t="s">
        <v>934</v>
      </c>
      <c r="C642" s="1221" t="s">
        <v>3158</v>
      </c>
      <c r="D642" s="1222" t="s">
        <v>3011</v>
      </c>
      <c r="E642" s="1221" t="s">
        <v>3012</v>
      </c>
      <c r="F642" s="1222" t="s">
        <v>291</v>
      </c>
      <c r="G642" s="1222" t="s">
        <v>3013</v>
      </c>
      <c r="H642" s="1223">
        <v>2906.0060199999998</v>
      </c>
      <c r="I642" s="1223">
        <v>2700</v>
      </c>
      <c r="J642" s="1222" t="s">
        <v>3014</v>
      </c>
      <c r="K642" s="1224">
        <v>44830</v>
      </c>
      <c r="L642" s="1222" t="s">
        <v>292</v>
      </c>
      <c r="M642" s="1224" t="s">
        <v>3015</v>
      </c>
      <c r="N642" s="1222" t="s">
        <v>293</v>
      </c>
      <c r="O642" s="2069">
        <v>46675</v>
      </c>
      <c r="P642" s="1221" t="s">
        <v>294</v>
      </c>
      <c r="Q642" s="1221" t="s">
        <v>3182</v>
      </c>
      <c r="R642" s="2069" t="s">
        <v>3159</v>
      </c>
      <c r="S642" s="1222" t="s">
        <v>297</v>
      </c>
      <c r="T642" s="2063" t="s">
        <v>2917</v>
      </c>
      <c r="U642" s="1222" t="s">
        <v>294</v>
      </c>
      <c r="V642" s="1222" t="s">
        <v>3018</v>
      </c>
      <c r="W642" s="1222" t="s">
        <v>294</v>
      </c>
      <c r="X642" s="1222" t="s">
        <v>3019</v>
      </c>
      <c r="Y642" s="1222" t="s">
        <v>3020</v>
      </c>
      <c r="Z642" s="1222" t="s">
        <v>3011</v>
      </c>
      <c r="AA642" s="1222" t="s">
        <v>3011</v>
      </c>
      <c r="AB642" s="1222" t="s">
        <v>3011</v>
      </c>
      <c r="AC642" s="1222" t="s">
        <v>3011</v>
      </c>
      <c r="AD642" s="1222" t="s">
        <v>3011</v>
      </c>
      <c r="AE642" s="1222" t="s">
        <v>3011</v>
      </c>
      <c r="AF642" s="2007" t="s">
        <v>293</v>
      </c>
      <c r="AG642" s="1222" t="s">
        <v>3160</v>
      </c>
      <c r="AH642" s="1221" t="s">
        <v>2908</v>
      </c>
      <c r="AI642" s="2007" t="s">
        <v>2909</v>
      </c>
      <c r="AJ642" s="1222" t="s">
        <v>295</v>
      </c>
      <c r="AK642" s="1225" t="s">
        <v>3022</v>
      </c>
      <c r="AL642" s="1222" t="s">
        <v>294</v>
      </c>
      <c r="AM642" s="1221" t="s">
        <v>3011</v>
      </c>
      <c r="AN642" s="2008"/>
    </row>
    <row r="643" spans="1:40" ht="93" customHeight="1">
      <c r="A643" s="1221" t="s">
        <v>1107</v>
      </c>
      <c r="B643" s="1221" t="s">
        <v>935</v>
      </c>
      <c r="C643" s="1221" t="s">
        <v>3158</v>
      </c>
      <c r="D643" s="1222" t="s">
        <v>3011</v>
      </c>
      <c r="E643" s="1221" t="s">
        <v>3012</v>
      </c>
      <c r="F643" s="1222" t="s">
        <v>291</v>
      </c>
      <c r="G643" s="1222" t="s">
        <v>3013</v>
      </c>
      <c r="H643" s="1223">
        <v>6134.9016000000001</v>
      </c>
      <c r="I643" s="1223">
        <v>5700</v>
      </c>
      <c r="J643" s="1222" t="s">
        <v>3014</v>
      </c>
      <c r="K643" s="1224">
        <v>44830</v>
      </c>
      <c r="L643" s="1222" t="s">
        <v>292</v>
      </c>
      <c r="M643" s="1224" t="s">
        <v>3015</v>
      </c>
      <c r="N643" s="1222" t="s">
        <v>293</v>
      </c>
      <c r="O643" s="2069">
        <v>46675</v>
      </c>
      <c r="P643" s="1221" t="s">
        <v>294</v>
      </c>
      <c r="Q643" s="1221" t="s">
        <v>3169</v>
      </c>
      <c r="R643" s="2069" t="s">
        <v>3159</v>
      </c>
      <c r="S643" s="1222" t="s">
        <v>297</v>
      </c>
      <c r="T643" s="2063" t="s">
        <v>2917</v>
      </c>
      <c r="U643" s="1222" t="s">
        <v>294</v>
      </c>
      <c r="V643" s="1222" t="s">
        <v>3018</v>
      </c>
      <c r="W643" s="1222" t="s">
        <v>294</v>
      </c>
      <c r="X643" s="1222" t="s">
        <v>3019</v>
      </c>
      <c r="Y643" s="1222" t="s">
        <v>3020</v>
      </c>
      <c r="Z643" s="1222" t="s">
        <v>3011</v>
      </c>
      <c r="AA643" s="1222" t="s">
        <v>3011</v>
      </c>
      <c r="AB643" s="1222" t="s">
        <v>3011</v>
      </c>
      <c r="AC643" s="1222" t="s">
        <v>3011</v>
      </c>
      <c r="AD643" s="1222" t="s">
        <v>3011</v>
      </c>
      <c r="AE643" s="1222" t="s">
        <v>3011</v>
      </c>
      <c r="AF643" s="2007" t="s">
        <v>293</v>
      </c>
      <c r="AG643" s="1222" t="s">
        <v>3160</v>
      </c>
      <c r="AH643" s="1221" t="s">
        <v>2908</v>
      </c>
      <c r="AI643" s="2007" t="s">
        <v>2909</v>
      </c>
      <c r="AJ643" s="1222" t="s">
        <v>295</v>
      </c>
      <c r="AK643" s="1225" t="s">
        <v>3022</v>
      </c>
      <c r="AL643" s="1222" t="s">
        <v>294</v>
      </c>
      <c r="AM643" s="1221" t="s">
        <v>3011</v>
      </c>
      <c r="AN643" s="2008"/>
    </row>
    <row r="644" spans="1:40" ht="93" customHeight="1">
      <c r="A644" s="1221" t="s">
        <v>1107</v>
      </c>
      <c r="B644" s="1221" t="s">
        <v>936</v>
      </c>
      <c r="C644" s="1221" t="s">
        <v>3158</v>
      </c>
      <c r="D644" s="1222" t="s">
        <v>3011</v>
      </c>
      <c r="E644" s="1221" t="s">
        <v>3012</v>
      </c>
      <c r="F644" s="1222" t="s">
        <v>291</v>
      </c>
      <c r="G644" s="1222" t="s">
        <v>3013</v>
      </c>
      <c r="H644" s="1223">
        <v>3551.78514</v>
      </c>
      <c r="I644" s="1223">
        <v>3300</v>
      </c>
      <c r="J644" s="1222" t="s">
        <v>3014</v>
      </c>
      <c r="K644" s="1224">
        <v>44830</v>
      </c>
      <c r="L644" s="1222" t="s">
        <v>292</v>
      </c>
      <c r="M644" s="1224" t="s">
        <v>3015</v>
      </c>
      <c r="N644" s="1222" t="s">
        <v>293</v>
      </c>
      <c r="O644" s="2069">
        <v>46675</v>
      </c>
      <c r="P644" s="1221" t="s">
        <v>294</v>
      </c>
      <c r="Q644" s="1221" t="s">
        <v>3183</v>
      </c>
      <c r="R644" s="2069" t="s">
        <v>3159</v>
      </c>
      <c r="S644" s="1222" t="s">
        <v>297</v>
      </c>
      <c r="T644" s="2063" t="s">
        <v>2917</v>
      </c>
      <c r="U644" s="1222" t="s">
        <v>294</v>
      </c>
      <c r="V644" s="1222" t="s">
        <v>3018</v>
      </c>
      <c r="W644" s="1222" t="s">
        <v>294</v>
      </c>
      <c r="X644" s="1222" t="s">
        <v>3019</v>
      </c>
      <c r="Y644" s="1222" t="s">
        <v>3020</v>
      </c>
      <c r="Z644" s="1222" t="s">
        <v>3011</v>
      </c>
      <c r="AA644" s="1222" t="s">
        <v>3011</v>
      </c>
      <c r="AB644" s="1222" t="s">
        <v>3011</v>
      </c>
      <c r="AC644" s="1222" t="s">
        <v>3011</v>
      </c>
      <c r="AD644" s="1222" t="s">
        <v>3011</v>
      </c>
      <c r="AE644" s="1222" t="s">
        <v>3011</v>
      </c>
      <c r="AF644" s="2007" t="s">
        <v>293</v>
      </c>
      <c r="AG644" s="1222" t="s">
        <v>3160</v>
      </c>
      <c r="AH644" s="1221" t="s">
        <v>2908</v>
      </c>
      <c r="AI644" s="2007" t="s">
        <v>2909</v>
      </c>
      <c r="AJ644" s="1222" t="s">
        <v>295</v>
      </c>
      <c r="AK644" s="1225" t="s">
        <v>3022</v>
      </c>
      <c r="AL644" s="1222" t="s">
        <v>294</v>
      </c>
      <c r="AM644" s="1221" t="s">
        <v>3011</v>
      </c>
      <c r="AN644" s="2008"/>
    </row>
    <row r="645" spans="1:40" ht="93" customHeight="1">
      <c r="A645" s="1221" t="s">
        <v>1107</v>
      </c>
      <c r="B645" s="1221" t="s">
        <v>937</v>
      </c>
      <c r="C645" s="1221" t="s">
        <v>3158</v>
      </c>
      <c r="D645" s="1222" t="s">
        <v>3011</v>
      </c>
      <c r="E645" s="1221" t="s">
        <v>3012</v>
      </c>
      <c r="F645" s="1222" t="s">
        <v>291</v>
      </c>
      <c r="G645" s="1222" t="s">
        <v>3013</v>
      </c>
      <c r="H645" s="1223">
        <v>50370.771030000004</v>
      </c>
      <c r="I645" s="1223">
        <v>46800</v>
      </c>
      <c r="J645" s="1222" t="s">
        <v>3014</v>
      </c>
      <c r="K645" s="1224">
        <v>44830</v>
      </c>
      <c r="L645" s="1222" t="s">
        <v>292</v>
      </c>
      <c r="M645" s="1224" t="s">
        <v>3015</v>
      </c>
      <c r="N645" s="1222" t="s">
        <v>293</v>
      </c>
      <c r="O645" s="2069">
        <v>46675</v>
      </c>
      <c r="P645" s="1221" t="s">
        <v>294</v>
      </c>
      <c r="Q645" s="1221" t="s">
        <v>3133</v>
      </c>
      <c r="R645" s="2069" t="s">
        <v>3159</v>
      </c>
      <c r="S645" s="1222" t="s">
        <v>297</v>
      </c>
      <c r="T645" s="2063" t="s">
        <v>2917</v>
      </c>
      <c r="U645" s="1222" t="s">
        <v>294</v>
      </c>
      <c r="V645" s="1222" t="s">
        <v>3018</v>
      </c>
      <c r="W645" s="1222" t="s">
        <v>294</v>
      </c>
      <c r="X645" s="1222" t="s">
        <v>3019</v>
      </c>
      <c r="Y645" s="1222" t="s">
        <v>3020</v>
      </c>
      <c r="Z645" s="1222" t="s">
        <v>3011</v>
      </c>
      <c r="AA645" s="1222" t="s">
        <v>3011</v>
      </c>
      <c r="AB645" s="1222" t="s">
        <v>3011</v>
      </c>
      <c r="AC645" s="1222" t="s">
        <v>3011</v>
      </c>
      <c r="AD645" s="1222" t="s">
        <v>3011</v>
      </c>
      <c r="AE645" s="1222" t="s">
        <v>3011</v>
      </c>
      <c r="AF645" s="2007" t="s">
        <v>293</v>
      </c>
      <c r="AG645" s="1222" t="s">
        <v>3160</v>
      </c>
      <c r="AH645" s="1221" t="s">
        <v>2908</v>
      </c>
      <c r="AI645" s="2007" t="s">
        <v>2909</v>
      </c>
      <c r="AJ645" s="1222" t="s">
        <v>295</v>
      </c>
      <c r="AK645" s="1225" t="s">
        <v>3022</v>
      </c>
      <c r="AL645" s="1222" t="s">
        <v>294</v>
      </c>
      <c r="AM645" s="1221" t="s">
        <v>3011</v>
      </c>
      <c r="AN645" s="2008"/>
    </row>
    <row r="646" spans="1:40" ht="93" customHeight="1">
      <c r="A646" s="1221" t="s">
        <v>1107</v>
      </c>
      <c r="B646" s="1221" t="s">
        <v>938</v>
      </c>
      <c r="C646" s="1221" t="s">
        <v>3158</v>
      </c>
      <c r="D646" s="1222" t="s">
        <v>3011</v>
      </c>
      <c r="E646" s="1221" t="s">
        <v>3012</v>
      </c>
      <c r="F646" s="1222" t="s">
        <v>291</v>
      </c>
      <c r="G646" s="1222" t="s">
        <v>3013</v>
      </c>
      <c r="H646" s="1223">
        <v>645.77912000000003</v>
      </c>
      <c r="I646" s="1223">
        <v>600</v>
      </c>
      <c r="J646" s="1222" t="s">
        <v>3014</v>
      </c>
      <c r="K646" s="1224">
        <v>44830</v>
      </c>
      <c r="L646" s="1222" t="s">
        <v>292</v>
      </c>
      <c r="M646" s="1224" t="s">
        <v>3015</v>
      </c>
      <c r="N646" s="1222" t="s">
        <v>293</v>
      </c>
      <c r="O646" s="2069">
        <v>46675</v>
      </c>
      <c r="P646" s="1221" t="s">
        <v>294</v>
      </c>
      <c r="Q646" s="1221" t="s">
        <v>3024</v>
      </c>
      <c r="R646" s="2069" t="s">
        <v>3159</v>
      </c>
      <c r="S646" s="1222" t="s">
        <v>297</v>
      </c>
      <c r="T646" s="2063" t="s">
        <v>2917</v>
      </c>
      <c r="U646" s="1222" t="s">
        <v>294</v>
      </c>
      <c r="V646" s="1222" t="s">
        <v>3018</v>
      </c>
      <c r="W646" s="1222" t="s">
        <v>294</v>
      </c>
      <c r="X646" s="1222" t="s">
        <v>3019</v>
      </c>
      <c r="Y646" s="1222" t="s">
        <v>3020</v>
      </c>
      <c r="Z646" s="1222" t="s">
        <v>3011</v>
      </c>
      <c r="AA646" s="1222" t="s">
        <v>3011</v>
      </c>
      <c r="AB646" s="1222" t="s">
        <v>3011</v>
      </c>
      <c r="AC646" s="1222" t="s">
        <v>3011</v>
      </c>
      <c r="AD646" s="1222" t="s">
        <v>3011</v>
      </c>
      <c r="AE646" s="1222" t="s">
        <v>3011</v>
      </c>
      <c r="AF646" s="2007" t="s">
        <v>293</v>
      </c>
      <c r="AG646" s="1222" t="s">
        <v>3160</v>
      </c>
      <c r="AH646" s="1221" t="s">
        <v>2908</v>
      </c>
      <c r="AI646" s="2007" t="s">
        <v>2909</v>
      </c>
      <c r="AJ646" s="1222" t="s">
        <v>295</v>
      </c>
      <c r="AK646" s="1225" t="s">
        <v>3022</v>
      </c>
      <c r="AL646" s="1222" t="s">
        <v>294</v>
      </c>
      <c r="AM646" s="1221" t="s">
        <v>3011</v>
      </c>
      <c r="AN646" s="2008"/>
    </row>
    <row r="647" spans="1:40" ht="93" customHeight="1">
      <c r="A647" s="1221" t="s">
        <v>1107</v>
      </c>
      <c r="B647" s="1221" t="s">
        <v>939</v>
      </c>
      <c r="C647" s="1221" t="s">
        <v>3158</v>
      </c>
      <c r="D647" s="1222" t="s">
        <v>3011</v>
      </c>
      <c r="E647" s="1221" t="s">
        <v>3012</v>
      </c>
      <c r="F647" s="1222" t="s">
        <v>291</v>
      </c>
      <c r="G647" s="1222" t="s">
        <v>3013</v>
      </c>
      <c r="H647" s="1223">
        <v>6457.7911599999998</v>
      </c>
      <c r="I647" s="1223">
        <v>6000</v>
      </c>
      <c r="J647" s="1222" t="s">
        <v>3014</v>
      </c>
      <c r="K647" s="1224">
        <v>44831</v>
      </c>
      <c r="L647" s="1222" t="s">
        <v>292</v>
      </c>
      <c r="M647" s="1224" t="s">
        <v>3015</v>
      </c>
      <c r="N647" s="1222" t="s">
        <v>293</v>
      </c>
      <c r="O647" s="2069">
        <v>46675</v>
      </c>
      <c r="P647" s="1221" t="s">
        <v>294</v>
      </c>
      <c r="Q647" s="1221" t="s">
        <v>3033</v>
      </c>
      <c r="R647" s="2069" t="s">
        <v>3159</v>
      </c>
      <c r="S647" s="1222" t="s">
        <v>297</v>
      </c>
      <c r="T647" s="2063" t="s">
        <v>2917</v>
      </c>
      <c r="U647" s="1222" t="s">
        <v>294</v>
      </c>
      <c r="V647" s="1222" t="s">
        <v>3018</v>
      </c>
      <c r="W647" s="1222" t="s">
        <v>294</v>
      </c>
      <c r="X647" s="1222" t="s">
        <v>3019</v>
      </c>
      <c r="Y647" s="1222" t="s">
        <v>3020</v>
      </c>
      <c r="Z647" s="1222" t="s">
        <v>3011</v>
      </c>
      <c r="AA647" s="1222" t="s">
        <v>3011</v>
      </c>
      <c r="AB647" s="1222" t="s">
        <v>3011</v>
      </c>
      <c r="AC647" s="1222" t="s">
        <v>3011</v>
      </c>
      <c r="AD647" s="1222" t="s">
        <v>3011</v>
      </c>
      <c r="AE647" s="1222" t="s">
        <v>3011</v>
      </c>
      <c r="AF647" s="2007" t="s">
        <v>293</v>
      </c>
      <c r="AG647" s="1222" t="s">
        <v>3160</v>
      </c>
      <c r="AH647" s="1221" t="s">
        <v>2908</v>
      </c>
      <c r="AI647" s="2007" t="s">
        <v>2909</v>
      </c>
      <c r="AJ647" s="1222" t="s">
        <v>295</v>
      </c>
      <c r="AK647" s="1225" t="s">
        <v>3022</v>
      </c>
      <c r="AL647" s="1222" t="s">
        <v>294</v>
      </c>
      <c r="AM647" s="1221" t="s">
        <v>3011</v>
      </c>
      <c r="AN647" s="2008"/>
    </row>
    <row r="648" spans="1:40" ht="93" customHeight="1">
      <c r="A648" s="1221" t="s">
        <v>1107</v>
      </c>
      <c r="B648" s="1221" t="s">
        <v>940</v>
      </c>
      <c r="C648" s="1221" t="s">
        <v>3158</v>
      </c>
      <c r="D648" s="1222" t="s">
        <v>3011</v>
      </c>
      <c r="E648" s="1221" t="s">
        <v>3012</v>
      </c>
      <c r="F648" s="1222" t="s">
        <v>291</v>
      </c>
      <c r="G648" s="1222" t="s">
        <v>3013</v>
      </c>
      <c r="H648" s="1223">
        <v>2260.2269099999999</v>
      </c>
      <c r="I648" s="1223">
        <v>2100</v>
      </c>
      <c r="J648" s="1222" t="s">
        <v>3014</v>
      </c>
      <c r="K648" s="1224">
        <v>44831</v>
      </c>
      <c r="L648" s="1222" t="s">
        <v>292</v>
      </c>
      <c r="M648" s="1224" t="s">
        <v>3015</v>
      </c>
      <c r="N648" s="1222" t="s">
        <v>293</v>
      </c>
      <c r="O648" s="2069">
        <v>46675</v>
      </c>
      <c r="P648" s="1221" t="s">
        <v>294</v>
      </c>
      <c r="Q648" s="1221" t="s">
        <v>3090</v>
      </c>
      <c r="R648" s="2069" t="s">
        <v>3159</v>
      </c>
      <c r="S648" s="1222" t="s">
        <v>297</v>
      </c>
      <c r="T648" s="2063" t="s">
        <v>2917</v>
      </c>
      <c r="U648" s="1222" t="s">
        <v>294</v>
      </c>
      <c r="V648" s="1222" t="s">
        <v>3018</v>
      </c>
      <c r="W648" s="1222" t="s">
        <v>294</v>
      </c>
      <c r="X648" s="1222" t="s">
        <v>3019</v>
      </c>
      <c r="Y648" s="1222" t="s">
        <v>3020</v>
      </c>
      <c r="Z648" s="1222" t="s">
        <v>3011</v>
      </c>
      <c r="AA648" s="1222" t="s">
        <v>3011</v>
      </c>
      <c r="AB648" s="1222" t="s">
        <v>3011</v>
      </c>
      <c r="AC648" s="1222" t="s">
        <v>3011</v>
      </c>
      <c r="AD648" s="1222" t="s">
        <v>3011</v>
      </c>
      <c r="AE648" s="1222" t="s">
        <v>3011</v>
      </c>
      <c r="AF648" s="2007" t="s">
        <v>293</v>
      </c>
      <c r="AG648" s="1222" t="s">
        <v>3160</v>
      </c>
      <c r="AH648" s="1221" t="s">
        <v>2908</v>
      </c>
      <c r="AI648" s="2007" t="s">
        <v>2909</v>
      </c>
      <c r="AJ648" s="1222" t="s">
        <v>295</v>
      </c>
      <c r="AK648" s="1225" t="s">
        <v>3022</v>
      </c>
      <c r="AL648" s="1222" t="s">
        <v>294</v>
      </c>
      <c r="AM648" s="1221" t="s">
        <v>3011</v>
      </c>
      <c r="AN648" s="2008"/>
    </row>
    <row r="649" spans="1:40" ht="93" customHeight="1">
      <c r="A649" s="1221" t="s">
        <v>1107</v>
      </c>
      <c r="B649" s="1221" t="s">
        <v>941</v>
      </c>
      <c r="C649" s="1221" t="s">
        <v>3158</v>
      </c>
      <c r="D649" s="1222" t="s">
        <v>3011</v>
      </c>
      <c r="E649" s="1221" t="s">
        <v>3012</v>
      </c>
      <c r="F649" s="1222" t="s">
        <v>291</v>
      </c>
      <c r="G649" s="1222" t="s">
        <v>3013</v>
      </c>
      <c r="H649" s="1223">
        <v>322.88956000000002</v>
      </c>
      <c r="I649" s="1223">
        <v>300</v>
      </c>
      <c r="J649" s="1222" t="s">
        <v>3014</v>
      </c>
      <c r="K649" s="1224">
        <v>44831</v>
      </c>
      <c r="L649" s="1222" t="s">
        <v>292</v>
      </c>
      <c r="M649" s="1224" t="s">
        <v>3015</v>
      </c>
      <c r="N649" s="1222" t="s">
        <v>293</v>
      </c>
      <c r="O649" s="2069">
        <v>46675</v>
      </c>
      <c r="P649" s="1221" t="s">
        <v>294</v>
      </c>
      <c r="Q649" s="1221" t="s">
        <v>3075</v>
      </c>
      <c r="R649" s="2069" t="s">
        <v>3159</v>
      </c>
      <c r="S649" s="1222" t="s">
        <v>297</v>
      </c>
      <c r="T649" s="2063" t="s">
        <v>2917</v>
      </c>
      <c r="U649" s="1222" t="s">
        <v>294</v>
      </c>
      <c r="V649" s="1222" t="s">
        <v>3018</v>
      </c>
      <c r="W649" s="1222" t="s">
        <v>294</v>
      </c>
      <c r="X649" s="1222" t="s">
        <v>3019</v>
      </c>
      <c r="Y649" s="1222" t="s">
        <v>3020</v>
      </c>
      <c r="Z649" s="1222" t="s">
        <v>3011</v>
      </c>
      <c r="AA649" s="1222" t="s">
        <v>3011</v>
      </c>
      <c r="AB649" s="1222" t="s">
        <v>3011</v>
      </c>
      <c r="AC649" s="1222" t="s">
        <v>3011</v>
      </c>
      <c r="AD649" s="1222" t="s">
        <v>3011</v>
      </c>
      <c r="AE649" s="1222" t="s">
        <v>3011</v>
      </c>
      <c r="AF649" s="2007" t="s">
        <v>293</v>
      </c>
      <c r="AG649" s="1222" t="s">
        <v>3160</v>
      </c>
      <c r="AH649" s="1221" t="s">
        <v>2908</v>
      </c>
      <c r="AI649" s="2007" t="s">
        <v>2909</v>
      </c>
      <c r="AJ649" s="1222" t="s">
        <v>295</v>
      </c>
      <c r="AK649" s="1225" t="s">
        <v>3022</v>
      </c>
      <c r="AL649" s="1222" t="s">
        <v>294</v>
      </c>
      <c r="AM649" s="1221" t="s">
        <v>3011</v>
      </c>
      <c r="AN649" s="2008"/>
    </row>
    <row r="650" spans="1:40" ht="93" customHeight="1">
      <c r="A650" s="1221" t="s">
        <v>1107</v>
      </c>
      <c r="B650" s="1221" t="s">
        <v>942</v>
      </c>
      <c r="C650" s="1221" t="s">
        <v>3158</v>
      </c>
      <c r="D650" s="1222" t="s">
        <v>3011</v>
      </c>
      <c r="E650" s="1221" t="s">
        <v>3012</v>
      </c>
      <c r="F650" s="1222" t="s">
        <v>291</v>
      </c>
      <c r="G650" s="1222" t="s">
        <v>3013</v>
      </c>
      <c r="H650" s="1223">
        <v>322.88956000000002</v>
      </c>
      <c r="I650" s="1223">
        <v>300</v>
      </c>
      <c r="J650" s="1222" t="s">
        <v>3014</v>
      </c>
      <c r="K650" s="1224">
        <v>44831</v>
      </c>
      <c r="L650" s="1222" t="s">
        <v>292</v>
      </c>
      <c r="M650" s="1224" t="s">
        <v>3015</v>
      </c>
      <c r="N650" s="1222" t="s">
        <v>293</v>
      </c>
      <c r="O650" s="2069">
        <v>46675</v>
      </c>
      <c r="P650" s="1221" t="s">
        <v>294</v>
      </c>
      <c r="Q650" s="1221" t="s">
        <v>3075</v>
      </c>
      <c r="R650" s="2069" t="s">
        <v>3159</v>
      </c>
      <c r="S650" s="1222" t="s">
        <v>297</v>
      </c>
      <c r="T650" s="2063" t="s">
        <v>2917</v>
      </c>
      <c r="U650" s="1222" t="s">
        <v>294</v>
      </c>
      <c r="V650" s="1222" t="s">
        <v>3018</v>
      </c>
      <c r="W650" s="1222" t="s">
        <v>294</v>
      </c>
      <c r="X650" s="1222" t="s">
        <v>3019</v>
      </c>
      <c r="Y650" s="1222" t="s">
        <v>3020</v>
      </c>
      <c r="Z650" s="1222" t="s">
        <v>3011</v>
      </c>
      <c r="AA650" s="1222" t="s">
        <v>3011</v>
      </c>
      <c r="AB650" s="1222" t="s">
        <v>3011</v>
      </c>
      <c r="AC650" s="1222" t="s">
        <v>3011</v>
      </c>
      <c r="AD650" s="1222" t="s">
        <v>3011</v>
      </c>
      <c r="AE650" s="1222" t="s">
        <v>3011</v>
      </c>
      <c r="AF650" s="2007" t="s">
        <v>293</v>
      </c>
      <c r="AG650" s="1222" t="s">
        <v>3160</v>
      </c>
      <c r="AH650" s="1221" t="s">
        <v>2908</v>
      </c>
      <c r="AI650" s="2007" t="s">
        <v>2909</v>
      </c>
      <c r="AJ650" s="1222" t="s">
        <v>295</v>
      </c>
      <c r="AK650" s="1225" t="s">
        <v>3022</v>
      </c>
      <c r="AL650" s="1222" t="s">
        <v>294</v>
      </c>
      <c r="AM650" s="1221" t="s">
        <v>3011</v>
      </c>
      <c r="AN650" s="2008"/>
    </row>
    <row r="651" spans="1:40" ht="93" customHeight="1">
      <c r="A651" s="1221" t="s">
        <v>1107</v>
      </c>
      <c r="B651" s="1221" t="s">
        <v>943</v>
      </c>
      <c r="C651" s="1221" t="s">
        <v>3158</v>
      </c>
      <c r="D651" s="1222" t="s">
        <v>3011</v>
      </c>
      <c r="E651" s="1221" t="s">
        <v>3012</v>
      </c>
      <c r="F651" s="1222" t="s">
        <v>291</v>
      </c>
      <c r="G651" s="1222" t="s">
        <v>3013</v>
      </c>
      <c r="H651" s="1223">
        <v>8072.2389499999999</v>
      </c>
      <c r="I651" s="1223">
        <v>7500</v>
      </c>
      <c r="J651" s="1222" t="s">
        <v>3014</v>
      </c>
      <c r="K651" s="1224">
        <v>44831</v>
      </c>
      <c r="L651" s="1222" t="s">
        <v>292</v>
      </c>
      <c r="M651" s="1224" t="s">
        <v>3015</v>
      </c>
      <c r="N651" s="1222" t="s">
        <v>293</v>
      </c>
      <c r="O651" s="2069">
        <v>46675</v>
      </c>
      <c r="P651" s="1221" t="s">
        <v>294</v>
      </c>
      <c r="Q651" s="1221" t="s">
        <v>3031</v>
      </c>
      <c r="R651" s="2069" t="s">
        <v>3159</v>
      </c>
      <c r="S651" s="1222" t="s">
        <v>297</v>
      </c>
      <c r="T651" s="2063" t="s">
        <v>2917</v>
      </c>
      <c r="U651" s="1222" t="s">
        <v>294</v>
      </c>
      <c r="V651" s="1222" t="s">
        <v>3018</v>
      </c>
      <c r="W651" s="1222" t="s">
        <v>294</v>
      </c>
      <c r="X651" s="1222" t="s">
        <v>3019</v>
      </c>
      <c r="Y651" s="1222" t="s">
        <v>3020</v>
      </c>
      <c r="Z651" s="1222" t="s">
        <v>3011</v>
      </c>
      <c r="AA651" s="1222" t="s">
        <v>3011</v>
      </c>
      <c r="AB651" s="1222" t="s">
        <v>3011</v>
      </c>
      <c r="AC651" s="1222" t="s">
        <v>3011</v>
      </c>
      <c r="AD651" s="1222" t="s">
        <v>3011</v>
      </c>
      <c r="AE651" s="1222" t="s">
        <v>3011</v>
      </c>
      <c r="AF651" s="2007" t="s">
        <v>293</v>
      </c>
      <c r="AG651" s="1222" t="s">
        <v>3160</v>
      </c>
      <c r="AH651" s="1221" t="s">
        <v>2908</v>
      </c>
      <c r="AI651" s="2007" t="s">
        <v>2909</v>
      </c>
      <c r="AJ651" s="1222" t="s">
        <v>295</v>
      </c>
      <c r="AK651" s="1225" t="s">
        <v>3022</v>
      </c>
      <c r="AL651" s="1222" t="s">
        <v>294</v>
      </c>
      <c r="AM651" s="1221" t="s">
        <v>3011</v>
      </c>
      <c r="AN651" s="2008"/>
    </row>
    <row r="652" spans="1:40" ht="93" customHeight="1">
      <c r="A652" s="1221" t="s">
        <v>1107</v>
      </c>
      <c r="B652" s="1221" t="s">
        <v>944</v>
      </c>
      <c r="C652" s="1221" t="s">
        <v>3158</v>
      </c>
      <c r="D652" s="1222" t="s">
        <v>3011</v>
      </c>
      <c r="E652" s="1221" t="s">
        <v>3012</v>
      </c>
      <c r="F652" s="1222" t="s">
        <v>291</v>
      </c>
      <c r="G652" s="1222" t="s">
        <v>3013</v>
      </c>
      <c r="H652" s="1223">
        <v>4843.3433699999996</v>
      </c>
      <c r="I652" s="1223">
        <v>4500</v>
      </c>
      <c r="J652" s="1222" t="s">
        <v>3014</v>
      </c>
      <c r="K652" s="1224">
        <v>44831</v>
      </c>
      <c r="L652" s="1222" t="s">
        <v>292</v>
      </c>
      <c r="M652" s="1224" t="s">
        <v>3015</v>
      </c>
      <c r="N652" s="1222" t="s">
        <v>293</v>
      </c>
      <c r="O652" s="2069">
        <v>46675</v>
      </c>
      <c r="P652" s="1221" t="s">
        <v>294</v>
      </c>
      <c r="Q652" s="1221" t="s">
        <v>3028</v>
      </c>
      <c r="R652" s="2069" t="s">
        <v>3159</v>
      </c>
      <c r="S652" s="1222" t="s">
        <v>297</v>
      </c>
      <c r="T652" s="2063" t="s">
        <v>2917</v>
      </c>
      <c r="U652" s="1222" t="s">
        <v>294</v>
      </c>
      <c r="V652" s="1222" t="s">
        <v>3018</v>
      </c>
      <c r="W652" s="1222" t="s">
        <v>294</v>
      </c>
      <c r="X652" s="1222" t="s">
        <v>3019</v>
      </c>
      <c r="Y652" s="1222" t="s">
        <v>3020</v>
      </c>
      <c r="Z652" s="1222" t="s">
        <v>3011</v>
      </c>
      <c r="AA652" s="1222" t="s">
        <v>3011</v>
      </c>
      <c r="AB652" s="1222" t="s">
        <v>3011</v>
      </c>
      <c r="AC652" s="1222" t="s">
        <v>3011</v>
      </c>
      <c r="AD652" s="1222" t="s">
        <v>3011</v>
      </c>
      <c r="AE652" s="1222" t="s">
        <v>3011</v>
      </c>
      <c r="AF652" s="2007" t="s">
        <v>293</v>
      </c>
      <c r="AG652" s="1222" t="s">
        <v>3160</v>
      </c>
      <c r="AH652" s="1221" t="s">
        <v>2908</v>
      </c>
      <c r="AI652" s="2007" t="s">
        <v>2909</v>
      </c>
      <c r="AJ652" s="1222" t="s">
        <v>295</v>
      </c>
      <c r="AK652" s="1225" t="s">
        <v>3022</v>
      </c>
      <c r="AL652" s="1222" t="s">
        <v>294</v>
      </c>
      <c r="AM652" s="1221" t="s">
        <v>3011</v>
      </c>
      <c r="AN652" s="2008"/>
    </row>
    <row r="653" spans="1:40" ht="93" customHeight="1">
      <c r="A653" s="1221" t="s">
        <v>1107</v>
      </c>
      <c r="B653" s="1221" t="s">
        <v>945</v>
      </c>
      <c r="C653" s="1221" t="s">
        <v>3158</v>
      </c>
      <c r="D653" s="1222" t="s">
        <v>3011</v>
      </c>
      <c r="E653" s="1221" t="s">
        <v>3012</v>
      </c>
      <c r="F653" s="1222" t="s">
        <v>291</v>
      </c>
      <c r="G653" s="1222" t="s">
        <v>3013</v>
      </c>
      <c r="H653" s="1223">
        <v>18404.7048</v>
      </c>
      <c r="I653" s="1223">
        <v>17100</v>
      </c>
      <c r="J653" s="1222" t="s">
        <v>3014</v>
      </c>
      <c r="K653" s="1224">
        <v>44831</v>
      </c>
      <c r="L653" s="1222" t="s">
        <v>292</v>
      </c>
      <c r="M653" s="1224" t="s">
        <v>3015</v>
      </c>
      <c r="N653" s="1222" t="s">
        <v>293</v>
      </c>
      <c r="O653" s="2069">
        <v>46675</v>
      </c>
      <c r="P653" s="1221" t="s">
        <v>294</v>
      </c>
      <c r="Q653" s="1221" t="s">
        <v>3184</v>
      </c>
      <c r="R653" s="2069" t="s">
        <v>3159</v>
      </c>
      <c r="S653" s="1222" t="s">
        <v>297</v>
      </c>
      <c r="T653" s="2063" t="s">
        <v>2917</v>
      </c>
      <c r="U653" s="1222" t="s">
        <v>294</v>
      </c>
      <c r="V653" s="1222" t="s">
        <v>3018</v>
      </c>
      <c r="W653" s="1222" t="s">
        <v>294</v>
      </c>
      <c r="X653" s="1222" t="s">
        <v>3019</v>
      </c>
      <c r="Y653" s="1222" t="s">
        <v>3020</v>
      </c>
      <c r="Z653" s="1222" t="s">
        <v>3011</v>
      </c>
      <c r="AA653" s="1222" t="s">
        <v>3011</v>
      </c>
      <c r="AB653" s="1222" t="s">
        <v>3011</v>
      </c>
      <c r="AC653" s="1222" t="s">
        <v>3011</v>
      </c>
      <c r="AD653" s="1222" t="s">
        <v>3011</v>
      </c>
      <c r="AE653" s="1222" t="s">
        <v>3011</v>
      </c>
      <c r="AF653" s="2007" t="s">
        <v>293</v>
      </c>
      <c r="AG653" s="1222" t="s">
        <v>3160</v>
      </c>
      <c r="AH653" s="1221" t="s">
        <v>2908</v>
      </c>
      <c r="AI653" s="2007" t="s">
        <v>2909</v>
      </c>
      <c r="AJ653" s="1222" t="s">
        <v>295</v>
      </c>
      <c r="AK653" s="1225" t="s">
        <v>3022</v>
      </c>
      <c r="AL653" s="1222" t="s">
        <v>294</v>
      </c>
      <c r="AM653" s="1221" t="s">
        <v>3011</v>
      </c>
      <c r="AN653" s="2008"/>
    </row>
    <row r="654" spans="1:40" ht="93" customHeight="1">
      <c r="A654" s="1221" t="s">
        <v>1107</v>
      </c>
      <c r="B654" s="1221" t="s">
        <v>946</v>
      </c>
      <c r="C654" s="1221" t="s">
        <v>3158</v>
      </c>
      <c r="D654" s="1222" t="s">
        <v>3011</v>
      </c>
      <c r="E654" s="1221" t="s">
        <v>3012</v>
      </c>
      <c r="F654" s="1222" t="s">
        <v>291</v>
      </c>
      <c r="G654" s="1222" t="s">
        <v>3013</v>
      </c>
      <c r="H654" s="1223">
        <v>4197.5642500000004</v>
      </c>
      <c r="I654" s="1223">
        <v>3900</v>
      </c>
      <c r="J654" s="1222" t="s">
        <v>3014</v>
      </c>
      <c r="K654" s="1224">
        <v>44831</v>
      </c>
      <c r="L654" s="1222" t="s">
        <v>292</v>
      </c>
      <c r="M654" s="1224" t="s">
        <v>3015</v>
      </c>
      <c r="N654" s="1222" t="s">
        <v>293</v>
      </c>
      <c r="O654" s="2069">
        <v>46675</v>
      </c>
      <c r="P654" s="1221" t="s">
        <v>294</v>
      </c>
      <c r="Q654" s="1221" t="s">
        <v>3091</v>
      </c>
      <c r="R654" s="2069" t="s">
        <v>3159</v>
      </c>
      <c r="S654" s="1222" t="s">
        <v>297</v>
      </c>
      <c r="T654" s="2063" t="s">
        <v>2917</v>
      </c>
      <c r="U654" s="1222" t="s">
        <v>294</v>
      </c>
      <c r="V654" s="1222" t="s">
        <v>3018</v>
      </c>
      <c r="W654" s="1222" t="s">
        <v>294</v>
      </c>
      <c r="X654" s="1222" t="s">
        <v>3019</v>
      </c>
      <c r="Y654" s="1222" t="s">
        <v>3020</v>
      </c>
      <c r="Z654" s="1222" t="s">
        <v>3011</v>
      </c>
      <c r="AA654" s="1222" t="s">
        <v>3011</v>
      </c>
      <c r="AB654" s="1222" t="s">
        <v>3011</v>
      </c>
      <c r="AC654" s="1222" t="s">
        <v>3011</v>
      </c>
      <c r="AD654" s="1222" t="s">
        <v>3011</v>
      </c>
      <c r="AE654" s="1222" t="s">
        <v>3011</v>
      </c>
      <c r="AF654" s="2007" t="s">
        <v>293</v>
      </c>
      <c r="AG654" s="1222" t="s">
        <v>3160</v>
      </c>
      <c r="AH654" s="1221" t="s">
        <v>2908</v>
      </c>
      <c r="AI654" s="2007" t="s">
        <v>2909</v>
      </c>
      <c r="AJ654" s="1222" t="s">
        <v>295</v>
      </c>
      <c r="AK654" s="1225" t="s">
        <v>3022</v>
      </c>
      <c r="AL654" s="1222" t="s">
        <v>294</v>
      </c>
      <c r="AM654" s="1221" t="s">
        <v>3011</v>
      </c>
      <c r="AN654" s="2008"/>
    </row>
    <row r="655" spans="1:40" ht="93" customHeight="1">
      <c r="A655" s="1221" t="s">
        <v>1107</v>
      </c>
      <c r="B655" s="1221" t="s">
        <v>947</v>
      </c>
      <c r="C655" s="1221" t="s">
        <v>3158</v>
      </c>
      <c r="D655" s="1222" t="s">
        <v>3011</v>
      </c>
      <c r="E655" s="1221" t="s">
        <v>3012</v>
      </c>
      <c r="F655" s="1222" t="s">
        <v>291</v>
      </c>
      <c r="G655" s="1222" t="s">
        <v>3013</v>
      </c>
      <c r="H655" s="1223">
        <v>968.66867000000002</v>
      </c>
      <c r="I655" s="1223">
        <v>900</v>
      </c>
      <c r="J655" s="1222" t="s">
        <v>3014</v>
      </c>
      <c r="K655" s="1224">
        <v>44831</v>
      </c>
      <c r="L655" s="1222" t="s">
        <v>292</v>
      </c>
      <c r="M655" s="1224" t="s">
        <v>3015</v>
      </c>
      <c r="N655" s="1222" t="s">
        <v>293</v>
      </c>
      <c r="O655" s="2069">
        <v>46675</v>
      </c>
      <c r="P655" s="1221" t="s">
        <v>294</v>
      </c>
      <c r="Q655" s="1221" t="s">
        <v>3089</v>
      </c>
      <c r="R655" s="2069" t="s">
        <v>3159</v>
      </c>
      <c r="S655" s="1222" t="s">
        <v>297</v>
      </c>
      <c r="T655" s="2063" t="s">
        <v>2917</v>
      </c>
      <c r="U655" s="1222" t="s">
        <v>294</v>
      </c>
      <c r="V655" s="1222" t="s">
        <v>3018</v>
      </c>
      <c r="W655" s="1222" t="s">
        <v>294</v>
      </c>
      <c r="X655" s="1222" t="s">
        <v>3019</v>
      </c>
      <c r="Y655" s="1222" t="s">
        <v>3020</v>
      </c>
      <c r="Z655" s="1222" t="s">
        <v>3011</v>
      </c>
      <c r="AA655" s="1222" t="s">
        <v>3011</v>
      </c>
      <c r="AB655" s="1222" t="s">
        <v>3011</v>
      </c>
      <c r="AC655" s="1222" t="s">
        <v>3011</v>
      </c>
      <c r="AD655" s="1222" t="s">
        <v>3011</v>
      </c>
      <c r="AE655" s="1222" t="s">
        <v>3011</v>
      </c>
      <c r="AF655" s="2007" t="s">
        <v>293</v>
      </c>
      <c r="AG655" s="1222" t="s">
        <v>3160</v>
      </c>
      <c r="AH655" s="1221" t="s">
        <v>2908</v>
      </c>
      <c r="AI655" s="2007" t="s">
        <v>2909</v>
      </c>
      <c r="AJ655" s="1222" t="s">
        <v>295</v>
      </c>
      <c r="AK655" s="1225" t="s">
        <v>3022</v>
      </c>
      <c r="AL655" s="1222" t="s">
        <v>294</v>
      </c>
      <c r="AM655" s="1221" t="s">
        <v>3011</v>
      </c>
      <c r="AN655" s="2008"/>
    </row>
    <row r="656" spans="1:40" ht="93" customHeight="1">
      <c r="A656" s="1221" t="s">
        <v>1107</v>
      </c>
      <c r="B656" s="1221" t="s">
        <v>948</v>
      </c>
      <c r="C656" s="1221" t="s">
        <v>3158</v>
      </c>
      <c r="D656" s="1222" t="s">
        <v>3011</v>
      </c>
      <c r="E656" s="1221" t="s">
        <v>3012</v>
      </c>
      <c r="F656" s="1222" t="s">
        <v>291</v>
      </c>
      <c r="G656" s="1222" t="s">
        <v>3013</v>
      </c>
      <c r="H656" s="1223">
        <v>2583.1164600000002</v>
      </c>
      <c r="I656" s="1223">
        <v>2400</v>
      </c>
      <c r="J656" s="1222" t="s">
        <v>3014</v>
      </c>
      <c r="K656" s="1224">
        <v>44831</v>
      </c>
      <c r="L656" s="1222" t="s">
        <v>292</v>
      </c>
      <c r="M656" s="1224" t="s">
        <v>3015</v>
      </c>
      <c r="N656" s="1222" t="s">
        <v>293</v>
      </c>
      <c r="O656" s="2069">
        <v>46675</v>
      </c>
      <c r="P656" s="1221" t="s">
        <v>294</v>
      </c>
      <c r="Q656" s="1221" t="s">
        <v>3057</v>
      </c>
      <c r="R656" s="2069" t="s">
        <v>3159</v>
      </c>
      <c r="S656" s="1222" t="s">
        <v>297</v>
      </c>
      <c r="T656" s="2063" t="s">
        <v>2917</v>
      </c>
      <c r="U656" s="1222" t="s">
        <v>294</v>
      </c>
      <c r="V656" s="1222" t="s">
        <v>3018</v>
      </c>
      <c r="W656" s="1222" t="s">
        <v>294</v>
      </c>
      <c r="X656" s="1222" t="s">
        <v>3019</v>
      </c>
      <c r="Y656" s="1222" t="s">
        <v>3020</v>
      </c>
      <c r="Z656" s="1222" t="s">
        <v>3011</v>
      </c>
      <c r="AA656" s="1222" t="s">
        <v>3011</v>
      </c>
      <c r="AB656" s="1222" t="s">
        <v>3011</v>
      </c>
      <c r="AC656" s="1222" t="s">
        <v>3011</v>
      </c>
      <c r="AD656" s="1222" t="s">
        <v>3011</v>
      </c>
      <c r="AE656" s="1222" t="s">
        <v>3011</v>
      </c>
      <c r="AF656" s="2007" t="s">
        <v>293</v>
      </c>
      <c r="AG656" s="1222" t="s">
        <v>3160</v>
      </c>
      <c r="AH656" s="1221" t="s">
        <v>2908</v>
      </c>
      <c r="AI656" s="2007" t="s">
        <v>2909</v>
      </c>
      <c r="AJ656" s="1222" t="s">
        <v>295</v>
      </c>
      <c r="AK656" s="1225" t="s">
        <v>3022</v>
      </c>
      <c r="AL656" s="1222" t="s">
        <v>294</v>
      </c>
      <c r="AM656" s="1221" t="s">
        <v>3011</v>
      </c>
      <c r="AN656" s="2008"/>
    </row>
    <row r="657" spans="1:40" ht="93" customHeight="1">
      <c r="A657" s="1221" t="s">
        <v>1107</v>
      </c>
      <c r="B657" s="1221" t="s">
        <v>949</v>
      </c>
      <c r="C657" s="1221" t="s">
        <v>3158</v>
      </c>
      <c r="D657" s="1222" t="s">
        <v>3011</v>
      </c>
      <c r="E657" s="1221" t="s">
        <v>3012</v>
      </c>
      <c r="F657" s="1222" t="s">
        <v>291</v>
      </c>
      <c r="G657" s="1222" t="s">
        <v>3013</v>
      </c>
      <c r="H657" s="1223">
        <v>5166.2329300000001</v>
      </c>
      <c r="I657" s="1223">
        <v>4800</v>
      </c>
      <c r="J657" s="1222" t="s">
        <v>3014</v>
      </c>
      <c r="K657" s="1224">
        <v>44831</v>
      </c>
      <c r="L657" s="1222" t="s">
        <v>292</v>
      </c>
      <c r="M657" s="1224" t="s">
        <v>3015</v>
      </c>
      <c r="N657" s="1222" t="s">
        <v>293</v>
      </c>
      <c r="O657" s="2069">
        <v>46675</v>
      </c>
      <c r="P657" s="1221" t="s">
        <v>294</v>
      </c>
      <c r="Q657" s="1221" t="s">
        <v>3058</v>
      </c>
      <c r="R657" s="2069" t="s">
        <v>3159</v>
      </c>
      <c r="S657" s="1222" t="s">
        <v>297</v>
      </c>
      <c r="T657" s="2063" t="s">
        <v>2917</v>
      </c>
      <c r="U657" s="1222" t="s">
        <v>294</v>
      </c>
      <c r="V657" s="1222" t="s">
        <v>3018</v>
      </c>
      <c r="W657" s="1222" t="s">
        <v>294</v>
      </c>
      <c r="X657" s="1222" t="s">
        <v>3019</v>
      </c>
      <c r="Y657" s="1222" t="s">
        <v>3020</v>
      </c>
      <c r="Z657" s="1222" t="s">
        <v>3011</v>
      </c>
      <c r="AA657" s="1222" t="s">
        <v>3011</v>
      </c>
      <c r="AB657" s="1222" t="s">
        <v>3011</v>
      </c>
      <c r="AC657" s="1222" t="s">
        <v>3011</v>
      </c>
      <c r="AD657" s="1222" t="s">
        <v>3011</v>
      </c>
      <c r="AE657" s="1222" t="s">
        <v>3011</v>
      </c>
      <c r="AF657" s="2007" t="s">
        <v>293</v>
      </c>
      <c r="AG657" s="1222" t="s">
        <v>3160</v>
      </c>
      <c r="AH657" s="1221" t="s">
        <v>2908</v>
      </c>
      <c r="AI657" s="2007" t="s">
        <v>2909</v>
      </c>
      <c r="AJ657" s="1222" t="s">
        <v>295</v>
      </c>
      <c r="AK657" s="1225" t="s">
        <v>3022</v>
      </c>
      <c r="AL657" s="1222" t="s">
        <v>294</v>
      </c>
      <c r="AM657" s="1221" t="s">
        <v>3011</v>
      </c>
      <c r="AN657" s="2008"/>
    </row>
    <row r="658" spans="1:40" ht="93" customHeight="1">
      <c r="A658" s="1221" t="s">
        <v>1107</v>
      </c>
      <c r="B658" s="1221" t="s">
        <v>950</v>
      </c>
      <c r="C658" s="1221" t="s">
        <v>3158</v>
      </c>
      <c r="D658" s="1222" t="s">
        <v>3011</v>
      </c>
      <c r="E658" s="1221" t="s">
        <v>3012</v>
      </c>
      <c r="F658" s="1222" t="s">
        <v>291</v>
      </c>
      <c r="G658" s="1222" t="s">
        <v>3013</v>
      </c>
      <c r="H658" s="1223">
        <v>322.88956000000002</v>
      </c>
      <c r="I658" s="1223">
        <v>300</v>
      </c>
      <c r="J658" s="1222" t="s">
        <v>3014</v>
      </c>
      <c r="K658" s="1224">
        <v>44831</v>
      </c>
      <c r="L658" s="1222" t="s">
        <v>292</v>
      </c>
      <c r="M658" s="1224" t="s">
        <v>3015</v>
      </c>
      <c r="N658" s="1222" t="s">
        <v>293</v>
      </c>
      <c r="O658" s="2069">
        <v>46675</v>
      </c>
      <c r="P658" s="1221" t="s">
        <v>294</v>
      </c>
      <c r="Q658" s="1221" t="s">
        <v>3075</v>
      </c>
      <c r="R658" s="2069" t="s">
        <v>3159</v>
      </c>
      <c r="S658" s="1222" t="s">
        <v>297</v>
      </c>
      <c r="T658" s="2063" t="s">
        <v>2917</v>
      </c>
      <c r="U658" s="1222" t="s">
        <v>294</v>
      </c>
      <c r="V658" s="1222" t="s">
        <v>3018</v>
      </c>
      <c r="W658" s="1222" t="s">
        <v>294</v>
      </c>
      <c r="X658" s="1222" t="s">
        <v>3019</v>
      </c>
      <c r="Y658" s="1222" t="s">
        <v>3020</v>
      </c>
      <c r="Z658" s="1222" t="s">
        <v>3011</v>
      </c>
      <c r="AA658" s="1222" t="s">
        <v>3011</v>
      </c>
      <c r="AB658" s="1222" t="s">
        <v>3011</v>
      </c>
      <c r="AC658" s="1222" t="s">
        <v>3011</v>
      </c>
      <c r="AD658" s="1222" t="s">
        <v>3011</v>
      </c>
      <c r="AE658" s="1222" t="s">
        <v>3011</v>
      </c>
      <c r="AF658" s="2007" t="s">
        <v>293</v>
      </c>
      <c r="AG658" s="1222" t="s">
        <v>3160</v>
      </c>
      <c r="AH658" s="1221" t="s">
        <v>2908</v>
      </c>
      <c r="AI658" s="2007" t="s">
        <v>2909</v>
      </c>
      <c r="AJ658" s="1222" t="s">
        <v>295</v>
      </c>
      <c r="AK658" s="1225" t="s">
        <v>3022</v>
      </c>
      <c r="AL658" s="1222" t="s">
        <v>294</v>
      </c>
      <c r="AM658" s="1221" t="s">
        <v>3011</v>
      </c>
      <c r="AN658" s="2008"/>
    </row>
    <row r="659" spans="1:40" ht="93" customHeight="1">
      <c r="A659" s="1221" t="s">
        <v>1107</v>
      </c>
      <c r="B659" s="1221" t="s">
        <v>951</v>
      </c>
      <c r="C659" s="1221" t="s">
        <v>3158</v>
      </c>
      <c r="D659" s="1222" t="s">
        <v>3011</v>
      </c>
      <c r="E659" s="1221" t="s">
        <v>3012</v>
      </c>
      <c r="F659" s="1222" t="s">
        <v>291</v>
      </c>
      <c r="G659" s="1222" t="s">
        <v>3013</v>
      </c>
      <c r="H659" s="1223">
        <v>968.66867000000002</v>
      </c>
      <c r="I659" s="1223">
        <v>900</v>
      </c>
      <c r="J659" s="1222" t="s">
        <v>3014</v>
      </c>
      <c r="K659" s="1224">
        <v>44832</v>
      </c>
      <c r="L659" s="1222" t="s">
        <v>292</v>
      </c>
      <c r="M659" s="1224" t="s">
        <v>3015</v>
      </c>
      <c r="N659" s="1222" t="s">
        <v>293</v>
      </c>
      <c r="O659" s="2069">
        <v>46675</v>
      </c>
      <c r="P659" s="1221" t="s">
        <v>294</v>
      </c>
      <c r="Q659" s="1221" t="s">
        <v>3089</v>
      </c>
      <c r="R659" s="2069" t="s">
        <v>3159</v>
      </c>
      <c r="S659" s="1222" t="s">
        <v>297</v>
      </c>
      <c r="T659" s="2063" t="s">
        <v>2917</v>
      </c>
      <c r="U659" s="1222" t="s">
        <v>294</v>
      </c>
      <c r="V659" s="1222" t="s">
        <v>3018</v>
      </c>
      <c r="W659" s="1222" t="s">
        <v>294</v>
      </c>
      <c r="X659" s="1222" t="s">
        <v>3019</v>
      </c>
      <c r="Y659" s="1222" t="s">
        <v>3020</v>
      </c>
      <c r="Z659" s="1222" t="s">
        <v>3011</v>
      </c>
      <c r="AA659" s="1222" t="s">
        <v>3011</v>
      </c>
      <c r="AB659" s="1222" t="s">
        <v>3011</v>
      </c>
      <c r="AC659" s="1222" t="s">
        <v>3011</v>
      </c>
      <c r="AD659" s="1222" t="s">
        <v>3011</v>
      </c>
      <c r="AE659" s="1222" t="s">
        <v>3011</v>
      </c>
      <c r="AF659" s="2007" t="s">
        <v>293</v>
      </c>
      <c r="AG659" s="1222" t="s">
        <v>3160</v>
      </c>
      <c r="AH659" s="1221" t="s">
        <v>2908</v>
      </c>
      <c r="AI659" s="2007" t="s">
        <v>2909</v>
      </c>
      <c r="AJ659" s="1222" t="s">
        <v>295</v>
      </c>
      <c r="AK659" s="1225" t="s">
        <v>3022</v>
      </c>
      <c r="AL659" s="1222" t="s">
        <v>294</v>
      </c>
      <c r="AM659" s="1221" t="s">
        <v>3011</v>
      </c>
      <c r="AN659" s="2008"/>
    </row>
    <row r="660" spans="1:40" ht="93" customHeight="1">
      <c r="A660" s="1221" t="s">
        <v>1107</v>
      </c>
      <c r="B660" s="1221" t="s">
        <v>952</v>
      </c>
      <c r="C660" s="1221" t="s">
        <v>3158</v>
      </c>
      <c r="D660" s="1222" t="s">
        <v>3011</v>
      </c>
      <c r="E660" s="1221" t="s">
        <v>3012</v>
      </c>
      <c r="F660" s="1222" t="s">
        <v>291</v>
      </c>
      <c r="G660" s="1222" t="s">
        <v>3013</v>
      </c>
      <c r="H660" s="1223">
        <v>968.66867000000002</v>
      </c>
      <c r="I660" s="1223">
        <v>900</v>
      </c>
      <c r="J660" s="1222" t="s">
        <v>3014</v>
      </c>
      <c r="K660" s="1224">
        <v>44832</v>
      </c>
      <c r="L660" s="1222" t="s">
        <v>292</v>
      </c>
      <c r="M660" s="1224" t="s">
        <v>3015</v>
      </c>
      <c r="N660" s="1222" t="s">
        <v>293</v>
      </c>
      <c r="O660" s="2069">
        <v>46675</v>
      </c>
      <c r="P660" s="1221" t="s">
        <v>294</v>
      </c>
      <c r="Q660" s="1221" t="s">
        <v>3089</v>
      </c>
      <c r="R660" s="2069" t="s">
        <v>3159</v>
      </c>
      <c r="S660" s="1222" t="s">
        <v>297</v>
      </c>
      <c r="T660" s="2063" t="s">
        <v>2917</v>
      </c>
      <c r="U660" s="1222" t="s">
        <v>294</v>
      </c>
      <c r="V660" s="1222" t="s">
        <v>3018</v>
      </c>
      <c r="W660" s="1222" t="s">
        <v>294</v>
      </c>
      <c r="X660" s="1222" t="s">
        <v>3019</v>
      </c>
      <c r="Y660" s="1222" t="s">
        <v>3020</v>
      </c>
      <c r="Z660" s="1222" t="s">
        <v>3011</v>
      </c>
      <c r="AA660" s="1222" t="s">
        <v>3011</v>
      </c>
      <c r="AB660" s="1222" t="s">
        <v>3011</v>
      </c>
      <c r="AC660" s="1222" t="s">
        <v>3011</v>
      </c>
      <c r="AD660" s="1222" t="s">
        <v>3011</v>
      </c>
      <c r="AE660" s="1222" t="s">
        <v>3011</v>
      </c>
      <c r="AF660" s="2007" t="s">
        <v>293</v>
      </c>
      <c r="AG660" s="1222" t="s">
        <v>3160</v>
      </c>
      <c r="AH660" s="1221" t="s">
        <v>2908</v>
      </c>
      <c r="AI660" s="2007" t="s">
        <v>2909</v>
      </c>
      <c r="AJ660" s="1222" t="s">
        <v>295</v>
      </c>
      <c r="AK660" s="1225" t="s">
        <v>3022</v>
      </c>
      <c r="AL660" s="1222" t="s">
        <v>294</v>
      </c>
      <c r="AM660" s="1221" t="s">
        <v>3011</v>
      </c>
      <c r="AN660" s="2008"/>
    </row>
    <row r="661" spans="1:40" ht="93" customHeight="1">
      <c r="A661" s="1221" t="s">
        <v>1107</v>
      </c>
      <c r="B661" s="1221" t="s">
        <v>953</v>
      </c>
      <c r="C661" s="1221" t="s">
        <v>3158</v>
      </c>
      <c r="D661" s="1222" t="s">
        <v>3011</v>
      </c>
      <c r="E661" s="1221" t="s">
        <v>3012</v>
      </c>
      <c r="F661" s="1222" t="s">
        <v>291</v>
      </c>
      <c r="G661" s="1222" t="s">
        <v>3013</v>
      </c>
      <c r="H661" s="1223">
        <v>1291.5582300000001</v>
      </c>
      <c r="I661" s="1223">
        <v>1200</v>
      </c>
      <c r="J661" s="1222" t="s">
        <v>3014</v>
      </c>
      <c r="K661" s="1224">
        <v>44832</v>
      </c>
      <c r="L661" s="1222" t="s">
        <v>292</v>
      </c>
      <c r="M661" s="1224" t="s">
        <v>3015</v>
      </c>
      <c r="N661" s="1222" t="s">
        <v>293</v>
      </c>
      <c r="O661" s="2069">
        <v>46675</v>
      </c>
      <c r="P661" s="1221" t="s">
        <v>294</v>
      </c>
      <c r="Q661" s="1221" t="s">
        <v>3053</v>
      </c>
      <c r="R661" s="2069" t="s">
        <v>3159</v>
      </c>
      <c r="S661" s="1222" t="s">
        <v>297</v>
      </c>
      <c r="T661" s="2063" t="s">
        <v>2917</v>
      </c>
      <c r="U661" s="1222" t="s">
        <v>294</v>
      </c>
      <c r="V661" s="1222" t="s">
        <v>3018</v>
      </c>
      <c r="W661" s="1222" t="s">
        <v>294</v>
      </c>
      <c r="X661" s="1222" t="s">
        <v>3019</v>
      </c>
      <c r="Y661" s="1222" t="s">
        <v>3020</v>
      </c>
      <c r="Z661" s="1222" t="s">
        <v>3011</v>
      </c>
      <c r="AA661" s="1222" t="s">
        <v>3011</v>
      </c>
      <c r="AB661" s="1222" t="s">
        <v>3011</v>
      </c>
      <c r="AC661" s="1222" t="s">
        <v>3011</v>
      </c>
      <c r="AD661" s="1222" t="s">
        <v>3011</v>
      </c>
      <c r="AE661" s="1222" t="s">
        <v>3011</v>
      </c>
      <c r="AF661" s="2007" t="s">
        <v>293</v>
      </c>
      <c r="AG661" s="1222" t="s">
        <v>3160</v>
      </c>
      <c r="AH661" s="1221" t="s">
        <v>2908</v>
      </c>
      <c r="AI661" s="2007" t="s">
        <v>2909</v>
      </c>
      <c r="AJ661" s="1222" t="s">
        <v>295</v>
      </c>
      <c r="AK661" s="1225" t="s">
        <v>3022</v>
      </c>
      <c r="AL661" s="1222" t="s">
        <v>294</v>
      </c>
      <c r="AM661" s="1221" t="s">
        <v>3011</v>
      </c>
      <c r="AN661" s="2008"/>
    </row>
    <row r="662" spans="1:40" ht="93" customHeight="1">
      <c r="A662" s="1221" t="s">
        <v>1107</v>
      </c>
      <c r="B662" s="1221" t="s">
        <v>954</v>
      </c>
      <c r="C662" s="1221" t="s">
        <v>3158</v>
      </c>
      <c r="D662" s="1222" t="s">
        <v>3011</v>
      </c>
      <c r="E662" s="1221" t="s">
        <v>3012</v>
      </c>
      <c r="F662" s="1222" t="s">
        <v>291</v>
      </c>
      <c r="G662" s="1222" t="s">
        <v>3013</v>
      </c>
      <c r="H662" s="1223">
        <v>968.66867000000002</v>
      </c>
      <c r="I662" s="1223">
        <v>900</v>
      </c>
      <c r="J662" s="1222" t="s">
        <v>3014</v>
      </c>
      <c r="K662" s="1224">
        <v>44832</v>
      </c>
      <c r="L662" s="1222" t="s">
        <v>292</v>
      </c>
      <c r="M662" s="1224" t="s">
        <v>3015</v>
      </c>
      <c r="N662" s="1222" t="s">
        <v>293</v>
      </c>
      <c r="O662" s="2069">
        <v>46675</v>
      </c>
      <c r="P662" s="1221" t="s">
        <v>294</v>
      </c>
      <c r="Q662" s="1221" t="s">
        <v>3089</v>
      </c>
      <c r="R662" s="2069" t="s">
        <v>3159</v>
      </c>
      <c r="S662" s="1222" t="s">
        <v>297</v>
      </c>
      <c r="T662" s="2063" t="s">
        <v>2917</v>
      </c>
      <c r="U662" s="1222" t="s">
        <v>294</v>
      </c>
      <c r="V662" s="1222" t="s">
        <v>3018</v>
      </c>
      <c r="W662" s="1222" t="s">
        <v>294</v>
      </c>
      <c r="X662" s="1222" t="s">
        <v>3019</v>
      </c>
      <c r="Y662" s="1222" t="s">
        <v>3020</v>
      </c>
      <c r="Z662" s="1222" t="s">
        <v>3011</v>
      </c>
      <c r="AA662" s="1222" t="s">
        <v>3011</v>
      </c>
      <c r="AB662" s="1222" t="s">
        <v>3011</v>
      </c>
      <c r="AC662" s="1222" t="s">
        <v>3011</v>
      </c>
      <c r="AD662" s="1222" t="s">
        <v>3011</v>
      </c>
      <c r="AE662" s="1222" t="s">
        <v>3011</v>
      </c>
      <c r="AF662" s="2007" t="s">
        <v>293</v>
      </c>
      <c r="AG662" s="1222" t="s">
        <v>3160</v>
      </c>
      <c r="AH662" s="1221" t="s">
        <v>2908</v>
      </c>
      <c r="AI662" s="2007" t="s">
        <v>2909</v>
      </c>
      <c r="AJ662" s="1222" t="s">
        <v>295</v>
      </c>
      <c r="AK662" s="1225" t="s">
        <v>3022</v>
      </c>
      <c r="AL662" s="1222" t="s">
        <v>294</v>
      </c>
      <c r="AM662" s="1221" t="s">
        <v>3011</v>
      </c>
      <c r="AN662" s="2008"/>
    </row>
    <row r="663" spans="1:40" ht="93" customHeight="1">
      <c r="A663" s="1221" t="s">
        <v>1107</v>
      </c>
      <c r="B663" s="1221" t="s">
        <v>955</v>
      </c>
      <c r="C663" s="1221" t="s">
        <v>3158</v>
      </c>
      <c r="D663" s="1222" t="s">
        <v>3011</v>
      </c>
      <c r="E663" s="1221" t="s">
        <v>3012</v>
      </c>
      <c r="F663" s="1222" t="s">
        <v>291</v>
      </c>
      <c r="G663" s="1222" t="s">
        <v>3013</v>
      </c>
      <c r="H663" s="1223">
        <v>968.66867000000002</v>
      </c>
      <c r="I663" s="1223">
        <v>900</v>
      </c>
      <c r="J663" s="1222" t="s">
        <v>3014</v>
      </c>
      <c r="K663" s="1224">
        <v>44832</v>
      </c>
      <c r="L663" s="1222" t="s">
        <v>292</v>
      </c>
      <c r="M663" s="1224" t="s">
        <v>3015</v>
      </c>
      <c r="N663" s="1222" t="s">
        <v>293</v>
      </c>
      <c r="O663" s="2069">
        <v>46675</v>
      </c>
      <c r="P663" s="1221" t="s">
        <v>294</v>
      </c>
      <c r="Q663" s="1221" t="s">
        <v>3089</v>
      </c>
      <c r="R663" s="2069" t="s">
        <v>3159</v>
      </c>
      <c r="S663" s="1222" t="s">
        <v>297</v>
      </c>
      <c r="T663" s="2063" t="s">
        <v>2917</v>
      </c>
      <c r="U663" s="1222" t="s">
        <v>294</v>
      </c>
      <c r="V663" s="1222" t="s">
        <v>3018</v>
      </c>
      <c r="W663" s="1222" t="s">
        <v>294</v>
      </c>
      <c r="X663" s="1222" t="s">
        <v>3019</v>
      </c>
      <c r="Y663" s="1222" t="s">
        <v>3020</v>
      </c>
      <c r="Z663" s="1222" t="s">
        <v>3011</v>
      </c>
      <c r="AA663" s="1222" t="s">
        <v>3011</v>
      </c>
      <c r="AB663" s="1222" t="s">
        <v>3011</v>
      </c>
      <c r="AC663" s="1222" t="s">
        <v>3011</v>
      </c>
      <c r="AD663" s="1222" t="s">
        <v>3011</v>
      </c>
      <c r="AE663" s="1222" t="s">
        <v>3011</v>
      </c>
      <c r="AF663" s="2007" t="s">
        <v>293</v>
      </c>
      <c r="AG663" s="1222" t="s">
        <v>3160</v>
      </c>
      <c r="AH663" s="1221" t="s">
        <v>2908</v>
      </c>
      <c r="AI663" s="2007" t="s">
        <v>2909</v>
      </c>
      <c r="AJ663" s="1222" t="s">
        <v>295</v>
      </c>
      <c r="AK663" s="1225" t="s">
        <v>3022</v>
      </c>
      <c r="AL663" s="1222" t="s">
        <v>294</v>
      </c>
      <c r="AM663" s="1221" t="s">
        <v>3011</v>
      </c>
      <c r="AN663" s="2008"/>
    </row>
    <row r="664" spans="1:40" ht="93" customHeight="1">
      <c r="A664" s="1221" t="s">
        <v>1107</v>
      </c>
      <c r="B664" s="1221" t="s">
        <v>956</v>
      </c>
      <c r="C664" s="1221" t="s">
        <v>3158</v>
      </c>
      <c r="D664" s="1222" t="s">
        <v>3011</v>
      </c>
      <c r="E664" s="1221" t="s">
        <v>3012</v>
      </c>
      <c r="F664" s="1222" t="s">
        <v>291</v>
      </c>
      <c r="G664" s="1222" t="s">
        <v>3013</v>
      </c>
      <c r="H664" s="1223">
        <v>1614.4477899999999</v>
      </c>
      <c r="I664" s="1223">
        <v>1500</v>
      </c>
      <c r="J664" s="1222" t="s">
        <v>3014</v>
      </c>
      <c r="K664" s="1224">
        <v>44832</v>
      </c>
      <c r="L664" s="1222" t="s">
        <v>292</v>
      </c>
      <c r="M664" s="1224" t="s">
        <v>3015</v>
      </c>
      <c r="N664" s="1222" t="s">
        <v>293</v>
      </c>
      <c r="O664" s="2069">
        <v>46675</v>
      </c>
      <c r="P664" s="1221" t="s">
        <v>294</v>
      </c>
      <c r="Q664" s="1221" t="s">
        <v>3030</v>
      </c>
      <c r="R664" s="2069" t="s">
        <v>3159</v>
      </c>
      <c r="S664" s="1222" t="s">
        <v>297</v>
      </c>
      <c r="T664" s="2063" t="s">
        <v>2917</v>
      </c>
      <c r="U664" s="1222" t="s">
        <v>294</v>
      </c>
      <c r="V664" s="1222" t="s">
        <v>3018</v>
      </c>
      <c r="W664" s="1222" t="s">
        <v>294</v>
      </c>
      <c r="X664" s="1222" t="s">
        <v>3019</v>
      </c>
      <c r="Y664" s="1222" t="s">
        <v>3020</v>
      </c>
      <c r="Z664" s="1222" t="s">
        <v>3011</v>
      </c>
      <c r="AA664" s="1222" t="s">
        <v>3011</v>
      </c>
      <c r="AB664" s="1222" t="s">
        <v>3011</v>
      </c>
      <c r="AC664" s="1222" t="s">
        <v>3011</v>
      </c>
      <c r="AD664" s="1222" t="s">
        <v>3011</v>
      </c>
      <c r="AE664" s="1222" t="s">
        <v>3011</v>
      </c>
      <c r="AF664" s="2007" t="s">
        <v>293</v>
      </c>
      <c r="AG664" s="1222" t="s">
        <v>3160</v>
      </c>
      <c r="AH664" s="1221" t="s">
        <v>2908</v>
      </c>
      <c r="AI664" s="2007" t="s">
        <v>2909</v>
      </c>
      <c r="AJ664" s="1222" t="s">
        <v>295</v>
      </c>
      <c r="AK664" s="1225" t="s">
        <v>3022</v>
      </c>
      <c r="AL664" s="1222" t="s">
        <v>294</v>
      </c>
      <c r="AM664" s="1221" t="s">
        <v>3011</v>
      </c>
      <c r="AN664" s="2008"/>
    </row>
    <row r="665" spans="1:40" ht="93" customHeight="1">
      <c r="A665" s="1221" t="s">
        <v>1107</v>
      </c>
      <c r="B665" s="1221" t="s">
        <v>957</v>
      </c>
      <c r="C665" s="1221" t="s">
        <v>3158</v>
      </c>
      <c r="D665" s="1222" t="s">
        <v>3011</v>
      </c>
      <c r="E665" s="1221" t="s">
        <v>3012</v>
      </c>
      <c r="F665" s="1222" t="s">
        <v>291</v>
      </c>
      <c r="G665" s="1222" t="s">
        <v>3013</v>
      </c>
      <c r="H665" s="1223">
        <v>968.66867000000002</v>
      </c>
      <c r="I665" s="1223">
        <v>900</v>
      </c>
      <c r="J665" s="1222" t="s">
        <v>3014</v>
      </c>
      <c r="K665" s="1224">
        <v>44832</v>
      </c>
      <c r="L665" s="1222" t="s">
        <v>292</v>
      </c>
      <c r="M665" s="1224" t="s">
        <v>3015</v>
      </c>
      <c r="N665" s="1222" t="s">
        <v>293</v>
      </c>
      <c r="O665" s="2069">
        <v>46675</v>
      </c>
      <c r="P665" s="1221" t="s">
        <v>294</v>
      </c>
      <c r="Q665" s="1221" t="s">
        <v>3089</v>
      </c>
      <c r="R665" s="2069" t="s">
        <v>3159</v>
      </c>
      <c r="S665" s="1222" t="s">
        <v>297</v>
      </c>
      <c r="T665" s="2063" t="s">
        <v>2917</v>
      </c>
      <c r="U665" s="1222" t="s">
        <v>294</v>
      </c>
      <c r="V665" s="1222" t="s">
        <v>3018</v>
      </c>
      <c r="W665" s="1222" t="s">
        <v>294</v>
      </c>
      <c r="X665" s="1222" t="s">
        <v>3019</v>
      </c>
      <c r="Y665" s="1222" t="s">
        <v>3020</v>
      </c>
      <c r="Z665" s="1222" t="s">
        <v>3011</v>
      </c>
      <c r="AA665" s="1222" t="s">
        <v>3011</v>
      </c>
      <c r="AB665" s="1222" t="s">
        <v>3011</v>
      </c>
      <c r="AC665" s="1222" t="s">
        <v>3011</v>
      </c>
      <c r="AD665" s="1222" t="s">
        <v>3011</v>
      </c>
      <c r="AE665" s="1222" t="s">
        <v>3011</v>
      </c>
      <c r="AF665" s="2007" t="s">
        <v>293</v>
      </c>
      <c r="AG665" s="1222" t="s">
        <v>3160</v>
      </c>
      <c r="AH665" s="1221" t="s">
        <v>2908</v>
      </c>
      <c r="AI665" s="2007" t="s">
        <v>2909</v>
      </c>
      <c r="AJ665" s="1222" t="s">
        <v>295</v>
      </c>
      <c r="AK665" s="1225" t="s">
        <v>3022</v>
      </c>
      <c r="AL665" s="1222" t="s">
        <v>294</v>
      </c>
      <c r="AM665" s="1221" t="s">
        <v>3011</v>
      </c>
      <c r="AN665" s="2008"/>
    </row>
    <row r="666" spans="1:40" ht="93" customHeight="1">
      <c r="A666" s="1221" t="s">
        <v>1107</v>
      </c>
      <c r="B666" s="1221" t="s">
        <v>958</v>
      </c>
      <c r="C666" s="1221" t="s">
        <v>3158</v>
      </c>
      <c r="D666" s="1222" t="s">
        <v>3011</v>
      </c>
      <c r="E666" s="1221" t="s">
        <v>3012</v>
      </c>
      <c r="F666" s="1222" t="s">
        <v>291</v>
      </c>
      <c r="G666" s="1222" t="s">
        <v>3013</v>
      </c>
      <c r="H666" s="1223">
        <v>968.66867000000002</v>
      </c>
      <c r="I666" s="1223">
        <v>900</v>
      </c>
      <c r="J666" s="1222" t="s">
        <v>3014</v>
      </c>
      <c r="K666" s="1224">
        <v>44832</v>
      </c>
      <c r="L666" s="1222" t="s">
        <v>292</v>
      </c>
      <c r="M666" s="1224" t="s">
        <v>3015</v>
      </c>
      <c r="N666" s="1222" t="s">
        <v>293</v>
      </c>
      <c r="O666" s="2069">
        <v>46675</v>
      </c>
      <c r="P666" s="1221" t="s">
        <v>294</v>
      </c>
      <c r="Q666" s="1221" t="s">
        <v>3089</v>
      </c>
      <c r="R666" s="2069" t="s">
        <v>3159</v>
      </c>
      <c r="S666" s="1222" t="s">
        <v>297</v>
      </c>
      <c r="T666" s="2063" t="s">
        <v>2917</v>
      </c>
      <c r="U666" s="1222" t="s">
        <v>294</v>
      </c>
      <c r="V666" s="1222" t="s">
        <v>3018</v>
      </c>
      <c r="W666" s="1222" t="s">
        <v>294</v>
      </c>
      <c r="X666" s="1222" t="s">
        <v>3019</v>
      </c>
      <c r="Y666" s="1222" t="s">
        <v>3020</v>
      </c>
      <c r="Z666" s="1222" t="s">
        <v>3011</v>
      </c>
      <c r="AA666" s="1222" t="s">
        <v>3011</v>
      </c>
      <c r="AB666" s="1222" t="s">
        <v>3011</v>
      </c>
      <c r="AC666" s="1222" t="s">
        <v>3011</v>
      </c>
      <c r="AD666" s="1222" t="s">
        <v>3011</v>
      </c>
      <c r="AE666" s="1222" t="s">
        <v>3011</v>
      </c>
      <c r="AF666" s="2007" t="s">
        <v>293</v>
      </c>
      <c r="AG666" s="1222" t="s">
        <v>3160</v>
      </c>
      <c r="AH666" s="1221" t="s">
        <v>2908</v>
      </c>
      <c r="AI666" s="2007" t="s">
        <v>2909</v>
      </c>
      <c r="AJ666" s="1222" t="s">
        <v>295</v>
      </c>
      <c r="AK666" s="1225" t="s">
        <v>3022</v>
      </c>
      <c r="AL666" s="1222" t="s">
        <v>294</v>
      </c>
      <c r="AM666" s="1221" t="s">
        <v>3011</v>
      </c>
      <c r="AN666" s="2008"/>
    </row>
    <row r="667" spans="1:40" ht="93" customHeight="1">
      <c r="A667" s="1221" t="s">
        <v>1107</v>
      </c>
      <c r="B667" s="1221" t="s">
        <v>959</v>
      </c>
      <c r="C667" s="1221" t="s">
        <v>3158</v>
      </c>
      <c r="D667" s="1222" t="s">
        <v>3011</v>
      </c>
      <c r="E667" s="1221" t="s">
        <v>3012</v>
      </c>
      <c r="F667" s="1222" t="s">
        <v>291</v>
      </c>
      <c r="G667" s="1222" t="s">
        <v>3013</v>
      </c>
      <c r="H667" s="1223">
        <v>968.66867000000002</v>
      </c>
      <c r="I667" s="1223">
        <v>900</v>
      </c>
      <c r="J667" s="1222" t="s">
        <v>3014</v>
      </c>
      <c r="K667" s="1224">
        <v>44832</v>
      </c>
      <c r="L667" s="1222" t="s">
        <v>292</v>
      </c>
      <c r="M667" s="1224" t="s">
        <v>3015</v>
      </c>
      <c r="N667" s="1222" t="s">
        <v>293</v>
      </c>
      <c r="O667" s="2069">
        <v>46675</v>
      </c>
      <c r="P667" s="1221" t="s">
        <v>294</v>
      </c>
      <c r="Q667" s="1221" t="s">
        <v>3089</v>
      </c>
      <c r="R667" s="2069" t="s">
        <v>3159</v>
      </c>
      <c r="S667" s="1222" t="s">
        <v>297</v>
      </c>
      <c r="T667" s="2063" t="s">
        <v>2917</v>
      </c>
      <c r="U667" s="1222" t="s">
        <v>294</v>
      </c>
      <c r="V667" s="1222" t="s">
        <v>3018</v>
      </c>
      <c r="W667" s="1222" t="s">
        <v>294</v>
      </c>
      <c r="X667" s="1222" t="s">
        <v>3019</v>
      </c>
      <c r="Y667" s="1222" t="s">
        <v>3020</v>
      </c>
      <c r="Z667" s="1222" t="s">
        <v>3011</v>
      </c>
      <c r="AA667" s="1222" t="s">
        <v>3011</v>
      </c>
      <c r="AB667" s="1222" t="s">
        <v>3011</v>
      </c>
      <c r="AC667" s="1222" t="s">
        <v>3011</v>
      </c>
      <c r="AD667" s="1222" t="s">
        <v>3011</v>
      </c>
      <c r="AE667" s="1222" t="s">
        <v>3011</v>
      </c>
      <c r="AF667" s="2007" t="s">
        <v>293</v>
      </c>
      <c r="AG667" s="1222" t="s">
        <v>3160</v>
      </c>
      <c r="AH667" s="1221" t="s">
        <v>2908</v>
      </c>
      <c r="AI667" s="2007" t="s">
        <v>2909</v>
      </c>
      <c r="AJ667" s="1222" t="s">
        <v>295</v>
      </c>
      <c r="AK667" s="1225" t="s">
        <v>3022</v>
      </c>
      <c r="AL667" s="1222" t="s">
        <v>294</v>
      </c>
      <c r="AM667" s="1221" t="s">
        <v>3011</v>
      </c>
      <c r="AN667" s="2008"/>
    </row>
    <row r="668" spans="1:40" ht="93" customHeight="1">
      <c r="A668" s="1221" t="s">
        <v>1107</v>
      </c>
      <c r="B668" s="1221" t="s">
        <v>960</v>
      </c>
      <c r="C668" s="1221" t="s">
        <v>3158</v>
      </c>
      <c r="D668" s="1222" t="s">
        <v>3011</v>
      </c>
      <c r="E668" s="1221" t="s">
        <v>3012</v>
      </c>
      <c r="F668" s="1222" t="s">
        <v>291</v>
      </c>
      <c r="G668" s="1222" t="s">
        <v>3013</v>
      </c>
      <c r="H668" s="1223">
        <v>1614.4477899999999</v>
      </c>
      <c r="I668" s="1223">
        <v>1500</v>
      </c>
      <c r="J668" s="1222" t="s">
        <v>3014</v>
      </c>
      <c r="K668" s="1224">
        <v>44832</v>
      </c>
      <c r="L668" s="1222" t="s">
        <v>292</v>
      </c>
      <c r="M668" s="1224" t="s">
        <v>3015</v>
      </c>
      <c r="N668" s="1222" t="s">
        <v>293</v>
      </c>
      <c r="O668" s="2069">
        <v>46675</v>
      </c>
      <c r="P668" s="1221" t="s">
        <v>294</v>
      </c>
      <c r="Q668" s="1221" t="s">
        <v>3030</v>
      </c>
      <c r="R668" s="2069" t="s">
        <v>3159</v>
      </c>
      <c r="S668" s="1222" t="s">
        <v>297</v>
      </c>
      <c r="T668" s="2063" t="s">
        <v>2917</v>
      </c>
      <c r="U668" s="1222" t="s">
        <v>294</v>
      </c>
      <c r="V668" s="1222" t="s">
        <v>3018</v>
      </c>
      <c r="W668" s="1222" t="s">
        <v>294</v>
      </c>
      <c r="X668" s="1222" t="s">
        <v>3019</v>
      </c>
      <c r="Y668" s="1222" t="s">
        <v>3020</v>
      </c>
      <c r="Z668" s="1222" t="s">
        <v>3011</v>
      </c>
      <c r="AA668" s="1222" t="s">
        <v>3011</v>
      </c>
      <c r="AB668" s="1222" t="s">
        <v>3011</v>
      </c>
      <c r="AC668" s="1222" t="s">
        <v>3011</v>
      </c>
      <c r="AD668" s="1222" t="s">
        <v>3011</v>
      </c>
      <c r="AE668" s="1222" t="s">
        <v>3011</v>
      </c>
      <c r="AF668" s="2007" t="s">
        <v>293</v>
      </c>
      <c r="AG668" s="1222" t="s">
        <v>3160</v>
      </c>
      <c r="AH668" s="1221" t="s">
        <v>2908</v>
      </c>
      <c r="AI668" s="2007" t="s">
        <v>2909</v>
      </c>
      <c r="AJ668" s="1222" t="s">
        <v>295</v>
      </c>
      <c r="AK668" s="1225" t="s">
        <v>3022</v>
      </c>
      <c r="AL668" s="1222" t="s">
        <v>294</v>
      </c>
      <c r="AM668" s="1221" t="s">
        <v>3011</v>
      </c>
      <c r="AN668" s="2008"/>
    </row>
    <row r="669" spans="1:40" ht="93" customHeight="1">
      <c r="A669" s="1221" t="s">
        <v>1107</v>
      </c>
      <c r="B669" s="1221" t="s">
        <v>961</v>
      </c>
      <c r="C669" s="1221" t="s">
        <v>3158</v>
      </c>
      <c r="D669" s="1222" t="s">
        <v>3011</v>
      </c>
      <c r="E669" s="1221" t="s">
        <v>3012</v>
      </c>
      <c r="F669" s="1222" t="s">
        <v>291</v>
      </c>
      <c r="G669" s="1222" t="s">
        <v>3013</v>
      </c>
      <c r="H669" s="1223">
        <v>5166.2329300000001</v>
      </c>
      <c r="I669" s="1223">
        <v>4800</v>
      </c>
      <c r="J669" s="1222" t="s">
        <v>3014</v>
      </c>
      <c r="K669" s="1224">
        <v>44832</v>
      </c>
      <c r="L669" s="1222" t="s">
        <v>292</v>
      </c>
      <c r="M669" s="1224" t="s">
        <v>3015</v>
      </c>
      <c r="N669" s="1222" t="s">
        <v>293</v>
      </c>
      <c r="O669" s="2069">
        <v>46675</v>
      </c>
      <c r="P669" s="1221" t="s">
        <v>294</v>
      </c>
      <c r="Q669" s="1221" t="s">
        <v>3058</v>
      </c>
      <c r="R669" s="2069" t="s">
        <v>3159</v>
      </c>
      <c r="S669" s="1222" t="s">
        <v>297</v>
      </c>
      <c r="T669" s="2063" t="s">
        <v>2917</v>
      </c>
      <c r="U669" s="1222" t="s">
        <v>294</v>
      </c>
      <c r="V669" s="1222" t="s">
        <v>3018</v>
      </c>
      <c r="W669" s="1222" t="s">
        <v>294</v>
      </c>
      <c r="X669" s="1222" t="s">
        <v>3019</v>
      </c>
      <c r="Y669" s="1222" t="s">
        <v>3020</v>
      </c>
      <c r="Z669" s="1222" t="s">
        <v>3011</v>
      </c>
      <c r="AA669" s="1222" t="s">
        <v>3011</v>
      </c>
      <c r="AB669" s="1222" t="s">
        <v>3011</v>
      </c>
      <c r="AC669" s="1222" t="s">
        <v>3011</v>
      </c>
      <c r="AD669" s="1222" t="s">
        <v>3011</v>
      </c>
      <c r="AE669" s="1222" t="s">
        <v>3011</v>
      </c>
      <c r="AF669" s="2007" t="s">
        <v>293</v>
      </c>
      <c r="AG669" s="1222" t="s">
        <v>3160</v>
      </c>
      <c r="AH669" s="1221" t="s">
        <v>2908</v>
      </c>
      <c r="AI669" s="2007" t="s">
        <v>2909</v>
      </c>
      <c r="AJ669" s="1222" t="s">
        <v>295</v>
      </c>
      <c r="AK669" s="1225" t="s">
        <v>3022</v>
      </c>
      <c r="AL669" s="1222" t="s">
        <v>294</v>
      </c>
      <c r="AM669" s="1221" t="s">
        <v>3011</v>
      </c>
      <c r="AN669" s="2008"/>
    </row>
    <row r="670" spans="1:40" ht="93" customHeight="1">
      <c r="A670" s="1221" t="s">
        <v>1107</v>
      </c>
      <c r="B670" s="1221" t="s">
        <v>962</v>
      </c>
      <c r="C670" s="1221" t="s">
        <v>3158</v>
      </c>
      <c r="D670" s="1222" t="s">
        <v>3011</v>
      </c>
      <c r="E670" s="1221" t="s">
        <v>3012</v>
      </c>
      <c r="F670" s="1222" t="s">
        <v>291</v>
      </c>
      <c r="G670" s="1222" t="s">
        <v>3013</v>
      </c>
      <c r="H670" s="1223">
        <v>1291.5582300000001</v>
      </c>
      <c r="I670" s="1223">
        <v>1200</v>
      </c>
      <c r="J670" s="1222" t="s">
        <v>3014</v>
      </c>
      <c r="K670" s="1224">
        <v>44832</v>
      </c>
      <c r="L670" s="1222" t="s">
        <v>292</v>
      </c>
      <c r="M670" s="1224" t="s">
        <v>3015</v>
      </c>
      <c r="N670" s="1222" t="s">
        <v>293</v>
      </c>
      <c r="O670" s="2069">
        <v>46675</v>
      </c>
      <c r="P670" s="1221" t="s">
        <v>294</v>
      </c>
      <c r="Q670" s="1221" t="s">
        <v>3053</v>
      </c>
      <c r="R670" s="2069" t="s">
        <v>3159</v>
      </c>
      <c r="S670" s="1222" t="s">
        <v>297</v>
      </c>
      <c r="T670" s="2063" t="s">
        <v>2917</v>
      </c>
      <c r="U670" s="1222" t="s">
        <v>294</v>
      </c>
      <c r="V670" s="1222" t="s">
        <v>3018</v>
      </c>
      <c r="W670" s="1222" t="s">
        <v>294</v>
      </c>
      <c r="X670" s="1222" t="s">
        <v>3019</v>
      </c>
      <c r="Y670" s="1222" t="s">
        <v>3020</v>
      </c>
      <c r="Z670" s="1222" t="s">
        <v>3011</v>
      </c>
      <c r="AA670" s="1222" t="s">
        <v>3011</v>
      </c>
      <c r="AB670" s="1222" t="s">
        <v>3011</v>
      </c>
      <c r="AC670" s="1222" t="s">
        <v>3011</v>
      </c>
      <c r="AD670" s="1222" t="s">
        <v>3011</v>
      </c>
      <c r="AE670" s="1222" t="s">
        <v>3011</v>
      </c>
      <c r="AF670" s="2007" t="s">
        <v>293</v>
      </c>
      <c r="AG670" s="1222" t="s">
        <v>3160</v>
      </c>
      <c r="AH670" s="1221" t="s">
        <v>2908</v>
      </c>
      <c r="AI670" s="2007" t="s">
        <v>2909</v>
      </c>
      <c r="AJ670" s="1222" t="s">
        <v>295</v>
      </c>
      <c r="AK670" s="1225" t="s">
        <v>3022</v>
      </c>
      <c r="AL670" s="1222" t="s">
        <v>294</v>
      </c>
      <c r="AM670" s="1221" t="s">
        <v>3011</v>
      </c>
      <c r="AN670" s="2008"/>
    </row>
    <row r="671" spans="1:40" ht="93" customHeight="1">
      <c r="A671" s="1221" t="s">
        <v>1107</v>
      </c>
      <c r="B671" s="1221" t="s">
        <v>963</v>
      </c>
      <c r="C671" s="1221" t="s">
        <v>3158</v>
      </c>
      <c r="D671" s="1222" t="s">
        <v>3011</v>
      </c>
      <c r="E671" s="1221" t="s">
        <v>3012</v>
      </c>
      <c r="F671" s="1222" t="s">
        <v>291</v>
      </c>
      <c r="G671" s="1222" t="s">
        <v>3013</v>
      </c>
      <c r="H671" s="1223">
        <v>1937.33735</v>
      </c>
      <c r="I671" s="1223">
        <v>1800</v>
      </c>
      <c r="J671" s="1222" t="s">
        <v>3014</v>
      </c>
      <c r="K671" s="1224">
        <v>44832</v>
      </c>
      <c r="L671" s="1222" t="s">
        <v>292</v>
      </c>
      <c r="M671" s="1224" t="s">
        <v>3015</v>
      </c>
      <c r="N671" s="1222" t="s">
        <v>293</v>
      </c>
      <c r="O671" s="2069">
        <v>46675</v>
      </c>
      <c r="P671" s="1221" t="s">
        <v>294</v>
      </c>
      <c r="Q671" s="1221" t="s">
        <v>3074</v>
      </c>
      <c r="R671" s="2069" t="s">
        <v>3159</v>
      </c>
      <c r="S671" s="1222" t="s">
        <v>297</v>
      </c>
      <c r="T671" s="2063" t="s">
        <v>2917</v>
      </c>
      <c r="U671" s="1222" t="s">
        <v>294</v>
      </c>
      <c r="V671" s="1222" t="s">
        <v>3018</v>
      </c>
      <c r="W671" s="1222" t="s">
        <v>294</v>
      </c>
      <c r="X671" s="1222" t="s">
        <v>3019</v>
      </c>
      <c r="Y671" s="1222" t="s">
        <v>3020</v>
      </c>
      <c r="Z671" s="1222" t="s">
        <v>3011</v>
      </c>
      <c r="AA671" s="1222" t="s">
        <v>3011</v>
      </c>
      <c r="AB671" s="1222" t="s">
        <v>3011</v>
      </c>
      <c r="AC671" s="1222" t="s">
        <v>3011</v>
      </c>
      <c r="AD671" s="1222" t="s">
        <v>3011</v>
      </c>
      <c r="AE671" s="1222" t="s">
        <v>3011</v>
      </c>
      <c r="AF671" s="2007" t="s">
        <v>293</v>
      </c>
      <c r="AG671" s="1222" t="s">
        <v>3160</v>
      </c>
      <c r="AH671" s="1221" t="s">
        <v>2908</v>
      </c>
      <c r="AI671" s="2007" t="s">
        <v>2909</v>
      </c>
      <c r="AJ671" s="1222" t="s">
        <v>295</v>
      </c>
      <c r="AK671" s="1225" t="s">
        <v>3022</v>
      </c>
      <c r="AL671" s="1222" t="s">
        <v>294</v>
      </c>
      <c r="AM671" s="1221" t="s">
        <v>3011</v>
      </c>
      <c r="AN671" s="2008"/>
    </row>
    <row r="672" spans="1:40" ht="93" customHeight="1">
      <c r="A672" s="1221" t="s">
        <v>1107</v>
      </c>
      <c r="B672" s="1221" t="s">
        <v>964</v>
      </c>
      <c r="C672" s="1221" t="s">
        <v>3158</v>
      </c>
      <c r="D672" s="1222" t="s">
        <v>3011</v>
      </c>
      <c r="E672" s="1221" t="s">
        <v>3012</v>
      </c>
      <c r="F672" s="1222" t="s">
        <v>291</v>
      </c>
      <c r="G672" s="1222" t="s">
        <v>3013</v>
      </c>
      <c r="H672" s="1223">
        <v>968.66867000000002</v>
      </c>
      <c r="I672" s="1223">
        <v>900</v>
      </c>
      <c r="J672" s="1222" t="s">
        <v>3014</v>
      </c>
      <c r="K672" s="1224">
        <v>44832</v>
      </c>
      <c r="L672" s="1222" t="s">
        <v>292</v>
      </c>
      <c r="M672" s="1224" t="s">
        <v>3015</v>
      </c>
      <c r="N672" s="1222" t="s">
        <v>293</v>
      </c>
      <c r="O672" s="2069">
        <v>46675</v>
      </c>
      <c r="P672" s="1221" t="s">
        <v>294</v>
      </c>
      <c r="Q672" s="1221" t="s">
        <v>3089</v>
      </c>
      <c r="R672" s="2069" t="s">
        <v>3159</v>
      </c>
      <c r="S672" s="1222" t="s">
        <v>297</v>
      </c>
      <c r="T672" s="2063" t="s">
        <v>2917</v>
      </c>
      <c r="U672" s="1222" t="s">
        <v>294</v>
      </c>
      <c r="V672" s="1222" t="s">
        <v>3018</v>
      </c>
      <c r="W672" s="1222" t="s">
        <v>294</v>
      </c>
      <c r="X672" s="1222" t="s">
        <v>3019</v>
      </c>
      <c r="Y672" s="1222" t="s">
        <v>3020</v>
      </c>
      <c r="Z672" s="1222" t="s">
        <v>3011</v>
      </c>
      <c r="AA672" s="1222" t="s">
        <v>3011</v>
      </c>
      <c r="AB672" s="1222" t="s">
        <v>3011</v>
      </c>
      <c r="AC672" s="1222" t="s">
        <v>3011</v>
      </c>
      <c r="AD672" s="1222" t="s">
        <v>3011</v>
      </c>
      <c r="AE672" s="1222" t="s">
        <v>3011</v>
      </c>
      <c r="AF672" s="2007" t="s">
        <v>293</v>
      </c>
      <c r="AG672" s="1222" t="s">
        <v>3160</v>
      </c>
      <c r="AH672" s="1221" t="s">
        <v>2908</v>
      </c>
      <c r="AI672" s="2007" t="s">
        <v>2909</v>
      </c>
      <c r="AJ672" s="1222" t="s">
        <v>295</v>
      </c>
      <c r="AK672" s="1225" t="s">
        <v>3022</v>
      </c>
      <c r="AL672" s="1222" t="s">
        <v>294</v>
      </c>
      <c r="AM672" s="1221" t="s">
        <v>3011</v>
      </c>
      <c r="AN672" s="2008"/>
    </row>
    <row r="673" spans="1:40" ht="93" customHeight="1">
      <c r="A673" s="1221" t="s">
        <v>1107</v>
      </c>
      <c r="B673" s="1221" t="s">
        <v>965</v>
      </c>
      <c r="C673" s="1221" t="s">
        <v>3158</v>
      </c>
      <c r="D673" s="1222" t="s">
        <v>3011</v>
      </c>
      <c r="E673" s="1221" t="s">
        <v>3012</v>
      </c>
      <c r="F673" s="1222" t="s">
        <v>291</v>
      </c>
      <c r="G673" s="1222" t="s">
        <v>3013</v>
      </c>
      <c r="H673" s="1223">
        <v>1614.4477899999999</v>
      </c>
      <c r="I673" s="1223">
        <v>1500</v>
      </c>
      <c r="J673" s="1222" t="s">
        <v>3014</v>
      </c>
      <c r="K673" s="1224">
        <v>44832</v>
      </c>
      <c r="L673" s="1222" t="s">
        <v>292</v>
      </c>
      <c r="M673" s="1224" t="s">
        <v>3015</v>
      </c>
      <c r="N673" s="1222" t="s">
        <v>293</v>
      </c>
      <c r="O673" s="2069">
        <v>46675</v>
      </c>
      <c r="P673" s="1221" t="s">
        <v>294</v>
      </c>
      <c r="Q673" s="1221" t="s">
        <v>3030</v>
      </c>
      <c r="R673" s="2069" t="s">
        <v>3159</v>
      </c>
      <c r="S673" s="1222" t="s">
        <v>297</v>
      </c>
      <c r="T673" s="2063" t="s">
        <v>2917</v>
      </c>
      <c r="U673" s="1222" t="s">
        <v>294</v>
      </c>
      <c r="V673" s="1222" t="s">
        <v>3018</v>
      </c>
      <c r="W673" s="1222" t="s">
        <v>294</v>
      </c>
      <c r="X673" s="1222" t="s">
        <v>3019</v>
      </c>
      <c r="Y673" s="1222" t="s">
        <v>3020</v>
      </c>
      <c r="Z673" s="1222" t="s">
        <v>3011</v>
      </c>
      <c r="AA673" s="1222" t="s">
        <v>3011</v>
      </c>
      <c r="AB673" s="1222" t="s">
        <v>3011</v>
      </c>
      <c r="AC673" s="1222" t="s">
        <v>3011</v>
      </c>
      <c r="AD673" s="1222" t="s">
        <v>3011</v>
      </c>
      <c r="AE673" s="1222" t="s">
        <v>3011</v>
      </c>
      <c r="AF673" s="2007" t="s">
        <v>293</v>
      </c>
      <c r="AG673" s="1222" t="s">
        <v>3160</v>
      </c>
      <c r="AH673" s="1221" t="s">
        <v>2908</v>
      </c>
      <c r="AI673" s="2007" t="s">
        <v>2909</v>
      </c>
      <c r="AJ673" s="1222" t="s">
        <v>295</v>
      </c>
      <c r="AK673" s="1225" t="s">
        <v>3022</v>
      </c>
      <c r="AL673" s="1222" t="s">
        <v>294</v>
      </c>
      <c r="AM673" s="1221" t="s">
        <v>3011</v>
      </c>
      <c r="AN673" s="2008"/>
    </row>
    <row r="674" spans="1:40" ht="93" customHeight="1">
      <c r="A674" s="1221" t="s">
        <v>1107</v>
      </c>
      <c r="B674" s="1221" t="s">
        <v>966</v>
      </c>
      <c r="C674" s="1221" t="s">
        <v>3158</v>
      </c>
      <c r="D674" s="1222" t="s">
        <v>3011</v>
      </c>
      <c r="E674" s="1221" t="s">
        <v>3012</v>
      </c>
      <c r="F674" s="1222" t="s">
        <v>291</v>
      </c>
      <c r="G674" s="1222" t="s">
        <v>3013</v>
      </c>
      <c r="H674" s="1223">
        <v>968.66867000000002</v>
      </c>
      <c r="I674" s="1223">
        <v>900</v>
      </c>
      <c r="J674" s="1222" t="s">
        <v>3014</v>
      </c>
      <c r="K674" s="1224">
        <v>44832</v>
      </c>
      <c r="L674" s="1222" t="s">
        <v>292</v>
      </c>
      <c r="M674" s="1224" t="s">
        <v>3015</v>
      </c>
      <c r="N674" s="1222" t="s">
        <v>293</v>
      </c>
      <c r="O674" s="2069">
        <v>46675</v>
      </c>
      <c r="P674" s="1221" t="s">
        <v>294</v>
      </c>
      <c r="Q674" s="1221" t="s">
        <v>3089</v>
      </c>
      <c r="R674" s="2069" t="s">
        <v>3159</v>
      </c>
      <c r="S674" s="1222" t="s">
        <v>297</v>
      </c>
      <c r="T674" s="2063" t="s">
        <v>2917</v>
      </c>
      <c r="U674" s="1222" t="s">
        <v>294</v>
      </c>
      <c r="V674" s="1222" t="s">
        <v>3018</v>
      </c>
      <c r="W674" s="1222" t="s">
        <v>294</v>
      </c>
      <c r="X674" s="1222" t="s">
        <v>3019</v>
      </c>
      <c r="Y674" s="1222" t="s">
        <v>3020</v>
      </c>
      <c r="Z674" s="1222" t="s">
        <v>3011</v>
      </c>
      <c r="AA674" s="1222" t="s">
        <v>3011</v>
      </c>
      <c r="AB674" s="1222" t="s">
        <v>3011</v>
      </c>
      <c r="AC674" s="1222" t="s">
        <v>3011</v>
      </c>
      <c r="AD674" s="1222" t="s">
        <v>3011</v>
      </c>
      <c r="AE674" s="1222" t="s">
        <v>3011</v>
      </c>
      <c r="AF674" s="2007" t="s">
        <v>293</v>
      </c>
      <c r="AG674" s="1222" t="s">
        <v>3160</v>
      </c>
      <c r="AH674" s="1221" t="s">
        <v>2908</v>
      </c>
      <c r="AI674" s="2007" t="s">
        <v>2909</v>
      </c>
      <c r="AJ674" s="1222" t="s">
        <v>295</v>
      </c>
      <c r="AK674" s="1225" t="s">
        <v>3022</v>
      </c>
      <c r="AL674" s="1222" t="s">
        <v>294</v>
      </c>
      <c r="AM674" s="1221" t="s">
        <v>3011</v>
      </c>
      <c r="AN674" s="2008"/>
    </row>
    <row r="675" spans="1:40" ht="93" customHeight="1">
      <c r="A675" s="1221" t="s">
        <v>1107</v>
      </c>
      <c r="B675" s="1221" t="s">
        <v>967</v>
      </c>
      <c r="C675" s="1221" t="s">
        <v>3158</v>
      </c>
      <c r="D675" s="1222" t="s">
        <v>3011</v>
      </c>
      <c r="E675" s="1221" t="s">
        <v>3012</v>
      </c>
      <c r="F675" s="1222" t="s">
        <v>291</v>
      </c>
      <c r="G675" s="1222" t="s">
        <v>3013</v>
      </c>
      <c r="H675" s="1223">
        <v>1291.5582300000001</v>
      </c>
      <c r="I675" s="1223">
        <v>1200</v>
      </c>
      <c r="J675" s="1222" t="s">
        <v>3014</v>
      </c>
      <c r="K675" s="1224">
        <v>44832</v>
      </c>
      <c r="L675" s="1222" t="s">
        <v>292</v>
      </c>
      <c r="M675" s="1224" t="s">
        <v>3015</v>
      </c>
      <c r="N675" s="1222" t="s">
        <v>293</v>
      </c>
      <c r="O675" s="2069">
        <v>46675</v>
      </c>
      <c r="P675" s="1221" t="s">
        <v>294</v>
      </c>
      <c r="Q675" s="1221" t="s">
        <v>3053</v>
      </c>
      <c r="R675" s="2069" t="s">
        <v>3159</v>
      </c>
      <c r="S675" s="1222" t="s">
        <v>297</v>
      </c>
      <c r="T675" s="2063" t="s">
        <v>2917</v>
      </c>
      <c r="U675" s="1222" t="s">
        <v>294</v>
      </c>
      <c r="V675" s="1222" t="s">
        <v>3018</v>
      </c>
      <c r="W675" s="1222" t="s">
        <v>294</v>
      </c>
      <c r="X675" s="1222" t="s">
        <v>3019</v>
      </c>
      <c r="Y675" s="1222" t="s">
        <v>3020</v>
      </c>
      <c r="Z675" s="1222" t="s">
        <v>3011</v>
      </c>
      <c r="AA675" s="1222" t="s">
        <v>3011</v>
      </c>
      <c r="AB675" s="1222" t="s">
        <v>3011</v>
      </c>
      <c r="AC675" s="1222" t="s">
        <v>3011</v>
      </c>
      <c r="AD675" s="1222" t="s">
        <v>3011</v>
      </c>
      <c r="AE675" s="1222" t="s">
        <v>3011</v>
      </c>
      <c r="AF675" s="2007" t="s">
        <v>293</v>
      </c>
      <c r="AG675" s="1222" t="s">
        <v>3160</v>
      </c>
      <c r="AH675" s="1221" t="s">
        <v>2908</v>
      </c>
      <c r="AI675" s="2007" t="s">
        <v>2909</v>
      </c>
      <c r="AJ675" s="1222" t="s">
        <v>295</v>
      </c>
      <c r="AK675" s="1225" t="s">
        <v>3022</v>
      </c>
      <c r="AL675" s="1222" t="s">
        <v>294</v>
      </c>
      <c r="AM675" s="1221" t="s">
        <v>3011</v>
      </c>
      <c r="AN675" s="2008"/>
    </row>
    <row r="676" spans="1:40" ht="93" customHeight="1">
      <c r="A676" s="1221" t="s">
        <v>1107</v>
      </c>
      <c r="B676" s="1221" t="s">
        <v>968</v>
      </c>
      <c r="C676" s="1221" t="s">
        <v>3158</v>
      </c>
      <c r="D676" s="1222" t="s">
        <v>3011</v>
      </c>
      <c r="E676" s="1221" t="s">
        <v>3012</v>
      </c>
      <c r="F676" s="1222" t="s">
        <v>291</v>
      </c>
      <c r="G676" s="1222" t="s">
        <v>3013</v>
      </c>
      <c r="H676" s="1223">
        <v>322.88956000000002</v>
      </c>
      <c r="I676" s="1223">
        <v>300</v>
      </c>
      <c r="J676" s="1222" t="s">
        <v>3014</v>
      </c>
      <c r="K676" s="1224">
        <v>44833</v>
      </c>
      <c r="L676" s="1222" t="s">
        <v>292</v>
      </c>
      <c r="M676" s="1224" t="s">
        <v>3015</v>
      </c>
      <c r="N676" s="1222" t="s">
        <v>293</v>
      </c>
      <c r="O676" s="2069">
        <v>46675</v>
      </c>
      <c r="P676" s="1221" t="s">
        <v>294</v>
      </c>
      <c r="Q676" s="1221" t="s">
        <v>3075</v>
      </c>
      <c r="R676" s="2069" t="s">
        <v>3159</v>
      </c>
      <c r="S676" s="1222" t="s">
        <v>297</v>
      </c>
      <c r="T676" s="2063" t="s">
        <v>2917</v>
      </c>
      <c r="U676" s="1222" t="s">
        <v>294</v>
      </c>
      <c r="V676" s="1222" t="s">
        <v>3018</v>
      </c>
      <c r="W676" s="1222" t="s">
        <v>294</v>
      </c>
      <c r="X676" s="1222" t="s">
        <v>3019</v>
      </c>
      <c r="Y676" s="1222" t="s">
        <v>3020</v>
      </c>
      <c r="Z676" s="1222" t="s">
        <v>3011</v>
      </c>
      <c r="AA676" s="1222" t="s">
        <v>3011</v>
      </c>
      <c r="AB676" s="1222" t="s">
        <v>3011</v>
      </c>
      <c r="AC676" s="1222" t="s">
        <v>3011</v>
      </c>
      <c r="AD676" s="1222" t="s">
        <v>3011</v>
      </c>
      <c r="AE676" s="1222" t="s">
        <v>3011</v>
      </c>
      <c r="AF676" s="2007" t="s">
        <v>293</v>
      </c>
      <c r="AG676" s="1222" t="s">
        <v>3160</v>
      </c>
      <c r="AH676" s="1221" t="s">
        <v>2908</v>
      </c>
      <c r="AI676" s="2007" t="s">
        <v>2909</v>
      </c>
      <c r="AJ676" s="1222" t="s">
        <v>295</v>
      </c>
      <c r="AK676" s="1225" t="s">
        <v>3022</v>
      </c>
      <c r="AL676" s="1222" t="s">
        <v>294</v>
      </c>
      <c r="AM676" s="1221" t="s">
        <v>3011</v>
      </c>
      <c r="AN676" s="2008"/>
    </row>
    <row r="677" spans="1:40" ht="93" customHeight="1">
      <c r="A677" s="1221" t="s">
        <v>1107</v>
      </c>
      <c r="B677" s="1221" t="s">
        <v>969</v>
      </c>
      <c r="C677" s="1221" t="s">
        <v>3158</v>
      </c>
      <c r="D677" s="1222" t="s">
        <v>3011</v>
      </c>
      <c r="E677" s="1221" t="s">
        <v>3012</v>
      </c>
      <c r="F677" s="1222" t="s">
        <v>291</v>
      </c>
      <c r="G677" s="1222" t="s">
        <v>3013</v>
      </c>
      <c r="H677" s="1223">
        <v>322.88956000000002</v>
      </c>
      <c r="I677" s="1223">
        <v>300</v>
      </c>
      <c r="J677" s="1222" t="s">
        <v>3014</v>
      </c>
      <c r="K677" s="1224">
        <v>44833</v>
      </c>
      <c r="L677" s="1222" t="s">
        <v>292</v>
      </c>
      <c r="M677" s="1224" t="s">
        <v>3015</v>
      </c>
      <c r="N677" s="1222" t="s">
        <v>293</v>
      </c>
      <c r="O677" s="2069">
        <v>46675</v>
      </c>
      <c r="P677" s="1221" t="s">
        <v>294</v>
      </c>
      <c r="Q677" s="1221" t="s">
        <v>3075</v>
      </c>
      <c r="R677" s="2069" t="s">
        <v>3159</v>
      </c>
      <c r="S677" s="1222" t="s">
        <v>297</v>
      </c>
      <c r="T677" s="2063" t="s">
        <v>2917</v>
      </c>
      <c r="U677" s="1222" t="s">
        <v>294</v>
      </c>
      <c r="V677" s="1222" t="s">
        <v>3018</v>
      </c>
      <c r="W677" s="1222" t="s">
        <v>294</v>
      </c>
      <c r="X677" s="1222" t="s">
        <v>3019</v>
      </c>
      <c r="Y677" s="1222" t="s">
        <v>3020</v>
      </c>
      <c r="Z677" s="1222" t="s">
        <v>3011</v>
      </c>
      <c r="AA677" s="1222" t="s">
        <v>3011</v>
      </c>
      <c r="AB677" s="1222" t="s">
        <v>3011</v>
      </c>
      <c r="AC677" s="1222" t="s">
        <v>3011</v>
      </c>
      <c r="AD677" s="1222" t="s">
        <v>3011</v>
      </c>
      <c r="AE677" s="1222" t="s">
        <v>3011</v>
      </c>
      <c r="AF677" s="2007" t="s">
        <v>293</v>
      </c>
      <c r="AG677" s="1222" t="s">
        <v>3160</v>
      </c>
      <c r="AH677" s="1221" t="s">
        <v>2908</v>
      </c>
      <c r="AI677" s="2007" t="s">
        <v>2909</v>
      </c>
      <c r="AJ677" s="1222" t="s">
        <v>295</v>
      </c>
      <c r="AK677" s="1225" t="s">
        <v>3022</v>
      </c>
      <c r="AL677" s="1222" t="s">
        <v>294</v>
      </c>
      <c r="AM677" s="1221" t="s">
        <v>3011</v>
      </c>
      <c r="AN677" s="2008"/>
    </row>
    <row r="678" spans="1:40" ht="93" customHeight="1">
      <c r="A678" s="1221" t="s">
        <v>1107</v>
      </c>
      <c r="B678" s="1221" t="s">
        <v>970</v>
      </c>
      <c r="C678" s="1221" t="s">
        <v>3158</v>
      </c>
      <c r="D678" s="1222" t="s">
        <v>3011</v>
      </c>
      <c r="E678" s="1221" t="s">
        <v>3012</v>
      </c>
      <c r="F678" s="1222" t="s">
        <v>291</v>
      </c>
      <c r="G678" s="1222" t="s">
        <v>3013</v>
      </c>
      <c r="H678" s="1223">
        <v>322.88956000000002</v>
      </c>
      <c r="I678" s="1223">
        <v>300</v>
      </c>
      <c r="J678" s="1222" t="s">
        <v>3014</v>
      </c>
      <c r="K678" s="1224">
        <v>44833</v>
      </c>
      <c r="L678" s="1222" t="s">
        <v>292</v>
      </c>
      <c r="M678" s="1224" t="s">
        <v>3015</v>
      </c>
      <c r="N678" s="1222" t="s">
        <v>293</v>
      </c>
      <c r="O678" s="2069">
        <v>46675</v>
      </c>
      <c r="P678" s="1221" t="s">
        <v>294</v>
      </c>
      <c r="Q678" s="1221" t="s">
        <v>3075</v>
      </c>
      <c r="R678" s="2069" t="s">
        <v>3159</v>
      </c>
      <c r="S678" s="1222" t="s">
        <v>297</v>
      </c>
      <c r="T678" s="2063" t="s">
        <v>2917</v>
      </c>
      <c r="U678" s="1222" t="s">
        <v>294</v>
      </c>
      <c r="V678" s="1222" t="s">
        <v>3018</v>
      </c>
      <c r="W678" s="1222" t="s">
        <v>294</v>
      </c>
      <c r="X678" s="1222" t="s">
        <v>3019</v>
      </c>
      <c r="Y678" s="1222" t="s">
        <v>3020</v>
      </c>
      <c r="Z678" s="1222" t="s">
        <v>3011</v>
      </c>
      <c r="AA678" s="1222" t="s">
        <v>3011</v>
      </c>
      <c r="AB678" s="1222" t="s">
        <v>3011</v>
      </c>
      <c r="AC678" s="1222" t="s">
        <v>3011</v>
      </c>
      <c r="AD678" s="1222" t="s">
        <v>3011</v>
      </c>
      <c r="AE678" s="1222" t="s">
        <v>3011</v>
      </c>
      <c r="AF678" s="2007" t="s">
        <v>293</v>
      </c>
      <c r="AG678" s="1222" t="s">
        <v>3160</v>
      </c>
      <c r="AH678" s="1221" t="s">
        <v>2908</v>
      </c>
      <c r="AI678" s="2007" t="s">
        <v>2909</v>
      </c>
      <c r="AJ678" s="1222" t="s">
        <v>295</v>
      </c>
      <c r="AK678" s="1225" t="s">
        <v>3022</v>
      </c>
      <c r="AL678" s="1222" t="s">
        <v>294</v>
      </c>
      <c r="AM678" s="1221" t="s">
        <v>3011</v>
      </c>
      <c r="AN678" s="2008"/>
    </row>
    <row r="679" spans="1:40" ht="93" customHeight="1">
      <c r="A679" s="1221" t="s">
        <v>1107</v>
      </c>
      <c r="B679" s="1221" t="s">
        <v>971</v>
      </c>
      <c r="C679" s="1221" t="s">
        <v>3158</v>
      </c>
      <c r="D679" s="1222" t="s">
        <v>3011</v>
      </c>
      <c r="E679" s="1221" t="s">
        <v>3012</v>
      </c>
      <c r="F679" s="1222" t="s">
        <v>291</v>
      </c>
      <c r="G679" s="1222" t="s">
        <v>3013</v>
      </c>
      <c r="H679" s="1223">
        <v>322.88956000000002</v>
      </c>
      <c r="I679" s="1223">
        <v>300</v>
      </c>
      <c r="J679" s="1222" t="s">
        <v>3014</v>
      </c>
      <c r="K679" s="1224">
        <v>44833</v>
      </c>
      <c r="L679" s="1222" t="s">
        <v>292</v>
      </c>
      <c r="M679" s="1224" t="s">
        <v>3015</v>
      </c>
      <c r="N679" s="1222" t="s">
        <v>293</v>
      </c>
      <c r="O679" s="2069">
        <v>46675</v>
      </c>
      <c r="P679" s="1221" t="s">
        <v>294</v>
      </c>
      <c r="Q679" s="1221" t="s">
        <v>3075</v>
      </c>
      <c r="R679" s="2069" t="s">
        <v>3159</v>
      </c>
      <c r="S679" s="1222" t="s">
        <v>297</v>
      </c>
      <c r="T679" s="2063" t="s">
        <v>2917</v>
      </c>
      <c r="U679" s="1222" t="s">
        <v>294</v>
      </c>
      <c r="V679" s="1222" t="s">
        <v>3018</v>
      </c>
      <c r="W679" s="1222" t="s">
        <v>294</v>
      </c>
      <c r="X679" s="1222" t="s">
        <v>3019</v>
      </c>
      <c r="Y679" s="1222" t="s">
        <v>3020</v>
      </c>
      <c r="Z679" s="1222" t="s">
        <v>3011</v>
      </c>
      <c r="AA679" s="1222" t="s">
        <v>3011</v>
      </c>
      <c r="AB679" s="1222" t="s">
        <v>3011</v>
      </c>
      <c r="AC679" s="1222" t="s">
        <v>3011</v>
      </c>
      <c r="AD679" s="1222" t="s">
        <v>3011</v>
      </c>
      <c r="AE679" s="1222" t="s">
        <v>3011</v>
      </c>
      <c r="AF679" s="2007" t="s">
        <v>293</v>
      </c>
      <c r="AG679" s="1222" t="s">
        <v>3160</v>
      </c>
      <c r="AH679" s="1221" t="s">
        <v>2908</v>
      </c>
      <c r="AI679" s="2007" t="s">
        <v>2909</v>
      </c>
      <c r="AJ679" s="1222" t="s">
        <v>295</v>
      </c>
      <c r="AK679" s="1225" t="s">
        <v>3022</v>
      </c>
      <c r="AL679" s="1222" t="s">
        <v>294</v>
      </c>
      <c r="AM679" s="1221" t="s">
        <v>3011</v>
      </c>
      <c r="AN679" s="2008"/>
    </row>
    <row r="680" spans="1:40" ht="93" customHeight="1">
      <c r="A680" s="1221" t="s">
        <v>1107</v>
      </c>
      <c r="B680" s="1221" t="s">
        <v>972</v>
      </c>
      <c r="C680" s="1221" t="s">
        <v>3158</v>
      </c>
      <c r="D680" s="1222" t="s">
        <v>3011</v>
      </c>
      <c r="E680" s="1221" t="s">
        <v>3012</v>
      </c>
      <c r="F680" s="1222" t="s">
        <v>291</v>
      </c>
      <c r="G680" s="1222" t="s">
        <v>3013</v>
      </c>
      <c r="H680" s="1223">
        <v>3874.6746899999998</v>
      </c>
      <c r="I680" s="1223">
        <v>3600</v>
      </c>
      <c r="J680" s="1222" t="s">
        <v>3014</v>
      </c>
      <c r="K680" s="1224">
        <v>44833</v>
      </c>
      <c r="L680" s="1222" t="s">
        <v>292</v>
      </c>
      <c r="M680" s="1224" t="s">
        <v>3015</v>
      </c>
      <c r="N680" s="1222" t="s">
        <v>293</v>
      </c>
      <c r="O680" s="2069">
        <v>46675</v>
      </c>
      <c r="P680" s="1221" t="s">
        <v>294</v>
      </c>
      <c r="Q680" s="1221" t="s">
        <v>3064</v>
      </c>
      <c r="R680" s="2069" t="s">
        <v>3159</v>
      </c>
      <c r="S680" s="1222" t="s">
        <v>297</v>
      </c>
      <c r="T680" s="2063" t="s">
        <v>2917</v>
      </c>
      <c r="U680" s="1222" t="s">
        <v>294</v>
      </c>
      <c r="V680" s="1222" t="s">
        <v>3018</v>
      </c>
      <c r="W680" s="1222" t="s">
        <v>294</v>
      </c>
      <c r="X680" s="1222" t="s">
        <v>3019</v>
      </c>
      <c r="Y680" s="1222" t="s">
        <v>3020</v>
      </c>
      <c r="Z680" s="1222" t="s">
        <v>3011</v>
      </c>
      <c r="AA680" s="1222" t="s">
        <v>3011</v>
      </c>
      <c r="AB680" s="1222" t="s">
        <v>3011</v>
      </c>
      <c r="AC680" s="1222" t="s">
        <v>3011</v>
      </c>
      <c r="AD680" s="1222" t="s">
        <v>3011</v>
      </c>
      <c r="AE680" s="1222" t="s">
        <v>3011</v>
      </c>
      <c r="AF680" s="2007" t="s">
        <v>293</v>
      </c>
      <c r="AG680" s="1222" t="s">
        <v>3160</v>
      </c>
      <c r="AH680" s="1221" t="s">
        <v>2908</v>
      </c>
      <c r="AI680" s="2007" t="s">
        <v>2909</v>
      </c>
      <c r="AJ680" s="1222" t="s">
        <v>295</v>
      </c>
      <c r="AK680" s="1225" t="s">
        <v>3022</v>
      </c>
      <c r="AL680" s="1222" t="s">
        <v>294</v>
      </c>
      <c r="AM680" s="1221" t="s">
        <v>3011</v>
      </c>
      <c r="AN680" s="2008"/>
    </row>
    <row r="681" spans="1:40" ht="93" customHeight="1">
      <c r="A681" s="1221" t="s">
        <v>1107</v>
      </c>
      <c r="B681" s="1221" t="s">
        <v>973</v>
      </c>
      <c r="C681" s="1221" t="s">
        <v>3158</v>
      </c>
      <c r="D681" s="1222" t="s">
        <v>3011</v>
      </c>
      <c r="E681" s="1221" t="s">
        <v>3012</v>
      </c>
      <c r="F681" s="1222" t="s">
        <v>291</v>
      </c>
      <c r="G681" s="1222" t="s">
        <v>3013</v>
      </c>
      <c r="H681" s="1223">
        <v>1614.4477899999999</v>
      </c>
      <c r="I681" s="1223">
        <v>1500</v>
      </c>
      <c r="J681" s="1222" t="s">
        <v>3014</v>
      </c>
      <c r="K681" s="1224">
        <v>44833</v>
      </c>
      <c r="L681" s="1222" t="s">
        <v>292</v>
      </c>
      <c r="M681" s="1224" t="s">
        <v>3015</v>
      </c>
      <c r="N681" s="1222" t="s">
        <v>293</v>
      </c>
      <c r="O681" s="2069">
        <v>46675</v>
      </c>
      <c r="P681" s="1221" t="s">
        <v>294</v>
      </c>
      <c r="Q681" s="1221" t="s">
        <v>3030</v>
      </c>
      <c r="R681" s="2069" t="s">
        <v>3159</v>
      </c>
      <c r="S681" s="1222" t="s">
        <v>297</v>
      </c>
      <c r="T681" s="2063" t="s">
        <v>2917</v>
      </c>
      <c r="U681" s="1222" t="s">
        <v>294</v>
      </c>
      <c r="V681" s="1222" t="s">
        <v>3018</v>
      </c>
      <c r="W681" s="1222" t="s">
        <v>294</v>
      </c>
      <c r="X681" s="1222" t="s">
        <v>3019</v>
      </c>
      <c r="Y681" s="1222" t="s">
        <v>3020</v>
      </c>
      <c r="Z681" s="1222" t="s">
        <v>3011</v>
      </c>
      <c r="AA681" s="1222" t="s">
        <v>3011</v>
      </c>
      <c r="AB681" s="1222" t="s">
        <v>3011</v>
      </c>
      <c r="AC681" s="1222" t="s">
        <v>3011</v>
      </c>
      <c r="AD681" s="1222" t="s">
        <v>3011</v>
      </c>
      <c r="AE681" s="1222" t="s">
        <v>3011</v>
      </c>
      <c r="AF681" s="2007" t="s">
        <v>293</v>
      </c>
      <c r="AG681" s="1222" t="s">
        <v>3160</v>
      </c>
      <c r="AH681" s="1221" t="s">
        <v>2908</v>
      </c>
      <c r="AI681" s="2007" t="s">
        <v>2909</v>
      </c>
      <c r="AJ681" s="1222" t="s">
        <v>295</v>
      </c>
      <c r="AK681" s="1225" t="s">
        <v>3022</v>
      </c>
      <c r="AL681" s="1222" t="s">
        <v>294</v>
      </c>
      <c r="AM681" s="1221" t="s">
        <v>3011</v>
      </c>
      <c r="AN681" s="2008"/>
    </row>
    <row r="682" spans="1:40" ht="93" customHeight="1">
      <c r="A682" s="1221" t="s">
        <v>1107</v>
      </c>
      <c r="B682" s="1221" t="s">
        <v>974</v>
      </c>
      <c r="C682" s="1221" t="s">
        <v>3158</v>
      </c>
      <c r="D682" s="1222" t="s">
        <v>3011</v>
      </c>
      <c r="E682" s="1221" t="s">
        <v>3012</v>
      </c>
      <c r="F682" s="1222" t="s">
        <v>291</v>
      </c>
      <c r="G682" s="1222" t="s">
        <v>3013</v>
      </c>
      <c r="H682" s="1223">
        <v>322.88956000000002</v>
      </c>
      <c r="I682" s="1223">
        <v>300</v>
      </c>
      <c r="J682" s="1222" t="s">
        <v>3014</v>
      </c>
      <c r="K682" s="1224">
        <v>44833</v>
      </c>
      <c r="L682" s="1222" t="s">
        <v>292</v>
      </c>
      <c r="M682" s="1224" t="s">
        <v>3015</v>
      </c>
      <c r="N682" s="1222" t="s">
        <v>293</v>
      </c>
      <c r="O682" s="2069">
        <v>46675</v>
      </c>
      <c r="P682" s="1221" t="s">
        <v>294</v>
      </c>
      <c r="Q682" s="1221" t="s">
        <v>3075</v>
      </c>
      <c r="R682" s="2069" t="s">
        <v>3159</v>
      </c>
      <c r="S682" s="1222" t="s">
        <v>297</v>
      </c>
      <c r="T682" s="2063" t="s">
        <v>2917</v>
      </c>
      <c r="U682" s="1222" t="s">
        <v>294</v>
      </c>
      <c r="V682" s="1222" t="s">
        <v>3018</v>
      </c>
      <c r="W682" s="1222" t="s">
        <v>294</v>
      </c>
      <c r="X682" s="1222" t="s">
        <v>3019</v>
      </c>
      <c r="Y682" s="1222" t="s">
        <v>3020</v>
      </c>
      <c r="Z682" s="1222" t="s">
        <v>3011</v>
      </c>
      <c r="AA682" s="1222" t="s">
        <v>3011</v>
      </c>
      <c r="AB682" s="1222" t="s">
        <v>3011</v>
      </c>
      <c r="AC682" s="1222" t="s">
        <v>3011</v>
      </c>
      <c r="AD682" s="1222" t="s">
        <v>3011</v>
      </c>
      <c r="AE682" s="1222" t="s">
        <v>3011</v>
      </c>
      <c r="AF682" s="2007" t="s">
        <v>293</v>
      </c>
      <c r="AG682" s="1222" t="s">
        <v>3160</v>
      </c>
      <c r="AH682" s="1221" t="s">
        <v>2908</v>
      </c>
      <c r="AI682" s="2007" t="s">
        <v>2909</v>
      </c>
      <c r="AJ682" s="1222" t="s">
        <v>295</v>
      </c>
      <c r="AK682" s="1225" t="s">
        <v>3022</v>
      </c>
      <c r="AL682" s="1222" t="s">
        <v>294</v>
      </c>
      <c r="AM682" s="1221" t="s">
        <v>3011</v>
      </c>
      <c r="AN682" s="2008"/>
    </row>
    <row r="683" spans="1:40" ht="93" customHeight="1">
      <c r="A683" s="1221" t="s">
        <v>1107</v>
      </c>
      <c r="B683" s="1221" t="s">
        <v>975</v>
      </c>
      <c r="C683" s="1221" t="s">
        <v>3158</v>
      </c>
      <c r="D683" s="1222" t="s">
        <v>3011</v>
      </c>
      <c r="E683" s="1221" t="s">
        <v>3012</v>
      </c>
      <c r="F683" s="1222" t="s">
        <v>291</v>
      </c>
      <c r="G683" s="1222" t="s">
        <v>3013</v>
      </c>
      <c r="H683" s="1223">
        <v>1291.5582300000001</v>
      </c>
      <c r="I683" s="1223">
        <v>1200</v>
      </c>
      <c r="J683" s="1222" t="s">
        <v>3014</v>
      </c>
      <c r="K683" s="1224">
        <v>44833</v>
      </c>
      <c r="L683" s="1222" t="s">
        <v>292</v>
      </c>
      <c r="M683" s="1224" t="s">
        <v>3015</v>
      </c>
      <c r="N683" s="1222" t="s">
        <v>293</v>
      </c>
      <c r="O683" s="2069">
        <v>46675</v>
      </c>
      <c r="P683" s="1221" t="s">
        <v>294</v>
      </c>
      <c r="Q683" s="1221" t="s">
        <v>3053</v>
      </c>
      <c r="R683" s="2069" t="s">
        <v>3159</v>
      </c>
      <c r="S683" s="1222" t="s">
        <v>297</v>
      </c>
      <c r="T683" s="2063" t="s">
        <v>2917</v>
      </c>
      <c r="U683" s="1222" t="s">
        <v>294</v>
      </c>
      <c r="V683" s="1222" t="s">
        <v>3018</v>
      </c>
      <c r="W683" s="1222" t="s">
        <v>294</v>
      </c>
      <c r="X683" s="1222" t="s">
        <v>3019</v>
      </c>
      <c r="Y683" s="1222" t="s">
        <v>3020</v>
      </c>
      <c r="Z683" s="1222" t="s">
        <v>3011</v>
      </c>
      <c r="AA683" s="1222" t="s">
        <v>3011</v>
      </c>
      <c r="AB683" s="1222" t="s">
        <v>3011</v>
      </c>
      <c r="AC683" s="1222" t="s">
        <v>3011</v>
      </c>
      <c r="AD683" s="1222" t="s">
        <v>3011</v>
      </c>
      <c r="AE683" s="1222" t="s">
        <v>3011</v>
      </c>
      <c r="AF683" s="2007" t="s">
        <v>293</v>
      </c>
      <c r="AG683" s="1222" t="s">
        <v>3160</v>
      </c>
      <c r="AH683" s="1221" t="s">
        <v>2908</v>
      </c>
      <c r="AI683" s="2007" t="s">
        <v>2909</v>
      </c>
      <c r="AJ683" s="1222" t="s">
        <v>295</v>
      </c>
      <c r="AK683" s="1225" t="s">
        <v>3022</v>
      </c>
      <c r="AL683" s="1222" t="s">
        <v>294</v>
      </c>
      <c r="AM683" s="1221" t="s">
        <v>3011</v>
      </c>
      <c r="AN683" s="2008"/>
    </row>
    <row r="684" spans="1:40" ht="93" customHeight="1">
      <c r="A684" s="1221" t="s">
        <v>1107</v>
      </c>
      <c r="B684" s="1221" t="s">
        <v>976</v>
      </c>
      <c r="C684" s="1221" t="s">
        <v>3158</v>
      </c>
      <c r="D684" s="1222" t="s">
        <v>3011</v>
      </c>
      <c r="E684" s="1221" t="s">
        <v>3012</v>
      </c>
      <c r="F684" s="1222" t="s">
        <v>291</v>
      </c>
      <c r="G684" s="1222" t="s">
        <v>3013</v>
      </c>
      <c r="H684" s="1223">
        <v>322.88956000000002</v>
      </c>
      <c r="I684" s="1223">
        <v>300</v>
      </c>
      <c r="J684" s="1222" t="s">
        <v>3014</v>
      </c>
      <c r="K684" s="1224">
        <v>44833</v>
      </c>
      <c r="L684" s="1222" t="s">
        <v>292</v>
      </c>
      <c r="M684" s="1224" t="s">
        <v>3015</v>
      </c>
      <c r="N684" s="1222" t="s">
        <v>293</v>
      </c>
      <c r="O684" s="2069">
        <v>46675</v>
      </c>
      <c r="P684" s="1221" t="s">
        <v>294</v>
      </c>
      <c r="Q684" s="1221" t="s">
        <v>3075</v>
      </c>
      <c r="R684" s="2069" t="s">
        <v>3159</v>
      </c>
      <c r="S684" s="1222" t="s">
        <v>297</v>
      </c>
      <c r="T684" s="2063" t="s">
        <v>2917</v>
      </c>
      <c r="U684" s="1222" t="s">
        <v>294</v>
      </c>
      <c r="V684" s="1222" t="s">
        <v>3018</v>
      </c>
      <c r="W684" s="1222" t="s">
        <v>294</v>
      </c>
      <c r="X684" s="1222" t="s">
        <v>3019</v>
      </c>
      <c r="Y684" s="1222" t="s">
        <v>3020</v>
      </c>
      <c r="Z684" s="1222" t="s">
        <v>3011</v>
      </c>
      <c r="AA684" s="1222" t="s">
        <v>3011</v>
      </c>
      <c r="AB684" s="1222" t="s">
        <v>3011</v>
      </c>
      <c r="AC684" s="1222" t="s">
        <v>3011</v>
      </c>
      <c r="AD684" s="1222" t="s">
        <v>3011</v>
      </c>
      <c r="AE684" s="1222" t="s">
        <v>3011</v>
      </c>
      <c r="AF684" s="2007" t="s">
        <v>293</v>
      </c>
      <c r="AG684" s="1222" t="s">
        <v>3160</v>
      </c>
      <c r="AH684" s="1221" t="s">
        <v>2908</v>
      </c>
      <c r="AI684" s="2007" t="s">
        <v>2909</v>
      </c>
      <c r="AJ684" s="1222" t="s">
        <v>295</v>
      </c>
      <c r="AK684" s="1225" t="s">
        <v>3022</v>
      </c>
      <c r="AL684" s="1222" t="s">
        <v>294</v>
      </c>
      <c r="AM684" s="1221" t="s">
        <v>3011</v>
      </c>
      <c r="AN684" s="2008"/>
    </row>
    <row r="685" spans="1:40" ht="93" customHeight="1">
      <c r="A685" s="1221" t="s">
        <v>1107</v>
      </c>
      <c r="B685" s="1221" t="s">
        <v>977</v>
      </c>
      <c r="C685" s="1221" t="s">
        <v>3158</v>
      </c>
      <c r="D685" s="1222" t="s">
        <v>3011</v>
      </c>
      <c r="E685" s="1221" t="s">
        <v>3012</v>
      </c>
      <c r="F685" s="1222" t="s">
        <v>291</v>
      </c>
      <c r="G685" s="1222" t="s">
        <v>3013</v>
      </c>
      <c r="H685" s="1223">
        <v>322.88956000000002</v>
      </c>
      <c r="I685" s="1223">
        <v>300</v>
      </c>
      <c r="J685" s="1222" t="s">
        <v>3014</v>
      </c>
      <c r="K685" s="1224">
        <v>44833</v>
      </c>
      <c r="L685" s="1222" t="s">
        <v>292</v>
      </c>
      <c r="M685" s="1224" t="s">
        <v>3015</v>
      </c>
      <c r="N685" s="1222" t="s">
        <v>293</v>
      </c>
      <c r="O685" s="2069">
        <v>46675</v>
      </c>
      <c r="P685" s="1221" t="s">
        <v>294</v>
      </c>
      <c r="Q685" s="1221" t="s">
        <v>3075</v>
      </c>
      <c r="R685" s="2069" t="s">
        <v>3159</v>
      </c>
      <c r="S685" s="1222" t="s">
        <v>297</v>
      </c>
      <c r="T685" s="2063" t="s">
        <v>2917</v>
      </c>
      <c r="U685" s="1222" t="s">
        <v>294</v>
      </c>
      <c r="V685" s="1222" t="s">
        <v>3018</v>
      </c>
      <c r="W685" s="1222" t="s">
        <v>294</v>
      </c>
      <c r="X685" s="1222" t="s">
        <v>3019</v>
      </c>
      <c r="Y685" s="1222" t="s">
        <v>3020</v>
      </c>
      <c r="Z685" s="1222" t="s">
        <v>3011</v>
      </c>
      <c r="AA685" s="1222" t="s">
        <v>3011</v>
      </c>
      <c r="AB685" s="1222" t="s">
        <v>3011</v>
      </c>
      <c r="AC685" s="1222" t="s">
        <v>3011</v>
      </c>
      <c r="AD685" s="1222" t="s">
        <v>3011</v>
      </c>
      <c r="AE685" s="1222" t="s">
        <v>3011</v>
      </c>
      <c r="AF685" s="2007" t="s">
        <v>293</v>
      </c>
      <c r="AG685" s="1222" t="s">
        <v>3160</v>
      </c>
      <c r="AH685" s="1221" t="s">
        <v>2908</v>
      </c>
      <c r="AI685" s="2007" t="s">
        <v>2909</v>
      </c>
      <c r="AJ685" s="1222" t="s">
        <v>295</v>
      </c>
      <c r="AK685" s="1225" t="s">
        <v>3022</v>
      </c>
      <c r="AL685" s="1222" t="s">
        <v>294</v>
      </c>
      <c r="AM685" s="1221" t="s">
        <v>3011</v>
      </c>
      <c r="AN685" s="2008"/>
    </row>
    <row r="686" spans="1:40" ht="93" customHeight="1">
      <c r="A686" s="1221" t="s">
        <v>1107</v>
      </c>
      <c r="B686" s="1221" t="s">
        <v>978</v>
      </c>
      <c r="C686" s="1221" t="s">
        <v>3158</v>
      </c>
      <c r="D686" s="1222" t="s">
        <v>3011</v>
      </c>
      <c r="E686" s="1221" t="s">
        <v>3012</v>
      </c>
      <c r="F686" s="1222" t="s">
        <v>291</v>
      </c>
      <c r="G686" s="1222" t="s">
        <v>3013</v>
      </c>
      <c r="H686" s="1223">
        <v>645.77912000000003</v>
      </c>
      <c r="I686" s="1223">
        <v>600</v>
      </c>
      <c r="J686" s="1222" t="s">
        <v>3014</v>
      </c>
      <c r="K686" s="1224">
        <v>44833</v>
      </c>
      <c r="L686" s="1222" t="s">
        <v>292</v>
      </c>
      <c r="M686" s="1224" t="s">
        <v>3015</v>
      </c>
      <c r="N686" s="1222" t="s">
        <v>293</v>
      </c>
      <c r="O686" s="2069">
        <v>46675</v>
      </c>
      <c r="P686" s="1221" t="s">
        <v>294</v>
      </c>
      <c r="Q686" s="1221" t="s">
        <v>3024</v>
      </c>
      <c r="R686" s="2069" t="s">
        <v>3159</v>
      </c>
      <c r="S686" s="1222" t="s">
        <v>297</v>
      </c>
      <c r="T686" s="2063" t="s">
        <v>2917</v>
      </c>
      <c r="U686" s="1222" t="s">
        <v>294</v>
      </c>
      <c r="V686" s="1222" t="s">
        <v>3018</v>
      </c>
      <c r="W686" s="1222" t="s">
        <v>294</v>
      </c>
      <c r="X686" s="1222" t="s">
        <v>3019</v>
      </c>
      <c r="Y686" s="1222" t="s">
        <v>3020</v>
      </c>
      <c r="Z686" s="1222" t="s">
        <v>3011</v>
      </c>
      <c r="AA686" s="1222" t="s">
        <v>3011</v>
      </c>
      <c r="AB686" s="1222" t="s">
        <v>3011</v>
      </c>
      <c r="AC686" s="1222" t="s">
        <v>3011</v>
      </c>
      <c r="AD686" s="1222" t="s">
        <v>3011</v>
      </c>
      <c r="AE686" s="1222" t="s">
        <v>3011</v>
      </c>
      <c r="AF686" s="2007" t="s">
        <v>293</v>
      </c>
      <c r="AG686" s="1222" t="s">
        <v>3160</v>
      </c>
      <c r="AH686" s="1221" t="s">
        <v>2908</v>
      </c>
      <c r="AI686" s="2007" t="s">
        <v>2909</v>
      </c>
      <c r="AJ686" s="1222" t="s">
        <v>295</v>
      </c>
      <c r="AK686" s="1225" t="s">
        <v>3022</v>
      </c>
      <c r="AL686" s="1222" t="s">
        <v>294</v>
      </c>
      <c r="AM686" s="1221" t="s">
        <v>3011</v>
      </c>
      <c r="AN686" s="2008"/>
    </row>
    <row r="687" spans="1:40" ht="93" customHeight="1">
      <c r="A687" s="1221" t="s">
        <v>1107</v>
      </c>
      <c r="B687" s="1221" t="s">
        <v>979</v>
      </c>
      <c r="C687" s="1221" t="s">
        <v>3158</v>
      </c>
      <c r="D687" s="1222" t="s">
        <v>3011</v>
      </c>
      <c r="E687" s="1221" t="s">
        <v>3012</v>
      </c>
      <c r="F687" s="1222" t="s">
        <v>291</v>
      </c>
      <c r="G687" s="1222" t="s">
        <v>3013</v>
      </c>
      <c r="H687" s="1223">
        <v>322.88956000000002</v>
      </c>
      <c r="I687" s="1223">
        <v>300</v>
      </c>
      <c r="J687" s="1222" t="s">
        <v>3014</v>
      </c>
      <c r="K687" s="1224">
        <v>44833</v>
      </c>
      <c r="L687" s="1222" t="s">
        <v>292</v>
      </c>
      <c r="M687" s="1224" t="s">
        <v>3015</v>
      </c>
      <c r="N687" s="1222" t="s">
        <v>293</v>
      </c>
      <c r="O687" s="2069">
        <v>46675</v>
      </c>
      <c r="P687" s="1221" t="s">
        <v>294</v>
      </c>
      <c r="Q687" s="1221" t="s">
        <v>3075</v>
      </c>
      <c r="R687" s="2069" t="s">
        <v>3159</v>
      </c>
      <c r="S687" s="1222" t="s">
        <v>297</v>
      </c>
      <c r="T687" s="2063" t="s">
        <v>2917</v>
      </c>
      <c r="U687" s="1222" t="s">
        <v>294</v>
      </c>
      <c r="V687" s="1222" t="s">
        <v>3018</v>
      </c>
      <c r="W687" s="1222" t="s">
        <v>294</v>
      </c>
      <c r="X687" s="1222" t="s">
        <v>3019</v>
      </c>
      <c r="Y687" s="1222" t="s">
        <v>3020</v>
      </c>
      <c r="Z687" s="1222" t="s">
        <v>3011</v>
      </c>
      <c r="AA687" s="1222" t="s">
        <v>3011</v>
      </c>
      <c r="AB687" s="1222" t="s">
        <v>3011</v>
      </c>
      <c r="AC687" s="1222" t="s">
        <v>3011</v>
      </c>
      <c r="AD687" s="1222" t="s">
        <v>3011</v>
      </c>
      <c r="AE687" s="1222" t="s">
        <v>3011</v>
      </c>
      <c r="AF687" s="2007" t="s">
        <v>293</v>
      </c>
      <c r="AG687" s="1222" t="s">
        <v>3160</v>
      </c>
      <c r="AH687" s="1221" t="s">
        <v>2908</v>
      </c>
      <c r="AI687" s="2007" t="s">
        <v>2909</v>
      </c>
      <c r="AJ687" s="1222" t="s">
        <v>295</v>
      </c>
      <c r="AK687" s="1225" t="s">
        <v>3022</v>
      </c>
      <c r="AL687" s="1222" t="s">
        <v>294</v>
      </c>
      <c r="AM687" s="1221" t="s">
        <v>3011</v>
      </c>
      <c r="AN687" s="2008"/>
    </row>
    <row r="688" spans="1:40" ht="93" customHeight="1">
      <c r="A688" s="1221" t="s">
        <v>1107</v>
      </c>
      <c r="B688" s="1221" t="s">
        <v>980</v>
      </c>
      <c r="C688" s="1221" t="s">
        <v>3158</v>
      </c>
      <c r="D688" s="1222" t="s">
        <v>3011</v>
      </c>
      <c r="E688" s="1221" t="s">
        <v>3012</v>
      </c>
      <c r="F688" s="1222" t="s">
        <v>291</v>
      </c>
      <c r="G688" s="1222" t="s">
        <v>3013</v>
      </c>
      <c r="H688" s="1223">
        <v>3228.8955799999999</v>
      </c>
      <c r="I688" s="1223">
        <v>3000</v>
      </c>
      <c r="J688" s="1222" t="s">
        <v>3014</v>
      </c>
      <c r="K688" s="1224">
        <v>44833</v>
      </c>
      <c r="L688" s="1222" t="s">
        <v>292</v>
      </c>
      <c r="M688" s="1224" t="s">
        <v>3015</v>
      </c>
      <c r="N688" s="1222" t="s">
        <v>293</v>
      </c>
      <c r="O688" s="2069">
        <v>46675</v>
      </c>
      <c r="P688" s="1221" t="s">
        <v>294</v>
      </c>
      <c r="Q688" s="1221" t="s">
        <v>3081</v>
      </c>
      <c r="R688" s="2069" t="s">
        <v>3159</v>
      </c>
      <c r="S688" s="1222" t="s">
        <v>297</v>
      </c>
      <c r="T688" s="2063" t="s">
        <v>2917</v>
      </c>
      <c r="U688" s="1222" t="s">
        <v>294</v>
      </c>
      <c r="V688" s="1222" t="s">
        <v>3018</v>
      </c>
      <c r="W688" s="1222" t="s">
        <v>294</v>
      </c>
      <c r="X688" s="1222" t="s">
        <v>3019</v>
      </c>
      <c r="Y688" s="1222" t="s">
        <v>3020</v>
      </c>
      <c r="Z688" s="1222" t="s">
        <v>3011</v>
      </c>
      <c r="AA688" s="1222" t="s">
        <v>3011</v>
      </c>
      <c r="AB688" s="1222" t="s">
        <v>3011</v>
      </c>
      <c r="AC688" s="1222" t="s">
        <v>3011</v>
      </c>
      <c r="AD688" s="1222" t="s">
        <v>3011</v>
      </c>
      <c r="AE688" s="1222" t="s">
        <v>3011</v>
      </c>
      <c r="AF688" s="2007" t="s">
        <v>293</v>
      </c>
      <c r="AG688" s="1222" t="s">
        <v>3160</v>
      </c>
      <c r="AH688" s="1221" t="s">
        <v>2908</v>
      </c>
      <c r="AI688" s="2007" t="s">
        <v>2909</v>
      </c>
      <c r="AJ688" s="1222" t="s">
        <v>295</v>
      </c>
      <c r="AK688" s="1225" t="s">
        <v>3022</v>
      </c>
      <c r="AL688" s="1222" t="s">
        <v>294</v>
      </c>
      <c r="AM688" s="1221" t="s">
        <v>3011</v>
      </c>
      <c r="AN688" s="2008"/>
    </row>
    <row r="689" spans="1:40" ht="93" customHeight="1">
      <c r="A689" s="1221" t="s">
        <v>1107</v>
      </c>
      <c r="B689" s="1221" t="s">
        <v>981</v>
      </c>
      <c r="C689" s="1221" t="s">
        <v>3158</v>
      </c>
      <c r="D689" s="1222" t="s">
        <v>3011</v>
      </c>
      <c r="E689" s="1221" t="s">
        <v>3012</v>
      </c>
      <c r="F689" s="1222" t="s">
        <v>291</v>
      </c>
      <c r="G689" s="1222" t="s">
        <v>3013</v>
      </c>
      <c r="H689" s="1223">
        <v>2583.1164600000002</v>
      </c>
      <c r="I689" s="1223">
        <v>2400</v>
      </c>
      <c r="J689" s="1222" t="s">
        <v>3014</v>
      </c>
      <c r="K689" s="1224">
        <v>44833</v>
      </c>
      <c r="L689" s="1222" t="s">
        <v>292</v>
      </c>
      <c r="M689" s="1224" t="s">
        <v>3015</v>
      </c>
      <c r="N689" s="1222" t="s">
        <v>293</v>
      </c>
      <c r="O689" s="2069">
        <v>46675</v>
      </c>
      <c r="P689" s="1221" t="s">
        <v>294</v>
      </c>
      <c r="Q689" s="1221" t="s">
        <v>3057</v>
      </c>
      <c r="R689" s="2069" t="s">
        <v>3159</v>
      </c>
      <c r="S689" s="1222" t="s">
        <v>297</v>
      </c>
      <c r="T689" s="2063" t="s">
        <v>2917</v>
      </c>
      <c r="U689" s="1222" t="s">
        <v>294</v>
      </c>
      <c r="V689" s="1222" t="s">
        <v>3018</v>
      </c>
      <c r="W689" s="1222" t="s">
        <v>294</v>
      </c>
      <c r="X689" s="1222" t="s">
        <v>3019</v>
      </c>
      <c r="Y689" s="1222" t="s">
        <v>3020</v>
      </c>
      <c r="Z689" s="1222" t="s">
        <v>3011</v>
      </c>
      <c r="AA689" s="1222" t="s">
        <v>3011</v>
      </c>
      <c r="AB689" s="1222" t="s">
        <v>3011</v>
      </c>
      <c r="AC689" s="1222" t="s">
        <v>3011</v>
      </c>
      <c r="AD689" s="1222" t="s">
        <v>3011</v>
      </c>
      <c r="AE689" s="1222" t="s">
        <v>3011</v>
      </c>
      <c r="AF689" s="2007" t="s">
        <v>293</v>
      </c>
      <c r="AG689" s="1222" t="s">
        <v>3160</v>
      </c>
      <c r="AH689" s="1221" t="s">
        <v>2908</v>
      </c>
      <c r="AI689" s="2007" t="s">
        <v>2909</v>
      </c>
      <c r="AJ689" s="1222" t="s">
        <v>295</v>
      </c>
      <c r="AK689" s="1225" t="s">
        <v>3022</v>
      </c>
      <c r="AL689" s="1222" t="s">
        <v>294</v>
      </c>
      <c r="AM689" s="1221" t="s">
        <v>3011</v>
      </c>
      <c r="AN689" s="2008"/>
    </row>
    <row r="690" spans="1:40" ht="93" customHeight="1">
      <c r="A690" s="1221" t="s">
        <v>1107</v>
      </c>
      <c r="B690" s="1221" t="s">
        <v>982</v>
      </c>
      <c r="C690" s="1221" t="s">
        <v>3158</v>
      </c>
      <c r="D690" s="1222" t="s">
        <v>3011</v>
      </c>
      <c r="E690" s="1221" t="s">
        <v>3012</v>
      </c>
      <c r="F690" s="1222" t="s">
        <v>291</v>
      </c>
      <c r="G690" s="1222" t="s">
        <v>3013</v>
      </c>
      <c r="H690" s="1223">
        <v>322.88956000000002</v>
      </c>
      <c r="I690" s="1223">
        <v>300</v>
      </c>
      <c r="J690" s="1222" t="s">
        <v>3014</v>
      </c>
      <c r="K690" s="1224">
        <v>44833</v>
      </c>
      <c r="L690" s="1222" t="s">
        <v>292</v>
      </c>
      <c r="M690" s="1224" t="s">
        <v>3015</v>
      </c>
      <c r="N690" s="1222" t="s">
        <v>293</v>
      </c>
      <c r="O690" s="2069">
        <v>46675</v>
      </c>
      <c r="P690" s="1221" t="s">
        <v>294</v>
      </c>
      <c r="Q690" s="1221" t="s">
        <v>3075</v>
      </c>
      <c r="R690" s="2069" t="s">
        <v>3159</v>
      </c>
      <c r="S690" s="1222" t="s">
        <v>297</v>
      </c>
      <c r="T690" s="2063" t="s">
        <v>2917</v>
      </c>
      <c r="U690" s="1222" t="s">
        <v>294</v>
      </c>
      <c r="V690" s="1222" t="s">
        <v>3018</v>
      </c>
      <c r="W690" s="1222" t="s">
        <v>294</v>
      </c>
      <c r="X690" s="1222" t="s">
        <v>3019</v>
      </c>
      <c r="Y690" s="1222" t="s">
        <v>3020</v>
      </c>
      <c r="Z690" s="1222" t="s">
        <v>3011</v>
      </c>
      <c r="AA690" s="1222" t="s">
        <v>3011</v>
      </c>
      <c r="AB690" s="1222" t="s">
        <v>3011</v>
      </c>
      <c r="AC690" s="1222" t="s">
        <v>3011</v>
      </c>
      <c r="AD690" s="1222" t="s">
        <v>3011</v>
      </c>
      <c r="AE690" s="1222" t="s">
        <v>3011</v>
      </c>
      <c r="AF690" s="2007" t="s">
        <v>293</v>
      </c>
      <c r="AG690" s="1222" t="s">
        <v>3160</v>
      </c>
      <c r="AH690" s="1221" t="s">
        <v>2908</v>
      </c>
      <c r="AI690" s="2007" t="s">
        <v>2909</v>
      </c>
      <c r="AJ690" s="1222" t="s">
        <v>295</v>
      </c>
      <c r="AK690" s="1225" t="s">
        <v>3022</v>
      </c>
      <c r="AL690" s="1222" t="s">
        <v>294</v>
      </c>
      <c r="AM690" s="1221" t="s">
        <v>3011</v>
      </c>
      <c r="AN690" s="2008"/>
    </row>
    <row r="691" spans="1:40" ht="93" customHeight="1">
      <c r="A691" s="1221" t="s">
        <v>1107</v>
      </c>
      <c r="B691" s="1221" t="s">
        <v>983</v>
      </c>
      <c r="C691" s="1221" t="s">
        <v>3158</v>
      </c>
      <c r="D691" s="1222" t="s">
        <v>3011</v>
      </c>
      <c r="E691" s="1221" t="s">
        <v>3012</v>
      </c>
      <c r="F691" s="1222" t="s">
        <v>291</v>
      </c>
      <c r="G691" s="1222" t="s">
        <v>3013</v>
      </c>
      <c r="H691" s="1223">
        <v>645.77912000000003</v>
      </c>
      <c r="I691" s="1223">
        <v>600</v>
      </c>
      <c r="J691" s="1222" t="s">
        <v>3014</v>
      </c>
      <c r="K691" s="1224">
        <v>44833</v>
      </c>
      <c r="L691" s="1222" t="s">
        <v>292</v>
      </c>
      <c r="M691" s="1224" t="s">
        <v>3015</v>
      </c>
      <c r="N691" s="1222" t="s">
        <v>293</v>
      </c>
      <c r="O691" s="2069">
        <v>46675</v>
      </c>
      <c r="P691" s="1221" t="s">
        <v>294</v>
      </c>
      <c r="Q691" s="1221" t="s">
        <v>3024</v>
      </c>
      <c r="R691" s="2069" t="s">
        <v>3159</v>
      </c>
      <c r="S691" s="1222" t="s">
        <v>297</v>
      </c>
      <c r="T691" s="2063" t="s">
        <v>2917</v>
      </c>
      <c r="U691" s="1222" t="s">
        <v>294</v>
      </c>
      <c r="V691" s="1222" t="s">
        <v>3018</v>
      </c>
      <c r="W691" s="1222" t="s">
        <v>294</v>
      </c>
      <c r="X691" s="1222" t="s">
        <v>3019</v>
      </c>
      <c r="Y691" s="1222" t="s">
        <v>3020</v>
      </c>
      <c r="Z691" s="1222" t="s">
        <v>3011</v>
      </c>
      <c r="AA691" s="1222" t="s">
        <v>3011</v>
      </c>
      <c r="AB691" s="1222" t="s">
        <v>3011</v>
      </c>
      <c r="AC691" s="1222" t="s">
        <v>3011</v>
      </c>
      <c r="AD691" s="1222" t="s">
        <v>3011</v>
      </c>
      <c r="AE691" s="1222" t="s">
        <v>3011</v>
      </c>
      <c r="AF691" s="2007" t="s">
        <v>293</v>
      </c>
      <c r="AG691" s="1222" t="s">
        <v>3160</v>
      </c>
      <c r="AH691" s="1221" t="s">
        <v>2908</v>
      </c>
      <c r="AI691" s="2007" t="s">
        <v>2909</v>
      </c>
      <c r="AJ691" s="1222" t="s">
        <v>295</v>
      </c>
      <c r="AK691" s="1225" t="s">
        <v>3022</v>
      </c>
      <c r="AL691" s="1222" t="s">
        <v>294</v>
      </c>
      <c r="AM691" s="1221" t="s">
        <v>3011</v>
      </c>
      <c r="AN691" s="2008"/>
    </row>
    <row r="692" spans="1:40" ht="93" customHeight="1">
      <c r="A692" s="1221" t="s">
        <v>1107</v>
      </c>
      <c r="B692" s="1221" t="s">
        <v>984</v>
      </c>
      <c r="C692" s="1221" t="s">
        <v>3158</v>
      </c>
      <c r="D692" s="1222" t="s">
        <v>3011</v>
      </c>
      <c r="E692" s="1221" t="s">
        <v>3012</v>
      </c>
      <c r="F692" s="1222" t="s">
        <v>291</v>
      </c>
      <c r="G692" s="1222" t="s">
        <v>3013</v>
      </c>
      <c r="H692" s="1223">
        <v>645.77912000000003</v>
      </c>
      <c r="I692" s="1223">
        <v>600</v>
      </c>
      <c r="J692" s="1222" t="s">
        <v>3014</v>
      </c>
      <c r="K692" s="1224">
        <v>44833</v>
      </c>
      <c r="L692" s="1222" t="s">
        <v>292</v>
      </c>
      <c r="M692" s="1224" t="s">
        <v>3015</v>
      </c>
      <c r="N692" s="1222" t="s">
        <v>293</v>
      </c>
      <c r="O692" s="2069">
        <v>46675</v>
      </c>
      <c r="P692" s="1221" t="s">
        <v>294</v>
      </c>
      <c r="Q692" s="1221" t="s">
        <v>3024</v>
      </c>
      <c r="R692" s="2069" t="s">
        <v>3159</v>
      </c>
      <c r="S692" s="1222" t="s">
        <v>297</v>
      </c>
      <c r="T692" s="2063" t="s">
        <v>2917</v>
      </c>
      <c r="U692" s="1222" t="s">
        <v>294</v>
      </c>
      <c r="V692" s="1222" t="s">
        <v>3018</v>
      </c>
      <c r="W692" s="1222" t="s">
        <v>294</v>
      </c>
      <c r="X692" s="1222" t="s">
        <v>3019</v>
      </c>
      <c r="Y692" s="1222" t="s">
        <v>3020</v>
      </c>
      <c r="Z692" s="1222" t="s">
        <v>3011</v>
      </c>
      <c r="AA692" s="1222" t="s">
        <v>3011</v>
      </c>
      <c r="AB692" s="1222" t="s">
        <v>3011</v>
      </c>
      <c r="AC692" s="1222" t="s">
        <v>3011</v>
      </c>
      <c r="AD692" s="1222" t="s">
        <v>3011</v>
      </c>
      <c r="AE692" s="1222" t="s">
        <v>3011</v>
      </c>
      <c r="AF692" s="2007" t="s">
        <v>293</v>
      </c>
      <c r="AG692" s="1222" t="s">
        <v>3160</v>
      </c>
      <c r="AH692" s="1221" t="s">
        <v>2908</v>
      </c>
      <c r="AI692" s="2007" t="s">
        <v>2909</v>
      </c>
      <c r="AJ692" s="1222" t="s">
        <v>295</v>
      </c>
      <c r="AK692" s="1225" t="s">
        <v>3022</v>
      </c>
      <c r="AL692" s="1222" t="s">
        <v>294</v>
      </c>
      <c r="AM692" s="1221" t="s">
        <v>3011</v>
      </c>
      <c r="AN692" s="2008"/>
    </row>
    <row r="693" spans="1:40" ht="93" customHeight="1">
      <c r="A693" s="1221" t="s">
        <v>1107</v>
      </c>
      <c r="B693" s="1221" t="s">
        <v>985</v>
      </c>
      <c r="C693" s="1221" t="s">
        <v>3158</v>
      </c>
      <c r="D693" s="1222" t="s">
        <v>3011</v>
      </c>
      <c r="E693" s="1221" t="s">
        <v>3012</v>
      </c>
      <c r="F693" s="1222" t="s">
        <v>291</v>
      </c>
      <c r="G693" s="1222" t="s">
        <v>3013</v>
      </c>
      <c r="H693" s="1223">
        <v>322.88956000000002</v>
      </c>
      <c r="I693" s="1223">
        <v>300</v>
      </c>
      <c r="J693" s="1222" t="s">
        <v>3014</v>
      </c>
      <c r="K693" s="1224">
        <v>44833</v>
      </c>
      <c r="L693" s="1222" t="s">
        <v>292</v>
      </c>
      <c r="M693" s="1224" t="s">
        <v>3015</v>
      </c>
      <c r="N693" s="1222" t="s">
        <v>293</v>
      </c>
      <c r="O693" s="2069">
        <v>46675</v>
      </c>
      <c r="P693" s="1221" t="s">
        <v>294</v>
      </c>
      <c r="Q693" s="1221" t="s">
        <v>3075</v>
      </c>
      <c r="R693" s="2069" t="s">
        <v>3159</v>
      </c>
      <c r="S693" s="1222" t="s">
        <v>297</v>
      </c>
      <c r="T693" s="2063" t="s">
        <v>2917</v>
      </c>
      <c r="U693" s="1222" t="s">
        <v>294</v>
      </c>
      <c r="V693" s="1222" t="s">
        <v>3018</v>
      </c>
      <c r="W693" s="1222" t="s">
        <v>294</v>
      </c>
      <c r="X693" s="1222" t="s">
        <v>3019</v>
      </c>
      <c r="Y693" s="1222" t="s">
        <v>3020</v>
      </c>
      <c r="Z693" s="1222" t="s">
        <v>3011</v>
      </c>
      <c r="AA693" s="1222" t="s">
        <v>3011</v>
      </c>
      <c r="AB693" s="1222" t="s">
        <v>3011</v>
      </c>
      <c r="AC693" s="1222" t="s">
        <v>3011</v>
      </c>
      <c r="AD693" s="1222" t="s">
        <v>3011</v>
      </c>
      <c r="AE693" s="1222" t="s">
        <v>3011</v>
      </c>
      <c r="AF693" s="2007" t="s">
        <v>293</v>
      </c>
      <c r="AG693" s="1222" t="s">
        <v>3160</v>
      </c>
      <c r="AH693" s="1221" t="s">
        <v>2908</v>
      </c>
      <c r="AI693" s="2007" t="s">
        <v>2909</v>
      </c>
      <c r="AJ693" s="1222" t="s">
        <v>295</v>
      </c>
      <c r="AK693" s="1225" t="s">
        <v>3022</v>
      </c>
      <c r="AL693" s="1222" t="s">
        <v>294</v>
      </c>
      <c r="AM693" s="1221" t="s">
        <v>3011</v>
      </c>
      <c r="AN693" s="2008"/>
    </row>
    <row r="694" spans="1:40" ht="93" customHeight="1">
      <c r="A694" s="1221" t="s">
        <v>1107</v>
      </c>
      <c r="B694" s="1221" t="s">
        <v>986</v>
      </c>
      <c r="C694" s="1221" t="s">
        <v>3158</v>
      </c>
      <c r="D694" s="1222" t="s">
        <v>3011</v>
      </c>
      <c r="E694" s="1221" t="s">
        <v>3012</v>
      </c>
      <c r="F694" s="1222" t="s">
        <v>291</v>
      </c>
      <c r="G694" s="1222" t="s">
        <v>3013</v>
      </c>
      <c r="H694" s="1223">
        <v>645.77912000000003</v>
      </c>
      <c r="I694" s="1223">
        <v>600</v>
      </c>
      <c r="J694" s="1222" t="s">
        <v>3014</v>
      </c>
      <c r="K694" s="1224">
        <v>44833</v>
      </c>
      <c r="L694" s="1222" t="s">
        <v>292</v>
      </c>
      <c r="M694" s="1224" t="s">
        <v>3015</v>
      </c>
      <c r="N694" s="1222" t="s">
        <v>293</v>
      </c>
      <c r="O694" s="2069">
        <v>46675</v>
      </c>
      <c r="P694" s="1221" t="s">
        <v>294</v>
      </c>
      <c r="Q694" s="1221" t="s">
        <v>3024</v>
      </c>
      <c r="R694" s="2069" t="s">
        <v>3159</v>
      </c>
      <c r="S694" s="1222" t="s">
        <v>297</v>
      </c>
      <c r="T694" s="2063" t="s">
        <v>2917</v>
      </c>
      <c r="U694" s="1222" t="s">
        <v>294</v>
      </c>
      <c r="V694" s="1222" t="s">
        <v>3018</v>
      </c>
      <c r="W694" s="1222" t="s">
        <v>294</v>
      </c>
      <c r="X694" s="1222" t="s">
        <v>3019</v>
      </c>
      <c r="Y694" s="1222" t="s">
        <v>3020</v>
      </c>
      <c r="Z694" s="1222" t="s">
        <v>3011</v>
      </c>
      <c r="AA694" s="1222" t="s">
        <v>3011</v>
      </c>
      <c r="AB694" s="1222" t="s">
        <v>3011</v>
      </c>
      <c r="AC694" s="1222" t="s">
        <v>3011</v>
      </c>
      <c r="AD694" s="1222" t="s">
        <v>3011</v>
      </c>
      <c r="AE694" s="1222" t="s">
        <v>3011</v>
      </c>
      <c r="AF694" s="2007" t="s">
        <v>293</v>
      </c>
      <c r="AG694" s="1222" t="s">
        <v>3160</v>
      </c>
      <c r="AH694" s="1221" t="s">
        <v>2908</v>
      </c>
      <c r="AI694" s="2007" t="s">
        <v>2909</v>
      </c>
      <c r="AJ694" s="1222" t="s">
        <v>295</v>
      </c>
      <c r="AK694" s="1225" t="s">
        <v>3022</v>
      </c>
      <c r="AL694" s="1222" t="s">
        <v>294</v>
      </c>
      <c r="AM694" s="1221" t="s">
        <v>3011</v>
      </c>
      <c r="AN694" s="2008"/>
    </row>
    <row r="695" spans="1:40" ht="93" customHeight="1">
      <c r="A695" s="1221" t="s">
        <v>1107</v>
      </c>
      <c r="B695" s="1221" t="s">
        <v>987</v>
      </c>
      <c r="C695" s="1221" t="s">
        <v>3158</v>
      </c>
      <c r="D695" s="1222" t="s">
        <v>3011</v>
      </c>
      <c r="E695" s="1221" t="s">
        <v>3012</v>
      </c>
      <c r="F695" s="1222" t="s">
        <v>291</v>
      </c>
      <c r="G695" s="1222" t="s">
        <v>3013</v>
      </c>
      <c r="H695" s="1223">
        <v>645.77912000000003</v>
      </c>
      <c r="I695" s="1223">
        <v>600</v>
      </c>
      <c r="J695" s="1222" t="s">
        <v>3014</v>
      </c>
      <c r="K695" s="1224">
        <v>44833</v>
      </c>
      <c r="L695" s="1222" t="s">
        <v>292</v>
      </c>
      <c r="M695" s="1224" t="s">
        <v>3015</v>
      </c>
      <c r="N695" s="1222" t="s">
        <v>293</v>
      </c>
      <c r="O695" s="2069">
        <v>46675</v>
      </c>
      <c r="P695" s="1221" t="s">
        <v>294</v>
      </c>
      <c r="Q695" s="1221" t="s">
        <v>3024</v>
      </c>
      <c r="R695" s="2069" t="s">
        <v>3159</v>
      </c>
      <c r="S695" s="1222" t="s">
        <v>297</v>
      </c>
      <c r="T695" s="2063" t="s">
        <v>2917</v>
      </c>
      <c r="U695" s="1222" t="s">
        <v>294</v>
      </c>
      <c r="V695" s="1222" t="s">
        <v>3018</v>
      </c>
      <c r="W695" s="1222" t="s">
        <v>294</v>
      </c>
      <c r="X695" s="1222" t="s">
        <v>3019</v>
      </c>
      <c r="Y695" s="1222" t="s">
        <v>3020</v>
      </c>
      <c r="Z695" s="1222" t="s">
        <v>3011</v>
      </c>
      <c r="AA695" s="1222" t="s">
        <v>3011</v>
      </c>
      <c r="AB695" s="1222" t="s">
        <v>3011</v>
      </c>
      <c r="AC695" s="1222" t="s">
        <v>3011</v>
      </c>
      <c r="AD695" s="1222" t="s">
        <v>3011</v>
      </c>
      <c r="AE695" s="1222" t="s">
        <v>3011</v>
      </c>
      <c r="AF695" s="2007" t="s">
        <v>293</v>
      </c>
      <c r="AG695" s="1222" t="s">
        <v>3160</v>
      </c>
      <c r="AH695" s="1221" t="s">
        <v>2908</v>
      </c>
      <c r="AI695" s="2007" t="s">
        <v>2909</v>
      </c>
      <c r="AJ695" s="1222" t="s">
        <v>295</v>
      </c>
      <c r="AK695" s="1225" t="s">
        <v>3022</v>
      </c>
      <c r="AL695" s="1222" t="s">
        <v>294</v>
      </c>
      <c r="AM695" s="1221" t="s">
        <v>3011</v>
      </c>
      <c r="AN695" s="2008"/>
    </row>
    <row r="696" spans="1:40" ht="93" customHeight="1">
      <c r="A696" s="1221" t="s">
        <v>1107</v>
      </c>
      <c r="B696" s="1221" t="s">
        <v>988</v>
      </c>
      <c r="C696" s="1221" t="s">
        <v>3158</v>
      </c>
      <c r="D696" s="1222" t="s">
        <v>3011</v>
      </c>
      <c r="E696" s="1221" t="s">
        <v>3012</v>
      </c>
      <c r="F696" s="1222" t="s">
        <v>291</v>
      </c>
      <c r="G696" s="1222" t="s">
        <v>3013</v>
      </c>
      <c r="H696" s="1223">
        <v>645.77912000000003</v>
      </c>
      <c r="I696" s="1223">
        <v>600</v>
      </c>
      <c r="J696" s="1222" t="s">
        <v>3014</v>
      </c>
      <c r="K696" s="1224">
        <v>44833</v>
      </c>
      <c r="L696" s="1222" t="s">
        <v>292</v>
      </c>
      <c r="M696" s="1224" t="s">
        <v>3015</v>
      </c>
      <c r="N696" s="1222" t="s">
        <v>293</v>
      </c>
      <c r="O696" s="2069">
        <v>46675</v>
      </c>
      <c r="P696" s="1221" t="s">
        <v>294</v>
      </c>
      <c r="Q696" s="1221" t="s">
        <v>3024</v>
      </c>
      <c r="R696" s="2069" t="s">
        <v>3159</v>
      </c>
      <c r="S696" s="1222" t="s">
        <v>297</v>
      </c>
      <c r="T696" s="2063" t="s">
        <v>2917</v>
      </c>
      <c r="U696" s="1222" t="s">
        <v>294</v>
      </c>
      <c r="V696" s="1222" t="s">
        <v>3018</v>
      </c>
      <c r="W696" s="1222" t="s">
        <v>294</v>
      </c>
      <c r="X696" s="1222" t="s">
        <v>3019</v>
      </c>
      <c r="Y696" s="1222" t="s">
        <v>3020</v>
      </c>
      <c r="Z696" s="1222" t="s">
        <v>3011</v>
      </c>
      <c r="AA696" s="1222" t="s">
        <v>3011</v>
      </c>
      <c r="AB696" s="1222" t="s">
        <v>3011</v>
      </c>
      <c r="AC696" s="1222" t="s">
        <v>3011</v>
      </c>
      <c r="AD696" s="1222" t="s">
        <v>3011</v>
      </c>
      <c r="AE696" s="1222" t="s">
        <v>3011</v>
      </c>
      <c r="AF696" s="2007" t="s">
        <v>293</v>
      </c>
      <c r="AG696" s="1222" t="s">
        <v>3160</v>
      </c>
      <c r="AH696" s="1221" t="s">
        <v>2908</v>
      </c>
      <c r="AI696" s="2007" t="s">
        <v>2909</v>
      </c>
      <c r="AJ696" s="1222" t="s">
        <v>295</v>
      </c>
      <c r="AK696" s="1225" t="s">
        <v>3022</v>
      </c>
      <c r="AL696" s="1222" t="s">
        <v>294</v>
      </c>
      <c r="AM696" s="1221" t="s">
        <v>3011</v>
      </c>
      <c r="AN696" s="2008"/>
    </row>
    <row r="697" spans="1:40" ht="93" customHeight="1">
      <c r="A697" s="1221" t="s">
        <v>1107</v>
      </c>
      <c r="B697" s="1221" t="s">
        <v>989</v>
      </c>
      <c r="C697" s="1221" t="s">
        <v>3158</v>
      </c>
      <c r="D697" s="1222" t="s">
        <v>3011</v>
      </c>
      <c r="E697" s="1221" t="s">
        <v>3012</v>
      </c>
      <c r="F697" s="1222" t="s">
        <v>291</v>
      </c>
      <c r="G697" s="1222" t="s">
        <v>3013</v>
      </c>
      <c r="H697" s="1223">
        <v>322.88956000000002</v>
      </c>
      <c r="I697" s="1223">
        <v>300</v>
      </c>
      <c r="J697" s="1222" t="s">
        <v>3014</v>
      </c>
      <c r="K697" s="1224">
        <v>44833</v>
      </c>
      <c r="L697" s="1222" t="s">
        <v>292</v>
      </c>
      <c r="M697" s="1224" t="s">
        <v>3015</v>
      </c>
      <c r="N697" s="1222" t="s">
        <v>293</v>
      </c>
      <c r="O697" s="2069">
        <v>46675</v>
      </c>
      <c r="P697" s="1221" t="s">
        <v>294</v>
      </c>
      <c r="Q697" s="1221" t="s">
        <v>3075</v>
      </c>
      <c r="R697" s="2069" t="s">
        <v>3159</v>
      </c>
      <c r="S697" s="1222" t="s">
        <v>297</v>
      </c>
      <c r="T697" s="2063" t="s">
        <v>2917</v>
      </c>
      <c r="U697" s="1222" t="s">
        <v>294</v>
      </c>
      <c r="V697" s="1222" t="s">
        <v>3018</v>
      </c>
      <c r="W697" s="1222" t="s">
        <v>294</v>
      </c>
      <c r="X697" s="1222" t="s">
        <v>3019</v>
      </c>
      <c r="Y697" s="1222" t="s">
        <v>3020</v>
      </c>
      <c r="Z697" s="1222" t="s">
        <v>3011</v>
      </c>
      <c r="AA697" s="1222" t="s">
        <v>3011</v>
      </c>
      <c r="AB697" s="1222" t="s">
        <v>3011</v>
      </c>
      <c r="AC697" s="1222" t="s">
        <v>3011</v>
      </c>
      <c r="AD697" s="1222" t="s">
        <v>3011</v>
      </c>
      <c r="AE697" s="1222" t="s">
        <v>3011</v>
      </c>
      <c r="AF697" s="2007" t="s">
        <v>293</v>
      </c>
      <c r="AG697" s="1222" t="s">
        <v>3160</v>
      </c>
      <c r="AH697" s="1221" t="s">
        <v>2908</v>
      </c>
      <c r="AI697" s="2007" t="s">
        <v>2909</v>
      </c>
      <c r="AJ697" s="1222" t="s">
        <v>295</v>
      </c>
      <c r="AK697" s="1225" t="s">
        <v>3022</v>
      </c>
      <c r="AL697" s="1222" t="s">
        <v>294</v>
      </c>
      <c r="AM697" s="1221" t="s">
        <v>3011</v>
      </c>
      <c r="AN697" s="2008"/>
    </row>
    <row r="698" spans="1:40" ht="93" customHeight="1">
      <c r="A698" s="1221" t="s">
        <v>1107</v>
      </c>
      <c r="B698" s="1221" t="s">
        <v>990</v>
      </c>
      <c r="C698" s="1221" t="s">
        <v>3158</v>
      </c>
      <c r="D698" s="1222" t="s">
        <v>3011</v>
      </c>
      <c r="E698" s="1221" t="s">
        <v>3012</v>
      </c>
      <c r="F698" s="1222" t="s">
        <v>291</v>
      </c>
      <c r="G698" s="1222" t="s">
        <v>3013</v>
      </c>
      <c r="H698" s="1223">
        <v>645.77912000000003</v>
      </c>
      <c r="I698" s="1223">
        <v>600</v>
      </c>
      <c r="J698" s="1222" t="s">
        <v>3014</v>
      </c>
      <c r="K698" s="1224">
        <v>44833</v>
      </c>
      <c r="L698" s="1222" t="s">
        <v>292</v>
      </c>
      <c r="M698" s="1224" t="s">
        <v>3015</v>
      </c>
      <c r="N698" s="1222" t="s">
        <v>293</v>
      </c>
      <c r="O698" s="2069">
        <v>46675</v>
      </c>
      <c r="P698" s="1221" t="s">
        <v>294</v>
      </c>
      <c r="Q698" s="1221" t="s">
        <v>3024</v>
      </c>
      <c r="R698" s="2069" t="s">
        <v>3159</v>
      </c>
      <c r="S698" s="1222" t="s">
        <v>297</v>
      </c>
      <c r="T698" s="2063" t="s">
        <v>2917</v>
      </c>
      <c r="U698" s="1222" t="s">
        <v>294</v>
      </c>
      <c r="V698" s="1222" t="s">
        <v>3018</v>
      </c>
      <c r="W698" s="1222" t="s">
        <v>294</v>
      </c>
      <c r="X698" s="1222" t="s">
        <v>3019</v>
      </c>
      <c r="Y698" s="1222" t="s">
        <v>3020</v>
      </c>
      <c r="Z698" s="1222" t="s">
        <v>3011</v>
      </c>
      <c r="AA698" s="1222" t="s">
        <v>3011</v>
      </c>
      <c r="AB698" s="1222" t="s">
        <v>3011</v>
      </c>
      <c r="AC698" s="1222" t="s">
        <v>3011</v>
      </c>
      <c r="AD698" s="1222" t="s">
        <v>3011</v>
      </c>
      <c r="AE698" s="1222" t="s">
        <v>3011</v>
      </c>
      <c r="AF698" s="2007" t="s">
        <v>293</v>
      </c>
      <c r="AG698" s="1222" t="s">
        <v>3160</v>
      </c>
      <c r="AH698" s="1221" t="s">
        <v>2908</v>
      </c>
      <c r="AI698" s="2007" t="s">
        <v>2909</v>
      </c>
      <c r="AJ698" s="1222" t="s">
        <v>295</v>
      </c>
      <c r="AK698" s="1225" t="s">
        <v>3022</v>
      </c>
      <c r="AL698" s="1222" t="s">
        <v>294</v>
      </c>
      <c r="AM698" s="1221" t="s">
        <v>3011</v>
      </c>
      <c r="AN698" s="2008"/>
    </row>
    <row r="699" spans="1:40" ht="93" customHeight="1">
      <c r="A699" s="1221" t="s">
        <v>1107</v>
      </c>
      <c r="B699" s="1221" t="s">
        <v>991</v>
      </c>
      <c r="C699" s="1221" t="s">
        <v>3158</v>
      </c>
      <c r="D699" s="1222" t="s">
        <v>3011</v>
      </c>
      <c r="E699" s="1221" t="s">
        <v>3012</v>
      </c>
      <c r="F699" s="1222" t="s">
        <v>291</v>
      </c>
      <c r="G699" s="1222" t="s">
        <v>3013</v>
      </c>
      <c r="H699" s="1223">
        <v>645.77912000000003</v>
      </c>
      <c r="I699" s="1223">
        <v>600</v>
      </c>
      <c r="J699" s="1222" t="s">
        <v>3014</v>
      </c>
      <c r="K699" s="1224">
        <v>44833</v>
      </c>
      <c r="L699" s="1222" t="s">
        <v>292</v>
      </c>
      <c r="M699" s="1224" t="s">
        <v>3015</v>
      </c>
      <c r="N699" s="1222" t="s">
        <v>293</v>
      </c>
      <c r="O699" s="2069">
        <v>46675</v>
      </c>
      <c r="P699" s="1221" t="s">
        <v>294</v>
      </c>
      <c r="Q699" s="1221" t="s">
        <v>3024</v>
      </c>
      <c r="R699" s="2069" t="s">
        <v>3159</v>
      </c>
      <c r="S699" s="1222" t="s">
        <v>297</v>
      </c>
      <c r="T699" s="2063" t="s">
        <v>2917</v>
      </c>
      <c r="U699" s="1222" t="s">
        <v>294</v>
      </c>
      <c r="V699" s="1222" t="s">
        <v>3018</v>
      </c>
      <c r="W699" s="1222" t="s">
        <v>294</v>
      </c>
      <c r="X699" s="1222" t="s">
        <v>3019</v>
      </c>
      <c r="Y699" s="1222" t="s">
        <v>3020</v>
      </c>
      <c r="Z699" s="1222" t="s">
        <v>3011</v>
      </c>
      <c r="AA699" s="1222" t="s">
        <v>3011</v>
      </c>
      <c r="AB699" s="1222" t="s">
        <v>3011</v>
      </c>
      <c r="AC699" s="1222" t="s">
        <v>3011</v>
      </c>
      <c r="AD699" s="1222" t="s">
        <v>3011</v>
      </c>
      <c r="AE699" s="1222" t="s">
        <v>3011</v>
      </c>
      <c r="AF699" s="2007" t="s">
        <v>293</v>
      </c>
      <c r="AG699" s="1222" t="s">
        <v>3160</v>
      </c>
      <c r="AH699" s="1221" t="s">
        <v>2908</v>
      </c>
      <c r="AI699" s="2007" t="s">
        <v>2909</v>
      </c>
      <c r="AJ699" s="1222" t="s">
        <v>295</v>
      </c>
      <c r="AK699" s="1225" t="s">
        <v>3022</v>
      </c>
      <c r="AL699" s="1222" t="s">
        <v>294</v>
      </c>
      <c r="AM699" s="1221" t="s">
        <v>3011</v>
      </c>
      <c r="AN699" s="2008"/>
    </row>
    <row r="700" spans="1:40" ht="93" customHeight="1">
      <c r="A700" s="1221" t="s">
        <v>1107</v>
      </c>
      <c r="B700" s="1221" t="s">
        <v>992</v>
      </c>
      <c r="C700" s="1221" t="s">
        <v>3158</v>
      </c>
      <c r="D700" s="1222" t="s">
        <v>3011</v>
      </c>
      <c r="E700" s="1221" t="s">
        <v>3012</v>
      </c>
      <c r="F700" s="1222" t="s">
        <v>291</v>
      </c>
      <c r="G700" s="1222" t="s">
        <v>3013</v>
      </c>
      <c r="H700" s="1223">
        <v>322.88956000000002</v>
      </c>
      <c r="I700" s="1223">
        <v>300</v>
      </c>
      <c r="J700" s="1222" t="s">
        <v>3014</v>
      </c>
      <c r="K700" s="1224">
        <v>44833</v>
      </c>
      <c r="L700" s="1222" t="s">
        <v>292</v>
      </c>
      <c r="M700" s="1224" t="s">
        <v>3015</v>
      </c>
      <c r="N700" s="1222" t="s">
        <v>293</v>
      </c>
      <c r="O700" s="2069">
        <v>46675</v>
      </c>
      <c r="P700" s="1221" t="s">
        <v>294</v>
      </c>
      <c r="Q700" s="1221" t="s">
        <v>3075</v>
      </c>
      <c r="R700" s="2069" t="s">
        <v>3159</v>
      </c>
      <c r="S700" s="1222" t="s">
        <v>297</v>
      </c>
      <c r="T700" s="2063" t="s">
        <v>2917</v>
      </c>
      <c r="U700" s="1222" t="s">
        <v>294</v>
      </c>
      <c r="V700" s="1222" t="s">
        <v>3018</v>
      </c>
      <c r="W700" s="1222" t="s">
        <v>294</v>
      </c>
      <c r="X700" s="1222" t="s">
        <v>3019</v>
      </c>
      <c r="Y700" s="1222" t="s">
        <v>3020</v>
      </c>
      <c r="Z700" s="1222" t="s">
        <v>3011</v>
      </c>
      <c r="AA700" s="1222" t="s">
        <v>3011</v>
      </c>
      <c r="AB700" s="1222" t="s">
        <v>3011</v>
      </c>
      <c r="AC700" s="1222" t="s">
        <v>3011</v>
      </c>
      <c r="AD700" s="1222" t="s">
        <v>3011</v>
      </c>
      <c r="AE700" s="1222" t="s">
        <v>3011</v>
      </c>
      <c r="AF700" s="2007" t="s">
        <v>293</v>
      </c>
      <c r="AG700" s="1222" t="s">
        <v>3160</v>
      </c>
      <c r="AH700" s="1221" t="s">
        <v>2908</v>
      </c>
      <c r="AI700" s="2007" t="s">
        <v>2909</v>
      </c>
      <c r="AJ700" s="1222" t="s">
        <v>295</v>
      </c>
      <c r="AK700" s="1225" t="s">
        <v>3022</v>
      </c>
      <c r="AL700" s="1222" t="s">
        <v>294</v>
      </c>
      <c r="AM700" s="1221" t="s">
        <v>3011</v>
      </c>
      <c r="AN700" s="2008"/>
    </row>
    <row r="701" spans="1:40" ht="93" customHeight="1">
      <c r="A701" s="1221" t="s">
        <v>1107</v>
      </c>
      <c r="B701" s="1221" t="s">
        <v>993</v>
      </c>
      <c r="C701" s="1221" t="s">
        <v>3158</v>
      </c>
      <c r="D701" s="1222" t="s">
        <v>3011</v>
      </c>
      <c r="E701" s="1221" t="s">
        <v>3012</v>
      </c>
      <c r="F701" s="1222" t="s">
        <v>291</v>
      </c>
      <c r="G701" s="1222" t="s">
        <v>3013</v>
      </c>
      <c r="H701" s="1223">
        <v>645.77912000000003</v>
      </c>
      <c r="I701" s="1223">
        <v>600</v>
      </c>
      <c r="J701" s="1222" t="s">
        <v>3014</v>
      </c>
      <c r="K701" s="1224">
        <v>44833</v>
      </c>
      <c r="L701" s="1222" t="s">
        <v>292</v>
      </c>
      <c r="M701" s="1224" t="s">
        <v>3015</v>
      </c>
      <c r="N701" s="1222" t="s">
        <v>293</v>
      </c>
      <c r="O701" s="2069">
        <v>46675</v>
      </c>
      <c r="P701" s="1221" t="s">
        <v>294</v>
      </c>
      <c r="Q701" s="1221" t="s">
        <v>3024</v>
      </c>
      <c r="R701" s="2069" t="s">
        <v>3159</v>
      </c>
      <c r="S701" s="1222" t="s">
        <v>297</v>
      </c>
      <c r="T701" s="2063" t="s">
        <v>2917</v>
      </c>
      <c r="U701" s="1222" t="s">
        <v>294</v>
      </c>
      <c r="V701" s="1222" t="s">
        <v>3018</v>
      </c>
      <c r="W701" s="1222" t="s">
        <v>294</v>
      </c>
      <c r="X701" s="1222" t="s">
        <v>3019</v>
      </c>
      <c r="Y701" s="1222" t="s">
        <v>3020</v>
      </c>
      <c r="Z701" s="1222" t="s">
        <v>3011</v>
      </c>
      <c r="AA701" s="1222" t="s">
        <v>3011</v>
      </c>
      <c r="AB701" s="1222" t="s">
        <v>3011</v>
      </c>
      <c r="AC701" s="1222" t="s">
        <v>3011</v>
      </c>
      <c r="AD701" s="1222" t="s">
        <v>3011</v>
      </c>
      <c r="AE701" s="1222" t="s">
        <v>3011</v>
      </c>
      <c r="AF701" s="2007" t="s">
        <v>293</v>
      </c>
      <c r="AG701" s="1222" t="s">
        <v>3160</v>
      </c>
      <c r="AH701" s="1221" t="s">
        <v>2908</v>
      </c>
      <c r="AI701" s="2007" t="s">
        <v>2909</v>
      </c>
      <c r="AJ701" s="1222" t="s">
        <v>295</v>
      </c>
      <c r="AK701" s="1225" t="s">
        <v>3022</v>
      </c>
      <c r="AL701" s="1222" t="s">
        <v>294</v>
      </c>
      <c r="AM701" s="1221" t="s">
        <v>3011</v>
      </c>
      <c r="AN701" s="2008"/>
    </row>
    <row r="702" spans="1:40" ht="93" customHeight="1">
      <c r="A702" s="1221" t="s">
        <v>1107</v>
      </c>
      <c r="B702" s="1221" t="s">
        <v>994</v>
      </c>
      <c r="C702" s="1221" t="s">
        <v>3158</v>
      </c>
      <c r="D702" s="1222" t="s">
        <v>3011</v>
      </c>
      <c r="E702" s="1221" t="s">
        <v>3012</v>
      </c>
      <c r="F702" s="1222" t="s">
        <v>291</v>
      </c>
      <c r="G702" s="1222" t="s">
        <v>3013</v>
      </c>
      <c r="H702" s="1223">
        <v>645.77912000000003</v>
      </c>
      <c r="I702" s="1223">
        <v>600</v>
      </c>
      <c r="J702" s="1222" t="s">
        <v>3014</v>
      </c>
      <c r="K702" s="1224">
        <v>44833</v>
      </c>
      <c r="L702" s="1222" t="s">
        <v>292</v>
      </c>
      <c r="M702" s="1224" t="s">
        <v>3015</v>
      </c>
      <c r="N702" s="1222" t="s">
        <v>293</v>
      </c>
      <c r="O702" s="2069">
        <v>46675</v>
      </c>
      <c r="P702" s="1221" t="s">
        <v>294</v>
      </c>
      <c r="Q702" s="1221" t="s">
        <v>3024</v>
      </c>
      <c r="R702" s="2069" t="s">
        <v>3159</v>
      </c>
      <c r="S702" s="1222" t="s">
        <v>297</v>
      </c>
      <c r="T702" s="2063" t="s">
        <v>2917</v>
      </c>
      <c r="U702" s="1222" t="s">
        <v>294</v>
      </c>
      <c r="V702" s="1222" t="s">
        <v>3018</v>
      </c>
      <c r="W702" s="1222" t="s">
        <v>294</v>
      </c>
      <c r="X702" s="1222" t="s">
        <v>3019</v>
      </c>
      <c r="Y702" s="1222" t="s">
        <v>3020</v>
      </c>
      <c r="Z702" s="1222" t="s">
        <v>3011</v>
      </c>
      <c r="AA702" s="1222" t="s">
        <v>3011</v>
      </c>
      <c r="AB702" s="1222" t="s">
        <v>3011</v>
      </c>
      <c r="AC702" s="1222" t="s">
        <v>3011</v>
      </c>
      <c r="AD702" s="1222" t="s">
        <v>3011</v>
      </c>
      <c r="AE702" s="1222" t="s">
        <v>3011</v>
      </c>
      <c r="AF702" s="2007" t="s">
        <v>293</v>
      </c>
      <c r="AG702" s="1222" t="s">
        <v>3160</v>
      </c>
      <c r="AH702" s="1221" t="s">
        <v>2908</v>
      </c>
      <c r="AI702" s="2007" t="s">
        <v>2909</v>
      </c>
      <c r="AJ702" s="1222" t="s">
        <v>295</v>
      </c>
      <c r="AK702" s="1225" t="s">
        <v>3022</v>
      </c>
      <c r="AL702" s="1222" t="s">
        <v>294</v>
      </c>
      <c r="AM702" s="1221" t="s">
        <v>3011</v>
      </c>
      <c r="AN702" s="2008"/>
    </row>
    <row r="703" spans="1:40" ht="93" customHeight="1">
      <c r="A703" s="1221" t="s">
        <v>1107</v>
      </c>
      <c r="B703" s="1221" t="s">
        <v>995</v>
      </c>
      <c r="C703" s="1221" t="s">
        <v>3158</v>
      </c>
      <c r="D703" s="1222" t="s">
        <v>3011</v>
      </c>
      <c r="E703" s="1221" t="s">
        <v>3012</v>
      </c>
      <c r="F703" s="1222" t="s">
        <v>291</v>
      </c>
      <c r="G703" s="1222" t="s">
        <v>3013</v>
      </c>
      <c r="H703" s="1223">
        <v>322.88956000000002</v>
      </c>
      <c r="I703" s="1223">
        <v>300</v>
      </c>
      <c r="J703" s="1222" t="s">
        <v>3014</v>
      </c>
      <c r="K703" s="1224">
        <v>44833</v>
      </c>
      <c r="L703" s="1222" t="s">
        <v>292</v>
      </c>
      <c r="M703" s="1224" t="s">
        <v>3015</v>
      </c>
      <c r="N703" s="1222" t="s">
        <v>293</v>
      </c>
      <c r="O703" s="2069">
        <v>46675</v>
      </c>
      <c r="P703" s="1221" t="s">
        <v>294</v>
      </c>
      <c r="Q703" s="1221" t="s">
        <v>3075</v>
      </c>
      <c r="R703" s="2069" t="s">
        <v>3159</v>
      </c>
      <c r="S703" s="1222" t="s">
        <v>297</v>
      </c>
      <c r="T703" s="2063" t="s">
        <v>2917</v>
      </c>
      <c r="U703" s="1222" t="s">
        <v>294</v>
      </c>
      <c r="V703" s="1222" t="s">
        <v>3018</v>
      </c>
      <c r="W703" s="1222" t="s">
        <v>294</v>
      </c>
      <c r="X703" s="1222" t="s">
        <v>3019</v>
      </c>
      <c r="Y703" s="1222" t="s">
        <v>3020</v>
      </c>
      <c r="Z703" s="1222" t="s">
        <v>3011</v>
      </c>
      <c r="AA703" s="1222" t="s">
        <v>3011</v>
      </c>
      <c r="AB703" s="1222" t="s">
        <v>3011</v>
      </c>
      <c r="AC703" s="1222" t="s">
        <v>3011</v>
      </c>
      <c r="AD703" s="1222" t="s">
        <v>3011</v>
      </c>
      <c r="AE703" s="1222" t="s">
        <v>3011</v>
      </c>
      <c r="AF703" s="2007" t="s">
        <v>293</v>
      </c>
      <c r="AG703" s="1222" t="s">
        <v>3160</v>
      </c>
      <c r="AH703" s="1221" t="s">
        <v>2908</v>
      </c>
      <c r="AI703" s="2007" t="s">
        <v>2909</v>
      </c>
      <c r="AJ703" s="1222" t="s">
        <v>295</v>
      </c>
      <c r="AK703" s="1225" t="s">
        <v>3022</v>
      </c>
      <c r="AL703" s="1222" t="s">
        <v>294</v>
      </c>
      <c r="AM703" s="1221" t="s">
        <v>3011</v>
      </c>
      <c r="AN703" s="2008"/>
    </row>
    <row r="704" spans="1:40" ht="93" customHeight="1">
      <c r="A704" s="1221" t="s">
        <v>1107</v>
      </c>
      <c r="B704" s="1221" t="s">
        <v>996</v>
      </c>
      <c r="C704" s="1221" t="s">
        <v>3158</v>
      </c>
      <c r="D704" s="1222" t="s">
        <v>3011</v>
      </c>
      <c r="E704" s="1221" t="s">
        <v>3012</v>
      </c>
      <c r="F704" s="1222" t="s">
        <v>291</v>
      </c>
      <c r="G704" s="1222" t="s">
        <v>3013</v>
      </c>
      <c r="H704" s="1223">
        <v>322.88956000000002</v>
      </c>
      <c r="I704" s="1223">
        <v>300</v>
      </c>
      <c r="J704" s="1222" t="s">
        <v>3014</v>
      </c>
      <c r="K704" s="1224">
        <v>44833</v>
      </c>
      <c r="L704" s="1222" t="s">
        <v>292</v>
      </c>
      <c r="M704" s="1224" t="s">
        <v>3015</v>
      </c>
      <c r="N704" s="1222" t="s">
        <v>293</v>
      </c>
      <c r="O704" s="2069">
        <v>46675</v>
      </c>
      <c r="P704" s="1221" t="s">
        <v>294</v>
      </c>
      <c r="Q704" s="1221" t="s">
        <v>3075</v>
      </c>
      <c r="R704" s="2069" t="s">
        <v>3159</v>
      </c>
      <c r="S704" s="1222" t="s">
        <v>297</v>
      </c>
      <c r="T704" s="2063" t="s">
        <v>2917</v>
      </c>
      <c r="U704" s="1222" t="s">
        <v>294</v>
      </c>
      <c r="V704" s="1222" t="s">
        <v>3018</v>
      </c>
      <c r="W704" s="1222" t="s">
        <v>294</v>
      </c>
      <c r="X704" s="1222" t="s">
        <v>3019</v>
      </c>
      <c r="Y704" s="1222" t="s">
        <v>3020</v>
      </c>
      <c r="Z704" s="1222" t="s">
        <v>3011</v>
      </c>
      <c r="AA704" s="1222" t="s">
        <v>3011</v>
      </c>
      <c r="AB704" s="1222" t="s">
        <v>3011</v>
      </c>
      <c r="AC704" s="1222" t="s">
        <v>3011</v>
      </c>
      <c r="AD704" s="1222" t="s">
        <v>3011</v>
      </c>
      <c r="AE704" s="1222" t="s">
        <v>3011</v>
      </c>
      <c r="AF704" s="2007" t="s">
        <v>293</v>
      </c>
      <c r="AG704" s="1222" t="s">
        <v>3160</v>
      </c>
      <c r="AH704" s="1221" t="s">
        <v>2908</v>
      </c>
      <c r="AI704" s="2007" t="s">
        <v>2909</v>
      </c>
      <c r="AJ704" s="1222" t="s">
        <v>295</v>
      </c>
      <c r="AK704" s="1225" t="s">
        <v>3022</v>
      </c>
      <c r="AL704" s="1222" t="s">
        <v>294</v>
      </c>
      <c r="AM704" s="1221" t="s">
        <v>3011</v>
      </c>
      <c r="AN704" s="2008"/>
    </row>
    <row r="705" spans="1:40" ht="93" customHeight="1">
      <c r="A705" s="1221" t="s">
        <v>1107</v>
      </c>
      <c r="B705" s="1221" t="s">
        <v>997</v>
      </c>
      <c r="C705" s="1221" t="s">
        <v>3158</v>
      </c>
      <c r="D705" s="1222" t="s">
        <v>3011</v>
      </c>
      <c r="E705" s="1221" t="s">
        <v>3012</v>
      </c>
      <c r="F705" s="1222" t="s">
        <v>291</v>
      </c>
      <c r="G705" s="1222" t="s">
        <v>3013</v>
      </c>
      <c r="H705" s="1223">
        <v>968.66867000000002</v>
      </c>
      <c r="I705" s="1223">
        <v>900</v>
      </c>
      <c r="J705" s="1222" t="s">
        <v>3014</v>
      </c>
      <c r="K705" s="1224">
        <v>44833</v>
      </c>
      <c r="L705" s="1222" t="s">
        <v>292</v>
      </c>
      <c r="M705" s="1224" t="s">
        <v>3015</v>
      </c>
      <c r="N705" s="1222" t="s">
        <v>293</v>
      </c>
      <c r="O705" s="2069">
        <v>46675</v>
      </c>
      <c r="P705" s="1221" t="s">
        <v>294</v>
      </c>
      <c r="Q705" s="1221" t="s">
        <v>3089</v>
      </c>
      <c r="R705" s="2069" t="s">
        <v>3159</v>
      </c>
      <c r="S705" s="1222" t="s">
        <v>297</v>
      </c>
      <c r="T705" s="2063" t="s">
        <v>2917</v>
      </c>
      <c r="U705" s="1222" t="s">
        <v>294</v>
      </c>
      <c r="V705" s="1222" t="s">
        <v>3018</v>
      </c>
      <c r="W705" s="1222" t="s">
        <v>294</v>
      </c>
      <c r="X705" s="1222" t="s">
        <v>3019</v>
      </c>
      <c r="Y705" s="1222" t="s">
        <v>3020</v>
      </c>
      <c r="Z705" s="1222" t="s">
        <v>3011</v>
      </c>
      <c r="AA705" s="1222" t="s">
        <v>3011</v>
      </c>
      <c r="AB705" s="1222" t="s">
        <v>3011</v>
      </c>
      <c r="AC705" s="1222" t="s">
        <v>3011</v>
      </c>
      <c r="AD705" s="1222" t="s">
        <v>3011</v>
      </c>
      <c r="AE705" s="1222" t="s">
        <v>3011</v>
      </c>
      <c r="AF705" s="2007" t="s">
        <v>293</v>
      </c>
      <c r="AG705" s="1222" t="s">
        <v>3160</v>
      </c>
      <c r="AH705" s="1221" t="s">
        <v>2908</v>
      </c>
      <c r="AI705" s="2007" t="s">
        <v>2909</v>
      </c>
      <c r="AJ705" s="1222" t="s">
        <v>295</v>
      </c>
      <c r="AK705" s="1225" t="s">
        <v>3022</v>
      </c>
      <c r="AL705" s="1222" t="s">
        <v>294</v>
      </c>
      <c r="AM705" s="1221" t="s">
        <v>3011</v>
      </c>
      <c r="AN705" s="2008"/>
    </row>
    <row r="706" spans="1:40" ht="93" customHeight="1">
      <c r="A706" s="1221" t="s">
        <v>1107</v>
      </c>
      <c r="B706" s="1221" t="s">
        <v>998</v>
      </c>
      <c r="C706" s="1221" t="s">
        <v>3158</v>
      </c>
      <c r="D706" s="1222" t="s">
        <v>3011</v>
      </c>
      <c r="E706" s="1221" t="s">
        <v>3012</v>
      </c>
      <c r="F706" s="1222" t="s">
        <v>291</v>
      </c>
      <c r="G706" s="1222" t="s">
        <v>3013</v>
      </c>
      <c r="H706" s="1223">
        <v>645.77912000000003</v>
      </c>
      <c r="I706" s="1223">
        <v>600</v>
      </c>
      <c r="J706" s="1222" t="s">
        <v>3014</v>
      </c>
      <c r="K706" s="1224">
        <v>44833</v>
      </c>
      <c r="L706" s="1222" t="s">
        <v>292</v>
      </c>
      <c r="M706" s="1224" t="s">
        <v>3015</v>
      </c>
      <c r="N706" s="1222" t="s">
        <v>293</v>
      </c>
      <c r="O706" s="2069">
        <v>46675</v>
      </c>
      <c r="P706" s="1221" t="s">
        <v>294</v>
      </c>
      <c r="Q706" s="1221" t="s">
        <v>3024</v>
      </c>
      <c r="R706" s="2069" t="s">
        <v>3159</v>
      </c>
      <c r="S706" s="1222" t="s">
        <v>297</v>
      </c>
      <c r="T706" s="2063" t="s">
        <v>2917</v>
      </c>
      <c r="U706" s="1222" t="s">
        <v>294</v>
      </c>
      <c r="V706" s="1222" t="s">
        <v>3018</v>
      </c>
      <c r="W706" s="1222" t="s">
        <v>294</v>
      </c>
      <c r="X706" s="1222" t="s">
        <v>3019</v>
      </c>
      <c r="Y706" s="1222" t="s">
        <v>3020</v>
      </c>
      <c r="Z706" s="1222" t="s">
        <v>3011</v>
      </c>
      <c r="AA706" s="1222" t="s">
        <v>3011</v>
      </c>
      <c r="AB706" s="1222" t="s">
        <v>3011</v>
      </c>
      <c r="AC706" s="1222" t="s">
        <v>3011</v>
      </c>
      <c r="AD706" s="1222" t="s">
        <v>3011</v>
      </c>
      <c r="AE706" s="1222" t="s">
        <v>3011</v>
      </c>
      <c r="AF706" s="2007" t="s">
        <v>293</v>
      </c>
      <c r="AG706" s="1222" t="s">
        <v>3160</v>
      </c>
      <c r="AH706" s="1221" t="s">
        <v>2908</v>
      </c>
      <c r="AI706" s="2007" t="s">
        <v>2909</v>
      </c>
      <c r="AJ706" s="1222" t="s">
        <v>295</v>
      </c>
      <c r="AK706" s="1225" t="s">
        <v>3022</v>
      </c>
      <c r="AL706" s="1222" t="s">
        <v>294</v>
      </c>
      <c r="AM706" s="1221" t="s">
        <v>3011</v>
      </c>
      <c r="AN706" s="2008"/>
    </row>
    <row r="707" spans="1:40" ht="93" customHeight="1">
      <c r="A707" s="1221" t="s">
        <v>1107</v>
      </c>
      <c r="B707" s="1221" t="s">
        <v>999</v>
      </c>
      <c r="C707" s="1221" t="s">
        <v>3158</v>
      </c>
      <c r="D707" s="1222" t="s">
        <v>3011</v>
      </c>
      <c r="E707" s="1221" t="s">
        <v>3012</v>
      </c>
      <c r="F707" s="1222" t="s">
        <v>291</v>
      </c>
      <c r="G707" s="1222" t="s">
        <v>3013</v>
      </c>
      <c r="H707" s="1223">
        <v>968.66867000000002</v>
      </c>
      <c r="I707" s="1223">
        <v>900</v>
      </c>
      <c r="J707" s="1222" t="s">
        <v>3014</v>
      </c>
      <c r="K707" s="1224">
        <v>44833</v>
      </c>
      <c r="L707" s="1222" t="s">
        <v>292</v>
      </c>
      <c r="M707" s="1224" t="s">
        <v>3015</v>
      </c>
      <c r="N707" s="1222" t="s">
        <v>293</v>
      </c>
      <c r="O707" s="2069">
        <v>46675</v>
      </c>
      <c r="P707" s="1221" t="s">
        <v>294</v>
      </c>
      <c r="Q707" s="1221" t="s">
        <v>3089</v>
      </c>
      <c r="R707" s="2069" t="s">
        <v>3159</v>
      </c>
      <c r="S707" s="1222" t="s">
        <v>297</v>
      </c>
      <c r="T707" s="2063" t="s">
        <v>2917</v>
      </c>
      <c r="U707" s="1222" t="s">
        <v>294</v>
      </c>
      <c r="V707" s="1222" t="s">
        <v>3018</v>
      </c>
      <c r="W707" s="1222" t="s">
        <v>294</v>
      </c>
      <c r="X707" s="1222" t="s">
        <v>3019</v>
      </c>
      <c r="Y707" s="1222" t="s">
        <v>3020</v>
      </c>
      <c r="Z707" s="1222" t="s">
        <v>3011</v>
      </c>
      <c r="AA707" s="1222" t="s">
        <v>3011</v>
      </c>
      <c r="AB707" s="1222" t="s">
        <v>3011</v>
      </c>
      <c r="AC707" s="1222" t="s">
        <v>3011</v>
      </c>
      <c r="AD707" s="1222" t="s">
        <v>3011</v>
      </c>
      <c r="AE707" s="1222" t="s">
        <v>3011</v>
      </c>
      <c r="AF707" s="2007" t="s">
        <v>293</v>
      </c>
      <c r="AG707" s="1222" t="s">
        <v>3160</v>
      </c>
      <c r="AH707" s="1221" t="s">
        <v>2908</v>
      </c>
      <c r="AI707" s="2007" t="s">
        <v>2909</v>
      </c>
      <c r="AJ707" s="1222" t="s">
        <v>295</v>
      </c>
      <c r="AK707" s="1225" t="s">
        <v>3022</v>
      </c>
      <c r="AL707" s="1222" t="s">
        <v>294</v>
      </c>
      <c r="AM707" s="1221" t="s">
        <v>3011</v>
      </c>
      <c r="AN707" s="2008"/>
    </row>
    <row r="708" spans="1:40" ht="93" customHeight="1">
      <c r="A708" s="1221" t="s">
        <v>1107</v>
      </c>
      <c r="B708" s="1221" t="s">
        <v>1000</v>
      </c>
      <c r="C708" s="1221" t="s">
        <v>3158</v>
      </c>
      <c r="D708" s="1222" t="s">
        <v>3011</v>
      </c>
      <c r="E708" s="1221" t="s">
        <v>3012</v>
      </c>
      <c r="F708" s="1222" t="s">
        <v>291</v>
      </c>
      <c r="G708" s="1222" t="s">
        <v>3013</v>
      </c>
      <c r="H708" s="1223">
        <v>645.77912000000003</v>
      </c>
      <c r="I708" s="1223">
        <v>600</v>
      </c>
      <c r="J708" s="1222" t="s">
        <v>3014</v>
      </c>
      <c r="K708" s="1224">
        <v>44833</v>
      </c>
      <c r="L708" s="1222" t="s">
        <v>292</v>
      </c>
      <c r="M708" s="1224" t="s">
        <v>3015</v>
      </c>
      <c r="N708" s="1222" t="s">
        <v>293</v>
      </c>
      <c r="O708" s="2069">
        <v>46675</v>
      </c>
      <c r="P708" s="1221" t="s">
        <v>294</v>
      </c>
      <c r="Q708" s="1221" t="s">
        <v>3024</v>
      </c>
      <c r="R708" s="2069" t="s">
        <v>3159</v>
      </c>
      <c r="S708" s="1222" t="s">
        <v>297</v>
      </c>
      <c r="T708" s="2063" t="s">
        <v>2917</v>
      </c>
      <c r="U708" s="1222" t="s">
        <v>294</v>
      </c>
      <c r="V708" s="1222" t="s">
        <v>3018</v>
      </c>
      <c r="W708" s="1222" t="s">
        <v>294</v>
      </c>
      <c r="X708" s="1222" t="s">
        <v>3019</v>
      </c>
      <c r="Y708" s="1222" t="s">
        <v>3020</v>
      </c>
      <c r="Z708" s="1222" t="s">
        <v>3011</v>
      </c>
      <c r="AA708" s="1222" t="s">
        <v>3011</v>
      </c>
      <c r="AB708" s="1222" t="s">
        <v>3011</v>
      </c>
      <c r="AC708" s="1222" t="s">
        <v>3011</v>
      </c>
      <c r="AD708" s="1222" t="s">
        <v>3011</v>
      </c>
      <c r="AE708" s="1222" t="s">
        <v>3011</v>
      </c>
      <c r="AF708" s="2007" t="s">
        <v>293</v>
      </c>
      <c r="AG708" s="1222" t="s">
        <v>3160</v>
      </c>
      <c r="AH708" s="1221" t="s">
        <v>2908</v>
      </c>
      <c r="AI708" s="2007" t="s">
        <v>2909</v>
      </c>
      <c r="AJ708" s="1222" t="s">
        <v>295</v>
      </c>
      <c r="AK708" s="1225" t="s">
        <v>3022</v>
      </c>
      <c r="AL708" s="1222" t="s">
        <v>294</v>
      </c>
      <c r="AM708" s="1221" t="s">
        <v>3011</v>
      </c>
      <c r="AN708" s="2008"/>
    </row>
    <row r="709" spans="1:40" ht="93" customHeight="1">
      <c r="A709" s="1221" t="s">
        <v>1107</v>
      </c>
      <c r="B709" s="1221" t="s">
        <v>1001</v>
      </c>
      <c r="C709" s="1221" t="s">
        <v>3158</v>
      </c>
      <c r="D709" s="1222" t="s">
        <v>3011</v>
      </c>
      <c r="E709" s="1221" t="s">
        <v>3012</v>
      </c>
      <c r="F709" s="1222" t="s">
        <v>291</v>
      </c>
      <c r="G709" s="1222" t="s">
        <v>3013</v>
      </c>
      <c r="H709" s="1223">
        <v>645.77912000000003</v>
      </c>
      <c r="I709" s="1223">
        <v>600</v>
      </c>
      <c r="J709" s="1222" t="s">
        <v>3014</v>
      </c>
      <c r="K709" s="1224">
        <v>44833</v>
      </c>
      <c r="L709" s="1222" t="s">
        <v>292</v>
      </c>
      <c r="M709" s="1224" t="s">
        <v>3015</v>
      </c>
      <c r="N709" s="1222" t="s">
        <v>293</v>
      </c>
      <c r="O709" s="2069">
        <v>46675</v>
      </c>
      <c r="P709" s="1221" t="s">
        <v>294</v>
      </c>
      <c r="Q709" s="1221" t="s">
        <v>3024</v>
      </c>
      <c r="R709" s="2069" t="s">
        <v>3159</v>
      </c>
      <c r="S709" s="1222" t="s">
        <v>297</v>
      </c>
      <c r="T709" s="2063" t="s">
        <v>2917</v>
      </c>
      <c r="U709" s="1222" t="s">
        <v>294</v>
      </c>
      <c r="V709" s="1222" t="s">
        <v>3018</v>
      </c>
      <c r="W709" s="1222" t="s">
        <v>294</v>
      </c>
      <c r="X709" s="1222" t="s">
        <v>3019</v>
      </c>
      <c r="Y709" s="1222" t="s">
        <v>3020</v>
      </c>
      <c r="Z709" s="1222" t="s">
        <v>3011</v>
      </c>
      <c r="AA709" s="1222" t="s">
        <v>3011</v>
      </c>
      <c r="AB709" s="1222" t="s">
        <v>3011</v>
      </c>
      <c r="AC709" s="1222" t="s">
        <v>3011</v>
      </c>
      <c r="AD709" s="1222" t="s">
        <v>3011</v>
      </c>
      <c r="AE709" s="1222" t="s">
        <v>3011</v>
      </c>
      <c r="AF709" s="2007" t="s">
        <v>293</v>
      </c>
      <c r="AG709" s="1222" t="s">
        <v>3160</v>
      </c>
      <c r="AH709" s="1221" t="s">
        <v>2908</v>
      </c>
      <c r="AI709" s="2007" t="s">
        <v>2909</v>
      </c>
      <c r="AJ709" s="1222" t="s">
        <v>295</v>
      </c>
      <c r="AK709" s="1225" t="s">
        <v>3022</v>
      </c>
      <c r="AL709" s="1222" t="s">
        <v>294</v>
      </c>
      <c r="AM709" s="1221" t="s">
        <v>3011</v>
      </c>
      <c r="AN709" s="2008"/>
    </row>
    <row r="710" spans="1:40" ht="93" customHeight="1">
      <c r="A710" s="1221" t="s">
        <v>1107</v>
      </c>
      <c r="B710" s="1221" t="s">
        <v>1002</v>
      </c>
      <c r="C710" s="1221" t="s">
        <v>3158</v>
      </c>
      <c r="D710" s="1222" t="s">
        <v>3011</v>
      </c>
      <c r="E710" s="1221" t="s">
        <v>3012</v>
      </c>
      <c r="F710" s="1222" t="s">
        <v>291</v>
      </c>
      <c r="G710" s="1222" t="s">
        <v>3013</v>
      </c>
      <c r="H710" s="1223">
        <v>645.77912000000003</v>
      </c>
      <c r="I710" s="1223">
        <v>600</v>
      </c>
      <c r="J710" s="1222" t="s">
        <v>3014</v>
      </c>
      <c r="K710" s="1224">
        <v>44833</v>
      </c>
      <c r="L710" s="1222" t="s">
        <v>292</v>
      </c>
      <c r="M710" s="1224" t="s">
        <v>3015</v>
      </c>
      <c r="N710" s="1222" t="s">
        <v>293</v>
      </c>
      <c r="O710" s="2069">
        <v>46675</v>
      </c>
      <c r="P710" s="1221" t="s">
        <v>294</v>
      </c>
      <c r="Q710" s="1221" t="s">
        <v>3024</v>
      </c>
      <c r="R710" s="2069" t="s">
        <v>3159</v>
      </c>
      <c r="S710" s="1222" t="s">
        <v>297</v>
      </c>
      <c r="T710" s="2063" t="s">
        <v>2917</v>
      </c>
      <c r="U710" s="1222" t="s">
        <v>294</v>
      </c>
      <c r="V710" s="1222" t="s">
        <v>3018</v>
      </c>
      <c r="W710" s="1222" t="s">
        <v>294</v>
      </c>
      <c r="X710" s="1222" t="s">
        <v>3019</v>
      </c>
      <c r="Y710" s="1222" t="s">
        <v>3020</v>
      </c>
      <c r="Z710" s="1222" t="s">
        <v>3011</v>
      </c>
      <c r="AA710" s="1222" t="s">
        <v>3011</v>
      </c>
      <c r="AB710" s="1222" t="s">
        <v>3011</v>
      </c>
      <c r="AC710" s="1222" t="s">
        <v>3011</v>
      </c>
      <c r="AD710" s="1222" t="s">
        <v>3011</v>
      </c>
      <c r="AE710" s="1222" t="s">
        <v>3011</v>
      </c>
      <c r="AF710" s="2007" t="s">
        <v>293</v>
      </c>
      <c r="AG710" s="1222" t="s">
        <v>3160</v>
      </c>
      <c r="AH710" s="1221" t="s">
        <v>2908</v>
      </c>
      <c r="AI710" s="2007" t="s">
        <v>2909</v>
      </c>
      <c r="AJ710" s="1222" t="s">
        <v>295</v>
      </c>
      <c r="AK710" s="1225" t="s">
        <v>3022</v>
      </c>
      <c r="AL710" s="1222" t="s">
        <v>294</v>
      </c>
      <c r="AM710" s="1221" t="s">
        <v>3011</v>
      </c>
      <c r="AN710" s="2008"/>
    </row>
    <row r="711" spans="1:40" ht="93" customHeight="1">
      <c r="A711" s="1221" t="s">
        <v>1107</v>
      </c>
      <c r="B711" s="1221" t="s">
        <v>1003</v>
      </c>
      <c r="C711" s="1221" t="s">
        <v>3158</v>
      </c>
      <c r="D711" s="1222" t="s">
        <v>3011</v>
      </c>
      <c r="E711" s="1221" t="s">
        <v>3012</v>
      </c>
      <c r="F711" s="1222" t="s">
        <v>291</v>
      </c>
      <c r="G711" s="1222" t="s">
        <v>3013</v>
      </c>
      <c r="H711" s="1223">
        <v>322.88956000000002</v>
      </c>
      <c r="I711" s="1223">
        <v>300</v>
      </c>
      <c r="J711" s="1222" t="s">
        <v>3014</v>
      </c>
      <c r="K711" s="1224">
        <v>44834</v>
      </c>
      <c r="L711" s="1222" t="s">
        <v>292</v>
      </c>
      <c r="M711" s="1224" t="s">
        <v>3015</v>
      </c>
      <c r="N711" s="1222" t="s">
        <v>293</v>
      </c>
      <c r="O711" s="2069">
        <v>46675</v>
      </c>
      <c r="P711" s="1221" t="s">
        <v>294</v>
      </c>
      <c r="Q711" s="1221" t="s">
        <v>3075</v>
      </c>
      <c r="R711" s="2069" t="s">
        <v>3159</v>
      </c>
      <c r="S711" s="1222" t="s">
        <v>297</v>
      </c>
      <c r="T711" s="2063" t="s">
        <v>2917</v>
      </c>
      <c r="U711" s="1222" t="s">
        <v>294</v>
      </c>
      <c r="V711" s="1222" t="s">
        <v>3018</v>
      </c>
      <c r="W711" s="1222" t="s">
        <v>294</v>
      </c>
      <c r="X711" s="1222" t="s">
        <v>3019</v>
      </c>
      <c r="Y711" s="1222" t="s">
        <v>3020</v>
      </c>
      <c r="Z711" s="1222" t="s">
        <v>3011</v>
      </c>
      <c r="AA711" s="1222" t="s">
        <v>3011</v>
      </c>
      <c r="AB711" s="1222" t="s">
        <v>3011</v>
      </c>
      <c r="AC711" s="1222" t="s">
        <v>3011</v>
      </c>
      <c r="AD711" s="1222" t="s">
        <v>3011</v>
      </c>
      <c r="AE711" s="1222" t="s">
        <v>3011</v>
      </c>
      <c r="AF711" s="2007" t="s">
        <v>293</v>
      </c>
      <c r="AG711" s="1222" t="s">
        <v>3160</v>
      </c>
      <c r="AH711" s="1221" t="s">
        <v>2908</v>
      </c>
      <c r="AI711" s="2007" t="s">
        <v>2909</v>
      </c>
      <c r="AJ711" s="1222" t="s">
        <v>295</v>
      </c>
      <c r="AK711" s="1225" t="s">
        <v>3022</v>
      </c>
      <c r="AL711" s="1222" t="s">
        <v>294</v>
      </c>
      <c r="AM711" s="1221" t="s">
        <v>3011</v>
      </c>
      <c r="AN711" s="2008"/>
    </row>
    <row r="712" spans="1:40" ht="93" customHeight="1">
      <c r="A712" s="1221" t="s">
        <v>1107</v>
      </c>
      <c r="B712" s="1221" t="s">
        <v>1004</v>
      </c>
      <c r="C712" s="1221" t="s">
        <v>3158</v>
      </c>
      <c r="D712" s="1222" t="s">
        <v>3011</v>
      </c>
      <c r="E712" s="1221" t="s">
        <v>3012</v>
      </c>
      <c r="F712" s="1222" t="s">
        <v>291</v>
      </c>
      <c r="G712" s="1222" t="s">
        <v>3013</v>
      </c>
      <c r="H712" s="1223">
        <v>968.66867000000002</v>
      </c>
      <c r="I712" s="1223">
        <v>900</v>
      </c>
      <c r="J712" s="1222" t="s">
        <v>3014</v>
      </c>
      <c r="K712" s="1224">
        <v>44834</v>
      </c>
      <c r="L712" s="1222" t="s">
        <v>292</v>
      </c>
      <c r="M712" s="1224" t="s">
        <v>3015</v>
      </c>
      <c r="N712" s="1222" t="s">
        <v>293</v>
      </c>
      <c r="O712" s="2069">
        <v>46675</v>
      </c>
      <c r="P712" s="1221" t="s">
        <v>294</v>
      </c>
      <c r="Q712" s="1221" t="s">
        <v>3089</v>
      </c>
      <c r="R712" s="2069" t="s">
        <v>3159</v>
      </c>
      <c r="S712" s="1222" t="s">
        <v>297</v>
      </c>
      <c r="T712" s="2063" t="s">
        <v>2917</v>
      </c>
      <c r="U712" s="1222" t="s">
        <v>294</v>
      </c>
      <c r="V712" s="1222" t="s">
        <v>3018</v>
      </c>
      <c r="W712" s="1222" t="s">
        <v>294</v>
      </c>
      <c r="X712" s="1222" t="s">
        <v>3019</v>
      </c>
      <c r="Y712" s="1222" t="s">
        <v>3020</v>
      </c>
      <c r="Z712" s="1222" t="s">
        <v>3011</v>
      </c>
      <c r="AA712" s="1222" t="s">
        <v>3011</v>
      </c>
      <c r="AB712" s="1222" t="s">
        <v>3011</v>
      </c>
      <c r="AC712" s="1222" t="s">
        <v>3011</v>
      </c>
      <c r="AD712" s="1222" t="s">
        <v>3011</v>
      </c>
      <c r="AE712" s="1222" t="s">
        <v>3011</v>
      </c>
      <c r="AF712" s="2007" t="s">
        <v>293</v>
      </c>
      <c r="AG712" s="1222" t="s">
        <v>3160</v>
      </c>
      <c r="AH712" s="1221" t="s">
        <v>2908</v>
      </c>
      <c r="AI712" s="2007" t="s">
        <v>2909</v>
      </c>
      <c r="AJ712" s="1222" t="s">
        <v>295</v>
      </c>
      <c r="AK712" s="1225" t="s">
        <v>3022</v>
      </c>
      <c r="AL712" s="1222" t="s">
        <v>294</v>
      </c>
      <c r="AM712" s="1221" t="s">
        <v>3011</v>
      </c>
      <c r="AN712" s="2008"/>
    </row>
    <row r="713" spans="1:40" ht="93" customHeight="1">
      <c r="A713" s="1221" t="s">
        <v>1107</v>
      </c>
      <c r="B713" s="1221" t="s">
        <v>1005</v>
      </c>
      <c r="C713" s="1221" t="s">
        <v>3158</v>
      </c>
      <c r="D713" s="1222" t="s">
        <v>3011</v>
      </c>
      <c r="E713" s="1221" t="s">
        <v>3012</v>
      </c>
      <c r="F713" s="1222" t="s">
        <v>291</v>
      </c>
      <c r="G713" s="1222" t="s">
        <v>3013</v>
      </c>
      <c r="H713" s="1223">
        <v>743.30515000000003</v>
      </c>
      <c r="I713" s="1223">
        <v>700</v>
      </c>
      <c r="J713" s="1222" t="s">
        <v>3014</v>
      </c>
      <c r="K713" s="1224">
        <v>45239</v>
      </c>
      <c r="L713" s="1222" t="s">
        <v>292</v>
      </c>
      <c r="M713" s="1224" t="s">
        <v>3015</v>
      </c>
      <c r="N713" s="1222" t="s">
        <v>293</v>
      </c>
      <c r="O713" s="2069">
        <v>47067</v>
      </c>
      <c r="P713" s="1221" t="s">
        <v>294</v>
      </c>
      <c r="Q713" s="1221" t="s">
        <v>3185</v>
      </c>
      <c r="R713" s="2069" t="s">
        <v>3186</v>
      </c>
      <c r="S713" s="1222" t="s">
        <v>297</v>
      </c>
      <c r="T713" s="2063" t="s">
        <v>2918</v>
      </c>
      <c r="U713" s="1222" t="s">
        <v>294</v>
      </c>
      <c r="V713" s="1222" t="s">
        <v>3018</v>
      </c>
      <c r="W713" s="1222" t="s">
        <v>294</v>
      </c>
      <c r="X713" s="1222" t="s">
        <v>3019</v>
      </c>
      <c r="Y713" s="1222" t="s">
        <v>3020</v>
      </c>
      <c r="Z713" s="1222" t="s">
        <v>3011</v>
      </c>
      <c r="AA713" s="1222" t="s">
        <v>3011</v>
      </c>
      <c r="AB713" s="1222" t="s">
        <v>3011</v>
      </c>
      <c r="AC713" s="1222" t="s">
        <v>3011</v>
      </c>
      <c r="AD713" s="1222" t="s">
        <v>3011</v>
      </c>
      <c r="AE713" s="1222" t="s">
        <v>3011</v>
      </c>
      <c r="AF713" s="2007" t="s">
        <v>293</v>
      </c>
      <c r="AG713" s="1222" t="s">
        <v>3160</v>
      </c>
      <c r="AH713" s="1221" t="s">
        <v>2908</v>
      </c>
      <c r="AI713" s="2007" t="s">
        <v>2909</v>
      </c>
      <c r="AJ713" s="1222" t="s">
        <v>295</v>
      </c>
      <c r="AK713" s="1225" t="s">
        <v>3022</v>
      </c>
      <c r="AL713" s="1222" t="s">
        <v>294</v>
      </c>
      <c r="AM713" s="1221" t="s">
        <v>3011</v>
      </c>
      <c r="AN713" s="2008"/>
    </row>
    <row r="714" spans="1:40" ht="93" customHeight="1">
      <c r="A714" s="1221" t="s">
        <v>1107</v>
      </c>
      <c r="B714" s="1221" t="s">
        <v>1006</v>
      </c>
      <c r="C714" s="1221" t="s">
        <v>3158</v>
      </c>
      <c r="D714" s="1222" t="s">
        <v>3011</v>
      </c>
      <c r="E714" s="1221" t="s">
        <v>3012</v>
      </c>
      <c r="F714" s="1222" t="s">
        <v>291</v>
      </c>
      <c r="G714" s="1222" t="s">
        <v>3013</v>
      </c>
      <c r="H714" s="1223">
        <v>371.65257000000003</v>
      </c>
      <c r="I714" s="1223">
        <v>350</v>
      </c>
      <c r="J714" s="1222" t="s">
        <v>3014</v>
      </c>
      <c r="K714" s="1224">
        <v>45239</v>
      </c>
      <c r="L714" s="1222" t="s">
        <v>292</v>
      </c>
      <c r="M714" s="1224" t="s">
        <v>3015</v>
      </c>
      <c r="N714" s="1222" t="s">
        <v>293</v>
      </c>
      <c r="O714" s="2069">
        <v>47067</v>
      </c>
      <c r="P714" s="1221" t="s">
        <v>294</v>
      </c>
      <c r="Q714" s="1221" t="s">
        <v>3187</v>
      </c>
      <c r="R714" s="2069" t="s">
        <v>3186</v>
      </c>
      <c r="S714" s="1222" t="s">
        <v>297</v>
      </c>
      <c r="T714" s="2063" t="s">
        <v>2918</v>
      </c>
      <c r="U714" s="1222" t="s">
        <v>294</v>
      </c>
      <c r="V714" s="1222" t="s">
        <v>3018</v>
      </c>
      <c r="W714" s="1222" t="s">
        <v>294</v>
      </c>
      <c r="X714" s="1222" t="s">
        <v>3019</v>
      </c>
      <c r="Y714" s="1222" t="s">
        <v>3020</v>
      </c>
      <c r="Z714" s="1222" t="s">
        <v>3011</v>
      </c>
      <c r="AA714" s="1222" t="s">
        <v>3011</v>
      </c>
      <c r="AB714" s="1222" t="s">
        <v>3011</v>
      </c>
      <c r="AC714" s="1222" t="s">
        <v>3011</v>
      </c>
      <c r="AD714" s="1222" t="s">
        <v>3011</v>
      </c>
      <c r="AE714" s="1222" t="s">
        <v>3011</v>
      </c>
      <c r="AF714" s="2007" t="s">
        <v>293</v>
      </c>
      <c r="AG714" s="1222" t="s">
        <v>3160</v>
      </c>
      <c r="AH714" s="1221" t="s">
        <v>2908</v>
      </c>
      <c r="AI714" s="2007" t="s">
        <v>2909</v>
      </c>
      <c r="AJ714" s="1222" t="s">
        <v>295</v>
      </c>
      <c r="AK714" s="1225" t="s">
        <v>3022</v>
      </c>
      <c r="AL714" s="1222" t="s">
        <v>294</v>
      </c>
      <c r="AM714" s="1221" t="s">
        <v>3011</v>
      </c>
      <c r="AN714" s="2008"/>
    </row>
    <row r="715" spans="1:40" ht="93" customHeight="1">
      <c r="A715" s="1221" t="s">
        <v>1107</v>
      </c>
      <c r="B715" s="1221" t="s">
        <v>1007</v>
      </c>
      <c r="C715" s="1221" t="s">
        <v>3158</v>
      </c>
      <c r="D715" s="1222" t="s">
        <v>3011</v>
      </c>
      <c r="E715" s="1221" t="s">
        <v>3012</v>
      </c>
      <c r="F715" s="1222" t="s">
        <v>291</v>
      </c>
      <c r="G715" s="1222" t="s">
        <v>3013</v>
      </c>
      <c r="H715" s="1223">
        <v>17467.670979999999</v>
      </c>
      <c r="I715" s="1223">
        <v>16450</v>
      </c>
      <c r="J715" s="1222" t="s">
        <v>3014</v>
      </c>
      <c r="K715" s="1224">
        <v>45239</v>
      </c>
      <c r="L715" s="1222" t="s">
        <v>292</v>
      </c>
      <c r="M715" s="1224" t="s">
        <v>3015</v>
      </c>
      <c r="N715" s="1222" t="s">
        <v>293</v>
      </c>
      <c r="O715" s="2069">
        <v>47067</v>
      </c>
      <c r="P715" s="1221" t="s">
        <v>294</v>
      </c>
      <c r="Q715" s="1221" t="s">
        <v>3188</v>
      </c>
      <c r="R715" s="2069" t="s">
        <v>3186</v>
      </c>
      <c r="S715" s="1222" t="s">
        <v>297</v>
      </c>
      <c r="T715" s="2063" t="s">
        <v>2918</v>
      </c>
      <c r="U715" s="1222" t="s">
        <v>294</v>
      </c>
      <c r="V715" s="1222" t="s">
        <v>3018</v>
      </c>
      <c r="W715" s="1222" t="s">
        <v>294</v>
      </c>
      <c r="X715" s="1222" t="s">
        <v>3019</v>
      </c>
      <c r="Y715" s="1222" t="s">
        <v>3020</v>
      </c>
      <c r="Z715" s="1222" t="s">
        <v>3011</v>
      </c>
      <c r="AA715" s="1222" t="s">
        <v>3011</v>
      </c>
      <c r="AB715" s="1222" t="s">
        <v>3011</v>
      </c>
      <c r="AC715" s="1222" t="s">
        <v>3011</v>
      </c>
      <c r="AD715" s="1222" t="s">
        <v>3011</v>
      </c>
      <c r="AE715" s="1222" t="s">
        <v>3011</v>
      </c>
      <c r="AF715" s="2007" t="s">
        <v>293</v>
      </c>
      <c r="AG715" s="1222" t="s">
        <v>3160</v>
      </c>
      <c r="AH715" s="1221" t="s">
        <v>2908</v>
      </c>
      <c r="AI715" s="2007" t="s">
        <v>2909</v>
      </c>
      <c r="AJ715" s="1222" t="s">
        <v>295</v>
      </c>
      <c r="AK715" s="1225" t="s">
        <v>3022</v>
      </c>
      <c r="AL715" s="1222" t="s">
        <v>294</v>
      </c>
      <c r="AM715" s="1221" t="s">
        <v>3011</v>
      </c>
      <c r="AN715" s="2008"/>
    </row>
    <row r="716" spans="1:40" ht="93" customHeight="1">
      <c r="A716" s="1221" t="s">
        <v>1107</v>
      </c>
      <c r="B716" s="1221" t="s">
        <v>1008</v>
      </c>
      <c r="C716" s="1221" t="s">
        <v>3158</v>
      </c>
      <c r="D716" s="1222" t="s">
        <v>3011</v>
      </c>
      <c r="E716" s="1221" t="s">
        <v>3012</v>
      </c>
      <c r="F716" s="1222" t="s">
        <v>291</v>
      </c>
      <c r="G716" s="1222" t="s">
        <v>3013</v>
      </c>
      <c r="H716" s="1223">
        <v>1114.9577200000001</v>
      </c>
      <c r="I716" s="1223">
        <v>1050</v>
      </c>
      <c r="J716" s="1222" t="s">
        <v>3014</v>
      </c>
      <c r="K716" s="1224">
        <v>45239</v>
      </c>
      <c r="L716" s="1222" t="s">
        <v>292</v>
      </c>
      <c r="M716" s="1224" t="s">
        <v>3015</v>
      </c>
      <c r="N716" s="1222" t="s">
        <v>293</v>
      </c>
      <c r="O716" s="2069">
        <v>47067</v>
      </c>
      <c r="P716" s="1221" t="s">
        <v>294</v>
      </c>
      <c r="Q716" s="1221" t="s">
        <v>3189</v>
      </c>
      <c r="R716" s="2069" t="s">
        <v>3186</v>
      </c>
      <c r="S716" s="1222" t="s">
        <v>297</v>
      </c>
      <c r="T716" s="2063" t="s">
        <v>2918</v>
      </c>
      <c r="U716" s="1222" t="s">
        <v>294</v>
      </c>
      <c r="V716" s="1222" t="s">
        <v>3018</v>
      </c>
      <c r="W716" s="1222" t="s">
        <v>294</v>
      </c>
      <c r="X716" s="1222" t="s">
        <v>3019</v>
      </c>
      <c r="Y716" s="1222" t="s">
        <v>3020</v>
      </c>
      <c r="Z716" s="1222" t="s">
        <v>3011</v>
      </c>
      <c r="AA716" s="1222" t="s">
        <v>3011</v>
      </c>
      <c r="AB716" s="1222" t="s">
        <v>3011</v>
      </c>
      <c r="AC716" s="1222" t="s">
        <v>3011</v>
      </c>
      <c r="AD716" s="1222" t="s">
        <v>3011</v>
      </c>
      <c r="AE716" s="1222" t="s">
        <v>3011</v>
      </c>
      <c r="AF716" s="2007" t="s">
        <v>293</v>
      </c>
      <c r="AG716" s="1222" t="s">
        <v>3160</v>
      </c>
      <c r="AH716" s="1221" t="s">
        <v>2908</v>
      </c>
      <c r="AI716" s="2007" t="s">
        <v>2909</v>
      </c>
      <c r="AJ716" s="1222" t="s">
        <v>295</v>
      </c>
      <c r="AK716" s="1225" t="s">
        <v>3022</v>
      </c>
      <c r="AL716" s="1222" t="s">
        <v>294</v>
      </c>
      <c r="AM716" s="1221" t="s">
        <v>3011</v>
      </c>
      <c r="AN716" s="2008"/>
    </row>
    <row r="717" spans="1:40" ht="93" customHeight="1">
      <c r="A717" s="1221" t="s">
        <v>1107</v>
      </c>
      <c r="B717" s="1221" t="s">
        <v>1009</v>
      </c>
      <c r="C717" s="1221" t="s">
        <v>3158</v>
      </c>
      <c r="D717" s="1222" t="s">
        <v>3011</v>
      </c>
      <c r="E717" s="1221" t="s">
        <v>3012</v>
      </c>
      <c r="F717" s="1222" t="s">
        <v>291</v>
      </c>
      <c r="G717" s="1222" t="s">
        <v>3013</v>
      </c>
      <c r="H717" s="1223">
        <v>1486.6103000000001</v>
      </c>
      <c r="I717" s="1223">
        <v>1400</v>
      </c>
      <c r="J717" s="1222" t="s">
        <v>3014</v>
      </c>
      <c r="K717" s="1224">
        <v>45239</v>
      </c>
      <c r="L717" s="1222" t="s">
        <v>292</v>
      </c>
      <c r="M717" s="1224" t="s">
        <v>3015</v>
      </c>
      <c r="N717" s="1222" t="s">
        <v>293</v>
      </c>
      <c r="O717" s="2069">
        <v>47067</v>
      </c>
      <c r="P717" s="1221" t="s">
        <v>294</v>
      </c>
      <c r="Q717" s="1221" t="s">
        <v>3190</v>
      </c>
      <c r="R717" s="2069" t="s">
        <v>3186</v>
      </c>
      <c r="S717" s="1222" t="s">
        <v>297</v>
      </c>
      <c r="T717" s="2063" t="s">
        <v>2918</v>
      </c>
      <c r="U717" s="1222" t="s">
        <v>294</v>
      </c>
      <c r="V717" s="1222" t="s">
        <v>3018</v>
      </c>
      <c r="W717" s="1222" t="s">
        <v>294</v>
      </c>
      <c r="X717" s="1222" t="s">
        <v>3019</v>
      </c>
      <c r="Y717" s="1222" t="s">
        <v>3020</v>
      </c>
      <c r="Z717" s="1222" t="s">
        <v>3011</v>
      </c>
      <c r="AA717" s="1222" t="s">
        <v>3011</v>
      </c>
      <c r="AB717" s="1222" t="s">
        <v>3011</v>
      </c>
      <c r="AC717" s="1222" t="s">
        <v>3011</v>
      </c>
      <c r="AD717" s="1222" t="s">
        <v>3011</v>
      </c>
      <c r="AE717" s="1222" t="s">
        <v>3011</v>
      </c>
      <c r="AF717" s="2007" t="s">
        <v>293</v>
      </c>
      <c r="AG717" s="1222" t="s">
        <v>3160</v>
      </c>
      <c r="AH717" s="1221" t="s">
        <v>2908</v>
      </c>
      <c r="AI717" s="2007" t="s">
        <v>2909</v>
      </c>
      <c r="AJ717" s="1222" t="s">
        <v>295</v>
      </c>
      <c r="AK717" s="1225" t="s">
        <v>3022</v>
      </c>
      <c r="AL717" s="1222" t="s">
        <v>294</v>
      </c>
      <c r="AM717" s="1221" t="s">
        <v>3011</v>
      </c>
      <c r="AN717" s="2008"/>
    </row>
    <row r="718" spans="1:40" ht="93" customHeight="1">
      <c r="A718" s="1221" t="s">
        <v>1107</v>
      </c>
      <c r="B718" s="1221" t="s">
        <v>1010</v>
      </c>
      <c r="C718" s="1221" t="s">
        <v>3158</v>
      </c>
      <c r="D718" s="1222" t="s">
        <v>3011</v>
      </c>
      <c r="E718" s="1221" t="s">
        <v>3012</v>
      </c>
      <c r="F718" s="1222" t="s">
        <v>291</v>
      </c>
      <c r="G718" s="1222" t="s">
        <v>3013</v>
      </c>
      <c r="H718" s="1223">
        <v>743.30515000000003</v>
      </c>
      <c r="I718" s="1223">
        <v>700</v>
      </c>
      <c r="J718" s="1222" t="s">
        <v>3014</v>
      </c>
      <c r="K718" s="1224">
        <v>45239</v>
      </c>
      <c r="L718" s="1222" t="s">
        <v>292</v>
      </c>
      <c r="M718" s="1224" t="s">
        <v>3015</v>
      </c>
      <c r="N718" s="1222" t="s">
        <v>293</v>
      </c>
      <c r="O718" s="2069">
        <v>47067</v>
      </c>
      <c r="P718" s="1221" t="s">
        <v>294</v>
      </c>
      <c r="Q718" s="1221" t="s">
        <v>3185</v>
      </c>
      <c r="R718" s="2069" t="s">
        <v>3186</v>
      </c>
      <c r="S718" s="1222" t="s">
        <v>297</v>
      </c>
      <c r="T718" s="2063" t="s">
        <v>2918</v>
      </c>
      <c r="U718" s="1222" t="s">
        <v>294</v>
      </c>
      <c r="V718" s="1222" t="s">
        <v>3018</v>
      </c>
      <c r="W718" s="1222" t="s">
        <v>294</v>
      </c>
      <c r="X718" s="1222" t="s">
        <v>3019</v>
      </c>
      <c r="Y718" s="1222" t="s">
        <v>3020</v>
      </c>
      <c r="Z718" s="1222" t="s">
        <v>3011</v>
      </c>
      <c r="AA718" s="1222" t="s">
        <v>3011</v>
      </c>
      <c r="AB718" s="1222" t="s">
        <v>3011</v>
      </c>
      <c r="AC718" s="1222" t="s">
        <v>3011</v>
      </c>
      <c r="AD718" s="1222" t="s">
        <v>3011</v>
      </c>
      <c r="AE718" s="1222" t="s">
        <v>3011</v>
      </c>
      <c r="AF718" s="2007" t="s">
        <v>293</v>
      </c>
      <c r="AG718" s="1222" t="s">
        <v>3160</v>
      </c>
      <c r="AH718" s="1221" t="s">
        <v>2908</v>
      </c>
      <c r="AI718" s="2007" t="s">
        <v>2909</v>
      </c>
      <c r="AJ718" s="1222" t="s">
        <v>295</v>
      </c>
      <c r="AK718" s="1225" t="s">
        <v>3022</v>
      </c>
      <c r="AL718" s="1222" t="s">
        <v>294</v>
      </c>
      <c r="AM718" s="1221" t="s">
        <v>3011</v>
      </c>
      <c r="AN718" s="2008"/>
    </row>
    <row r="719" spans="1:40" ht="93" customHeight="1">
      <c r="A719" s="1221" t="s">
        <v>1107</v>
      </c>
      <c r="B719" s="1221" t="s">
        <v>1011</v>
      </c>
      <c r="C719" s="1221" t="s">
        <v>3158</v>
      </c>
      <c r="D719" s="1222" t="s">
        <v>3011</v>
      </c>
      <c r="E719" s="1221" t="s">
        <v>3012</v>
      </c>
      <c r="F719" s="1222" t="s">
        <v>291</v>
      </c>
      <c r="G719" s="1222" t="s">
        <v>3013</v>
      </c>
      <c r="H719" s="1223">
        <v>1486.6103000000001</v>
      </c>
      <c r="I719" s="1223">
        <v>1400</v>
      </c>
      <c r="J719" s="1222" t="s">
        <v>3014</v>
      </c>
      <c r="K719" s="1224">
        <v>45239</v>
      </c>
      <c r="L719" s="1222" t="s">
        <v>292</v>
      </c>
      <c r="M719" s="1224" t="s">
        <v>3015</v>
      </c>
      <c r="N719" s="1222" t="s">
        <v>293</v>
      </c>
      <c r="O719" s="2069">
        <v>47067</v>
      </c>
      <c r="P719" s="1221" t="s">
        <v>294</v>
      </c>
      <c r="Q719" s="1221" t="s">
        <v>3190</v>
      </c>
      <c r="R719" s="2069" t="s">
        <v>3186</v>
      </c>
      <c r="S719" s="1222" t="s">
        <v>297</v>
      </c>
      <c r="T719" s="2063" t="s">
        <v>2918</v>
      </c>
      <c r="U719" s="1222" t="s">
        <v>294</v>
      </c>
      <c r="V719" s="1222" t="s">
        <v>3018</v>
      </c>
      <c r="W719" s="1222" t="s">
        <v>294</v>
      </c>
      <c r="X719" s="1222" t="s">
        <v>3019</v>
      </c>
      <c r="Y719" s="1222" t="s">
        <v>3020</v>
      </c>
      <c r="Z719" s="1222" t="s">
        <v>3011</v>
      </c>
      <c r="AA719" s="1222" t="s">
        <v>3011</v>
      </c>
      <c r="AB719" s="1222" t="s">
        <v>3011</v>
      </c>
      <c r="AC719" s="1222" t="s">
        <v>3011</v>
      </c>
      <c r="AD719" s="1222" t="s">
        <v>3011</v>
      </c>
      <c r="AE719" s="1222" t="s">
        <v>3011</v>
      </c>
      <c r="AF719" s="2007" t="s">
        <v>293</v>
      </c>
      <c r="AG719" s="1222" t="s">
        <v>3160</v>
      </c>
      <c r="AH719" s="1221" t="s">
        <v>2908</v>
      </c>
      <c r="AI719" s="2007" t="s">
        <v>2909</v>
      </c>
      <c r="AJ719" s="1222" t="s">
        <v>295</v>
      </c>
      <c r="AK719" s="1225" t="s">
        <v>3022</v>
      </c>
      <c r="AL719" s="1222" t="s">
        <v>294</v>
      </c>
      <c r="AM719" s="1221" t="s">
        <v>3011</v>
      </c>
      <c r="AN719" s="2008"/>
    </row>
    <row r="720" spans="1:40" ht="93" customHeight="1">
      <c r="A720" s="1221" t="s">
        <v>1107</v>
      </c>
      <c r="B720" s="1221" t="s">
        <v>1012</v>
      </c>
      <c r="C720" s="1221" t="s">
        <v>3158</v>
      </c>
      <c r="D720" s="1222" t="s">
        <v>3011</v>
      </c>
      <c r="E720" s="1221" t="s">
        <v>3012</v>
      </c>
      <c r="F720" s="1222" t="s">
        <v>291</v>
      </c>
      <c r="G720" s="1222" t="s">
        <v>3013</v>
      </c>
      <c r="H720" s="1223">
        <v>2229.9154400000002</v>
      </c>
      <c r="I720" s="1223">
        <v>2100</v>
      </c>
      <c r="J720" s="1222" t="s">
        <v>3014</v>
      </c>
      <c r="K720" s="1224">
        <v>45239</v>
      </c>
      <c r="L720" s="1222" t="s">
        <v>292</v>
      </c>
      <c r="M720" s="1224" t="s">
        <v>3015</v>
      </c>
      <c r="N720" s="1222" t="s">
        <v>293</v>
      </c>
      <c r="O720" s="2069">
        <v>47067</v>
      </c>
      <c r="P720" s="1221" t="s">
        <v>294</v>
      </c>
      <c r="Q720" s="1221" t="s">
        <v>3090</v>
      </c>
      <c r="R720" s="2069" t="s">
        <v>3186</v>
      </c>
      <c r="S720" s="1222" t="s">
        <v>297</v>
      </c>
      <c r="T720" s="2063" t="s">
        <v>2918</v>
      </c>
      <c r="U720" s="1222" t="s">
        <v>294</v>
      </c>
      <c r="V720" s="1222" t="s">
        <v>3018</v>
      </c>
      <c r="W720" s="1222" t="s">
        <v>294</v>
      </c>
      <c r="X720" s="1222" t="s">
        <v>3019</v>
      </c>
      <c r="Y720" s="1222" t="s">
        <v>3020</v>
      </c>
      <c r="Z720" s="1222" t="s">
        <v>3011</v>
      </c>
      <c r="AA720" s="1222" t="s">
        <v>3011</v>
      </c>
      <c r="AB720" s="1222" t="s">
        <v>3011</v>
      </c>
      <c r="AC720" s="1222" t="s">
        <v>3011</v>
      </c>
      <c r="AD720" s="1222" t="s">
        <v>3011</v>
      </c>
      <c r="AE720" s="1222" t="s">
        <v>3011</v>
      </c>
      <c r="AF720" s="2007" t="s">
        <v>293</v>
      </c>
      <c r="AG720" s="1222" t="s">
        <v>3160</v>
      </c>
      <c r="AH720" s="1221" t="s">
        <v>2908</v>
      </c>
      <c r="AI720" s="2007" t="s">
        <v>2909</v>
      </c>
      <c r="AJ720" s="1222" t="s">
        <v>295</v>
      </c>
      <c r="AK720" s="1225" t="s">
        <v>3022</v>
      </c>
      <c r="AL720" s="1222" t="s">
        <v>294</v>
      </c>
      <c r="AM720" s="1221" t="s">
        <v>3011</v>
      </c>
      <c r="AN720" s="2008"/>
    </row>
    <row r="721" spans="1:40" ht="93" customHeight="1">
      <c r="A721" s="1221" t="s">
        <v>1107</v>
      </c>
      <c r="B721" s="1221" t="s">
        <v>1013</v>
      </c>
      <c r="C721" s="1221" t="s">
        <v>3158</v>
      </c>
      <c r="D721" s="1222" t="s">
        <v>3011</v>
      </c>
      <c r="E721" s="1221" t="s">
        <v>3012</v>
      </c>
      <c r="F721" s="1222" t="s">
        <v>291</v>
      </c>
      <c r="G721" s="1222" t="s">
        <v>3013</v>
      </c>
      <c r="H721" s="1223">
        <v>47943.182059999999</v>
      </c>
      <c r="I721" s="1223">
        <v>45150</v>
      </c>
      <c r="J721" s="1222" t="s">
        <v>3014</v>
      </c>
      <c r="K721" s="1224">
        <v>45239</v>
      </c>
      <c r="L721" s="1222" t="s">
        <v>292</v>
      </c>
      <c r="M721" s="1224" t="s">
        <v>3015</v>
      </c>
      <c r="N721" s="1222" t="s">
        <v>293</v>
      </c>
      <c r="O721" s="2069">
        <v>47067</v>
      </c>
      <c r="P721" s="1221" t="s">
        <v>294</v>
      </c>
      <c r="Q721" s="1221" t="s">
        <v>3191</v>
      </c>
      <c r="R721" s="2069" t="s">
        <v>3186</v>
      </c>
      <c r="S721" s="1222" t="s">
        <v>297</v>
      </c>
      <c r="T721" s="2063" t="s">
        <v>2918</v>
      </c>
      <c r="U721" s="1222" t="s">
        <v>294</v>
      </c>
      <c r="V721" s="1222" t="s">
        <v>3018</v>
      </c>
      <c r="W721" s="1222" t="s">
        <v>294</v>
      </c>
      <c r="X721" s="1222" t="s">
        <v>3019</v>
      </c>
      <c r="Y721" s="1222" t="s">
        <v>3020</v>
      </c>
      <c r="Z721" s="1222" t="s">
        <v>3011</v>
      </c>
      <c r="AA721" s="1222" t="s">
        <v>3011</v>
      </c>
      <c r="AB721" s="1222" t="s">
        <v>3011</v>
      </c>
      <c r="AC721" s="1222" t="s">
        <v>3011</v>
      </c>
      <c r="AD721" s="1222" t="s">
        <v>3011</v>
      </c>
      <c r="AE721" s="1222" t="s">
        <v>3011</v>
      </c>
      <c r="AF721" s="2007" t="s">
        <v>293</v>
      </c>
      <c r="AG721" s="1222" t="s">
        <v>3160</v>
      </c>
      <c r="AH721" s="1221" t="s">
        <v>2908</v>
      </c>
      <c r="AI721" s="2007" t="s">
        <v>2909</v>
      </c>
      <c r="AJ721" s="1222" t="s">
        <v>295</v>
      </c>
      <c r="AK721" s="1225" t="s">
        <v>3022</v>
      </c>
      <c r="AL721" s="1222" t="s">
        <v>294</v>
      </c>
      <c r="AM721" s="1221" t="s">
        <v>3011</v>
      </c>
      <c r="AN721" s="2008"/>
    </row>
    <row r="722" spans="1:40" ht="93" customHeight="1">
      <c r="A722" s="1221" t="s">
        <v>1107</v>
      </c>
      <c r="B722" s="1221" t="s">
        <v>1014</v>
      </c>
      <c r="C722" s="1221" t="s">
        <v>3158</v>
      </c>
      <c r="D722" s="1222" t="s">
        <v>3011</v>
      </c>
      <c r="E722" s="1221" t="s">
        <v>3012</v>
      </c>
      <c r="F722" s="1222" t="s">
        <v>291</v>
      </c>
      <c r="G722" s="1222" t="s">
        <v>3013</v>
      </c>
      <c r="H722" s="1223">
        <v>2229.9154400000002</v>
      </c>
      <c r="I722" s="1223">
        <v>2100</v>
      </c>
      <c r="J722" s="1222" t="s">
        <v>3014</v>
      </c>
      <c r="K722" s="1224">
        <v>45239</v>
      </c>
      <c r="L722" s="1222" t="s">
        <v>292</v>
      </c>
      <c r="M722" s="1224" t="s">
        <v>3015</v>
      </c>
      <c r="N722" s="1222" t="s">
        <v>293</v>
      </c>
      <c r="O722" s="2069">
        <v>47067</v>
      </c>
      <c r="P722" s="1221" t="s">
        <v>294</v>
      </c>
      <c r="Q722" s="1221" t="s">
        <v>3090</v>
      </c>
      <c r="R722" s="2069" t="s">
        <v>3186</v>
      </c>
      <c r="S722" s="1222" t="s">
        <v>297</v>
      </c>
      <c r="T722" s="2063" t="s">
        <v>2918</v>
      </c>
      <c r="U722" s="1222" t="s">
        <v>294</v>
      </c>
      <c r="V722" s="1222" t="s">
        <v>3018</v>
      </c>
      <c r="W722" s="1222" t="s">
        <v>294</v>
      </c>
      <c r="X722" s="1222" t="s">
        <v>3019</v>
      </c>
      <c r="Y722" s="1222" t="s">
        <v>3020</v>
      </c>
      <c r="Z722" s="1222" t="s">
        <v>3011</v>
      </c>
      <c r="AA722" s="1222" t="s">
        <v>3011</v>
      </c>
      <c r="AB722" s="1222" t="s">
        <v>3011</v>
      </c>
      <c r="AC722" s="1222" t="s">
        <v>3011</v>
      </c>
      <c r="AD722" s="1222" t="s">
        <v>3011</v>
      </c>
      <c r="AE722" s="1222" t="s">
        <v>3011</v>
      </c>
      <c r="AF722" s="2007" t="s">
        <v>293</v>
      </c>
      <c r="AG722" s="1222" t="s">
        <v>3160</v>
      </c>
      <c r="AH722" s="1221" t="s">
        <v>2908</v>
      </c>
      <c r="AI722" s="2007" t="s">
        <v>2909</v>
      </c>
      <c r="AJ722" s="1222" t="s">
        <v>295</v>
      </c>
      <c r="AK722" s="1225" t="s">
        <v>3022</v>
      </c>
      <c r="AL722" s="1222" t="s">
        <v>294</v>
      </c>
      <c r="AM722" s="1221" t="s">
        <v>3011</v>
      </c>
      <c r="AN722" s="2008"/>
    </row>
    <row r="723" spans="1:40" ht="93" customHeight="1">
      <c r="A723" s="1221" t="s">
        <v>1107</v>
      </c>
      <c r="B723" s="1221" t="s">
        <v>1015</v>
      </c>
      <c r="C723" s="1221" t="s">
        <v>3158</v>
      </c>
      <c r="D723" s="1222" t="s">
        <v>3011</v>
      </c>
      <c r="E723" s="1221" t="s">
        <v>3012</v>
      </c>
      <c r="F723" s="1222" t="s">
        <v>291</v>
      </c>
      <c r="G723" s="1222" t="s">
        <v>3013</v>
      </c>
      <c r="H723" s="1223">
        <v>13379.49267</v>
      </c>
      <c r="I723" s="1223">
        <v>12600</v>
      </c>
      <c r="J723" s="1222" t="s">
        <v>3014</v>
      </c>
      <c r="K723" s="1224">
        <v>45239</v>
      </c>
      <c r="L723" s="1222" t="s">
        <v>292</v>
      </c>
      <c r="M723" s="1224" t="s">
        <v>3015</v>
      </c>
      <c r="N723" s="1222" t="s">
        <v>293</v>
      </c>
      <c r="O723" s="2069">
        <v>47067</v>
      </c>
      <c r="P723" s="1221" t="s">
        <v>294</v>
      </c>
      <c r="Q723" s="1221" t="s">
        <v>3192</v>
      </c>
      <c r="R723" s="2069" t="s">
        <v>3186</v>
      </c>
      <c r="S723" s="1222" t="s">
        <v>297</v>
      </c>
      <c r="T723" s="2063" t="s">
        <v>2918</v>
      </c>
      <c r="U723" s="1222" t="s">
        <v>294</v>
      </c>
      <c r="V723" s="1222" t="s">
        <v>3018</v>
      </c>
      <c r="W723" s="1222" t="s">
        <v>294</v>
      </c>
      <c r="X723" s="1222" t="s">
        <v>3019</v>
      </c>
      <c r="Y723" s="1222" t="s">
        <v>3020</v>
      </c>
      <c r="Z723" s="1222" t="s">
        <v>3011</v>
      </c>
      <c r="AA723" s="1222" t="s">
        <v>3011</v>
      </c>
      <c r="AB723" s="1222" t="s">
        <v>3011</v>
      </c>
      <c r="AC723" s="1222" t="s">
        <v>3011</v>
      </c>
      <c r="AD723" s="1222" t="s">
        <v>3011</v>
      </c>
      <c r="AE723" s="1222" t="s">
        <v>3011</v>
      </c>
      <c r="AF723" s="2007" t="s">
        <v>293</v>
      </c>
      <c r="AG723" s="1222" t="s">
        <v>3160</v>
      </c>
      <c r="AH723" s="1221" t="s">
        <v>2908</v>
      </c>
      <c r="AI723" s="2007" t="s">
        <v>2909</v>
      </c>
      <c r="AJ723" s="1222" t="s">
        <v>295</v>
      </c>
      <c r="AK723" s="1225" t="s">
        <v>3022</v>
      </c>
      <c r="AL723" s="1222" t="s">
        <v>294</v>
      </c>
      <c r="AM723" s="1221" t="s">
        <v>3011</v>
      </c>
      <c r="AN723" s="2008"/>
    </row>
    <row r="724" spans="1:40" ht="93" customHeight="1">
      <c r="A724" s="1221" t="s">
        <v>1107</v>
      </c>
      <c r="B724" s="1221" t="s">
        <v>1016</v>
      </c>
      <c r="C724" s="1221" t="s">
        <v>3158</v>
      </c>
      <c r="D724" s="1222" t="s">
        <v>3011</v>
      </c>
      <c r="E724" s="1221" t="s">
        <v>3012</v>
      </c>
      <c r="F724" s="1222" t="s">
        <v>291</v>
      </c>
      <c r="G724" s="1222" t="s">
        <v>3013</v>
      </c>
      <c r="H724" s="1223">
        <v>1858.26287</v>
      </c>
      <c r="I724" s="1223">
        <v>1750</v>
      </c>
      <c r="J724" s="1222" t="s">
        <v>3014</v>
      </c>
      <c r="K724" s="1224">
        <v>45239</v>
      </c>
      <c r="L724" s="1222" t="s">
        <v>292</v>
      </c>
      <c r="M724" s="1224" t="s">
        <v>3015</v>
      </c>
      <c r="N724" s="1222" t="s">
        <v>293</v>
      </c>
      <c r="O724" s="2069">
        <v>47067</v>
      </c>
      <c r="P724" s="1221" t="s">
        <v>294</v>
      </c>
      <c r="Q724" s="1221" t="s">
        <v>3193</v>
      </c>
      <c r="R724" s="2069" t="s">
        <v>3186</v>
      </c>
      <c r="S724" s="1222" t="s">
        <v>297</v>
      </c>
      <c r="T724" s="2063" t="s">
        <v>2918</v>
      </c>
      <c r="U724" s="1222" t="s">
        <v>294</v>
      </c>
      <c r="V724" s="1222" t="s">
        <v>3018</v>
      </c>
      <c r="W724" s="1222" t="s">
        <v>294</v>
      </c>
      <c r="X724" s="1222" t="s">
        <v>3019</v>
      </c>
      <c r="Y724" s="1222" t="s">
        <v>3020</v>
      </c>
      <c r="Z724" s="1222" t="s">
        <v>3011</v>
      </c>
      <c r="AA724" s="1222" t="s">
        <v>3011</v>
      </c>
      <c r="AB724" s="1222" t="s">
        <v>3011</v>
      </c>
      <c r="AC724" s="1222" t="s">
        <v>3011</v>
      </c>
      <c r="AD724" s="1222" t="s">
        <v>3011</v>
      </c>
      <c r="AE724" s="1222" t="s">
        <v>3011</v>
      </c>
      <c r="AF724" s="2007" t="s">
        <v>293</v>
      </c>
      <c r="AG724" s="1222" t="s">
        <v>3160</v>
      </c>
      <c r="AH724" s="1221" t="s">
        <v>2908</v>
      </c>
      <c r="AI724" s="2007" t="s">
        <v>2909</v>
      </c>
      <c r="AJ724" s="1222" t="s">
        <v>295</v>
      </c>
      <c r="AK724" s="1225" t="s">
        <v>3022</v>
      </c>
      <c r="AL724" s="1222" t="s">
        <v>294</v>
      </c>
      <c r="AM724" s="1221" t="s">
        <v>3011</v>
      </c>
      <c r="AN724" s="2008"/>
    </row>
    <row r="725" spans="1:40" ht="93" customHeight="1">
      <c r="A725" s="1221" t="s">
        <v>1107</v>
      </c>
      <c r="B725" s="1221" t="s">
        <v>1017</v>
      </c>
      <c r="C725" s="1221" t="s">
        <v>3158</v>
      </c>
      <c r="D725" s="1222" t="s">
        <v>3011</v>
      </c>
      <c r="E725" s="1221" t="s">
        <v>3012</v>
      </c>
      <c r="F725" s="1222" t="s">
        <v>291</v>
      </c>
      <c r="G725" s="1222" t="s">
        <v>3013</v>
      </c>
      <c r="H725" s="1223">
        <v>743.30515000000003</v>
      </c>
      <c r="I725" s="1223">
        <v>700</v>
      </c>
      <c r="J725" s="1222" t="s">
        <v>3014</v>
      </c>
      <c r="K725" s="1224">
        <v>45239</v>
      </c>
      <c r="L725" s="1222" t="s">
        <v>292</v>
      </c>
      <c r="M725" s="1224" t="s">
        <v>3015</v>
      </c>
      <c r="N725" s="1222" t="s">
        <v>293</v>
      </c>
      <c r="O725" s="2069">
        <v>47067</v>
      </c>
      <c r="P725" s="1221" t="s">
        <v>294</v>
      </c>
      <c r="Q725" s="1221" t="s">
        <v>3185</v>
      </c>
      <c r="R725" s="2069" t="s">
        <v>3186</v>
      </c>
      <c r="S725" s="1222" t="s">
        <v>297</v>
      </c>
      <c r="T725" s="2063" t="s">
        <v>2918</v>
      </c>
      <c r="U725" s="1222" t="s">
        <v>294</v>
      </c>
      <c r="V725" s="1222" t="s">
        <v>3018</v>
      </c>
      <c r="W725" s="1222" t="s">
        <v>294</v>
      </c>
      <c r="X725" s="1222" t="s">
        <v>3019</v>
      </c>
      <c r="Y725" s="1222" t="s">
        <v>3020</v>
      </c>
      <c r="Z725" s="1222" t="s">
        <v>3011</v>
      </c>
      <c r="AA725" s="1222" t="s">
        <v>3011</v>
      </c>
      <c r="AB725" s="1222" t="s">
        <v>3011</v>
      </c>
      <c r="AC725" s="1222" t="s">
        <v>3011</v>
      </c>
      <c r="AD725" s="1222" t="s">
        <v>3011</v>
      </c>
      <c r="AE725" s="1222" t="s">
        <v>3011</v>
      </c>
      <c r="AF725" s="2007" t="s">
        <v>293</v>
      </c>
      <c r="AG725" s="1222" t="s">
        <v>3160</v>
      </c>
      <c r="AH725" s="1221" t="s">
        <v>2908</v>
      </c>
      <c r="AI725" s="2007" t="s">
        <v>2909</v>
      </c>
      <c r="AJ725" s="1222" t="s">
        <v>295</v>
      </c>
      <c r="AK725" s="1225" t="s">
        <v>3022</v>
      </c>
      <c r="AL725" s="1222" t="s">
        <v>294</v>
      </c>
      <c r="AM725" s="1221" t="s">
        <v>3011</v>
      </c>
      <c r="AN725" s="2008"/>
    </row>
    <row r="726" spans="1:40" ht="93" customHeight="1">
      <c r="A726" s="1221" t="s">
        <v>1107</v>
      </c>
      <c r="B726" s="1221" t="s">
        <v>1018</v>
      </c>
      <c r="C726" s="1221" t="s">
        <v>3158</v>
      </c>
      <c r="D726" s="1222" t="s">
        <v>3011</v>
      </c>
      <c r="E726" s="1221" t="s">
        <v>3012</v>
      </c>
      <c r="F726" s="1222" t="s">
        <v>291</v>
      </c>
      <c r="G726" s="1222" t="s">
        <v>3013</v>
      </c>
      <c r="H726" s="1223">
        <v>37536.90999</v>
      </c>
      <c r="I726" s="1223">
        <v>35350</v>
      </c>
      <c r="J726" s="1222" t="s">
        <v>3014</v>
      </c>
      <c r="K726" s="1224">
        <v>45239</v>
      </c>
      <c r="L726" s="1222" t="s">
        <v>292</v>
      </c>
      <c r="M726" s="1224" t="s">
        <v>3015</v>
      </c>
      <c r="N726" s="1222" t="s">
        <v>293</v>
      </c>
      <c r="O726" s="2069">
        <v>47067</v>
      </c>
      <c r="P726" s="1221" t="s">
        <v>294</v>
      </c>
      <c r="Q726" s="1221" t="s">
        <v>3194</v>
      </c>
      <c r="R726" s="2069" t="s">
        <v>3186</v>
      </c>
      <c r="S726" s="1222" t="s">
        <v>297</v>
      </c>
      <c r="T726" s="2063" t="s">
        <v>2918</v>
      </c>
      <c r="U726" s="1222" t="s">
        <v>294</v>
      </c>
      <c r="V726" s="1222" t="s">
        <v>3018</v>
      </c>
      <c r="W726" s="1222" t="s">
        <v>294</v>
      </c>
      <c r="X726" s="1222" t="s">
        <v>3019</v>
      </c>
      <c r="Y726" s="1222" t="s">
        <v>3020</v>
      </c>
      <c r="Z726" s="1222" t="s">
        <v>3011</v>
      </c>
      <c r="AA726" s="1222" t="s">
        <v>3011</v>
      </c>
      <c r="AB726" s="1222" t="s">
        <v>3011</v>
      </c>
      <c r="AC726" s="1222" t="s">
        <v>3011</v>
      </c>
      <c r="AD726" s="1222" t="s">
        <v>3011</v>
      </c>
      <c r="AE726" s="1222" t="s">
        <v>3011</v>
      </c>
      <c r="AF726" s="2007" t="s">
        <v>293</v>
      </c>
      <c r="AG726" s="1222" t="s">
        <v>3160</v>
      </c>
      <c r="AH726" s="1221" t="s">
        <v>2908</v>
      </c>
      <c r="AI726" s="2007" t="s">
        <v>2909</v>
      </c>
      <c r="AJ726" s="1222" t="s">
        <v>295</v>
      </c>
      <c r="AK726" s="1225" t="s">
        <v>3022</v>
      </c>
      <c r="AL726" s="1222" t="s">
        <v>294</v>
      </c>
      <c r="AM726" s="1221" t="s">
        <v>3011</v>
      </c>
      <c r="AN726" s="2008"/>
    </row>
    <row r="727" spans="1:40" ht="93" customHeight="1">
      <c r="A727" s="1221" t="s">
        <v>1107</v>
      </c>
      <c r="B727" s="1221" t="s">
        <v>1019</v>
      </c>
      <c r="C727" s="1221" t="s">
        <v>3158</v>
      </c>
      <c r="D727" s="1222" t="s">
        <v>3011</v>
      </c>
      <c r="E727" s="1221" t="s">
        <v>3012</v>
      </c>
      <c r="F727" s="1222" t="s">
        <v>291</v>
      </c>
      <c r="G727" s="1222" t="s">
        <v>3013</v>
      </c>
      <c r="H727" s="1223">
        <v>743.30515000000003</v>
      </c>
      <c r="I727" s="1223">
        <v>700</v>
      </c>
      <c r="J727" s="1222" t="s">
        <v>3014</v>
      </c>
      <c r="K727" s="1224">
        <v>45239</v>
      </c>
      <c r="L727" s="1222" t="s">
        <v>292</v>
      </c>
      <c r="M727" s="1224" t="s">
        <v>3015</v>
      </c>
      <c r="N727" s="1222" t="s">
        <v>293</v>
      </c>
      <c r="O727" s="2069">
        <v>47067</v>
      </c>
      <c r="P727" s="1221" t="s">
        <v>294</v>
      </c>
      <c r="Q727" s="1221" t="s">
        <v>3185</v>
      </c>
      <c r="R727" s="2069" t="s">
        <v>3186</v>
      </c>
      <c r="S727" s="1222" t="s">
        <v>297</v>
      </c>
      <c r="T727" s="2063" t="s">
        <v>2918</v>
      </c>
      <c r="U727" s="1222" t="s">
        <v>294</v>
      </c>
      <c r="V727" s="1222" t="s">
        <v>3018</v>
      </c>
      <c r="W727" s="1222" t="s">
        <v>294</v>
      </c>
      <c r="X727" s="1222" t="s">
        <v>3019</v>
      </c>
      <c r="Y727" s="1222" t="s">
        <v>3020</v>
      </c>
      <c r="Z727" s="1222" t="s">
        <v>3011</v>
      </c>
      <c r="AA727" s="1222" t="s">
        <v>3011</v>
      </c>
      <c r="AB727" s="1222" t="s">
        <v>3011</v>
      </c>
      <c r="AC727" s="1222" t="s">
        <v>3011</v>
      </c>
      <c r="AD727" s="1222" t="s">
        <v>3011</v>
      </c>
      <c r="AE727" s="1222" t="s">
        <v>3011</v>
      </c>
      <c r="AF727" s="2007" t="s">
        <v>293</v>
      </c>
      <c r="AG727" s="1222" t="s">
        <v>3160</v>
      </c>
      <c r="AH727" s="1221" t="s">
        <v>2908</v>
      </c>
      <c r="AI727" s="2007" t="s">
        <v>2909</v>
      </c>
      <c r="AJ727" s="1222" t="s">
        <v>295</v>
      </c>
      <c r="AK727" s="1225" t="s">
        <v>3022</v>
      </c>
      <c r="AL727" s="1222" t="s">
        <v>294</v>
      </c>
      <c r="AM727" s="1221" t="s">
        <v>3011</v>
      </c>
      <c r="AN727" s="2008"/>
    </row>
    <row r="728" spans="1:40" ht="93" customHeight="1">
      <c r="A728" s="1221" t="s">
        <v>1107</v>
      </c>
      <c r="B728" s="1221" t="s">
        <v>1020</v>
      </c>
      <c r="C728" s="1221" t="s">
        <v>3158</v>
      </c>
      <c r="D728" s="1222" t="s">
        <v>3011</v>
      </c>
      <c r="E728" s="1221" t="s">
        <v>3012</v>
      </c>
      <c r="F728" s="1222" t="s">
        <v>291</v>
      </c>
      <c r="G728" s="1222" t="s">
        <v>3013</v>
      </c>
      <c r="H728" s="1223">
        <v>371.65257000000003</v>
      </c>
      <c r="I728" s="1223">
        <v>350</v>
      </c>
      <c r="J728" s="1222" t="s">
        <v>3014</v>
      </c>
      <c r="K728" s="1224">
        <v>45239</v>
      </c>
      <c r="L728" s="1222" t="s">
        <v>292</v>
      </c>
      <c r="M728" s="1224" t="s">
        <v>3015</v>
      </c>
      <c r="N728" s="1222" t="s">
        <v>293</v>
      </c>
      <c r="O728" s="2069">
        <v>47067</v>
      </c>
      <c r="P728" s="1221" t="s">
        <v>294</v>
      </c>
      <c r="Q728" s="1221" t="s">
        <v>3187</v>
      </c>
      <c r="R728" s="2069" t="s">
        <v>3186</v>
      </c>
      <c r="S728" s="1222" t="s">
        <v>297</v>
      </c>
      <c r="T728" s="2063" t="s">
        <v>2918</v>
      </c>
      <c r="U728" s="1222" t="s">
        <v>294</v>
      </c>
      <c r="V728" s="1222" t="s">
        <v>3018</v>
      </c>
      <c r="W728" s="1222" t="s">
        <v>294</v>
      </c>
      <c r="X728" s="1222" t="s">
        <v>3019</v>
      </c>
      <c r="Y728" s="1222" t="s">
        <v>3020</v>
      </c>
      <c r="Z728" s="1222" t="s">
        <v>3011</v>
      </c>
      <c r="AA728" s="1222" t="s">
        <v>3011</v>
      </c>
      <c r="AB728" s="1222" t="s">
        <v>3011</v>
      </c>
      <c r="AC728" s="1222" t="s">
        <v>3011</v>
      </c>
      <c r="AD728" s="1222" t="s">
        <v>3011</v>
      </c>
      <c r="AE728" s="1222" t="s">
        <v>3011</v>
      </c>
      <c r="AF728" s="2007" t="s">
        <v>293</v>
      </c>
      <c r="AG728" s="1222" t="s">
        <v>3160</v>
      </c>
      <c r="AH728" s="1221" t="s">
        <v>2908</v>
      </c>
      <c r="AI728" s="2007" t="s">
        <v>2909</v>
      </c>
      <c r="AJ728" s="1222" t="s">
        <v>295</v>
      </c>
      <c r="AK728" s="1225" t="s">
        <v>3022</v>
      </c>
      <c r="AL728" s="1222" t="s">
        <v>294</v>
      </c>
      <c r="AM728" s="1221" t="s">
        <v>3011</v>
      </c>
      <c r="AN728" s="2008"/>
    </row>
    <row r="729" spans="1:40" ht="93" customHeight="1">
      <c r="A729" s="1221" t="s">
        <v>1107</v>
      </c>
      <c r="B729" s="1221" t="s">
        <v>1021</v>
      </c>
      <c r="C729" s="1221" t="s">
        <v>3158</v>
      </c>
      <c r="D729" s="1222" t="s">
        <v>3011</v>
      </c>
      <c r="E729" s="1221" t="s">
        <v>3012</v>
      </c>
      <c r="F729" s="1222" t="s">
        <v>291</v>
      </c>
      <c r="G729" s="1222" t="s">
        <v>3013</v>
      </c>
      <c r="H729" s="1223">
        <v>4088.17832</v>
      </c>
      <c r="I729" s="1223">
        <v>3850</v>
      </c>
      <c r="J729" s="1222" t="s">
        <v>3014</v>
      </c>
      <c r="K729" s="1224">
        <v>45239</v>
      </c>
      <c r="L729" s="1222" t="s">
        <v>292</v>
      </c>
      <c r="M729" s="1224" t="s">
        <v>3015</v>
      </c>
      <c r="N729" s="1222" t="s">
        <v>293</v>
      </c>
      <c r="O729" s="2069">
        <v>47067</v>
      </c>
      <c r="P729" s="1221" t="s">
        <v>294</v>
      </c>
      <c r="Q729" s="1221" t="s">
        <v>3195</v>
      </c>
      <c r="R729" s="2069" t="s">
        <v>3186</v>
      </c>
      <c r="S729" s="1222" t="s">
        <v>297</v>
      </c>
      <c r="T729" s="2063" t="s">
        <v>2918</v>
      </c>
      <c r="U729" s="1222" t="s">
        <v>294</v>
      </c>
      <c r="V729" s="1222" t="s">
        <v>3018</v>
      </c>
      <c r="W729" s="1222" t="s">
        <v>294</v>
      </c>
      <c r="X729" s="1222" t="s">
        <v>3019</v>
      </c>
      <c r="Y729" s="1222" t="s">
        <v>3020</v>
      </c>
      <c r="Z729" s="1222" t="s">
        <v>3011</v>
      </c>
      <c r="AA729" s="1222" t="s">
        <v>3011</v>
      </c>
      <c r="AB729" s="1222" t="s">
        <v>3011</v>
      </c>
      <c r="AC729" s="1222" t="s">
        <v>3011</v>
      </c>
      <c r="AD729" s="1222" t="s">
        <v>3011</v>
      </c>
      <c r="AE729" s="1222" t="s">
        <v>3011</v>
      </c>
      <c r="AF729" s="2007" t="s">
        <v>293</v>
      </c>
      <c r="AG729" s="1222" t="s">
        <v>3160</v>
      </c>
      <c r="AH729" s="1221" t="s">
        <v>2908</v>
      </c>
      <c r="AI729" s="2007" t="s">
        <v>2909</v>
      </c>
      <c r="AJ729" s="1222" t="s">
        <v>295</v>
      </c>
      <c r="AK729" s="1225" t="s">
        <v>3022</v>
      </c>
      <c r="AL729" s="1222" t="s">
        <v>294</v>
      </c>
      <c r="AM729" s="1221" t="s">
        <v>3011</v>
      </c>
      <c r="AN729" s="2008"/>
    </row>
    <row r="730" spans="1:40" ht="93" customHeight="1">
      <c r="A730" s="1221" t="s">
        <v>1107</v>
      </c>
      <c r="B730" s="1221" t="s">
        <v>1022</v>
      </c>
      <c r="C730" s="1221" t="s">
        <v>3158</v>
      </c>
      <c r="D730" s="1222" t="s">
        <v>3011</v>
      </c>
      <c r="E730" s="1221" t="s">
        <v>3012</v>
      </c>
      <c r="F730" s="1222" t="s">
        <v>291</v>
      </c>
      <c r="G730" s="1222" t="s">
        <v>3013</v>
      </c>
      <c r="H730" s="1223">
        <v>9291.3143500000006</v>
      </c>
      <c r="I730" s="1223">
        <v>8750</v>
      </c>
      <c r="J730" s="1222" t="s">
        <v>3014</v>
      </c>
      <c r="K730" s="1224">
        <v>45239</v>
      </c>
      <c r="L730" s="1222" t="s">
        <v>292</v>
      </c>
      <c r="M730" s="1224" t="s">
        <v>3015</v>
      </c>
      <c r="N730" s="1222" t="s">
        <v>293</v>
      </c>
      <c r="O730" s="2069">
        <v>47067</v>
      </c>
      <c r="P730" s="1221" t="s">
        <v>294</v>
      </c>
      <c r="Q730" s="1221" t="s">
        <v>3196</v>
      </c>
      <c r="R730" s="2069" t="s">
        <v>3186</v>
      </c>
      <c r="S730" s="1222" t="s">
        <v>297</v>
      </c>
      <c r="T730" s="2063" t="s">
        <v>2918</v>
      </c>
      <c r="U730" s="1222" t="s">
        <v>294</v>
      </c>
      <c r="V730" s="1222" t="s">
        <v>3018</v>
      </c>
      <c r="W730" s="1222" t="s">
        <v>294</v>
      </c>
      <c r="X730" s="1222" t="s">
        <v>3019</v>
      </c>
      <c r="Y730" s="1222" t="s">
        <v>3020</v>
      </c>
      <c r="Z730" s="1222" t="s">
        <v>3011</v>
      </c>
      <c r="AA730" s="1222" t="s">
        <v>3011</v>
      </c>
      <c r="AB730" s="1222" t="s">
        <v>3011</v>
      </c>
      <c r="AC730" s="1222" t="s">
        <v>3011</v>
      </c>
      <c r="AD730" s="1222" t="s">
        <v>3011</v>
      </c>
      <c r="AE730" s="1222" t="s">
        <v>3011</v>
      </c>
      <c r="AF730" s="2007" t="s">
        <v>293</v>
      </c>
      <c r="AG730" s="1222" t="s">
        <v>3160</v>
      </c>
      <c r="AH730" s="1221" t="s">
        <v>2908</v>
      </c>
      <c r="AI730" s="2007" t="s">
        <v>2909</v>
      </c>
      <c r="AJ730" s="1222" t="s">
        <v>295</v>
      </c>
      <c r="AK730" s="1225" t="s">
        <v>3022</v>
      </c>
      <c r="AL730" s="1222" t="s">
        <v>294</v>
      </c>
      <c r="AM730" s="1221" t="s">
        <v>3011</v>
      </c>
      <c r="AN730" s="2008"/>
    </row>
    <row r="731" spans="1:40" ht="93" customHeight="1">
      <c r="A731" s="1221" t="s">
        <v>1107</v>
      </c>
      <c r="B731" s="1221" t="s">
        <v>1023</v>
      </c>
      <c r="C731" s="1221" t="s">
        <v>3158</v>
      </c>
      <c r="D731" s="1222" t="s">
        <v>3011</v>
      </c>
      <c r="E731" s="1221" t="s">
        <v>3012</v>
      </c>
      <c r="F731" s="1222" t="s">
        <v>291</v>
      </c>
      <c r="G731" s="1222" t="s">
        <v>3013</v>
      </c>
      <c r="H731" s="1223">
        <v>1486.6103000000001</v>
      </c>
      <c r="I731" s="1223">
        <v>1400</v>
      </c>
      <c r="J731" s="1222" t="s">
        <v>3014</v>
      </c>
      <c r="K731" s="1224">
        <v>45239</v>
      </c>
      <c r="L731" s="1222" t="s">
        <v>292</v>
      </c>
      <c r="M731" s="1224" t="s">
        <v>3015</v>
      </c>
      <c r="N731" s="1222" t="s">
        <v>293</v>
      </c>
      <c r="O731" s="2069">
        <v>47067</v>
      </c>
      <c r="P731" s="1221" t="s">
        <v>294</v>
      </c>
      <c r="Q731" s="1221" t="s">
        <v>3190</v>
      </c>
      <c r="R731" s="2069" t="s">
        <v>3186</v>
      </c>
      <c r="S731" s="1222" t="s">
        <v>297</v>
      </c>
      <c r="T731" s="2063" t="s">
        <v>2918</v>
      </c>
      <c r="U731" s="1222" t="s">
        <v>294</v>
      </c>
      <c r="V731" s="1222" t="s">
        <v>3018</v>
      </c>
      <c r="W731" s="1222" t="s">
        <v>294</v>
      </c>
      <c r="X731" s="1222" t="s">
        <v>3019</v>
      </c>
      <c r="Y731" s="1222" t="s">
        <v>3020</v>
      </c>
      <c r="Z731" s="1222" t="s">
        <v>3011</v>
      </c>
      <c r="AA731" s="1222" t="s">
        <v>3011</v>
      </c>
      <c r="AB731" s="1222" t="s">
        <v>3011</v>
      </c>
      <c r="AC731" s="1222" t="s">
        <v>3011</v>
      </c>
      <c r="AD731" s="1222" t="s">
        <v>3011</v>
      </c>
      <c r="AE731" s="1222" t="s">
        <v>3011</v>
      </c>
      <c r="AF731" s="2007" t="s">
        <v>293</v>
      </c>
      <c r="AG731" s="1222" t="s">
        <v>3160</v>
      </c>
      <c r="AH731" s="1221" t="s">
        <v>2908</v>
      </c>
      <c r="AI731" s="2007" t="s">
        <v>2909</v>
      </c>
      <c r="AJ731" s="1222" t="s">
        <v>295</v>
      </c>
      <c r="AK731" s="1225" t="s">
        <v>3022</v>
      </c>
      <c r="AL731" s="1222" t="s">
        <v>294</v>
      </c>
      <c r="AM731" s="1221" t="s">
        <v>3011</v>
      </c>
      <c r="AN731" s="2008"/>
    </row>
    <row r="732" spans="1:40" ht="93" customHeight="1">
      <c r="A732" s="1221" t="s">
        <v>1107</v>
      </c>
      <c r="B732" s="1221" t="s">
        <v>1024</v>
      </c>
      <c r="C732" s="1221" t="s">
        <v>3158</v>
      </c>
      <c r="D732" s="1222" t="s">
        <v>3011</v>
      </c>
      <c r="E732" s="1221" t="s">
        <v>3012</v>
      </c>
      <c r="F732" s="1222" t="s">
        <v>291</v>
      </c>
      <c r="G732" s="1222" t="s">
        <v>3013</v>
      </c>
      <c r="H732" s="1223">
        <v>3716.52574</v>
      </c>
      <c r="I732" s="1223">
        <v>3500</v>
      </c>
      <c r="J732" s="1222" t="s">
        <v>3014</v>
      </c>
      <c r="K732" s="1224">
        <v>45239</v>
      </c>
      <c r="L732" s="1222" t="s">
        <v>292</v>
      </c>
      <c r="M732" s="1224" t="s">
        <v>3015</v>
      </c>
      <c r="N732" s="1222" t="s">
        <v>293</v>
      </c>
      <c r="O732" s="2069">
        <v>47067</v>
      </c>
      <c r="P732" s="1221" t="s">
        <v>294</v>
      </c>
      <c r="Q732" s="1221" t="s">
        <v>3063</v>
      </c>
      <c r="R732" s="2069" t="s">
        <v>3186</v>
      </c>
      <c r="S732" s="1222" t="s">
        <v>297</v>
      </c>
      <c r="T732" s="2063" t="s">
        <v>2918</v>
      </c>
      <c r="U732" s="1222" t="s">
        <v>294</v>
      </c>
      <c r="V732" s="1222" t="s">
        <v>3018</v>
      </c>
      <c r="W732" s="1222" t="s">
        <v>294</v>
      </c>
      <c r="X732" s="1222" t="s">
        <v>3019</v>
      </c>
      <c r="Y732" s="1222" t="s">
        <v>3020</v>
      </c>
      <c r="Z732" s="1222" t="s">
        <v>3011</v>
      </c>
      <c r="AA732" s="1222" t="s">
        <v>3011</v>
      </c>
      <c r="AB732" s="1222" t="s">
        <v>3011</v>
      </c>
      <c r="AC732" s="1222" t="s">
        <v>3011</v>
      </c>
      <c r="AD732" s="1222" t="s">
        <v>3011</v>
      </c>
      <c r="AE732" s="1222" t="s">
        <v>3011</v>
      </c>
      <c r="AF732" s="2007" t="s">
        <v>293</v>
      </c>
      <c r="AG732" s="1222" t="s">
        <v>3160</v>
      </c>
      <c r="AH732" s="1221" t="s">
        <v>2908</v>
      </c>
      <c r="AI732" s="2007" t="s">
        <v>2909</v>
      </c>
      <c r="AJ732" s="1222" t="s">
        <v>295</v>
      </c>
      <c r="AK732" s="1225" t="s">
        <v>3022</v>
      </c>
      <c r="AL732" s="1222" t="s">
        <v>294</v>
      </c>
      <c r="AM732" s="1221" t="s">
        <v>3011</v>
      </c>
      <c r="AN732" s="2008"/>
    </row>
    <row r="733" spans="1:40" ht="93" customHeight="1">
      <c r="A733" s="1221" t="s">
        <v>1107</v>
      </c>
      <c r="B733" s="1221" t="s">
        <v>1025</v>
      </c>
      <c r="C733" s="1221" t="s">
        <v>3158</v>
      </c>
      <c r="D733" s="1222" t="s">
        <v>3011</v>
      </c>
      <c r="E733" s="1221" t="s">
        <v>3012</v>
      </c>
      <c r="F733" s="1222" t="s">
        <v>291</v>
      </c>
      <c r="G733" s="1222" t="s">
        <v>3013</v>
      </c>
      <c r="H733" s="1223">
        <v>371.65257000000003</v>
      </c>
      <c r="I733" s="1223">
        <v>350</v>
      </c>
      <c r="J733" s="1222" t="s">
        <v>3014</v>
      </c>
      <c r="K733" s="1224">
        <v>45239</v>
      </c>
      <c r="L733" s="1222" t="s">
        <v>292</v>
      </c>
      <c r="M733" s="1224" t="s">
        <v>3015</v>
      </c>
      <c r="N733" s="1222" t="s">
        <v>293</v>
      </c>
      <c r="O733" s="2069">
        <v>47067</v>
      </c>
      <c r="P733" s="1221" t="s">
        <v>294</v>
      </c>
      <c r="Q733" s="1221" t="s">
        <v>3187</v>
      </c>
      <c r="R733" s="2069" t="s">
        <v>3186</v>
      </c>
      <c r="S733" s="1222" t="s">
        <v>297</v>
      </c>
      <c r="T733" s="2063" t="s">
        <v>2918</v>
      </c>
      <c r="U733" s="1222" t="s">
        <v>294</v>
      </c>
      <c r="V733" s="1222" t="s">
        <v>3018</v>
      </c>
      <c r="W733" s="1222" t="s">
        <v>294</v>
      </c>
      <c r="X733" s="1222" t="s">
        <v>3019</v>
      </c>
      <c r="Y733" s="1222" t="s">
        <v>3020</v>
      </c>
      <c r="Z733" s="1222" t="s">
        <v>3011</v>
      </c>
      <c r="AA733" s="1222" t="s">
        <v>3011</v>
      </c>
      <c r="AB733" s="1222" t="s">
        <v>3011</v>
      </c>
      <c r="AC733" s="1222" t="s">
        <v>3011</v>
      </c>
      <c r="AD733" s="1222" t="s">
        <v>3011</v>
      </c>
      <c r="AE733" s="1222" t="s">
        <v>3011</v>
      </c>
      <c r="AF733" s="2007" t="s">
        <v>293</v>
      </c>
      <c r="AG733" s="1222" t="s">
        <v>3160</v>
      </c>
      <c r="AH733" s="1221" t="s">
        <v>2908</v>
      </c>
      <c r="AI733" s="2007" t="s">
        <v>2909</v>
      </c>
      <c r="AJ733" s="1222" t="s">
        <v>295</v>
      </c>
      <c r="AK733" s="1225" t="s">
        <v>3022</v>
      </c>
      <c r="AL733" s="1222" t="s">
        <v>294</v>
      </c>
      <c r="AM733" s="1221" t="s">
        <v>3011</v>
      </c>
      <c r="AN733" s="2008"/>
    </row>
    <row r="734" spans="1:40" ht="93" customHeight="1">
      <c r="A734" s="1221" t="s">
        <v>1107</v>
      </c>
      <c r="B734" s="1221" t="s">
        <v>1026</v>
      </c>
      <c r="C734" s="1221" t="s">
        <v>3158</v>
      </c>
      <c r="D734" s="1222" t="s">
        <v>3011</v>
      </c>
      <c r="E734" s="1221" t="s">
        <v>3012</v>
      </c>
      <c r="F734" s="1222" t="s">
        <v>291</v>
      </c>
      <c r="G734" s="1222" t="s">
        <v>3013</v>
      </c>
      <c r="H734" s="1223">
        <v>14494.45039</v>
      </c>
      <c r="I734" s="1223">
        <v>13650</v>
      </c>
      <c r="J734" s="1222" t="s">
        <v>3014</v>
      </c>
      <c r="K734" s="1224">
        <v>45239</v>
      </c>
      <c r="L734" s="1222" t="s">
        <v>292</v>
      </c>
      <c r="M734" s="1224" t="s">
        <v>3015</v>
      </c>
      <c r="N734" s="1222" t="s">
        <v>293</v>
      </c>
      <c r="O734" s="2069">
        <v>47067</v>
      </c>
      <c r="P734" s="1221" t="s">
        <v>294</v>
      </c>
      <c r="Q734" s="1221" t="s">
        <v>3197</v>
      </c>
      <c r="R734" s="2069" t="s">
        <v>3186</v>
      </c>
      <c r="S734" s="1222" t="s">
        <v>297</v>
      </c>
      <c r="T734" s="2063" t="s">
        <v>2918</v>
      </c>
      <c r="U734" s="1222" t="s">
        <v>294</v>
      </c>
      <c r="V734" s="1222" t="s">
        <v>3018</v>
      </c>
      <c r="W734" s="1222" t="s">
        <v>294</v>
      </c>
      <c r="X734" s="1222" t="s">
        <v>3019</v>
      </c>
      <c r="Y734" s="1222" t="s">
        <v>3020</v>
      </c>
      <c r="Z734" s="1222" t="s">
        <v>3011</v>
      </c>
      <c r="AA734" s="1222" t="s">
        <v>3011</v>
      </c>
      <c r="AB734" s="1222" t="s">
        <v>3011</v>
      </c>
      <c r="AC734" s="1222" t="s">
        <v>3011</v>
      </c>
      <c r="AD734" s="1222" t="s">
        <v>3011</v>
      </c>
      <c r="AE734" s="1222" t="s">
        <v>3011</v>
      </c>
      <c r="AF734" s="2007" t="s">
        <v>293</v>
      </c>
      <c r="AG734" s="1222" t="s">
        <v>3160</v>
      </c>
      <c r="AH734" s="1221" t="s">
        <v>2908</v>
      </c>
      <c r="AI734" s="2007" t="s">
        <v>2909</v>
      </c>
      <c r="AJ734" s="1222" t="s">
        <v>295</v>
      </c>
      <c r="AK734" s="1225" t="s">
        <v>3022</v>
      </c>
      <c r="AL734" s="1222" t="s">
        <v>294</v>
      </c>
      <c r="AM734" s="1221" t="s">
        <v>3011</v>
      </c>
      <c r="AN734" s="2008"/>
    </row>
    <row r="735" spans="1:40" ht="93" customHeight="1">
      <c r="A735" s="1221" t="s">
        <v>1107</v>
      </c>
      <c r="B735" s="1221" t="s">
        <v>1027</v>
      </c>
      <c r="C735" s="1221" t="s">
        <v>3158</v>
      </c>
      <c r="D735" s="1222" t="s">
        <v>3011</v>
      </c>
      <c r="E735" s="1221" t="s">
        <v>3012</v>
      </c>
      <c r="F735" s="1222" t="s">
        <v>291</v>
      </c>
      <c r="G735" s="1222" t="s">
        <v>3013</v>
      </c>
      <c r="H735" s="1223">
        <v>61322.674729999999</v>
      </c>
      <c r="I735" s="1223">
        <v>57750</v>
      </c>
      <c r="J735" s="1222" t="s">
        <v>3014</v>
      </c>
      <c r="K735" s="1224">
        <v>45239</v>
      </c>
      <c r="L735" s="1222" t="s">
        <v>292</v>
      </c>
      <c r="M735" s="1224" t="s">
        <v>3015</v>
      </c>
      <c r="N735" s="1222" t="s">
        <v>293</v>
      </c>
      <c r="O735" s="2069">
        <v>47067</v>
      </c>
      <c r="P735" s="1221" t="s">
        <v>294</v>
      </c>
      <c r="Q735" s="1221" t="s">
        <v>3198</v>
      </c>
      <c r="R735" s="2069" t="s">
        <v>3186</v>
      </c>
      <c r="S735" s="1222" t="s">
        <v>297</v>
      </c>
      <c r="T735" s="2063" t="s">
        <v>2918</v>
      </c>
      <c r="U735" s="1222" t="s">
        <v>294</v>
      </c>
      <c r="V735" s="1222" t="s">
        <v>3018</v>
      </c>
      <c r="W735" s="1222" t="s">
        <v>294</v>
      </c>
      <c r="X735" s="1222" t="s">
        <v>3019</v>
      </c>
      <c r="Y735" s="1222" t="s">
        <v>3020</v>
      </c>
      <c r="Z735" s="1222" t="s">
        <v>3011</v>
      </c>
      <c r="AA735" s="1222" t="s">
        <v>3011</v>
      </c>
      <c r="AB735" s="1222" t="s">
        <v>3011</v>
      </c>
      <c r="AC735" s="1222" t="s">
        <v>3011</v>
      </c>
      <c r="AD735" s="1222" t="s">
        <v>3011</v>
      </c>
      <c r="AE735" s="1222" t="s">
        <v>3011</v>
      </c>
      <c r="AF735" s="2007" t="s">
        <v>293</v>
      </c>
      <c r="AG735" s="1222" t="s">
        <v>3160</v>
      </c>
      <c r="AH735" s="1221" t="s">
        <v>2908</v>
      </c>
      <c r="AI735" s="2007" t="s">
        <v>2909</v>
      </c>
      <c r="AJ735" s="1222" t="s">
        <v>295</v>
      </c>
      <c r="AK735" s="1225" t="s">
        <v>3022</v>
      </c>
      <c r="AL735" s="1222" t="s">
        <v>294</v>
      </c>
      <c r="AM735" s="1221" t="s">
        <v>3011</v>
      </c>
      <c r="AN735" s="2008"/>
    </row>
    <row r="736" spans="1:40" ht="93" customHeight="1">
      <c r="A736" s="1221" t="s">
        <v>1107</v>
      </c>
      <c r="B736" s="1221" t="s">
        <v>1028</v>
      </c>
      <c r="C736" s="1221" t="s">
        <v>3158</v>
      </c>
      <c r="D736" s="1222" t="s">
        <v>3011</v>
      </c>
      <c r="E736" s="1221" t="s">
        <v>3012</v>
      </c>
      <c r="F736" s="1222" t="s">
        <v>291</v>
      </c>
      <c r="G736" s="1222" t="s">
        <v>3013</v>
      </c>
      <c r="H736" s="1223">
        <v>371.65257000000003</v>
      </c>
      <c r="I736" s="1223">
        <v>350</v>
      </c>
      <c r="J736" s="1222" t="s">
        <v>3014</v>
      </c>
      <c r="K736" s="1224">
        <v>45239</v>
      </c>
      <c r="L736" s="1222" t="s">
        <v>292</v>
      </c>
      <c r="M736" s="1224" t="s">
        <v>3015</v>
      </c>
      <c r="N736" s="1222" t="s">
        <v>293</v>
      </c>
      <c r="O736" s="2069">
        <v>47067</v>
      </c>
      <c r="P736" s="1221" t="s">
        <v>294</v>
      </c>
      <c r="Q736" s="1221" t="s">
        <v>3187</v>
      </c>
      <c r="R736" s="2069" t="s">
        <v>3186</v>
      </c>
      <c r="S736" s="1222" t="s">
        <v>297</v>
      </c>
      <c r="T736" s="2063" t="s">
        <v>2918</v>
      </c>
      <c r="U736" s="1222" t="s">
        <v>294</v>
      </c>
      <c r="V736" s="1222" t="s">
        <v>3018</v>
      </c>
      <c r="W736" s="1222" t="s">
        <v>294</v>
      </c>
      <c r="X736" s="1222" t="s">
        <v>3019</v>
      </c>
      <c r="Y736" s="1222" t="s">
        <v>3020</v>
      </c>
      <c r="Z736" s="1222" t="s">
        <v>3011</v>
      </c>
      <c r="AA736" s="1222" t="s">
        <v>3011</v>
      </c>
      <c r="AB736" s="1222" t="s">
        <v>3011</v>
      </c>
      <c r="AC736" s="1222" t="s">
        <v>3011</v>
      </c>
      <c r="AD736" s="1222" t="s">
        <v>3011</v>
      </c>
      <c r="AE736" s="1222" t="s">
        <v>3011</v>
      </c>
      <c r="AF736" s="2007" t="s">
        <v>293</v>
      </c>
      <c r="AG736" s="1222" t="s">
        <v>3160</v>
      </c>
      <c r="AH736" s="1221" t="s">
        <v>2908</v>
      </c>
      <c r="AI736" s="2007" t="s">
        <v>2909</v>
      </c>
      <c r="AJ736" s="1222" t="s">
        <v>295</v>
      </c>
      <c r="AK736" s="1225" t="s">
        <v>3022</v>
      </c>
      <c r="AL736" s="1222" t="s">
        <v>294</v>
      </c>
      <c r="AM736" s="1221" t="s">
        <v>3011</v>
      </c>
      <c r="AN736" s="2008"/>
    </row>
    <row r="737" spans="1:40" ht="93" customHeight="1">
      <c r="A737" s="1221" t="s">
        <v>1107</v>
      </c>
      <c r="B737" s="1221" t="s">
        <v>1029</v>
      </c>
      <c r="C737" s="1221" t="s">
        <v>3158</v>
      </c>
      <c r="D737" s="1222" t="s">
        <v>3011</v>
      </c>
      <c r="E737" s="1221" t="s">
        <v>3012</v>
      </c>
      <c r="F737" s="1222" t="s">
        <v>291</v>
      </c>
      <c r="G737" s="1222" t="s">
        <v>3013</v>
      </c>
      <c r="H737" s="1223">
        <v>1114.9577200000001</v>
      </c>
      <c r="I737" s="1223">
        <v>1050</v>
      </c>
      <c r="J737" s="1222" t="s">
        <v>3014</v>
      </c>
      <c r="K737" s="1224">
        <v>45239</v>
      </c>
      <c r="L737" s="1222" t="s">
        <v>292</v>
      </c>
      <c r="M737" s="1224" t="s">
        <v>3015</v>
      </c>
      <c r="N737" s="1222" t="s">
        <v>293</v>
      </c>
      <c r="O737" s="2069">
        <v>47067</v>
      </c>
      <c r="P737" s="1221" t="s">
        <v>294</v>
      </c>
      <c r="Q737" s="1221" t="s">
        <v>3189</v>
      </c>
      <c r="R737" s="2069" t="s">
        <v>3186</v>
      </c>
      <c r="S737" s="1222" t="s">
        <v>297</v>
      </c>
      <c r="T737" s="2063" t="s">
        <v>2918</v>
      </c>
      <c r="U737" s="1222" t="s">
        <v>294</v>
      </c>
      <c r="V737" s="1222" t="s">
        <v>3018</v>
      </c>
      <c r="W737" s="1222" t="s">
        <v>294</v>
      </c>
      <c r="X737" s="1222" t="s">
        <v>3019</v>
      </c>
      <c r="Y737" s="1222" t="s">
        <v>3020</v>
      </c>
      <c r="Z737" s="1222" t="s">
        <v>3011</v>
      </c>
      <c r="AA737" s="1222" t="s">
        <v>3011</v>
      </c>
      <c r="AB737" s="1222" t="s">
        <v>3011</v>
      </c>
      <c r="AC737" s="1222" t="s">
        <v>3011</v>
      </c>
      <c r="AD737" s="1222" t="s">
        <v>3011</v>
      </c>
      <c r="AE737" s="1222" t="s">
        <v>3011</v>
      </c>
      <c r="AF737" s="2007" t="s">
        <v>293</v>
      </c>
      <c r="AG737" s="1222" t="s">
        <v>3160</v>
      </c>
      <c r="AH737" s="1221" t="s">
        <v>2908</v>
      </c>
      <c r="AI737" s="2007" t="s">
        <v>2909</v>
      </c>
      <c r="AJ737" s="1222" t="s">
        <v>295</v>
      </c>
      <c r="AK737" s="1225" t="s">
        <v>3022</v>
      </c>
      <c r="AL737" s="1222" t="s">
        <v>294</v>
      </c>
      <c r="AM737" s="1221" t="s">
        <v>3011</v>
      </c>
      <c r="AN737" s="2008"/>
    </row>
    <row r="738" spans="1:40" ht="93" customHeight="1">
      <c r="A738" s="1221" t="s">
        <v>1107</v>
      </c>
      <c r="B738" s="1221" t="s">
        <v>1030</v>
      </c>
      <c r="C738" s="1221" t="s">
        <v>3158</v>
      </c>
      <c r="D738" s="1222" t="s">
        <v>3011</v>
      </c>
      <c r="E738" s="1221" t="s">
        <v>3012</v>
      </c>
      <c r="F738" s="1222" t="s">
        <v>291</v>
      </c>
      <c r="G738" s="1222" t="s">
        <v>3013</v>
      </c>
      <c r="H738" s="1223">
        <v>743.30515000000003</v>
      </c>
      <c r="I738" s="1223">
        <v>700</v>
      </c>
      <c r="J738" s="1222" t="s">
        <v>3014</v>
      </c>
      <c r="K738" s="1224">
        <v>45239</v>
      </c>
      <c r="L738" s="1222" t="s">
        <v>292</v>
      </c>
      <c r="M738" s="1224" t="s">
        <v>3015</v>
      </c>
      <c r="N738" s="1222" t="s">
        <v>293</v>
      </c>
      <c r="O738" s="2069">
        <v>47067</v>
      </c>
      <c r="P738" s="1221" t="s">
        <v>294</v>
      </c>
      <c r="Q738" s="1221" t="s">
        <v>3185</v>
      </c>
      <c r="R738" s="2069" t="s">
        <v>3186</v>
      </c>
      <c r="S738" s="1222" t="s">
        <v>297</v>
      </c>
      <c r="T738" s="2063" t="s">
        <v>2918</v>
      </c>
      <c r="U738" s="1222" t="s">
        <v>294</v>
      </c>
      <c r="V738" s="1222" t="s">
        <v>3018</v>
      </c>
      <c r="W738" s="1222" t="s">
        <v>294</v>
      </c>
      <c r="X738" s="1222" t="s">
        <v>3019</v>
      </c>
      <c r="Y738" s="1222" t="s">
        <v>3020</v>
      </c>
      <c r="Z738" s="1222" t="s">
        <v>3011</v>
      </c>
      <c r="AA738" s="1222" t="s">
        <v>3011</v>
      </c>
      <c r="AB738" s="1222" t="s">
        <v>3011</v>
      </c>
      <c r="AC738" s="1222" t="s">
        <v>3011</v>
      </c>
      <c r="AD738" s="1222" t="s">
        <v>3011</v>
      </c>
      <c r="AE738" s="1222" t="s">
        <v>3011</v>
      </c>
      <c r="AF738" s="2007" t="s">
        <v>293</v>
      </c>
      <c r="AG738" s="1222" t="s">
        <v>3160</v>
      </c>
      <c r="AH738" s="1221" t="s">
        <v>2908</v>
      </c>
      <c r="AI738" s="2007" t="s">
        <v>2909</v>
      </c>
      <c r="AJ738" s="1222" t="s">
        <v>295</v>
      </c>
      <c r="AK738" s="1225" t="s">
        <v>3022</v>
      </c>
      <c r="AL738" s="1222" t="s">
        <v>294</v>
      </c>
      <c r="AM738" s="1221" t="s">
        <v>3011</v>
      </c>
      <c r="AN738" s="2008"/>
    </row>
    <row r="739" spans="1:40" ht="93" customHeight="1">
      <c r="A739" s="1221" t="s">
        <v>1107</v>
      </c>
      <c r="B739" s="1221" t="s">
        <v>1031</v>
      </c>
      <c r="C739" s="1221" t="s">
        <v>3158</v>
      </c>
      <c r="D739" s="1222" t="s">
        <v>3011</v>
      </c>
      <c r="E739" s="1221" t="s">
        <v>3012</v>
      </c>
      <c r="F739" s="1222" t="s">
        <v>291</v>
      </c>
      <c r="G739" s="1222" t="s">
        <v>3013</v>
      </c>
      <c r="H739" s="1223">
        <v>4831.4834600000004</v>
      </c>
      <c r="I739" s="1223">
        <v>4550</v>
      </c>
      <c r="J739" s="1222" t="s">
        <v>3014</v>
      </c>
      <c r="K739" s="1224">
        <v>45239</v>
      </c>
      <c r="L739" s="1222" t="s">
        <v>292</v>
      </c>
      <c r="M739" s="1224" t="s">
        <v>3015</v>
      </c>
      <c r="N739" s="1222" t="s">
        <v>293</v>
      </c>
      <c r="O739" s="2069">
        <v>47067</v>
      </c>
      <c r="P739" s="1221" t="s">
        <v>294</v>
      </c>
      <c r="Q739" s="1221" t="s">
        <v>3199</v>
      </c>
      <c r="R739" s="2069" t="s">
        <v>3186</v>
      </c>
      <c r="S739" s="1222" t="s">
        <v>297</v>
      </c>
      <c r="T739" s="2063" t="s">
        <v>2918</v>
      </c>
      <c r="U739" s="1222" t="s">
        <v>294</v>
      </c>
      <c r="V739" s="1222" t="s">
        <v>3018</v>
      </c>
      <c r="W739" s="1222" t="s">
        <v>294</v>
      </c>
      <c r="X739" s="1222" t="s">
        <v>3019</v>
      </c>
      <c r="Y739" s="1222" t="s">
        <v>3020</v>
      </c>
      <c r="Z739" s="1222" t="s">
        <v>3011</v>
      </c>
      <c r="AA739" s="1222" t="s">
        <v>3011</v>
      </c>
      <c r="AB739" s="1222" t="s">
        <v>3011</v>
      </c>
      <c r="AC739" s="1222" t="s">
        <v>3011</v>
      </c>
      <c r="AD739" s="1222" t="s">
        <v>3011</v>
      </c>
      <c r="AE739" s="1222" t="s">
        <v>3011</v>
      </c>
      <c r="AF739" s="2007" t="s">
        <v>293</v>
      </c>
      <c r="AG739" s="1222" t="s">
        <v>3160</v>
      </c>
      <c r="AH739" s="1221" t="s">
        <v>2908</v>
      </c>
      <c r="AI739" s="2007" t="s">
        <v>2909</v>
      </c>
      <c r="AJ739" s="1222" t="s">
        <v>295</v>
      </c>
      <c r="AK739" s="1225" t="s">
        <v>3022</v>
      </c>
      <c r="AL739" s="1222" t="s">
        <v>294</v>
      </c>
      <c r="AM739" s="1221" t="s">
        <v>3011</v>
      </c>
      <c r="AN739" s="2008"/>
    </row>
    <row r="740" spans="1:40" ht="93" customHeight="1">
      <c r="A740" s="1221" t="s">
        <v>1107</v>
      </c>
      <c r="B740" s="1221" t="s">
        <v>1032</v>
      </c>
      <c r="C740" s="1221" t="s">
        <v>3158</v>
      </c>
      <c r="D740" s="1222" t="s">
        <v>3011</v>
      </c>
      <c r="E740" s="1221" t="s">
        <v>3012</v>
      </c>
      <c r="F740" s="1222" t="s">
        <v>291</v>
      </c>
      <c r="G740" s="1222" t="s">
        <v>3013</v>
      </c>
      <c r="H740" s="1223">
        <v>371.65257000000003</v>
      </c>
      <c r="I740" s="1223">
        <v>350</v>
      </c>
      <c r="J740" s="1222" t="s">
        <v>3014</v>
      </c>
      <c r="K740" s="1224">
        <v>45239</v>
      </c>
      <c r="L740" s="1222" t="s">
        <v>292</v>
      </c>
      <c r="M740" s="1224" t="s">
        <v>3015</v>
      </c>
      <c r="N740" s="1222" t="s">
        <v>293</v>
      </c>
      <c r="O740" s="2069">
        <v>47067</v>
      </c>
      <c r="P740" s="1221" t="s">
        <v>294</v>
      </c>
      <c r="Q740" s="1221" t="s">
        <v>3187</v>
      </c>
      <c r="R740" s="2069" t="s">
        <v>3186</v>
      </c>
      <c r="S740" s="1222" t="s">
        <v>297</v>
      </c>
      <c r="T740" s="2063" t="s">
        <v>2918</v>
      </c>
      <c r="U740" s="1222" t="s">
        <v>294</v>
      </c>
      <c r="V740" s="1222" t="s">
        <v>3018</v>
      </c>
      <c r="W740" s="1222" t="s">
        <v>294</v>
      </c>
      <c r="X740" s="1222" t="s">
        <v>3019</v>
      </c>
      <c r="Y740" s="1222" t="s">
        <v>3020</v>
      </c>
      <c r="Z740" s="1222" t="s">
        <v>3011</v>
      </c>
      <c r="AA740" s="1222" t="s">
        <v>3011</v>
      </c>
      <c r="AB740" s="1222" t="s">
        <v>3011</v>
      </c>
      <c r="AC740" s="1222" t="s">
        <v>3011</v>
      </c>
      <c r="AD740" s="1222" t="s">
        <v>3011</v>
      </c>
      <c r="AE740" s="1222" t="s">
        <v>3011</v>
      </c>
      <c r="AF740" s="2007" t="s">
        <v>293</v>
      </c>
      <c r="AG740" s="1222" t="s">
        <v>3160</v>
      </c>
      <c r="AH740" s="1221" t="s">
        <v>2908</v>
      </c>
      <c r="AI740" s="2007" t="s">
        <v>2909</v>
      </c>
      <c r="AJ740" s="1222" t="s">
        <v>295</v>
      </c>
      <c r="AK740" s="1225" t="s">
        <v>3022</v>
      </c>
      <c r="AL740" s="1222" t="s">
        <v>294</v>
      </c>
      <c r="AM740" s="1221" t="s">
        <v>3011</v>
      </c>
      <c r="AN740" s="2008"/>
    </row>
    <row r="741" spans="1:40" ht="93" customHeight="1">
      <c r="A741" s="1221" t="s">
        <v>1107</v>
      </c>
      <c r="B741" s="1221" t="s">
        <v>1033</v>
      </c>
      <c r="C741" s="1221" t="s">
        <v>3158</v>
      </c>
      <c r="D741" s="1222" t="s">
        <v>3011</v>
      </c>
      <c r="E741" s="1221" t="s">
        <v>3012</v>
      </c>
      <c r="F741" s="1222" t="s">
        <v>291</v>
      </c>
      <c r="G741" s="1222" t="s">
        <v>3013</v>
      </c>
      <c r="H741" s="1223">
        <v>743.30515000000003</v>
      </c>
      <c r="I741" s="1223">
        <v>700</v>
      </c>
      <c r="J741" s="1222" t="s">
        <v>3014</v>
      </c>
      <c r="K741" s="1224">
        <v>45239</v>
      </c>
      <c r="L741" s="1222" t="s">
        <v>292</v>
      </c>
      <c r="M741" s="1224" t="s">
        <v>3015</v>
      </c>
      <c r="N741" s="1222" t="s">
        <v>293</v>
      </c>
      <c r="O741" s="2069">
        <v>47067</v>
      </c>
      <c r="P741" s="1221" t="s">
        <v>294</v>
      </c>
      <c r="Q741" s="1221" t="s">
        <v>3185</v>
      </c>
      <c r="R741" s="2069" t="s">
        <v>3186</v>
      </c>
      <c r="S741" s="1222" t="s">
        <v>297</v>
      </c>
      <c r="T741" s="2063" t="s">
        <v>2918</v>
      </c>
      <c r="U741" s="1222" t="s">
        <v>294</v>
      </c>
      <c r="V741" s="1222" t="s">
        <v>3018</v>
      </c>
      <c r="W741" s="1222" t="s">
        <v>294</v>
      </c>
      <c r="X741" s="1222" t="s">
        <v>3019</v>
      </c>
      <c r="Y741" s="1222" t="s">
        <v>3020</v>
      </c>
      <c r="Z741" s="1222" t="s">
        <v>3011</v>
      </c>
      <c r="AA741" s="1222" t="s">
        <v>3011</v>
      </c>
      <c r="AB741" s="1222" t="s">
        <v>3011</v>
      </c>
      <c r="AC741" s="1222" t="s">
        <v>3011</v>
      </c>
      <c r="AD741" s="1222" t="s">
        <v>3011</v>
      </c>
      <c r="AE741" s="1222" t="s">
        <v>3011</v>
      </c>
      <c r="AF741" s="2007" t="s">
        <v>293</v>
      </c>
      <c r="AG741" s="1222" t="s">
        <v>3160</v>
      </c>
      <c r="AH741" s="1221" t="s">
        <v>2908</v>
      </c>
      <c r="AI741" s="2007" t="s">
        <v>2909</v>
      </c>
      <c r="AJ741" s="1222" t="s">
        <v>295</v>
      </c>
      <c r="AK741" s="1225" t="s">
        <v>3022</v>
      </c>
      <c r="AL741" s="1222" t="s">
        <v>294</v>
      </c>
      <c r="AM741" s="1221" t="s">
        <v>3011</v>
      </c>
      <c r="AN741" s="2008"/>
    </row>
    <row r="742" spans="1:40" ht="93" customHeight="1">
      <c r="A742" s="1221" t="s">
        <v>1107</v>
      </c>
      <c r="B742" s="1221" t="s">
        <v>1034</v>
      </c>
      <c r="C742" s="1221" t="s">
        <v>3158</v>
      </c>
      <c r="D742" s="1222" t="s">
        <v>3011</v>
      </c>
      <c r="E742" s="1221" t="s">
        <v>3012</v>
      </c>
      <c r="F742" s="1222" t="s">
        <v>291</v>
      </c>
      <c r="G742" s="1222" t="s">
        <v>3013</v>
      </c>
      <c r="H742" s="1223">
        <v>59836.064440000002</v>
      </c>
      <c r="I742" s="1223">
        <v>56350</v>
      </c>
      <c r="J742" s="1222" t="s">
        <v>3014</v>
      </c>
      <c r="K742" s="1224">
        <v>45239</v>
      </c>
      <c r="L742" s="1222" t="s">
        <v>292</v>
      </c>
      <c r="M742" s="1224" t="s">
        <v>3015</v>
      </c>
      <c r="N742" s="1222" t="s">
        <v>293</v>
      </c>
      <c r="O742" s="2069">
        <v>47067</v>
      </c>
      <c r="P742" s="1221" t="s">
        <v>294</v>
      </c>
      <c r="Q742" s="1221" t="s">
        <v>3200</v>
      </c>
      <c r="R742" s="2069" t="s">
        <v>3186</v>
      </c>
      <c r="S742" s="1222" t="s">
        <v>297</v>
      </c>
      <c r="T742" s="2063" t="s">
        <v>2918</v>
      </c>
      <c r="U742" s="1222" t="s">
        <v>294</v>
      </c>
      <c r="V742" s="1222" t="s">
        <v>3018</v>
      </c>
      <c r="W742" s="1222" t="s">
        <v>294</v>
      </c>
      <c r="X742" s="1222" t="s">
        <v>3019</v>
      </c>
      <c r="Y742" s="1222" t="s">
        <v>3020</v>
      </c>
      <c r="Z742" s="1222" t="s">
        <v>3011</v>
      </c>
      <c r="AA742" s="1222" t="s">
        <v>3011</v>
      </c>
      <c r="AB742" s="1222" t="s">
        <v>3011</v>
      </c>
      <c r="AC742" s="1222" t="s">
        <v>3011</v>
      </c>
      <c r="AD742" s="1222" t="s">
        <v>3011</v>
      </c>
      <c r="AE742" s="1222" t="s">
        <v>3011</v>
      </c>
      <c r="AF742" s="2007" t="s">
        <v>293</v>
      </c>
      <c r="AG742" s="1222" t="s">
        <v>3160</v>
      </c>
      <c r="AH742" s="1221" t="s">
        <v>2908</v>
      </c>
      <c r="AI742" s="2007" t="s">
        <v>2909</v>
      </c>
      <c r="AJ742" s="1222" t="s">
        <v>295</v>
      </c>
      <c r="AK742" s="1225" t="s">
        <v>3022</v>
      </c>
      <c r="AL742" s="1222" t="s">
        <v>294</v>
      </c>
      <c r="AM742" s="1221" t="s">
        <v>3011</v>
      </c>
      <c r="AN742" s="2008"/>
    </row>
    <row r="743" spans="1:40" ht="93" customHeight="1">
      <c r="A743" s="1221" t="s">
        <v>1107</v>
      </c>
      <c r="B743" s="1221" t="s">
        <v>1035</v>
      </c>
      <c r="C743" s="1221" t="s">
        <v>3158</v>
      </c>
      <c r="D743" s="1222" t="s">
        <v>3011</v>
      </c>
      <c r="E743" s="1221" t="s">
        <v>3012</v>
      </c>
      <c r="F743" s="1222" t="s">
        <v>291</v>
      </c>
      <c r="G743" s="1222" t="s">
        <v>3013</v>
      </c>
      <c r="H743" s="1223">
        <v>5203.1360400000003</v>
      </c>
      <c r="I743" s="1223">
        <v>4900</v>
      </c>
      <c r="J743" s="1222" t="s">
        <v>3014</v>
      </c>
      <c r="K743" s="1224">
        <v>45239</v>
      </c>
      <c r="L743" s="1222" t="s">
        <v>292</v>
      </c>
      <c r="M743" s="1224" t="s">
        <v>3015</v>
      </c>
      <c r="N743" s="1222" t="s">
        <v>293</v>
      </c>
      <c r="O743" s="2069">
        <v>47067</v>
      </c>
      <c r="P743" s="1221" t="s">
        <v>294</v>
      </c>
      <c r="Q743" s="1221" t="s">
        <v>3201</v>
      </c>
      <c r="R743" s="2069" t="s">
        <v>3186</v>
      </c>
      <c r="S743" s="1222" t="s">
        <v>297</v>
      </c>
      <c r="T743" s="2063" t="s">
        <v>2918</v>
      </c>
      <c r="U743" s="1222" t="s">
        <v>294</v>
      </c>
      <c r="V743" s="1222" t="s">
        <v>3018</v>
      </c>
      <c r="W743" s="1222" t="s">
        <v>294</v>
      </c>
      <c r="X743" s="1222" t="s">
        <v>3019</v>
      </c>
      <c r="Y743" s="1222" t="s">
        <v>3020</v>
      </c>
      <c r="Z743" s="1222" t="s">
        <v>3011</v>
      </c>
      <c r="AA743" s="1222" t="s">
        <v>3011</v>
      </c>
      <c r="AB743" s="1222" t="s">
        <v>3011</v>
      </c>
      <c r="AC743" s="1222" t="s">
        <v>3011</v>
      </c>
      <c r="AD743" s="1222" t="s">
        <v>3011</v>
      </c>
      <c r="AE743" s="1222" t="s">
        <v>3011</v>
      </c>
      <c r="AF743" s="2007" t="s">
        <v>293</v>
      </c>
      <c r="AG743" s="1222" t="s">
        <v>3160</v>
      </c>
      <c r="AH743" s="1221" t="s">
        <v>2908</v>
      </c>
      <c r="AI743" s="2007" t="s">
        <v>2909</v>
      </c>
      <c r="AJ743" s="1222" t="s">
        <v>295</v>
      </c>
      <c r="AK743" s="1225" t="s">
        <v>3022</v>
      </c>
      <c r="AL743" s="1222" t="s">
        <v>294</v>
      </c>
      <c r="AM743" s="1221" t="s">
        <v>3011</v>
      </c>
      <c r="AN743" s="2008"/>
    </row>
    <row r="744" spans="1:40" ht="93" customHeight="1">
      <c r="A744" s="1221" t="s">
        <v>1107</v>
      </c>
      <c r="B744" s="1221" t="s">
        <v>1036</v>
      </c>
      <c r="C744" s="1221" t="s">
        <v>3158</v>
      </c>
      <c r="D744" s="1222" t="s">
        <v>3011</v>
      </c>
      <c r="E744" s="1221" t="s">
        <v>3012</v>
      </c>
      <c r="F744" s="1222" t="s">
        <v>291</v>
      </c>
      <c r="G744" s="1222" t="s">
        <v>3013</v>
      </c>
      <c r="H744" s="1223">
        <v>1486.6103000000001</v>
      </c>
      <c r="I744" s="1223">
        <v>1400</v>
      </c>
      <c r="J744" s="1222" t="s">
        <v>3014</v>
      </c>
      <c r="K744" s="1224">
        <v>45239</v>
      </c>
      <c r="L744" s="1222" t="s">
        <v>292</v>
      </c>
      <c r="M744" s="1224" t="s">
        <v>3015</v>
      </c>
      <c r="N744" s="1222" t="s">
        <v>293</v>
      </c>
      <c r="O744" s="2069">
        <v>47067</v>
      </c>
      <c r="P744" s="1221" t="s">
        <v>294</v>
      </c>
      <c r="Q744" s="1221" t="s">
        <v>3190</v>
      </c>
      <c r="R744" s="2069" t="s">
        <v>3186</v>
      </c>
      <c r="S744" s="1222" t="s">
        <v>297</v>
      </c>
      <c r="T744" s="2063" t="s">
        <v>2918</v>
      </c>
      <c r="U744" s="1222" t="s">
        <v>294</v>
      </c>
      <c r="V744" s="1222" t="s">
        <v>3018</v>
      </c>
      <c r="W744" s="1222" t="s">
        <v>294</v>
      </c>
      <c r="X744" s="1222" t="s">
        <v>3019</v>
      </c>
      <c r="Y744" s="1222" t="s">
        <v>3020</v>
      </c>
      <c r="Z744" s="1222" t="s">
        <v>3011</v>
      </c>
      <c r="AA744" s="1222" t="s">
        <v>3011</v>
      </c>
      <c r="AB744" s="1222" t="s">
        <v>3011</v>
      </c>
      <c r="AC744" s="1222" t="s">
        <v>3011</v>
      </c>
      <c r="AD744" s="1222" t="s">
        <v>3011</v>
      </c>
      <c r="AE744" s="1222" t="s">
        <v>3011</v>
      </c>
      <c r="AF744" s="2007" t="s">
        <v>293</v>
      </c>
      <c r="AG744" s="1222" t="s">
        <v>3160</v>
      </c>
      <c r="AH744" s="1221" t="s">
        <v>2908</v>
      </c>
      <c r="AI744" s="2007" t="s">
        <v>2909</v>
      </c>
      <c r="AJ744" s="1222" t="s">
        <v>295</v>
      </c>
      <c r="AK744" s="1225" t="s">
        <v>3022</v>
      </c>
      <c r="AL744" s="1222" t="s">
        <v>294</v>
      </c>
      <c r="AM744" s="1221" t="s">
        <v>3011</v>
      </c>
      <c r="AN744" s="2008"/>
    </row>
    <row r="745" spans="1:40" ht="93" customHeight="1">
      <c r="A745" s="1221" t="s">
        <v>1107</v>
      </c>
      <c r="B745" s="1221" t="s">
        <v>1037</v>
      </c>
      <c r="C745" s="1221" t="s">
        <v>3158</v>
      </c>
      <c r="D745" s="1222" t="s">
        <v>3011</v>
      </c>
      <c r="E745" s="1221" t="s">
        <v>3012</v>
      </c>
      <c r="F745" s="1222" t="s">
        <v>291</v>
      </c>
      <c r="G745" s="1222" t="s">
        <v>3013</v>
      </c>
      <c r="H745" s="1223">
        <v>743.30515000000003</v>
      </c>
      <c r="I745" s="1223">
        <v>700</v>
      </c>
      <c r="J745" s="1222" t="s">
        <v>3014</v>
      </c>
      <c r="K745" s="1224">
        <v>45239</v>
      </c>
      <c r="L745" s="1222" t="s">
        <v>292</v>
      </c>
      <c r="M745" s="1224" t="s">
        <v>3015</v>
      </c>
      <c r="N745" s="1222" t="s">
        <v>293</v>
      </c>
      <c r="O745" s="2069">
        <v>47067</v>
      </c>
      <c r="P745" s="1221" t="s">
        <v>294</v>
      </c>
      <c r="Q745" s="1221" t="s">
        <v>3185</v>
      </c>
      <c r="R745" s="2069" t="s">
        <v>3186</v>
      </c>
      <c r="S745" s="1222" t="s">
        <v>297</v>
      </c>
      <c r="T745" s="2063" t="s">
        <v>2918</v>
      </c>
      <c r="U745" s="1222" t="s">
        <v>294</v>
      </c>
      <c r="V745" s="1222" t="s">
        <v>3018</v>
      </c>
      <c r="W745" s="1222" t="s">
        <v>294</v>
      </c>
      <c r="X745" s="1222" t="s">
        <v>3019</v>
      </c>
      <c r="Y745" s="1222" t="s">
        <v>3020</v>
      </c>
      <c r="Z745" s="1222" t="s">
        <v>3011</v>
      </c>
      <c r="AA745" s="1222" t="s">
        <v>3011</v>
      </c>
      <c r="AB745" s="1222" t="s">
        <v>3011</v>
      </c>
      <c r="AC745" s="1222" t="s">
        <v>3011</v>
      </c>
      <c r="AD745" s="1222" t="s">
        <v>3011</v>
      </c>
      <c r="AE745" s="1222" t="s">
        <v>3011</v>
      </c>
      <c r="AF745" s="2007" t="s">
        <v>293</v>
      </c>
      <c r="AG745" s="1222" t="s">
        <v>3160</v>
      </c>
      <c r="AH745" s="1221" t="s">
        <v>2908</v>
      </c>
      <c r="AI745" s="2007" t="s">
        <v>2909</v>
      </c>
      <c r="AJ745" s="1222" t="s">
        <v>295</v>
      </c>
      <c r="AK745" s="1225" t="s">
        <v>3022</v>
      </c>
      <c r="AL745" s="1222" t="s">
        <v>294</v>
      </c>
      <c r="AM745" s="1221" t="s">
        <v>3011</v>
      </c>
      <c r="AN745" s="2008"/>
    </row>
    <row r="746" spans="1:40" ht="93" customHeight="1">
      <c r="A746" s="1221" t="s">
        <v>1107</v>
      </c>
      <c r="B746" s="1221" t="s">
        <v>1038</v>
      </c>
      <c r="C746" s="1221" t="s">
        <v>3158</v>
      </c>
      <c r="D746" s="1222" t="s">
        <v>3011</v>
      </c>
      <c r="E746" s="1221" t="s">
        <v>3012</v>
      </c>
      <c r="F746" s="1222" t="s">
        <v>291</v>
      </c>
      <c r="G746" s="1222" t="s">
        <v>3013</v>
      </c>
      <c r="H746" s="1223">
        <v>4088.17832</v>
      </c>
      <c r="I746" s="1223">
        <v>3850</v>
      </c>
      <c r="J746" s="1222" t="s">
        <v>3014</v>
      </c>
      <c r="K746" s="1224">
        <v>45239</v>
      </c>
      <c r="L746" s="1222" t="s">
        <v>292</v>
      </c>
      <c r="M746" s="1224" t="s">
        <v>3015</v>
      </c>
      <c r="N746" s="1222" t="s">
        <v>293</v>
      </c>
      <c r="O746" s="2069">
        <v>47067</v>
      </c>
      <c r="P746" s="1221" t="s">
        <v>294</v>
      </c>
      <c r="Q746" s="1221" t="s">
        <v>3195</v>
      </c>
      <c r="R746" s="2069" t="s">
        <v>3186</v>
      </c>
      <c r="S746" s="1222" t="s">
        <v>297</v>
      </c>
      <c r="T746" s="2063" t="s">
        <v>2918</v>
      </c>
      <c r="U746" s="1222" t="s">
        <v>294</v>
      </c>
      <c r="V746" s="1222" t="s">
        <v>3018</v>
      </c>
      <c r="W746" s="1222" t="s">
        <v>294</v>
      </c>
      <c r="X746" s="1222" t="s">
        <v>3019</v>
      </c>
      <c r="Y746" s="1222" t="s">
        <v>3020</v>
      </c>
      <c r="Z746" s="1222" t="s">
        <v>3011</v>
      </c>
      <c r="AA746" s="1222" t="s">
        <v>3011</v>
      </c>
      <c r="AB746" s="1222" t="s">
        <v>3011</v>
      </c>
      <c r="AC746" s="1222" t="s">
        <v>3011</v>
      </c>
      <c r="AD746" s="1222" t="s">
        <v>3011</v>
      </c>
      <c r="AE746" s="1222" t="s">
        <v>3011</v>
      </c>
      <c r="AF746" s="2007" t="s">
        <v>293</v>
      </c>
      <c r="AG746" s="1222" t="s">
        <v>3160</v>
      </c>
      <c r="AH746" s="1221" t="s">
        <v>2908</v>
      </c>
      <c r="AI746" s="2007" t="s">
        <v>2909</v>
      </c>
      <c r="AJ746" s="1222" t="s">
        <v>295</v>
      </c>
      <c r="AK746" s="1225" t="s">
        <v>3022</v>
      </c>
      <c r="AL746" s="1222" t="s">
        <v>294</v>
      </c>
      <c r="AM746" s="1221" t="s">
        <v>3011</v>
      </c>
      <c r="AN746" s="2008"/>
    </row>
    <row r="747" spans="1:40" ht="93" customHeight="1">
      <c r="A747" s="1221" t="s">
        <v>1107</v>
      </c>
      <c r="B747" s="1221" t="s">
        <v>1039</v>
      </c>
      <c r="C747" s="1221" t="s">
        <v>3158</v>
      </c>
      <c r="D747" s="1222" t="s">
        <v>3011</v>
      </c>
      <c r="E747" s="1221" t="s">
        <v>3012</v>
      </c>
      <c r="F747" s="1222" t="s">
        <v>291</v>
      </c>
      <c r="G747" s="1222" t="s">
        <v>3013</v>
      </c>
      <c r="H747" s="1223">
        <v>4088.17832</v>
      </c>
      <c r="I747" s="1223">
        <v>3850</v>
      </c>
      <c r="J747" s="1222" t="s">
        <v>3014</v>
      </c>
      <c r="K747" s="1224">
        <v>45239</v>
      </c>
      <c r="L747" s="1222" t="s">
        <v>292</v>
      </c>
      <c r="M747" s="1224" t="s">
        <v>3015</v>
      </c>
      <c r="N747" s="1222" t="s">
        <v>293</v>
      </c>
      <c r="O747" s="2069">
        <v>47067</v>
      </c>
      <c r="P747" s="1221" t="s">
        <v>294</v>
      </c>
      <c r="Q747" s="1221" t="s">
        <v>3195</v>
      </c>
      <c r="R747" s="2069" t="s">
        <v>3186</v>
      </c>
      <c r="S747" s="1222" t="s">
        <v>297</v>
      </c>
      <c r="T747" s="2063" t="s">
        <v>2918</v>
      </c>
      <c r="U747" s="1222" t="s">
        <v>294</v>
      </c>
      <c r="V747" s="1222" t="s">
        <v>3018</v>
      </c>
      <c r="W747" s="1222" t="s">
        <v>294</v>
      </c>
      <c r="X747" s="1222" t="s">
        <v>3019</v>
      </c>
      <c r="Y747" s="1222" t="s">
        <v>3020</v>
      </c>
      <c r="Z747" s="1222" t="s">
        <v>3011</v>
      </c>
      <c r="AA747" s="1222" t="s">
        <v>3011</v>
      </c>
      <c r="AB747" s="1222" t="s">
        <v>3011</v>
      </c>
      <c r="AC747" s="1222" t="s">
        <v>3011</v>
      </c>
      <c r="AD747" s="1222" t="s">
        <v>3011</v>
      </c>
      <c r="AE747" s="1222" t="s">
        <v>3011</v>
      </c>
      <c r="AF747" s="2007" t="s">
        <v>293</v>
      </c>
      <c r="AG747" s="1222" t="s">
        <v>3160</v>
      </c>
      <c r="AH747" s="1221" t="s">
        <v>2908</v>
      </c>
      <c r="AI747" s="2007" t="s">
        <v>2909</v>
      </c>
      <c r="AJ747" s="1222" t="s">
        <v>295</v>
      </c>
      <c r="AK747" s="1225" t="s">
        <v>3022</v>
      </c>
      <c r="AL747" s="1222" t="s">
        <v>294</v>
      </c>
      <c r="AM747" s="1221" t="s">
        <v>3011</v>
      </c>
      <c r="AN747" s="2008"/>
    </row>
    <row r="748" spans="1:40" ht="93" customHeight="1">
      <c r="A748" s="1221" t="s">
        <v>1107</v>
      </c>
      <c r="B748" s="1221" t="s">
        <v>1040</v>
      </c>
      <c r="C748" s="1221" t="s">
        <v>3158</v>
      </c>
      <c r="D748" s="1222" t="s">
        <v>3011</v>
      </c>
      <c r="E748" s="1221" t="s">
        <v>3012</v>
      </c>
      <c r="F748" s="1222" t="s">
        <v>291</v>
      </c>
      <c r="G748" s="1222" t="s">
        <v>3013</v>
      </c>
      <c r="H748" s="1223">
        <v>1486.6103000000001</v>
      </c>
      <c r="I748" s="1223">
        <v>1400</v>
      </c>
      <c r="J748" s="1222" t="s">
        <v>3014</v>
      </c>
      <c r="K748" s="1224">
        <v>45239</v>
      </c>
      <c r="L748" s="1222" t="s">
        <v>292</v>
      </c>
      <c r="M748" s="1224" t="s">
        <v>3015</v>
      </c>
      <c r="N748" s="1222" t="s">
        <v>293</v>
      </c>
      <c r="O748" s="2069">
        <v>47067</v>
      </c>
      <c r="P748" s="1221" t="s">
        <v>294</v>
      </c>
      <c r="Q748" s="1221" t="s">
        <v>3190</v>
      </c>
      <c r="R748" s="2069" t="s">
        <v>3186</v>
      </c>
      <c r="S748" s="1222" t="s">
        <v>297</v>
      </c>
      <c r="T748" s="2063" t="s">
        <v>2918</v>
      </c>
      <c r="U748" s="1222" t="s">
        <v>294</v>
      </c>
      <c r="V748" s="1222" t="s">
        <v>3018</v>
      </c>
      <c r="W748" s="1222" t="s">
        <v>294</v>
      </c>
      <c r="X748" s="1222" t="s">
        <v>3019</v>
      </c>
      <c r="Y748" s="1222" t="s">
        <v>3020</v>
      </c>
      <c r="Z748" s="1222" t="s">
        <v>3011</v>
      </c>
      <c r="AA748" s="1222" t="s">
        <v>3011</v>
      </c>
      <c r="AB748" s="1222" t="s">
        <v>3011</v>
      </c>
      <c r="AC748" s="1222" t="s">
        <v>3011</v>
      </c>
      <c r="AD748" s="1222" t="s">
        <v>3011</v>
      </c>
      <c r="AE748" s="1222" t="s">
        <v>3011</v>
      </c>
      <c r="AF748" s="2007" t="s">
        <v>293</v>
      </c>
      <c r="AG748" s="1222" t="s">
        <v>3160</v>
      </c>
      <c r="AH748" s="1221" t="s">
        <v>2908</v>
      </c>
      <c r="AI748" s="2007" t="s">
        <v>2909</v>
      </c>
      <c r="AJ748" s="1222" t="s">
        <v>295</v>
      </c>
      <c r="AK748" s="1225" t="s">
        <v>3022</v>
      </c>
      <c r="AL748" s="1222" t="s">
        <v>294</v>
      </c>
      <c r="AM748" s="1221" t="s">
        <v>3011</v>
      </c>
      <c r="AN748" s="2008"/>
    </row>
    <row r="749" spans="1:40" ht="93" customHeight="1">
      <c r="A749" s="1221" t="s">
        <v>1107</v>
      </c>
      <c r="B749" s="1221" t="s">
        <v>1041</v>
      </c>
      <c r="C749" s="1221" t="s">
        <v>3158</v>
      </c>
      <c r="D749" s="1222" t="s">
        <v>3011</v>
      </c>
      <c r="E749" s="1221" t="s">
        <v>3012</v>
      </c>
      <c r="F749" s="1222" t="s">
        <v>291</v>
      </c>
      <c r="G749" s="1222" t="s">
        <v>3013</v>
      </c>
      <c r="H749" s="1223">
        <v>371.65257000000003</v>
      </c>
      <c r="I749" s="1223">
        <v>350</v>
      </c>
      <c r="J749" s="1222" t="s">
        <v>3014</v>
      </c>
      <c r="K749" s="1224">
        <v>45239</v>
      </c>
      <c r="L749" s="1222" t="s">
        <v>292</v>
      </c>
      <c r="M749" s="1224" t="s">
        <v>3015</v>
      </c>
      <c r="N749" s="1222" t="s">
        <v>293</v>
      </c>
      <c r="O749" s="2069">
        <v>47067</v>
      </c>
      <c r="P749" s="1221" t="s">
        <v>294</v>
      </c>
      <c r="Q749" s="1221" t="s">
        <v>3187</v>
      </c>
      <c r="R749" s="2069" t="s">
        <v>3186</v>
      </c>
      <c r="S749" s="1222" t="s">
        <v>297</v>
      </c>
      <c r="T749" s="2063" t="s">
        <v>2918</v>
      </c>
      <c r="U749" s="1222" t="s">
        <v>294</v>
      </c>
      <c r="V749" s="1222" t="s">
        <v>3018</v>
      </c>
      <c r="W749" s="1222" t="s">
        <v>294</v>
      </c>
      <c r="X749" s="1222" t="s">
        <v>3019</v>
      </c>
      <c r="Y749" s="1222" t="s">
        <v>3020</v>
      </c>
      <c r="Z749" s="1222" t="s">
        <v>3011</v>
      </c>
      <c r="AA749" s="1222" t="s">
        <v>3011</v>
      </c>
      <c r="AB749" s="1222" t="s">
        <v>3011</v>
      </c>
      <c r="AC749" s="1222" t="s">
        <v>3011</v>
      </c>
      <c r="AD749" s="1222" t="s">
        <v>3011</v>
      </c>
      <c r="AE749" s="1222" t="s">
        <v>3011</v>
      </c>
      <c r="AF749" s="2007" t="s">
        <v>293</v>
      </c>
      <c r="AG749" s="1222" t="s">
        <v>3160</v>
      </c>
      <c r="AH749" s="1221" t="s">
        <v>2908</v>
      </c>
      <c r="AI749" s="2007" t="s">
        <v>2909</v>
      </c>
      <c r="AJ749" s="1222" t="s">
        <v>295</v>
      </c>
      <c r="AK749" s="1225" t="s">
        <v>3022</v>
      </c>
      <c r="AL749" s="1222" t="s">
        <v>294</v>
      </c>
      <c r="AM749" s="1221" t="s">
        <v>3011</v>
      </c>
      <c r="AN749" s="2008"/>
    </row>
    <row r="750" spans="1:40" ht="93" customHeight="1">
      <c r="A750" s="1221" t="s">
        <v>1107</v>
      </c>
      <c r="B750" s="1221" t="s">
        <v>1042</v>
      </c>
      <c r="C750" s="1221" t="s">
        <v>3158</v>
      </c>
      <c r="D750" s="1222" t="s">
        <v>3011</v>
      </c>
      <c r="E750" s="1221" t="s">
        <v>3012</v>
      </c>
      <c r="F750" s="1222" t="s">
        <v>291</v>
      </c>
      <c r="G750" s="1222" t="s">
        <v>3013</v>
      </c>
      <c r="H750" s="1223">
        <v>25272.375039999999</v>
      </c>
      <c r="I750" s="1223">
        <v>23800</v>
      </c>
      <c r="J750" s="1222" t="s">
        <v>3014</v>
      </c>
      <c r="K750" s="1224">
        <v>45239</v>
      </c>
      <c r="L750" s="1222" t="s">
        <v>292</v>
      </c>
      <c r="M750" s="1224" t="s">
        <v>3015</v>
      </c>
      <c r="N750" s="1222" t="s">
        <v>293</v>
      </c>
      <c r="O750" s="2069">
        <v>47067</v>
      </c>
      <c r="P750" s="1221" t="s">
        <v>294</v>
      </c>
      <c r="Q750" s="1221" t="s">
        <v>3202</v>
      </c>
      <c r="R750" s="2069" t="s">
        <v>3186</v>
      </c>
      <c r="S750" s="1222" t="s">
        <v>297</v>
      </c>
      <c r="T750" s="2063" t="s">
        <v>2918</v>
      </c>
      <c r="U750" s="1222" t="s">
        <v>294</v>
      </c>
      <c r="V750" s="1222" t="s">
        <v>3018</v>
      </c>
      <c r="W750" s="1222" t="s">
        <v>294</v>
      </c>
      <c r="X750" s="1222" t="s">
        <v>3019</v>
      </c>
      <c r="Y750" s="1222" t="s">
        <v>3020</v>
      </c>
      <c r="Z750" s="1222" t="s">
        <v>3011</v>
      </c>
      <c r="AA750" s="1222" t="s">
        <v>3011</v>
      </c>
      <c r="AB750" s="1222" t="s">
        <v>3011</v>
      </c>
      <c r="AC750" s="1222" t="s">
        <v>3011</v>
      </c>
      <c r="AD750" s="1222" t="s">
        <v>3011</v>
      </c>
      <c r="AE750" s="1222" t="s">
        <v>3011</v>
      </c>
      <c r="AF750" s="2007" t="s">
        <v>293</v>
      </c>
      <c r="AG750" s="1222" t="s">
        <v>3160</v>
      </c>
      <c r="AH750" s="1221" t="s">
        <v>2908</v>
      </c>
      <c r="AI750" s="2007" t="s">
        <v>2909</v>
      </c>
      <c r="AJ750" s="1222" t="s">
        <v>295</v>
      </c>
      <c r="AK750" s="1225" t="s">
        <v>3022</v>
      </c>
      <c r="AL750" s="1222" t="s">
        <v>294</v>
      </c>
      <c r="AM750" s="1221" t="s">
        <v>3011</v>
      </c>
      <c r="AN750" s="2008"/>
    </row>
    <row r="751" spans="1:40" ht="93" customHeight="1">
      <c r="A751" s="1221" t="s">
        <v>1107</v>
      </c>
      <c r="B751" s="1221" t="s">
        <v>1043</v>
      </c>
      <c r="C751" s="1221" t="s">
        <v>3158</v>
      </c>
      <c r="D751" s="1222" t="s">
        <v>3011</v>
      </c>
      <c r="E751" s="1221" t="s">
        <v>3012</v>
      </c>
      <c r="F751" s="1222" t="s">
        <v>291</v>
      </c>
      <c r="G751" s="1222" t="s">
        <v>3013</v>
      </c>
      <c r="H751" s="1223">
        <v>371.65257000000003</v>
      </c>
      <c r="I751" s="1223">
        <v>350</v>
      </c>
      <c r="J751" s="1222" t="s">
        <v>3014</v>
      </c>
      <c r="K751" s="1224">
        <v>45239</v>
      </c>
      <c r="L751" s="1222" t="s">
        <v>292</v>
      </c>
      <c r="M751" s="1224" t="s">
        <v>3015</v>
      </c>
      <c r="N751" s="1222" t="s">
        <v>293</v>
      </c>
      <c r="O751" s="2069">
        <v>47067</v>
      </c>
      <c r="P751" s="1221" t="s">
        <v>294</v>
      </c>
      <c r="Q751" s="1221" t="s">
        <v>3187</v>
      </c>
      <c r="R751" s="2069" t="s">
        <v>3186</v>
      </c>
      <c r="S751" s="1222" t="s">
        <v>297</v>
      </c>
      <c r="T751" s="2063" t="s">
        <v>2918</v>
      </c>
      <c r="U751" s="1222" t="s">
        <v>294</v>
      </c>
      <c r="V751" s="1222" t="s">
        <v>3018</v>
      </c>
      <c r="W751" s="1222" t="s">
        <v>294</v>
      </c>
      <c r="X751" s="1222" t="s">
        <v>3019</v>
      </c>
      <c r="Y751" s="1222" t="s">
        <v>3020</v>
      </c>
      <c r="Z751" s="1222" t="s">
        <v>3011</v>
      </c>
      <c r="AA751" s="1222" t="s">
        <v>3011</v>
      </c>
      <c r="AB751" s="1222" t="s">
        <v>3011</v>
      </c>
      <c r="AC751" s="1222" t="s">
        <v>3011</v>
      </c>
      <c r="AD751" s="1222" t="s">
        <v>3011</v>
      </c>
      <c r="AE751" s="1222" t="s">
        <v>3011</v>
      </c>
      <c r="AF751" s="2007" t="s">
        <v>293</v>
      </c>
      <c r="AG751" s="1222" t="s">
        <v>3160</v>
      </c>
      <c r="AH751" s="1221" t="s">
        <v>2908</v>
      </c>
      <c r="AI751" s="2007" t="s">
        <v>2909</v>
      </c>
      <c r="AJ751" s="1222" t="s">
        <v>295</v>
      </c>
      <c r="AK751" s="1225" t="s">
        <v>3022</v>
      </c>
      <c r="AL751" s="1222" t="s">
        <v>294</v>
      </c>
      <c r="AM751" s="1221" t="s">
        <v>3011</v>
      </c>
      <c r="AN751" s="2008"/>
    </row>
    <row r="752" spans="1:40" ht="93" customHeight="1">
      <c r="A752" s="1221" t="s">
        <v>1107</v>
      </c>
      <c r="B752" s="1221" t="s">
        <v>1044</v>
      </c>
      <c r="C752" s="1221" t="s">
        <v>3158</v>
      </c>
      <c r="D752" s="1222" t="s">
        <v>3011</v>
      </c>
      <c r="E752" s="1221" t="s">
        <v>3012</v>
      </c>
      <c r="F752" s="1222" t="s">
        <v>291</v>
      </c>
      <c r="G752" s="1222" t="s">
        <v>3013</v>
      </c>
      <c r="H752" s="1223">
        <v>1486.6103000000001</v>
      </c>
      <c r="I752" s="1223">
        <v>1400</v>
      </c>
      <c r="J752" s="1222" t="s">
        <v>3014</v>
      </c>
      <c r="K752" s="1224">
        <v>45239</v>
      </c>
      <c r="L752" s="1222" t="s">
        <v>292</v>
      </c>
      <c r="M752" s="1224" t="s">
        <v>3015</v>
      </c>
      <c r="N752" s="1222" t="s">
        <v>293</v>
      </c>
      <c r="O752" s="2069">
        <v>47067</v>
      </c>
      <c r="P752" s="1221" t="s">
        <v>294</v>
      </c>
      <c r="Q752" s="1221" t="s">
        <v>3190</v>
      </c>
      <c r="R752" s="2069" t="s">
        <v>3186</v>
      </c>
      <c r="S752" s="1222" t="s">
        <v>297</v>
      </c>
      <c r="T752" s="2063" t="s">
        <v>2918</v>
      </c>
      <c r="U752" s="1222" t="s">
        <v>294</v>
      </c>
      <c r="V752" s="1222" t="s">
        <v>3018</v>
      </c>
      <c r="W752" s="1222" t="s">
        <v>294</v>
      </c>
      <c r="X752" s="1222" t="s">
        <v>3019</v>
      </c>
      <c r="Y752" s="1222" t="s">
        <v>3020</v>
      </c>
      <c r="Z752" s="1222" t="s">
        <v>3011</v>
      </c>
      <c r="AA752" s="1222" t="s">
        <v>3011</v>
      </c>
      <c r="AB752" s="1222" t="s">
        <v>3011</v>
      </c>
      <c r="AC752" s="1222" t="s">
        <v>3011</v>
      </c>
      <c r="AD752" s="1222" t="s">
        <v>3011</v>
      </c>
      <c r="AE752" s="1222" t="s">
        <v>3011</v>
      </c>
      <c r="AF752" s="2007" t="s">
        <v>293</v>
      </c>
      <c r="AG752" s="1222" t="s">
        <v>3160</v>
      </c>
      <c r="AH752" s="1221" t="s">
        <v>2908</v>
      </c>
      <c r="AI752" s="2007" t="s">
        <v>2909</v>
      </c>
      <c r="AJ752" s="1222" t="s">
        <v>295</v>
      </c>
      <c r="AK752" s="1225" t="s">
        <v>3022</v>
      </c>
      <c r="AL752" s="1222" t="s">
        <v>294</v>
      </c>
      <c r="AM752" s="1221" t="s">
        <v>3011</v>
      </c>
      <c r="AN752" s="2008"/>
    </row>
    <row r="753" spans="1:40" ht="93" customHeight="1">
      <c r="A753" s="1221" t="s">
        <v>1107</v>
      </c>
      <c r="B753" s="1221" t="s">
        <v>1045</v>
      </c>
      <c r="C753" s="1221" t="s">
        <v>3158</v>
      </c>
      <c r="D753" s="1222" t="s">
        <v>3011</v>
      </c>
      <c r="E753" s="1221" t="s">
        <v>3012</v>
      </c>
      <c r="F753" s="1222" t="s">
        <v>291</v>
      </c>
      <c r="G753" s="1222" t="s">
        <v>3013</v>
      </c>
      <c r="H753" s="1223">
        <v>93284.796109999996</v>
      </c>
      <c r="I753" s="1223">
        <v>87850</v>
      </c>
      <c r="J753" s="1222" t="s">
        <v>3014</v>
      </c>
      <c r="K753" s="1224">
        <v>45239</v>
      </c>
      <c r="L753" s="1222" t="s">
        <v>292</v>
      </c>
      <c r="M753" s="1224" t="s">
        <v>3015</v>
      </c>
      <c r="N753" s="1222" t="s">
        <v>293</v>
      </c>
      <c r="O753" s="2069">
        <v>47067</v>
      </c>
      <c r="P753" s="1221" t="s">
        <v>294</v>
      </c>
      <c r="Q753" s="1221" t="s">
        <v>3203</v>
      </c>
      <c r="R753" s="2069" t="s">
        <v>3186</v>
      </c>
      <c r="S753" s="1222" t="s">
        <v>297</v>
      </c>
      <c r="T753" s="2063" t="s">
        <v>2918</v>
      </c>
      <c r="U753" s="1222" t="s">
        <v>294</v>
      </c>
      <c r="V753" s="1222" t="s">
        <v>3018</v>
      </c>
      <c r="W753" s="1222" t="s">
        <v>294</v>
      </c>
      <c r="X753" s="1222" t="s">
        <v>3019</v>
      </c>
      <c r="Y753" s="1222" t="s">
        <v>3020</v>
      </c>
      <c r="Z753" s="1222" t="s">
        <v>3011</v>
      </c>
      <c r="AA753" s="1222" t="s">
        <v>3011</v>
      </c>
      <c r="AB753" s="1222" t="s">
        <v>3011</v>
      </c>
      <c r="AC753" s="1222" t="s">
        <v>3011</v>
      </c>
      <c r="AD753" s="1222" t="s">
        <v>3011</v>
      </c>
      <c r="AE753" s="1222" t="s">
        <v>3011</v>
      </c>
      <c r="AF753" s="2007" t="s">
        <v>293</v>
      </c>
      <c r="AG753" s="1222" t="s">
        <v>3160</v>
      </c>
      <c r="AH753" s="1221" t="s">
        <v>2908</v>
      </c>
      <c r="AI753" s="2007" t="s">
        <v>2909</v>
      </c>
      <c r="AJ753" s="1222" t="s">
        <v>295</v>
      </c>
      <c r="AK753" s="1225" t="s">
        <v>3022</v>
      </c>
      <c r="AL753" s="1222" t="s">
        <v>294</v>
      </c>
      <c r="AM753" s="1221" t="s">
        <v>3011</v>
      </c>
      <c r="AN753" s="2008"/>
    </row>
    <row r="754" spans="1:40" ht="93" customHeight="1">
      <c r="A754" s="1221" t="s">
        <v>1107</v>
      </c>
      <c r="B754" s="1221" t="s">
        <v>1046</v>
      </c>
      <c r="C754" s="1221" t="s">
        <v>3158</v>
      </c>
      <c r="D754" s="1222" t="s">
        <v>3011</v>
      </c>
      <c r="E754" s="1221" t="s">
        <v>3012</v>
      </c>
      <c r="F754" s="1222" t="s">
        <v>291</v>
      </c>
      <c r="G754" s="1222" t="s">
        <v>3013</v>
      </c>
      <c r="H754" s="1223">
        <v>6689.7463299999999</v>
      </c>
      <c r="I754" s="1223">
        <v>6300</v>
      </c>
      <c r="J754" s="1222" t="s">
        <v>3014</v>
      </c>
      <c r="K754" s="1224">
        <v>45239</v>
      </c>
      <c r="L754" s="1222" t="s">
        <v>292</v>
      </c>
      <c r="M754" s="1224" t="s">
        <v>3015</v>
      </c>
      <c r="N754" s="1222" t="s">
        <v>293</v>
      </c>
      <c r="O754" s="2069">
        <v>47067</v>
      </c>
      <c r="P754" s="1221" t="s">
        <v>294</v>
      </c>
      <c r="Q754" s="1221" t="s">
        <v>3171</v>
      </c>
      <c r="R754" s="2069" t="s">
        <v>3186</v>
      </c>
      <c r="S754" s="1222" t="s">
        <v>297</v>
      </c>
      <c r="T754" s="2063" t="s">
        <v>2918</v>
      </c>
      <c r="U754" s="1222" t="s">
        <v>294</v>
      </c>
      <c r="V754" s="1222" t="s">
        <v>3018</v>
      </c>
      <c r="W754" s="1222" t="s">
        <v>294</v>
      </c>
      <c r="X754" s="1222" t="s">
        <v>3019</v>
      </c>
      <c r="Y754" s="1222" t="s">
        <v>3020</v>
      </c>
      <c r="Z754" s="1222" t="s">
        <v>3011</v>
      </c>
      <c r="AA754" s="1222" t="s">
        <v>3011</v>
      </c>
      <c r="AB754" s="1222" t="s">
        <v>3011</v>
      </c>
      <c r="AC754" s="1222" t="s">
        <v>3011</v>
      </c>
      <c r="AD754" s="1222" t="s">
        <v>3011</v>
      </c>
      <c r="AE754" s="1222" t="s">
        <v>3011</v>
      </c>
      <c r="AF754" s="2007" t="s">
        <v>293</v>
      </c>
      <c r="AG754" s="1222" t="s">
        <v>3160</v>
      </c>
      <c r="AH754" s="1221" t="s">
        <v>2908</v>
      </c>
      <c r="AI754" s="2007" t="s">
        <v>2909</v>
      </c>
      <c r="AJ754" s="1222" t="s">
        <v>295</v>
      </c>
      <c r="AK754" s="1225" t="s">
        <v>3022</v>
      </c>
      <c r="AL754" s="1222" t="s">
        <v>294</v>
      </c>
      <c r="AM754" s="1221" t="s">
        <v>3011</v>
      </c>
      <c r="AN754" s="2008"/>
    </row>
    <row r="755" spans="1:40" ht="93" customHeight="1">
      <c r="A755" s="1221" t="s">
        <v>1107</v>
      </c>
      <c r="B755" s="1221" t="s">
        <v>1047</v>
      </c>
      <c r="C755" s="1221" t="s">
        <v>3158</v>
      </c>
      <c r="D755" s="1222" t="s">
        <v>3011</v>
      </c>
      <c r="E755" s="1221" t="s">
        <v>3012</v>
      </c>
      <c r="F755" s="1222" t="s">
        <v>291</v>
      </c>
      <c r="G755" s="1222" t="s">
        <v>3013</v>
      </c>
      <c r="H755" s="1223">
        <v>743.30515000000003</v>
      </c>
      <c r="I755" s="1223">
        <v>700</v>
      </c>
      <c r="J755" s="1222" t="s">
        <v>3014</v>
      </c>
      <c r="K755" s="1224">
        <v>45239</v>
      </c>
      <c r="L755" s="1222" t="s">
        <v>292</v>
      </c>
      <c r="M755" s="1224" t="s">
        <v>3015</v>
      </c>
      <c r="N755" s="1222" t="s">
        <v>293</v>
      </c>
      <c r="O755" s="2069">
        <v>47067</v>
      </c>
      <c r="P755" s="1221" t="s">
        <v>294</v>
      </c>
      <c r="Q755" s="1221" t="s">
        <v>3185</v>
      </c>
      <c r="R755" s="2069" t="s">
        <v>3186</v>
      </c>
      <c r="S755" s="1222" t="s">
        <v>297</v>
      </c>
      <c r="T755" s="2063" t="s">
        <v>2918</v>
      </c>
      <c r="U755" s="1222" t="s">
        <v>294</v>
      </c>
      <c r="V755" s="1222" t="s">
        <v>3018</v>
      </c>
      <c r="W755" s="1222" t="s">
        <v>294</v>
      </c>
      <c r="X755" s="1222" t="s">
        <v>3019</v>
      </c>
      <c r="Y755" s="1222" t="s">
        <v>3020</v>
      </c>
      <c r="Z755" s="1222" t="s">
        <v>3011</v>
      </c>
      <c r="AA755" s="1222" t="s">
        <v>3011</v>
      </c>
      <c r="AB755" s="1222" t="s">
        <v>3011</v>
      </c>
      <c r="AC755" s="1222" t="s">
        <v>3011</v>
      </c>
      <c r="AD755" s="1222" t="s">
        <v>3011</v>
      </c>
      <c r="AE755" s="1222" t="s">
        <v>3011</v>
      </c>
      <c r="AF755" s="2007" t="s">
        <v>293</v>
      </c>
      <c r="AG755" s="1222" t="s">
        <v>3160</v>
      </c>
      <c r="AH755" s="1221" t="s">
        <v>2908</v>
      </c>
      <c r="AI755" s="2007" t="s">
        <v>2909</v>
      </c>
      <c r="AJ755" s="1222" t="s">
        <v>295</v>
      </c>
      <c r="AK755" s="1225" t="s">
        <v>3022</v>
      </c>
      <c r="AL755" s="1222" t="s">
        <v>294</v>
      </c>
      <c r="AM755" s="1221" t="s">
        <v>3011</v>
      </c>
      <c r="AN755" s="2008"/>
    </row>
    <row r="756" spans="1:40" ht="93" customHeight="1">
      <c r="A756" s="1221" t="s">
        <v>1107</v>
      </c>
      <c r="B756" s="1221" t="s">
        <v>1048</v>
      </c>
      <c r="C756" s="1221" t="s">
        <v>3158</v>
      </c>
      <c r="D756" s="1222" t="s">
        <v>3011</v>
      </c>
      <c r="E756" s="1221" t="s">
        <v>3012</v>
      </c>
      <c r="F756" s="1222" t="s">
        <v>291</v>
      </c>
      <c r="G756" s="1222" t="s">
        <v>3013</v>
      </c>
      <c r="H756" s="1223">
        <v>4831.4834600000004</v>
      </c>
      <c r="I756" s="1223">
        <v>4550</v>
      </c>
      <c r="J756" s="1222" t="s">
        <v>3014</v>
      </c>
      <c r="K756" s="1224">
        <v>45239</v>
      </c>
      <c r="L756" s="1222" t="s">
        <v>292</v>
      </c>
      <c r="M756" s="1224" t="s">
        <v>3015</v>
      </c>
      <c r="N756" s="1222" t="s">
        <v>293</v>
      </c>
      <c r="O756" s="2069">
        <v>47067</v>
      </c>
      <c r="P756" s="1221" t="s">
        <v>294</v>
      </c>
      <c r="Q756" s="1221" t="s">
        <v>3199</v>
      </c>
      <c r="R756" s="2069" t="s">
        <v>3186</v>
      </c>
      <c r="S756" s="1222" t="s">
        <v>297</v>
      </c>
      <c r="T756" s="2063" t="s">
        <v>2918</v>
      </c>
      <c r="U756" s="1222" t="s">
        <v>294</v>
      </c>
      <c r="V756" s="1222" t="s">
        <v>3018</v>
      </c>
      <c r="W756" s="1222" t="s">
        <v>294</v>
      </c>
      <c r="X756" s="1222" t="s">
        <v>3019</v>
      </c>
      <c r="Y756" s="1222" t="s">
        <v>3020</v>
      </c>
      <c r="Z756" s="1222" t="s">
        <v>3011</v>
      </c>
      <c r="AA756" s="1222" t="s">
        <v>3011</v>
      </c>
      <c r="AB756" s="1222" t="s">
        <v>3011</v>
      </c>
      <c r="AC756" s="1222" t="s">
        <v>3011</v>
      </c>
      <c r="AD756" s="1222" t="s">
        <v>3011</v>
      </c>
      <c r="AE756" s="1222" t="s">
        <v>3011</v>
      </c>
      <c r="AF756" s="2007" t="s">
        <v>293</v>
      </c>
      <c r="AG756" s="1222" t="s">
        <v>3160</v>
      </c>
      <c r="AH756" s="1221" t="s">
        <v>2908</v>
      </c>
      <c r="AI756" s="2007" t="s">
        <v>2909</v>
      </c>
      <c r="AJ756" s="1222" t="s">
        <v>295</v>
      </c>
      <c r="AK756" s="1225" t="s">
        <v>3022</v>
      </c>
      <c r="AL756" s="1222" t="s">
        <v>294</v>
      </c>
      <c r="AM756" s="1221" t="s">
        <v>3011</v>
      </c>
      <c r="AN756" s="2008"/>
    </row>
    <row r="757" spans="1:40" ht="93" customHeight="1">
      <c r="A757" s="1221" t="s">
        <v>1107</v>
      </c>
      <c r="B757" s="1221" t="s">
        <v>1049</v>
      </c>
      <c r="C757" s="1221" t="s">
        <v>3158</v>
      </c>
      <c r="D757" s="1222" t="s">
        <v>3011</v>
      </c>
      <c r="E757" s="1221" t="s">
        <v>3012</v>
      </c>
      <c r="F757" s="1222" t="s">
        <v>291</v>
      </c>
      <c r="G757" s="1222" t="s">
        <v>3013</v>
      </c>
      <c r="H757" s="1223">
        <v>3716.52574</v>
      </c>
      <c r="I757" s="1223">
        <v>3500</v>
      </c>
      <c r="J757" s="1222" t="s">
        <v>3014</v>
      </c>
      <c r="K757" s="1224">
        <v>45239</v>
      </c>
      <c r="L757" s="1222" t="s">
        <v>292</v>
      </c>
      <c r="M757" s="1224" t="s">
        <v>3015</v>
      </c>
      <c r="N757" s="1222" t="s">
        <v>293</v>
      </c>
      <c r="O757" s="2069">
        <v>47067</v>
      </c>
      <c r="P757" s="1221" t="s">
        <v>294</v>
      </c>
      <c r="Q757" s="1221" t="s">
        <v>3063</v>
      </c>
      <c r="R757" s="2069" t="s">
        <v>3186</v>
      </c>
      <c r="S757" s="1222" t="s">
        <v>297</v>
      </c>
      <c r="T757" s="2063" t="s">
        <v>2918</v>
      </c>
      <c r="U757" s="1222" t="s">
        <v>294</v>
      </c>
      <c r="V757" s="1222" t="s">
        <v>3018</v>
      </c>
      <c r="W757" s="1222" t="s">
        <v>294</v>
      </c>
      <c r="X757" s="1222" t="s">
        <v>3019</v>
      </c>
      <c r="Y757" s="1222" t="s">
        <v>3020</v>
      </c>
      <c r="Z757" s="1222" t="s">
        <v>3011</v>
      </c>
      <c r="AA757" s="1222" t="s">
        <v>3011</v>
      </c>
      <c r="AB757" s="1222" t="s">
        <v>3011</v>
      </c>
      <c r="AC757" s="1222" t="s">
        <v>3011</v>
      </c>
      <c r="AD757" s="1222" t="s">
        <v>3011</v>
      </c>
      <c r="AE757" s="1222" t="s">
        <v>3011</v>
      </c>
      <c r="AF757" s="2007" t="s">
        <v>293</v>
      </c>
      <c r="AG757" s="1222" t="s">
        <v>3160</v>
      </c>
      <c r="AH757" s="1221" t="s">
        <v>2908</v>
      </c>
      <c r="AI757" s="2007" t="s">
        <v>2909</v>
      </c>
      <c r="AJ757" s="1222" t="s">
        <v>295</v>
      </c>
      <c r="AK757" s="1225" t="s">
        <v>3022</v>
      </c>
      <c r="AL757" s="1222" t="s">
        <v>294</v>
      </c>
      <c r="AM757" s="1221" t="s">
        <v>3011</v>
      </c>
      <c r="AN757" s="2008"/>
    </row>
    <row r="758" spans="1:40" ht="93" customHeight="1">
      <c r="A758" s="1221" t="s">
        <v>1107</v>
      </c>
      <c r="B758" s="1221" t="s">
        <v>1050</v>
      </c>
      <c r="C758" s="1221" t="s">
        <v>3158</v>
      </c>
      <c r="D758" s="1222" t="s">
        <v>3011</v>
      </c>
      <c r="E758" s="1221" t="s">
        <v>3012</v>
      </c>
      <c r="F758" s="1222" t="s">
        <v>291</v>
      </c>
      <c r="G758" s="1222" t="s">
        <v>3013</v>
      </c>
      <c r="H758" s="1223">
        <v>743.30515000000003</v>
      </c>
      <c r="I758" s="1223">
        <v>700</v>
      </c>
      <c r="J758" s="1222" t="s">
        <v>3014</v>
      </c>
      <c r="K758" s="1224">
        <v>45239</v>
      </c>
      <c r="L758" s="1222" t="s">
        <v>292</v>
      </c>
      <c r="M758" s="1224" t="s">
        <v>3015</v>
      </c>
      <c r="N758" s="1222" t="s">
        <v>293</v>
      </c>
      <c r="O758" s="2069">
        <v>47067</v>
      </c>
      <c r="P758" s="1221" t="s">
        <v>294</v>
      </c>
      <c r="Q758" s="1221" t="s">
        <v>3185</v>
      </c>
      <c r="R758" s="2069" t="s">
        <v>3186</v>
      </c>
      <c r="S758" s="1222" t="s">
        <v>297</v>
      </c>
      <c r="T758" s="2063" t="s">
        <v>2918</v>
      </c>
      <c r="U758" s="1222" t="s">
        <v>294</v>
      </c>
      <c r="V758" s="1222" t="s">
        <v>3018</v>
      </c>
      <c r="W758" s="1222" t="s">
        <v>294</v>
      </c>
      <c r="X758" s="1222" t="s">
        <v>3019</v>
      </c>
      <c r="Y758" s="1222" t="s">
        <v>3020</v>
      </c>
      <c r="Z758" s="1222" t="s">
        <v>3011</v>
      </c>
      <c r="AA758" s="1222" t="s">
        <v>3011</v>
      </c>
      <c r="AB758" s="1222" t="s">
        <v>3011</v>
      </c>
      <c r="AC758" s="1222" t="s">
        <v>3011</v>
      </c>
      <c r="AD758" s="1222" t="s">
        <v>3011</v>
      </c>
      <c r="AE758" s="1222" t="s">
        <v>3011</v>
      </c>
      <c r="AF758" s="2007" t="s">
        <v>293</v>
      </c>
      <c r="AG758" s="1222" t="s">
        <v>3160</v>
      </c>
      <c r="AH758" s="1221" t="s">
        <v>2908</v>
      </c>
      <c r="AI758" s="2007" t="s">
        <v>2909</v>
      </c>
      <c r="AJ758" s="1222" t="s">
        <v>295</v>
      </c>
      <c r="AK758" s="1225" t="s">
        <v>3022</v>
      </c>
      <c r="AL758" s="1222" t="s">
        <v>294</v>
      </c>
      <c r="AM758" s="1221" t="s">
        <v>3011</v>
      </c>
      <c r="AN758" s="2008"/>
    </row>
    <row r="759" spans="1:40" ht="93" customHeight="1">
      <c r="A759" s="1221" t="s">
        <v>1107</v>
      </c>
      <c r="B759" s="1221" t="s">
        <v>1051</v>
      </c>
      <c r="C759" s="1221" t="s">
        <v>3158</v>
      </c>
      <c r="D759" s="1222" t="s">
        <v>3011</v>
      </c>
      <c r="E759" s="1221" t="s">
        <v>3012</v>
      </c>
      <c r="F759" s="1222" t="s">
        <v>291</v>
      </c>
      <c r="G759" s="1222" t="s">
        <v>3013</v>
      </c>
      <c r="H759" s="1223">
        <v>3344.8731699999998</v>
      </c>
      <c r="I759" s="1223">
        <v>3150</v>
      </c>
      <c r="J759" s="1222" t="s">
        <v>3014</v>
      </c>
      <c r="K759" s="1224">
        <v>45239</v>
      </c>
      <c r="L759" s="1222" t="s">
        <v>292</v>
      </c>
      <c r="M759" s="1224" t="s">
        <v>3015</v>
      </c>
      <c r="N759" s="1222" t="s">
        <v>293</v>
      </c>
      <c r="O759" s="2069">
        <v>47067</v>
      </c>
      <c r="P759" s="1221" t="s">
        <v>294</v>
      </c>
      <c r="Q759" s="1221" t="s">
        <v>3204</v>
      </c>
      <c r="R759" s="2069" t="s">
        <v>3186</v>
      </c>
      <c r="S759" s="1222" t="s">
        <v>297</v>
      </c>
      <c r="T759" s="2063" t="s">
        <v>2918</v>
      </c>
      <c r="U759" s="1222" t="s">
        <v>294</v>
      </c>
      <c r="V759" s="1222" t="s">
        <v>3018</v>
      </c>
      <c r="W759" s="1222" t="s">
        <v>294</v>
      </c>
      <c r="X759" s="1222" t="s">
        <v>3019</v>
      </c>
      <c r="Y759" s="1222" t="s">
        <v>3020</v>
      </c>
      <c r="Z759" s="1222" t="s">
        <v>3011</v>
      </c>
      <c r="AA759" s="1222" t="s">
        <v>3011</v>
      </c>
      <c r="AB759" s="1222" t="s">
        <v>3011</v>
      </c>
      <c r="AC759" s="1222" t="s">
        <v>3011</v>
      </c>
      <c r="AD759" s="1222" t="s">
        <v>3011</v>
      </c>
      <c r="AE759" s="1222" t="s">
        <v>3011</v>
      </c>
      <c r="AF759" s="2007" t="s">
        <v>293</v>
      </c>
      <c r="AG759" s="1222" t="s">
        <v>3160</v>
      </c>
      <c r="AH759" s="1221" t="s">
        <v>2908</v>
      </c>
      <c r="AI759" s="2007" t="s">
        <v>2909</v>
      </c>
      <c r="AJ759" s="1222" t="s">
        <v>295</v>
      </c>
      <c r="AK759" s="1225" t="s">
        <v>3022</v>
      </c>
      <c r="AL759" s="1222" t="s">
        <v>294</v>
      </c>
      <c r="AM759" s="1221" t="s">
        <v>3011</v>
      </c>
      <c r="AN759" s="2008"/>
    </row>
    <row r="760" spans="1:40" ht="93" customHeight="1">
      <c r="A760" s="1221" t="s">
        <v>1107</v>
      </c>
      <c r="B760" s="1221" t="s">
        <v>1052</v>
      </c>
      <c r="C760" s="1221" t="s">
        <v>3158</v>
      </c>
      <c r="D760" s="1222" t="s">
        <v>3011</v>
      </c>
      <c r="E760" s="1221" t="s">
        <v>3012</v>
      </c>
      <c r="F760" s="1222" t="s">
        <v>291</v>
      </c>
      <c r="G760" s="1222" t="s">
        <v>3013</v>
      </c>
      <c r="H760" s="1223">
        <v>371.65257000000003</v>
      </c>
      <c r="I760" s="1223">
        <v>350</v>
      </c>
      <c r="J760" s="1222" t="s">
        <v>3014</v>
      </c>
      <c r="K760" s="1224">
        <v>45239</v>
      </c>
      <c r="L760" s="1222" t="s">
        <v>292</v>
      </c>
      <c r="M760" s="1224" t="s">
        <v>3015</v>
      </c>
      <c r="N760" s="1222" t="s">
        <v>293</v>
      </c>
      <c r="O760" s="2069">
        <v>47067</v>
      </c>
      <c r="P760" s="1221" t="s">
        <v>294</v>
      </c>
      <c r="Q760" s="1221" t="s">
        <v>3187</v>
      </c>
      <c r="R760" s="2069" t="s">
        <v>3186</v>
      </c>
      <c r="S760" s="1222" t="s">
        <v>297</v>
      </c>
      <c r="T760" s="2063" t="s">
        <v>2918</v>
      </c>
      <c r="U760" s="1222" t="s">
        <v>294</v>
      </c>
      <c r="V760" s="1222" t="s">
        <v>3018</v>
      </c>
      <c r="W760" s="1222" t="s">
        <v>294</v>
      </c>
      <c r="X760" s="1222" t="s">
        <v>3019</v>
      </c>
      <c r="Y760" s="1222" t="s">
        <v>3020</v>
      </c>
      <c r="Z760" s="1222" t="s">
        <v>3011</v>
      </c>
      <c r="AA760" s="1222" t="s">
        <v>3011</v>
      </c>
      <c r="AB760" s="1222" t="s">
        <v>3011</v>
      </c>
      <c r="AC760" s="1222" t="s">
        <v>3011</v>
      </c>
      <c r="AD760" s="1222" t="s">
        <v>3011</v>
      </c>
      <c r="AE760" s="1222" t="s">
        <v>3011</v>
      </c>
      <c r="AF760" s="2007" t="s">
        <v>293</v>
      </c>
      <c r="AG760" s="1222" t="s">
        <v>3160</v>
      </c>
      <c r="AH760" s="1221" t="s">
        <v>2908</v>
      </c>
      <c r="AI760" s="2007" t="s">
        <v>2909</v>
      </c>
      <c r="AJ760" s="1222" t="s">
        <v>295</v>
      </c>
      <c r="AK760" s="1225" t="s">
        <v>3022</v>
      </c>
      <c r="AL760" s="1222" t="s">
        <v>294</v>
      </c>
      <c r="AM760" s="1221" t="s">
        <v>3011</v>
      </c>
      <c r="AN760" s="2008"/>
    </row>
    <row r="761" spans="1:40" ht="93" customHeight="1">
      <c r="A761" s="1221" t="s">
        <v>1107</v>
      </c>
      <c r="B761" s="1221" t="s">
        <v>1053</v>
      </c>
      <c r="C761" s="1221" t="s">
        <v>3158</v>
      </c>
      <c r="D761" s="1222" t="s">
        <v>3011</v>
      </c>
      <c r="E761" s="1221" t="s">
        <v>3012</v>
      </c>
      <c r="F761" s="1222" t="s">
        <v>291</v>
      </c>
      <c r="G761" s="1222" t="s">
        <v>3013</v>
      </c>
      <c r="H761" s="1223">
        <v>371.65257000000003</v>
      </c>
      <c r="I761" s="1223">
        <v>350</v>
      </c>
      <c r="J761" s="1222" t="s">
        <v>3014</v>
      </c>
      <c r="K761" s="1224">
        <v>45239</v>
      </c>
      <c r="L761" s="1222" t="s">
        <v>292</v>
      </c>
      <c r="M761" s="1224" t="s">
        <v>3015</v>
      </c>
      <c r="N761" s="1222" t="s">
        <v>293</v>
      </c>
      <c r="O761" s="2069">
        <v>47067</v>
      </c>
      <c r="P761" s="1221" t="s">
        <v>294</v>
      </c>
      <c r="Q761" s="1221" t="s">
        <v>3187</v>
      </c>
      <c r="R761" s="2069" t="s">
        <v>3186</v>
      </c>
      <c r="S761" s="1222" t="s">
        <v>297</v>
      </c>
      <c r="T761" s="2063" t="s">
        <v>2918</v>
      </c>
      <c r="U761" s="1222" t="s">
        <v>294</v>
      </c>
      <c r="V761" s="1222" t="s">
        <v>3018</v>
      </c>
      <c r="W761" s="1222" t="s">
        <v>294</v>
      </c>
      <c r="X761" s="1222" t="s">
        <v>3019</v>
      </c>
      <c r="Y761" s="1222" t="s">
        <v>3020</v>
      </c>
      <c r="Z761" s="1222" t="s">
        <v>3011</v>
      </c>
      <c r="AA761" s="1222" t="s">
        <v>3011</v>
      </c>
      <c r="AB761" s="1222" t="s">
        <v>3011</v>
      </c>
      <c r="AC761" s="1222" t="s">
        <v>3011</v>
      </c>
      <c r="AD761" s="1222" t="s">
        <v>3011</v>
      </c>
      <c r="AE761" s="1222" t="s">
        <v>3011</v>
      </c>
      <c r="AF761" s="2007" t="s">
        <v>293</v>
      </c>
      <c r="AG761" s="1222" t="s">
        <v>3160</v>
      </c>
      <c r="AH761" s="1221" t="s">
        <v>2908</v>
      </c>
      <c r="AI761" s="2007" t="s">
        <v>2909</v>
      </c>
      <c r="AJ761" s="1222" t="s">
        <v>295</v>
      </c>
      <c r="AK761" s="1225" t="s">
        <v>3022</v>
      </c>
      <c r="AL761" s="1222" t="s">
        <v>294</v>
      </c>
      <c r="AM761" s="1221" t="s">
        <v>3011</v>
      </c>
      <c r="AN761" s="2008"/>
    </row>
    <row r="762" spans="1:40" ht="93" customHeight="1">
      <c r="A762" s="1221" t="s">
        <v>1107</v>
      </c>
      <c r="B762" s="1221" t="s">
        <v>1054</v>
      </c>
      <c r="C762" s="1221" t="s">
        <v>3158</v>
      </c>
      <c r="D762" s="1222" t="s">
        <v>3011</v>
      </c>
      <c r="E762" s="1221" t="s">
        <v>3012</v>
      </c>
      <c r="F762" s="1222" t="s">
        <v>291</v>
      </c>
      <c r="G762" s="1222" t="s">
        <v>3013</v>
      </c>
      <c r="H762" s="1223">
        <v>743.30515000000003</v>
      </c>
      <c r="I762" s="1223">
        <v>700</v>
      </c>
      <c r="J762" s="1222" t="s">
        <v>3014</v>
      </c>
      <c r="K762" s="1224">
        <v>45239</v>
      </c>
      <c r="L762" s="1222" t="s">
        <v>292</v>
      </c>
      <c r="M762" s="1224" t="s">
        <v>3015</v>
      </c>
      <c r="N762" s="1222" t="s">
        <v>293</v>
      </c>
      <c r="O762" s="2069">
        <v>47067</v>
      </c>
      <c r="P762" s="1221" t="s">
        <v>294</v>
      </c>
      <c r="Q762" s="1221" t="s">
        <v>3185</v>
      </c>
      <c r="R762" s="2069" t="s">
        <v>3186</v>
      </c>
      <c r="S762" s="1222" t="s">
        <v>297</v>
      </c>
      <c r="T762" s="2063" t="s">
        <v>2918</v>
      </c>
      <c r="U762" s="1222" t="s">
        <v>294</v>
      </c>
      <c r="V762" s="1222" t="s">
        <v>3018</v>
      </c>
      <c r="W762" s="1222" t="s">
        <v>294</v>
      </c>
      <c r="X762" s="1222" t="s">
        <v>3019</v>
      </c>
      <c r="Y762" s="1222" t="s">
        <v>3020</v>
      </c>
      <c r="Z762" s="1222" t="s">
        <v>3011</v>
      </c>
      <c r="AA762" s="1222" t="s">
        <v>3011</v>
      </c>
      <c r="AB762" s="1222" t="s">
        <v>3011</v>
      </c>
      <c r="AC762" s="1222" t="s">
        <v>3011</v>
      </c>
      <c r="AD762" s="1222" t="s">
        <v>3011</v>
      </c>
      <c r="AE762" s="1222" t="s">
        <v>3011</v>
      </c>
      <c r="AF762" s="2007" t="s">
        <v>293</v>
      </c>
      <c r="AG762" s="1222" t="s">
        <v>3160</v>
      </c>
      <c r="AH762" s="1221" t="s">
        <v>2908</v>
      </c>
      <c r="AI762" s="2007" t="s">
        <v>2909</v>
      </c>
      <c r="AJ762" s="1222" t="s">
        <v>295</v>
      </c>
      <c r="AK762" s="1225" t="s">
        <v>3022</v>
      </c>
      <c r="AL762" s="1222" t="s">
        <v>294</v>
      </c>
      <c r="AM762" s="1221" t="s">
        <v>3011</v>
      </c>
      <c r="AN762" s="2008"/>
    </row>
    <row r="763" spans="1:40" ht="93" customHeight="1">
      <c r="A763" s="1221" t="s">
        <v>1107</v>
      </c>
      <c r="B763" s="1221" t="s">
        <v>1055</v>
      </c>
      <c r="C763" s="1221" t="s">
        <v>3158</v>
      </c>
      <c r="D763" s="1222" t="s">
        <v>3011</v>
      </c>
      <c r="E763" s="1221" t="s">
        <v>3012</v>
      </c>
      <c r="F763" s="1222" t="s">
        <v>291</v>
      </c>
      <c r="G763" s="1222" t="s">
        <v>3013</v>
      </c>
      <c r="H763" s="1223">
        <v>371.65257000000003</v>
      </c>
      <c r="I763" s="1223">
        <v>350</v>
      </c>
      <c r="J763" s="1222" t="s">
        <v>3014</v>
      </c>
      <c r="K763" s="1224">
        <v>45239</v>
      </c>
      <c r="L763" s="1222" t="s">
        <v>292</v>
      </c>
      <c r="M763" s="1224" t="s">
        <v>3015</v>
      </c>
      <c r="N763" s="1222" t="s">
        <v>293</v>
      </c>
      <c r="O763" s="2069">
        <v>47067</v>
      </c>
      <c r="P763" s="1221" t="s">
        <v>294</v>
      </c>
      <c r="Q763" s="1221" t="s">
        <v>3187</v>
      </c>
      <c r="R763" s="2069" t="s">
        <v>3186</v>
      </c>
      <c r="S763" s="1222" t="s">
        <v>297</v>
      </c>
      <c r="T763" s="2063" t="s">
        <v>2918</v>
      </c>
      <c r="U763" s="1222" t="s">
        <v>294</v>
      </c>
      <c r="V763" s="1222" t="s">
        <v>3018</v>
      </c>
      <c r="W763" s="1222" t="s">
        <v>294</v>
      </c>
      <c r="X763" s="1222" t="s">
        <v>3019</v>
      </c>
      <c r="Y763" s="1222" t="s">
        <v>3020</v>
      </c>
      <c r="Z763" s="1222" t="s">
        <v>3011</v>
      </c>
      <c r="AA763" s="1222" t="s">
        <v>3011</v>
      </c>
      <c r="AB763" s="1222" t="s">
        <v>3011</v>
      </c>
      <c r="AC763" s="1222" t="s">
        <v>3011</v>
      </c>
      <c r="AD763" s="1222" t="s">
        <v>3011</v>
      </c>
      <c r="AE763" s="1222" t="s">
        <v>3011</v>
      </c>
      <c r="AF763" s="2007" t="s">
        <v>293</v>
      </c>
      <c r="AG763" s="1222" t="s">
        <v>3160</v>
      </c>
      <c r="AH763" s="1221" t="s">
        <v>2908</v>
      </c>
      <c r="AI763" s="2007" t="s">
        <v>2909</v>
      </c>
      <c r="AJ763" s="1222" t="s">
        <v>295</v>
      </c>
      <c r="AK763" s="1225" t="s">
        <v>3022</v>
      </c>
      <c r="AL763" s="1222" t="s">
        <v>294</v>
      </c>
      <c r="AM763" s="1221" t="s">
        <v>3011</v>
      </c>
      <c r="AN763" s="2008"/>
    </row>
    <row r="764" spans="1:40" ht="93" customHeight="1">
      <c r="A764" s="1221" t="s">
        <v>1107</v>
      </c>
      <c r="B764" s="1221" t="s">
        <v>1056</v>
      </c>
      <c r="C764" s="1221" t="s">
        <v>3158</v>
      </c>
      <c r="D764" s="1222" t="s">
        <v>3011</v>
      </c>
      <c r="E764" s="1221" t="s">
        <v>3012</v>
      </c>
      <c r="F764" s="1222" t="s">
        <v>291</v>
      </c>
      <c r="G764" s="1222" t="s">
        <v>3013</v>
      </c>
      <c r="H764" s="1223">
        <v>743.30515000000003</v>
      </c>
      <c r="I764" s="1223">
        <v>700</v>
      </c>
      <c r="J764" s="1222" t="s">
        <v>3014</v>
      </c>
      <c r="K764" s="1224">
        <v>45239</v>
      </c>
      <c r="L764" s="1222" t="s">
        <v>292</v>
      </c>
      <c r="M764" s="1224" t="s">
        <v>3015</v>
      </c>
      <c r="N764" s="1222" t="s">
        <v>293</v>
      </c>
      <c r="O764" s="2069">
        <v>47067</v>
      </c>
      <c r="P764" s="1221" t="s">
        <v>294</v>
      </c>
      <c r="Q764" s="1221" t="s">
        <v>3185</v>
      </c>
      <c r="R764" s="2069" t="s">
        <v>3186</v>
      </c>
      <c r="S764" s="1222" t="s">
        <v>297</v>
      </c>
      <c r="T764" s="2063" t="s">
        <v>2918</v>
      </c>
      <c r="U764" s="1222" t="s">
        <v>294</v>
      </c>
      <c r="V764" s="1222" t="s">
        <v>3018</v>
      </c>
      <c r="W764" s="1222" t="s">
        <v>294</v>
      </c>
      <c r="X764" s="1222" t="s">
        <v>3019</v>
      </c>
      <c r="Y764" s="1222" t="s">
        <v>3020</v>
      </c>
      <c r="Z764" s="1222" t="s">
        <v>3011</v>
      </c>
      <c r="AA764" s="1222" t="s">
        <v>3011</v>
      </c>
      <c r="AB764" s="1222" t="s">
        <v>3011</v>
      </c>
      <c r="AC764" s="1222" t="s">
        <v>3011</v>
      </c>
      <c r="AD764" s="1222" t="s">
        <v>3011</v>
      </c>
      <c r="AE764" s="1222" t="s">
        <v>3011</v>
      </c>
      <c r="AF764" s="2007" t="s">
        <v>293</v>
      </c>
      <c r="AG764" s="1222" t="s">
        <v>3160</v>
      </c>
      <c r="AH764" s="1221" t="s">
        <v>2908</v>
      </c>
      <c r="AI764" s="2007" t="s">
        <v>2909</v>
      </c>
      <c r="AJ764" s="1222" t="s">
        <v>295</v>
      </c>
      <c r="AK764" s="1225" t="s">
        <v>3022</v>
      </c>
      <c r="AL764" s="1222" t="s">
        <v>294</v>
      </c>
      <c r="AM764" s="1221" t="s">
        <v>3011</v>
      </c>
      <c r="AN764" s="2008"/>
    </row>
    <row r="765" spans="1:40" ht="93" customHeight="1">
      <c r="A765" s="1221" t="s">
        <v>1107</v>
      </c>
      <c r="B765" s="1221" t="s">
        <v>1057</v>
      </c>
      <c r="C765" s="1221" t="s">
        <v>3158</v>
      </c>
      <c r="D765" s="1222" t="s">
        <v>3011</v>
      </c>
      <c r="E765" s="1221" t="s">
        <v>3012</v>
      </c>
      <c r="F765" s="1222" t="s">
        <v>291</v>
      </c>
      <c r="G765" s="1222" t="s">
        <v>3013</v>
      </c>
      <c r="H765" s="1223">
        <v>2229.9154400000002</v>
      </c>
      <c r="I765" s="1223">
        <v>2100</v>
      </c>
      <c r="J765" s="1222" t="s">
        <v>3014</v>
      </c>
      <c r="K765" s="1224">
        <v>45239</v>
      </c>
      <c r="L765" s="1222" t="s">
        <v>292</v>
      </c>
      <c r="M765" s="1224" t="s">
        <v>3015</v>
      </c>
      <c r="N765" s="1222" t="s">
        <v>293</v>
      </c>
      <c r="O765" s="2069">
        <v>47067</v>
      </c>
      <c r="P765" s="1221" t="s">
        <v>294</v>
      </c>
      <c r="Q765" s="1221" t="s">
        <v>3090</v>
      </c>
      <c r="R765" s="2069" t="s">
        <v>3186</v>
      </c>
      <c r="S765" s="1222" t="s">
        <v>297</v>
      </c>
      <c r="T765" s="2063" t="s">
        <v>2918</v>
      </c>
      <c r="U765" s="1222" t="s">
        <v>294</v>
      </c>
      <c r="V765" s="1222" t="s">
        <v>3018</v>
      </c>
      <c r="W765" s="1222" t="s">
        <v>294</v>
      </c>
      <c r="X765" s="1222" t="s">
        <v>3019</v>
      </c>
      <c r="Y765" s="1222" t="s">
        <v>3020</v>
      </c>
      <c r="Z765" s="1222" t="s">
        <v>3011</v>
      </c>
      <c r="AA765" s="1222" t="s">
        <v>3011</v>
      </c>
      <c r="AB765" s="1222" t="s">
        <v>3011</v>
      </c>
      <c r="AC765" s="1222" t="s">
        <v>3011</v>
      </c>
      <c r="AD765" s="1222" t="s">
        <v>3011</v>
      </c>
      <c r="AE765" s="1222" t="s">
        <v>3011</v>
      </c>
      <c r="AF765" s="2007" t="s">
        <v>293</v>
      </c>
      <c r="AG765" s="1222" t="s">
        <v>3160</v>
      </c>
      <c r="AH765" s="1221" t="s">
        <v>2908</v>
      </c>
      <c r="AI765" s="2007" t="s">
        <v>2909</v>
      </c>
      <c r="AJ765" s="1222" t="s">
        <v>295</v>
      </c>
      <c r="AK765" s="1225" t="s">
        <v>3022</v>
      </c>
      <c r="AL765" s="1222" t="s">
        <v>294</v>
      </c>
      <c r="AM765" s="1221" t="s">
        <v>3011</v>
      </c>
      <c r="AN765" s="2008"/>
    </row>
    <row r="766" spans="1:40" ht="93" customHeight="1">
      <c r="A766" s="1221" t="s">
        <v>1107</v>
      </c>
      <c r="B766" s="1221" t="s">
        <v>1058</v>
      </c>
      <c r="C766" s="1221" t="s">
        <v>3158</v>
      </c>
      <c r="D766" s="1222" t="s">
        <v>3011</v>
      </c>
      <c r="E766" s="1221" t="s">
        <v>3012</v>
      </c>
      <c r="F766" s="1222" t="s">
        <v>291</v>
      </c>
      <c r="G766" s="1222" t="s">
        <v>3013</v>
      </c>
      <c r="H766" s="1223">
        <v>3344.8731699999998</v>
      </c>
      <c r="I766" s="1223">
        <v>3150</v>
      </c>
      <c r="J766" s="1222" t="s">
        <v>3014</v>
      </c>
      <c r="K766" s="1224">
        <v>45239</v>
      </c>
      <c r="L766" s="1222" t="s">
        <v>292</v>
      </c>
      <c r="M766" s="1224" t="s">
        <v>3015</v>
      </c>
      <c r="N766" s="1222" t="s">
        <v>293</v>
      </c>
      <c r="O766" s="2069">
        <v>47067</v>
      </c>
      <c r="P766" s="1221" t="s">
        <v>294</v>
      </c>
      <c r="Q766" s="1221" t="s">
        <v>3204</v>
      </c>
      <c r="R766" s="2069" t="s">
        <v>3186</v>
      </c>
      <c r="S766" s="1222" t="s">
        <v>297</v>
      </c>
      <c r="T766" s="2063" t="s">
        <v>2918</v>
      </c>
      <c r="U766" s="1222" t="s">
        <v>294</v>
      </c>
      <c r="V766" s="1222" t="s">
        <v>3018</v>
      </c>
      <c r="W766" s="1222" t="s">
        <v>294</v>
      </c>
      <c r="X766" s="1222" t="s">
        <v>3019</v>
      </c>
      <c r="Y766" s="1222" t="s">
        <v>3020</v>
      </c>
      <c r="Z766" s="1222" t="s">
        <v>3011</v>
      </c>
      <c r="AA766" s="1222" t="s">
        <v>3011</v>
      </c>
      <c r="AB766" s="1222" t="s">
        <v>3011</v>
      </c>
      <c r="AC766" s="1222" t="s">
        <v>3011</v>
      </c>
      <c r="AD766" s="1222" t="s">
        <v>3011</v>
      </c>
      <c r="AE766" s="1222" t="s">
        <v>3011</v>
      </c>
      <c r="AF766" s="2007" t="s">
        <v>293</v>
      </c>
      <c r="AG766" s="1222" t="s">
        <v>3160</v>
      </c>
      <c r="AH766" s="1221" t="s">
        <v>2908</v>
      </c>
      <c r="AI766" s="2007" t="s">
        <v>2909</v>
      </c>
      <c r="AJ766" s="1222" t="s">
        <v>295</v>
      </c>
      <c r="AK766" s="1225" t="s">
        <v>3022</v>
      </c>
      <c r="AL766" s="1222" t="s">
        <v>294</v>
      </c>
      <c r="AM766" s="1221" t="s">
        <v>3011</v>
      </c>
      <c r="AN766" s="2008"/>
    </row>
    <row r="767" spans="1:40" ht="93" customHeight="1">
      <c r="A767" s="1221" t="s">
        <v>1107</v>
      </c>
      <c r="B767" s="1221" t="s">
        <v>1059</v>
      </c>
      <c r="C767" s="1221" t="s">
        <v>3158</v>
      </c>
      <c r="D767" s="1222" t="s">
        <v>3011</v>
      </c>
      <c r="E767" s="1221" t="s">
        <v>3012</v>
      </c>
      <c r="F767" s="1222" t="s">
        <v>291</v>
      </c>
      <c r="G767" s="1222" t="s">
        <v>3013</v>
      </c>
      <c r="H767" s="1223">
        <v>23414.11217</v>
      </c>
      <c r="I767" s="1223">
        <v>22050</v>
      </c>
      <c r="J767" s="1222" t="s">
        <v>3014</v>
      </c>
      <c r="K767" s="1224">
        <v>45239</v>
      </c>
      <c r="L767" s="1222" t="s">
        <v>292</v>
      </c>
      <c r="M767" s="1224" t="s">
        <v>3015</v>
      </c>
      <c r="N767" s="1222" t="s">
        <v>293</v>
      </c>
      <c r="O767" s="2069">
        <v>47067</v>
      </c>
      <c r="P767" s="1221" t="s">
        <v>294</v>
      </c>
      <c r="Q767" s="1221" t="s">
        <v>3205</v>
      </c>
      <c r="R767" s="2069" t="s">
        <v>3186</v>
      </c>
      <c r="S767" s="1222" t="s">
        <v>297</v>
      </c>
      <c r="T767" s="2063" t="s">
        <v>2918</v>
      </c>
      <c r="U767" s="1222" t="s">
        <v>294</v>
      </c>
      <c r="V767" s="1222" t="s">
        <v>3018</v>
      </c>
      <c r="W767" s="1222" t="s">
        <v>294</v>
      </c>
      <c r="X767" s="1222" t="s">
        <v>3019</v>
      </c>
      <c r="Y767" s="1222" t="s">
        <v>3020</v>
      </c>
      <c r="Z767" s="1222" t="s">
        <v>3011</v>
      </c>
      <c r="AA767" s="1222" t="s">
        <v>3011</v>
      </c>
      <c r="AB767" s="1222" t="s">
        <v>3011</v>
      </c>
      <c r="AC767" s="1222" t="s">
        <v>3011</v>
      </c>
      <c r="AD767" s="1222" t="s">
        <v>3011</v>
      </c>
      <c r="AE767" s="1222" t="s">
        <v>3011</v>
      </c>
      <c r="AF767" s="2007" t="s">
        <v>293</v>
      </c>
      <c r="AG767" s="1222" t="s">
        <v>3160</v>
      </c>
      <c r="AH767" s="1221" t="s">
        <v>2908</v>
      </c>
      <c r="AI767" s="2007" t="s">
        <v>2909</v>
      </c>
      <c r="AJ767" s="1222" t="s">
        <v>295</v>
      </c>
      <c r="AK767" s="1225" t="s">
        <v>3022</v>
      </c>
      <c r="AL767" s="1222" t="s">
        <v>294</v>
      </c>
      <c r="AM767" s="1221" t="s">
        <v>3011</v>
      </c>
      <c r="AN767" s="2008"/>
    </row>
    <row r="768" spans="1:40" ht="93" customHeight="1">
      <c r="A768" s="1221" t="s">
        <v>1107</v>
      </c>
      <c r="B768" s="1221" t="s">
        <v>1060</v>
      </c>
      <c r="C768" s="1221" t="s">
        <v>3158</v>
      </c>
      <c r="D768" s="1222" t="s">
        <v>3011</v>
      </c>
      <c r="E768" s="1221" t="s">
        <v>3012</v>
      </c>
      <c r="F768" s="1222" t="s">
        <v>291</v>
      </c>
      <c r="G768" s="1222" t="s">
        <v>3013</v>
      </c>
      <c r="H768" s="1223">
        <v>371.65257000000003</v>
      </c>
      <c r="I768" s="1223">
        <v>350</v>
      </c>
      <c r="J768" s="1222" t="s">
        <v>3014</v>
      </c>
      <c r="K768" s="1224">
        <v>45239</v>
      </c>
      <c r="L768" s="1222" t="s">
        <v>292</v>
      </c>
      <c r="M768" s="1224" t="s">
        <v>3015</v>
      </c>
      <c r="N768" s="1222" t="s">
        <v>293</v>
      </c>
      <c r="O768" s="2069">
        <v>47067</v>
      </c>
      <c r="P768" s="1221" t="s">
        <v>294</v>
      </c>
      <c r="Q768" s="1221" t="s">
        <v>3187</v>
      </c>
      <c r="R768" s="2069" t="s">
        <v>3186</v>
      </c>
      <c r="S768" s="1222" t="s">
        <v>297</v>
      </c>
      <c r="T768" s="2063" t="s">
        <v>2918</v>
      </c>
      <c r="U768" s="1222" t="s">
        <v>294</v>
      </c>
      <c r="V768" s="1222" t="s">
        <v>3018</v>
      </c>
      <c r="W768" s="1222" t="s">
        <v>294</v>
      </c>
      <c r="X768" s="1222" t="s">
        <v>3019</v>
      </c>
      <c r="Y768" s="1222" t="s">
        <v>3020</v>
      </c>
      <c r="Z768" s="1222" t="s">
        <v>3011</v>
      </c>
      <c r="AA768" s="1222" t="s">
        <v>3011</v>
      </c>
      <c r="AB768" s="1222" t="s">
        <v>3011</v>
      </c>
      <c r="AC768" s="1222" t="s">
        <v>3011</v>
      </c>
      <c r="AD768" s="1222" t="s">
        <v>3011</v>
      </c>
      <c r="AE768" s="1222" t="s">
        <v>3011</v>
      </c>
      <c r="AF768" s="2007" t="s">
        <v>293</v>
      </c>
      <c r="AG768" s="1222" t="s">
        <v>3160</v>
      </c>
      <c r="AH768" s="1221" t="s">
        <v>2908</v>
      </c>
      <c r="AI768" s="2007" t="s">
        <v>2909</v>
      </c>
      <c r="AJ768" s="1222" t="s">
        <v>295</v>
      </c>
      <c r="AK768" s="1225" t="s">
        <v>3022</v>
      </c>
      <c r="AL768" s="1222" t="s">
        <v>294</v>
      </c>
      <c r="AM768" s="1221" t="s">
        <v>3011</v>
      </c>
      <c r="AN768" s="2008"/>
    </row>
    <row r="769" spans="1:40" ht="93" customHeight="1">
      <c r="A769" s="1221" t="s">
        <v>1107</v>
      </c>
      <c r="B769" s="1221" t="s">
        <v>1061</v>
      </c>
      <c r="C769" s="1221" t="s">
        <v>3158</v>
      </c>
      <c r="D769" s="1222" t="s">
        <v>3011</v>
      </c>
      <c r="E769" s="1221" t="s">
        <v>3012</v>
      </c>
      <c r="F769" s="1222" t="s">
        <v>291</v>
      </c>
      <c r="G769" s="1222" t="s">
        <v>3013</v>
      </c>
      <c r="H769" s="1223">
        <v>743.30515000000003</v>
      </c>
      <c r="I769" s="1223">
        <v>700</v>
      </c>
      <c r="J769" s="1222" t="s">
        <v>3014</v>
      </c>
      <c r="K769" s="1224">
        <v>45239</v>
      </c>
      <c r="L769" s="1222" t="s">
        <v>292</v>
      </c>
      <c r="M769" s="1224" t="s">
        <v>3015</v>
      </c>
      <c r="N769" s="1222" t="s">
        <v>293</v>
      </c>
      <c r="O769" s="2069">
        <v>47067</v>
      </c>
      <c r="P769" s="1221" t="s">
        <v>294</v>
      </c>
      <c r="Q769" s="1221" t="s">
        <v>3185</v>
      </c>
      <c r="R769" s="2069" t="s">
        <v>3186</v>
      </c>
      <c r="S769" s="1222" t="s">
        <v>297</v>
      </c>
      <c r="T769" s="2063" t="s">
        <v>2918</v>
      </c>
      <c r="U769" s="1222" t="s">
        <v>294</v>
      </c>
      <c r="V769" s="1222" t="s">
        <v>3018</v>
      </c>
      <c r="W769" s="1222" t="s">
        <v>294</v>
      </c>
      <c r="X769" s="1222" t="s">
        <v>3019</v>
      </c>
      <c r="Y769" s="1222" t="s">
        <v>3020</v>
      </c>
      <c r="Z769" s="1222" t="s">
        <v>3011</v>
      </c>
      <c r="AA769" s="1222" t="s">
        <v>3011</v>
      </c>
      <c r="AB769" s="1222" t="s">
        <v>3011</v>
      </c>
      <c r="AC769" s="1222" t="s">
        <v>3011</v>
      </c>
      <c r="AD769" s="1222" t="s">
        <v>3011</v>
      </c>
      <c r="AE769" s="1222" t="s">
        <v>3011</v>
      </c>
      <c r="AF769" s="2007" t="s">
        <v>293</v>
      </c>
      <c r="AG769" s="1222" t="s">
        <v>3160</v>
      </c>
      <c r="AH769" s="1221" t="s">
        <v>2908</v>
      </c>
      <c r="AI769" s="2007" t="s">
        <v>2909</v>
      </c>
      <c r="AJ769" s="1222" t="s">
        <v>295</v>
      </c>
      <c r="AK769" s="1225" t="s">
        <v>3022</v>
      </c>
      <c r="AL769" s="1222" t="s">
        <v>294</v>
      </c>
      <c r="AM769" s="1221" t="s">
        <v>3011</v>
      </c>
      <c r="AN769" s="2008"/>
    </row>
    <row r="770" spans="1:40" ht="93" customHeight="1">
      <c r="A770" s="1221" t="s">
        <v>1107</v>
      </c>
      <c r="B770" s="1221" t="s">
        <v>1062</v>
      </c>
      <c r="C770" s="1221" t="s">
        <v>3158</v>
      </c>
      <c r="D770" s="1222" t="s">
        <v>3011</v>
      </c>
      <c r="E770" s="1221" t="s">
        <v>3012</v>
      </c>
      <c r="F770" s="1222" t="s">
        <v>291</v>
      </c>
      <c r="G770" s="1222" t="s">
        <v>3013</v>
      </c>
      <c r="H770" s="1223">
        <v>371.65257000000003</v>
      </c>
      <c r="I770" s="1223">
        <v>350</v>
      </c>
      <c r="J770" s="1222" t="s">
        <v>3014</v>
      </c>
      <c r="K770" s="1224">
        <v>45239</v>
      </c>
      <c r="L770" s="1222" t="s">
        <v>292</v>
      </c>
      <c r="M770" s="1224" t="s">
        <v>3015</v>
      </c>
      <c r="N770" s="1222" t="s">
        <v>293</v>
      </c>
      <c r="O770" s="2069">
        <v>47067</v>
      </c>
      <c r="P770" s="1221" t="s">
        <v>294</v>
      </c>
      <c r="Q770" s="1221" t="s">
        <v>3187</v>
      </c>
      <c r="R770" s="2069" t="s">
        <v>3186</v>
      </c>
      <c r="S770" s="1222" t="s">
        <v>297</v>
      </c>
      <c r="T770" s="2063" t="s">
        <v>2918</v>
      </c>
      <c r="U770" s="1222" t="s">
        <v>294</v>
      </c>
      <c r="V770" s="1222" t="s">
        <v>3018</v>
      </c>
      <c r="W770" s="1222" t="s">
        <v>294</v>
      </c>
      <c r="X770" s="1222" t="s">
        <v>3019</v>
      </c>
      <c r="Y770" s="1222" t="s">
        <v>3020</v>
      </c>
      <c r="Z770" s="1222" t="s">
        <v>3011</v>
      </c>
      <c r="AA770" s="1222" t="s">
        <v>3011</v>
      </c>
      <c r="AB770" s="1222" t="s">
        <v>3011</v>
      </c>
      <c r="AC770" s="1222" t="s">
        <v>3011</v>
      </c>
      <c r="AD770" s="1222" t="s">
        <v>3011</v>
      </c>
      <c r="AE770" s="1222" t="s">
        <v>3011</v>
      </c>
      <c r="AF770" s="2007" t="s">
        <v>293</v>
      </c>
      <c r="AG770" s="1222" t="s">
        <v>3160</v>
      </c>
      <c r="AH770" s="1221" t="s">
        <v>2908</v>
      </c>
      <c r="AI770" s="2007" t="s">
        <v>2909</v>
      </c>
      <c r="AJ770" s="1222" t="s">
        <v>295</v>
      </c>
      <c r="AK770" s="1225" t="s">
        <v>3022</v>
      </c>
      <c r="AL770" s="1222" t="s">
        <v>294</v>
      </c>
      <c r="AM770" s="1221" t="s">
        <v>3011</v>
      </c>
      <c r="AN770" s="2008"/>
    </row>
    <row r="771" spans="1:40" ht="93" customHeight="1">
      <c r="A771" s="1221" t="s">
        <v>1107</v>
      </c>
      <c r="B771" s="1221" t="s">
        <v>1063</v>
      </c>
      <c r="C771" s="1221" t="s">
        <v>3158</v>
      </c>
      <c r="D771" s="1222" t="s">
        <v>3011</v>
      </c>
      <c r="E771" s="1221" t="s">
        <v>3012</v>
      </c>
      <c r="F771" s="1222" t="s">
        <v>291</v>
      </c>
      <c r="G771" s="1222" t="s">
        <v>3013</v>
      </c>
      <c r="H771" s="1223">
        <v>23414.11217</v>
      </c>
      <c r="I771" s="1223">
        <v>22050</v>
      </c>
      <c r="J771" s="1222" t="s">
        <v>3014</v>
      </c>
      <c r="K771" s="1224">
        <v>45239</v>
      </c>
      <c r="L771" s="1222" t="s">
        <v>292</v>
      </c>
      <c r="M771" s="1224" t="s">
        <v>3015</v>
      </c>
      <c r="N771" s="1222" t="s">
        <v>293</v>
      </c>
      <c r="O771" s="2069">
        <v>47067</v>
      </c>
      <c r="P771" s="1221" t="s">
        <v>294</v>
      </c>
      <c r="Q771" s="1221" t="s">
        <v>3205</v>
      </c>
      <c r="R771" s="2069" t="s">
        <v>3186</v>
      </c>
      <c r="S771" s="1222" t="s">
        <v>297</v>
      </c>
      <c r="T771" s="2063" t="s">
        <v>2918</v>
      </c>
      <c r="U771" s="1222" t="s">
        <v>294</v>
      </c>
      <c r="V771" s="1222" t="s">
        <v>3018</v>
      </c>
      <c r="W771" s="1222" t="s">
        <v>294</v>
      </c>
      <c r="X771" s="1222" t="s">
        <v>3019</v>
      </c>
      <c r="Y771" s="1222" t="s">
        <v>3020</v>
      </c>
      <c r="Z771" s="1222" t="s">
        <v>3011</v>
      </c>
      <c r="AA771" s="1222" t="s">
        <v>3011</v>
      </c>
      <c r="AB771" s="1222" t="s">
        <v>3011</v>
      </c>
      <c r="AC771" s="1222" t="s">
        <v>3011</v>
      </c>
      <c r="AD771" s="1222" t="s">
        <v>3011</v>
      </c>
      <c r="AE771" s="1222" t="s">
        <v>3011</v>
      </c>
      <c r="AF771" s="2007" t="s">
        <v>293</v>
      </c>
      <c r="AG771" s="1222" t="s">
        <v>3160</v>
      </c>
      <c r="AH771" s="1221" t="s">
        <v>2908</v>
      </c>
      <c r="AI771" s="2007" t="s">
        <v>2909</v>
      </c>
      <c r="AJ771" s="1222" t="s">
        <v>295</v>
      </c>
      <c r="AK771" s="1225" t="s">
        <v>3022</v>
      </c>
      <c r="AL771" s="1222" t="s">
        <v>294</v>
      </c>
      <c r="AM771" s="1221" t="s">
        <v>3011</v>
      </c>
      <c r="AN771" s="2008"/>
    </row>
    <row r="772" spans="1:40" ht="93" customHeight="1">
      <c r="A772" s="1221" t="s">
        <v>1107</v>
      </c>
      <c r="B772" s="1221" t="s">
        <v>1064</v>
      </c>
      <c r="C772" s="1221" t="s">
        <v>3158</v>
      </c>
      <c r="D772" s="1222" t="s">
        <v>3011</v>
      </c>
      <c r="E772" s="1221" t="s">
        <v>3012</v>
      </c>
      <c r="F772" s="1222" t="s">
        <v>291</v>
      </c>
      <c r="G772" s="1222" t="s">
        <v>3013</v>
      </c>
      <c r="H772" s="1223">
        <v>1114.9577200000001</v>
      </c>
      <c r="I772" s="1223">
        <v>1050</v>
      </c>
      <c r="J772" s="1222" t="s">
        <v>3014</v>
      </c>
      <c r="K772" s="1224">
        <v>45238</v>
      </c>
      <c r="L772" s="1222" t="s">
        <v>292</v>
      </c>
      <c r="M772" s="1224" t="s">
        <v>3015</v>
      </c>
      <c r="N772" s="1222" t="s">
        <v>293</v>
      </c>
      <c r="O772" s="2069">
        <v>47067</v>
      </c>
      <c r="P772" s="1221" t="s">
        <v>294</v>
      </c>
      <c r="Q772" s="1221" t="s">
        <v>3189</v>
      </c>
      <c r="R772" s="2069" t="s">
        <v>3186</v>
      </c>
      <c r="S772" s="1222" t="s">
        <v>297</v>
      </c>
      <c r="T772" s="2063" t="s">
        <v>2918</v>
      </c>
      <c r="U772" s="1222" t="s">
        <v>294</v>
      </c>
      <c r="V772" s="1222" t="s">
        <v>3018</v>
      </c>
      <c r="W772" s="1222" t="s">
        <v>294</v>
      </c>
      <c r="X772" s="1222" t="s">
        <v>3019</v>
      </c>
      <c r="Y772" s="1222" t="s">
        <v>3020</v>
      </c>
      <c r="Z772" s="1222" t="s">
        <v>3011</v>
      </c>
      <c r="AA772" s="1222" t="s">
        <v>3011</v>
      </c>
      <c r="AB772" s="1222" t="s">
        <v>3011</v>
      </c>
      <c r="AC772" s="1222" t="s">
        <v>3011</v>
      </c>
      <c r="AD772" s="1222" t="s">
        <v>3011</v>
      </c>
      <c r="AE772" s="1222" t="s">
        <v>3011</v>
      </c>
      <c r="AF772" s="2007" t="s">
        <v>293</v>
      </c>
      <c r="AG772" s="1222" t="s">
        <v>3160</v>
      </c>
      <c r="AH772" s="1221" t="s">
        <v>2908</v>
      </c>
      <c r="AI772" s="2007" t="s">
        <v>2909</v>
      </c>
      <c r="AJ772" s="1222" t="s">
        <v>295</v>
      </c>
      <c r="AK772" s="1225" t="s">
        <v>3022</v>
      </c>
      <c r="AL772" s="1222" t="s">
        <v>294</v>
      </c>
      <c r="AM772" s="1221" t="s">
        <v>3011</v>
      </c>
      <c r="AN772" s="2008"/>
    </row>
    <row r="773" spans="1:40" ht="93" customHeight="1">
      <c r="A773" s="1221" t="s">
        <v>1107</v>
      </c>
      <c r="B773" s="1221" t="s">
        <v>1065</v>
      </c>
      <c r="C773" s="1221" t="s">
        <v>3158</v>
      </c>
      <c r="D773" s="1222" t="s">
        <v>3011</v>
      </c>
      <c r="E773" s="1221" t="s">
        <v>3012</v>
      </c>
      <c r="F773" s="1222" t="s">
        <v>291</v>
      </c>
      <c r="G773" s="1222" t="s">
        <v>3013</v>
      </c>
      <c r="H773" s="1223">
        <v>17839.323560000001</v>
      </c>
      <c r="I773" s="1223">
        <v>16800</v>
      </c>
      <c r="J773" s="1222" t="s">
        <v>3014</v>
      </c>
      <c r="K773" s="1224">
        <v>45238</v>
      </c>
      <c r="L773" s="1222" t="s">
        <v>292</v>
      </c>
      <c r="M773" s="1224" t="s">
        <v>3015</v>
      </c>
      <c r="N773" s="1222" t="s">
        <v>293</v>
      </c>
      <c r="O773" s="2069">
        <v>47067</v>
      </c>
      <c r="P773" s="1221" t="s">
        <v>294</v>
      </c>
      <c r="Q773" s="1221" t="s">
        <v>3121</v>
      </c>
      <c r="R773" s="2069" t="s">
        <v>3186</v>
      </c>
      <c r="S773" s="1222" t="s">
        <v>297</v>
      </c>
      <c r="T773" s="2063" t="s">
        <v>2918</v>
      </c>
      <c r="U773" s="1222" t="s">
        <v>294</v>
      </c>
      <c r="V773" s="1222" t="s">
        <v>3018</v>
      </c>
      <c r="W773" s="1222" t="s">
        <v>294</v>
      </c>
      <c r="X773" s="1222" t="s">
        <v>3019</v>
      </c>
      <c r="Y773" s="1222" t="s">
        <v>3020</v>
      </c>
      <c r="Z773" s="1222" t="s">
        <v>3011</v>
      </c>
      <c r="AA773" s="1222" t="s">
        <v>3011</v>
      </c>
      <c r="AB773" s="1222" t="s">
        <v>3011</v>
      </c>
      <c r="AC773" s="1222" t="s">
        <v>3011</v>
      </c>
      <c r="AD773" s="1222" t="s">
        <v>3011</v>
      </c>
      <c r="AE773" s="1222" t="s">
        <v>3011</v>
      </c>
      <c r="AF773" s="2007" t="s">
        <v>293</v>
      </c>
      <c r="AG773" s="1222" t="s">
        <v>3160</v>
      </c>
      <c r="AH773" s="1221" t="s">
        <v>2908</v>
      </c>
      <c r="AI773" s="2007" t="s">
        <v>2909</v>
      </c>
      <c r="AJ773" s="1222" t="s">
        <v>295</v>
      </c>
      <c r="AK773" s="1225" t="s">
        <v>3022</v>
      </c>
      <c r="AL773" s="1222" t="s">
        <v>294</v>
      </c>
      <c r="AM773" s="1221" t="s">
        <v>3011</v>
      </c>
      <c r="AN773" s="2008"/>
    </row>
    <row r="774" spans="1:40" ht="93" customHeight="1">
      <c r="A774" s="1221" t="s">
        <v>1107</v>
      </c>
      <c r="B774" s="1221" t="s">
        <v>1066</v>
      </c>
      <c r="C774" s="1221" t="s">
        <v>3158</v>
      </c>
      <c r="D774" s="1222" t="s">
        <v>3011</v>
      </c>
      <c r="E774" s="1221" t="s">
        <v>3012</v>
      </c>
      <c r="F774" s="1222" t="s">
        <v>291</v>
      </c>
      <c r="G774" s="1222" t="s">
        <v>3013</v>
      </c>
      <c r="H774" s="1223">
        <v>1486.6103000000001</v>
      </c>
      <c r="I774" s="1223">
        <v>1400</v>
      </c>
      <c r="J774" s="1222" t="s">
        <v>3014</v>
      </c>
      <c r="K774" s="1224">
        <v>45238</v>
      </c>
      <c r="L774" s="1222" t="s">
        <v>292</v>
      </c>
      <c r="M774" s="1224" t="s">
        <v>3015</v>
      </c>
      <c r="N774" s="1222" t="s">
        <v>293</v>
      </c>
      <c r="O774" s="2069">
        <v>47067</v>
      </c>
      <c r="P774" s="1221" t="s">
        <v>294</v>
      </c>
      <c r="Q774" s="1221" t="s">
        <v>3190</v>
      </c>
      <c r="R774" s="2069" t="s">
        <v>3186</v>
      </c>
      <c r="S774" s="1222" t="s">
        <v>297</v>
      </c>
      <c r="T774" s="2063" t="s">
        <v>2918</v>
      </c>
      <c r="U774" s="1222" t="s">
        <v>294</v>
      </c>
      <c r="V774" s="1222" t="s">
        <v>3018</v>
      </c>
      <c r="W774" s="1222" t="s">
        <v>294</v>
      </c>
      <c r="X774" s="1222" t="s">
        <v>3019</v>
      </c>
      <c r="Y774" s="1222" t="s">
        <v>3020</v>
      </c>
      <c r="Z774" s="1222" t="s">
        <v>3011</v>
      </c>
      <c r="AA774" s="1222" t="s">
        <v>3011</v>
      </c>
      <c r="AB774" s="1222" t="s">
        <v>3011</v>
      </c>
      <c r="AC774" s="1222" t="s">
        <v>3011</v>
      </c>
      <c r="AD774" s="1222" t="s">
        <v>3011</v>
      </c>
      <c r="AE774" s="1222" t="s">
        <v>3011</v>
      </c>
      <c r="AF774" s="2007" t="s">
        <v>293</v>
      </c>
      <c r="AG774" s="1222" t="s">
        <v>3160</v>
      </c>
      <c r="AH774" s="1221" t="s">
        <v>2908</v>
      </c>
      <c r="AI774" s="2007" t="s">
        <v>2909</v>
      </c>
      <c r="AJ774" s="1222" t="s">
        <v>295</v>
      </c>
      <c r="AK774" s="1225" t="s">
        <v>3022</v>
      </c>
      <c r="AL774" s="1222" t="s">
        <v>294</v>
      </c>
      <c r="AM774" s="1221" t="s">
        <v>3011</v>
      </c>
      <c r="AN774" s="2008"/>
    </row>
    <row r="775" spans="1:40" ht="93" customHeight="1">
      <c r="A775" s="1221" t="s">
        <v>1107</v>
      </c>
      <c r="B775" s="1221" t="s">
        <v>1067</v>
      </c>
      <c r="C775" s="1221" t="s">
        <v>3158</v>
      </c>
      <c r="D775" s="1222" t="s">
        <v>3011</v>
      </c>
      <c r="E775" s="1221" t="s">
        <v>3012</v>
      </c>
      <c r="F775" s="1222" t="s">
        <v>291</v>
      </c>
      <c r="G775" s="1222" t="s">
        <v>3013</v>
      </c>
      <c r="H775" s="1223">
        <v>371.65257000000003</v>
      </c>
      <c r="I775" s="1223">
        <v>350</v>
      </c>
      <c r="J775" s="1222" t="s">
        <v>3014</v>
      </c>
      <c r="K775" s="1224">
        <v>45238</v>
      </c>
      <c r="L775" s="1222" t="s">
        <v>292</v>
      </c>
      <c r="M775" s="1224" t="s">
        <v>3015</v>
      </c>
      <c r="N775" s="1222" t="s">
        <v>293</v>
      </c>
      <c r="O775" s="2069">
        <v>47067</v>
      </c>
      <c r="P775" s="1221" t="s">
        <v>294</v>
      </c>
      <c r="Q775" s="1221" t="s">
        <v>3187</v>
      </c>
      <c r="R775" s="2069" t="s">
        <v>3186</v>
      </c>
      <c r="S775" s="1222" t="s">
        <v>297</v>
      </c>
      <c r="T775" s="2063" t="s">
        <v>2918</v>
      </c>
      <c r="U775" s="1222" t="s">
        <v>294</v>
      </c>
      <c r="V775" s="1222" t="s">
        <v>3018</v>
      </c>
      <c r="W775" s="1222" t="s">
        <v>294</v>
      </c>
      <c r="X775" s="1222" t="s">
        <v>3019</v>
      </c>
      <c r="Y775" s="1222" t="s">
        <v>3020</v>
      </c>
      <c r="Z775" s="1222" t="s">
        <v>3011</v>
      </c>
      <c r="AA775" s="1222" t="s">
        <v>3011</v>
      </c>
      <c r="AB775" s="1222" t="s">
        <v>3011</v>
      </c>
      <c r="AC775" s="1222" t="s">
        <v>3011</v>
      </c>
      <c r="AD775" s="1222" t="s">
        <v>3011</v>
      </c>
      <c r="AE775" s="1222" t="s">
        <v>3011</v>
      </c>
      <c r="AF775" s="2007" t="s">
        <v>293</v>
      </c>
      <c r="AG775" s="1222" t="s">
        <v>3160</v>
      </c>
      <c r="AH775" s="1221" t="s">
        <v>2908</v>
      </c>
      <c r="AI775" s="2007" t="s">
        <v>2909</v>
      </c>
      <c r="AJ775" s="1222" t="s">
        <v>295</v>
      </c>
      <c r="AK775" s="1225" t="s">
        <v>3022</v>
      </c>
      <c r="AL775" s="1222" t="s">
        <v>294</v>
      </c>
      <c r="AM775" s="1221" t="s">
        <v>3011</v>
      </c>
      <c r="AN775" s="2008"/>
    </row>
    <row r="776" spans="1:40" ht="93" customHeight="1">
      <c r="A776" s="1221" t="s">
        <v>1107</v>
      </c>
      <c r="B776" s="1221" t="s">
        <v>1068</v>
      </c>
      <c r="C776" s="1221" t="s">
        <v>3158</v>
      </c>
      <c r="D776" s="1222" t="s">
        <v>3011</v>
      </c>
      <c r="E776" s="1221" t="s">
        <v>3012</v>
      </c>
      <c r="F776" s="1222" t="s">
        <v>291</v>
      </c>
      <c r="G776" s="1222" t="s">
        <v>3013</v>
      </c>
      <c r="H776" s="1223">
        <v>2973.2205899999999</v>
      </c>
      <c r="I776" s="1223">
        <v>2800</v>
      </c>
      <c r="J776" s="1222" t="s">
        <v>3014</v>
      </c>
      <c r="K776" s="1224">
        <v>45238</v>
      </c>
      <c r="L776" s="1222" t="s">
        <v>292</v>
      </c>
      <c r="M776" s="1224" t="s">
        <v>3015</v>
      </c>
      <c r="N776" s="1222" t="s">
        <v>293</v>
      </c>
      <c r="O776" s="2069">
        <v>47067</v>
      </c>
      <c r="P776" s="1221" t="s">
        <v>294</v>
      </c>
      <c r="Q776" s="1221" t="s">
        <v>3073</v>
      </c>
      <c r="R776" s="2069" t="s">
        <v>3186</v>
      </c>
      <c r="S776" s="1222" t="s">
        <v>297</v>
      </c>
      <c r="T776" s="2063" t="s">
        <v>2918</v>
      </c>
      <c r="U776" s="1222" t="s">
        <v>294</v>
      </c>
      <c r="V776" s="1222" t="s">
        <v>3018</v>
      </c>
      <c r="W776" s="1222" t="s">
        <v>294</v>
      </c>
      <c r="X776" s="1222" t="s">
        <v>3019</v>
      </c>
      <c r="Y776" s="1222" t="s">
        <v>3020</v>
      </c>
      <c r="Z776" s="1222" t="s">
        <v>3011</v>
      </c>
      <c r="AA776" s="1222" t="s">
        <v>3011</v>
      </c>
      <c r="AB776" s="1222" t="s">
        <v>3011</v>
      </c>
      <c r="AC776" s="1222" t="s">
        <v>3011</v>
      </c>
      <c r="AD776" s="1222" t="s">
        <v>3011</v>
      </c>
      <c r="AE776" s="1222" t="s">
        <v>3011</v>
      </c>
      <c r="AF776" s="2007" t="s">
        <v>293</v>
      </c>
      <c r="AG776" s="1222" t="s">
        <v>3160</v>
      </c>
      <c r="AH776" s="1221" t="s">
        <v>2908</v>
      </c>
      <c r="AI776" s="2007" t="s">
        <v>2909</v>
      </c>
      <c r="AJ776" s="1222" t="s">
        <v>295</v>
      </c>
      <c r="AK776" s="1225" t="s">
        <v>3022</v>
      </c>
      <c r="AL776" s="1222" t="s">
        <v>294</v>
      </c>
      <c r="AM776" s="1221" t="s">
        <v>3011</v>
      </c>
      <c r="AN776" s="2008"/>
    </row>
    <row r="777" spans="1:40" ht="93" customHeight="1">
      <c r="A777" s="1221" t="s">
        <v>1107</v>
      </c>
      <c r="B777" s="1221" t="s">
        <v>1069</v>
      </c>
      <c r="C777" s="1221" t="s">
        <v>3158</v>
      </c>
      <c r="D777" s="1222" t="s">
        <v>3011</v>
      </c>
      <c r="E777" s="1221" t="s">
        <v>3012</v>
      </c>
      <c r="F777" s="1222" t="s">
        <v>291</v>
      </c>
      <c r="G777" s="1222" t="s">
        <v>3013</v>
      </c>
      <c r="H777" s="1223">
        <v>2973.2205899999999</v>
      </c>
      <c r="I777" s="1223">
        <v>2800</v>
      </c>
      <c r="J777" s="1222" t="s">
        <v>3014</v>
      </c>
      <c r="K777" s="1224">
        <v>45238</v>
      </c>
      <c r="L777" s="1222" t="s">
        <v>292</v>
      </c>
      <c r="M777" s="1224" t="s">
        <v>3015</v>
      </c>
      <c r="N777" s="1222" t="s">
        <v>293</v>
      </c>
      <c r="O777" s="2069">
        <v>47067</v>
      </c>
      <c r="P777" s="1221" t="s">
        <v>294</v>
      </c>
      <c r="Q777" s="1221" t="s">
        <v>3073</v>
      </c>
      <c r="R777" s="2069" t="s">
        <v>3186</v>
      </c>
      <c r="S777" s="1222" t="s">
        <v>297</v>
      </c>
      <c r="T777" s="2063" t="s">
        <v>2918</v>
      </c>
      <c r="U777" s="1222" t="s">
        <v>294</v>
      </c>
      <c r="V777" s="1222" t="s">
        <v>3018</v>
      </c>
      <c r="W777" s="1222" t="s">
        <v>294</v>
      </c>
      <c r="X777" s="1222" t="s">
        <v>3019</v>
      </c>
      <c r="Y777" s="1222" t="s">
        <v>3020</v>
      </c>
      <c r="Z777" s="1222" t="s">
        <v>3011</v>
      </c>
      <c r="AA777" s="1222" t="s">
        <v>3011</v>
      </c>
      <c r="AB777" s="1222" t="s">
        <v>3011</v>
      </c>
      <c r="AC777" s="1222" t="s">
        <v>3011</v>
      </c>
      <c r="AD777" s="1222" t="s">
        <v>3011</v>
      </c>
      <c r="AE777" s="1222" t="s">
        <v>3011</v>
      </c>
      <c r="AF777" s="2007" t="s">
        <v>293</v>
      </c>
      <c r="AG777" s="1222" t="s">
        <v>3160</v>
      </c>
      <c r="AH777" s="1221" t="s">
        <v>2908</v>
      </c>
      <c r="AI777" s="2007" t="s">
        <v>2909</v>
      </c>
      <c r="AJ777" s="1222" t="s">
        <v>295</v>
      </c>
      <c r="AK777" s="1225" t="s">
        <v>3022</v>
      </c>
      <c r="AL777" s="1222" t="s">
        <v>294</v>
      </c>
      <c r="AM777" s="1221" t="s">
        <v>3011</v>
      </c>
      <c r="AN777" s="2008"/>
    </row>
    <row r="778" spans="1:40" ht="93" customHeight="1">
      <c r="A778" s="1221" t="s">
        <v>1107</v>
      </c>
      <c r="B778" s="1221" t="s">
        <v>1070</v>
      </c>
      <c r="C778" s="1221" t="s">
        <v>3158</v>
      </c>
      <c r="D778" s="1222" t="s">
        <v>3011</v>
      </c>
      <c r="E778" s="1221" t="s">
        <v>3012</v>
      </c>
      <c r="F778" s="1222" t="s">
        <v>291</v>
      </c>
      <c r="G778" s="1222" t="s">
        <v>3013</v>
      </c>
      <c r="H778" s="1223">
        <v>743.30515000000003</v>
      </c>
      <c r="I778" s="1223">
        <v>700</v>
      </c>
      <c r="J778" s="1222" t="s">
        <v>3014</v>
      </c>
      <c r="K778" s="1224">
        <v>45238</v>
      </c>
      <c r="L778" s="1222" t="s">
        <v>292</v>
      </c>
      <c r="M778" s="1224" t="s">
        <v>3015</v>
      </c>
      <c r="N778" s="1222" t="s">
        <v>293</v>
      </c>
      <c r="O778" s="2069">
        <v>47067</v>
      </c>
      <c r="P778" s="1221" t="s">
        <v>294</v>
      </c>
      <c r="Q778" s="1221" t="s">
        <v>3185</v>
      </c>
      <c r="R778" s="2069" t="s">
        <v>3186</v>
      </c>
      <c r="S778" s="1222" t="s">
        <v>297</v>
      </c>
      <c r="T778" s="2063" t="s">
        <v>2918</v>
      </c>
      <c r="U778" s="1222" t="s">
        <v>294</v>
      </c>
      <c r="V778" s="1222" t="s">
        <v>3018</v>
      </c>
      <c r="W778" s="1222" t="s">
        <v>294</v>
      </c>
      <c r="X778" s="1222" t="s">
        <v>3019</v>
      </c>
      <c r="Y778" s="1222" t="s">
        <v>3020</v>
      </c>
      <c r="Z778" s="1222" t="s">
        <v>3011</v>
      </c>
      <c r="AA778" s="1222" t="s">
        <v>3011</v>
      </c>
      <c r="AB778" s="1222" t="s">
        <v>3011</v>
      </c>
      <c r="AC778" s="1222" t="s">
        <v>3011</v>
      </c>
      <c r="AD778" s="1222" t="s">
        <v>3011</v>
      </c>
      <c r="AE778" s="1222" t="s">
        <v>3011</v>
      </c>
      <c r="AF778" s="2007" t="s">
        <v>293</v>
      </c>
      <c r="AG778" s="1222" t="s">
        <v>3160</v>
      </c>
      <c r="AH778" s="1221" t="s">
        <v>2908</v>
      </c>
      <c r="AI778" s="2007" t="s">
        <v>2909</v>
      </c>
      <c r="AJ778" s="1222" t="s">
        <v>295</v>
      </c>
      <c r="AK778" s="1225" t="s">
        <v>3022</v>
      </c>
      <c r="AL778" s="1222" t="s">
        <v>294</v>
      </c>
      <c r="AM778" s="1221" t="s">
        <v>3011</v>
      </c>
      <c r="AN778" s="2008"/>
    </row>
    <row r="779" spans="1:40" ht="93" customHeight="1">
      <c r="A779" s="1221" t="s">
        <v>1107</v>
      </c>
      <c r="B779" s="1221" t="s">
        <v>1071</v>
      </c>
      <c r="C779" s="1221" t="s">
        <v>3158</v>
      </c>
      <c r="D779" s="1222" t="s">
        <v>3011</v>
      </c>
      <c r="E779" s="1221" t="s">
        <v>3012</v>
      </c>
      <c r="F779" s="1222" t="s">
        <v>291</v>
      </c>
      <c r="G779" s="1222" t="s">
        <v>3013</v>
      </c>
      <c r="H779" s="1223">
        <v>743.30515000000003</v>
      </c>
      <c r="I779" s="1223">
        <v>700</v>
      </c>
      <c r="J779" s="1222" t="s">
        <v>3014</v>
      </c>
      <c r="K779" s="1224">
        <v>45238</v>
      </c>
      <c r="L779" s="1222" t="s">
        <v>292</v>
      </c>
      <c r="M779" s="1224" t="s">
        <v>3015</v>
      </c>
      <c r="N779" s="1222" t="s">
        <v>293</v>
      </c>
      <c r="O779" s="2069">
        <v>47067</v>
      </c>
      <c r="P779" s="1221" t="s">
        <v>294</v>
      </c>
      <c r="Q779" s="1221" t="s">
        <v>3185</v>
      </c>
      <c r="R779" s="2069" t="s">
        <v>3186</v>
      </c>
      <c r="S779" s="1222" t="s">
        <v>297</v>
      </c>
      <c r="T779" s="2063" t="s">
        <v>2918</v>
      </c>
      <c r="U779" s="1222" t="s">
        <v>294</v>
      </c>
      <c r="V779" s="1222" t="s">
        <v>3018</v>
      </c>
      <c r="W779" s="1222" t="s">
        <v>294</v>
      </c>
      <c r="X779" s="1222" t="s">
        <v>3019</v>
      </c>
      <c r="Y779" s="1222" t="s">
        <v>3020</v>
      </c>
      <c r="Z779" s="1222" t="s">
        <v>3011</v>
      </c>
      <c r="AA779" s="1222" t="s">
        <v>3011</v>
      </c>
      <c r="AB779" s="1222" t="s">
        <v>3011</v>
      </c>
      <c r="AC779" s="1222" t="s">
        <v>3011</v>
      </c>
      <c r="AD779" s="1222" t="s">
        <v>3011</v>
      </c>
      <c r="AE779" s="1222" t="s">
        <v>3011</v>
      </c>
      <c r="AF779" s="2007" t="s">
        <v>293</v>
      </c>
      <c r="AG779" s="1222" t="s">
        <v>3160</v>
      </c>
      <c r="AH779" s="1221" t="s">
        <v>2908</v>
      </c>
      <c r="AI779" s="2007" t="s">
        <v>2909</v>
      </c>
      <c r="AJ779" s="1222" t="s">
        <v>295</v>
      </c>
      <c r="AK779" s="1225" t="s">
        <v>3022</v>
      </c>
      <c r="AL779" s="1222" t="s">
        <v>294</v>
      </c>
      <c r="AM779" s="1221" t="s">
        <v>3011</v>
      </c>
      <c r="AN779" s="2008"/>
    </row>
    <row r="780" spans="1:40" ht="93" customHeight="1">
      <c r="A780" s="1221" t="s">
        <v>1107</v>
      </c>
      <c r="B780" s="1221" t="s">
        <v>1072</v>
      </c>
      <c r="C780" s="1221" t="s">
        <v>3158</v>
      </c>
      <c r="D780" s="1222" t="s">
        <v>3011</v>
      </c>
      <c r="E780" s="1221" t="s">
        <v>3012</v>
      </c>
      <c r="F780" s="1222" t="s">
        <v>291</v>
      </c>
      <c r="G780" s="1222" t="s">
        <v>3013</v>
      </c>
      <c r="H780" s="1223">
        <v>371.65257000000003</v>
      </c>
      <c r="I780" s="1223">
        <v>350</v>
      </c>
      <c r="J780" s="1222" t="s">
        <v>3014</v>
      </c>
      <c r="K780" s="1224">
        <v>45238</v>
      </c>
      <c r="L780" s="1222" t="s">
        <v>292</v>
      </c>
      <c r="M780" s="1224" t="s">
        <v>3015</v>
      </c>
      <c r="N780" s="1222" t="s">
        <v>293</v>
      </c>
      <c r="O780" s="2069">
        <v>47067</v>
      </c>
      <c r="P780" s="1221" t="s">
        <v>294</v>
      </c>
      <c r="Q780" s="1221" t="s">
        <v>3187</v>
      </c>
      <c r="R780" s="2069" t="s">
        <v>3186</v>
      </c>
      <c r="S780" s="1222" t="s">
        <v>297</v>
      </c>
      <c r="T780" s="2063" t="s">
        <v>2918</v>
      </c>
      <c r="U780" s="1222" t="s">
        <v>294</v>
      </c>
      <c r="V780" s="1222" t="s">
        <v>3018</v>
      </c>
      <c r="W780" s="1222" t="s">
        <v>294</v>
      </c>
      <c r="X780" s="1222" t="s">
        <v>3019</v>
      </c>
      <c r="Y780" s="1222" t="s">
        <v>3020</v>
      </c>
      <c r="Z780" s="1222" t="s">
        <v>3011</v>
      </c>
      <c r="AA780" s="1222" t="s">
        <v>3011</v>
      </c>
      <c r="AB780" s="1222" t="s">
        <v>3011</v>
      </c>
      <c r="AC780" s="1222" t="s">
        <v>3011</v>
      </c>
      <c r="AD780" s="1222" t="s">
        <v>3011</v>
      </c>
      <c r="AE780" s="1222" t="s">
        <v>3011</v>
      </c>
      <c r="AF780" s="2007" t="s">
        <v>293</v>
      </c>
      <c r="AG780" s="1222" t="s">
        <v>3160</v>
      </c>
      <c r="AH780" s="1221" t="s">
        <v>2908</v>
      </c>
      <c r="AI780" s="2007" t="s">
        <v>2909</v>
      </c>
      <c r="AJ780" s="1222" t="s">
        <v>295</v>
      </c>
      <c r="AK780" s="1225" t="s">
        <v>3022</v>
      </c>
      <c r="AL780" s="1222" t="s">
        <v>294</v>
      </c>
      <c r="AM780" s="1221" t="s">
        <v>3011</v>
      </c>
      <c r="AN780" s="2008"/>
    </row>
    <row r="781" spans="1:40" ht="93" customHeight="1">
      <c r="A781" s="1221" t="s">
        <v>1107</v>
      </c>
      <c r="B781" s="1221" t="s">
        <v>1073</v>
      </c>
      <c r="C781" s="1221" t="s">
        <v>3158</v>
      </c>
      <c r="D781" s="1222" t="s">
        <v>3011</v>
      </c>
      <c r="E781" s="1221" t="s">
        <v>3012</v>
      </c>
      <c r="F781" s="1222" t="s">
        <v>291</v>
      </c>
      <c r="G781" s="1222" t="s">
        <v>3013</v>
      </c>
      <c r="H781" s="1223">
        <v>26015.680189999999</v>
      </c>
      <c r="I781" s="1223">
        <v>24500</v>
      </c>
      <c r="J781" s="1222" t="s">
        <v>3014</v>
      </c>
      <c r="K781" s="1224">
        <v>45238</v>
      </c>
      <c r="L781" s="1222" t="s">
        <v>292</v>
      </c>
      <c r="M781" s="1224" t="s">
        <v>3015</v>
      </c>
      <c r="N781" s="1222" t="s">
        <v>293</v>
      </c>
      <c r="O781" s="2069">
        <v>47067</v>
      </c>
      <c r="P781" s="1221" t="s">
        <v>294</v>
      </c>
      <c r="Q781" s="1221" t="s">
        <v>3206</v>
      </c>
      <c r="R781" s="2069" t="s">
        <v>3186</v>
      </c>
      <c r="S781" s="1222" t="s">
        <v>297</v>
      </c>
      <c r="T781" s="2063" t="s">
        <v>2918</v>
      </c>
      <c r="U781" s="1222" t="s">
        <v>294</v>
      </c>
      <c r="V781" s="1222" t="s">
        <v>3018</v>
      </c>
      <c r="W781" s="1222" t="s">
        <v>294</v>
      </c>
      <c r="X781" s="1222" t="s">
        <v>3019</v>
      </c>
      <c r="Y781" s="1222" t="s">
        <v>3020</v>
      </c>
      <c r="Z781" s="1222" t="s">
        <v>3011</v>
      </c>
      <c r="AA781" s="1222" t="s">
        <v>3011</v>
      </c>
      <c r="AB781" s="1222" t="s">
        <v>3011</v>
      </c>
      <c r="AC781" s="1222" t="s">
        <v>3011</v>
      </c>
      <c r="AD781" s="1222" t="s">
        <v>3011</v>
      </c>
      <c r="AE781" s="1222" t="s">
        <v>3011</v>
      </c>
      <c r="AF781" s="2007" t="s">
        <v>293</v>
      </c>
      <c r="AG781" s="1222" t="s">
        <v>3160</v>
      </c>
      <c r="AH781" s="1221" t="s">
        <v>2908</v>
      </c>
      <c r="AI781" s="2007" t="s">
        <v>2909</v>
      </c>
      <c r="AJ781" s="1222" t="s">
        <v>295</v>
      </c>
      <c r="AK781" s="1225" t="s">
        <v>3022</v>
      </c>
      <c r="AL781" s="1222" t="s">
        <v>294</v>
      </c>
      <c r="AM781" s="1221" t="s">
        <v>3011</v>
      </c>
      <c r="AN781" s="2008"/>
    </row>
    <row r="782" spans="1:40" ht="93" customHeight="1">
      <c r="A782" s="1221" t="s">
        <v>1107</v>
      </c>
      <c r="B782" s="1221" t="s">
        <v>1074</v>
      </c>
      <c r="C782" s="1221" t="s">
        <v>3158</v>
      </c>
      <c r="D782" s="1222" t="s">
        <v>3011</v>
      </c>
      <c r="E782" s="1221" t="s">
        <v>3012</v>
      </c>
      <c r="F782" s="1222" t="s">
        <v>291</v>
      </c>
      <c r="G782" s="1222" t="s">
        <v>3013</v>
      </c>
      <c r="H782" s="1223">
        <v>371.65257000000003</v>
      </c>
      <c r="I782" s="1223">
        <v>350</v>
      </c>
      <c r="J782" s="1222" t="s">
        <v>3014</v>
      </c>
      <c r="K782" s="1224">
        <v>45238</v>
      </c>
      <c r="L782" s="1222" t="s">
        <v>292</v>
      </c>
      <c r="M782" s="1224" t="s">
        <v>3015</v>
      </c>
      <c r="N782" s="1222" t="s">
        <v>293</v>
      </c>
      <c r="O782" s="2069">
        <v>47067</v>
      </c>
      <c r="P782" s="1221" t="s">
        <v>294</v>
      </c>
      <c r="Q782" s="1221" t="s">
        <v>3187</v>
      </c>
      <c r="R782" s="2069" t="s">
        <v>3186</v>
      </c>
      <c r="S782" s="1222" t="s">
        <v>297</v>
      </c>
      <c r="T782" s="2063" t="s">
        <v>2918</v>
      </c>
      <c r="U782" s="1222" t="s">
        <v>294</v>
      </c>
      <c r="V782" s="1222" t="s">
        <v>3018</v>
      </c>
      <c r="W782" s="1222" t="s">
        <v>294</v>
      </c>
      <c r="X782" s="1222" t="s">
        <v>3019</v>
      </c>
      <c r="Y782" s="1222" t="s">
        <v>3020</v>
      </c>
      <c r="Z782" s="1222" t="s">
        <v>3011</v>
      </c>
      <c r="AA782" s="1222" t="s">
        <v>3011</v>
      </c>
      <c r="AB782" s="1222" t="s">
        <v>3011</v>
      </c>
      <c r="AC782" s="1222" t="s">
        <v>3011</v>
      </c>
      <c r="AD782" s="1222" t="s">
        <v>3011</v>
      </c>
      <c r="AE782" s="1222" t="s">
        <v>3011</v>
      </c>
      <c r="AF782" s="2007" t="s">
        <v>293</v>
      </c>
      <c r="AG782" s="1222" t="s">
        <v>3160</v>
      </c>
      <c r="AH782" s="1221" t="s">
        <v>2908</v>
      </c>
      <c r="AI782" s="2007" t="s">
        <v>2909</v>
      </c>
      <c r="AJ782" s="1222" t="s">
        <v>295</v>
      </c>
      <c r="AK782" s="1225" t="s">
        <v>3022</v>
      </c>
      <c r="AL782" s="1222" t="s">
        <v>294</v>
      </c>
      <c r="AM782" s="1221" t="s">
        <v>3011</v>
      </c>
      <c r="AN782" s="2008"/>
    </row>
    <row r="783" spans="1:40" ht="93" customHeight="1">
      <c r="A783" s="1221" t="s">
        <v>1107</v>
      </c>
      <c r="B783" s="1221" t="s">
        <v>1075</v>
      </c>
      <c r="C783" s="1221" t="s">
        <v>3158</v>
      </c>
      <c r="D783" s="1222" t="s">
        <v>3011</v>
      </c>
      <c r="E783" s="1221" t="s">
        <v>3012</v>
      </c>
      <c r="F783" s="1222" t="s">
        <v>291</v>
      </c>
      <c r="G783" s="1222" t="s">
        <v>3013</v>
      </c>
      <c r="H783" s="1223">
        <v>1114.9577200000001</v>
      </c>
      <c r="I783" s="1223">
        <v>1050</v>
      </c>
      <c r="J783" s="1222" t="s">
        <v>3014</v>
      </c>
      <c r="K783" s="1224">
        <v>45238</v>
      </c>
      <c r="L783" s="1222" t="s">
        <v>292</v>
      </c>
      <c r="M783" s="1224" t="s">
        <v>3015</v>
      </c>
      <c r="N783" s="1222" t="s">
        <v>293</v>
      </c>
      <c r="O783" s="2069">
        <v>47067</v>
      </c>
      <c r="P783" s="1221" t="s">
        <v>294</v>
      </c>
      <c r="Q783" s="1221" t="s">
        <v>3189</v>
      </c>
      <c r="R783" s="2069" t="s">
        <v>3186</v>
      </c>
      <c r="S783" s="1222" t="s">
        <v>297</v>
      </c>
      <c r="T783" s="2063" t="s">
        <v>2918</v>
      </c>
      <c r="U783" s="1222" t="s">
        <v>294</v>
      </c>
      <c r="V783" s="1222" t="s">
        <v>3018</v>
      </c>
      <c r="W783" s="1222" t="s">
        <v>294</v>
      </c>
      <c r="X783" s="1222" t="s">
        <v>3019</v>
      </c>
      <c r="Y783" s="1222" t="s">
        <v>3020</v>
      </c>
      <c r="Z783" s="1222" t="s">
        <v>3011</v>
      </c>
      <c r="AA783" s="1222" t="s">
        <v>3011</v>
      </c>
      <c r="AB783" s="1222" t="s">
        <v>3011</v>
      </c>
      <c r="AC783" s="1222" t="s">
        <v>3011</v>
      </c>
      <c r="AD783" s="1222" t="s">
        <v>3011</v>
      </c>
      <c r="AE783" s="1222" t="s">
        <v>3011</v>
      </c>
      <c r="AF783" s="2007" t="s">
        <v>293</v>
      </c>
      <c r="AG783" s="1222" t="s">
        <v>3160</v>
      </c>
      <c r="AH783" s="1221" t="s">
        <v>2908</v>
      </c>
      <c r="AI783" s="2007" t="s">
        <v>2909</v>
      </c>
      <c r="AJ783" s="1222" t="s">
        <v>295</v>
      </c>
      <c r="AK783" s="1225" t="s">
        <v>3022</v>
      </c>
      <c r="AL783" s="1222" t="s">
        <v>294</v>
      </c>
      <c r="AM783" s="1221" t="s">
        <v>3011</v>
      </c>
      <c r="AN783" s="2008"/>
    </row>
    <row r="784" spans="1:40" ht="93" customHeight="1">
      <c r="A784" s="1221" t="s">
        <v>1107</v>
      </c>
      <c r="B784" s="1221" t="s">
        <v>1076</v>
      </c>
      <c r="C784" s="1221" t="s">
        <v>3158</v>
      </c>
      <c r="D784" s="1222" t="s">
        <v>3011</v>
      </c>
      <c r="E784" s="1221" t="s">
        <v>3012</v>
      </c>
      <c r="F784" s="1222" t="s">
        <v>291</v>
      </c>
      <c r="G784" s="1222" t="s">
        <v>3013</v>
      </c>
      <c r="H784" s="1223">
        <v>12636.187519999999</v>
      </c>
      <c r="I784" s="1223">
        <v>11900</v>
      </c>
      <c r="J784" s="1222" t="s">
        <v>3014</v>
      </c>
      <c r="K784" s="1224">
        <v>45238</v>
      </c>
      <c r="L784" s="1222" t="s">
        <v>292</v>
      </c>
      <c r="M784" s="1224" t="s">
        <v>3015</v>
      </c>
      <c r="N784" s="1222" t="s">
        <v>293</v>
      </c>
      <c r="O784" s="2069">
        <v>47067</v>
      </c>
      <c r="P784" s="1221" t="s">
        <v>294</v>
      </c>
      <c r="Q784" s="1221" t="s">
        <v>3207</v>
      </c>
      <c r="R784" s="2069" t="s">
        <v>3186</v>
      </c>
      <c r="S784" s="1222" t="s">
        <v>297</v>
      </c>
      <c r="T784" s="2063" t="s">
        <v>2918</v>
      </c>
      <c r="U784" s="1222" t="s">
        <v>294</v>
      </c>
      <c r="V784" s="1222" t="s">
        <v>3018</v>
      </c>
      <c r="W784" s="1222" t="s">
        <v>294</v>
      </c>
      <c r="X784" s="1222" t="s">
        <v>3019</v>
      </c>
      <c r="Y784" s="1222" t="s">
        <v>3020</v>
      </c>
      <c r="Z784" s="1222" t="s">
        <v>3011</v>
      </c>
      <c r="AA784" s="1222" t="s">
        <v>3011</v>
      </c>
      <c r="AB784" s="1222" t="s">
        <v>3011</v>
      </c>
      <c r="AC784" s="1222" t="s">
        <v>3011</v>
      </c>
      <c r="AD784" s="1222" t="s">
        <v>3011</v>
      </c>
      <c r="AE784" s="1222" t="s">
        <v>3011</v>
      </c>
      <c r="AF784" s="2007" t="s">
        <v>293</v>
      </c>
      <c r="AG784" s="1222" t="s">
        <v>3160</v>
      </c>
      <c r="AH784" s="1221" t="s">
        <v>2908</v>
      </c>
      <c r="AI784" s="2007" t="s">
        <v>2909</v>
      </c>
      <c r="AJ784" s="1222" t="s">
        <v>295</v>
      </c>
      <c r="AK784" s="1225" t="s">
        <v>3022</v>
      </c>
      <c r="AL784" s="1222" t="s">
        <v>294</v>
      </c>
      <c r="AM784" s="1221" t="s">
        <v>3011</v>
      </c>
      <c r="AN784" s="2008"/>
    </row>
    <row r="785" spans="1:40" ht="93" customHeight="1">
      <c r="A785" s="1221" t="s">
        <v>1107</v>
      </c>
      <c r="B785" s="1221" t="s">
        <v>1077</v>
      </c>
      <c r="C785" s="1221" t="s">
        <v>3158</v>
      </c>
      <c r="D785" s="1222" t="s">
        <v>3011</v>
      </c>
      <c r="E785" s="1221" t="s">
        <v>3012</v>
      </c>
      <c r="F785" s="1222" t="s">
        <v>291</v>
      </c>
      <c r="G785" s="1222" t="s">
        <v>3013</v>
      </c>
      <c r="H785" s="1223">
        <v>80648.608590000003</v>
      </c>
      <c r="I785" s="1223">
        <v>75950</v>
      </c>
      <c r="J785" s="1222" t="s">
        <v>3014</v>
      </c>
      <c r="K785" s="1224">
        <v>45238</v>
      </c>
      <c r="L785" s="1222" t="s">
        <v>292</v>
      </c>
      <c r="M785" s="1224" t="s">
        <v>3015</v>
      </c>
      <c r="N785" s="1222" t="s">
        <v>293</v>
      </c>
      <c r="O785" s="2069">
        <v>47067</v>
      </c>
      <c r="P785" s="1221" t="s">
        <v>294</v>
      </c>
      <c r="Q785" s="1221" t="s">
        <v>3208</v>
      </c>
      <c r="R785" s="2069" t="s">
        <v>3186</v>
      </c>
      <c r="S785" s="1222" t="s">
        <v>297</v>
      </c>
      <c r="T785" s="2063" t="s">
        <v>2918</v>
      </c>
      <c r="U785" s="1222" t="s">
        <v>294</v>
      </c>
      <c r="V785" s="1222" t="s">
        <v>3018</v>
      </c>
      <c r="W785" s="1222" t="s">
        <v>294</v>
      </c>
      <c r="X785" s="1222" t="s">
        <v>3019</v>
      </c>
      <c r="Y785" s="1222" t="s">
        <v>3020</v>
      </c>
      <c r="Z785" s="1222" t="s">
        <v>3011</v>
      </c>
      <c r="AA785" s="1222" t="s">
        <v>3011</v>
      </c>
      <c r="AB785" s="1222" t="s">
        <v>3011</v>
      </c>
      <c r="AC785" s="1222" t="s">
        <v>3011</v>
      </c>
      <c r="AD785" s="1222" t="s">
        <v>3011</v>
      </c>
      <c r="AE785" s="1222" t="s">
        <v>3011</v>
      </c>
      <c r="AF785" s="2007" t="s">
        <v>293</v>
      </c>
      <c r="AG785" s="1222" t="s">
        <v>3160</v>
      </c>
      <c r="AH785" s="1221" t="s">
        <v>2908</v>
      </c>
      <c r="AI785" s="2007" t="s">
        <v>2909</v>
      </c>
      <c r="AJ785" s="1222" t="s">
        <v>295</v>
      </c>
      <c r="AK785" s="1225" t="s">
        <v>3022</v>
      </c>
      <c r="AL785" s="1222" t="s">
        <v>294</v>
      </c>
      <c r="AM785" s="1221" t="s">
        <v>3011</v>
      </c>
      <c r="AN785" s="2008"/>
    </row>
    <row r="786" spans="1:40" ht="93" customHeight="1">
      <c r="A786" s="1221" t="s">
        <v>1107</v>
      </c>
      <c r="B786" s="1221" t="s">
        <v>1078</v>
      </c>
      <c r="C786" s="1221" t="s">
        <v>3158</v>
      </c>
      <c r="D786" s="1222" t="s">
        <v>3011</v>
      </c>
      <c r="E786" s="1221" t="s">
        <v>3012</v>
      </c>
      <c r="F786" s="1222" t="s">
        <v>291</v>
      </c>
      <c r="G786" s="1222" t="s">
        <v>3013</v>
      </c>
      <c r="H786" s="1223">
        <v>1486.6103000000001</v>
      </c>
      <c r="I786" s="1223">
        <v>1400</v>
      </c>
      <c r="J786" s="1222" t="s">
        <v>3014</v>
      </c>
      <c r="K786" s="1224">
        <v>45238</v>
      </c>
      <c r="L786" s="1222" t="s">
        <v>292</v>
      </c>
      <c r="M786" s="1224" t="s">
        <v>3015</v>
      </c>
      <c r="N786" s="1222" t="s">
        <v>293</v>
      </c>
      <c r="O786" s="2069">
        <v>47067</v>
      </c>
      <c r="P786" s="1221" t="s">
        <v>294</v>
      </c>
      <c r="Q786" s="1221" t="s">
        <v>3190</v>
      </c>
      <c r="R786" s="2069" t="s">
        <v>3186</v>
      </c>
      <c r="S786" s="1222" t="s">
        <v>297</v>
      </c>
      <c r="T786" s="2063" t="s">
        <v>2918</v>
      </c>
      <c r="U786" s="1222" t="s">
        <v>294</v>
      </c>
      <c r="V786" s="1222" t="s">
        <v>3018</v>
      </c>
      <c r="W786" s="1222" t="s">
        <v>294</v>
      </c>
      <c r="X786" s="1222" t="s">
        <v>3019</v>
      </c>
      <c r="Y786" s="1222" t="s">
        <v>3020</v>
      </c>
      <c r="Z786" s="1222" t="s">
        <v>3011</v>
      </c>
      <c r="AA786" s="1222" t="s">
        <v>3011</v>
      </c>
      <c r="AB786" s="1222" t="s">
        <v>3011</v>
      </c>
      <c r="AC786" s="1222" t="s">
        <v>3011</v>
      </c>
      <c r="AD786" s="1222" t="s">
        <v>3011</v>
      </c>
      <c r="AE786" s="1222" t="s">
        <v>3011</v>
      </c>
      <c r="AF786" s="2007" t="s">
        <v>293</v>
      </c>
      <c r="AG786" s="1222" t="s">
        <v>3160</v>
      </c>
      <c r="AH786" s="1221" t="s">
        <v>2908</v>
      </c>
      <c r="AI786" s="2007" t="s">
        <v>2909</v>
      </c>
      <c r="AJ786" s="1222" t="s">
        <v>295</v>
      </c>
      <c r="AK786" s="1225" t="s">
        <v>3022</v>
      </c>
      <c r="AL786" s="1222" t="s">
        <v>294</v>
      </c>
      <c r="AM786" s="1221" t="s">
        <v>3011</v>
      </c>
      <c r="AN786" s="2008"/>
    </row>
    <row r="787" spans="1:40" ht="93" customHeight="1">
      <c r="A787" s="1221" t="s">
        <v>1107</v>
      </c>
      <c r="B787" s="1221" t="s">
        <v>1079</v>
      </c>
      <c r="C787" s="1221" t="s">
        <v>3158</v>
      </c>
      <c r="D787" s="1222" t="s">
        <v>3011</v>
      </c>
      <c r="E787" s="1221" t="s">
        <v>3012</v>
      </c>
      <c r="F787" s="1222" t="s">
        <v>291</v>
      </c>
      <c r="G787" s="1222" t="s">
        <v>3013</v>
      </c>
      <c r="H787" s="1223">
        <v>371.65257000000003</v>
      </c>
      <c r="I787" s="1223">
        <v>350</v>
      </c>
      <c r="J787" s="1222" t="s">
        <v>3014</v>
      </c>
      <c r="K787" s="1224">
        <v>45238</v>
      </c>
      <c r="L787" s="1222" t="s">
        <v>292</v>
      </c>
      <c r="M787" s="1224" t="s">
        <v>3015</v>
      </c>
      <c r="N787" s="1222" t="s">
        <v>293</v>
      </c>
      <c r="O787" s="2069">
        <v>47067</v>
      </c>
      <c r="P787" s="1221" t="s">
        <v>294</v>
      </c>
      <c r="Q787" s="1221" t="s">
        <v>3187</v>
      </c>
      <c r="R787" s="2069" t="s">
        <v>3186</v>
      </c>
      <c r="S787" s="1222" t="s">
        <v>297</v>
      </c>
      <c r="T787" s="2063" t="s">
        <v>2918</v>
      </c>
      <c r="U787" s="1222" t="s">
        <v>294</v>
      </c>
      <c r="V787" s="1222" t="s">
        <v>3018</v>
      </c>
      <c r="W787" s="1222" t="s">
        <v>294</v>
      </c>
      <c r="X787" s="1222" t="s">
        <v>3019</v>
      </c>
      <c r="Y787" s="1222" t="s">
        <v>3020</v>
      </c>
      <c r="Z787" s="1222" t="s">
        <v>3011</v>
      </c>
      <c r="AA787" s="1222" t="s">
        <v>3011</v>
      </c>
      <c r="AB787" s="1222" t="s">
        <v>3011</v>
      </c>
      <c r="AC787" s="1222" t="s">
        <v>3011</v>
      </c>
      <c r="AD787" s="1222" t="s">
        <v>3011</v>
      </c>
      <c r="AE787" s="1222" t="s">
        <v>3011</v>
      </c>
      <c r="AF787" s="2007" t="s">
        <v>293</v>
      </c>
      <c r="AG787" s="1222" t="s">
        <v>3160</v>
      </c>
      <c r="AH787" s="1221" t="s">
        <v>2908</v>
      </c>
      <c r="AI787" s="2007" t="s">
        <v>2909</v>
      </c>
      <c r="AJ787" s="1222" t="s">
        <v>295</v>
      </c>
      <c r="AK787" s="1225" t="s">
        <v>3022</v>
      </c>
      <c r="AL787" s="1222" t="s">
        <v>294</v>
      </c>
      <c r="AM787" s="1221" t="s">
        <v>3011</v>
      </c>
      <c r="AN787" s="2008"/>
    </row>
    <row r="788" spans="1:40" ht="93" customHeight="1">
      <c r="A788" s="1221" t="s">
        <v>1107</v>
      </c>
      <c r="B788" s="1221" t="s">
        <v>1080</v>
      </c>
      <c r="C788" s="1221" t="s">
        <v>3158</v>
      </c>
      <c r="D788" s="1222" t="s">
        <v>3011</v>
      </c>
      <c r="E788" s="1221" t="s">
        <v>3012</v>
      </c>
      <c r="F788" s="1222" t="s">
        <v>291</v>
      </c>
      <c r="G788" s="1222" t="s">
        <v>3013</v>
      </c>
      <c r="H788" s="1223">
        <v>1486.6103000000001</v>
      </c>
      <c r="I788" s="1223">
        <v>1400</v>
      </c>
      <c r="J788" s="1222" t="s">
        <v>3014</v>
      </c>
      <c r="K788" s="1224">
        <v>45238</v>
      </c>
      <c r="L788" s="1222" t="s">
        <v>292</v>
      </c>
      <c r="M788" s="1224" t="s">
        <v>3015</v>
      </c>
      <c r="N788" s="1222" t="s">
        <v>293</v>
      </c>
      <c r="O788" s="2069">
        <v>47067</v>
      </c>
      <c r="P788" s="1221" t="s">
        <v>294</v>
      </c>
      <c r="Q788" s="1221" t="s">
        <v>3190</v>
      </c>
      <c r="R788" s="2069" t="s">
        <v>3186</v>
      </c>
      <c r="S788" s="1222" t="s">
        <v>297</v>
      </c>
      <c r="T788" s="2063" t="s">
        <v>2918</v>
      </c>
      <c r="U788" s="1222" t="s">
        <v>294</v>
      </c>
      <c r="V788" s="1222" t="s">
        <v>3018</v>
      </c>
      <c r="W788" s="1222" t="s">
        <v>294</v>
      </c>
      <c r="X788" s="1222" t="s">
        <v>3019</v>
      </c>
      <c r="Y788" s="1222" t="s">
        <v>3020</v>
      </c>
      <c r="Z788" s="1222" t="s">
        <v>3011</v>
      </c>
      <c r="AA788" s="1222" t="s">
        <v>3011</v>
      </c>
      <c r="AB788" s="1222" t="s">
        <v>3011</v>
      </c>
      <c r="AC788" s="1222" t="s">
        <v>3011</v>
      </c>
      <c r="AD788" s="1222" t="s">
        <v>3011</v>
      </c>
      <c r="AE788" s="1222" t="s">
        <v>3011</v>
      </c>
      <c r="AF788" s="2007" t="s">
        <v>293</v>
      </c>
      <c r="AG788" s="1222" t="s">
        <v>3160</v>
      </c>
      <c r="AH788" s="1221" t="s">
        <v>2908</v>
      </c>
      <c r="AI788" s="2007" t="s">
        <v>2909</v>
      </c>
      <c r="AJ788" s="1222" t="s">
        <v>295</v>
      </c>
      <c r="AK788" s="1225" t="s">
        <v>3022</v>
      </c>
      <c r="AL788" s="1222" t="s">
        <v>294</v>
      </c>
      <c r="AM788" s="1221" t="s">
        <v>3011</v>
      </c>
      <c r="AN788" s="2008"/>
    </row>
    <row r="789" spans="1:40" ht="93" customHeight="1">
      <c r="A789" s="1221" t="s">
        <v>1107</v>
      </c>
      <c r="B789" s="1221" t="s">
        <v>1081</v>
      </c>
      <c r="C789" s="1221" t="s">
        <v>3158</v>
      </c>
      <c r="D789" s="1222" t="s">
        <v>3011</v>
      </c>
      <c r="E789" s="1221" t="s">
        <v>3012</v>
      </c>
      <c r="F789" s="1222" t="s">
        <v>291</v>
      </c>
      <c r="G789" s="1222" t="s">
        <v>3013</v>
      </c>
      <c r="H789" s="1223">
        <v>2229.9154400000002</v>
      </c>
      <c r="I789" s="1223">
        <v>2100</v>
      </c>
      <c r="J789" s="1222" t="s">
        <v>3014</v>
      </c>
      <c r="K789" s="1224">
        <v>45238</v>
      </c>
      <c r="L789" s="1222" t="s">
        <v>292</v>
      </c>
      <c r="M789" s="1224" t="s">
        <v>3015</v>
      </c>
      <c r="N789" s="1222" t="s">
        <v>293</v>
      </c>
      <c r="O789" s="2069">
        <v>47067</v>
      </c>
      <c r="P789" s="1221" t="s">
        <v>294</v>
      </c>
      <c r="Q789" s="1221" t="s">
        <v>3090</v>
      </c>
      <c r="R789" s="2069" t="s">
        <v>3186</v>
      </c>
      <c r="S789" s="1222" t="s">
        <v>297</v>
      </c>
      <c r="T789" s="2063" t="s">
        <v>2918</v>
      </c>
      <c r="U789" s="1222" t="s">
        <v>294</v>
      </c>
      <c r="V789" s="1222" t="s">
        <v>3018</v>
      </c>
      <c r="W789" s="1222" t="s">
        <v>294</v>
      </c>
      <c r="X789" s="1222" t="s">
        <v>3019</v>
      </c>
      <c r="Y789" s="1222" t="s">
        <v>3020</v>
      </c>
      <c r="Z789" s="1222" t="s">
        <v>3011</v>
      </c>
      <c r="AA789" s="1222" t="s">
        <v>3011</v>
      </c>
      <c r="AB789" s="1222" t="s">
        <v>3011</v>
      </c>
      <c r="AC789" s="1222" t="s">
        <v>3011</v>
      </c>
      <c r="AD789" s="1222" t="s">
        <v>3011</v>
      </c>
      <c r="AE789" s="1222" t="s">
        <v>3011</v>
      </c>
      <c r="AF789" s="2007" t="s">
        <v>293</v>
      </c>
      <c r="AG789" s="1222" t="s">
        <v>3160</v>
      </c>
      <c r="AH789" s="1221" t="s">
        <v>2908</v>
      </c>
      <c r="AI789" s="2007" t="s">
        <v>2909</v>
      </c>
      <c r="AJ789" s="1222" t="s">
        <v>295</v>
      </c>
      <c r="AK789" s="1225" t="s">
        <v>3022</v>
      </c>
      <c r="AL789" s="1222" t="s">
        <v>294</v>
      </c>
      <c r="AM789" s="1221" t="s">
        <v>3011</v>
      </c>
      <c r="AN789" s="2008"/>
    </row>
    <row r="790" spans="1:40" ht="93" customHeight="1">
      <c r="A790" s="1221" t="s">
        <v>1107</v>
      </c>
      <c r="B790" s="1221" t="s">
        <v>1082</v>
      </c>
      <c r="C790" s="1221" t="s">
        <v>3158</v>
      </c>
      <c r="D790" s="1222" t="s">
        <v>3011</v>
      </c>
      <c r="E790" s="1221" t="s">
        <v>3012</v>
      </c>
      <c r="F790" s="1222" t="s">
        <v>291</v>
      </c>
      <c r="G790" s="1222" t="s">
        <v>3013</v>
      </c>
      <c r="H790" s="1223">
        <v>743.30515000000003</v>
      </c>
      <c r="I790" s="1223">
        <v>700</v>
      </c>
      <c r="J790" s="1222" t="s">
        <v>3014</v>
      </c>
      <c r="K790" s="1224">
        <v>45238</v>
      </c>
      <c r="L790" s="1222" t="s">
        <v>292</v>
      </c>
      <c r="M790" s="1224" t="s">
        <v>3015</v>
      </c>
      <c r="N790" s="1222" t="s">
        <v>293</v>
      </c>
      <c r="O790" s="2069">
        <v>47067</v>
      </c>
      <c r="P790" s="1221" t="s">
        <v>294</v>
      </c>
      <c r="Q790" s="1221" t="s">
        <v>3185</v>
      </c>
      <c r="R790" s="2069" t="s">
        <v>3186</v>
      </c>
      <c r="S790" s="1222" t="s">
        <v>297</v>
      </c>
      <c r="T790" s="2063" t="s">
        <v>2918</v>
      </c>
      <c r="U790" s="1222" t="s">
        <v>294</v>
      </c>
      <c r="V790" s="1222" t="s">
        <v>3018</v>
      </c>
      <c r="W790" s="1222" t="s">
        <v>294</v>
      </c>
      <c r="X790" s="1222" t="s">
        <v>3019</v>
      </c>
      <c r="Y790" s="1222" t="s">
        <v>3020</v>
      </c>
      <c r="Z790" s="1222" t="s">
        <v>3011</v>
      </c>
      <c r="AA790" s="1222" t="s">
        <v>3011</v>
      </c>
      <c r="AB790" s="1222" t="s">
        <v>3011</v>
      </c>
      <c r="AC790" s="1222" t="s">
        <v>3011</v>
      </c>
      <c r="AD790" s="1222" t="s">
        <v>3011</v>
      </c>
      <c r="AE790" s="1222" t="s">
        <v>3011</v>
      </c>
      <c r="AF790" s="2007" t="s">
        <v>293</v>
      </c>
      <c r="AG790" s="1222" t="s">
        <v>3160</v>
      </c>
      <c r="AH790" s="1221" t="s">
        <v>2908</v>
      </c>
      <c r="AI790" s="2007" t="s">
        <v>2909</v>
      </c>
      <c r="AJ790" s="1222" t="s">
        <v>295</v>
      </c>
      <c r="AK790" s="1225" t="s">
        <v>3022</v>
      </c>
      <c r="AL790" s="1222" t="s">
        <v>294</v>
      </c>
      <c r="AM790" s="1221" t="s">
        <v>3011</v>
      </c>
      <c r="AN790" s="2008"/>
    </row>
    <row r="791" spans="1:40" ht="93" customHeight="1">
      <c r="A791" s="1221" t="s">
        <v>1107</v>
      </c>
      <c r="B791" s="1221" t="s">
        <v>1083</v>
      </c>
      <c r="C791" s="1221" t="s">
        <v>3158</v>
      </c>
      <c r="D791" s="1222" t="s">
        <v>3011</v>
      </c>
      <c r="E791" s="1221" t="s">
        <v>3012</v>
      </c>
      <c r="F791" s="1222" t="s">
        <v>291</v>
      </c>
      <c r="G791" s="1222" t="s">
        <v>3013</v>
      </c>
      <c r="H791" s="1223">
        <v>38280.21514</v>
      </c>
      <c r="I791" s="1223">
        <v>36050</v>
      </c>
      <c r="J791" s="1222" t="s">
        <v>3014</v>
      </c>
      <c r="K791" s="1224">
        <v>45238</v>
      </c>
      <c r="L791" s="1222" t="s">
        <v>292</v>
      </c>
      <c r="M791" s="1224" t="s">
        <v>3015</v>
      </c>
      <c r="N791" s="1222" t="s">
        <v>293</v>
      </c>
      <c r="O791" s="2069">
        <v>47067</v>
      </c>
      <c r="P791" s="1221" t="s">
        <v>294</v>
      </c>
      <c r="Q791" s="1221" t="s">
        <v>3209</v>
      </c>
      <c r="R791" s="2069" t="s">
        <v>3186</v>
      </c>
      <c r="S791" s="1222" t="s">
        <v>297</v>
      </c>
      <c r="T791" s="2063" t="s">
        <v>2918</v>
      </c>
      <c r="U791" s="1222" t="s">
        <v>294</v>
      </c>
      <c r="V791" s="1222" t="s">
        <v>3018</v>
      </c>
      <c r="W791" s="1222" t="s">
        <v>294</v>
      </c>
      <c r="X791" s="1222" t="s">
        <v>3019</v>
      </c>
      <c r="Y791" s="1222" t="s">
        <v>3020</v>
      </c>
      <c r="Z791" s="1222" t="s">
        <v>3011</v>
      </c>
      <c r="AA791" s="1222" t="s">
        <v>3011</v>
      </c>
      <c r="AB791" s="1222" t="s">
        <v>3011</v>
      </c>
      <c r="AC791" s="1222" t="s">
        <v>3011</v>
      </c>
      <c r="AD791" s="1222" t="s">
        <v>3011</v>
      </c>
      <c r="AE791" s="1222" t="s">
        <v>3011</v>
      </c>
      <c r="AF791" s="2007" t="s">
        <v>293</v>
      </c>
      <c r="AG791" s="1222" t="s">
        <v>3160</v>
      </c>
      <c r="AH791" s="1221" t="s">
        <v>2908</v>
      </c>
      <c r="AI791" s="2007" t="s">
        <v>2909</v>
      </c>
      <c r="AJ791" s="1222" t="s">
        <v>295</v>
      </c>
      <c r="AK791" s="1225" t="s">
        <v>3022</v>
      </c>
      <c r="AL791" s="1222" t="s">
        <v>294</v>
      </c>
      <c r="AM791" s="1221" t="s">
        <v>3011</v>
      </c>
      <c r="AN791" s="2008"/>
    </row>
    <row r="792" spans="1:40" ht="93" customHeight="1">
      <c r="A792" s="1221" t="s">
        <v>1107</v>
      </c>
      <c r="B792" s="1221" t="s">
        <v>1084</v>
      </c>
      <c r="C792" s="1221" t="s">
        <v>3158</v>
      </c>
      <c r="D792" s="1222" t="s">
        <v>3011</v>
      </c>
      <c r="E792" s="1221" t="s">
        <v>3012</v>
      </c>
      <c r="F792" s="1222" t="s">
        <v>291</v>
      </c>
      <c r="G792" s="1222" t="s">
        <v>3013</v>
      </c>
      <c r="H792" s="1223">
        <v>371.65257000000003</v>
      </c>
      <c r="I792" s="1223">
        <v>350</v>
      </c>
      <c r="J792" s="1222" t="s">
        <v>3014</v>
      </c>
      <c r="K792" s="1224">
        <v>45238</v>
      </c>
      <c r="L792" s="1222" t="s">
        <v>292</v>
      </c>
      <c r="M792" s="1224" t="s">
        <v>3015</v>
      </c>
      <c r="N792" s="1222" t="s">
        <v>293</v>
      </c>
      <c r="O792" s="2069">
        <v>47067</v>
      </c>
      <c r="P792" s="1221" t="s">
        <v>294</v>
      </c>
      <c r="Q792" s="1221" t="s">
        <v>3187</v>
      </c>
      <c r="R792" s="2069" t="s">
        <v>3186</v>
      </c>
      <c r="S792" s="1222" t="s">
        <v>297</v>
      </c>
      <c r="T792" s="2063" t="s">
        <v>2918</v>
      </c>
      <c r="U792" s="1222" t="s">
        <v>294</v>
      </c>
      <c r="V792" s="1222" t="s">
        <v>3018</v>
      </c>
      <c r="W792" s="1222" t="s">
        <v>294</v>
      </c>
      <c r="X792" s="1222" t="s">
        <v>3019</v>
      </c>
      <c r="Y792" s="1222" t="s">
        <v>3020</v>
      </c>
      <c r="Z792" s="1222" t="s">
        <v>3011</v>
      </c>
      <c r="AA792" s="1222" t="s">
        <v>3011</v>
      </c>
      <c r="AB792" s="1222" t="s">
        <v>3011</v>
      </c>
      <c r="AC792" s="1222" t="s">
        <v>3011</v>
      </c>
      <c r="AD792" s="1222" t="s">
        <v>3011</v>
      </c>
      <c r="AE792" s="1222" t="s">
        <v>3011</v>
      </c>
      <c r="AF792" s="2007" t="s">
        <v>293</v>
      </c>
      <c r="AG792" s="1222" t="s">
        <v>3160</v>
      </c>
      <c r="AH792" s="1221" t="s">
        <v>2908</v>
      </c>
      <c r="AI792" s="2007" t="s">
        <v>2909</v>
      </c>
      <c r="AJ792" s="1222" t="s">
        <v>295</v>
      </c>
      <c r="AK792" s="1225" t="s">
        <v>3022</v>
      </c>
      <c r="AL792" s="1222" t="s">
        <v>294</v>
      </c>
      <c r="AM792" s="1221" t="s">
        <v>3011</v>
      </c>
      <c r="AN792" s="2008"/>
    </row>
    <row r="793" spans="1:40" ht="93" customHeight="1">
      <c r="A793" s="1221" t="s">
        <v>1107</v>
      </c>
      <c r="B793" s="1221" t="s">
        <v>1085</v>
      </c>
      <c r="C793" s="1221" t="s">
        <v>3158</v>
      </c>
      <c r="D793" s="1222" t="s">
        <v>3011</v>
      </c>
      <c r="E793" s="1221" t="s">
        <v>3012</v>
      </c>
      <c r="F793" s="1222" t="s">
        <v>291</v>
      </c>
      <c r="G793" s="1222" t="s">
        <v>3013</v>
      </c>
      <c r="H793" s="1223">
        <v>371.65257000000003</v>
      </c>
      <c r="I793" s="1223">
        <v>350</v>
      </c>
      <c r="J793" s="1222" t="s">
        <v>3014</v>
      </c>
      <c r="K793" s="1224">
        <v>45238</v>
      </c>
      <c r="L793" s="1222" t="s">
        <v>292</v>
      </c>
      <c r="M793" s="1224" t="s">
        <v>3015</v>
      </c>
      <c r="N793" s="1222" t="s">
        <v>293</v>
      </c>
      <c r="O793" s="2069">
        <v>47067</v>
      </c>
      <c r="P793" s="1221" t="s">
        <v>294</v>
      </c>
      <c r="Q793" s="1221" t="s">
        <v>3187</v>
      </c>
      <c r="R793" s="2069" t="s">
        <v>3186</v>
      </c>
      <c r="S793" s="1222" t="s">
        <v>297</v>
      </c>
      <c r="T793" s="2063" t="s">
        <v>2918</v>
      </c>
      <c r="U793" s="1222" t="s">
        <v>294</v>
      </c>
      <c r="V793" s="1222" t="s">
        <v>3018</v>
      </c>
      <c r="W793" s="1222" t="s">
        <v>294</v>
      </c>
      <c r="X793" s="1222" t="s">
        <v>3019</v>
      </c>
      <c r="Y793" s="1222" t="s">
        <v>3020</v>
      </c>
      <c r="Z793" s="1222" t="s">
        <v>3011</v>
      </c>
      <c r="AA793" s="1222" t="s">
        <v>3011</v>
      </c>
      <c r="AB793" s="1222" t="s">
        <v>3011</v>
      </c>
      <c r="AC793" s="1222" t="s">
        <v>3011</v>
      </c>
      <c r="AD793" s="1222" t="s">
        <v>3011</v>
      </c>
      <c r="AE793" s="1222" t="s">
        <v>3011</v>
      </c>
      <c r="AF793" s="2007" t="s">
        <v>293</v>
      </c>
      <c r="AG793" s="1222" t="s">
        <v>3160</v>
      </c>
      <c r="AH793" s="1221" t="s">
        <v>2908</v>
      </c>
      <c r="AI793" s="2007" t="s">
        <v>2909</v>
      </c>
      <c r="AJ793" s="1222" t="s">
        <v>295</v>
      </c>
      <c r="AK793" s="1225" t="s">
        <v>3022</v>
      </c>
      <c r="AL793" s="1222" t="s">
        <v>294</v>
      </c>
      <c r="AM793" s="1221" t="s">
        <v>3011</v>
      </c>
      <c r="AN793" s="2008"/>
    </row>
    <row r="794" spans="1:40" ht="93" customHeight="1">
      <c r="A794" s="1221" t="s">
        <v>1107</v>
      </c>
      <c r="B794" s="1221" t="s">
        <v>1086</v>
      </c>
      <c r="C794" s="1221" t="s">
        <v>3158</v>
      </c>
      <c r="D794" s="1222" t="s">
        <v>3011</v>
      </c>
      <c r="E794" s="1221" t="s">
        <v>3012</v>
      </c>
      <c r="F794" s="1222" t="s">
        <v>291</v>
      </c>
      <c r="G794" s="1222" t="s">
        <v>3013</v>
      </c>
      <c r="H794" s="1223">
        <v>5203.1360400000003</v>
      </c>
      <c r="I794" s="1223">
        <v>4900</v>
      </c>
      <c r="J794" s="1222" t="s">
        <v>3014</v>
      </c>
      <c r="K794" s="1224">
        <v>45238</v>
      </c>
      <c r="L794" s="1222" t="s">
        <v>292</v>
      </c>
      <c r="M794" s="1224" t="s">
        <v>3015</v>
      </c>
      <c r="N794" s="1222" t="s">
        <v>293</v>
      </c>
      <c r="O794" s="2069">
        <v>47067</v>
      </c>
      <c r="P794" s="1221" t="s">
        <v>294</v>
      </c>
      <c r="Q794" s="1221" t="s">
        <v>3201</v>
      </c>
      <c r="R794" s="2069" t="s">
        <v>3186</v>
      </c>
      <c r="S794" s="1222" t="s">
        <v>297</v>
      </c>
      <c r="T794" s="2063" t="s">
        <v>2918</v>
      </c>
      <c r="U794" s="1222" t="s">
        <v>294</v>
      </c>
      <c r="V794" s="1222" t="s">
        <v>3018</v>
      </c>
      <c r="W794" s="1222" t="s">
        <v>294</v>
      </c>
      <c r="X794" s="1222" t="s">
        <v>3019</v>
      </c>
      <c r="Y794" s="1222" t="s">
        <v>3020</v>
      </c>
      <c r="Z794" s="1222" t="s">
        <v>3011</v>
      </c>
      <c r="AA794" s="1222" t="s">
        <v>3011</v>
      </c>
      <c r="AB794" s="1222" t="s">
        <v>3011</v>
      </c>
      <c r="AC794" s="1222" t="s">
        <v>3011</v>
      </c>
      <c r="AD794" s="1222" t="s">
        <v>3011</v>
      </c>
      <c r="AE794" s="1222" t="s">
        <v>3011</v>
      </c>
      <c r="AF794" s="2007" t="s">
        <v>293</v>
      </c>
      <c r="AG794" s="1222" t="s">
        <v>3160</v>
      </c>
      <c r="AH794" s="1221" t="s">
        <v>2908</v>
      </c>
      <c r="AI794" s="2007" t="s">
        <v>2909</v>
      </c>
      <c r="AJ794" s="1222" t="s">
        <v>295</v>
      </c>
      <c r="AK794" s="1225" t="s">
        <v>3022</v>
      </c>
      <c r="AL794" s="1222" t="s">
        <v>294</v>
      </c>
      <c r="AM794" s="1221" t="s">
        <v>3011</v>
      </c>
      <c r="AN794" s="2008"/>
    </row>
    <row r="795" spans="1:40" ht="93" customHeight="1">
      <c r="A795" s="1221" t="s">
        <v>1107</v>
      </c>
      <c r="B795" s="1221" t="s">
        <v>1087</v>
      </c>
      <c r="C795" s="1221" t="s">
        <v>3158</v>
      </c>
      <c r="D795" s="1222" t="s">
        <v>3011</v>
      </c>
      <c r="E795" s="1221" t="s">
        <v>3012</v>
      </c>
      <c r="F795" s="1222" t="s">
        <v>291</v>
      </c>
      <c r="G795" s="1222" t="s">
        <v>3013</v>
      </c>
      <c r="H795" s="1223">
        <v>2601.5680200000002</v>
      </c>
      <c r="I795" s="1223">
        <v>2450</v>
      </c>
      <c r="J795" s="1222" t="s">
        <v>3014</v>
      </c>
      <c r="K795" s="1224">
        <v>45238</v>
      </c>
      <c r="L795" s="1222" t="s">
        <v>292</v>
      </c>
      <c r="M795" s="1224" t="s">
        <v>3015</v>
      </c>
      <c r="N795" s="1222" t="s">
        <v>293</v>
      </c>
      <c r="O795" s="2069">
        <v>47067</v>
      </c>
      <c r="P795" s="1221" t="s">
        <v>294</v>
      </c>
      <c r="Q795" s="1221" t="s">
        <v>3210</v>
      </c>
      <c r="R795" s="2069" t="s">
        <v>3186</v>
      </c>
      <c r="S795" s="1222" t="s">
        <v>297</v>
      </c>
      <c r="T795" s="2063" t="s">
        <v>2918</v>
      </c>
      <c r="U795" s="1222" t="s">
        <v>294</v>
      </c>
      <c r="V795" s="1222" t="s">
        <v>3018</v>
      </c>
      <c r="W795" s="1222" t="s">
        <v>294</v>
      </c>
      <c r="X795" s="1222" t="s">
        <v>3019</v>
      </c>
      <c r="Y795" s="1222" t="s">
        <v>3020</v>
      </c>
      <c r="Z795" s="1222" t="s">
        <v>3011</v>
      </c>
      <c r="AA795" s="1222" t="s">
        <v>3011</v>
      </c>
      <c r="AB795" s="1222" t="s">
        <v>3011</v>
      </c>
      <c r="AC795" s="1222" t="s">
        <v>3011</v>
      </c>
      <c r="AD795" s="1222" t="s">
        <v>3011</v>
      </c>
      <c r="AE795" s="1222" t="s">
        <v>3011</v>
      </c>
      <c r="AF795" s="2007" t="s">
        <v>293</v>
      </c>
      <c r="AG795" s="1222" t="s">
        <v>3160</v>
      </c>
      <c r="AH795" s="1221" t="s">
        <v>2908</v>
      </c>
      <c r="AI795" s="2007" t="s">
        <v>2909</v>
      </c>
      <c r="AJ795" s="1222" t="s">
        <v>295</v>
      </c>
      <c r="AK795" s="1225" t="s">
        <v>3022</v>
      </c>
      <c r="AL795" s="1222" t="s">
        <v>294</v>
      </c>
      <c r="AM795" s="1221" t="s">
        <v>3011</v>
      </c>
      <c r="AN795" s="2008"/>
    </row>
    <row r="796" spans="1:40" ht="93" customHeight="1">
      <c r="A796" s="1221" t="s">
        <v>1107</v>
      </c>
      <c r="B796" s="1221" t="s">
        <v>1088</v>
      </c>
      <c r="C796" s="1221" t="s">
        <v>3158</v>
      </c>
      <c r="D796" s="1222" t="s">
        <v>3011</v>
      </c>
      <c r="E796" s="1221" t="s">
        <v>3012</v>
      </c>
      <c r="F796" s="1222" t="s">
        <v>291</v>
      </c>
      <c r="G796" s="1222" t="s">
        <v>3013</v>
      </c>
      <c r="H796" s="1223">
        <v>11149.577219999999</v>
      </c>
      <c r="I796" s="1223">
        <v>10500</v>
      </c>
      <c r="J796" s="1222" t="s">
        <v>3014</v>
      </c>
      <c r="K796" s="1224">
        <v>45238</v>
      </c>
      <c r="L796" s="1222" t="s">
        <v>292</v>
      </c>
      <c r="M796" s="1224" t="s">
        <v>3015</v>
      </c>
      <c r="N796" s="1222" t="s">
        <v>293</v>
      </c>
      <c r="O796" s="2069">
        <v>47067</v>
      </c>
      <c r="P796" s="1221" t="s">
        <v>294</v>
      </c>
      <c r="Q796" s="1221" t="s">
        <v>3046</v>
      </c>
      <c r="R796" s="2069" t="s">
        <v>3186</v>
      </c>
      <c r="S796" s="1222" t="s">
        <v>297</v>
      </c>
      <c r="T796" s="2063" t="s">
        <v>2918</v>
      </c>
      <c r="U796" s="1222" t="s">
        <v>294</v>
      </c>
      <c r="V796" s="1222" t="s">
        <v>3018</v>
      </c>
      <c r="W796" s="1222" t="s">
        <v>294</v>
      </c>
      <c r="X796" s="1222" t="s">
        <v>3019</v>
      </c>
      <c r="Y796" s="1222" t="s">
        <v>3020</v>
      </c>
      <c r="Z796" s="1222" t="s">
        <v>3011</v>
      </c>
      <c r="AA796" s="1222" t="s">
        <v>3011</v>
      </c>
      <c r="AB796" s="1222" t="s">
        <v>3011</v>
      </c>
      <c r="AC796" s="1222" t="s">
        <v>3011</v>
      </c>
      <c r="AD796" s="1222" t="s">
        <v>3011</v>
      </c>
      <c r="AE796" s="1222" t="s">
        <v>3011</v>
      </c>
      <c r="AF796" s="2007" t="s">
        <v>293</v>
      </c>
      <c r="AG796" s="1222" t="s">
        <v>3160</v>
      </c>
      <c r="AH796" s="1221" t="s">
        <v>2908</v>
      </c>
      <c r="AI796" s="2007" t="s">
        <v>2909</v>
      </c>
      <c r="AJ796" s="1222" t="s">
        <v>295</v>
      </c>
      <c r="AK796" s="1225" t="s">
        <v>3022</v>
      </c>
      <c r="AL796" s="1222" t="s">
        <v>294</v>
      </c>
      <c r="AM796" s="1221" t="s">
        <v>3011</v>
      </c>
      <c r="AN796" s="2008"/>
    </row>
    <row r="797" spans="1:40" ht="93" customHeight="1">
      <c r="A797" s="1221" t="s">
        <v>1107</v>
      </c>
      <c r="B797" s="1221" t="s">
        <v>1089</v>
      </c>
      <c r="C797" s="1221" t="s">
        <v>3158</v>
      </c>
      <c r="D797" s="1222" t="s">
        <v>3011</v>
      </c>
      <c r="E797" s="1221" t="s">
        <v>3012</v>
      </c>
      <c r="F797" s="1222" t="s">
        <v>291</v>
      </c>
      <c r="G797" s="1222" t="s">
        <v>3013</v>
      </c>
      <c r="H797" s="1223">
        <v>371.65257000000003</v>
      </c>
      <c r="I797" s="1223">
        <v>350</v>
      </c>
      <c r="J797" s="1222" t="s">
        <v>3014</v>
      </c>
      <c r="K797" s="1224">
        <v>45238</v>
      </c>
      <c r="L797" s="1222" t="s">
        <v>292</v>
      </c>
      <c r="M797" s="1224" t="s">
        <v>3015</v>
      </c>
      <c r="N797" s="1222" t="s">
        <v>293</v>
      </c>
      <c r="O797" s="2069">
        <v>47067</v>
      </c>
      <c r="P797" s="1221" t="s">
        <v>294</v>
      </c>
      <c r="Q797" s="1221" t="s">
        <v>3187</v>
      </c>
      <c r="R797" s="2069" t="s">
        <v>3186</v>
      </c>
      <c r="S797" s="1222" t="s">
        <v>297</v>
      </c>
      <c r="T797" s="2063" t="s">
        <v>2918</v>
      </c>
      <c r="U797" s="1222" t="s">
        <v>294</v>
      </c>
      <c r="V797" s="1222" t="s">
        <v>3018</v>
      </c>
      <c r="W797" s="1222" t="s">
        <v>294</v>
      </c>
      <c r="X797" s="1222" t="s">
        <v>3019</v>
      </c>
      <c r="Y797" s="1222" t="s">
        <v>3020</v>
      </c>
      <c r="Z797" s="1222" t="s">
        <v>3011</v>
      </c>
      <c r="AA797" s="1222" t="s">
        <v>3011</v>
      </c>
      <c r="AB797" s="1222" t="s">
        <v>3011</v>
      </c>
      <c r="AC797" s="1222" t="s">
        <v>3011</v>
      </c>
      <c r="AD797" s="1222" t="s">
        <v>3011</v>
      </c>
      <c r="AE797" s="1222" t="s">
        <v>3011</v>
      </c>
      <c r="AF797" s="2007" t="s">
        <v>293</v>
      </c>
      <c r="AG797" s="1222" t="s">
        <v>3160</v>
      </c>
      <c r="AH797" s="1221" t="s">
        <v>2908</v>
      </c>
      <c r="AI797" s="2007" t="s">
        <v>2909</v>
      </c>
      <c r="AJ797" s="1222" t="s">
        <v>295</v>
      </c>
      <c r="AK797" s="1225" t="s">
        <v>3022</v>
      </c>
      <c r="AL797" s="1222" t="s">
        <v>294</v>
      </c>
      <c r="AM797" s="1221" t="s">
        <v>3011</v>
      </c>
      <c r="AN797" s="2008"/>
    </row>
    <row r="798" spans="1:40" ht="93" customHeight="1">
      <c r="A798" s="1221" t="s">
        <v>1107</v>
      </c>
      <c r="B798" s="1221" t="s">
        <v>1090</v>
      </c>
      <c r="C798" s="1221" t="s">
        <v>3158</v>
      </c>
      <c r="D798" s="1222" t="s">
        <v>3011</v>
      </c>
      <c r="E798" s="1221" t="s">
        <v>3012</v>
      </c>
      <c r="F798" s="1222" t="s">
        <v>291</v>
      </c>
      <c r="G798" s="1222" t="s">
        <v>3013</v>
      </c>
      <c r="H798" s="1223">
        <v>5946.4411899999996</v>
      </c>
      <c r="I798" s="1223">
        <v>5600</v>
      </c>
      <c r="J798" s="1222" t="s">
        <v>3014</v>
      </c>
      <c r="K798" s="1224">
        <v>45238</v>
      </c>
      <c r="L798" s="1222" t="s">
        <v>292</v>
      </c>
      <c r="M798" s="1224" t="s">
        <v>3015</v>
      </c>
      <c r="N798" s="1222" t="s">
        <v>293</v>
      </c>
      <c r="O798" s="2069">
        <v>47067</v>
      </c>
      <c r="P798" s="1221" t="s">
        <v>294</v>
      </c>
      <c r="Q798" s="1221" t="s">
        <v>3068</v>
      </c>
      <c r="R798" s="2069" t="s">
        <v>3186</v>
      </c>
      <c r="S798" s="1222" t="s">
        <v>297</v>
      </c>
      <c r="T798" s="2063" t="s">
        <v>2918</v>
      </c>
      <c r="U798" s="1222" t="s">
        <v>294</v>
      </c>
      <c r="V798" s="1222" t="s">
        <v>3018</v>
      </c>
      <c r="W798" s="1222" t="s">
        <v>294</v>
      </c>
      <c r="X798" s="1222" t="s">
        <v>3019</v>
      </c>
      <c r="Y798" s="1222" t="s">
        <v>3020</v>
      </c>
      <c r="Z798" s="1222" t="s">
        <v>3011</v>
      </c>
      <c r="AA798" s="1222" t="s">
        <v>3011</v>
      </c>
      <c r="AB798" s="1222" t="s">
        <v>3011</v>
      </c>
      <c r="AC798" s="1222" t="s">
        <v>3011</v>
      </c>
      <c r="AD798" s="1222" t="s">
        <v>3011</v>
      </c>
      <c r="AE798" s="1222" t="s">
        <v>3011</v>
      </c>
      <c r="AF798" s="2007" t="s">
        <v>293</v>
      </c>
      <c r="AG798" s="1222" t="s">
        <v>3160</v>
      </c>
      <c r="AH798" s="1221" t="s">
        <v>2908</v>
      </c>
      <c r="AI798" s="2007" t="s">
        <v>2909</v>
      </c>
      <c r="AJ798" s="1222" t="s">
        <v>295</v>
      </c>
      <c r="AK798" s="1225" t="s">
        <v>3022</v>
      </c>
      <c r="AL798" s="1222" t="s">
        <v>294</v>
      </c>
      <c r="AM798" s="1221" t="s">
        <v>3011</v>
      </c>
      <c r="AN798" s="2008"/>
    </row>
    <row r="799" spans="1:40" ht="93" customHeight="1">
      <c r="A799" s="1221" t="s">
        <v>1107</v>
      </c>
      <c r="B799" s="1221" t="s">
        <v>1091</v>
      </c>
      <c r="C799" s="1221" t="s">
        <v>3158</v>
      </c>
      <c r="D799" s="1222" t="s">
        <v>3011</v>
      </c>
      <c r="E799" s="1221" t="s">
        <v>3012</v>
      </c>
      <c r="F799" s="1222" t="s">
        <v>291</v>
      </c>
      <c r="G799" s="1222" t="s">
        <v>3013</v>
      </c>
      <c r="H799" s="1223">
        <v>743.30515000000003</v>
      </c>
      <c r="I799" s="1223">
        <v>700</v>
      </c>
      <c r="J799" s="1222" t="s">
        <v>3014</v>
      </c>
      <c r="K799" s="1224">
        <v>45238</v>
      </c>
      <c r="L799" s="1222" t="s">
        <v>292</v>
      </c>
      <c r="M799" s="1224" t="s">
        <v>3015</v>
      </c>
      <c r="N799" s="1222" t="s">
        <v>293</v>
      </c>
      <c r="O799" s="2069">
        <v>47067</v>
      </c>
      <c r="P799" s="1221" t="s">
        <v>294</v>
      </c>
      <c r="Q799" s="1221" t="s">
        <v>3185</v>
      </c>
      <c r="R799" s="2069" t="s">
        <v>3186</v>
      </c>
      <c r="S799" s="1222" t="s">
        <v>297</v>
      </c>
      <c r="T799" s="2063" t="s">
        <v>2918</v>
      </c>
      <c r="U799" s="1222" t="s">
        <v>294</v>
      </c>
      <c r="V799" s="1222" t="s">
        <v>3018</v>
      </c>
      <c r="W799" s="1222" t="s">
        <v>294</v>
      </c>
      <c r="X799" s="1222" t="s">
        <v>3019</v>
      </c>
      <c r="Y799" s="1222" t="s">
        <v>3020</v>
      </c>
      <c r="Z799" s="1222" t="s">
        <v>3011</v>
      </c>
      <c r="AA799" s="1222" t="s">
        <v>3011</v>
      </c>
      <c r="AB799" s="1222" t="s">
        <v>3011</v>
      </c>
      <c r="AC799" s="1222" t="s">
        <v>3011</v>
      </c>
      <c r="AD799" s="1222" t="s">
        <v>3011</v>
      </c>
      <c r="AE799" s="1222" t="s">
        <v>3011</v>
      </c>
      <c r="AF799" s="2007" t="s">
        <v>293</v>
      </c>
      <c r="AG799" s="1222" t="s">
        <v>3160</v>
      </c>
      <c r="AH799" s="1221" t="s">
        <v>2908</v>
      </c>
      <c r="AI799" s="2007" t="s">
        <v>2909</v>
      </c>
      <c r="AJ799" s="1222" t="s">
        <v>295</v>
      </c>
      <c r="AK799" s="1225" t="s">
        <v>3022</v>
      </c>
      <c r="AL799" s="1222" t="s">
        <v>294</v>
      </c>
      <c r="AM799" s="1221" t="s">
        <v>3011</v>
      </c>
      <c r="AN799" s="2008"/>
    </row>
    <row r="800" spans="1:40" ht="93" customHeight="1">
      <c r="A800" s="1221" t="s">
        <v>1107</v>
      </c>
      <c r="B800" s="1221" t="s">
        <v>1092</v>
      </c>
      <c r="C800" s="1221" t="s">
        <v>3158</v>
      </c>
      <c r="D800" s="1222" t="s">
        <v>3011</v>
      </c>
      <c r="E800" s="1221" t="s">
        <v>3012</v>
      </c>
      <c r="F800" s="1222" t="s">
        <v>291</v>
      </c>
      <c r="G800" s="1222" t="s">
        <v>3013</v>
      </c>
      <c r="H800" s="1223">
        <v>371.65257000000003</v>
      </c>
      <c r="I800" s="1223">
        <v>350</v>
      </c>
      <c r="J800" s="1222" t="s">
        <v>3014</v>
      </c>
      <c r="K800" s="1224">
        <v>45238</v>
      </c>
      <c r="L800" s="1222" t="s">
        <v>292</v>
      </c>
      <c r="M800" s="1224" t="s">
        <v>3015</v>
      </c>
      <c r="N800" s="1222" t="s">
        <v>293</v>
      </c>
      <c r="O800" s="2069">
        <v>47067</v>
      </c>
      <c r="P800" s="1221" t="s">
        <v>294</v>
      </c>
      <c r="Q800" s="1221" t="s">
        <v>3187</v>
      </c>
      <c r="R800" s="2069" t="s">
        <v>3186</v>
      </c>
      <c r="S800" s="1222" t="s">
        <v>297</v>
      </c>
      <c r="T800" s="2063" t="s">
        <v>2918</v>
      </c>
      <c r="U800" s="1222" t="s">
        <v>294</v>
      </c>
      <c r="V800" s="1222" t="s">
        <v>3018</v>
      </c>
      <c r="W800" s="1222" t="s">
        <v>294</v>
      </c>
      <c r="X800" s="1222" t="s">
        <v>3019</v>
      </c>
      <c r="Y800" s="1222" t="s">
        <v>3020</v>
      </c>
      <c r="Z800" s="1222" t="s">
        <v>3011</v>
      </c>
      <c r="AA800" s="1222" t="s">
        <v>3011</v>
      </c>
      <c r="AB800" s="1222" t="s">
        <v>3011</v>
      </c>
      <c r="AC800" s="1222" t="s">
        <v>3011</v>
      </c>
      <c r="AD800" s="1222" t="s">
        <v>3011</v>
      </c>
      <c r="AE800" s="1222" t="s">
        <v>3011</v>
      </c>
      <c r="AF800" s="2007" t="s">
        <v>293</v>
      </c>
      <c r="AG800" s="1222" t="s">
        <v>3160</v>
      </c>
      <c r="AH800" s="1221" t="s">
        <v>2908</v>
      </c>
      <c r="AI800" s="2007" t="s">
        <v>2909</v>
      </c>
      <c r="AJ800" s="1222" t="s">
        <v>295</v>
      </c>
      <c r="AK800" s="1225" t="s">
        <v>3022</v>
      </c>
      <c r="AL800" s="1222" t="s">
        <v>294</v>
      </c>
      <c r="AM800" s="1221" t="s">
        <v>3011</v>
      </c>
      <c r="AN800" s="2008"/>
    </row>
    <row r="801" spans="1:40" ht="93" customHeight="1">
      <c r="A801" s="1221" t="s">
        <v>1107</v>
      </c>
      <c r="B801" s="1221" t="s">
        <v>1093</v>
      </c>
      <c r="C801" s="1221" t="s">
        <v>3158</v>
      </c>
      <c r="D801" s="1222" t="s">
        <v>3011</v>
      </c>
      <c r="E801" s="1221" t="s">
        <v>3012</v>
      </c>
      <c r="F801" s="1222" t="s">
        <v>291</v>
      </c>
      <c r="G801" s="1222" t="s">
        <v>3013</v>
      </c>
      <c r="H801" s="1223">
        <v>7061.3989099999999</v>
      </c>
      <c r="I801" s="1223">
        <v>6650</v>
      </c>
      <c r="J801" s="1222" t="s">
        <v>3014</v>
      </c>
      <c r="K801" s="1224">
        <v>45237</v>
      </c>
      <c r="L801" s="1222" t="s">
        <v>292</v>
      </c>
      <c r="M801" s="1224" t="s">
        <v>3015</v>
      </c>
      <c r="N801" s="1222" t="s">
        <v>293</v>
      </c>
      <c r="O801" s="2069">
        <v>47067</v>
      </c>
      <c r="P801" s="1221" t="s">
        <v>294</v>
      </c>
      <c r="Q801" s="1221" t="s">
        <v>3211</v>
      </c>
      <c r="R801" s="2069" t="s">
        <v>3186</v>
      </c>
      <c r="S801" s="1222" t="s">
        <v>297</v>
      </c>
      <c r="T801" s="2063" t="s">
        <v>2918</v>
      </c>
      <c r="U801" s="1222" t="s">
        <v>294</v>
      </c>
      <c r="V801" s="1222" t="s">
        <v>3018</v>
      </c>
      <c r="W801" s="1222" t="s">
        <v>294</v>
      </c>
      <c r="X801" s="1222" t="s">
        <v>3019</v>
      </c>
      <c r="Y801" s="1222" t="s">
        <v>3020</v>
      </c>
      <c r="Z801" s="1222" t="s">
        <v>3011</v>
      </c>
      <c r="AA801" s="1222" t="s">
        <v>3011</v>
      </c>
      <c r="AB801" s="1222" t="s">
        <v>3011</v>
      </c>
      <c r="AC801" s="1222" t="s">
        <v>3011</v>
      </c>
      <c r="AD801" s="1222" t="s">
        <v>3011</v>
      </c>
      <c r="AE801" s="1222" t="s">
        <v>3011</v>
      </c>
      <c r="AF801" s="2007" t="s">
        <v>293</v>
      </c>
      <c r="AG801" s="1222" t="s">
        <v>3160</v>
      </c>
      <c r="AH801" s="1221" t="s">
        <v>2908</v>
      </c>
      <c r="AI801" s="2007" t="s">
        <v>2909</v>
      </c>
      <c r="AJ801" s="1222" t="s">
        <v>295</v>
      </c>
      <c r="AK801" s="1225" t="s">
        <v>3022</v>
      </c>
      <c r="AL801" s="1222" t="s">
        <v>294</v>
      </c>
      <c r="AM801" s="1221" t="s">
        <v>3011</v>
      </c>
      <c r="AN801" s="2008"/>
    </row>
    <row r="802" spans="1:40" ht="93" customHeight="1">
      <c r="A802" s="1221" t="s">
        <v>1107</v>
      </c>
      <c r="B802" s="1221" t="s">
        <v>1094</v>
      </c>
      <c r="C802" s="1221" t="s">
        <v>3158</v>
      </c>
      <c r="D802" s="1222" t="s">
        <v>3011</v>
      </c>
      <c r="E802" s="1221" t="s">
        <v>3012</v>
      </c>
      <c r="F802" s="1222" t="s">
        <v>291</v>
      </c>
      <c r="G802" s="1222" t="s">
        <v>3013</v>
      </c>
      <c r="H802" s="1223">
        <v>371.65257000000003</v>
      </c>
      <c r="I802" s="1223">
        <v>350</v>
      </c>
      <c r="J802" s="1222" t="s">
        <v>3014</v>
      </c>
      <c r="K802" s="1224">
        <v>45237</v>
      </c>
      <c r="L802" s="1222" t="s">
        <v>292</v>
      </c>
      <c r="M802" s="1224" t="s">
        <v>3015</v>
      </c>
      <c r="N802" s="1222" t="s">
        <v>293</v>
      </c>
      <c r="O802" s="2069">
        <v>47067</v>
      </c>
      <c r="P802" s="1221" t="s">
        <v>294</v>
      </c>
      <c r="Q802" s="1221" t="s">
        <v>3187</v>
      </c>
      <c r="R802" s="2069" t="s">
        <v>3186</v>
      </c>
      <c r="S802" s="1222" t="s">
        <v>297</v>
      </c>
      <c r="T802" s="2063" t="s">
        <v>2918</v>
      </c>
      <c r="U802" s="1222" t="s">
        <v>294</v>
      </c>
      <c r="V802" s="1222" t="s">
        <v>3018</v>
      </c>
      <c r="W802" s="1222" t="s">
        <v>294</v>
      </c>
      <c r="X802" s="1222" t="s">
        <v>3019</v>
      </c>
      <c r="Y802" s="1222" t="s">
        <v>3020</v>
      </c>
      <c r="Z802" s="1222" t="s">
        <v>3011</v>
      </c>
      <c r="AA802" s="1222" t="s">
        <v>3011</v>
      </c>
      <c r="AB802" s="1222" t="s">
        <v>3011</v>
      </c>
      <c r="AC802" s="1222" t="s">
        <v>3011</v>
      </c>
      <c r="AD802" s="1222" t="s">
        <v>3011</v>
      </c>
      <c r="AE802" s="1222" t="s">
        <v>3011</v>
      </c>
      <c r="AF802" s="2007" t="s">
        <v>293</v>
      </c>
      <c r="AG802" s="1222" t="s">
        <v>3160</v>
      </c>
      <c r="AH802" s="1221" t="s">
        <v>2908</v>
      </c>
      <c r="AI802" s="2007" t="s">
        <v>2909</v>
      </c>
      <c r="AJ802" s="1222" t="s">
        <v>295</v>
      </c>
      <c r="AK802" s="1225" t="s">
        <v>3022</v>
      </c>
      <c r="AL802" s="1222" t="s">
        <v>294</v>
      </c>
      <c r="AM802" s="1221" t="s">
        <v>3011</v>
      </c>
      <c r="AN802" s="2008"/>
    </row>
    <row r="803" spans="1:40" ht="93" customHeight="1">
      <c r="A803" s="1221" t="s">
        <v>1107</v>
      </c>
      <c r="B803" s="1221" t="s">
        <v>1095</v>
      </c>
      <c r="C803" s="1221" t="s">
        <v>3158</v>
      </c>
      <c r="D803" s="1222" t="s">
        <v>3011</v>
      </c>
      <c r="E803" s="1221" t="s">
        <v>3012</v>
      </c>
      <c r="F803" s="1222" t="s">
        <v>291</v>
      </c>
      <c r="G803" s="1222" t="s">
        <v>3013</v>
      </c>
      <c r="H803" s="1223">
        <v>4088.17832</v>
      </c>
      <c r="I803" s="1223">
        <v>3850</v>
      </c>
      <c r="J803" s="1222" t="s">
        <v>3014</v>
      </c>
      <c r="K803" s="1224">
        <v>45237</v>
      </c>
      <c r="L803" s="1222" t="s">
        <v>292</v>
      </c>
      <c r="M803" s="1224" t="s">
        <v>3015</v>
      </c>
      <c r="N803" s="1222" t="s">
        <v>293</v>
      </c>
      <c r="O803" s="2069">
        <v>47067</v>
      </c>
      <c r="P803" s="1221" t="s">
        <v>294</v>
      </c>
      <c r="Q803" s="1221" t="s">
        <v>3195</v>
      </c>
      <c r="R803" s="2069" t="s">
        <v>3186</v>
      </c>
      <c r="S803" s="1222" t="s">
        <v>297</v>
      </c>
      <c r="T803" s="2063" t="s">
        <v>2918</v>
      </c>
      <c r="U803" s="1222" t="s">
        <v>294</v>
      </c>
      <c r="V803" s="1222" t="s">
        <v>3018</v>
      </c>
      <c r="W803" s="1222" t="s">
        <v>294</v>
      </c>
      <c r="X803" s="1222" t="s">
        <v>3019</v>
      </c>
      <c r="Y803" s="1222" t="s">
        <v>3020</v>
      </c>
      <c r="Z803" s="1222" t="s">
        <v>3011</v>
      </c>
      <c r="AA803" s="1222" t="s">
        <v>3011</v>
      </c>
      <c r="AB803" s="1222" t="s">
        <v>3011</v>
      </c>
      <c r="AC803" s="1222" t="s">
        <v>3011</v>
      </c>
      <c r="AD803" s="1222" t="s">
        <v>3011</v>
      </c>
      <c r="AE803" s="1222" t="s">
        <v>3011</v>
      </c>
      <c r="AF803" s="2007" t="s">
        <v>293</v>
      </c>
      <c r="AG803" s="1222" t="s">
        <v>3160</v>
      </c>
      <c r="AH803" s="1221" t="s">
        <v>2908</v>
      </c>
      <c r="AI803" s="2007" t="s">
        <v>2909</v>
      </c>
      <c r="AJ803" s="1222" t="s">
        <v>295</v>
      </c>
      <c r="AK803" s="1225" t="s">
        <v>3022</v>
      </c>
      <c r="AL803" s="1222" t="s">
        <v>294</v>
      </c>
      <c r="AM803" s="1221" t="s">
        <v>3011</v>
      </c>
      <c r="AN803" s="2008"/>
    </row>
    <row r="804" spans="1:40" ht="93" customHeight="1">
      <c r="A804" s="1221" t="s">
        <v>1107</v>
      </c>
      <c r="B804" s="1221" t="s">
        <v>1096</v>
      </c>
      <c r="C804" s="1221" t="s">
        <v>3158</v>
      </c>
      <c r="D804" s="1222" t="s">
        <v>3011</v>
      </c>
      <c r="E804" s="1221" t="s">
        <v>3012</v>
      </c>
      <c r="F804" s="1222" t="s">
        <v>291</v>
      </c>
      <c r="G804" s="1222" t="s">
        <v>3013</v>
      </c>
      <c r="H804" s="1223">
        <v>743.30515000000003</v>
      </c>
      <c r="I804" s="1223">
        <v>700</v>
      </c>
      <c r="J804" s="1222" t="s">
        <v>3014</v>
      </c>
      <c r="K804" s="1224">
        <v>45237</v>
      </c>
      <c r="L804" s="1222" t="s">
        <v>292</v>
      </c>
      <c r="M804" s="1224" t="s">
        <v>3015</v>
      </c>
      <c r="N804" s="1222" t="s">
        <v>293</v>
      </c>
      <c r="O804" s="2069">
        <v>47067</v>
      </c>
      <c r="P804" s="1221" t="s">
        <v>294</v>
      </c>
      <c r="Q804" s="1221" t="s">
        <v>3185</v>
      </c>
      <c r="R804" s="2069" t="s">
        <v>3186</v>
      </c>
      <c r="S804" s="1222" t="s">
        <v>297</v>
      </c>
      <c r="T804" s="2063" t="s">
        <v>2918</v>
      </c>
      <c r="U804" s="1222" t="s">
        <v>294</v>
      </c>
      <c r="V804" s="1222" t="s">
        <v>3018</v>
      </c>
      <c r="W804" s="1222" t="s">
        <v>294</v>
      </c>
      <c r="X804" s="1222" t="s">
        <v>3019</v>
      </c>
      <c r="Y804" s="1222" t="s">
        <v>3020</v>
      </c>
      <c r="Z804" s="1222" t="s">
        <v>3011</v>
      </c>
      <c r="AA804" s="1222" t="s">
        <v>3011</v>
      </c>
      <c r="AB804" s="1222" t="s">
        <v>3011</v>
      </c>
      <c r="AC804" s="1222" t="s">
        <v>3011</v>
      </c>
      <c r="AD804" s="1222" t="s">
        <v>3011</v>
      </c>
      <c r="AE804" s="1222" t="s">
        <v>3011</v>
      </c>
      <c r="AF804" s="2007" t="s">
        <v>293</v>
      </c>
      <c r="AG804" s="1222" t="s">
        <v>3160</v>
      </c>
      <c r="AH804" s="1221" t="s">
        <v>2908</v>
      </c>
      <c r="AI804" s="2007" t="s">
        <v>2909</v>
      </c>
      <c r="AJ804" s="1222" t="s">
        <v>295</v>
      </c>
      <c r="AK804" s="1225" t="s">
        <v>3022</v>
      </c>
      <c r="AL804" s="1222" t="s">
        <v>294</v>
      </c>
      <c r="AM804" s="1221" t="s">
        <v>3011</v>
      </c>
      <c r="AN804" s="2008"/>
    </row>
    <row r="805" spans="1:40" ht="93" customHeight="1">
      <c r="A805" s="1221" t="s">
        <v>1107</v>
      </c>
      <c r="B805" s="1221" t="s">
        <v>1097</v>
      </c>
      <c r="C805" s="1221" t="s">
        <v>3158</v>
      </c>
      <c r="D805" s="1222" t="s">
        <v>3011</v>
      </c>
      <c r="E805" s="1221" t="s">
        <v>3012</v>
      </c>
      <c r="F805" s="1222" t="s">
        <v>291</v>
      </c>
      <c r="G805" s="1222" t="s">
        <v>3013</v>
      </c>
      <c r="H805" s="1223">
        <v>371.65257000000003</v>
      </c>
      <c r="I805" s="1223">
        <v>350</v>
      </c>
      <c r="J805" s="1222" t="s">
        <v>3014</v>
      </c>
      <c r="K805" s="1224">
        <v>45237</v>
      </c>
      <c r="L805" s="1222" t="s">
        <v>292</v>
      </c>
      <c r="M805" s="1224" t="s">
        <v>3015</v>
      </c>
      <c r="N805" s="1222" t="s">
        <v>293</v>
      </c>
      <c r="O805" s="2069">
        <v>47067</v>
      </c>
      <c r="P805" s="1221" t="s">
        <v>294</v>
      </c>
      <c r="Q805" s="1221" t="s">
        <v>3187</v>
      </c>
      <c r="R805" s="2069" t="s">
        <v>3186</v>
      </c>
      <c r="S805" s="1222" t="s">
        <v>297</v>
      </c>
      <c r="T805" s="2063" t="s">
        <v>2918</v>
      </c>
      <c r="U805" s="1222" t="s">
        <v>294</v>
      </c>
      <c r="V805" s="1222" t="s">
        <v>3018</v>
      </c>
      <c r="W805" s="1222" t="s">
        <v>294</v>
      </c>
      <c r="X805" s="1222" t="s">
        <v>3019</v>
      </c>
      <c r="Y805" s="1222" t="s">
        <v>3020</v>
      </c>
      <c r="Z805" s="1222" t="s">
        <v>3011</v>
      </c>
      <c r="AA805" s="1222" t="s">
        <v>3011</v>
      </c>
      <c r="AB805" s="1222" t="s">
        <v>3011</v>
      </c>
      <c r="AC805" s="1222" t="s">
        <v>3011</v>
      </c>
      <c r="AD805" s="1222" t="s">
        <v>3011</v>
      </c>
      <c r="AE805" s="1222" t="s">
        <v>3011</v>
      </c>
      <c r="AF805" s="2007" t="s">
        <v>293</v>
      </c>
      <c r="AG805" s="1222" t="s">
        <v>3160</v>
      </c>
      <c r="AH805" s="1221" t="s">
        <v>2908</v>
      </c>
      <c r="AI805" s="2007" t="s">
        <v>2909</v>
      </c>
      <c r="AJ805" s="1222" t="s">
        <v>295</v>
      </c>
      <c r="AK805" s="1225" t="s">
        <v>3022</v>
      </c>
      <c r="AL805" s="1222" t="s">
        <v>294</v>
      </c>
      <c r="AM805" s="1221" t="s">
        <v>3011</v>
      </c>
      <c r="AN805" s="2008"/>
    </row>
    <row r="806" spans="1:40" ht="93" customHeight="1">
      <c r="A806" s="1221" t="s">
        <v>1107</v>
      </c>
      <c r="B806" s="1221" t="s">
        <v>1098</v>
      </c>
      <c r="C806" s="1221" t="s">
        <v>3158</v>
      </c>
      <c r="D806" s="1222" t="s">
        <v>3011</v>
      </c>
      <c r="E806" s="1221" t="s">
        <v>3012</v>
      </c>
      <c r="F806" s="1222" t="s">
        <v>291</v>
      </c>
      <c r="G806" s="1222" t="s">
        <v>3013</v>
      </c>
      <c r="H806" s="1223">
        <v>743.30515000000003</v>
      </c>
      <c r="I806" s="1223">
        <v>700</v>
      </c>
      <c r="J806" s="1222" t="s">
        <v>3014</v>
      </c>
      <c r="K806" s="1224">
        <v>45237</v>
      </c>
      <c r="L806" s="1222" t="s">
        <v>292</v>
      </c>
      <c r="M806" s="1224" t="s">
        <v>3015</v>
      </c>
      <c r="N806" s="1222" t="s">
        <v>293</v>
      </c>
      <c r="O806" s="2069">
        <v>47067</v>
      </c>
      <c r="P806" s="1221" t="s">
        <v>294</v>
      </c>
      <c r="Q806" s="1221" t="s">
        <v>3185</v>
      </c>
      <c r="R806" s="2069" t="s">
        <v>3186</v>
      </c>
      <c r="S806" s="1222" t="s">
        <v>297</v>
      </c>
      <c r="T806" s="2063" t="s">
        <v>2918</v>
      </c>
      <c r="U806" s="1222" t="s">
        <v>294</v>
      </c>
      <c r="V806" s="1222" t="s">
        <v>3018</v>
      </c>
      <c r="W806" s="1222" t="s">
        <v>294</v>
      </c>
      <c r="X806" s="1222" t="s">
        <v>3019</v>
      </c>
      <c r="Y806" s="1222" t="s">
        <v>3020</v>
      </c>
      <c r="Z806" s="1222" t="s">
        <v>3011</v>
      </c>
      <c r="AA806" s="1222" t="s">
        <v>3011</v>
      </c>
      <c r="AB806" s="1222" t="s">
        <v>3011</v>
      </c>
      <c r="AC806" s="1222" t="s">
        <v>3011</v>
      </c>
      <c r="AD806" s="1222" t="s">
        <v>3011</v>
      </c>
      <c r="AE806" s="1222" t="s">
        <v>3011</v>
      </c>
      <c r="AF806" s="2007" t="s">
        <v>293</v>
      </c>
      <c r="AG806" s="1222" t="s">
        <v>3160</v>
      </c>
      <c r="AH806" s="1221" t="s">
        <v>2908</v>
      </c>
      <c r="AI806" s="2007" t="s">
        <v>2909</v>
      </c>
      <c r="AJ806" s="1222" t="s">
        <v>295</v>
      </c>
      <c r="AK806" s="1225" t="s">
        <v>3022</v>
      </c>
      <c r="AL806" s="1222" t="s">
        <v>294</v>
      </c>
      <c r="AM806" s="1221" t="s">
        <v>3011</v>
      </c>
      <c r="AN806" s="2008"/>
    </row>
    <row r="807" spans="1:40" ht="93" customHeight="1">
      <c r="A807" s="1221" t="s">
        <v>1107</v>
      </c>
      <c r="B807" s="1221" t="s">
        <v>1099</v>
      </c>
      <c r="C807" s="1221" t="s">
        <v>3158</v>
      </c>
      <c r="D807" s="1222" t="s">
        <v>3011</v>
      </c>
      <c r="E807" s="1221" t="s">
        <v>3012</v>
      </c>
      <c r="F807" s="1222" t="s">
        <v>291</v>
      </c>
      <c r="G807" s="1222" t="s">
        <v>3013</v>
      </c>
      <c r="H807" s="1223">
        <v>371.65257000000003</v>
      </c>
      <c r="I807" s="1223">
        <v>350</v>
      </c>
      <c r="J807" s="1222" t="s">
        <v>3014</v>
      </c>
      <c r="K807" s="1224">
        <v>45237</v>
      </c>
      <c r="L807" s="1222" t="s">
        <v>292</v>
      </c>
      <c r="M807" s="1224" t="s">
        <v>3015</v>
      </c>
      <c r="N807" s="1222" t="s">
        <v>293</v>
      </c>
      <c r="O807" s="2069">
        <v>47067</v>
      </c>
      <c r="P807" s="1221" t="s">
        <v>294</v>
      </c>
      <c r="Q807" s="1221" t="s">
        <v>3187</v>
      </c>
      <c r="R807" s="2069" t="s">
        <v>3186</v>
      </c>
      <c r="S807" s="1222" t="s">
        <v>297</v>
      </c>
      <c r="T807" s="2063" t="s">
        <v>2918</v>
      </c>
      <c r="U807" s="1222" t="s">
        <v>294</v>
      </c>
      <c r="V807" s="1222" t="s">
        <v>3018</v>
      </c>
      <c r="W807" s="1222" t="s">
        <v>294</v>
      </c>
      <c r="X807" s="1222" t="s">
        <v>3019</v>
      </c>
      <c r="Y807" s="1222" t="s">
        <v>3020</v>
      </c>
      <c r="Z807" s="1222" t="s">
        <v>3011</v>
      </c>
      <c r="AA807" s="1222" t="s">
        <v>3011</v>
      </c>
      <c r="AB807" s="1222" t="s">
        <v>3011</v>
      </c>
      <c r="AC807" s="1222" t="s">
        <v>3011</v>
      </c>
      <c r="AD807" s="1222" t="s">
        <v>3011</v>
      </c>
      <c r="AE807" s="1222" t="s">
        <v>3011</v>
      </c>
      <c r="AF807" s="2007" t="s">
        <v>293</v>
      </c>
      <c r="AG807" s="1222" t="s">
        <v>3160</v>
      </c>
      <c r="AH807" s="1221" t="s">
        <v>2908</v>
      </c>
      <c r="AI807" s="2007" t="s">
        <v>2909</v>
      </c>
      <c r="AJ807" s="1222" t="s">
        <v>295</v>
      </c>
      <c r="AK807" s="1225" t="s">
        <v>3022</v>
      </c>
      <c r="AL807" s="1222" t="s">
        <v>294</v>
      </c>
      <c r="AM807" s="1221" t="s">
        <v>3011</v>
      </c>
      <c r="AN807" s="2008"/>
    </row>
    <row r="808" spans="1:40" ht="93" customHeight="1">
      <c r="A808" s="1221" t="s">
        <v>1107</v>
      </c>
      <c r="B808" s="1221" t="s">
        <v>1100</v>
      </c>
      <c r="C808" s="1221" t="s">
        <v>3158</v>
      </c>
      <c r="D808" s="1222" t="s">
        <v>3011</v>
      </c>
      <c r="E808" s="1221" t="s">
        <v>3012</v>
      </c>
      <c r="F808" s="1222" t="s">
        <v>291</v>
      </c>
      <c r="G808" s="1222" t="s">
        <v>3013</v>
      </c>
      <c r="H808" s="1223">
        <v>743.30515000000003</v>
      </c>
      <c r="I808" s="1223">
        <v>700</v>
      </c>
      <c r="J808" s="1222" t="s">
        <v>3014</v>
      </c>
      <c r="K808" s="1224">
        <v>45237</v>
      </c>
      <c r="L808" s="1222" t="s">
        <v>292</v>
      </c>
      <c r="M808" s="1224" t="s">
        <v>3015</v>
      </c>
      <c r="N808" s="1222" t="s">
        <v>293</v>
      </c>
      <c r="O808" s="2069">
        <v>47067</v>
      </c>
      <c r="P808" s="1221" t="s">
        <v>294</v>
      </c>
      <c r="Q808" s="1221" t="s">
        <v>3185</v>
      </c>
      <c r="R808" s="2069" t="s">
        <v>3186</v>
      </c>
      <c r="S808" s="1222" t="s">
        <v>297</v>
      </c>
      <c r="T808" s="2063" t="s">
        <v>2918</v>
      </c>
      <c r="U808" s="1222" t="s">
        <v>294</v>
      </c>
      <c r="V808" s="1222" t="s">
        <v>3018</v>
      </c>
      <c r="W808" s="1222" t="s">
        <v>294</v>
      </c>
      <c r="X808" s="1222" t="s">
        <v>3019</v>
      </c>
      <c r="Y808" s="1222" t="s">
        <v>3020</v>
      </c>
      <c r="Z808" s="1222" t="s">
        <v>3011</v>
      </c>
      <c r="AA808" s="1222" t="s">
        <v>3011</v>
      </c>
      <c r="AB808" s="1222" t="s">
        <v>3011</v>
      </c>
      <c r="AC808" s="1222" t="s">
        <v>3011</v>
      </c>
      <c r="AD808" s="1222" t="s">
        <v>3011</v>
      </c>
      <c r="AE808" s="1222" t="s">
        <v>3011</v>
      </c>
      <c r="AF808" s="2007" t="s">
        <v>293</v>
      </c>
      <c r="AG808" s="1222" t="s">
        <v>3160</v>
      </c>
      <c r="AH808" s="1221" t="s">
        <v>2908</v>
      </c>
      <c r="AI808" s="2007" t="s">
        <v>2909</v>
      </c>
      <c r="AJ808" s="1222" t="s">
        <v>295</v>
      </c>
      <c r="AK808" s="1225" t="s">
        <v>3022</v>
      </c>
      <c r="AL808" s="1222" t="s">
        <v>294</v>
      </c>
      <c r="AM808" s="1221" t="s">
        <v>3011</v>
      </c>
      <c r="AN808" s="2008"/>
    </row>
    <row r="809" spans="1:40" ht="93" customHeight="1">
      <c r="A809" s="1221" t="s">
        <v>1107</v>
      </c>
      <c r="B809" s="1221" t="s">
        <v>1101</v>
      </c>
      <c r="C809" s="1221" t="s">
        <v>3212</v>
      </c>
      <c r="D809" s="1222" t="s">
        <v>3011</v>
      </c>
      <c r="E809" s="1221" t="s">
        <v>3099</v>
      </c>
      <c r="F809" s="1222" t="s">
        <v>291</v>
      </c>
      <c r="G809" s="1222" t="s">
        <v>3013</v>
      </c>
      <c r="H809" s="1223">
        <v>110343.66323999999</v>
      </c>
      <c r="I809" s="1223">
        <v>108900</v>
      </c>
      <c r="J809" s="1222" t="s">
        <v>3014</v>
      </c>
      <c r="K809" s="1224">
        <v>45280</v>
      </c>
      <c r="L809" s="1222" t="s">
        <v>3100</v>
      </c>
      <c r="M809" s="1224">
        <v>48960</v>
      </c>
      <c r="N809" s="1222" t="s">
        <v>294</v>
      </c>
      <c r="O809" s="2069" t="s">
        <v>3011</v>
      </c>
      <c r="P809" s="1221" t="s">
        <v>294</v>
      </c>
      <c r="Q809" s="1221" t="s">
        <v>3213</v>
      </c>
      <c r="R809" s="2069" t="s">
        <v>3011</v>
      </c>
      <c r="S809" s="1222" t="s">
        <v>297</v>
      </c>
      <c r="T809" s="2063" t="s">
        <v>2934</v>
      </c>
      <c r="U809" s="1222" t="s">
        <v>294</v>
      </c>
      <c r="V809" s="1222" t="s">
        <v>3102</v>
      </c>
      <c r="W809" s="1222" t="s">
        <v>294</v>
      </c>
      <c r="X809" s="1222" t="s">
        <v>3011</v>
      </c>
      <c r="Y809" s="1222" t="s">
        <v>3020</v>
      </c>
      <c r="Z809" s="1222" t="s">
        <v>3011</v>
      </c>
      <c r="AA809" s="1222" t="s">
        <v>3011</v>
      </c>
      <c r="AB809" s="1222" t="s">
        <v>3011</v>
      </c>
      <c r="AC809" s="1222" t="s">
        <v>3011</v>
      </c>
      <c r="AD809" s="1222" t="s">
        <v>3011</v>
      </c>
      <c r="AE809" s="1222" t="s">
        <v>3011</v>
      </c>
      <c r="AF809" s="2007" t="s">
        <v>293</v>
      </c>
      <c r="AG809" s="1222" t="s">
        <v>3214</v>
      </c>
      <c r="AH809" s="1221" t="s">
        <v>3104</v>
      </c>
      <c r="AI809" s="2007" t="s">
        <v>2909</v>
      </c>
      <c r="AJ809" s="1222" t="s">
        <v>295</v>
      </c>
      <c r="AK809" s="1225" t="s">
        <v>3105</v>
      </c>
      <c r="AL809" s="1222" t="s">
        <v>294</v>
      </c>
      <c r="AM809" s="1221" t="s">
        <v>3011</v>
      </c>
      <c r="AN809" s="2008"/>
    </row>
    <row r="810" spans="1:40" ht="93" customHeight="1">
      <c r="A810" s="1221" t="s">
        <v>1107</v>
      </c>
      <c r="B810" s="1221" t="s">
        <v>1102</v>
      </c>
      <c r="C810" s="1221" t="s">
        <v>3212</v>
      </c>
      <c r="D810" s="1222" t="s">
        <v>3011</v>
      </c>
      <c r="E810" s="1221" t="s">
        <v>3099</v>
      </c>
      <c r="F810" s="1222" t="s">
        <v>291</v>
      </c>
      <c r="G810" s="1222" t="s">
        <v>3013</v>
      </c>
      <c r="H810" s="1223">
        <v>1176578.1509799999</v>
      </c>
      <c r="I810" s="1223">
        <v>1161000</v>
      </c>
      <c r="J810" s="1222" t="s">
        <v>3014</v>
      </c>
      <c r="K810" s="1224">
        <v>45280</v>
      </c>
      <c r="L810" s="1222" t="s">
        <v>3100</v>
      </c>
      <c r="M810" s="1224">
        <v>48960</v>
      </c>
      <c r="N810" s="1222" t="s">
        <v>294</v>
      </c>
      <c r="O810" s="2069" t="s">
        <v>3011</v>
      </c>
      <c r="P810" s="1221" t="s">
        <v>294</v>
      </c>
      <c r="Q810" s="1221" t="s">
        <v>3215</v>
      </c>
      <c r="R810" s="2069" t="s">
        <v>3011</v>
      </c>
      <c r="S810" s="1222" t="s">
        <v>297</v>
      </c>
      <c r="T810" s="2063" t="s">
        <v>2935</v>
      </c>
      <c r="U810" s="1222" t="s">
        <v>294</v>
      </c>
      <c r="V810" s="1222" t="s">
        <v>3102</v>
      </c>
      <c r="W810" s="1222" t="s">
        <v>294</v>
      </c>
      <c r="X810" s="1222" t="s">
        <v>3011</v>
      </c>
      <c r="Y810" s="1222" t="s">
        <v>3020</v>
      </c>
      <c r="Z810" s="1222" t="s">
        <v>3011</v>
      </c>
      <c r="AA810" s="1222" t="s">
        <v>3011</v>
      </c>
      <c r="AB810" s="1222" t="s">
        <v>3011</v>
      </c>
      <c r="AC810" s="1222" t="s">
        <v>3011</v>
      </c>
      <c r="AD810" s="1222" t="s">
        <v>3011</v>
      </c>
      <c r="AE810" s="1222" t="s">
        <v>3011</v>
      </c>
      <c r="AF810" s="2007" t="s">
        <v>293</v>
      </c>
      <c r="AG810" s="1222" t="s">
        <v>3214</v>
      </c>
      <c r="AH810" s="1221" t="s">
        <v>3104</v>
      </c>
      <c r="AI810" s="2007" t="s">
        <v>2909</v>
      </c>
      <c r="AJ810" s="1222" t="s">
        <v>295</v>
      </c>
      <c r="AK810" s="1225" t="s">
        <v>3105</v>
      </c>
      <c r="AL810" s="1222" t="s">
        <v>294</v>
      </c>
      <c r="AM810" s="1221" t="s">
        <v>3011</v>
      </c>
      <c r="AN810" s="2008"/>
    </row>
    <row r="811" spans="1:40" ht="93" customHeight="1">
      <c r="A811" s="1221" t="s">
        <v>1107</v>
      </c>
      <c r="B811" s="1221" t="s">
        <v>1103</v>
      </c>
      <c r="C811" s="1221" t="s">
        <v>3212</v>
      </c>
      <c r="D811" s="1222" t="s">
        <v>3011</v>
      </c>
      <c r="E811" s="1221" t="s">
        <v>3099</v>
      </c>
      <c r="F811" s="1222" t="s">
        <v>291</v>
      </c>
      <c r="G811" s="1222" t="s">
        <v>3013</v>
      </c>
      <c r="H811" s="1223">
        <v>123319.32833999999</v>
      </c>
      <c r="I811" s="1223">
        <v>122700</v>
      </c>
      <c r="J811" s="1222" t="s">
        <v>3014</v>
      </c>
      <c r="K811" s="1224">
        <v>45280</v>
      </c>
      <c r="L811" s="1222" t="s">
        <v>3100</v>
      </c>
      <c r="M811" s="1224">
        <v>48960</v>
      </c>
      <c r="N811" s="1222" t="s">
        <v>294</v>
      </c>
      <c r="O811" s="2069" t="s">
        <v>3011</v>
      </c>
      <c r="P811" s="1221" t="s">
        <v>294</v>
      </c>
      <c r="Q811" s="1221" t="s">
        <v>3216</v>
      </c>
      <c r="R811" s="2069" t="s">
        <v>3011</v>
      </c>
      <c r="S811" s="1222" t="s">
        <v>3217</v>
      </c>
      <c r="T811" s="2063">
        <v>0.10630000000000001</v>
      </c>
      <c r="U811" s="1222" t="s">
        <v>294</v>
      </c>
      <c r="V811" s="1222" t="s">
        <v>3102</v>
      </c>
      <c r="W811" s="1222" t="s">
        <v>294</v>
      </c>
      <c r="X811" s="1222" t="s">
        <v>3011</v>
      </c>
      <c r="Y811" s="1222" t="s">
        <v>3020</v>
      </c>
      <c r="Z811" s="1222" t="s">
        <v>3011</v>
      </c>
      <c r="AA811" s="1222" t="s">
        <v>3011</v>
      </c>
      <c r="AB811" s="1222" t="s">
        <v>3011</v>
      </c>
      <c r="AC811" s="1222" t="s">
        <v>3011</v>
      </c>
      <c r="AD811" s="1222" t="s">
        <v>3011</v>
      </c>
      <c r="AE811" s="1222" t="s">
        <v>3011</v>
      </c>
      <c r="AF811" s="2007" t="s">
        <v>293</v>
      </c>
      <c r="AG811" s="1222" t="s">
        <v>3214</v>
      </c>
      <c r="AH811" s="1221" t="s">
        <v>3104</v>
      </c>
      <c r="AI811" s="2007" t="s">
        <v>2909</v>
      </c>
      <c r="AJ811" s="1222" t="s">
        <v>295</v>
      </c>
      <c r="AK811" s="1225" t="s">
        <v>3105</v>
      </c>
      <c r="AL811" s="1222" t="s">
        <v>294</v>
      </c>
      <c r="AM811" s="1221" t="s">
        <v>3011</v>
      </c>
      <c r="AN811" s="2008"/>
    </row>
    <row r="812" spans="1:40" ht="93" customHeight="1">
      <c r="A812" s="1221" t="s">
        <v>1107</v>
      </c>
      <c r="B812" s="1221" t="s">
        <v>1104</v>
      </c>
      <c r="C812" s="1221" t="s">
        <v>3212</v>
      </c>
      <c r="D812" s="1222" t="s">
        <v>3011</v>
      </c>
      <c r="E812" s="1221" t="s">
        <v>3099</v>
      </c>
      <c r="F812" s="1222" t="s">
        <v>291</v>
      </c>
      <c r="G812" s="1222" t="s">
        <v>3013</v>
      </c>
      <c r="H812" s="1223">
        <v>119210.58768</v>
      </c>
      <c r="I812" s="1223">
        <v>107400</v>
      </c>
      <c r="J812" s="1222" t="s">
        <v>3014</v>
      </c>
      <c r="K812" s="1224">
        <v>45280</v>
      </c>
      <c r="L812" s="1222" t="s">
        <v>3100</v>
      </c>
      <c r="M812" s="1224">
        <v>48960</v>
      </c>
      <c r="N812" s="1222" t="s">
        <v>294</v>
      </c>
      <c r="O812" s="2069" t="s">
        <v>3011</v>
      </c>
      <c r="P812" s="1221" t="s">
        <v>294</v>
      </c>
      <c r="Q812" s="1221" t="s">
        <v>3218</v>
      </c>
      <c r="R812" s="2069" t="s">
        <v>3011</v>
      </c>
      <c r="S812" s="1222" t="s">
        <v>297</v>
      </c>
      <c r="T812" s="2063" t="s">
        <v>2919</v>
      </c>
      <c r="U812" s="1222" t="s">
        <v>294</v>
      </c>
      <c r="V812" s="1222" t="s">
        <v>3102</v>
      </c>
      <c r="W812" s="1222" t="s">
        <v>294</v>
      </c>
      <c r="X812" s="1222" t="s">
        <v>3011</v>
      </c>
      <c r="Y812" s="1222" t="s">
        <v>3020</v>
      </c>
      <c r="Z812" s="1222" t="s">
        <v>3011</v>
      </c>
      <c r="AA812" s="1222" t="s">
        <v>3011</v>
      </c>
      <c r="AB812" s="1222" t="s">
        <v>3011</v>
      </c>
      <c r="AC812" s="1222" t="s">
        <v>3011</v>
      </c>
      <c r="AD812" s="1222" t="s">
        <v>3011</v>
      </c>
      <c r="AE812" s="1222" t="s">
        <v>3011</v>
      </c>
      <c r="AF812" s="2007" t="s">
        <v>293</v>
      </c>
      <c r="AG812" s="1222" t="s">
        <v>3214</v>
      </c>
      <c r="AH812" s="1221" t="s">
        <v>3104</v>
      </c>
      <c r="AI812" s="2007" t="s">
        <v>2909</v>
      </c>
      <c r="AJ812" s="1222" t="s">
        <v>295</v>
      </c>
      <c r="AK812" s="1225" t="s">
        <v>3105</v>
      </c>
      <c r="AL812" s="1222" t="s">
        <v>294</v>
      </c>
      <c r="AM812" s="1221" t="s">
        <v>3011</v>
      </c>
      <c r="AN812" s="2008"/>
    </row>
    <row r="813" spans="1:40" ht="93" customHeight="1">
      <c r="A813" s="1221" t="s">
        <v>1107</v>
      </c>
      <c r="B813" s="1221" t="s">
        <v>1105</v>
      </c>
      <c r="C813" s="1221" t="s">
        <v>3212</v>
      </c>
      <c r="D813" s="1222" t="s">
        <v>3011</v>
      </c>
      <c r="E813" s="1221" t="s">
        <v>3099</v>
      </c>
      <c r="F813" s="1222" t="s">
        <v>291</v>
      </c>
      <c r="G813" s="1222" t="s">
        <v>3013</v>
      </c>
      <c r="H813" s="1223">
        <v>529578.11078999995</v>
      </c>
      <c r="I813" s="1223">
        <v>529800</v>
      </c>
      <c r="J813" s="1222" t="s">
        <v>3014</v>
      </c>
      <c r="K813" s="1224">
        <v>45324</v>
      </c>
      <c r="L813" s="1222" t="s">
        <v>3100</v>
      </c>
      <c r="M813" s="1224">
        <v>48990</v>
      </c>
      <c r="N813" s="1222" t="s">
        <v>293</v>
      </c>
      <c r="O813" s="2069">
        <v>47164</v>
      </c>
      <c r="P813" s="1221" t="s">
        <v>294</v>
      </c>
      <c r="Q813" s="1221" t="s">
        <v>3219</v>
      </c>
      <c r="R813" s="2069" t="s">
        <v>3220</v>
      </c>
      <c r="S813" s="1222" t="s">
        <v>297</v>
      </c>
      <c r="T813" s="2063" t="s">
        <v>2936</v>
      </c>
      <c r="U813" s="1222" t="s">
        <v>294</v>
      </c>
      <c r="V813" s="1222" t="s">
        <v>3102</v>
      </c>
      <c r="W813" s="1222" t="s">
        <v>294</v>
      </c>
      <c r="X813" s="1222" t="s">
        <v>3011</v>
      </c>
      <c r="Y813" s="1222" t="s">
        <v>3020</v>
      </c>
      <c r="Z813" s="1222" t="s">
        <v>3011</v>
      </c>
      <c r="AA813" s="1222" t="s">
        <v>3011</v>
      </c>
      <c r="AB813" s="1222" t="s">
        <v>3011</v>
      </c>
      <c r="AC813" s="1222" t="s">
        <v>3011</v>
      </c>
      <c r="AD813" s="1222" t="s">
        <v>3011</v>
      </c>
      <c r="AE813" s="1222" t="s">
        <v>3011</v>
      </c>
      <c r="AF813" s="2007" t="s">
        <v>293</v>
      </c>
      <c r="AG813" s="1222" t="s">
        <v>3214</v>
      </c>
      <c r="AH813" s="1221" t="s">
        <v>3104</v>
      </c>
      <c r="AI813" s="2007" t="s">
        <v>2909</v>
      </c>
      <c r="AJ813" s="1222" t="s">
        <v>295</v>
      </c>
      <c r="AK813" s="1225" t="s">
        <v>3105</v>
      </c>
      <c r="AL813" s="1222" t="s">
        <v>294</v>
      </c>
      <c r="AM813" s="1221" t="s">
        <v>3011</v>
      </c>
      <c r="AN813" s="2008"/>
    </row>
    <row r="814" spans="1:40" ht="93" customHeight="1">
      <c r="A814" s="1221" t="s">
        <v>1107</v>
      </c>
      <c r="B814" s="1221" t="s">
        <v>1106</v>
      </c>
      <c r="C814" s="1221" t="s">
        <v>3212</v>
      </c>
      <c r="D814" s="1222" t="s">
        <v>3011</v>
      </c>
      <c r="E814" s="1221" t="s">
        <v>3099</v>
      </c>
      <c r="F814" s="1222" t="s">
        <v>291</v>
      </c>
      <c r="G814" s="1222" t="s">
        <v>3013</v>
      </c>
      <c r="H814" s="1223">
        <v>469350.69361000002</v>
      </c>
      <c r="I814" s="1223">
        <v>470100</v>
      </c>
      <c r="J814" s="1222" t="s">
        <v>3014</v>
      </c>
      <c r="K814" s="1224">
        <v>45324</v>
      </c>
      <c r="L814" s="1222" t="s">
        <v>3100</v>
      </c>
      <c r="M814" s="1224">
        <v>50816</v>
      </c>
      <c r="N814" s="1222" t="s">
        <v>293</v>
      </c>
      <c r="O814" s="2069">
        <v>48990</v>
      </c>
      <c r="P814" s="1221" t="s">
        <v>294</v>
      </c>
      <c r="Q814" s="1221" t="s">
        <v>3221</v>
      </c>
      <c r="R814" s="2069" t="s">
        <v>3222</v>
      </c>
      <c r="S814" s="1222" t="s">
        <v>297</v>
      </c>
      <c r="T814" s="2063" t="s">
        <v>2935</v>
      </c>
      <c r="U814" s="1222" t="s">
        <v>294</v>
      </c>
      <c r="V814" s="1222" t="s">
        <v>3102</v>
      </c>
      <c r="W814" s="1222" t="s">
        <v>294</v>
      </c>
      <c r="X814" s="1222" t="s">
        <v>3011</v>
      </c>
      <c r="Y814" s="1222" t="s">
        <v>3020</v>
      </c>
      <c r="Z814" s="1222" t="s">
        <v>3011</v>
      </c>
      <c r="AA814" s="1222" t="s">
        <v>3011</v>
      </c>
      <c r="AB814" s="1222" t="s">
        <v>3011</v>
      </c>
      <c r="AC814" s="1222" t="s">
        <v>3011</v>
      </c>
      <c r="AD814" s="1222" t="s">
        <v>3011</v>
      </c>
      <c r="AE814" s="1222" t="s">
        <v>3011</v>
      </c>
      <c r="AF814" s="2007" t="s">
        <v>293</v>
      </c>
      <c r="AG814" s="1222" t="s">
        <v>3214</v>
      </c>
      <c r="AH814" s="1221" t="s">
        <v>3104</v>
      </c>
      <c r="AI814" s="2007" t="s">
        <v>2909</v>
      </c>
      <c r="AJ814" s="1222" t="s">
        <v>295</v>
      </c>
      <c r="AK814" s="1225" t="s">
        <v>3105</v>
      </c>
      <c r="AL814" s="1222" t="s">
        <v>294</v>
      </c>
      <c r="AM814" s="1221" t="s">
        <v>3011</v>
      </c>
      <c r="AN814" s="2008"/>
    </row>
    <row r="815" spans="1:40" ht="93" customHeight="1">
      <c r="A815" s="1221" t="s">
        <v>1107</v>
      </c>
      <c r="B815" s="1221" t="s">
        <v>1108</v>
      </c>
      <c r="C815" s="1221" t="s">
        <v>3212</v>
      </c>
      <c r="D815" s="1222" t="s">
        <v>3011</v>
      </c>
      <c r="E815" s="1221" t="s">
        <v>3099</v>
      </c>
      <c r="F815" s="1222" t="s">
        <v>291</v>
      </c>
      <c r="G815" s="1222" t="s">
        <v>3013</v>
      </c>
      <c r="H815" s="1223">
        <v>2054525.9214399999</v>
      </c>
      <c r="I815" s="1223">
        <v>1656900</v>
      </c>
      <c r="J815" s="1222" t="s">
        <v>3014</v>
      </c>
      <c r="K815" s="1224">
        <v>45525</v>
      </c>
      <c r="L815" s="1222" t="s">
        <v>3100</v>
      </c>
      <c r="M815" s="1224">
        <v>49202</v>
      </c>
      <c r="N815" s="1222" t="s">
        <v>293</v>
      </c>
      <c r="O815" s="2069">
        <v>47376</v>
      </c>
      <c r="P815" s="1221" t="s">
        <v>294</v>
      </c>
      <c r="Q815" s="1221" t="s">
        <v>3223</v>
      </c>
      <c r="R815" s="2069" t="s">
        <v>3224</v>
      </c>
      <c r="S815" s="1222" t="s">
        <v>297</v>
      </c>
      <c r="T815" s="2063" t="s">
        <v>2937</v>
      </c>
      <c r="U815" s="1222" t="s">
        <v>294</v>
      </c>
      <c r="V815" s="1222" t="s">
        <v>3102</v>
      </c>
      <c r="W815" s="1222" t="s">
        <v>294</v>
      </c>
      <c r="X815" s="1222" t="s">
        <v>3011</v>
      </c>
      <c r="Y815" s="1222" t="s">
        <v>3020</v>
      </c>
      <c r="Z815" s="1222" t="s">
        <v>3011</v>
      </c>
      <c r="AA815" s="1222" t="s">
        <v>3011</v>
      </c>
      <c r="AB815" s="1222" t="s">
        <v>3011</v>
      </c>
      <c r="AC815" s="1222" t="s">
        <v>3011</v>
      </c>
      <c r="AD815" s="1222" t="s">
        <v>3011</v>
      </c>
      <c r="AE815" s="1222" t="s">
        <v>3011</v>
      </c>
      <c r="AF815" s="2007" t="s">
        <v>293</v>
      </c>
      <c r="AG815" s="1222" t="s">
        <v>3214</v>
      </c>
      <c r="AH815" s="1221" t="s">
        <v>3104</v>
      </c>
      <c r="AI815" s="2007" t="s">
        <v>2909</v>
      </c>
      <c r="AJ815" s="1222" t="s">
        <v>295</v>
      </c>
      <c r="AK815" s="1225" t="s">
        <v>3105</v>
      </c>
      <c r="AL815" s="1222" t="s">
        <v>294</v>
      </c>
      <c r="AM815" s="1221" t="s">
        <v>3011</v>
      </c>
      <c r="AN815" s="2008"/>
    </row>
    <row r="816" spans="1:40" ht="93" customHeight="1">
      <c r="A816" s="1221" t="s">
        <v>1107</v>
      </c>
      <c r="B816" s="1221" t="s">
        <v>1109</v>
      </c>
      <c r="C816" s="1221" t="s">
        <v>3212</v>
      </c>
      <c r="D816" s="1222" t="s">
        <v>3011</v>
      </c>
      <c r="E816" s="1221" t="s">
        <v>3099</v>
      </c>
      <c r="F816" s="1222" t="s">
        <v>291</v>
      </c>
      <c r="G816" s="1222" t="s">
        <v>3013</v>
      </c>
      <c r="H816" s="1223">
        <v>1789656.4186799999</v>
      </c>
      <c r="I816" s="1223">
        <v>1443300</v>
      </c>
      <c r="J816" s="1222" t="s">
        <v>3014</v>
      </c>
      <c r="K816" s="1224">
        <v>45525</v>
      </c>
      <c r="L816" s="1222" t="s">
        <v>3100</v>
      </c>
      <c r="M816" s="1224">
        <v>49233</v>
      </c>
      <c r="N816" s="1222" t="s">
        <v>293</v>
      </c>
      <c r="O816" s="2069">
        <v>47406</v>
      </c>
      <c r="P816" s="1221" t="s">
        <v>294</v>
      </c>
      <c r="Q816" s="1221" t="s">
        <v>3225</v>
      </c>
      <c r="R816" s="2069" t="s">
        <v>3226</v>
      </c>
      <c r="S816" s="1222" t="s">
        <v>297</v>
      </c>
      <c r="T816" s="2063" t="s">
        <v>2937</v>
      </c>
      <c r="U816" s="1222" t="s">
        <v>294</v>
      </c>
      <c r="V816" s="1222" t="s">
        <v>3102</v>
      </c>
      <c r="W816" s="1222" t="s">
        <v>294</v>
      </c>
      <c r="X816" s="1222" t="s">
        <v>3011</v>
      </c>
      <c r="Y816" s="1222" t="s">
        <v>3020</v>
      </c>
      <c r="Z816" s="1222" t="s">
        <v>3011</v>
      </c>
      <c r="AA816" s="1222" t="s">
        <v>3011</v>
      </c>
      <c r="AB816" s="1222" t="s">
        <v>3011</v>
      </c>
      <c r="AC816" s="1222" t="s">
        <v>3011</v>
      </c>
      <c r="AD816" s="1222" t="s">
        <v>3011</v>
      </c>
      <c r="AE816" s="1222" t="s">
        <v>3011</v>
      </c>
      <c r="AF816" s="2007" t="s">
        <v>293</v>
      </c>
      <c r="AG816" s="1222" t="s">
        <v>3214</v>
      </c>
      <c r="AH816" s="1221" t="s">
        <v>3104</v>
      </c>
      <c r="AI816" s="2007" t="s">
        <v>2909</v>
      </c>
      <c r="AJ816" s="1222" t="s">
        <v>295</v>
      </c>
      <c r="AK816" s="1225" t="s">
        <v>3105</v>
      </c>
      <c r="AL816" s="1222" t="s">
        <v>294</v>
      </c>
      <c r="AM816" s="1221" t="s">
        <v>3011</v>
      </c>
      <c r="AN816" s="2008"/>
    </row>
    <row r="817" spans="1:40" ht="93" customHeight="1">
      <c r="A817" s="1221" t="s">
        <v>1107</v>
      </c>
      <c r="B817" s="1221" t="s">
        <v>1110</v>
      </c>
      <c r="C817" s="1221" t="s">
        <v>3158</v>
      </c>
      <c r="D817" s="1222" t="s">
        <v>3011</v>
      </c>
      <c r="E817" s="1221" t="s">
        <v>3012</v>
      </c>
      <c r="F817" s="1222" t="s">
        <v>291</v>
      </c>
      <c r="G817" s="1222" t="s">
        <v>3013</v>
      </c>
      <c r="H817" s="1223">
        <v>1054990.97266</v>
      </c>
      <c r="I817" s="1223">
        <v>1000200</v>
      </c>
      <c r="J817" s="1222" t="s">
        <v>3014</v>
      </c>
      <c r="K817" s="1224">
        <v>45553</v>
      </c>
      <c r="L817" s="1222" t="s">
        <v>292</v>
      </c>
      <c r="M817" s="1224" t="s">
        <v>3015</v>
      </c>
      <c r="N817" s="1222" t="s">
        <v>293</v>
      </c>
      <c r="O817" s="2069">
        <v>47438</v>
      </c>
      <c r="P817" s="1221" t="s">
        <v>294</v>
      </c>
      <c r="Q817" s="1221" t="s">
        <v>3227</v>
      </c>
      <c r="R817" s="2069" t="s">
        <v>3228</v>
      </c>
      <c r="S817" s="1222" t="s">
        <v>297</v>
      </c>
      <c r="T817" s="2063" t="s">
        <v>2938</v>
      </c>
      <c r="U817" s="1222" t="s">
        <v>294</v>
      </c>
      <c r="V817" s="1222" t="s">
        <v>3018</v>
      </c>
      <c r="W817" s="1222" t="s">
        <v>294</v>
      </c>
      <c r="X817" s="1222" t="s">
        <v>3019</v>
      </c>
      <c r="Y817" s="1222" t="s">
        <v>3020</v>
      </c>
      <c r="Z817" s="1222" t="s">
        <v>3011</v>
      </c>
      <c r="AA817" s="1222" t="s">
        <v>3011</v>
      </c>
      <c r="AB817" s="1222" t="s">
        <v>3011</v>
      </c>
      <c r="AC817" s="1222" t="s">
        <v>3011</v>
      </c>
      <c r="AD817" s="1222" t="s">
        <v>3011</v>
      </c>
      <c r="AE817" s="1222" t="s">
        <v>3011</v>
      </c>
      <c r="AF817" s="2007" t="s">
        <v>293</v>
      </c>
      <c r="AG817" s="1222" t="s">
        <v>3160</v>
      </c>
      <c r="AH817" s="1221" t="s">
        <v>2908</v>
      </c>
      <c r="AI817" s="2007" t="s">
        <v>2909</v>
      </c>
      <c r="AJ817" s="1222" t="s">
        <v>295</v>
      </c>
      <c r="AK817" s="1225" t="s">
        <v>3022</v>
      </c>
      <c r="AL817" s="1222" t="s">
        <v>294</v>
      </c>
      <c r="AM817" s="1221" t="s">
        <v>3011</v>
      </c>
      <c r="AN817" s="2008"/>
    </row>
    <row r="818" spans="1:40" ht="93" customHeight="1">
      <c r="A818" s="1221" t="s">
        <v>1107</v>
      </c>
      <c r="B818" s="1221" t="s">
        <v>1111</v>
      </c>
      <c r="C818" s="1221" t="s">
        <v>3158</v>
      </c>
      <c r="D818" s="1222" t="s">
        <v>3011</v>
      </c>
      <c r="E818" s="1221" t="s">
        <v>3012</v>
      </c>
      <c r="F818" s="1222" t="s">
        <v>291</v>
      </c>
      <c r="G818" s="1222" t="s">
        <v>3013</v>
      </c>
      <c r="H818" s="1223">
        <v>2936392.0091800001</v>
      </c>
      <c r="I818" s="1223">
        <v>2780100</v>
      </c>
      <c r="J818" s="1222" t="s">
        <v>3014</v>
      </c>
      <c r="K818" s="1224">
        <v>45595</v>
      </c>
      <c r="L818" s="1222" t="s">
        <v>292</v>
      </c>
      <c r="M818" s="1224" t="s">
        <v>3015</v>
      </c>
      <c r="N818" s="1222" t="s">
        <v>293</v>
      </c>
      <c r="O818" s="2069">
        <v>47436</v>
      </c>
      <c r="P818" s="1221" t="s">
        <v>294</v>
      </c>
      <c r="Q818" s="1221" t="s">
        <v>3229</v>
      </c>
      <c r="R818" s="2069" t="s">
        <v>3230</v>
      </c>
      <c r="S818" s="1222" t="s">
        <v>297</v>
      </c>
      <c r="T818" s="2063" t="s">
        <v>2939</v>
      </c>
      <c r="U818" s="1222" t="s">
        <v>294</v>
      </c>
      <c r="V818" s="1222" t="s">
        <v>3018</v>
      </c>
      <c r="W818" s="1222" t="s">
        <v>294</v>
      </c>
      <c r="X818" s="1222" t="s">
        <v>3019</v>
      </c>
      <c r="Y818" s="1222" t="s">
        <v>3020</v>
      </c>
      <c r="Z818" s="1222" t="s">
        <v>3011</v>
      </c>
      <c r="AA818" s="1222" t="s">
        <v>3011</v>
      </c>
      <c r="AB818" s="1222" t="s">
        <v>3011</v>
      </c>
      <c r="AC818" s="1222" t="s">
        <v>3011</v>
      </c>
      <c r="AD818" s="1222" t="s">
        <v>3011</v>
      </c>
      <c r="AE818" s="1222" t="s">
        <v>3011</v>
      </c>
      <c r="AF818" s="2007" t="s">
        <v>293</v>
      </c>
      <c r="AG818" s="1222" t="s">
        <v>3160</v>
      </c>
      <c r="AH818" s="1221" t="s">
        <v>2908</v>
      </c>
      <c r="AI818" s="2007" t="s">
        <v>2909</v>
      </c>
      <c r="AJ818" s="1222" t="s">
        <v>295</v>
      </c>
      <c r="AK818" s="1225" t="s">
        <v>3022</v>
      </c>
      <c r="AL818" s="1222" t="s">
        <v>294</v>
      </c>
      <c r="AM818" s="1221" t="s">
        <v>3011</v>
      </c>
      <c r="AN818" s="2008"/>
    </row>
    <row r="819" spans="1:40" ht="93" customHeight="1">
      <c r="A819" s="1221" t="s">
        <v>1107</v>
      </c>
      <c r="B819" s="1221" t="s">
        <v>2868</v>
      </c>
      <c r="C819" s="1221" t="s">
        <v>3158</v>
      </c>
      <c r="D819" s="1222" t="s">
        <v>3011</v>
      </c>
      <c r="E819" s="1221" t="s">
        <v>3012</v>
      </c>
      <c r="F819" s="1222" t="s">
        <v>291</v>
      </c>
      <c r="G819" s="1222" t="s">
        <v>3013</v>
      </c>
      <c r="H819" s="1223">
        <v>2561289.5584499999</v>
      </c>
      <c r="I819" s="1223">
        <v>2544600</v>
      </c>
      <c r="J819" s="1222" t="s">
        <v>3014</v>
      </c>
      <c r="K819" s="1224">
        <v>45716</v>
      </c>
      <c r="L819" s="1222" t="s">
        <v>292</v>
      </c>
      <c r="M819" s="1224" t="s">
        <v>3015</v>
      </c>
      <c r="N819" s="1222" t="s">
        <v>293</v>
      </c>
      <c r="O819" s="2069">
        <v>47557</v>
      </c>
      <c r="P819" s="1221" t="s">
        <v>294</v>
      </c>
      <c r="Q819" s="1221" t="s">
        <v>3231</v>
      </c>
      <c r="R819" s="2069" t="s">
        <v>3232</v>
      </c>
      <c r="S819" s="1222" t="s">
        <v>297</v>
      </c>
      <c r="T819" s="2063" t="s">
        <v>2940</v>
      </c>
      <c r="U819" s="1222" t="s">
        <v>294</v>
      </c>
      <c r="V819" s="1222" t="s">
        <v>3018</v>
      </c>
      <c r="W819" s="1222" t="s">
        <v>294</v>
      </c>
      <c r="X819" s="1222" t="s">
        <v>3019</v>
      </c>
      <c r="Y819" s="1222" t="s">
        <v>3020</v>
      </c>
      <c r="Z819" s="1222" t="s">
        <v>3011</v>
      </c>
      <c r="AA819" s="1222" t="s">
        <v>3011</v>
      </c>
      <c r="AB819" s="1222" t="s">
        <v>3011</v>
      </c>
      <c r="AC819" s="1222" t="s">
        <v>3011</v>
      </c>
      <c r="AD819" s="1222" t="s">
        <v>3011</v>
      </c>
      <c r="AE819" s="1222" t="s">
        <v>3011</v>
      </c>
      <c r="AF819" s="2007" t="s">
        <v>293</v>
      </c>
      <c r="AG819" s="1222" t="s">
        <v>3160</v>
      </c>
      <c r="AH819" s="1221" t="s">
        <v>2908</v>
      </c>
      <c r="AI819" s="2007" t="s">
        <v>2909</v>
      </c>
      <c r="AJ819" s="1222" t="s">
        <v>295</v>
      </c>
      <c r="AK819" s="1225" t="s">
        <v>3022</v>
      </c>
      <c r="AL819" s="1222" t="s">
        <v>294</v>
      </c>
      <c r="AM819" s="1221" t="s">
        <v>3011</v>
      </c>
      <c r="AN819" s="2008"/>
    </row>
    <row r="820" spans="1:40" ht="93" customHeight="1">
      <c r="A820" s="1221" t="s">
        <v>1107</v>
      </c>
      <c r="B820" s="1221" t="s">
        <v>2869</v>
      </c>
      <c r="C820" s="1221" t="s">
        <v>3158</v>
      </c>
      <c r="D820" s="1222" t="s">
        <v>3011</v>
      </c>
      <c r="E820" s="1221" t="s">
        <v>3012</v>
      </c>
      <c r="F820" s="1222" t="s">
        <v>291</v>
      </c>
      <c r="G820" s="1222" t="s">
        <v>3013</v>
      </c>
      <c r="H820" s="1223">
        <v>1882768.2618400001</v>
      </c>
      <c r="I820" s="1223">
        <v>1870500</v>
      </c>
      <c r="J820" s="1222" t="s">
        <v>3014</v>
      </c>
      <c r="K820" s="1224">
        <v>45722</v>
      </c>
      <c r="L820" s="1222" t="s">
        <v>292</v>
      </c>
      <c r="M820" s="1224" t="s">
        <v>3015</v>
      </c>
      <c r="N820" s="1222" t="s">
        <v>293</v>
      </c>
      <c r="O820" s="2069">
        <v>47557</v>
      </c>
      <c r="P820" s="1221" t="s">
        <v>294</v>
      </c>
      <c r="Q820" s="1221" t="s">
        <v>3233</v>
      </c>
      <c r="R820" s="2069" t="s">
        <v>3232</v>
      </c>
      <c r="S820" s="1222" t="s">
        <v>297</v>
      </c>
      <c r="T820" s="2063" t="s">
        <v>2940</v>
      </c>
      <c r="U820" s="1222" t="s">
        <v>294</v>
      </c>
      <c r="V820" s="1222" t="s">
        <v>3018</v>
      </c>
      <c r="W820" s="1222" t="s">
        <v>294</v>
      </c>
      <c r="X820" s="1222" t="s">
        <v>3019</v>
      </c>
      <c r="Y820" s="1222" t="s">
        <v>3020</v>
      </c>
      <c r="Z820" s="1222" t="s">
        <v>3011</v>
      </c>
      <c r="AA820" s="1222" t="s">
        <v>3011</v>
      </c>
      <c r="AB820" s="1222" t="s">
        <v>3011</v>
      </c>
      <c r="AC820" s="1222" t="s">
        <v>3011</v>
      </c>
      <c r="AD820" s="1222" t="s">
        <v>3011</v>
      </c>
      <c r="AE820" s="1222" t="s">
        <v>3011</v>
      </c>
      <c r="AF820" s="2007" t="s">
        <v>293</v>
      </c>
      <c r="AG820" s="1222" t="s">
        <v>3160</v>
      </c>
      <c r="AH820" s="1221" t="s">
        <v>2908</v>
      </c>
      <c r="AI820" s="2007" t="s">
        <v>2909</v>
      </c>
      <c r="AJ820" s="1222" t="s">
        <v>295</v>
      </c>
      <c r="AK820" s="1225" t="s">
        <v>3022</v>
      </c>
      <c r="AL820" s="1222" t="s">
        <v>294</v>
      </c>
      <c r="AM820" s="1221" t="s">
        <v>3011</v>
      </c>
      <c r="AN820" s="2008"/>
    </row>
    <row r="821" spans="1:40" ht="93" customHeight="1">
      <c r="A821" s="1221" t="s">
        <v>1107</v>
      </c>
      <c r="B821" s="1221" t="s">
        <v>2905</v>
      </c>
      <c r="C821" s="1221" t="s">
        <v>3158</v>
      </c>
      <c r="D821" s="1222" t="s">
        <v>3011</v>
      </c>
      <c r="E821" s="1221" t="s">
        <v>3012</v>
      </c>
      <c r="F821" s="1222" t="s">
        <v>291</v>
      </c>
      <c r="G821" s="1222" t="s">
        <v>3013</v>
      </c>
      <c r="H821" s="1223">
        <v>975730.24561999994</v>
      </c>
      <c r="I821" s="1223">
        <v>859800</v>
      </c>
      <c r="J821" s="1222" t="s">
        <v>3014</v>
      </c>
      <c r="K821" s="1224">
        <v>45807</v>
      </c>
      <c r="L821" s="1222" t="s">
        <v>292</v>
      </c>
      <c r="M821" s="1224" t="s">
        <v>3015</v>
      </c>
      <c r="N821" s="1222" t="s">
        <v>293</v>
      </c>
      <c r="O821" s="2069">
        <v>47743</v>
      </c>
      <c r="P821" s="1221" t="s">
        <v>294</v>
      </c>
      <c r="Q821" s="1221" t="s">
        <v>3234</v>
      </c>
      <c r="R821" s="2069" t="s">
        <v>3235</v>
      </c>
      <c r="S821" s="1222" t="s">
        <v>297</v>
      </c>
      <c r="T821" s="2063" t="s">
        <v>2941</v>
      </c>
      <c r="U821" s="1222" t="s">
        <v>294</v>
      </c>
      <c r="V821" s="1222" t="s">
        <v>3018</v>
      </c>
      <c r="W821" s="1222" t="s">
        <v>294</v>
      </c>
      <c r="X821" s="1222" t="s">
        <v>3019</v>
      </c>
      <c r="Y821" s="1222" t="s">
        <v>3020</v>
      </c>
      <c r="Z821" s="1222" t="s">
        <v>3011</v>
      </c>
      <c r="AA821" s="1222" t="s">
        <v>3011</v>
      </c>
      <c r="AB821" s="1222" t="s">
        <v>3011</v>
      </c>
      <c r="AC821" s="1222" t="s">
        <v>3011</v>
      </c>
      <c r="AD821" s="1222" t="s">
        <v>3011</v>
      </c>
      <c r="AE821" s="1222" t="s">
        <v>3011</v>
      </c>
      <c r="AF821" s="2007" t="s">
        <v>293</v>
      </c>
      <c r="AG821" s="1222" t="s">
        <v>3160</v>
      </c>
      <c r="AH821" s="1221" t="s">
        <v>2908</v>
      </c>
      <c r="AI821" s="2007" t="s">
        <v>2909</v>
      </c>
      <c r="AJ821" s="1222" t="s">
        <v>295</v>
      </c>
      <c r="AK821" s="1225" t="s">
        <v>3022</v>
      </c>
      <c r="AL821" s="1222" t="s">
        <v>294</v>
      </c>
      <c r="AM821" s="1221" t="s">
        <v>3011</v>
      </c>
      <c r="AN821" s="2008"/>
    </row>
    <row r="822" spans="1:40" ht="93" customHeight="1">
      <c r="A822" s="1221" t="s">
        <v>1107</v>
      </c>
      <c r="B822" s="1221" t="s">
        <v>2906</v>
      </c>
      <c r="C822" s="1221" t="s">
        <v>3158</v>
      </c>
      <c r="D822" s="1222" t="s">
        <v>3011</v>
      </c>
      <c r="E822" s="1221" t="s">
        <v>3012</v>
      </c>
      <c r="F822" s="1222" t="s">
        <v>291</v>
      </c>
      <c r="G822" s="1222" t="s">
        <v>3013</v>
      </c>
      <c r="H822" s="1223">
        <v>1870992.3781699999</v>
      </c>
      <c r="I822" s="1223">
        <v>1649700</v>
      </c>
      <c r="J822" s="1222" t="s">
        <v>3014</v>
      </c>
      <c r="K822" s="1224">
        <v>45810</v>
      </c>
      <c r="L822" s="1222" t="s">
        <v>292</v>
      </c>
      <c r="M822" s="1224" t="s">
        <v>3015</v>
      </c>
      <c r="N822" s="1222" t="s">
        <v>293</v>
      </c>
      <c r="O822" s="2069">
        <v>47743</v>
      </c>
      <c r="P822" s="1221" t="s">
        <v>294</v>
      </c>
      <c r="Q822" s="1221" t="s">
        <v>3236</v>
      </c>
      <c r="R822" s="2069" t="s">
        <v>3235</v>
      </c>
      <c r="S822" s="1222" t="s">
        <v>297</v>
      </c>
      <c r="T822" s="2063" t="s">
        <v>2941</v>
      </c>
      <c r="U822" s="1222" t="s">
        <v>294</v>
      </c>
      <c r="V822" s="1222" t="s">
        <v>3018</v>
      </c>
      <c r="W822" s="1222" t="s">
        <v>294</v>
      </c>
      <c r="X822" s="1222" t="s">
        <v>3019</v>
      </c>
      <c r="Y822" s="1222" t="s">
        <v>3020</v>
      </c>
      <c r="Z822" s="1222" t="s">
        <v>3011</v>
      </c>
      <c r="AA822" s="1222" t="s">
        <v>3011</v>
      </c>
      <c r="AB822" s="1222" t="s">
        <v>3011</v>
      </c>
      <c r="AC822" s="1222" t="s">
        <v>3011</v>
      </c>
      <c r="AD822" s="1222" t="s">
        <v>3011</v>
      </c>
      <c r="AE822" s="1222" t="s">
        <v>3011</v>
      </c>
      <c r="AF822" s="2007" t="s">
        <v>293</v>
      </c>
      <c r="AG822" s="1222" t="s">
        <v>3160</v>
      </c>
      <c r="AH822" s="1221" t="s">
        <v>2908</v>
      </c>
      <c r="AI822" s="2007" t="s">
        <v>2909</v>
      </c>
      <c r="AJ822" s="1222" t="s">
        <v>295</v>
      </c>
      <c r="AK822" s="1225" t="s">
        <v>3022</v>
      </c>
      <c r="AL822" s="1222" t="s">
        <v>294</v>
      </c>
      <c r="AM822" s="1221" t="s">
        <v>3011</v>
      </c>
      <c r="AN822" s="2008"/>
    </row>
    <row r="823" spans="1:40" ht="93" customHeight="1">
      <c r="A823" s="1221" t="s">
        <v>1107</v>
      </c>
      <c r="B823" s="1221" t="s">
        <v>2907</v>
      </c>
      <c r="C823" s="1221" t="s">
        <v>3158</v>
      </c>
      <c r="D823" s="1222" t="s">
        <v>3011</v>
      </c>
      <c r="E823" s="1221" t="s">
        <v>3012</v>
      </c>
      <c r="F823" s="1222" t="s">
        <v>291</v>
      </c>
      <c r="G823" s="1222" t="s">
        <v>3013</v>
      </c>
      <c r="H823" s="1223">
        <v>2805611.6566099999</v>
      </c>
      <c r="I823" s="1223">
        <v>2475300</v>
      </c>
      <c r="J823" s="1222" t="s">
        <v>3014</v>
      </c>
      <c r="K823" s="1224">
        <v>45811</v>
      </c>
      <c r="L823" s="1222" t="s">
        <v>292</v>
      </c>
      <c r="M823" s="1224" t="s">
        <v>3015</v>
      </c>
      <c r="N823" s="1222" t="s">
        <v>293</v>
      </c>
      <c r="O823" s="2069">
        <v>47669</v>
      </c>
      <c r="P823" s="1221" t="s">
        <v>294</v>
      </c>
      <c r="Q823" s="1221" t="s">
        <v>3237</v>
      </c>
      <c r="R823" s="2069" t="s">
        <v>3238</v>
      </c>
      <c r="S823" s="1222" t="s">
        <v>297</v>
      </c>
      <c r="T823" s="2063" t="s">
        <v>2941</v>
      </c>
      <c r="U823" s="1222" t="s">
        <v>294</v>
      </c>
      <c r="V823" s="1222" t="s">
        <v>3018</v>
      </c>
      <c r="W823" s="1222" t="s">
        <v>294</v>
      </c>
      <c r="X823" s="1222" t="s">
        <v>3019</v>
      </c>
      <c r="Y823" s="1222" t="s">
        <v>3020</v>
      </c>
      <c r="Z823" s="1222" t="s">
        <v>3011</v>
      </c>
      <c r="AA823" s="1222" t="s">
        <v>3011</v>
      </c>
      <c r="AB823" s="1222" t="s">
        <v>3011</v>
      </c>
      <c r="AC823" s="1222" t="s">
        <v>3011</v>
      </c>
      <c r="AD823" s="1222" t="s">
        <v>3011</v>
      </c>
      <c r="AE823" s="1222" t="s">
        <v>3011</v>
      </c>
      <c r="AF823" s="2007" t="s">
        <v>293</v>
      </c>
      <c r="AG823" s="1222" t="s">
        <v>3160</v>
      </c>
      <c r="AH823" s="1221" t="s">
        <v>2908</v>
      </c>
      <c r="AI823" s="2007" t="s">
        <v>2909</v>
      </c>
      <c r="AJ823" s="1222" t="s">
        <v>295</v>
      </c>
      <c r="AK823" s="1225" t="s">
        <v>3022</v>
      </c>
      <c r="AL823" s="1222" t="s">
        <v>294</v>
      </c>
      <c r="AM823" s="1221" t="s">
        <v>3011</v>
      </c>
      <c r="AN823" s="2008"/>
    </row>
    <row r="824" spans="1:40" ht="93" customHeight="1">
      <c r="A824" s="1221" t="s">
        <v>1107</v>
      </c>
      <c r="B824" s="1221" t="s">
        <v>2963</v>
      </c>
      <c r="C824" s="1221" t="s">
        <v>3158</v>
      </c>
      <c r="D824" s="1222" t="s">
        <v>3011</v>
      </c>
      <c r="E824" s="1221" t="s">
        <v>3012</v>
      </c>
      <c r="F824" s="1222" t="s">
        <v>291</v>
      </c>
      <c r="G824" s="1222" t="s">
        <v>3013</v>
      </c>
      <c r="H824" s="1223">
        <v>1488604.18032</v>
      </c>
      <c r="I824" s="1223">
        <v>1385100</v>
      </c>
      <c r="J824" s="1222" t="s">
        <v>3014</v>
      </c>
      <c r="K824" s="1224">
        <v>45936</v>
      </c>
      <c r="L824" s="1222" t="s">
        <v>292</v>
      </c>
      <c r="M824" s="1224" t="s">
        <v>3015</v>
      </c>
      <c r="N824" s="1222" t="s">
        <v>293</v>
      </c>
      <c r="O824" s="2069">
        <v>47966</v>
      </c>
      <c r="P824" s="1221" t="s">
        <v>294</v>
      </c>
      <c r="Q824" s="1221" t="s">
        <v>3239</v>
      </c>
      <c r="R824" s="2069" t="s">
        <v>3240</v>
      </c>
      <c r="S824" s="1222" t="s">
        <v>297</v>
      </c>
      <c r="T824" s="2063" t="s">
        <v>3241</v>
      </c>
      <c r="U824" s="1222" t="s">
        <v>294</v>
      </c>
      <c r="V824" s="1222" t="s">
        <v>3018</v>
      </c>
      <c r="W824" s="1222" t="s">
        <v>294</v>
      </c>
      <c r="X824" s="1222" t="s">
        <v>3019</v>
      </c>
      <c r="Y824" s="1222" t="s">
        <v>3020</v>
      </c>
      <c r="Z824" s="1222" t="s">
        <v>3011</v>
      </c>
      <c r="AA824" s="1222" t="s">
        <v>3011</v>
      </c>
      <c r="AB824" s="1222" t="s">
        <v>3011</v>
      </c>
      <c r="AC824" s="1222" t="s">
        <v>3011</v>
      </c>
      <c r="AD824" s="1222" t="s">
        <v>3011</v>
      </c>
      <c r="AE824" s="1222" t="s">
        <v>3011</v>
      </c>
      <c r="AF824" s="2007" t="s">
        <v>293</v>
      </c>
      <c r="AG824" s="1222" t="s">
        <v>3160</v>
      </c>
      <c r="AH824" s="1221" t="s">
        <v>2908</v>
      </c>
      <c r="AI824" s="2007" t="s">
        <v>2909</v>
      </c>
      <c r="AJ824" s="1222" t="s">
        <v>295</v>
      </c>
      <c r="AK824" s="1225" t="s">
        <v>3022</v>
      </c>
      <c r="AL824" s="1222" t="s">
        <v>294</v>
      </c>
      <c r="AM824" s="1221" t="s">
        <v>3011</v>
      </c>
      <c r="AN824" s="2008"/>
    </row>
    <row r="825" spans="1:40" ht="93" customHeight="1">
      <c r="A825" s="1221" t="s">
        <v>1107</v>
      </c>
      <c r="B825" s="1221" t="s">
        <v>2962</v>
      </c>
      <c r="C825" s="1221" t="s">
        <v>3158</v>
      </c>
      <c r="D825" s="1222" t="s">
        <v>3011</v>
      </c>
      <c r="E825" s="1221" t="s">
        <v>3012</v>
      </c>
      <c r="F825" s="1222" t="s">
        <v>291</v>
      </c>
      <c r="G825" s="1222" t="s">
        <v>3013</v>
      </c>
      <c r="H825" s="1223">
        <v>1734550.2358200001</v>
      </c>
      <c r="I825" s="1223">
        <v>1614900</v>
      </c>
      <c r="J825" s="1222" t="s">
        <v>3014</v>
      </c>
      <c r="K825" s="1224">
        <v>45937</v>
      </c>
      <c r="L825" s="1222" t="s">
        <v>292</v>
      </c>
      <c r="M825" s="1224" t="s">
        <v>3015</v>
      </c>
      <c r="N825" s="1222" t="s">
        <v>293</v>
      </c>
      <c r="O825" s="2069">
        <v>47896</v>
      </c>
      <c r="P825" s="1221" t="s">
        <v>294</v>
      </c>
      <c r="Q825" s="1221" t="s">
        <v>3242</v>
      </c>
      <c r="R825" s="2069" t="s">
        <v>3243</v>
      </c>
      <c r="S825" s="1222" t="s">
        <v>297</v>
      </c>
      <c r="T825" s="2063" t="s">
        <v>3241</v>
      </c>
      <c r="U825" s="1222" t="s">
        <v>294</v>
      </c>
      <c r="V825" s="1222" t="s">
        <v>3018</v>
      </c>
      <c r="W825" s="1222" t="s">
        <v>294</v>
      </c>
      <c r="X825" s="1222" t="s">
        <v>3019</v>
      </c>
      <c r="Y825" s="1222" t="s">
        <v>3020</v>
      </c>
      <c r="Z825" s="1222" t="s">
        <v>3011</v>
      </c>
      <c r="AA825" s="1222" t="s">
        <v>3011</v>
      </c>
      <c r="AB825" s="1222" t="s">
        <v>3011</v>
      </c>
      <c r="AC825" s="1222" t="s">
        <v>3011</v>
      </c>
      <c r="AD825" s="1222" t="s">
        <v>3011</v>
      </c>
      <c r="AE825" s="1222" t="s">
        <v>3011</v>
      </c>
      <c r="AF825" s="2007" t="s">
        <v>293</v>
      </c>
      <c r="AG825" s="1222" t="s">
        <v>3160</v>
      </c>
      <c r="AH825" s="1221" t="s">
        <v>2908</v>
      </c>
      <c r="AI825" s="2007" t="s">
        <v>2909</v>
      </c>
      <c r="AJ825" s="1222" t="s">
        <v>295</v>
      </c>
      <c r="AK825" s="1225" t="s">
        <v>3022</v>
      </c>
      <c r="AL825" s="1222" t="s">
        <v>294</v>
      </c>
      <c r="AM825" s="1221" t="s">
        <v>3011</v>
      </c>
      <c r="AN825" s="2008"/>
    </row>
    <row r="826" spans="1:40" ht="93" customHeight="1">
      <c r="A826" s="1221" t="s">
        <v>1107</v>
      </c>
      <c r="B826" s="1221" t="s">
        <v>485</v>
      </c>
      <c r="C826" s="1221" t="s">
        <v>3244</v>
      </c>
      <c r="D826" s="1222" t="s">
        <v>3011</v>
      </c>
      <c r="E826" s="1221" t="s">
        <v>3099</v>
      </c>
      <c r="F826" s="1222" t="s">
        <v>291</v>
      </c>
      <c r="G826" s="1222" t="s">
        <v>3013</v>
      </c>
      <c r="H826" s="1223">
        <v>149061.042288</v>
      </c>
      <c r="I826" s="1223">
        <v>1443300</v>
      </c>
      <c r="J826" s="1222" t="s">
        <v>3014</v>
      </c>
      <c r="K826" s="1224">
        <v>44152</v>
      </c>
      <c r="L826" s="1222" t="s">
        <v>3100</v>
      </c>
      <c r="M826" s="1224">
        <v>47805</v>
      </c>
      <c r="N826" s="1222" t="s">
        <v>293</v>
      </c>
      <c r="O826" s="2069">
        <v>46343</v>
      </c>
      <c r="P826" s="1221" t="s">
        <v>294</v>
      </c>
      <c r="Q826" s="1221" t="s">
        <v>3225</v>
      </c>
      <c r="R826" s="2069" t="s">
        <v>3243</v>
      </c>
      <c r="S826" s="1222" t="s">
        <v>297</v>
      </c>
      <c r="T826" s="2063" t="s">
        <v>2933</v>
      </c>
      <c r="U826" s="1222" t="s">
        <v>294</v>
      </c>
      <c r="V826" s="1222" t="s">
        <v>3102</v>
      </c>
      <c r="W826" s="1222" t="s">
        <v>294</v>
      </c>
      <c r="X826" s="1222" t="s">
        <v>3011</v>
      </c>
      <c r="Y826" s="1222" t="s">
        <v>3020</v>
      </c>
      <c r="Z826" s="1222" t="s">
        <v>3011</v>
      </c>
      <c r="AA826" s="1222" t="s">
        <v>3011</v>
      </c>
      <c r="AB826" s="1222" t="s">
        <v>3011</v>
      </c>
      <c r="AC826" s="1222" t="s">
        <v>3011</v>
      </c>
      <c r="AD826" s="1222" t="s">
        <v>3011</v>
      </c>
      <c r="AE826" s="1222" t="s">
        <v>3011</v>
      </c>
      <c r="AF826" s="2007" t="s">
        <v>293</v>
      </c>
      <c r="AG826" s="1222" t="s">
        <v>3103</v>
      </c>
      <c r="AH826" s="1221" t="s">
        <v>3104</v>
      </c>
      <c r="AI826" s="2007" t="s">
        <v>2909</v>
      </c>
      <c r="AJ826" s="1222" t="s">
        <v>295</v>
      </c>
      <c r="AK826" s="1225" t="s">
        <v>3105</v>
      </c>
      <c r="AL826" s="1222" t="s">
        <v>294</v>
      </c>
      <c r="AM826" s="1221" t="s">
        <v>3011</v>
      </c>
      <c r="AN826" s="2008"/>
    </row>
    <row r="827" spans="1:40" ht="93" customHeight="1">
      <c r="A827" s="1221" t="s">
        <v>1107</v>
      </c>
      <c r="B827" s="1221" t="s">
        <v>3245</v>
      </c>
      <c r="C827" s="1221" t="s">
        <v>3212</v>
      </c>
      <c r="D827" s="1222" t="s">
        <v>3011</v>
      </c>
      <c r="E827" s="1221" t="s">
        <v>3099</v>
      </c>
      <c r="F827" s="1222" t="s">
        <v>291</v>
      </c>
      <c r="G827" s="1222" t="s">
        <v>3013</v>
      </c>
      <c r="H827" s="1223">
        <v>1669066.9439900001</v>
      </c>
      <c r="I827" s="1223">
        <v>1665300</v>
      </c>
      <c r="J827" s="1222" t="s">
        <v>3014</v>
      </c>
      <c r="K827" s="1224">
        <v>46106</v>
      </c>
      <c r="L827" s="1222" t="s">
        <v>3100</v>
      </c>
      <c r="M827" s="1224">
        <v>49810</v>
      </c>
      <c r="N827" s="1222" t="s">
        <v>293</v>
      </c>
      <c r="O827" s="2069">
        <v>47983</v>
      </c>
      <c r="P827" s="1221" t="s">
        <v>294</v>
      </c>
      <c r="Q827" s="1221" t="s">
        <v>3246</v>
      </c>
      <c r="R827" s="2069" t="s">
        <v>3247</v>
      </c>
      <c r="S827" s="1222" t="s">
        <v>297</v>
      </c>
      <c r="T827" s="2063" t="s">
        <v>3248</v>
      </c>
      <c r="U827" s="1222" t="s">
        <v>294</v>
      </c>
      <c r="V827" s="1222" t="s">
        <v>3102</v>
      </c>
      <c r="W827" s="1222" t="s">
        <v>294</v>
      </c>
      <c r="X827" s="1222" t="s">
        <v>3011</v>
      </c>
      <c r="Y827" s="1222" t="s">
        <v>3020</v>
      </c>
      <c r="Z827" s="1222" t="s">
        <v>3011</v>
      </c>
      <c r="AA827" s="1222" t="s">
        <v>3011</v>
      </c>
      <c r="AB827" s="1222" t="s">
        <v>3011</v>
      </c>
      <c r="AC827" s="1222" t="s">
        <v>3011</v>
      </c>
      <c r="AD827" s="1222" t="s">
        <v>3011</v>
      </c>
      <c r="AE827" s="1222" t="s">
        <v>3011</v>
      </c>
      <c r="AF827" s="2007" t="s">
        <v>293</v>
      </c>
      <c r="AG827" s="1222" t="s">
        <v>3214</v>
      </c>
      <c r="AH827" s="1221" t="s">
        <v>3104</v>
      </c>
      <c r="AI827" s="2007" t="s">
        <v>2909</v>
      </c>
      <c r="AJ827" s="1222" t="s">
        <v>295</v>
      </c>
      <c r="AK827" s="1225" t="s">
        <v>3105</v>
      </c>
      <c r="AL827" s="1222" t="s">
        <v>294</v>
      </c>
      <c r="AM827" s="1221" t="s">
        <v>3011</v>
      </c>
      <c r="AN827" s="2008"/>
    </row>
    <row r="828" spans="1:40" ht="52.8">
      <c r="A828" s="1118" t="s">
        <v>1107</v>
      </c>
      <c r="B828" s="1226" t="s">
        <v>3249</v>
      </c>
      <c r="C828" s="1118" t="s">
        <v>3212</v>
      </c>
      <c r="D828" s="1118" t="s">
        <v>3011</v>
      </c>
      <c r="E828" s="1118" t="s">
        <v>3099</v>
      </c>
      <c r="F828" s="1118" t="s">
        <v>291</v>
      </c>
      <c r="G828" s="2159" t="s">
        <v>3013</v>
      </c>
      <c r="H828" s="1229">
        <v>1652810.83513</v>
      </c>
      <c r="I828" s="1118">
        <v>1650000</v>
      </c>
      <c r="J828" s="1118" t="s">
        <v>3014</v>
      </c>
      <c r="K828" s="1118">
        <v>46107</v>
      </c>
      <c r="L828" s="1118" t="s">
        <v>3100</v>
      </c>
      <c r="M828" s="1118">
        <v>49933</v>
      </c>
      <c r="N828" s="1118" t="s">
        <v>293</v>
      </c>
      <c r="O828" s="1118">
        <v>48106</v>
      </c>
      <c r="P828" s="1118" t="s">
        <v>294</v>
      </c>
      <c r="Q828" s="1227" t="s">
        <v>3250</v>
      </c>
      <c r="R828" s="2070" t="s">
        <v>3251</v>
      </c>
      <c r="S828" s="1118" t="s">
        <v>297</v>
      </c>
      <c r="T828" s="1118" t="s">
        <v>3248</v>
      </c>
      <c r="U828" s="1118" t="s">
        <v>294</v>
      </c>
      <c r="V828" s="1118" t="s">
        <v>3102</v>
      </c>
      <c r="W828" s="1118" t="s">
        <v>294</v>
      </c>
      <c r="X828" s="1118" t="s">
        <v>3011</v>
      </c>
      <c r="Y828" s="1118" t="s">
        <v>3020</v>
      </c>
      <c r="Z828" s="1118" t="s">
        <v>3011</v>
      </c>
      <c r="AA828" s="1118" t="s">
        <v>3011</v>
      </c>
      <c r="AB828" s="1118" t="s">
        <v>3011</v>
      </c>
      <c r="AC828" s="1118" t="s">
        <v>3011</v>
      </c>
      <c r="AD828" s="1118" t="s">
        <v>3011</v>
      </c>
      <c r="AE828" s="1118" t="s">
        <v>3011</v>
      </c>
      <c r="AF828" s="1118" t="s">
        <v>293</v>
      </c>
      <c r="AG828" s="1227" t="s">
        <v>3214</v>
      </c>
      <c r="AH828" s="1118" t="s">
        <v>3104</v>
      </c>
      <c r="AI828" s="1118" t="s">
        <v>2909</v>
      </c>
      <c r="AJ828" s="1118" t="s">
        <v>295</v>
      </c>
      <c r="AK828" s="1118" t="s">
        <v>3105</v>
      </c>
      <c r="AL828" s="1118" t="s">
        <v>294</v>
      </c>
      <c r="AM828" s="1118" t="s">
        <v>3011</v>
      </c>
    </row>
    <row r="830" spans="1:40">
      <c r="H830" s="2357">
        <f>SUM(H7:H828)</f>
        <v>41528180.235307984</v>
      </c>
    </row>
    <row r="837" spans="7:7">
      <c r="G837" s="1228"/>
    </row>
  </sheetData>
  <conditionalFormatting sqref="AF8:AF827">
    <cfRule type="containsText" dxfId="4" priority="3" operator="containsText" text="FALSO">
      <formula>NOT(ISERROR(SEARCH("FALSO",AF8)))</formula>
    </cfRule>
    <cfRule type="containsText" dxfId="3" priority="4" operator="containsText" text="VERDADEIRO">
      <formula>NOT(ISERROR(SEARCH("VERDADEIRO",AF8)))</formula>
    </cfRule>
  </conditionalFormatting>
  <conditionalFormatting sqref="AI8:AI827">
    <cfRule type="containsText" dxfId="2" priority="1" operator="containsText" text="FALSO">
      <formula>NOT(ISERROR(SEARCH("FALSO",AI8)))</formula>
    </cfRule>
    <cfRule type="containsText" dxfId="1" priority="2" operator="containsText" text="VERDADEIRO">
      <formula>NOT(ISERROR(SEARCH("VERDADEIRO",AI8)))</formula>
    </cfRule>
  </conditionalFormatting>
  <hyperlinks>
    <hyperlink ref="A4" location="Contents!C10" display="Table CCA - Main features of regulatory capital instruments " xr:uid="{2B20445E-A2BB-49A5-9BDE-DC2688523B30}"/>
  </hyperlinks>
  <pageMargins left="0.511811024" right="0.511811024" top="0.78740157499999996" bottom="0.78740157499999996" header="0.31496062000000002" footer="0.31496062000000002"/>
  <pageSetup paperSize="9" orientation="portrait" horizontalDpi="4294967292" verticalDpi="4294967292" r:id="rId1"/>
  <headerFooter>
    <oddFooter>&amp;L&amp;1#&amp;"Calibri"&amp;9&amp;K000000Corporativo |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0654-0742-49A7-B85C-4D59B4CF7BB8}">
  <sheetPr codeName="Planilha10">
    <tabColor rgb="FF73C6A1"/>
  </sheetPr>
  <dimension ref="A1:AG99"/>
  <sheetViews>
    <sheetView showGridLines="0" topLeftCell="A90" zoomScale="90" zoomScaleNormal="90" workbookViewId="0">
      <selection activeCell="C7" sqref="C7:C98"/>
    </sheetView>
  </sheetViews>
  <sheetFormatPr defaultColWidth="8.77734375" defaultRowHeight="13.8"/>
  <cols>
    <col min="1" max="1" width="4.77734375" style="1035" customWidth="1"/>
    <col min="2" max="2" width="80.77734375" style="1035" customWidth="1"/>
    <col min="3" max="27" width="18.77734375" style="1035" customWidth="1"/>
    <col min="28" max="16384" width="8.77734375" style="1035"/>
  </cols>
  <sheetData>
    <row r="1" spans="1:33" s="1054" customFormat="1" ht="4.5" customHeight="1">
      <c r="A1" s="1045"/>
      <c r="B1" s="1046"/>
      <c r="C1" s="2380"/>
      <c r="D1" s="2380"/>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8"/>
      <c r="AC1" s="1049"/>
      <c r="AD1" s="1050"/>
      <c r="AE1" s="1051"/>
      <c r="AF1" s="1052"/>
      <c r="AG1" s="1053"/>
    </row>
    <row r="2" spans="1:33" s="1646" customFormat="1" ht="16.2">
      <c r="A2" s="1645" t="s">
        <v>2864</v>
      </c>
      <c r="C2" s="2381"/>
      <c r="D2" s="2381"/>
    </row>
    <row r="3" spans="1:33" s="2419" customFormat="1" ht="14.4" thickBot="1">
      <c r="A3" s="2490"/>
      <c r="B3" s="2490"/>
      <c r="C3" s="2418" t="s">
        <v>3260</v>
      </c>
      <c r="D3" s="2418" t="s">
        <v>3003</v>
      </c>
      <c r="E3" s="2364" t="s">
        <v>2942</v>
      </c>
      <c r="F3" s="2364" t="s">
        <v>2924</v>
      </c>
      <c r="G3" s="2364" t="s">
        <v>2871</v>
      </c>
      <c r="H3" s="2364" t="s">
        <v>2835</v>
      </c>
      <c r="I3" s="2364" t="s">
        <v>66</v>
      </c>
      <c r="J3" s="2364" t="s">
        <v>67</v>
      </c>
      <c r="K3" s="2364" t="s">
        <v>68</v>
      </c>
      <c r="L3" s="2364" t="s">
        <v>69</v>
      </c>
      <c r="M3" s="2364" t="s">
        <v>70</v>
      </c>
      <c r="N3" s="2364" t="s">
        <v>71</v>
      </c>
      <c r="O3" s="2364" t="s">
        <v>72</v>
      </c>
      <c r="P3" s="2364" t="s">
        <v>73</v>
      </c>
      <c r="Q3" s="2364" t="s">
        <v>74</v>
      </c>
      <c r="R3" s="2364" t="s">
        <v>75</v>
      </c>
      <c r="S3" s="2364" t="s">
        <v>76</v>
      </c>
      <c r="T3" s="2364" t="s">
        <v>77</v>
      </c>
      <c r="U3" s="2364" t="s">
        <v>78</v>
      </c>
      <c r="V3" s="2364" t="s">
        <v>79</v>
      </c>
      <c r="W3" s="2364" t="s">
        <v>80</v>
      </c>
      <c r="X3" s="2364" t="s">
        <v>81</v>
      </c>
      <c r="Y3" s="2364" t="s">
        <v>82</v>
      </c>
      <c r="Z3" s="2364" t="s">
        <v>83</v>
      </c>
      <c r="AA3" s="2364" t="s">
        <v>84</v>
      </c>
    </row>
    <row r="4" spans="1:33" hidden="1">
      <c r="A4" s="1231"/>
      <c r="B4" s="1231"/>
      <c r="C4" s="2383"/>
      <c r="D4" s="2383"/>
      <c r="E4" s="1232"/>
      <c r="F4" s="1232"/>
      <c r="G4" s="1232"/>
      <c r="H4" s="1232"/>
      <c r="I4" s="1232" t="s">
        <v>59</v>
      </c>
      <c r="J4" s="1232" t="s">
        <v>59</v>
      </c>
      <c r="K4" s="1232" t="s">
        <v>59</v>
      </c>
      <c r="L4" s="1232" t="s">
        <v>59</v>
      </c>
      <c r="M4" s="1232" t="s">
        <v>59</v>
      </c>
      <c r="N4" s="1232" t="s">
        <v>59</v>
      </c>
      <c r="O4" s="1232" t="s">
        <v>59</v>
      </c>
      <c r="P4" s="1232" t="s">
        <v>59</v>
      </c>
      <c r="Q4" s="1232" t="s">
        <v>59</v>
      </c>
      <c r="R4" s="1232" t="s">
        <v>59</v>
      </c>
      <c r="S4" s="1232" t="s">
        <v>59</v>
      </c>
      <c r="T4" s="1232" t="s">
        <v>59</v>
      </c>
      <c r="U4" s="1232" t="s">
        <v>59</v>
      </c>
      <c r="V4" s="1232" t="s">
        <v>59</v>
      </c>
      <c r="W4" s="1232" t="s">
        <v>59</v>
      </c>
      <c r="X4" s="1232" t="s">
        <v>59</v>
      </c>
      <c r="Y4" s="1232" t="s">
        <v>59</v>
      </c>
      <c r="Z4" s="1232" t="s">
        <v>59</v>
      </c>
      <c r="AA4" s="1232" t="s">
        <v>59</v>
      </c>
    </row>
    <row r="5" spans="1:33" s="2419" customFormat="1" ht="27" thickBot="1">
      <c r="A5" s="2420"/>
      <c r="B5" s="2420"/>
      <c r="C5" s="2421" t="s">
        <v>1113</v>
      </c>
      <c r="D5" s="2421" t="s">
        <v>1113</v>
      </c>
      <c r="E5" s="1359" t="s">
        <v>1113</v>
      </c>
      <c r="F5" s="1359" t="s">
        <v>1113</v>
      </c>
      <c r="G5" s="1359" t="s">
        <v>1113</v>
      </c>
      <c r="H5" s="1359" t="s">
        <v>1113</v>
      </c>
      <c r="I5" s="1359" t="s">
        <v>1113</v>
      </c>
      <c r="J5" s="1359" t="s">
        <v>1113</v>
      </c>
      <c r="K5" s="1359" t="s">
        <v>1113</v>
      </c>
      <c r="L5" s="1359" t="s">
        <v>1113</v>
      </c>
      <c r="M5" s="1359" t="s">
        <v>1113</v>
      </c>
      <c r="N5" s="1359" t="s">
        <v>1113</v>
      </c>
      <c r="O5" s="1359" t="s">
        <v>1113</v>
      </c>
      <c r="P5" s="1359" t="s">
        <v>1113</v>
      </c>
      <c r="Q5" s="1359" t="s">
        <v>1113</v>
      </c>
      <c r="R5" s="1359" t="s">
        <v>1113</v>
      </c>
      <c r="S5" s="1359" t="s">
        <v>1113</v>
      </c>
      <c r="T5" s="1359" t="s">
        <v>1113</v>
      </c>
      <c r="U5" s="1359" t="s">
        <v>1113</v>
      </c>
      <c r="V5" s="1359" t="s">
        <v>1113</v>
      </c>
      <c r="W5" s="1359" t="s">
        <v>1113</v>
      </c>
      <c r="X5" s="1359" t="s">
        <v>1113</v>
      </c>
      <c r="Y5" s="1359" t="s">
        <v>1113</v>
      </c>
      <c r="Z5" s="1359" t="s">
        <v>1113</v>
      </c>
      <c r="AA5" s="1359" t="s">
        <v>1113</v>
      </c>
    </row>
    <row r="6" spans="1:33" ht="15.75" customHeight="1" thickBot="1">
      <c r="A6" s="1233" t="s">
        <v>1114</v>
      </c>
      <c r="B6" s="1234"/>
      <c r="C6" s="2384"/>
      <c r="D6" s="2384"/>
      <c r="E6" s="1234"/>
      <c r="F6" s="1234"/>
      <c r="G6" s="1234"/>
      <c r="H6" s="1234"/>
      <c r="I6" s="1234"/>
      <c r="J6" s="1234"/>
      <c r="K6" s="1234"/>
      <c r="L6" s="1234"/>
      <c r="M6" s="1234"/>
      <c r="N6" s="1234"/>
      <c r="O6" s="1234"/>
      <c r="P6" s="1234"/>
      <c r="Q6" s="1234"/>
      <c r="R6" s="1234"/>
      <c r="S6" s="1234"/>
      <c r="T6" s="1234"/>
      <c r="U6" s="1234"/>
      <c r="V6" s="1234"/>
      <c r="W6" s="1234"/>
      <c r="X6" s="1234"/>
      <c r="Y6" s="1234"/>
      <c r="Z6" s="1234"/>
      <c r="AA6" s="1234"/>
    </row>
    <row r="7" spans="1:33">
      <c r="A7" s="1235">
        <v>1</v>
      </c>
      <c r="B7" s="1236" t="s">
        <v>1115</v>
      </c>
      <c r="C7" s="2429">
        <v>136909898</v>
      </c>
      <c r="D7" s="2385">
        <v>136909898</v>
      </c>
      <c r="E7" s="2198">
        <v>136909898</v>
      </c>
      <c r="F7" s="2076">
        <v>124063060</v>
      </c>
      <c r="G7" s="2076">
        <v>124063060</v>
      </c>
      <c r="H7" s="2076">
        <v>123756478</v>
      </c>
      <c r="I7" s="2076">
        <v>90417313</v>
      </c>
      <c r="J7" s="1237">
        <v>90431452</v>
      </c>
      <c r="K7" s="1237">
        <v>90729000</v>
      </c>
      <c r="L7" s="1237">
        <v>90729000</v>
      </c>
      <c r="M7" s="1237">
        <v>90729000</v>
      </c>
      <c r="N7" s="1237">
        <v>90729000</v>
      </c>
      <c r="O7" s="1237">
        <v>90729000</v>
      </c>
      <c r="P7" s="1237">
        <v>90978131</v>
      </c>
      <c r="Q7" s="1237">
        <v>90729000</v>
      </c>
      <c r="R7" s="1237">
        <v>90729000</v>
      </c>
      <c r="S7" s="1237">
        <v>90729000</v>
      </c>
      <c r="T7" s="1237">
        <v>90729000</v>
      </c>
      <c r="U7" s="1237">
        <v>90729000</v>
      </c>
      <c r="V7" s="1237">
        <v>90729000</v>
      </c>
      <c r="W7" s="1237">
        <v>90729000</v>
      </c>
      <c r="X7" s="1237">
        <v>97148000</v>
      </c>
      <c r="Y7" s="1237">
        <v>97148000</v>
      </c>
      <c r="Z7" s="1238">
        <v>97148000</v>
      </c>
      <c r="AA7" s="1239">
        <v>97148000</v>
      </c>
    </row>
    <row r="8" spans="1:33">
      <c r="A8" s="1235">
        <v>2</v>
      </c>
      <c r="B8" s="1236" t="s">
        <v>1116</v>
      </c>
      <c r="C8" s="2430">
        <v>72643175</v>
      </c>
      <c r="D8" s="2386">
        <v>65015812</v>
      </c>
      <c r="E8" s="2199">
        <v>57481239</v>
      </c>
      <c r="F8" s="2077">
        <v>85556318</v>
      </c>
      <c r="G8" s="2077">
        <v>76978021</v>
      </c>
      <c r="H8" s="2077">
        <v>64274724</v>
      </c>
      <c r="I8" s="2077">
        <v>111196457</v>
      </c>
      <c r="J8" s="1240">
        <v>104461382</v>
      </c>
      <c r="K8" s="1240">
        <v>97416380</v>
      </c>
      <c r="L8" s="1240">
        <v>90453715</v>
      </c>
      <c r="M8" s="1240">
        <v>94968719</v>
      </c>
      <c r="N8" s="1240">
        <v>88631498</v>
      </c>
      <c r="O8" s="1240">
        <v>86393149</v>
      </c>
      <c r="P8" s="1240">
        <v>80767842</v>
      </c>
      <c r="Q8" s="1240">
        <v>75894127</v>
      </c>
      <c r="R8" s="1240">
        <v>71848357</v>
      </c>
      <c r="S8" s="1240">
        <v>66176421</v>
      </c>
      <c r="T8" s="1240">
        <v>60801341</v>
      </c>
      <c r="U8" s="1240">
        <v>55903361</v>
      </c>
      <c r="V8" s="1240">
        <v>50255321</v>
      </c>
      <c r="W8" s="1240">
        <v>45978232</v>
      </c>
      <c r="X8" s="1240">
        <v>43808326</v>
      </c>
      <c r="Y8" s="1240">
        <v>39582824</v>
      </c>
      <c r="Z8" s="1241">
        <v>34141682</v>
      </c>
      <c r="AA8" s="1241">
        <v>30804643</v>
      </c>
    </row>
    <row r="9" spans="1:33">
      <c r="A9" s="1235">
        <v>3</v>
      </c>
      <c r="B9" s="1236" t="s">
        <v>1117</v>
      </c>
      <c r="C9" s="2431">
        <v>-815240</v>
      </c>
      <c r="D9" s="2387">
        <v>-1576796</v>
      </c>
      <c r="E9" s="2200">
        <v>1752918</v>
      </c>
      <c r="F9" s="2078">
        <v>-633594</v>
      </c>
      <c r="G9" s="2078">
        <v>-209504</v>
      </c>
      <c r="H9" s="2078">
        <v>5581599</v>
      </c>
      <c r="I9" s="2078">
        <v>35769</v>
      </c>
      <c r="J9" s="1242">
        <v>-2307448</v>
      </c>
      <c r="K9" s="1242">
        <v>-3742504</v>
      </c>
      <c r="L9" s="1242">
        <v>-4922044</v>
      </c>
      <c r="M9" s="1242">
        <v>-4716581</v>
      </c>
      <c r="N9" s="1242">
        <v>-5133322</v>
      </c>
      <c r="O9" s="1242">
        <v>-7687892</v>
      </c>
      <c r="P9" s="1242">
        <v>-6593778</v>
      </c>
      <c r="Q9" s="1242">
        <v>-5543796</v>
      </c>
      <c r="R9" s="1242">
        <v>-5271892</v>
      </c>
      <c r="S9" s="1242">
        <v>-6162562</v>
      </c>
      <c r="T9" s="1242">
        <v>-7047020</v>
      </c>
      <c r="U9" s="1242">
        <v>-1448055</v>
      </c>
      <c r="V9" s="1242">
        <v>-1003882</v>
      </c>
      <c r="W9" s="1242">
        <v>-49926</v>
      </c>
      <c r="X9" s="1242">
        <v>51156</v>
      </c>
      <c r="Y9" s="1242">
        <v>878313</v>
      </c>
      <c r="Z9" s="1243">
        <v>287522</v>
      </c>
      <c r="AA9" s="1243">
        <v>-625680</v>
      </c>
    </row>
    <row r="10" spans="1:33" ht="26.4">
      <c r="A10" s="1235">
        <v>5</v>
      </c>
      <c r="B10" s="1236" t="s">
        <v>1118</v>
      </c>
      <c r="C10" s="2432">
        <v>6051288</v>
      </c>
      <c r="D10" s="2385">
        <v>5909651</v>
      </c>
      <c r="E10" s="2201">
        <v>6192303</v>
      </c>
      <c r="F10" s="2079">
        <v>5751483</v>
      </c>
      <c r="G10" s="2079">
        <v>5852920</v>
      </c>
      <c r="H10" s="2079">
        <v>6083238</v>
      </c>
      <c r="I10" s="2079">
        <v>6595600</v>
      </c>
      <c r="J10" s="1244">
        <v>6366719</v>
      </c>
      <c r="K10" s="1244">
        <v>6072230</v>
      </c>
      <c r="L10" s="1244">
        <v>5348859</v>
      </c>
      <c r="M10" s="1244">
        <v>5408511</v>
      </c>
      <c r="N10" s="1244">
        <v>5630694</v>
      </c>
      <c r="O10" s="1244">
        <v>6068039</v>
      </c>
      <c r="P10" s="1244">
        <v>6647571</v>
      </c>
      <c r="Q10" s="1244">
        <v>6441240</v>
      </c>
      <c r="R10" s="1244">
        <v>6220145</v>
      </c>
      <c r="S10" s="1244">
        <v>7802574</v>
      </c>
      <c r="T10" s="1244">
        <v>7956527</v>
      </c>
      <c r="U10" s="1244">
        <v>9054481</v>
      </c>
      <c r="V10" s="1244">
        <v>10059304</v>
      </c>
      <c r="W10" s="1244">
        <v>9886585</v>
      </c>
      <c r="X10" s="1244">
        <v>11325274</v>
      </c>
      <c r="Y10" s="1244">
        <v>10473117</v>
      </c>
      <c r="Z10" s="1238">
        <v>11176764</v>
      </c>
      <c r="AA10" s="1238">
        <v>10890748</v>
      </c>
    </row>
    <row r="11" spans="1:33">
      <c r="A11" s="1245">
        <v>6</v>
      </c>
      <c r="B11" s="1246" t="s">
        <v>1119</v>
      </c>
      <c r="C11" s="2433">
        <v>214789121</v>
      </c>
      <c r="D11" s="2388">
        <v>206258565</v>
      </c>
      <c r="E11" s="2202">
        <v>202336358</v>
      </c>
      <c r="F11" s="2080">
        <v>214737267</v>
      </c>
      <c r="G11" s="2080">
        <v>206684497</v>
      </c>
      <c r="H11" s="2080">
        <v>199696039</v>
      </c>
      <c r="I11" s="2080">
        <v>208245139</v>
      </c>
      <c r="J11" s="1247">
        <v>198952105</v>
      </c>
      <c r="K11" s="1247">
        <v>190475106</v>
      </c>
      <c r="L11" s="1247">
        <v>181609530</v>
      </c>
      <c r="M11" s="1247">
        <v>186389649</v>
      </c>
      <c r="N11" s="1247">
        <v>179857870</v>
      </c>
      <c r="O11" s="1247">
        <v>175502296</v>
      </c>
      <c r="P11" s="1247">
        <v>171799766</v>
      </c>
      <c r="Q11" s="1247">
        <v>167520571</v>
      </c>
      <c r="R11" s="1247">
        <v>163525610</v>
      </c>
      <c r="S11" s="1247">
        <v>158545433</v>
      </c>
      <c r="T11" s="1247">
        <v>152439848</v>
      </c>
      <c r="U11" s="1247">
        <v>154238787</v>
      </c>
      <c r="V11" s="1247">
        <v>150039743</v>
      </c>
      <c r="W11" s="1247">
        <v>146543891</v>
      </c>
      <c r="X11" s="1247">
        <v>152332756</v>
      </c>
      <c r="Y11" s="1247">
        <v>148082254</v>
      </c>
      <c r="Z11" s="1248">
        <v>142753968</v>
      </c>
      <c r="AA11" s="1248">
        <v>138217711</v>
      </c>
    </row>
    <row r="12" spans="1:33" ht="15.75" customHeight="1" thickBot="1">
      <c r="A12" s="1249" t="s">
        <v>1120</v>
      </c>
      <c r="B12" s="1250"/>
      <c r="C12" s="1250"/>
      <c r="D12" s="2389"/>
      <c r="E12" s="2203"/>
      <c r="F12" s="1250"/>
      <c r="G12" s="1250"/>
      <c r="H12" s="1250"/>
      <c r="I12" s="1250"/>
      <c r="J12" s="1250"/>
      <c r="K12" s="1250"/>
      <c r="L12" s="1250"/>
      <c r="M12" s="1250"/>
      <c r="N12" s="1250"/>
      <c r="O12" s="1250"/>
      <c r="P12" s="1250"/>
      <c r="Q12" s="1250"/>
      <c r="R12" s="1250"/>
      <c r="S12" s="1250"/>
      <c r="T12" s="1250"/>
      <c r="U12" s="1250"/>
      <c r="V12" s="1250"/>
      <c r="W12" s="1250"/>
      <c r="X12" s="1250"/>
      <c r="Y12" s="1250"/>
      <c r="Z12" s="1250"/>
      <c r="AA12" s="1250"/>
    </row>
    <row r="13" spans="1:33">
      <c r="A13" s="1235">
        <v>7</v>
      </c>
      <c r="B13" s="1236" t="s">
        <v>1121</v>
      </c>
      <c r="C13" s="2431">
        <v>112976</v>
      </c>
      <c r="D13" s="2387">
        <v>84061</v>
      </c>
      <c r="E13" s="2200">
        <v>211633</v>
      </c>
      <c r="F13" s="2078">
        <v>229961</v>
      </c>
      <c r="G13" s="2078">
        <v>231908</v>
      </c>
      <c r="H13" s="2078">
        <v>253507</v>
      </c>
      <c r="I13" s="2078">
        <v>244386</v>
      </c>
      <c r="J13" s="1242">
        <v>261005</v>
      </c>
      <c r="K13" s="1242">
        <v>251110</v>
      </c>
      <c r="L13" s="1242">
        <v>202365</v>
      </c>
      <c r="M13" s="1242">
        <v>216913</v>
      </c>
      <c r="N13" s="1242">
        <v>224474</v>
      </c>
      <c r="O13" s="1242">
        <v>239770</v>
      </c>
      <c r="P13" s="1242">
        <v>235137</v>
      </c>
      <c r="Q13" s="1242">
        <v>232756</v>
      </c>
      <c r="R13" s="1242">
        <v>251259</v>
      </c>
      <c r="S13" s="1242">
        <v>296305</v>
      </c>
      <c r="T13" s="1242">
        <v>226623</v>
      </c>
      <c r="U13" s="1242">
        <v>229060</v>
      </c>
      <c r="V13" s="1242">
        <v>234913</v>
      </c>
      <c r="W13" s="1242">
        <v>268595</v>
      </c>
      <c r="X13" s="1242">
        <v>275754</v>
      </c>
      <c r="Y13" s="1242">
        <v>368038</v>
      </c>
      <c r="Z13" s="1243">
        <v>404847</v>
      </c>
      <c r="AA13" s="1243">
        <v>499794</v>
      </c>
    </row>
    <row r="14" spans="1:33">
      <c r="A14" s="1235">
        <v>8</v>
      </c>
      <c r="B14" s="1236" t="s">
        <v>1122</v>
      </c>
      <c r="C14" s="2431">
        <v>1483152</v>
      </c>
      <c r="D14" s="2387">
        <v>1558674</v>
      </c>
      <c r="E14" s="2200">
        <v>1149720</v>
      </c>
      <c r="F14" s="2078">
        <v>1319589</v>
      </c>
      <c r="G14" s="2078">
        <v>1522623</v>
      </c>
      <c r="H14" s="2078">
        <v>1664138</v>
      </c>
      <c r="I14" s="2078">
        <v>1897893</v>
      </c>
      <c r="J14" s="1242">
        <v>2089634</v>
      </c>
      <c r="K14" s="1242">
        <v>2239129</v>
      </c>
      <c r="L14" s="1242">
        <v>2302803</v>
      </c>
      <c r="M14" s="1242">
        <v>2547994</v>
      </c>
      <c r="N14" s="1242">
        <v>2765812</v>
      </c>
      <c r="O14" s="1242">
        <v>2665390</v>
      </c>
      <c r="P14" s="1242">
        <v>2941358</v>
      </c>
      <c r="Q14" s="1242">
        <v>2463921</v>
      </c>
      <c r="R14" s="1242">
        <v>2491552</v>
      </c>
      <c r="S14" s="1242">
        <v>2677392</v>
      </c>
      <c r="T14" s="1242">
        <v>2981845</v>
      </c>
      <c r="U14" s="1242">
        <v>3442725</v>
      </c>
      <c r="V14" s="1242">
        <v>3766398</v>
      </c>
      <c r="W14" s="1242">
        <v>4091462</v>
      </c>
      <c r="X14" s="1242">
        <v>4827353</v>
      </c>
      <c r="Y14" s="1242">
        <v>4859403</v>
      </c>
      <c r="Z14" s="1243">
        <v>5080082</v>
      </c>
      <c r="AA14" s="1243">
        <v>5035223</v>
      </c>
    </row>
    <row r="15" spans="1:33">
      <c r="A15" s="1235">
        <v>9</v>
      </c>
      <c r="B15" s="1236" t="s">
        <v>190</v>
      </c>
      <c r="C15" s="2431">
        <v>15666516</v>
      </c>
      <c r="D15" s="2387">
        <v>15522176</v>
      </c>
      <c r="E15" s="2200">
        <v>15632730</v>
      </c>
      <c r="F15" s="2078">
        <v>15670236</v>
      </c>
      <c r="G15" s="2078">
        <v>15832374</v>
      </c>
      <c r="H15" s="2078">
        <v>15719374</v>
      </c>
      <c r="I15" s="2078">
        <v>15543800</v>
      </c>
      <c r="J15" s="1242">
        <v>15615077</v>
      </c>
      <c r="K15" s="1242">
        <v>15628313</v>
      </c>
      <c r="L15" s="1242">
        <v>15319099</v>
      </c>
      <c r="M15" s="1242">
        <v>15436249</v>
      </c>
      <c r="N15" s="1242">
        <v>15473630</v>
      </c>
      <c r="O15" s="1242">
        <v>15507935</v>
      </c>
      <c r="P15" s="1242">
        <v>15439539</v>
      </c>
      <c r="Q15" s="1242">
        <v>15295407</v>
      </c>
      <c r="R15" s="1242">
        <v>14632701</v>
      </c>
      <c r="S15" s="1242">
        <v>14192220</v>
      </c>
      <c r="T15" s="1242">
        <v>13442833</v>
      </c>
      <c r="U15" s="1242">
        <v>13087816</v>
      </c>
      <c r="V15" s="1242">
        <v>12726296</v>
      </c>
      <c r="W15" s="1242">
        <v>9408409</v>
      </c>
      <c r="X15" s="1242">
        <v>9379601</v>
      </c>
      <c r="Y15" s="1242">
        <v>8947710</v>
      </c>
      <c r="Z15" s="1243">
        <v>8925374</v>
      </c>
      <c r="AA15" s="1243">
        <v>8576520</v>
      </c>
    </row>
    <row r="16" spans="1:33" ht="39.6">
      <c r="A16" s="1235">
        <v>10</v>
      </c>
      <c r="B16" s="1236" t="s">
        <v>1123</v>
      </c>
      <c r="C16" s="2431">
        <v>1584208</v>
      </c>
      <c r="D16" s="2387">
        <v>2353108</v>
      </c>
      <c r="E16" s="2200">
        <v>53059</v>
      </c>
      <c r="F16" s="2078">
        <v>73331</v>
      </c>
      <c r="G16" s="2078">
        <v>995821</v>
      </c>
      <c r="H16" s="2078">
        <v>1715352</v>
      </c>
      <c r="I16" s="2078">
        <v>1308189</v>
      </c>
      <c r="J16" s="1242">
        <v>1808669</v>
      </c>
      <c r="K16" s="1242">
        <v>1657614</v>
      </c>
      <c r="L16" s="1242">
        <v>2078914</v>
      </c>
      <c r="M16" s="1242">
        <v>1599529</v>
      </c>
      <c r="N16" s="1242">
        <v>1901128</v>
      </c>
      <c r="O16" s="1242">
        <v>1626211</v>
      </c>
      <c r="P16" s="1242">
        <v>2133602</v>
      </c>
      <c r="Q16" s="1242">
        <v>1626035</v>
      </c>
      <c r="R16" s="1242">
        <v>3283124</v>
      </c>
      <c r="S16" s="1242">
        <v>4355549</v>
      </c>
      <c r="T16" s="1242">
        <v>3160661</v>
      </c>
      <c r="U16" s="1242">
        <v>2658045</v>
      </c>
      <c r="V16" s="1242">
        <v>3557031</v>
      </c>
      <c r="W16" s="1242">
        <v>2974810</v>
      </c>
      <c r="X16" s="1242">
        <v>4394573</v>
      </c>
      <c r="Y16" s="1242">
        <v>4054049</v>
      </c>
      <c r="Z16" s="1243">
        <v>4494057</v>
      </c>
      <c r="AA16" s="1243">
        <v>3366104</v>
      </c>
    </row>
    <row r="17" spans="1:28" ht="26.4">
      <c r="A17" s="1251">
        <v>11</v>
      </c>
      <c r="B17" s="1236" t="s">
        <v>1124</v>
      </c>
      <c r="C17" s="2431">
        <v>-279614</v>
      </c>
      <c r="D17" s="2387">
        <v>-271367</v>
      </c>
      <c r="E17" s="2200">
        <v>-277567</v>
      </c>
      <c r="F17" s="2078">
        <v>-260807</v>
      </c>
      <c r="G17" s="2078">
        <v>-271116</v>
      </c>
      <c r="H17" s="2078">
        <v>-315691</v>
      </c>
      <c r="I17" s="2078">
        <v>-389559</v>
      </c>
      <c r="J17" s="1242">
        <v>-83061</v>
      </c>
      <c r="K17" s="1242">
        <v>-129049</v>
      </c>
      <c r="L17" s="1242">
        <v>-34807</v>
      </c>
      <c r="M17" s="1242">
        <v>-65960</v>
      </c>
      <c r="N17" s="1242">
        <v>-64765</v>
      </c>
      <c r="O17" s="1242">
        <v>-18236</v>
      </c>
      <c r="P17" s="1242">
        <v>58472</v>
      </c>
      <c r="Q17" s="1242">
        <v>39653</v>
      </c>
      <c r="R17" s="1242">
        <v>-23272</v>
      </c>
      <c r="S17" s="1242">
        <v>-62248</v>
      </c>
      <c r="T17" s="1242">
        <v>-167231</v>
      </c>
      <c r="U17" s="1242">
        <v>84908</v>
      </c>
      <c r="V17" s="1242">
        <v>-7662</v>
      </c>
      <c r="W17" s="1242">
        <v>-223755</v>
      </c>
      <c r="X17" s="1242">
        <v>-272776</v>
      </c>
      <c r="Y17" s="1242">
        <v>-972788</v>
      </c>
      <c r="Z17" s="1243">
        <v>-900683</v>
      </c>
      <c r="AA17" s="1243">
        <v>-1321094</v>
      </c>
    </row>
    <row r="18" spans="1:28">
      <c r="A18" s="1251">
        <v>12</v>
      </c>
      <c r="B18" s="1236" t="s">
        <v>1125</v>
      </c>
      <c r="C18" s="2431">
        <v>0</v>
      </c>
      <c r="D18" s="2387">
        <v>0</v>
      </c>
      <c r="E18" s="2200">
        <v>0</v>
      </c>
      <c r="F18" s="2078">
        <v>0</v>
      </c>
      <c r="G18" s="2078">
        <v>0</v>
      </c>
      <c r="H18" s="2078">
        <v>53512</v>
      </c>
      <c r="I18" s="2078">
        <v>466118</v>
      </c>
      <c r="J18" s="1242">
        <v>568912</v>
      </c>
      <c r="K18" s="1242">
        <v>407078</v>
      </c>
      <c r="L18" s="1242">
        <v>326933</v>
      </c>
      <c r="M18" s="1242">
        <v>248234</v>
      </c>
      <c r="N18" s="1242">
        <v>284007</v>
      </c>
      <c r="O18" s="1242">
        <v>0</v>
      </c>
      <c r="P18" s="1242">
        <v>0</v>
      </c>
      <c r="Q18" s="1242">
        <v>0</v>
      </c>
      <c r="R18" s="1242">
        <v>0</v>
      </c>
      <c r="S18" s="1242">
        <v>0</v>
      </c>
      <c r="T18" s="1242">
        <v>0</v>
      </c>
      <c r="U18" s="1242">
        <v>0</v>
      </c>
      <c r="V18" s="1242">
        <v>0</v>
      </c>
      <c r="W18" s="1242">
        <v>0</v>
      </c>
      <c r="X18" s="1242">
        <v>0</v>
      </c>
      <c r="Y18" s="1242">
        <v>0</v>
      </c>
      <c r="Z18" s="1242">
        <v>0</v>
      </c>
      <c r="AA18" s="1242">
        <v>0</v>
      </c>
    </row>
    <row r="19" spans="1:28">
      <c r="A19" s="1235">
        <v>15</v>
      </c>
      <c r="B19" s="1236" t="s">
        <v>1126</v>
      </c>
      <c r="C19" s="2431">
        <v>0</v>
      </c>
      <c r="D19" s="2387">
        <v>0</v>
      </c>
      <c r="E19" s="2200">
        <v>0</v>
      </c>
      <c r="F19" s="2078">
        <v>0</v>
      </c>
      <c r="G19" s="2078">
        <v>0</v>
      </c>
      <c r="H19" s="2078">
        <v>0</v>
      </c>
      <c r="I19" s="2078">
        <v>0</v>
      </c>
      <c r="J19" s="1242">
        <v>0</v>
      </c>
      <c r="K19" s="1242">
        <v>0</v>
      </c>
      <c r="L19" s="1242">
        <v>0</v>
      </c>
      <c r="M19" s="1242">
        <v>6196</v>
      </c>
      <c r="N19" s="1242">
        <v>13971</v>
      </c>
      <c r="O19" s="1242">
        <v>200</v>
      </c>
      <c r="P19" s="1242">
        <v>0</v>
      </c>
      <c r="Q19" s="1242">
        <v>10641</v>
      </c>
      <c r="R19" s="1242">
        <v>38901</v>
      </c>
      <c r="S19" s="1242">
        <v>37570</v>
      </c>
      <c r="T19" s="1242">
        <v>39983</v>
      </c>
      <c r="U19" s="1242">
        <v>35361</v>
      </c>
      <c r="V19" s="1242">
        <v>0</v>
      </c>
      <c r="W19" s="1242">
        <v>0</v>
      </c>
      <c r="X19" s="1242">
        <v>0</v>
      </c>
      <c r="Y19" s="1242">
        <v>0</v>
      </c>
      <c r="Z19" s="1243">
        <v>0</v>
      </c>
      <c r="AA19" s="1243">
        <v>0</v>
      </c>
    </row>
    <row r="20" spans="1:28" ht="26.4">
      <c r="A20" s="1235">
        <v>16</v>
      </c>
      <c r="B20" s="1236" t="s">
        <v>1127</v>
      </c>
      <c r="C20" s="2434">
        <v>240143</v>
      </c>
      <c r="D20" s="2390">
        <v>264828</v>
      </c>
      <c r="E20" s="2204">
        <v>12731</v>
      </c>
      <c r="F20" s="2081">
        <v>1822169</v>
      </c>
      <c r="G20" s="2081">
        <v>18018</v>
      </c>
      <c r="H20" s="2081">
        <v>29735</v>
      </c>
      <c r="I20" s="2081">
        <v>908947</v>
      </c>
      <c r="J20" s="1252">
        <v>368252</v>
      </c>
      <c r="K20" s="1252">
        <v>375829</v>
      </c>
      <c r="L20" s="1252">
        <v>68262</v>
      </c>
      <c r="M20" s="1252">
        <v>11345</v>
      </c>
      <c r="N20" s="1252">
        <v>32622</v>
      </c>
      <c r="O20" s="1252">
        <v>108886</v>
      </c>
      <c r="P20" s="1252">
        <v>118359</v>
      </c>
      <c r="Q20" s="1252">
        <v>71149</v>
      </c>
      <c r="R20" s="1252">
        <v>71149</v>
      </c>
      <c r="S20" s="1252">
        <v>71276</v>
      </c>
      <c r="T20" s="1252">
        <v>79212</v>
      </c>
      <c r="U20" s="1252">
        <v>527733</v>
      </c>
      <c r="V20" s="1252">
        <v>527809</v>
      </c>
      <c r="W20" s="1252">
        <v>527809</v>
      </c>
      <c r="X20" s="1252">
        <v>532765</v>
      </c>
      <c r="Y20" s="1252">
        <v>907211</v>
      </c>
      <c r="Z20" s="1253">
        <v>907212</v>
      </c>
      <c r="AA20" s="1253">
        <v>907230</v>
      </c>
    </row>
    <row r="21" spans="1:28">
      <c r="A21" s="1235">
        <v>17</v>
      </c>
      <c r="B21" s="1236" t="s">
        <v>1128</v>
      </c>
      <c r="C21" s="2434">
        <v>0</v>
      </c>
      <c r="D21" s="2390">
        <v>0</v>
      </c>
      <c r="E21" s="2204">
        <v>0</v>
      </c>
      <c r="F21" s="2078">
        <v>0</v>
      </c>
      <c r="G21" s="2078">
        <v>0</v>
      </c>
      <c r="H21" s="2078">
        <v>0</v>
      </c>
      <c r="I21" s="2078">
        <v>0</v>
      </c>
      <c r="J21" s="1242">
        <v>0</v>
      </c>
      <c r="K21" s="1242">
        <v>0</v>
      </c>
      <c r="L21" s="1242">
        <v>0</v>
      </c>
      <c r="M21" s="1242">
        <v>0</v>
      </c>
      <c r="N21" s="1242">
        <v>0</v>
      </c>
      <c r="O21" s="1242">
        <v>0</v>
      </c>
      <c r="P21" s="1242">
        <v>0</v>
      </c>
      <c r="Q21" s="1242">
        <v>0</v>
      </c>
      <c r="R21" s="1242">
        <v>0</v>
      </c>
      <c r="S21" s="1242">
        <v>0</v>
      </c>
      <c r="T21" s="1242">
        <v>0</v>
      </c>
      <c r="U21" s="1242">
        <v>0</v>
      </c>
      <c r="V21" s="1242">
        <v>0</v>
      </c>
      <c r="W21" s="1242">
        <v>0</v>
      </c>
      <c r="X21" s="1242">
        <v>0</v>
      </c>
      <c r="Y21" s="1242">
        <v>0</v>
      </c>
      <c r="Z21" s="1242">
        <v>0</v>
      </c>
      <c r="AA21" s="1242">
        <v>0</v>
      </c>
    </row>
    <row r="22" spans="1:28" ht="39.6">
      <c r="A22" s="1251">
        <v>18</v>
      </c>
      <c r="B22" s="1236" t="s">
        <v>1129</v>
      </c>
      <c r="C22" s="2432">
        <v>0</v>
      </c>
      <c r="D22" s="2385">
        <v>0</v>
      </c>
      <c r="E22" s="2201">
        <v>0</v>
      </c>
      <c r="F22" s="2078">
        <v>0</v>
      </c>
      <c r="G22" s="2078">
        <v>0</v>
      </c>
      <c r="H22" s="2078">
        <v>0</v>
      </c>
      <c r="I22" s="2078">
        <v>0</v>
      </c>
      <c r="J22" s="1242">
        <v>0</v>
      </c>
      <c r="K22" s="1242">
        <v>0</v>
      </c>
      <c r="L22" s="1242">
        <v>0</v>
      </c>
      <c r="M22" s="1242">
        <v>0</v>
      </c>
      <c r="N22" s="1242">
        <v>0</v>
      </c>
      <c r="O22" s="1242">
        <v>0</v>
      </c>
      <c r="P22" s="1242">
        <v>0</v>
      </c>
      <c r="Q22" s="1242">
        <v>0</v>
      </c>
      <c r="R22" s="1242">
        <v>0</v>
      </c>
      <c r="S22" s="1242">
        <v>0</v>
      </c>
      <c r="T22" s="1242">
        <v>0</v>
      </c>
      <c r="U22" s="1242">
        <v>0</v>
      </c>
      <c r="V22" s="1242">
        <v>0</v>
      </c>
      <c r="W22" s="1242">
        <v>0</v>
      </c>
      <c r="X22" s="1242">
        <v>0</v>
      </c>
      <c r="Y22" s="1242">
        <v>0</v>
      </c>
      <c r="Z22" s="1242">
        <v>0</v>
      </c>
      <c r="AA22" s="1242">
        <v>0</v>
      </c>
    </row>
    <row r="23" spans="1:28" ht="52.8">
      <c r="A23" s="1251">
        <v>19</v>
      </c>
      <c r="B23" s="1236" t="s">
        <v>1130</v>
      </c>
      <c r="C23" s="2431">
        <v>0</v>
      </c>
      <c r="D23" s="2387">
        <v>0</v>
      </c>
      <c r="E23" s="2200">
        <v>0</v>
      </c>
      <c r="F23" s="2078">
        <v>0</v>
      </c>
      <c r="G23" s="2078">
        <v>0</v>
      </c>
      <c r="H23" s="2078">
        <v>0</v>
      </c>
      <c r="I23" s="2078">
        <v>0</v>
      </c>
      <c r="J23" s="1242">
        <v>0</v>
      </c>
      <c r="K23" s="1242">
        <v>0</v>
      </c>
      <c r="L23" s="1242">
        <v>0</v>
      </c>
      <c r="M23" s="1242">
        <v>0</v>
      </c>
      <c r="N23" s="1242">
        <v>0</v>
      </c>
      <c r="O23" s="1242">
        <v>0</v>
      </c>
      <c r="P23" s="1242">
        <v>0</v>
      </c>
      <c r="Q23" s="1242">
        <v>0</v>
      </c>
      <c r="R23" s="1242">
        <v>0</v>
      </c>
      <c r="S23" s="1242">
        <v>0</v>
      </c>
      <c r="T23" s="1242">
        <v>0</v>
      </c>
      <c r="U23" s="1242">
        <v>0</v>
      </c>
      <c r="V23" s="1242">
        <v>0</v>
      </c>
      <c r="W23" s="1242">
        <v>0</v>
      </c>
      <c r="X23" s="1242">
        <v>6006095</v>
      </c>
      <c r="Y23" s="1242">
        <v>6399454</v>
      </c>
      <c r="Z23" s="1243">
        <v>6907719</v>
      </c>
      <c r="AA23" s="1243">
        <v>6851688</v>
      </c>
    </row>
    <row r="24" spans="1:28" ht="39.6">
      <c r="A24" s="1235">
        <v>21</v>
      </c>
      <c r="B24" s="1236" t="s">
        <v>1131</v>
      </c>
      <c r="C24" s="2431">
        <v>0</v>
      </c>
      <c r="D24" s="2387">
        <v>0</v>
      </c>
      <c r="E24" s="2200">
        <v>0</v>
      </c>
      <c r="F24" s="2078">
        <v>0</v>
      </c>
      <c r="G24" s="2078">
        <v>0</v>
      </c>
      <c r="H24" s="2078">
        <v>0</v>
      </c>
      <c r="I24" s="2078">
        <v>0</v>
      </c>
      <c r="J24" s="1242">
        <v>0</v>
      </c>
      <c r="K24" s="1242">
        <v>0</v>
      </c>
      <c r="L24" s="1242">
        <v>0</v>
      </c>
      <c r="M24" s="1242">
        <v>0</v>
      </c>
      <c r="N24" s="1242">
        <v>0</v>
      </c>
      <c r="O24" s="1242">
        <v>0</v>
      </c>
      <c r="P24" s="1242">
        <v>0</v>
      </c>
      <c r="Q24" s="1242">
        <v>0</v>
      </c>
      <c r="R24" s="1242">
        <v>0</v>
      </c>
      <c r="S24" s="1242">
        <v>0</v>
      </c>
      <c r="T24" s="1242">
        <v>0</v>
      </c>
      <c r="U24" s="1242">
        <v>0</v>
      </c>
      <c r="V24" s="1242">
        <v>1467093</v>
      </c>
      <c r="W24" s="1242">
        <v>399796</v>
      </c>
      <c r="X24" s="1242">
        <v>0</v>
      </c>
      <c r="Y24" s="1242">
        <v>0</v>
      </c>
      <c r="Z24" s="1242">
        <v>0</v>
      </c>
      <c r="AA24" s="1242">
        <v>0</v>
      </c>
    </row>
    <row r="25" spans="1:28">
      <c r="A25" s="1235">
        <v>22</v>
      </c>
      <c r="B25" s="1236" t="s">
        <v>1132</v>
      </c>
      <c r="C25" s="2431">
        <v>1265695</v>
      </c>
      <c r="D25" s="2387">
        <v>0</v>
      </c>
      <c r="E25" s="2200">
        <v>0</v>
      </c>
      <c r="F25" s="2078">
        <v>0</v>
      </c>
      <c r="G25" s="2078">
        <v>0</v>
      </c>
      <c r="H25" s="2078">
        <v>0</v>
      </c>
      <c r="I25" s="2078">
        <v>0</v>
      </c>
      <c r="J25" s="1242">
        <v>0</v>
      </c>
      <c r="K25" s="1242">
        <v>0</v>
      </c>
      <c r="L25" s="1242">
        <v>0</v>
      </c>
      <c r="M25" s="1242">
        <v>0</v>
      </c>
      <c r="N25" s="1242">
        <v>0</v>
      </c>
      <c r="O25" s="1242">
        <v>0</v>
      </c>
      <c r="P25" s="1242">
        <v>0</v>
      </c>
      <c r="Q25" s="1242">
        <v>0</v>
      </c>
      <c r="R25" s="1242">
        <v>0</v>
      </c>
      <c r="S25" s="1242">
        <v>3326190</v>
      </c>
      <c r="T25" s="1242">
        <v>3622679</v>
      </c>
      <c r="U25" s="1242">
        <v>3457637</v>
      </c>
      <c r="V25" s="1242">
        <v>4220991</v>
      </c>
      <c r="W25" s="1242">
        <v>4132429</v>
      </c>
      <c r="X25" s="1242">
        <v>6164737</v>
      </c>
      <c r="Y25" s="1242">
        <v>3558814</v>
      </c>
      <c r="Z25" s="1243">
        <v>3025499</v>
      </c>
      <c r="AA25" s="1243">
        <v>6183384</v>
      </c>
    </row>
    <row r="26" spans="1:28" ht="39.6">
      <c r="A26" s="1251">
        <v>23</v>
      </c>
      <c r="B26" s="1254" t="s">
        <v>1133</v>
      </c>
      <c r="C26" s="2431">
        <v>736619</v>
      </c>
      <c r="D26" s="2387">
        <v>0</v>
      </c>
      <c r="E26" s="2200">
        <v>0</v>
      </c>
      <c r="F26" s="2078">
        <v>0</v>
      </c>
      <c r="G26" s="2078">
        <v>0</v>
      </c>
      <c r="H26" s="2078">
        <v>0</v>
      </c>
      <c r="I26" s="2078">
        <v>0</v>
      </c>
      <c r="J26" s="1242">
        <v>0</v>
      </c>
      <c r="K26" s="1242">
        <v>0</v>
      </c>
      <c r="L26" s="1242">
        <v>0</v>
      </c>
      <c r="M26" s="1242">
        <v>0</v>
      </c>
      <c r="N26" s="1242">
        <v>0</v>
      </c>
      <c r="O26" s="1242">
        <v>0</v>
      </c>
      <c r="P26" s="1242">
        <v>0</v>
      </c>
      <c r="Q26" s="1242">
        <v>0</v>
      </c>
      <c r="R26" s="1242">
        <v>0</v>
      </c>
      <c r="S26" s="1242">
        <v>1425397</v>
      </c>
      <c r="T26" s="1242">
        <v>1651751</v>
      </c>
      <c r="U26" s="1242">
        <v>1502043</v>
      </c>
      <c r="V26" s="1242">
        <v>1823509</v>
      </c>
      <c r="W26" s="1242">
        <v>1793252</v>
      </c>
      <c r="X26" s="1242">
        <v>3376513</v>
      </c>
      <c r="Y26" s="1242">
        <v>2145219</v>
      </c>
      <c r="Z26" s="1243">
        <v>1863005</v>
      </c>
      <c r="AA26" s="1243">
        <v>3344200</v>
      </c>
      <c r="AB26" s="1255"/>
    </row>
    <row r="27" spans="1:28" ht="26.4">
      <c r="A27" s="1235">
        <v>25</v>
      </c>
      <c r="B27" s="1254" t="s">
        <v>1134</v>
      </c>
      <c r="C27" s="2434">
        <v>529076</v>
      </c>
      <c r="D27" s="2390">
        <v>0</v>
      </c>
      <c r="E27" s="2204">
        <v>0</v>
      </c>
      <c r="F27" s="2081">
        <v>0</v>
      </c>
      <c r="G27" s="2081">
        <v>0</v>
      </c>
      <c r="H27" s="2081">
        <v>0</v>
      </c>
      <c r="I27" s="2081">
        <v>0</v>
      </c>
      <c r="J27" s="1252">
        <v>0</v>
      </c>
      <c r="K27" s="1252">
        <v>0</v>
      </c>
      <c r="L27" s="1252">
        <v>0</v>
      </c>
      <c r="M27" s="1252">
        <v>0</v>
      </c>
      <c r="N27" s="1252">
        <v>0</v>
      </c>
      <c r="O27" s="1252">
        <v>0</v>
      </c>
      <c r="P27" s="1252">
        <v>0</v>
      </c>
      <c r="Q27" s="1252">
        <v>0</v>
      </c>
      <c r="R27" s="1252">
        <v>0</v>
      </c>
      <c r="S27" s="1252">
        <v>1900793</v>
      </c>
      <c r="T27" s="1252">
        <v>1970928</v>
      </c>
      <c r="U27" s="1252">
        <v>1955594</v>
      </c>
      <c r="V27" s="1252">
        <v>2397482</v>
      </c>
      <c r="W27" s="1252">
        <v>2339177</v>
      </c>
      <c r="X27" s="1252">
        <v>2788224</v>
      </c>
      <c r="Y27" s="1252">
        <v>1413595</v>
      </c>
      <c r="Z27" s="1253">
        <v>1162494</v>
      </c>
      <c r="AA27" s="1253">
        <v>2839184</v>
      </c>
    </row>
    <row r="28" spans="1:28">
      <c r="A28" s="1235">
        <v>26</v>
      </c>
      <c r="B28" s="1236" t="s">
        <v>1135</v>
      </c>
      <c r="C28" s="2431">
        <v>-25656</v>
      </c>
      <c r="D28" s="2387">
        <v>-23734</v>
      </c>
      <c r="E28" s="2200">
        <v>-41038</v>
      </c>
      <c r="F28" s="2078">
        <v>-34033</v>
      </c>
      <c r="G28" s="2078">
        <v>-33985</v>
      </c>
      <c r="H28" s="2078">
        <v>-34436</v>
      </c>
      <c r="I28" s="2078">
        <v>0</v>
      </c>
      <c r="J28" s="1242">
        <v>0</v>
      </c>
      <c r="K28" s="1242">
        <v>0</v>
      </c>
      <c r="L28" s="1242">
        <v>0</v>
      </c>
      <c r="M28" s="1242">
        <v>0</v>
      </c>
      <c r="N28" s="1242">
        <v>0</v>
      </c>
      <c r="O28" s="1242">
        <v>0</v>
      </c>
      <c r="P28" s="1242">
        <v>0</v>
      </c>
      <c r="Q28" s="1242">
        <v>0</v>
      </c>
      <c r="R28" s="1242">
        <v>0</v>
      </c>
      <c r="S28" s="1242">
        <v>0</v>
      </c>
      <c r="T28" s="1242">
        <v>0</v>
      </c>
      <c r="U28" s="1242">
        <v>0</v>
      </c>
      <c r="V28" s="1242">
        <v>0</v>
      </c>
      <c r="W28" s="1242">
        <v>0</v>
      </c>
      <c r="X28" s="1242">
        <v>0</v>
      </c>
      <c r="Y28" s="1242">
        <v>0</v>
      </c>
      <c r="Z28" s="1242">
        <v>0</v>
      </c>
      <c r="AA28" s="1242">
        <v>0</v>
      </c>
    </row>
    <row r="29" spans="1:28">
      <c r="A29" s="1232" t="s">
        <v>1136</v>
      </c>
      <c r="B29" s="1254" t="s">
        <v>1137</v>
      </c>
      <c r="C29" s="2434">
        <v>0</v>
      </c>
      <c r="D29" s="2390">
        <v>0</v>
      </c>
      <c r="E29" s="2204">
        <v>0</v>
      </c>
      <c r="F29" s="2078">
        <v>0</v>
      </c>
      <c r="G29" s="2078">
        <v>0</v>
      </c>
      <c r="H29" s="2078">
        <v>0</v>
      </c>
      <c r="I29" s="2078">
        <v>0</v>
      </c>
      <c r="J29" s="1242">
        <v>0</v>
      </c>
      <c r="K29" s="1242">
        <v>0</v>
      </c>
      <c r="L29" s="1242">
        <v>0</v>
      </c>
      <c r="M29" s="1242">
        <v>0</v>
      </c>
      <c r="N29" s="1242">
        <v>0</v>
      </c>
      <c r="O29" s="1242">
        <v>0</v>
      </c>
      <c r="P29" s="1242">
        <v>0</v>
      </c>
      <c r="Q29" s="1242">
        <v>0</v>
      </c>
      <c r="R29" s="1242">
        <v>0</v>
      </c>
      <c r="S29" s="1242">
        <v>0</v>
      </c>
      <c r="T29" s="1242">
        <v>0</v>
      </c>
      <c r="U29" s="1242">
        <v>0</v>
      </c>
      <c r="V29" s="1242">
        <v>0</v>
      </c>
      <c r="W29" s="1242">
        <v>0</v>
      </c>
      <c r="X29" s="1242">
        <v>0</v>
      </c>
      <c r="Y29" s="1242">
        <v>0</v>
      </c>
      <c r="Z29" s="1242">
        <v>0</v>
      </c>
      <c r="AA29" s="1242">
        <v>0</v>
      </c>
    </row>
    <row r="30" spans="1:28" ht="39.6">
      <c r="A30" s="1232" t="s">
        <v>1138</v>
      </c>
      <c r="B30" s="1254" t="s">
        <v>1139</v>
      </c>
      <c r="C30" s="2432">
        <v>0</v>
      </c>
      <c r="D30" s="2385">
        <v>0</v>
      </c>
      <c r="E30" s="2201">
        <v>0</v>
      </c>
      <c r="F30" s="2078">
        <v>0</v>
      </c>
      <c r="G30" s="2078">
        <v>0</v>
      </c>
      <c r="H30" s="2078">
        <v>0</v>
      </c>
      <c r="I30" s="2078">
        <v>0</v>
      </c>
      <c r="J30" s="1242">
        <v>0</v>
      </c>
      <c r="K30" s="1242">
        <v>0</v>
      </c>
      <c r="L30" s="1242">
        <v>0</v>
      </c>
      <c r="M30" s="1242">
        <v>0</v>
      </c>
      <c r="N30" s="1242">
        <v>0</v>
      </c>
      <c r="O30" s="1242">
        <v>0</v>
      </c>
      <c r="P30" s="1242">
        <v>0</v>
      </c>
      <c r="Q30" s="1242">
        <v>0</v>
      </c>
      <c r="R30" s="1242">
        <v>0</v>
      </c>
      <c r="S30" s="1242">
        <v>0</v>
      </c>
      <c r="T30" s="1242">
        <v>0</v>
      </c>
      <c r="U30" s="1242">
        <v>0</v>
      </c>
      <c r="V30" s="1242">
        <v>0</v>
      </c>
      <c r="W30" s="1242">
        <v>0</v>
      </c>
      <c r="X30" s="1242">
        <v>0</v>
      </c>
      <c r="Y30" s="1242">
        <v>0</v>
      </c>
      <c r="Z30" s="1242">
        <v>0</v>
      </c>
      <c r="AA30" s="1242">
        <v>0</v>
      </c>
    </row>
    <row r="31" spans="1:28">
      <c r="A31" s="1232" t="s">
        <v>1140</v>
      </c>
      <c r="B31" s="1254" t="s">
        <v>1141</v>
      </c>
      <c r="C31" s="2434">
        <v>0</v>
      </c>
      <c r="D31" s="2390">
        <v>0</v>
      </c>
      <c r="E31" s="2204">
        <v>0</v>
      </c>
      <c r="F31" s="2078">
        <v>0</v>
      </c>
      <c r="G31" s="2078">
        <v>0</v>
      </c>
      <c r="H31" s="2078">
        <v>0</v>
      </c>
      <c r="I31" s="2078">
        <v>0</v>
      </c>
      <c r="J31" s="1242">
        <v>0</v>
      </c>
      <c r="K31" s="1242">
        <v>0</v>
      </c>
      <c r="L31" s="1242">
        <v>0</v>
      </c>
      <c r="M31" s="1242">
        <v>0</v>
      </c>
      <c r="N31" s="1242">
        <v>0</v>
      </c>
      <c r="O31" s="1242">
        <v>0</v>
      </c>
      <c r="P31" s="1242">
        <v>0</v>
      </c>
      <c r="Q31" s="1242">
        <v>0</v>
      </c>
      <c r="R31" s="1242">
        <v>0</v>
      </c>
      <c r="S31" s="1242">
        <v>0</v>
      </c>
      <c r="T31" s="1242">
        <v>0</v>
      </c>
      <c r="U31" s="1242">
        <v>0</v>
      </c>
      <c r="V31" s="1242">
        <v>0</v>
      </c>
      <c r="W31" s="1242">
        <v>0</v>
      </c>
      <c r="X31" s="1242">
        <v>0</v>
      </c>
      <c r="Y31" s="1242">
        <v>0</v>
      </c>
      <c r="Z31" s="1242">
        <v>0</v>
      </c>
      <c r="AA31" s="1242">
        <v>0</v>
      </c>
    </row>
    <row r="32" spans="1:28">
      <c r="A32" s="1232" t="s">
        <v>1142</v>
      </c>
      <c r="B32" s="1254" t="s">
        <v>1143</v>
      </c>
      <c r="C32" s="2434">
        <v>0</v>
      </c>
      <c r="D32" s="2390">
        <v>0</v>
      </c>
      <c r="E32" s="2204">
        <v>0</v>
      </c>
      <c r="F32" s="2078">
        <v>0</v>
      </c>
      <c r="G32" s="2078">
        <v>0</v>
      </c>
      <c r="H32" s="2078">
        <v>0</v>
      </c>
      <c r="I32" s="2078">
        <v>0</v>
      </c>
      <c r="J32" s="1242">
        <v>0</v>
      </c>
      <c r="K32" s="1242">
        <v>0</v>
      </c>
      <c r="L32" s="1242">
        <v>0</v>
      </c>
      <c r="M32" s="1242">
        <v>0</v>
      </c>
      <c r="N32" s="1242">
        <v>0</v>
      </c>
      <c r="O32" s="1242">
        <v>0</v>
      </c>
      <c r="P32" s="1242">
        <v>0</v>
      </c>
      <c r="Q32" s="1242">
        <v>0</v>
      </c>
      <c r="R32" s="1242">
        <v>0</v>
      </c>
      <c r="S32" s="1242">
        <v>0</v>
      </c>
      <c r="T32" s="1242">
        <v>0</v>
      </c>
      <c r="U32" s="1242">
        <v>0</v>
      </c>
      <c r="V32" s="1242">
        <v>0</v>
      </c>
      <c r="W32" s="1242">
        <v>0</v>
      </c>
      <c r="X32" s="1242">
        <v>0</v>
      </c>
      <c r="Y32" s="1242">
        <v>0</v>
      </c>
      <c r="Z32" s="1242">
        <v>0</v>
      </c>
      <c r="AA32" s="1242">
        <v>0</v>
      </c>
    </row>
    <row r="33" spans="1:27">
      <c r="A33" s="1232" t="s">
        <v>1144</v>
      </c>
      <c r="B33" s="1254" t="s">
        <v>1145</v>
      </c>
      <c r="C33" s="2434">
        <v>0</v>
      </c>
      <c r="D33" s="2390">
        <v>0</v>
      </c>
      <c r="E33" s="2204">
        <v>0</v>
      </c>
      <c r="F33" s="2078">
        <v>0</v>
      </c>
      <c r="G33" s="2078">
        <v>0</v>
      </c>
      <c r="H33" s="2078">
        <v>0</v>
      </c>
      <c r="I33" s="2078">
        <v>0</v>
      </c>
      <c r="J33" s="1242">
        <v>0</v>
      </c>
      <c r="K33" s="1242">
        <v>0</v>
      </c>
      <c r="L33" s="1242">
        <v>0</v>
      </c>
      <c r="M33" s="1242">
        <v>0</v>
      </c>
      <c r="N33" s="1242">
        <v>0</v>
      </c>
      <c r="O33" s="1242">
        <v>0</v>
      </c>
      <c r="P33" s="1242">
        <v>0</v>
      </c>
      <c r="Q33" s="1242">
        <v>0</v>
      </c>
      <c r="R33" s="1242">
        <v>0</v>
      </c>
      <c r="S33" s="1242">
        <v>0</v>
      </c>
      <c r="T33" s="1242">
        <v>0</v>
      </c>
      <c r="U33" s="1242">
        <v>0</v>
      </c>
      <c r="V33" s="1242">
        <v>0</v>
      </c>
      <c r="W33" s="1242">
        <v>0</v>
      </c>
      <c r="X33" s="1242">
        <v>0</v>
      </c>
      <c r="Y33" s="1242">
        <v>0</v>
      </c>
      <c r="Z33" s="1242">
        <v>0</v>
      </c>
      <c r="AA33" s="1242">
        <v>0</v>
      </c>
    </row>
    <row r="34" spans="1:27" ht="26.4">
      <c r="A34" s="1232" t="s">
        <v>1146</v>
      </c>
      <c r="B34" s="1254" t="s">
        <v>1147</v>
      </c>
      <c r="C34" s="2434">
        <v>0</v>
      </c>
      <c r="D34" s="2390">
        <v>0</v>
      </c>
      <c r="E34" s="2204">
        <v>0</v>
      </c>
      <c r="F34" s="2078">
        <v>0</v>
      </c>
      <c r="G34" s="2078">
        <v>0</v>
      </c>
      <c r="H34" s="2078">
        <v>0</v>
      </c>
      <c r="I34" s="2078">
        <v>0</v>
      </c>
      <c r="J34" s="1242">
        <v>0</v>
      </c>
      <c r="K34" s="1242">
        <v>0</v>
      </c>
      <c r="L34" s="1242">
        <v>0</v>
      </c>
      <c r="M34" s="1242">
        <v>0</v>
      </c>
      <c r="N34" s="1242">
        <v>0</v>
      </c>
      <c r="O34" s="1242">
        <v>0</v>
      </c>
      <c r="P34" s="1242">
        <v>0</v>
      </c>
      <c r="Q34" s="1242">
        <v>0</v>
      </c>
      <c r="R34" s="1242">
        <v>0</v>
      </c>
      <c r="S34" s="1242">
        <v>0</v>
      </c>
      <c r="T34" s="1242">
        <v>0</v>
      </c>
      <c r="U34" s="1242">
        <v>0</v>
      </c>
      <c r="V34" s="1242">
        <v>0</v>
      </c>
      <c r="W34" s="1242">
        <v>0</v>
      </c>
      <c r="X34" s="1242">
        <v>0</v>
      </c>
      <c r="Y34" s="1242">
        <v>0</v>
      </c>
      <c r="Z34" s="1242">
        <v>0</v>
      </c>
      <c r="AA34" s="1242">
        <v>0</v>
      </c>
    </row>
    <row r="35" spans="1:27">
      <c r="A35" s="1232" t="s">
        <v>1148</v>
      </c>
      <c r="B35" s="1254" t="s">
        <v>1149</v>
      </c>
      <c r="C35" s="2434">
        <v>0</v>
      </c>
      <c r="D35" s="2390">
        <v>0</v>
      </c>
      <c r="E35" s="2204">
        <v>0</v>
      </c>
      <c r="F35" s="2078">
        <v>0</v>
      </c>
      <c r="G35" s="2078">
        <v>0</v>
      </c>
      <c r="H35" s="2078">
        <v>0</v>
      </c>
      <c r="I35" s="2078">
        <v>0</v>
      </c>
      <c r="J35" s="1242">
        <v>0</v>
      </c>
      <c r="K35" s="1242">
        <v>0</v>
      </c>
      <c r="L35" s="1242">
        <v>0</v>
      </c>
      <c r="M35" s="1242">
        <v>0</v>
      </c>
      <c r="N35" s="1242">
        <v>0</v>
      </c>
      <c r="O35" s="1242">
        <v>0</v>
      </c>
      <c r="P35" s="1242">
        <v>0</v>
      </c>
      <c r="Q35" s="1242">
        <v>0</v>
      </c>
      <c r="R35" s="1242">
        <v>0</v>
      </c>
      <c r="S35" s="1242">
        <v>0</v>
      </c>
      <c r="T35" s="1242">
        <v>0</v>
      </c>
      <c r="U35" s="1242">
        <v>0</v>
      </c>
      <c r="V35" s="1242">
        <v>0</v>
      </c>
      <c r="W35" s="1242">
        <v>0</v>
      </c>
      <c r="X35" s="1242">
        <v>0</v>
      </c>
      <c r="Y35" s="1242">
        <v>0</v>
      </c>
      <c r="Z35" s="1242">
        <v>0</v>
      </c>
      <c r="AA35" s="1242">
        <v>0</v>
      </c>
    </row>
    <row r="36" spans="1:27">
      <c r="A36" s="1232" t="s">
        <v>1150</v>
      </c>
      <c r="B36" s="1254" t="s">
        <v>97</v>
      </c>
      <c r="C36" s="2434">
        <v>0</v>
      </c>
      <c r="D36" s="2390">
        <v>0</v>
      </c>
      <c r="E36" s="2204">
        <v>0</v>
      </c>
      <c r="F36" s="2078">
        <v>0</v>
      </c>
      <c r="G36" s="2078">
        <v>0</v>
      </c>
      <c r="H36" s="2078">
        <v>0</v>
      </c>
      <c r="I36" s="2078">
        <v>0</v>
      </c>
      <c r="J36" s="1242">
        <v>0</v>
      </c>
      <c r="K36" s="1242">
        <v>0</v>
      </c>
      <c r="L36" s="1242">
        <v>0</v>
      </c>
      <c r="M36" s="1242">
        <v>0</v>
      </c>
      <c r="N36" s="1242">
        <v>0</v>
      </c>
      <c r="O36" s="1242">
        <v>0</v>
      </c>
      <c r="P36" s="1242">
        <v>0</v>
      </c>
      <c r="Q36" s="1242">
        <v>0</v>
      </c>
      <c r="R36" s="1242">
        <v>0</v>
      </c>
      <c r="S36" s="1242">
        <v>0</v>
      </c>
      <c r="T36" s="1242">
        <v>0</v>
      </c>
      <c r="U36" s="1242">
        <v>0</v>
      </c>
      <c r="V36" s="1242">
        <v>0</v>
      </c>
      <c r="W36" s="1242">
        <v>0</v>
      </c>
      <c r="X36" s="1242">
        <v>0</v>
      </c>
      <c r="Y36" s="1242">
        <v>0</v>
      </c>
      <c r="Z36" s="1242">
        <v>0</v>
      </c>
      <c r="AA36" s="1242">
        <v>0</v>
      </c>
    </row>
    <row r="37" spans="1:27" ht="26.4">
      <c r="A37" s="1232" t="s">
        <v>1151</v>
      </c>
      <c r="B37" s="1254" t="s">
        <v>1152</v>
      </c>
      <c r="C37" s="2431">
        <v>-25656</v>
      </c>
      <c r="D37" s="2387">
        <v>-23734</v>
      </c>
      <c r="E37" s="2200">
        <v>-41038</v>
      </c>
      <c r="F37" s="2078">
        <v>-34033</v>
      </c>
      <c r="G37" s="2078">
        <v>-33985</v>
      </c>
      <c r="H37" s="2078">
        <v>-34436</v>
      </c>
      <c r="I37" s="2078">
        <v>0</v>
      </c>
      <c r="J37" s="1242">
        <v>0</v>
      </c>
      <c r="K37" s="1242">
        <v>0</v>
      </c>
      <c r="L37" s="1242">
        <v>0</v>
      </c>
      <c r="M37" s="1242">
        <v>0</v>
      </c>
      <c r="N37" s="1242">
        <v>0</v>
      </c>
      <c r="O37" s="1242">
        <v>0</v>
      </c>
      <c r="P37" s="1242">
        <v>0</v>
      </c>
      <c r="Q37" s="1242">
        <v>0</v>
      </c>
      <c r="R37" s="1242">
        <v>0</v>
      </c>
      <c r="S37" s="1242">
        <v>0</v>
      </c>
      <c r="T37" s="1242">
        <v>0</v>
      </c>
      <c r="U37" s="1242">
        <v>0</v>
      </c>
      <c r="V37" s="1242">
        <v>0</v>
      </c>
      <c r="W37" s="1242">
        <v>0</v>
      </c>
      <c r="X37" s="1242">
        <v>0</v>
      </c>
      <c r="Y37" s="1242">
        <v>0</v>
      </c>
      <c r="Z37" s="1242">
        <v>0</v>
      </c>
      <c r="AA37" s="1242">
        <v>0</v>
      </c>
    </row>
    <row r="38" spans="1:27" ht="26.4">
      <c r="A38" s="1235">
        <v>27</v>
      </c>
      <c r="B38" s="1236" t="s">
        <v>1153</v>
      </c>
      <c r="C38" s="2434">
        <v>0</v>
      </c>
      <c r="D38" s="2390">
        <v>0</v>
      </c>
      <c r="E38" s="2204">
        <v>0</v>
      </c>
      <c r="F38" s="2078">
        <v>0</v>
      </c>
      <c r="G38" s="2078">
        <v>0</v>
      </c>
      <c r="H38" s="2078">
        <v>0</v>
      </c>
      <c r="I38" s="2078">
        <v>0</v>
      </c>
      <c r="J38" s="1242">
        <v>0</v>
      </c>
      <c r="K38" s="1242">
        <v>0</v>
      </c>
      <c r="L38" s="1242">
        <v>0</v>
      </c>
      <c r="M38" s="1242">
        <v>0</v>
      </c>
      <c r="N38" s="1242">
        <v>0</v>
      </c>
      <c r="O38" s="1242">
        <v>0</v>
      </c>
      <c r="P38" s="1242">
        <v>0</v>
      </c>
      <c r="Q38" s="1242">
        <v>0</v>
      </c>
      <c r="R38" s="1242">
        <v>0</v>
      </c>
      <c r="S38" s="1242">
        <v>0</v>
      </c>
      <c r="T38" s="1242">
        <v>0</v>
      </c>
      <c r="U38" s="1242">
        <v>0</v>
      </c>
      <c r="V38" s="1242">
        <v>0</v>
      </c>
      <c r="W38" s="1242">
        <v>0</v>
      </c>
      <c r="X38" s="1242">
        <v>0</v>
      </c>
      <c r="Y38" s="1242">
        <v>0</v>
      </c>
      <c r="Z38" s="1242">
        <v>0</v>
      </c>
      <c r="AA38" s="1242">
        <v>0</v>
      </c>
    </row>
    <row r="39" spans="1:27">
      <c r="A39" s="1245">
        <v>28</v>
      </c>
      <c r="B39" s="1246" t="s">
        <v>1154</v>
      </c>
      <c r="C39" s="2435">
        <v>20047420</v>
      </c>
      <c r="D39" s="2391">
        <v>19487746</v>
      </c>
      <c r="E39" s="2205">
        <v>16741268</v>
      </c>
      <c r="F39" s="2082">
        <v>18820446</v>
      </c>
      <c r="G39" s="2082">
        <v>18295643</v>
      </c>
      <c r="H39" s="2082">
        <v>19085491</v>
      </c>
      <c r="I39" s="2082">
        <v>19979774</v>
      </c>
      <c r="J39" s="1256">
        <v>20628488</v>
      </c>
      <c r="K39" s="1256">
        <v>20430024</v>
      </c>
      <c r="L39" s="1256">
        <v>20263569</v>
      </c>
      <c r="M39" s="1256">
        <v>20000500</v>
      </c>
      <c r="N39" s="1256">
        <v>20630879</v>
      </c>
      <c r="O39" s="1256">
        <v>20130156</v>
      </c>
      <c r="P39" s="1256">
        <v>20926467</v>
      </c>
      <c r="Q39" s="1256">
        <v>19739562</v>
      </c>
      <c r="R39" s="1256">
        <v>20745414</v>
      </c>
      <c r="S39" s="1256">
        <v>24894254</v>
      </c>
      <c r="T39" s="1256">
        <v>23386605</v>
      </c>
      <c r="U39" s="1256">
        <v>23523285</v>
      </c>
      <c r="V39" s="1256">
        <v>26492869</v>
      </c>
      <c r="W39" s="1256">
        <v>21579555</v>
      </c>
      <c r="X39" s="1256">
        <v>31308102</v>
      </c>
      <c r="Y39" s="1256">
        <v>28121891</v>
      </c>
      <c r="Z39" s="1257">
        <v>28844107</v>
      </c>
      <c r="AA39" s="1257">
        <v>30098849</v>
      </c>
    </row>
    <row r="40" spans="1:27">
      <c r="A40" s="1245">
        <v>29</v>
      </c>
      <c r="B40" s="1246" t="s">
        <v>1155</v>
      </c>
      <c r="C40" s="2436">
        <v>194741701</v>
      </c>
      <c r="D40" s="2392">
        <v>186770818</v>
      </c>
      <c r="E40" s="2206">
        <v>185595090</v>
      </c>
      <c r="F40" s="2083">
        <v>195916822</v>
      </c>
      <c r="G40" s="2083">
        <v>188388854</v>
      </c>
      <c r="H40" s="2083">
        <v>180610547</v>
      </c>
      <c r="I40" s="2083">
        <v>188265366</v>
      </c>
      <c r="J40" s="1258">
        <v>178323617</v>
      </c>
      <c r="K40" s="1258">
        <v>170045081</v>
      </c>
      <c r="L40" s="1258">
        <v>161345961</v>
      </c>
      <c r="M40" s="1258">
        <v>166389149</v>
      </c>
      <c r="N40" s="1258">
        <v>159226991</v>
      </c>
      <c r="O40" s="1258">
        <v>155372139</v>
      </c>
      <c r="P40" s="1258">
        <v>150873300</v>
      </c>
      <c r="Q40" s="1258">
        <v>147781009</v>
      </c>
      <c r="R40" s="1258">
        <v>142780197</v>
      </c>
      <c r="S40" s="1258">
        <v>133651180</v>
      </c>
      <c r="T40" s="1258">
        <v>129053243</v>
      </c>
      <c r="U40" s="1258">
        <v>130715502</v>
      </c>
      <c r="V40" s="1258">
        <v>123546874</v>
      </c>
      <c r="W40" s="1258">
        <v>124964336</v>
      </c>
      <c r="X40" s="1258">
        <v>121024654</v>
      </c>
      <c r="Y40" s="1258">
        <v>119960363</v>
      </c>
      <c r="Z40" s="1259">
        <v>113909861</v>
      </c>
      <c r="AA40" s="1259">
        <v>108118862</v>
      </c>
    </row>
    <row r="41" spans="1:27" ht="16.5" customHeight="1" thickBot="1">
      <c r="A41" s="1249" t="s">
        <v>1156</v>
      </c>
      <c r="B41" s="1250"/>
      <c r="C41" s="1250"/>
      <c r="D41" s="2389"/>
      <c r="E41" s="2203"/>
      <c r="F41" s="1260"/>
      <c r="G41" s="1260"/>
      <c r="H41" s="1260"/>
      <c r="I41" s="1260"/>
      <c r="J41" s="1260"/>
      <c r="K41" s="1260"/>
      <c r="L41" s="1260"/>
      <c r="M41" s="1260"/>
      <c r="N41" s="1260"/>
      <c r="O41" s="1260"/>
      <c r="P41" s="1260"/>
      <c r="Q41" s="1260"/>
      <c r="R41" s="1260"/>
      <c r="S41" s="1260"/>
      <c r="T41" s="1260"/>
      <c r="U41" s="1260"/>
      <c r="V41" s="1260"/>
      <c r="W41" s="1260"/>
      <c r="X41" s="1260"/>
      <c r="Y41" s="1260"/>
      <c r="Z41" s="1261"/>
      <c r="AA41" s="1261"/>
    </row>
    <row r="42" spans="1:27">
      <c r="A42" s="1235">
        <v>30</v>
      </c>
      <c r="B42" s="1236" t="s">
        <v>1157</v>
      </c>
      <c r="C42" s="2437">
        <v>25267203</v>
      </c>
      <c r="D42" s="2387">
        <v>21455898</v>
      </c>
      <c r="E42" s="2207">
        <v>21542997</v>
      </c>
      <c r="F42" s="2084">
        <v>18599404</v>
      </c>
      <c r="G42" s="2084">
        <v>25996890</v>
      </c>
      <c r="H42" s="2084">
        <v>20781437</v>
      </c>
      <c r="I42" s="2084">
        <v>16957220</v>
      </c>
      <c r="J42" s="1262">
        <v>19820133</v>
      </c>
      <c r="K42" s="1262">
        <v>20145501</v>
      </c>
      <c r="L42" s="1262">
        <v>18505709</v>
      </c>
      <c r="M42" s="1262">
        <v>18027955</v>
      </c>
      <c r="N42" s="1262">
        <v>17809400</v>
      </c>
      <c r="O42" s="1262">
        <v>17469979</v>
      </c>
      <c r="P42" s="1262">
        <v>18017424</v>
      </c>
      <c r="Q42" s="1262">
        <v>18335806</v>
      </c>
      <c r="R42" s="1262">
        <v>18656151</v>
      </c>
      <c r="S42" s="1262">
        <v>17310328</v>
      </c>
      <c r="T42" s="1262">
        <v>15926131</v>
      </c>
      <c r="U42" s="1262">
        <v>18166554</v>
      </c>
      <c r="V42" s="1262">
        <v>17713001</v>
      </c>
      <c r="W42" s="1262">
        <v>16564114</v>
      </c>
      <c r="X42" s="1262">
        <v>18397061</v>
      </c>
      <c r="Y42" s="1262">
        <v>17078345</v>
      </c>
      <c r="Z42" s="1243">
        <v>18246691</v>
      </c>
      <c r="AA42" s="1263">
        <v>17981489</v>
      </c>
    </row>
    <row r="43" spans="1:27">
      <c r="A43" s="1235">
        <v>31</v>
      </c>
      <c r="B43" s="1254" t="s">
        <v>1158</v>
      </c>
      <c r="C43" s="2434">
        <v>0</v>
      </c>
      <c r="D43" s="2390">
        <v>0</v>
      </c>
      <c r="E43" s="2204">
        <v>0</v>
      </c>
      <c r="F43" s="2078">
        <v>0</v>
      </c>
      <c r="G43" s="2078">
        <v>0</v>
      </c>
      <c r="H43" s="2078">
        <v>0</v>
      </c>
      <c r="I43" s="2078">
        <v>0</v>
      </c>
      <c r="J43" s="1242">
        <v>0</v>
      </c>
      <c r="K43" s="1242">
        <v>0</v>
      </c>
      <c r="L43" s="1242">
        <v>0</v>
      </c>
      <c r="M43" s="1242">
        <v>0</v>
      </c>
      <c r="N43" s="1242">
        <v>0</v>
      </c>
      <c r="O43" s="1242">
        <v>0</v>
      </c>
      <c r="P43" s="1242">
        <v>0</v>
      </c>
      <c r="Q43" s="1242">
        <v>0</v>
      </c>
      <c r="R43" s="1242">
        <v>0</v>
      </c>
      <c r="S43" s="1242">
        <v>0</v>
      </c>
      <c r="T43" s="1242">
        <v>0</v>
      </c>
      <c r="U43" s="1242">
        <v>0</v>
      </c>
      <c r="V43" s="1242">
        <v>0</v>
      </c>
      <c r="W43" s="1242">
        <v>0</v>
      </c>
      <c r="X43" s="1242">
        <v>0</v>
      </c>
      <c r="Y43" s="1242">
        <v>0</v>
      </c>
      <c r="Z43" s="1242">
        <v>0</v>
      </c>
      <c r="AA43" s="1242">
        <v>0</v>
      </c>
    </row>
    <row r="44" spans="1:27">
      <c r="A44" s="1235">
        <v>32</v>
      </c>
      <c r="B44" s="1254" t="s">
        <v>1159</v>
      </c>
      <c r="C44" s="2434">
        <v>25267203</v>
      </c>
      <c r="D44" s="2390">
        <v>21455898</v>
      </c>
      <c r="E44" s="2204">
        <v>21542997</v>
      </c>
      <c r="F44" s="2078">
        <v>18599404</v>
      </c>
      <c r="G44" s="2078">
        <v>25996890</v>
      </c>
      <c r="H44" s="2078">
        <v>20781437</v>
      </c>
      <c r="I44" s="2078">
        <v>16957220</v>
      </c>
      <c r="J44" s="1242">
        <v>19820133</v>
      </c>
      <c r="K44" s="1242">
        <v>20145501</v>
      </c>
      <c r="L44" s="1242">
        <v>18505709</v>
      </c>
      <c r="M44" s="1242">
        <v>18027955</v>
      </c>
      <c r="N44" s="1242">
        <v>17809400</v>
      </c>
      <c r="O44" s="1242">
        <v>17469979</v>
      </c>
      <c r="P44" s="1242">
        <v>18017424</v>
      </c>
      <c r="Q44" s="1242">
        <v>18335806</v>
      </c>
      <c r="R44" s="1242">
        <v>18656151</v>
      </c>
      <c r="S44" s="1242">
        <v>17310328</v>
      </c>
      <c r="T44" s="1252">
        <v>15926131</v>
      </c>
      <c r="U44" s="1252">
        <v>18166554</v>
      </c>
      <c r="V44" s="1252">
        <v>17713001</v>
      </c>
      <c r="W44" s="1252">
        <v>16564114</v>
      </c>
      <c r="X44" s="1252">
        <v>18397061</v>
      </c>
      <c r="Y44" s="1252">
        <v>17078345</v>
      </c>
      <c r="Z44" s="1253">
        <v>18246691</v>
      </c>
      <c r="AA44" s="1253">
        <v>17981489</v>
      </c>
    </row>
    <row r="45" spans="1:27" ht="26.4">
      <c r="A45" s="1235">
        <v>33</v>
      </c>
      <c r="B45" s="1236" t="s">
        <v>1160</v>
      </c>
      <c r="C45" s="2434">
        <v>0</v>
      </c>
      <c r="D45" s="2390">
        <v>0</v>
      </c>
      <c r="E45" s="2204">
        <v>0</v>
      </c>
      <c r="F45" s="2078">
        <v>0</v>
      </c>
      <c r="G45" s="2078">
        <v>0</v>
      </c>
      <c r="H45" s="2078">
        <v>0</v>
      </c>
      <c r="I45" s="2078">
        <v>0</v>
      </c>
      <c r="J45" s="1242">
        <v>0</v>
      </c>
      <c r="K45" s="1242">
        <v>0</v>
      </c>
      <c r="L45" s="1242">
        <v>0</v>
      </c>
      <c r="M45" s="1242">
        <v>0</v>
      </c>
      <c r="N45" s="1242">
        <v>0</v>
      </c>
      <c r="O45" s="1242">
        <v>0</v>
      </c>
      <c r="P45" s="1242">
        <v>0</v>
      </c>
      <c r="Q45" s="1242">
        <v>0</v>
      </c>
      <c r="R45" s="1242">
        <v>0</v>
      </c>
      <c r="S45" s="1242">
        <v>0</v>
      </c>
      <c r="T45" s="1242">
        <v>0</v>
      </c>
      <c r="U45" s="1242">
        <v>0</v>
      </c>
      <c r="V45" s="1242">
        <v>0</v>
      </c>
      <c r="W45" s="1242">
        <v>0</v>
      </c>
      <c r="X45" s="1242">
        <v>0</v>
      </c>
      <c r="Y45" s="1242">
        <v>0</v>
      </c>
      <c r="Z45" s="1242">
        <v>0</v>
      </c>
      <c r="AA45" s="1242">
        <v>0</v>
      </c>
    </row>
    <row r="46" spans="1:27" ht="26.4">
      <c r="A46" s="1235">
        <v>34</v>
      </c>
      <c r="B46" s="1236" t="s">
        <v>1161</v>
      </c>
      <c r="C46" s="2434">
        <v>964368</v>
      </c>
      <c r="D46" s="2390">
        <v>956098</v>
      </c>
      <c r="E46" s="2204">
        <v>1023065</v>
      </c>
      <c r="F46" s="2081">
        <v>949761</v>
      </c>
      <c r="G46" s="2081">
        <v>995493</v>
      </c>
      <c r="H46" s="2081">
        <v>951995</v>
      </c>
      <c r="I46" s="2081">
        <v>973859</v>
      </c>
      <c r="J46" s="1252">
        <v>944444</v>
      </c>
      <c r="K46" s="1252">
        <v>910832</v>
      </c>
      <c r="L46" s="1252">
        <v>723538</v>
      </c>
      <c r="M46" s="1252">
        <v>724086</v>
      </c>
      <c r="N46" s="1252">
        <v>758962</v>
      </c>
      <c r="O46" s="1252">
        <v>828321</v>
      </c>
      <c r="P46" s="1252">
        <v>896706</v>
      </c>
      <c r="Q46" s="1252">
        <v>751644</v>
      </c>
      <c r="R46" s="1252">
        <v>435992</v>
      </c>
      <c r="S46" s="1252">
        <v>283015</v>
      </c>
      <c r="T46" s="1244">
        <v>422764</v>
      </c>
      <c r="U46" s="1244">
        <v>1029774</v>
      </c>
      <c r="V46" s="1244">
        <v>149280</v>
      </c>
      <c r="W46" s="1244">
        <v>145914</v>
      </c>
      <c r="X46" s="1244">
        <v>130641</v>
      </c>
      <c r="Y46" s="1244">
        <v>117892</v>
      </c>
      <c r="Z46" s="1238">
        <v>115790</v>
      </c>
      <c r="AA46" s="1238">
        <v>113706</v>
      </c>
    </row>
    <row r="47" spans="1:27" ht="26.4">
      <c r="A47" s="1235">
        <v>35</v>
      </c>
      <c r="B47" s="1264" t="s">
        <v>1162</v>
      </c>
      <c r="C47" s="2434">
        <v>0</v>
      </c>
      <c r="D47" s="2390">
        <v>0</v>
      </c>
      <c r="E47" s="2204">
        <v>0</v>
      </c>
      <c r="F47" s="2078">
        <v>0</v>
      </c>
      <c r="G47" s="2078">
        <v>0</v>
      </c>
      <c r="H47" s="2078">
        <v>0</v>
      </c>
      <c r="I47" s="2078">
        <v>0</v>
      </c>
      <c r="J47" s="1242">
        <v>0</v>
      </c>
      <c r="K47" s="1242">
        <v>0</v>
      </c>
      <c r="L47" s="1242">
        <v>0</v>
      </c>
      <c r="M47" s="1242">
        <v>0</v>
      </c>
      <c r="N47" s="1242">
        <v>0</v>
      </c>
      <c r="O47" s="1242">
        <v>0</v>
      </c>
      <c r="P47" s="1242">
        <v>0</v>
      </c>
      <c r="Q47" s="1242">
        <v>0</v>
      </c>
      <c r="R47" s="1242">
        <v>0</v>
      </c>
      <c r="S47" s="1242">
        <v>0</v>
      </c>
      <c r="T47" s="1242">
        <v>0</v>
      </c>
      <c r="U47" s="1242">
        <v>0</v>
      </c>
      <c r="V47" s="1242">
        <v>0</v>
      </c>
      <c r="W47" s="1242">
        <v>0</v>
      </c>
      <c r="X47" s="1242">
        <v>0</v>
      </c>
      <c r="Y47" s="1242">
        <v>0</v>
      </c>
      <c r="Z47" s="1242">
        <v>0</v>
      </c>
      <c r="AA47" s="1242">
        <v>0</v>
      </c>
    </row>
    <row r="48" spans="1:27">
      <c r="A48" s="1235">
        <v>36</v>
      </c>
      <c r="B48" s="1236" t="s">
        <v>1163</v>
      </c>
      <c r="C48" s="2432">
        <v>26231571</v>
      </c>
      <c r="D48" s="2385">
        <v>22411996</v>
      </c>
      <c r="E48" s="2201">
        <v>22566062</v>
      </c>
      <c r="F48" s="2079">
        <v>19549165</v>
      </c>
      <c r="G48" s="2079">
        <v>26992383</v>
      </c>
      <c r="H48" s="2079">
        <v>21733432</v>
      </c>
      <c r="I48" s="2079">
        <v>17931079</v>
      </c>
      <c r="J48" s="1244">
        <v>20764577</v>
      </c>
      <c r="K48" s="1244">
        <v>21056333</v>
      </c>
      <c r="L48" s="1244">
        <v>19229247</v>
      </c>
      <c r="M48" s="1244">
        <v>18752041</v>
      </c>
      <c r="N48" s="1244">
        <v>18568362</v>
      </c>
      <c r="O48" s="1244">
        <v>18298300</v>
      </c>
      <c r="P48" s="1244">
        <v>18914130</v>
      </c>
      <c r="Q48" s="1244">
        <v>19087450</v>
      </c>
      <c r="R48" s="1244">
        <v>19092143</v>
      </c>
      <c r="S48" s="1244">
        <v>17593343</v>
      </c>
      <c r="T48" s="1252">
        <v>16348895</v>
      </c>
      <c r="U48" s="1252">
        <v>19196328</v>
      </c>
      <c r="V48" s="1252">
        <v>17862281</v>
      </c>
      <c r="W48" s="1252">
        <v>16710028</v>
      </c>
      <c r="X48" s="1252">
        <v>18527702</v>
      </c>
      <c r="Y48" s="1252">
        <v>17196237</v>
      </c>
      <c r="Z48" s="1253">
        <v>18362481</v>
      </c>
      <c r="AA48" s="1253">
        <v>18095195</v>
      </c>
    </row>
    <row r="49" spans="1:27" ht="15.75" customHeight="1" thickBot="1">
      <c r="A49" s="1249" t="s">
        <v>1164</v>
      </c>
      <c r="B49" s="1249"/>
      <c r="C49" s="1250"/>
      <c r="D49" s="2389"/>
      <c r="E49" s="2203"/>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row>
    <row r="50" spans="1:27" ht="26.4">
      <c r="A50" s="1235">
        <v>37</v>
      </c>
      <c r="B50" s="1236" t="s">
        <v>1165</v>
      </c>
      <c r="C50" s="2438">
        <v>0</v>
      </c>
      <c r="D50" s="2393">
        <v>0</v>
      </c>
      <c r="E50" s="2208">
        <v>0</v>
      </c>
      <c r="F50" s="2078">
        <v>0</v>
      </c>
      <c r="G50" s="2078">
        <v>0</v>
      </c>
      <c r="H50" s="2078">
        <v>0</v>
      </c>
      <c r="I50" s="2078">
        <v>0</v>
      </c>
      <c r="J50" s="1242">
        <v>0</v>
      </c>
      <c r="K50" s="1242">
        <v>0</v>
      </c>
      <c r="L50" s="1242">
        <v>0</v>
      </c>
      <c r="M50" s="1242">
        <v>0</v>
      </c>
      <c r="N50" s="1242">
        <v>0</v>
      </c>
      <c r="O50" s="1242">
        <v>0</v>
      </c>
      <c r="P50" s="1242">
        <v>0</v>
      </c>
      <c r="Q50" s="1242">
        <v>0</v>
      </c>
      <c r="R50" s="1242">
        <v>0</v>
      </c>
      <c r="S50" s="1242">
        <v>0</v>
      </c>
      <c r="T50" s="1242">
        <v>0</v>
      </c>
      <c r="U50" s="1242">
        <v>0</v>
      </c>
      <c r="V50" s="1242">
        <v>0</v>
      </c>
      <c r="W50" s="1242">
        <v>0</v>
      </c>
      <c r="X50" s="1242">
        <v>0</v>
      </c>
      <c r="Y50" s="1242">
        <v>0</v>
      </c>
      <c r="Z50" s="1242">
        <v>0</v>
      </c>
      <c r="AA50" s="1242">
        <v>0</v>
      </c>
    </row>
    <row r="51" spans="1:27">
      <c r="A51" s="1235">
        <v>38</v>
      </c>
      <c r="B51" s="1236" t="s">
        <v>1166</v>
      </c>
      <c r="C51" s="2439">
        <v>0</v>
      </c>
      <c r="D51" s="2393">
        <v>0</v>
      </c>
      <c r="E51" s="2209">
        <v>0</v>
      </c>
      <c r="F51" s="2085">
        <v>0</v>
      </c>
      <c r="G51" s="2085">
        <v>0</v>
      </c>
      <c r="H51" s="2085">
        <v>0</v>
      </c>
      <c r="I51" s="2085">
        <v>0</v>
      </c>
      <c r="J51" s="1265">
        <v>0</v>
      </c>
      <c r="K51" s="1265">
        <v>0</v>
      </c>
      <c r="L51" s="1265">
        <v>0</v>
      </c>
      <c r="M51" s="1265">
        <v>0</v>
      </c>
      <c r="N51" s="1265">
        <v>0</v>
      </c>
      <c r="O51" s="1265">
        <v>0</v>
      </c>
      <c r="P51" s="1265">
        <v>0</v>
      </c>
      <c r="Q51" s="1265">
        <v>0</v>
      </c>
      <c r="R51" s="1265">
        <v>0</v>
      </c>
      <c r="S51" s="1265">
        <v>0</v>
      </c>
      <c r="T51" s="1265">
        <v>0</v>
      </c>
      <c r="U51" s="1265">
        <v>0</v>
      </c>
      <c r="V51" s="1265">
        <v>0</v>
      </c>
      <c r="W51" s="1265">
        <v>0</v>
      </c>
      <c r="X51" s="1265">
        <v>0</v>
      </c>
      <c r="Y51" s="1265">
        <v>0</v>
      </c>
      <c r="Z51" s="1238">
        <v>0</v>
      </c>
      <c r="AA51" s="1238">
        <v>0</v>
      </c>
    </row>
    <row r="52" spans="1:27" ht="39.6">
      <c r="A52" s="1251">
        <v>39</v>
      </c>
      <c r="B52" s="1236" t="s">
        <v>1167</v>
      </c>
      <c r="C52" s="2439">
        <v>0</v>
      </c>
      <c r="D52" s="2393">
        <v>0</v>
      </c>
      <c r="E52" s="2209">
        <v>0</v>
      </c>
      <c r="F52" s="2085">
        <v>0</v>
      </c>
      <c r="G52" s="2085">
        <v>0</v>
      </c>
      <c r="H52" s="2085">
        <v>0</v>
      </c>
      <c r="I52" s="2085">
        <v>0</v>
      </c>
      <c r="J52" s="1265">
        <v>0</v>
      </c>
      <c r="K52" s="1265">
        <v>0</v>
      </c>
      <c r="L52" s="1265">
        <v>0</v>
      </c>
      <c r="M52" s="1265">
        <v>0</v>
      </c>
      <c r="N52" s="1265">
        <v>0</v>
      </c>
      <c r="O52" s="1265">
        <v>0</v>
      </c>
      <c r="P52" s="1265">
        <v>0</v>
      </c>
      <c r="Q52" s="1265">
        <v>0</v>
      </c>
      <c r="R52" s="1265">
        <v>0</v>
      </c>
      <c r="S52" s="1265">
        <v>0</v>
      </c>
      <c r="T52" s="1265">
        <v>0</v>
      </c>
      <c r="U52" s="1265">
        <v>0</v>
      </c>
      <c r="V52" s="1265">
        <v>0</v>
      </c>
      <c r="W52" s="1265">
        <v>0</v>
      </c>
      <c r="X52" s="1265">
        <v>0</v>
      </c>
      <c r="Y52" s="1265">
        <v>0</v>
      </c>
      <c r="Z52" s="1238">
        <v>0</v>
      </c>
      <c r="AA52" s="1238">
        <v>0</v>
      </c>
    </row>
    <row r="53" spans="1:27" ht="39.6">
      <c r="A53" s="1251">
        <v>40</v>
      </c>
      <c r="B53" s="1236" t="s">
        <v>1168</v>
      </c>
      <c r="C53" s="2439">
        <v>0</v>
      </c>
      <c r="D53" s="2393">
        <v>0</v>
      </c>
      <c r="E53" s="2209">
        <v>0</v>
      </c>
      <c r="F53" s="2085">
        <v>0</v>
      </c>
      <c r="G53" s="2085">
        <v>0</v>
      </c>
      <c r="H53" s="2085">
        <v>0</v>
      </c>
      <c r="I53" s="2085">
        <v>0</v>
      </c>
      <c r="J53" s="1265">
        <v>0</v>
      </c>
      <c r="K53" s="1265">
        <v>0</v>
      </c>
      <c r="L53" s="1265">
        <v>0</v>
      </c>
      <c r="M53" s="1265">
        <v>0</v>
      </c>
      <c r="N53" s="1265">
        <v>0</v>
      </c>
      <c r="O53" s="1265">
        <v>0</v>
      </c>
      <c r="P53" s="1265">
        <v>0</v>
      </c>
      <c r="Q53" s="1265">
        <v>0</v>
      </c>
      <c r="R53" s="1265">
        <v>0</v>
      </c>
      <c r="S53" s="1265">
        <v>0</v>
      </c>
      <c r="T53" s="1265">
        <v>0</v>
      </c>
      <c r="U53" s="1265">
        <v>0</v>
      </c>
      <c r="V53" s="1265">
        <v>0</v>
      </c>
      <c r="W53" s="1265">
        <v>0</v>
      </c>
      <c r="X53" s="1265">
        <v>0</v>
      </c>
      <c r="Y53" s="1265">
        <v>0</v>
      </c>
      <c r="Z53" s="1238">
        <v>0</v>
      </c>
      <c r="AA53" s="1238">
        <v>0</v>
      </c>
    </row>
    <row r="54" spans="1:27">
      <c r="A54" s="1235">
        <v>41</v>
      </c>
      <c r="B54" s="1236" t="s">
        <v>1135</v>
      </c>
      <c r="C54" s="2439">
        <v>0</v>
      </c>
      <c r="D54" s="2393">
        <v>0</v>
      </c>
      <c r="E54" s="2209">
        <v>0</v>
      </c>
      <c r="F54" s="2085">
        <v>0</v>
      </c>
      <c r="G54" s="2085">
        <v>0</v>
      </c>
      <c r="H54" s="2085">
        <v>0</v>
      </c>
      <c r="I54" s="2085">
        <v>0</v>
      </c>
      <c r="J54" s="1265">
        <v>0</v>
      </c>
      <c r="K54" s="1265">
        <v>0</v>
      </c>
      <c r="L54" s="1265">
        <v>0</v>
      </c>
      <c r="M54" s="1265">
        <v>0</v>
      </c>
      <c r="N54" s="1265">
        <v>0</v>
      </c>
      <c r="O54" s="1265">
        <v>0</v>
      </c>
      <c r="P54" s="1265">
        <v>0</v>
      </c>
      <c r="Q54" s="1265">
        <v>0</v>
      </c>
      <c r="R54" s="1265">
        <v>0</v>
      </c>
      <c r="S54" s="1265">
        <v>0</v>
      </c>
      <c r="T54" s="1265">
        <v>0</v>
      </c>
      <c r="U54" s="1265">
        <v>0</v>
      </c>
      <c r="V54" s="1265">
        <v>0</v>
      </c>
      <c r="W54" s="1265">
        <v>0</v>
      </c>
      <c r="X54" s="1265">
        <v>0</v>
      </c>
      <c r="Y54" s="1265">
        <v>0</v>
      </c>
      <c r="Z54" s="1238">
        <v>0</v>
      </c>
      <c r="AA54" s="1238">
        <v>0</v>
      </c>
    </row>
    <row r="55" spans="1:27">
      <c r="A55" s="1232" t="s">
        <v>1169</v>
      </c>
      <c r="B55" s="1254" t="s">
        <v>1170</v>
      </c>
      <c r="C55" s="2439">
        <v>0</v>
      </c>
      <c r="D55" s="2393">
        <v>0</v>
      </c>
      <c r="E55" s="2209">
        <v>0</v>
      </c>
      <c r="F55" s="2085">
        <v>0</v>
      </c>
      <c r="G55" s="2085">
        <v>0</v>
      </c>
      <c r="H55" s="2085">
        <v>0</v>
      </c>
      <c r="I55" s="2085">
        <v>0</v>
      </c>
      <c r="J55" s="1265">
        <v>0</v>
      </c>
      <c r="K55" s="1265">
        <v>0</v>
      </c>
      <c r="L55" s="1265">
        <v>0</v>
      </c>
      <c r="M55" s="1265">
        <v>0</v>
      </c>
      <c r="N55" s="1265">
        <v>0</v>
      </c>
      <c r="O55" s="1265">
        <v>0</v>
      </c>
      <c r="P55" s="1265">
        <v>0</v>
      </c>
      <c r="Q55" s="1265">
        <v>0</v>
      </c>
      <c r="R55" s="1265">
        <v>0</v>
      </c>
      <c r="S55" s="1265">
        <v>0</v>
      </c>
      <c r="T55" s="1265">
        <v>0</v>
      </c>
      <c r="U55" s="1265">
        <v>0</v>
      </c>
      <c r="V55" s="1265">
        <v>0</v>
      </c>
      <c r="W55" s="1265">
        <v>0</v>
      </c>
      <c r="X55" s="1265">
        <v>0</v>
      </c>
      <c r="Y55" s="1265">
        <v>0</v>
      </c>
      <c r="Z55" s="1238">
        <v>0</v>
      </c>
      <c r="AA55" s="1238">
        <v>0</v>
      </c>
    </row>
    <row r="56" spans="1:27" ht="26.4">
      <c r="A56" s="1232" t="s">
        <v>1171</v>
      </c>
      <c r="B56" s="1254" t="s">
        <v>1172</v>
      </c>
      <c r="C56" s="2439">
        <v>0</v>
      </c>
      <c r="D56" s="2393">
        <v>0</v>
      </c>
      <c r="E56" s="2209">
        <v>0</v>
      </c>
      <c r="F56" s="2085">
        <v>0</v>
      </c>
      <c r="G56" s="2085">
        <v>0</v>
      </c>
      <c r="H56" s="2085">
        <v>0</v>
      </c>
      <c r="I56" s="2085">
        <v>0</v>
      </c>
      <c r="J56" s="1265">
        <v>0</v>
      </c>
      <c r="K56" s="1265">
        <v>0</v>
      </c>
      <c r="L56" s="1265">
        <v>0</v>
      </c>
      <c r="M56" s="1265">
        <v>0</v>
      </c>
      <c r="N56" s="1265">
        <v>0</v>
      </c>
      <c r="O56" s="1265">
        <v>0</v>
      </c>
      <c r="P56" s="1265">
        <v>0</v>
      </c>
      <c r="Q56" s="1265">
        <v>0</v>
      </c>
      <c r="R56" s="1265">
        <v>0</v>
      </c>
      <c r="S56" s="1265">
        <v>0</v>
      </c>
      <c r="T56" s="1265">
        <v>0</v>
      </c>
      <c r="U56" s="1265">
        <v>0</v>
      </c>
      <c r="V56" s="1265">
        <v>0</v>
      </c>
      <c r="W56" s="1265">
        <v>0</v>
      </c>
      <c r="X56" s="1265">
        <v>0</v>
      </c>
      <c r="Y56" s="1265">
        <v>0</v>
      </c>
      <c r="Z56" s="1238">
        <v>0</v>
      </c>
      <c r="AA56" s="1238">
        <v>0</v>
      </c>
    </row>
    <row r="57" spans="1:27" ht="26.4">
      <c r="A57" s="1235">
        <v>42</v>
      </c>
      <c r="B57" s="1236" t="s">
        <v>1173</v>
      </c>
      <c r="C57" s="2439">
        <v>0</v>
      </c>
      <c r="D57" s="2393">
        <v>0</v>
      </c>
      <c r="E57" s="2209">
        <v>0</v>
      </c>
      <c r="F57" s="2085">
        <v>0</v>
      </c>
      <c r="G57" s="2085">
        <v>0</v>
      </c>
      <c r="H57" s="2085">
        <v>0</v>
      </c>
      <c r="I57" s="2085">
        <v>0</v>
      </c>
      <c r="J57" s="1265">
        <v>0</v>
      </c>
      <c r="K57" s="1265">
        <v>0</v>
      </c>
      <c r="L57" s="1265">
        <v>0</v>
      </c>
      <c r="M57" s="1265">
        <v>0</v>
      </c>
      <c r="N57" s="1265">
        <v>0</v>
      </c>
      <c r="O57" s="1265">
        <v>0</v>
      </c>
      <c r="P57" s="1265">
        <v>0</v>
      </c>
      <c r="Q57" s="1265">
        <v>0</v>
      </c>
      <c r="R57" s="1265">
        <v>0</v>
      </c>
      <c r="S57" s="1265">
        <v>0</v>
      </c>
      <c r="T57" s="1265">
        <v>0</v>
      </c>
      <c r="U57" s="1265">
        <v>0</v>
      </c>
      <c r="V57" s="1265">
        <v>0</v>
      </c>
      <c r="W57" s="1265">
        <v>0</v>
      </c>
      <c r="X57" s="1265">
        <v>0</v>
      </c>
      <c r="Y57" s="1265">
        <v>0</v>
      </c>
      <c r="Z57" s="1238">
        <v>0</v>
      </c>
      <c r="AA57" s="1238">
        <v>0</v>
      </c>
    </row>
    <row r="58" spans="1:27">
      <c r="A58" s="1245">
        <v>43</v>
      </c>
      <c r="B58" s="1246" t="s">
        <v>1174</v>
      </c>
      <c r="C58" s="2440">
        <v>0</v>
      </c>
      <c r="D58" s="2394">
        <v>0</v>
      </c>
      <c r="E58" s="2210">
        <v>0</v>
      </c>
      <c r="F58" s="2086">
        <v>0</v>
      </c>
      <c r="G58" s="2086">
        <v>0</v>
      </c>
      <c r="H58" s="2086">
        <v>0</v>
      </c>
      <c r="I58" s="2086">
        <v>0</v>
      </c>
      <c r="J58" s="1266">
        <v>0</v>
      </c>
      <c r="K58" s="1266">
        <v>0</v>
      </c>
      <c r="L58" s="1266">
        <v>0</v>
      </c>
      <c r="M58" s="1266">
        <v>0</v>
      </c>
      <c r="N58" s="1266">
        <v>0</v>
      </c>
      <c r="O58" s="1266">
        <v>0</v>
      </c>
      <c r="P58" s="1266">
        <v>0</v>
      </c>
      <c r="Q58" s="1266">
        <v>0</v>
      </c>
      <c r="R58" s="1266">
        <v>0</v>
      </c>
      <c r="S58" s="1266">
        <v>0</v>
      </c>
      <c r="T58" s="1266">
        <v>0</v>
      </c>
      <c r="U58" s="1266">
        <v>0</v>
      </c>
      <c r="V58" s="1266">
        <v>0</v>
      </c>
      <c r="W58" s="1266">
        <v>0</v>
      </c>
      <c r="X58" s="1266">
        <v>0</v>
      </c>
      <c r="Y58" s="1266">
        <v>0</v>
      </c>
      <c r="Z58" s="1267">
        <v>0</v>
      </c>
      <c r="AA58" s="1267">
        <v>0</v>
      </c>
    </row>
    <row r="59" spans="1:27">
      <c r="A59" s="1245">
        <v>44</v>
      </c>
      <c r="B59" s="1246" t="s">
        <v>1175</v>
      </c>
      <c r="C59" s="2440">
        <v>26231571</v>
      </c>
      <c r="D59" s="2394">
        <v>22411996</v>
      </c>
      <c r="E59" s="2210">
        <v>22566062</v>
      </c>
      <c r="F59" s="2086">
        <v>19549165</v>
      </c>
      <c r="G59" s="2086">
        <v>26992383</v>
      </c>
      <c r="H59" s="2086">
        <v>21733432</v>
      </c>
      <c r="I59" s="2086">
        <v>17931079</v>
      </c>
      <c r="J59" s="1266">
        <v>20764577</v>
      </c>
      <c r="K59" s="1266">
        <v>21056333</v>
      </c>
      <c r="L59" s="1266">
        <v>19229247</v>
      </c>
      <c r="M59" s="1266">
        <v>18752041</v>
      </c>
      <c r="N59" s="1266">
        <v>18568362</v>
      </c>
      <c r="O59" s="1266">
        <v>18298300</v>
      </c>
      <c r="P59" s="1266">
        <v>18914130</v>
      </c>
      <c r="Q59" s="1266">
        <v>19087450</v>
      </c>
      <c r="R59" s="1266">
        <v>19092143</v>
      </c>
      <c r="S59" s="1266">
        <v>17593343</v>
      </c>
      <c r="T59" s="1266">
        <v>16348895</v>
      </c>
      <c r="U59" s="1266">
        <v>19196328</v>
      </c>
      <c r="V59" s="1266">
        <v>17862281</v>
      </c>
      <c r="W59" s="1266">
        <v>16710028</v>
      </c>
      <c r="X59" s="1266">
        <v>18527702</v>
      </c>
      <c r="Y59" s="1266">
        <v>17196237</v>
      </c>
      <c r="Z59" s="1267">
        <v>18362481</v>
      </c>
      <c r="AA59" s="1267">
        <v>18095195</v>
      </c>
    </row>
    <row r="60" spans="1:27">
      <c r="A60" s="1245">
        <v>45</v>
      </c>
      <c r="B60" s="1246" t="s">
        <v>1176</v>
      </c>
      <c r="C60" s="2440">
        <v>220973272</v>
      </c>
      <c r="D60" s="2394">
        <v>209182814</v>
      </c>
      <c r="E60" s="2210">
        <v>208161152</v>
      </c>
      <c r="F60" s="2086">
        <v>215465987</v>
      </c>
      <c r="G60" s="2086">
        <v>215381237</v>
      </c>
      <c r="H60" s="2086">
        <v>202343979</v>
      </c>
      <c r="I60" s="2086">
        <v>206196445</v>
      </c>
      <c r="J60" s="1266">
        <v>199088194</v>
      </c>
      <c r="K60" s="1266">
        <v>191101414</v>
      </c>
      <c r="L60" s="1266">
        <v>180575208</v>
      </c>
      <c r="M60" s="1266">
        <v>185141190</v>
      </c>
      <c r="N60" s="1266">
        <v>177795353</v>
      </c>
      <c r="O60" s="1266">
        <v>173670439</v>
      </c>
      <c r="P60" s="1266">
        <v>169787430</v>
      </c>
      <c r="Q60" s="1266">
        <v>166868459</v>
      </c>
      <c r="R60" s="1266">
        <v>161872340</v>
      </c>
      <c r="S60" s="1266">
        <v>151244523</v>
      </c>
      <c r="T60" s="1266">
        <v>145402138</v>
      </c>
      <c r="U60" s="1266">
        <v>149911830</v>
      </c>
      <c r="V60" s="1266">
        <v>141409155</v>
      </c>
      <c r="W60" s="1266">
        <v>141674364</v>
      </c>
      <c r="X60" s="1266">
        <v>139552356</v>
      </c>
      <c r="Y60" s="1266">
        <v>137156600</v>
      </c>
      <c r="Z60" s="1248">
        <v>132272342</v>
      </c>
      <c r="AA60" s="1248">
        <v>126214057</v>
      </c>
    </row>
    <row r="61" spans="1:27" ht="15.75" customHeight="1" thickBot="1">
      <c r="A61" s="1249" t="s">
        <v>2898</v>
      </c>
      <c r="B61" s="1249"/>
      <c r="C61" s="1250"/>
      <c r="D61" s="2389"/>
      <c r="E61" s="2203"/>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row>
    <row r="62" spans="1:27">
      <c r="A62" s="1235">
        <v>46</v>
      </c>
      <c r="B62" s="1236" t="s">
        <v>1177</v>
      </c>
      <c r="C62" s="2438">
        <v>20804566</v>
      </c>
      <c r="D62" s="2393">
        <v>20072282</v>
      </c>
      <c r="E62" s="2208">
        <v>19033726</v>
      </c>
      <c r="F62" s="2087">
        <v>21813129</v>
      </c>
      <c r="G62" s="2087">
        <v>21271371</v>
      </c>
      <c r="H62" s="2087">
        <v>20781011</v>
      </c>
      <c r="I62" s="2087">
        <v>20496987</v>
      </c>
      <c r="J62" s="1269">
        <v>27443418</v>
      </c>
      <c r="K62" s="1269">
        <v>24038182</v>
      </c>
      <c r="L62" s="1269">
        <v>22936062</v>
      </c>
      <c r="M62" s="1269">
        <v>21208297</v>
      </c>
      <c r="N62" s="1269">
        <v>19584591</v>
      </c>
      <c r="O62" s="1269">
        <v>18817610</v>
      </c>
      <c r="P62" s="1269">
        <v>18765731</v>
      </c>
      <c r="Q62" s="1269">
        <v>18430994</v>
      </c>
      <c r="R62" s="1269">
        <v>18315277</v>
      </c>
      <c r="S62" s="1269">
        <v>17622966</v>
      </c>
      <c r="T62" s="1269">
        <v>16707126</v>
      </c>
      <c r="U62" s="1269">
        <v>17389928</v>
      </c>
      <c r="V62" s="1269">
        <v>17050159</v>
      </c>
      <c r="W62" s="1269">
        <v>10842591</v>
      </c>
      <c r="X62" s="1269">
        <v>11697657</v>
      </c>
      <c r="Y62" s="1269">
        <v>6296154</v>
      </c>
      <c r="Z62" s="1239">
        <v>6657378</v>
      </c>
      <c r="AA62" s="1239">
        <v>6471110</v>
      </c>
    </row>
    <row r="63" spans="1:27" ht="26.4">
      <c r="A63" s="1235">
        <v>47</v>
      </c>
      <c r="B63" s="1236" t="s">
        <v>1178</v>
      </c>
      <c r="C63" s="2441">
        <v>0</v>
      </c>
      <c r="D63" s="2395">
        <v>0</v>
      </c>
      <c r="E63" s="2211">
        <v>0</v>
      </c>
      <c r="F63" s="2088">
        <v>0</v>
      </c>
      <c r="G63" s="2088">
        <v>0</v>
      </c>
      <c r="H63" s="2088">
        <v>0</v>
      </c>
      <c r="I63" s="2088">
        <v>0</v>
      </c>
      <c r="J63" s="1270">
        <v>0</v>
      </c>
      <c r="K63" s="1270">
        <v>0</v>
      </c>
      <c r="L63" s="1270">
        <v>0</v>
      </c>
      <c r="M63" s="1270">
        <v>0</v>
      </c>
      <c r="N63" s="1270">
        <v>0</v>
      </c>
      <c r="O63" s="1270">
        <v>0</v>
      </c>
      <c r="P63" s="1270">
        <v>0</v>
      </c>
      <c r="Q63" s="1270">
        <v>0</v>
      </c>
      <c r="R63" s="1270">
        <v>0</v>
      </c>
      <c r="S63" s="1270">
        <v>0</v>
      </c>
      <c r="T63" s="1270">
        <v>0</v>
      </c>
      <c r="U63" s="1270">
        <v>2079166</v>
      </c>
      <c r="V63" s="1270">
        <v>2559815</v>
      </c>
      <c r="W63" s="1270">
        <v>3944513</v>
      </c>
      <c r="X63" s="1270">
        <v>3944513</v>
      </c>
      <c r="Y63" s="1270">
        <v>7727808</v>
      </c>
      <c r="Z63" s="1253">
        <v>7889025</v>
      </c>
      <c r="AA63" s="1253">
        <v>7889025</v>
      </c>
    </row>
    <row r="64" spans="1:27" ht="26.4">
      <c r="A64" s="1235">
        <v>48</v>
      </c>
      <c r="B64" s="1236" t="s">
        <v>1179</v>
      </c>
      <c r="C64" s="2441">
        <v>1050925</v>
      </c>
      <c r="D64" s="2395">
        <v>1271958</v>
      </c>
      <c r="E64" s="2211">
        <v>1361714</v>
      </c>
      <c r="F64" s="2088">
        <v>1092353</v>
      </c>
      <c r="G64" s="2088">
        <v>786784</v>
      </c>
      <c r="H64" s="2088">
        <v>967090</v>
      </c>
      <c r="I64" s="2088">
        <v>908387</v>
      </c>
      <c r="J64" s="1270">
        <v>718144</v>
      </c>
      <c r="K64" s="1270">
        <v>417308</v>
      </c>
      <c r="L64" s="1270">
        <v>373248</v>
      </c>
      <c r="M64" s="1270">
        <v>512372</v>
      </c>
      <c r="N64" s="1270">
        <v>273081</v>
      </c>
      <c r="O64" s="1270">
        <v>340383</v>
      </c>
      <c r="P64" s="1270">
        <v>199308</v>
      </c>
      <c r="Q64" s="1270">
        <v>115250</v>
      </c>
      <c r="R64" s="1270">
        <v>116142</v>
      </c>
      <c r="S64" s="1270">
        <v>88631</v>
      </c>
      <c r="T64" s="1270">
        <v>94115</v>
      </c>
      <c r="U64" s="1270">
        <v>416356</v>
      </c>
      <c r="V64" s="1270">
        <v>79572</v>
      </c>
      <c r="W64" s="1270">
        <v>99927</v>
      </c>
      <c r="X64" s="1270">
        <v>85708</v>
      </c>
      <c r="Y64" s="1270">
        <v>63721</v>
      </c>
      <c r="Z64" s="1253">
        <v>75360</v>
      </c>
      <c r="AA64" s="1253">
        <v>75540</v>
      </c>
    </row>
    <row r="65" spans="1:27" ht="26.4">
      <c r="A65" s="1235">
        <v>49</v>
      </c>
      <c r="B65" s="1264" t="s">
        <v>1162</v>
      </c>
      <c r="C65" s="2441">
        <v>0</v>
      </c>
      <c r="D65" s="2395">
        <v>0</v>
      </c>
      <c r="E65" s="2211">
        <v>0</v>
      </c>
      <c r="F65" s="2085">
        <v>0</v>
      </c>
      <c r="G65" s="2085">
        <v>0</v>
      </c>
      <c r="H65" s="2085">
        <v>0</v>
      </c>
      <c r="I65" s="2085">
        <v>0</v>
      </c>
      <c r="J65" s="1265">
        <v>0</v>
      </c>
      <c r="K65" s="1265">
        <v>0</v>
      </c>
      <c r="L65" s="1265">
        <v>0</v>
      </c>
      <c r="M65" s="1265">
        <v>0</v>
      </c>
      <c r="N65" s="1265">
        <v>0</v>
      </c>
      <c r="O65" s="1265">
        <v>0</v>
      </c>
      <c r="P65" s="1265">
        <v>0</v>
      </c>
      <c r="Q65" s="1265">
        <v>0</v>
      </c>
      <c r="R65" s="1265">
        <v>0</v>
      </c>
      <c r="S65" s="1265">
        <v>0</v>
      </c>
      <c r="T65" s="1265">
        <v>0</v>
      </c>
      <c r="U65" s="1265">
        <v>0</v>
      </c>
      <c r="V65" s="1265">
        <v>0</v>
      </c>
      <c r="W65" s="1265">
        <v>0</v>
      </c>
      <c r="X65" s="1265">
        <v>0</v>
      </c>
      <c r="Y65" s="1265">
        <v>0</v>
      </c>
      <c r="Z65" s="1238">
        <v>0</v>
      </c>
      <c r="AA65" s="1238">
        <v>0</v>
      </c>
    </row>
    <row r="66" spans="1:27">
      <c r="A66" s="1235">
        <v>50</v>
      </c>
      <c r="B66" s="2151" t="s">
        <v>203</v>
      </c>
      <c r="C66" s="2441">
        <v>56409</v>
      </c>
      <c r="D66" s="2395">
        <v>308</v>
      </c>
      <c r="E66" s="2211">
        <v>32568</v>
      </c>
      <c r="F66" s="2085">
        <v>58445</v>
      </c>
      <c r="G66" s="2085">
        <v>15105</v>
      </c>
      <c r="H66" s="2085">
        <v>0</v>
      </c>
      <c r="I66" s="2085">
        <v>0</v>
      </c>
      <c r="J66" s="2152">
        <v>0</v>
      </c>
      <c r="K66" s="2152">
        <v>0</v>
      </c>
      <c r="L66" s="2152">
        <v>0</v>
      </c>
      <c r="M66" s="2152">
        <v>0</v>
      </c>
      <c r="N66" s="2152">
        <v>0</v>
      </c>
      <c r="O66" s="2152">
        <v>0</v>
      </c>
      <c r="P66" s="2152">
        <v>0</v>
      </c>
      <c r="Q66" s="2152">
        <v>0</v>
      </c>
      <c r="R66" s="2152">
        <v>0</v>
      </c>
      <c r="S66" s="2152">
        <v>0</v>
      </c>
      <c r="T66" s="2152">
        <v>0</v>
      </c>
      <c r="U66" s="2152">
        <v>0</v>
      </c>
      <c r="V66" s="2152">
        <v>0</v>
      </c>
      <c r="W66" s="2152">
        <v>0</v>
      </c>
      <c r="X66" s="2152">
        <v>0</v>
      </c>
      <c r="Y66" s="2152">
        <v>0</v>
      </c>
      <c r="Z66" s="2152">
        <v>0</v>
      </c>
      <c r="AA66" s="2152">
        <v>0</v>
      </c>
    </row>
    <row r="67" spans="1:27">
      <c r="A67" s="1245">
        <v>51</v>
      </c>
      <c r="B67" s="1246" t="s">
        <v>1180</v>
      </c>
      <c r="C67" s="2440">
        <v>21911900</v>
      </c>
      <c r="D67" s="2394">
        <v>21344548</v>
      </c>
      <c r="E67" s="2210">
        <v>20428008</v>
      </c>
      <c r="F67" s="2086">
        <v>22963927</v>
      </c>
      <c r="G67" s="2086">
        <v>22073260</v>
      </c>
      <c r="H67" s="2086">
        <v>21748101</v>
      </c>
      <c r="I67" s="2086">
        <v>21405374</v>
      </c>
      <c r="J67" s="1266">
        <v>28161562</v>
      </c>
      <c r="K67" s="1266">
        <v>24455490</v>
      </c>
      <c r="L67" s="1266">
        <v>23309310</v>
      </c>
      <c r="M67" s="1266">
        <v>21720669</v>
      </c>
      <c r="N67" s="1266">
        <v>19857672</v>
      </c>
      <c r="O67" s="1266">
        <v>19157993</v>
      </c>
      <c r="P67" s="1266">
        <v>18965039</v>
      </c>
      <c r="Q67" s="1266">
        <v>18546244</v>
      </c>
      <c r="R67" s="1266">
        <v>18431419</v>
      </c>
      <c r="S67" s="1266">
        <v>17711597</v>
      </c>
      <c r="T67" s="1266">
        <v>16801241</v>
      </c>
      <c r="U67" s="1266">
        <v>19885450</v>
      </c>
      <c r="V67" s="1266">
        <v>19689546</v>
      </c>
      <c r="W67" s="1266">
        <v>14887031</v>
      </c>
      <c r="X67" s="1266">
        <v>15727878</v>
      </c>
      <c r="Y67" s="1266">
        <v>14087683</v>
      </c>
      <c r="Z67" s="1267">
        <v>14621763</v>
      </c>
      <c r="AA67" s="1267">
        <v>14435675</v>
      </c>
    </row>
    <row r="68" spans="1:27" ht="15.75" customHeight="1" thickBot="1">
      <c r="A68" s="1249" t="s">
        <v>1181</v>
      </c>
      <c r="B68" s="1249"/>
      <c r="C68" s="1250"/>
      <c r="D68" s="2389"/>
      <c r="E68" s="2203"/>
      <c r="F68" s="1268"/>
      <c r="G68" s="1268"/>
      <c r="H68" s="1268"/>
      <c r="I68" s="1268"/>
      <c r="J68" s="1268"/>
      <c r="K68" s="1268"/>
      <c r="L68" s="1268"/>
      <c r="M68" s="1268"/>
      <c r="N68" s="1268"/>
      <c r="O68" s="1268"/>
      <c r="P68" s="1268"/>
      <c r="Q68" s="1268"/>
      <c r="R68" s="1268"/>
      <c r="S68" s="1268"/>
      <c r="T68" s="1268"/>
      <c r="U68" s="1268"/>
      <c r="V68" s="1268"/>
      <c r="W68" s="1268"/>
      <c r="X68" s="1268"/>
      <c r="Y68" s="1268"/>
      <c r="Z68" s="1268"/>
      <c r="AA68" s="1268"/>
    </row>
    <row r="69" spans="1:27" ht="26.4">
      <c r="A69" s="1235">
        <v>52</v>
      </c>
      <c r="B69" s="1236" t="s">
        <v>1182</v>
      </c>
      <c r="C69" s="2438">
        <v>0</v>
      </c>
      <c r="D69" s="2393">
        <v>0</v>
      </c>
      <c r="E69" s="2208">
        <v>0</v>
      </c>
      <c r="F69" s="2087">
        <v>0</v>
      </c>
      <c r="G69" s="2087">
        <v>0</v>
      </c>
      <c r="H69" s="2087">
        <v>0</v>
      </c>
      <c r="I69" s="2087">
        <v>0</v>
      </c>
      <c r="J69" s="1269">
        <v>0</v>
      </c>
      <c r="K69" s="1269">
        <v>0</v>
      </c>
      <c r="L69" s="1269">
        <v>0</v>
      </c>
      <c r="M69" s="1269">
        <v>0</v>
      </c>
      <c r="N69" s="1269">
        <v>0</v>
      </c>
      <c r="O69" s="1269">
        <v>0</v>
      </c>
      <c r="P69" s="1269">
        <v>0</v>
      </c>
      <c r="Q69" s="1269">
        <v>0</v>
      </c>
      <c r="R69" s="1269">
        <v>0</v>
      </c>
      <c r="S69" s="1269">
        <v>0</v>
      </c>
      <c r="T69" s="1269">
        <v>0</v>
      </c>
      <c r="U69" s="1269">
        <v>0</v>
      </c>
      <c r="V69" s="1269">
        <v>0</v>
      </c>
      <c r="W69" s="1269">
        <v>0</v>
      </c>
      <c r="X69" s="1269">
        <v>0</v>
      </c>
      <c r="Y69" s="1269">
        <v>0</v>
      </c>
      <c r="Z69" s="1239">
        <v>0</v>
      </c>
      <c r="AA69" s="1239">
        <v>0</v>
      </c>
    </row>
    <row r="70" spans="1:27">
      <c r="A70" s="1235">
        <v>53</v>
      </c>
      <c r="B70" s="1236" t="s">
        <v>1183</v>
      </c>
      <c r="C70" s="2441">
        <v>0</v>
      </c>
      <c r="D70" s="2395">
        <v>0</v>
      </c>
      <c r="E70" s="2211">
        <v>0</v>
      </c>
      <c r="F70" s="2088">
        <v>0</v>
      </c>
      <c r="G70" s="2088">
        <v>0</v>
      </c>
      <c r="H70" s="2088">
        <v>0</v>
      </c>
      <c r="I70" s="2088">
        <v>0</v>
      </c>
      <c r="J70" s="1270">
        <v>0</v>
      </c>
      <c r="K70" s="1270">
        <v>0</v>
      </c>
      <c r="L70" s="1270">
        <v>0</v>
      </c>
      <c r="M70" s="1270">
        <v>0</v>
      </c>
      <c r="N70" s="1270">
        <v>0</v>
      </c>
      <c r="O70" s="1270">
        <v>0</v>
      </c>
      <c r="P70" s="1270">
        <v>0</v>
      </c>
      <c r="Q70" s="1270">
        <v>0</v>
      </c>
      <c r="R70" s="1270">
        <v>0</v>
      </c>
      <c r="S70" s="1270">
        <v>0</v>
      </c>
      <c r="T70" s="1270">
        <v>0</v>
      </c>
      <c r="U70" s="1270">
        <v>0</v>
      </c>
      <c r="V70" s="1270">
        <v>0</v>
      </c>
      <c r="W70" s="1270">
        <v>0</v>
      </c>
      <c r="X70" s="1270">
        <v>0</v>
      </c>
      <c r="Y70" s="1270">
        <v>0</v>
      </c>
      <c r="Z70" s="1238">
        <v>0</v>
      </c>
      <c r="AA70" s="1238">
        <v>0</v>
      </c>
    </row>
    <row r="71" spans="1:27" ht="39.6">
      <c r="A71" s="1251">
        <v>54</v>
      </c>
      <c r="B71" s="1236" t="s">
        <v>1184</v>
      </c>
      <c r="C71" s="2441">
        <v>0</v>
      </c>
      <c r="D71" s="2395">
        <v>0</v>
      </c>
      <c r="E71" s="2211">
        <v>0</v>
      </c>
      <c r="F71" s="2088">
        <v>0</v>
      </c>
      <c r="G71" s="2088">
        <v>0</v>
      </c>
      <c r="H71" s="2088">
        <v>0</v>
      </c>
      <c r="I71" s="2088">
        <v>0</v>
      </c>
      <c r="J71" s="1270">
        <v>0</v>
      </c>
      <c r="K71" s="1270">
        <v>0</v>
      </c>
      <c r="L71" s="1270">
        <v>0</v>
      </c>
      <c r="M71" s="1270">
        <v>0</v>
      </c>
      <c r="N71" s="1270">
        <v>0</v>
      </c>
      <c r="O71" s="1270">
        <v>0</v>
      </c>
      <c r="P71" s="1270">
        <v>0</v>
      </c>
      <c r="Q71" s="1270">
        <v>0</v>
      </c>
      <c r="R71" s="1270">
        <v>0</v>
      </c>
      <c r="S71" s="1270">
        <v>0</v>
      </c>
      <c r="T71" s="1270">
        <v>0</v>
      </c>
      <c r="U71" s="1270">
        <v>0</v>
      </c>
      <c r="V71" s="1270">
        <v>0</v>
      </c>
      <c r="W71" s="1270">
        <v>0</v>
      </c>
      <c r="X71" s="1270">
        <v>0</v>
      </c>
      <c r="Y71" s="1270">
        <v>0</v>
      </c>
      <c r="Z71" s="1238">
        <v>0</v>
      </c>
      <c r="AA71" s="1238">
        <v>0</v>
      </c>
    </row>
    <row r="72" spans="1:27" ht="39.6">
      <c r="A72" s="1235">
        <v>55</v>
      </c>
      <c r="B72" s="1236" t="s">
        <v>1185</v>
      </c>
      <c r="C72" s="2441">
        <v>0</v>
      </c>
      <c r="D72" s="2395">
        <v>0</v>
      </c>
      <c r="E72" s="2211">
        <v>0</v>
      </c>
      <c r="F72" s="2088">
        <v>0</v>
      </c>
      <c r="G72" s="2088">
        <v>0</v>
      </c>
      <c r="H72" s="2088">
        <v>0</v>
      </c>
      <c r="I72" s="2088">
        <v>0</v>
      </c>
      <c r="J72" s="1270">
        <v>0</v>
      </c>
      <c r="K72" s="1270">
        <v>0</v>
      </c>
      <c r="L72" s="1270">
        <v>0</v>
      </c>
      <c r="M72" s="1270">
        <v>0</v>
      </c>
      <c r="N72" s="1270">
        <v>0</v>
      </c>
      <c r="O72" s="1270">
        <v>0</v>
      </c>
      <c r="P72" s="1270">
        <v>0</v>
      </c>
      <c r="Q72" s="1270">
        <v>0</v>
      </c>
      <c r="R72" s="1270">
        <v>0</v>
      </c>
      <c r="S72" s="1270">
        <v>0</v>
      </c>
      <c r="T72" s="1270">
        <v>0</v>
      </c>
      <c r="U72" s="1270">
        <v>0</v>
      </c>
      <c r="V72" s="1270">
        <v>0</v>
      </c>
      <c r="W72" s="1270">
        <v>0</v>
      </c>
      <c r="X72" s="1270">
        <v>0</v>
      </c>
      <c r="Y72" s="1270">
        <v>0</v>
      </c>
      <c r="Z72" s="1238">
        <v>0</v>
      </c>
      <c r="AA72" s="1238">
        <v>0</v>
      </c>
    </row>
    <row r="73" spans="1:27">
      <c r="A73" s="1235">
        <v>56</v>
      </c>
      <c r="B73" s="1236" t="s">
        <v>1135</v>
      </c>
      <c r="C73" s="2442">
        <v>0</v>
      </c>
      <c r="D73" s="2396">
        <v>0</v>
      </c>
      <c r="E73" s="2212">
        <v>0</v>
      </c>
      <c r="F73" s="2089">
        <v>0</v>
      </c>
      <c r="G73" s="2089">
        <v>0</v>
      </c>
      <c r="H73" s="2089">
        <v>0</v>
      </c>
      <c r="I73" s="2089">
        <v>0</v>
      </c>
      <c r="J73" s="1271">
        <v>0</v>
      </c>
      <c r="K73" s="1271">
        <v>0</v>
      </c>
      <c r="L73" s="1271">
        <v>0</v>
      </c>
      <c r="M73" s="1271">
        <v>0</v>
      </c>
      <c r="N73" s="1271">
        <v>0</v>
      </c>
      <c r="O73" s="1271">
        <v>0</v>
      </c>
      <c r="P73" s="1271">
        <v>0</v>
      </c>
      <c r="Q73" s="1271">
        <v>0</v>
      </c>
      <c r="R73" s="1271">
        <v>0</v>
      </c>
      <c r="S73" s="1271">
        <v>0</v>
      </c>
      <c r="T73" s="1271">
        <v>0</v>
      </c>
      <c r="U73" s="1271">
        <v>0</v>
      </c>
      <c r="V73" s="1271">
        <v>0</v>
      </c>
      <c r="W73" s="1271">
        <v>0</v>
      </c>
      <c r="X73" s="1271">
        <v>0</v>
      </c>
      <c r="Y73" s="1271">
        <v>0</v>
      </c>
      <c r="Z73" s="1238">
        <v>0</v>
      </c>
      <c r="AA73" s="1238">
        <v>0</v>
      </c>
    </row>
    <row r="74" spans="1:27">
      <c r="A74" s="1232" t="s">
        <v>1186</v>
      </c>
      <c r="B74" s="1254" t="s">
        <v>1187</v>
      </c>
      <c r="C74" s="2442">
        <v>0</v>
      </c>
      <c r="D74" s="2396">
        <v>0</v>
      </c>
      <c r="E74" s="2212">
        <v>0</v>
      </c>
      <c r="F74" s="2089">
        <v>0</v>
      </c>
      <c r="G74" s="2089">
        <v>0</v>
      </c>
      <c r="H74" s="2089">
        <v>0</v>
      </c>
      <c r="I74" s="2089">
        <v>0</v>
      </c>
      <c r="J74" s="1271">
        <v>0</v>
      </c>
      <c r="K74" s="1271">
        <v>0</v>
      </c>
      <c r="L74" s="1271">
        <v>0</v>
      </c>
      <c r="M74" s="1271">
        <v>0</v>
      </c>
      <c r="N74" s="1271">
        <v>0</v>
      </c>
      <c r="O74" s="1271">
        <v>0</v>
      </c>
      <c r="P74" s="1271">
        <v>0</v>
      </c>
      <c r="Q74" s="1271">
        <v>0</v>
      </c>
      <c r="R74" s="1271">
        <v>0</v>
      </c>
      <c r="S74" s="1271">
        <v>0</v>
      </c>
      <c r="T74" s="1271">
        <v>0</v>
      </c>
      <c r="U74" s="1271">
        <v>0</v>
      </c>
      <c r="V74" s="1271">
        <v>0</v>
      </c>
      <c r="W74" s="1271">
        <v>0</v>
      </c>
      <c r="X74" s="1271">
        <v>0</v>
      </c>
      <c r="Y74" s="1271">
        <v>0</v>
      </c>
      <c r="Z74" s="1238">
        <v>0</v>
      </c>
      <c r="AA74" s="1238">
        <v>0</v>
      </c>
    </row>
    <row r="75" spans="1:27" ht="26.4">
      <c r="A75" s="1232" t="s">
        <v>1188</v>
      </c>
      <c r="B75" s="1254" t="s">
        <v>1189</v>
      </c>
      <c r="C75" s="2441">
        <v>0</v>
      </c>
      <c r="D75" s="2395">
        <v>0</v>
      </c>
      <c r="E75" s="2211">
        <v>0</v>
      </c>
      <c r="F75" s="2088">
        <v>0</v>
      </c>
      <c r="G75" s="2088">
        <v>0</v>
      </c>
      <c r="H75" s="2088">
        <v>0</v>
      </c>
      <c r="I75" s="2088">
        <v>0</v>
      </c>
      <c r="J75" s="1270">
        <v>0</v>
      </c>
      <c r="K75" s="1270">
        <v>0</v>
      </c>
      <c r="L75" s="1270">
        <v>0</v>
      </c>
      <c r="M75" s="1270">
        <v>0</v>
      </c>
      <c r="N75" s="1270">
        <v>0</v>
      </c>
      <c r="O75" s="1270">
        <v>0</v>
      </c>
      <c r="P75" s="1270">
        <v>0</v>
      </c>
      <c r="Q75" s="1270">
        <v>0</v>
      </c>
      <c r="R75" s="1270">
        <v>0</v>
      </c>
      <c r="S75" s="1270">
        <v>0</v>
      </c>
      <c r="T75" s="1270">
        <v>0</v>
      </c>
      <c r="U75" s="1270">
        <v>0</v>
      </c>
      <c r="V75" s="1270">
        <v>0</v>
      </c>
      <c r="W75" s="1270">
        <v>0</v>
      </c>
      <c r="X75" s="1270">
        <v>0</v>
      </c>
      <c r="Y75" s="1270">
        <v>0</v>
      </c>
      <c r="Z75" s="1238">
        <v>0</v>
      </c>
      <c r="AA75" s="1238">
        <v>0</v>
      </c>
    </row>
    <row r="76" spans="1:27">
      <c r="A76" s="1245">
        <v>57</v>
      </c>
      <c r="B76" s="1246" t="s">
        <v>1190</v>
      </c>
      <c r="C76" s="2440">
        <v>0</v>
      </c>
      <c r="D76" s="2394">
        <v>0</v>
      </c>
      <c r="E76" s="2210">
        <v>0</v>
      </c>
      <c r="F76" s="2086">
        <v>0</v>
      </c>
      <c r="G76" s="2086">
        <v>0</v>
      </c>
      <c r="H76" s="2086">
        <v>0</v>
      </c>
      <c r="I76" s="2086">
        <v>0</v>
      </c>
      <c r="J76" s="1266">
        <v>0</v>
      </c>
      <c r="K76" s="1266">
        <v>0</v>
      </c>
      <c r="L76" s="1266">
        <v>0</v>
      </c>
      <c r="M76" s="1266">
        <v>0</v>
      </c>
      <c r="N76" s="1266">
        <v>0</v>
      </c>
      <c r="O76" s="1266">
        <v>0</v>
      </c>
      <c r="P76" s="1266">
        <v>0</v>
      </c>
      <c r="Q76" s="1266">
        <v>0</v>
      </c>
      <c r="R76" s="1266">
        <v>0</v>
      </c>
      <c r="S76" s="1266">
        <v>0</v>
      </c>
      <c r="T76" s="1266">
        <v>0</v>
      </c>
      <c r="U76" s="1266">
        <v>0</v>
      </c>
      <c r="V76" s="1266">
        <v>0</v>
      </c>
      <c r="W76" s="1266">
        <v>0</v>
      </c>
      <c r="X76" s="1266">
        <v>0</v>
      </c>
      <c r="Y76" s="1266">
        <v>0</v>
      </c>
      <c r="Z76" s="1267">
        <v>0</v>
      </c>
      <c r="AA76" s="1267">
        <v>0</v>
      </c>
    </row>
    <row r="77" spans="1:27">
      <c r="A77" s="1245">
        <v>58</v>
      </c>
      <c r="B77" s="1246" t="s">
        <v>484</v>
      </c>
      <c r="C77" s="2440">
        <v>21911900</v>
      </c>
      <c r="D77" s="2394">
        <v>21344548</v>
      </c>
      <c r="E77" s="2210">
        <v>20428008</v>
      </c>
      <c r="F77" s="2086">
        <v>22963927</v>
      </c>
      <c r="G77" s="2086">
        <v>22073260</v>
      </c>
      <c r="H77" s="2086">
        <v>21748101</v>
      </c>
      <c r="I77" s="2086">
        <v>21405374</v>
      </c>
      <c r="J77" s="1266">
        <v>28161562</v>
      </c>
      <c r="K77" s="1266">
        <v>24455490</v>
      </c>
      <c r="L77" s="1266">
        <v>23309310</v>
      </c>
      <c r="M77" s="1266">
        <v>21720669</v>
      </c>
      <c r="N77" s="1266">
        <v>19857672</v>
      </c>
      <c r="O77" s="1266">
        <v>19157993</v>
      </c>
      <c r="P77" s="1266">
        <v>18965039</v>
      </c>
      <c r="Q77" s="1266">
        <v>18546244</v>
      </c>
      <c r="R77" s="1266">
        <v>18431419</v>
      </c>
      <c r="S77" s="1266">
        <v>17711597</v>
      </c>
      <c r="T77" s="1266">
        <v>16801241</v>
      </c>
      <c r="U77" s="1266">
        <v>19885450</v>
      </c>
      <c r="V77" s="1266">
        <v>19689546</v>
      </c>
      <c r="W77" s="1266">
        <v>14887031</v>
      </c>
      <c r="X77" s="1266">
        <v>15727878</v>
      </c>
      <c r="Y77" s="1266">
        <v>14087683</v>
      </c>
      <c r="Z77" s="1267">
        <v>14621763</v>
      </c>
      <c r="AA77" s="1267">
        <v>14435675</v>
      </c>
    </row>
    <row r="78" spans="1:27">
      <c r="A78" s="1245">
        <v>59</v>
      </c>
      <c r="B78" s="1246" t="s">
        <v>1191</v>
      </c>
      <c r="C78" s="2440">
        <v>242885172</v>
      </c>
      <c r="D78" s="2394">
        <v>230527362</v>
      </c>
      <c r="E78" s="2210">
        <v>228589160</v>
      </c>
      <c r="F78" s="2086">
        <v>238429914</v>
      </c>
      <c r="G78" s="2086">
        <v>237454497</v>
      </c>
      <c r="H78" s="2086">
        <v>224092080</v>
      </c>
      <c r="I78" s="2086">
        <v>227601819</v>
      </c>
      <c r="J78" s="1266">
        <v>227249756</v>
      </c>
      <c r="K78" s="1266">
        <v>215556905</v>
      </c>
      <c r="L78" s="1266">
        <v>203884518</v>
      </c>
      <c r="M78" s="1266">
        <v>206861859</v>
      </c>
      <c r="N78" s="1266">
        <v>197653025</v>
      </c>
      <c r="O78" s="1266">
        <v>192828432</v>
      </c>
      <c r="P78" s="1266">
        <v>188752470</v>
      </c>
      <c r="Q78" s="1266">
        <v>185414703</v>
      </c>
      <c r="R78" s="1266">
        <v>180303759</v>
      </c>
      <c r="S78" s="1266">
        <v>168956120</v>
      </c>
      <c r="T78" s="1266">
        <v>162203379</v>
      </c>
      <c r="U78" s="1266">
        <v>169797280</v>
      </c>
      <c r="V78" s="1266">
        <v>161098701</v>
      </c>
      <c r="W78" s="1266">
        <v>156561395</v>
      </c>
      <c r="X78" s="1266">
        <v>155280234</v>
      </c>
      <c r="Y78" s="1266">
        <v>151244283</v>
      </c>
      <c r="Z78" s="1267">
        <v>146894105</v>
      </c>
      <c r="AA78" s="1267">
        <v>140649732</v>
      </c>
    </row>
    <row r="79" spans="1:27">
      <c r="A79" s="1245">
        <v>60</v>
      </c>
      <c r="B79" s="1246" t="s">
        <v>1192</v>
      </c>
      <c r="C79" s="2440">
        <v>1581951606</v>
      </c>
      <c r="D79" s="2394">
        <v>1560810228</v>
      </c>
      <c r="E79" s="2210">
        <v>1505475690</v>
      </c>
      <c r="F79" s="2086">
        <v>1454241881</v>
      </c>
      <c r="G79" s="2086">
        <v>1436344581</v>
      </c>
      <c r="H79" s="2086">
        <v>1430630268</v>
      </c>
      <c r="I79" s="2086">
        <v>1379056015</v>
      </c>
      <c r="J79" s="1266">
        <v>1304627973</v>
      </c>
      <c r="K79" s="1266">
        <v>1301540549</v>
      </c>
      <c r="L79" s="1266">
        <v>1243573490</v>
      </c>
      <c r="M79" s="1266">
        <v>1215019193</v>
      </c>
      <c r="N79" s="1266">
        <v>1214849089</v>
      </c>
      <c r="O79" s="1266">
        <v>1274839842</v>
      </c>
      <c r="P79" s="1266">
        <v>1260432619</v>
      </c>
      <c r="Q79" s="1266">
        <v>1238582089</v>
      </c>
      <c r="R79" s="1266">
        <v>1225170195</v>
      </c>
      <c r="S79" s="1266">
        <v>1201628000</v>
      </c>
      <c r="T79" s="1266">
        <v>1164323759</v>
      </c>
      <c r="U79" s="1266">
        <v>1153840597</v>
      </c>
      <c r="V79" s="1266">
        <v>1095193630</v>
      </c>
      <c r="W79" s="1266">
        <v>1048627694</v>
      </c>
      <c r="X79" s="1266">
        <v>1072192783</v>
      </c>
      <c r="Y79" s="1266">
        <v>1042207397</v>
      </c>
      <c r="Z79" s="1267">
        <v>1068739469</v>
      </c>
      <c r="AA79" s="1267">
        <v>1040621479</v>
      </c>
    </row>
    <row r="80" spans="1:27" ht="15.75" customHeight="1" thickBot="1">
      <c r="A80" s="1249" t="s">
        <v>1193</v>
      </c>
      <c r="B80" s="1249"/>
      <c r="C80" s="1250"/>
      <c r="D80" s="2389"/>
      <c r="E80" s="2203"/>
      <c r="F80" s="1268"/>
      <c r="G80" s="1268"/>
      <c r="H80" s="1268"/>
      <c r="I80" s="1268"/>
      <c r="J80" s="1268"/>
      <c r="K80" s="1268"/>
      <c r="L80" s="1268"/>
      <c r="M80" s="1268"/>
      <c r="N80" s="1268"/>
      <c r="O80" s="1268"/>
      <c r="P80" s="1268"/>
      <c r="Q80" s="1268"/>
      <c r="R80" s="1268"/>
      <c r="S80" s="1268"/>
      <c r="T80" s="1268"/>
      <c r="U80" s="1268"/>
      <c r="V80" s="1268"/>
      <c r="W80" s="1268"/>
      <c r="X80" s="1268"/>
      <c r="Y80" s="1268"/>
      <c r="Z80" s="1268"/>
      <c r="AA80" s="1268"/>
    </row>
    <row r="81" spans="1:27">
      <c r="A81" s="1245">
        <v>61</v>
      </c>
      <c r="B81" s="1246" t="s">
        <v>1194</v>
      </c>
      <c r="C81" s="1275">
        <v>0.123</v>
      </c>
      <c r="D81" s="2397">
        <v>0.12</v>
      </c>
      <c r="E81" s="2213">
        <v>0.123</v>
      </c>
      <c r="F81" s="1272">
        <v>0.13500000000000001</v>
      </c>
      <c r="G81" s="1272">
        <v>0.13100000000000001</v>
      </c>
      <c r="H81" s="1272">
        <v>0.126</v>
      </c>
      <c r="I81" s="1272">
        <v>0.13699999999999998</v>
      </c>
      <c r="J81" s="1272">
        <v>0.13700000000000001</v>
      </c>
      <c r="K81" s="1272">
        <v>0.13100000000000001</v>
      </c>
      <c r="L81" s="1272">
        <v>0.13</v>
      </c>
      <c r="M81" s="1272">
        <v>0.13700000000000001</v>
      </c>
      <c r="N81" s="1272">
        <v>0.13100000000000001</v>
      </c>
      <c r="O81" s="1272">
        <v>0.122</v>
      </c>
      <c r="P81" s="1272">
        <v>0.12</v>
      </c>
      <c r="Q81" s="1272">
        <v>0.11899999999999999</v>
      </c>
      <c r="R81" s="1272">
        <v>0.11700000000000001</v>
      </c>
      <c r="S81" s="1272">
        <v>0.111</v>
      </c>
      <c r="T81" s="1273">
        <v>0.111</v>
      </c>
      <c r="U81" s="1273">
        <v>0.113</v>
      </c>
      <c r="V81" s="1273">
        <v>0.113</v>
      </c>
      <c r="W81" s="1273">
        <v>0.11899999999999999</v>
      </c>
      <c r="X81" s="1272">
        <v>0.113</v>
      </c>
      <c r="Y81" s="1272">
        <v>0.115</v>
      </c>
      <c r="Z81" s="1272">
        <v>0.107</v>
      </c>
      <c r="AA81" s="1272">
        <v>0.104</v>
      </c>
    </row>
    <row r="82" spans="1:27" ht="15.6">
      <c r="A82" s="1245">
        <v>62</v>
      </c>
      <c r="B82" s="1246" t="s">
        <v>2902</v>
      </c>
      <c r="C82" s="2090">
        <v>0.14000000000000001</v>
      </c>
      <c r="D82" s="2398">
        <v>0.13400000000000001</v>
      </c>
      <c r="E82" s="2214">
        <v>0.13800000000000001</v>
      </c>
      <c r="F82" s="2090">
        <v>0.14799999999999999</v>
      </c>
      <c r="G82" s="2090">
        <v>0.15</v>
      </c>
      <c r="H82" s="2090">
        <v>0.14099999999999999</v>
      </c>
      <c r="I82" s="2090">
        <v>0.15</v>
      </c>
      <c r="J82" s="1274">
        <v>0.153</v>
      </c>
      <c r="K82" s="1274">
        <v>0.14699999999999999</v>
      </c>
      <c r="L82" s="1274">
        <v>0.14499999999999999</v>
      </c>
      <c r="M82" s="1274">
        <v>0.152</v>
      </c>
      <c r="N82" s="1274">
        <v>0.14599999999999999</v>
      </c>
      <c r="O82" s="1274">
        <v>0.13600000000000001</v>
      </c>
      <c r="P82" s="1274">
        <v>0.13500000000000001</v>
      </c>
      <c r="Q82" s="1274">
        <v>0.13500000000000001</v>
      </c>
      <c r="R82" s="1274">
        <v>0.13200000000000001</v>
      </c>
      <c r="S82" s="1274">
        <v>0.126</v>
      </c>
      <c r="T82" s="1274">
        <v>0.125</v>
      </c>
      <c r="U82" s="1274">
        <v>0.13</v>
      </c>
      <c r="V82" s="1274">
        <v>0.129</v>
      </c>
      <c r="W82" s="1274">
        <v>0.13500000000000001</v>
      </c>
      <c r="X82" s="1274">
        <v>0.13</v>
      </c>
      <c r="Y82" s="1274">
        <v>0.13200000000000001</v>
      </c>
      <c r="Z82" s="1275">
        <v>0.124</v>
      </c>
      <c r="AA82" s="1275">
        <v>0.121</v>
      </c>
    </row>
    <row r="83" spans="1:27">
      <c r="A83" s="1245">
        <v>63</v>
      </c>
      <c r="B83" s="1246" t="s">
        <v>1195</v>
      </c>
      <c r="C83" s="2090">
        <v>0.154</v>
      </c>
      <c r="D83" s="2398">
        <v>0.14799999999999999</v>
      </c>
      <c r="E83" s="2214">
        <v>0.152</v>
      </c>
      <c r="F83" s="2090">
        <v>0.16400000000000001</v>
      </c>
      <c r="G83" s="2090">
        <v>0.16500000000000001</v>
      </c>
      <c r="H83" s="2090">
        <v>0.157</v>
      </c>
      <c r="I83" s="2090">
        <v>0.16500000000000001</v>
      </c>
      <c r="J83" s="1274">
        <v>0.17399999999999999</v>
      </c>
      <c r="K83" s="1274">
        <v>0.16600000000000001</v>
      </c>
      <c r="L83" s="1274">
        <v>0.16400000000000001</v>
      </c>
      <c r="M83" s="1274">
        <v>0.17</v>
      </c>
      <c r="N83" s="1274">
        <v>0.16300000000000001</v>
      </c>
      <c r="O83" s="1274">
        <v>0.151</v>
      </c>
      <c r="P83" s="1274">
        <v>0.15</v>
      </c>
      <c r="Q83" s="1274">
        <v>0.15</v>
      </c>
      <c r="R83" s="1274">
        <v>0.14699999999999999</v>
      </c>
      <c r="S83" s="1274">
        <v>0.14099999999999999</v>
      </c>
      <c r="T83" s="1274">
        <v>0.13900000000000001</v>
      </c>
      <c r="U83" s="1274">
        <v>0.14699999999999999</v>
      </c>
      <c r="V83" s="1274">
        <v>0.14699999999999999</v>
      </c>
      <c r="W83" s="1274">
        <v>0.14899999999999999</v>
      </c>
      <c r="X83" s="1274">
        <v>0.14499999999999999</v>
      </c>
      <c r="Y83" s="1274">
        <v>0.14499999999999999</v>
      </c>
      <c r="Z83" s="1275">
        <v>0.13700000000000001</v>
      </c>
      <c r="AA83" s="1275">
        <v>0.13500000000000001</v>
      </c>
    </row>
    <row r="84" spans="1:27">
      <c r="A84" s="1245">
        <v>64</v>
      </c>
      <c r="B84" s="1246" t="s">
        <v>1196</v>
      </c>
      <c r="C84" s="2090">
        <v>3.5999999999999997E-2</v>
      </c>
      <c r="D84" s="2398">
        <v>3.5999999999999997E-2</v>
      </c>
      <c r="E84" s="2214">
        <v>3.5999999999999997E-2</v>
      </c>
      <c r="F84" s="2090">
        <v>3.5999999999999997E-2</v>
      </c>
      <c r="G84" s="2090">
        <v>3.5999999999999997E-2</v>
      </c>
      <c r="H84" s="2090">
        <v>3.5999999999999997E-2</v>
      </c>
      <c r="I84" s="2090">
        <v>3.6000000000000004E-2</v>
      </c>
      <c r="J84" s="1274">
        <v>3.5999999999999997E-2</v>
      </c>
      <c r="K84" s="1274">
        <v>3.5999999999999997E-2</v>
      </c>
      <c r="L84" s="1274">
        <v>3.5000000000000003E-2</v>
      </c>
      <c r="M84" s="1274">
        <v>3.5000000000000003E-2</v>
      </c>
      <c r="N84" s="1274">
        <v>3.5000000000000003E-2</v>
      </c>
      <c r="O84" s="1274">
        <v>3.5000000000000003E-2</v>
      </c>
      <c r="P84" s="1274">
        <v>3.5000000000000003E-2</v>
      </c>
      <c r="Q84" s="1274">
        <v>3.5000000000000003E-2</v>
      </c>
      <c r="R84" s="1274">
        <v>3.5000000000000003E-2</v>
      </c>
      <c r="S84" s="1274">
        <v>3.5000000000000003E-2</v>
      </c>
      <c r="T84" s="1276">
        <v>0.03</v>
      </c>
      <c r="U84" s="1276">
        <v>0.03</v>
      </c>
      <c r="V84" s="1276">
        <v>2.6249999999999999E-2</v>
      </c>
      <c r="W84" s="1276">
        <v>2.6249999999999999E-2</v>
      </c>
      <c r="X84" s="1277">
        <v>2.2499999999999999E-2</v>
      </c>
      <c r="Y84" s="1277">
        <v>2.2499999999999999E-2</v>
      </c>
      <c r="Z84" s="1278">
        <v>2.2499999999999999E-2</v>
      </c>
      <c r="AA84" s="1278">
        <v>2.2499999999999999E-2</v>
      </c>
    </row>
    <row r="85" spans="1:27">
      <c r="A85" s="1235">
        <v>65</v>
      </c>
      <c r="B85" s="1254" t="s">
        <v>1197</v>
      </c>
      <c r="C85" s="2091">
        <v>2.5000000000000001E-2</v>
      </c>
      <c r="D85" s="2399">
        <v>2.5000000000000001E-2</v>
      </c>
      <c r="E85" s="2215">
        <v>2.5000000000000001E-2</v>
      </c>
      <c r="F85" s="2091">
        <v>2.5000000000000001E-2</v>
      </c>
      <c r="G85" s="2091">
        <v>2.5000000000000001E-2</v>
      </c>
      <c r="H85" s="2091">
        <v>2.5000000000000001E-2</v>
      </c>
      <c r="I85" s="2091">
        <v>2.5000000000000001E-2</v>
      </c>
      <c r="J85" s="1077">
        <v>2.5000000000000001E-2</v>
      </c>
      <c r="K85" s="1077">
        <v>2.5000000000000001E-2</v>
      </c>
      <c r="L85" s="1077">
        <v>2.5000000000000001E-2</v>
      </c>
      <c r="M85" s="1077">
        <v>2.5000000000000001E-2</v>
      </c>
      <c r="N85" s="1077">
        <v>2.5000000000000001E-2</v>
      </c>
      <c r="O85" s="1077">
        <v>2.5000000000000001E-2</v>
      </c>
      <c r="P85" s="1077">
        <v>2.5000000000000001E-2</v>
      </c>
      <c r="Q85" s="1077">
        <v>2.5000000000000001E-2</v>
      </c>
      <c r="R85" s="1077">
        <v>2.5000000000000001E-2</v>
      </c>
      <c r="S85" s="1077">
        <v>2.5000000000000001E-2</v>
      </c>
      <c r="T85" s="1279">
        <v>0.02</v>
      </c>
      <c r="U85" s="1279">
        <v>0.02</v>
      </c>
      <c r="V85" s="1279">
        <v>1.6250000000000001E-2</v>
      </c>
      <c r="W85" s="1279">
        <v>1.6250000000000001E-2</v>
      </c>
      <c r="X85" s="1280">
        <v>1.2500000000000001E-2</v>
      </c>
      <c r="Y85" s="1280">
        <v>1.2500000000000001E-2</v>
      </c>
      <c r="Z85" s="1281">
        <v>1.2500000000000001E-2</v>
      </c>
      <c r="AA85" s="1281">
        <v>1.2500000000000001E-2</v>
      </c>
    </row>
    <row r="86" spans="1:27">
      <c r="A86" s="1235">
        <v>66</v>
      </c>
      <c r="B86" s="1254" t="s">
        <v>1198</v>
      </c>
      <c r="C86" s="2091">
        <v>1E-3</v>
      </c>
      <c r="D86" s="2399">
        <v>1E-3</v>
      </c>
      <c r="E86" s="2215">
        <v>1E-3</v>
      </c>
      <c r="F86" s="2091">
        <v>1E-3</v>
      </c>
      <c r="G86" s="2091">
        <v>1E-3</v>
      </c>
      <c r="H86" s="2091">
        <v>1E-3</v>
      </c>
      <c r="I86" s="2091">
        <v>1E-3</v>
      </c>
      <c r="J86" s="1077">
        <v>1E-3</v>
      </c>
      <c r="K86" s="1077">
        <v>1E-3</v>
      </c>
      <c r="L86" s="1077">
        <v>0</v>
      </c>
      <c r="M86" s="1077">
        <v>0</v>
      </c>
      <c r="N86" s="1077">
        <v>0</v>
      </c>
      <c r="O86" s="1077">
        <v>0</v>
      </c>
      <c r="P86" s="1077">
        <v>0</v>
      </c>
      <c r="Q86" s="1077">
        <v>0</v>
      </c>
      <c r="R86" s="1077">
        <v>0</v>
      </c>
      <c r="S86" s="1077">
        <v>0</v>
      </c>
      <c r="T86" s="1077">
        <v>0</v>
      </c>
      <c r="U86" s="1077">
        <v>0</v>
      </c>
      <c r="V86" s="1077">
        <v>0</v>
      </c>
      <c r="W86" s="1077">
        <v>0</v>
      </c>
      <c r="X86" s="1077">
        <v>0</v>
      </c>
      <c r="Y86" s="1077">
        <v>0</v>
      </c>
      <c r="Z86" s="1282">
        <v>0</v>
      </c>
      <c r="AA86" s="1282">
        <v>0</v>
      </c>
    </row>
    <row r="87" spans="1:27" ht="26.4">
      <c r="A87" s="1235">
        <v>67</v>
      </c>
      <c r="B87" s="1254" t="s">
        <v>1199</v>
      </c>
      <c r="C87" s="2091">
        <v>0.01</v>
      </c>
      <c r="D87" s="2399">
        <v>0.01</v>
      </c>
      <c r="E87" s="2215">
        <v>0.01</v>
      </c>
      <c r="F87" s="2091">
        <v>0.01</v>
      </c>
      <c r="G87" s="2091">
        <v>0.01</v>
      </c>
      <c r="H87" s="2091">
        <v>0.01</v>
      </c>
      <c r="I87" s="2091">
        <v>0.01</v>
      </c>
      <c r="J87" s="1077">
        <v>0.01</v>
      </c>
      <c r="K87" s="1077">
        <v>0.01</v>
      </c>
      <c r="L87" s="1077">
        <v>0.01</v>
      </c>
      <c r="M87" s="1077">
        <v>0.01</v>
      </c>
      <c r="N87" s="1077">
        <v>0.01</v>
      </c>
      <c r="O87" s="1077">
        <v>0.01</v>
      </c>
      <c r="P87" s="1077">
        <v>0.01</v>
      </c>
      <c r="Q87" s="1077">
        <v>0.01</v>
      </c>
      <c r="R87" s="1077">
        <v>0.01</v>
      </c>
      <c r="S87" s="1077">
        <v>0.01</v>
      </c>
      <c r="T87" s="1077">
        <v>0.01</v>
      </c>
      <c r="U87" s="1077">
        <v>0.01</v>
      </c>
      <c r="V87" s="1077">
        <v>0.01</v>
      </c>
      <c r="W87" s="1077">
        <v>0.01</v>
      </c>
      <c r="X87" s="1077">
        <v>0.01</v>
      </c>
      <c r="Y87" s="1077">
        <v>0.01</v>
      </c>
      <c r="Z87" s="1282">
        <v>0.01</v>
      </c>
      <c r="AA87" s="1282">
        <v>0.01</v>
      </c>
    </row>
    <row r="88" spans="1:27" ht="26.4">
      <c r="A88" s="1245">
        <v>68</v>
      </c>
      <c r="B88" s="1246" t="s">
        <v>1200</v>
      </c>
      <c r="C88" s="2090">
        <v>3.7999999999999999E-2</v>
      </c>
      <c r="D88" s="2398">
        <v>3.2000000000000001E-2</v>
      </c>
      <c r="E88" s="2214">
        <v>3.5999999999999997E-2</v>
      </c>
      <c r="F88" s="2090">
        <v>4.8000000000000001E-2</v>
      </c>
      <c r="G88" s="2090">
        <v>0.05</v>
      </c>
      <c r="H88" s="2090">
        <v>4.1000000000000002E-2</v>
      </c>
      <c r="I88" s="2090">
        <v>0.05</v>
      </c>
      <c r="J88" s="1274">
        <v>5.8999999999999997E-2</v>
      </c>
      <c r="K88" s="1274">
        <v>0.05</v>
      </c>
      <c r="L88" s="1274">
        <v>4.9000000000000002E-2</v>
      </c>
      <c r="M88" s="1274">
        <v>5.5E-2</v>
      </c>
      <c r="N88" s="1274">
        <v>4.7E-2</v>
      </c>
      <c r="O88" s="1274">
        <v>3.5999999999999997E-2</v>
      </c>
      <c r="P88" s="1274">
        <v>3.5000000000000003E-2</v>
      </c>
      <c r="Q88" s="1274">
        <v>3.4000000000000002E-2</v>
      </c>
      <c r="R88" s="1274">
        <v>3.2000000000000001E-2</v>
      </c>
      <c r="S88" s="1274">
        <v>2.5999999999999999E-2</v>
      </c>
      <c r="T88" s="1274">
        <v>2.9000000000000001E-2</v>
      </c>
      <c r="U88" s="1274">
        <v>3.5000000000000003E-2</v>
      </c>
      <c r="V88" s="1274">
        <v>0.04</v>
      </c>
      <c r="W88" s="1274">
        <v>4.2000000000000003E-2</v>
      </c>
      <c r="X88" s="1274">
        <v>4.1000000000000002E-2</v>
      </c>
      <c r="Y88" s="1274">
        <v>4.0499999999999994E-2</v>
      </c>
      <c r="Z88" s="1275">
        <v>3.2500000000000015E-2</v>
      </c>
      <c r="AA88" s="1275">
        <v>3.050000000000001E-2</v>
      </c>
    </row>
    <row r="89" spans="1:27" ht="15.75" customHeight="1" thickBot="1">
      <c r="A89" s="1249" t="s">
        <v>1201</v>
      </c>
      <c r="B89" s="1249"/>
      <c r="C89" s="1250"/>
      <c r="D89" s="2389"/>
      <c r="E89" s="2203"/>
      <c r="F89" s="1250"/>
      <c r="G89" s="1250"/>
      <c r="H89" s="1250"/>
      <c r="I89" s="1250"/>
      <c r="J89" s="1250"/>
      <c r="K89" s="1250"/>
      <c r="L89" s="1250"/>
      <c r="M89" s="1250"/>
      <c r="N89" s="1250"/>
      <c r="O89" s="1250"/>
      <c r="P89" s="1250"/>
      <c r="Q89" s="1250"/>
      <c r="R89" s="1250"/>
      <c r="S89" s="1250"/>
      <c r="T89" s="1250"/>
      <c r="U89" s="1250"/>
      <c r="V89" s="1250"/>
      <c r="W89" s="1250"/>
      <c r="X89" s="1250"/>
      <c r="Y89" s="1250"/>
      <c r="Z89" s="1268"/>
      <c r="AA89" s="1268"/>
    </row>
    <row r="90" spans="1:27" ht="92.4">
      <c r="A90" s="1283">
        <v>72</v>
      </c>
      <c r="B90" s="1284" t="s">
        <v>1202</v>
      </c>
      <c r="C90" s="2439">
        <v>2401153</v>
      </c>
      <c r="D90" s="2393">
        <v>2290860</v>
      </c>
      <c r="E90" s="2209">
        <v>2761816</v>
      </c>
      <c r="F90" s="2085">
        <v>3747299</v>
      </c>
      <c r="G90" s="2085">
        <v>2791075</v>
      </c>
      <c r="H90" s="2085">
        <v>2437469</v>
      </c>
      <c r="I90" s="2085">
        <v>2645072</v>
      </c>
      <c r="J90" s="1265">
        <v>1845352</v>
      </c>
      <c r="K90" s="1265">
        <v>5393698</v>
      </c>
      <c r="L90" s="1265">
        <v>6820509</v>
      </c>
      <c r="M90" s="1265">
        <v>6957647</v>
      </c>
      <c r="N90" s="1265">
        <v>6567538</v>
      </c>
      <c r="O90" s="1265">
        <v>7150819</v>
      </c>
      <c r="P90" s="1265">
        <v>8612537</v>
      </c>
      <c r="Q90" s="1265">
        <v>8614515</v>
      </c>
      <c r="R90" s="1265">
        <v>8465943</v>
      </c>
      <c r="S90" s="1265">
        <v>9913600</v>
      </c>
      <c r="T90" s="1265">
        <v>539980</v>
      </c>
      <c r="U90" s="1265">
        <v>661080</v>
      </c>
      <c r="V90" s="1265">
        <v>1235594</v>
      </c>
      <c r="W90" s="1265">
        <v>1613290</v>
      </c>
      <c r="X90" s="1265">
        <v>1131163</v>
      </c>
      <c r="Y90" s="1265">
        <v>1103771</v>
      </c>
      <c r="Z90" s="1285">
        <v>1390233</v>
      </c>
      <c r="AA90" s="1285">
        <v>1187407</v>
      </c>
    </row>
    <row r="91" spans="1:27" ht="66">
      <c r="A91" s="1251">
        <v>73</v>
      </c>
      <c r="B91" s="1236" t="s">
        <v>1203</v>
      </c>
      <c r="C91" s="2443">
        <v>17000589</v>
      </c>
      <c r="D91" s="2400">
        <v>16783376</v>
      </c>
      <c r="E91" s="2216">
        <v>17387089</v>
      </c>
      <c r="F91" s="2092">
        <v>17455974</v>
      </c>
      <c r="G91" s="2092">
        <v>16355985</v>
      </c>
      <c r="H91" s="2092">
        <v>15265156</v>
      </c>
      <c r="I91" s="2092">
        <v>14236130</v>
      </c>
      <c r="J91" s="1286">
        <v>16120775</v>
      </c>
      <c r="K91" s="1286">
        <v>15136337</v>
      </c>
      <c r="L91" s="1286">
        <v>13876523</v>
      </c>
      <c r="M91" s="1286">
        <v>14254925</v>
      </c>
      <c r="N91" s="1286">
        <v>13774193</v>
      </c>
      <c r="O91" s="1286">
        <v>12608027</v>
      </c>
      <c r="P91" s="1286">
        <v>11516471</v>
      </c>
      <c r="Q91" s="1286">
        <v>10987305</v>
      </c>
      <c r="R91" s="1286">
        <v>10552143</v>
      </c>
      <c r="S91" s="1286">
        <v>8591179</v>
      </c>
      <c r="T91" s="1286">
        <v>8826224</v>
      </c>
      <c r="U91" s="1286">
        <v>8517678</v>
      </c>
      <c r="V91" s="1286">
        <v>8006017</v>
      </c>
      <c r="W91" s="1286">
        <v>8134171</v>
      </c>
      <c r="X91" s="1286">
        <v>9943035</v>
      </c>
      <c r="Y91" s="1286">
        <v>10846644</v>
      </c>
      <c r="Z91" s="1287">
        <v>10521303</v>
      </c>
      <c r="AA91" s="1287">
        <v>8771194</v>
      </c>
    </row>
    <row r="92" spans="1:27">
      <c r="A92" s="1235">
        <v>75</v>
      </c>
      <c r="B92" s="1236" t="s">
        <v>1204</v>
      </c>
      <c r="C92" s="2443">
        <v>12210667</v>
      </c>
      <c r="D92" s="2400">
        <v>9960379</v>
      </c>
      <c r="E92" s="2216">
        <v>7792711</v>
      </c>
      <c r="F92" s="2092">
        <v>9104033</v>
      </c>
      <c r="G92" s="2092">
        <v>10227222</v>
      </c>
      <c r="H92" s="2092">
        <v>9612065</v>
      </c>
      <c r="I92" s="2092">
        <v>7990551</v>
      </c>
      <c r="J92" s="1286">
        <v>5078061</v>
      </c>
      <c r="K92" s="1286">
        <v>5859491</v>
      </c>
      <c r="L92" s="1286">
        <v>4666422</v>
      </c>
      <c r="M92" s="1286">
        <v>5534009</v>
      </c>
      <c r="N92" s="1286">
        <v>6626210</v>
      </c>
      <c r="O92" s="1286">
        <v>5492017</v>
      </c>
      <c r="P92" s="1286">
        <v>4780021</v>
      </c>
      <c r="Q92" s="1286">
        <v>5301861</v>
      </c>
      <c r="R92" s="1286">
        <v>8699033</v>
      </c>
      <c r="S92" s="1286">
        <v>13062665</v>
      </c>
      <c r="T92" s="1286">
        <v>15525496</v>
      </c>
      <c r="U92" s="1286">
        <v>17158053</v>
      </c>
      <c r="V92" s="1286">
        <v>17951733</v>
      </c>
      <c r="W92" s="1286">
        <v>17973166</v>
      </c>
      <c r="X92" s="1286">
        <v>20714355</v>
      </c>
      <c r="Y92" s="1286">
        <v>22134618</v>
      </c>
      <c r="Z92" s="1287">
        <v>24268045</v>
      </c>
      <c r="AA92" s="1287">
        <v>22730319</v>
      </c>
    </row>
    <row r="93" spans="1:27" ht="26.25" customHeight="1" thickBot="1">
      <c r="A93" s="2489" t="s">
        <v>1205</v>
      </c>
      <c r="B93" s="2489"/>
      <c r="C93" s="1250"/>
      <c r="D93" s="2389"/>
      <c r="E93" s="2203"/>
      <c r="F93" s="1250"/>
      <c r="G93" s="1250"/>
      <c r="H93" s="1250"/>
      <c r="I93" s="1250"/>
      <c r="J93" s="1250"/>
      <c r="K93" s="1250"/>
      <c r="L93" s="1250"/>
      <c r="M93" s="1250"/>
      <c r="N93" s="1250"/>
      <c r="O93" s="1250"/>
      <c r="P93" s="1250"/>
      <c r="Q93" s="1250"/>
      <c r="R93" s="1250"/>
      <c r="S93" s="1250"/>
      <c r="T93" s="1250"/>
      <c r="U93" s="1250"/>
      <c r="V93" s="1250"/>
      <c r="W93" s="1250"/>
      <c r="X93" s="1250"/>
      <c r="Y93" s="1250"/>
      <c r="Z93" s="1250"/>
      <c r="AA93" s="1250"/>
    </row>
    <row r="94" spans="1:27" ht="26.4">
      <c r="A94" s="1283">
        <v>82</v>
      </c>
      <c r="B94" s="1288" t="s">
        <v>1206</v>
      </c>
      <c r="C94" s="2444">
        <v>0</v>
      </c>
      <c r="D94" s="2401">
        <v>0</v>
      </c>
      <c r="E94" s="2217">
        <v>0</v>
      </c>
      <c r="F94" s="2088">
        <v>0</v>
      </c>
      <c r="G94" s="2088">
        <v>0</v>
      </c>
      <c r="H94" s="2088">
        <v>0</v>
      </c>
      <c r="I94" s="2088">
        <v>0</v>
      </c>
      <c r="J94" s="1270">
        <v>0</v>
      </c>
      <c r="K94" s="1270">
        <v>0</v>
      </c>
      <c r="L94" s="1270">
        <v>0</v>
      </c>
      <c r="M94" s="1270">
        <v>0</v>
      </c>
      <c r="N94" s="1270">
        <v>0</v>
      </c>
      <c r="O94" s="1270">
        <v>0</v>
      </c>
      <c r="P94" s="1270">
        <v>0</v>
      </c>
      <c r="Q94" s="1270">
        <v>0</v>
      </c>
      <c r="R94" s="1270">
        <v>0</v>
      </c>
      <c r="S94" s="1270">
        <v>0</v>
      </c>
      <c r="T94" s="1270">
        <v>0</v>
      </c>
      <c r="U94" s="1270">
        <v>0</v>
      </c>
      <c r="V94" s="1270">
        <v>0</v>
      </c>
      <c r="W94" s="1270">
        <v>0</v>
      </c>
      <c r="X94" s="1270">
        <v>0</v>
      </c>
      <c r="Y94" s="1270">
        <v>0</v>
      </c>
      <c r="Z94" s="1238">
        <v>0</v>
      </c>
      <c r="AA94" s="1238">
        <v>0</v>
      </c>
    </row>
    <row r="95" spans="1:27">
      <c r="A95" s="1235">
        <v>83</v>
      </c>
      <c r="B95" s="1236" t="s">
        <v>1207</v>
      </c>
      <c r="C95" s="2439">
        <v>0</v>
      </c>
      <c r="D95" s="2393">
        <v>0</v>
      </c>
      <c r="E95" s="2209">
        <v>0</v>
      </c>
      <c r="F95" s="2088">
        <v>0</v>
      </c>
      <c r="G95" s="2088">
        <v>0</v>
      </c>
      <c r="H95" s="2088">
        <v>0</v>
      </c>
      <c r="I95" s="2088">
        <v>0</v>
      </c>
      <c r="J95" s="1270">
        <v>0</v>
      </c>
      <c r="K95" s="1270">
        <v>0</v>
      </c>
      <c r="L95" s="1270">
        <v>0</v>
      </c>
      <c r="M95" s="1270">
        <v>0</v>
      </c>
      <c r="N95" s="1270">
        <v>0</v>
      </c>
      <c r="O95" s="1270">
        <v>0</v>
      </c>
      <c r="P95" s="1270">
        <v>0</v>
      </c>
      <c r="Q95" s="1270">
        <v>0</v>
      </c>
      <c r="R95" s="1270">
        <v>0</v>
      </c>
      <c r="S95" s="1270">
        <v>0</v>
      </c>
      <c r="T95" s="1270">
        <v>0</v>
      </c>
      <c r="U95" s="1270">
        <v>0</v>
      </c>
      <c r="V95" s="1270">
        <v>0</v>
      </c>
      <c r="W95" s="1270">
        <v>0</v>
      </c>
      <c r="X95" s="1270">
        <v>0</v>
      </c>
      <c r="Y95" s="1270">
        <v>0</v>
      </c>
      <c r="Z95" s="1238">
        <v>0</v>
      </c>
      <c r="AA95" s="1238">
        <v>0</v>
      </c>
    </row>
    <row r="96" spans="1:27" ht="26.4">
      <c r="A96" s="1235">
        <v>84</v>
      </c>
      <c r="B96" s="1289" t="s">
        <v>1178</v>
      </c>
      <c r="C96" s="2442">
        <v>0</v>
      </c>
      <c r="D96" s="2396">
        <v>0</v>
      </c>
      <c r="E96" s="2212">
        <v>0</v>
      </c>
      <c r="F96" s="2089">
        <v>0</v>
      </c>
      <c r="G96" s="2089">
        <v>0</v>
      </c>
      <c r="H96" s="2089">
        <v>0</v>
      </c>
      <c r="I96" s="2089">
        <v>0</v>
      </c>
      <c r="J96" s="1271">
        <v>0</v>
      </c>
      <c r="K96" s="1271">
        <v>0</v>
      </c>
      <c r="L96" s="1271">
        <v>0</v>
      </c>
      <c r="M96" s="1271">
        <v>0</v>
      </c>
      <c r="N96" s="1271">
        <v>0</v>
      </c>
      <c r="O96" s="1271">
        <v>0</v>
      </c>
      <c r="P96" s="1271">
        <v>0</v>
      </c>
      <c r="Q96" s="1271">
        <v>0</v>
      </c>
      <c r="R96" s="1271">
        <v>0</v>
      </c>
      <c r="S96" s="1271">
        <v>0</v>
      </c>
      <c r="T96" s="1271">
        <v>0</v>
      </c>
      <c r="U96" s="1271">
        <v>2079166</v>
      </c>
      <c r="V96" s="1271">
        <v>2559815</v>
      </c>
      <c r="W96" s="1271">
        <v>3944513</v>
      </c>
      <c r="X96" s="1271">
        <v>3944513</v>
      </c>
      <c r="Y96" s="1271">
        <v>7727808</v>
      </c>
      <c r="Z96" s="1253">
        <v>7889025</v>
      </c>
      <c r="AA96" s="1253">
        <v>7889025</v>
      </c>
    </row>
    <row r="97" spans="1:27">
      <c r="A97" s="1235">
        <v>85</v>
      </c>
      <c r="B97" s="1289" t="s">
        <v>1208</v>
      </c>
      <c r="C97" s="2442">
        <v>0</v>
      </c>
      <c r="D97" s="2396">
        <v>0</v>
      </c>
      <c r="E97" s="2212">
        <v>0</v>
      </c>
      <c r="F97" s="2089">
        <v>0</v>
      </c>
      <c r="G97" s="2089">
        <v>0</v>
      </c>
      <c r="H97" s="2089">
        <v>0</v>
      </c>
      <c r="I97" s="2089">
        <v>0</v>
      </c>
      <c r="J97" s="1271">
        <v>0</v>
      </c>
      <c r="K97" s="1271">
        <v>0</v>
      </c>
      <c r="L97" s="1271">
        <v>0</v>
      </c>
      <c r="M97" s="1271">
        <v>0</v>
      </c>
      <c r="N97" s="1271">
        <v>0</v>
      </c>
      <c r="O97" s="1271">
        <v>0</v>
      </c>
      <c r="P97" s="1271">
        <v>0</v>
      </c>
      <c r="Q97" s="1271">
        <v>0</v>
      </c>
      <c r="R97" s="1271">
        <v>0</v>
      </c>
      <c r="S97" s="1271">
        <v>0</v>
      </c>
      <c r="T97" s="1271">
        <v>0</v>
      </c>
      <c r="U97" s="1271">
        <v>37365960</v>
      </c>
      <c r="V97" s="1271">
        <v>36885311</v>
      </c>
      <c r="W97" s="1271">
        <v>35500614</v>
      </c>
      <c r="X97" s="1271">
        <v>35500614</v>
      </c>
      <c r="Y97" s="1271">
        <v>31717319</v>
      </c>
      <c r="Z97" s="1238">
        <v>31556101</v>
      </c>
      <c r="AA97" s="1238">
        <v>31556101</v>
      </c>
    </row>
    <row r="98" spans="1:27">
      <c r="A98" s="1078" t="s">
        <v>2865</v>
      </c>
      <c r="C98" s="2402"/>
      <c r="D98" s="2402"/>
    </row>
    <row r="99" spans="1:27">
      <c r="A99" s="1078" t="s">
        <v>2923</v>
      </c>
      <c r="C99" s="2402"/>
      <c r="D99" s="2402"/>
    </row>
  </sheetData>
  <mergeCells count="2">
    <mergeCell ref="A93:B93"/>
    <mergeCell ref="A3:B3"/>
  </mergeCells>
  <hyperlinks>
    <hyperlink ref="A2" location="Contents!C12" display="Composition of regulatory capital" xr:uid="{0BE12B27-B004-4EA2-B524-4FF5CC7B7E3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A66E-564E-4042-8E3F-0C456CAC6848}">
  <sheetPr codeName="Planilha13">
    <tabColor rgb="FF73C6A1"/>
  </sheetPr>
  <dimension ref="A1:EO27"/>
  <sheetViews>
    <sheetView showGridLines="0" zoomScale="80" zoomScaleNormal="80" workbookViewId="0">
      <selection activeCell="B20" sqref="B20:F21"/>
    </sheetView>
  </sheetViews>
  <sheetFormatPr defaultColWidth="9.21875" defaultRowHeight="13.2"/>
  <cols>
    <col min="1" max="6" width="26.77734375" style="1327" customWidth="1"/>
    <col min="7" max="7" width="1.21875" style="1327" customWidth="1"/>
    <col min="8" max="12" width="26.77734375" style="1327" customWidth="1"/>
    <col min="13" max="13" width="1.21875" style="1327" customWidth="1"/>
    <col min="14" max="18" width="19.77734375" style="1327" customWidth="1"/>
    <col min="19" max="19" width="1.21875" style="1327" customWidth="1"/>
    <col min="20" max="24" width="19.77734375" style="1327" customWidth="1"/>
    <col min="25" max="25" width="1.21875" style="1327" customWidth="1"/>
    <col min="26" max="30" width="19.77734375" style="1327" customWidth="1"/>
    <col min="31" max="31" width="1.21875" style="1327" customWidth="1"/>
    <col min="32" max="36" width="19.77734375" style="1327" customWidth="1"/>
    <col min="37" max="37" width="1.21875" style="1327" customWidth="1"/>
    <col min="38" max="42" width="19.77734375" style="1327" customWidth="1"/>
    <col min="43" max="43" width="1.21875" style="1327" customWidth="1"/>
    <col min="44" max="48" width="19.77734375" style="1327" customWidth="1"/>
    <col min="49" max="49" width="1.21875" style="1327" customWidth="1"/>
    <col min="50" max="54" width="19.77734375" style="1327" customWidth="1"/>
    <col min="55" max="55" width="1.21875" style="1327" customWidth="1"/>
    <col min="56" max="60" width="19.77734375" style="1327" customWidth="1"/>
    <col min="61" max="61" width="1.21875" style="1327" customWidth="1"/>
    <col min="62" max="66" width="19.77734375" style="1327" customWidth="1"/>
    <col min="67" max="67" width="1.21875" style="1327" customWidth="1"/>
    <col min="68" max="72" width="19.77734375" style="1327" customWidth="1"/>
    <col min="73" max="73" width="1.21875" style="1327" customWidth="1"/>
    <col min="74" max="78" width="19.77734375" style="1327" customWidth="1"/>
    <col min="79" max="79" width="1.21875" style="1327" customWidth="1"/>
    <col min="80" max="84" width="19.77734375" style="1327" customWidth="1"/>
    <col min="85" max="85" width="1.21875" style="1327" customWidth="1"/>
    <col min="86" max="90" width="19.77734375" style="1327" customWidth="1"/>
    <col min="91" max="91" width="1.21875" style="1327" customWidth="1"/>
    <col min="92" max="96" width="19.77734375" style="1327" customWidth="1"/>
    <col min="97" max="97" width="1.21875" style="1327" customWidth="1"/>
    <col min="98" max="102" width="19.77734375" style="1327" customWidth="1"/>
    <col min="103" max="103" width="1.21875" style="1327" customWidth="1"/>
    <col min="104" max="108" width="19.77734375" style="1327" customWidth="1"/>
    <col min="109" max="109" width="1.21875" style="1327" customWidth="1"/>
    <col min="110" max="114" width="19.77734375" style="1327" customWidth="1"/>
    <col min="115" max="115" width="1.21875" style="1327" customWidth="1"/>
    <col min="116" max="120" width="19.77734375" style="1327" customWidth="1"/>
    <col min="121" max="121" width="1.21875" style="1327" customWidth="1"/>
    <col min="122" max="126" width="19.77734375" style="1327" customWidth="1"/>
    <col min="127" max="127" width="1.21875" style="1327" customWidth="1"/>
    <col min="128" max="132" width="19.77734375" style="1327" customWidth="1"/>
    <col min="133" max="133" width="1.21875" style="1327" customWidth="1"/>
    <col min="134" max="137" width="19.77734375" style="1327" customWidth="1"/>
    <col min="138" max="138" width="19.44140625" style="1327" customWidth="1"/>
    <col min="139" max="139" width="1.21875" style="1327" customWidth="1"/>
    <col min="140" max="140" width="19.77734375" style="1327" customWidth="1"/>
    <col min="141" max="141" width="24.77734375" style="1327" customWidth="1"/>
    <col min="142" max="142" width="26.21875" style="1327" customWidth="1"/>
    <col min="143" max="144" width="19.44140625" style="1327" customWidth="1"/>
    <col min="145" max="16384" width="9.21875" style="1327"/>
  </cols>
  <sheetData>
    <row r="1" spans="1:145" s="1209" customFormat="1" ht="5.25" customHeight="1">
      <c r="A1" s="1210"/>
      <c r="B1" s="1210"/>
      <c r="C1" s="1210"/>
      <c r="D1" s="1210"/>
      <c r="E1" s="1210"/>
      <c r="F1" s="1210"/>
      <c r="G1" s="1210"/>
      <c r="H1" s="1210"/>
      <c r="I1" s="1210"/>
      <c r="J1" s="1210"/>
      <c r="K1" s="1210"/>
      <c r="L1" s="1210"/>
      <c r="M1" s="1210"/>
      <c r="N1" s="1211"/>
      <c r="O1" s="1211"/>
      <c r="P1" s="1211"/>
      <c r="Q1" s="1211"/>
      <c r="R1" s="1211"/>
      <c r="S1" s="1210"/>
      <c r="T1" s="1211"/>
      <c r="U1" s="1211"/>
      <c r="V1" s="1211"/>
      <c r="W1" s="1211"/>
      <c r="X1" s="1211"/>
      <c r="Y1" s="1210"/>
      <c r="Z1" s="1211"/>
      <c r="AA1" s="1211"/>
      <c r="AB1" s="1211"/>
      <c r="AC1" s="1211"/>
      <c r="AD1" s="1211"/>
      <c r="AE1" s="1210"/>
      <c r="AF1" s="1211"/>
      <c r="AG1" s="1211"/>
      <c r="AH1" s="1211"/>
      <c r="AI1" s="1211"/>
      <c r="AJ1" s="1211"/>
      <c r="AK1" s="1210"/>
      <c r="AL1" s="1211"/>
      <c r="AM1" s="1211"/>
      <c r="AN1" s="1211"/>
      <c r="AO1" s="1211"/>
      <c r="AP1" s="1211"/>
      <c r="AQ1" s="1210"/>
      <c r="AR1" s="1211"/>
      <c r="AS1" s="1211"/>
      <c r="AT1" s="1211"/>
      <c r="AU1" s="1211"/>
      <c r="AV1" s="1211"/>
      <c r="AW1" s="1210"/>
      <c r="AX1" s="1211"/>
      <c r="AY1" s="1211"/>
      <c r="AZ1" s="1211"/>
      <c r="BA1" s="1211"/>
      <c r="BB1" s="1211"/>
      <c r="BC1" s="1210"/>
      <c r="BD1" s="1211"/>
      <c r="BE1" s="1211"/>
      <c r="BF1" s="1211"/>
      <c r="BG1" s="1211"/>
      <c r="BH1" s="1211"/>
      <c r="BI1" s="1210"/>
      <c r="BJ1" s="1211"/>
      <c r="BK1" s="1211"/>
      <c r="BL1" s="1211"/>
      <c r="BM1" s="1211"/>
      <c r="BN1" s="1211"/>
      <c r="BO1" s="1210"/>
      <c r="BP1" s="1211"/>
      <c r="BQ1" s="1211"/>
      <c r="BR1" s="1211"/>
      <c r="BS1" s="1211"/>
      <c r="BT1" s="1211"/>
      <c r="BU1" s="1210"/>
      <c r="BV1" s="1211"/>
      <c r="BW1" s="1211"/>
      <c r="BX1" s="1211"/>
      <c r="BY1" s="1211"/>
      <c r="BZ1" s="1211"/>
      <c r="CA1" s="1210"/>
      <c r="CB1" s="1211"/>
      <c r="CC1" s="1211"/>
      <c r="CD1" s="1211"/>
      <c r="CE1" s="1211"/>
      <c r="CF1" s="1211"/>
      <c r="CG1" s="1210"/>
      <c r="CH1" s="1211"/>
      <c r="CI1" s="1211"/>
      <c r="CJ1" s="1211"/>
      <c r="CK1" s="1211"/>
      <c r="CL1" s="1211"/>
      <c r="CM1" s="1210"/>
      <c r="CN1" s="1211"/>
      <c r="CO1" s="1211"/>
      <c r="CP1" s="1211"/>
      <c r="CQ1" s="1211"/>
      <c r="CR1" s="1211"/>
      <c r="CS1" s="1210"/>
      <c r="CT1" s="1211"/>
      <c r="CU1" s="1211"/>
      <c r="CV1" s="1211"/>
      <c r="CW1" s="1211"/>
      <c r="CX1" s="1211"/>
      <c r="CY1" s="1210"/>
      <c r="CZ1" s="1211"/>
      <c r="DA1" s="1211"/>
      <c r="DB1" s="1211"/>
      <c r="DC1" s="1211"/>
      <c r="DD1" s="1211"/>
      <c r="DE1" s="1210"/>
      <c r="DF1" s="1211"/>
      <c r="DG1" s="1211"/>
      <c r="DH1" s="1211"/>
      <c r="DI1" s="1211"/>
      <c r="DJ1" s="1211"/>
      <c r="DK1" s="1210"/>
      <c r="DL1" s="1211"/>
      <c r="DM1" s="1211"/>
      <c r="DN1" s="1211"/>
      <c r="DO1" s="1211"/>
      <c r="DP1" s="1211"/>
      <c r="DQ1" s="1210"/>
      <c r="DR1" s="1211"/>
      <c r="DS1" s="1211"/>
      <c r="DT1" s="1211"/>
      <c r="DU1" s="1211"/>
      <c r="DV1" s="1211"/>
      <c r="DW1" s="1210"/>
      <c r="DX1" s="1211"/>
      <c r="DY1" s="1211"/>
      <c r="DZ1" s="1211"/>
      <c r="EA1" s="1211"/>
      <c r="EB1" s="1211"/>
      <c r="EC1" s="1211"/>
      <c r="ED1" s="1211"/>
      <c r="EE1" s="1211"/>
      <c r="EF1" s="1211"/>
      <c r="EG1" s="1211"/>
      <c r="EH1" s="1207"/>
      <c r="EI1" s="1325"/>
      <c r="EJ1" s="1211"/>
      <c r="EK1" s="1204"/>
      <c r="EL1" s="1205"/>
      <c r="EM1" s="1206"/>
      <c r="EN1" s="1207"/>
      <c r="EO1" s="1208"/>
    </row>
    <row r="2" spans="1:145" s="1572" customFormat="1" ht="13.8">
      <c r="A2" s="1645" t="s">
        <v>1244</v>
      </c>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c r="AO2" s="1645"/>
      <c r="AP2" s="1645"/>
      <c r="AQ2" s="1645"/>
      <c r="AR2" s="1645"/>
      <c r="AS2" s="1645"/>
      <c r="AT2" s="1645"/>
      <c r="AU2" s="1645"/>
      <c r="AV2" s="1645"/>
      <c r="AW2" s="1645"/>
      <c r="AX2" s="1645"/>
      <c r="AY2" s="1645"/>
      <c r="AZ2" s="1645"/>
      <c r="BA2" s="1645"/>
      <c r="BB2" s="1645"/>
      <c r="BC2" s="1645"/>
      <c r="BD2" s="1645"/>
      <c r="BE2" s="1645"/>
      <c r="BF2" s="1645"/>
      <c r="BG2" s="1645"/>
      <c r="BH2" s="1645"/>
      <c r="BI2" s="1645"/>
      <c r="BJ2" s="1645"/>
      <c r="BK2" s="1645"/>
      <c r="BL2" s="1645"/>
      <c r="BM2" s="1645"/>
      <c r="BN2" s="1645"/>
      <c r="BO2" s="1645"/>
      <c r="BP2" s="1645"/>
      <c r="BQ2" s="1645"/>
      <c r="BR2" s="1645"/>
      <c r="BS2" s="1645"/>
      <c r="BT2" s="1645"/>
      <c r="BU2" s="1645"/>
      <c r="BV2" s="1645"/>
      <c r="BW2" s="1645"/>
      <c r="BX2" s="1645"/>
      <c r="BY2" s="1645"/>
      <c r="BZ2" s="1645"/>
      <c r="CA2" s="1645"/>
      <c r="CB2" s="1645"/>
      <c r="CC2" s="1645"/>
      <c r="CD2" s="1645"/>
      <c r="CE2" s="1645"/>
      <c r="CF2" s="1645"/>
      <c r="CG2" s="1645"/>
      <c r="CH2" s="1645"/>
      <c r="CI2" s="1645"/>
      <c r="CJ2" s="1645"/>
      <c r="CK2" s="1645"/>
      <c r="CL2" s="1645"/>
      <c r="CM2" s="1645"/>
      <c r="CN2" s="1645"/>
      <c r="CO2" s="1645"/>
      <c r="CP2" s="1645"/>
      <c r="CQ2" s="1645"/>
      <c r="CR2" s="1645"/>
      <c r="CS2" s="1645"/>
      <c r="CT2" s="1645"/>
      <c r="CU2" s="1645"/>
      <c r="CV2" s="1645"/>
      <c r="CW2" s="1645"/>
      <c r="CX2" s="1645"/>
      <c r="CY2" s="1645"/>
      <c r="CZ2" s="1645"/>
      <c r="DA2" s="1645"/>
      <c r="DB2" s="1645"/>
      <c r="DC2" s="1645"/>
      <c r="DD2" s="1645"/>
      <c r="DE2" s="1645"/>
      <c r="DF2" s="1645"/>
      <c r="DG2" s="1645"/>
      <c r="DH2" s="1645"/>
      <c r="DI2" s="1645"/>
      <c r="DJ2" s="1645"/>
      <c r="DK2" s="1645"/>
      <c r="DL2" s="1645"/>
      <c r="DM2" s="1645"/>
      <c r="DN2" s="1645"/>
      <c r="DO2" s="1645"/>
      <c r="DP2" s="1645"/>
      <c r="DQ2" s="1645"/>
      <c r="DR2" s="1645"/>
      <c r="DS2" s="1645"/>
      <c r="DT2" s="1645"/>
      <c r="DU2" s="1645"/>
      <c r="DV2" s="1645"/>
      <c r="DW2" s="1645"/>
      <c r="DX2" s="1645"/>
      <c r="DY2" s="1645"/>
      <c r="DZ2" s="1645"/>
      <c r="EA2" s="1645"/>
      <c r="EB2" s="1645"/>
      <c r="EC2" s="1645"/>
      <c r="ED2" s="1645"/>
      <c r="EE2" s="1645"/>
      <c r="EF2" s="1645"/>
      <c r="EG2" s="1645"/>
      <c r="EI2" s="1645"/>
      <c r="EJ2" s="1645"/>
    </row>
    <row r="3" spans="1:145" ht="13.8" thickBot="1">
      <c r="A3" s="1085" t="s">
        <v>65</v>
      </c>
      <c r="B3" s="1085"/>
      <c r="C3" s="1328"/>
      <c r="D3" s="1328"/>
      <c r="E3" s="1328"/>
      <c r="F3" s="1230" t="s">
        <v>3260</v>
      </c>
      <c r="H3" s="1085"/>
      <c r="I3" s="1328"/>
      <c r="J3" s="1328"/>
      <c r="K3" s="1328"/>
      <c r="L3" s="1230" t="s">
        <v>3003</v>
      </c>
      <c r="N3" s="1085"/>
      <c r="O3" s="1328"/>
      <c r="P3" s="1328"/>
      <c r="Q3" s="1328"/>
      <c r="R3" s="1230" t="s">
        <v>2942</v>
      </c>
      <c r="T3" s="1085"/>
      <c r="U3" s="1328"/>
      <c r="V3" s="1328"/>
      <c r="W3" s="1328"/>
      <c r="X3" s="1230" t="s">
        <v>2924</v>
      </c>
      <c r="Z3" s="1085"/>
      <c r="AA3" s="1328"/>
      <c r="AB3" s="1328"/>
      <c r="AC3" s="1328"/>
      <c r="AD3" s="1230" t="s">
        <v>2871</v>
      </c>
      <c r="AF3" s="1085"/>
      <c r="AG3" s="1328"/>
      <c r="AH3" s="1328"/>
      <c r="AI3" s="1328"/>
      <c r="AJ3" s="1230" t="s">
        <v>2835</v>
      </c>
      <c r="AL3" s="1085"/>
      <c r="AM3" s="1328"/>
      <c r="AN3" s="1328"/>
      <c r="AO3" s="1328"/>
      <c r="AP3" s="1230" t="s">
        <v>66</v>
      </c>
      <c r="AR3" s="1085"/>
      <c r="AS3" s="1328"/>
      <c r="AT3" s="1328"/>
      <c r="AU3" s="1328"/>
      <c r="AV3" s="1230" t="s">
        <v>67</v>
      </c>
      <c r="AX3" s="1085" t="s">
        <v>65</v>
      </c>
      <c r="AY3" s="1328"/>
      <c r="AZ3" s="1328"/>
      <c r="BA3" s="1328"/>
      <c r="BB3" s="1230" t="s">
        <v>68</v>
      </c>
      <c r="BD3" s="1085" t="s">
        <v>65</v>
      </c>
      <c r="BE3" s="1328"/>
      <c r="BF3" s="1328"/>
      <c r="BG3" s="1328"/>
      <c r="BH3" s="1230" t="s">
        <v>69</v>
      </c>
      <c r="BJ3" s="1085" t="s">
        <v>65</v>
      </c>
      <c r="BK3" s="1328"/>
      <c r="BL3" s="1328"/>
      <c r="BM3" s="1328"/>
      <c r="BN3" s="1230" t="s">
        <v>70</v>
      </c>
      <c r="BP3" s="1085" t="s">
        <v>65</v>
      </c>
      <c r="BQ3" s="1328"/>
      <c r="BR3" s="1328"/>
      <c r="BS3" s="1328"/>
      <c r="BT3" s="1230" t="s">
        <v>71</v>
      </c>
      <c r="BV3" s="1085" t="s">
        <v>65</v>
      </c>
      <c r="BW3" s="1328"/>
      <c r="BX3" s="1328"/>
      <c r="BY3" s="1328"/>
      <c r="BZ3" s="1230" t="s">
        <v>72</v>
      </c>
      <c r="CB3" s="1085" t="s">
        <v>65</v>
      </c>
      <c r="CC3" s="1328"/>
      <c r="CD3" s="1328"/>
      <c r="CE3" s="1328"/>
      <c r="CF3" s="1230" t="s">
        <v>73</v>
      </c>
      <c r="CH3" s="1085" t="s">
        <v>65</v>
      </c>
      <c r="CI3" s="1328"/>
      <c r="CJ3" s="1328"/>
      <c r="CK3" s="1328"/>
      <c r="CL3" s="1230" t="s">
        <v>74</v>
      </c>
      <c r="CN3" s="1085" t="s">
        <v>65</v>
      </c>
      <c r="CO3" s="1328"/>
      <c r="CP3" s="1328"/>
      <c r="CQ3" s="1328"/>
      <c r="CR3" s="1230" t="s">
        <v>75</v>
      </c>
      <c r="CT3" s="1085" t="s">
        <v>65</v>
      </c>
      <c r="CU3" s="1328"/>
      <c r="CV3" s="1328"/>
      <c r="CW3" s="1328"/>
      <c r="CX3" s="1230" t="s">
        <v>76</v>
      </c>
      <c r="CZ3" s="1085" t="s">
        <v>65</v>
      </c>
      <c r="DA3" s="1328"/>
      <c r="DB3" s="1328"/>
      <c r="DC3" s="1328"/>
      <c r="DD3" s="1230" t="s">
        <v>77</v>
      </c>
      <c r="DF3" s="1085" t="s">
        <v>65</v>
      </c>
      <c r="DG3" s="1328"/>
      <c r="DH3" s="1328"/>
      <c r="DI3" s="1328"/>
      <c r="DJ3" s="1230" t="s">
        <v>78</v>
      </c>
      <c r="DL3" s="1085" t="s">
        <v>65</v>
      </c>
      <c r="DM3" s="1328"/>
      <c r="DN3" s="1328"/>
      <c r="DO3" s="1328"/>
      <c r="DP3" s="1230" t="s">
        <v>79</v>
      </c>
      <c r="DR3" s="1085" t="s">
        <v>65</v>
      </c>
      <c r="DS3" s="1328"/>
      <c r="DT3" s="1328"/>
      <c r="DU3" s="1328"/>
      <c r="DV3" s="1230" t="s">
        <v>80</v>
      </c>
      <c r="DX3" s="1085" t="s">
        <v>65</v>
      </c>
      <c r="DY3" s="1328"/>
      <c r="DZ3" s="1328"/>
      <c r="EA3" s="1328"/>
      <c r="EB3" s="1230" t="s">
        <v>81</v>
      </c>
      <c r="EC3" s="1329"/>
      <c r="ED3" s="1328"/>
      <c r="EE3" s="1328"/>
      <c r="EF3" s="1328"/>
      <c r="EG3" s="1328"/>
      <c r="EH3" s="1230" t="s">
        <v>82</v>
      </c>
      <c r="EI3" s="1325"/>
      <c r="EJ3" s="1328"/>
      <c r="EK3" s="1328"/>
      <c r="EL3" s="1328"/>
      <c r="EM3" s="1328"/>
      <c r="EN3" s="1230" t="s">
        <v>84</v>
      </c>
    </row>
    <row r="4" spans="1:145" ht="13.5" customHeight="1">
      <c r="A4" s="2497" t="s">
        <v>1245</v>
      </c>
      <c r="B4" s="2491" t="s">
        <v>1246</v>
      </c>
      <c r="C4" s="2493" t="s">
        <v>1247</v>
      </c>
      <c r="D4" s="2493"/>
      <c r="E4" s="2494" t="s">
        <v>1248</v>
      </c>
      <c r="F4" s="2496" t="s">
        <v>1249</v>
      </c>
      <c r="H4" s="2491" t="s">
        <v>1246</v>
      </c>
      <c r="I4" s="2493" t="s">
        <v>1247</v>
      </c>
      <c r="J4" s="2493"/>
      <c r="K4" s="2494" t="s">
        <v>1248</v>
      </c>
      <c r="L4" s="2496" t="s">
        <v>1249</v>
      </c>
      <c r="N4" s="2491" t="s">
        <v>1246</v>
      </c>
      <c r="O4" s="2493" t="s">
        <v>1247</v>
      </c>
      <c r="P4" s="2493"/>
      <c r="Q4" s="2494" t="s">
        <v>1248</v>
      </c>
      <c r="R4" s="2496" t="s">
        <v>1249</v>
      </c>
      <c r="T4" s="2491" t="s">
        <v>1246</v>
      </c>
      <c r="U4" s="2493" t="s">
        <v>1247</v>
      </c>
      <c r="V4" s="2493"/>
      <c r="W4" s="2494" t="s">
        <v>1248</v>
      </c>
      <c r="X4" s="2496" t="s">
        <v>1249</v>
      </c>
      <c r="Z4" s="2491" t="s">
        <v>1246</v>
      </c>
      <c r="AA4" s="2493" t="s">
        <v>1247</v>
      </c>
      <c r="AB4" s="2493"/>
      <c r="AC4" s="2494" t="s">
        <v>1248</v>
      </c>
      <c r="AD4" s="2496" t="s">
        <v>1249</v>
      </c>
      <c r="AF4" s="2491" t="s">
        <v>1246</v>
      </c>
      <c r="AG4" s="2493" t="s">
        <v>1247</v>
      </c>
      <c r="AH4" s="2493"/>
      <c r="AI4" s="2494" t="s">
        <v>1248</v>
      </c>
      <c r="AJ4" s="2496" t="s">
        <v>1249</v>
      </c>
      <c r="AL4" s="2491" t="s">
        <v>1246</v>
      </c>
      <c r="AM4" s="2493" t="s">
        <v>1247</v>
      </c>
      <c r="AN4" s="2493"/>
      <c r="AO4" s="2494" t="s">
        <v>1248</v>
      </c>
      <c r="AP4" s="2496" t="s">
        <v>1249</v>
      </c>
      <c r="AR4" s="2491" t="s">
        <v>1246</v>
      </c>
      <c r="AS4" s="2493" t="s">
        <v>1247</v>
      </c>
      <c r="AT4" s="2493"/>
      <c r="AU4" s="2494" t="s">
        <v>1248</v>
      </c>
      <c r="AV4" s="2496" t="s">
        <v>1249</v>
      </c>
      <c r="AX4" s="2491" t="s">
        <v>1246</v>
      </c>
      <c r="AY4" s="2493" t="s">
        <v>1247</v>
      </c>
      <c r="AZ4" s="2493"/>
      <c r="BA4" s="2494" t="s">
        <v>1248</v>
      </c>
      <c r="BB4" s="2496" t="s">
        <v>1249</v>
      </c>
      <c r="BD4" s="2491" t="s">
        <v>1246</v>
      </c>
      <c r="BE4" s="2493" t="s">
        <v>1247</v>
      </c>
      <c r="BF4" s="2493"/>
      <c r="BG4" s="2494" t="s">
        <v>1248</v>
      </c>
      <c r="BH4" s="2496" t="s">
        <v>1249</v>
      </c>
      <c r="BJ4" s="2491" t="s">
        <v>1246</v>
      </c>
      <c r="BK4" s="2493" t="s">
        <v>1247</v>
      </c>
      <c r="BL4" s="2493"/>
      <c r="BM4" s="2494" t="s">
        <v>1248</v>
      </c>
      <c r="BN4" s="2496" t="s">
        <v>1249</v>
      </c>
      <c r="BP4" s="2491" t="s">
        <v>1246</v>
      </c>
      <c r="BQ4" s="2493" t="s">
        <v>1247</v>
      </c>
      <c r="BR4" s="2493"/>
      <c r="BS4" s="2494" t="s">
        <v>1248</v>
      </c>
      <c r="BT4" s="2496" t="s">
        <v>1249</v>
      </c>
      <c r="BV4" s="2491" t="s">
        <v>1246</v>
      </c>
      <c r="BW4" s="2493" t="s">
        <v>1247</v>
      </c>
      <c r="BX4" s="2493"/>
      <c r="BY4" s="2494" t="s">
        <v>1248</v>
      </c>
      <c r="BZ4" s="2496" t="s">
        <v>1249</v>
      </c>
      <c r="CB4" s="2491" t="s">
        <v>1246</v>
      </c>
      <c r="CC4" s="2493" t="s">
        <v>1247</v>
      </c>
      <c r="CD4" s="2493"/>
      <c r="CE4" s="2494" t="s">
        <v>1248</v>
      </c>
      <c r="CF4" s="2496" t="s">
        <v>1249</v>
      </c>
      <c r="CH4" s="2491" t="s">
        <v>1246</v>
      </c>
      <c r="CI4" s="2493" t="s">
        <v>1247</v>
      </c>
      <c r="CJ4" s="2493"/>
      <c r="CK4" s="2494" t="s">
        <v>1248</v>
      </c>
      <c r="CL4" s="2496" t="s">
        <v>1249</v>
      </c>
      <c r="CN4" s="2491" t="s">
        <v>1246</v>
      </c>
      <c r="CO4" s="2493" t="s">
        <v>1247</v>
      </c>
      <c r="CP4" s="2493"/>
      <c r="CQ4" s="2494" t="s">
        <v>1248</v>
      </c>
      <c r="CR4" s="2496" t="s">
        <v>1249</v>
      </c>
      <c r="CT4" s="2491" t="s">
        <v>1246</v>
      </c>
      <c r="CU4" s="2493" t="s">
        <v>1247</v>
      </c>
      <c r="CV4" s="2493"/>
      <c r="CW4" s="2494" t="s">
        <v>1248</v>
      </c>
      <c r="CX4" s="2496" t="s">
        <v>1249</v>
      </c>
      <c r="CZ4" s="2491" t="s">
        <v>1246</v>
      </c>
      <c r="DA4" s="2493" t="s">
        <v>1247</v>
      </c>
      <c r="DB4" s="2493"/>
      <c r="DC4" s="2494" t="s">
        <v>1248</v>
      </c>
      <c r="DD4" s="2496" t="s">
        <v>1249</v>
      </c>
      <c r="DF4" s="2491" t="s">
        <v>1246</v>
      </c>
      <c r="DG4" s="2493" t="s">
        <v>1247</v>
      </c>
      <c r="DH4" s="2493"/>
      <c r="DI4" s="2494" t="s">
        <v>1248</v>
      </c>
      <c r="DJ4" s="2496" t="s">
        <v>1249</v>
      </c>
      <c r="DL4" s="2491" t="s">
        <v>1246</v>
      </c>
      <c r="DM4" s="2493" t="s">
        <v>1247</v>
      </c>
      <c r="DN4" s="2493"/>
      <c r="DO4" s="2494" t="s">
        <v>1248</v>
      </c>
      <c r="DP4" s="2496" t="s">
        <v>1249</v>
      </c>
      <c r="DR4" s="2491" t="s">
        <v>1246</v>
      </c>
      <c r="DS4" s="2493" t="s">
        <v>1250</v>
      </c>
      <c r="DT4" s="2493"/>
      <c r="DU4" s="2494" t="s">
        <v>1248</v>
      </c>
      <c r="DV4" s="2496" t="s">
        <v>1251</v>
      </c>
      <c r="DX4" s="2491" t="s">
        <v>1246</v>
      </c>
      <c r="DY4" s="2493" t="s">
        <v>1250</v>
      </c>
      <c r="DZ4" s="2493"/>
      <c r="EA4" s="2494" t="s">
        <v>1248</v>
      </c>
      <c r="EB4" s="2496" t="s">
        <v>1251</v>
      </c>
      <c r="EC4" s="1331"/>
      <c r="ED4" s="2491" t="s">
        <v>1246</v>
      </c>
      <c r="EE4" s="2493" t="s">
        <v>1250</v>
      </c>
      <c r="EF4" s="2493"/>
      <c r="EG4" s="2494" t="s">
        <v>1248</v>
      </c>
      <c r="EH4" s="2496" t="s">
        <v>1251</v>
      </c>
      <c r="EI4" s="1325"/>
      <c r="EJ4" s="2498" t="s">
        <v>1246</v>
      </c>
      <c r="EK4" s="2493" t="s">
        <v>1250</v>
      </c>
      <c r="EL4" s="2493"/>
      <c r="EM4" s="2494" t="s">
        <v>1248</v>
      </c>
      <c r="EN4" s="2496" t="s">
        <v>1251</v>
      </c>
    </row>
    <row r="5" spans="1:145" ht="53.4" thickBot="1">
      <c r="A5" s="2497"/>
      <c r="B5" s="2492"/>
      <c r="C5" s="1332" t="s">
        <v>1252</v>
      </c>
      <c r="D5" s="1333" t="s">
        <v>1253</v>
      </c>
      <c r="E5" s="2495"/>
      <c r="F5" s="2496"/>
      <c r="H5" s="2492"/>
      <c r="I5" s="1332" t="s">
        <v>1252</v>
      </c>
      <c r="J5" s="1333" t="s">
        <v>1253</v>
      </c>
      <c r="K5" s="2495"/>
      <c r="L5" s="2496"/>
      <c r="N5" s="2492"/>
      <c r="O5" s="1332" t="s">
        <v>1252</v>
      </c>
      <c r="P5" s="1333" t="s">
        <v>1253</v>
      </c>
      <c r="Q5" s="2495"/>
      <c r="R5" s="2496"/>
      <c r="T5" s="2492"/>
      <c r="U5" s="1332" t="s">
        <v>1252</v>
      </c>
      <c r="V5" s="1333" t="s">
        <v>1253</v>
      </c>
      <c r="W5" s="2495"/>
      <c r="X5" s="2496"/>
      <c r="Z5" s="2492"/>
      <c r="AA5" s="1332" t="s">
        <v>1252</v>
      </c>
      <c r="AB5" s="1333" t="s">
        <v>1253</v>
      </c>
      <c r="AC5" s="2495"/>
      <c r="AD5" s="2496"/>
      <c r="AF5" s="2492"/>
      <c r="AG5" s="1332" t="s">
        <v>1252</v>
      </c>
      <c r="AH5" s="1333" t="s">
        <v>1253</v>
      </c>
      <c r="AI5" s="2495"/>
      <c r="AJ5" s="2496"/>
      <c r="AL5" s="2492"/>
      <c r="AM5" s="1332" t="s">
        <v>1252</v>
      </c>
      <c r="AN5" s="1333" t="s">
        <v>1253</v>
      </c>
      <c r="AO5" s="2495"/>
      <c r="AP5" s="2496"/>
      <c r="AR5" s="2492"/>
      <c r="AS5" s="1332" t="s">
        <v>1252</v>
      </c>
      <c r="AT5" s="1333" t="s">
        <v>1253</v>
      </c>
      <c r="AU5" s="2495"/>
      <c r="AV5" s="2496"/>
      <c r="AX5" s="2492"/>
      <c r="AY5" s="1332" t="s">
        <v>1252</v>
      </c>
      <c r="AZ5" s="1333" t="s">
        <v>1253</v>
      </c>
      <c r="BA5" s="2495"/>
      <c r="BB5" s="2496"/>
      <c r="BD5" s="2492"/>
      <c r="BE5" s="1332" t="s">
        <v>1252</v>
      </c>
      <c r="BF5" s="1333" t="s">
        <v>1253</v>
      </c>
      <c r="BG5" s="2495"/>
      <c r="BH5" s="2496"/>
      <c r="BJ5" s="2492"/>
      <c r="BK5" s="1332" t="s">
        <v>1252</v>
      </c>
      <c r="BL5" s="1333" t="s">
        <v>1253</v>
      </c>
      <c r="BM5" s="2495"/>
      <c r="BN5" s="2496"/>
      <c r="BP5" s="2492"/>
      <c r="BQ5" s="1332" t="s">
        <v>1252</v>
      </c>
      <c r="BR5" s="1333" t="s">
        <v>1253</v>
      </c>
      <c r="BS5" s="2495"/>
      <c r="BT5" s="2496"/>
      <c r="BV5" s="2492"/>
      <c r="BW5" s="1332" t="s">
        <v>1252</v>
      </c>
      <c r="BX5" s="1333" t="s">
        <v>1253</v>
      </c>
      <c r="BY5" s="2495"/>
      <c r="BZ5" s="2496"/>
      <c r="CB5" s="2492"/>
      <c r="CC5" s="1332" t="s">
        <v>1252</v>
      </c>
      <c r="CD5" s="1333" t="s">
        <v>1253</v>
      </c>
      <c r="CE5" s="2495"/>
      <c r="CF5" s="2496"/>
      <c r="CH5" s="2492"/>
      <c r="CI5" s="1332" t="s">
        <v>1252</v>
      </c>
      <c r="CJ5" s="1333" t="s">
        <v>1253</v>
      </c>
      <c r="CK5" s="2495"/>
      <c r="CL5" s="2496"/>
      <c r="CN5" s="2492"/>
      <c r="CO5" s="1332" t="s">
        <v>1252</v>
      </c>
      <c r="CP5" s="1333" t="s">
        <v>1253</v>
      </c>
      <c r="CQ5" s="2495"/>
      <c r="CR5" s="2496"/>
      <c r="CT5" s="2492"/>
      <c r="CU5" s="1332" t="s">
        <v>1252</v>
      </c>
      <c r="CV5" s="1333" t="s">
        <v>1253</v>
      </c>
      <c r="CW5" s="2495"/>
      <c r="CX5" s="2496"/>
      <c r="CZ5" s="2492"/>
      <c r="DA5" s="1332" t="s">
        <v>1252</v>
      </c>
      <c r="DB5" s="1333" t="s">
        <v>1253</v>
      </c>
      <c r="DC5" s="2495"/>
      <c r="DD5" s="2496"/>
      <c r="DF5" s="2492"/>
      <c r="DG5" s="1332" t="s">
        <v>1252</v>
      </c>
      <c r="DH5" s="1333" t="s">
        <v>1253</v>
      </c>
      <c r="DI5" s="2495"/>
      <c r="DJ5" s="2496"/>
      <c r="DL5" s="2492"/>
      <c r="DM5" s="1332" t="s">
        <v>1252</v>
      </c>
      <c r="DN5" s="1333" t="s">
        <v>1253</v>
      </c>
      <c r="DO5" s="2495"/>
      <c r="DP5" s="2496"/>
      <c r="DR5" s="2492"/>
      <c r="DS5" s="1332" t="s">
        <v>1252</v>
      </c>
      <c r="DT5" s="1333" t="s">
        <v>1253</v>
      </c>
      <c r="DU5" s="2495"/>
      <c r="DV5" s="2496"/>
      <c r="DX5" s="2492"/>
      <c r="DY5" s="1332" t="s">
        <v>1252</v>
      </c>
      <c r="DZ5" s="1333" t="s">
        <v>1253</v>
      </c>
      <c r="EA5" s="2495"/>
      <c r="EB5" s="2496"/>
      <c r="EC5" s="1331"/>
      <c r="ED5" s="2492"/>
      <c r="EE5" s="1332" t="s">
        <v>1252</v>
      </c>
      <c r="EF5" s="1333" t="s">
        <v>1253</v>
      </c>
      <c r="EG5" s="2495"/>
      <c r="EH5" s="2496"/>
      <c r="EI5" s="1325"/>
      <c r="EJ5" s="2492"/>
      <c r="EK5" s="1332" t="s">
        <v>1252</v>
      </c>
      <c r="EL5" s="1333" t="s">
        <v>1253</v>
      </c>
      <c r="EM5" s="2495"/>
      <c r="EN5" s="2496"/>
    </row>
    <row r="6" spans="1:145">
      <c r="A6" s="1334" t="s">
        <v>1254</v>
      </c>
      <c r="B6" s="1327">
        <v>0</v>
      </c>
      <c r="C6" s="2219">
        <v>2279576</v>
      </c>
      <c r="D6" s="2219">
        <v>871521</v>
      </c>
      <c r="E6" s="2184"/>
      <c r="F6" s="2221">
        <v>0</v>
      </c>
      <c r="H6" s="2220">
        <v>0</v>
      </c>
      <c r="I6" s="2219">
        <v>2206043.31</v>
      </c>
      <c r="J6" s="2219">
        <v>862660.22</v>
      </c>
      <c r="K6" s="2184"/>
      <c r="L6" s="2221">
        <v>0</v>
      </c>
      <c r="N6" s="1344">
        <v>0</v>
      </c>
      <c r="O6" s="2219">
        <v>2068892</v>
      </c>
      <c r="P6" s="2219">
        <v>840249</v>
      </c>
      <c r="Q6" s="2184"/>
      <c r="R6" s="2221">
        <v>0</v>
      </c>
      <c r="T6" s="1344">
        <v>0</v>
      </c>
      <c r="U6" s="2144">
        <v>1976396</v>
      </c>
      <c r="V6" s="2144">
        <v>803482</v>
      </c>
      <c r="W6" s="2145"/>
      <c r="X6" s="2146">
        <v>0</v>
      </c>
      <c r="Z6" s="1344">
        <v>0</v>
      </c>
      <c r="AA6" s="2144">
        <v>1971486</v>
      </c>
      <c r="AB6" s="2144">
        <v>800400</v>
      </c>
      <c r="AC6" s="2145"/>
      <c r="AD6" s="2146">
        <v>0</v>
      </c>
      <c r="AF6" s="1344">
        <v>0</v>
      </c>
      <c r="AG6" s="2144">
        <v>1903891</v>
      </c>
      <c r="AH6" s="2144">
        <v>796447</v>
      </c>
      <c r="AI6" s="2145"/>
      <c r="AJ6" s="2146">
        <v>0</v>
      </c>
      <c r="AL6" s="1344">
        <v>0</v>
      </c>
      <c r="AM6" s="1336">
        <v>1931348</v>
      </c>
      <c r="AN6" s="1336">
        <v>1005843</v>
      </c>
      <c r="AO6" s="1337"/>
      <c r="AP6" s="1338">
        <v>0</v>
      </c>
      <c r="AR6" s="1344">
        <v>0</v>
      </c>
      <c r="AS6" s="1336">
        <v>1974173</v>
      </c>
      <c r="AT6" s="1336">
        <v>808461</v>
      </c>
      <c r="AU6" s="1337"/>
      <c r="AV6" s="1338">
        <v>0</v>
      </c>
      <c r="AX6" s="1344">
        <v>0</v>
      </c>
      <c r="AY6" s="1336">
        <v>1853501</v>
      </c>
      <c r="AZ6" s="1336">
        <v>767473</v>
      </c>
      <c r="BA6" s="1337"/>
      <c r="BB6" s="1338">
        <v>0</v>
      </c>
      <c r="BD6" s="1335">
        <v>0</v>
      </c>
      <c r="BE6" s="1336">
        <v>1759062</v>
      </c>
      <c r="BF6" s="1336">
        <v>734221</v>
      </c>
      <c r="BG6" s="1337"/>
      <c r="BH6" s="1338">
        <v>0</v>
      </c>
      <c r="BJ6" s="1335">
        <v>0</v>
      </c>
      <c r="BK6" s="1336">
        <v>1733760</v>
      </c>
      <c r="BL6" s="1336">
        <v>709682</v>
      </c>
      <c r="BM6" s="1337"/>
      <c r="BN6" s="1338">
        <v>0</v>
      </c>
      <c r="BP6" s="1335">
        <v>0</v>
      </c>
      <c r="BQ6" s="1336">
        <v>1702081</v>
      </c>
      <c r="BR6" s="1336">
        <v>695702</v>
      </c>
      <c r="BS6" s="1337"/>
      <c r="BT6" s="1338">
        <v>0</v>
      </c>
      <c r="BV6" s="1335">
        <v>0</v>
      </c>
      <c r="BW6" s="1336">
        <v>1874539</v>
      </c>
      <c r="BX6" s="1336">
        <v>800880</v>
      </c>
      <c r="BY6" s="1337"/>
      <c r="BZ6" s="1338">
        <v>0</v>
      </c>
      <c r="CB6" s="1335">
        <v>0</v>
      </c>
      <c r="CC6" s="1336">
        <v>1812520</v>
      </c>
      <c r="CD6" s="1336">
        <v>782670</v>
      </c>
      <c r="CE6" s="1337"/>
      <c r="CF6" s="1338">
        <v>0</v>
      </c>
      <c r="CH6" s="1335">
        <v>0</v>
      </c>
      <c r="CI6" s="1336">
        <v>1778507</v>
      </c>
      <c r="CJ6" s="1336">
        <v>774062</v>
      </c>
      <c r="CK6" s="1337"/>
      <c r="CL6" s="1338">
        <v>0</v>
      </c>
      <c r="CN6" s="1335">
        <v>0</v>
      </c>
      <c r="CO6" s="1336">
        <v>1748720</v>
      </c>
      <c r="CP6" s="1336">
        <v>756339</v>
      </c>
      <c r="CQ6" s="1337"/>
      <c r="CR6" s="1338">
        <v>0</v>
      </c>
      <c r="CT6" s="1335">
        <v>0</v>
      </c>
      <c r="CU6" s="1336">
        <v>1675760</v>
      </c>
      <c r="CV6" s="1336">
        <v>745687</v>
      </c>
      <c r="CW6" s="1337"/>
      <c r="CX6" s="1338">
        <v>0</v>
      </c>
      <c r="CZ6" s="1335">
        <v>0</v>
      </c>
      <c r="DA6" s="1336">
        <v>1634090</v>
      </c>
      <c r="DB6" s="1336">
        <v>709804</v>
      </c>
      <c r="DC6" s="1337"/>
      <c r="DD6" s="1338">
        <v>0</v>
      </c>
      <c r="DF6" s="1335">
        <v>0</v>
      </c>
      <c r="DG6" s="1336">
        <v>1569746</v>
      </c>
      <c r="DH6" s="1336">
        <v>688075</v>
      </c>
      <c r="DI6" s="1337"/>
      <c r="DJ6" s="1338">
        <v>0</v>
      </c>
      <c r="DL6" s="1335">
        <v>0</v>
      </c>
      <c r="DM6" s="1336">
        <v>1511889</v>
      </c>
      <c r="DN6" s="1336">
        <v>635189</v>
      </c>
      <c r="DO6" s="1337"/>
      <c r="DP6" s="1338">
        <v>0</v>
      </c>
      <c r="DR6" s="1335">
        <v>0</v>
      </c>
      <c r="DS6" s="1336">
        <v>1442082</v>
      </c>
      <c r="DT6" s="1336">
        <v>602900</v>
      </c>
      <c r="DU6" s="1337"/>
      <c r="DV6" s="1338">
        <v>0</v>
      </c>
      <c r="DX6" s="1335">
        <v>0</v>
      </c>
      <c r="DY6" s="1336">
        <v>1368872</v>
      </c>
      <c r="DZ6" s="1336">
        <v>570715</v>
      </c>
      <c r="EA6" s="1337"/>
      <c r="EB6" s="1338">
        <v>0</v>
      </c>
      <c r="EC6" s="1339"/>
      <c r="ED6" s="1335">
        <v>0</v>
      </c>
      <c r="EE6" s="1336">
        <v>1344874</v>
      </c>
      <c r="EF6" s="1336">
        <v>556471</v>
      </c>
      <c r="EG6" s="1337"/>
      <c r="EH6" s="1340">
        <v>0</v>
      </c>
      <c r="EI6" s="1325"/>
      <c r="EJ6" s="1341">
        <v>0</v>
      </c>
      <c r="EK6" s="1342">
        <v>1306007</v>
      </c>
      <c r="EL6" s="1342">
        <v>534563</v>
      </c>
      <c r="EM6" s="1343"/>
      <c r="EN6" s="1340">
        <v>0</v>
      </c>
    </row>
    <row r="7" spans="1:145">
      <c r="A7" s="1327" t="s">
        <v>1255</v>
      </c>
      <c r="B7" s="2220">
        <v>5.0000000000000001E-3</v>
      </c>
      <c r="C7" s="2219">
        <v>192235</v>
      </c>
      <c r="D7" s="2219">
        <v>114295</v>
      </c>
      <c r="E7" s="2147">
        <v>5.9999999999999995E-4</v>
      </c>
      <c r="F7" s="2222">
        <v>917</v>
      </c>
      <c r="H7" s="2220">
        <v>5.0000000000000001E-3</v>
      </c>
      <c r="I7" s="2219">
        <v>195072.54</v>
      </c>
      <c r="J7" s="2219">
        <v>111844</v>
      </c>
      <c r="K7" s="2147">
        <v>5.9999999999999995E-4</v>
      </c>
      <c r="L7" s="2222">
        <v>895</v>
      </c>
      <c r="N7" s="2414">
        <v>5.0000000000000001E-3</v>
      </c>
      <c r="O7" s="2219">
        <v>200695</v>
      </c>
      <c r="P7" s="2219">
        <v>128563</v>
      </c>
      <c r="Q7" s="2147">
        <v>6.6E-4</v>
      </c>
      <c r="R7" s="2222">
        <v>970</v>
      </c>
      <c r="T7" s="1344">
        <v>5.0000000000000001E-3</v>
      </c>
      <c r="U7" s="2144">
        <v>172956</v>
      </c>
      <c r="V7" s="2144">
        <v>114583</v>
      </c>
      <c r="W7" s="2147">
        <v>5.9999999999999995E-4</v>
      </c>
      <c r="X7" s="2148">
        <v>913</v>
      </c>
      <c r="Z7" s="1344">
        <v>5.0000000000000001E-3</v>
      </c>
      <c r="AA7" s="2144">
        <v>176872</v>
      </c>
      <c r="AB7" s="2144">
        <v>113902</v>
      </c>
      <c r="AC7" s="2147">
        <v>5.9999999999999995E-4</v>
      </c>
      <c r="AD7" s="2148">
        <v>894</v>
      </c>
      <c r="AF7" s="1344">
        <v>5.0000000000000001E-3</v>
      </c>
      <c r="AG7" s="2144">
        <v>183962</v>
      </c>
      <c r="AH7" s="2144">
        <v>120488</v>
      </c>
      <c r="AI7" s="2147">
        <v>5.9999999999999995E-4</v>
      </c>
      <c r="AJ7" s="2148">
        <v>940</v>
      </c>
      <c r="AL7" s="1344">
        <v>5.0000000000000001E-3</v>
      </c>
      <c r="AM7" s="1336">
        <v>183246</v>
      </c>
      <c r="AN7" s="1336">
        <v>108645</v>
      </c>
      <c r="AO7" s="1984">
        <v>5.9999999999999995E-4</v>
      </c>
      <c r="AP7" s="1345">
        <v>779</v>
      </c>
      <c r="AR7" s="1344">
        <v>5.0000000000000001E-3</v>
      </c>
      <c r="AS7" s="1336">
        <v>173734</v>
      </c>
      <c r="AT7" s="1336">
        <v>105752</v>
      </c>
      <c r="AU7" s="1984">
        <v>5.9999999999999995E-4</v>
      </c>
      <c r="AV7" s="1345">
        <v>754</v>
      </c>
      <c r="AX7" s="1344">
        <v>5.0000000000000001E-3</v>
      </c>
      <c r="AY7" s="1336">
        <v>177608</v>
      </c>
      <c r="AZ7" s="1336">
        <v>113064</v>
      </c>
      <c r="BA7" s="1984">
        <v>5.9999999999999995E-4</v>
      </c>
      <c r="BB7" s="1345">
        <v>740</v>
      </c>
      <c r="BD7" s="1335">
        <v>0</v>
      </c>
      <c r="BE7" s="1336">
        <v>0</v>
      </c>
      <c r="BF7" s="1336">
        <v>0</v>
      </c>
      <c r="BG7" s="1337"/>
      <c r="BH7" s="1345">
        <v>0</v>
      </c>
      <c r="BJ7" s="1344">
        <v>0</v>
      </c>
      <c r="BK7" s="1336">
        <v>0</v>
      </c>
      <c r="BL7" s="1336">
        <v>0</v>
      </c>
      <c r="BM7" s="1337"/>
      <c r="BN7" s="1345">
        <v>0</v>
      </c>
      <c r="BP7" s="1344">
        <v>0</v>
      </c>
      <c r="BQ7" s="1336">
        <v>0</v>
      </c>
      <c r="BR7" s="1336">
        <v>0</v>
      </c>
      <c r="BS7" s="1337"/>
      <c r="BT7" s="1345">
        <v>0</v>
      </c>
      <c r="BV7" s="1344">
        <v>0</v>
      </c>
      <c r="BW7" s="1336">
        <v>0</v>
      </c>
      <c r="BX7" s="1336">
        <v>0</v>
      </c>
      <c r="BY7" s="1337"/>
      <c r="BZ7" s="1345">
        <v>0</v>
      </c>
      <c r="CB7" s="1344">
        <v>0</v>
      </c>
      <c r="CC7" s="1336">
        <v>0</v>
      </c>
      <c r="CD7" s="1336">
        <v>0</v>
      </c>
      <c r="CE7" s="1337"/>
      <c r="CF7" s="1345">
        <v>0</v>
      </c>
      <c r="CH7" s="1344">
        <v>0</v>
      </c>
      <c r="CI7" s="1336">
        <v>0</v>
      </c>
      <c r="CJ7" s="1336">
        <v>0</v>
      </c>
      <c r="CK7" s="1337"/>
      <c r="CL7" s="1345">
        <v>0</v>
      </c>
      <c r="CN7" s="1344">
        <v>0</v>
      </c>
      <c r="CO7" s="1336">
        <v>0</v>
      </c>
      <c r="CP7" s="1336">
        <v>0</v>
      </c>
      <c r="CQ7" s="1337"/>
      <c r="CR7" s="1345">
        <v>0</v>
      </c>
      <c r="CT7" s="1344">
        <v>0</v>
      </c>
      <c r="CU7" s="1336">
        <v>0</v>
      </c>
      <c r="CV7" s="1336">
        <v>0</v>
      </c>
      <c r="CW7" s="1337"/>
      <c r="CX7" s="1345">
        <v>0</v>
      </c>
      <c r="CZ7" s="1344">
        <v>0</v>
      </c>
      <c r="DA7" s="1336">
        <v>0</v>
      </c>
      <c r="DB7" s="1336">
        <v>0</v>
      </c>
      <c r="DC7" s="1337"/>
      <c r="DD7" s="1345">
        <v>0</v>
      </c>
      <c r="DF7" s="1344">
        <v>0</v>
      </c>
      <c r="DG7" s="1336">
        <v>0</v>
      </c>
      <c r="DH7" s="1336">
        <v>0</v>
      </c>
      <c r="DI7" s="1337"/>
      <c r="DJ7" s="1345">
        <v>0</v>
      </c>
      <c r="DL7" s="1344">
        <v>0</v>
      </c>
      <c r="DM7" s="1336">
        <v>0</v>
      </c>
      <c r="DN7" s="1336">
        <v>0</v>
      </c>
      <c r="DO7" s="1337"/>
      <c r="DP7" s="1345">
        <v>0</v>
      </c>
      <c r="DR7" s="1344">
        <v>0</v>
      </c>
      <c r="DS7" s="1336">
        <v>0</v>
      </c>
      <c r="DT7" s="1336">
        <v>0</v>
      </c>
      <c r="DU7" s="1337"/>
      <c r="DV7" s="1345">
        <v>0</v>
      </c>
      <c r="DX7" s="1344">
        <v>0</v>
      </c>
      <c r="DY7" s="1336">
        <v>0</v>
      </c>
      <c r="DZ7" s="1336">
        <v>0</v>
      </c>
      <c r="EA7" s="1337"/>
      <c r="EB7" s="1345">
        <v>0</v>
      </c>
      <c r="EC7" s="1339"/>
      <c r="ED7" s="1344">
        <v>0</v>
      </c>
      <c r="EE7" s="1336">
        <v>0</v>
      </c>
      <c r="EF7" s="1336">
        <v>0</v>
      </c>
      <c r="EG7" s="1337"/>
      <c r="EH7" s="1345">
        <v>0</v>
      </c>
      <c r="EI7" s="1325"/>
      <c r="EJ7" s="1344">
        <v>0</v>
      </c>
      <c r="EK7" s="1336">
        <v>0</v>
      </c>
      <c r="EL7" s="1336">
        <v>0</v>
      </c>
      <c r="EM7" s="1337"/>
      <c r="EN7" s="1345">
        <v>0</v>
      </c>
    </row>
    <row r="8" spans="1:145">
      <c r="A8" s="1327" t="s">
        <v>1256</v>
      </c>
      <c r="B8" s="2220">
        <v>0.01</v>
      </c>
      <c r="C8" s="2219">
        <v>43296</v>
      </c>
      <c r="D8" s="2219">
        <v>27064</v>
      </c>
      <c r="E8" s="2184"/>
      <c r="F8" s="2221">
        <v>0</v>
      </c>
      <c r="H8" s="2220">
        <v>7.4999999999999997E-3</v>
      </c>
      <c r="I8" s="2219">
        <v>41752.54</v>
      </c>
      <c r="J8" s="2219">
        <v>26651</v>
      </c>
      <c r="K8" s="2184"/>
      <c r="L8" s="2221">
        <v>0</v>
      </c>
      <c r="N8" s="2414">
        <v>7.4999999999999997E-3</v>
      </c>
      <c r="O8" s="2219">
        <v>44350</v>
      </c>
      <c r="P8" s="2219">
        <v>28354</v>
      </c>
      <c r="Q8" s="2184"/>
      <c r="R8" s="2221">
        <v>0</v>
      </c>
      <c r="T8" s="1344">
        <v>2.5000000000000001E-3</v>
      </c>
      <c r="U8" s="2144">
        <v>40143</v>
      </c>
      <c r="V8" s="2144">
        <v>24982</v>
      </c>
      <c r="W8" s="2145"/>
      <c r="X8" s="2149">
        <v>0</v>
      </c>
      <c r="Z8" s="1344">
        <v>2.5000000000000001E-3</v>
      </c>
      <c r="AA8" s="2144">
        <v>41508</v>
      </c>
      <c r="AB8" s="2144">
        <v>26038</v>
      </c>
      <c r="AC8" s="2145"/>
      <c r="AD8" s="2149">
        <v>0</v>
      </c>
      <c r="AF8" s="1344">
        <v>2.5000000000000001E-3</v>
      </c>
      <c r="AG8" s="2144">
        <v>41349</v>
      </c>
      <c r="AH8" s="2144">
        <v>26307</v>
      </c>
      <c r="AI8" s="2145"/>
      <c r="AJ8" s="2149">
        <v>0</v>
      </c>
      <c r="AL8" s="1344">
        <v>2.5000000000000001E-3</v>
      </c>
      <c r="AM8" s="1336">
        <v>40033</v>
      </c>
      <c r="AN8" s="1336">
        <v>25854</v>
      </c>
      <c r="AO8" s="1337"/>
      <c r="AP8" s="1345">
        <v>0</v>
      </c>
      <c r="AR8" s="1344">
        <v>2.5000000000000001E-3</v>
      </c>
      <c r="AS8" s="1336">
        <v>34377</v>
      </c>
      <c r="AT8" s="1336">
        <v>22122</v>
      </c>
      <c r="AU8" s="1337"/>
      <c r="AV8" s="1345">
        <v>0</v>
      </c>
      <c r="AX8" s="1344">
        <v>2.5000000000000001E-3</v>
      </c>
      <c r="AY8" s="1336">
        <v>39008</v>
      </c>
      <c r="AZ8" s="1336">
        <v>23872</v>
      </c>
      <c r="BA8" s="1337"/>
      <c r="BB8" s="1345">
        <v>0</v>
      </c>
      <c r="BD8" s="1344">
        <v>2.5000000000000001E-3</v>
      </c>
      <c r="BE8" s="1336">
        <v>33847</v>
      </c>
      <c r="BF8" s="1336">
        <v>20576</v>
      </c>
      <c r="BG8" s="1337"/>
      <c r="BH8" s="1345">
        <v>0</v>
      </c>
      <c r="BJ8" s="1344">
        <v>2.5000000000000001E-3</v>
      </c>
      <c r="BK8" s="1336">
        <v>31304</v>
      </c>
      <c r="BL8" s="1336">
        <v>19077</v>
      </c>
      <c r="BM8" s="1337"/>
      <c r="BN8" s="1345">
        <v>0</v>
      </c>
      <c r="BP8" s="1344">
        <v>2.5000000000000001E-3</v>
      </c>
      <c r="BQ8" s="1336">
        <v>34268</v>
      </c>
      <c r="BR8" s="1336">
        <v>22881</v>
      </c>
      <c r="BS8" s="1337"/>
      <c r="BT8" s="1345">
        <v>0</v>
      </c>
      <c r="BV8" s="1344">
        <v>0</v>
      </c>
      <c r="BW8" s="1336">
        <v>0</v>
      </c>
      <c r="BX8" s="1336">
        <v>0</v>
      </c>
      <c r="BY8" s="1337"/>
      <c r="BZ8" s="1345">
        <v>0</v>
      </c>
      <c r="CB8" s="1344">
        <v>0</v>
      </c>
      <c r="CC8" s="1336">
        <v>0</v>
      </c>
      <c r="CD8" s="1336">
        <v>0</v>
      </c>
      <c r="CE8" s="1337"/>
      <c r="CF8" s="1345">
        <v>0</v>
      </c>
      <c r="CH8" s="1344">
        <v>0</v>
      </c>
      <c r="CI8" s="1336">
        <v>0</v>
      </c>
      <c r="CJ8" s="1336">
        <v>0</v>
      </c>
      <c r="CK8" s="1337"/>
      <c r="CL8" s="1345">
        <v>0</v>
      </c>
      <c r="CN8" s="1344">
        <v>0</v>
      </c>
      <c r="CO8" s="1336">
        <v>0</v>
      </c>
      <c r="CP8" s="1336">
        <v>0</v>
      </c>
      <c r="CQ8" s="1337"/>
      <c r="CR8" s="1345">
        <v>0</v>
      </c>
      <c r="CT8" s="1344">
        <v>0</v>
      </c>
      <c r="CU8" s="1336">
        <v>0</v>
      </c>
      <c r="CV8" s="1336">
        <v>0</v>
      </c>
      <c r="CW8" s="1337"/>
      <c r="CX8" s="1345">
        <v>0</v>
      </c>
      <c r="CZ8" s="1344">
        <v>0</v>
      </c>
      <c r="DA8" s="1336">
        <v>0</v>
      </c>
      <c r="DB8" s="1336">
        <v>0</v>
      </c>
      <c r="DC8" s="1337"/>
      <c r="DD8" s="1345">
        <v>0</v>
      </c>
      <c r="DF8" s="1344">
        <v>0</v>
      </c>
      <c r="DG8" s="1336">
        <v>0</v>
      </c>
      <c r="DH8" s="1336">
        <v>0</v>
      </c>
      <c r="DI8" s="1337"/>
      <c r="DJ8" s="1345">
        <v>0</v>
      </c>
      <c r="DL8" s="1344">
        <v>0</v>
      </c>
      <c r="DM8" s="1336">
        <v>0</v>
      </c>
      <c r="DN8" s="1336">
        <v>0</v>
      </c>
      <c r="DO8" s="1337"/>
      <c r="DP8" s="1345">
        <v>0</v>
      </c>
      <c r="DR8" s="1344">
        <v>0</v>
      </c>
      <c r="DS8" s="1336">
        <v>0</v>
      </c>
      <c r="DT8" s="1336">
        <v>0</v>
      </c>
      <c r="DU8" s="1337"/>
      <c r="DV8" s="1345">
        <v>0</v>
      </c>
      <c r="DX8" s="1344">
        <v>0</v>
      </c>
      <c r="DY8" s="1336">
        <v>0</v>
      </c>
      <c r="DZ8" s="1336">
        <v>0</v>
      </c>
      <c r="EA8" s="1337"/>
      <c r="EB8" s="1345">
        <v>0</v>
      </c>
      <c r="EC8" s="1339"/>
      <c r="ED8" s="1344">
        <v>0</v>
      </c>
      <c r="EE8" s="1336">
        <v>0</v>
      </c>
      <c r="EF8" s="1336">
        <v>0</v>
      </c>
      <c r="EG8" s="1337"/>
      <c r="EH8" s="1345">
        <v>0</v>
      </c>
      <c r="EI8" s="1325"/>
      <c r="EJ8" s="1344">
        <v>0</v>
      </c>
      <c r="EK8" s="1336">
        <v>0</v>
      </c>
      <c r="EL8" s="1336">
        <v>0</v>
      </c>
      <c r="EM8" s="1337"/>
      <c r="EN8" s="1345">
        <v>0</v>
      </c>
    </row>
    <row r="9" spans="1:145">
      <c r="A9" s="1327" t="s">
        <v>1258</v>
      </c>
      <c r="B9" s="2220">
        <v>5.0000000000000001E-3</v>
      </c>
      <c r="C9" s="2219">
        <v>4656</v>
      </c>
      <c r="D9" s="2219">
        <v>2609</v>
      </c>
      <c r="E9" s="2184"/>
      <c r="F9" s="2221">
        <v>0</v>
      </c>
      <c r="H9" s="2220">
        <v>5.0000000000000001E-3</v>
      </c>
      <c r="I9" s="2219">
        <v>4930</v>
      </c>
      <c r="J9" s="2219">
        <v>2677</v>
      </c>
      <c r="K9" s="2184"/>
      <c r="L9" s="2221">
        <v>0</v>
      </c>
      <c r="N9" s="2414">
        <v>5.0000000000000001E-3</v>
      </c>
      <c r="O9" s="2219">
        <v>4776</v>
      </c>
      <c r="P9" s="2219">
        <v>2762</v>
      </c>
      <c r="Q9" s="2184"/>
      <c r="R9" s="2221">
        <v>0</v>
      </c>
      <c r="T9" s="1344">
        <v>5.0000000000000001E-3</v>
      </c>
      <c r="U9" s="2144">
        <v>4970</v>
      </c>
      <c r="V9" s="2144">
        <v>2511</v>
      </c>
      <c r="W9" s="2145"/>
      <c r="X9" s="2149">
        <v>0</v>
      </c>
      <c r="Z9" s="1344">
        <v>5.0000000000000001E-3</v>
      </c>
      <c r="AA9" s="2144">
        <v>5106</v>
      </c>
      <c r="AB9" s="2144">
        <v>2929</v>
      </c>
      <c r="AC9" s="2145"/>
      <c r="AD9" s="2149">
        <v>0</v>
      </c>
      <c r="AF9" s="1344">
        <v>5.0000000000000001E-3</v>
      </c>
      <c r="AG9" s="2144">
        <v>2990</v>
      </c>
      <c r="AH9" s="2144">
        <v>746</v>
      </c>
      <c r="AI9" s="2145"/>
      <c r="AJ9" s="2149">
        <v>0</v>
      </c>
      <c r="AL9" s="1344">
        <v>5.0000000000000001E-3</v>
      </c>
      <c r="AM9" s="1336">
        <v>4002</v>
      </c>
      <c r="AN9" s="1336">
        <v>1882</v>
      </c>
      <c r="AO9" s="1337"/>
      <c r="AP9" s="1345">
        <v>0</v>
      </c>
      <c r="AR9" s="1344">
        <v>5.0000000000000001E-3</v>
      </c>
      <c r="AS9" s="1336">
        <v>2986</v>
      </c>
      <c r="AT9" s="1336">
        <v>1100</v>
      </c>
      <c r="AU9" s="1337"/>
      <c r="AV9" s="1345">
        <v>0</v>
      </c>
      <c r="AX9" s="1344">
        <v>5.0000000000000001E-3</v>
      </c>
      <c r="AY9" s="1336">
        <v>3482</v>
      </c>
      <c r="AZ9" s="1336">
        <v>1515</v>
      </c>
      <c r="BA9" s="1337"/>
      <c r="BB9" s="1345">
        <v>0</v>
      </c>
      <c r="BD9" s="1344">
        <v>5.0000000000000001E-3</v>
      </c>
      <c r="BE9" s="1336">
        <v>2624</v>
      </c>
      <c r="BF9" s="1336">
        <v>1033</v>
      </c>
      <c r="BG9" s="1337"/>
      <c r="BH9" s="1345">
        <v>0</v>
      </c>
      <c r="BJ9" s="1344">
        <v>5.0000000000000001E-3</v>
      </c>
      <c r="BK9" s="1336">
        <v>3022</v>
      </c>
      <c r="BL9" s="1336">
        <v>1529</v>
      </c>
      <c r="BM9" s="1337"/>
      <c r="BN9" s="1345">
        <v>0</v>
      </c>
      <c r="BP9" s="1344">
        <v>5.0000000000000001E-3</v>
      </c>
      <c r="BQ9" s="1336">
        <v>3358</v>
      </c>
      <c r="BR9" s="1336">
        <v>1728</v>
      </c>
      <c r="BS9" s="1337"/>
      <c r="BT9" s="1345">
        <v>0</v>
      </c>
      <c r="BV9" s="1344">
        <v>5.0000000000000001E-3</v>
      </c>
      <c r="BW9" s="1336">
        <v>3041</v>
      </c>
      <c r="BX9" s="1336">
        <v>2274</v>
      </c>
      <c r="BY9" s="1337"/>
      <c r="BZ9" s="1345">
        <v>0</v>
      </c>
      <c r="CB9" s="1344">
        <v>5.0000000000000001E-3</v>
      </c>
      <c r="CC9" s="1336">
        <v>2342</v>
      </c>
      <c r="CD9" s="1336">
        <v>1390</v>
      </c>
      <c r="CE9" s="1337"/>
      <c r="CF9" s="1345">
        <v>0</v>
      </c>
      <c r="CH9" s="1344">
        <v>5.0000000000000001E-3</v>
      </c>
      <c r="CI9" s="1336">
        <v>2240</v>
      </c>
      <c r="CJ9" s="1336">
        <v>1398</v>
      </c>
      <c r="CK9" s="1337"/>
      <c r="CL9" s="1345">
        <v>0</v>
      </c>
      <c r="CN9" s="1344">
        <v>5.0000000000000001E-3</v>
      </c>
      <c r="CO9" s="1336">
        <v>2034</v>
      </c>
      <c r="CP9" s="1336">
        <v>1323</v>
      </c>
      <c r="CQ9" s="1337"/>
      <c r="CR9" s="1345">
        <v>0</v>
      </c>
      <c r="CT9" s="1344">
        <v>5.0000000000000001E-3</v>
      </c>
      <c r="CU9" s="1336">
        <v>2103</v>
      </c>
      <c r="CV9" s="1336">
        <v>1623</v>
      </c>
      <c r="CW9" s="1337"/>
      <c r="CX9" s="1345">
        <v>0</v>
      </c>
      <c r="CZ9" s="1344">
        <v>5.0000000000000001E-3</v>
      </c>
      <c r="DA9" s="1336">
        <v>2435</v>
      </c>
      <c r="DB9" s="1336">
        <v>1672</v>
      </c>
      <c r="DC9" s="1337"/>
      <c r="DD9" s="1345">
        <v>0</v>
      </c>
      <c r="DF9" s="1344">
        <v>5.0000000000000001E-3</v>
      </c>
      <c r="DG9" s="1336">
        <v>1602</v>
      </c>
      <c r="DH9" s="1336">
        <v>1124</v>
      </c>
      <c r="DI9" s="1337"/>
      <c r="DJ9" s="1345">
        <v>0</v>
      </c>
      <c r="DL9" s="1344">
        <v>5.0000000000000001E-3</v>
      </c>
      <c r="DM9" s="1336">
        <v>1017</v>
      </c>
      <c r="DN9" s="1336">
        <v>636</v>
      </c>
      <c r="DO9" s="1337"/>
      <c r="DP9" s="1345">
        <v>0</v>
      </c>
      <c r="DR9" s="1344">
        <v>5.0000000000000001E-3</v>
      </c>
      <c r="DS9" s="1336">
        <v>1796</v>
      </c>
      <c r="DT9" s="1336">
        <v>996</v>
      </c>
      <c r="DU9" s="1337"/>
      <c r="DV9" s="1345">
        <v>0</v>
      </c>
      <c r="DX9" s="1344">
        <v>5.0000000000000001E-3</v>
      </c>
      <c r="DY9" s="1336">
        <v>1833</v>
      </c>
      <c r="DZ9" s="1336">
        <v>1176</v>
      </c>
      <c r="EA9" s="1337"/>
      <c r="EB9" s="1345">
        <v>0</v>
      </c>
      <c r="EC9" s="1339"/>
      <c r="ED9" s="1344">
        <v>5.0000000000000001E-3</v>
      </c>
      <c r="EE9" s="1336">
        <v>608</v>
      </c>
      <c r="EF9" s="1336">
        <v>411</v>
      </c>
      <c r="EG9" s="1337"/>
      <c r="EH9" s="1346">
        <v>0</v>
      </c>
      <c r="EI9" s="1325"/>
      <c r="EJ9" s="1344">
        <v>2.5000000000000001E-3</v>
      </c>
      <c r="EK9" s="1342">
        <v>1517</v>
      </c>
      <c r="EL9" s="1342">
        <v>900</v>
      </c>
      <c r="EM9" s="1343"/>
      <c r="EN9" s="1346">
        <v>0</v>
      </c>
    </row>
    <row r="10" spans="1:145">
      <c r="A10" s="1327" t="s">
        <v>2960</v>
      </c>
      <c r="B10" s="2220">
        <v>5.0000000000000001E-3</v>
      </c>
      <c r="C10" s="2219">
        <v>2782</v>
      </c>
      <c r="D10" s="2219">
        <v>2136</v>
      </c>
      <c r="E10" s="2184"/>
      <c r="F10" s="2221">
        <v>0</v>
      </c>
      <c r="H10" s="2220">
        <v>5.0000000000000001E-3</v>
      </c>
      <c r="I10" s="2219">
        <v>2817.05</v>
      </c>
      <c r="J10" s="2219">
        <v>2185</v>
      </c>
      <c r="K10" s="2184"/>
      <c r="L10" s="2221">
        <v>0</v>
      </c>
      <c r="N10" s="2414">
        <v>5.0000000000000001E-3</v>
      </c>
      <c r="O10" s="2219">
        <v>3211</v>
      </c>
      <c r="P10" s="2219">
        <v>2499</v>
      </c>
      <c r="Q10" s="2184"/>
      <c r="R10" s="2221">
        <v>0</v>
      </c>
    </row>
    <row r="11" spans="1:145">
      <c r="A11" s="1327" t="s">
        <v>1262</v>
      </c>
      <c r="B11" s="2220">
        <v>7.4999999999999997E-3</v>
      </c>
      <c r="C11" s="2219">
        <v>330</v>
      </c>
      <c r="D11" s="2219">
        <v>246</v>
      </c>
      <c r="E11" s="2184"/>
      <c r="F11" s="2221">
        <v>0</v>
      </c>
      <c r="H11" s="2220">
        <v>7.4999999999999997E-3</v>
      </c>
      <c r="I11" s="2219">
        <v>1025</v>
      </c>
      <c r="J11" s="2219">
        <v>1001</v>
      </c>
      <c r="K11" s="2184"/>
      <c r="L11" s="2221">
        <v>0</v>
      </c>
      <c r="N11" s="2414">
        <v>7.4999999999999997E-3</v>
      </c>
      <c r="O11" s="2219">
        <v>356</v>
      </c>
      <c r="P11" s="2219">
        <v>333</v>
      </c>
      <c r="Q11" s="2184"/>
      <c r="R11" s="2221">
        <v>0</v>
      </c>
      <c r="T11" s="1344">
        <v>7.4999999999999997E-3</v>
      </c>
      <c r="U11" s="2144">
        <v>1022</v>
      </c>
      <c r="V11" s="2144">
        <v>999</v>
      </c>
      <c r="W11" s="2145"/>
      <c r="X11" s="2149">
        <v>0</v>
      </c>
      <c r="Z11" s="1344">
        <v>7.4999999999999997E-3</v>
      </c>
      <c r="AA11" s="2144">
        <v>562</v>
      </c>
      <c r="AB11" s="2144">
        <v>538</v>
      </c>
      <c r="AC11" s="2145"/>
      <c r="AD11" s="2149">
        <v>0</v>
      </c>
      <c r="AF11" s="1344">
        <v>7.4999999999999997E-3</v>
      </c>
      <c r="AG11" s="2144">
        <v>568</v>
      </c>
      <c r="AH11" s="2144">
        <v>542</v>
      </c>
      <c r="AI11" s="2145"/>
      <c r="AJ11" s="2149">
        <v>0</v>
      </c>
      <c r="AL11" s="1344">
        <v>7.4999999999999997E-3</v>
      </c>
      <c r="AM11" s="1336">
        <v>952</v>
      </c>
      <c r="AN11" s="1336">
        <v>917</v>
      </c>
      <c r="AO11" s="1337"/>
      <c r="AP11" s="1345">
        <v>0</v>
      </c>
      <c r="AR11" s="1344">
        <v>7.4999999999999997E-3</v>
      </c>
      <c r="AS11" s="1336">
        <v>571</v>
      </c>
      <c r="AT11" s="1336">
        <v>548</v>
      </c>
      <c r="AU11" s="1337"/>
      <c r="AV11" s="1345">
        <v>0</v>
      </c>
      <c r="AX11" s="1344">
        <v>7.4999999999999997E-3</v>
      </c>
      <c r="AY11" s="1336">
        <v>421</v>
      </c>
      <c r="AZ11" s="1336">
        <v>404</v>
      </c>
      <c r="BA11" s="1337"/>
      <c r="BB11" s="1345">
        <v>0</v>
      </c>
      <c r="BD11" s="1344">
        <v>7.4999999999999997E-3</v>
      </c>
      <c r="BE11" s="1336">
        <v>364</v>
      </c>
      <c r="BF11" s="1336">
        <v>348</v>
      </c>
      <c r="BG11" s="1337"/>
      <c r="BH11" s="1345">
        <v>0</v>
      </c>
      <c r="BJ11" s="1344">
        <v>7.4999999999999997E-3</v>
      </c>
      <c r="BK11" s="1336">
        <v>349</v>
      </c>
      <c r="BL11" s="1336">
        <v>331</v>
      </c>
      <c r="BM11" s="1337"/>
      <c r="BN11" s="1345">
        <v>0</v>
      </c>
      <c r="BP11" s="1344">
        <v>7.4999999999999997E-3</v>
      </c>
      <c r="BQ11" s="1336">
        <v>368</v>
      </c>
      <c r="BR11" s="1336">
        <v>354</v>
      </c>
      <c r="BS11" s="1337"/>
      <c r="BT11" s="1345">
        <v>0</v>
      </c>
      <c r="BV11" s="1344">
        <v>0</v>
      </c>
      <c r="BW11" s="1336">
        <v>0</v>
      </c>
      <c r="BX11" s="1336">
        <v>0</v>
      </c>
      <c r="BY11" s="1337"/>
      <c r="BZ11" s="1345">
        <v>0</v>
      </c>
      <c r="CB11" s="1344">
        <v>0</v>
      </c>
      <c r="CC11" s="1336">
        <v>0</v>
      </c>
      <c r="CD11" s="1336">
        <v>0</v>
      </c>
      <c r="CE11" s="1337"/>
      <c r="CF11" s="1345">
        <v>0</v>
      </c>
      <c r="CH11" s="1344">
        <v>0</v>
      </c>
      <c r="CI11" s="1336">
        <v>0</v>
      </c>
      <c r="CJ11" s="1336">
        <v>0</v>
      </c>
      <c r="CK11" s="1337"/>
      <c r="CL11" s="1345">
        <v>0</v>
      </c>
      <c r="CN11" s="1344">
        <v>0</v>
      </c>
      <c r="CO11" s="1336">
        <v>0</v>
      </c>
      <c r="CP11" s="1336">
        <v>0</v>
      </c>
      <c r="CQ11" s="1337"/>
      <c r="CR11" s="1345">
        <v>0</v>
      </c>
      <c r="CT11" s="1344">
        <v>0</v>
      </c>
      <c r="CU11" s="1336">
        <v>0</v>
      </c>
      <c r="CV11" s="1336">
        <v>0</v>
      </c>
      <c r="CW11" s="1337"/>
      <c r="CX11" s="1345">
        <v>0</v>
      </c>
      <c r="CZ11" s="1344">
        <v>0</v>
      </c>
      <c r="DA11" s="1336">
        <v>0</v>
      </c>
      <c r="DB11" s="1336">
        <v>0</v>
      </c>
      <c r="DC11" s="1337"/>
      <c r="DD11" s="1345">
        <v>0</v>
      </c>
      <c r="DF11" s="1344">
        <v>0</v>
      </c>
      <c r="DG11" s="1336">
        <v>0</v>
      </c>
      <c r="DH11" s="1336">
        <v>0</v>
      </c>
      <c r="DI11" s="1337"/>
      <c r="DJ11" s="1345">
        <v>0</v>
      </c>
      <c r="DL11" s="1344">
        <v>0</v>
      </c>
      <c r="DM11" s="1336">
        <v>0</v>
      </c>
      <c r="DN11" s="1336">
        <v>0</v>
      </c>
      <c r="DO11" s="1337"/>
      <c r="DP11" s="1345">
        <v>0</v>
      </c>
      <c r="DR11" s="1344">
        <v>0</v>
      </c>
      <c r="DS11" s="1336">
        <v>0</v>
      </c>
      <c r="DT11" s="1336">
        <v>0</v>
      </c>
      <c r="DU11" s="1337"/>
      <c r="DV11" s="1345">
        <v>0</v>
      </c>
      <c r="DX11" s="1344">
        <v>0</v>
      </c>
      <c r="DY11" s="1336">
        <v>0</v>
      </c>
      <c r="DZ11" s="1336">
        <v>0</v>
      </c>
      <c r="EA11" s="1337"/>
      <c r="EB11" s="1345">
        <v>0</v>
      </c>
      <c r="EC11" s="1339"/>
      <c r="ED11" s="1344">
        <v>0</v>
      </c>
      <c r="EE11" s="1336">
        <v>0</v>
      </c>
      <c r="EF11" s="1336">
        <v>0</v>
      </c>
      <c r="EG11" s="1337"/>
      <c r="EH11" s="1345">
        <v>0</v>
      </c>
      <c r="EI11" s="1325"/>
      <c r="EJ11" s="1344">
        <v>0</v>
      </c>
      <c r="EK11" s="1336">
        <v>0</v>
      </c>
      <c r="EL11" s="1336">
        <v>0</v>
      </c>
      <c r="EM11" s="1337"/>
      <c r="EN11" s="1345">
        <v>0</v>
      </c>
    </row>
    <row r="12" spans="1:145">
      <c r="A12" s="1327" t="s">
        <v>1257</v>
      </c>
      <c r="B12" s="2220">
        <v>0.02</v>
      </c>
      <c r="C12" s="2219">
        <v>2030</v>
      </c>
      <c r="D12" s="1327">
        <v>704</v>
      </c>
      <c r="E12" s="2184"/>
      <c r="F12" s="2221">
        <v>0</v>
      </c>
      <c r="H12" s="2220">
        <v>0.02</v>
      </c>
      <c r="I12" s="2219">
        <v>3302.16</v>
      </c>
      <c r="J12" s="1327">
        <v>782</v>
      </c>
      <c r="K12" s="2184"/>
      <c r="L12" s="2221">
        <v>0</v>
      </c>
      <c r="N12" s="2414">
        <v>0.02</v>
      </c>
      <c r="O12" s="2219">
        <v>5400</v>
      </c>
      <c r="P12" s="2219">
        <v>965</v>
      </c>
      <c r="Q12" s="2184"/>
      <c r="R12" s="2221">
        <v>0</v>
      </c>
      <c r="T12" s="1344">
        <v>0.02</v>
      </c>
      <c r="U12" s="2144">
        <v>6757</v>
      </c>
      <c r="V12" s="2144">
        <v>845</v>
      </c>
      <c r="W12" s="2145"/>
      <c r="X12" s="2149">
        <v>0</v>
      </c>
      <c r="Z12" s="1344">
        <v>0.02</v>
      </c>
      <c r="AA12" s="2144">
        <v>6534</v>
      </c>
      <c r="AB12" s="2144">
        <v>1003</v>
      </c>
      <c r="AC12" s="2145"/>
      <c r="AD12" s="2149">
        <v>0</v>
      </c>
      <c r="AF12" s="1344">
        <v>0.02</v>
      </c>
      <c r="AG12" s="2144">
        <v>7855</v>
      </c>
      <c r="AH12" s="2144">
        <v>1955</v>
      </c>
      <c r="AI12" s="2145"/>
      <c r="AJ12" s="2149">
        <v>0</v>
      </c>
      <c r="AL12" s="1344">
        <v>0.02</v>
      </c>
      <c r="AM12" s="1336">
        <v>6762</v>
      </c>
      <c r="AN12" s="1336">
        <v>1019</v>
      </c>
      <c r="AO12" s="1337"/>
      <c r="AP12" s="1345">
        <v>0</v>
      </c>
      <c r="AR12" s="1344">
        <v>0.02</v>
      </c>
      <c r="AS12" s="1336">
        <v>3354</v>
      </c>
      <c r="AT12" s="1336">
        <v>421</v>
      </c>
      <c r="AU12" s="1337"/>
      <c r="AV12" s="1345">
        <v>0</v>
      </c>
      <c r="AX12" s="1344">
        <v>0.02</v>
      </c>
      <c r="AY12" s="1336">
        <v>3527</v>
      </c>
      <c r="AZ12" s="1336">
        <v>342</v>
      </c>
      <c r="BA12" s="1337"/>
      <c r="BB12" s="1345">
        <v>0</v>
      </c>
      <c r="BD12" s="1344">
        <v>0.02</v>
      </c>
      <c r="BE12" s="1336">
        <v>2522</v>
      </c>
      <c r="BF12" s="1336">
        <v>508</v>
      </c>
      <c r="BG12" s="1337"/>
      <c r="BH12" s="1345">
        <v>0</v>
      </c>
      <c r="BJ12" s="1344">
        <v>0.02</v>
      </c>
      <c r="BK12" s="1336">
        <v>2740</v>
      </c>
      <c r="BL12" s="1336">
        <v>794</v>
      </c>
      <c r="BM12" s="1337"/>
      <c r="BN12" s="1345">
        <v>0</v>
      </c>
      <c r="BP12" s="1344">
        <v>0.02</v>
      </c>
      <c r="BQ12" s="1336">
        <v>3066</v>
      </c>
      <c r="BR12" s="1336">
        <v>474</v>
      </c>
      <c r="BS12" s="1337"/>
      <c r="BT12" s="1345">
        <v>0</v>
      </c>
      <c r="BV12" s="1344">
        <v>0.01</v>
      </c>
      <c r="BW12" s="1336">
        <v>3775</v>
      </c>
      <c r="BX12" s="1336">
        <v>1731</v>
      </c>
      <c r="BY12" s="1337"/>
      <c r="BZ12" s="1345">
        <v>0</v>
      </c>
      <c r="CB12" s="1344">
        <v>0.01</v>
      </c>
      <c r="CC12" s="1336">
        <v>3141</v>
      </c>
      <c r="CD12" s="1336">
        <v>1600</v>
      </c>
      <c r="CE12" s="1337"/>
      <c r="CF12" s="1345">
        <v>0</v>
      </c>
      <c r="CH12" s="1344">
        <v>0.01</v>
      </c>
      <c r="CI12" s="1336">
        <v>4457</v>
      </c>
      <c r="CJ12" s="1336">
        <v>1889</v>
      </c>
      <c r="CK12" s="1337"/>
      <c r="CL12" s="1345">
        <v>0</v>
      </c>
      <c r="CN12" s="1344">
        <v>0</v>
      </c>
      <c r="CO12" s="1336">
        <v>0</v>
      </c>
      <c r="CP12" s="1336">
        <v>0</v>
      </c>
      <c r="CQ12" s="1337"/>
      <c r="CR12" s="1345">
        <v>0</v>
      </c>
      <c r="CT12" s="1344">
        <v>0</v>
      </c>
      <c r="CU12" s="1336">
        <v>0</v>
      </c>
      <c r="CV12" s="1336">
        <v>0</v>
      </c>
      <c r="CW12" s="1337"/>
      <c r="CX12" s="1345">
        <v>0</v>
      </c>
      <c r="CZ12" s="1344">
        <v>0</v>
      </c>
      <c r="DA12" s="1336">
        <v>0</v>
      </c>
      <c r="DB12" s="1336">
        <v>0</v>
      </c>
      <c r="DC12" s="1337"/>
      <c r="DD12" s="1345">
        <v>0</v>
      </c>
      <c r="DF12" s="1344">
        <v>0</v>
      </c>
      <c r="DG12" s="1336">
        <v>0</v>
      </c>
      <c r="DH12" s="1336">
        <v>0</v>
      </c>
      <c r="DI12" s="1337"/>
      <c r="DJ12" s="1345">
        <v>0</v>
      </c>
      <c r="DL12" s="1344">
        <v>0</v>
      </c>
      <c r="DM12" s="1336">
        <v>0</v>
      </c>
      <c r="DN12" s="1336">
        <v>0</v>
      </c>
      <c r="DO12" s="1337"/>
      <c r="DP12" s="1345">
        <v>0</v>
      </c>
      <c r="DR12" s="1344">
        <v>0</v>
      </c>
      <c r="DS12" s="1336">
        <v>0</v>
      </c>
      <c r="DT12" s="1336">
        <v>0</v>
      </c>
      <c r="DU12" s="1337"/>
      <c r="DV12" s="1345">
        <v>0</v>
      </c>
      <c r="DX12" s="1344">
        <v>0</v>
      </c>
      <c r="DY12" s="1336">
        <v>0</v>
      </c>
      <c r="DZ12" s="1336">
        <v>0</v>
      </c>
      <c r="EA12" s="1337"/>
      <c r="EB12" s="1345">
        <v>0</v>
      </c>
      <c r="EC12" s="1339"/>
      <c r="ED12" s="1344">
        <v>0</v>
      </c>
      <c r="EE12" s="1336">
        <v>0</v>
      </c>
      <c r="EF12" s="1336">
        <v>0</v>
      </c>
      <c r="EG12" s="1337"/>
      <c r="EH12" s="1345">
        <v>0</v>
      </c>
      <c r="EI12" s="1325"/>
      <c r="EJ12" s="1344">
        <v>0</v>
      </c>
      <c r="EK12" s="1336">
        <v>0</v>
      </c>
      <c r="EL12" s="1336">
        <v>0</v>
      </c>
      <c r="EM12" s="1337"/>
      <c r="EN12" s="1345">
        <v>0</v>
      </c>
    </row>
    <row r="13" spans="1:145">
      <c r="A13" s="1327" t="s">
        <v>1259</v>
      </c>
      <c r="B13" s="2220">
        <v>0.01</v>
      </c>
      <c r="C13" s="2219">
        <v>1434</v>
      </c>
      <c r="D13" s="1327">
        <v>893</v>
      </c>
      <c r="E13" s="2184"/>
      <c r="F13" s="2221">
        <v>0</v>
      </c>
      <c r="H13" s="2220">
        <v>0.01</v>
      </c>
      <c r="I13" s="2219">
        <v>1194.71</v>
      </c>
      <c r="J13" s="1327">
        <v>741</v>
      </c>
      <c r="K13" s="2184"/>
      <c r="L13" s="2221">
        <v>0</v>
      </c>
      <c r="N13" s="2414">
        <v>0.01</v>
      </c>
      <c r="O13" s="2219">
        <v>1.28</v>
      </c>
      <c r="P13" s="2219">
        <v>691</v>
      </c>
      <c r="Q13" s="2184"/>
      <c r="R13" s="2221">
        <v>0</v>
      </c>
      <c r="T13" s="1344">
        <v>0.01</v>
      </c>
      <c r="U13" s="2144">
        <v>1516</v>
      </c>
      <c r="V13" s="2144">
        <v>844</v>
      </c>
      <c r="W13" s="2145"/>
      <c r="X13" s="2149">
        <v>0</v>
      </c>
      <c r="Z13" s="1344">
        <v>0.01</v>
      </c>
      <c r="AA13" s="2144">
        <v>1433</v>
      </c>
      <c r="AB13" s="2144">
        <v>741</v>
      </c>
      <c r="AC13" s="2145"/>
      <c r="AD13" s="2149">
        <v>0</v>
      </c>
      <c r="AF13" s="1344">
        <v>0.01</v>
      </c>
      <c r="AG13" s="2144">
        <v>1798</v>
      </c>
      <c r="AH13" s="2144">
        <v>1047</v>
      </c>
      <c r="AI13" s="2145"/>
      <c r="AJ13" s="2149">
        <v>0</v>
      </c>
      <c r="AL13" s="1344">
        <v>0.01</v>
      </c>
      <c r="AM13" s="1336">
        <v>2225</v>
      </c>
      <c r="AN13" s="1336">
        <v>1436</v>
      </c>
      <c r="AO13" s="1337"/>
      <c r="AP13" s="1345">
        <v>0</v>
      </c>
      <c r="AR13" s="1344">
        <v>0.01</v>
      </c>
      <c r="AS13" s="1336">
        <v>1752</v>
      </c>
      <c r="AT13" s="1336">
        <v>981</v>
      </c>
      <c r="AU13" s="1337"/>
      <c r="AV13" s="1345">
        <v>0</v>
      </c>
      <c r="AX13" s="1344">
        <v>0.01</v>
      </c>
      <c r="AY13" s="1336">
        <v>1701</v>
      </c>
      <c r="AZ13" s="1336">
        <v>922</v>
      </c>
      <c r="BA13" s="1337"/>
      <c r="BB13" s="1345">
        <v>0</v>
      </c>
      <c r="BD13" s="1344">
        <v>0.01</v>
      </c>
      <c r="BE13" s="1336">
        <v>1384</v>
      </c>
      <c r="BF13" s="1336">
        <v>780</v>
      </c>
      <c r="BG13" s="1337"/>
      <c r="BH13" s="1345">
        <v>0</v>
      </c>
      <c r="BJ13" s="1344">
        <v>5.0000000000000001E-3</v>
      </c>
      <c r="BK13" s="1336">
        <v>1364</v>
      </c>
      <c r="BL13" s="1336">
        <v>806</v>
      </c>
      <c r="BM13" s="1337"/>
      <c r="BN13" s="1345">
        <v>0</v>
      </c>
      <c r="BP13" s="1344">
        <v>5.0000000000000001E-3</v>
      </c>
      <c r="BQ13" s="1336">
        <v>1322</v>
      </c>
      <c r="BR13" s="1336">
        <v>783</v>
      </c>
      <c r="BS13" s="1337"/>
      <c r="BT13" s="1345">
        <v>0</v>
      </c>
      <c r="BV13" s="1344">
        <v>5.0000000000000001E-3</v>
      </c>
      <c r="BW13" s="1336">
        <v>1383</v>
      </c>
      <c r="BX13" s="1336">
        <v>1238</v>
      </c>
      <c r="BY13" s="1337"/>
      <c r="BZ13" s="1345">
        <v>0</v>
      </c>
      <c r="CB13" s="1344">
        <v>0</v>
      </c>
      <c r="CC13" s="1336">
        <v>0</v>
      </c>
      <c r="CD13" s="1336">
        <v>0</v>
      </c>
      <c r="CE13" s="1337"/>
      <c r="CF13" s="1345">
        <v>0</v>
      </c>
      <c r="CH13" s="1344">
        <v>0</v>
      </c>
      <c r="CI13" s="1336">
        <v>0</v>
      </c>
      <c r="CJ13" s="1336">
        <v>0</v>
      </c>
      <c r="CK13" s="1337"/>
      <c r="CL13" s="1345">
        <v>0</v>
      </c>
      <c r="CN13" s="1344">
        <v>0</v>
      </c>
      <c r="CO13" s="1336">
        <v>0</v>
      </c>
      <c r="CP13" s="1336">
        <v>0</v>
      </c>
      <c r="CQ13" s="1337"/>
      <c r="CR13" s="1345">
        <v>0</v>
      </c>
      <c r="CT13" s="1344">
        <v>0</v>
      </c>
      <c r="CU13" s="1336">
        <v>0</v>
      </c>
      <c r="CV13" s="1336">
        <v>0</v>
      </c>
      <c r="CW13" s="1337"/>
      <c r="CX13" s="1345">
        <v>0</v>
      </c>
      <c r="CZ13" s="1344">
        <v>0</v>
      </c>
      <c r="DA13" s="1336">
        <v>0</v>
      </c>
      <c r="DB13" s="1336">
        <v>0</v>
      </c>
      <c r="DC13" s="1337"/>
      <c r="DD13" s="1345">
        <v>0</v>
      </c>
      <c r="DF13" s="1344">
        <v>0</v>
      </c>
      <c r="DG13" s="1336">
        <v>0</v>
      </c>
      <c r="DH13" s="1336">
        <v>0</v>
      </c>
      <c r="DI13" s="1337"/>
      <c r="DJ13" s="1345">
        <v>0</v>
      </c>
      <c r="DL13" s="1344">
        <v>0</v>
      </c>
      <c r="DM13" s="1336">
        <v>0</v>
      </c>
      <c r="DN13" s="1336">
        <v>0</v>
      </c>
      <c r="DO13" s="1337"/>
      <c r="DP13" s="1345">
        <v>0</v>
      </c>
      <c r="DR13" s="1344">
        <v>0</v>
      </c>
      <c r="DS13" s="1336">
        <v>0</v>
      </c>
      <c r="DT13" s="1336">
        <v>0</v>
      </c>
      <c r="DU13" s="1337"/>
      <c r="DV13" s="1345">
        <v>0</v>
      </c>
      <c r="DX13" s="1344">
        <v>0</v>
      </c>
      <c r="DY13" s="1336">
        <v>0</v>
      </c>
      <c r="DZ13" s="1336">
        <v>0</v>
      </c>
      <c r="EA13" s="1337"/>
      <c r="EB13" s="1345">
        <v>0</v>
      </c>
      <c r="EC13" s="1339"/>
      <c r="ED13" s="1344">
        <v>0</v>
      </c>
      <c r="EE13" s="1336">
        <v>0</v>
      </c>
      <c r="EF13" s="1336">
        <v>0</v>
      </c>
      <c r="EG13" s="1337"/>
      <c r="EH13" s="1345">
        <v>0</v>
      </c>
      <c r="EI13" s="1325"/>
      <c r="EJ13" s="1344">
        <v>0</v>
      </c>
      <c r="EK13" s="1336">
        <v>0</v>
      </c>
      <c r="EL13" s="1336">
        <v>0</v>
      </c>
      <c r="EM13" s="1337"/>
      <c r="EN13" s="1345">
        <v>0</v>
      </c>
    </row>
    <row r="14" spans="1:145">
      <c r="A14" s="1327" t="s">
        <v>1261</v>
      </c>
      <c r="B14" s="2220">
        <v>0.02</v>
      </c>
      <c r="C14" s="2219">
        <v>748</v>
      </c>
      <c r="D14" s="1327">
        <v>487</v>
      </c>
      <c r="E14" s="2184"/>
      <c r="F14" s="2221">
        <v>0</v>
      </c>
      <c r="H14" s="2220">
        <v>0.02</v>
      </c>
      <c r="I14" s="2219">
        <v>765</v>
      </c>
      <c r="J14" s="1327">
        <v>498</v>
      </c>
      <c r="K14" s="2184"/>
      <c r="L14" s="2221">
        <v>0</v>
      </c>
      <c r="N14" s="2414">
        <v>0.02</v>
      </c>
      <c r="O14" s="2219">
        <v>773</v>
      </c>
      <c r="P14" s="2219">
        <v>504</v>
      </c>
      <c r="Q14" s="2184"/>
      <c r="R14" s="2221">
        <v>0</v>
      </c>
      <c r="T14" s="1344">
        <v>0.02</v>
      </c>
      <c r="U14" s="2144">
        <v>577</v>
      </c>
      <c r="V14" s="2144">
        <v>371</v>
      </c>
      <c r="W14" s="2145"/>
      <c r="X14" s="2149">
        <v>0</v>
      </c>
      <c r="Z14" s="1344">
        <v>0.02</v>
      </c>
      <c r="AA14" s="2144">
        <v>597</v>
      </c>
      <c r="AB14" s="2144">
        <v>384</v>
      </c>
      <c r="AC14" s="2145"/>
      <c r="AD14" s="2149">
        <v>0</v>
      </c>
      <c r="AF14" s="1344">
        <v>0.02</v>
      </c>
      <c r="AG14" s="2144">
        <v>574</v>
      </c>
      <c r="AH14" s="2144">
        <v>373</v>
      </c>
      <c r="AI14" s="2145"/>
      <c r="AJ14" s="2149">
        <v>0</v>
      </c>
      <c r="AL14" s="1344">
        <v>0.02</v>
      </c>
      <c r="AM14" s="1336">
        <v>597</v>
      </c>
      <c r="AN14" s="1336">
        <v>388</v>
      </c>
      <c r="AO14" s="1337"/>
      <c r="AP14" s="1345">
        <v>0</v>
      </c>
      <c r="AR14" s="1344">
        <v>0.02</v>
      </c>
      <c r="AS14" s="1336">
        <v>561</v>
      </c>
      <c r="AT14" s="1336">
        <v>560</v>
      </c>
      <c r="AU14" s="1337"/>
      <c r="AV14" s="1345">
        <v>0</v>
      </c>
      <c r="AX14" s="1344">
        <v>0.02</v>
      </c>
      <c r="AY14" s="1336">
        <v>563</v>
      </c>
      <c r="AZ14" s="1336">
        <v>558</v>
      </c>
      <c r="BA14" s="1337"/>
      <c r="BB14" s="1345">
        <v>0</v>
      </c>
      <c r="BD14" s="1344">
        <v>0.02</v>
      </c>
      <c r="BE14" s="1336">
        <v>505</v>
      </c>
      <c r="BF14" s="1336">
        <v>501</v>
      </c>
      <c r="BG14" s="1337"/>
      <c r="BH14" s="1345">
        <v>0</v>
      </c>
      <c r="BJ14" s="1344">
        <v>0.02</v>
      </c>
      <c r="BK14" s="1336">
        <v>507</v>
      </c>
      <c r="BL14" s="1336">
        <v>502</v>
      </c>
      <c r="BM14" s="1337"/>
      <c r="BN14" s="1345">
        <v>0</v>
      </c>
      <c r="BP14" s="1344">
        <v>0.02</v>
      </c>
      <c r="BQ14" s="1336">
        <v>503</v>
      </c>
      <c r="BR14" s="1336">
        <v>496</v>
      </c>
      <c r="BS14" s="1337"/>
      <c r="BT14" s="1345">
        <v>0</v>
      </c>
      <c r="BV14" s="1344">
        <v>0.01</v>
      </c>
      <c r="BW14" s="1336">
        <v>507</v>
      </c>
      <c r="BX14" s="1336">
        <v>450</v>
      </c>
      <c r="BY14" s="1337"/>
      <c r="BZ14" s="1345">
        <v>0</v>
      </c>
      <c r="CB14" s="1344">
        <v>0.01</v>
      </c>
      <c r="CC14" s="1336">
        <v>524</v>
      </c>
      <c r="CD14" s="1336">
        <v>450</v>
      </c>
      <c r="CE14" s="1337"/>
      <c r="CF14" s="1345">
        <v>0</v>
      </c>
      <c r="CH14" s="1344">
        <v>0.01</v>
      </c>
      <c r="CI14" s="1336">
        <v>537</v>
      </c>
      <c r="CJ14" s="1336">
        <v>457</v>
      </c>
      <c r="CK14" s="1337"/>
      <c r="CL14" s="1345">
        <v>0</v>
      </c>
      <c r="CN14" s="1344">
        <v>0.01</v>
      </c>
      <c r="CO14" s="1336">
        <v>509</v>
      </c>
      <c r="CP14" s="1336">
        <v>434</v>
      </c>
      <c r="CQ14" s="1337"/>
      <c r="CR14" s="1345">
        <v>0</v>
      </c>
      <c r="CT14" s="1344">
        <v>0</v>
      </c>
      <c r="CU14" s="1336">
        <v>0</v>
      </c>
      <c r="CV14" s="1336">
        <v>0</v>
      </c>
      <c r="CW14" s="1337"/>
      <c r="CX14" s="1345">
        <v>0</v>
      </c>
      <c r="CZ14" s="1344">
        <v>0</v>
      </c>
      <c r="DA14" s="1336">
        <v>0</v>
      </c>
      <c r="DB14" s="1336">
        <v>0</v>
      </c>
      <c r="DC14" s="1337"/>
      <c r="DD14" s="1345">
        <v>0</v>
      </c>
      <c r="DF14" s="1344">
        <v>0</v>
      </c>
      <c r="DG14" s="1336">
        <v>0</v>
      </c>
      <c r="DH14" s="1336">
        <v>0</v>
      </c>
      <c r="DI14" s="1337"/>
      <c r="DJ14" s="1345">
        <v>0</v>
      </c>
      <c r="DL14" s="1344">
        <v>0</v>
      </c>
      <c r="DM14" s="1336">
        <v>0</v>
      </c>
      <c r="DN14" s="1336">
        <v>0</v>
      </c>
      <c r="DO14" s="1337"/>
      <c r="DP14" s="1345">
        <v>0</v>
      </c>
      <c r="DR14" s="1344">
        <v>0</v>
      </c>
      <c r="DS14" s="1336">
        <v>0</v>
      </c>
      <c r="DT14" s="1336">
        <v>0</v>
      </c>
      <c r="DU14" s="1337"/>
      <c r="DV14" s="1345">
        <v>0</v>
      </c>
      <c r="DX14" s="1344">
        <v>0</v>
      </c>
      <c r="DY14" s="1336">
        <v>0</v>
      </c>
      <c r="DZ14" s="1336">
        <v>0</v>
      </c>
      <c r="EA14" s="1337"/>
      <c r="EB14" s="1345">
        <v>0</v>
      </c>
      <c r="EC14" s="1339"/>
      <c r="ED14" s="1344">
        <v>0</v>
      </c>
      <c r="EE14" s="1336">
        <v>0</v>
      </c>
      <c r="EF14" s="1336">
        <v>0</v>
      </c>
      <c r="EG14" s="1337"/>
      <c r="EH14" s="1345">
        <v>0</v>
      </c>
      <c r="EI14" s="1325"/>
      <c r="EJ14" s="1344">
        <v>0</v>
      </c>
      <c r="EK14" s="1336">
        <v>0</v>
      </c>
      <c r="EL14" s="1336">
        <v>0</v>
      </c>
      <c r="EM14" s="1337"/>
      <c r="EN14" s="1345">
        <v>0</v>
      </c>
    </row>
    <row r="15" spans="1:145">
      <c r="A15" s="1327" t="s">
        <v>1260</v>
      </c>
      <c r="B15" s="2220">
        <v>0.02</v>
      </c>
      <c r="C15" s="2219">
        <v>1471</v>
      </c>
      <c r="D15" s="1327">
        <v>793</v>
      </c>
      <c r="E15" s="2184"/>
      <c r="F15" s="2221">
        <v>0</v>
      </c>
      <c r="H15" s="2220">
        <v>0.02</v>
      </c>
      <c r="I15" s="2219">
        <v>308.60000000000002</v>
      </c>
      <c r="J15" s="1327">
        <v>225</v>
      </c>
      <c r="K15" s="2184"/>
      <c r="L15" s="2221">
        <v>0</v>
      </c>
      <c r="N15" s="2414">
        <v>0.02</v>
      </c>
      <c r="O15" s="2219">
        <v>279</v>
      </c>
      <c r="P15" s="2219">
        <v>177</v>
      </c>
      <c r="Q15" s="2184"/>
      <c r="R15" s="2221">
        <v>0</v>
      </c>
      <c r="T15" s="1344">
        <v>0.02</v>
      </c>
      <c r="U15" s="2144">
        <v>461</v>
      </c>
      <c r="V15" s="2144">
        <v>261</v>
      </c>
      <c r="W15" s="2145"/>
      <c r="X15" s="2149">
        <v>0</v>
      </c>
      <c r="Z15" s="1344">
        <v>0.02</v>
      </c>
      <c r="AA15" s="2144">
        <v>91</v>
      </c>
      <c r="AB15" s="2144">
        <v>65</v>
      </c>
      <c r="AC15" s="2145"/>
      <c r="AD15" s="2149">
        <v>0</v>
      </c>
      <c r="AF15" s="1344">
        <v>0.02</v>
      </c>
      <c r="AG15" s="2144">
        <v>121</v>
      </c>
      <c r="AH15" s="2144">
        <v>79</v>
      </c>
      <c r="AI15" s="2145"/>
      <c r="AJ15" s="2149">
        <v>0</v>
      </c>
      <c r="AL15" s="1344">
        <v>0.02</v>
      </c>
      <c r="AM15" s="1336">
        <v>358</v>
      </c>
      <c r="AN15" s="1336">
        <v>216</v>
      </c>
      <c r="AO15" s="1337"/>
      <c r="AP15" s="1345">
        <v>0</v>
      </c>
      <c r="AR15" s="1344">
        <v>0.02</v>
      </c>
      <c r="AS15" s="1336">
        <v>465</v>
      </c>
      <c r="AT15" s="1336">
        <v>293</v>
      </c>
      <c r="AU15" s="1337"/>
      <c r="AV15" s="1345">
        <v>0</v>
      </c>
      <c r="AX15" s="1344">
        <v>0.02</v>
      </c>
      <c r="AY15" s="1336">
        <v>1591</v>
      </c>
      <c r="AZ15" s="1336">
        <v>1091</v>
      </c>
      <c r="BA15" s="1337"/>
      <c r="BB15" s="1345">
        <v>0</v>
      </c>
      <c r="BD15" s="1344">
        <v>0.01</v>
      </c>
      <c r="BE15" s="1336">
        <v>382</v>
      </c>
      <c r="BF15" s="1336">
        <v>300</v>
      </c>
      <c r="BG15" s="1337"/>
      <c r="BH15" s="1345">
        <v>0</v>
      </c>
      <c r="BJ15" s="1344">
        <v>0.01</v>
      </c>
      <c r="BK15" s="1336">
        <v>239</v>
      </c>
      <c r="BL15" s="1336">
        <v>189</v>
      </c>
      <c r="BM15" s="1337"/>
      <c r="BN15" s="1345">
        <v>0</v>
      </c>
      <c r="BP15" s="1344">
        <v>0.01</v>
      </c>
      <c r="BQ15" s="1336">
        <v>541</v>
      </c>
      <c r="BR15" s="1336">
        <v>458</v>
      </c>
      <c r="BS15" s="1337"/>
      <c r="BT15" s="1345">
        <v>0</v>
      </c>
      <c r="BV15" s="1344">
        <v>0.01</v>
      </c>
      <c r="BW15" s="1336">
        <v>964</v>
      </c>
      <c r="BX15" s="1336">
        <v>720</v>
      </c>
      <c r="BY15" s="1337"/>
      <c r="BZ15" s="1345">
        <v>0</v>
      </c>
      <c r="CB15" s="1344">
        <v>0</v>
      </c>
      <c r="CC15" s="1336">
        <v>0</v>
      </c>
      <c r="CD15" s="1336">
        <v>0</v>
      </c>
      <c r="CE15" s="1337"/>
      <c r="CF15" s="1345">
        <v>0</v>
      </c>
      <c r="CH15" s="1344">
        <v>0</v>
      </c>
      <c r="CI15" s="1336">
        <v>0</v>
      </c>
      <c r="CJ15" s="1336">
        <v>0</v>
      </c>
      <c r="CK15" s="1337"/>
      <c r="CL15" s="1345">
        <v>0</v>
      </c>
      <c r="CN15" s="1344">
        <v>0</v>
      </c>
      <c r="CO15" s="1336">
        <v>0</v>
      </c>
      <c r="CP15" s="1336">
        <v>0</v>
      </c>
      <c r="CQ15" s="1337"/>
      <c r="CR15" s="1345">
        <v>0</v>
      </c>
      <c r="CT15" s="1344">
        <v>0</v>
      </c>
      <c r="CU15" s="1336">
        <v>0</v>
      </c>
      <c r="CV15" s="1336">
        <v>0</v>
      </c>
      <c r="CW15" s="1337"/>
      <c r="CX15" s="1345">
        <v>0</v>
      </c>
      <c r="CZ15" s="1344">
        <v>0</v>
      </c>
      <c r="DA15" s="1336">
        <v>0</v>
      </c>
      <c r="DB15" s="1336">
        <v>0</v>
      </c>
      <c r="DC15" s="1337"/>
      <c r="DD15" s="1345">
        <v>0</v>
      </c>
      <c r="DF15" s="1344">
        <v>0</v>
      </c>
      <c r="DG15" s="1336">
        <v>0</v>
      </c>
      <c r="DH15" s="1336">
        <v>0</v>
      </c>
      <c r="DI15" s="1337"/>
      <c r="DJ15" s="1345">
        <v>0</v>
      </c>
      <c r="DL15" s="1344">
        <v>0</v>
      </c>
      <c r="DM15" s="1336">
        <v>0</v>
      </c>
      <c r="DN15" s="1336">
        <v>0</v>
      </c>
      <c r="DO15" s="1337"/>
      <c r="DP15" s="1345">
        <v>0</v>
      </c>
      <c r="DR15" s="1344">
        <v>0</v>
      </c>
      <c r="DS15" s="1336">
        <v>0</v>
      </c>
      <c r="DT15" s="1336">
        <v>0</v>
      </c>
      <c r="DU15" s="1337"/>
      <c r="DV15" s="1345">
        <v>0</v>
      </c>
      <c r="DX15" s="1344">
        <v>0</v>
      </c>
      <c r="DY15" s="1336">
        <v>0</v>
      </c>
      <c r="DZ15" s="1336">
        <v>0</v>
      </c>
      <c r="EA15" s="1337"/>
      <c r="EB15" s="1345">
        <v>0</v>
      </c>
      <c r="EC15" s="1339"/>
      <c r="ED15" s="1344">
        <v>0</v>
      </c>
      <c r="EE15" s="1336">
        <v>0</v>
      </c>
      <c r="EF15" s="1336">
        <v>0</v>
      </c>
      <c r="EG15" s="1337"/>
      <c r="EH15" s="1345">
        <v>0</v>
      </c>
      <c r="EI15" s="1325"/>
      <c r="EJ15" s="1344">
        <v>0</v>
      </c>
      <c r="EK15" s="1336">
        <v>0</v>
      </c>
      <c r="EL15" s="1336">
        <v>0</v>
      </c>
      <c r="EM15" s="1337"/>
      <c r="EN15" s="1345">
        <v>0</v>
      </c>
    </row>
    <row r="16" spans="1:145">
      <c r="A16" s="1327" t="s">
        <v>1263</v>
      </c>
      <c r="B16" s="2220">
        <v>2.5000000000000001E-2</v>
      </c>
      <c r="C16" s="2219">
        <v>137</v>
      </c>
      <c r="D16" s="1327">
        <v>72</v>
      </c>
      <c r="E16" s="2184"/>
      <c r="F16" s="2221">
        <v>0</v>
      </c>
      <c r="H16" s="2220">
        <v>2.5000000000000001E-2</v>
      </c>
      <c r="I16" s="2219">
        <v>139</v>
      </c>
      <c r="J16" s="1327">
        <v>73</v>
      </c>
      <c r="K16" s="2184"/>
      <c r="L16" s="2221">
        <v>0</v>
      </c>
      <c r="N16" s="2414">
        <v>2.5000000000000001E-2</v>
      </c>
      <c r="O16" s="2219">
        <v>155</v>
      </c>
      <c r="P16" s="2219">
        <v>83</v>
      </c>
      <c r="Q16" s="2184"/>
      <c r="R16" s="2221">
        <v>0</v>
      </c>
      <c r="T16" s="1344">
        <v>2.5000000000000001E-2</v>
      </c>
      <c r="U16" s="2144">
        <v>150</v>
      </c>
      <c r="V16" s="2144">
        <v>80</v>
      </c>
      <c r="W16" s="2145"/>
      <c r="X16" s="2149">
        <v>0</v>
      </c>
      <c r="Z16" s="1344">
        <v>2.5000000000000001E-2</v>
      </c>
      <c r="AA16" s="2144">
        <v>155</v>
      </c>
      <c r="AB16" s="2144">
        <v>67</v>
      </c>
      <c r="AC16" s="2145"/>
      <c r="AD16" s="2149">
        <v>0</v>
      </c>
      <c r="AF16" s="1344">
        <v>2.5000000000000001E-2</v>
      </c>
      <c r="AG16" s="2144">
        <v>87</v>
      </c>
      <c r="AH16" s="2144">
        <v>49</v>
      </c>
      <c r="AI16" s="2145"/>
      <c r="AJ16" s="2149">
        <v>0</v>
      </c>
      <c r="AL16" s="1344">
        <v>2.5000000000000001E-2</v>
      </c>
      <c r="AM16" s="1336">
        <v>234</v>
      </c>
      <c r="AN16" s="1336">
        <v>82</v>
      </c>
      <c r="AO16" s="1337"/>
      <c r="AP16" s="1345">
        <v>0</v>
      </c>
      <c r="AR16" s="1344">
        <v>2.5000000000000001E-2</v>
      </c>
      <c r="AS16" s="1336">
        <v>211</v>
      </c>
      <c r="AT16" s="1336">
        <v>75</v>
      </c>
      <c r="AU16" s="1337"/>
      <c r="AV16" s="1345">
        <v>0</v>
      </c>
      <c r="AX16" s="1344">
        <v>2.5000000000000001E-2</v>
      </c>
      <c r="AY16" s="1336">
        <v>218</v>
      </c>
      <c r="AZ16" s="1336">
        <v>79</v>
      </c>
      <c r="BA16" s="1337"/>
      <c r="BB16" s="1345">
        <v>0</v>
      </c>
      <c r="BD16" s="1344">
        <v>2.5000000000000001E-2</v>
      </c>
      <c r="BE16" s="1336">
        <v>195</v>
      </c>
      <c r="BF16" s="1336">
        <v>71</v>
      </c>
      <c r="BG16" s="1337"/>
      <c r="BH16" s="1345">
        <v>0</v>
      </c>
      <c r="BJ16" s="1344">
        <v>2.5000000000000001E-2</v>
      </c>
      <c r="BK16" s="1336">
        <v>199</v>
      </c>
      <c r="BL16" s="1336">
        <v>74</v>
      </c>
      <c r="BM16" s="1337"/>
      <c r="BN16" s="1345">
        <v>0</v>
      </c>
      <c r="BP16" s="1344">
        <v>2.5000000000000001E-2</v>
      </c>
      <c r="BQ16" s="1336">
        <v>202</v>
      </c>
      <c r="BR16" s="1336">
        <v>98</v>
      </c>
      <c r="BS16" s="1337"/>
      <c r="BT16" s="1345">
        <v>0</v>
      </c>
      <c r="BV16" s="1344">
        <v>2.5000000000000001E-2</v>
      </c>
      <c r="BW16" s="1336">
        <v>199</v>
      </c>
      <c r="BX16" s="1336">
        <v>74</v>
      </c>
      <c r="BY16" s="1337"/>
      <c r="BZ16" s="1345">
        <v>0</v>
      </c>
      <c r="CB16" s="1344">
        <v>0.02</v>
      </c>
      <c r="CC16" s="1336">
        <v>313</v>
      </c>
      <c r="CD16" s="1336">
        <v>178</v>
      </c>
      <c r="CE16" s="1337"/>
      <c r="CF16" s="1345">
        <v>0</v>
      </c>
      <c r="CH16" s="1344">
        <v>1.4999999999999999E-2</v>
      </c>
      <c r="CI16" s="1336">
        <v>334</v>
      </c>
      <c r="CJ16" s="1336">
        <v>194</v>
      </c>
      <c r="CK16" s="1337"/>
      <c r="CL16" s="1345">
        <v>0</v>
      </c>
      <c r="CN16" s="1344">
        <v>1.4999999999999999E-2</v>
      </c>
      <c r="CO16" s="1336">
        <v>328</v>
      </c>
      <c r="CP16" s="1336">
        <v>185</v>
      </c>
      <c r="CQ16" s="1337"/>
      <c r="CR16" s="1345">
        <v>0</v>
      </c>
      <c r="CT16" s="1344">
        <v>0.01</v>
      </c>
      <c r="CU16" s="1336">
        <v>330</v>
      </c>
      <c r="CV16" s="1336">
        <v>190</v>
      </c>
      <c r="CW16" s="1337"/>
      <c r="CX16" s="1345">
        <v>0</v>
      </c>
      <c r="CZ16" s="1344">
        <v>0.01</v>
      </c>
      <c r="DA16" s="1336">
        <v>312</v>
      </c>
      <c r="DB16" s="1336">
        <v>216</v>
      </c>
      <c r="DC16" s="1337"/>
      <c r="DD16" s="1345">
        <v>0</v>
      </c>
      <c r="DF16" s="1344">
        <v>0.01</v>
      </c>
      <c r="DG16" s="1336">
        <v>141</v>
      </c>
      <c r="DH16" s="1336">
        <v>27</v>
      </c>
      <c r="DI16" s="1337"/>
      <c r="DJ16" s="1345">
        <v>0</v>
      </c>
      <c r="DL16" s="1344">
        <v>0.01</v>
      </c>
      <c r="DM16" s="1336">
        <v>362</v>
      </c>
      <c r="DN16" s="1336">
        <v>247</v>
      </c>
      <c r="DO16" s="1337"/>
      <c r="DP16" s="1345">
        <v>0</v>
      </c>
      <c r="DR16" s="1344">
        <v>0.01</v>
      </c>
      <c r="DS16" s="1336">
        <v>338</v>
      </c>
      <c r="DT16" s="1336">
        <v>236</v>
      </c>
      <c r="DU16" s="1337"/>
      <c r="DV16" s="1345">
        <v>0</v>
      </c>
      <c r="DX16" s="1344">
        <v>0.01</v>
      </c>
      <c r="DY16" s="1336">
        <v>365</v>
      </c>
      <c r="DZ16" s="1336">
        <v>248</v>
      </c>
      <c r="EA16" s="1337"/>
      <c r="EB16" s="1345">
        <v>0</v>
      </c>
      <c r="EC16" s="1339"/>
      <c r="ED16" s="1344">
        <v>0.01</v>
      </c>
      <c r="EE16" s="1336">
        <v>380</v>
      </c>
      <c r="EF16" s="1336">
        <v>380</v>
      </c>
      <c r="EG16" s="1337"/>
      <c r="EH16" s="1346">
        <v>0</v>
      </c>
      <c r="EI16" s="1325"/>
      <c r="EJ16" s="1344">
        <v>0.01</v>
      </c>
      <c r="EK16" s="1342">
        <v>584</v>
      </c>
      <c r="EL16" s="1342">
        <v>467</v>
      </c>
      <c r="EM16" s="1343"/>
      <c r="EN16" s="1346">
        <v>0</v>
      </c>
    </row>
    <row r="17" spans="1:144">
      <c r="A17" s="1327" t="s">
        <v>1265</v>
      </c>
      <c r="B17" s="2220">
        <v>2.5000000000000001E-2</v>
      </c>
      <c r="C17" s="2219">
        <v>62</v>
      </c>
      <c r="D17" s="1327">
        <v>31</v>
      </c>
      <c r="E17" s="2184"/>
      <c r="F17" s="2221">
        <v>0</v>
      </c>
      <c r="H17" s="2220">
        <v>2.5000000000000001E-2</v>
      </c>
      <c r="I17" s="2219">
        <v>63</v>
      </c>
      <c r="J17" s="1327">
        <v>31</v>
      </c>
      <c r="K17" s="2184"/>
      <c r="L17" s="2221">
        <v>0</v>
      </c>
      <c r="N17" s="2414">
        <v>2.5000000000000001E-2</v>
      </c>
      <c r="O17" s="2219">
        <v>67</v>
      </c>
      <c r="P17" s="2219">
        <v>28</v>
      </c>
      <c r="Q17" s="2184"/>
      <c r="R17" s="2221">
        <v>0</v>
      </c>
      <c r="T17" s="1344">
        <v>2.5000000000000001E-2</v>
      </c>
      <c r="U17" s="2144">
        <v>65</v>
      </c>
      <c r="V17" s="2144">
        <v>27</v>
      </c>
      <c r="W17" s="2145"/>
      <c r="X17" s="2149">
        <v>0</v>
      </c>
      <c r="Z17" s="1344">
        <v>2.5000000000000001E-2</v>
      </c>
      <c r="AA17" s="2144">
        <v>67</v>
      </c>
      <c r="AB17" s="2144">
        <v>29</v>
      </c>
      <c r="AC17" s="2145"/>
      <c r="AD17" s="2149">
        <v>0</v>
      </c>
      <c r="AF17" s="1344">
        <v>2.5000000000000001E-2</v>
      </c>
      <c r="AG17" s="2144">
        <v>67</v>
      </c>
      <c r="AH17" s="2144">
        <v>28</v>
      </c>
      <c r="AI17" s="2145"/>
      <c r="AJ17" s="2149">
        <v>0</v>
      </c>
      <c r="AL17" s="1344">
        <v>2.5000000000000001E-2</v>
      </c>
      <c r="AM17" s="1336">
        <v>85</v>
      </c>
      <c r="AN17" s="1336">
        <v>36</v>
      </c>
      <c r="AO17" s="1337"/>
      <c r="AP17" s="1345">
        <v>0</v>
      </c>
      <c r="AR17" s="1344">
        <v>2.5000000000000001E-2</v>
      </c>
      <c r="AS17" s="1336">
        <v>34</v>
      </c>
      <c r="AT17" s="1336">
        <v>17</v>
      </c>
      <c r="AU17" s="1337"/>
      <c r="AV17" s="1345">
        <v>0</v>
      </c>
      <c r="AX17" s="1344">
        <v>2.5000000000000001E-2</v>
      </c>
      <c r="AY17" s="1336">
        <v>19</v>
      </c>
      <c r="AZ17" s="1336">
        <v>9</v>
      </c>
      <c r="BA17" s="1337"/>
      <c r="BB17" s="1345">
        <v>0</v>
      </c>
      <c r="BD17" s="1344">
        <v>0</v>
      </c>
      <c r="BE17" s="1336">
        <v>0</v>
      </c>
      <c r="BF17" s="1336">
        <v>0</v>
      </c>
      <c r="BG17" s="1337"/>
      <c r="BH17" s="1345">
        <v>0</v>
      </c>
      <c r="BJ17" s="1344">
        <v>0</v>
      </c>
      <c r="BK17" s="1336">
        <v>0</v>
      </c>
      <c r="BL17" s="1336">
        <v>0</v>
      </c>
      <c r="BM17" s="1337"/>
      <c r="BN17" s="1345">
        <v>0</v>
      </c>
      <c r="BP17" s="1344">
        <v>0</v>
      </c>
      <c r="BQ17" s="1336">
        <v>0</v>
      </c>
      <c r="BR17" s="1336">
        <v>0</v>
      </c>
      <c r="BS17" s="1337"/>
      <c r="BT17" s="1345">
        <v>0</v>
      </c>
      <c r="BV17" s="1344">
        <v>0</v>
      </c>
      <c r="BW17" s="1336">
        <v>0</v>
      </c>
      <c r="BX17" s="1336">
        <v>0</v>
      </c>
      <c r="BY17" s="1337"/>
      <c r="BZ17" s="1345">
        <v>0</v>
      </c>
      <c r="CB17" s="1344">
        <v>0</v>
      </c>
      <c r="CC17" s="1336">
        <v>0</v>
      </c>
      <c r="CD17" s="1336">
        <v>0</v>
      </c>
      <c r="CE17" s="1337"/>
      <c r="CF17" s="1345">
        <v>0</v>
      </c>
      <c r="CH17" s="1344">
        <v>0</v>
      </c>
      <c r="CI17" s="1336">
        <v>0</v>
      </c>
      <c r="CJ17" s="1336">
        <v>0</v>
      </c>
      <c r="CK17" s="1337"/>
      <c r="CL17" s="1345">
        <v>0</v>
      </c>
      <c r="CN17" s="1344">
        <v>0</v>
      </c>
      <c r="CO17" s="1336">
        <v>0</v>
      </c>
      <c r="CP17" s="1336">
        <v>0</v>
      </c>
      <c r="CQ17" s="1337"/>
      <c r="CR17" s="1345">
        <v>0</v>
      </c>
      <c r="CT17" s="1344">
        <v>0</v>
      </c>
      <c r="CU17" s="1336">
        <v>0</v>
      </c>
      <c r="CV17" s="1336">
        <v>0</v>
      </c>
      <c r="CW17" s="1337"/>
      <c r="CX17" s="1345">
        <v>0</v>
      </c>
      <c r="CZ17" s="1344">
        <v>0</v>
      </c>
      <c r="DA17" s="1336">
        <v>0</v>
      </c>
      <c r="DB17" s="1336">
        <v>0</v>
      </c>
      <c r="DC17" s="1337"/>
      <c r="DD17" s="1345">
        <v>0</v>
      </c>
      <c r="DF17" s="1344">
        <v>0</v>
      </c>
      <c r="DG17" s="1336">
        <v>0</v>
      </c>
      <c r="DH17" s="1336">
        <v>0</v>
      </c>
      <c r="DI17" s="1337"/>
      <c r="DJ17" s="1345">
        <v>0</v>
      </c>
      <c r="DL17" s="1344">
        <v>0</v>
      </c>
      <c r="DM17" s="1336">
        <v>0</v>
      </c>
      <c r="DN17" s="1336">
        <v>0</v>
      </c>
      <c r="DO17" s="1337"/>
      <c r="DP17" s="1345">
        <v>0</v>
      </c>
      <c r="DR17" s="1344">
        <v>0</v>
      </c>
      <c r="DS17" s="1336">
        <v>0</v>
      </c>
      <c r="DT17" s="1336">
        <v>0</v>
      </c>
      <c r="DU17" s="1337"/>
      <c r="DV17" s="1345">
        <v>0</v>
      </c>
      <c r="DX17" s="1344">
        <v>0</v>
      </c>
      <c r="DY17" s="1336">
        <v>0</v>
      </c>
      <c r="DZ17" s="1336">
        <v>0</v>
      </c>
      <c r="EA17" s="1337"/>
      <c r="EB17" s="1345">
        <v>0</v>
      </c>
      <c r="EC17" s="1339"/>
      <c r="ED17" s="1344">
        <v>0</v>
      </c>
      <c r="EE17" s="1336">
        <v>0</v>
      </c>
      <c r="EF17" s="1336">
        <v>0</v>
      </c>
      <c r="EG17" s="1337"/>
      <c r="EH17" s="1345">
        <v>0</v>
      </c>
      <c r="EI17" s="1325"/>
      <c r="EJ17" s="1344">
        <v>0</v>
      </c>
      <c r="EK17" s="1336">
        <v>0</v>
      </c>
      <c r="EL17" s="1336">
        <v>0</v>
      </c>
      <c r="EM17" s="1337"/>
      <c r="EN17" s="1345">
        <v>0</v>
      </c>
    </row>
    <row r="18" spans="1:144">
      <c r="A18" s="1327" t="s">
        <v>1264</v>
      </c>
      <c r="B18" s="2220">
        <v>0.01</v>
      </c>
      <c r="C18" s="2219">
        <v>23</v>
      </c>
      <c r="D18" s="1327" t="s">
        <v>1365</v>
      </c>
      <c r="E18" s="2184"/>
      <c r="F18" s="2221">
        <v>0</v>
      </c>
      <c r="H18" s="2220">
        <v>0.01</v>
      </c>
      <c r="I18" s="2219">
        <v>10.38</v>
      </c>
      <c r="J18" s="1327" t="s">
        <v>3004</v>
      </c>
      <c r="K18" s="2184"/>
      <c r="L18" s="2221">
        <v>0</v>
      </c>
      <c r="N18" s="2414">
        <v>0.01</v>
      </c>
      <c r="O18" s="2219">
        <v>25</v>
      </c>
      <c r="P18" s="2219">
        <v>0</v>
      </c>
      <c r="Q18" s="2184"/>
      <c r="R18" s="2221">
        <v>0</v>
      </c>
      <c r="T18" s="1344">
        <v>0.01</v>
      </c>
      <c r="U18" s="2144">
        <v>49</v>
      </c>
      <c r="V18" s="2144">
        <v>8</v>
      </c>
      <c r="W18" s="2145"/>
      <c r="X18" s="2149">
        <v>0</v>
      </c>
      <c r="Z18" s="1344">
        <v>0.01</v>
      </c>
      <c r="AA18" s="2144">
        <v>44</v>
      </c>
      <c r="AB18" s="2144">
        <v>2</v>
      </c>
      <c r="AC18" s="2145"/>
      <c r="AD18" s="2149">
        <v>0</v>
      </c>
      <c r="AF18" s="1344">
        <v>0.01</v>
      </c>
      <c r="AG18" s="2144">
        <v>47</v>
      </c>
      <c r="AH18" s="2144">
        <v>9</v>
      </c>
      <c r="AI18" s="2145"/>
      <c r="AJ18" s="2149">
        <v>0</v>
      </c>
      <c r="AL18" s="1344">
        <v>0.01</v>
      </c>
      <c r="AM18" s="1336">
        <v>48</v>
      </c>
      <c r="AN18" s="1336">
        <v>0</v>
      </c>
      <c r="AO18" s="1337"/>
      <c r="AP18" s="1345">
        <v>0</v>
      </c>
      <c r="AR18" s="1344">
        <v>5.0000000000000001E-3</v>
      </c>
      <c r="AS18" s="1336">
        <v>37</v>
      </c>
      <c r="AT18" s="1336">
        <v>0</v>
      </c>
      <c r="AU18" s="1337"/>
      <c r="AV18" s="1345">
        <v>0</v>
      </c>
      <c r="AX18" s="1344">
        <v>5.0000000000000001E-3</v>
      </c>
      <c r="AY18" s="1336">
        <v>47</v>
      </c>
      <c r="AZ18" s="1336">
        <v>1</v>
      </c>
      <c r="BA18" s="1337"/>
      <c r="BB18" s="1345">
        <v>0</v>
      </c>
      <c r="BD18" s="1344">
        <v>0</v>
      </c>
      <c r="BE18" s="1336">
        <v>0</v>
      </c>
      <c r="BF18" s="1336">
        <v>0</v>
      </c>
      <c r="BG18" s="1337"/>
      <c r="BH18" s="1345">
        <v>0</v>
      </c>
      <c r="BJ18" s="1344">
        <v>0</v>
      </c>
      <c r="BK18" s="1336">
        <v>0</v>
      </c>
      <c r="BL18" s="1336">
        <v>0</v>
      </c>
      <c r="BM18" s="1337"/>
      <c r="BN18" s="1345">
        <v>0</v>
      </c>
      <c r="BP18" s="1344">
        <v>0</v>
      </c>
      <c r="BQ18" s="1336">
        <v>0</v>
      </c>
      <c r="BR18" s="1336">
        <v>0</v>
      </c>
      <c r="BS18" s="1337"/>
      <c r="BT18" s="1345">
        <v>0</v>
      </c>
      <c r="BV18" s="1344">
        <v>0</v>
      </c>
      <c r="BW18" s="1336">
        <v>0</v>
      </c>
      <c r="BX18" s="1336">
        <v>0</v>
      </c>
      <c r="BY18" s="1337"/>
      <c r="BZ18" s="1345">
        <v>0</v>
      </c>
      <c r="CB18" s="1344">
        <v>0</v>
      </c>
      <c r="CC18" s="1336">
        <v>0</v>
      </c>
      <c r="CD18" s="1336">
        <v>0</v>
      </c>
      <c r="CE18" s="1337"/>
      <c r="CF18" s="1345">
        <v>0</v>
      </c>
      <c r="CH18" s="1344">
        <v>0</v>
      </c>
      <c r="CI18" s="1336">
        <v>0</v>
      </c>
      <c r="CJ18" s="1336">
        <v>0</v>
      </c>
      <c r="CK18" s="1337"/>
      <c r="CL18" s="1345">
        <v>0</v>
      </c>
      <c r="CN18" s="1344">
        <v>0</v>
      </c>
      <c r="CO18" s="1336">
        <v>0</v>
      </c>
      <c r="CP18" s="1336">
        <v>0</v>
      </c>
      <c r="CQ18" s="1337"/>
      <c r="CR18" s="1345">
        <v>0</v>
      </c>
      <c r="CT18" s="1344">
        <v>0</v>
      </c>
      <c r="CU18" s="1336">
        <v>0</v>
      </c>
      <c r="CV18" s="1336">
        <v>0</v>
      </c>
      <c r="CW18" s="1337"/>
      <c r="CX18" s="1345">
        <v>0</v>
      </c>
      <c r="CZ18" s="1344">
        <v>0</v>
      </c>
      <c r="DA18" s="1336">
        <v>0</v>
      </c>
      <c r="DB18" s="1336">
        <v>0</v>
      </c>
      <c r="DC18" s="1337"/>
      <c r="DD18" s="1345">
        <v>0</v>
      </c>
      <c r="DF18" s="1344">
        <v>0</v>
      </c>
      <c r="DG18" s="1336">
        <v>0</v>
      </c>
      <c r="DH18" s="1336">
        <v>0</v>
      </c>
      <c r="DI18" s="1337"/>
      <c r="DJ18" s="1345">
        <v>0</v>
      </c>
      <c r="DL18" s="1344">
        <v>0</v>
      </c>
      <c r="DM18" s="1336">
        <v>0</v>
      </c>
      <c r="DN18" s="1336">
        <v>0</v>
      </c>
      <c r="DO18" s="1337"/>
      <c r="DP18" s="1345">
        <v>0</v>
      </c>
      <c r="DR18" s="1344">
        <v>0</v>
      </c>
      <c r="DS18" s="1336">
        <v>0</v>
      </c>
      <c r="DT18" s="1336">
        <v>0</v>
      </c>
      <c r="DU18" s="1337"/>
      <c r="DV18" s="1345">
        <v>0</v>
      </c>
      <c r="DX18" s="1344">
        <v>0</v>
      </c>
      <c r="DY18" s="1336">
        <v>0</v>
      </c>
      <c r="DZ18" s="1336">
        <v>0</v>
      </c>
      <c r="EA18" s="1337"/>
      <c r="EB18" s="1345">
        <v>0</v>
      </c>
      <c r="EC18" s="1339"/>
      <c r="ED18" s="1344">
        <v>0</v>
      </c>
      <c r="EE18" s="1336">
        <v>0</v>
      </c>
      <c r="EF18" s="1336">
        <v>0</v>
      </c>
      <c r="EG18" s="1337"/>
      <c r="EH18" s="1345">
        <v>0</v>
      </c>
      <c r="EI18" s="1325"/>
      <c r="EJ18" s="1344">
        <v>0</v>
      </c>
      <c r="EK18" s="1336">
        <v>0</v>
      </c>
      <c r="EL18" s="1336">
        <v>0</v>
      </c>
      <c r="EM18" s="1337"/>
      <c r="EN18" s="1345">
        <v>0</v>
      </c>
    </row>
    <row r="19" spans="1:144">
      <c r="A19" s="1327" t="s">
        <v>2892</v>
      </c>
      <c r="B19" s="2220">
        <v>1.4999999999999999E-2</v>
      </c>
      <c r="C19" s="2219">
        <v>79</v>
      </c>
      <c r="D19" s="1327">
        <v>21</v>
      </c>
      <c r="E19" s="2184"/>
      <c r="F19" s="2221">
        <v>0</v>
      </c>
      <c r="H19" s="2220">
        <v>1.4999999999999999E-2</v>
      </c>
      <c r="I19" s="2219">
        <v>4</v>
      </c>
      <c r="J19" s="1327" t="s">
        <v>3004</v>
      </c>
      <c r="K19" s="2184"/>
      <c r="L19" s="2221">
        <v>0</v>
      </c>
      <c r="N19" s="2414">
        <v>1.4999999999999999E-2</v>
      </c>
      <c r="O19" s="2219">
        <v>4</v>
      </c>
      <c r="P19" s="2219">
        <v>0</v>
      </c>
      <c r="Q19" s="2184"/>
      <c r="R19" s="2221">
        <v>0</v>
      </c>
      <c r="T19" s="1344">
        <v>1.4999999999999999E-2</v>
      </c>
      <c r="U19" s="2144">
        <v>4</v>
      </c>
      <c r="V19" s="2144">
        <v>0</v>
      </c>
      <c r="W19" s="2145"/>
      <c r="X19" s="2149">
        <v>0</v>
      </c>
      <c r="Z19" s="1344">
        <v>1.4999999999999999E-2</v>
      </c>
      <c r="AA19" s="2144">
        <v>4</v>
      </c>
      <c r="AB19" s="2144">
        <v>0</v>
      </c>
      <c r="AC19" s="2145"/>
      <c r="AD19" s="2149">
        <v>0</v>
      </c>
      <c r="AF19" s="1344">
        <v>0</v>
      </c>
      <c r="AG19" s="2144">
        <v>0</v>
      </c>
      <c r="AH19" s="2144">
        <v>0</v>
      </c>
      <c r="AI19" s="2145"/>
      <c r="AJ19" s="2149">
        <v>0</v>
      </c>
      <c r="AL19" s="1344">
        <v>0</v>
      </c>
      <c r="AM19" s="2144">
        <v>0</v>
      </c>
      <c r="AN19" s="2144">
        <v>0</v>
      </c>
      <c r="AO19" s="2145"/>
      <c r="AP19" s="2149">
        <v>0</v>
      </c>
      <c r="AR19" s="1344">
        <v>0</v>
      </c>
      <c r="AS19" s="2144">
        <v>0</v>
      </c>
      <c r="AT19" s="2144">
        <v>0</v>
      </c>
      <c r="AU19" s="2145"/>
      <c r="AV19" s="2149">
        <v>0</v>
      </c>
      <c r="AX19" s="1344">
        <v>0</v>
      </c>
      <c r="AY19" s="2144">
        <v>0</v>
      </c>
      <c r="AZ19" s="2144">
        <v>0</v>
      </c>
      <c r="BA19" s="2145"/>
      <c r="BB19" s="2149">
        <v>0</v>
      </c>
      <c r="BD19" s="1344">
        <v>0</v>
      </c>
      <c r="BE19" s="2144">
        <v>0</v>
      </c>
      <c r="BF19" s="2144">
        <v>0</v>
      </c>
      <c r="BG19" s="2145"/>
      <c r="BH19" s="2149">
        <v>0</v>
      </c>
      <c r="BJ19" s="1344">
        <v>0</v>
      </c>
      <c r="BK19" s="2144">
        <v>0</v>
      </c>
      <c r="BL19" s="2144">
        <v>0</v>
      </c>
      <c r="BM19" s="2145"/>
      <c r="BN19" s="2149">
        <v>0</v>
      </c>
      <c r="BP19" s="1344">
        <v>0</v>
      </c>
      <c r="BQ19" s="2144">
        <v>0</v>
      </c>
      <c r="BR19" s="2144">
        <v>0</v>
      </c>
      <c r="BS19" s="2145"/>
      <c r="BT19" s="2149">
        <v>0</v>
      </c>
      <c r="BV19" s="1344">
        <v>0</v>
      </c>
      <c r="BW19" s="2144">
        <v>0</v>
      </c>
      <c r="BX19" s="2144">
        <v>0</v>
      </c>
      <c r="BY19" s="2145"/>
      <c r="BZ19" s="2149">
        <v>0</v>
      </c>
      <c r="CB19" s="1344">
        <v>0</v>
      </c>
      <c r="CC19" s="2144">
        <v>0</v>
      </c>
      <c r="CD19" s="2144">
        <v>0</v>
      </c>
      <c r="CE19" s="2145"/>
      <c r="CF19" s="2149">
        <v>0</v>
      </c>
      <c r="CH19" s="1344">
        <v>0</v>
      </c>
      <c r="CI19" s="2144">
        <v>0</v>
      </c>
      <c r="CJ19" s="2144">
        <v>0</v>
      </c>
      <c r="CK19" s="2145"/>
      <c r="CL19" s="2149">
        <v>0</v>
      </c>
      <c r="CN19" s="1344">
        <v>0</v>
      </c>
      <c r="CO19" s="2144">
        <v>0</v>
      </c>
      <c r="CP19" s="2144">
        <v>0</v>
      </c>
      <c r="CQ19" s="2145"/>
      <c r="CR19" s="2149">
        <v>0</v>
      </c>
      <c r="CT19" s="1344">
        <v>0</v>
      </c>
      <c r="CU19" s="2144">
        <v>0</v>
      </c>
      <c r="CV19" s="2144">
        <v>0</v>
      </c>
      <c r="CW19" s="2145"/>
      <c r="CX19" s="2149">
        <v>0</v>
      </c>
      <c r="CZ19" s="1344">
        <v>0</v>
      </c>
      <c r="DA19" s="2144">
        <v>0</v>
      </c>
      <c r="DB19" s="2144">
        <v>0</v>
      </c>
      <c r="DC19" s="2145"/>
      <c r="DD19" s="2149">
        <v>0</v>
      </c>
      <c r="DF19" s="1344">
        <v>0</v>
      </c>
      <c r="DG19" s="2144">
        <v>0</v>
      </c>
      <c r="DH19" s="2144">
        <v>0</v>
      </c>
      <c r="DI19" s="2145"/>
      <c r="DJ19" s="2149">
        <v>0</v>
      </c>
      <c r="DL19" s="1344">
        <v>0</v>
      </c>
      <c r="DM19" s="2144">
        <v>0</v>
      </c>
      <c r="DN19" s="2144">
        <v>0</v>
      </c>
      <c r="DO19" s="2145"/>
      <c r="DP19" s="2149">
        <v>0</v>
      </c>
      <c r="DR19" s="1344">
        <v>0</v>
      </c>
      <c r="DS19" s="2144">
        <v>0</v>
      </c>
      <c r="DT19" s="2144">
        <v>0</v>
      </c>
      <c r="DU19" s="2145"/>
      <c r="DV19" s="2149">
        <v>0</v>
      </c>
      <c r="DX19" s="1344">
        <v>0</v>
      </c>
      <c r="DY19" s="2144">
        <v>0</v>
      </c>
      <c r="DZ19" s="2144">
        <v>0</v>
      </c>
      <c r="EA19" s="2145"/>
      <c r="EB19" s="2149">
        <v>0</v>
      </c>
      <c r="EC19" s="1339"/>
      <c r="ED19" s="1344">
        <v>0</v>
      </c>
      <c r="EE19" s="2144">
        <v>0</v>
      </c>
      <c r="EF19" s="2144">
        <v>0</v>
      </c>
      <c r="EG19" s="2145"/>
      <c r="EH19" s="2149">
        <v>0</v>
      </c>
      <c r="EI19" s="1325"/>
      <c r="EJ19" s="1344">
        <v>0</v>
      </c>
      <c r="EK19" s="2144">
        <v>0</v>
      </c>
      <c r="EL19" s="2144">
        <v>0</v>
      </c>
      <c r="EM19" s="2145"/>
      <c r="EN19" s="2149">
        <v>0</v>
      </c>
    </row>
    <row r="20" spans="1:144" ht="15.6">
      <c r="A20" s="1347" t="s">
        <v>1266</v>
      </c>
      <c r="B20" s="1350"/>
      <c r="C20" s="2223">
        <v>2528859</v>
      </c>
      <c r="D20" s="2223">
        <v>1020872</v>
      </c>
      <c r="E20" s="1350"/>
      <c r="F20" s="1349"/>
      <c r="G20" s="1035"/>
      <c r="H20" s="1350"/>
      <c r="I20" s="2223">
        <v>2457472.4500000002</v>
      </c>
      <c r="J20" s="2223">
        <v>1009418</v>
      </c>
      <c r="K20" s="1350"/>
      <c r="L20" s="1349"/>
      <c r="M20" s="1035"/>
      <c r="N20" s="1350"/>
      <c r="O20" s="2223">
        <v>2328984</v>
      </c>
      <c r="P20" s="2223">
        <v>1005208</v>
      </c>
      <c r="Q20" s="1350"/>
      <c r="R20" s="1349"/>
      <c r="S20" s="1035"/>
      <c r="T20" s="1350"/>
      <c r="U20" s="1348">
        <v>2205099</v>
      </c>
      <c r="V20" s="1348">
        <v>949026</v>
      </c>
      <c r="W20" s="1350"/>
      <c r="X20" s="1349"/>
      <c r="Y20" s="1035"/>
      <c r="Z20" s="1350"/>
      <c r="AA20" s="1348">
        <v>2204583</v>
      </c>
      <c r="AB20" s="1348">
        <v>946224</v>
      </c>
      <c r="AC20" s="1350"/>
      <c r="AD20" s="1349"/>
      <c r="AE20" s="1035"/>
      <c r="AF20" s="1350"/>
      <c r="AG20" s="1348">
        <v>2143314</v>
      </c>
      <c r="AH20" s="1348">
        <v>948077</v>
      </c>
      <c r="AI20" s="1350"/>
      <c r="AJ20" s="1349"/>
      <c r="AK20" s="1035"/>
      <c r="AL20" s="1350"/>
      <c r="AM20" s="1348">
        <v>2169897</v>
      </c>
      <c r="AN20" s="1348">
        <v>1146325</v>
      </c>
      <c r="AO20" s="1350"/>
      <c r="AP20" s="1349"/>
      <c r="AQ20" s="1035"/>
      <c r="AR20" s="1350"/>
      <c r="AS20" s="1348">
        <v>2192263</v>
      </c>
      <c r="AT20" s="1348">
        <v>940338</v>
      </c>
      <c r="AU20" s="1350"/>
      <c r="AV20" s="1349"/>
      <c r="AW20" s="1035"/>
      <c r="AX20" s="1350"/>
      <c r="AY20" s="1348">
        <v>2081697</v>
      </c>
      <c r="AZ20" s="1348">
        <v>909341</v>
      </c>
      <c r="BA20" s="1350"/>
      <c r="BB20" s="1349"/>
      <c r="BC20" s="1035"/>
      <c r="BD20" s="1350"/>
      <c r="BE20" s="1348">
        <v>1800934</v>
      </c>
      <c r="BF20" s="1348">
        <v>758348</v>
      </c>
      <c r="BG20" s="1350"/>
      <c r="BH20" s="1349"/>
      <c r="BI20" s="1035"/>
      <c r="BJ20" s="1350"/>
      <c r="BK20" s="1348">
        <v>1773489</v>
      </c>
      <c r="BL20" s="1348">
        <v>732989</v>
      </c>
      <c r="BM20" s="1350"/>
      <c r="BN20" s="1349"/>
      <c r="BO20" s="1035"/>
      <c r="BP20" s="1350"/>
      <c r="BQ20" s="1348">
        <v>1745732</v>
      </c>
      <c r="BR20" s="1348">
        <v>722991</v>
      </c>
      <c r="BS20" s="1350"/>
      <c r="BT20" s="1349"/>
      <c r="BU20" s="1035"/>
      <c r="BV20" s="1350"/>
      <c r="BW20" s="1348">
        <v>1884428</v>
      </c>
      <c r="BX20" s="1348">
        <v>807384</v>
      </c>
      <c r="BY20" s="1350"/>
      <c r="BZ20" s="1349"/>
      <c r="CA20" s="1035"/>
      <c r="CB20" s="1350"/>
      <c r="CC20" s="1348">
        <v>1818848</v>
      </c>
      <c r="CD20" s="1348">
        <v>786296</v>
      </c>
      <c r="CE20" s="1350"/>
      <c r="CF20" s="1349"/>
      <c r="CG20" s="1035"/>
      <c r="CH20" s="1350"/>
      <c r="CI20" s="1348">
        <v>1786084</v>
      </c>
      <c r="CJ20" s="1348">
        <v>778009</v>
      </c>
      <c r="CK20" s="1350"/>
      <c r="CL20" s="1349"/>
      <c r="CM20" s="1035"/>
      <c r="CN20" s="1350"/>
      <c r="CO20" s="1348">
        <v>1751601</v>
      </c>
      <c r="CP20" s="1348">
        <v>758291</v>
      </c>
      <c r="CQ20" s="1350"/>
      <c r="CR20" s="1349"/>
      <c r="CS20" s="1035"/>
      <c r="CT20" s="1350"/>
      <c r="CU20" s="1348">
        <v>1678204</v>
      </c>
      <c r="CV20" s="1348">
        <v>747511</v>
      </c>
      <c r="CW20" s="1350"/>
      <c r="CX20" s="1349"/>
      <c r="CY20" s="1035"/>
      <c r="CZ20" s="1350"/>
      <c r="DA20" s="1348">
        <v>1636848</v>
      </c>
      <c r="DB20" s="1348">
        <v>711703</v>
      </c>
      <c r="DC20" s="1350"/>
      <c r="DD20" s="1349"/>
      <c r="DE20" s="1035"/>
      <c r="DF20" s="1350"/>
      <c r="DG20" s="1348">
        <v>1571502</v>
      </c>
      <c r="DH20" s="1348">
        <v>689239</v>
      </c>
      <c r="DI20" s="1350"/>
      <c r="DJ20" s="1349"/>
      <c r="DK20" s="1035"/>
      <c r="DL20" s="1350"/>
      <c r="DM20" s="1348">
        <v>1513382</v>
      </c>
      <c r="DN20" s="1348">
        <v>636186</v>
      </c>
      <c r="DO20" s="1350"/>
      <c r="DP20" s="1349"/>
      <c r="DQ20" s="1035"/>
      <c r="DR20" s="1350"/>
      <c r="DS20" s="1348">
        <v>1444321</v>
      </c>
      <c r="DT20" s="1348">
        <v>604237</v>
      </c>
      <c r="DU20" s="1350"/>
      <c r="DV20" s="1349"/>
      <c r="DW20" s="1035"/>
      <c r="DX20" s="1350"/>
      <c r="DY20" s="1348">
        <v>1371190</v>
      </c>
      <c r="DZ20" s="1348">
        <v>572259</v>
      </c>
      <c r="EA20" s="1350"/>
      <c r="EB20" s="1349"/>
      <c r="EC20" s="1035"/>
      <c r="ED20" s="1350"/>
      <c r="EE20" s="1348">
        <v>1345972</v>
      </c>
      <c r="EF20" s="1348">
        <v>557372</v>
      </c>
      <c r="EG20" s="1350"/>
      <c r="EH20" s="1349"/>
      <c r="EI20" s="1035"/>
      <c r="EJ20" s="1350"/>
      <c r="EK20" s="1348">
        <v>1308224</v>
      </c>
      <c r="EL20" s="1348">
        <v>536046</v>
      </c>
      <c r="EM20" s="1350"/>
      <c r="EN20" s="1349"/>
    </row>
    <row r="21" spans="1:144" ht="16.2" thickBot="1">
      <c r="A21" s="1690" t="s">
        <v>1267</v>
      </c>
      <c r="B21" s="1350"/>
      <c r="C21" s="2224">
        <v>2692581</v>
      </c>
      <c r="D21" s="2224">
        <v>1117679</v>
      </c>
      <c r="E21" s="2225">
        <v>5.9999999999999995E-4</v>
      </c>
      <c r="F21" s="1690">
        <v>917</v>
      </c>
      <c r="G21" s="1035"/>
      <c r="H21" s="1350"/>
      <c r="I21" s="2224">
        <v>2634321.08</v>
      </c>
      <c r="J21" s="2224">
        <v>1101651.8799999999</v>
      </c>
      <c r="K21" s="2225">
        <v>5.9999999999999995E-4</v>
      </c>
      <c r="L21" s="1690">
        <v>895</v>
      </c>
      <c r="M21" s="1035"/>
      <c r="N21" s="1690"/>
      <c r="O21" s="2224">
        <v>2511860</v>
      </c>
      <c r="P21" s="2224">
        <v>1098254</v>
      </c>
      <c r="Q21" s="2225">
        <v>6.6E-4</v>
      </c>
      <c r="R21" s="1690">
        <v>970</v>
      </c>
      <c r="S21" s="1035"/>
      <c r="T21" s="1690"/>
      <c r="U21" s="2010">
        <v>2395177</v>
      </c>
      <c r="V21" s="2010">
        <v>1039008</v>
      </c>
      <c r="W21" s="2011"/>
      <c r="X21" s="2010">
        <v>913</v>
      </c>
      <c r="Y21" s="1035"/>
      <c r="Z21" s="1690"/>
      <c r="AA21" s="2010">
        <v>2381208</v>
      </c>
      <c r="AB21" s="2010">
        <v>1031918</v>
      </c>
      <c r="AC21" s="2011">
        <v>5.9999999999999995E-4</v>
      </c>
      <c r="AD21" s="2010">
        <v>894</v>
      </c>
      <c r="AE21" s="1035"/>
      <c r="AF21" s="1690"/>
      <c r="AG21" s="2010">
        <v>2302019</v>
      </c>
      <c r="AH21" s="2010">
        <v>1035621</v>
      </c>
      <c r="AI21" s="2011">
        <v>5.9999999999999995E-4</v>
      </c>
      <c r="AJ21" s="2010">
        <v>940</v>
      </c>
      <c r="AK21" s="1035"/>
      <c r="AL21" s="1690"/>
      <c r="AM21" s="2010">
        <v>2291869</v>
      </c>
      <c r="AN21" s="2010">
        <v>1049848</v>
      </c>
      <c r="AO21" s="2011">
        <v>5.9999999999999995E-4</v>
      </c>
      <c r="AP21" s="2010">
        <v>779</v>
      </c>
      <c r="AQ21" s="1035"/>
      <c r="AR21" s="1690"/>
      <c r="AS21" s="2010">
        <v>2300625</v>
      </c>
      <c r="AT21" s="2010">
        <v>994530</v>
      </c>
      <c r="AU21" s="2011">
        <v>5.9999999999999995E-4</v>
      </c>
      <c r="AV21" s="2010">
        <v>754</v>
      </c>
      <c r="AW21" s="1035"/>
      <c r="AX21" s="1690"/>
      <c r="AY21" s="2010">
        <v>2212640</v>
      </c>
      <c r="AZ21" s="2010">
        <v>994163</v>
      </c>
      <c r="BA21" s="2011">
        <v>5.9999999999999995E-4</v>
      </c>
      <c r="BB21" s="2010">
        <v>740</v>
      </c>
      <c r="BC21" s="1035"/>
      <c r="BD21" s="1690"/>
      <c r="BE21" s="2010">
        <v>2079356</v>
      </c>
      <c r="BF21" s="2010">
        <v>940025</v>
      </c>
      <c r="BG21" s="1690">
        <v>0</v>
      </c>
      <c r="BH21" s="2012">
        <v>0</v>
      </c>
      <c r="BI21" s="1035"/>
      <c r="BJ21" s="1690"/>
      <c r="BK21" s="2010">
        <v>2053970</v>
      </c>
      <c r="BL21" s="2010">
        <v>914471</v>
      </c>
      <c r="BM21" s="1690">
        <v>0</v>
      </c>
      <c r="BN21" s="2012">
        <v>0</v>
      </c>
      <c r="BO21" s="1035"/>
      <c r="BP21" s="1690"/>
      <c r="BQ21" s="2010">
        <v>2034064</v>
      </c>
      <c r="BR21" s="2010">
        <v>910925</v>
      </c>
      <c r="BS21" s="2012">
        <v>0</v>
      </c>
      <c r="BT21" s="2012">
        <v>0</v>
      </c>
      <c r="BU21" s="1035"/>
      <c r="BV21" s="1690"/>
      <c r="BW21" s="2010">
        <v>2208608</v>
      </c>
      <c r="BX21" s="2010">
        <v>1025120</v>
      </c>
      <c r="BY21" s="2012">
        <v>0</v>
      </c>
      <c r="BZ21" s="2012">
        <v>0</v>
      </c>
      <c r="CA21" s="1035"/>
      <c r="CB21" s="1690"/>
      <c r="CC21" s="2010">
        <v>2160734</v>
      </c>
      <c r="CD21" s="2010">
        <v>1011736</v>
      </c>
      <c r="CE21" s="2012">
        <v>0</v>
      </c>
      <c r="CF21" s="2012">
        <v>0</v>
      </c>
      <c r="CG21" s="1035"/>
      <c r="CH21" s="1690"/>
      <c r="CI21" s="2010">
        <v>2128892</v>
      </c>
      <c r="CJ21" s="2010">
        <v>1000309</v>
      </c>
      <c r="CK21" s="2012">
        <v>0</v>
      </c>
      <c r="CL21" s="2012">
        <v>0</v>
      </c>
      <c r="CM21" s="1035"/>
      <c r="CN21" s="1690"/>
      <c r="CO21" s="2010">
        <v>2083252</v>
      </c>
      <c r="CP21" s="2010">
        <v>976328</v>
      </c>
      <c r="CQ21" s="2012">
        <v>0</v>
      </c>
      <c r="CR21" s="2012">
        <v>0</v>
      </c>
      <c r="CS21" s="1035"/>
      <c r="CT21" s="1690"/>
      <c r="CU21" s="2010">
        <v>2002336</v>
      </c>
      <c r="CV21" s="2010">
        <v>961017</v>
      </c>
      <c r="CW21" s="2012">
        <v>0</v>
      </c>
      <c r="CX21" s="2012">
        <v>0</v>
      </c>
      <c r="CY21" s="1035"/>
      <c r="CZ21" s="1690"/>
      <c r="DA21" s="2010">
        <v>1950036</v>
      </c>
      <c r="DB21" s="2010">
        <v>917327</v>
      </c>
      <c r="DC21" s="2012">
        <v>0</v>
      </c>
      <c r="DD21" s="2012">
        <v>0</v>
      </c>
      <c r="DE21" s="1035"/>
      <c r="DF21" s="1690"/>
      <c r="DG21" s="2010">
        <v>1919806</v>
      </c>
      <c r="DH21" s="2010">
        <v>915280</v>
      </c>
      <c r="DI21" s="2012">
        <v>0</v>
      </c>
      <c r="DJ21" s="2012">
        <v>0</v>
      </c>
      <c r="DK21" s="1035"/>
      <c r="DL21" s="1690"/>
      <c r="DM21" s="2010">
        <v>1845444</v>
      </c>
      <c r="DN21" s="2010">
        <v>855765</v>
      </c>
      <c r="DO21" s="2012">
        <v>0</v>
      </c>
      <c r="DP21" s="2012">
        <v>0</v>
      </c>
      <c r="DQ21" s="1035"/>
      <c r="DR21" s="1690"/>
      <c r="DS21" s="2010">
        <v>1760418</v>
      </c>
      <c r="DT21" s="2010">
        <v>811899</v>
      </c>
      <c r="DU21" s="2012">
        <v>0</v>
      </c>
      <c r="DV21" s="2012">
        <v>0</v>
      </c>
      <c r="DW21" s="1035"/>
      <c r="DX21" s="1690"/>
      <c r="DY21" s="2010">
        <v>1726779</v>
      </c>
      <c r="DZ21" s="2010">
        <v>817270</v>
      </c>
      <c r="EA21" s="2012">
        <v>0</v>
      </c>
      <c r="EB21" s="2012">
        <v>0</v>
      </c>
      <c r="EC21" s="1035"/>
      <c r="ED21" s="1690"/>
      <c r="EE21" s="2010">
        <v>1672620</v>
      </c>
      <c r="EF21" s="2010">
        <v>777424</v>
      </c>
      <c r="EG21" s="2012">
        <v>0</v>
      </c>
      <c r="EH21" s="2012">
        <v>0</v>
      </c>
      <c r="EI21" s="1035"/>
      <c r="EJ21" s="1690"/>
      <c r="EK21" s="2010">
        <v>1623951</v>
      </c>
      <c r="EL21" s="2010">
        <v>766515</v>
      </c>
      <c r="EM21" s="2012">
        <v>0</v>
      </c>
      <c r="EN21" s="2012">
        <v>0</v>
      </c>
    </row>
    <row r="22" spans="1:144">
      <c r="A22" s="1352" t="s">
        <v>1268</v>
      </c>
      <c r="B22" s="1352"/>
      <c r="C22" s="1352"/>
      <c r="D22" s="1352"/>
      <c r="E22" s="1352"/>
      <c r="F22" s="1352"/>
      <c r="H22" s="1352"/>
      <c r="I22" s="1352"/>
      <c r="J22" s="1352"/>
      <c r="K22" s="1352"/>
      <c r="L22" s="1352"/>
      <c r="N22" s="1352"/>
      <c r="O22" s="1352"/>
      <c r="P22" s="1352"/>
      <c r="Q22" s="1352"/>
      <c r="R22" s="1352"/>
      <c r="T22" s="1352"/>
      <c r="U22" s="1352"/>
      <c r="V22" s="1352"/>
      <c r="W22" s="1352"/>
      <c r="X22" s="1352"/>
      <c r="Z22" s="1352"/>
      <c r="AA22" s="1352"/>
      <c r="AB22" s="1352"/>
      <c r="AC22" s="1352"/>
      <c r="AD22" s="1352"/>
      <c r="AF22" s="1352"/>
      <c r="AG22" s="1352"/>
      <c r="AH22" s="1352"/>
      <c r="AI22" s="1352"/>
      <c r="AJ22" s="1352"/>
      <c r="AL22" s="1352"/>
      <c r="AM22" s="1352"/>
      <c r="AN22" s="1352"/>
      <c r="AO22" s="1352"/>
      <c r="AP22" s="1352"/>
      <c r="AR22" s="1352"/>
      <c r="AS22" s="1352"/>
      <c r="AT22" s="1352"/>
      <c r="AU22" s="1352"/>
      <c r="AV22" s="1352"/>
      <c r="AX22" s="1352"/>
      <c r="AY22" s="1352"/>
      <c r="AZ22" s="1352"/>
      <c r="BA22" s="1352"/>
      <c r="BB22" s="1352"/>
      <c r="BD22" s="1352"/>
      <c r="BE22" s="1352"/>
      <c r="BF22" s="1352"/>
      <c r="BG22" s="1352"/>
      <c r="BH22" s="1352"/>
      <c r="BJ22" s="1352"/>
      <c r="BK22" s="1352"/>
      <c r="BL22" s="1352"/>
      <c r="BM22" s="1352"/>
      <c r="BN22" s="1352"/>
      <c r="BP22" s="1352"/>
      <c r="BQ22" s="1352"/>
      <c r="BR22" s="1352"/>
      <c r="BS22" s="1352"/>
      <c r="BT22" s="1352"/>
      <c r="BV22" s="1352"/>
      <c r="BW22" s="1352"/>
      <c r="BX22" s="1352"/>
      <c r="BY22" s="1352"/>
      <c r="BZ22" s="1352"/>
      <c r="CB22" s="1352"/>
      <c r="CC22" s="1352"/>
      <c r="CD22" s="1352"/>
      <c r="CE22" s="1352"/>
      <c r="CF22" s="1352"/>
      <c r="CH22" s="1352"/>
      <c r="CI22" s="1352"/>
      <c r="CJ22" s="1352"/>
      <c r="CK22" s="1352"/>
      <c r="CL22" s="1352"/>
      <c r="CN22" s="1352"/>
      <c r="CO22" s="1352"/>
      <c r="CP22" s="1352"/>
      <c r="CQ22" s="1352"/>
      <c r="CR22" s="1352"/>
      <c r="CT22" s="1352"/>
      <c r="CU22" s="1352"/>
      <c r="CV22" s="1352"/>
      <c r="CW22" s="1352"/>
      <c r="CX22" s="1352"/>
      <c r="CZ22" s="1352"/>
      <c r="DA22" s="1352"/>
      <c r="DB22" s="1352"/>
      <c r="DC22" s="1352"/>
      <c r="DD22" s="1352"/>
      <c r="DF22" s="1352"/>
      <c r="DG22" s="1352"/>
      <c r="DH22" s="1352"/>
      <c r="DI22" s="1352"/>
      <c r="DJ22" s="1352"/>
      <c r="DL22" s="1352"/>
      <c r="DM22" s="1352"/>
      <c r="DN22" s="1352"/>
      <c r="DO22" s="1352"/>
      <c r="DP22" s="1352"/>
      <c r="DR22" s="1352"/>
      <c r="DS22" s="1352"/>
      <c r="DT22" s="1352"/>
      <c r="DU22" s="1352"/>
      <c r="DV22" s="1352"/>
      <c r="DX22" s="1352"/>
      <c r="DY22" s="1352"/>
      <c r="DZ22" s="1352"/>
      <c r="EA22" s="1352"/>
      <c r="EB22" s="1352"/>
      <c r="EC22" s="1325"/>
      <c r="ED22" s="1325"/>
      <c r="EE22" s="1325"/>
      <c r="EF22" s="1325"/>
      <c r="EG22" s="1325"/>
      <c r="EH22" s="1352"/>
      <c r="EI22" s="1325"/>
      <c r="EJ22" s="1352"/>
      <c r="EK22" s="1352"/>
      <c r="EL22" s="1352"/>
      <c r="EM22" s="1352"/>
      <c r="EN22" s="1352"/>
    </row>
    <row r="23" spans="1:144" ht="12.75" customHeight="1">
      <c r="A23" s="1325" t="s">
        <v>1269</v>
      </c>
      <c r="B23" s="1325"/>
      <c r="C23" s="1325"/>
      <c r="D23" s="1325"/>
      <c r="E23" s="1325"/>
      <c r="F23" s="1325"/>
      <c r="H23" s="1325"/>
      <c r="I23" s="1325"/>
      <c r="J23" s="1325"/>
      <c r="K23" s="1325"/>
      <c r="L23" s="1325"/>
      <c r="N23" s="1325"/>
      <c r="O23" s="1325"/>
      <c r="P23" s="1325"/>
      <c r="Q23" s="1325"/>
      <c r="R23" s="1325"/>
      <c r="T23" s="1325"/>
      <c r="U23" s="1325"/>
      <c r="V23" s="1325"/>
      <c r="W23" s="1325"/>
      <c r="X23" s="1325"/>
      <c r="Z23" s="1325"/>
      <c r="AA23" s="1325"/>
      <c r="AB23" s="1325"/>
      <c r="AC23" s="1325"/>
      <c r="AD23" s="1325"/>
      <c r="AF23" s="1325"/>
      <c r="AG23" s="1325"/>
      <c r="AH23" s="1325"/>
      <c r="AI23" s="1325"/>
      <c r="AJ23" s="1325"/>
      <c r="AL23" s="1325"/>
      <c r="AM23" s="1325"/>
      <c r="AN23" s="1325"/>
      <c r="AO23" s="1325"/>
      <c r="AP23" s="1325"/>
      <c r="AR23" s="1325"/>
      <c r="AS23" s="1325"/>
      <c r="AT23" s="1325"/>
      <c r="AU23" s="1325"/>
      <c r="AV23" s="1325"/>
      <c r="AX23" s="1325"/>
      <c r="AY23" s="1325"/>
      <c r="AZ23" s="1325"/>
      <c r="BA23" s="1325"/>
      <c r="BB23" s="1325"/>
      <c r="BD23" s="1325"/>
      <c r="BE23" s="1325"/>
      <c r="BF23" s="1325"/>
      <c r="BG23" s="1325"/>
      <c r="BH23" s="1325"/>
      <c r="BJ23" s="1325"/>
      <c r="BK23" s="1325"/>
      <c r="BL23" s="1325"/>
      <c r="BM23" s="1325"/>
      <c r="BN23" s="1325"/>
      <c r="BP23" s="1325"/>
      <c r="BQ23" s="1325"/>
      <c r="BR23" s="1325"/>
      <c r="BS23" s="1325"/>
      <c r="BT23" s="1325"/>
      <c r="BV23" s="1325"/>
      <c r="BW23" s="1325"/>
      <c r="BX23" s="1325"/>
      <c r="BY23" s="1325"/>
      <c r="BZ23" s="1325"/>
      <c r="CB23" s="1325"/>
      <c r="CC23" s="1325"/>
      <c r="CD23" s="1325"/>
      <c r="CE23" s="1325"/>
      <c r="CF23" s="1325"/>
      <c r="CH23" s="1325"/>
      <c r="CI23" s="1325"/>
      <c r="CJ23" s="1325"/>
      <c r="CK23" s="1325"/>
      <c r="CL23" s="1325"/>
      <c r="CN23" s="1325"/>
      <c r="CO23" s="1325"/>
      <c r="CP23" s="1325"/>
      <c r="CQ23" s="1325"/>
      <c r="CR23" s="1325"/>
      <c r="CT23" s="1325"/>
      <c r="CU23" s="1325"/>
      <c r="CV23" s="1325"/>
      <c r="CW23" s="1325"/>
      <c r="CX23" s="1325"/>
      <c r="CZ23" s="1325"/>
      <c r="DA23" s="1325"/>
      <c r="DB23" s="1325"/>
      <c r="DC23" s="1325"/>
      <c r="DD23" s="1325"/>
      <c r="DF23" s="1325"/>
      <c r="DG23" s="1325"/>
      <c r="DH23" s="1325"/>
      <c r="DI23" s="1325"/>
      <c r="DJ23" s="1325"/>
      <c r="DL23" s="1325"/>
      <c r="DM23" s="1325"/>
      <c r="DN23" s="1325"/>
      <c r="DO23" s="1325"/>
      <c r="DP23" s="1325"/>
      <c r="DR23" s="1325"/>
      <c r="DS23" s="1325"/>
      <c r="DT23" s="1325"/>
      <c r="DU23" s="1325"/>
      <c r="DV23" s="1325"/>
      <c r="DX23" s="1325"/>
      <c r="DY23" s="1325"/>
      <c r="DZ23" s="1325"/>
      <c r="EA23" s="1325"/>
      <c r="EB23" s="1325"/>
      <c r="EC23" s="1325"/>
      <c r="ED23" s="1325"/>
      <c r="EE23" s="1325"/>
      <c r="EF23" s="1325"/>
      <c r="EG23" s="1325"/>
      <c r="EH23" s="1325"/>
      <c r="EI23" s="1325"/>
      <c r="EJ23" s="1325"/>
      <c r="EK23" s="1325"/>
      <c r="EL23" s="1325"/>
      <c r="EM23" s="1325"/>
      <c r="EN23" s="1325"/>
    </row>
    <row r="24" spans="1:144">
      <c r="A24" s="1325" t="s">
        <v>1270</v>
      </c>
      <c r="B24" s="1325"/>
      <c r="C24" s="1325"/>
      <c r="D24" s="1325"/>
      <c r="E24" s="1325"/>
      <c r="F24" s="1325"/>
      <c r="H24" s="1325"/>
      <c r="I24" s="1325"/>
      <c r="J24" s="1325"/>
      <c r="K24" s="1325"/>
      <c r="L24" s="1325"/>
      <c r="N24" s="1325"/>
      <c r="O24" s="1325"/>
      <c r="P24" s="1325"/>
      <c r="Q24" s="1325"/>
      <c r="R24" s="1325"/>
      <c r="T24" s="1325"/>
      <c r="U24" s="1325"/>
      <c r="V24" s="1325"/>
      <c r="W24" s="1325"/>
      <c r="X24" s="1325"/>
      <c r="Z24" s="1325"/>
      <c r="AA24" s="1325"/>
      <c r="AB24" s="1325"/>
      <c r="AC24" s="1325"/>
      <c r="AD24" s="1325"/>
      <c r="AF24" s="1325"/>
      <c r="AG24" s="1325"/>
      <c r="AH24" s="1325"/>
      <c r="AI24" s="1325"/>
      <c r="AJ24" s="1325"/>
      <c r="AL24" s="1325"/>
      <c r="AM24" s="1325"/>
      <c r="AN24" s="1325"/>
      <c r="AO24" s="1325"/>
      <c r="AP24" s="1325"/>
      <c r="AR24" s="1325"/>
      <c r="AS24" s="1325"/>
      <c r="AT24" s="1325"/>
      <c r="AU24" s="1325"/>
      <c r="AV24" s="1325"/>
      <c r="AX24" s="1325"/>
      <c r="AY24" s="1325"/>
      <c r="AZ24" s="1325"/>
      <c r="BA24" s="1325"/>
      <c r="BB24" s="1325"/>
      <c r="BD24" s="1325"/>
      <c r="BE24" s="1325"/>
      <c r="BF24" s="1325"/>
      <c r="BG24" s="1325"/>
      <c r="BH24" s="1325"/>
      <c r="BJ24" s="1325"/>
      <c r="BK24" s="1325"/>
      <c r="BL24" s="1325"/>
      <c r="BM24" s="1325"/>
      <c r="BN24" s="1325"/>
      <c r="BP24" s="1325"/>
      <c r="BQ24" s="1325"/>
      <c r="BR24" s="1325"/>
      <c r="BS24" s="1325"/>
      <c r="BT24" s="1325"/>
      <c r="BV24" s="1325"/>
      <c r="BW24" s="1325"/>
      <c r="BX24" s="1325"/>
      <c r="BY24" s="1325"/>
      <c r="BZ24" s="1325"/>
      <c r="CB24" s="1325"/>
      <c r="CC24" s="1325"/>
      <c r="CD24" s="1325"/>
      <c r="CE24" s="1325"/>
      <c r="CF24" s="1325"/>
      <c r="CH24" s="1325"/>
      <c r="CI24" s="1325"/>
      <c r="CJ24" s="1325"/>
      <c r="CK24" s="1325"/>
      <c r="CL24" s="1325"/>
      <c r="CN24" s="1325"/>
      <c r="CO24" s="1325"/>
      <c r="CP24" s="1325"/>
      <c r="CQ24" s="1325"/>
      <c r="CR24" s="1325"/>
      <c r="CT24" s="1325"/>
      <c r="CU24" s="1325"/>
      <c r="CV24" s="1325"/>
      <c r="CW24" s="1325"/>
      <c r="CX24" s="1325"/>
      <c r="CZ24" s="1325"/>
      <c r="DA24" s="1325"/>
      <c r="DB24" s="1325"/>
      <c r="DC24" s="1325"/>
      <c r="DD24" s="1325"/>
      <c r="DF24" s="1325"/>
      <c r="DG24" s="1325"/>
      <c r="DH24" s="1325"/>
      <c r="DI24" s="1325"/>
      <c r="DJ24" s="1325"/>
      <c r="DL24" s="1325"/>
      <c r="DM24" s="1325"/>
      <c r="DN24" s="1325"/>
      <c r="DO24" s="1325"/>
      <c r="DP24" s="1325"/>
      <c r="DR24" s="1325"/>
      <c r="DS24" s="1325"/>
      <c r="DT24" s="1325"/>
      <c r="DU24" s="1325"/>
      <c r="DV24" s="1325"/>
      <c r="DX24" s="1325"/>
      <c r="DY24" s="1325"/>
      <c r="DZ24" s="1325"/>
      <c r="EA24" s="1325"/>
      <c r="EB24" s="1325"/>
      <c r="EC24" s="1325"/>
      <c r="ED24" s="1325"/>
      <c r="EE24" s="1325"/>
      <c r="EF24" s="1325"/>
      <c r="EG24" s="1325"/>
      <c r="EH24" s="1325"/>
      <c r="EI24" s="1325"/>
      <c r="EJ24" s="1325"/>
      <c r="EK24" s="1325"/>
      <c r="EL24" s="1325"/>
      <c r="EM24" s="1325"/>
      <c r="EN24" s="1325"/>
    </row>
    <row r="26" spans="1:144">
      <c r="G26" s="1353"/>
      <c r="M26" s="1353"/>
      <c r="S26" s="1353"/>
      <c r="Y26" s="1353"/>
      <c r="AE26" s="1353"/>
      <c r="AK26" s="1353"/>
      <c r="AQ26" s="1353"/>
      <c r="AW26" s="1353"/>
      <c r="BC26" s="1353"/>
      <c r="BI26" s="1353"/>
      <c r="BO26" s="1353"/>
      <c r="BU26" s="1353"/>
      <c r="CA26" s="1353"/>
      <c r="CG26" s="1353"/>
      <c r="CM26" s="1353"/>
      <c r="CS26" s="1353"/>
    </row>
    <row r="27" spans="1:144">
      <c r="G27" s="1353"/>
      <c r="M27" s="1353"/>
      <c r="S27" s="1353"/>
      <c r="Y27" s="1353"/>
      <c r="AE27" s="1353"/>
      <c r="AK27" s="1353"/>
      <c r="AQ27" s="1353"/>
      <c r="AW27" s="1353"/>
      <c r="BC27" s="1353"/>
      <c r="BI27" s="1353"/>
      <c r="BO27" s="1353"/>
      <c r="BU27" s="1353"/>
      <c r="CA27" s="1353"/>
      <c r="CG27" s="1353"/>
      <c r="CM27" s="1353"/>
      <c r="CS27" s="1353"/>
    </row>
  </sheetData>
  <mergeCells count="97">
    <mergeCell ref="BH4:BH5"/>
    <mergeCell ref="EN4:EN5"/>
    <mergeCell ref="DX4:DX5"/>
    <mergeCell ref="DY4:DZ4"/>
    <mergeCell ref="EA4:EA5"/>
    <mergeCell ref="EB4:EB5"/>
    <mergeCell ref="ED4:ED5"/>
    <mergeCell ref="EE4:EF4"/>
    <mergeCell ref="EG4:EG5"/>
    <mergeCell ref="EH4:EH5"/>
    <mergeCell ref="EK4:EL4"/>
    <mergeCell ref="EM4:EM5"/>
    <mergeCell ref="CQ4:CQ5"/>
    <mergeCell ref="CR4:CR5"/>
    <mergeCell ref="DJ4:DJ5"/>
    <mergeCell ref="CT4:CT5"/>
    <mergeCell ref="EJ4:EJ5"/>
    <mergeCell ref="CZ4:CZ5"/>
    <mergeCell ref="DA4:DB4"/>
    <mergeCell ref="DC4:DC5"/>
    <mergeCell ref="DD4:DD5"/>
    <mergeCell ref="DF4:DF5"/>
    <mergeCell ref="DG4:DH4"/>
    <mergeCell ref="DI4:DI5"/>
    <mergeCell ref="DR4:DR5"/>
    <mergeCell ref="DS4:DT4"/>
    <mergeCell ref="DL4:DL5"/>
    <mergeCell ref="DM4:DN4"/>
    <mergeCell ref="DO4:DO5"/>
    <mergeCell ref="DP4:DP5"/>
    <mergeCell ref="DU4:DU5"/>
    <mergeCell ref="DV4:DV5"/>
    <mergeCell ref="CN4:CN5"/>
    <mergeCell ref="CO4:CP4"/>
    <mergeCell ref="CU4:CV4"/>
    <mergeCell ref="CW4:CW5"/>
    <mergeCell ref="CX4:CX5"/>
    <mergeCell ref="BV4:BV5"/>
    <mergeCell ref="BW4:BX4"/>
    <mergeCell ref="BY4:BY5"/>
    <mergeCell ref="BZ4:BZ5"/>
    <mergeCell ref="CK4:CK5"/>
    <mergeCell ref="CB4:CB5"/>
    <mergeCell ref="CL4:CL5"/>
    <mergeCell ref="CC4:CD4"/>
    <mergeCell ref="CE4:CE5"/>
    <mergeCell ref="CF4:CF5"/>
    <mergeCell ref="CH4:CH5"/>
    <mergeCell ref="CI4:CJ4"/>
    <mergeCell ref="AD4:AD5"/>
    <mergeCell ref="BP4:BP5"/>
    <mergeCell ref="BQ4:BR4"/>
    <mergeCell ref="BS4:BS5"/>
    <mergeCell ref="BT4:BT5"/>
    <mergeCell ref="BJ4:BJ5"/>
    <mergeCell ref="BK4:BL4"/>
    <mergeCell ref="BM4:BM5"/>
    <mergeCell ref="BN4:BN5"/>
    <mergeCell ref="BD4:BD5"/>
    <mergeCell ref="BE4:BF4"/>
    <mergeCell ref="BG4:BG5"/>
    <mergeCell ref="AX4:AX5"/>
    <mergeCell ref="AY4:AZ4"/>
    <mergeCell ref="BA4:BA5"/>
    <mergeCell ref="BB4:BB5"/>
    <mergeCell ref="AR4:AR5"/>
    <mergeCell ref="AS4:AT4"/>
    <mergeCell ref="AU4:AU5"/>
    <mergeCell ref="AV4:AV5"/>
    <mergeCell ref="A4:A5"/>
    <mergeCell ref="AL4:AL5"/>
    <mergeCell ref="AM4:AN4"/>
    <mergeCell ref="AO4:AO5"/>
    <mergeCell ref="AP4:AP5"/>
    <mergeCell ref="AF4:AF5"/>
    <mergeCell ref="AG4:AH4"/>
    <mergeCell ref="AI4:AI5"/>
    <mergeCell ref="AJ4:AJ5"/>
    <mergeCell ref="Z4:Z5"/>
    <mergeCell ref="AA4:AB4"/>
    <mergeCell ref="AC4:AC5"/>
    <mergeCell ref="Q4:Q5"/>
    <mergeCell ref="R4:R5"/>
    <mergeCell ref="X4:X5"/>
    <mergeCell ref="W4:W5"/>
    <mergeCell ref="U4:V4"/>
    <mergeCell ref="T4:T5"/>
    <mergeCell ref="I4:J4"/>
    <mergeCell ref="K4:K5"/>
    <mergeCell ref="L4:L5"/>
    <mergeCell ref="N4:N5"/>
    <mergeCell ref="O4:P4"/>
    <mergeCell ref="B4:B5"/>
    <mergeCell ref="C4:D4"/>
    <mergeCell ref="E4:E5"/>
    <mergeCell ref="F4:F5"/>
    <mergeCell ref="H4:H5"/>
  </mergeCells>
  <hyperlinks>
    <hyperlink ref="A2" location="Contents!C16" display="Geographical distribution of credit risk exposures considered in the calculation of the Countercyclical Capital Buffer" xr:uid="{73DE3B2D-8B6A-461C-B6F7-7614939910E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58C1-AE35-4FE5-98A0-D6BF3C829F91}">
  <sheetPr codeName="Planilha11">
    <tabColor rgb="FF73C6A1"/>
  </sheetPr>
  <dimension ref="A1:S45"/>
  <sheetViews>
    <sheetView showGridLines="0" topLeftCell="A27" zoomScale="80" zoomScaleNormal="80" workbookViewId="0">
      <selection activeCell="B8" sqref="B8:C43"/>
    </sheetView>
  </sheetViews>
  <sheetFormatPr defaultColWidth="9.21875" defaultRowHeight="13.2"/>
  <cols>
    <col min="1" max="1" width="65.44140625" style="1118" customWidth="1"/>
    <col min="2" max="3" width="14.77734375" style="1268" customWidth="1"/>
    <col min="4" max="4" width="1.21875" style="1118" customWidth="1"/>
    <col min="5" max="6" width="14.77734375" style="1268" customWidth="1"/>
    <col min="7" max="7" width="1.21875" style="1118" customWidth="1"/>
    <col min="8" max="9" width="14.77734375" style="1268" customWidth="1"/>
    <col min="10" max="10" width="1.21875" style="1118" customWidth="1"/>
    <col min="11" max="12" width="14.77734375" style="1268" customWidth="1"/>
    <col min="13" max="13" width="1.21875" style="1118" customWidth="1"/>
    <col min="14" max="15" width="17" style="1118" customWidth="1"/>
    <col min="16" max="16" width="1.21875" style="1118" customWidth="1"/>
    <col min="17" max="18" width="17" style="1118" customWidth="1"/>
    <col min="19" max="19" width="1.21875" style="1118" customWidth="1"/>
    <col min="20" max="16384" width="9.21875" style="1118"/>
  </cols>
  <sheetData>
    <row r="1" spans="1:19" ht="12.75" hidden="1" customHeight="1">
      <c r="B1" s="2403"/>
      <c r="C1" s="2403"/>
      <c r="E1" s="2403"/>
      <c r="F1" s="2403"/>
      <c r="N1" s="1290"/>
      <c r="O1" s="1290"/>
      <c r="Q1" s="1290"/>
      <c r="R1" s="1290"/>
    </row>
    <row r="2" spans="1:19" s="1035" customFormat="1" ht="5.25" customHeight="1">
      <c r="A2" s="1045"/>
      <c r="B2" s="2403"/>
      <c r="C2" s="2403"/>
      <c r="D2" s="1045"/>
      <c r="E2" s="2403"/>
      <c r="F2" s="2403"/>
      <c r="G2" s="1045"/>
      <c r="H2" s="1268"/>
      <c r="I2" s="1268"/>
      <c r="J2" s="1045"/>
      <c r="K2" s="1268"/>
      <c r="L2" s="1268"/>
      <c r="M2" s="1045"/>
      <c r="N2" s="1046"/>
      <c r="O2" s="1046"/>
      <c r="P2" s="1045"/>
      <c r="Q2" s="1046"/>
      <c r="R2" s="1046"/>
      <c r="S2" s="1045"/>
    </row>
    <row r="3" spans="1:19" s="1646" customFormat="1" ht="15.75" customHeight="1">
      <c r="A3" s="1645" t="s">
        <v>1209</v>
      </c>
      <c r="B3" s="2404"/>
      <c r="C3" s="2404"/>
      <c r="D3" s="1645"/>
      <c r="E3" s="2404"/>
      <c r="F3" s="2404"/>
      <c r="G3" s="1645"/>
      <c r="H3" s="1645"/>
      <c r="I3" s="1645"/>
      <c r="J3" s="1645"/>
      <c r="K3" s="1645"/>
      <c r="L3" s="1645"/>
      <c r="M3" s="1645"/>
      <c r="N3" s="1645"/>
      <c r="O3" s="1645"/>
      <c r="P3" s="1645"/>
      <c r="Q3" s="1645"/>
      <c r="R3" s="1645"/>
      <c r="S3" s="1645"/>
    </row>
    <row r="4" spans="1:19" s="1035" customFormat="1" ht="7.5" customHeight="1">
      <c r="A4" s="1291"/>
      <c r="B4" s="2403"/>
      <c r="C4" s="2403"/>
      <c r="D4" s="1118"/>
      <c r="E4" s="2403"/>
      <c r="F4" s="2403"/>
      <c r="G4" s="1118"/>
      <c r="H4" s="1268"/>
      <c r="I4" s="1268"/>
      <c r="J4" s="1118"/>
      <c r="K4" s="1268"/>
      <c r="L4" s="1268"/>
      <c r="M4" s="1118"/>
      <c r="N4" s="1292"/>
      <c r="P4" s="1118"/>
      <c r="Q4" s="1292"/>
      <c r="S4" s="1118"/>
    </row>
    <row r="5" spans="1:19" s="1035" customFormat="1" ht="14.4" thickBot="1">
      <c r="A5" s="1085" t="s">
        <v>156</v>
      </c>
      <c r="B5" s="2405"/>
      <c r="C5" s="2382" t="s">
        <v>3260</v>
      </c>
      <c r="D5" s="1118"/>
      <c r="E5" s="2405"/>
      <c r="F5" s="2382" t="s">
        <v>3003</v>
      </c>
      <c r="G5" s="1118"/>
      <c r="H5" s="1293"/>
      <c r="I5" s="1230" t="s">
        <v>2942</v>
      </c>
      <c r="J5" s="1118"/>
      <c r="K5" s="1293"/>
      <c r="L5" s="1230" t="s">
        <v>2924</v>
      </c>
      <c r="M5" s="1118"/>
      <c r="N5" s="1293"/>
      <c r="O5" s="1230" t="s">
        <v>2871</v>
      </c>
      <c r="P5" s="1118"/>
      <c r="Q5" s="1293"/>
      <c r="R5" s="1230" t="s">
        <v>2835</v>
      </c>
      <c r="S5" s="1118"/>
    </row>
    <row r="6" spans="1:19" s="1035" customFormat="1" ht="53.4" thickBot="1">
      <c r="A6" s="1294" t="s">
        <v>1210</v>
      </c>
      <c r="B6" s="2406" t="s">
        <v>1211</v>
      </c>
      <c r="C6" s="2406" t="s">
        <v>1212</v>
      </c>
      <c r="D6" s="1118"/>
      <c r="E6" s="2406" t="s">
        <v>1211</v>
      </c>
      <c r="F6" s="2406" t="s">
        <v>1212</v>
      </c>
      <c r="G6" s="1118"/>
      <c r="H6" s="1295" t="s">
        <v>1211</v>
      </c>
      <c r="I6" s="1295" t="s">
        <v>1212</v>
      </c>
      <c r="J6" s="1118"/>
      <c r="K6" s="1295" t="s">
        <v>1211</v>
      </c>
      <c r="L6" s="1295" t="s">
        <v>1212</v>
      </c>
      <c r="M6" s="1118"/>
      <c r="N6" s="1295" t="s">
        <v>1211</v>
      </c>
      <c r="O6" s="1295" t="s">
        <v>1212</v>
      </c>
      <c r="P6" s="1118"/>
      <c r="Q6" s="1295" t="s">
        <v>1211</v>
      </c>
      <c r="R6" s="1295" t="s">
        <v>1212</v>
      </c>
      <c r="S6" s="1118"/>
    </row>
    <row r="7" spans="1:19" s="1035" customFormat="1" ht="16.05" customHeight="1" thickBot="1">
      <c r="A7" s="2101" t="s">
        <v>166</v>
      </c>
      <c r="B7" s="2407"/>
      <c r="C7" s="2407"/>
      <c r="D7" s="1118"/>
      <c r="E7" s="2407"/>
      <c r="F7" s="2407"/>
      <c r="G7" s="1118"/>
      <c r="H7" s="2110"/>
      <c r="I7" s="2110"/>
      <c r="J7" s="1118"/>
      <c r="K7" s="2110"/>
      <c r="L7" s="2110"/>
      <c r="M7" s="1118"/>
      <c r="N7" s="2110"/>
      <c r="O7" s="2110"/>
      <c r="P7" s="1118"/>
      <c r="Q7" s="2110"/>
      <c r="R7" s="2110"/>
      <c r="S7" s="1118"/>
    </row>
    <row r="8" spans="1:19" s="1035" customFormat="1" ht="16.05" customHeight="1">
      <c r="A8" s="2111" t="s">
        <v>2838</v>
      </c>
      <c r="B8" s="1891">
        <v>3189122</v>
      </c>
      <c r="C8" s="1891">
        <v>2784262</v>
      </c>
      <c r="D8" s="1118"/>
      <c r="E8" s="2408">
        <v>3162262</v>
      </c>
      <c r="F8" s="2408">
        <v>2769441</v>
      </c>
      <c r="G8" s="1118"/>
      <c r="H8" s="1891">
        <v>3061050</v>
      </c>
      <c r="I8" s="1891">
        <v>2677995</v>
      </c>
      <c r="J8" s="1118"/>
      <c r="K8" s="1891">
        <v>2961627</v>
      </c>
      <c r="L8" s="1891">
        <v>2593146</v>
      </c>
      <c r="M8" s="1118"/>
      <c r="N8" s="1891">
        <v>2863268</v>
      </c>
      <c r="O8" s="1891">
        <v>2507946</v>
      </c>
      <c r="P8" s="1118"/>
      <c r="Q8" s="1891">
        <v>2786081</v>
      </c>
      <c r="R8" s="1891">
        <v>2445301</v>
      </c>
      <c r="S8" s="1118"/>
    </row>
    <row r="9" spans="1:19" s="1035" customFormat="1" ht="16.05" customHeight="1">
      <c r="A9" s="2112" t="s">
        <v>168</v>
      </c>
      <c r="B9" s="1891">
        <v>35351</v>
      </c>
      <c r="C9" s="1891">
        <v>35263</v>
      </c>
      <c r="D9" s="1118"/>
      <c r="E9" s="2408">
        <v>39723</v>
      </c>
      <c r="F9" s="2408">
        <v>39646</v>
      </c>
      <c r="G9" s="1118"/>
      <c r="H9" s="1891">
        <v>37144</v>
      </c>
      <c r="I9" s="1891">
        <v>37072</v>
      </c>
      <c r="J9" s="1118"/>
      <c r="K9" s="1891">
        <v>34369</v>
      </c>
      <c r="L9" s="1891">
        <v>34280</v>
      </c>
      <c r="M9" s="1118"/>
      <c r="N9" s="1891">
        <v>32177</v>
      </c>
      <c r="O9" s="1891">
        <v>32126</v>
      </c>
      <c r="P9" s="1118"/>
      <c r="Q9" s="1891">
        <v>38893</v>
      </c>
      <c r="R9" s="1891">
        <v>38860</v>
      </c>
      <c r="S9" s="1118"/>
    </row>
    <row r="10" spans="1:19" s="1035" customFormat="1" ht="16.05" customHeight="1">
      <c r="A10" s="2112" t="s">
        <v>169</v>
      </c>
      <c r="B10" s="1891">
        <v>312547</v>
      </c>
      <c r="C10" s="1891">
        <v>304986</v>
      </c>
      <c r="D10" s="1118"/>
      <c r="E10" s="2408">
        <v>357134</v>
      </c>
      <c r="F10" s="2408">
        <v>349280</v>
      </c>
      <c r="G10" s="1118"/>
      <c r="H10" s="1891">
        <v>340388</v>
      </c>
      <c r="I10" s="1891">
        <v>332989</v>
      </c>
      <c r="J10" s="1118"/>
      <c r="K10" s="1891">
        <v>334802</v>
      </c>
      <c r="L10" s="1891">
        <v>328389</v>
      </c>
      <c r="M10" s="1118"/>
      <c r="N10" s="1891">
        <v>278452</v>
      </c>
      <c r="O10" s="1891">
        <v>273803</v>
      </c>
      <c r="P10" s="1118"/>
      <c r="Q10" s="1891">
        <v>240627</v>
      </c>
      <c r="R10" s="1891">
        <v>237506</v>
      </c>
      <c r="S10" s="1118"/>
    </row>
    <row r="11" spans="1:19" s="1035" customFormat="1" ht="16.05" customHeight="1">
      <c r="A11" s="2112" t="s">
        <v>2785</v>
      </c>
      <c r="B11" s="1891">
        <v>1024844</v>
      </c>
      <c r="C11" s="1891">
        <v>640969</v>
      </c>
      <c r="D11" s="1118"/>
      <c r="E11" s="2408">
        <v>968035</v>
      </c>
      <c r="F11" s="2408">
        <v>595861</v>
      </c>
      <c r="G11" s="1118"/>
      <c r="H11" s="1891">
        <v>925416</v>
      </c>
      <c r="I11" s="1891">
        <v>562220</v>
      </c>
      <c r="J11" s="1118"/>
      <c r="K11" s="1891">
        <v>922587</v>
      </c>
      <c r="L11" s="1891">
        <v>572467</v>
      </c>
      <c r="M11" s="1118"/>
      <c r="N11" s="1891">
        <v>910522</v>
      </c>
      <c r="O11" s="1891">
        <v>570979</v>
      </c>
      <c r="P11" s="1118"/>
      <c r="Q11" s="1891">
        <v>883812</v>
      </c>
      <c r="R11" s="1891">
        <v>557784</v>
      </c>
      <c r="S11" s="1118"/>
    </row>
    <row r="12" spans="1:19" s="1035" customFormat="1" ht="16.05" customHeight="1">
      <c r="A12" s="2112" t="s">
        <v>2839</v>
      </c>
      <c r="B12" s="1891">
        <v>99854</v>
      </c>
      <c r="C12" s="1891">
        <v>99955</v>
      </c>
      <c r="D12" s="1118"/>
      <c r="E12" s="2408">
        <v>93624</v>
      </c>
      <c r="F12" s="2408">
        <v>93714</v>
      </c>
      <c r="G12" s="1118"/>
      <c r="H12" s="1891">
        <v>73311</v>
      </c>
      <c r="I12" s="1891">
        <v>73402</v>
      </c>
      <c r="J12" s="1118"/>
      <c r="K12" s="1891">
        <v>80790</v>
      </c>
      <c r="L12" s="1891">
        <v>80879</v>
      </c>
      <c r="M12" s="1118"/>
      <c r="N12" s="1891">
        <v>73536</v>
      </c>
      <c r="O12" s="1891">
        <v>73570</v>
      </c>
      <c r="P12" s="1118"/>
      <c r="Q12" s="1891">
        <v>78467</v>
      </c>
      <c r="R12" s="1891">
        <v>78511</v>
      </c>
      <c r="S12" s="1118"/>
    </row>
    <row r="13" spans="1:19" s="1035" customFormat="1" ht="16.05" customHeight="1">
      <c r="A13" s="2112" t="s">
        <v>2840</v>
      </c>
      <c r="B13" s="1891">
        <v>1234786</v>
      </c>
      <c r="C13" s="1891">
        <v>1236915</v>
      </c>
      <c r="D13" s="1118"/>
      <c r="E13" s="2408">
        <v>1219313</v>
      </c>
      <c r="F13" s="2408">
        <v>1221457</v>
      </c>
      <c r="G13" s="1118"/>
      <c r="H13" s="1891">
        <v>1229943</v>
      </c>
      <c r="I13" s="1891">
        <v>1231915</v>
      </c>
      <c r="J13" s="1118"/>
      <c r="K13" s="1891">
        <v>1159187</v>
      </c>
      <c r="L13" s="1891">
        <v>1160923</v>
      </c>
      <c r="M13" s="1118"/>
      <c r="N13" s="1891">
        <v>1147354</v>
      </c>
      <c r="O13" s="1891">
        <v>1149230</v>
      </c>
      <c r="P13" s="1118"/>
      <c r="Q13" s="1891">
        <v>1138645</v>
      </c>
      <c r="R13" s="1891">
        <v>1140516</v>
      </c>
      <c r="S13" s="1118"/>
    </row>
    <row r="14" spans="1:19" s="1035" customFormat="1" ht="16.05" customHeight="1">
      <c r="A14" s="2112" t="s">
        <v>2841</v>
      </c>
      <c r="B14" s="1891">
        <v>297718</v>
      </c>
      <c r="C14" s="1891">
        <v>297717</v>
      </c>
      <c r="D14" s="1118"/>
      <c r="E14" s="2408">
        <v>296771</v>
      </c>
      <c r="F14" s="2408">
        <v>296770</v>
      </c>
      <c r="G14" s="1118"/>
      <c r="H14" s="1891">
        <v>282008</v>
      </c>
      <c r="I14" s="1891">
        <v>282008</v>
      </c>
      <c r="J14" s="1118"/>
      <c r="K14" s="1891">
        <v>259431</v>
      </c>
      <c r="L14" s="1891">
        <v>259431</v>
      </c>
      <c r="M14" s="1118"/>
      <c r="N14" s="1891">
        <v>255829</v>
      </c>
      <c r="O14" s="1891">
        <v>255829</v>
      </c>
      <c r="P14" s="1118"/>
      <c r="Q14" s="1891">
        <v>248131</v>
      </c>
      <c r="R14" s="1891">
        <v>248131</v>
      </c>
      <c r="S14" s="1118"/>
    </row>
    <row r="15" spans="1:19" s="1035" customFormat="1" ht="16.05" customHeight="1">
      <c r="A15" s="2112" t="s">
        <v>2842</v>
      </c>
      <c r="B15" s="1891">
        <v>95347</v>
      </c>
      <c r="C15" s="1891">
        <v>91020</v>
      </c>
      <c r="D15" s="1118"/>
      <c r="E15" s="2408">
        <v>93261</v>
      </c>
      <c r="F15" s="2408">
        <v>89613</v>
      </c>
      <c r="G15" s="1118"/>
      <c r="H15" s="1891">
        <v>92994</v>
      </c>
      <c r="I15" s="1891">
        <v>88623</v>
      </c>
      <c r="J15" s="1118"/>
      <c r="K15" s="1891">
        <v>90811</v>
      </c>
      <c r="L15" s="1891">
        <v>86682</v>
      </c>
      <c r="M15" s="1118"/>
      <c r="N15" s="1891">
        <v>87955</v>
      </c>
      <c r="O15" s="1891">
        <v>83950</v>
      </c>
      <c r="P15" s="1118"/>
      <c r="Q15" s="1891">
        <v>83768</v>
      </c>
      <c r="R15" s="1891">
        <v>80022</v>
      </c>
      <c r="S15" s="1118"/>
    </row>
    <row r="16" spans="1:19" s="1035" customFormat="1" ht="16.05" customHeight="1">
      <c r="A16" s="2112" t="s">
        <v>2843</v>
      </c>
      <c r="B16" s="1891">
        <v>88675</v>
      </c>
      <c r="C16" s="1891">
        <v>77437</v>
      </c>
      <c r="D16" s="1118"/>
      <c r="E16" s="2408">
        <v>94401</v>
      </c>
      <c r="F16" s="2408">
        <v>83100</v>
      </c>
      <c r="G16" s="1118"/>
      <c r="H16" s="1891">
        <v>79846</v>
      </c>
      <c r="I16" s="1891">
        <v>69766</v>
      </c>
      <c r="J16" s="1118"/>
      <c r="K16" s="1891">
        <v>79650</v>
      </c>
      <c r="L16" s="1891">
        <v>70095</v>
      </c>
      <c r="M16" s="1118"/>
      <c r="N16" s="1891">
        <v>77443</v>
      </c>
      <c r="O16" s="1891">
        <v>68459</v>
      </c>
      <c r="P16" s="1118"/>
      <c r="Q16" s="1891">
        <v>73738</v>
      </c>
      <c r="R16" s="1891">
        <v>63971</v>
      </c>
      <c r="S16" s="1118"/>
    </row>
    <row r="17" spans="1:19" s="1035" customFormat="1" ht="16.05" customHeight="1">
      <c r="A17" s="2111" t="s">
        <v>182</v>
      </c>
      <c r="B17" s="1891">
        <v>37718</v>
      </c>
      <c r="C17" s="1891">
        <v>62156</v>
      </c>
      <c r="D17" s="1118"/>
      <c r="E17" s="2408">
        <v>37430</v>
      </c>
      <c r="F17" s="2408">
        <v>64915</v>
      </c>
      <c r="G17" s="1118"/>
      <c r="H17" s="1891">
        <v>35227</v>
      </c>
      <c r="I17" s="1891">
        <v>61220</v>
      </c>
      <c r="J17" s="1118"/>
      <c r="K17" s="1891">
        <v>34836</v>
      </c>
      <c r="L17" s="1891">
        <v>59138</v>
      </c>
      <c r="M17" s="1118"/>
      <c r="N17" s="1891">
        <v>34782</v>
      </c>
      <c r="O17" s="1891">
        <v>57484</v>
      </c>
      <c r="P17" s="1118"/>
      <c r="Q17" s="1891">
        <v>34845</v>
      </c>
      <c r="R17" s="1891">
        <v>55642</v>
      </c>
      <c r="S17" s="1118"/>
    </row>
    <row r="18" spans="1:19" s="1035" customFormat="1" ht="16.05" customHeight="1">
      <c r="A18" s="2112" t="s">
        <v>183</v>
      </c>
      <c r="B18" s="1891">
        <v>8972</v>
      </c>
      <c r="C18" s="1891">
        <v>35779</v>
      </c>
      <c r="D18" s="1118"/>
      <c r="E18" s="2408">
        <v>8948</v>
      </c>
      <c r="F18" s="2408">
        <v>38891</v>
      </c>
      <c r="G18" s="1118"/>
      <c r="H18" s="1891">
        <v>9047</v>
      </c>
      <c r="I18" s="1891">
        <v>35661</v>
      </c>
      <c r="J18" s="1118"/>
      <c r="K18" s="1891">
        <v>8846</v>
      </c>
      <c r="L18" s="1891">
        <v>33782</v>
      </c>
      <c r="M18" s="1118"/>
      <c r="N18" s="1891">
        <v>8591</v>
      </c>
      <c r="O18" s="1891">
        <v>31948</v>
      </c>
      <c r="P18" s="1118"/>
      <c r="Q18" s="1891">
        <v>8436</v>
      </c>
      <c r="R18" s="1891">
        <v>29889</v>
      </c>
      <c r="S18" s="1118"/>
    </row>
    <row r="19" spans="1:19" s="1035" customFormat="1" ht="16.05" customHeight="1">
      <c r="A19" s="2112" t="s">
        <v>184</v>
      </c>
      <c r="B19" s="1891">
        <v>9999</v>
      </c>
      <c r="C19" s="1891">
        <v>9536</v>
      </c>
      <c r="D19" s="1118"/>
      <c r="E19" s="2408">
        <v>9765</v>
      </c>
      <c r="F19" s="2408">
        <v>9274</v>
      </c>
      <c r="G19" s="1118"/>
      <c r="H19" s="1891">
        <v>9595</v>
      </c>
      <c r="I19" s="1891">
        <v>9165</v>
      </c>
      <c r="J19" s="1118"/>
      <c r="K19" s="1891">
        <v>9212</v>
      </c>
      <c r="L19" s="1891">
        <v>8778</v>
      </c>
      <c r="M19" s="1118"/>
      <c r="N19" s="1891">
        <v>9064</v>
      </c>
      <c r="O19" s="1891">
        <v>8615</v>
      </c>
      <c r="P19" s="1118"/>
      <c r="Q19" s="1891">
        <v>9265</v>
      </c>
      <c r="R19" s="1891">
        <v>8827</v>
      </c>
      <c r="S19" s="1118"/>
    </row>
    <row r="20" spans="1:19" s="1035" customFormat="1" ht="16.05" customHeight="1">
      <c r="A20" s="2112" t="s">
        <v>185</v>
      </c>
      <c r="B20" s="2117">
        <v>0</v>
      </c>
      <c r="C20" s="2117">
        <v>0</v>
      </c>
      <c r="D20" s="1118"/>
      <c r="E20" s="2409"/>
      <c r="F20" s="2409"/>
      <c r="G20" s="1118"/>
      <c r="H20" s="2117">
        <v>0</v>
      </c>
      <c r="I20" s="2117">
        <v>0</v>
      </c>
      <c r="J20" s="1118"/>
      <c r="K20" s="2117">
        <v>0</v>
      </c>
      <c r="L20" s="2117">
        <v>0</v>
      </c>
      <c r="M20" s="1118"/>
      <c r="N20" s="2117">
        <v>0</v>
      </c>
      <c r="O20" s="2117">
        <v>0</v>
      </c>
      <c r="P20" s="1118"/>
      <c r="Q20" s="2117">
        <v>0</v>
      </c>
      <c r="R20" s="2117">
        <v>0</v>
      </c>
      <c r="S20" s="1118"/>
    </row>
    <row r="21" spans="1:19" s="1035" customFormat="1" ht="16.05" customHeight="1">
      <c r="A21" s="2112" t="s">
        <v>186</v>
      </c>
      <c r="B21" s="1891">
        <v>18747</v>
      </c>
      <c r="C21" s="1891">
        <v>16841</v>
      </c>
      <c r="D21" s="1118"/>
      <c r="E21" s="2408">
        <v>18717</v>
      </c>
      <c r="F21" s="2408">
        <v>16750</v>
      </c>
      <c r="G21" s="1118"/>
      <c r="H21" s="1891">
        <v>16585</v>
      </c>
      <c r="I21" s="1891">
        <v>16394</v>
      </c>
      <c r="J21" s="1118"/>
      <c r="K21" s="1891">
        <v>16778</v>
      </c>
      <c r="L21" s="1891">
        <v>16578</v>
      </c>
      <c r="M21" s="1118"/>
      <c r="N21" s="1891">
        <v>17127</v>
      </c>
      <c r="O21" s="1891">
        <v>16921</v>
      </c>
      <c r="P21" s="1118"/>
      <c r="Q21" s="1891">
        <v>17144</v>
      </c>
      <c r="R21" s="1891">
        <v>16926</v>
      </c>
      <c r="S21" s="1118"/>
    </row>
    <row r="22" spans="1:19" s="1035" customFormat="1" ht="16.05" customHeight="1" thickBot="1">
      <c r="A22" s="2142" t="s">
        <v>1213</v>
      </c>
      <c r="B22" s="2218">
        <v>3226840</v>
      </c>
      <c r="C22" s="2218">
        <v>2846418</v>
      </c>
      <c r="D22" s="1118"/>
      <c r="E22" s="2410">
        <v>3199692</v>
      </c>
      <c r="F22" s="2410">
        <v>2834356</v>
      </c>
      <c r="G22" s="1118"/>
      <c r="H22" s="2218">
        <v>3096277</v>
      </c>
      <c r="I22" s="2218">
        <v>2739215</v>
      </c>
      <c r="J22" s="1118"/>
      <c r="K22" s="2143">
        <v>2996463</v>
      </c>
      <c r="L22" s="2143">
        <v>2652284</v>
      </c>
      <c r="M22" s="1118"/>
      <c r="N22" s="2143">
        <v>2898050</v>
      </c>
      <c r="O22" s="2143">
        <v>2565430</v>
      </c>
      <c r="P22" s="1118"/>
      <c r="Q22" s="2143">
        <v>2820926</v>
      </c>
      <c r="R22" s="2143">
        <v>2500943</v>
      </c>
      <c r="S22" s="1118"/>
    </row>
    <row r="23" spans="1:19" s="1035" customFormat="1" ht="16.05" customHeight="1" thickBot="1">
      <c r="A23" s="2113" t="s">
        <v>193</v>
      </c>
      <c r="B23" s="2114"/>
      <c r="C23" s="2114"/>
      <c r="D23" s="1118"/>
      <c r="E23" s="2411"/>
      <c r="F23" s="2411"/>
      <c r="G23" s="1118"/>
      <c r="H23" s="2114"/>
      <c r="I23" s="2114"/>
      <c r="J23" s="1118"/>
      <c r="K23" s="2114"/>
      <c r="L23" s="2114"/>
      <c r="M23" s="1118"/>
      <c r="N23" s="2114"/>
      <c r="O23" s="2114"/>
      <c r="P23" s="1118"/>
      <c r="Q23" s="2114"/>
      <c r="R23" s="2114"/>
      <c r="S23" s="1118"/>
    </row>
    <row r="24" spans="1:19" s="1035" customFormat="1" ht="16.05" customHeight="1">
      <c r="A24" s="2111" t="s">
        <v>2844</v>
      </c>
      <c r="B24" s="1895">
        <v>3009115</v>
      </c>
      <c r="C24" s="1895">
        <v>2596652</v>
      </c>
      <c r="D24" s="1118"/>
      <c r="E24" s="2412">
        <v>2990324</v>
      </c>
      <c r="F24" s="2412">
        <v>2601904</v>
      </c>
      <c r="G24" s="1118"/>
      <c r="H24" s="1895">
        <v>2890647</v>
      </c>
      <c r="I24" s="1895">
        <v>2511453</v>
      </c>
      <c r="J24" s="1118"/>
      <c r="K24" s="1891">
        <v>2780697</v>
      </c>
      <c r="L24" s="1891">
        <v>2423564</v>
      </c>
      <c r="M24" s="1118"/>
      <c r="N24" s="1891">
        <v>2688498</v>
      </c>
      <c r="O24" s="1891">
        <v>2347947</v>
      </c>
      <c r="P24" s="1118"/>
      <c r="Q24" s="1891">
        <v>2618303</v>
      </c>
      <c r="R24" s="1891">
        <v>2296928</v>
      </c>
      <c r="S24" s="1118"/>
    </row>
    <row r="25" spans="1:19" s="1035" customFormat="1" ht="16.05" customHeight="1">
      <c r="A25" s="2112" t="s">
        <v>195</v>
      </c>
      <c r="B25" s="1891">
        <v>1134485</v>
      </c>
      <c r="C25" s="1891">
        <v>1143576</v>
      </c>
      <c r="D25" s="1118"/>
      <c r="E25" s="2408">
        <v>1099998</v>
      </c>
      <c r="F25" s="2408">
        <v>1110902</v>
      </c>
      <c r="G25" s="1118"/>
      <c r="H25" s="1891">
        <v>1114482</v>
      </c>
      <c r="I25" s="1891">
        <v>1125298</v>
      </c>
      <c r="J25" s="1118"/>
      <c r="K25" s="1891">
        <v>1039562</v>
      </c>
      <c r="L25" s="1891">
        <v>1048579</v>
      </c>
      <c r="M25" s="1118"/>
      <c r="N25" s="1891">
        <v>1019760</v>
      </c>
      <c r="O25" s="1891">
        <v>1027236</v>
      </c>
      <c r="P25" s="1118"/>
      <c r="Q25" s="1891">
        <v>1019413</v>
      </c>
      <c r="R25" s="1891">
        <v>1025708</v>
      </c>
      <c r="S25" s="1118"/>
    </row>
    <row r="26" spans="1:19" s="1035" customFormat="1" ht="16.05" customHeight="1">
      <c r="A26" s="2112" t="s">
        <v>196</v>
      </c>
      <c r="B26" s="1891">
        <v>482856</v>
      </c>
      <c r="C26" s="1891">
        <v>483069</v>
      </c>
      <c r="D26" s="1118"/>
      <c r="E26" s="2408">
        <v>528406</v>
      </c>
      <c r="F26" s="2408">
        <v>528583</v>
      </c>
      <c r="G26" s="1118"/>
      <c r="H26" s="1891">
        <v>456158</v>
      </c>
      <c r="I26" s="1891">
        <v>456420</v>
      </c>
      <c r="J26" s="1118"/>
      <c r="K26" s="1891">
        <v>480801</v>
      </c>
      <c r="L26" s="1891">
        <v>481038</v>
      </c>
      <c r="M26" s="1118"/>
      <c r="N26" s="1891">
        <v>432862</v>
      </c>
      <c r="O26" s="1891">
        <v>432995</v>
      </c>
      <c r="P26" s="1118"/>
      <c r="Q26" s="1891">
        <v>408401</v>
      </c>
      <c r="R26" s="1891">
        <v>408516</v>
      </c>
      <c r="S26" s="1118"/>
    </row>
    <row r="27" spans="1:19" s="1035" customFormat="1" ht="16.05" customHeight="1">
      <c r="A27" s="2112" t="s">
        <v>2845</v>
      </c>
      <c r="B27" s="1891">
        <v>423499</v>
      </c>
      <c r="C27" s="1891">
        <v>425082</v>
      </c>
      <c r="D27" s="1118"/>
      <c r="E27" s="2408">
        <v>419894</v>
      </c>
      <c r="F27" s="2408">
        <v>421485</v>
      </c>
      <c r="G27" s="1118"/>
      <c r="H27" s="1891">
        <v>415630</v>
      </c>
      <c r="I27" s="1891">
        <v>417298</v>
      </c>
      <c r="J27" s="1118"/>
      <c r="K27" s="1891">
        <v>393590</v>
      </c>
      <c r="L27" s="1891">
        <v>395203</v>
      </c>
      <c r="M27" s="1118"/>
      <c r="N27" s="1891">
        <v>402470</v>
      </c>
      <c r="O27" s="1891">
        <v>404124</v>
      </c>
      <c r="P27" s="1118"/>
      <c r="Q27" s="1891">
        <v>388199</v>
      </c>
      <c r="R27" s="1891">
        <v>389952</v>
      </c>
      <c r="S27" s="1118"/>
    </row>
    <row r="28" spans="1:19" s="1035" customFormat="1" ht="16.05" customHeight="1">
      <c r="A28" s="2112" t="s">
        <v>200</v>
      </c>
      <c r="B28" s="1891">
        <v>132402</v>
      </c>
      <c r="C28" s="1891">
        <v>132400</v>
      </c>
      <c r="D28" s="1118"/>
      <c r="E28" s="2408">
        <v>136916</v>
      </c>
      <c r="F28" s="2408">
        <v>136915</v>
      </c>
      <c r="G28" s="1118"/>
      <c r="H28" s="1891">
        <v>147164</v>
      </c>
      <c r="I28" s="1891">
        <v>147162</v>
      </c>
      <c r="J28" s="1118"/>
      <c r="K28" s="1891">
        <v>130082</v>
      </c>
      <c r="L28" s="1891">
        <v>130080</v>
      </c>
      <c r="M28" s="1118"/>
      <c r="N28" s="1891">
        <v>119493</v>
      </c>
      <c r="O28" s="1891">
        <v>119493</v>
      </c>
      <c r="P28" s="1118"/>
      <c r="Q28" s="1891">
        <v>123098</v>
      </c>
      <c r="R28" s="1891">
        <v>123098</v>
      </c>
      <c r="S28" s="1118"/>
    </row>
    <row r="29" spans="1:19" s="1035" customFormat="1" ht="16.05" customHeight="1">
      <c r="A29" s="2112" t="s">
        <v>2839</v>
      </c>
      <c r="B29" s="1891">
        <v>92228</v>
      </c>
      <c r="C29" s="1891">
        <v>92223</v>
      </c>
      <c r="D29" s="1118"/>
      <c r="E29" s="2408">
        <v>88588</v>
      </c>
      <c r="F29" s="2408">
        <v>88541</v>
      </c>
      <c r="G29" s="1118"/>
      <c r="H29" s="1891">
        <v>69899</v>
      </c>
      <c r="I29" s="1891">
        <v>69800</v>
      </c>
      <c r="J29" s="1118"/>
      <c r="K29" s="1891">
        <v>77597</v>
      </c>
      <c r="L29" s="1891">
        <v>77547</v>
      </c>
      <c r="M29" s="1118"/>
      <c r="N29" s="1891">
        <v>74149</v>
      </c>
      <c r="O29" s="1891">
        <v>74060</v>
      </c>
      <c r="P29" s="1118"/>
      <c r="Q29" s="1891">
        <v>70778</v>
      </c>
      <c r="R29" s="1891">
        <v>70723</v>
      </c>
      <c r="S29" s="1118"/>
    </row>
    <row r="30" spans="1:19" s="1035" customFormat="1" ht="16.05" customHeight="1">
      <c r="A30" s="2112" t="s">
        <v>2841</v>
      </c>
      <c r="B30" s="1891">
        <v>113822</v>
      </c>
      <c r="C30" s="1891">
        <v>113474</v>
      </c>
      <c r="D30" s="1118"/>
      <c r="E30" s="2408">
        <v>109359</v>
      </c>
      <c r="F30" s="2408">
        <v>109027</v>
      </c>
      <c r="G30" s="1118"/>
      <c r="H30" s="1891">
        <v>109961</v>
      </c>
      <c r="I30" s="1891">
        <v>109670</v>
      </c>
      <c r="J30" s="1118"/>
      <c r="K30" s="1891">
        <v>109909</v>
      </c>
      <c r="L30" s="1891">
        <v>109909</v>
      </c>
      <c r="M30" s="1118"/>
      <c r="N30" s="1891">
        <v>118199</v>
      </c>
      <c r="O30" s="1891">
        <v>118203</v>
      </c>
      <c r="P30" s="1118"/>
      <c r="Q30" s="1891">
        <v>112611</v>
      </c>
      <c r="R30" s="1891">
        <v>112619</v>
      </c>
      <c r="S30" s="1118"/>
    </row>
    <row r="31" spans="1:19" s="1035" customFormat="1" ht="16.05" customHeight="1">
      <c r="A31" s="2112" t="s">
        <v>2846</v>
      </c>
      <c r="B31" s="1891">
        <v>2531</v>
      </c>
      <c r="C31" s="1891">
        <v>2531</v>
      </c>
      <c r="D31" s="1118"/>
      <c r="E31" s="2408">
        <v>2314</v>
      </c>
      <c r="F31" s="2408">
        <v>2314</v>
      </c>
      <c r="G31" s="1118"/>
      <c r="H31" s="1891">
        <v>1794</v>
      </c>
      <c r="I31" s="1891">
        <v>1794</v>
      </c>
      <c r="J31" s="1118"/>
      <c r="K31" s="1891">
        <v>1591</v>
      </c>
      <c r="L31" s="1891">
        <v>1591</v>
      </c>
      <c r="M31" s="1118"/>
      <c r="N31" s="1891">
        <v>1514</v>
      </c>
      <c r="O31" s="1891">
        <v>1515</v>
      </c>
      <c r="P31" s="1118"/>
      <c r="Q31" s="1891">
        <v>1330</v>
      </c>
      <c r="R31" s="1891">
        <v>1330</v>
      </c>
      <c r="S31" s="1118"/>
    </row>
    <row r="32" spans="1:19" s="1035" customFormat="1" ht="16.05" customHeight="1">
      <c r="A32" s="2112" t="s">
        <v>2847</v>
      </c>
      <c r="B32" s="1891">
        <v>384164</v>
      </c>
      <c r="C32" s="1891">
        <v>0</v>
      </c>
      <c r="D32" s="1118"/>
      <c r="E32" s="2408">
        <v>371959</v>
      </c>
      <c r="F32" s="2408">
        <v>0</v>
      </c>
      <c r="G32" s="1118"/>
      <c r="H32" s="1891">
        <v>360617</v>
      </c>
      <c r="I32" s="1891">
        <v>0</v>
      </c>
      <c r="J32" s="1118"/>
      <c r="K32" s="1891">
        <v>348056</v>
      </c>
      <c r="L32" s="1891" t="s">
        <v>1365</v>
      </c>
      <c r="M32" s="1118"/>
      <c r="N32" s="1891">
        <v>336372</v>
      </c>
      <c r="O32" s="2117">
        <v>0</v>
      </c>
      <c r="P32" s="1118"/>
      <c r="Q32" s="1891">
        <v>322721</v>
      </c>
      <c r="R32" s="2117">
        <v>0</v>
      </c>
      <c r="S32" s="1118"/>
    </row>
    <row r="33" spans="1:19" s="1035" customFormat="1" ht="16.05" customHeight="1">
      <c r="A33" s="2112" t="s">
        <v>2848</v>
      </c>
      <c r="B33" s="1891">
        <v>16807</v>
      </c>
      <c r="C33" s="1891">
        <v>16593</v>
      </c>
      <c r="D33" s="1118"/>
      <c r="E33" s="2408">
        <v>16795</v>
      </c>
      <c r="F33" s="2408">
        <v>16594</v>
      </c>
      <c r="G33" s="1118"/>
      <c r="H33" s="1891">
        <v>15849</v>
      </c>
      <c r="I33" s="1891">
        <v>15620</v>
      </c>
      <c r="J33" s="1118"/>
      <c r="K33" s="1891">
        <v>15979</v>
      </c>
      <c r="L33" s="1891">
        <v>15757</v>
      </c>
      <c r="M33" s="1118"/>
      <c r="N33" s="1891">
        <v>16059</v>
      </c>
      <c r="O33" s="1891">
        <v>15834</v>
      </c>
      <c r="P33" s="1118"/>
      <c r="Q33" s="1891">
        <v>16814</v>
      </c>
      <c r="R33" s="1891">
        <v>16576</v>
      </c>
      <c r="S33" s="1118"/>
    </row>
    <row r="34" spans="1:19" s="1035" customFormat="1" ht="16.05" customHeight="1">
      <c r="A34" s="2112" t="s">
        <v>2849</v>
      </c>
      <c r="B34" s="1891">
        <v>21405</v>
      </c>
      <c r="C34" s="1891">
        <v>17402</v>
      </c>
      <c r="D34" s="1118"/>
      <c r="E34" s="2408">
        <v>19259</v>
      </c>
      <c r="F34" s="2408">
        <v>16403</v>
      </c>
      <c r="G34" s="1118"/>
      <c r="H34" s="1891">
        <v>23941</v>
      </c>
      <c r="I34" s="1891">
        <v>18428</v>
      </c>
      <c r="J34" s="1118"/>
      <c r="K34" s="1891">
        <v>23904</v>
      </c>
      <c r="L34" s="1891">
        <v>19577</v>
      </c>
      <c r="M34" s="1118"/>
      <c r="N34" s="1891">
        <v>20720</v>
      </c>
      <c r="O34" s="1891">
        <v>17632</v>
      </c>
      <c r="P34" s="1118"/>
      <c r="Q34" s="1891">
        <v>19366</v>
      </c>
      <c r="R34" s="1891">
        <v>17190</v>
      </c>
      <c r="S34" s="1118"/>
    </row>
    <row r="35" spans="1:19" s="1035" customFormat="1" ht="16.05" customHeight="1">
      <c r="A35" s="2112" t="s">
        <v>205</v>
      </c>
      <c r="B35" s="1891">
        <v>204916</v>
      </c>
      <c r="C35" s="1891">
        <v>170302</v>
      </c>
      <c r="D35" s="1118"/>
      <c r="E35" s="2408">
        <v>196836</v>
      </c>
      <c r="F35" s="2408">
        <v>171140</v>
      </c>
      <c r="G35" s="1118"/>
      <c r="H35" s="1891">
        <v>175152</v>
      </c>
      <c r="I35" s="1891">
        <v>149963</v>
      </c>
      <c r="J35" s="1118"/>
      <c r="K35" s="1891">
        <v>159626</v>
      </c>
      <c r="L35" s="1891">
        <v>144283</v>
      </c>
      <c r="M35" s="1118"/>
      <c r="N35" s="1891">
        <v>146900</v>
      </c>
      <c r="O35" s="1891">
        <v>136855</v>
      </c>
      <c r="P35" s="1118"/>
      <c r="Q35" s="1891">
        <v>135572</v>
      </c>
      <c r="R35" s="1891">
        <v>131216</v>
      </c>
      <c r="S35" s="1118"/>
    </row>
    <row r="36" spans="1:19" s="1035" customFormat="1" ht="16.05" customHeight="1" thickBot="1">
      <c r="A36" s="2115" t="s">
        <v>2850</v>
      </c>
      <c r="B36" s="2116">
        <v>208512</v>
      </c>
      <c r="C36" s="2116">
        <v>208498</v>
      </c>
      <c r="D36" s="1118"/>
      <c r="E36" s="2413">
        <v>200098</v>
      </c>
      <c r="F36" s="2413">
        <v>200084</v>
      </c>
      <c r="G36" s="1118"/>
      <c r="H36" s="2116">
        <v>196146</v>
      </c>
      <c r="I36" s="2116">
        <v>196132</v>
      </c>
      <c r="J36" s="1118"/>
      <c r="K36" s="2116">
        <v>207164</v>
      </c>
      <c r="L36" s="2116">
        <v>207163</v>
      </c>
      <c r="M36" s="1118"/>
      <c r="N36" s="2116">
        <v>200815</v>
      </c>
      <c r="O36" s="2116">
        <v>200813</v>
      </c>
      <c r="P36" s="1118"/>
      <c r="Q36" s="2116">
        <v>193900</v>
      </c>
      <c r="R36" s="2116">
        <v>193898</v>
      </c>
      <c r="S36" s="1118"/>
    </row>
    <row r="37" spans="1:19" s="1035" customFormat="1" ht="16.05" customHeight="1">
      <c r="A37" s="1825" t="s">
        <v>1219</v>
      </c>
      <c r="B37" s="1891">
        <v>136910</v>
      </c>
      <c r="C37" s="1891">
        <v>136910</v>
      </c>
      <c r="D37" s="1118"/>
      <c r="E37" s="2408">
        <v>136910</v>
      </c>
      <c r="F37" s="2408">
        <v>136910</v>
      </c>
      <c r="G37" s="1118"/>
      <c r="H37" s="1891">
        <v>136910</v>
      </c>
      <c r="I37" s="1891">
        <v>136910</v>
      </c>
      <c r="J37" s="1118"/>
      <c r="K37" s="1891">
        <v>124063</v>
      </c>
      <c r="L37" s="1891">
        <v>124063</v>
      </c>
      <c r="M37" s="1118"/>
      <c r="N37" s="1891">
        <v>124063</v>
      </c>
      <c r="O37" s="1891">
        <v>124063</v>
      </c>
      <c r="P37" s="1118"/>
      <c r="Q37" s="1891">
        <v>124063</v>
      </c>
      <c r="R37" s="1891">
        <v>124063</v>
      </c>
      <c r="S37" s="1118"/>
    </row>
    <row r="38" spans="1:19" s="1035" customFormat="1" ht="16.05" customHeight="1">
      <c r="A38" s="1825" t="s">
        <v>1220</v>
      </c>
      <c r="B38" s="1891">
        <v>-908</v>
      </c>
      <c r="C38" s="1891">
        <v>-815</v>
      </c>
      <c r="D38" s="1118"/>
      <c r="E38" s="2408">
        <v>-1668</v>
      </c>
      <c r="F38" s="2408">
        <v>-1577</v>
      </c>
      <c r="G38" s="1118"/>
      <c r="H38" s="1891">
        <v>1718</v>
      </c>
      <c r="I38" s="1891">
        <v>1753</v>
      </c>
      <c r="J38" s="1118"/>
      <c r="K38" s="1891">
        <v>-775</v>
      </c>
      <c r="L38" s="1891">
        <v>-634</v>
      </c>
      <c r="M38" s="1118"/>
      <c r="N38" s="1891">
        <v>-323</v>
      </c>
      <c r="O38" s="1891">
        <v>-210</v>
      </c>
      <c r="P38" s="1118"/>
      <c r="Q38" s="1891">
        <v>1238</v>
      </c>
      <c r="R38" s="1891">
        <v>5582</v>
      </c>
      <c r="S38" s="1118"/>
    </row>
    <row r="39" spans="1:19" s="1035" customFormat="1" ht="16.05" customHeight="1">
      <c r="A39" s="1825" t="s">
        <v>1116</v>
      </c>
      <c r="B39" s="1891">
        <v>72750</v>
      </c>
      <c r="C39" s="1891">
        <v>72643</v>
      </c>
      <c r="D39" s="1118"/>
      <c r="E39" s="2408">
        <v>65121</v>
      </c>
      <c r="F39" s="2408">
        <v>65016</v>
      </c>
      <c r="G39" s="1118"/>
      <c r="H39" s="1891">
        <v>57531</v>
      </c>
      <c r="I39" s="1891">
        <v>57482</v>
      </c>
      <c r="J39" s="1118"/>
      <c r="K39" s="1891">
        <v>85698</v>
      </c>
      <c r="L39" s="1891">
        <v>85556</v>
      </c>
      <c r="M39" s="1118"/>
      <c r="N39" s="1891">
        <v>77093</v>
      </c>
      <c r="O39" s="1891">
        <v>76978</v>
      </c>
      <c r="P39" s="1118"/>
      <c r="Q39" s="1891">
        <v>68629</v>
      </c>
      <c r="R39" s="1891">
        <v>64283</v>
      </c>
      <c r="S39" s="1118"/>
    </row>
    <row r="40" spans="1:19" s="1035" customFormat="1" ht="16.05" customHeight="1">
      <c r="A40" s="1825" t="s">
        <v>1221</v>
      </c>
      <c r="B40" s="1891">
        <v>-240</v>
      </c>
      <c r="C40" s="1891">
        <v>-240</v>
      </c>
      <c r="D40" s="1118"/>
      <c r="E40" s="2408">
        <v>-265</v>
      </c>
      <c r="F40" s="2408">
        <v>-265</v>
      </c>
      <c r="G40" s="1118"/>
      <c r="H40" s="1891">
        <v>-13</v>
      </c>
      <c r="I40" s="1891">
        <v>-13</v>
      </c>
      <c r="J40" s="1118"/>
      <c r="K40" s="1891">
        <v>-1822</v>
      </c>
      <c r="L40" s="1891">
        <v>-1822</v>
      </c>
      <c r="M40" s="1118"/>
      <c r="N40" s="1891">
        <v>-18</v>
      </c>
      <c r="O40" s="1891">
        <v>-18</v>
      </c>
      <c r="P40" s="1118"/>
      <c r="Q40" s="1891">
        <v>-30</v>
      </c>
      <c r="R40" s="1891">
        <v>-30</v>
      </c>
      <c r="S40" s="1118"/>
    </row>
    <row r="41" spans="1:19" s="1035" customFormat="1" ht="16.05" customHeight="1">
      <c r="A41" s="2047" t="s">
        <v>2851</v>
      </c>
      <c r="B41" s="1891">
        <v>9213</v>
      </c>
      <c r="C41" s="1891">
        <v>41268</v>
      </c>
      <c r="D41" s="1118"/>
      <c r="E41" s="2408">
        <v>9270</v>
      </c>
      <c r="F41" s="2408">
        <v>32368</v>
      </c>
      <c r="G41" s="1118"/>
      <c r="H41" s="1891">
        <v>9484</v>
      </c>
      <c r="I41" s="1891">
        <v>31630</v>
      </c>
      <c r="J41" s="1118"/>
      <c r="K41" s="1891">
        <v>8602</v>
      </c>
      <c r="L41" s="1891">
        <v>21557</v>
      </c>
      <c r="M41" s="1118"/>
      <c r="N41" s="1891">
        <v>8737</v>
      </c>
      <c r="O41" s="1891">
        <v>16670</v>
      </c>
      <c r="P41" s="1118"/>
      <c r="Q41" s="1891">
        <v>8723</v>
      </c>
      <c r="R41" s="1891">
        <v>10117</v>
      </c>
      <c r="S41" s="1118"/>
    </row>
    <row r="42" spans="1:19" s="1035" customFormat="1" ht="16.05" customHeight="1">
      <c r="A42" s="2047" t="s">
        <v>2852</v>
      </c>
      <c r="B42" s="1891">
        <v>217725</v>
      </c>
      <c r="C42" s="1891">
        <v>249766</v>
      </c>
      <c r="D42" s="1118"/>
      <c r="E42" s="2408">
        <v>209368</v>
      </c>
      <c r="F42" s="2408">
        <v>232452</v>
      </c>
      <c r="G42" s="1118"/>
      <c r="H42" s="1891">
        <v>205630</v>
      </c>
      <c r="I42" s="1891">
        <v>227762</v>
      </c>
      <c r="J42" s="1118"/>
      <c r="K42" s="1893">
        <v>215766</v>
      </c>
      <c r="L42" s="1893">
        <v>228720</v>
      </c>
      <c r="M42" s="1118"/>
      <c r="N42" s="1893">
        <v>209552</v>
      </c>
      <c r="O42" s="1891">
        <v>217483</v>
      </c>
      <c r="P42" s="1118"/>
      <c r="Q42" s="1893">
        <v>202623</v>
      </c>
      <c r="R42" s="1891">
        <v>204015</v>
      </c>
      <c r="S42" s="1118"/>
    </row>
    <row r="43" spans="1:19" s="1035" customFormat="1" ht="16.05" customHeight="1" thickBot="1">
      <c r="A43" s="2142" t="s">
        <v>1222</v>
      </c>
      <c r="B43" s="2218">
        <v>3226840</v>
      </c>
      <c r="C43" s="2218">
        <v>2846418</v>
      </c>
      <c r="D43" s="1118"/>
      <c r="E43" s="2410">
        <v>3199692</v>
      </c>
      <c r="F43" s="2410">
        <v>2834356</v>
      </c>
      <c r="G43" s="1118"/>
      <c r="H43" s="2218">
        <v>3096277</v>
      </c>
      <c r="I43" s="2218">
        <v>2739215</v>
      </c>
      <c r="J43" s="1118"/>
      <c r="K43" s="2143">
        <v>2996463</v>
      </c>
      <c r="L43" s="2143">
        <v>2652284</v>
      </c>
      <c r="M43" s="1118"/>
      <c r="N43" s="2143">
        <v>2898050</v>
      </c>
      <c r="O43" s="2143">
        <v>2565430</v>
      </c>
      <c r="P43" s="1118"/>
      <c r="Q43" s="2143">
        <v>2820926</v>
      </c>
      <c r="R43" s="2143">
        <v>2500943</v>
      </c>
      <c r="S43" s="1118"/>
    </row>
    <row r="44" spans="1:19">
      <c r="A44" s="1352" t="s">
        <v>2921</v>
      </c>
      <c r="B44" s="2403"/>
      <c r="C44" s="2403"/>
      <c r="E44" s="2403"/>
      <c r="F44" s="2403"/>
    </row>
    <row r="45" spans="1:19">
      <c r="A45" s="1325" t="s">
        <v>2922</v>
      </c>
      <c r="B45" s="2403"/>
      <c r="C45" s="2403"/>
      <c r="E45" s="2403"/>
      <c r="F45" s="2403"/>
    </row>
  </sheetData>
  <hyperlinks>
    <hyperlink ref="A3" location="Contents!C14" display="Conciliação do Patrimônio de Referência (PR) com o balanço patrimonial" xr:uid="{AF5EAAAC-9D47-4D26-AE30-6288D230629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9D35-E6C4-4360-B264-F2A9ACBEDC25}">
  <sheetPr codeName="Planilha14">
    <tabColor rgb="FFFF7800"/>
  </sheetPr>
  <dimension ref="A1:N20"/>
  <sheetViews>
    <sheetView showGridLines="0" topLeftCell="B2" zoomScale="80" zoomScaleNormal="80" workbookViewId="0">
      <selection activeCell="D7" sqref="D7"/>
    </sheetView>
  </sheetViews>
  <sheetFormatPr defaultColWidth="8.77734375" defaultRowHeight="13.8"/>
  <cols>
    <col min="1" max="1" width="4.44140625" style="1081" hidden="1" customWidth="1"/>
    <col min="2" max="2" width="33.21875" style="1035" customWidth="1"/>
    <col min="3" max="3" width="48.21875" style="1035" customWidth="1"/>
    <col min="4" max="4" width="13.44140625" style="1035" customWidth="1"/>
    <col min="5" max="8" width="13.44140625" style="1035" bestFit="1" customWidth="1"/>
    <col min="9" max="14" width="14.77734375" style="1035" bestFit="1" customWidth="1"/>
    <col min="15" max="16384" width="8.77734375" style="1035"/>
  </cols>
  <sheetData>
    <row r="1" spans="1:14" hidden="1">
      <c r="B1" s="1323"/>
    </row>
    <row r="2" spans="1:14" ht="5.25" customHeight="1"/>
    <row r="3" spans="1:14" s="1646" customFormat="1">
      <c r="A3" s="1998"/>
      <c r="B3" s="1629" t="s">
        <v>1271</v>
      </c>
      <c r="C3" s="1645"/>
      <c r="D3" s="1645"/>
      <c r="E3" s="1645"/>
      <c r="F3" s="1645"/>
      <c r="G3" s="1645"/>
      <c r="H3" s="1645"/>
      <c r="I3" s="1645"/>
      <c r="J3" s="1645"/>
      <c r="K3" s="1645"/>
      <c r="L3" s="1645"/>
      <c r="M3" s="1645"/>
      <c r="N3" s="1645"/>
    </row>
    <row r="4" spans="1:14">
      <c r="A4" s="1035"/>
    </row>
    <row r="5" spans="1:14" ht="14.4">
      <c r="A5" s="1414"/>
      <c r="B5" s="1415" t="s">
        <v>1272</v>
      </c>
      <c r="I5" s="1416"/>
      <c r="J5" s="1416"/>
      <c r="K5" s="1417"/>
      <c r="L5" s="1417"/>
      <c r="M5" s="1417"/>
      <c r="N5" s="1418"/>
    </row>
    <row r="6" spans="1:14" ht="14.4" thickBot="1">
      <c r="A6" s="1419"/>
      <c r="B6" s="1420" t="s">
        <v>1273</v>
      </c>
      <c r="C6" s="1420" t="s">
        <v>1274</v>
      </c>
      <c r="D6" s="1421">
        <v>2025</v>
      </c>
      <c r="E6" s="1421">
        <v>2024</v>
      </c>
      <c r="F6" s="1421">
        <v>2023</v>
      </c>
      <c r="G6" s="1421">
        <v>2022</v>
      </c>
      <c r="H6" s="1421">
        <v>2021</v>
      </c>
      <c r="I6" s="1421">
        <v>2020</v>
      </c>
      <c r="J6" s="1421">
        <v>2019</v>
      </c>
      <c r="K6" s="1421">
        <v>2018</v>
      </c>
      <c r="L6" s="1421">
        <v>2017</v>
      </c>
      <c r="M6" s="1421" t="s">
        <v>1275</v>
      </c>
      <c r="N6" s="1421">
        <v>2015</v>
      </c>
    </row>
    <row r="7" spans="1:14" ht="14.4" thickBot="1">
      <c r="A7" s="1327">
        <v>1</v>
      </c>
      <c r="B7" s="2501" t="s">
        <v>1276</v>
      </c>
      <c r="C7" s="1422" t="s">
        <v>1277</v>
      </c>
      <c r="D7" s="2322">
        <v>635938748</v>
      </c>
      <c r="E7" s="1423">
        <v>608762659</v>
      </c>
      <c r="F7" s="1423">
        <v>554747749</v>
      </c>
      <c r="G7" s="1423">
        <v>1124103174</v>
      </c>
      <c r="H7" s="1423">
        <v>646077790</v>
      </c>
      <c r="I7" s="1423">
        <v>580482732</v>
      </c>
      <c r="J7" s="1423">
        <v>451421373.93391353</v>
      </c>
      <c r="K7" s="1423">
        <v>415234150.08485174</v>
      </c>
      <c r="L7" s="1423">
        <v>333295926</v>
      </c>
      <c r="M7" s="1423">
        <v>429217750</v>
      </c>
      <c r="N7" s="1423">
        <v>288417816</v>
      </c>
    </row>
    <row r="8" spans="1:14" ht="14.4" thickBot="1">
      <c r="A8" s="1327">
        <v>2</v>
      </c>
      <c r="B8" s="2502"/>
      <c r="C8" s="1424" t="s">
        <v>1278</v>
      </c>
      <c r="D8" s="2323">
        <v>235571210</v>
      </c>
      <c r="E8" s="1425">
        <v>237203213</v>
      </c>
      <c r="F8" s="1425">
        <v>235321683</v>
      </c>
      <c r="G8" s="1425">
        <v>253629330</v>
      </c>
      <c r="H8" s="1425">
        <v>187500471</v>
      </c>
      <c r="I8" s="1425">
        <v>292495308</v>
      </c>
      <c r="J8" s="1425">
        <v>212301808.42377761</v>
      </c>
      <c r="K8" s="1425">
        <v>171731460</v>
      </c>
      <c r="L8" s="1425">
        <v>162555864</v>
      </c>
      <c r="M8" s="1425">
        <v>138175234</v>
      </c>
      <c r="N8" s="1425">
        <v>83095573</v>
      </c>
    </row>
    <row r="9" spans="1:14" ht="14.4" thickBot="1">
      <c r="A9" s="1327">
        <v>3</v>
      </c>
      <c r="B9" s="1426" t="s">
        <v>1279</v>
      </c>
      <c r="C9" s="1427" t="s">
        <v>1280</v>
      </c>
      <c r="D9" s="2324">
        <v>3452579980</v>
      </c>
      <c r="E9" s="1428">
        <v>3132994774</v>
      </c>
      <c r="F9" s="1428">
        <v>2791255744</v>
      </c>
      <c r="G9" s="1428">
        <v>2589268330</v>
      </c>
      <c r="H9" s="1428">
        <v>2285184601</v>
      </c>
      <c r="I9" s="1428">
        <v>1950592406</v>
      </c>
      <c r="J9" s="1428">
        <v>1594217812.7179999</v>
      </c>
      <c r="K9" s="1428">
        <v>1506382688.6688724</v>
      </c>
      <c r="L9" s="1428">
        <v>1392842068.4220052</v>
      </c>
      <c r="M9" s="1428">
        <v>1352725232.83059</v>
      </c>
      <c r="N9" s="1428">
        <v>1374358052.99192</v>
      </c>
    </row>
    <row r="10" spans="1:14" ht="14.4" thickBot="1">
      <c r="A10" s="1327">
        <v>4</v>
      </c>
      <c r="B10" s="2503" t="s">
        <v>1281</v>
      </c>
      <c r="C10" s="1429" t="s">
        <v>1282</v>
      </c>
      <c r="D10" s="2325">
        <v>100340149</v>
      </c>
      <c r="E10" s="1430">
        <v>216301307</v>
      </c>
      <c r="F10" s="1430">
        <v>215987675</v>
      </c>
      <c r="G10" s="1430">
        <v>239533898</v>
      </c>
      <c r="H10" s="1430">
        <v>180884817</v>
      </c>
      <c r="I10" s="1430">
        <v>181472736</v>
      </c>
      <c r="J10" s="1430">
        <v>73650620.005320013</v>
      </c>
      <c r="K10" s="1430">
        <v>73076938.118677765</v>
      </c>
      <c r="L10" s="1430">
        <v>78526234.049999997</v>
      </c>
      <c r="M10" s="1430">
        <v>132397982.97642839</v>
      </c>
      <c r="N10" s="1430">
        <v>106811876.31575534</v>
      </c>
    </row>
    <row r="11" spans="1:14" ht="14.4" thickBot="1">
      <c r="A11" s="1327">
        <v>5</v>
      </c>
      <c r="B11" s="2504"/>
      <c r="C11" s="1431" t="s">
        <v>1283</v>
      </c>
      <c r="D11" s="2326">
        <v>149967487</v>
      </c>
      <c r="E11" s="1432">
        <v>167629821</v>
      </c>
      <c r="F11" s="1432">
        <v>124965459</v>
      </c>
      <c r="G11" s="1432">
        <v>129640573</v>
      </c>
      <c r="H11" s="1432">
        <v>121246987</v>
      </c>
      <c r="I11" s="1432">
        <v>135488800</v>
      </c>
      <c r="J11" s="1432">
        <v>104781440.99000001</v>
      </c>
      <c r="K11" s="1432">
        <v>83778435.733819991</v>
      </c>
      <c r="L11" s="1432">
        <v>20626238.549262501</v>
      </c>
      <c r="M11" s="1432">
        <v>18051929.03749305</v>
      </c>
      <c r="N11" s="1432">
        <v>28379444.451439887</v>
      </c>
    </row>
    <row r="12" spans="1:14" ht="14.4" thickBot="1">
      <c r="A12" s="1327">
        <v>6</v>
      </c>
      <c r="B12" s="2505"/>
      <c r="C12" s="1424" t="s">
        <v>1284</v>
      </c>
      <c r="D12" s="2323">
        <v>1613982757</v>
      </c>
      <c r="E12" s="1425">
        <v>1330704302</v>
      </c>
      <c r="F12" s="1425">
        <v>1263927252</v>
      </c>
      <c r="G12" s="1425">
        <v>1071283108</v>
      </c>
      <c r="H12" s="1425">
        <v>886751668</v>
      </c>
      <c r="I12" s="1425">
        <v>963454943</v>
      </c>
      <c r="J12" s="1425">
        <v>802303223.20247364</v>
      </c>
      <c r="K12" s="1425">
        <v>703219653.41622877</v>
      </c>
      <c r="L12" s="1425">
        <v>573197399.00450993</v>
      </c>
      <c r="M12" s="1425">
        <v>459188551.41126907</v>
      </c>
      <c r="N12" s="1425">
        <v>397705859.02170998</v>
      </c>
    </row>
    <row r="13" spans="1:14" ht="14.4" thickBot="1">
      <c r="A13" s="1327">
        <v>7</v>
      </c>
      <c r="B13" s="2503" t="s">
        <v>1285</v>
      </c>
      <c r="C13" s="1429" t="s">
        <v>1286</v>
      </c>
      <c r="D13" s="2325">
        <v>1370828797</v>
      </c>
      <c r="E13" s="1430">
        <v>1411532531</v>
      </c>
      <c r="F13" s="1430">
        <v>1233151049</v>
      </c>
      <c r="G13" s="1430">
        <v>1036751642</v>
      </c>
      <c r="H13" s="1430">
        <v>859005504</v>
      </c>
      <c r="I13" s="1430">
        <v>829842472</v>
      </c>
      <c r="J13" s="1430">
        <v>708520298</v>
      </c>
      <c r="K13" s="1430">
        <v>636836183.70822001</v>
      </c>
      <c r="L13" s="1430">
        <v>617692968.93487</v>
      </c>
      <c r="M13" s="1430">
        <v>593027343.86755002</v>
      </c>
      <c r="N13" s="1430">
        <v>556031530.70625997</v>
      </c>
    </row>
    <row r="14" spans="1:14" ht="14.4" thickBot="1">
      <c r="A14" s="1327">
        <v>8</v>
      </c>
      <c r="B14" s="2504"/>
      <c r="C14" s="1431" t="s">
        <v>1287</v>
      </c>
      <c r="D14" s="2326">
        <v>6020469350</v>
      </c>
      <c r="E14" s="1432">
        <v>6304276019</v>
      </c>
      <c r="F14" s="1432">
        <v>4728336648</v>
      </c>
      <c r="G14" s="1432">
        <v>3768473840</v>
      </c>
      <c r="H14" s="1432">
        <v>3383273062</v>
      </c>
      <c r="I14" s="1432">
        <v>44614863208</v>
      </c>
      <c r="J14" s="1432">
        <v>33981167446.998131</v>
      </c>
      <c r="K14" s="1432">
        <v>36559227649.445137</v>
      </c>
      <c r="L14" s="1432">
        <v>27310739675.713135</v>
      </c>
      <c r="M14" s="1432">
        <v>33479702241.595116</v>
      </c>
      <c r="N14" s="1432">
        <v>32354698307.605801</v>
      </c>
    </row>
    <row r="15" spans="1:14" ht="14.4" thickBot="1">
      <c r="A15" s="1327">
        <v>9</v>
      </c>
      <c r="B15" s="2504"/>
      <c r="C15" s="1433" t="s">
        <v>1288</v>
      </c>
      <c r="D15" s="2327">
        <v>183424899</v>
      </c>
      <c r="E15" s="1434">
        <v>114773464</v>
      </c>
      <c r="F15" s="1434">
        <v>74231373</v>
      </c>
      <c r="G15" s="1434">
        <v>74481821</v>
      </c>
      <c r="H15" s="1434">
        <v>85177761</v>
      </c>
      <c r="I15" s="1434">
        <v>93793602</v>
      </c>
      <c r="J15" s="1434">
        <v>105678908</v>
      </c>
      <c r="K15" s="1434">
        <v>60149304.683141001</v>
      </c>
      <c r="L15" s="1434">
        <v>103895538.27261333</v>
      </c>
      <c r="M15" s="1434">
        <v>18211737.256455325</v>
      </c>
      <c r="N15" s="1434">
        <v>18363669.182996903</v>
      </c>
    </row>
    <row r="16" spans="1:14" ht="14.4" thickBot="1">
      <c r="A16" s="1435" t="s">
        <v>1289</v>
      </c>
      <c r="B16" s="2504"/>
      <c r="C16" s="1433" t="s">
        <v>1290</v>
      </c>
      <c r="D16" s="2327">
        <v>355803042</v>
      </c>
      <c r="E16" s="1434">
        <v>230735963</v>
      </c>
      <c r="F16" s="1434">
        <v>135225601</v>
      </c>
      <c r="G16" s="2499">
        <v>379896800</v>
      </c>
      <c r="H16" s="2499">
        <v>419563178</v>
      </c>
      <c r="I16" s="1434">
        <v>0</v>
      </c>
      <c r="J16" s="1434">
        <v>0</v>
      </c>
      <c r="K16" s="1434">
        <v>0</v>
      </c>
      <c r="L16" s="1434">
        <v>0</v>
      </c>
      <c r="M16" s="1434">
        <v>0</v>
      </c>
      <c r="N16" s="1434">
        <v>0</v>
      </c>
    </row>
    <row r="17" spans="1:14" ht="14.4" thickBot="1">
      <c r="A17" s="1435" t="s">
        <v>1291</v>
      </c>
      <c r="B17" s="2505"/>
      <c r="C17" s="1424" t="s">
        <v>1292</v>
      </c>
      <c r="D17" s="2323">
        <v>74288148</v>
      </c>
      <c r="E17" s="1425">
        <v>54347216</v>
      </c>
      <c r="F17" s="1425">
        <v>48358519</v>
      </c>
      <c r="G17" s="2500"/>
      <c r="H17" s="2500"/>
      <c r="I17" s="1425">
        <v>0</v>
      </c>
      <c r="J17" s="1425">
        <v>0</v>
      </c>
      <c r="K17" s="1425">
        <v>0</v>
      </c>
      <c r="L17" s="1425">
        <v>0</v>
      </c>
      <c r="M17" s="1425">
        <v>0</v>
      </c>
      <c r="N17" s="1425">
        <v>0</v>
      </c>
    </row>
    <row r="18" spans="1:14" ht="14.4" thickBot="1">
      <c r="A18" s="1327">
        <v>11</v>
      </c>
      <c r="B18" s="2503" t="s">
        <v>1293</v>
      </c>
      <c r="C18" s="1429" t="s">
        <v>1294</v>
      </c>
      <c r="D18" s="2325">
        <v>2991880651</v>
      </c>
      <c r="E18" s="1430">
        <v>2229323384</v>
      </c>
      <c r="F18" s="1430">
        <v>1486202278</v>
      </c>
      <c r="G18" s="1430">
        <v>977179654</v>
      </c>
      <c r="H18" s="1430">
        <v>851993364</v>
      </c>
      <c r="I18" s="1430">
        <v>1684604785</v>
      </c>
      <c r="J18" s="1430">
        <v>2175710527</v>
      </c>
      <c r="K18" s="1430">
        <v>1375137000</v>
      </c>
      <c r="L18" s="1430">
        <v>2693378430.1714807</v>
      </c>
      <c r="M18" s="1430">
        <v>1876431683.5043299</v>
      </c>
      <c r="N18" s="1430">
        <v>1409905886.1348028</v>
      </c>
    </row>
    <row r="19" spans="1:14" ht="14.4" thickBot="1">
      <c r="A19" s="1327">
        <v>12</v>
      </c>
      <c r="B19" s="2504"/>
      <c r="C19" s="1431" t="s">
        <v>1295</v>
      </c>
      <c r="D19" s="2326">
        <v>788890</v>
      </c>
      <c r="E19" s="1432">
        <v>3434438</v>
      </c>
      <c r="F19" s="1432">
        <v>2371159</v>
      </c>
      <c r="G19" s="1432">
        <v>1575233</v>
      </c>
      <c r="H19" s="1432">
        <v>2480739</v>
      </c>
      <c r="I19" s="1432">
        <v>3576000</v>
      </c>
      <c r="J19" s="1432">
        <v>1856000</v>
      </c>
      <c r="K19" s="1432">
        <v>2974440.9511399996</v>
      </c>
      <c r="L19" s="1432">
        <v>9457000</v>
      </c>
      <c r="M19" s="1432">
        <v>9534000</v>
      </c>
      <c r="N19" s="1432">
        <v>4319000</v>
      </c>
    </row>
    <row r="20" spans="1:14" ht="14.4" thickBot="1">
      <c r="A20" s="1327">
        <v>13</v>
      </c>
      <c r="B20" s="2505"/>
      <c r="C20" s="1424" t="s">
        <v>1296</v>
      </c>
      <c r="D20" s="2323">
        <v>193291773</v>
      </c>
      <c r="E20" s="1425">
        <v>325278396</v>
      </c>
      <c r="F20" s="1425">
        <v>264647501</v>
      </c>
      <c r="G20" s="1425">
        <v>190940710</v>
      </c>
      <c r="H20" s="1425">
        <v>365614078</v>
      </c>
      <c r="I20" s="1425">
        <v>149938733</v>
      </c>
      <c r="J20" s="1425">
        <v>159834378</v>
      </c>
      <c r="K20" s="1425">
        <v>107002718.03651828</v>
      </c>
      <c r="L20" s="1425">
        <v>88415323.028866842</v>
      </c>
      <c r="M20" s="1425">
        <v>9114794.3216114342</v>
      </c>
      <c r="N20" s="1425">
        <v>60223996.59905003</v>
      </c>
    </row>
  </sheetData>
  <mergeCells count="6">
    <mergeCell ref="H16:H17"/>
    <mergeCell ref="B7:B8"/>
    <mergeCell ref="B10:B12"/>
    <mergeCell ref="B13:B17"/>
    <mergeCell ref="B18:B20"/>
    <mergeCell ref="G16:G17"/>
  </mergeCells>
  <hyperlinks>
    <hyperlink ref="B3" location="Contents!A1" display="Disclosure of G-SIB indicators" xr:uid="{BA045B52-0DE8-4A81-B7EB-0C6598D71A3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B1698-CEE3-439D-8074-17DCCA919E25}">
  <sheetPr codeName="Planilha76">
    <tabColor theme="1" tint="0.34998626667073579"/>
  </sheetPr>
  <dimension ref="A1:AY53"/>
  <sheetViews>
    <sheetView showGridLines="0" topLeftCell="A2" zoomScale="80" zoomScaleNormal="80" workbookViewId="0">
      <selection activeCell="A2" sqref="A2"/>
    </sheetView>
  </sheetViews>
  <sheetFormatPr defaultColWidth="9.21875" defaultRowHeight="13.8"/>
  <cols>
    <col min="1" max="1" width="65.44140625" style="1118" customWidth="1"/>
    <col min="2" max="3" width="17" style="1118" customWidth="1"/>
    <col min="4" max="4" width="1.21875" style="1118" customWidth="1"/>
    <col min="5" max="6" width="17" style="1118" customWidth="1"/>
    <col min="7" max="7" width="1.21875" style="1118" customWidth="1"/>
    <col min="8" max="9" width="17" style="1118" customWidth="1"/>
    <col min="10" max="10" width="1.21875" style="1118" customWidth="1"/>
    <col min="11" max="12" width="17" style="1118" customWidth="1"/>
    <col min="13" max="13" width="1.21875" style="1118" customWidth="1"/>
    <col min="14" max="15" width="17" style="1118" customWidth="1"/>
    <col min="16" max="16" width="1.21875" style="1118" customWidth="1"/>
    <col min="17" max="18" width="17" style="1118" customWidth="1"/>
    <col min="19" max="19" width="1.21875" style="1118" customWidth="1"/>
    <col min="20" max="21" width="17" style="1118" customWidth="1"/>
    <col min="22" max="22" width="1.21875" style="1118" customWidth="1"/>
    <col min="23" max="24" width="17" style="1118" customWidth="1"/>
    <col min="25" max="25" width="1.21875" style="1118" customWidth="1"/>
    <col min="26" max="27" width="17" style="1118" customWidth="1"/>
    <col min="28" max="28" width="1.21875" style="1118" customWidth="1"/>
    <col min="29" max="30" width="17" style="1118" customWidth="1"/>
    <col min="31" max="31" width="1.21875" style="1118" customWidth="1"/>
    <col min="32" max="33" width="17" style="1118" customWidth="1"/>
    <col min="34" max="34" width="1.21875" style="1118" customWidth="1"/>
    <col min="35" max="36" width="17" style="1118" customWidth="1"/>
    <col min="37" max="37" width="1.21875" style="1118" customWidth="1"/>
    <col min="38" max="39" width="17" style="1118" customWidth="1"/>
    <col min="40" max="40" width="1.21875" style="1118" customWidth="1"/>
    <col min="41" max="42" width="17" style="1118" customWidth="1"/>
    <col min="43" max="43" width="1.21875" style="1118" customWidth="1"/>
    <col min="44" max="45" width="17" style="1118" customWidth="1"/>
    <col min="46" max="46" width="1.21875" style="1118" customWidth="1"/>
    <col min="47" max="48" width="17" style="1118" customWidth="1"/>
    <col min="49" max="49" width="1.21875" style="1035" customWidth="1"/>
    <col min="50" max="51" width="17" style="1118" customWidth="1"/>
    <col min="52" max="16384" width="9.21875" style="1118"/>
  </cols>
  <sheetData>
    <row r="1" spans="1:51" ht="12.75" hidden="1" customHeight="1">
      <c r="B1" s="1290"/>
      <c r="C1" s="1290"/>
      <c r="E1" s="1290"/>
      <c r="F1" s="1290"/>
      <c r="H1" s="1290"/>
      <c r="I1" s="1290"/>
      <c r="K1" s="1290"/>
      <c r="L1" s="1290"/>
      <c r="N1" s="1290"/>
      <c r="O1" s="1290"/>
      <c r="Q1" s="1290"/>
      <c r="R1" s="1290"/>
      <c r="T1" s="1290"/>
      <c r="U1" s="1290"/>
      <c r="W1" s="1290"/>
      <c r="X1" s="1290"/>
      <c r="Z1" s="1290"/>
      <c r="AA1" s="1290"/>
      <c r="AC1" s="1290"/>
      <c r="AD1" s="1290"/>
      <c r="AF1" s="1290"/>
      <c r="AG1" s="1290"/>
      <c r="AI1" s="1290"/>
      <c r="AJ1" s="1290"/>
      <c r="AL1" s="1290"/>
      <c r="AM1" s="1290"/>
      <c r="AO1" s="1290"/>
      <c r="AP1" s="1290"/>
      <c r="AR1" s="1290"/>
      <c r="AS1" s="1290"/>
      <c r="AU1" s="1290"/>
      <c r="AV1" s="1290"/>
      <c r="AX1" s="1290"/>
      <c r="AY1" s="1290"/>
    </row>
    <row r="2" spans="1:51" s="1035" customFormat="1" ht="5.25" customHeight="1">
      <c r="A2" s="1045"/>
      <c r="B2" s="1046"/>
      <c r="C2" s="1046"/>
      <c r="D2" s="1045"/>
      <c r="E2" s="1046"/>
      <c r="F2" s="1046"/>
      <c r="G2" s="1045"/>
      <c r="H2" s="1046"/>
      <c r="I2" s="1046"/>
      <c r="J2" s="1045"/>
      <c r="K2" s="1046"/>
      <c r="L2" s="1046"/>
      <c r="M2" s="1045"/>
      <c r="N2" s="1046"/>
      <c r="O2" s="1046"/>
      <c r="P2" s="1045"/>
      <c r="Q2" s="1046"/>
      <c r="R2" s="1046"/>
      <c r="S2" s="1045"/>
      <c r="T2" s="1046"/>
      <c r="U2" s="1046"/>
      <c r="V2" s="1045"/>
      <c r="W2" s="1046"/>
      <c r="X2" s="1046"/>
      <c r="Y2" s="1045"/>
      <c r="Z2" s="1046"/>
      <c r="AA2" s="1046"/>
      <c r="AB2" s="1045"/>
      <c r="AC2" s="1046"/>
      <c r="AD2" s="1046"/>
      <c r="AE2" s="1045"/>
      <c r="AF2" s="1046"/>
      <c r="AG2" s="1046"/>
      <c r="AH2" s="1045"/>
      <c r="AI2" s="1046"/>
      <c r="AJ2" s="1046"/>
      <c r="AK2" s="1045"/>
      <c r="AL2" s="1046"/>
      <c r="AM2" s="1046"/>
      <c r="AN2" s="1045"/>
      <c r="AO2" s="1046"/>
      <c r="AP2" s="1046"/>
      <c r="AQ2" s="1045"/>
      <c r="AR2" s="1046"/>
      <c r="AS2" s="1046"/>
      <c r="AT2" s="1045"/>
      <c r="AU2" s="1046"/>
      <c r="AV2" s="1046"/>
      <c r="AX2" s="1046"/>
      <c r="AY2" s="1046"/>
    </row>
    <row r="3" spans="1:51" s="1646" customFormat="1" ht="15.75" customHeight="1">
      <c r="A3" s="1645" t="s">
        <v>1209</v>
      </c>
      <c r="B3" s="1645"/>
      <c r="C3" s="1645"/>
      <c r="D3" s="1645"/>
      <c r="E3" s="1645"/>
      <c r="F3" s="1645"/>
      <c r="G3" s="1645"/>
      <c r="H3" s="1645"/>
      <c r="I3" s="1645"/>
      <c r="J3" s="1645"/>
      <c r="K3" s="1645"/>
      <c r="L3" s="1645"/>
      <c r="M3" s="1645"/>
      <c r="N3" s="1645"/>
      <c r="O3" s="1645"/>
      <c r="P3" s="1645"/>
      <c r="Q3" s="1645"/>
      <c r="R3" s="1645"/>
      <c r="S3" s="1645"/>
      <c r="T3" s="1645"/>
      <c r="U3" s="1645"/>
      <c r="V3" s="1645"/>
      <c r="W3" s="1645"/>
      <c r="X3" s="1645"/>
      <c r="Y3" s="1645"/>
      <c r="Z3" s="1645"/>
      <c r="AA3" s="1645"/>
      <c r="AB3" s="1645"/>
      <c r="AC3" s="1645"/>
      <c r="AD3" s="1645"/>
      <c r="AE3" s="1645"/>
      <c r="AF3" s="1645"/>
      <c r="AG3" s="1645"/>
      <c r="AH3" s="1645"/>
      <c r="AI3" s="1645"/>
      <c r="AJ3" s="1645"/>
      <c r="AK3" s="1645"/>
      <c r="AL3" s="1645"/>
      <c r="AM3" s="1645"/>
      <c r="AN3" s="1645"/>
      <c r="AO3" s="1645"/>
      <c r="AP3" s="1645"/>
      <c r="AQ3" s="1645"/>
      <c r="AR3" s="1645"/>
      <c r="AS3" s="1645"/>
      <c r="AT3" s="1645"/>
      <c r="AU3" s="1645"/>
      <c r="AV3" s="1645"/>
      <c r="AW3" s="1645"/>
      <c r="AX3" s="1645"/>
      <c r="AY3" s="1645"/>
    </row>
    <row r="4" spans="1:51" s="1035" customFormat="1" ht="7.5" customHeight="1">
      <c r="A4" s="1291"/>
      <c r="B4" s="1292"/>
      <c r="D4" s="1118"/>
      <c r="E4" s="1292"/>
      <c r="G4" s="1118"/>
      <c r="H4" s="1292"/>
      <c r="J4" s="1118"/>
      <c r="K4" s="1292"/>
      <c r="M4" s="1118"/>
      <c r="N4" s="1292"/>
      <c r="P4" s="1118"/>
      <c r="Q4" s="1292"/>
      <c r="S4" s="1118"/>
      <c r="T4" s="1292"/>
      <c r="V4" s="1118"/>
      <c r="W4" s="1292"/>
      <c r="Y4" s="1118"/>
      <c r="Z4" s="1292"/>
      <c r="AB4" s="1118"/>
      <c r="AC4" s="1292"/>
      <c r="AE4" s="1118"/>
      <c r="AF4" s="1292"/>
      <c r="AH4" s="1118"/>
      <c r="AI4" s="1292"/>
      <c r="AK4" s="1118"/>
      <c r="AL4" s="1292"/>
      <c r="AN4" s="1118"/>
      <c r="AO4" s="1292"/>
      <c r="AQ4" s="1118"/>
      <c r="AR4" s="1292"/>
      <c r="AT4" s="1118"/>
      <c r="AU4" s="1292"/>
      <c r="AX4" s="1292"/>
    </row>
    <row r="5" spans="1:51" s="1035" customFormat="1" ht="14.4" thickBot="1">
      <c r="A5" s="1085" t="s">
        <v>156</v>
      </c>
      <c r="B5" s="1293"/>
      <c r="C5" s="1230" t="s">
        <v>66</v>
      </c>
      <c r="D5" s="1118"/>
      <c r="E5" s="1293"/>
      <c r="F5" s="1230" t="s">
        <v>67</v>
      </c>
      <c r="G5" s="1118"/>
      <c r="H5" s="1293"/>
      <c r="I5" s="1230" t="s">
        <v>68</v>
      </c>
      <c r="J5" s="1118"/>
      <c r="K5" s="1293"/>
      <c r="L5" s="1230" t="s">
        <v>69</v>
      </c>
      <c r="M5" s="1118"/>
      <c r="N5" s="1293"/>
      <c r="O5" s="1230" t="s">
        <v>70</v>
      </c>
      <c r="P5" s="1118"/>
      <c r="Q5" s="1293"/>
      <c r="R5" s="1230" t="s">
        <v>71</v>
      </c>
      <c r="S5" s="1118"/>
      <c r="T5" s="1293"/>
      <c r="U5" s="1230" t="s">
        <v>72</v>
      </c>
      <c r="V5" s="1118"/>
      <c r="W5" s="1293"/>
      <c r="X5" s="1230" t="s">
        <v>73</v>
      </c>
      <c r="Y5" s="1118"/>
      <c r="Z5" s="1293"/>
      <c r="AA5" s="1230" t="s">
        <v>74</v>
      </c>
      <c r="AB5" s="1118"/>
      <c r="AC5" s="1293"/>
      <c r="AD5" s="1230" t="s">
        <v>75</v>
      </c>
      <c r="AE5" s="1118"/>
      <c r="AF5" s="1293"/>
      <c r="AG5" s="1230" t="s">
        <v>76</v>
      </c>
      <c r="AH5" s="1118"/>
      <c r="AI5" s="1293"/>
      <c r="AJ5" s="1230" t="s">
        <v>77</v>
      </c>
      <c r="AK5" s="1118"/>
      <c r="AL5" s="1293"/>
      <c r="AM5" s="1230" t="s">
        <v>78</v>
      </c>
      <c r="AN5" s="1118"/>
      <c r="AO5" s="1293"/>
      <c r="AP5" s="1230" t="s">
        <v>79</v>
      </c>
      <c r="AQ5" s="1118"/>
      <c r="AR5" s="1293"/>
      <c r="AS5" s="1230" t="s">
        <v>80</v>
      </c>
      <c r="AT5" s="1118"/>
      <c r="AU5" s="1293"/>
      <c r="AV5" s="1230" t="s">
        <v>81</v>
      </c>
      <c r="AX5" s="1293"/>
      <c r="AY5" s="1230" t="s">
        <v>82</v>
      </c>
    </row>
    <row r="6" spans="1:51" s="1035" customFormat="1" ht="53.4" thickBot="1">
      <c r="A6" s="1294" t="s">
        <v>1210</v>
      </c>
      <c r="B6" s="1295" t="s">
        <v>1211</v>
      </c>
      <c r="C6" s="1295" t="s">
        <v>1212</v>
      </c>
      <c r="D6" s="1118"/>
      <c r="E6" s="1295" t="s">
        <v>1211</v>
      </c>
      <c r="F6" s="1295" t="s">
        <v>1212</v>
      </c>
      <c r="G6" s="1118"/>
      <c r="H6" s="1295" t="s">
        <v>1211</v>
      </c>
      <c r="I6" s="1295" t="s">
        <v>1212</v>
      </c>
      <c r="J6" s="1118"/>
      <c r="K6" s="1295" t="s">
        <v>1211</v>
      </c>
      <c r="L6" s="1295" t="s">
        <v>1212</v>
      </c>
      <c r="M6" s="1118"/>
      <c r="N6" s="1295" t="s">
        <v>1211</v>
      </c>
      <c r="O6" s="1295" t="s">
        <v>1212</v>
      </c>
      <c r="P6" s="1118"/>
      <c r="Q6" s="1295" t="s">
        <v>1211</v>
      </c>
      <c r="R6" s="1295" t="s">
        <v>1212</v>
      </c>
      <c r="S6" s="1118"/>
      <c r="T6" s="1295" t="s">
        <v>1211</v>
      </c>
      <c r="U6" s="1295" t="s">
        <v>1212</v>
      </c>
      <c r="V6" s="1118"/>
      <c r="W6" s="1295" t="s">
        <v>1211</v>
      </c>
      <c r="X6" s="1295" t="s">
        <v>1212</v>
      </c>
      <c r="Y6" s="1118"/>
      <c r="Z6" s="1295" t="s">
        <v>1211</v>
      </c>
      <c r="AA6" s="1295" t="s">
        <v>1212</v>
      </c>
      <c r="AB6" s="1118"/>
      <c r="AC6" s="1295" t="s">
        <v>1211</v>
      </c>
      <c r="AD6" s="1295" t="s">
        <v>1212</v>
      </c>
      <c r="AE6" s="1118"/>
      <c r="AF6" s="1295" t="s">
        <v>1211</v>
      </c>
      <c r="AG6" s="1295" t="s">
        <v>1212</v>
      </c>
      <c r="AH6" s="1118"/>
      <c r="AI6" s="1295" t="s">
        <v>1211</v>
      </c>
      <c r="AJ6" s="1295" t="s">
        <v>1212</v>
      </c>
      <c r="AK6" s="1118"/>
      <c r="AL6" s="1295" t="s">
        <v>1211</v>
      </c>
      <c r="AM6" s="1295" t="s">
        <v>1212</v>
      </c>
      <c r="AN6" s="1118"/>
      <c r="AO6" s="1295" t="s">
        <v>1211</v>
      </c>
      <c r="AP6" s="1295" t="s">
        <v>1212</v>
      </c>
      <c r="AQ6" s="1118"/>
      <c r="AR6" s="1295" t="s">
        <v>1211</v>
      </c>
      <c r="AS6" s="1295" t="s">
        <v>1212</v>
      </c>
      <c r="AT6" s="1118"/>
      <c r="AU6" s="1295" t="s">
        <v>1211</v>
      </c>
      <c r="AV6" s="1295" t="s">
        <v>1212</v>
      </c>
      <c r="AX6" s="1295" t="s">
        <v>1211</v>
      </c>
      <c r="AY6" s="1295" t="s">
        <v>1212</v>
      </c>
    </row>
    <row r="7" spans="1:51" s="1035" customFormat="1" ht="16.05" customHeight="1" thickBot="1">
      <c r="A7" s="1128" t="s">
        <v>166</v>
      </c>
      <c r="B7" s="1129"/>
      <c r="C7" s="1296"/>
      <c r="D7" s="1118"/>
      <c r="E7" s="1129"/>
      <c r="F7" s="1296"/>
      <c r="G7" s="1118"/>
      <c r="H7" s="1129"/>
      <c r="I7" s="1296"/>
      <c r="J7" s="1118"/>
      <c r="K7" s="1129"/>
      <c r="L7" s="1296"/>
      <c r="M7" s="1118"/>
      <c r="N7" s="1129"/>
      <c r="O7" s="1296"/>
      <c r="P7" s="1118"/>
      <c r="Q7" s="1129"/>
      <c r="R7" s="1296"/>
      <c r="S7" s="1118"/>
      <c r="T7" s="1129"/>
      <c r="U7" s="1296"/>
      <c r="V7" s="1118"/>
      <c r="W7" s="1129"/>
      <c r="X7" s="1296"/>
      <c r="Y7" s="1118"/>
      <c r="Z7" s="1129"/>
      <c r="AA7" s="1296"/>
      <c r="AB7" s="1118"/>
      <c r="AC7" s="1129"/>
      <c r="AD7" s="1296"/>
      <c r="AE7" s="1118"/>
      <c r="AF7" s="1129"/>
      <c r="AG7" s="1296"/>
      <c r="AH7" s="1118"/>
      <c r="AI7" s="1129"/>
      <c r="AJ7" s="1296"/>
      <c r="AK7" s="1118"/>
      <c r="AL7" s="1129"/>
      <c r="AM7" s="1296"/>
      <c r="AN7" s="1118"/>
      <c r="AO7" s="1129"/>
      <c r="AP7" s="1296"/>
      <c r="AQ7" s="1118"/>
      <c r="AR7" s="1129"/>
      <c r="AS7" s="1296"/>
      <c r="AT7" s="1118"/>
      <c r="AU7" s="1129"/>
      <c r="AV7" s="1296"/>
      <c r="AX7" s="1129"/>
      <c r="AY7" s="1296"/>
    </row>
    <row r="8" spans="1:51" s="1035" customFormat="1" ht="16.05" customHeight="1">
      <c r="A8" s="1297" t="s">
        <v>167</v>
      </c>
      <c r="B8" s="1298">
        <v>3013832</v>
      </c>
      <c r="C8" s="1298">
        <v>2672480</v>
      </c>
      <c r="D8" s="1118"/>
      <c r="E8" s="1298">
        <v>2973483</v>
      </c>
      <c r="F8" s="1298">
        <v>2634497</v>
      </c>
      <c r="G8" s="1118"/>
      <c r="H8" s="1298">
        <v>2897179</v>
      </c>
      <c r="I8" s="1298">
        <v>2573688</v>
      </c>
      <c r="J8" s="1118"/>
      <c r="K8" s="1298">
        <v>2754657</v>
      </c>
      <c r="L8" s="1298">
        <v>2443729</v>
      </c>
      <c r="M8" s="1118"/>
      <c r="N8" s="1299">
        <v>2656713</v>
      </c>
      <c r="O8" s="1299">
        <v>2354037</v>
      </c>
      <c r="P8" s="1118"/>
      <c r="Q8" s="1299">
        <v>2640829</v>
      </c>
      <c r="R8" s="1299">
        <v>2352838</v>
      </c>
      <c r="S8" s="1118"/>
      <c r="T8" s="1299">
        <v>2548077</v>
      </c>
      <c r="U8" s="1299">
        <v>2268322</v>
      </c>
      <c r="V8" s="1118"/>
      <c r="W8" s="1299">
        <v>2508091</v>
      </c>
      <c r="X8" s="1299">
        <v>2239175</v>
      </c>
      <c r="Y8" s="1118"/>
      <c r="Z8" s="1299">
        <v>2431957</v>
      </c>
      <c r="AA8" s="1299">
        <v>2171449</v>
      </c>
      <c r="AB8" s="1118"/>
      <c r="AC8" s="1299">
        <v>2386710</v>
      </c>
      <c r="AD8" s="1299">
        <v>2132340</v>
      </c>
      <c r="AE8" s="1118"/>
      <c r="AF8" s="1299">
        <v>2258532</v>
      </c>
      <c r="AG8" s="1299">
        <v>2012426</v>
      </c>
      <c r="AH8" s="1118"/>
      <c r="AI8" s="1299">
        <v>2155198</v>
      </c>
      <c r="AJ8" s="1299">
        <v>1923839</v>
      </c>
      <c r="AK8" s="1118"/>
      <c r="AL8" s="1299">
        <v>2136498</v>
      </c>
      <c r="AM8" s="1299">
        <v>1907804</v>
      </c>
      <c r="AN8" s="1118"/>
      <c r="AO8" s="1299">
        <v>2125454</v>
      </c>
      <c r="AP8" s="1299">
        <v>1896419</v>
      </c>
      <c r="AQ8" s="1118"/>
      <c r="AR8" s="1300">
        <v>2039237</v>
      </c>
      <c r="AS8" s="1300">
        <v>1807186</v>
      </c>
      <c r="AT8" s="1118"/>
      <c r="AU8" s="1300">
        <v>2087728</v>
      </c>
      <c r="AV8" s="1300">
        <v>1857593</v>
      </c>
      <c r="AX8" s="1300">
        <v>2076112</v>
      </c>
      <c r="AY8" s="1300">
        <v>1842925</v>
      </c>
    </row>
    <row r="9" spans="1:51" s="1035" customFormat="1" ht="16.05" customHeight="1">
      <c r="A9" s="1301" t="s">
        <v>168</v>
      </c>
      <c r="B9" s="1298">
        <v>36127</v>
      </c>
      <c r="C9" s="1298">
        <v>36078</v>
      </c>
      <c r="D9" s="1118"/>
      <c r="E9" s="1298">
        <v>37868</v>
      </c>
      <c r="F9" s="1298">
        <v>37820</v>
      </c>
      <c r="G9" s="1118"/>
      <c r="H9" s="1298">
        <v>33862</v>
      </c>
      <c r="I9" s="1298">
        <v>33794</v>
      </c>
      <c r="J9" s="1118"/>
      <c r="K9" s="1298">
        <v>34344</v>
      </c>
      <c r="L9" s="1298">
        <v>34252</v>
      </c>
      <c r="M9" s="1118"/>
      <c r="N9" s="1299">
        <v>32001</v>
      </c>
      <c r="O9" s="1299">
        <v>31954</v>
      </c>
      <c r="P9" s="1118"/>
      <c r="Q9" s="1299">
        <v>33672</v>
      </c>
      <c r="R9" s="1299">
        <v>33588</v>
      </c>
      <c r="S9" s="1118"/>
      <c r="T9" s="1299">
        <v>30636</v>
      </c>
      <c r="U9" s="1299">
        <v>30565</v>
      </c>
      <c r="V9" s="1118"/>
      <c r="W9" s="1299">
        <v>33007</v>
      </c>
      <c r="X9" s="1299">
        <v>32907</v>
      </c>
      <c r="Y9" s="1118"/>
      <c r="Z9" s="1299">
        <v>35381</v>
      </c>
      <c r="AA9" s="1299">
        <v>35243</v>
      </c>
      <c r="AB9" s="1118"/>
      <c r="AC9" s="1299">
        <v>35402</v>
      </c>
      <c r="AD9" s="1299">
        <v>35280</v>
      </c>
      <c r="AE9" s="1118"/>
      <c r="AF9" s="1299">
        <v>33839</v>
      </c>
      <c r="AG9" s="1299">
        <v>33729</v>
      </c>
      <c r="AH9" s="1118"/>
      <c r="AI9" s="1299">
        <v>42722</v>
      </c>
      <c r="AJ9" s="1299">
        <v>42629</v>
      </c>
      <c r="AK9" s="1118"/>
      <c r="AL9" s="1299">
        <v>44512</v>
      </c>
      <c r="AM9" s="1299">
        <v>44373</v>
      </c>
      <c r="AN9" s="1118"/>
      <c r="AO9" s="1299">
        <v>42222</v>
      </c>
      <c r="AP9" s="1299">
        <v>42125</v>
      </c>
      <c r="AQ9" s="1118"/>
      <c r="AR9" s="1299">
        <v>39837</v>
      </c>
      <c r="AS9" s="1299">
        <v>39749</v>
      </c>
      <c r="AT9" s="1118"/>
      <c r="AU9" s="1299">
        <v>39369</v>
      </c>
      <c r="AV9" s="1299">
        <v>39285</v>
      </c>
      <c r="AX9" s="1299">
        <v>46224</v>
      </c>
      <c r="AY9" s="1299">
        <v>46099</v>
      </c>
    </row>
    <row r="10" spans="1:51" s="1035" customFormat="1" ht="16.05" customHeight="1">
      <c r="A10" s="1301" t="s">
        <v>169</v>
      </c>
      <c r="B10" s="1298">
        <v>302587</v>
      </c>
      <c r="C10" s="1298">
        <v>298941</v>
      </c>
      <c r="D10" s="1118"/>
      <c r="E10" s="1298">
        <v>395395</v>
      </c>
      <c r="F10" s="1298">
        <v>389374</v>
      </c>
      <c r="G10" s="1118"/>
      <c r="H10" s="1298">
        <v>303836</v>
      </c>
      <c r="I10" s="1298">
        <v>299943</v>
      </c>
      <c r="J10" s="1118"/>
      <c r="K10" s="1298">
        <v>317025</v>
      </c>
      <c r="L10" s="1298">
        <v>312820</v>
      </c>
      <c r="M10" s="1118"/>
      <c r="N10" s="1299">
        <v>286980</v>
      </c>
      <c r="O10" s="1299">
        <v>283430</v>
      </c>
      <c r="P10" s="1118"/>
      <c r="Q10" s="1299">
        <v>312271</v>
      </c>
      <c r="R10" s="1299">
        <v>307844</v>
      </c>
      <c r="S10" s="1118"/>
      <c r="T10" s="1299">
        <v>267688</v>
      </c>
      <c r="U10" s="1299">
        <v>263103</v>
      </c>
      <c r="V10" s="1118"/>
      <c r="W10" s="1299">
        <v>295248</v>
      </c>
      <c r="X10" s="1299">
        <v>290937</v>
      </c>
      <c r="Y10" s="1118"/>
      <c r="Z10" s="1299">
        <v>279609</v>
      </c>
      <c r="AA10" s="1299">
        <v>275209</v>
      </c>
      <c r="AB10" s="1118"/>
      <c r="AC10" s="1299">
        <v>316179</v>
      </c>
      <c r="AD10" s="1299">
        <v>312782</v>
      </c>
      <c r="AE10" s="1118"/>
      <c r="AF10" s="1299">
        <v>237053</v>
      </c>
      <c r="AG10" s="1299">
        <v>235370</v>
      </c>
      <c r="AH10" s="1118"/>
      <c r="AI10" s="1299">
        <v>243140</v>
      </c>
      <c r="AJ10" s="1299">
        <v>240505</v>
      </c>
      <c r="AK10" s="1118"/>
      <c r="AL10" s="1299">
        <v>243916</v>
      </c>
      <c r="AM10" s="1299">
        <v>241601</v>
      </c>
      <c r="AN10" s="1118"/>
      <c r="AO10" s="1299">
        <v>241985</v>
      </c>
      <c r="AP10" s="1299">
        <v>239502</v>
      </c>
      <c r="AQ10" s="1118"/>
      <c r="AR10" s="1299">
        <v>218463</v>
      </c>
      <c r="AS10" s="1299">
        <v>215220</v>
      </c>
      <c r="AT10" s="1118"/>
      <c r="AU10" s="1299">
        <v>252251</v>
      </c>
      <c r="AV10" s="1299">
        <v>251125</v>
      </c>
      <c r="AX10" s="1299">
        <v>294486</v>
      </c>
      <c r="AY10" s="1299">
        <v>293222</v>
      </c>
    </row>
    <row r="11" spans="1:51" s="1035" customFormat="1" ht="16.05" customHeight="1">
      <c r="A11" s="1301" t="s">
        <v>170</v>
      </c>
      <c r="B11" s="1298">
        <v>1114941</v>
      </c>
      <c r="C11" s="1298">
        <v>800081</v>
      </c>
      <c r="D11" s="1118"/>
      <c r="E11" s="1298">
        <v>1041759</v>
      </c>
      <c r="F11" s="1298">
        <v>733601</v>
      </c>
      <c r="G11" s="1118"/>
      <c r="H11" s="1298">
        <v>1092080</v>
      </c>
      <c r="I11" s="1298">
        <v>794809</v>
      </c>
      <c r="J11" s="1118"/>
      <c r="K11" s="1298">
        <v>1025450</v>
      </c>
      <c r="L11" s="1298">
        <v>737833</v>
      </c>
      <c r="M11" s="1118"/>
      <c r="N11" s="1299">
        <v>984279</v>
      </c>
      <c r="O11" s="1299">
        <v>703023</v>
      </c>
      <c r="P11" s="1118"/>
      <c r="Q11" s="1299">
        <v>946123</v>
      </c>
      <c r="R11" s="1299">
        <v>681658</v>
      </c>
      <c r="S11" s="1118"/>
      <c r="T11" s="1299">
        <v>932301</v>
      </c>
      <c r="U11" s="1299">
        <v>677113</v>
      </c>
      <c r="V11" s="1118"/>
      <c r="W11" s="1299">
        <v>862643</v>
      </c>
      <c r="X11" s="1299">
        <v>617903</v>
      </c>
      <c r="Y11" s="1118"/>
      <c r="Z11" s="1299">
        <v>834553</v>
      </c>
      <c r="AA11" s="1299">
        <v>596168</v>
      </c>
      <c r="AB11" s="1118"/>
      <c r="AC11" s="1299">
        <v>767829</v>
      </c>
      <c r="AD11" s="1299">
        <v>534921</v>
      </c>
      <c r="AE11" s="1118"/>
      <c r="AF11" s="1299">
        <v>773742</v>
      </c>
      <c r="AG11" s="1299">
        <v>547304</v>
      </c>
      <c r="AH11" s="1118"/>
      <c r="AI11" s="1299">
        <v>726362</v>
      </c>
      <c r="AJ11" s="1299">
        <v>503356</v>
      </c>
      <c r="AK11" s="1118"/>
      <c r="AL11" s="1299">
        <v>706306</v>
      </c>
      <c r="AM11" s="1299">
        <v>485672</v>
      </c>
      <c r="AN11" s="1118"/>
      <c r="AO11" s="1299">
        <v>739455</v>
      </c>
      <c r="AP11" s="1299">
        <v>519407</v>
      </c>
      <c r="AQ11" s="1118"/>
      <c r="AR11" s="1299">
        <v>728483</v>
      </c>
      <c r="AS11" s="1299">
        <v>504408</v>
      </c>
      <c r="AT11" s="1118"/>
      <c r="AU11" s="1299">
        <v>734593</v>
      </c>
      <c r="AV11" s="1299">
        <v>510000</v>
      </c>
      <c r="AX11" s="1299">
        <v>712070</v>
      </c>
      <c r="AY11" s="1299">
        <v>484185</v>
      </c>
    </row>
    <row r="12" spans="1:51" s="1035" customFormat="1" ht="16.05" customHeight="1">
      <c r="A12" s="1301" t="s">
        <v>171</v>
      </c>
      <c r="B12" s="1298">
        <v>246180</v>
      </c>
      <c r="C12" s="1298">
        <v>246180</v>
      </c>
      <c r="D12" s="1118"/>
      <c r="E12" s="1298">
        <v>230639</v>
      </c>
      <c r="F12" s="1298">
        <v>230638</v>
      </c>
      <c r="G12" s="1118"/>
      <c r="H12" s="1298">
        <v>238149</v>
      </c>
      <c r="I12" s="1298">
        <v>238149</v>
      </c>
      <c r="J12" s="1118"/>
      <c r="K12" s="1298">
        <v>223621</v>
      </c>
      <c r="L12" s="1298">
        <v>223616</v>
      </c>
      <c r="M12" s="1118"/>
      <c r="N12" s="1299">
        <v>229052</v>
      </c>
      <c r="O12" s="1299">
        <v>229047</v>
      </c>
      <c r="P12" s="1118"/>
      <c r="Q12" s="1299">
        <v>224461</v>
      </c>
      <c r="R12" s="1299">
        <v>224458</v>
      </c>
      <c r="S12" s="1118"/>
      <c r="T12" s="1299">
        <v>211370</v>
      </c>
      <c r="U12" s="1299">
        <v>211367</v>
      </c>
      <c r="V12" s="1118"/>
      <c r="W12" s="1299">
        <v>196937</v>
      </c>
      <c r="X12" s="1299">
        <v>196929</v>
      </c>
      <c r="Y12" s="1118"/>
      <c r="Z12" s="1299">
        <v>184125</v>
      </c>
      <c r="AA12" s="1299">
        <v>184125</v>
      </c>
      <c r="AB12" s="1118"/>
      <c r="AC12" s="1299">
        <v>187033</v>
      </c>
      <c r="AD12" s="1299">
        <v>187033</v>
      </c>
      <c r="AE12" s="1118"/>
      <c r="AF12" s="1299">
        <v>168976</v>
      </c>
      <c r="AG12" s="1299">
        <v>168975</v>
      </c>
      <c r="AH12" s="1118"/>
      <c r="AI12" s="1299">
        <v>159887</v>
      </c>
      <c r="AJ12" s="1299">
        <v>159887</v>
      </c>
      <c r="AK12" s="1118"/>
      <c r="AL12" s="1299">
        <v>160354</v>
      </c>
      <c r="AM12" s="1299">
        <v>160354</v>
      </c>
      <c r="AN12" s="1118"/>
      <c r="AO12" s="1299">
        <v>152531</v>
      </c>
      <c r="AP12" s="1299">
        <v>152532</v>
      </c>
      <c r="AQ12" s="1118"/>
      <c r="AR12" s="1299">
        <v>152134</v>
      </c>
      <c r="AS12" s="1299">
        <v>152134</v>
      </c>
      <c r="AT12" s="1118"/>
      <c r="AU12" s="1299">
        <v>137254</v>
      </c>
      <c r="AV12" s="1299">
        <v>137255</v>
      </c>
      <c r="AX12" s="1299">
        <v>134260</v>
      </c>
      <c r="AY12" s="1299">
        <v>134260</v>
      </c>
    </row>
    <row r="13" spans="1:51" s="1035" customFormat="1" ht="16.05" customHeight="1">
      <c r="A13" s="1301" t="s">
        <v>172</v>
      </c>
      <c r="B13" s="1298">
        <v>81</v>
      </c>
      <c r="C13" s="1298">
        <v>81</v>
      </c>
      <c r="D13" s="1118"/>
      <c r="E13" s="1298">
        <v>40</v>
      </c>
      <c r="F13" s="1298">
        <v>40</v>
      </c>
      <c r="G13" s="1118"/>
      <c r="H13" s="1298">
        <v>580</v>
      </c>
      <c r="I13" s="1298">
        <v>580</v>
      </c>
      <c r="J13" s="1118"/>
      <c r="K13" s="1298">
        <v>15</v>
      </c>
      <c r="L13" s="1298">
        <v>15</v>
      </c>
      <c r="M13" s="1118"/>
      <c r="N13" s="1299">
        <v>55</v>
      </c>
      <c r="O13" s="1299">
        <v>55</v>
      </c>
      <c r="P13" s="1118"/>
      <c r="Q13" s="1299">
        <v>1</v>
      </c>
      <c r="R13" s="1299">
        <v>1</v>
      </c>
      <c r="S13" s="1118"/>
      <c r="T13" s="1299">
        <v>17</v>
      </c>
      <c r="U13" s="1299">
        <v>17</v>
      </c>
      <c r="V13" s="1118"/>
      <c r="W13" s="1299">
        <v>8</v>
      </c>
      <c r="X13" s="1299">
        <v>8</v>
      </c>
      <c r="Y13" s="1118"/>
      <c r="Z13" s="1299">
        <v>49</v>
      </c>
      <c r="AA13" s="1299">
        <v>49</v>
      </c>
      <c r="AB13" s="1118"/>
      <c r="AC13" s="1299">
        <v>1</v>
      </c>
      <c r="AD13" s="1299">
        <v>1</v>
      </c>
      <c r="AE13" s="1118"/>
      <c r="AF13" s="1299">
        <v>0</v>
      </c>
      <c r="AG13" s="1299">
        <v>0</v>
      </c>
      <c r="AH13" s="1118"/>
      <c r="AI13" s="1299">
        <v>247</v>
      </c>
      <c r="AJ13" s="1299">
        <v>247</v>
      </c>
      <c r="AK13" s="1118"/>
      <c r="AL13" s="1299">
        <v>369</v>
      </c>
      <c r="AM13" s="1299">
        <v>369</v>
      </c>
      <c r="AN13" s="1118"/>
      <c r="AO13" s="1299">
        <v>260</v>
      </c>
      <c r="AP13" s="1299">
        <v>260</v>
      </c>
      <c r="AQ13" s="1118"/>
      <c r="AR13" s="1299">
        <v>262</v>
      </c>
      <c r="AS13" s="1299">
        <v>262</v>
      </c>
      <c r="AT13" s="1118"/>
      <c r="AU13" s="1299">
        <v>322</v>
      </c>
      <c r="AV13" s="1299">
        <v>322</v>
      </c>
      <c r="AX13" s="1299">
        <v>381</v>
      </c>
      <c r="AY13" s="1299">
        <v>381</v>
      </c>
    </row>
    <row r="14" spans="1:51" s="1035" customFormat="1" ht="16.05" customHeight="1">
      <c r="A14" s="1301" t="s">
        <v>175</v>
      </c>
      <c r="B14" s="1298">
        <v>974715</v>
      </c>
      <c r="C14" s="1298">
        <v>964281</v>
      </c>
      <c r="D14" s="1118"/>
      <c r="E14" s="1298">
        <v>914638</v>
      </c>
      <c r="F14" s="1298">
        <v>903153</v>
      </c>
      <c r="G14" s="1118"/>
      <c r="H14" s="1298">
        <v>893501</v>
      </c>
      <c r="I14" s="1298">
        <v>883051</v>
      </c>
      <c r="J14" s="1118"/>
      <c r="K14" s="1298">
        <v>850861</v>
      </c>
      <c r="L14" s="1298">
        <v>842687</v>
      </c>
      <c r="M14" s="1118"/>
      <c r="N14" s="1299">
        <v>855343</v>
      </c>
      <c r="O14" s="1299">
        <v>846954</v>
      </c>
      <c r="P14" s="1118"/>
      <c r="Q14" s="1299">
        <v>847617</v>
      </c>
      <c r="R14" s="1299">
        <v>838106</v>
      </c>
      <c r="S14" s="1118"/>
      <c r="T14" s="1299">
        <v>843565</v>
      </c>
      <c r="U14" s="1299">
        <v>832681</v>
      </c>
      <c r="V14" s="1118"/>
      <c r="W14" s="1299">
        <v>858965</v>
      </c>
      <c r="X14" s="1299">
        <v>848148</v>
      </c>
      <c r="Y14" s="1118"/>
      <c r="Z14" s="1299">
        <v>853063</v>
      </c>
      <c r="AA14" s="1299">
        <v>844407</v>
      </c>
      <c r="AB14" s="1118"/>
      <c r="AC14" s="1299">
        <v>832534</v>
      </c>
      <c r="AD14" s="1299">
        <v>823583</v>
      </c>
      <c r="AE14" s="1118"/>
      <c r="AF14" s="1299">
        <v>813701</v>
      </c>
      <c r="AG14" s="1299">
        <v>803844</v>
      </c>
      <c r="AH14" s="1118"/>
      <c r="AI14" s="1299">
        <v>771073</v>
      </c>
      <c r="AJ14" s="1299">
        <v>771972</v>
      </c>
      <c r="AK14" s="1118"/>
      <c r="AL14" s="1299">
        <v>774927</v>
      </c>
      <c r="AM14" s="1299">
        <v>775796</v>
      </c>
      <c r="AN14" s="1118"/>
      <c r="AO14" s="1299">
        <v>725667</v>
      </c>
      <c r="AP14" s="1299">
        <v>726555</v>
      </c>
      <c r="AQ14" s="1118"/>
      <c r="AR14" s="1299">
        <v>676749</v>
      </c>
      <c r="AS14" s="1299">
        <v>677592</v>
      </c>
      <c r="AT14" s="1118"/>
      <c r="AU14" s="1299">
        <v>687447</v>
      </c>
      <c r="AV14" s="1299">
        <v>688302</v>
      </c>
      <c r="AX14" s="1299">
        <v>659149</v>
      </c>
      <c r="AY14" s="1299">
        <v>659978</v>
      </c>
    </row>
    <row r="15" spans="1:51" s="1035" customFormat="1" ht="16.05" customHeight="1">
      <c r="A15" s="1301" t="s">
        <v>176</v>
      </c>
      <c r="B15" s="1298">
        <v>329984</v>
      </c>
      <c r="C15" s="1298">
        <v>317844</v>
      </c>
      <c r="D15" s="1118"/>
      <c r="E15" s="1298">
        <v>344977</v>
      </c>
      <c r="F15" s="1298">
        <v>332157</v>
      </c>
      <c r="G15" s="1118"/>
      <c r="H15" s="1298">
        <v>327744</v>
      </c>
      <c r="I15" s="1298">
        <v>316359</v>
      </c>
      <c r="J15" s="1118"/>
      <c r="K15" s="1298">
        <v>295305</v>
      </c>
      <c r="L15" s="1298">
        <v>284989</v>
      </c>
      <c r="M15" s="1118"/>
      <c r="N15" s="1299">
        <v>263428</v>
      </c>
      <c r="O15" s="1299">
        <v>254505</v>
      </c>
      <c r="P15" s="1118"/>
      <c r="Q15" s="1299">
        <v>271695</v>
      </c>
      <c r="R15" s="1299">
        <v>262510</v>
      </c>
      <c r="S15" s="1118"/>
      <c r="T15" s="1299">
        <v>257597</v>
      </c>
      <c r="U15" s="1299">
        <v>248997</v>
      </c>
      <c r="V15" s="1118"/>
      <c r="W15" s="1299">
        <v>256552</v>
      </c>
      <c r="X15" s="1299">
        <v>247970</v>
      </c>
      <c r="Y15" s="1118"/>
      <c r="Z15" s="1299">
        <v>240873</v>
      </c>
      <c r="AA15" s="1299">
        <v>232352</v>
      </c>
      <c r="AB15" s="1118"/>
      <c r="AC15" s="1299">
        <v>243242</v>
      </c>
      <c r="AD15" s="1299">
        <v>234704</v>
      </c>
      <c r="AE15" s="1118"/>
      <c r="AF15" s="1299">
        <v>227013</v>
      </c>
      <c r="AG15" s="1299">
        <v>219339</v>
      </c>
      <c r="AH15" s="1118"/>
      <c r="AI15" s="1299">
        <v>207982</v>
      </c>
      <c r="AJ15" s="1299">
        <v>201615</v>
      </c>
      <c r="AK15" s="1118"/>
      <c r="AL15" s="1299">
        <v>202661</v>
      </c>
      <c r="AM15" s="1299">
        <v>196373</v>
      </c>
      <c r="AN15" s="1118"/>
      <c r="AO15" s="1299">
        <v>220094</v>
      </c>
      <c r="AP15" s="1299">
        <v>212897</v>
      </c>
      <c r="AQ15" s="1118"/>
      <c r="AR15" s="1299">
        <v>220196</v>
      </c>
      <c r="AS15" s="1299">
        <v>214791</v>
      </c>
      <c r="AT15" s="1118"/>
      <c r="AU15" s="1299">
        <v>233326</v>
      </c>
      <c r="AV15" s="1299">
        <v>228220</v>
      </c>
      <c r="AX15" s="1299">
        <v>226606</v>
      </c>
      <c r="AY15" s="1299">
        <v>221926</v>
      </c>
    </row>
    <row r="16" spans="1:51" s="1035" customFormat="1" ht="16.05" customHeight="1">
      <c r="A16" s="1302" t="s">
        <v>177</v>
      </c>
      <c r="B16" s="1298">
        <v>72021</v>
      </c>
      <c r="C16" s="1298">
        <v>69086</v>
      </c>
      <c r="D16" s="1118"/>
      <c r="E16" s="1298">
        <v>70191</v>
      </c>
      <c r="F16" s="1298">
        <v>67306</v>
      </c>
      <c r="G16" s="1118"/>
      <c r="H16" s="1298">
        <v>68866</v>
      </c>
      <c r="I16" s="1298">
        <v>66080</v>
      </c>
      <c r="J16" s="1118"/>
      <c r="K16" s="1298">
        <v>65477</v>
      </c>
      <c r="L16" s="1298">
        <v>63318</v>
      </c>
      <c r="M16" s="1118"/>
      <c r="N16" s="1299">
        <v>63509</v>
      </c>
      <c r="O16" s="1299">
        <v>61688</v>
      </c>
      <c r="P16" s="1118"/>
      <c r="Q16" s="1299">
        <v>64885</v>
      </c>
      <c r="R16" s="1299">
        <v>62740</v>
      </c>
      <c r="S16" s="1118"/>
      <c r="T16" s="1299">
        <v>63484</v>
      </c>
      <c r="U16" s="1299">
        <v>61482</v>
      </c>
      <c r="V16" s="1118"/>
      <c r="W16" s="1299">
        <v>61566</v>
      </c>
      <c r="X16" s="1299">
        <v>59330</v>
      </c>
      <c r="Y16" s="1118"/>
      <c r="Z16" s="1299">
        <v>60464</v>
      </c>
      <c r="AA16" s="1299">
        <v>58070</v>
      </c>
      <c r="AB16" s="1118"/>
      <c r="AC16" s="1299">
        <v>0</v>
      </c>
      <c r="AD16" s="1299">
        <v>58821</v>
      </c>
      <c r="AE16" s="1118"/>
      <c r="AF16" s="1299">
        <v>0</v>
      </c>
      <c r="AG16" s="1299">
        <v>59239</v>
      </c>
      <c r="AH16" s="1118"/>
      <c r="AI16" s="1299">
        <v>0</v>
      </c>
      <c r="AJ16" s="1299">
        <v>56412</v>
      </c>
      <c r="AK16" s="1118"/>
      <c r="AL16" s="1299">
        <v>0</v>
      </c>
      <c r="AM16" s="1299">
        <v>56065</v>
      </c>
      <c r="AN16" s="1118"/>
      <c r="AO16" s="1299">
        <v>0</v>
      </c>
      <c r="AP16" s="1299">
        <v>58846</v>
      </c>
      <c r="AQ16" s="1118"/>
      <c r="AR16" s="1299">
        <v>0</v>
      </c>
      <c r="AS16" s="1299">
        <v>58763</v>
      </c>
      <c r="AT16" s="1118"/>
      <c r="AU16" s="1299"/>
      <c r="AV16" s="1299">
        <v>63723</v>
      </c>
      <c r="AX16" s="1299">
        <v>0</v>
      </c>
      <c r="AY16" s="1299">
        <v>61959</v>
      </c>
    </row>
    <row r="17" spans="1:51" s="1035" customFormat="1" ht="16.05" customHeight="1">
      <c r="A17" s="1302" t="s">
        <v>178</v>
      </c>
      <c r="B17" s="1298">
        <v>257963</v>
      </c>
      <c r="C17" s="1298">
        <v>248758</v>
      </c>
      <c r="D17" s="1118"/>
      <c r="E17" s="1298">
        <v>274786</v>
      </c>
      <c r="F17" s="1298">
        <v>264851</v>
      </c>
      <c r="G17" s="1118"/>
      <c r="H17" s="1298">
        <v>258878</v>
      </c>
      <c r="I17" s="1298">
        <v>250279</v>
      </c>
      <c r="J17" s="1118"/>
      <c r="K17" s="1298">
        <v>229828</v>
      </c>
      <c r="L17" s="1298">
        <v>221671</v>
      </c>
      <c r="M17" s="1118"/>
      <c r="N17" s="1299">
        <v>199919</v>
      </c>
      <c r="O17" s="1299">
        <v>192817</v>
      </c>
      <c r="P17" s="1118"/>
      <c r="Q17" s="1299">
        <v>206810</v>
      </c>
      <c r="R17" s="1299">
        <v>199770</v>
      </c>
      <c r="S17" s="1118"/>
      <c r="T17" s="1299">
        <v>194113</v>
      </c>
      <c r="U17" s="1299">
        <v>187515</v>
      </c>
      <c r="V17" s="1118"/>
      <c r="W17" s="1299">
        <v>194986</v>
      </c>
      <c r="X17" s="1299">
        <v>188640</v>
      </c>
      <c r="Y17" s="1118"/>
      <c r="Z17" s="1299">
        <v>180409</v>
      </c>
      <c r="AA17" s="1299">
        <v>174282</v>
      </c>
      <c r="AB17" s="1118"/>
      <c r="AC17" s="1299">
        <v>0</v>
      </c>
      <c r="AD17" s="1299">
        <v>175883</v>
      </c>
      <c r="AE17" s="1118"/>
      <c r="AF17" s="1299">
        <v>0</v>
      </c>
      <c r="AG17" s="1299">
        <v>160100</v>
      </c>
      <c r="AH17" s="1118"/>
      <c r="AI17" s="1299">
        <v>0</v>
      </c>
      <c r="AJ17" s="1299">
        <v>145203</v>
      </c>
      <c r="AK17" s="1118"/>
      <c r="AL17" s="1299">
        <v>0</v>
      </c>
      <c r="AM17" s="1299">
        <v>140308</v>
      </c>
      <c r="AN17" s="1118"/>
      <c r="AO17" s="1299">
        <v>0</v>
      </c>
      <c r="AP17" s="1299">
        <v>154051</v>
      </c>
      <c r="AQ17" s="1118"/>
      <c r="AR17" s="1299">
        <v>0</v>
      </c>
      <c r="AS17" s="1299">
        <v>156028</v>
      </c>
      <c r="AT17" s="1118"/>
      <c r="AU17" s="1299"/>
      <c r="AV17" s="1299">
        <v>164497</v>
      </c>
      <c r="AX17" s="1299">
        <v>0</v>
      </c>
      <c r="AY17" s="1299">
        <v>159967</v>
      </c>
    </row>
    <row r="18" spans="1:51" s="1035" customFormat="1" ht="16.05" customHeight="1">
      <c r="A18" s="1301" t="s">
        <v>181</v>
      </c>
      <c r="B18" s="1298">
        <v>9217</v>
      </c>
      <c r="C18" s="1298">
        <v>8994</v>
      </c>
      <c r="D18" s="1118"/>
      <c r="E18" s="1298">
        <v>8167</v>
      </c>
      <c r="F18" s="1298">
        <v>7714</v>
      </c>
      <c r="G18" s="1118"/>
      <c r="H18" s="1298">
        <v>7427</v>
      </c>
      <c r="I18" s="1298">
        <v>7003</v>
      </c>
      <c r="J18" s="1118"/>
      <c r="K18" s="1298">
        <v>8036</v>
      </c>
      <c r="L18" s="1298">
        <v>7517</v>
      </c>
      <c r="M18" s="1118"/>
      <c r="N18" s="1299">
        <v>5575</v>
      </c>
      <c r="O18" s="1299">
        <v>5069</v>
      </c>
      <c r="P18" s="1118"/>
      <c r="Q18" s="1299">
        <v>4989</v>
      </c>
      <c r="R18" s="1299">
        <v>4673</v>
      </c>
      <c r="S18" s="1118"/>
      <c r="T18" s="1299">
        <v>4903</v>
      </c>
      <c r="U18" s="1299">
        <v>4479</v>
      </c>
      <c r="V18" s="1118"/>
      <c r="W18" s="1299">
        <v>4731</v>
      </c>
      <c r="X18" s="1299">
        <v>4373</v>
      </c>
      <c r="Y18" s="1118"/>
      <c r="Z18" s="1299">
        <v>4304</v>
      </c>
      <c r="AA18" s="1299">
        <v>3896</v>
      </c>
      <c r="AB18" s="1118"/>
      <c r="AC18" s="1299">
        <v>4490</v>
      </c>
      <c r="AD18" s="1299">
        <v>4036</v>
      </c>
      <c r="AE18" s="1118"/>
      <c r="AF18" s="1299">
        <v>4208</v>
      </c>
      <c r="AG18" s="1299">
        <v>3865</v>
      </c>
      <c r="AH18" s="1118"/>
      <c r="AI18" s="1299">
        <v>3785</v>
      </c>
      <c r="AJ18" s="1299">
        <v>3628</v>
      </c>
      <c r="AK18" s="1118"/>
      <c r="AL18" s="1299">
        <v>3453</v>
      </c>
      <c r="AM18" s="1299">
        <v>3266</v>
      </c>
      <c r="AN18" s="1118"/>
      <c r="AO18" s="1299">
        <v>3240</v>
      </c>
      <c r="AP18" s="1299">
        <v>3141</v>
      </c>
      <c r="AQ18" s="1118"/>
      <c r="AR18" s="1299">
        <v>3113</v>
      </c>
      <c r="AS18" s="1299">
        <v>3030</v>
      </c>
      <c r="AT18" s="1118"/>
      <c r="AU18" s="1299">
        <v>3166</v>
      </c>
      <c r="AV18" s="1299">
        <v>3084.6965011299999</v>
      </c>
      <c r="AX18" s="1299">
        <v>2936</v>
      </c>
      <c r="AY18" s="1299">
        <v>2874</v>
      </c>
    </row>
    <row r="19" spans="1:51" s="1035" customFormat="1" ht="16.05" customHeight="1">
      <c r="A19" s="1134" t="s">
        <v>182</v>
      </c>
      <c r="B19" s="1303">
        <v>34705</v>
      </c>
      <c r="C19" s="1303">
        <v>59808</v>
      </c>
      <c r="D19" s="1118"/>
      <c r="E19" s="1303">
        <v>35051</v>
      </c>
      <c r="F19" s="1303">
        <v>60162</v>
      </c>
      <c r="G19" s="1118"/>
      <c r="H19" s="1303">
        <v>34816</v>
      </c>
      <c r="I19" s="1303">
        <v>63195</v>
      </c>
      <c r="J19" s="1118"/>
      <c r="K19" s="1303">
        <v>34259</v>
      </c>
      <c r="L19" s="1303">
        <v>58789</v>
      </c>
      <c r="M19" s="1118"/>
      <c r="N19" s="1304">
        <v>39809</v>
      </c>
      <c r="O19" s="1304">
        <v>62910</v>
      </c>
      <c r="P19" s="1118"/>
      <c r="Q19" s="1304">
        <v>38067</v>
      </c>
      <c r="R19" s="1304">
        <v>58767</v>
      </c>
      <c r="S19" s="1118"/>
      <c r="T19" s="1304">
        <v>37691</v>
      </c>
      <c r="U19" s="1304">
        <v>57155</v>
      </c>
      <c r="V19" s="1118"/>
      <c r="W19" s="1304">
        <v>38942</v>
      </c>
      <c r="X19" s="1304">
        <v>57251</v>
      </c>
      <c r="Y19" s="1118"/>
      <c r="Z19" s="1304">
        <v>38001</v>
      </c>
      <c r="AA19" s="1304">
        <v>55048</v>
      </c>
      <c r="AB19" s="1118"/>
      <c r="AC19" s="1304">
        <v>36268</v>
      </c>
      <c r="AD19" s="1304">
        <v>52388</v>
      </c>
      <c r="AE19" s="1118"/>
      <c r="AF19" s="1304">
        <v>35944</v>
      </c>
      <c r="AG19" s="1304">
        <v>50170</v>
      </c>
      <c r="AH19" s="1118"/>
      <c r="AI19" s="1304">
        <v>28112</v>
      </c>
      <c r="AJ19" s="1304">
        <v>45952</v>
      </c>
      <c r="AK19" s="1118"/>
      <c r="AL19" s="1304">
        <v>29521</v>
      </c>
      <c r="AM19" s="1304">
        <v>46744</v>
      </c>
      <c r="AN19" s="1118"/>
      <c r="AO19" s="1304">
        <v>29425</v>
      </c>
      <c r="AP19" s="1304">
        <v>46731</v>
      </c>
      <c r="AQ19" s="1118"/>
      <c r="AR19" s="1305">
        <v>26507</v>
      </c>
      <c r="AS19" s="1305">
        <v>43498</v>
      </c>
      <c r="AT19" s="1118"/>
      <c r="AU19" s="1305">
        <v>37089</v>
      </c>
      <c r="AV19" s="1305">
        <v>59530</v>
      </c>
      <c r="AX19" s="1305">
        <v>36474</v>
      </c>
      <c r="AY19" s="1305">
        <v>58809</v>
      </c>
    </row>
    <row r="20" spans="1:51" s="1035" customFormat="1" ht="16.05" customHeight="1">
      <c r="A20" s="1301" t="s">
        <v>183</v>
      </c>
      <c r="B20" s="1298">
        <v>8439</v>
      </c>
      <c r="C20" s="1298">
        <v>33982</v>
      </c>
      <c r="D20" s="1118"/>
      <c r="E20" s="1298">
        <v>8483</v>
      </c>
      <c r="F20" s="1298">
        <v>34089</v>
      </c>
      <c r="G20" s="1118"/>
      <c r="H20" s="1298">
        <v>8205</v>
      </c>
      <c r="I20" s="1298">
        <v>36899</v>
      </c>
      <c r="J20" s="1118"/>
      <c r="K20" s="1298">
        <v>8029</v>
      </c>
      <c r="L20" s="1298">
        <v>33061</v>
      </c>
      <c r="M20" s="1118"/>
      <c r="N20" s="1299">
        <v>13180</v>
      </c>
      <c r="O20" s="1299">
        <v>36759</v>
      </c>
      <c r="P20" s="1118"/>
      <c r="Q20" s="1299">
        <v>12878</v>
      </c>
      <c r="R20" s="1299">
        <v>34065</v>
      </c>
      <c r="S20" s="1118"/>
      <c r="T20" s="1299">
        <v>12418</v>
      </c>
      <c r="U20" s="1299">
        <v>32413</v>
      </c>
      <c r="V20" s="1118"/>
      <c r="W20" s="1299">
        <v>13493</v>
      </c>
      <c r="X20" s="1299">
        <v>32372</v>
      </c>
      <c r="Y20" s="1118"/>
      <c r="Z20" s="1299">
        <v>13216</v>
      </c>
      <c r="AA20" s="1299">
        <v>30852</v>
      </c>
      <c r="AB20" s="1118"/>
      <c r="AC20" s="1299">
        <v>12602</v>
      </c>
      <c r="AD20" s="1299">
        <v>29300</v>
      </c>
      <c r="AE20" s="1118"/>
      <c r="AF20" s="1299">
        <v>12641</v>
      </c>
      <c r="AG20" s="1299">
        <v>27725</v>
      </c>
      <c r="AH20" s="1118"/>
      <c r="AI20" s="1299">
        <v>5422</v>
      </c>
      <c r="AJ20" s="1299">
        <v>24341</v>
      </c>
      <c r="AK20" s="1118"/>
      <c r="AL20" s="1299">
        <v>6676</v>
      </c>
      <c r="AM20" s="1299">
        <v>25018</v>
      </c>
      <c r="AN20" s="1118"/>
      <c r="AO20" s="1299">
        <v>6758</v>
      </c>
      <c r="AP20" s="1299">
        <v>25243</v>
      </c>
      <c r="AQ20" s="1118"/>
      <c r="AR20" s="1299">
        <v>6829</v>
      </c>
      <c r="AS20" s="1299">
        <v>25049</v>
      </c>
      <c r="AT20" s="1118"/>
      <c r="AU20" s="1299">
        <v>16517</v>
      </c>
      <c r="AV20" s="1299">
        <v>40259</v>
      </c>
      <c r="AX20" s="1299">
        <v>16202</v>
      </c>
      <c r="AY20" s="1299">
        <v>39896</v>
      </c>
    </row>
    <row r="21" spans="1:51" s="1035" customFormat="1" ht="16.05" customHeight="1">
      <c r="A21" s="1301" t="s">
        <v>184</v>
      </c>
      <c r="B21" s="1298">
        <v>9080</v>
      </c>
      <c r="C21" s="1298">
        <v>8641</v>
      </c>
      <c r="D21" s="1118"/>
      <c r="E21" s="1298">
        <v>9099</v>
      </c>
      <c r="F21" s="1298">
        <v>8604</v>
      </c>
      <c r="G21" s="1118"/>
      <c r="H21" s="1298">
        <v>9106</v>
      </c>
      <c r="I21" s="1298">
        <v>8620</v>
      </c>
      <c r="J21" s="1118"/>
      <c r="K21" s="1298">
        <v>8989</v>
      </c>
      <c r="L21" s="1298">
        <v>8503</v>
      </c>
      <c r="M21" s="1118"/>
      <c r="N21" s="1299">
        <v>9023</v>
      </c>
      <c r="O21" s="1299">
        <v>8533</v>
      </c>
      <c r="P21" s="1118"/>
      <c r="Q21" s="1299">
        <v>7346</v>
      </c>
      <c r="R21" s="1299">
        <v>6852</v>
      </c>
      <c r="S21" s="1118"/>
      <c r="T21" s="1299">
        <v>7124</v>
      </c>
      <c r="U21" s="1299">
        <v>6631</v>
      </c>
      <c r="V21" s="1118"/>
      <c r="W21" s="1299">
        <v>7101</v>
      </c>
      <c r="X21" s="1299">
        <v>6603</v>
      </c>
      <c r="Y21" s="1118"/>
      <c r="Z21" s="1299">
        <v>7063</v>
      </c>
      <c r="AA21" s="1299">
        <v>6554</v>
      </c>
      <c r="AB21" s="1118"/>
      <c r="AC21" s="1299">
        <v>6578</v>
      </c>
      <c r="AD21" s="1299">
        <v>6063</v>
      </c>
      <c r="AE21" s="1118"/>
      <c r="AF21" s="1299">
        <v>6475</v>
      </c>
      <c r="AG21" s="1299">
        <v>5972</v>
      </c>
      <c r="AH21" s="1118"/>
      <c r="AI21" s="1299">
        <v>6315</v>
      </c>
      <c r="AJ21" s="1299">
        <v>5811</v>
      </c>
      <c r="AK21" s="1118"/>
      <c r="AL21" s="1299">
        <v>6417</v>
      </c>
      <c r="AM21" s="1299">
        <v>5937</v>
      </c>
      <c r="AN21" s="1118"/>
      <c r="AO21" s="1299">
        <v>6267</v>
      </c>
      <c r="AP21" s="1299">
        <v>5773</v>
      </c>
      <c r="AQ21" s="1118"/>
      <c r="AR21" s="1299">
        <v>6253</v>
      </c>
      <c r="AS21" s="1299">
        <v>5764</v>
      </c>
      <c r="AT21" s="1118"/>
      <c r="AU21" s="1299">
        <v>6405</v>
      </c>
      <c r="AV21" s="1299">
        <v>5915</v>
      </c>
      <c r="AX21" s="1299">
        <v>6493</v>
      </c>
      <c r="AY21" s="1299">
        <v>5993</v>
      </c>
    </row>
    <row r="22" spans="1:51" s="1035" customFormat="1" ht="16.05" customHeight="1">
      <c r="A22" s="1301" t="s">
        <v>185</v>
      </c>
      <c r="B22" s="1298">
        <v>0</v>
      </c>
      <c r="C22" s="1298">
        <v>223</v>
      </c>
      <c r="D22" s="1118"/>
      <c r="E22" s="1298">
        <v>0</v>
      </c>
      <c r="F22" s="1298">
        <v>267</v>
      </c>
      <c r="G22" s="1118"/>
      <c r="H22" s="1298">
        <v>0</v>
      </c>
      <c r="I22" s="1298">
        <v>299</v>
      </c>
      <c r="J22" s="1118"/>
      <c r="K22" s="1298">
        <v>0</v>
      </c>
      <c r="L22" s="1298">
        <v>277</v>
      </c>
      <c r="M22" s="1118"/>
      <c r="N22" s="1299">
        <v>0</v>
      </c>
      <c r="O22" s="1299">
        <v>312</v>
      </c>
      <c r="P22" s="1118"/>
      <c r="Q22" s="1299">
        <v>0</v>
      </c>
      <c r="R22" s="1299">
        <v>312</v>
      </c>
      <c r="S22" s="1118"/>
      <c r="T22" s="1299">
        <v>0</v>
      </c>
      <c r="U22" s="1299">
        <v>277</v>
      </c>
      <c r="V22" s="1118"/>
      <c r="W22" s="1299">
        <v>0</v>
      </c>
      <c r="X22" s="1299">
        <v>248</v>
      </c>
      <c r="Y22" s="1118"/>
      <c r="Z22" s="1299">
        <v>0</v>
      </c>
      <c r="AA22" s="1299">
        <v>252</v>
      </c>
      <c r="AB22" s="1118"/>
      <c r="AC22" s="1299">
        <v>0</v>
      </c>
      <c r="AD22" s="1299">
        <v>284</v>
      </c>
      <c r="AE22" s="1118"/>
      <c r="AF22" s="1299">
        <v>0</v>
      </c>
      <c r="AG22" s="1299">
        <v>0</v>
      </c>
      <c r="AH22" s="1118"/>
      <c r="AI22" s="1299">
        <v>0</v>
      </c>
      <c r="AJ22" s="1299">
        <v>0</v>
      </c>
      <c r="AK22" s="1118"/>
      <c r="AL22" s="1299">
        <v>0</v>
      </c>
      <c r="AM22" s="1299">
        <v>0</v>
      </c>
      <c r="AN22" s="1118"/>
      <c r="AO22" s="1299">
        <v>0</v>
      </c>
      <c r="AP22" s="1299">
        <v>0</v>
      </c>
      <c r="AQ22" s="1118"/>
      <c r="AR22" s="1299">
        <v>0</v>
      </c>
      <c r="AS22" s="1299">
        <v>0</v>
      </c>
      <c r="AT22" s="1118"/>
      <c r="AU22" s="1299">
        <v>0</v>
      </c>
      <c r="AV22" s="1299">
        <v>0</v>
      </c>
      <c r="AX22" s="1299">
        <v>0</v>
      </c>
      <c r="AY22" s="1299">
        <v>0</v>
      </c>
    </row>
    <row r="23" spans="1:51" s="1035" customFormat="1" ht="16.05" customHeight="1">
      <c r="A23" s="1301" t="s">
        <v>186</v>
      </c>
      <c r="B23" s="1298">
        <v>17186</v>
      </c>
      <c r="C23" s="1298">
        <v>16962</v>
      </c>
      <c r="D23" s="1118"/>
      <c r="E23" s="1298">
        <v>17469</v>
      </c>
      <c r="F23" s="1298">
        <v>17202</v>
      </c>
      <c r="G23" s="1118"/>
      <c r="H23" s="1298">
        <v>17505</v>
      </c>
      <c r="I23" s="1298">
        <v>17377</v>
      </c>
      <c r="J23" s="1118"/>
      <c r="K23" s="1298">
        <v>17241</v>
      </c>
      <c r="L23" s="1298">
        <v>16948</v>
      </c>
      <c r="M23" s="1118"/>
      <c r="N23" s="1299">
        <v>17606</v>
      </c>
      <c r="O23" s="1299">
        <v>17306</v>
      </c>
      <c r="P23" s="1118"/>
      <c r="Q23" s="1299">
        <v>17843</v>
      </c>
      <c r="R23" s="1299">
        <v>17538</v>
      </c>
      <c r="S23" s="1118"/>
      <c r="T23" s="1299">
        <v>18149</v>
      </c>
      <c r="U23" s="1299">
        <v>17834</v>
      </c>
      <c r="V23" s="1118"/>
      <c r="W23" s="1299">
        <v>18348</v>
      </c>
      <c r="X23" s="1299">
        <v>18028</v>
      </c>
      <c r="Y23" s="1118"/>
      <c r="Z23" s="1299">
        <v>17722</v>
      </c>
      <c r="AA23" s="1299">
        <v>17390</v>
      </c>
      <c r="AB23" s="1118"/>
      <c r="AC23" s="1299">
        <v>17088</v>
      </c>
      <c r="AD23" s="1299">
        <v>16741</v>
      </c>
      <c r="AE23" s="1118"/>
      <c r="AF23" s="1299">
        <v>16828</v>
      </c>
      <c r="AG23" s="1299">
        <v>16473</v>
      </c>
      <c r="AH23" s="1118"/>
      <c r="AI23" s="1299">
        <v>16375</v>
      </c>
      <c r="AJ23" s="1299">
        <v>15800</v>
      </c>
      <c r="AK23" s="1118"/>
      <c r="AL23" s="1299">
        <v>16428</v>
      </c>
      <c r="AM23" s="1299">
        <v>15789</v>
      </c>
      <c r="AN23" s="1118"/>
      <c r="AO23" s="1299">
        <v>16400</v>
      </c>
      <c r="AP23" s="1299">
        <v>15715</v>
      </c>
      <c r="AQ23" s="1118"/>
      <c r="AR23" s="1299">
        <v>13425</v>
      </c>
      <c r="AS23" s="1299">
        <v>12685</v>
      </c>
      <c r="AT23" s="1118"/>
      <c r="AU23" s="1299">
        <v>14167</v>
      </c>
      <c r="AV23" s="1299">
        <v>13356</v>
      </c>
      <c r="AX23" s="1299">
        <v>13779</v>
      </c>
      <c r="AY23" s="1299">
        <v>12920</v>
      </c>
    </row>
    <row r="24" spans="1:51" s="1035" customFormat="1" ht="16.05" customHeight="1">
      <c r="A24" s="1302" t="s">
        <v>189</v>
      </c>
      <c r="B24" s="1298">
        <v>0</v>
      </c>
      <c r="C24" s="1298">
        <v>0</v>
      </c>
      <c r="D24" s="1118"/>
      <c r="E24" s="1298">
        <v>0</v>
      </c>
      <c r="F24" s="1298">
        <v>0</v>
      </c>
      <c r="G24" s="1118"/>
      <c r="H24" s="1298">
        <v>0</v>
      </c>
      <c r="I24" s="1298">
        <v>0</v>
      </c>
      <c r="J24" s="1118"/>
      <c r="K24" s="1298">
        <v>0</v>
      </c>
      <c r="L24" s="1298">
        <v>0</v>
      </c>
      <c r="M24" s="1118"/>
      <c r="N24" s="1299">
        <v>0</v>
      </c>
      <c r="O24" s="1299">
        <v>0</v>
      </c>
      <c r="P24" s="1118"/>
      <c r="Q24" s="1299">
        <v>0</v>
      </c>
      <c r="R24" s="1299">
        <v>0</v>
      </c>
      <c r="S24" s="1118"/>
      <c r="T24" s="1299">
        <v>0</v>
      </c>
      <c r="U24" s="1299">
        <v>0</v>
      </c>
      <c r="V24" s="1118"/>
      <c r="W24" s="1299">
        <v>0</v>
      </c>
      <c r="X24" s="1299">
        <v>0</v>
      </c>
      <c r="Y24" s="1118"/>
      <c r="Z24" s="1299">
        <v>0</v>
      </c>
      <c r="AA24" s="1299">
        <v>0</v>
      </c>
      <c r="AB24" s="1118"/>
      <c r="AC24" s="1299">
        <v>0</v>
      </c>
      <c r="AD24" s="1299">
        <v>2028</v>
      </c>
      <c r="AE24" s="1118"/>
      <c r="AF24" s="1299">
        <v>0</v>
      </c>
      <c r="AG24" s="1299">
        <v>2196</v>
      </c>
      <c r="AH24" s="1118"/>
      <c r="AI24" s="1299">
        <v>0</v>
      </c>
      <c r="AJ24" s="1299">
        <v>2268</v>
      </c>
      <c r="AK24" s="1118"/>
      <c r="AL24" s="1299">
        <v>0</v>
      </c>
      <c r="AM24" s="1299">
        <v>2608</v>
      </c>
      <c r="AN24" s="1118"/>
      <c r="AO24" s="1299">
        <v>0</v>
      </c>
      <c r="AP24" s="1299">
        <v>2892</v>
      </c>
      <c r="AQ24" s="1118"/>
      <c r="AR24" s="1299">
        <v>0</v>
      </c>
      <c r="AS24" s="1299">
        <v>3176</v>
      </c>
      <c r="AT24" s="1118"/>
      <c r="AU24" s="1299">
        <v>0</v>
      </c>
      <c r="AV24" s="1299">
        <v>3872</v>
      </c>
      <c r="AX24" s="1299">
        <v>0</v>
      </c>
      <c r="AY24" s="1299">
        <v>3863.9888813000034</v>
      </c>
    </row>
    <row r="25" spans="1:51" s="1035" customFormat="1" ht="16.05" customHeight="1">
      <c r="A25" s="1302" t="s">
        <v>190</v>
      </c>
      <c r="B25" s="1298">
        <v>0</v>
      </c>
      <c r="C25" s="1298">
        <v>0</v>
      </c>
      <c r="D25" s="1118"/>
      <c r="E25" s="1299">
        <v>0</v>
      </c>
      <c r="F25" s="1299">
        <v>0</v>
      </c>
      <c r="G25" s="1118"/>
      <c r="H25" s="1299">
        <v>0</v>
      </c>
      <c r="I25" s="1299">
        <v>0</v>
      </c>
      <c r="J25" s="1118"/>
      <c r="K25" s="1299">
        <v>0</v>
      </c>
      <c r="L25" s="1299">
        <v>0</v>
      </c>
      <c r="M25" s="1118"/>
      <c r="N25" s="1299">
        <v>0</v>
      </c>
      <c r="O25" s="1299">
        <v>0</v>
      </c>
      <c r="P25" s="1118"/>
      <c r="Q25" s="1299">
        <v>0</v>
      </c>
      <c r="R25" s="1299">
        <v>0</v>
      </c>
      <c r="S25" s="1118"/>
      <c r="T25" s="1299">
        <v>0</v>
      </c>
      <c r="U25" s="1299">
        <v>0</v>
      </c>
      <c r="V25" s="1118"/>
      <c r="W25" s="1299">
        <v>0</v>
      </c>
      <c r="X25" s="1299">
        <v>0</v>
      </c>
      <c r="Y25" s="1118"/>
      <c r="Z25" s="1299">
        <v>0</v>
      </c>
      <c r="AA25" s="1299">
        <v>0</v>
      </c>
      <c r="AB25" s="1118"/>
      <c r="AC25" s="1299">
        <v>0</v>
      </c>
      <c r="AD25" s="1299">
        <v>14633</v>
      </c>
      <c r="AE25" s="1118"/>
      <c r="AF25" s="1299">
        <v>0</v>
      </c>
      <c r="AG25" s="1299">
        <v>14192</v>
      </c>
      <c r="AH25" s="1118"/>
      <c r="AI25" s="1299">
        <v>0</v>
      </c>
      <c r="AJ25" s="1299">
        <v>13443</v>
      </c>
      <c r="AK25" s="1118"/>
      <c r="AL25" s="1299">
        <v>0</v>
      </c>
      <c r="AM25" s="1299">
        <v>13088</v>
      </c>
      <c r="AN25" s="1118"/>
      <c r="AO25" s="1299">
        <v>0</v>
      </c>
      <c r="AP25" s="1299">
        <v>12726</v>
      </c>
      <c r="AQ25" s="1118"/>
      <c r="AR25" s="1299">
        <v>0</v>
      </c>
      <c r="AS25" s="1299">
        <v>9408</v>
      </c>
      <c r="AT25" s="1118"/>
      <c r="AU25" s="1299">
        <v>0</v>
      </c>
      <c r="AV25" s="1299">
        <v>9380</v>
      </c>
      <c r="AX25" s="1299">
        <v>0</v>
      </c>
      <c r="AY25" s="1299">
        <v>8948</v>
      </c>
    </row>
    <row r="26" spans="1:51" s="1035" customFormat="1" ht="16.05" customHeight="1">
      <c r="A26" s="1302" t="s">
        <v>191</v>
      </c>
      <c r="B26" s="1298">
        <v>0</v>
      </c>
      <c r="C26" s="1298">
        <v>0</v>
      </c>
      <c r="D26" s="1118"/>
      <c r="E26" s="1299">
        <v>0</v>
      </c>
      <c r="F26" s="1299">
        <v>0</v>
      </c>
      <c r="G26" s="1118"/>
      <c r="H26" s="1299">
        <v>0</v>
      </c>
      <c r="I26" s="1299">
        <v>0</v>
      </c>
      <c r="J26" s="1118"/>
      <c r="K26" s="1299">
        <v>0</v>
      </c>
      <c r="L26" s="1299">
        <v>0</v>
      </c>
      <c r="M26" s="1118"/>
      <c r="N26" s="1299">
        <v>0</v>
      </c>
      <c r="O26" s="1299">
        <v>0</v>
      </c>
      <c r="P26" s="1118"/>
      <c r="Q26" s="1299">
        <v>0</v>
      </c>
      <c r="R26" s="1299">
        <v>0</v>
      </c>
      <c r="S26" s="1118"/>
      <c r="T26" s="1299">
        <v>0</v>
      </c>
      <c r="U26" s="1299">
        <v>0</v>
      </c>
      <c r="V26" s="1118"/>
      <c r="W26" s="1299">
        <v>0</v>
      </c>
      <c r="X26" s="1299">
        <v>0</v>
      </c>
      <c r="Y26" s="1118"/>
      <c r="Z26" s="1299">
        <v>0</v>
      </c>
      <c r="AA26" s="1299">
        <v>0</v>
      </c>
      <c r="AB26" s="1118"/>
      <c r="AC26" s="1299">
        <v>0</v>
      </c>
      <c r="AD26" s="1299">
        <v>80</v>
      </c>
      <c r="AE26" s="1118"/>
      <c r="AF26" s="1299">
        <v>0</v>
      </c>
      <c r="AG26" s="1299">
        <v>85</v>
      </c>
      <c r="AH26" s="1118"/>
      <c r="AI26" s="1299">
        <v>0</v>
      </c>
      <c r="AJ26" s="1299">
        <v>89</v>
      </c>
      <c r="AK26" s="1118"/>
      <c r="AL26" s="1299">
        <v>0</v>
      </c>
      <c r="AM26" s="1299">
        <v>93</v>
      </c>
      <c r="AN26" s="1118"/>
      <c r="AO26" s="1299">
        <v>0</v>
      </c>
      <c r="AP26" s="1299">
        <v>97</v>
      </c>
      <c r="AQ26" s="1118"/>
      <c r="AR26" s="1299">
        <v>0</v>
      </c>
      <c r="AS26" s="1299">
        <v>101</v>
      </c>
      <c r="AT26" s="1118"/>
      <c r="AU26" s="1299">
        <v>0</v>
      </c>
      <c r="AV26" s="1299">
        <v>104</v>
      </c>
      <c r="AX26" s="1299">
        <v>0</v>
      </c>
      <c r="AY26" s="1299">
        <v>108</v>
      </c>
    </row>
    <row r="27" spans="1:51" s="1035" customFormat="1" ht="16.05" customHeight="1" thickBot="1">
      <c r="A27" s="1306" t="s">
        <v>1213</v>
      </c>
      <c r="B27" s="1307">
        <v>3048537</v>
      </c>
      <c r="C27" s="1307">
        <v>2732288</v>
      </c>
      <c r="D27" s="1118"/>
      <c r="E27" s="1307">
        <v>3008534</v>
      </c>
      <c r="F27" s="1307">
        <v>2694659</v>
      </c>
      <c r="G27" s="1118"/>
      <c r="H27" s="1307">
        <v>2931995</v>
      </c>
      <c r="I27" s="1307">
        <v>2636883</v>
      </c>
      <c r="J27" s="1118"/>
      <c r="K27" s="1307">
        <v>2788916</v>
      </c>
      <c r="L27" s="1307">
        <v>2502518</v>
      </c>
      <c r="M27" s="1118"/>
      <c r="N27" s="1307">
        <v>2696522</v>
      </c>
      <c r="O27" s="1307">
        <v>2416947</v>
      </c>
      <c r="P27" s="1118"/>
      <c r="Q27" s="1307">
        <v>2678896</v>
      </c>
      <c r="R27" s="1307">
        <v>2411605</v>
      </c>
      <c r="S27" s="1118"/>
      <c r="T27" s="1307">
        <v>2585768</v>
      </c>
      <c r="U27" s="1307">
        <v>2325477</v>
      </c>
      <c r="V27" s="1118"/>
      <c r="W27" s="1307">
        <v>2547033</v>
      </c>
      <c r="X27" s="1307">
        <v>2296426</v>
      </c>
      <c r="Y27" s="1118"/>
      <c r="Z27" s="1307">
        <v>2469958</v>
      </c>
      <c r="AA27" s="1307">
        <v>2226497</v>
      </c>
      <c r="AB27" s="1118"/>
      <c r="AC27" s="1307">
        <v>2422978</v>
      </c>
      <c r="AD27" s="1307">
        <v>2184728</v>
      </c>
      <c r="AE27" s="1118"/>
      <c r="AF27" s="1307">
        <v>2294476</v>
      </c>
      <c r="AG27" s="1307">
        <v>2062596</v>
      </c>
      <c r="AH27" s="1118"/>
      <c r="AI27" s="1307">
        <v>2183310</v>
      </c>
      <c r="AJ27" s="1307">
        <v>1969791</v>
      </c>
      <c r="AK27" s="1118"/>
      <c r="AL27" s="1307">
        <v>2166019</v>
      </c>
      <c r="AM27" s="1307">
        <v>1954548</v>
      </c>
      <c r="AN27" s="1118"/>
      <c r="AO27" s="1307">
        <v>2154879</v>
      </c>
      <c r="AP27" s="1307">
        <v>1943150</v>
      </c>
      <c r="AQ27" s="1118"/>
      <c r="AR27" s="1307">
        <v>2065744</v>
      </c>
      <c r="AS27" s="1307">
        <v>1850684</v>
      </c>
      <c r="AT27" s="1118"/>
      <c r="AU27" s="1307">
        <v>2124817</v>
      </c>
      <c r="AV27" s="1307">
        <v>1917123</v>
      </c>
      <c r="AX27" s="1307">
        <v>2112586</v>
      </c>
      <c r="AY27" s="1307">
        <v>1901734</v>
      </c>
    </row>
    <row r="28" spans="1:51" s="1035" customFormat="1" ht="16.05" customHeight="1" thickBot="1">
      <c r="A28" s="1151" t="s">
        <v>193</v>
      </c>
      <c r="B28" s="1308"/>
      <c r="C28" s="1308"/>
      <c r="D28" s="1118"/>
      <c r="E28" s="1308"/>
      <c r="F28" s="1308"/>
      <c r="G28" s="1118"/>
      <c r="H28" s="1308"/>
      <c r="I28" s="1308"/>
      <c r="J28" s="1118"/>
      <c r="K28" s="1308"/>
      <c r="L28" s="1308"/>
      <c r="M28" s="1118"/>
      <c r="N28" s="1308"/>
      <c r="O28" s="1308"/>
      <c r="P28" s="1118"/>
      <c r="Q28" s="1308"/>
      <c r="R28" s="1308"/>
      <c r="S28" s="1118"/>
      <c r="T28" s="1308"/>
      <c r="U28" s="1308"/>
      <c r="V28" s="1118"/>
      <c r="W28" s="1308"/>
      <c r="X28" s="1308"/>
      <c r="Y28" s="1118"/>
      <c r="Z28" s="1308"/>
      <c r="AA28" s="1308"/>
      <c r="AB28" s="1118"/>
      <c r="AC28" s="1308"/>
      <c r="AD28" s="1308"/>
      <c r="AE28" s="1118"/>
      <c r="AF28" s="1308"/>
      <c r="AG28" s="1308"/>
      <c r="AH28" s="1118"/>
      <c r="AI28" s="1308"/>
      <c r="AJ28" s="1308"/>
      <c r="AK28" s="1118"/>
      <c r="AL28" s="1308"/>
      <c r="AM28" s="1308"/>
      <c r="AN28" s="1118"/>
      <c r="AO28" s="1308"/>
      <c r="AP28" s="1308"/>
      <c r="AQ28" s="1118"/>
      <c r="AR28" s="1308"/>
      <c r="AS28" s="1308"/>
      <c r="AT28" s="1118"/>
      <c r="AU28" s="1308"/>
      <c r="AV28" s="1308"/>
      <c r="AX28" s="1308"/>
      <c r="AY28" s="1308"/>
    </row>
    <row r="29" spans="1:51" s="1035" customFormat="1" ht="16.05" customHeight="1">
      <c r="A29" s="1134" t="s">
        <v>194</v>
      </c>
      <c r="B29" s="1298">
        <v>2838080</v>
      </c>
      <c r="C29" s="1298">
        <v>2520474</v>
      </c>
      <c r="D29" s="1118"/>
      <c r="E29" s="1299">
        <v>2807432</v>
      </c>
      <c r="F29" s="1299">
        <v>2492166</v>
      </c>
      <c r="G29" s="1118"/>
      <c r="H29" s="1299">
        <v>2740007</v>
      </c>
      <c r="I29" s="1299">
        <v>2443589</v>
      </c>
      <c r="J29" s="1118"/>
      <c r="K29" s="1299">
        <v>2605475</v>
      </c>
      <c r="L29" s="1299">
        <v>2317715</v>
      </c>
      <c r="M29" s="1118"/>
      <c r="N29" s="1299">
        <v>2507587</v>
      </c>
      <c r="O29" s="1299">
        <v>2227011</v>
      </c>
      <c r="P29" s="1118"/>
      <c r="Q29" s="1299">
        <v>2496604</v>
      </c>
      <c r="R29" s="1299">
        <v>2228216</v>
      </c>
      <c r="S29" s="1118"/>
      <c r="T29" s="1299">
        <v>2407344</v>
      </c>
      <c r="U29" s="1299">
        <v>2145899</v>
      </c>
      <c r="V29" s="1118"/>
      <c r="W29" s="1299">
        <v>2372960</v>
      </c>
      <c r="X29" s="1299">
        <v>2121398</v>
      </c>
      <c r="Y29" s="1118"/>
      <c r="Z29" s="1299">
        <v>2300223</v>
      </c>
      <c r="AA29" s="1299">
        <v>2055833</v>
      </c>
      <c r="AB29" s="1118"/>
      <c r="AC29" s="1299">
        <v>2257391</v>
      </c>
      <c r="AD29" s="1299">
        <v>2018166</v>
      </c>
      <c r="AE29" s="1118"/>
      <c r="AF29" s="1299">
        <v>2133802</v>
      </c>
      <c r="AG29" s="1299">
        <v>1901082</v>
      </c>
      <c r="AH29" s="1118"/>
      <c r="AI29" s="1299">
        <v>2029408</v>
      </c>
      <c r="AJ29" s="1299">
        <v>1815003</v>
      </c>
      <c r="AK29" s="1118"/>
      <c r="AL29" s="1299">
        <v>2007337</v>
      </c>
      <c r="AM29" s="1299">
        <v>1795858</v>
      </c>
      <c r="AN29" s="1118"/>
      <c r="AO29" s="1299">
        <v>2001458</v>
      </c>
      <c r="AP29" s="1299">
        <v>1789709</v>
      </c>
      <c r="AQ29" s="1118"/>
      <c r="AR29" s="1300">
        <v>1915895</v>
      </c>
      <c r="AS29" s="1300">
        <v>1700804</v>
      </c>
      <c r="AT29" s="1118"/>
      <c r="AU29" s="1300">
        <v>1969123</v>
      </c>
      <c r="AV29" s="1300">
        <v>1761372</v>
      </c>
      <c r="AX29" s="1300">
        <v>1961717</v>
      </c>
      <c r="AY29" s="1300">
        <v>1750885</v>
      </c>
    </row>
    <row r="30" spans="1:51" s="1035" customFormat="1" ht="16.05" customHeight="1">
      <c r="A30" s="1301" t="s">
        <v>195</v>
      </c>
      <c r="B30" s="1298">
        <v>1054741</v>
      </c>
      <c r="C30" s="1298">
        <v>1067626</v>
      </c>
      <c r="D30" s="1118"/>
      <c r="E30" s="1299">
        <v>1020490</v>
      </c>
      <c r="F30" s="1299">
        <v>1032111</v>
      </c>
      <c r="G30" s="1118"/>
      <c r="H30" s="1299">
        <v>1017165</v>
      </c>
      <c r="I30" s="1299">
        <v>1032009</v>
      </c>
      <c r="J30" s="1118"/>
      <c r="K30" s="1299">
        <v>965331</v>
      </c>
      <c r="L30" s="1299">
        <v>977078</v>
      </c>
      <c r="M30" s="1118"/>
      <c r="N30" s="1299">
        <v>951352</v>
      </c>
      <c r="O30" s="1299">
        <v>963713</v>
      </c>
      <c r="P30" s="1118"/>
      <c r="Q30" s="1299">
        <v>932284</v>
      </c>
      <c r="R30" s="1299">
        <v>944385</v>
      </c>
      <c r="S30" s="1118"/>
      <c r="T30" s="1299">
        <v>923281</v>
      </c>
      <c r="U30" s="1299">
        <v>934322</v>
      </c>
      <c r="V30" s="1118"/>
      <c r="W30" s="1299">
        <v>914834</v>
      </c>
      <c r="X30" s="1299">
        <v>925079</v>
      </c>
      <c r="Y30" s="1118"/>
      <c r="Z30" s="1299">
        <v>871438</v>
      </c>
      <c r="AA30" s="1299">
        <v>881893</v>
      </c>
      <c r="AB30" s="1118"/>
      <c r="AC30" s="1299">
        <v>843974</v>
      </c>
      <c r="AD30" s="1299">
        <v>853094</v>
      </c>
      <c r="AE30" s="1118"/>
      <c r="AF30" s="1299">
        <v>828693</v>
      </c>
      <c r="AG30" s="1299">
        <v>836630</v>
      </c>
      <c r="AH30" s="1118"/>
      <c r="AI30" s="1299">
        <v>807043</v>
      </c>
      <c r="AJ30" s="1299">
        <v>818014</v>
      </c>
      <c r="AK30" s="1118"/>
      <c r="AL30" s="1299">
        <v>850372</v>
      </c>
      <c r="AM30" s="1299">
        <v>860024</v>
      </c>
      <c r="AN30" s="1118"/>
      <c r="AO30" s="1299">
        <v>818734</v>
      </c>
      <c r="AP30" s="1299">
        <v>823289</v>
      </c>
      <c r="AQ30" s="1118"/>
      <c r="AR30" s="1299">
        <v>793501</v>
      </c>
      <c r="AS30" s="1299">
        <v>796672</v>
      </c>
      <c r="AT30" s="1118"/>
      <c r="AU30" s="1299">
        <v>821379</v>
      </c>
      <c r="AV30" s="1299">
        <v>826548</v>
      </c>
      <c r="AX30" s="1299">
        <v>809010</v>
      </c>
      <c r="AY30" s="1299">
        <v>814689</v>
      </c>
    </row>
    <row r="31" spans="1:51" s="1035" customFormat="1" ht="16.05" customHeight="1">
      <c r="A31" s="1301" t="s">
        <v>196</v>
      </c>
      <c r="B31" s="1298">
        <v>409656</v>
      </c>
      <c r="C31" s="1298">
        <v>409805</v>
      </c>
      <c r="D31" s="1118"/>
      <c r="E31" s="1299">
        <v>448566</v>
      </c>
      <c r="F31" s="1299">
        <v>448677</v>
      </c>
      <c r="G31" s="1118"/>
      <c r="H31" s="1299">
        <v>430739</v>
      </c>
      <c r="I31" s="1299">
        <v>430832</v>
      </c>
      <c r="J31" s="1118"/>
      <c r="K31" s="1299">
        <v>397185</v>
      </c>
      <c r="L31" s="1299">
        <v>397270</v>
      </c>
      <c r="M31" s="1118"/>
      <c r="N31" s="1299">
        <v>389311</v>
      </c>
      <c r="O31" s="1299">
        <v>389426</v>
      </c>
      <c r="P31" s="1118"/>
      <c r="Q31" s="1299">
        <v>387007</v>
      </c>
      <c r="R31" s="1299">
        <v>387109</v>
      </c>
      <c r="S31" s="1118"/>
      <c r="T31" s="1299">
        <v>343474</v>
      </c>
      <c r="U31" s="1299">
        <v>343529</v>
      </c>
      <c r="V31" s="1118"/>
      <c r="W31" s="1299">
        <v>320585</v>
      </c>
      <c r="X31" s="1299">
        <v>320602</v>
      </c>
      <c r="Y31" s="1118"/>
      <c r="Z31" s="1299">
        <v>320517</v>
      </c>
      <c r="AA31" s="1299">
        <v>320525</v>
      </c>
      <c r="AB31" s="1118"/>
      <c r="AC31" s="1299">
        <v>323994</v>
      </c>
      <c r="AD31" s="1299">
        <v>323995</v>
      </c>
      <c r="AE31" s="1118"/>
      <c r="AF31" s="1299">
        <v>262566</v>
      </c>
      <c r="AG31" s="1299">
        <v>262566</v>
      </c>
      <c r="AH31" s="1118"/>
      <c r="AI31" s="1299">
        <v>278295</v>
      </c>
      <c r="AJ31" s="1299">
        <v>278295</v>
      </c>
      <c r="AK31" s="1118"/>
      <c r="AL31" s="1299">
        <v>271051</v>
      </c>
      <c r="AM31" s="1299">
        <v>271104</v>
      </c>
      <c r="AN31" s="1118"/>
      <c r="AO31" s="1299">
        <v>281805</v>
      </c>
      <c r="AP31" s="1299">
        <v>281865</v>
      </c>
      <c r="AQ31" s="1118"/>
      <c r="AR31" s="1299">
        <v>250190</v>
      </c>
      <c r="AS31" s="1299">
        <v>250248</v>
      </c>
      <c r="AT31" s="1118"/>
      <c r="AU31" s="1299">
        <v>261774</v>
      </c>
      <c r="AV31" s="1299">
        <v>265329</v>
      </c>
      <c r="AX31" s="1299">
        <v>280541</v>
      </c>
      <c r="AY31" s="1299">
        <v>285680</v>
      </c>
    </row>
    <row r="32" spans="1:51" s="1035" customFormat="1" ht="16.05" customHeight="1">
      <c r="A32" s="1301" t="s">
        <v>1214</v>
      </c>
      <c r="B32" s="1298">
        <v>332120</v>
      </c>
      <c r="C32" s="1298">
        <v>332120</v>
      </c>
      <c r="D32" s="1118"/>
      <c r="E32" s="1299">
        <v>308230</v>
      </c>
      <c r="F32" s="1299">
        <v>308230</v>
      </c>
      <c r="G32" s="1118"/>
      <c r="H32" s="1299">
        <v>306023</v>
      </c>
      <c r="I32" s="1299">
        <v>306023</v>
      </c>
      <c r="J32" s="1118"/>
      <c r="K32" s="1299">
        <v>302988</v>
      </c>
      <c r="L32" s="1299">
        <v>302988</v>
      </c>
      <c r="M32" s="1118"/>
      <c r="N32" s="1299">
        <v>301635</v>
      </c>
      <c r="O32" s="1299">
        <v>301635</v>
      </c>
      <c r="P32" s="1118"/>
      <c r="Q32" s="1299">
        <v>294397</v>
      </c>
      <c r="R32" s="1299">
        <v>294397</v>
      </c>
      <c r="S32" s="1118"/>
      <c r="T32" s="1299">
        <v>289836</v>
      </c>
      <c r="U32" s="1299">
        <v>289836</v>
      </c>
      <c r="V32" s="1118"/>
      <c r="W32" s="1299">
        <v>276725</v>
      </c>
      <c r="X32" s="1299">
        <v>276725</v>
      </c>
      <c r="Y32" s="1118"/>
      <c r="Z32" s="1299">
        <v>256495</v>
      </c>
      <c r="AA32" s="1299">
        <v>256495</v>
      </c>
      <c r="AB32" s="1118"/>
      <c r="AC32" s="1299">
        <v>233977</v>
      </c>
      <c r="AD32" s="1299">
        <v>233977</v>
      </c>
      <c r="AE32" s="1118"/>
      <c r="AF32" s="1299">
        <v>205431</v>
      </c>
      <c r="AG32" s="1299">
        <v>205431</v>
      </c>
      <c r="AH32" s="1118"/>
      <c r="AI32" s="1299">
        <v>172058</v>
      </c>
      <c r="AJ32" s="1299">
        <v>172058</v>
      </c>
      <c r="AK32" s="1118"/>
      <c r="AL32" s="1299">
        <v>143138</v>
      </c>
      <c r="AM32" s="1299">
        <v>143138</v>
      </c>
      <c r="AN32" s="1118"/>
      <c r="AO32" s="1299">
        <v>132616</v>
      </c>
      <c r="AP32" s="1299">
        <v>132616</v>
      </c>
      <c r="AQ32" s="1118"/>
      <c r="AR32" s="1299">
        <v>127625</v>
      </c>
      <c r="AS32" s="1299">
        <v>127625</v>
      </c>
      <c r="AT32" s="1118"/>
      <c r="AU32" s="1299">
        <v>140351</v>
      </c>
      <c r="AV32" s="1299">
        <v>140351</v>
      </c>
      <c r="AX32" s="1299">
        <v>136638</v>
      </c>
      <c r="AY32" s="1299">
        <v>136638</v>
      </c>
    </row>
    <row r="33" spans="1:51" s="1035" customFormat="1" ht="16.05" customHeight="1">
      <c r="A33" s="1301" t="s">
        <v>171</v>
      </c>
      <c r="B33" s="1298">
        <v>94795</v>
      </c>
      <c r="C33" s="1298">
        <v>94795</v>
      </c>
      <c r="D33" s="1118"/>
      <c r="E33" s="1299">
        <v>92075</v>
      </c>
      <c r="F33" s="1299">
        <v>92075</v>
      </c>
      <c r="G33" s="1118"/>
      <c r="H33" s="1299">
        <v>91346</v>
      </c>
      <c r="I33" s="1299">
        <v>91346</v>
      </c>
      <c r="J33" s="1118"/>
      <c r="K33" s="1299">
        <v>89045</v>
      </c>
      <c r="L33" s="1299">
        <v>89045</v>
      </c>
      <c r="M33" s="1118"/>
      <c r="N33" s="1299">
        <v>86553</v>
      </c>
      <c r="O33" s="1299">
        <v>86554</v>
      </c>
      <c r="P33" s="1118"/>
      <c r="Q33" s="1299">
        <v>88012</v>
      </c>
      <c r="R33" s="1299">
        <v>88012</v>
      </c>
      <c r="S33" s="1118"/>
      <c r="T33" s="1299">
        <v>83805</v>
      </c>
      <c r="U33" s="1299">
        <v>83805</v>
      </c>
      <c r="V33" s="1118"/>
      <c r="W33" s="1299">
        <v>83375</v>
      </c>
      <c r="X33" s="1299">
        <v>83375</v>
      </c>
      <c r="Y33" s="1118"/>
      <c r="Z33" s="1299">
        <v>82482</v>
      </c>
      <c r="AA33" s="1299">
        <v>82482</v>
      </c>
      <c r="AB33" s="1118"/>
      <c r="AC33" s="1299">
        <v>82898</v>
      </c>
      <c r="AD33" s="1299">
        <v>82898</v>
      </c>
      <c r="AE33" s="1118"/>
      <c r="AF33" s="1299">
        <v>81036</v>
      </c>
      <c r="AG33" s="1299">
        <v>81036</v>
      </c>
      <c r="AH33" s="1118"/>
      <c r="AI33" s="1299">
        <v>71866</v>
      </c>
      <c r="AJ33" s="1299">
        <v>71866</v>
      </c>
      <c r="AK33" s="1118"/>
      <c r="AL33" s="1299">
        <v>64307</v>
      </c>
      <c r="AM33" s="1299">
        <v>64307</v>
      </c>
      <c r="AN33" s="1118"/>
      <c r="AO33" s="1299">
        <v>62275</v>
      </c>
      <c r="AP33" s="1299">
        <v>62275</v>
      </c>
      <c r="AQ33" s="1118"/>
      <c r="AR33" s="1299">
        <v>63788</v>
      </c>
      <c r="AS33" s="1299">
        <v>63788</v>
      </c>
      <c r="AT33" s="1118"/>
      <c r="AU33" s="1299">
        <v>52518</v>
      </c>
      <c r="AV33" s="1299">
        <v>52518</v>
      </c>
      <c r="AX33" s="1299">
        <v>51202</v>
      </c>
      <c r="AY33" s="1299">
        <v>51202</v>
      </c>
    </row>
    <row r="34" spans="1:51" s="1035" customFormat="1" ht="16.05" customHeight="1">
      <c r="A34" s="1301" t="s">
        <v>172</v>
      </c>
      <c r="B34" s="1298">
        <v>9025</v>
      </c>
      <c r="C34" s="1298">
        <v>9027</v>
      </c>
      <c r="D34" s="1118"/>
      <c r="E34" s="1299">
        <v>15332</v>
      </c>
      <c r="F34" s="1299">
        <v>15339</v>
      </c>
      <c r="G34" s="1118"/>
      <c r="H34" s="1299">
        <v>12247</v>
      </c>
      <c r="I34" s="1299">
        <v>12252</v>
      </c>
      <c r="J34" s="1118"/>
      <c r="K34" s="1299">
        <v>13618</v>
      </c>
      <c r="L34" s="1299">
        <v>13622</v>
      </c>
      <c r="M34" s="1118"/>
      <c r="N34" s="1299">
        <v>9551</v>
      </c>
      <c r="O34" s="1299">
        <v>9554</v>
      </c>
      <c r="P34" s="1118"/>
      <c r="Q34" s="1299">
        <v>11368</v>
      </c>
      <c r="R34" s="1299">
        <v>11372</v>
      </c>
      <c r="S34" s="1118"/>
      <c r="T34" s="1299">
        <v>13175</v>
      </c>
      <c r="U34" s="1299">
        <v>13178</v>
      </c>
      <c r="V34" s="1118"/>
      <c r="W34" s="1299">
        <v>11876</v>
      </c>
      <c r="X34" s="1299">
        <v>11880</v>
      </c>
      <c r="Y34" s="1118"/>
      <c r="Z34" s="1299">
        <v>11685</v>
      </c>
      <c r="AA34" s="1299">
        <v>11687</v>
      </c>
      <c r="AB34" s="1118"/>
      <c r="AC34" s="1299">
        <v>13729</v>
      </c>
      <c r="AD34" s="1299">
        <v>13739</v>
      </c>
      <c r="AE34" s="1118"/>
      <c r="AF34" s="1299">
        <v>14168</v>
      </c>
      <c r="AG34" s="1299">
        <v>14171</v>
      </c>
      <c r="AH34" s="1118"/>
      <c r="AI34" s="1299">
        <v>12242</v>
      </c>
      <c r="AJ34" s="1299">
        <v>12246</v>
      </c>
      <c r="AK34" s="1118"/>
      <c r="AL34" s="1299">
        <v>8992</v>
      </c>
      <c r="AM34" s="1299">
        <v>8995</v>
      </c>
      <c r="AN34" s="1118"/>
      <c r="AO34" s="1299">
        <v>11545</v>
      </c>
      <c r="AP34" s="1299">
        <v>11549</v>
      </c>
      <c r="AQ34" s="1118"/>
      <c r="AR34" s="1299">
        <v>10463</v>
      </c>
      <c r="AS34" s="1299">
        <v>10466</v>
      </c>
      <c r="AT34" s="1118"/>
      <c r="AU34" s="1299">
        <v>9094</v>
      </c>
      <c r="AV34" s="1299">
        <v>9098</v>
      </c>
      <c r="AX34" s="1299">
        <v>7945</v>
      </c>
      <c r="AY34" s="1299">
        <v>7947</v>
      </c>
    </row>
    <row r="35" spans="1:51" s="1035" customFormat="1" ht="16.05" customHeight="1">
      <c r="A35" s="1301" t="s">
        <v>200</v>
      </c>
      <c r="B35" s="1298">
        <v>135113</v>
      </c>
      <c r="C35" s="1298">
        <v>135113</v>
      </c>
      <c r="D35" s="1118"/>
      <c r="E35" s="1299">
        <v>118337</v>
      </c>
      <c r="F35" s="1299">
        <v>118337</v>
      </c>
      <c r="G35" s="1118"/>
      <c r="H35" s="1299">
        <v>116745</v>
      </c>
      <c r="I35" s="1299">
        <v>116745</v>
      </c>
      <c r="J35" s="1118"/>
      <c r="K35" s="1299">
        <v>108605</v>
      </c>
      <c r="L35" s="1299">
        <v>108605</v>
      </c>
      <c r="M35" s="1118"/>
      <c r="N35" s="1299">
        <v>99788</v>
      </c>
      <c r="O35" s="1299">
        <v>99788</v>
      </c>
      <c r="P35" s="1118"/>
      <c r="Q35" s="1299">
        <v>108590</v>
      </c>
      <c r="R35" s="1299">
        <v>108590</v>
      </c>
      <c r="S35" s="1118"/>
      <c r="T35" s="1299">
        <v>102436</v>
      </c>
      <c r="U35" s="1299">
        <v>102436</v>
      </c>
      <c r="V35" s="1118"/>
      <c r="W35" s="1299">
        <v>103297</v>
      </c>
      <c r="X35" s="1299">
        <v>103297</v>
      </c>
      <c r="Y35" s="1118"/>
      <c r="Z35" s="1299">
        <v>115441</v>
      </c>
      <c r="AA35" s="1299">
        <v>115441</v>
      </c>
      <c r="AB35" s="1118"/>
      <c r="AC35" s="1299">
        <v>125158</v>
      </c>
      <c r="AD35" s="1299">
        <v>125158</v>
      </c>
      <c r="AE35" s="1118"/>
      <c r="AF35" s="1299">
        <v>120012</v>
      </c>
      <c r="AG35" s="1299">
        <v>120012</v>
      </c>
      <c r="AH35" s="1118"/>
      <c r="AI35" s="1299">
        <v>107890</v>
      </c>
      <c r="AJ35" s="1299">
        <v>107890</v>
      </c>
      <c r="AK35" s="1118"/>
      <c r="AL35" s="1299">
        <v>97005</v>
      </c>
      <c r="AM35" s="1299">
        <v>97005</v>
      </c>
      <c r="AN35" s="1118"/>
      <c r="AO35" s="1299">
        <v>93309</v>
      </c>
      <c r="AP35" s="1299">
        <v>93309</v>
      </c>
      <c r="AQ35" s="1118"/>
      <c r="AR35" s="1299">
        <v>85777</v>
      </c>
      <c r="AS35" s="1299">
        <v>85777</v>
      </c>
      <c r="AT35" s="1118"/>
      <c r="AU35" s="1299">
        <v>88393</v>
      </c>
      <c r="AV35" s="1299">
        <v>88393</v>
      </c>
      <c r="AX35" s="1299">
        <v>83200</v>
      </c>
      <c r="AY35" s="1299">
        <v>83200</v>
      </c>
    </row>
    <row r="36" spans="1:51" s="1035" customFormat="1" ht="16.05" customHeight="1">
      <c r="A36" s="1301" t="s">
        <v>201</v>
      </c>
      <c r="B36" s="1298">
        <v>87175</v>
      </c>
      <c r="C36" s="1298">
        <v>87050</v>
      </c>
      <c r="D36" s="1118"/>
      <c r="E36" s="1299">
        <v>69702</v>
      </c>
      <c r="F36" s="1299">
        <v>69643</v>
      </c>
      <c r="G36" s="1118"/>
      <c r="H36" s="1299">
        <v>68355</v>
      </c>
      <c r="I36" s="1299">
        <v>68252</v>
      </c>
      <c r="J36" s="1118"/>
      <c r="K36" s="1299">
        <v>71003</v>
      </c>
      <c r="L36" s="1299">
        <v>70995</v>
      </c>
      <c r="M36" s="1118"/>
      <c r="N36" s="1299">
        <v>53495</v>
      </c>
      <c r="O36" s="1299">
        <v>53492</v>
      </c>
      <c r="P36" s="1118"/>
      <c r="Q36" s="1299">
        <v>64087</v>
      </c>
      <c r="R36" s="1299">
        <v>64076</v>
      </c>
      <c r="S36" s="1118"/>
      <c r="T36" s="1299">
        <v>68027</v>
      </c>
      <c r="U36" s="1299">
        <v>68007</v>
      </c>
      <c r="V36" s="1118"/>
      <c r="W36" s="1299">
        <v>84582</v>
      </c>
      <c r="X36" s="1299">
        <v>84579</v>
      </c>
      <c r="Y36" s="1118"/>
      <c r="Z36" s="1299">
        <v>78512</v>
      </c>
      <c r="AA36" s="1299">
        <v>78513</v>
      </c>
      <c r="AB36" s="1118"/>
      <c r="AC36" s="1299">
        <v>73054</v>
      </c>
      <c r="AD36" s="1299">
        <v>73041</v>
      </c>
      <c r="AE36" s="1118"/>
      <c r="AF36" s="1299">
        <v>75087</v>
      </c>
      <c r="AG36" s="1299">
        <v>75084</v>
      </c>
      <c r="AH36" s="1118"/>
      <c r="AI36" s="1299">
        <v>64663</v>
      </c>
      <c r="AJ36" s="1299">
        <v>64664</v>
      </c>
      <c r="AK36" s="1118"/>
      <c r="AL36" s="1299">
        <v>63969</v>
      </c>
      <c r="AM36" s="1299">
        <v>63974</v>
      </c>
      <c r="AN36" s="1118"/>
      <c r="AO36" s="1299">
        <v>70767</v>
      </c>
      <c r="AP36" s="1299">
        <v>70770</v>
      </c>
      <c r="AQ36" s="1118"/>
      <c r="AR36" s="1299">
        <v>65701</v>
      </c>
      <c r="AS36" s="1299">
        <v>65713</v>
      </c>
      <c r="AT36" s="1118"/>
      <c r="AU36" s="1299">
        <v>73615</v>
      </c>
      <c r="AV36" s="1299">
        <v>73201</v>
      </c>
      <c r="AX36" s="1299">
        <v>79599</v>
      </c>
      <c r="AY36" s="1299">
        <v>79620</v>
      </c>
    </row>
    <row r="37" spans="1:51" s="1035" customFormat="1" ht="16.05" customHeight="1">
      <c r="A37" s="1301" t="s">
        <v>202</v>
      </c>
      <c r="B37" s="1298">
        <v>311812</v>
      </c>
      <c r="C37" s="1298">
        <v>0</v>
      </c>
      <c r="D37" s="1118"/>
      <c r="E37" s="1299">
        <v>303683</v>
      </c>
      <c r="F37" s="1299">
        <v>0</v>
      </c>
      <c r="G37" s="1118"/>
      <c r="H37" s="1299">
        <v>292095</v>
      </c>
      <c r="I37" s="1299">
        <v>0</v>
      </c>
      <c r="J37" s="1118"/>
      <c r="K37" s="1299">
        <v>283015</v>
      </c>
      <c r="L37" s="1299">
        <v>0</v>
      </c>
      <c r="M37" s="1118"/>
      <c r="N37" s="1299">
        <v>274994</v>
      </c>
      <c r="O37" s="1299">
        <v>0</v>
      </c>
      <c r="P37" s="1118"/>
      <c r="Q37" s="1299">
        <v>262566</v>
      </c>
      <c r="R37" s="1299">
        <v>0</v>
      </c>
      <c r="S37" s="1118"/>
      <c r="T37" s="1299">
        <v>253994</v>
      </c>
      <c r="U37" s="1299">
        <v>0</v>
      </c>
      <c r="V37" s="1118"/>
      <c r="W37" s="1299">
        <v>244095</v>
      </c>
      <c r="X37" s="1299">
        <v>0</v>
      </c>
      <c r="Y37" s="1118"/>
      <c r="Z37" s="1299">
        <v>238070</v>
      </c>
      <c r="AA37" s="1299">
        <v>0</v>
      </c>
      <c r="AB37" s="1118"/>
      <c r="AC37" s="1299">
        <v>231740</v>
      </c>
      <c r="AD37" s="1299">
        <v>0</v>
      </c>
      <c r="AE37" s="1118"/>
      <c r="AF37" s="1299">
        <v>224405</v>
      </c>
      <c r="AG37" s="1299">
        <v>0</v>
      </c>
      <c r="AH37" s="1118"/>
      <c r="AI37" s="1299">
        <v>221308</v>
      </c>
      <c r="AJ37" s="1299">
        <v>0</v>
      </c>
      <c r="AK37" s="1118"/>
      <c r="AL37" s="1299">
        <v>217558</v>
      </c>
      <c r="AM37" s="1299">
        <v>0</v>
      </c>
      <c r="AN37" s="1118"/>
      <c r="AO37" s="1299">
        <v>218544</v>
      </c>
      <c r="AP37" s="1299">
        <v>0</v>
      </c>
      <c r="AQ37" s="1118"/>
      <c r="AR37" s="1299">
        <v>221664</v>
      </c>
      <c r="AS37" s="1299">
        <v>0</v>
      </c>
      <c r="AT37" s="1118"/>
      <c r="AU37" s="1299">
        <v>220441</v>
      </c>
      <c r="AV37" s="1299">
        <v>0</v>
      </c>
      <c r="AX37" s="1299">
        <v>223469</v>
      </c>
      <c r="AY37" s="1299">
        <v>0</v>
      </c>
    </row>
    <row r="38" spans="1:51" s="1035" customFormat="1" ht="16.05" customHeight="1">
      <c r="A38" s="1301" t="s">
        <v>203</v>
      </c>
      <c r="B38" s="1298">
        <v>16628</v>
      </c>
      <c r="C38" s="1298">
        <v>16400</v>
      </c>
      <c r="D38" s="1118"/>
      <c r="E38" s="1299">
        <v>16417</v>
      </c>
      <c r="F38" s="1299">
        <v>16200</v>
      </c>
      <c r="G38" s="1118"/>
      <c r="H38" s="1299">
        <v>15997</v>
      </c>
      <c r="I38" s="1299">
        <v>15781</v>
      </c>
      <c r="J38" s="1118"/>
      <c r="K38" s="1299">
        <v>17451</v>
      </c>
      <c r="L38" s="1299">
        <v>17236</v>
      </c>
      <c r="M38" s="1118"/>
      <c r="N38" s="1299">
        <v>17110</v>
      </c>
      <c r="O38" s="1299">
        <v>16891</v>
      </c>
      <c r="P38" s="1118"/>
      <c r="Q38" s="1299">
        <v>17244</v>
      </c>
      <c r="R38" s="1299">
        <v>17014</v>
      </c>
      <c r="S38" s="1118"/>
      <c r="T38" s="1299">
        <v>17098</v>
      </c>
      <c r="U38" s="1299">
        <v>16873</v>
      </c>
      <c r="V38" s="1118"/>
      <c r="W38" s="1299">
        <v>16593</v>
      </c>
      <c r="X38" s="1299">
        <v>16363</v>
      </c>
      <c r="Y38" s="1118"/>
      <c r="Z38" s="1299">
        <v>16580</v>
      </c>
      <c r="AA38" s="1299">
        <v>16347</v>
      </c>
      <c r="AB38" s="1118"/>
      <c r="AC38" s="1299">
        <v>16586</v>
      </c>
      <c r="AD38" s="1299">
        <v>16373</v>
      </c>
      <c r="AE38" s="1118"/>
      <c r="AF38" s="1299">
        <v>16906</v>
      </c>
      <c r="AG38" s="1299">
        <v>16538</v>
      </c>
      <c r="AH38" s="1118"/>
      <c r="AI38" s="1299">
        <v>16948</v>
      </c>
      <c r="AJ38" s="1299">
        <v>16574</v>
      </c>
      <c r="AK38" s="1118"/>
      <c r="AL38" s="1299">
        <v>16240</v>
      </c>
      <c r="AM38" s="1299">
        <v>15869</v>
      </c>
      <c r="AN38" s="1118"/>
      <c r="AO38" s="1299">
        <v>16745</v>
      </c>
      <c r="AP38" s="1299">
        <v>16330</v>
      </c>
      <c r="AQ38" s="1118"/>
      <c r="AR38" s="1299">
        <v>17160</v>
      </c>
      <c r="AS38" s="1299">
        <v>16737</v>
      </c>
      <c r="AT38" s="1118"/>
      <c r="AU38" s="1299">
        <v>17137</v>
      </c>
      <c r="AV38" s="1299">
        <v>16714</v>
      </c>
      <c r="AX38" s="1299">
        <v>16250</v>
      </c>
      <c r="AY38" s="1299">
        <v>15832</v>
      </c>
    </row>
    <row r="39" spans="1:51" s="1035" customFormat="1" ht="16.05" customHeight="1">
      <c r="A39" s="1301" t="s">
        <v>1215</v>
      </c>
      <c r="B39" s="1298">
        <v>4176</v>
      </c>
      <c r="C39" s="1298">
        <v>4176</v>
      </c>
      <c r="D39" s="1118"/>
      <c r="E39" s="1299">
        <v>3961</v>
      </c>
      <c r="F39" s="1299">
        <v>3961</v>
      </c>
      <c r="G39" s="1118"/>
      <c r="H39" s="1299">
        <v>3011</v>
      </c>
      <c r="I39" s="1299">
        <v>3011</v>
      </c>
      <c r="J39" s="1118"/>
      <c r="K39" s="1299">
        <v>3162</v>
      </c>
      <c r="L39" s="1299">
        <v>3162</v>
      </c>
      <c r="M39" s="1118"/>
      <c r="N39" s="1299">
        <v>3361</v>
      </c>
      <c r="O39" s="1299">
        <v>3361</v>
      </c>
      <c r="P39" s="1118"/>
      <c r="Q39" s="1299">
        <v>3636</v>
      </c>
      <c r="R39" s="1299">
        <v>3636</v>
      </c>
      <c r="S39" s="1118"/>
      <c r="T39" s="1299">
        <v>3716</v>
      </c>
      <c r="U39" s="1299">
        <v>3717</v>
      </c>
      <c r="V39" s="1118"/>
      <c r="W39" s="1299">
        <v>2846</v>
      </c>
      <c r="X39" s="1299">
        <v>2846</v>
      </c>
      <c r="Y39" s="1118"/>
      <c r="Z39" s="1299">
        <v>3465</v>
      </c>
      <c r="AA39" s="1299">
        <v>3465</v>
      </c>
      <c r="AB39" s="1118"/>
      <c r="AC39" s="1299">
        <v>5697</v>
      </c>
      <c r="AD39" s="1299">
        <v>5697</v>
      </c>
      <c r="AE39" s="1118"/>
      <c r="AF39" s="1299">
        <v>5993</v>
      </c>
      <c r="AG39" s="1299">
        <v>5993</v>
      </c>
      <c r="AH39" s="1118"/>
      <c r="AI39" s="1299">
        <v>5452</v>
      </c>
      <c r="AJ39" s="1299">
        <v>5452</v>
      </c>
      <c r="AK39" s="1118"/>
      <c r="AL39" s="1299">
        <v>4784</v>
      </c>
      <c r="AM39" s="1299">
        <v>4784</v>
      </c>
      <c r="AN39" s="1118"/>
      <c r="AO39" s="1299">
        <v>4621</v>
      </c>
      <c r="AP39" s="1299">
        <v>4621</v>
      </c>
      <c r="AQ39" s="1118"/>
      <c r="AR39" s="1299">
        <v>742</v>
      </c>
      <c r="AS39" s="1299">
        <v>742</v>
      </c>
      <c r="AT39" s="1118"/>
      <c r="AU39" s="1299">
        <v>802</v>
      </c>
      <c r="AV39" s="1299">
        <v>802</v>
      </c>
      <c r="AX39" s="1299">
        <v>754</v>
      </c>
      <c r="AY39" s="1299">
        <v>754</v>
      </c>
    </row>
    <row r="40" spans="1:51" s="1035" customFormat="1" ht="16.05" customHeight="1">
      <c r="A40" s="1301" t="s">
        <v>205</v>
      </c>
      <c r="B40" s="1298">
        <v>382839</v>
      </c>
      <c r="C40" s="1298">
        <v>364362</v>
      </c>
      <c r="D40" s="1118"/>
      <c r="E40" s="1299">
        <v>410639</v>
      </c>
      <c r="F40" s="1299">
        <v>387593</v>
      </c>
      <c r="G40" s="1118"/>
      <c r="H40" s="1299">
        <v>386284</v>
      </c>
      <c r="I40" s="1299">
        <v>367338</v>
      </c>
      <c r="J40" s="1118"/>
      <c r="K40" s="1299">
        <v>354072</v>
      </c>
      <c r="L40" s="1299">
        <v>337714</v>
      </c>
      <c r="M40" s="1118"/>
      <c r="N40" s="1299">
        <v>320437</v>
      </c>
      <c r="O40" s="1299">
        <v>302597</v>
      </c>
      <c r="P40" s="1118"/>
      <c r="Q40" s="1299">
        <v>327413</v>
      </c>
      <c r="R40" s="1299">
        <v>309625</v>
      </c>
      <c r="S40" s="1118"/>
      <c r="T40" s="1299">
        <v>308502</v>
      </c>
      <c r="U40" s="1299">
        <v>290196</v>
      </c>
      <c r="V40" s="1118"/>
      <c r="W40" s="1299">
        <v>314152</v>
      </c>
      <c r="X40" s="1299">
        <v>296652</v>
      </c>
      <c r="Y40" s="1118"/>
      <c r="Z40" s="1299">
        <v>305538</v>
      </c>
      <c r="AA40" s="1299">
        <v>288985</v>
      </c>
      <c r="AB40" s="1118"/>
      <c r="AC40" s="1299">
        <v>306584</v>
      </c>
      <c r="AD40" s="1299">
        <v>290194</v>
      </c>
      <c r="AE40" s="1118"/>
      <c r="AF40" s="1299">
        <v>299505</v>
      </c>
      <c r="AG40" s="1299">
        <v>283621</v>
      </c>
      <c r="AH40" s="1118"/>
      <c r="AI40" s="1299">
        <v>271643</v>
      </c>
      <c r="AJ40" s="1299">
        <v>267944</v>
      </c>
      <c r="AK40" s="1118"/>
      <c r="AL40" s="1299">
        <v>269921</v>
      </c>
      <c r="AM40" s="1299">
        <v>266658</v>
      </c>
      <c r="AN40" s="1118"/>
      <c r="AO40" s="1299">
        <v>290497</v>
      </c>
      <c r="AP40" s="1299">
        <v>293085</v>
      </c>
      <c r="AQ40" s="1118"/>
      <c r="AR40" s="1299">
        <v>279284</v>
      </c>
      <c r="AS40" s="1299">
        <v>283036</v>
      </c>
      <c r="AT40" s="1118"/>
      <c r="AU40" s="1299">
        <v>283619</v>
      </c>
      <c r="AV40" s="1299">
        <v>288418</v>
      </c>
      <c r="AX40" s="1299">
        <v>273109</v>
      </c>
      <c r="AY40" s="1299">
        <v>275323</v>
      </c>
    </row>
    <row r="41" spans="1:51" s="1035" customFormat="1" ht="16.05" customHeight="1">
      <c r="A41" s="1302" t="s">
        <v>206</v>
      </c>
      <c r="B41" s="1298">
        <v>10110</v>
      </c>
      <c r="C41" s="1298">
        <v>9483</v>
      </c>
      <c r="D41" s="1118"/>
      <c r="E41" s="1299">
        <v>8707</v>
      </c>
      <c r="F41" s="1299">
        <v>8263</v>
      </c>
      <c r="G41" s="1118"/>
      <c r="H41" s="1299">
        <v>7569</v>
      </c>
      <c r="I41" s="1299">
        <v>7131</v>
      </c>
      <c r="J41" s="1118"/>
      <c r="K41" s="1299">
        <v>7217</v>
      </c>
      <c r="L41" s="1299">
        <v>6799</v>
      </c>
      <c r="M41" s="1118"/>
      <c r="N41" s="1299">
        <v>6267</v>
      </c>
      <c r="O41" s="1299">
        <v>5778</v>
      </c>
      <c r="P41" s="1118"/>
      <c r="Q41" s="1299">
        <v>5097</v>
      </c>
      <c r="R41" s="1299">
        <v>4630</v>
      </c>
      <c r="S41" s="1118"/>
      <c r="T41" s="1299">
        <v>5229</v>
      </c>
      <c r="U41" s="1299">
        <v>4771</v>
      </c>
      <c r="V41" s="1118"/>
      <c r="W41" s="1299">
        <v>4840</v>
      </c>
      <c r="X41" s="1299">
        <v>4398</v>
      </c>
      <c r="Y41" s="1118"/>
      <c r="Z41" s="1299">
        <v>5199</v>
      </c>
      <c r="AA41" s="1299">
        <v>4791</v>
      </c>
      <c r="AB41" s="1118"/>
      <c r="AC41" s="1299">
        <v>0</v>
      </c>
      <c r="AD41" s="1299">
        <v>4915</v>
      </c>
      <c r="AE41" s="1118"/>
      <c r="AF41" s="1299">
        <v>0</v>
      </c>
      <c r="AG41" s="1299">
        <v>5636</v>
      </c>
      <c r="AH41" s="1118"/>
      <c r="AI41" s="1299">
        <v>0</v>
      </c>
      <c r="AJ41" s="1299">
        <v>3052</v>
      </c>
      <c r="AK41" s="1118"/>
      <c r="AL41" s="1299">
        <v>0</v>
      </c>
      <c r="AM41" s="1299">
        <v>2511</v>
      </c>
      <c r="AN41" s="1118"/>
      <c r="AO41" s="1299">
        <v>0</v>
      </c>
      <c r="AP41" s="1299">
        <v>2345</v>
      </c>
      <c r="AQ41" s="1118"/>
      <c r="AR41" s="1299">
        <v>0</v>
      </c>
      <c r="AS41" s="1299">
        <v>2660</v>
      </c>
      <c r="AT41" s="1118"/>
      <c r="AU41" s="1299"/>
      <c r="AV41" s="1299">
        <v>3198</v>
      </c>
      <c r="AX41" s="1299">
        <v>0</v>
      </c>
      <c r="AY41" s="1299">
        <v>3051</v>
      </c>
    </row>
    <row r="42" spans="1:51" s="1035" customFormat="1" ht="16.05" customHeight="1">
      <c r="A42" s="1302" t="s">
        <v>178</v>
      </c>
      <c r="B42" s="1298">
        <v>372729</v>
      </c>
      <c r="C42" s="1298">
        <v>354879</v>
      </c>
      <c r="D42" s="1118"/>
      <c r="E42" s="1299">
        <v>401932</v>
      </c>
      <c r="F42" s="1299">
        <v>379330</v>
      </c>
      <c r="G42" s="1118"/>
      <c r="H42" s="1299">
        <v>378715</v>
      </c>
      <c r="I42" s="1299">
        <v>360207</v>
      </c>
      <c r="J42" s="1118"/>
      <c r="K42" s="1299">
        <v>346855</v>
      </c>
      <c r="L42" s="1299">
        <v>330915</v>
      </c>
      <c r="M42" s="1118"/>
      <c r="N42" s="1299">
        <v>314170</v>
      </c>
      <c r="O42" s="1299">
        <v>296819</v>
      </c>
      <c r="P42" s="1118"/>
      <c r="Q42" s="1299">
        <v>322316</v>
      </c>
      <c r="R42" s="1299">
        <v>304995</v>
      </c>
      <c r="S42" s="1118"/>
      <c r="T42" s="1299">
        <v>303273</v>
      </c>
      <c r="U42" s="1299">
        <v>285425</v>
      </c>
      <c r="V42" s="1118"/>
      <c r="W42" s="1299">
        <v>309312</v>
      </c>
      <c r="X42" s="1299">
        <v>292254</v>
      </c>
      <c r="Y42" s="1118"/>
      <c r="Z42" s="1299">
        <v>300339</v>
      </c>
      <c r="AA42" s="1299">
        <v>284194</v>
      </c>
      <c r="AB42" s="1118"/>
      <c r="AC42" s="1299">
        <v>0</v>
      </c>
      <c r="AD42" s="1299">
        <v>285279</v>
      </c>
      <c r="AE42" s="1118"/>
      <c r="AF42" s="1299">
        <v>0</v>
      </c>
      <c r="AG42" s="1299">
        <v>277985</v>
      </c>
      <c r="AH42" s="1118"/>
      <c r="AI42" s="1299">
        <v>0</v>
      </c>
      <c r="AJ42" s="1299">
        <v>264892</v>
      </c>
      <c r="AK42" s="1118"/>
      <c r="AL42" s="1299">
        <v>0</v>
      </c>
      <c r="AM42" s="1299">
        <v>264147</v>
      </c>
      <c r="AN42" s="1118"/>
      <c r="AO42" s="1299">
        <v>0</v>
      </c>
      <c r="AP42" s="1299">
        <v>290740</v>
      </c>
      <c r="AQ42" s="1118"/>
      <c r="AR42" s="1299">
        <v>0</v>
      </c>
      <c r="AS42" s="1299">
        <v>280376</v>
      </c>
      <c r="AT42" s="1118"/>
      <c r="AU42" s="1299"/>
      <c r="AV42" s="1299">
        <v>285220</v>
      </c>
      <c r="AX42" s="1299">
        <v>0</v>
      </c>
      <c r="AY42" s="1299">
        <v>272272</v>
      </c>
    </row>
    <row r="43" spans="1:51" s="1035" customFormat="1" ht="16.05" customHeight="1">
      <c r="A43" s="1134" t="s">
        <v>1216</v>
      </c>
      <c r="B43" s="1298">
        <v>0</v>
      </c>
      <c r="C43" s="1298">
        <v>0</v>
      </c>
      <c r="D43" s="1118"/>
      <c r="E43" s="1299">
        <v>0</v>
      </c>
      <c r="F43" s="1299">
        <v>0</v>
      </c>
      <c r="G43" s="1118"/>
      <c r="H43" s="1299">
        <v>0</v>
      </c>
      <c r="I43" s="1299">
        <v>0</v>
      </c>
      <c r="J43" s="1118"/>
      <c r="K43" s="1299">
        <v>0</v>
      </c>
      <c r="L43" s="1299">
        <v>0</v>
      </c>
      <c r="M43" s="1118"/>
      <c r="N43" s="1299">
        <v>0</v>
      </c>
      <c r="O43" s="1299">
        <v>0</v>
      </c>
      <c r="P43" s="1118"/>
      <c r="Q43" s="1299">
        <v>0</v>
      </c>
      <c r="R43" s="1299">
        <v>0</v>
      </c>
      <c r="S43" s="1118"/>
      <c r="T43" s="1299">
        <v>0</v>
      </c>
      <c r="U43" s="1299">
        <v>0</v>
      </c>
      <c r="V43" s="1118"/>
      <c r="W43" s="1299">
        <v>0</v>
      </c>
      <c r="X43" s="1299">
        <v>0</v>
      </c>
      <c r="Y43" s="1118"/>
      <c r="Z43" s="1299">
        <v>0</v>
      </c>
      <c r="AA43" s="1299">
        <v>0</v>
      </c>
      <c r="AB43" s="1118"/>
      <c r="AC43" s="1299">
        <v>0</v>
      </c>
      <c r="AD43" s="1299">
        <v>0</v>
      </c>
      <c r="AE43" s="1118"/>
      <c r="AF43" s="1299">
        <v>0</v>
      </c>
      <c r="AG43" s="1299">
        <v>0</v>
      </c>
      <c r="AH43" s="1118"/>
      <c r="AI43" s="1299">
        <v>0</v>
      </c>
      <c r="AJ43" s="1299">
        <v>0</v>
      </c>
      <c r="AK43" s="1118"/>
      <c r="AL43" s="1299">
        <v>3106</v>
      </c>
      <c r="AM43" s="1299">
        <v>3178</v>
      </c>
      <c r="AN43" s="1118"/>
      <c r="AO43" s="1299">
        <v>3268</v>
      </c>
      <c r="AP43" s="1299">
        <v>3329</v>
      </c>
      <c r="AQ43" s="1118"/>
      <c r="AR43" s="1300">
        <v>3207</v>
      </c>
      <c r="AS43" s="1300">
        <v>3249</v>
      </c>
      <c r="AT43" s="1118"/>
      <c r="AU43" s="1300">
        <v>3346</v>
      </c>
      <c r="AV43" s="1300">
        <v>3378</v>
      </c>
      <c r="AX43" s="1300">
        <v>3163</v>
      </c>
      <c r="AY43" s="1300">
        <v>3184</v>
      </c>
    </row>
    <row r="44" spans="1:51" s="1035" customFormat="1" ht="16.05" customHeight="1">
      <c r="A44" s="1134" t="s">
        <v>1217</v>
      </c>
      <c r="B44" s="2093">
        <v>9402</v>
      </c>
      <c r="C44" s="2093">
        <v>10762</v>
      </c>
      <c r="D44" s="1118"/>
      <c r="E44" s="1300">
        <v>8854</v>
      </c>
      <c r="F44" s="1300">
        <v>9978</v>
      </c>
      <c r="G44" s="1118"/>
      <c r="H44" s="1300">
        <v>8200</v>
      </c>
      <c r="I44" s="1300">
        <v>9267</v>
      </c>
      <c r="J44" s="1118"/>
      <c r="K44" s="1300">
        <v>7460</v>
      </c>
      <c r="L44" s="1300">
        <v>8610</v>
      </c>
      <c r="M44" s="1118"/>
      <c r="N44" s="1300">
        <v>8147</v>
      </c>
      <c r="O44" s="1300">
        <v>8966</v>
      </c>
      <c r="P44" s="1118"/>
      <c r="Q44" s="1300">
        <v>8250</v>
      </c>
      <c r="R44" s="1300">
        <v>9194</v>
      </c>
      <c r="S44" s="1118"/>
      <c r="T44" s="1299">
        <v>9225</v>
      </c>
      <c r="U44" s="1299">
        <v>10253</v>
      </c>
      <c r="V44" s="1118"/>
      <c r="W44" s="1299">
        <v>9141</v>
      </c>
      <c r="X44" s="1299">
        <v>9994</v>
      </c>
      <c r="Y44" s="1118"/>
      <c r="Z44" s="1299">
        <v>8810</v>
      </c>
      <c r="AA44" s="1299">
        <v>9656</v>
      </c>
      <c r="AB44" s="1118"/>
      <c r="AC44" s="1299">
        <v>8412</v>
      </c>
      <c r="AD44" s="1299">
        <v>9328</v>
      </c>
      <c r="AE44" s="1118"/>
      <c r="AF44" s="1299">
        <v>10035</v>
      </c>
      <c r="AG44" s="1299">
        <v>10843</v>
      </c>
      <c r="AH44" s="1118"/>
      <c r="AI44" s="1299">
        <v>9509</v>
      </c>
      <c r="AJ44" s="1299">
        <v>10384</v>
      </c>
      <c r="AK44" s="1118"/>
      <c r="AL44" s="1299">
        <v>11022</v>
      </c>
      <c r="AM44" s="1299">
        <v>10855</v>
      </c>
      <c r="AN44" s="1118"/>
      <c r="AO44" s="1299">
        <v>10805</v>
      </c>
      <c r="AP44" s="1299">
        <v>10660</v>
      </c>
      <c r="AQ44" s="1118"/>
      <c r="AR44" s="1300">
        <v>10617</v>
      </c>
      <c r="AS44" s="1300">
        <v>10501</v>
      </c>
      <c r="AT44" s="1118"/>
      <c r="AU44" s="1300">
        <v>11979</v>
      </c>
      <c r="AV44" s="1300">
        <v>11898</v>
      </c>
      <c r="AX44" s="1300">
        <v>11113</v>
      </c>
      <c r="AY44" s="1300">
        <v>10963</v>
      </c>
    </row>
    <row r="45" spans="1:51" s="1035" customFormat="1" ht="16.05" customHeight="1" thickBot="1">
      <c r="A45" s="1151" t="s">
        <v>1218</v>
      </c>
      <c r="B45" s="2094">
        <v>201055</v>
      </c>
      <c r="C45" s="2094">
        <v>201052</v>
      </c>
      <c r="D45" s="1118"/>
      <c r="E45" s="1309">
        <v>192248</v>
      </c>
      <c r="F45" s="1309">
        <v>192515</v>
      </c>
      <c r="G45" s="1118"/>
      <c r="H45" s="1309">
        <v>183788</v>
      </c>
      <c r="I45" s="1309">
        <v>184027</v>
      </c>
      <c r="J45" s="1118"/>
      <c r="K45" s="1309">
        <v>175981</v>
      </c>
      <c r="L45" s="1309">
        <v>176193</v>
      </c>
      <c r="M45" s="1118"/>
      <c r="N45" s="1309">
        <v>180788</v>
      </c>
      <c r="O45" s="1309">
        <v>180970</v>
      </c>
      <c r="P45" s="1118"/>
      <c r="Q45" s="1309">
        <v>174042</v>
      </c>
      <c r="R45" s="1309">
        <v>174195</v>
      </c>
      <c r="S45" s="1118"/>
      <c r="T45" s="1309">
        <v>169199</v>
      </c>
      <c r="U45" s="1309">
        <v>169325</v>
      </c>
      <c r="V45" s="1118"/>
      <c r="W45" s="1309">
        <v>164932</v>
      </c>
      <c r="X45" s="1309">
        <v>165034</v>
      </c>
      <c r="Y45" s="1118"/>
      <c r="Z45" s="1309">
        <v>160925</v>
      </c>
      <c r="AA45" s="1309">
        <v>161008</v>
      </c>
      <c r="AB45" s="1118"/>
      <c r="AC45" s="1309">
        <v>157175</v>
      </c>
      <c r="AD45" s="1309">
        <v>157234</v>
      </c>
      <c r="AE45" s="1118"/>
      <c r="AF45" s="1309">
        <v>150639</v>
      </c>
      <c r="AG45" s="1309">
        <v>150671</v>
      </c>
      <c r="AH45" s="1118"/>
      <c r="AI45" s="1309">
        <v>144393</v>
      </c>
      <c r="AJ45" s="1309">
        <v>144404</v>
      </c>
      <c r="AK45" s="1118"/>
      <c r="AL45" s="1309">
        <v>144554</v>
      </c>
      <c r="AM45" s="1309">
        <v>144657</v>
      </c>
      <c r="AN45" s="1118"/>
      <c r="AO45" s="1309">
        <v>139348</v>
      </c>
      <c r="AP45" s="1309">
        <v>139452</v>
      </c>
      <c r="AQ45" s="1118"/>
      <c r="AR45" s="1309">
        <v>136025</v>
      </c>
      <c r="AS45" s="1309">
        <v>136130</v>
      </c>
      <c r="AT45" s="1118"/>
      <c r="AU45" s="1309">
        <v>140369</v>
      </c>
      <c r="AV45" s="1309">
        <v>140475</v>
      </c>
      <c r="AX45" s="1309">
        <v>136593</v>
      </c>
      <c r="AY45" s="1309">
        <v>136702</v>
      </c>
    </row>
    <row r="46" spans="1:51" s="1035" customFormat="1">
      <c r="A46" s="1134" t="s">
        <v>1219</v>
      </c>
      <c r="B46" s="1298">
        <v>90729</v>
      </c>
      <c r="C46" s="1298">
        <v>90729</v>
      </c>
      <c r="D46" s="1118"/>
      <c r="E46" s="1299">
        <v>90729</v>
      </c>
      <c r="F46" s="1299">
        <v>90729</v>
      </c>
      <c r="G46" s="1118"/>
      <c r="H46" s="1299">
        <v>90729</v>
      </c>
      <c r="I46" s="1299">
        <v>90729</v>
      </c>
      <c r="J46" s="1118"/>
      <c r="K46" s="1299">
        <v>90729</v>
      </c>
      <c r="L46" s="1299">
        <v>90729</v>
      </c>
      <c r="M46" s="1118"/>
      <c r="N46" s="1299">
        <v>90729</v>
      </c>
      <c r="O46" s="1299">
        <v>90729</v>
      </c>
      <c r="P46" s="1118"/>
      <c r="Q46" s="1299">
        <v>90729</v>
      </c>
      <c r="R46" s="1299">
        <v>90729</v>
      </c>
      <c r="S46" s="1118"/>
      <c r="T46" s="1299">
        <v>90729</v>
      </c>
      <c r="U46" s="1299">
        <v>90729</v>
      </c>
      <c r="V46" s="1118"/>
      <c r="W46" s="1299">
        <v>90729</v>
      </c>
      <c r="X46" s="1299">
        <v>90978</v>
      </c>
      <c r="Y46" s="1118"/>
      <c r="Z46" s="1299">
        <v>90729</v>
      </c>
      <c r="AA46" s="1299">
        <v>90729</v>
      </c>
      <c r="AB46" s="1118"/>
      <c r="AC46" s="1299">
        <v>90729</v>
      </c>
      <c r="AD46" s="1299">
        <v>90729</v>
      </c>
      <c r="AE46" s="1118"/>
      <c r="AF46" s="1299">
        <v>90729</v>
      </c>
      <c r="AG46" s="1299">
        <v>90729</v>
      </c>
      <c r="AH46" s="1118"/>
      <c r="AI46" s="1299">
        <v>90729</v>
      </c>
      <c r="AJ46" s="1299">
        <v>90729</v>
      </c>
      <c r="AK46" s="1118"/>
      <c r="AL46" s="1299">
        <v>90729</v>
      </c>
      <c r="AM46" s="1299">
        <v>90729</v>
      </c>
      <c r="AN46" s="1118"/>
      <c r="AO46" s="1299">
        <v>90729</v>
      </c>
      <c r="AP46" s="1299">
        <v>90729</v>
      </c>
      <c r="AQ46" s="1118"/>
      <c r="AR46" s="1299">
        <v>90729</v>
      </c>
      <c r="AS46" s="1299">
        <v>90729</v>
      </c>
      <c r="AT46" s="1118"/>
      <c r="AU46" s="1299">
        <v>97148</v>
      </c>
      <c r="AV46" s="1299">
        <v>97148</v>
      </c>
      <c r="AX46" s="1299">
        <v>97148</v>
      </c>
      <c r="AY46" s="1299">
        <v>97148</v>
      </c>
    </row>
    <row r="47" spans="1:51">
      <c r="A47" s="1134" t="s">
        <v>1220</v>
      </c>
      <c r="B47" s="1298">
        <v>-21</v>
      </c>
      <c r="C47" s="1298">
        <v>36</v>
      </c>
      <c r="E47" s="1299">
        <v>-2422</v>
      </c>
      <c r="F47" s="1299">
        <v>-2307</v>
      </c>
      <c r="H47" s="1299">
        <v>-3833</v>
      </c>
      <c r="I47" s="1299">
        <v>-3742</v>
      </c>
      <c r="K47" s="1299">
        <v>-5120</v>
      </c>
      <c r="L47" s="1299">
        <v>-4922</v>
      </c>
      <c r="N47" s="1299">
        <v>-5135</v>
      </c>
      <c r="O47" s="1299">
        <v>-4717</v>
      </c>
      <c r="Q47" s="1299">
        <v>-5484</v>
      </c>
      <c r="R47" s="1299">
        <v>-5133</v>
      </c>
      <c r="T47" s="1299">
        <v>-8321</v>
      </c>
      <c r="U47" s="1299">
        <v>-7688</v>
      </c>
      <c r="W47" s="1299">
        <v>-7382</v>
      </c>
      <c r="X47" s="1299">
        <v>-6594</v>
      </c>
      <c r="Z47" s="1299">
        <v>-6333</v>
      </c>
      <c r="AA47" s="1299">
        <v>-5544</v>
      </c>
      <c r="AC47" s="1299">
        <v>-6038</v>
      </c>
      <c r="AD47" s="1299">
        <v>-5272</v>
      </c>
      <c r="AF47" s="1299">
        <v>-6487</v>
      </c>
      <c r="AG47" s="1299">
        <v>-6163</v>
      </c>
      <c r="AI47" s="1299">
        <v>-7339</v>
      </c>
      <c r="AJ47" s="1299">
        <v>-7047</v>
      </c>
      <c r="AL47" s="1299">
        <v>-2705</v>
      </c>
      <c r="AM47" s="1299">
        <v>-1448</v>
      </c>
      <c r="AO47" s="1299">
        <v>-2259</v>
      </c>
      <c r="AP47" s="1299">
        <v>-1004</v>
      </c>
      <c r="AR47" s="1299">
        <v>-1294</v>
      </c>
      <c r="AS47" s="1299">
        <v>-49</v>
      </c>
      <c r="AU47" s="1299">
        <v>-1199</v>
      </c>
      <c r="AV47" s="1299">
        <v>51</v>
      </c>
      <c r="AX47" s="1299">
        <v>-382</v>
      </c>
      <c r="AY47" s="1299">
        <v>878</v>
      </c>
    </row>
    <row r="48" spans="1:51" ht="16.05" customHeight="1">
      <c r="A48" s="1134" t="s">
        <v>1116</v>
      </c>
      <c r="B48" s="1298">
        <v>111256</v>
      </c>
      <c r="C48" s="1298">
        <v>111196</v>
      </c>
      <c r="E48" s="1299">
        <v>104309</v>
      </c>
      <c r="F48" s="1299">
        <v>104461</v>
      </c>
      <c r="H48" s="1299">
        <v>97268</v>
      </c>
      <c r="I48" s="1299">
        <v>97416</v>
      </c>
      <c r="K48" s="1299">
        <v>90440</v>
      </c>
      <c r="L48" s="1299">
        <v>90454</v>
      </c>
      <c r="N48" s="1299">
        <v>95205</v>
      </c>
      <c r="O48" s="1299">
        <v>94969</v>
      </c>
      <c r="Q48" s="1299">
        <v>88830</v>
      </c>
      <c r="R48" s="1299">
        <v>88632</v>
      </c>
      <c r="T48" s="1299">
        <v>86900</v>
      </c>
      <c r="U48" s="1299">
        <v>86393</v>
      </c>
      <c r="W48" s="1299">
        <v>81703</v>
      </c>
      <c r="X48" s="1299">
        <v>80768</v>
      </c>
      <c r="Z48" s="1299">
        <v>76600</v>
      </c>
      <c r="AA48" s="1299">
        <v>75894</v>
      </c>
      <c r="AC48" s="1299">
        <v>72555</v>
      </c>
      <c r="AD48" s="1299">
        <v>71848</v>
      </c>
      <c r="AF48" s="1299">
        <v>66468</v>
      </c>
      <c r="AG48" s="1299">
        <v>66176</v>
      </c>
      <c r="AI48" s="1299">
        <v>61082</v>
      </c>
      <c r="AJ48" s="1299">
        <v>60801</v>
      </c>
      <c r="AL48" s="1299">
        <v>57058</v>
      </c>
      <c r="AM48" s="1299">
        <v>55904</v>
      </c>
      <c r="AO48" s="1299">
        <v>51406</v>
      </c>
      <c r="AP48" s="1299">
        <v>50255</v>
      </c>
      <c r="AR48" s="1299">
        <v>47118</v>
      </c>
      <c r="AS48" s="1299">
        <v>45978</v>
      </c>
      <c r="AU48" s="1299">
        <v>44953</v>
      </c>
      <c r="AV48" s="1299">
        <v>43808</v>
      </c>
      <c r="AX48" s="1299">
        <v>40734</v>
      </c>
      <c r="AY48" s="1299">
        <v>39583</v>
      </c>
    </row>
    <row r="49" spans="1:51" ht="16.05" customHeight="1">
      <c r="A49" s="1134" t="s">
        <v>1221</v>
      </c>
      <c r="B49" s="1298">
        <v>-909</v>
      </c>
      <c r="C49" s="1298">
        <v>-909</v>
      </c>
      <c r="E49" s="1299">
        <v>-368</v>
      </c>
      <c r="F49" s="1299">
        <v>-368</v>
      </c>
      <c r="H49" s="1299">
        <v>-376</v>
      </c>
      <c r="I49" s="1299">
        <v>-376</v>
      </c>
      <c r="K49" s="1299">
        <v>-68</v>
      </c>
      <c r="L49" s="1299">
        <v>-68</v>
      </c>
      <c r="N49" s="1299">
        <v>-11</v>
      </c>
      <c r="O49" s="1299">
        <v>-11</v>
      </c>
      <c r="Q49" s="1299">
        <v>-33</v>
      </c>
      <c r="R49" s="1299">
        <v>-33</v>
      </c>
      <c r="T49" s="1299">
        <v>-109</v>
      </c>
      <c r="U49" s="1299">
        <v>-109</v>
      </c>
      <c r="W49" s="1299">
        <v>-118</v>
      </c>
      <c r="X49" s="1299">
        <v>-118</v>
      </c>
      <c r="Z49" s="1299">
        <v>-71</v>
      </c>
      <c r="AA49" s="1299">
        <v>-71</v>
      </c>
      <c r="AC49" s="1299">
        <v>-71</v>
      </c>
      <c r="AD49" s="1299">
        <v>-71</v>
      </c>
      <c r="AF49" s="1299">
        <v>-71</v>
      </c>
      <c r="AG49" s="1299">
        <v>-71</v>
      </c>
      <c r="AI49" s="1299">
        <v>-79</v>
      </c>
      <c r="AJ49" s="1299">
        <v>-79</v>
      </c>
      <c r="AL49" s="1299">
        <v>-528</v>
      </c>
      <c r="AM49" s="1299">
        <v>-528</v>
      </c>
      <c r="AO49" s="1299">
        <v>-528</v>
      </c>
      <c r="AP49" s="1299">
        <v>-528</v>
      </c>
      <c r="AR49" s="1299">
        <v>-528</v>
      </c>
      <c r="AS49" s="1299">
        <v>-528</v>
      </c>
      <c r="AU49" s="1299">
        <v>-533</v>
      </c>
      <c r="AV49" s="1299">
        <v>-533</v>
      </c>
      <c r="AX49" s="1299">
        <v>-907</v>
      </c>
      <c r="AY49" s="1299">
        <v>-907</v>
      </c>
    </row>
    <row r="50" spans="1:51" ht="14.4" thickBot="1">
      <c r="A50" s="1310" t="s">
        <v>1222</v>
      </c>
      <c r="B50" s="1311">
        <v>3048537</v>
      </c>
      <c r="C50" s="1311">
        <v>2732288</v>
      </c>
      <c r="E50" s="1311">
        <v>3008534</v>
      </c>
      <c r="F50" s="1311">
        <v>2694659</v>
      </c>
      <c r="H50" s="1311">
        <v>2931995</v>
      </c>
      <c r="I50" s="1311">
        <v>2636883</v>
      </c>
      <c r="K50" s="1311">
        <v>2788916</v>
      </c>
      <c r="L50" s="1311">
        <v>2502518</v>
      </c>
      <c r="N50" s="1311">
        <v>2696522</v>
      </c>
      <c r="O50" s="1311">
        <v>2416947</v>
      </c>
      <c r="Q50" s="1311">
        <v>2678896</v>
      </c>
      <c r="R50" s="1311">
        <v>2411605</v>
      </c>
      <c r="T50" s="1311">
        <v>2585768</v>
      </c>
      <c r="U50" s="1311">
        <v>2325477</v>
      </c>
      <c r="W50" s="1311">
        <v>2547033</v>
      </c>
      <c r="X50" s="1311">
        <v>2296426</v>
      </c>
      <c r="Z50" s="1311">
        <v>2469958</v>
      </c>
      <c r="AA50" s="1311">
        <v>2226497</v>
      </c>
      <c r="AC50" s="1311">
        <v>2422978</v>
      </c>
      <c r="AD50" s="1311">
        <v>2184728</v>
      </c>
      <c r="AF50" s="1311">
        <v>2294476</v>
      </c>
      <c r="AG50" s="1311">
        <v>2062596</v>
      </c>
      <c r="AI50" s="1311">
        <v>2183310</v>
      </c>
      <c r="AJ50" s="1311">
        <v>1969791</v>
      </c>
      <c r="AL50" s="1311">
        <v>2166019</v>
      </c>
      <c r="AM50" s="1311">
        <v>1954548</v>
      </c>
      <c r="AO50" s="1311">
        <v>2154879</v>
      </c>
      <c r="AP50" s="1311">
        <v>1943150</v>
      </c>
      <c r="AR50" s="1311">
        <v>2065744</v>
      </c>
      <c r="AS50" s="1311">
        <v>1850684</v>
      </c>
      <c r="AU50" s="1311">
        <v>2124817</v>
      </c>
      <c r="AV50" s="1311">
        <v>1917123</v>
      </c>
      <c r="AX50" s="1311">
        <v>2112586</v>
      </c>
      <c r="AY50" s="1311">
        <v>1901734</v>
      </c>
    </row>
    <row r="51" spans="1:51">
      <c r="A51" s="1078" t="s">
        <v>1223</v>
      </c>
    </row>
    <row r="52" spans="1:51">
      <c r="A52" s="1078" t="s">
        <v>1224</v>
      </c>
    </row>
    <row r="53" spans="1:51">
      <c r="A53" s="2009" t="s">
        <v>1225</v>
      </c>
    </row>
  </sheetData>
  <hyperlinks>
    <hyperlink ref="A3" location="Contents!C14" display="Conciliação do Patrimônio de Referência (PR) com o balanço patrimonial" xr:uid="{47A7E68E-E619-413E-AD17-C13C0F5D294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7EE89-F0B4-4707-B16E-DEE0AEAA38F0}">
  <sheetPr codeName="Planilha8">
    <tabColor rgb="FF5F6062"/>
  </sheetPr>
  <dimension ref="A1:AC37"/>
  <sheetViews>
    <sheetView showGridLines="0" topLeftCell="B1" zoomScale="80" zoomScaleNormal="80" workbookViewId="0">
      <selection activeCell="B1" sqref="B1"/>
    </sheetView>
  </sheetViews>
  <sheetFormatPr defaultColWidth="8.77734375" defaultRowHeight="13.8"/>
  <cols>
    <col min="1" max="1" width="1.77734375" style="1035" hidden="1" customWidth="1"/>
    <col min="2" max="2" width="66.44140625" style="1035" customWidth="1"/>
    <col min="3" max="16" width="13.77734375" style="1035" customWidth="1"/>
    <col min="17" max="27" width="11.77734375" style="1035" customWidth="1"/>
    <col min="28" max="16384" width="8.77734375" style="1035"/>
  </cols>
  <sheetData>
    <row r="1" spans="1:29" s="1054" customFormat="1" ht="5.25" customHeight="1">
      <c r="A1" s="1045"/>
      <c r="B1" s="1046"/>
      <c r="C1" s="1046"/>
      <c r="D1" s="1046"/>
      <c r="E1" s="1046"/>
      <c r="F1" s="1046"/>
      <c r="G1" s="1046"/>
      <c r="H1" s="1046"/>
      <c r="I1" s="1046"/>
      <c r="J1" s="1046"/>
      <c r="K1" s="1046"/>
      <c r="L1" s="1046"/>
      <c r="M1" s="1046"/>
      <c r="N1" s="1046"/>
      <c r="O1" s="1046"/>
      <c r="P1" s="1046"/>
      <c r="Q1" s="1047"/>
      <c r="R1" s="1047"/>
      <c r="S1" s="1047"/>
      <c r="T1" s="1047"/>
      <c r="U1" s="1047"/>
      <c r="V1" s="1047"/>
      <c r="W1" s="1047"/>
      <c r="X1" s="1048"/>
      <c r="Y1" s="1049"/>
      <c r="Z1" s="1050"/>
      <c r="AA1" s="1051"/>
      <c r="AB1" s="1052"/>
      <c r="AC1" s="1053"/>
    </row>
    <row r="2" spans="1:29" s="1646" customFormat="1">
      <c r="A2" s="1987"/>
      <c r="B2" s="1645" t="s">
        <v>58</v>
      </c>
      <c r="C2" s="1645"/>
      <c r="D2" s="1645"/>
      <c r="E2" s="1645"/>
      <c r="F2" s="1645"/>
      <c r="G2" s="1645"/>
      <c r="H2" s="1645"/>
      <c r="I2" s="1645"/>
      <c r="J2" s="1645"/>
      <c r="K2" s="1645"/>
      <c r="L2" s="1645"/>
      <c r="M2" s="1645"/>
      <c r="N2" s="1645"/>
      <c r="O2" s="1645"/>
      <c r="P2" s="1645"/>
      <c r="Q2" s="1988"/>
      <c r="R2" s="1988"/>
      <c r="S2" s="1988"/>
      <c r="T2" s="1988"/>
      <c r="U2" s="1988"/>
      <c r="V2" s="1988"/>
      <c r="W2" s="1988"/>
      <c r="X2" s="1988"/>
      <c r="Y2" s="1988"/>
      <c r="Z2" s="1988"/>
      <c r="AA2" s="1988"/>
    </row>
    <row r="3" spans="1:29" hidden="1">
      <c r="A3" s="1057"/>
      <c r="B3" s="1057"/>
      <c r="C3" s="1057"/>
      <c r="D3" s="1057"/>
      <c r="E3" s="1057"/>
      <c r="F3" s="1057"/>
      <c r="G3" s="1057"/>
      <c r="H3" s="1057"/>
      <c r="I3" s="1057"/>
      <c r="J3" s="1057"/>
      <c r="K3" s="1057"/>
      <c r="L3" s="1057"/>
      <c r="M3" s="1057"/>
      <c r="N3" s="1057"/>
      <c r="O3" s="1057"/>
      <c r="P3" s="1057"/>
      <c r="Q3" s="1058"/>
      <c r="R3" s="1058"/>
      <c r="S3" s="1058"/>
      <c r="T3" s="1058"/>
      <c r="U3" s="1058" t="s">
        <v>59</v>
      </c>
      <c r="V3" s="1058" t="s">
        <v>60</v>
      </c>
      <c r="W3" s="1058" t="s">
        <v>61</v>
      </c>
      <c r="X3" s="1058" t="s">
        <v>62</v>
      </c>
      <c r="Y3" s="1058" t="s">
        <v>63</v>
      </c>
      <c r="Z3" s="1058" t="s">
        <v>64</v>
      </c>
      <c r="AA3" s="1058"/>
    </row>
    <row r="4" spans="1:29" ht="14.4" thickBot="1">
      <c r="A4" s="1057"/>
      <c r="B4" s="1059" t="s">
        <v>65</v>
      </c>
      <c r="C4" s="1060" t="s">
        <v>2835</v>
      </c>
      <c r="D4" s="1060" t="s">
        <v>66</v>
      </c>
      <c r="E4" s="1060" t="s">
        <v>67</v>
      </c>
      <c r="F4" s="1060" t="s">
        <v>68</v>
      </c>
      <c r="G4" s="1060" t="s">
        <v>69</v>
      </c>
      <c r="H4" s="1060" t="s">
        <v>70</v>
      </c>
      <c r="I4" s="1060" t="s">
        <v>71</v>
      </c>
      <c r="J4" s="1060" t="s">
        <v>72</v>
      </c>
      <c r="K4" s="1060" t="s">
        <v>73</v>
      </c>
      <c r="L4" s="1060" t="s">
        <v>74</v>
      </c>
      <c r="M4" s="1060" t="s">
        <v>75</v>
      </c>
      <c r="N4" s="1060" t="s">
        <v>76</v>
      </c>
      <c r="O4" s="1060" t="s">
        <v>77</v>
      </c>
      <c r="P4" s="1060" t="s">
        <v>78</v>
      </c>
      <c r="Q4" s="1060" t="s">
        <v>79</v>
      </c>
      <c r="R4" s="1060" t="s">
        <v>80</v>
      </c>
      <c r="S4" s="1060" t="s">
        <v>81</v>
      </c>
      <c r="T4" s="1060" t="s">
        <v>82</v>
      </c>
      <c r="U4" s="1060" t="s">
        <v>83</v>
      </c>
      <c r="V4" s="1060" t="s">
        <v>84</v>
      </c>
      <c r="W4" s="1060" t="s">
        <v>85</v>
      </c>
      <c r="X4" s="1060" t="s">
        <v>86</v>
      </c>
      <c r="Y4" s="1060" t="s">
        <v>87</v>
      </c>
      <c r="Z4" s="1060" t="s">
        <v>88</v>
      </c>
      <c r="AA4" s="1060" t="s">
        <v>89</v>
      </c>
    </row>
    <row r="5" spans="1:29" ht="14.4" thickBot="1">
      <c r="A5" s="1061"/>
      <c r="B5" s="1062" t="s">
        <v>90</v>
      </c>
      <c r="C5" s="1062"/>
      <c r="D5" s="1062"/>
      <c r="E5" s="1062"/>
      <c r="F5" s="1062"/>
      <c r="G5" s="1062"/>
      <c r="H5" s="1062"/>
      <c r="I5" s="1062"/>
      <c r="J5" s="1062"/>
      <c r="K5" s="1062"/>
      <c r="L5" s="1062"/>
      <c r="M5" s="1062"/>
      <c r="N5" s="1062"/>
      <c r="O5" s="1062"/>
      <c r="P5" s="1062"/>
      <c r="Q5" s="1063"/>
      <c r="R5" s="1063"/>
      <c r="S5" s="1063"/>
      <c r="T5" s="1063"/>
      <c r="U5" s="1064"/>
      <c r="V5" s="1064"/>
      <c r="W5" s="1064"/>
      <c r="X5" s="1064"/>
      <c r="Y5" s="1064"/>
      <c r="Z5" s="1064"/>
      <c r="AA5" s="1064"/>
    </row>
    <row r="6" spans="1:29">
      <c r="A6" s="1065">
        <v>1</v>
      </c>
      <c r="B6" s="1066" t="s">
        <v>91</v>
      </c>
      <c r="C6" s="1067">
        <v>180611</v>
      </c>
      <c r="D6" s="1067">
        <v>188265</v>
      </c>
      <c r="E6" s="1067">
        <v>178324</v>
      </c>
      <c r="F6" s="1067">
        <v>170045</v>
      </c>
      <c r="G6" s="1067">
        <v>161346</v>
      </c>
      <c r="H6" s="1067">
        <v>166389</v>
      </c>
      <c r="I6" s="1067">
        <v>159227</v>
      </c>
      <c r="J6" s="1067">
        <v>155372</v>
      </c>
      <c r="K6" s="1067">
        <v>150873</v>
      </c>
      <c r="L6" s="1067">
        <v>147781</v>
      </c>
      <c r="M6" s="1067">
        <v>142780</v>
      </c>
      <c r="N6" s="1067">
        <v>133651</v>
      </c>
      <c r="O6" s="1067">
        <v>129053</v>
      </c>
      <c r="P6" s="1068">
        <v>130716</v>
      </c>
      <c r="Q6" s="1068">
        <v>123547</v>
      </c>
      <c r="R6" s="1068">
        <v>124964</v>
      </c>
      <c r="S6" s="1068">
        <v>121025</v>
      </c>
      <c r="T6" s="1068">
        <v>119960</v>
      </c>
      <c r="U6" s="1069">
        <v>113910</v>
      </c>
      <c r="V6" s="1069">
        <v>108119</v>
      </c>
      <c r="W6" s="1069">
        <v>107668</v>
      </c>
      <c r="X6" s="1069">
        <v>117328.43826594301</v>
      </c>
      <c r="Y6" s="1069">
        <v>113235.28461877507</v>
      </c>
      <c r="Z6" s="1069">
        <v>115498.44889032019</v>
      </c>
      <c r="AA6" s="1069">
        <v>109156.37805866</v>
      </c>
    </row>
    <row r="7" spans="1:29">
      <c r="A7" s="1065">
        <v>2</v>
      </c>
      <c r="B7" s="1066" t="s">
        <v>92</v>
      </c>
      <c r="C7" s="1067">
        <v>202344</v>
      </c>
      <c r="D7" s="1067">
        <v>206196</v>
      </c>
      <c r="E7" s="1067">
        <v>199088</v>
      </c>
      <c r="F7" s="1067">
        <v>191101</v>
      </c>
      <c r="G7" s="1067">
        <v>180575</v>
      </c>
      <c r="H7" s="1067">
        <v>185141</v>
      </c>
      <c r="I7" s="1067">
        <v>177795</v>
      </c>
      <c r="J7" s="1067">
        <v>173670</v>
      </c>
      <c r="K7" s="1067">
        <v>169787</v>
      </c>
      <c r="L7" s="1067">
        <v>166868</v>
      </c>
      <c r="M7" s="1067">
        <v>161872</v>
      </c>
      <c r="N7" s="1067">
        <v>151245</v>
      </c>
      <c r="O7" s="1067">
        <v>145402</v>
      </c>
      <c r="P7" s="1068">
        <v>149912</v>
      </c>
      <c r="Q7" s="1068">
        <v>141409</v>
      </c>
      <c r="R7" s="1068">
        <v>141674</v>
      </c>
      <c r="S7" s="1068">
        <v>139552</v>
      </c>
      <c r="T7" s="1068">
        <v>137157</v>
      </c>
      <c r="U7" s="1069">
        <v>132272</v>
      </c>
      <c r="V7" s="1069">
        <v>126214</v>
      </c>
      <c r="W7" s="1069">
        <v>124980</v>
      </c>
      <c r="X7" s="1069">
        <v>128696.398053953</v>
      </c>
      <c r="Y7" s="1069">
        <v>124856.38061857507</v>
      </c>
      <c r="Z7" s="1069">
        <v>126373.08975896018</v>
      </c>
      <c r="AA7" s="1069">
        <v>120124.22610189</v>
      </c>
    </row>
    <row r="8" spans="1:29">
      <c r="A8" s="1065">
        <v>3</v>
      </c>
      <c r="B8" s="1066" t="s">
        <v>93</v>
      </c>
      <c r="C8" s="1067">
        <v>224092</v>
      </c>
      <c r="D8" s="1067">
        <v>227602</v>
      </c>
      <c r="E8" s="1067">
        <v>227250</v>
      </c>
      <c r="F8" s="1067">
        <v>215557</v>
      </c>
      <c r="G8" s="1067">
        <v>203885</v>
      </c>
      <c r="H8" s="1067">
        <v>206862</v>
      </c>
      <c r="I8" s="1067">
        <v>197653</v>
      </c>
      <c r="J8" s="1067">
        <v>192828</v>
      </c>
      <c r="K8" s="1067">
        <v>188752</v>
      </c>
      <c r="L8" s="1067">
        <v>185415</v>
      </c>
      <c r="M8" s="1067">
        <v>180304</v>
      </c>
      <c r="N8" s="1067">
        <v>168956</v>
      </c>
      <c r="O8" s="1067">
        <v>162203</v>
      </c>
      <c r="P8" s="1068">
        <v>169797</v>
      </c>
      <c r="Q8" s="1068">
        <v>161099</v>
      </c>
      <c r="R8" s="1068">
        <v>156561</v>
      </c>
      <c r="S8" s="1068">
        <v>155280</v>
      </c>
      <c r="T8" s="1068">
        <v>151244</v>
      </c>
      <c r="U8" s="1069">
        <v>146894</v>
      </c>
      <c r="V8" s="1069">
        <v>140650</v>
      </c>
      <c r="W8" s="1069">
        <v>139218</v>
      </c>
      <c r="X8" s="1069">
        <v>140595.50639592303</v>
      </c>
      <c r="Y8" s="1069">
        <v>136754.55521425506</v>
      </c>
      <c r="Z8" s="1069">
        <v>138267.09834128019</v>
      </c>
      <c r="AA8" s="1069">
        <v>132056.33576650999</v>
      </c>
    </row>
    <row r="9" spans="1:29" ht="15.75" customHeight="1">
      <c r="A9" s="1066" t="s">
        <v>94</v>
      </c>
      <c r="B9" s="1066" t="s">
        <v>95</v>
      </c>
      <c r="C9" s="2072">
        <v>0</v>
      </c>
      <c r="D9" s="2072">
        <v>0</v>
      </c>
      <c r="E9" s="1068">
        <v>0</v>
      </c>
      <c r="F9" s="1068">
        <v>0</v>
      </c>
      <c r="G9" s="1068">
        <v>0</v>
      </c>
      <c r="H9" s="1068">
        <v>0</v>
      </c>
      <c r="I9" s="1068">
        <v>0</v>
      </c>
      <c r="J9" s="1068">
        <v>0</v>
      </c>
      <c r="K9" s="1068">
        <v>0</v>
      </c>
      <c r="L9" s="1068">
        <v>0</v>
      </c>
      <c r="M9" s="1068">
        <v>0</v>
      </c>
      <c r="N9" s="1068">
        <v>0</v>
      </c>
      <c r="O9" s="1068">
        <v>0</v>
      </c>
      <c r="P9" s="1068">
        <v>0</v>
      </c>
      <c r="Q9" s="1068">
        <v>0</v>
      </c>
      <c r="R9" s="1068">
        <v>0</v>
      </c>
      <c r="S9" s="1068">
        <v>0</v>
      </c>
      <c r="T9" s="1068">
        <v>0</v>
      </c>
      <c r="U9" s="1069">
        <v>0</v>
      </c>
      <c r="V9" s="1069">
        <v>0</v>
      </c>
      <c r="W9" s="1069">
        <v>0</v>
      </c>
      <c r="X9" s="1069">
        <v>0</v>
      </c>
      <c r="Y9" s="1069">
        <v>0</v>
      </c>
      <c r="Z9" s="1069">
        <v>0</v>
      </c>
      <c r="AA9" s="1069">
        <v>0</v>
      </c>
    </row>
    <row r="10" spans="1:29" ht="15.75" customHeight="1">
      <c r="A10" s="1066" t="s">
        <v>96</v>
      </c>
      <c r="B10" s="1066" t="s">
        <v>97</v>
      </c>
      <c r="C10" s="2072">
        <v>0</v>
      </c>
      <c r="D10" s="2072">
        <v>0</v>
      </c>
      <c r="E10" s="1068">
        <v>0</v>
      </c>
      <c r="F10" s="1068">
        <v>0</v>
      </c>
      <c r="G10" s="1068">
        <v>0</v>
      </c>
      <c r="H10" s="1068">
        <v>0</v>
      </c>
      <c r="I10" s="1068">
        <v>0</v>
      </c>
      <c r="J10" s="1068">
        <v>0</v>
      </c>
      <c r="K10" s="1068">
        <v>0</v>
      </c>
      <c r="L10" s="1068">
        <v>0</v>
      </c>
      <c r="M10" s="1068">
        <v>0</v>
      </c>
      <c r="N10" s="1068">
        <v>0</v>
      </c>
      <c r="O10" s="1068">
        <v>0</v>
      </c>
      <c r="P10" s="1068">
        <v>0</v>
      </c>
      <c r="Q10" s="1068">
        <v>0</v>
      </c>
      <c r="R10" s="1068">
        <v>0</v>
      </c>
      <c r="S10" s="1068">
        <v>0</v>
      </c>
      <c r="T10" s="1068">
        <v>0</v>
      </c>
      <c r="U10" s="1069">
        <v>0</v>
      </c>
      <c r="V10" s="1069">
        <v>0</v>
      </c>
      <c r="W10" s="1069">
        <v>0</v>
      </c>
      <c r="X10" s="1069">
        <v>0</v>
      </c>
      <c r="Y10" s="1069">
        <v>0</v>
      </c>
      <c r="Z10" s="1069">
        <v>0</v>
      </c>
      <c r="AA10" s="1069">
        <v>0</v>
      </c>
    </row>
    <row r="11" spans="1:29" ht="14.4" thickBot="1">
      <c r="A11" s="1061"/>
      <c r="B11" s="1062" t="s">
        <v>98</v>
      </c>
      <c r="C11" s="1070"/>
      <c r="D11" s="1070"/>
      <c r="E11" s="1070"/>
      <c r="F11" s="1070"/>
      <c r="G11" s="1070"/>
      <c r="H11" s="1070"/>
      <c r="I11" s="1070"/>
      <c r="J11" s="1070"/>
      <c r="K11" s="1070"/>
      <c r="L11" s="1070"/>
      <c r="M11" s="1070"/>
      <c r="N11" s="1070"/>
      <c r="O11" s="1070"/>
      <c r="P11" s="1070"/>
      <c r="Q11" s="1064"/>
      <c r="R11" s="1064"/>
      <c r="S11" s="1064"/>
      <c r="T11" s="1064"/>
      <c r="U11" s="1064"/>
      <c r="V11" s="1064"/>
      <c r="W11" s="1064"/>
      <c r="X11" s="1064"/>
      <c r="Y11" s="1064"/>
      <c r="Z11" s="1064"/>
      <c r="AA11" s="1064"/>
    </row>
    <row r="12" spans="1:29">
      <c r="A12" s="1065">
        <v>4</v>
      </c>
      <c r="B12" s="1066" t="s">
        <v>99</v>
      </c>
      <c r="C12" s="1067">
        <v>1430630</v>
      </c>
      <c r="D12" s="1067">
        <v>1379056</v>
      </c>
      <c r="E12" s="1067">
        <v>1304627</v>
      </c>
      <c r="F12" s="1067">
        <v>1301541</v>
      </c>
      <c r="G12" s="1067">
        <v>1243573</v>
      </c>
      <c r="H12" s="1067">
        <v>1215019</v>
      </c>
      <c r="I12" s="1067">
        <v>1214849</v>
      </c>
      <c r="J12" s="1067">
        <v>1274840</v>
      </c>
      <c r="K12" s="1067">
        <v>1260433</v>
      </c>
      <c r="L12" s="1067">
        <v>1238582</v>
      </c>
      <c r="M12" s="1067">
        <v>1225170</v>
      </c>
      <c r="N12" s="1067">
        <v>1201628</v>
      </c>
      <c r="O12" s="1067">
        <v>1164324</v>
      </c>
      <c r="P12" s="1067">
        <v>1153841</v>
      </c>
      <c r="Q12" s="1068">
        <v>1095194</v>
      </c>
      <c r="R12" s="1068">
        <v>1048628</v>
      </c>
      <c r="S12" s="1068">
        <v>1072193</v>
      </c>
      <c r="T12" s="1068">
        <v>1042207</v>
      </c>
      <c r="U12" s="1069">
        <v>1068739</v>
      </c>
      <c r="V12" s="1069">
        <v>1040622</v>
      </c>
      <c r="W12" s="1069">
        <v>1043517</v>
      </c>
      <c r="X12" s="1069">
        <v>891300</v>
      </c>
      <c r="Y12" s="1069">
        <v>887513</v>
      </c>
      <c r="Z12" s="1069">
        <v>847001</v>
      </c>
      <c r="AA12" s="1069">
        <v>823818.00863939687</v>
      </c>
    </row>
    <row r="13" spans="1:29" ht="14.4" thickBot="1">
      <c r="A13" s="1061"/>
      <c r="B13" s="1062" t="s">
        <v>100</v>
      </c>
      <c r="C13" s="1071"/>
      <c r="D13" s="1071"/>
      <c r="E13" s="1071"/>
      <c r="F13" s="1071"/>
      <c r="G13" s="1071"/>
      <c r="H13" s="1071"/>
      <c r="I13" s="1071"/>
      <c r="J13" s="1071"/>
      <c r="K13" s="1071"/>
      <c r="L13" s="1071"/>
      <c r="M13" s="1071"/>
      <c r="N13" s="1071"/>
      <c r="O13" s="1071"/>
      <c r="P13" s="1071"/>
      <c r="Q13" s="1064"/>
      <c r="R13" s="1064"/>
      <c r="S13" s="1064"/>
      <c r="T13" s="1064"/>
      <c r="U13" s="1064"/>
      <c r="V13" s="1064"/>
      <c r="W13" s="1064"/>
      <c r="X13" s="1064"/>
      <c r="Y13" s="1064"/>
      <c r="Z13" s="1064"/>
      <c r="AA13" s="1064"/>
    </row>
    <row r="14" spans="1:29">
      <c r="A14" s="1065">
        <v>5</v>
      </c>
      <c r="B14" s="1066" t="s">
        <v>101</v>
      </c>
      <c r="C14" s="1072">
        <v>0.126</v>
      </c>
      <c r="D14" s="1072">
        <v>0.13699999999999998</v>
      </c>
      <c r="E14" s="1072">
        <v>0.13700000000000001</v>
      </c>
      <c r="F14" s="1072">
        <v>0.13100000000000001</v>
      </c>
      <c r="G14" s="1072">
        <v>0.13</v>
      </c>
      <c r="H14" s="1072">
        <v>0.13700000000000001</v>
      </c>
      <c r="I14" s="1072">
        <v>0.13100000000000001</v>
      </c>
      <c r="J14" s="1072">
        <v>0.122</v>
      </c>
      <c r="K14" s="1072">
        <v>0.12</v>
      </c>
      <c r="L14" s="1072">
        <v>0.11899999999999999</v>
      </c>
      <c r="M14" s="1072">
        <v>0.11700000000000001</v>
      </c>
      <c r="N14" s="1072">
        <v>0.111</v>
      </c>
      <c r="O14" s="1072">
        <v>0.111</v>
      </c>
      <c r="P14" s="1072">
        <v>0.113</v>
      </c>
      <c r="Q14" s="1073">
        <v>0.113</v>
      </c>
      <c r="R14" s="1073">
        <v>0.11899999999999999</v>
      </c>
      <c r="S14" s="1073">
        <v>0.113</v>
      </c>
      <c r="T14" s="1073">
        <v>0.115</v>
      </c>
      <c r="U14" s="1073">
        <v>0.107</v>
      </c>
      <c r="V14" s="1073">
        <v>0.104</v>
      </c>
      <c r="W14" s="1073">
        <v>0.10299999999999999</v>
      </c>
      <c r="X14" s="1073">
        <v>0.13163750308326971</v>
      </c>
      <c r="Y14" s="1073">
        <v>0.12758732181826224</v>
      </c>
      <c r="Z14" s="1073">
        <v>0.13636164940752771</v>
      </c>
      <c r="AA14" s="1073">
        <v>0.13250059711481754</v>
      </c>
    </row>
    <row r="15" spans="1:29">
      <c r="A15" s="1065">
        <v>6</v>
      </c>
      <c r="B15" s="1066" t="s">
        <v>102</v>
      </c>
      <c r="C15" s="1072">
        <v>0.14099999999999999</v>
      </c>
      <c r="D15" s="1072">
        <v>0.15</v>
      </c>
      <c r="E15" s="1072">
        <v>0.153</v>
      </c>
      <c r="F15" s="1072">
        <v>0.14699999999999999</v>
      </c>
      <c r="G15" s="1072">
        <v>0.14499999999999999</v>
      </c>
      <c r="H15" s="1072">
        <v>0.152</v>
      </c>
      <c r="I15" s="1072">
        <v>0.14599999999999999</v>
      </c>
      <c r="J15" s="1072">
        <v>0.13600000000000001</v>
      </c>
      <c r="K15" s="1072">
        <v>0.13500000000000001</v>
      </c>
      <c r="L15" s="1072">
        <v>0.13500000000000001</v>
      </c>
      <c r="M15" s="1072">
        <v>0.13200000000000001</v>
      </c>
      <c r="N15" s="1072">
        <v>0.126</v>
      </c>
      <c r="O15" s="1072">
        <v>0.125</v>
      </c>
      <c r="P15" s="1072">
        <v>0.13</v>
      </c>
      <c r="Q15" s="1073">
        <v>0.129</v>
      </c>
      <c r="R15" s="1073">
        <v>0.13500000000000001</v>
      </c>
      <c r="S15" s="1073">
        <v>0.13</v>
      </c>
      <c r="T15" s="1073">
        <v>0.13200000000000001</v>
      </c>
      <c r="U15" s="1073">
        <v>0.124</v>
      </c>
      <c r="V15" s="1073">
        <v>0.121</v>
      </c>
      <c r="W15" s="1073">
        <v>0.12</v>
      </c>
      <c r="X15" s="1073">
        <v>0.14439186906445425</v>
      </c>
      <c r="Y15" s="1073">
        <v>0.14068133681720155</v>
      </c>
      <c r="Z15" s="1073">
        <v>0.14920064404173652</v>
      </c>
      <c r="AA15" s="1073">
        <v>0.14581403276226632</v>
      </c>
    </row>
    <row r="16" spans="1:29">
      <c r="A16" s="1065">
        <v>7</v>
      </c>
      <c r="B16" s="1066" t="s">
        <v>103</v>
      </c>
      <c r="C16" s="1072">
        <v>0.157</v>
      </c>
      <c r="D16" s="1072">
        <v>0.16500000000000001</v>
      </c>
      <c r="E16" s="1072">
        <v>0.17399999999999999</v>
      </c>
      <c r="F16" s="1072">
        <v>0.16600000000000001</v>
      </c>
      <c r="G16" s="1072">
        <v>0.16400000000000001</v>
      </c>
      <c r="H16" s="1072">
        <v>0.17</v>
      </c>
      <c r="I16" s="1072">
        <v>0.16300000000000001</v>
      </c>
      <c r="J16" s="1072">
        <v>0.151</v>
      </c>
      <c r="K16" s="1072">
        <v>0.15</v>
      </c>
      <c r="L16" s="1072">
        <v>0.15</v>
      </c>
      <c r="M16" s="1072">
        <v>0.14699999999999999</v>
      </c>
      <c r="N16" s="1072">
        <v>0.14099999999999999</v>
      </c>
      <c r="O16" s="1072">
        <v>0.13900000000000001</v>
      </c>
      <c r="P16" s="1072">
        <v>0.14699999999999999</v>
      </c>
      <c r="Q16" s="1073">
        <v>0.14699999999999999</v>
      </c>
      <c r="R16" s="1073">
        <v>0.14899999999999999</v>
      </c>
      <c r="S16" s="1073">
        <v>0.14499999999999999</v>
      </c>
      <c r="T16" s="1073">
        <v>0.14499999999999999</v>
      </c>
      <c r="U16" s="1073">
        <v>0.13700000000000001</v>
      </c>
      <c r="V16" s="1073">
        <v>0.13500000000000001</v>
      </c>
      <c r="W16" s="1073">
        <v>0.13300000000000001</v>
      </c>
      <c r="X16" s="1073">
        <v>0.15774216106701053</v>
      </c>
      <c r="Y16" s="1073">
        <v>0.15408754881463396</v>
      </c>
      <c r="Z16" s="1073">
        <v>0.16324314109633009</v>
      </c>
      <c r="AA16" s="1073">
        <v>0.16029794733986438</v>
      </c>
    </row>
    <row r="17" spans="1:27" ht="14.4" thickBot="1">
      <c r="A17" s="1061"/>
      <c r="B17" s="1062" t="s">
        <v>104</v>
      </c>
      <c r="C17" s="1074"/>
      <c r="D17" s="1074"/>
      <c r="E17" s="1074"/>
      <c r="F17" s="1074"/>
      <c r="G17" s="1074"/>
      <c r="H17" s="1074"/>
      <c r="I17" s="1074"/>
      <c r="J17" s="1074"/>
      <c r="K17" s="1074"/>
      <c r="L17" s="1074"/>
      <c r="M17" s="1074"/>
      <c r="N17" s="1074"/>
      <c r="O17" s="1074"/>
      <c r="P17" s="1074"/>
      <c r="Q17" s="1064"/>
      <c r="R17" s="1064"/>
      <c r="S17" s="1064"/>
      <c r="T17" s="1064"/>
      <c r="U17" s="1064"/>
      <c r="V17" s="1064"/>
      <c r="W17" s="1064"/>
      <c r="X17" s="1064"/>
      <c r="Y17" s="1064"/>
      <c r="Z17" s="1064"/>
      <c r="AA17" s="1064"/>
    </row>
    <row r="18" spans="1:27">
      <c r="A18" s="1065">
        <v>8</v>
      </c>
      <c r="B18" s="1066" t="s">
        <v>105</v>
      </c>
      <c r="C18" s="1072">
        <v>2.5000000000000001E-2</v>
      </c>
      <c r="D18" s="1072">
        <v>2.5000000000000001E-2</v>
      </c>
      <c r="E18" s="1072">
        <v>2.5000000000000001E-2</v>
      </c>
      <c r="F18" s="1072">
        <v>2.5000000000000001E-2</v>
      </c>
      <c r="G18" s="1072">
        <v>2.5000000000000001E-2</v>
      </c>
      <c r="H18" s="1072">
        <v>2.5000000000000001E-2</v>
      </c>
      <c r="I18" s="1072">
        <v>2.5000000000000001E-2</v>
      </c>
      <c r="J18" s="1072">
        <v>2.5000000000000001E-2</v>
      </c>
      <c r="K18" s="1072">
        <v>2.5000000000000001E-2</v>
      </c>
      <c r="L18" s="1072">
        <v>2.5000000000000001E-2</v>
      </c>
      <c r="M18" s="1072">
        <v>2.5000000000000001E-2</v>
      </c>
      <c r="N18" s="1072">
        <v>2.5000000000000001E-2</v>
      </c>
      <c r="O18" s="1072">
        <v>0.02</v>
      </c>
      <c r="P18" s="1072">
        <v>0.02</v>
      </c>
      <c r="Q18" s="1075">
        <v>1.6250000000000001E-2</v>
      </c>
      <c r="R18" s="1075">
        <v>1.6250000000000001E-2</v>
      </c>
      <c r="S18" s="1076">
        <v>1.2500000000000001E-2</v>
      </c>
      <c r="T18" s="1076">
        <v>1.2500000000000001E-2</v>
      </c>
      <c r="U18" s="1076">
        <v>1.2500000000000001E-2</v>
      </c>
      <c r="V18" s="1076">
        <v>1.2500000000000001E-2</v>
      </c>
      <c r="W18" s="1073">
        <v>2.5000000000000001E-2</v>
      </c>
      <c r="X18" s="1073">
        <v>2.5000000000000001E-2</v>
      </c>
      <c r="Y18" s="1073">
        <v>2.5000000000000001E-2</v>
      </c>
      <c r="Z18" s="1073">
        <v>2.5000000000000001E-2</v>
      </c>
      <c r="AA18" s="1073">
        <v>2.5000000000000001E-2</v>
      </c>
    </row>
    <row r="19" spans="1:27" ht="15.6">
      <c r="A19" s="1065">
        <v>9</v>
      </c>
      <c r="B19" s="1066" t="s">
        <v>106</v>
      </c>
      <c r="C19" s="2073">
        <v>1E-3</v>
      </c>
      <c r="D19" s="2073">
        <v>1E-3</v>
      </c>
      <c r="E19" s="1073">
        <v>1E-3</v>
      </c>
      <c r="F19" s="1073">
        <v>1E-3</v>
      </c>
      <c r="G19" s="1073">
        <v>0</v>
      </c>
      <c r="H19" s="1073">
        <v>0</v>
      </c>
      <c r="I19" s="1073">
        <v>0</v>
      </c>
      <c r="J19" s="1073">
        <v>0</v>
      </c>
      <c r="K19" s="1073">
        <v>0</v>
      </c>
      <c r="L19" s="1073">
        <v>0</v>
      </c>
      <c r="M19" s="1073">
        <v>0</v>
      </c>
      <c r="N19" s="1073">
        <v>0</v>
      </c>
      <c r="O19" s="1073">
        <v>0</v>
      </c>
      <c r="P19" s="1073">
        <v>0</v>
      </c>
      <c r="Q19" s="1073">
        <v>0</v>
      </c>
      <c r="R19" s="1073">
        <v>0</v>
      </c>
      <c r="S19" s="1073">
        <v>0</v>
      </c>
      <c r="T19" s="1073">
        <v>0</v>
      </c>
      <c r="U19" s="1073">
        <v>0</v>
      </c>
      <c r="V19" s="1073">
        <v>0</v>
      </c>
      <c r="W19" s="1073">
        <v>0</v>
      </c>
      <c r="X19" s="1073">
        <v>0</v>
      </c>
      <c r="Y19" s="1073">
        <v>0</v>
      </c>
      <c r="Z19" s="1073">
        <v>0</v>
      </c>
      <c r="AA19" s="1073">
        <v>0</v>
      </c>
    </row>
    <row r="20" spans="1:27">
      <c r="A20" s="1065">
        <v>10</v>
      </c>
      <c r="B20" s="1066" t="s">
        <v>107</v>
      </c>
      <c r="C20" s="1072">
        <v>0.01</v>
      </c>
      <c r="D20" s="1072">
        <v>0.01</v>
      </c>
      <c r="E20" s="1072">
        <v>0.01</v>
      </c>
      <c r="F20" s="1072">
        <v>0.01</v>
      </c>
      <c r="G20" s="1072">
        <v>0.01</v>
      </c>
      <c r="H20" s="1072">
        <v>0.01</v>
      </c>
      <c r="I20" s="1072">
        <v>0.01</v>
      </c>
      <c r="J20" s="1072">
        <v>0.01</v>
      </c>
      <c r="K20" s="1072">
        <v>0.01</v>
      </c>
      <c r="L20" s="1072">
        <v>0.01</v>
      </c>
      <c r="M20" s="1072">
        <v>0.01</v>
      </c>
      <c r="N20" s="1072">
        <v>0.01</v>
      </c>
      <c r="O20" s="1072">
        <v>0.01</v>
      </c>
      <c r="P20" s="1072">
        <v>0.01</v>
      </c>
      <c r="Q20" s="1073">
        <v>0.01</v>
      </c>
      <c r="R20" s="1073">
        <v>0.01</v>
      </c>
      <c r="S20" s="1073">
        <v>0.01</v>
      </c>
      <c r="T20" s="1073">
        <v>0.01</v>
      </c>
      <c r="U20" s="1073">
        <v>0.01</v>
      </c>
      <c r="V20" s="1073">
        <v>0.01</v>
      </c>
      <c r="W20" s="1073">
        <v>0.01</v>
      </c>
      <c r="X20" s="1073">
        <v>0.01</v>
      </c>
      <c r="Y20" s="1073">
        <v>0.01</v>
      </c>
      <c r="Z20" s="1073">
        <v>0.01</v>
      </c>
      <c r="AA20" s="1073">
        <v>0.01</v>
      </c>
    </row>
    <row r="21" spans="1:27" ht="15.6">
      <c r="A21" s="1065">
        <v>11</v>
      </c>
      <c r="B21" s="1066" t="s">
        <v>108</v>
      </c>
      <c r="C21" s="1072">
        <v>3.5999999999999997E-2</v>
      </c>
      <c r="D21" s="1072">
        <v>3.6000000000000004E-2</v>
      </c>
      <c r="E21" s="1072">
        <v>3.5999999999999997E-2</v>
      </c>
      <c r="F21" s="1072">
        <v>3.5999999999999997E-2</v>
      </c>
      <c r="G21" s="1072">
        <v>3.5000000000000003E-2</v>
      </c>
      <c r="H21" s="1072">
        <v>3.5000000000000003E-2</v>
      </c>
      <c r="I21" s="1072">
        <v>3.5000000000000003E-2</v>
      </c>
      <c r="J21" s="1072">
        <v>3.5000000000000003E-2</v>
      </c>
      <c r="K21" s="1072">
        <v>3.5000000000000003E-2</v>
      </c>
      <c r="L21" s="1072">
        <v>3.5000000000000003E-2</v>
      </c>
      <c r="M21" s="1072">
        <v>3.5000000000000003E-2</v>
      </c>
      <c r="N21" s="1072">
        <v>3.5000000000000003E-2</v>
      </c>
      <c r="O21" s="1072">
        <v>0.03</v>
      </c>
      <c r="P21" s="1072">
        <v>0.03</v>
      </c>
      <c r="Q21" s="1075">
        <v>2.6249999999999999E-2</v>
      </c>
      <c r="R21" s="1075">
        <v>2.6249999999999999E-2</v>
      </c>
      <c r="S21" s="1076">
        <v>2.2499999999999999E-2</v>
      </c>
      <c r="T21" s="1076">
        <v>2.2499999999999999E-2</v>
      </c>
      <c r="U21" s="1076">
        <v>2.2499999999999999E-2</v>
      </c>
      <c r="V21" s="1076">
        <v>2.2499999999999999E-2</v>
      </c>
      <c r="W21" s="1073">
        <v>3.5000000000000003E-2</v>
      </c>
      <c r="X21" s="1073">
        <v>3.5000000000000003E-2</v>
      </c>
      <c r="Y21" s="1073">
        <v>3.5000000000000003E-2</v>
      </c>
      <c r="Z21" s="1073">
        <v>3.5000000000000003E-2</v>
      </c>
      <c r="AA21" s="1073">
        <v>3.5000000000000003E-2</v>
      </c>
    </row>
    <row r="22" spans="1:27">
      <c r="A22" s="1065">
        <v>12</v>
      </c>
      <c r="B22" s="1066" t="s">
        <v>109</v>
      </c>
      <c r="C22" s="1072">
        <v>4.1000000000000002E-2</v>
      </c>
      <c r="D22" s="1072">
        <v>0.05</v>
      </c>
      <c r="E22" s="1072">
        <v>5.8999999999999997E-2</v>
      </c>
      <c r="F22" s="1072">
        <v>0.05</v>
      </c>
      <c r="G22" s="1072">
        <v>4.9000000000000002E-2</v>
      </c>
      <c r="H22" s="1072">
        <v>5.5E-2</v>
      </c>
      <c r="I22" s="1072">
        <v>4.7E-2</v>
      </c>
      <c r="J22" s="1072">
        <v>3.5999999999999997E-2</v>
      </c>
      <c r="K22" s="1072">
        <v>3.5000000000000003E-2</v>
      </c>
      <c r="L22" s="1072">
        <v>3.4000000000000002E-2</v>
      </c>
      <c r="M22" s="1072">
        <v>3.2000000000000001E-2</v>
      </c>
      <c r="N22" s="1072">
        <v>2.5999999999999999E-2</v>
      </c>
      <c r="O22" s="1072">
        <v>2.9000000000000001E-2</v>
      </c>
      <c r="P22" s="1072">
        <v>3.5000000000000003E-2</v>
      </c>
      <c r="Q22" s="1073">
        <v>0.04</v>
      </c>
      <c r="R22" s="1073">
        <v>4.2000000000000003E-2</v>
      </c>
      <c r="S22" s="1073">
        <v>4.0500000000000001E-2</v>
      </c>
      <c r="T22" s="1073">
        <v>4.0500000000000001E-2</v>
      </c>
      <c r="U22" s="1073">
        <v>3.2500000000000001E-2</v>
      </c>
      <c r="V22" s="1073">
        <v>3.1E-2</v>
      </c>
      <c r="W22" s="1073">
        <v>1.6E-2</v>
      </c>
      <c r="X22" s="1073">
        <v>4.2999999999999997E-2</v>
      </c>
      <c r="Y22" s="1073">
        <v>3.9E-2</v>
      </c>
      <c r="Z22" s="1073">
        <v>4.8000000000000001E-2</v>
      </c>
      <c r="AA22" s="1073">
        <v>4.4999999999999998E-2</v>
      </c>
    </row>
    <row r="23" spans="1:27" ht="14.4" thickBot="1">
      <c r="A23" s="1061"/>
      <c r="B23" s="1062" t="s">
        <v>110</v>
      </c>
      <c r="C23" s="1071"/>
      <c r="D23" s="1071"/>
      <c r="E23" s="1071"/>
      <c r="F23" s="1071"/>
      <c r="G23" s="1071"/>
      <c r="H23" s="1071"/>
      <c r="I23" s="1071"/>
      <c r="J23" s="1071"/>
      <c r="K23" s="1071"/>
      <c r="L23" s="1071"/>
      <c r="M23" s="1071"/>
      <c r="N23" s="1071"/>
      <c r="O23" s="1071"/>
      <c r="P23" s="1071"/>
      <c r="Q23" s="1064"/>
      <c r="R23" s="1064"/>
      <c r="S23" s="1064"/>
      <c r="T23" s="1064"/>
      <c r="U23" s="1064"/>
      <c r="V23" s="1064"/>
      <c r="W23" s="1064"/>
      <c r="X23" s="1064"/>
      <c r="Y23" s="1064"/>
      <c r="Z23" s="1064"/>
      <c r="AA23" s="1064"/>
    </row>
    <row r="24" spans="1:27">
      <c r="A24" s="1065">
        <v>13</v>
      </c>
      <c r="B24" s="1066" t="s">
        <v>111</v>
      </c>
      <c r="C24" s="1067">
        <v>2710449</v>
      </c>
      <c r="D24" s="1067">
        <v>2805181</v>
      </c>
      <c r="E24" s="1067">
        <v>2726099</v>
      </c>
      <c r="F24" s="1067">
        <v>2688589</v>
      </c>
      <c r="G24" s="1067">
        <v>2554246</v>
      </c>
      <c r="H24" s="1067">
        <v>2488099</v>
      </c>
      <c r="I24" s="1067">
        <v>2467645</v>
      </c>
      <c r="J24" s="1067">
        <v>2382727</v>
      </c>
      <c r="K24" s="1067">
        <v>2351498</v>
      </c>
      <c r="L24" s="1067">
        <v>2322443</v>
      </c>
      <c r="M24" s="1067">
        <v>2243975</v>
      </c>
      <c r="N24" s="1067">
        <v>2102773</v>
      </c>
      <c r="O24" s="1067">
        <v>2015946</v>
      </c>
      <c r="P24" s="1067">
        <v>2018692</v>
      </c>
      <c r="Q24" s="1068">
        <v>1969517</v>
      </c>
      <c r="R24" s="1068">
        <v>1883388</v>
      </c>
      <c r="S24" s="1068">
        <v>1918231</v>
      </c>
      <c r="T24" s="1068">
        <v>1903298</v>
      </c>
      <c r="U24" s="1069">
        <v>1914229</v>
      </c>
      <c r="V24" s="1069">
        <v>1853479</v>
      </c>
      <c r="W24" s="1069">
        <v>1743174</v>
      </c>
      <c r="X24" s="1069">
        <v>1546564</v>
      </c>
      <c r="Y24" s="1069">
        <v>1509172</v>
      </c>
      <c r="Z24" s="1069">
        <v>1470864</v>
      </c>
      <c r="AA24" s="1069">
        <v>1463219</v>
      </c>
    </row>
    <row r="25" spans="1:27">
      <c r="A25" s="1065">
        <v>14</v>
      </c>
      <c r="B25" s="1066" t="s">
        <v>112</v>
      </c>
      <c r="C25" s="1072">
        <v>7.4999999999999997E-2</v>
      </c>
      <c r="D25" s="1072">
        <v>7.400000000000001E-2</v>
      </c>
      <c r="E25" s="1072">
        <v>7.2999999999999995E-2</v>
      </c>
      <c r="F25" s="1072">
        <v>7.0999999999999994E-2</v>
      </c>
      <c r="G25" s="1072">
        <v>7.0999999999999994E-2</v>
      </c>
      <c r="H25" s="1072">
        <v>7.3999999999999996E-2</v>
      </c>
      <c r="I25" s="1072">
        <v>7.1999999999999995E-2</v>
      </c>
      <c r="J25" s="1072">
        <v>7.2999999999999995E-2</v>
      </c>
      <c r="K25" s="1072">
        <v>7.1999999999999995E-2</v>
      </c>
      <c r="L25" s="1072">
        <v>7.1999999999999995E-2</v>
      </c>
      <c r="M25" s="1072">
        <v>7.1999999999999995E-2</v>
      </c>
      <c r="N25" s="1072">
        <v>7.1999999999999995E-2</v>
      </c>
      <c r="O25" s="1072">
        <v>7.1999999999999995E-2</v>
      </c>
      <c r="P25" s="1072">
        <v>7.3999999999999996E-2</v>
      </c>
      <c r="Q25" s="1077">
        <v>7.1999999999999995E-2</v>
      </c>
      <c r="R25" s="1077">
        <v>7.4999999999999997E-2</v>
      </c>
      <c r="S25" s="1077">
        <v>7.2800000000000004E-2</v>
      </c>
      <c r="T25" s="1077">
        <v>7.2099999999999997E-2</v>
      </c>
      <c r="U25" s="1077">
        <v>6.9099999999999995E-2</v>
      </c>
      <c r="V25" s="1077">
        <v>6.8099999999999994E-2</v>
      </c>
      <c r="W25" s="1077">
        <v>7.17E-2</v>
      </c>
      <c r="X25" s="1077">
        <v>8.3199999999999996E-2</v>
      </c>
      <c r="Y25" s="1077">
        <v>8.2699999999999996E-2</v>
      </c>
      <c r="Z25" s="1077">
        <v>8.5900000000000004E-2</v>
      </c>
      <c r="AA25" s="1077">
        <v>8.2100000000000006E-2</v>
      </c>
    </row>
    <row r="26" spans="1:27" ht="14.4" thickBot="1">
      <c r="A26" s="1061"/>
      <c r="B26" s="1062" t="s">
        <v>113</v>
      </c>
      <c r="C26" s="1071"/>
      <c r="D26" s="1071"/>
      <c r="E26" s="1071"/>
      <c r="F26" s="1071"/>
      <c r="G26" s="1071"/>
      <c r="H26" s="1071"/>
      <c r="I26" s="1071"/>
      <c r="J26" s="1071"/>
      <c r="K26" s="1071"/>
      <c r="L26" s="1071"/>
      <c r="M26" s="1071"/>
      <c r="N26" s="1071"/>
      <c r="O26" s="1071"/>
      <c r="P26" s="1071"/>
      <c r="Q26" s="1064"/>
      <c r="R26" s="1064"/>
      <c r="S26" s="1064"/>
      <c r="T26" s="1064"/>
      <c r="U26" s="1064"/>
      <c r="V26" s="1064"/>
      <c r="W26" s="1064"/>
      <c r="X26" s="1064"/>
      <c r="Y26" s="1064"/>
      <c r="Z26" s="1064"/>
      <c r="AA26" s="1064"/>
    </row>
    <row r="27" spans="1:27">
      <c r="A27" s="1065">
        <v>15</v>
      </c>
      <c r="B27" s="1066" t="s">
        <v>114</v>
      </c>
      <c r="C27" s="1067">
        <v>340855</v>
      </c>
      <c r="D27" s="1067">
        <v>362609</v>
      </c>
      <c r="E27" s="1067">
        <v>365612</v>
      </c>
      <c r="F27" s="1067">
        <v>374291</v>
      </c>
      <c r="G27" s="1067">
        <v>380912</v>
      </c>
      <c r="H27" s="1067">
        <v>371763</v>
      </c>
      <c r="I27" s="1067">
        <v>368698</v>
      </c>
      <c r="J27" s="1067">
        <v>355222</v>
      </c>
      <c r="K27" s="1067">
        <v>331476</v>
      </c>
      <c r="L27" s="1067">
        <v>325269</v>
      </c>
      <c r="M27" s="1067">
        <v>313037</v>
      </c>
      <c r="N27" s="1067">
        <v>279847</v>
      </c>
      <c r="O27" s="1067">
        <v>293573</v>
      </c>
      <c r="P27" s="1067">
        <v>307280</v>
      </c>
      <c r="Q27" s="1068">
        <v>315791</v>
      </c>
      <c r="R27" s="1068">
        <v>324440</v>
      </c>
      <c r="S27" s="1068">
        <v>356222</v>
      </c>
      <c r="T27" s="1068">
        <v>343174</v>
      </c>
      <c r="U27" s="1069">
        <v>328201.87800000003</v>
      </c>
      <c r="V27" s="1069">
        <v>283267</v>
      </c>
      <c r="W27" s="1069">
        <v>186705</v>
      </c>
      <c r="X27" s="1069">
        <v>170004</v>
      </c>
      <c r="Y27" s="1069">
        <v>152914</v>
      </c>
      <c r="Z27" s="1069">
        <v>157474</v>
      </c>
      <c r="AA27" s="1069">
        <v>170648</v>
      </c>
    </row>
    <row r="28" spans="1:27">
      <c r="A28" s="1065">
        <v>16</v>
      </c>
      <c r="B28" s="1066" t="s">
        <v>115</v>
      </c>
      <c r="C28" s="1067">
        <v>173512</v>
      </c>
      <c r="D28" s="1067">
        <v>163863</v>
      </c>
      <c r="E28" s="1067">
        <v>162529</v>
      </c>
      <c r="F28" s="1067">
        <v>186137</v>
      </c>
      <c r="G28" s="1067">
        <v>196260</v>
      </c>
      <c r="H28" s="1067">
        <v>193779</v>
      </c>
      <c r="I28" s="1067">
        <v>196347</v>
      </c>
      <c r="J28" s="1067">
        <v>197692</v>
      </c>
      <c r="K28" s="1067">
        <v>204549</v>
      </c>
      <c r="L28" s="1067">
        <v>197797</v>
      </c>
      <c r="M28" s="1067">
        <v>197914</v>
      </c>
      <c r="N28" s="1067">
        <v>192124</v>
      </c>
      <c r="O28" s="1067">
        <v>196328</v>
      </c>
      <c r="P28" s="1067">
        <v>193093</v>
      </c>
      <c r="Q28" s="1068">
        <v>184568</v>
      </c>
      <c r="R28" s="1068">
        <v>179322</v>
      </c>
      <c r="S28" s="1068">
        <v>186513</v>
      </c>
      <c r="T28" s="1068">
        <v>176355</v>
      </c>
      <c r="U28" s="1069">
        <v>168331.454</v>
      </c>
      <c r="V28" s="1069">
        <v>158126</v>
      </c>
      <c r="W28" s="1069">
        <v>112841</v>
      </c>
      <c r="X28" s="1069">
        <v>114035</v>
      </c>
      <c r="Y28" s="1069">
        <v>100642</v>
      </c>
      <c r="Z28" s="1069">
        <v>94194</v>
      </c>
      <c r="AA28" s="1069">
        <v>104076</v>
      </c>
    </row>
    <row r="29" spans="1:27">
      <c r="A29" s="1065">
        <v>17</v>
      </c>
      <c r="B29" s="1066" t="s">
        <v>116</v>
      </c>
      <c r="C29" s="1072">
        <v>1.964</v>
      </c>
      <c r="D29" s="1072">
        <v>2.2130000000000001</v>
      </c>
      <c r="E29" s="1072">
        <v>2.2490000000000001</v>
      </c>
      <c r="F29" s="1072">
        <v>2.0110000000000001</v>
      </c>
      <c r="G29" s="1072">
        <v>1.9410000000000001</v>
      </c>
      <c r="H29" s="1072">
        <v>1.9179999999999999</v>
      </c>
      <c r="I29" s="1072">
        <v>1.8779999999999999</v>
      </c>
      <c r="J29" s="1072">
        <v>1.7969999999999999</v>
      </c>
      <c r="K29" s="1072">
        <v>1.621</v>
      </c>
      <c r="L29" s="1072">
        <v>1.6439999999999999</v>
      </c>
      <c r="M29" s="1072">
        <v>1.5820000000000001</v>
      </c>
      <c r="N29" s="1072">
        <v>1.4570000000000001</v>
      </c>
      <c r="O29" s="1072">
        <v>1.4950000000000001</v>
      </c>
      <c r="P29" s="1072">
        <v>1.591</v>
      </c>
      <c r="Q29" s="1077">
        <v>1.7110000000000001</v>
      </c>
      <c r="R29" s="1077">
        <v>1.8089999999999999</v>
      </c>
      <c r="S29" s="1077">
        <v>1.909906320301807</v>
      </c>
      <c r="T29" s="1077">
        <v>1.9459272490147714</v>
      </c>
      <c r="U29" s="1077">
        <v>1.9497358908140228</v>
      </c>
      <c r="V29" s="1077">
        <v>1.7909999999999999</v>
      </c>
      <c r="W29" s="1077">
        <v>1.655</v>
      </c>
      <c r="X29" s="1077">
        <v>1.4910000000000001</v>
      </c>
      <c r="Y29" s="1077">
        <v>1.5189999999999999</v>
      </c>
      <c r="Z29" s="1077">
        <v>1.6719999999999999</v>
      </c>
      <c r="AA29" s="1077">
        <v>1.64</v>
      </c>
    </row>
    <row r="30" spans="1:27" ht="14.4" thickBot="1">
      <c r="A30" s="1061"/>
      <c r="B30" s="1062" t="s">
        <v>117</v>
      </c>
      <c r="C30" s="1071"/>
      <c r="D30" s="1071"/>
      <c r="E30" s="1071"/>
      <c r="F30" s="1071"/>
      <c r="G30" s="1071"/>
      <c r="H30" s="1071"/>
      <c r="I30" s="1071"/>
      <c r="J30" s="1071"/>
      <c r="K30" s="1071"/>
      <c r="L30" s="1071"/>
      <c r="M30" s="1071"/>
      <c r="N30" s="1071"/>
      <c r="O30" s="1071"/>
      <c r="P30" s="1071"/>
      <c r="Q30" s="1064"/>
      <c r="R30" s="1064"/>
      <c r="S30" s="1064"/>
      <c r="T30" s="1064"/>
      <c r="U30" s="1064"/>
      <c r="V30" s="1064"/>
      <c r="W30" s="1064"/>
      <c r="X30" s="1064"/>
      <c r="Y30" s="1064"/>
      <c r="Z30" s="1064"/>
      <c r="AA30" s="1064"/>
    </row>
    <row r="31" spans="1:27">
      <c r="A31" s="1065">
        <v>18</v>
      </c>
      <c r="B31" s="1066" t="s">
        <v>118</v>
      </c>
      <c r="C31" s="1067">
        <v>1362350</v>
      </c>
      <c r="D31" s="1067">
        <v>1375854</v>
      </c>
      <c r="E31" s="1067">
        <v>1314703</v>
      </c>
      <c r="F31" s="1067">
        <v>1292628</v>
      </c>
      <c r="G31" s="1067">
        <v>1244220</v>
      </c>
      <c r="H31" s="1067">
        <v>1246214</v>
      </c>
      <c r="I31" s="1067">
        <v>1223999</v>
      </c>
      <c r="J31" s="1067">
        <v>1216666</v>
      </c>
      <c r="K31" s="1067">
        <v>1203787</v>
      </c>
      <c r="L31" s="1067">
        <v>1151750</v>
      </c>
      <c r="M31" s="1067">
        <v>1104941</v>
      </c>
      <c r="N31" s="1067">
        <v>1070719</v>
      </c>
      <c r="O31" s="1067">
        <v>1021581</v>
      </c>
      <c r="P31" s="1067">
        <v>1016989</v>
      </c>
      <c r="Q31" s="1068">
        <v>978802</v>
      </c>
      <c r="R31" s="1068">
        <v>949811</v>
      </c>
      <c r="S31" s="1068">
        <v>990197</v>
      </c>
      <c r="T31" s="1068">
        <v>956033</v>
      </c>
      <c r="U31" s="1069">
        <v>932718.35588337993</v>
      </c>
      <c r="V31" s="1069">
        <v>892597</v>
      </c>
      <c r="W31" s="1069">
        <v>811680</v>
      </c>
      <c r="X31" s="1069">
        <v>733242</v>
      </c>
      <c r="Y31" s="1069">
        <v>699997</v>
      </c>
      <c r="Z31" s="1069">
        <v>684689</v>
      </c>
      <c r="AA31" s="1069">
        <v>672040</v>
      </c>
    </row>
    <row r="32" spans="1:27">
      <c r="A32" s="1065">
        <v>19</v>
      </c>
      <c r="B32" s="1066" t="s">
        <v>119</v>
      </c>
      <c r="C32" s="1067">
        <v>1114206</v>
      </c>
      <c r="D32" s="1067">
        <v>1127870</v>
      </c>
      <c r="E32" s="1067">
        <v>1058433</v>
      </c>
      <c r="F32" s="1067">
        <v>1057107</v>
      </c>
      <c r="G32" s="1067">
        <v>988534</v>
      </c>
      <c r="H32" s="1067">
        <v>982376</v>
      </c>
      <c r="I32" s="1067">
        <v>961883</v>
      </c>
      <c r="J32" s="1067">
        <v>951168</v>
      </c>
      <c r="K32" s="1067">
        <v>933834</v>
      </c>
      <c r="L32" s="1067">
        <v>922395</v>
      </c>
      <c r="M32" s="1067">
        <v>901048</v>
      </c>
      <c r="N32" s="1067">
        <v>894427</v>
      </c>
      <c r="O32" s="1067">
        <v>852481</v>
      </c>
      <c r="P32" s="1067">
        <v>839830</v>
      </c>
      <c r="Q32" s="1068">
        <v>811430</v>
      </c>
      <c r="R32" s="1068">
        <v>774165</v>
      </c>
      <c r="S32" s="1068">
        <v>792199</v>
      </c>
      <c r="T32" s="1068">
        <v>758907</v>
      </c>
      <c r="U32" s="1069">
        <v>754385.77270272002</v>
      </c>
      <c r="V32" s="1069">
        <v>728795</v>
      </c>
      <c r="W32" s="1069">
        <v>695135</v>
      </c>
      <c r="X32" s="1069">
        <v>599963</v>
      </c>
      <c r="Y32" s="1069">
        <v>595943</v>
      </c>
      <c r="Z32" s="1069">
        <v>565158</v>
      </c>
      <c r="AA32" s="1069">
        <v>547067</v>
      </c>
    </row>
    <row r="33" spans="1:27">
      <c r="A33" s="1065">
        <v>20</v>
      </c>
      <c r="B33" s="1066" t="s">
        <v>120</v>
      </c>
      <c r="C33" s="1072">
        <v>1.2230000000000001</v>
      </c>
      <c r="D33" s="1072">
        <v>1.22</v>
      </c>
      <c r="E33" s="1072">
        <v>1.242</v>
      </c>
      <c r="F33" s="1072">
        <v>1.2230000000000001</v>
      </c>
      <c r="G33" s="1072">
        <v>1.2589999999999999</v>
      </c>
      <c r="H33" s="1072">
        <v>1.2689999999999999</v>
      </c>
      <c r="I33" s="1072">
        <v>1.2729999999999999</v>
      </c>
      <c r="J33" s="1072">
        <v>1.2789999999999999</v>
      </c>
      <c r="K33" s="1072">
        <v>1.2889999999999999</v>
      </c>
      <c r="L33" s="1072">
        <v>1.2490000000000001</v>
      </c>
      <c r="M33" s="1072">
        <v>1.226</v>
      </c>
      <c r="N33" s="1072">
        <v>1.1970000000000001</v>
      </c>
      <c r="O33" s="1072">
        <v>1.198</v>
      </c>
      <c r="P33" s="1072">
        <v>1.2110000000000001</v>
      </c>
      <c r="Q33" s="1077">
        <v>1.206</v>
      </c>
      <c r="R33" s="1077">
        <v>1.2270000000000001</v>
      </c>
      <c r="S33" s="1077">
        <v>1.25</v>
      </c>
      <c r="T33" s="1077">
        <v>1.26</v>
      </c>
      <c r="U33" s="1077">
        <v>1.2363944146795769</v>
      </c>
      <c r="V33" s="1077">
        <v>1.2250000000000001</v>
      </c>
      <c r="W33" s="1077">
        <v>1.1679999999999999</v>
      </c>
      <c r="X33" s="1077">
        <v>1.222</v>
      </c>
      <c r="Y33" s="1077">
        <v>1.175</v>
      </c>
      <c r="Z33" s="1077">
        <v>1.2110000000000001</v>
      </c>
      <c r="AA33" s="1077">
        <v>1.228</v>
      </c>
    </row>
    <row r="34" spans="1:27" s="1081" customFormat="1" ht="12" customHeight="1">
      <c r="A34" s="1078"/>
      <c r="B34" s="1079" t="s">
        <v>2853</v>
      </c>
      <c r="C34" s="1079"/>
      <c r="D34" s="1079"/>
      <c r="E34" s="1079"/>
      <c r="F34" s="1079"/>
      <c r="G34" s="1079"/>
      <c r="H34" s="1079"/>
      <c r="I34" s="1079"/>
      <c r="J34" s="1079"/>
      <c r="K34" s="1079"/>
      <c r="L34" s="1079"/>
      <c r="M34" s="1079"/>
      <c r="N34" s="1079"/>
      <c r="O34" s="1079"/>
      <c r="P34" s="1079"/>
      <c r="Q34" s="1079"/>
      <c r="R34" s="1079"/>
      <c r="S34" s="1079"/>
      <c r="T34" s="1080"/>
      <c r="U34" s="1080"/>
      <c r="V34" s="1080"/>
      <c r="W34" s="1080"/>
      <c r="X34" s="1080"/>
      <c r="Y34" s="1080"/>
      <c r="Z34" s="1080"/>
      <c r="AA34" s="1080"/>
    </row>
    <row r="35" spans="1:27" s="1081" customFormat="1" ht="12" customHeight="1">
      <c r="A35" s="1078"/>
      <c r="B35" s="1079" t="s">
        <v>121</v>
      </c>
      <c r="C35" s="1079"/>
      <c r="D35" s="1079"/>
      <c r="E35" s="1079"/>
      <c r="F35" s="1079"/>
      <c r="G35" s="1079"/>
      <c r="H35" s="1079"/>
      <c r="I35" s="1079"/>
      <c r="J35" s="1079"/>
      <c r="K35" s="1079"/>
      <c r="L35" s="1079"/>
      <c r="M35" s="1079"/>
      <c r="N35" s="1079"/>
      <c r="O35" s="1079"/>
      <c r="P35" s="1079"/>
      <c r="Q35" s="1079"/>
      <c r="R35" s="1079"/>
      <c r="S35" s="1079"/>
      <c r="T35" s="1079"/>
      <c r="U35" s="1079"/>
      <c r="V35" s="1079"/>
      <c r="W35" s="1079"/>
      <c r="X35" s="1079"/>
      <c r="Y35" s="1079"/>
      <c r="Z35" s="1079"/>
      <c r="AA35" s="1079"/>
    </row>
    <row r="36" spans="1:27">
      <c r="B36" s="1079"/>
    </row>
    <row r="37" spans="1:27">
      <c r="B37" s="1079"/>
    </row>
  </sheetData>
  <hyperlinks>
    <hyperlink ref="B2" location="Contents!C6" display="Key metrics at consolidated level" xr:uid="{8D575151-DBC5-4DB8-9397-4C66DBB9696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A471-8A6D-43A8-8461-AFBE64DD03CA}">
  <sheetPr codeName="Planilha12">
    <tabColor rgb="FF5F6062"/>
  </sheetPr>
  <dimension ref="A1:J63"/>
  <sheetViews>
    <sheetView showGridLines="0" topLeftCell="A2" zoomScale="80" zoomScaleNormal="80" workbookViewId="0">
      <selection activeCell="A2" sqref="A2"/>
    </sheetView>
  </sheetViews>
  <sheetFormatPr defaultColWidth="9.21875" defaultRowHeight="13.2"/>
  <cols>
    <col min="1" max="1" width="65.44140625" style="1118" customWidth="1"/>
    <col min="2" max="4" width="17" style="1118" customWidth="1"/>
    <col min="5" max="5" width="20" style="1118" customWidth="1"/>
    <col min="6" max="16384" width="9.21875" style="1118"/>
  </cols>
  <sheetData>
    <row r="1" spans="1:10" hidden="1">
      <c r="B1" s="1290"/>
      <c r="C1" s="1290"/>
      <c r="D1" s="1290" t="s">
        <v>59</v>
      </c>
      <c r="E1" s="1290" t="s">
        <v>60</v>
      </c>
    </row>
    <row r="2" spans="1:10" s="1054" customFormat="1" ht="5.25" customHeight="1">
      <c r="A2" s="1045"/>
      <c r="B2" s="1046"/>
      <c r="C2" s="1046"/>
      <c r="D2" s="1046"/>
      <c r="E2" s="1047"/>
      <c r="F2" s="1049"/>
      <c r="G2" s="1050"/>
      <c r="H2" s="1051"/>
      <c r="I2" s="1052"/>
      <c r="J2" s="1053"/>
    </row>
    <row r="3" spans="1:10" s="1035" customFormat="1" ht="15.75" customHeight="1">
      <c r="A3" s="1645" t="s">
        <v>1226</v>
      </c>
      <c r="B3" s="1645"/>
      <c r="C3" s="1645"/>
      <c r="D3" s="1645"/>
      <c r="E3" s="1999"/>
    </row>
    <row r="4" spans="1:10" s="1035" customFormat="1" ht="7.5" customHeight="1">
      <c r="A4" s="1291"/>
      <c r="B4" s="1292"/>
      <c r="D4" s="1292"/>
    </row>
    <row r="5" spans="1:10" ht="13.8" thickBot="1">
      <c r="A5" s="1085" t="s">
        <v>156</v>
      </c>
      <c r="B5" s="1293"/>
      <c r="C5" s="1230" t="s">
        <v>83</v>
      </c>
      <c r="D5" s="1293"/>
      <c r="E5" s="1230" t="s">
        <v>84</v>
      </c>
    </row>
    <row r="6" spans="1:10" ht="27" thickBot="1">
      <c r="A6" s="1312" t="s">
        <v>1227</v>
      </c>
      <c r="B6" s="1313" t="s">
        <v>1228</v>
      </c>
      <c r="C6" s="1314" t="s">
        <v>1229</v>
      </c>
      <c r="D6" s="1313" t="s">
        <v>1228</v>
      </c>
      <c r="E6" s="1314" t="s">
        <v>1229</v>
      </c>
    </row>
    <row r="7" spans="1:10" ht="16.05" customHeight="1" thickBot="1">
      <c r="A7" s="1128" t="s">
        <v>166</v>
      </c>
      <c r="B7" s="1129"/>
      <c r="C7" s="1296"/>
      <c r="D7" s="1129"/>
      <c r="E7" s="1296"/>
    </row>
    <row r="8" spans="1:10" ht="16.05" customHeight="1">
      <c r="A8" s="1130" t="s">
        <v>167</v>
      </c>
      <c r="B8" s="1136">
        <v>2073488.4259413902</v>
      </c>
      <c r="C8" s="1136">
        <v>1845490.4992386899</v>
      </c>
      <c r="D8" s="1136">
        <v>2039147.6295038802</v>
      </c>
      <c r="E8" s="1136">
        <v>1811015.12176891</v>
      </c>
    </row>
    <row r="9" spans="1:10" ht="16.05" customHeight="1">
      <c r="A9" s="1134" t="s">
        <v>1230</v>
      </c>
      <c r="B9" s="1136">
        <v>101033.50939024001</v>
      </c>
      <c r="C9" s="1136">
        <v>46959.257283440005</v>
      </c>
      <c r="D9" s="1136">
        <v>85428.106610670002</v>
      </c>
      <c r="E9" s="1136">
        <v>85237.8436506</v>
      </c>
    </row>
    <row r="10" spans="1:10" ht="16.05" customHeight="1">
      <c r="A10" s="1134" t="s">
        <v>169</v>
      </c>
      <c r="B10" s="1136">
        <v>326335.58737649</v>
      </c>
      <c r="C10" s="1136">
        <v>378929.05103186</v>
      </c>
      <c r="D10" s="1136">
        <v>316296.55654187</v>
      </c>
      <c r="E10" s="1136">
        <v>315618.78200183</v>
      </c>
    </row>
    <row r="11" spans="1:10" ht="16.05" customHeight="1">
      <c r="A11" s="1134" t="s">
        <v>170</v>
      </c>
      <c r="B11" s="1136">
        <v>628176.40631002001</v>
      </c>
      <c r="C11" s="1136">
        <v>405344.69750263001</v>
      </c>
      <c r="D11" s="1136">
        <v>645988.00059282</v>
      </c>
      <c r="E11" s="1136">
        <v>422185.92017778999</v>
      </c>
    </row>
    <row r="12" spans="1:10" ht="16.05" customHeight="1">
      <c r="A12" s="1134" t="s">
        <v>171</v>
      </c>
      <c r="B12" s="1136">
        <v>130798.42299314</v>
      </c>
      <c r="C12" s="1136">
        <v>130799.42291429</v>
      </c>
      <c r="D12" s="1136">
        <v>126691.072162</v>
      </c>
      <c r="E12" s="1136">
        <v>126689.07204017999</v>
      </c>
    </row>
    <row r="13" spans="1:10" ht="16.05" customHeight="1">
      <c r="A13" s="1134" t="s">
        <v>172</v>
      </c>
      <c r="B13" s="1136">
        <v>396.22658491999999</v>
      </c>
      <c r="C13" s="1136">
        <v>396.22658491999999</v>
      </c>
      <c r="D13" s="1136">
        <v>397.71150599000003</v>
      </c>
      <c r="E13" s="1136">
        <v>397.71150599000003</v>
      </c>
    </row>
    <row r="14" spans="1:10" ht="16.05" customHeight="1">
      <c r="A14" s="1134" t="s">
        <v>175</v>
      </c>
      <c r="B14" s="1136">
        <v>639120.23532844998</v>
      </c>
      <c r="C14" s="1136">
        <v>639953.27634247998</v>
      </c>
      <c r="D14" s="1136">
        <v>609192.06741390005</v>
      </c>
      <c r="E14" s="1136">
        <v>609983.30832918</v>
      </c>
    </row>
    <row r="15" spans="1:10" ht="16.05" customHeight="1">
      <c r="A15" s="1134" t="s">
        <v>176</v>
      </c>
      <c r="B15" s="1136">
        <v>244684.18828829011</v>
      </c>
      <c r="C15" s="1136">
        <v>240234.35883945011</v>
      </c>
      <c r="D15" s="1136">
        <v>251934.69481882002</v>
      </c>
      <c r="E15" s="1136">
        <v>247748.85175829998</v>
      </c>
    </row>
    <row r="16" spans="1:10" ht="16.05" customHeight="1">
      <c r="A16" s="1139" t="s">
        <v>1231</v>
      </c>
      <c r="B16" s="1136">
        <v>0</v>
      </c>
      <c r="C16" s="1136">
        <v>35896.686631240002</v>
      </c>
      <c r="D16" s="1136">
        <v>0</v>
      </c>
      <c r="E16" s="1136">
        <v>34913.444885639998</v>
      </c>
    </row>
    <row r="17" spans="1:5" ht="16.05" customHeight="1">
      <c r="A17" s="1315" t="s">
        <v>1232</v>
      </c>
      <c r="B17" s="1136">
        <v>0</v>
      </c>
      <c r="C17" s="1136">
        <v>6909.9949285900002</v>
      </c>
      <c r="D17" s="1136">
        <v>0</v>
      </c>
      <c r="E17" s="1136">
        <v>5945.7882537400001</v>
      </c>
    </row>
    <row r="18" spans="1:5" ht="16.05" customHeight="1">
      <c r="A18" s="1315" t="s">
        <v>1233</v>
      </c>
      <c r="B18" s="1136">
        <v>0</v>
      </c>
      <c r="C18" s="1136">
        <v>28891.544518399998</v>
      </c>
      <c r="D18" s="1136">
        <v>0</v>
      </c>
      <c r="E18" s="1136">
        <v>28874.02999893</v>
      </c>
    </row>
    <row r="19" spans="1:5" ht="16.05" customHeight="1">
      <c r="A19" s="1315" t="s">
        <v>1126</v>
      </c>
      <c r="B19" s="1136">
        <v>0</v>
      </c>
      <c r="C19" s="1136">
        <v>95.147184249999995</v>
      </c>
      <c r="D19" s="1136">
        <v>0</v>
      </c>
      <c r="E19" s="1136">
        <v>93.626632970000003</v>
      </c>
    </row>
    <row r="20" spans="1:5" ht="16.05" customHeight="1">
      <c r="A20" s="1139" t="s">
        <v>1234</v>
      </c>
      <c r="B20" s="1136">
        <v>0</v>
      </c>
      <c r="C20" s="1136">
        <v>204337.6722082101</v>
      </c>
      <c r="D20" s="1136">
        <v>0</v>
      </c>
      <c r="E20" s="1136">
        <v>212835.40687265998</v>
      </c>
    </row>
    <row r="21" spans="1:5" ht="16.05" customHeight="1">
      <c r="A21" s="1134" t="s">
        <v>181</v>
      </c>
      <c r="B21" s="1136">
        <v>2943.8496698399999</v>
      </c>
      <c r="C21" s="1136">
        <v>2873.20873962</v>
      </c>
      <c r="D21" s="1136">
        <v>3219.4198578099999</v>
      </c>
      <c r="E21" s="1136">
        <v>3152.6323050400001</v>
      </c>
    </row>
    <row r="22" spans="1:5" ht="16.05" customHeight="1">
      <c r="A22" s="1140" t="s">
        <v>182</v>
      </c>
      <c r="B22" s="1136">
        <v>36632.011549850002</v>
      </c>
      <c r="C22" s="1136">
        <v>60351.901577689998</v>
      </c>
      <c r="D22" s="1136">
        <v>35974.246097530005</v>
      </c>
      <c r="E22" s="1136">
        <v>60195.980855469985</v>
      </c>
    </row>
    <row r="23" spans="1:5" ht="16.05" customHeight="1">
      <c r="A23" s="1134" t="s">
        <v>183</v>
      </c>
      <c r="B23" s="1136">
        <v>16224.618942999999</v>
      </c>
      <c r="C23" s="1136">
        <v>41357.165298419997</v>
      </c>
      <c r="D23" s="1136">
        <v>15871.429894020001</v>
      </c>
      <c r="E23" s="1136">
        <v>41554.179677589993</v>
      </c>
    </row>
    <row r="24" spans="1:5" ht="16.05" customHeight="1">
      <c r="A24" s="1139" t="s">
        <v>1235</v>
      </c>
      <c r="B24" s="1136">
        <v>0</v>
      </c>
      <c r="C24" s="1136">
        <v>1036.2950894999999</v>
      </c>
      <c r="D24" s="1136">
        <v>0</v>
      </c>
      <c r="E24" s="1136">
        <v>989.15339115000018</v>
      </c>
    </row>
    <row r="25" spans="1:5" ht="16.05" customHeight="1">
      <c r="A25" s="1139" t="s">
        <v>1236</v>
      </c>
      <c r="B25" s="1136">
        <v>0</v>
      </c>
      <c r="C25" s="1136">
        <v>8217.7354372499994</v>
      </c>
      <c r="D25" s="1136">
        <v>0</v>
      </c>
      <c r="E25" s="1136">
        <v>8167.1667113399999</v>
      </c>
    </row>
    <row r="26" spans="1:5" ht="16.05" customHeight="1">
      <c r="A26" s="1139" t="s">
        <v>1237</v>
      </c>
      <c r="B26" s="1136">
        <v>0</v>
      </c>
      <c r="C26" s="1136">
        <v>11074.292002970002</v>
      </c>
      <c r="D26" s="1136">
        <v>0</v>
      </c>
      <c r="E26" s="1136">
        <v>10799.91492433</v>
      </c>
    </row>
    <row r="27" spans="1:5" ht="16.05" customHeight="1">
      <c r="A27" s="1139" t="s">
        <v>191</v>
      </c>
      <c r="B27" s="1136">
        <v>0</v>
      </c>
      <c r="C27" s="1136">
        <v>21028.842768699993</v>
      </c>
      <c r="D27" s="1136">
        <v>0</v>
      </c>
      <c r="E27" s="1136">
        <v>21597.94465076999</v>
      </c>
    </row>
    <row r="28" spans="1:5" ht="16.05" customHeight="1">
      <c r="A28" s="1134" t="s">
        <v>1238</v>
      </c>
      <c r="B28" s="1136">
        <v>6403.1952892200006</v>
      </c>
      <c r="C28" s="1136">
        <v>5912.76897826</v>
      </c>
      <c r="D28" s="1136">
        <v>6389.5800604799997</v>
      </c>
      <c r="E28" s="1136">
        <v>5902.51138403</v>
      </c>
    </row>
    <row r="29" spans="1:5" ht="16.05" customHeight="1">
      <c r="A29" s="1139" t="s">
        <v>1137</v>
      </c>
      <c r="B29" s="1136">
        <v>0</v>
      </c>
      <c r="C29" s="1136">
        <v>0</v>
      </c>
      <c r="D29" s="1136">
        <v>0</v>
      </c>
      <c r="E29" s="1136">
        <v>0</v>
      </c>
    </row>
    <row r="30" spans="1:5" ht="16.05" customHeight="1">
      <c r="A30" s="1139" t="s">
        <v>191</v>
      </c>
      <c r="B30" s="1136">
        <v>0</v>
      </c>
      <c r="C30" s="1136">
        <v>0</v>
      </c>
      <c r="D30" s="1136">
        <v>0</v>
      </c>
      <c r="E30" s="1136">
        <v>0</v>
      </c>
    </row>
    <row r="31" spans="1:5" ht="16.05" customHeight="1">
      <c r="A31" s="1134" t="s">
        <v>186</v>
      </c>
      <c r="B31" s="1136">
        <v>14004.197317630002</v>
      </c>
      <c r="C31" s="1136">
        <v>13081.96730101</v>
      </c>
      <c r="D31" s="1136">
        <v>13713.236143030001</v>
      </c>
      <c r="E31" s="1136">
        <v>12739.289793849999</v>
      </c>
    </row>
    <row r="32" spans="1:5" ht="16.05" customHeight="1">
      <c r="A32" s="1139" t="s">
        <v>1235</v>
      </c>
      <c r="B32" s="1136">
        <v>0</v>
      </c>
      <c r="C32" s="1136">
        <v>4044.4186998999999</v>
      </c>
      <c r="D32" s="1136">
        <v>0</v>
      </c>
      <c r="E32" s="1136">
        <v>4046.7018140699993</v>
      </c>
    </row>
    <row r="33" spans="1:5" ht="16.05" customHeight="1">
      <c r="A33" s="1139" t="s">
        <v>190</v>
      </c>
      <c r="B33" s="1136">
        <v>0</v>
      </c>
      <c r="C33" s="1136">
        <v>8925.3737774199999</v>
      </c>
      <c r="D33" s="1136">
        <v>0</v>
      </c>
      <c r="E33" s="1136">
        <v>8576.5200534100004</v>
      </c>
    </row>
    <row r="34" spans="1:5" ht="16.05" customHeight="1">
      <c r="A34" s="1139" t="s">
        <v>1137</v>
      </c>
      <c r="B34" s="1136">
        <v>0</v>
      </c>
      <c r="C34" s="1136">
        <v>0</v>
      </c>
      <c r="D34" s="1136">
        <v>0</v>
      </c>
      <c r="E34" s="1136">
        <v>0</v>
      </c>
    </row>
    <row r="35" spans="1:5" ht="16.05" customHeight="1">
      <c r="A35" s="1143" t="s">
        <v>191</v>
      </c>
      <c r="B35" s="1144">
        <v>0</v>
      </c>
      <c r="C35" s="1144">
        <v>112.17482369000027</v>
      </c>
      <c r="D35" s="1144">
        <v>0</v>
      </c>
      <c r="E35" s="1144">
        <v>116.06792637000035</v>
      </c>
    </row>
    <row r="36" spans="1:5" ht="16.05" customHeight="1" thickBot="1">
      <c r="A36" s="1148" t="s">
        <v>192</v>
      </c>
      <c r="B36" s="1316">
        <v>2110120.4374912404</v>
      </c>
      <c r="C36" s="1316">
        <v>1905842.4008163798</v>
      </c>
      <c r="D36" s="1316">
        <v>2075121.8756014102</v>
      </c>
      <c r="E36" s="1316">
        <v>1871211.10262438</v>
      </c>
    </row>
    <row r="37" spans="1:5" ht="16.05" customHeight="1" thickBot="1">
      <c r="A37" s="1151" t="s">
        <v>193</v>
      </c>
      <c r="B37" s="1317"/>
      <c r="C37" s="1317"/>
      <c r="D37" s="1317"/>
      <c r="E37" s="1317"/>
    </row>
    <row r="38" spans="1:5" ht="16.05" customHeight="1">
      <c r="A38" s="1140" t="s">
        <v>194</v>
      </c>
      <c r="B38" s="1136">
        <v>1964549.9215432501</v>
      </c>
      <c r="C38" s="1136">
        <v>1760267.28959501</v>
      </c>
      <c r="D38" s="1136">
        <v>1934180.7537835399</v>
      </c>
      <c r="E38" s="1136">
        <v>1730272.3265793598</v>
      </c>
    </row>
    <row r="39" spans="1:5" ht="16.05" customHeight="1">
      <c r="A39" s="1134" t="s">
        <v>195</v>
      </c>
      <c r="B39" s="1136">
        <v>765019.45426938008</v>
      </c>
      <c r="C39" s="1136">
        <v>775342.72626782011</v>
      </c>
      <c r="D39" s="1136">
        <v>727197.38957137999</v>
      </c>
      <c r="E39" s="1136">
        <v>737753.40638206992</v>
      </c>
    </row>
    <row r="40" spans="1:5" ht="16.05" customHeight="1">
      <c r="A40" s="1134" t="s">
        <v>196</v>
      </c>
      <c r="B40" s="1136">
        <v>315623.93873910996</v>
      </c>
      <c r="C40" s="1136">
        <v>315846.68980863999</v>
      </c>
      <c r="D40" s="1136">
        <v>316955.17280937999</v>
      </c>
      <c r="E40" s="1136">
        <v>317175.66446970002</v>
      </c>
    </row>
    <row r="41" spans="1:5" ht="16.05" customHeight="1">
      <c r="A41" s="1134" t="s">
        <v>198</v>
      </c>
      <c r="B41" s="1136">
        <v>139781.79506379002</v>
      </c>
      <c r="C41" s="1136">
        <v>139782.79506379002</v>
      </c>
      <c r="D41" s="1136">
        <v>145139.94849004998</v>
      </c>
      <c r="E41" s="1136">
        <v>145139.94849004998</v>
      </c>
    </row>
    <row r="42" spans="1:5" ht="16.05" customHeight="1">
      <c r="A42" s="1134" t="s">
        <v>171</v>
      </c>
      <c r="B42" s="1136">
        <v>50622.829727140001</v>
      </c>
      <c r="C42" s="1136">
        <v>50621.829727140001</v>
      </c>
      <c r="D42" s="1136">
        <v>43893.861394730004</v>
      </c>
      <c r="E42" s="1136">
        <v>43893.861394730004</v>
      </c>
    </row>
    <row r="43" spans="1:5" ht="16.05" customHeight="1">
      <c r="A43" s="1134" t="s">
        <v>172</v>
      </c>
      <c r="B43" s="1136">
        <v>10224.54392595</v>
      </c>
      <c r="C43" s="1136">
        <v>10228.460359440001</v>
      </c>
      <c r="D43" s="1136">
        <v>8050.5893723199997</v>
      </c>
      <c r="E43" s="1136">
        <v>8053.9150473</v>
      </c>
    </row>
    <row r="44" spans="1:5" ht="16.05" customHeight="1">
      <c r="A44" s="1134" t="s">
        <v>200</v>
      </c>
      <c r="B44" s="1136">
        <v>91073.25722077</v>
      </c>
      <c r="C44" s="1136">
        <v>91073.256276469998</v>
      </c>
      <c r="D44" s="1136">
        <v>95184.322347630005</v>
      </c>
      <c r="E44" s="1136">
        <v>95184.322347630005</v>
      </c>
    </row>
    <row r="45" spans="1:5" ht="16.05" customHeight="1">
      <c r="A45" s="1134" t="s">
        <v>201</v>
      </c>
      <c r="B45" s="1136">
        <v>78426.202719990004</v>
      </c>
      <c r="C45" s="1136">
        <v>78447.662467779999</v>
      </c>
      <c r="D45" s="1136">
        <v>89136.895276039999</v>
      </c>
      <c r="E45" s="1136">
        <v>89162.456028789995</v>
      </c>
    </row>
    <row r="46" spans="1:5" ht="16.05" customHeight="1">
      <c r="A46" s="1134" t="s">
        <v>202</v>
      </c>
      <c r="B46" s="1136">
        <v>218583.86421063001</v>
      </c>
      <c r="C46" s="1136">
        <v>0</v>
      </c>
      <c r="D46" s="1136">
        <v>218385.96332579001</v>
      </c>
      <c r="E46" s="1136">
        <v>0</v>
      </c>
    </row>
    <row r="47" spans="1:5" ht="16.05" customHeight="1">
      <c r="A47" s="1134" t="s">
        <v>205</v>
      </c>
      <c r="B47" s="1136">
        <v>295194.03566648997</v>
      </c>
      <c r="C47" s="1136">
        <v>298923.86962393002</v>
      </c>
      <c r="D47" s="1136">
        <v>290236.61119621998</v>
      </c>
      <c r="E47" s="1136">
        <v>293908.75241909001</v>
      </c>
    </row>
    <row r="48" spans="1:5" ht="16.05" customHeight="1">
      <c r="A48" s="1139" t="s">
        <v>1239</v>
      </c>
      <c r="B48" s="1136">
        <v>0</v>
      </c>
      <c r="C48" s="1136">
        <v>8728.5838304299996</v>
      </c>
      <c r="D48" s="1136">
        <v>0</v>
      </c>
      <c r="E48" s="1136">
        <v>7266.1308943900003</v>
      </c>
    </row>
    <row r="49" spans="1:5" ht="16.05" customHeight="1">
      <c r="A49" s="1315" t="s">
        <v>1232</v>
      </c>
      <c r="B49" s="1136">
        <v>0</v>
      </c>
      <c r="C49" s="1136">
        <v>3461.6374166600003</v>
      </c>
      <c r="D49" s="1136">
        <v>0</v>
      </c>
      <c r="E49" s="1136">
        <v>3305.1584272700002</v>
      </c>
    </row>
    <row r="50" spans="1:5" ht="16.05" customHeight="1">
      <c r="A50" s="1315" t="s">
        <v>1240</v>
      </c>
      <c r="B50" s="1136">
        <v>0</v>
      </c>
      <c r="C50" s="1136">
        <v>199.37226387000001</v>
      </c>
      <c r="D50" s="1136">
        <v>0</v>
      </c>
      <c r="E50" s="1136">
        <v>212.93889794</v>
      </c>
    </row>
    <row r="51" spans="1:5" ht="16.05" customHeight="1">
      <c r="A51" s="1315" t="s">
        <v>191</v>
      </c>
      <c r="B51" s="1136">
        <v>0</v>
      </c>
      <c r="C51" s="1136">
        <v>5067.5741498999996</v>
      </c>
      <c r="D51" s="1136">
        <v>0</v>
      </c>
      <c r="E51" s="1136">
        <v>3748.0335691800001</v>
      </c>
    </row>
    <row r="52" spans="1:5" ht="16.05" customHeight="1">
      <c r="A52" s="1139" t="s">
        <v>191</v>
      </c>
      <c r="B52" s="1136">
        <v>0</v>
      </c>
      <c r="C52" s="1136">
        <v>290195.28579350002</v>
      </c>
      <c r="D52" s="1136">
        <v>0</v>
      </c>
      <c r="E52" s="1136">
        <v>286642.62152470002</v>
      </c>
    </row>
    <row r="53" spans="1:5" ht="16.05" customHeight="1">
      <c r="A53" s="1134" t="s">
        <v>1241</v>
      </c>
      <c r="B53" s="1136">
        <v>3202.6562429899996</v>
      </c>
      <c r="C53" s="1136">
        <v>3217.56016641</v>
      </c>
      <c r="D53" s="1136">
        <v>3123.3653340700002</v>
      </c>
      <c r="E53" s="1136">
        <v>3128.5342797800004</v>
      </c>
    </row>
    <row r="54" spans="1:5" ht="16.05" customHeight="1">
      <c r="A54" s="1140" t="s">
        <v>1217</v>
      </c>
      <c r="B54" s="1136">
        <v>11808.321632610001</v>
      </c>
      <c r="C54" s="1136">
        <v>11687.55892231</v>
      </c>
      <c r="D54" s="1136">
        <v>11460.76005203</v>
      </c>
      <c r="E54" s="1136">
        <v>11389.66233384</v>
      </c>
    </row>
    <row r="55" spans="1:5" ht="16.05" customHeight="1" thickBot="1">
      <c r="A55" s="1151" t="s">
        <v>1218</v>
      </c>
      <c r="B55" s="1317">
        <v>130558.53807240001</v>
      </c>
      <c r="C55" s="1317">
        <v>130669.99213266007</v>
      </c>
      <c r="D55" s="1317">
        <v>126356.99643178</v>
      </c>
      <c r="E55" s="1317">
        <v>126419.73295361004</v>
      </c>
    </row>
    <row r="56" spans="1:5" ht="16.05" customHeight="1">
      <c r="A56" s="1140" t="s">
        <v>1242</v>
      </c>
      <c r="B56" s="1318">
        <v>97148</v>
      </c>
      <c r="C56" s="1318">
        <v>97148</v>
      </c>
      <c r="D56" s="1318">
        <v>97148</v>
      </c>
      <c r="E56" s="1318">
        <v>97148</v>
      </c>
    </row>
    <row r="57" spans="1:5" ht="16.05" customHeight="1">
      <c r="A57" s="1140" t="s">
        <v>1220</v>
      </c>
      <c r="B57" s="1318">
        <v>-971.37108488999957</v>
      </c>
      <c r="C57" s="1318">
        <v>287.52193183999992</v>
      </c>
      <c r="D57" s="1318">
        <v>-1857.7554063</v>
      </c>
      <c r="E57" s="1318">
        <v>-625.67964861999985</v>
      </c>
    </row>
    <row r="58" spans="1:5" ht="16.05" customHeight="1">
      <c r="A58" s="1140" t="s">
        <v>1116</v>
      </c>
      <c r="B58" s="1318">
        <v>35289.12065248</v>
      </c>
      <c r="C58" s="1318">
        <v>34141.681696010062</v>
      </c>
      <c r="D58" s="1318">
        <v>31973.981987520001</v>
      </c>
      <c r="E58" s="1318">
        <v>30804.642751670057</v>
      </c>
    </row>
    <row r="59" spans="1:5" ht="16.05" customHeight="1">
      <c r="A59" s="1319" t="s">
        <v>191</v>
      </c>
      <c r="B59" s="1318"/>
      <c r="C59" s="1318"/>
      <c r="D59" s="1318"/>
      <c r="E59" s="1318"/>
    </row>
    <row r="60" spans="1:5" ht="16.05" customHeight="1">
      <c r="A60" s="1320" t="s">
        <v>1221</v>
      </c>
      <c r="B60" s="1320">
        <v>-907</v>
      </c>
      <c r="C60" s="1320">
        <v>-907</v>
      </c>
      <c r="D60" s="1320">
        <v>-907.2301494400001</v>
      </c>
      <c r="E60" s="1320">
        <v>-907.2301494400001</v>
      </c>
    </row>
    <row r="61" spans="1:5" ht="16.05" customHeight="1" thickBot="1">
      <c r="A61" s="1321" t="s">
        <v>1222</v>
      </c>
      <c r="B61" s="1321">
        <v>2110120.4374912502</v>
      </c>
      <c r="C61" s="1321">
        <v>1905842.4008163903</v>
      </c>
      <c r="D61" s="1321">
        <v>2075121.8756014197</v>
      </c>
      <c r="E61" s="1321">
        <v>1871211.2561465898</v>
      </c>
    </row>
    <row r="62" spans="1:5" ht="30" customHeight="1">
      <c r="A62" s="2506" t="s">
        <v>1243</v>
      </c>
      <c r="B62" s="2506"/>
      <c r="C62" s="2506"/>
      <c r="D62" s="2506"/>
      <c r="E62" s="2506"/>
    </row>
    <row r="63" spans="1:5" ht="19.5" customHeight="1">
      <c r="A63" s="2507"/>
      <c r="B63" s="2507"/>
      <c r="C63" s="2507"/>
      <c r="D63" s="2507"/>
      <c r="E63" s="2507"/>
    </row>
  </sheetData>
  <mergeCells count="2">
    <mergeCell ref="A62:E62"/>
    <mergeCell ref="A63:E63"/>
  </mergeCells>
  <hyperlinks>
    <hyperlink ref="A3" location="Contents!C14" display="Conciliação do Patrimônio de Referência (PR) com o balanço patrimonial" xr:uid="{72454DDD-D3B3-4FA9-ACAA-CDC9A0A8866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532A4-485C-4205-830B-EC9E6C346730}">
  <sheetPr codeName="Planilha15">
    <tabColor rgb="FF73C6A1"/>
  </sheetPr>
  <dimension ref="A1:AH12"/>
  <sheetViews>
    <sheetView showGridLines="0" zoomScale="80" zoomScaleNormal="80" workbookViewId="0">
      <selection activeCell="C5" sqref="C5:C12"/>
    </sheetView>
  </sheetViews>
  <sheetFormatPr defaultColWidth="8.77734375" defaultRowHeight="13.8"/>
  <cols>
    <col min="1" max="1" width="4.109375" style="1035" bestFit="1" customWidth="1"/>
    <col min="2" max="2" width="65.21875" style="1035" bestFit="1" customWidth="1"/>
    <col min="3" max="5" width="10.109375" style="1035" bestFit="1" customWidth="1"/>
    <col min="6" max="28" width="10.21875" style="1035" bestFit="1" customWidth="1"/>
    <col min="29" max="16384" width="8.77734375" style="1035"/>
  </cols>
  <sheetData>
    <row r="1" spans="1:34" s="1054" customFormat="1" ht="5.25" customHeight="1">
      <c r="A1" s="1045"/>
      <c r="B1" s="1210"/>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8"/>
      <c r="AD1" s="1049"/>
      <c r="AE1" s="1050"/>
      <c r="AF1" s="1051"/>
      <c r="AG1" s="1052"/>
      <c r="AH1" s="1053"/>
    </row>
    <row r="2" spans="1:34" s="1646" customFormat="1">
      <c r="A2" s="1987"/>
      <c r="B2" s="1645" t="s">
        <v>1297</v>
      </c>
      <c r="C2" s="1988"/>
      <c r="D2" s="1988"/>
      <c r="E2" s="1988"/>
      <c r="F2" s="1988"/>
      <c r="G2" s="1988"/>
      <c r="H2" s="1988"/>
      <c r="I2" s="1988"/>
      <c r="J2" s="1988"/>
      <c r="K2" s="1988"/>
      <c r="L2" s="1988"/>
      <c r="M2" s="1988"/>
      <c r="N2" s="1988"/>
      <c r="O2" s="1988"/>
      <c r="P2" s="1988"/>
      <c r="Q2" s="1988"/>
      <c r="R2" s="1988"/>
      <c r="S2" s="1988"/>
      <c r="T2" s="1988"/>
      <c r="U2" s="1988"/>
      <c r="V2" s="1988"/>
      <c r="W2" s="1988"/>
      <c r="X2" s="1988"/>
      <c r="Y2" s="1988"/>
      <c r="Z2" s="1988"/>
      <c r="AA2" s="1988"/>
      <c r="AB2" s="1988"/>
    </row>
    <row r="3" spans="1:34" ht="15" customHeight="1"/>
    <row r="4" spans="1:34" ht="14.4" thickBot="1">
      <c r="A4" s="1407"/>
      <c r="B4" s="1408" t="s">
        <v>1298</v>
      </c>
      <c r="C4" s="1101" t="s">
        <v>3260</v>
      </c>
      <c r="D4" s="1101" t="s">
        <v>3003</v>
      </c>
      <c r="E4" s="1101" t="s">
        <v>2942</v>
      </c>
      <c r="F4" s="1101" t="s">
        <v>2924</v>
      </c>
      <c r="G4" s="1101" t="s">
        <v>2871</v>
      </c>
      <c r="H4" s="1101" t="s">
        <v>2835</v>
      </c>
      <c r="I4" s="1101" t="s">
        <v>66</v>
      </c>
      <c r="J4" s="1101" t="s">
        <v>67</v>
      </c>
      <c r="K4" s="1101" t="s">
        <v>68</v>
      </c>
      <c r="L4" s="1101" t="s">
        <v>69</v>
      </c>
      <c r="M4" s="1101" t="s">
        <v>70</v>
      </c>
      <c r="N4" s="1101" t="s">
        <v>71</v>
      </c>
      <c r="O4" s="1101" t="s">
        <v>72</v>
      </c>
      <c r="P4" s="1101" t="s">
        <v>73</v>
      </c>
      <c r="Q4" s="1101" t="s">
        <v>74</v>
      </c>
      <c r="R4" s="1101" t="s">
        <v>75</v>
      </c>
      <c r="S4" s="1101" t="s">
        <v>76</v>
      </c>
      <c r="T4" s="1101" t="s">
        <v>77</v>
      </c>
      <c r="U4" s="1101" t="s">
        <v>78</v>
      </c>
      <c r="V4" s="1101" t="s">
        <v>79</v>
      </c>
      <c r="W4" s="1101" t="s">
        <v>80</v>
      </c>
      <c r="X4" s="1101" t="s">
        <v>81</v>
      </c>
      <c r="Y4" s="1101" t="s">
        <v>82</v>
      </c>
      <c r="Z4" s="1101" t="s">
        <v>83</v>
      </c>
      <c r="AA4" s="1101" t="s">
        <v>84</v>
      </c>
      <c r="AB4" s="1101" t="s">
        <v>85</v>
      </c>
    </row>
    <row r="5" spans="1:34">
      <c r="A5" s="1065">
        <v>1</v>
      </c>
      <c r="B5" s="1413" t="s">
        <v>1299</v>
      </c>
      <c r="C5" s="2328">
        <v>3226840</v>
      </c>
      <c r="D5" s="2328">
        <v>3199692</v>
      </c>
      <c r="E5" s="2226">
        <v>3096277</v>
      </c>
      <c r="F5" s="1409">
        <v>2996463</v>
      </c>
      <c r="G5" s="1409">
        <v>2898050</v>
      </c>
      <c r="H5" s="1409">
        <v>2820926</v>
      </c>
      <c r="I5" s="1409">
        <v>3048537</v>
      </c>
      <c r="J5" s="1409">
        <v>3008534</v>
      </c>
      <c r="K5" s="1409">
        <v>2931995</v>
      </c>
      <c r="L5" s="1409">
        <v>2788916</v>
      </c>
      <c r="M5" s="1409">
        <v>2696522</v>
      </c>
      <c r="N5" s="1409">
        <v>2678896</v>
      </c>
      <c r="O5" s="1409">
        <v>2585768</v>
      </c>
      <c r="P5" s="1409">
        <v>2547033</v>
      </c>
      <c r="Q5" s="1409">
        <v>2469958</v>
      </c>
      <c r="R5" s="1409">
        <v>2422978</v>
      </c>
      <c r="S5" s="1409">
        <v>2294476</v>
      </c>
      <c r="T5" s="1409">
        <v>2183310</v>
      </c>
      <c r="U5" s="1409">
        <v>2166019</v>
      </c>
      <c r="V5" s="1409">
        <v>2154879</v>
      </c>
      <c r="W5" s="1409">
        <v>2065744</v>
      </c>
      <c r="X5" s="1409">
        <v>2124817</v>
      </c>
      <c r="Y5" s="1409">
        <v>2112586</v>
      </c>
      <c r="Z5" s="1410">
        <v>2110121</v>
      </c>
      <c r="AA5" s="1411">
        <v>2075122</v>
      </c>
      <c r="AB5" s="1379">
        <v>1982498</v>
      </c>
    </row>
    <row r="6" spans="1:34">
      <c r="A6" s="1065">
        <v>2</v>
      </c>
      <c r="B6" s="2018" t="s">
        <v>1300</v>
      </c>
      <c r="C6" s="2329">
        <v>-380422</v>
      </c>
      <c r="D6" s="2329">
        <v>-365336</v>
      </c>
      <c r="E6" s="2227">
        <v>-357062</v>
      </c>
      <c r="F6" s="1409">
        <v>-344179</v>
      </c>
      <c r="G6" s="1409">
        <v>-332620</v>
      </c>
      <c r="H6" s="1409">
        <v>-319983</v>
      </c>
      <c r="I6" s="1409">
        <v>-316249</v>
      </c>
      <c r="J6" s="1409">
        <v>-313875</v>
      </c>
      <c r="K6" s="1409">
        <v>-295112</v>
      </c>
      <c r="L6" s="1409">
        <v>-286398</v>
      </c>
      <c r="M6" s="1409">
        <v>-279575</v>
      </c>
      <c r="N6" s="1409">
        <v>-267291</v>
      </c>
      <c r="O6" s="1409">
        <v>-260291</v>
      </c>
      <c r="P6" s="1409">
        <v>-250607</v>
      </c>
      <c r="Q6" s="1409">
        <v>-243461</v>
      </c>
      <c r="R6" s="1409">
        <v>-238250</v>
      </c>
      <c r="S6" s="1409">
        <v>-231880</v>
      </c>
      <c r="T6" s="1409">
        <v>-213519</v>
      </c>
      <c r="U6" s="1409">
        <v>-211471</v>
      </c>
      <c r="V6" s="1409">
        <v>-211729</v>
      </c>
      <c r="W6" s="1409">
        <f>-215060</f>
        <v>-215060</v>
      </c>
      <c r="X6" s="1409">
        <v>-207694</v>
      </c>
      <c r="Y6" s="1409">
        <v>-210852</v>
      </c>
      <c r="Z6" s="1410">
        <v>-204278</v>
      </c>
      <c r="AA6" s="1411">
        <v>-203911</v>
      </c>
      <c r="AB6" s="1411">
        <v>-199571</v>
      </c>
    </row>
    <row r="7" spans="1:34" ht="26.4">
      <c r="A7" s="1412" t="s">
        <v>1301</v>
      </c>
      <c r="B7" s="1413" t="s">
        <v>1302</v>
      </c>
      <c r="C7" s="2328">
        <v>2846418</v>
      </c>
      <c r="D7" s="2328">
        <v>2834356</v>
      </c>
      <c r="E7" s="2226">
        <v>2739215</v>
      </c>
      <c r="F7" s="1409">
        <v>2652284</v>
      </c>
      <c r="G7" s="1409">
        <v>2565430</v>
      </c>
      <c r="H7" s="1409">
        <v>2500943</v>
      </c>
      <c r="I7" s="1409">
        <v>2732288</v>
      </c>
      <c r="J7" s="1409">
        <v>2694659</v>
      </c>
      <c r="K7" s="1409">
        <v>2636883</v>
      </c>
      <c r="L7" s="1409">
        <v>2502518</v>
      </c>
      <c r="M7" s="1409">
        <v>2416947</v>
      </c>
      <c r="N7" s="1409">
        <v>2411605</v>
      </c>
      <c r="O7" s="1409">
        <v>2325477</v>
      </c>
      <c r="P7" s="1409">
        <v>2296426</v>
      </c>
      <c r="Q7" s="1409">
        <v>2226497</v>
      </c>
      <c r="R7" s="1409">
        <v>2184728</v>
      </c>
      <c r="S7" s="1409">
        <v>2062596</v>
      </c>
      <c r="T7" s="1409">
        <v>1969791</v>
      </c>
      <c r="U7" s="1409">
        <v>1954548</v>
      </c>
      <c r="V7" s="1409">
        <v>1943150</v>
      </c>
      <c r="W7" s="1409">
        <v>1850684</v>
      </c>
      <c r="X7" s="1409">
        <v>1917123</v>
      </c>
      <c r="Y7" s="1409">
        <v>1901734</v>
      </c>
      <c r="Z7" s="1410">
        <v>1905843</v>
      </c>
      <c r="AA7" s="1411">
        <v>1871211</v>
      </c>
      <c r="AB7" s="1379">
        <v>1782927</v>
      </c>
    </row>
    <row r="8" spans="1:34">
      <c r="A8" s="1065">
        <v>4</v>
      </c>
      <c r="B8" s="1413" t="s">
        <v>1303</v>
      </c>
      <c r="C8" s="2328">
        <v>166405</v>
      </c>
      <c r="D8" s="2328">
        <v>183283</v>
      </c>
      <c r="E8" s="2226">
        <v>60312</v>
      </c>
      <c r="F8" s="1409">
        <v>67765</v>
      </c>
      <c r="G8" s="1409">
        <v>60709</v>
      </c>
      <c r="H8" s="1409">
        <v>61953</v>
      </c>
      <c r="I8" s="1409">
        <v>77366</v>
      </c>
      <c r="J8" s="1409">
        <v>69253</v>
      </c>
      <c r="K8" s="1409">
        <v>75514</v>
      </c>
      <c r="L8" s="1409">
        <v>78164</v>
      </c>
      <c r="M8" s="1409">
        <v>53818</v>
      </c>
      <c r="N8" s="1409">
        <v>58420</v>
      </c>
      <c r="O8" s="1409">
        <v>44245</v>
      </c>
      <c r="P8" s="1409">
        <v>46709</v>
      </c>
      <c r="Q8" s="1409">
        <v>60397</v>
      </c>
      <c r="R8" s="1409">
        <v>42288</v>
      </c>
      <c r="S8" s="1409">
        <v>25753</v>
      </c>
      <c r="T8" s="1409">
        <v>20309</v>
      </c>
      <c r="U8" s="1409">
        <v>21429</v>
      </c>
      <c r="V8" s="1409">
        <v>22796</v>
      </c>
      <c r="W8" s="1409">
        <v>29603</v>
      </c>
      <c r="X8" s="1409">
        <v>27259</v>
      </c>
      <c r="Y8" s="1409">
        <v>21996</v>
      </c>
      <c r="Z8" s="1410">
        <v>30168</v>
      </c>
      <c r="AA8" s="1411">
        <v>20726</v>
      </c>
      <c r="AB8" s="1379">
        <v>20909</v>
      </c>
    </row>
    <row r="9" spans="1:34" ht="26.4">
      <c r="A9" s="1065">
        <v>5</v>
      </c>
      <c r="B9" s="1413" t="s">
        <v>1304</v>
      </c>
      <c r="C9" s="2328">
        <v>11509</v>
      </c>
      <c r="D9" s="2328">
        <v>11009</v>
      </c>
      <c r="E9" s="2226">
        <v>10627</v>
      </c>
      <c r="F9" s="1409">
        <v>16954</v>
      </c>
      <c r="G9" s="1409">
        <v>65526</v>
      </c>
      <c r="H9" s="1409">
        <v>17225</v>
      </c>
      <c r="I9" s="1409">
        <v>12934</v>
      </c>
      <c r="J9" s="1409">
        <v>11931</v>
      </c>
      <c r="K9" s="1409">
        <v>13296</v>
      </c>
      <c r="L9" s="1409">
        <v>8964</v>
      </c>
      <c r="M9" s="1409">
        <v>12629</v>
      </c>
      <c r="N9" s="1409">
        <v>11031</v>
      </c>
      <c r="O9" s="1409">
        <v>13474</v>
      </c>
      <c r="P9" s="1409">
        <v>13431</v>
      </c>
      <c r="Q9" s="1409">
        <v>16731</v>
      </c>
      <c r="R9" s="1409">
        <v>18913</v>
      </c>
      <c r="S9" s="1409">
        <v>15946</v>
      </c>
      <c r="T9" s="1409">
        <v>15240</v>
      </c>
      <c r="U9" s="1409">
        <v>19552</v>
      </c>
      <c r="V9" s="1409">
        <v>15744</v>
      </c>
      <c r="W9" s="1409">
        <v>14151</v>
      </c>
      <c r="X9" s="1409">
        <v>15668</v>
      </c>
      <c r="Y9" s="1409">
        <v>17004</v>
      </c>
      <c r="Z9" s="1410">
        <v>20993</v>
      </c>
      <c r="AA9" s="1411">
        <v>18200</v>
      </c>
      <c r="AB9" s="1379">
        <v>12451</v>
      </c>
    </row>
    <row r="10" spans="1:34" ht="26.4">
      <c r="A10" s="1065">
        <v>6</v>
      </c>
      <c r="B10" s="2018" t="s">
        <v>1305</v>
      </c>
      <c r="C10" s="2328">
        <v>296563</v>
      </c>
      <c r="D10" s="2328">
        <v>250261</v>
      </c>
      <c r="E10" s="2226">
        <v>248219</v>
      </c>
      <c r="F10" s="1409">
        <v>232401</v>
      </c>
      <c r="G10" s="1409">
        <v>222621</v>
      </c>
      <c r="H10" s="1409">
        <v>225594</v>
      </c>
      <c r="I10" s="1409">
        <v>220656</v>
      </c>
      <c r="J10" s="1409">
        <v>205421</v>
      </c>
      <c r="K10" s="1409">
        <v>200949</v>
      </c>
      <c r="L10" s="1409">
        <v>189086</v>
      </c>
      <c r="M10" s="1409">
        <v>185557</v>
      </c>
      <c r="N10" s="1409">
        <v>176297</v>
      </c>
      <c r="O10" s="1409">
        <v>165037</v>
      </c>
      <c r="P10" s="1409">
        <v>162827</v>
      </c>
      <c r="Q10" s="1409">
        <v>160397</v>
      </c>
      <c r="R10" s="1409">
        <v>153082</v>
      </c>
      <c r="S10" s="1409">
        <v>158567</v>
      </c>
      <c r="T10" s="1409">
        <v>154484</v>
      </c>
      <c r="U10" s="1409">
        <v>153139</v>
      </c>
      <c r="V10" s="1409">
        <v>141979</v>
      </c>
      <c r="W10" s="1409">
        <v>140071</v>
      </c>
      <c r="X10" s="1409">
        <v>138588</v>
      </c>
      <c r="Y10" s="1409">
        <v>128409</v>
      </c>
      <c r="Z10" s="1410">
        <v>131627</v>
      </c>
      <c r="AA10" s="1411">
        <v>127822</v>
      </c>
      <c r="AB10" s="1379">
        <v>128702</v>
      </c>
    </row>
    <row r="11" spans="1:34">
      <c r="A11" s="1065">
        <v>7</v>
      </c>
      <c r="B11" s="2018" t="s">
        <v>1306</v>
      </c>
      <c r="C11" s="2329">
        <v>-48749</v>
      </c>
      <c r="D11" s="2329">
        <v>-48784</v>
      </c>
      <c r="E11" s="2227">
        <v>-74896</v>
      </c>
      <c r="F11" s="1409">
        <v>-47792</v>
      </c>
      <c r="G11" s="1409">
        <v>-59165</v>
      </c>
      <c r="H11" s="1409">
        <v>-95266</v>
      </c>
      <c r="I11" s="1409">
        <v>-238063</v>
      </c>
      <c r="J11" s="1409">
        <v>-255165</v>
      </c>
      <c r="K11" s="1409">
        <v>-238053</v>
      </c>
      <c r="L11" s="1409">
        <v>-224486</v>
      </c>
      <c r="M11" s="1409">
        <v>-180852</v>
      </c>
      <c r="N11" s="1409">
        <v>-189708</v>
      </c>
      <c r="O11" s="1409">
        <v>-165506</v>
      </c>
      <c r="P11" s="1409">
        <v>-167895</v>
      </c>
      <c r="Q11" s="1409">
        <v>-141579</v>
      </c>
      <c r="R11" s="1409">
        <v>-155036</v>
      </c>
      <c r="S11" s="1409">
        <v>-160089</v>
      </c>
      <c r="T11" s="1409">
        <v>-143878</v>
      </c>
      <c r="U11" s="1409">
        <v>-129976</v>
      </c>
      <c r="V11" s="1409">
        <v>-154152</v>
      </c>
      <c r="W11" s="1409">
        <f>-151121</f>
        <v>-151121</v>
      </c>
      <c r="X11" s="1409">
        <v>-180407</v>
      </c>
      <c r="Y11" s="1409">
        <v>-165845</v>
      </c>
      <c r="Z11" s="1410">
        <v>-174402</v>
      </c>
      <c r="AA11" s="1411">
        <v>-184480</v>
      </c>
      <c r="AB11" s="1411">
        <v>-201815</v>
      </c>
    </row>
    <row r="12" spans="1:34" ht="14.4" thickBot="1">
      <c r="A12" s="1065">
        <v>8</v>
      </c>
      <c r="B12" s="2013" t="s">
        <v>1307</v>
      </c>
      <c r="C12" s="2330">
        <v>3272146</v>
      </c>
      <c r="D12" s="2330">
        <v>3230125</v>
      </c>
      <c r="E12" s="2228">
        <v>2983477</v>
      </c>
      <c r="F12" s="2014">
        <v>2921612</v>
      </c>
      <c r="G12" s="2014">
        <v>2855121</v>
      </c>
      <c r="H12" s="2014">
        <v>2710449</v>
      </c>
      <c r="I12" s="2014">
        <v>2805181</v>
      </c>
      <c r="J12" s="2014">
        <v>2726099</v>
      </c>
      <c r="K12" s="2014">
        <v>2688589</v>
      </c>
      <c r="L12" s="2015">
        <v>2554246</v>
      </c>
      <c r="M12" s="2015">
        <v>2488099</v>
      </c>
      <c r="N12" s="2015">
        <v>2467645</v>
      </c>
      <c r="O12" s="2015">
        <v>2382727</v>
      </c>
      <c r="P12" s="2015">
        <v>2351498</v>
      </c>
      <c r="Q12" s="2015">
        <v>2322443</v>
      </c>
      <c r="R12" s="2015">
        <v>2243975</v>
      </c>
      <c r="S12" s="2015">
        <v>2102773</v>
      </c>
      <c r="T12" s="2015">
        <v>2015946</v>
      </c>
      <c r="U12" s="2015">
        <v>2018692</v>
      </c>
      <c r="V12" s="2015">
        <v>1969517</v>
      </c>
      <c r="W12" s="2015">
        <v>1883388</v>
      </c>
      <c r="X12" s="2015">
        <v>1918231</v>
      </c>
      <c r="Y12" s="2015">
        <v>1903298</v>
      </c>
      <c r="Z12" s="2016">
        <v>1914229</v>
      </c>
      <c r="AA12" s="2017">
        <v>1853479</v>
      </c>
      <c r="AB12" s="2017">
        <v>1743174</v>
      </c>
    </row>
  </sheetData>
  <hyperlinks>
    <hyperlink ref="B2" location="Contents!C18" display="Summary comparison of accounting assets vs leverage ratio exposure measure (RA)" xr:uid="{EF5AA05D-F6AE-452E-8BDF-C842F8DA66CC}"/>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7C6B-9577-4818-8468-9483963503B2}">
  <sheetPr codeName="Planilha16">
    <tabColor rgb="FF73C6A1"/>
  </sheetPr>
  <dimension ref="A1:AH31"/>
  <sheetViews>
    <sheetView showGridLines="0" topLeftCell="B14" zoomScale="85" zoomScaleNormal="85" workbookViewId="0">
      <selection activeCell="C6" sqref="C6:C31"/>
    </sheetView>
  </sheetViews>
  <sheetFormatPr defaultColWidth="9.21875" defaultRowHeight="13.8"/>
  <cols>
    <col min="1" max="1" width="3" style="1035" hidden="1" customWidth="1"/>
    <col min="2" max="2" width="79" style="1035" customWidth="1"/>
    <col min="3" max="5" width="10.21875" style="1035" customWidth="1"/>
    <col min="6" max="11" width="10.21875" style="1035" bestFit="1" customWidth="1"/>
    <col min="12" max="13" width="9.77734375" style="1035" bestFit="1" customWidth="1"/>
    <col min="14" max="15" width="10" style="1035" bestFit="1" customWidth="1"/>
    <col min="16" max="17" width="9.44140625" style="1035" bestFit="1" customWidth="1"/>
    <col min="18" max="19" width="10" style="1035" bestFit="1" customWidth="1"/>
    <col min="20" max="21" width="9.44140625" style="1035" bestFit="1" customWidth="1"/>
    <col min="22" max="23" width="9.77734375" style="1035" bestFit="1" customWidth="1"/>
    <col min="24" max="25" width="9.44140625" style="1035" bestFit="1" customWidth="1"/>
    <col min="26" max="27" width="10.21875" style="1035" bestFit="1" customWidth="1"/>
    <col min="28" max="28" width="9.77734375" style="1035" bestFit="1" customWidth="1"/>
    <col min="29" max="29" width="9.44140625" style="1035" bestFit="1" customWidth="1"/>
    <col min="30" max="16384" width="9.21875" style="1035"/>
  </cols>
  <sheetData>
    <row r="1" spans="1:34" s="1054" customFormat="1" ht="5.25" customHeight="1">
      <c r="A1" s="1045"/>
      <c r="B1" s="1210"/>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7"/>
      <c r="AD1" s="1049"/>
      <c r="AE1" s="1050"/>
      <c r="AF1" s="1051"/>
      <c r="AG1" s="1052"/>
      <c r="AH1" s="1053"/>
    </row>
    <row r="2" spans="1:34" s="1646" customFormat="1">
      <c r="A2" s="1987"/>
      <c r="B2" s="1645" t="s">
        <v>1308</v>
      </c>
      <c r="C2" s="1987"/>
      <c r="D2" s="1987"/>
      <c r="E2" s="1987"/>
      <c r="F2" s="1987"/>
      <c r="G2" s="1987"/>
      <c r="H2" s="1987"/>
      <c r="I2" s="1987"/>
      <c r="J2" s="1987"/>
      <c r="K2" s="1987"/>
      <c r="L2" s="1987"/>
      <c r="M2" s="1987"/>
      <c r="N2" s="1987"/>
      <c r="O2" s="1987"/>
      <c r="P2" s="1987"/>
      <c r="Q2" s="1987"/>
      <c r="R2" s="1987"/>
      <c r="S2" s="1987"/>
      <c r="T2" s="1987"/>
      <c r="U2" s="1987"/>
      <c r="V2" s="1987"/>
      <c r="W2" s="1987"/>
      <c r="X2" s="1987"/>
      <c r="Y2" s="1987"/>
      <c r="Z2" s="1987"/>
      <c r="AA2" s="1987"/>
      <c r="AB2" s="1987"/>
      <c r="AC2" s="1987"/>
    </row>
    <row r="3" spans="1:34" hidden="1">
      <c r="A3" s="1358"/>
      <c r="B3" s="1358"/>
      <c r="C3" s="1397"/>
      <c r="D3" s="1397"/>
      <c r="E3" s="1397"/>
      <c r="F3" s="1397"/>
      <c r="G3" s="1397"/>
      <c r="H3" s="1397"/>
      <c r="I3" s="1397"/>
      <c r="J3" s="1397"/>
      <c r="K3" s="1397"/>
      <c r="L3" s="1397"/>
      <c r="M3" s="1397"/>
      <c r="N3" s="1397"/>
      <c r="O3" s="1397"/>
      <c r="P3" s="1397"/>
      <c r="Q3" s="1397"/>
      <c r="R3" s="1397"/>
      <c r="S3" s="1397"/>
      <c r="T3" s="1397"/>
      <c r="U3" s="1397"/>
      <c r="V3" s="1397"/>
      <c r="W3" s="1397"/>
      <c r="X3" s="1397"/>
      <c r="Y3" s="1397"/>
      <c r="Z3" s="1397"/>
      <c r="AA3" s="1397" t="s">
        <v>59</v>
      </c>
      <c r="AB3" s="1397" t="s">
        <v>60</v>
      </c>
      <c r="AC3" s="1397"/>
    </row>
    <row r="4" spans="1:34" ht="14.4" thickBot="1">
      <c r="A4" s="1358"/>
      <c r="B4" s="1085" t="s">
        <v>65</v>
      </c>
      <c r="C4" s="2331" t="s">
        <v>3260</v>
      </c>
      <c r="D4" s="2331" t="s">
        <v>3003</v>
      </c>
      <c r="E4" s="1398" t="s">
        <v>2942</v>
      </c>
      <c r="F4" s="1398" t="s">
        <v>2924</v>
      </c>
      <c r="G4" s="1398" t="s">
        <v>2871</v>
      </c>
      <c r="H4" s="1398" t="s">
        <v>2835</v>
      </c>
      <c r="I4" s="1398" t="s">
        <v>66</v>
      </c>
      <c r="J4" s="1398" t="s">
        <v>67</v>
      </c>
      <c r="K4" s="1398" t="s">
        <v>68</v>
      </c>
      <c r="L4" s="1398" t="s">
        <v>69</v>
      </c>
      <c r="M4" s="1398" t="s">
        <v>70</v>
      </c>
      <c r="N4" s="1398" t="s">
        <v>71</v>
      </c>
      <c r="O4" s="1398" t="s">
        <v>72</v>
      </c>
      <c r="P4" s="1398" t="s">
        <v>73</v>
      </c>
      <c r="Q4" s="1398" t="s">
        <v>74</v>
      </c>
      <c r="R4" s="1398" t="s">
        <v>75</v>
      </c>
      <c r="S4" s="1398" t="s">
        <v>76</v>
      </c>
      <c r="T4" s="1398" t="s">
        <v>77</v>
      </c>
      <c r="U4" s="1398" t="s">
        <v>78</v>
      </c>
      <c r="V4" s="1398" t="s">
        <v>79</v>
      </c>
      <c r="W4" s="1398" t="s">
        <v>80</v>
      </c>
      <c r="X4" s="1398" t="s">
        <v>81</v>
      </c>
      <c r="Y4" s="1398" t="s">
        <v>82</v>
      </c>
      <c r="Z4" s="1398" t="s">
        <v>83</v>
      </c>
      <c r="AA4" s="1398" t="s">
        <v>84</v>
      </c>
      <c r="AB4" s="1398" t="s">
        <v>85</v>
      </c>
      <c r="AC4" s="1398" t="s">
        <v>86</v>
      </c>
    </row>
    <row r="5" spans="1:34" ht="14.4" thickBot="1">
      <c r="A5" s="1093"/>
      <c r="B5" s="2019" t="s">
        <v>1309</v>
      </c>
      <c r="C5" s="1372"/>
      <c r="D5" s="1372"/>
      <c r="E5" s="1363"/>
      <c r="F5" s="1363"/>
      <c r="G5" s="1363"/>
      <c r="H5" s="1363"/>
      <c r="I5" s="1363"/>
      <c r="J5" s="1363"/>
      <c r="K5" s="1363"/>
      <c r="L5" s="1363"/>
      <c r="M5" s="1363"/>
      <c r="N5" s="1363"/>
      <c r="O5" s="1363"/>
      <c r="P5" s="1363"/>
      <c r="Q5" s="1363"/>
      <c r="R5" s="1363"/>
      <c r="S5" s="1363"/>
      <c r="T5" s="1363"/>
      <c r="U5" s="1363"/>
      <c r="V5" s="1363"/>
      <c r="W5" s="1363"/>
      <c r="X5" s="1363"/>
      <c r="Y5" s="1363"/>
      <c r="Z5" s="1363"/>
      <c r="AA5" s="1363"/>
      <c r="AB5" s="1363"/>
      <c r="AC5" s="1363"/>
    </row>
    <row r="6" spans="1:34" ht="26.4">
      <c r="A6" s="1086">
        <v>1</v>
      </c>
      <c r="B6" s="1092" t="s">
        <v>1310</v>
      </c>
      <c r="C6" s="2229">
        <v>2494957</v>
      </c>
      <c r="D6" s="2229">
        <v>2450409</v>
      </c>
      <c r="E6" s="2229">
        <v>2403586</v>
      </c>
      <c r="F6" s="1399">
        <v>2315717</v>
      </c>
      <c r="G6" s="1399">
        <v>2272254</v>
      </c>
      <c r="H6" s="1399">
        <v>2193557</v>
      </c>
      <c r="I6" s="1399">
        <v>2233001</v>
      </c>
      <c r="J6" s="1399">
        <v>2080442</v>
      </c>
      <c r="K6" s="1399">
        <v>2131189</v>
      </c>
      <c r="L6" s="1399">
        <v>1993988</v>
      </c>
      <c r="M6" s="1399">
        <v>1980818</v>
      </c>
      <c r="N6" s="1399">
        <v>1929194</v>
      </c>
      <c r="O6" s="1399">
        <v>1907444</v>
      </c>
      <c r="P6" s="1399">
        <v>1834701</v>
      </c>
      <c r="Q6" s="1399">
        <v>1808236</v>
      </c>
      <c r="R6" s="1399">
        <v>1707998</v>
      </c>
      <c r="S6" s="1399">
        <v>1693509</v>
      </c>
      <c r="T6" s="1399">
        <v>1612460</v>
      </c>
      <c r="U6" s="1399">
        <v>1609833</v>
      </c>
      <c r="V6" s="1399">
        <v>1553170</v>
      </c>
      <c r="W6" s="1399">
        <v>1493401</v>
      </c>
      <c r="X6" s="1399">
        <v>1541514</v>
      </c>
      <c r="Y6" s="1399">
        <v>1472209</v>
      </c>
      <c r="Z6" s="1399">
        <v>1389812</v>
      </c>
      <c r="AA6" s="1399">
        <v>1356344</v>
      </c>
      <c r="AB6" s="1399">
        <v>1293791</v>
      </c>
      <c r="AC6" s="1399">
        <v>1189661</v>
      </c>
    </row>
    <row r="7" spans="1:34">
      <c r="A7" s="1086">
        <v>2</v>
      </c>
      <c r="B7" s="1092" t="s">
        <v>1311</v>
      </c>
      <c r="C7" s="2229">
        <v>-25973</v>
      </c>
      <c r="D7" s="2229">
        <v>-25622</v>
      </c>
      <c r="E7" s="2229">
        <v>-24507</v>
      </c>
      <c r="F7" s="1399">
        <v>-23315</v>
      </c>
      <c r="G7" s="1399">
        <v>-23987</v>
      </c>
      <c r="H7" s="1399">
        <v>-25265</v>
      </c>
      <c r="I7" s="1399">
        <v>-28556</v>
      </c>
      <c r="J7" s="1399">
        <v>-28251</v>
      </c>
      <c r="K7" s="1399">
        <v>-26736</v>
      </c>
      <c r="L7" s="1399">
        <v>-26563</v>
      </c>
      <c r="M7" s="1399">
        <v>-25550</v>
      </c>
      <c r="N7" s="1399">
        <v>-24857</v>
      </c>
      <c r="O7" s="1399">
        <v>-24616</v>
      </c>
      <c r="P7" s="1399">
        <v>-25041</v>
      </c>
      <c r="Q7" s="1399">
        <v>-23927</v>
      </c>
      <c r="R7" s="1399">
        <v>-25387</v>
      </c>
      <c r="S7" s="1399">
        <v>-30408</v>
      </c>
      <c r="T7" s="1399">
        <v>-26517</v>
      </c>
      <c r="U7" s="1399">
        <v>-25408</v>
      </c>
      <c r="V7" s="1399">
        <v>-28162</v>
      </c>
      <c r="W7" s="1399">
        <v>-23770</v>
      </c>
      <c r="X7" s="1399">
        <v>-38263</v>
      </c>
      <c r="Y7" s="1399">
        <v>-35246</v>
      </c>
      <c r="Z7" s="1399">
        <v>-36274</v>
      </c>
      <c r="AA7" s="1399">
        <v>-37793</v>
      </c>
      <c r="AB7" s="1399">
        <v>-42184</v>
      </c>
      <c r="AC7" s="1399">
        <v>-34260</v>
      </c>
    </row>
    <row r="8" spans="1:34">
      <c r="A8" s="1086">
        <v>3</v>
      </c>
      <c r="B8" s="1440" t="s">
        <v>1312</v>
      </c>
      <c r="C8" s="2230">
        <v>2468984</v>
      </c>
      <c r="D8" s="2230">
        <v>2424787</v>
      </c>
      <c r="E8" s="2230">
        <v>2379079</v>
      </c>
      <c r="F8" s="1400">
        <v>2292402</v>
      </c>
      <c r="G8" s="1400">
        <v>2248267</v>
      </c>
      <c r="H8" s="1400">
        <v>2168292</v>
      </c>
      <c r="I8" s="1400">
        <v>2204445</v>
      </c>
      <c r="J8" s="1400">
        <v>2052191</v>
      </c>
      <c r="K8" s="1400">
        <v>2104453</v>
      </c>
      <c r="L8" s="1400">
        <v>1967425</v>
      </c>
      <c r="M8" s="1400">
        <v>1955268</v>
      </c>
      <c r="N8" s="1400">
        <v>1904337</v>
      </c>
      <c r="O8" s="1400">
        <v>1882828</v>
      </c>
      <c r="P8" s="1400">
        <v>1809660</v>
      </c>
      <c r="Q8" s="1400">
        <v>1784309</v>
      </c>
      <c r="R8" s="1400">
        <v>1682611</v>
      </c>
      <c r="S8" s="1400">
        <v>1663101</v>
      </c>
      <c r="T8" s="1400">
        <v>1585943</v>
      </c>
      <c r="U8" s="1400">
        <v>1584425</v>
      </c>
      <c r="V8" s="1400">
        <v>1525008</v>
      </c>
      <c r="W8" s="1400">
        <v>1469631</v>
      </c>
      <c r="X8" s="1400">
        <v>1503251</v>
      </c>
      <c r="Y8" s="1400">
        <v>1436963</v>
      </c>
      <c r="Z8" s="1400">
        <v>1353538</v>
      </c>
      <c r="AA8" s="1400">
        <v>1318551</v>
      </c>
      <c r="AB8" s="1400">
        <v>1251607</v>
      </c>
      <c r="AC8" s="1400">
        <v>1155401</v>
      </c>
    </row>
    <row r="9" spans="1:34" ht="14.4" thickBot="1">
      <c r="A9" s="1093"/>
      <c r="B9" s="2019" t="s">
        <v>1313</v>
      </c>
      <c r="C9" s="2231"/>
      <c r="D9" s="2231"/>
      <c r="E9" s="2231"/>
      <c r="F9" s="1401"/>
      <c r="G9" s="1401"/>
      <c r="H9" s="1401"/>
      <c r="I9" s="1401"/>
      <c r="J9" s="1401"/>
      <c r="K9" s="1401"/>
      <c r="L9" s="1401"/>
      <c r="M9" s="1401"/>
      <c r="N9" s="1401"/>
      <c r="O9" s="1401"/>
      <c r="P9" s="1401"/>
      <c r="Q9" s="1401"/>
      <c r="R9" s="1401"/>
      <c r="S9" s="1401"/>
      <c r="T9" s="1401"/>
      <c r="U9" s="1401"/>
      <c r="V9" s="1401"/>
      <c r="W9" s="1401"/>
      <c r="X9" s="1401"/>
      <c r="Y9" s="1401"/>
      <c r="Z9" s="1401"/>
      <c r="AA9" s="1401"/>
      <c r="AB9" s="1401"/>
      <c r="AC9" s="1401"/>
    </row>
    <row r="10" spans="1:34">
      <c r="A10" s="1086">
        <v>4</v>
      </c>
      <c r="B10" s="1404" t="s">
        <v>1314</v>
      </c>
      <c r="C10" s="2232">
        <v>66261</v>
      </c>
      <c r="D10" s="2232">
        <v>62121</v>
      </c>
      <c r="E10" s="2232">
        <v>26241</v>
      </c>
      <c r="F10" s="1402">
        <v>40272</v>
      </c>
      <c r="G10" s="1402">
        <v>31202</v>
      </c>
      <c r="H10" s="1402">
        <v>37693</v>
      </c>
      <c r="I10" s="1402">
        <v>46436</v>
      </c>
      <c r="J10" s="1402">
        <v>36377</v>
      </c>
      <c r="K10" s="1402">
        <v>42543</v>
      </c>
      <c r="L10" s="1402">
        <v>36685</v>
      </c>
      <c r="M10" s="1402">
        <v>37495</v>
      </c>
      <c r="N10" s="1402">
        <v>38770</v>
      </c>
      <c r="O10" s="1402">
        <v>46663</v>
      </c>
      <c r="P10" s="1402">
        <v>55862</v>
      </c>
      <c r="Q10" s="1402">
        <v>56242</v>
      </c>
      <c r="R10" s="1402">
        <v>55435</v>
      </c>
      <c r="S10" s="1402">
        <v>49700</v>
      </c>
      <c r="T10" s="1402">
        <v>51480</v>
      </c>
      <c r="U10" s="1402">
        <v>54800</v>
      </c>
      <c r="V10" s="1402">
        <v>55136</v>
      </c>
      <c r="W10" s="1402">
        <v>48564</v>
      </c>
      <c r="X10" s="1402">
        <v>35580</v>
      </c>
      <c r="Y10" s="1402">
        <v>39619</v>
      </c>
      <c r="Z10" s="1402">
        <v>45739</v>
      </c>
      <c r="AA10" s="1402">
        <v>53961</v>
      </c>
      <c r="AB10" s="1402">
        <v>57616</v>
      </c>
      <c r="AC10" s="1402">
        <v>28149</v>
      </c>
    </row>
    <row r="11" spans="1:34">
      <c r="A11" s="1086">
        <v>5</v>
      </c>
      <c r="B11" s="1404" t="s">
        <v>1315</v>
      </c>
      <c r="C11" s="2232">
        <v>101092</v>
      </c>
      <c r="D11" s="2232">
        <v>60970</v>
      </c>
      <c r="E11" s="2232">
        <v>32028</v>
      </c>
      <c r="F11" s="1402">
        <v>37368</v>
      </c>
      <c r="G11" s="1402">
        <v>34784</v>
      </c>
      <c r="H11" s="1402">
        <v>31281</v>
      </c>
      <c r="I11" s="1402">
        <v>34430</v>
      </c>
      <c r="J11" s="1402">
        <v>30515</v>
      </c>
      <c r="K11" s="1402">
        <v>46674</v>
      </c>
      <c r="L11" s="1402">
        <v>46876</v>
      </c>
      <c r="M11" s="1402">
        <v>37983</v>
      </c>
      <c r="N11" s="1402">
        <v>39547</v>
      </c>
      <c r="O11" s="1402">
        <v>24326</v>
      </c>
      <c r="P11" s="1402">
        <v>27049</v>
      </c>
      <c r="Q11" s="1402">
        <v>42498</v>
      </c>
      <c r="R11" s="1402">
        <v>31044</v>
      </c>
      <c r="S11" s="1402">
        <v>16408</v>
      </c>
      <c r="T11" s="1402">
        <v>14317</v>
      </c>
      <c r="U11" s="1402">
        <v>14997</v>
      </c>
      <c r="V11" s="1402">
        <v>15298</v>
      </c>
      <c r="W11" s="1402">
        <v>15591</v>
      </c>
      <c r="X11" s="1402">
        <v>13426</v>
      </c>
      <c r="Y11" s="1402">
        <v>12010</v>
      </c>
      <c r="Z11" s="1402">
        <v>20440</v>
      </c>
      <c r="AA11" s="1402">
        <v>11389</v>
      </c>
      <c r="AB11" s="1402">
        <v>11296</v>
      </c>
      <c r="AC11" s="1402">
        <v>13128</v>
      </c>
    </row>
    <row r="12" spans="1:34">
      <c r="A12" s="1086">
        <v>7</v>
      </c>
      <c r="B12" s="1404" t="s">
        <v>1316</v>
      </c>
      <c r="C12" s="2232">
        <v>0</v>
      </c>
      <c r="D12" s="2232">
        <v>0</v>
      </c>
      <c r="E12" s="2232">
        <v>0</v>
      </c>
      <c r="F12" s="1403">
        <v>0</v>
      </c>
      <c r="G12" s="1403">
        <v>0</v>
      </c>
      <c r="H12" s="1403">
        <v>0</v>
      </c>
      <c r="I12" s="1403">
        <v>0</v>
      </c>
      <c r="J12" s="1403">
        <v>0</v>
      </c>
      <c r="K12" s="1403">
        <v>0</v>
      </c>
      <c r="L12" s="1403">
        <v>0</v>
      </c>
      <c r="M12" s="1403">
        <v>0</v>
      </c>
      <c r="N12" s="1403">
        <v>0</v>
      </c>
      <c r="O12" s="1403">
        <v>0</v>
      </c>
      <c r="P12" s="1403">
        <v>0</v>
      </c>
      <c r="Q12" s="1403">
        <v>0</v>
      </c>
      <c r="R12" s="1403">
        <v>0</v>
      </c>
      <c r="S12" s="1403">
        <v>0</v>
      </c>
      <c r="T12" s="1402">
        <v>0</v>
      </c>
      <c r="U12" s="1402">
        <v>0</v>
      </c>
      <c r="V12" s="1402">
        <v>0</v>
      </c>
      <c r="W12" s="1402">
        <v>0</v>
      </c>
      <c r="X12" s="1402">
        <v>0</v>
      </c>
      <c r="Y12" s="1402">
        <v>0</v>
      </c>
      <c r="Z12" s="1402">
        <v>0</v>
      </c>
      <c r="AA12" s="1402">
        <v>0</v>
      </c>
      <c r="AB12" s="1402">
        <v>0</v>
      </c>
      <c r="AC12" s="1402">
        <v>0</v>
      </c>
    </row>
    <row r="13" spans="1:34" ht="52.8">
      <c r="A13" s="1086">
        <v>8</v>
      </c>
      <c r="B13" s="1404" t="s">
        <v>1317</v>
      </c>
      <c r="C13" s="2232">
        <v>0</v>
      </c>
      <c r="D13" s="2232">
        <v>-35130</v>
      </c>
      <c r="E13" s="2232">
        <v>-57507</v>
      </c>
      <c r="F13" s="1402">
        <v>-37641</v>
      </c>
      <c r="G13" s="1402">
        <v>-22159</v>
      </c>
      <c r="H13" s="1402">
        <v>-23325</v>
      </c>
      <c r="I13" s="1402">
        <v>-14813</v>
      </c>
      <c r="J13" s="1402">
        <v>-15704</v>
      </c>
      <c r="K13" s="1402">
        <v>-16914</v>
      </c>
      <c r="L13" s="1402">
        <v>-18307</v>
      </c>
      <c r="M13" s="1402">
        <v>-18844</v>
      </c>
      <c r="N13" s="1402">
        <v>-7689</v>
      </c>
      <c r="O13" s="1402">
        <v>-8512</v>
      </c>
      <c r="P13" s="1402">
        <v>-7691</v>
      </c>
      <c r="Q13" s="1402">
        <v>-8559</v>
      </c>
      <c r="R13" s="1402">
        <v>-8520</v>
      </c>
      <c r="S13" s="1402">
        <v>-7373</v>
      </c>
      <c r="T13" s="1402">
        <v>-6948</v>
      </c>
      <c r="U13" s="1402">
        <v>-8038</v>
      </c>
      <c r="V13" s="1402">
        <v>-6452</v>
      </c>
      <c r="W13" s="1402">
        <v>-9384</v>
      </c>
      <c r="X13" s="1402">
        <v>-6838</v>
      </c>
      <c r="Y13" s="1402">
        <v>-5502</v>
      </c>
      <c r="Z13" s="1402">
        <v>-6367</v>
      </c>
      <c r="AA13" s="1402">
        <v>-5259</v>
      </c>
      <c r="AB13" s="1402">
        <v>-6457</v>
      </c>
      <c r="AC13" s="1402">
        <v>-6080</v>
      </c>
    </row>
    <row r="14" spans="1:34">
      <c r="A14" s="1086">
        <v>9</v>
      </c>
      <c r="B14" s="1404" t="s">
        <v>1318</v>
      </c>
      <c r="C14" s="2232">
        <v>91068</v>
      </c>
      <c r="D14" s="2232">
        <v>171540</v>
      </c>
      <c r="E14" s="2232">
        <v>87131</v>
      </c>
      <c r="F14" s="1402">
        <v>83702</v>
      </c>
      <c r="G14" s="1402">
        <v>77435</v>
      </c>
      <c r="H14" s="1402">
        <v>77156</v>
      </c>
      <c r="I14" s="1402">
        <v>73104</v>
      </c>
      <c r="J14" s="1402">
        <v>66834</v>
      </c>
      <c r="K14" s="1402">
        <v>56362</v>
      </c>
      <c r="L14" s="1402">
        <v>55290</v>
      </c>
      <c r="M14" s="1402">
        <v>39002</v>
      </c>
      <c r="N14" s="1402">
        <v>37355</v>
      </c>
      <c r="O14" s="1402">
        <v>36172</v>
      </c>
      <c r="P14" s="1402">
        <v>36762</v>
      </c>
      <c r="Q14" s="1402">
        <v>34157</v>
      </c>
      <c r="R14" s="1402">
        <v>25596</v>
      </c>
      <c r="S14" s="1402">
        <v>19431</v>
      </c>
      <c r="T14" s="1402">
        <v>14750</v>
      </c>
      <c r="U14" s="1402">
        <v>15447</v>
      </c>
      <c r="V14" s="1402">
        <v>16581</v>
      </c>
      <c r="W14" s="1402">
        <v>23718</v>
      </c>
      <c r="X14" s="1402">
        <v>22195</v>
      </c>
      <c r="Y14" s="1402">
        <v>16355</v>
      </c>
      <c r="Z14" s="1402">
        <v>16777</v>
      </c>
      <c r="AA14" s="1402">
        <v>14596</v>
      </c>
      <c r="AB14" s="1402">
        <v>14081</v>
      </c>
      <c r="AC14" s="1402">
        <v>10444</v>
      </c>
    </row>
    <row r="15" spans="1:34">
      <c r="A15" s="1086">
        <v>10</v>
      </c>
      <c r="B15" s="1404" t="s">
        <v>1319</v>
      </c>
      <c r="C15" s="2232">
        <v>-25755</v>
      </c>
      <c r="D15" s="2232">
        <v>-32956</v>
      </c>
      <c r="E15" s="2232">
        <v>-32849</v>
      </c>
      <c r="F15" s="1402">
        <v>-34607</v>
      </c>
      <c r="G15" s="1402">
        <v>-40678</v>
      </c>
      <c r="H15" s="1402">
        <v>-31843</v>
      </c>
      <c r="I15" s="1402">
        <v>-24092</v>
      </c>
      <c r="J15" s="1402">
        <v>-18488</v>
      </c>
      <c r="K15" s="1402">
        <v>-17945</v>
      </c>
      <c r="L15" s="1402">
        <v>-13969</v>
      </c>
      <c r="M15" s="1402">
        <v>-14013</v>
      </c>
      <c r="N15" s="1402">
        <v>-12232</v>
      </c>
      <c r="O15" s="1402">
        <v>-11449</v>
      </c>
      <c r="P15" s="1402">
        <v>-12034</v>
      </c>
      <c r="Q15" s="1402">
        <v>-10572</v>
      </c>
      <c r="R15" s="1402">
        <v>-8408</v>
      </c>
      <c r="S15" s="1402">
        <v>-4851</v>
      </c>
      <c r="T15" s="1402">
        <v>-3647</v>
      </c>
      <c r="U15" s="1402">
        <v>-4443</v>
      </c>
      <c r="V15" s="1402">
        <v>-4244</v>
      </c>
      <c r="W15" s="1402">
        <v>-3960</v>
      </c>
      <c r="X15" s="1402">
        <v>-3996</v>
      </c>
      <c r="Y15" s="1402">
        <v>-2294</v>
      </c>
      <c r="Z15" s="1402">
        <v>-2707</v>
      </c>
      <c r="AA15" s="1402">
        <v>-1778</v>
      </c>
      <c r="AB15" s="1402">
        <v>-1152</v>
      </c>
      <c r="AC15" s="1402">
        <v>-706</v>
      </c>
    </row>
    <row r="16" spans="1:34">
      <c r="A16" s="1086">
        <v>11</v>
      </c>
      <c r="B16" s="1440" t="s">
        <v>1320</v>
      </c>
      <c r="C16" s="2230">
        <v>232666</v>
      </c>
      <c r="D16" s="2230">
        <v>226545</v>
      </c>
      <c r="E16" s="2230">
        <v>55044</v>
      </c>
      <c r="F16" s="1400">
        <v>89094</v>
      </c>
      <c r="G16" s="1400">
        <v>80584</v>
      </c>
      <c r="H16" s="1400">
        <v>90962</v>
      </c>
      <c r="I16" s="1400">
        <v>115065</v>
      </c>
      <c r="J16" s="1400">
        <v>99534</v>
      </c>
      <c r="K16" s="1400">
        <v>110720</v>
      </c>
      <c r="L16" s="1400">
        <v>106575</v>
      </c>
      <c r="M16" s="1400">
        <v>81623</v>
      </c>
      <c r="N16" s="1400">
        <v>95751</v>
      </c>
      <c r="O16" s="1400">
        <v>87200</v>
      </c>
      <c r="P16" s="1400">
        <v>99948</v>
      </c>
      <c r="Q16" s="1400">
        <v>113766</v>
      </c>
      <c r="R16" s="1400">
        <v>95147</v>
      </c>
      <c r="S16" s="1400">
        <v>73315</v>
      </c>
      <c r="T16" s="1400">
        <v>69952</v>
      </c>
      <c r="U16" s="1400">
        <v>72763</v>
      </c>
      <c r="V16" s="1400">
        <v>76319</v>
      </c>
      <c r="W16" s="1400">
        <v>74529</v>
      </c>
      <c r="X16" s="1400">
        <v>60367</v>
      </c>
      <c r="Y16" s="1400">
        <v>60188</v>
      </c>
      <c r="Z16" s="1400">
        <v>73882</v>
      </c>
      <c r="AA16" s="1400">
        <v>72909</v>
      </c>
      <c r="AB16" s="1400">
        <v>75384</v>
      </c>
      <c r="AC16" s="1400">
        <v>44935</v>
      </c>
    </row>
    <row r="17" spans="1:29" ht="14.4" thickBot="1">
      <c r="A17" s="1093"/>
      <c r="B17" s="2019" t="s">
        <v>1321</v>
      </c>
      <c r="C17" s="2231"/>
      <c r="D17" s="2231"/>
      <c r="E17" s="2231"/>
      <c r="F17" s="1401"/>
      <c r="G17" s="1401"/>
      <c r="H17" s="1401"/>
      <c r="I17" s="1401"/>
      <c r="J17" s="1401"/>
      <c r="K17" s="1401"/>
      <c r="L17" s="1401"/>
      <c r="M17" s="1401"/>
      <c r="N17" s="1401"/>
      <c r="O17" s="1401"/>
      <c r="P17" s="1401"/>
      <c r="Q17" s="1401"/>
      <c r="R17" s="1401"/>
      <c r="S17" s="1401"/>
      <c r="T17" s="1401"/>
      <c r="U17" s="1401"/>
      <c r="V17" s="1401"/>
      <c r="W17" s="1401"/>
      <c r="X17" s="1401"/>
      <c r="Y17" s="1401"/>
      <c r="Z17" s="1401"/>
      <c r="AA17" s="1401"/>
      <c r="AB17" s="1401"/>
      <c r="AC17" s="1401"/>
    </row>
    <row r="18" spans="1:29">
      <c r="A18" s="1086">
        <v>12</v>
      </c>
      <c r="B18" s="1404" t="s">
        <v>1322</v>
      </c>
      <c r="C18" s="2232">
        <v>235846</v>
      </c>
      <c r="D18" s="2232">
        <v>291724</v>
      </c>
      <c r="E18" s="2232">
        <v>267560</v>
      </c>
      <c r="F18" s="1402">
        <v>263199</v>
      </c>
      <c r="G18" s="1402">
        <v>213480</v>
      </c>
      <c r="H18" s="1402">
        <v>185386</v>
      </c>
      <c r="I18" s="1402">
        <v>232224</v>
      </c>
      <c r="J18" s="1402">
        <v>334635</v>
      </c>
      <c r="K18" s="1402">
        <v>241116</v>
      </c>
      <c r="L18" s="1402">
        <v>261721</v>
      </c>
      <c r="M18" s="1402">
        <v>232440</v>
      </c>
      <c r="N18" s="1402">
        <v>261946</v>
      </c>
      <c r="O18" s="1402">
        <v>209814</v>
      </c>
      <c r="P18" s="1402">
        <v>235919</v>
      </c>
      <c r="Q18" s="1402">
        <v>215746</v>
      </c>
      <c r="R18" s="1402">
        <v>267499</v>
      </c>
      <c r="S18" s="1402">
        <v>170560</v>
      </c>
      <c r="T18" s="1402">
        <v>166492</v>
      </c>
      <c r="U18" s="1402">
        <v>166141</v>
      </c>
      <c r="V18" s="1402">
        <v>186600</v>
      </c>
      <c r="W18" s="1402">
        <v>159040</v>
      </c>
      <c r="X18" s="1402">
        <v>178058</v>
      </c>
      <c r="Y18" s="1402">
        <v>237669</v>
      </c>
      <c r="Z18" s="1402">
        <v>317090</v>
      </c>
      <c r="AA18" s="1402">
        <v>301710</v>
      </c>
      <c r="AB18" s="1402">
        <v>263386</v>
      </c>
      <c r="AC18" s="1402">
        <v>196504</v>
      </c>
    </row>
    <row r="19" spans="1:29">
      <c r="A19" s="1086">
        <v>13</v>
      </c>
      <c r="B19" s="1404" t="s">
        <v>1323</v>
      </c>
      <c r="C19" s="2232">
        <v>0</v>
      </c>
      <c r="D19" s="2232">
        <v>0</v>
      </c>
      <c r="E19" s="2232">
        <v>0</v>
      </c>
      <c r="F19" s="1403">
        <v>0</v>
      </c>
      <c r="G19" s="1403">
        <v>0</v>
      </c>
      <c r="H19" s="1403">
        <v>0</v>
      </c>
      <c r="I19" s="1403">
        <v>0</v>
      </c>
      <c r="J19" s="1403">
        <v>0</v>
      </c>
      <c r="K19" s="1403">
        <v>0</v>
      </c>
      <c r="L19" s="1403">
        <v>0</v>
      </c>
      <c r="M19" s="1403">
        <v>0</v>
      </c>
      <c r="N19" s="1403">
        <v>0</v>
      </c>
      <c r="O19" s="1403">
        <v>0</v>
      </c>
      <c r="P19" s="1403">
        <v>0</v>
      </c>
      <c r="Q19" s="1403">
        <v>0</v>
      </c>
      <c r="R19" s="1403">
        <v>0</v>
      </c>
      <c r="S19" s="1403">
        <v>0</v>
      </c>
      <c r="T19" s="1402">
        <v>0</v>
      </c>
      <c r="U19" s="1402">
        <v>0</v>
      </c>
      <c r="V19" s="1402">
        <v>0</v>
      </c>
      <c r="W19" s="1402">
        <v>0</v>
      </c>
      <c r="X19" s="1402">
        <v>0</v>
      </c>
      <c r="Y19" s="1402">
        <v>0</v>
      </c>
      <c r="Z19" s="1402">
        <v>0</v>
      </c>
      <c r="AA19" s="1402">
        <v>0</v>
      </c>
      <c r="AB19" s="1402">
        <v>0</v>
      </c>
      <c r="AC19" s="1402">
        <v>0</v>
      </c>
    </row>
    <row r="20" spans="1:29">
      <c r="A20" s="1086">
        <v>14</v>
      </c>
      <c r="B20" s="1404" t="s">
        <v>1324</v>
      </c>
      <c r="C20" s="2232">
        <v>11509</v>
      </c>
      <c r="D20" s="2232">
        <v>11009</v>
      </c>
      <c r="E20" s="2232">
        <v>10627</v>
      </c>
      <c r="F20" s="1402">
        <v>16954</v>
      </c>
      <c r="G20" s="1402">
        <v>65526</v>
      </c>
      <c r="H20" s="1402">
        <v>17225</v>
      </c>
      <c r="I20" s="1402">
        <v>12934</v>
      </c>
      <c r="J20" s="1402">
        <v>11931</v>
      </c>
      <c r="K20" s="1402">
        <v>13296</v>
      </c>
      <c r="L20" s="1402">
        <v>8964</v>
      </c>
      <c r="M20" s="1402">
        <v>12629</v>
      </c>
      <c r="N20" s="1402">
        <v>11032</v>
      </c>
      <c r="O20" s="1402">
        <v>13475</v>
      </c>
      <c r="P20" s="1402">
        <v>13431</v>
      </c>
      <c r="Q20" s="1402">
        <v>16731</v>
      </c>
      <c r="R20" s="1402">
        <v>18913</v>
      </c>
      <c r="S20" s="1402">
        <v>15946</v>
      </c>
      <c r="T20" s="1402">
        <v>15239</v>
      </c>
      <c r="U20" s="1402">
        <v>19552</v>
      </c>
      <c r="V20" s="1402">
        <v>15744</v>
      </c>
      <c r="W20" s="1402">
        <v>14151</v>
      </c>
      <c r="X20" s="1402">
        <v>15667</v>
      </c>
      <c r="Y20" s="1402">
        <v>17005</v>
      </c>
      <c r="Z20" s="1402">
        <v>20993</v>
      </c>
      <c r="AA20" s="1402">
        <v>18200</v>
      </c>
      <c r="AB20" s="1402">
        <v>12451</v>
      </c>
      <c r="AC20" s="1402">
        <v>12458</v>
      </c>
    </row>
    <row r="21" spans="1:29">
      <c r="A21" s="1086">
        <v>15</v>
      </c>
      <c r="B21" s="1404" t="s">
        <v>1325</v>
      </c>
      <c r="C21" s="2232">
        <v>26579</v>
      </c>
      <c r="D21" s="2232">
        <v>25799</v>
      </c>
      <c r="E21" s="2232">
        <v>22948</v>
      </c>
      <c r="F21" s="1402">
        <v>27561</v>
      </c>
      <c r="G21" s="1402">
        <v>24643</v>
      </c>
      <c r="H21" s="1402">
        <v>22990</v>
      </c>
      <c r="I21" s="1402">
        <v>19857</v>
      </c>
      <c r="J21" s="1402">
        <v>22387</v>
      </c>
      <c r="K21" s="1402">
        <v>18055</v>
      </c>
      <c r="L21" s="1402">
        <v>20475</v>
      </c>
      <c r="M21" s="1402">
        <v>20582</v>
      </c>
      <c r="N21" s="1402">
        <v>18283</v>
      </c>
      <c r="O21" s="1402">
        <v>24373</v>
      </c>
      <c r="P21" s="1402">
        <v>29713</v>
      </c>
      <c r="Q21" s="1402">
        <v>31494</v>
      </c>
      <c r="R21" s="1402">
        <v>26723</v>
      </c>
      <c r="S21" s="1402">
        <v>21284</v>
      </c>
      <c r="T21" s="1402">
        <v>23836</v>
      </c>
      <c r="U21" s="1402">
        <v>22671</v>
      </c>
      <c r="V21" s="1402">
        <v>23867</v>
      </c>
      <c r="W21" s="1402">
        <v>25966</v>
      </c>
      <c r="X21" s="1402">
        <v>22300</v>
      </c>
      <c r="Y21" s="1402">
        <v>23064</v>
      </c>
      <c r="Z21" s="1402">
        <v>17099</v>
      </c>
      <c r="AA21" s="1402">
        <v>14287</v>
      </c>
      <c r="AB21" s="1402">
        <v>11644</v>
      </c>
      <c r="AC21" s="1402">
        <v>15291</v>
      </c>
    </row>
    <row r="22" spans="1:29">
      <c r="A22" s="1086">
        <v>16</v>
      </c>
      <c r="B22" s="1440" t="s">
        <v>1326</v>
      </c>
      <c r="C22" s="2230">
        <v>273934</v>
      </c>
      <c r="D22" s="2230">
        <v>328532</v>
      </c>
      <c r="E22" s="2230">
        <v>301135</v>
      </c>
      <c r="F22" s="1400">
        <v>307714</v>
      </c>
      <c r="G22" s="1400">
        <v>303649</v>
      </c>
      <c r="H22" s="1400">
        <v>225601</v>
      </c>
      <c r="I22" s="1400">
        <v>265015</v>
      </c>
      <c r="J22" s="1400">
        <v>368953</v>
      </c>
      <c r="K22" s="1400">
        <v>272467</v>
      </c>
      <c r="L22" s="1400">
        <v>291160</v>
      </c>
      <c r="M22" s="1400">
        <v>265651</v>
      </c>
      <c r="N22" s="1400">
        <v>291261</v>
      </c>
      <c r="O22" s="1400">
        <v>247662</v>
      </c>
      <c r="P22" s="1400">
        <v>279063</v>
      </c>
      <c r="Q22" s="1400">
        <v>263971</v>
      </c>
      <c r="R22" s="1400">
        <v>313135</v>
      </c>
      <c r="S22" s="1400">
        <v>207790</v>
      </c>
      <c r="T22" s="1400">
        <v>205567</v>
      </c>
      <c r="U22" s="1400">
        <v>208364</v>
      </c>
      <c r="V22" s="1400">
        <v>226211</v>
      </c>
      <c r="W22" s="1400">
        <v>199157</v>
      </c>
      <c r="X22" s="1400">
        <v>216025</v>
      </c>
      <c r="Y22" s="1400">
        <v>277738</v>
      </c>
      <c r="Z22" s="1400">
        <v>355182</v>
      </c>
      <c r="AA22" s="1400">
        <v>334197</v>
      </c>
      <c r="AB22" s="1400">
        <v>287481</v>
      </c>
      <c r="AC22" s="1400">
        <v>224253</v>
      </c>
    </row>
    <row r="23" spans="1:29" ht="14.4" thickBot="1">
      <c r="A23" s="1093"/>
      <c r="B23" s="2019" t="s">
        <v>1327</v>
      </c>
      <c r="C23" s="2231"/>
      <c r="D23" s="2231"/>
      <c r="E23" s="2231"/>
      <c r="F23" s="1401"/>
      <c r="G23" s="1401"/>
      <c r="H23" s="1401"/>
      <c r="I23" s="1401"/>
      <c r="J23" s="1401"/>
      <c r="K23" s="1401"/>
      <c r="L23" s="1401"/>
      <c r="M23" s="1401"/>
      <c r="N23" s="1401"/>
      <c r="O23" s="1401"/>
      <c r="P23" s="1401"/>
      <c r="Q23" s="1401"/>
      <c r="R23" s="1401"/>
      <c r="S23" s="1401"/>
      <c r="T23" s="1401"/>
      <c r="U23" s="1401"/>
      <c r="V23" s="1401"/>
      <c r="W23" s="1401"/>
      <c r="X23" s="1401"/>
      <c r="Y23" s="1401"/>
      <c r="Z23" s="1401"/>
      <c r="AA23" s="1401"/>
      <c r="AB23" s="1401"/>
      <c r="AC23" s="1401"/>
    </row>
    <row r="24" spans="1:29">
      <c r="A24" s="1086">
        <v>17</v>
      </c>
      <c r="B24" s="1404" t="s">
        <v>1328</v>
      </c>
      <c r="C24" s="2232">
        <v>746410</v>
      </c>
      <c r="D24" s="2232">
        <v>730232</v>
      </c>
      <c r="E24" s="2232">
        <v>719309</v>
      </c>
      <c r="F24" s="1402">
        <v>680821</v>
      </c>
      <c r="G24" s="1402">
        <v>655409</v>
      </c>
      <c r="H24" s="1402">
        <v>647374</v>
      </c>
      <c r="I24" s="1402">
        <v>626280</v>
      </c>
      <c r="J24" s="1402">
        <v>599787</v>
      </c>
      <c r="K24" s="1402">
        <v>582139</v>
      </c>
      <c r="L24" s="1402">
        <v>550055</v>
      </c>
      <c r="M24" s="1402">
        <v>534899</v>
      </c>
      <c r="N24" s="1402">
        <v>533799</v>
      </c>
      <c r="O24" s="1402">
        <v>513557</v>
      </c>
      <c r="P24" s="1402">
        <v>507430</v>
      </c>
      <c r="Q24" s="1402">
        <v>498918</v>
      </c>
      <c r="R24" s="1402">
        <v>489763</v>
      </c>
      <c r="S24" s="1402">
        <v>495285</v>
      </c>
      <c r="T24" s="1402">
        <v>484565</v>
      </c>
      <c r="U24" s="1402">
        <v>474931</v>
      </c>
      <c r="V24" s="1402">
        <v>453297</v>
      </c>
      <c r="W24" s="1402">
        <v>435217</v>
      </c>
      <c r="X24" s="1402">
        <v>427756</v>
      </c>
      <c r="Y24" s="1402">
        <v>394021</v>
      </c>
      <c r="Z24" s="1402">
        <v>397903</v>
      </c>
      <c r="AA24" s="1402">
        <v>391347</v>
      </c>
      <c r="AB24" s="1402">
        <v>392721</v>
      </c>
      <c r="AC24" s="1402">
        <v>375391</v>
      </c>
    </row>
    <row r="25" spans="1:29">
      <c r="A25" s="1086">
        <v>18</v>
      </c>
      <c r="B25" s="1404" t="s">
        <v>1329</v>
      </c>
      <c r="C25" s="2232">
        <v>-449848</v>
      </c>
      <c r="D25" s="2232">
        <v>-479971</v>
      </c>
      <c r="E25" s="2232">
        <v>-471090</v>
      </c>
      <c r="F25" s="1402">
        <v>-448419</v>
      </c>
      <c r="G25" s="1402">
        <v>-432788</v>
      </c>
      <c r="H25" s="1402">
        <v>-421780</v>
      </c>
      <c r="I25" s="1402">
        <v>-405624</v>
      </c>
      <c r="J25" s="1402">
        <v>-394366</v>
      </c>
      <c r="K25" s="1402">
        <v>-381190</v>
      </c>
      <c r="L25" s="1402">
        <v>-360969</v>
      </c>
      <c r="M25" s="1402">
        <v>-349342</v>
      </c>
      <c r="N25" s="1402">
        <v>-357503</v>
      </c>
      <c r="O25" s="1402">
        <v>-348520</v>
      </c>
      <c r="P25" s="1402">
        <v>-344603</v>
      </c>
      <c r="Q25" s="1402">
        <v>-338521</v>
      </c>
      <c r="R25" s="1402">
        <v>-336681</v>
      </c>
      <c r="S25" s="1402">
        <v>-336718</v>
      </c>
      <c r="T25" s="1402">
        <v>-330081</v>
      </c>
      <c r="U25" s="1402">
        <v>-321791</v>
      </c>
      <c r="V25" s="1402">
        <v>-311318</v>
      </c>
      <c r="W25" s="1402">
        <v>-295146</v>
      </c>
      <c r="X25" s="1402">
        <v>-289168</v>
      </c>
      <c r="Y25" s="1402">
        <v>-265612</v>
      </c>
      <c r="Z25" s="1402">
        <v>-266276</v>
      </c>
      <c r="AA25" s="1402">
        <v>-263525</v>
      </c>
      <c r="AB25" s="1402">
        <v>-264019</v>
      </c>
      <c r="AC25" s="1402">
        <v>-253417</v>
      </c>
    </row>
    <row r="26" spans="1:29">
      <c r="A26" s="1086">
        <v>19</v>
      </c>
      <c r="B26" s="1440" t="s">
        <v>1330</v>
      </c>
      <c r="C26" s="2230">
        <v>296562</v>
      </c>
      <c r="D26" s="2230">
        <v>250261</v>
      </c>
      <c r="E26" s="2230">
        <v>248219</v>
      </c>
      <c r="F26" s="1400">
        <v>232402</v>
      </c>
      <c r="G26" s="1400">
        <v>222621</v>
      </c>
      <c r="H26" s="1400">
        <v>225594</v>
      </c>
      <c r="I26" s="1400">
        <v>220656</v>
      </c>
      <c r="J26" s="1400">
        <v>205421</v>
      </c>
      <c r="K26" s="1400">
        <v>200949</v>
      </c>
      <c r="L26" s="1400">
        <v>189086</v>
      </c>
      <c r="M26" s="1400">
        <v>185557</v>
      </c>
      <c r="N26" s="1400">
        <v>176296</v>
      </c>
      <c r="O26" s="1400">
        <v>165037</v>
      </c>
      <c r="P26" s="1400">
        <v>162827</v>
      </c>
      <c r="Q26" s="1400">
        <v>160397</v>
      </c>
      <c r="R26" s="1400">
        <v>153082</v>
      </c>
      <c r="S26" s="1400">
        <v>158567</v>
      </c>
      <c r="T26" s="1400">
        <v>154484</v>
      </c>
      <c r="U26" s="1400">
        <v>153140</v>
      </c>
      <c r="V26" s="1400">
        <v>141979</v>
      </c>
      <c r="W26" s="1400">
        <v>140071</v>
      </c>
      <c r="X26" s="1400">
        <v>138588</v>
      </c>
      <c r="Y26" s="1400">
        <v>128409</v>
      </c>
      <c r="Z26" s="1400">
        <v>131627</v>
      </c>
      <c r="AA26" s="1400">
        <v>127822</v>
      </c>
      <c r="AB26" s="1400">
        <v>128702</v>
      </c>
      <c r="AC26" s="1400">
        <v>121974</v>
      </c>
    </row>
    <row r="27" spans="1:29" ht="14.4" thickBot="1">
      <c r="A27" s="1093"/>
      <c r="B27" s="2019" t="s">
        <v>1331</v>
      </c>
      <c r="C27" s="2231"/>
      <c r="D27" s="2231"/>
      <c r="E27" s="2231"/>
      <c r="F27" s="1401"/>
      <c r="G27" s="1401"/>
      <c r="H27" s="1401"/>
      <c r="I27" s="1401"/>
      <c r="J27" s="1401"/>
      <c r="K27" s="1401"/>
      <c r="L27" s="1401"/>
      <c r="M27" s="1401"/>
      <c r="N27" s="1401"/>
      <c r="O27" s="1401"/>
      <c r="P27" s="1401"/>
      <c r="Q27" s="1401"/>
      <c r="R27" s="1401"/>
      <c r="S27" s="1401"/>
      <c r="T27" s="1401"/>
      <c r="U27" s="1401"/>
      <c r="V27" s="1401"/>
      <c r="W27" s="1401"/>
      <c r="X27" s="1401"/>
      <c r="Y27" s="1401"/>
      <c r="Z27" s="1401"/>
      <c r="AA27" s="1401"/>
      <c r="AB27" s="1401"/>
      <c r="AC27" s="1401"/>
    </row>
    <row r="28" spans="1:29">
      <c r="A28" s="1086">
        <v>20</v>
      </c>
      <c r="B28" s="1440" t="s">
        <v>1176</v>
      </c>
      <c r="C28" s="2230">
        <v>220973</v>
      </c>
      <c r="D28" s="2230">
        <v>209183</v>
      </c>
      <c r="E28" s="2230">
        <v>208161</v>
      </c>
      <c r="F28" s="1400">
        <v>215466</v>
      </c>
      <c r="G28" s="1400">
        <v>215381</v>
      </c>
      <c r="H28" s="1400">
        <v>202344</v>
      </c>
      <c r="I28" s="1400">
        <v>206196</v>
      </c>
      <c r="J28" s="1400">
        <v>199088</v>
      </c>
      <c r="K28" s="1400">
        <v>191101</v>
      </c>
      <c r="L28" s="1400">
        <v>180575</v>
      </c>
      <c r="M28" s="1400">
        <v>185141</v>
      </c>
      <c r="N28" s="1400">
        <v>177795</v>
      </c>
      <c r="O28" s="1400">
        <v>173670</v>
      </c>
      <c r="P28" s="1400">
        <v>169787</v>
      </c>
      <c r="Q28" s="1400">
        <v>166868</v>
      </c>
      <c r="R28" s="1400">
        <v>161872</v>
      </c>
      <c r="S28" s="1400">
        <v>151245</v>
      </c>
      <c r="T28" s="1400">
        <v>145402</v>
      </c>
      <c r="U28" s="1400">
        <v>149912</v>
      </c>
      <c r="V28" s="1400">
        <v>141409</v>
      </c>
      <c r="W28" s="1400">
        <v>141674</v>
      </c>
      <c r="X28" s="1400">
        <v>139552</v>
      </c>
      <c r="Y28" s="1400">
        <v>137157</v>
      </c>
      <c r="Z28" s="1400">
        <v>132272</v>
      </c>
      <c r="AA28" s="1400">
        <v>126214</v>
      </c>
      <c r="AB28" s="1400">
        <v>124980</v>
      </c>
      <c r="AC28" s="1400">
        <v>128696</v>
      </c>
    </row>
    <row r="29" spans="1:29">
      <c r="A29" s="1086">
        <v>21</v>
      </c>
      <c r="B29" s="1440" t="s">
        <v>1307</v>
      </c>
      <c r="C29" s="2230">
        <v>3272146</v>
      </c>
      <c r="D29" s="2230">
        <v>3230125</v>
      </c>
      <c r="E29" s="2230">
        <v>2983477</v>
      </c>
      <c r="F29" s="1400">
        <v>2921612</v>
      </c>
      <c r="G29" s="1400">
        <v>2855121</v>
      </c>
      <c r="H29" s="1400">
        <v>2710449</v>
      </c>
      <c r="I29" s="1400">
        <v>2805181</v>
      </c>
      <c r="J29" s="1400">
        <v>2726099</v>
      </c>
      <c r="K29" s="1400">
        <v>2688589</v>
      </c>
      <c r="L29" s="1400">
        <v>2554246</v>
      </c>
      <c r="M29" s="1400">
        <v>2488099</v>
      </c>
      <c r="N29" s="1400">
        <v>2467645</v>
      </c>
      <c r="O29" s="1400">
        <v>2382727</v>
      </c>
      <c r="P29" s="1400">
        <v>2351498</v>
      </c>
      <c r="Q29" s="1400">
        <v>2322443</v>
      </c>
      <c r="R29" s="1400">
        <v>2243975</v>
      </c>
      <c r="S29" s="1400">
        <v>2102773</v>
      </c>
      <c r="T29" s="1400">
        <v>2015946</v>
      </c>
      <c r="U29" s="1400">
        <v>2018692</v>
      </c>
      <c r="V29" s="1400">
        <v>1969517</v>
      </c>
      <c r="W29" s="1400">
        <v>1883388</v>
      </c>
      <c r="X29" s="1400">
        <v>1918231</v>
      </c>
      <c r="Y29" s="1400">
        <v>1903298</v>
      </c>
      <c r="Z29" s="1400">
        <v>1914229</v>
      </c>
      <c r="AA29" s="1400">
        <v>1853479</v>
      </c>
      <c r="AB29" s="1400">
        <v>1743174</v>
      </c>
      <c r="AC29" s="1400">
        <v>1546564</v>
      </c>
    </row>
    <row r="30" spans="1:29" ht="14.4" thickBot="1">
      <c r="A30" s="1093"/>
      <c r="B30" s="2019" t="s">
        <v>1332</v>
      </c>
      <c r="C30" s="1372"/>
      <c r="D30" s="1372"/>
      <c r="E30" s="1372"/>
      <c r="F30" s="1363"/>
      <c r="G30" s="1363"/>
      <c r="H30" s="1363"/>
      <c r="I30" s="1363"/>
      <c r="J30" s="1363"/>
      <c r="K30" s="1363"/>
      <c r="L30" s="1363"/>
      <c r="M30" s="1363"/>
      <c r="N30" s="1363"/>
      <c r="O30" s="1363"/>
      <c r="P30" s="1363"/>
      <c r="Q30" s="1363"/>
      <c r="R30" s="1363"/>
      <c r="S30" s="1363"/>
      <c r="T30" s="1363"/>
      <c r="U30" s="1363"/>
      <c r="V30" s="1363"/>
      <c r="W30" s="1363"/>
      <c r="X30" s="1363"/>
      <c r="Y30" s="1363"/>
      <c r="Z30" s="1363"/>
      <c r="AA30" s="1363"/>
      <c r="AB30" s="1363"/>
      <c r="AC30" s="1363"/>
    </row>
    <row r="31" spans="1:29">
      <c r="A31" s="1086">
        <v>22</v>
      </c>
      <c r="B31" s="1440" t="s">
        <v>122</v>
      </c>
      <c r="C31" s="2233">
        <v>6.8000000000000005E-2</v>
      </c>
      <c r="D31" s="2233">
        <v>6.5000000000000002E-2</v>
      </c>
      <c r="E31" s="2233">
        <v>7.0000000000000007E-2</v>
      </c>
      <c r="F31" s="1405">
        <v>7.3999999999999996E-2</v>
      </c>
      <c r="G31" s="1405">
        <v>7.4999999999999997E-2</v>
      </c>
      <c r="H31" s="1405">
        <v>7.4999999999999997E-2</v>
      </c>
      <c r="I31" s="1405">
        <v>7.400000000000001E-2</v>
      </c>
      <c r="J31" s="1405">
        <v>7.2999999999999995E-2</v>
      </c>
      <c r="K31" s="1405">
        <v>7.0999999999999994E-2</v>
      </c>
      <c r="L31" s="1405">
        <v>7.0999999999999994E-2</v>
      </c>
      <c r="M31" s="1405">
        <v>7.3999999999999996E-2</v>
      </c>
      <c r="N31" s="1405">
        <v>7.1999999999999995E-2</v>
      </c>
      <c r="O31" s="1405">
        <v>7.2999999999999995E-2</v>
      </c>
      <c r="P31" s="1405">
        <v>7.1999999999999995E-2</v>
      </c>
      <c r="Q31" s="1405">
        <v>7.1999999999999995E-2</v>
      </c>
      <c r="R31" s="1405">
        <v>7.1999999999999995E-2</v>
      </c>
      <c r="S31" s="1405">
        <v>7.1999999999999995E-2</v>
      </c>
      <c r="T31" s="1405">
        <v>7.1999999999999995E-2</v>
      </c>
      <c r="U31" s="1406">
        <v>7.3999999999999996E-2</v>
      </c>
      <c r="V31" s="1406">
        <v>7.1999999999999995E-2</v>
      </c>
      <c r="W31" s="1406">
        <v>7.4999999999999997E-2</v>
      </c>
      <c r="X31" s="1406">
        <v>7.2800000000000004E-2</v>
      </c>
      <c r="Y31" s="1406">
        <v>7.2099999999999997E-2</v>
      </c>
      <c r="Z31" s="1406">
        <v>6.9099999999999995E-2</v>
      </c>
      <c r="AA31" s="1406">
        <v>6.8099999999999994E-2</v>
      </c>
      <c r="AB31" s="1406">
        <v>7.17E-2</v>
      </c>
      <c r="AC31" s="1406">
        <v>8.3199999999999996E-2</v>
      </c>
    </row>
  </sheetData>
  <hyperlinks>
    <hyperlink ref="B2" location="Contents!C20" display="Leverage ratio" xr:uid="{47E42620-77C2-4926-B1AC-18535926C9C6}"/>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4A1D3-C627-4958-A818-6A5804884466}">
  <sheetPr codeName="Planilha17">
    <tabColor rgb="FF73C6A1"/>
  </sheetPr>
  <dimension ref="A1:CF36"/>
  <sheetViews>
    <sheetView showGridLines="0" topLeftCell="B1" zoomScale="80" zoomScaleNormal="80" workbookViewId="0">
      <selection activeCell="D32" sqref="D32"/>
    </sheetView>
  </sheetViews>
  <sheetFormatPr defaultColWidth="9" defaultRowHeight="13.8"/>
  <cols>
    <col min="1" max="1" width="3" style="1035" hidden="1" customWidth="1"/>
    <col min="2" max="2" width="83.44140625" style="1035" bestFit="1" customWidth="1"/>
    <col min="3" max="4" width="19.77734375" style="1035" customWidth="1"/>
    <col min="5" max="5" width="1.21875" style="1035" customWidth="1"/>
    <col min="6" max="7" width="19.77734375" style="1035" customWidth="1"/>
    <col min="8" max="8" width="1.21875" style="1035" customWidth="1"/>
    <col min="9" max="10" width="19.77734375" style="1035" customWidth="1"/>
    <col min="11" max="11" width="1.21875" style="1035" customWidth="1"/>
    <col min="12" max="12" width="19.77734375" style="1035" customWidth="1"/>
    <col min="13" max="13" width="19.109375" style="1035" customWidth="1"/>
    <col min="14" max="14" width="1.21875" style="1035" customWidth="1"/>
    <col min="15" max="15" width="19.44140625" style="1035" bestFit="1" customWidth="1"/>
    <col min="16" max="16" width="19.21875" style="1035" bestFit="1" customWidth="1"/>
    <col min="17" max="17" width="1.21875" style="1035" customWidth="1"/>
    <col min="18" max="18" width="19.44140625" style="1035" bestFit="1" customWidth="1"/>
    <col min="19" max="19" width="19.21875" style="1035" bestFit="1" customWidth="1"/>
    <col min="20" max="20" width="1.21875" style="1035" customWidth="1"/>
    <col min="21" max="21" width="19.44140625" style="1035" bestFit="1" customWidth="1"/>
    <col min="22" max="22" width="19.21875" style="1035" bestFit="1" customWidth="1"/>
    <col min="23" max="23" width="1.21875" style="1035" customWidth="1"/>
    <col min="24" max="24" width="19.44140625" style="1035" bestFit="1" customWidth="1"/>
    <col min="25" max="25" width="19.21875" style="1035" bestFit="1" customWidth="1"/>
    <col min="26" max="26" width="1.21875" style="1035" customWidth="1"/>
    <col min="27" max="27" width="19.44140625" style="1035" bestFit="1" customWidth="1"/>
    <col min="28" max="28" width="19.21875" style="1035" bestFit="1" customWidth="1"/>
    <col min="29" max="29" width="1.21875" style="1035" customWidth="1"/>
    <col min="30" max="30" width="19.44140625" style="1035" bestFit="1" customWidth="1"/>
    <col min="31" max="31" width="19.21875" style="1035" bestFit="1" customWidth="1"/>
    <col min="32" max="32" width="1.21875" style="1035" customWidth="1"/>
    <col min="33" max="33" width="19.44140625" style="1035" bestFit="1" customWidth="1"/>
    <col min="34" max="34" width="19.21875" style="1035" bestFit="1" customWidth="1"/>
    <col min="35" max="35" width="1.21875" style="1035" customWidth="1"/>
    <col min="36" max="36" width="19.44140625" style="1035" bestFit="1" customWidth="1"/>
    <col min="37" max="37" width="19.21875" style="1035" bestFit="1" customWidth="1"/>
    <col min="38" max="38" width="1.21875" style="1035" customWidth="1"/>
    <col min="39" max="39" width="19.44140625" style="1035" bestFit="1" customWidth="1"/>
    <col min="40" max="40" width="19.21875" style="1035" bestFit="1" customWidth="1"/>
    <col min="41" max="41" width="1.21875" style="1035" customWidth="1"/>
    <col min="42" max="42" width="19.44140625" style="1035" bestFit="1" customWidth="1"/>
    <col min="43" max="43" width="19.21875" style="1035" bestFit="1" customWidth="1"/>
    <col min="44" max="44" width="1.21875" style="1035" customWidth="1"/>
    <col min="45" max="45" width="19.44140625" style="1035" bestFit="1" customWidth="1"/>
    <col min="46" max="46" width="19.21875" style="1035" bestFit="1" customWidth="1"/>
    <col min="47" max="47" width="1.21875" style="1035" customWidth="1"/>
    <col min="48" max="48" width="19.44140625" style="1035" bestFit="1" customWidth="1"/>
    <col min="49" max="49" width="19.21875" style="1035" bestFit="1" customWidth="1"/>
    <col min="50" max="50" width="1.21875" style="1035" customWidth="1"/>
    <col min="51" max="51" width="19.44140625" style="1035" bestFit="1" customWidth="1"/>
    <col min="52" max="52" width="19.21875" style="1035" bestFit="1" customWidth="1"/>
    <col min="53" max="53" width="1.21875" style="1035" customWidth="1"/>
    <col min="54" max="54" width="19.44140625" style="1035" bestFit="1" customWidth="1"/>
    <col min="55" max="55" width="19.21875" style="1035" bestFit="1" customWidth="1"/>
    <col min="56" max="56" width="1.21875" style="1035" customWidth="1"/>
    <col min="57" max="57" width="19.44140625" style="1035" bestFit="1" customWidth="1"/>
    <col min="58" max="58" width="19.21875" style="1035" bestFit="1" customWidth="1"/>
    <col min="59" max="59" width="1.21875" style="1035" customWidth="1"/>
    <col min="60" max="60" width="19.44140625" style="1035" bestFit="1" customWidth="1"/>
    <col min="61" max="61" width="19.21875" style="1035" bestFit="1" customWidth="1"/>
    <col min="62" max="62" width="1.21875" style="1035" customWidth="1"/>
    <col min="63" max="63" width="19.44140625" style="1035" bestFit="1" customWidth="1"/>
    <col min="64" max="64" width="19.21875" style="1035" bestFit="1" customWidth="1"/>
    <col min="65" max="65" width="1.21875" style="1035" customWidth="1"/>
    <col min="66" max="66" width="19.44140625" style="1035" bestFit="1" customWidth="1"/>
    <col min="67" max="67" width="19.21875" style="1035" bestFit="1" customWidth="1"/>
    <col min="68" max="68" width="1.21875" style="1035" customWidth="1"/>
    <col min="69" max="69" width="19.44140625" style="1035" bestFit="1" customWidth="1"/>
    <col min="70" max="70" width="19.21875" style="1035" bestFit="1" customWidth="1"/>
    <col min="71" max="71" width="1.21875" style="1035" customWidth="1"/>
    <col min="72" max="72" width="19.44140625" style="1035" bestFit="1" customWidth="1"/>
    <col min="73" max="73" width="19.21875" style="1035" bestFit="1" customWidth="1"/>
    <col min="74" max="74" width="1.21875" style="1035" customWidth="1"/>
    <col min="75" max="75" width="19.44140625" style="1035" bestFit="1" customWidth="1"/>
    <col min="76" max="76" width="19.21875" style="1035" customWidth="1"/>
    <col min="77" max="77" width="1.21875" style="1035" customWidth="1"/>
    <col min="78" max="78" width="19.44140625" style="1035" bestFit="1" customWidth="1"/>
    <col min="79" max="79" width="19.21875" style="1035" customWidth="1"/>
    <col min="80" max="16384" width="9" style="1035"/>
  </cols>
  <sheetData>
    <row r="1" spans="1:84" s="1054" customFormat="1" ht="5.25" customHeight="1">
      <c r="A1" s="1045"/>
      <c r="B1" s="1210"/>
      <c r="C1" s="1210"/>
      <c r="D1" s="1210"/>
      <c r="E1" s="1046"/>
      <c r="F1" s="1210"/>
      <c r="G1" s="1210"/>
      <c r="H1" s="1046"/>
      <c r="I1" s="1210"/>
      <c r="J1" s="1210"/>
      <c r="K1" s="1046"/>
      <c r="L1" s="1210"/>
      <c r="M1" s="1210"/>
      <c r="N1" s="1046"/>
      <c r="O1" s="1047"/>
      <c r="P1" s="1047"/>
      <c r="Q1" s="1046"/>
      <c r="R1" s="1047"/>
      <c r="S1" s="1047"/>
      <c r="T1" s="1046"/>
      <c r="U1" s="1047"/>
      <c r="V1" s="1047"/>
      <c r="W1" s="1046"/>
      <c r="X1" s="1047"/>
      <c r="Y1" s="1047"/>
      <c r="Z1" s="1046"/>
      <c r="AA1" s="1047"/>
      <c r="AB1" s="1047"/>
      <c r="AC1" s="1046"/>
      <c r="AD1" s="1047"/>
      <c r="AE1" s="1047"/>
      <c r="AF1" s="1046"/>
      <c r="AG1" s="1047"/>
      <c r="AH1" s="1047"/>
      <c r="AI1" s="1046"/>
      <c r="AJ1" s="1047"/>
      <c r="AK1" s="1047"/>
      <c r="AL1" s="1046"/>
      <c r="AM1" s="1047"/>
      <c r="AN1" s="1047"/>
      <c r="AO1" s="1046"/>
      <c r="AP1" s="1047"/>
      <c r="AQ1" s="1047"/>
      <c r="AR1" s="1046"/>
      <c r="AS1" s="1047"/>
      <c r="AT1" s="1047"/>
      <c r="AU1" s="1046"/>
      <c r="AV1" s="1047"/>
      <c r="AW1" s="1047"/>
      <c r="AX1" s="1046"/>
      <c r="AY1" s="1047"/>
      <c r="AZ1" s="1047"/>
      <c r="BA1" s="1046"/>
      <c r="BB1" s="1047"/>
      <c r="BC1" s="1047"/>
      <c r="BD1" s="1046"/>
      <c r="BE1" s="1047"/>
      <c r="BF1" s="1047"/>
      <c r="BG1" s="1046"/>
      <c r="BH1" s="1047"/>
      <c r="BI1" s="1047"/>
      <c r="BJ1" s="1046"/>
      <c r="BK1" s="1047"/>
      <c r="BL1" s="1047"/>
      <c r="BM1" s="1046"/>
      <c r="BN1" s="1047"/>
      <c r="BO1" s="1047"/>
      <c r="BP1" s="1047"/>
      <c r="BQ1" s="1047"/>
      <c r="BR1" s="1047"/>
      <c r="BS1" s="1047"/>
      <c r="BT1" s="1047"/>
      <c r="BU1" s="1047"/>
      <c r="BV1" s="1047"/>
      <c r="BW1" s="1047"/>
      <c r="BX1" s="1048"/>
      <c r="BY1" s="1048"/>
      <c r="BZ1" s="1047"/>
      <c r="CA1" s="1048"/>
      <c r="CB1" s="1049"/>
      <c r="CC1" s="1050"/>
      <c r="CD1" s="1051"/>
      <c r="CE1" s="1052"/>
      <c r="CF1" s="1053"/>
    </row>
    <row r="2" spans="1:84" s="1646" customFormat="1">
      <c r="A2" s="1987"/>
      <c r="B2" s="1645" t="s">
        <v>1334</v>
      </c>
      <c r="C2" s="1645"/>
      <c r="D2" s="1645"/>
      <c r="E2" s="1645"/>
      <c r="F2" s="1645"/>
      <c r="G2" s="1645"/>
      <c r="H2" s="1645"/>
      <c r="I2" s="1645"/>
      <c r="J2" s="1645"/>
      <c r="K2" s="1645"/>
      <c r="L2" s="1645"/>
      <c r="M2" s="1645"/>
      <c r="N2" s="1645"/>
      <c r="Q2" s="1645"/>
      <c r="T2" s="1645"/>
      <c r="W2" s="1645"/>
      <c r="Z2" s="1645"/>
      <c r="AC2" s="1645"/>
      <c r="AF2" s="1645"/>
      <c r="AI2" s="1645"/>
      <c r="AL2" s="1645"/>
      <c r="AO2" s="1645"/>
      <c r="AR2" s="1645"/>
      <c r="AU2" s="1645"/>
      <c r="AX2" s="1645"/>
      <c r="BA2" s="1645"/>
      <c r="BD2" s="1645"/>
      <c r="BG2" s="1645"/>
      <c r="BJ2" s="1645"/>
      <c r="BM2" s="1645"/>
    </row>
    <row r="3" spans="1:84" s="1355" customFormat="1">
      <c r="A3" s="1094"/>
      <c r="B3" s="1092"/>
      <c r="C3" s="2508" t="s">
        <v>3260</v>
      </c>
      <c r="D3" s="2509"/>
      <c r="E3" s="1354"/>
      <c r="F3" s="2508" t="s">
        <v>3003</v>
      </c>
      <c r="G3" s="2509"/>
      <c r="H3" s="1354"/>
      <c r="I3" s="2508" t="s">
        <v>2942</v>
      </c>
      <c r="J3" s="2509"/>
      <c r="K3" s="1354"/>
      <c r="L3" s="2508" t="s">
        <v>2924</v>
      </c>
      <c r="M3" s="2509"/>
      <c r="N3" s="1354"/>
      <c r="O3" s="2508" t="s">
        <v>2871</v>
      </c>
      <c r="P3" s="2509"/>
      <c r="Q3" s="1354"/>
      <c r="R3" s="2508" t="s">
        <v>2835</v>
      </c>
      <c r="S3" s="2509"/>
      <c r="T3" s="1354"/>
      <c r="U3" s="2508" t="s">
        <v>66</v>
      </c>
      <c r="V3" s="2509"/>
      <c r="W3" s="1354"/>
      <c r="X3" s="2508" t="s">
        <v>67</v>
      </c>
      <c r="Y3" s="2509"/>
      <c r="Z3" s="1354"/>
      <c r="AA3" s="2508" t="s">
        <v>68</v>
      </c>
      <c r="AB3" s="2509"/>
      <c r="AC3" s="1354"/>
      <c r="AD3" s="2508" t="s">
        <v>69</v>
      </c>
      <c r="AE3" s="2509"/>
      <c r="AF3" s="1354"/>
      <c r="AG3" s="2508" t="s">
        <v>1335</v>
      </c>
      <c r="AH3" s="2509"/>
      <c r="AI3" s="1354"/>
      <c r="AJ3" s="2508" t="s">
        <v>1336</v>
      </c>
      <c r="AK3" s="2509"/>
      <c r="AL3" s="1354"/>
      <c r="AM3" s="2508" t="s">
        <v>1337</v>
      </c>
      <c r="AN3" s="2509"/>
      <c r="AO3" s="1354"/>
      <c r="AP3" s="2508" t="s">
        <v>1338</v>
      </c>
      <c r="AQ3" s="2509"/>
      <c r="AR3" s="1354"/>
      <c r="AS3" s="2508" t="s">
        <v>1339</v>
      </c>
      <c r="AT3" s="2509"/>
      <c r="AU3" s="1354"/>
      <c r="AV3" s="2508" t="s">
        <v>1340</v>
      </c>
      <c r="AW3" s="2509"/>
      <c r="AX3" s="1354"/>
      <c r="AY3" s="2508" t="s">
        <v>1341</v>
      </c>
      <c r="AZ3" s="2509"/>
      <c r="BA3" s="1354"/>
      <c r="BB3" s="2508" t="s">
        <v>1342</v>
      </c>
      <c r="BC3" s="2509"/>
      <c r="BD3" s="1354"/>
      <c r="BE3" s="2508" t="s">
        <v>1343</v>
      </c>
      <c r="BF3" s="2509"/>
      <c r="BG3" s="1354"/>
      <c r="BH3" s="2508" t="s">
        <v>1344</v>
      </c>
      <c r="BI3" s="2509"/>
      <c r="BJ3" s="1354"/>
      <c r="BK3" s="2508" t="s">
        <v>80</v>
      </c>
      <c r="BL3" s="2509"/>
      <c r="BM3" s="1354"/>
      <c r="BN3" s="2508" t="s">
        <v>81</v>
      </c>
      <c r="BO3" s="2509"/>
      <c r="BQ3" s="2508" t="s">
        <v>82</v>
      </c>
      <c r="BR3" s="2509"/>
      <c r="BT3" s="2508" t="s">
        <v>83</v>
      </c>
      <c r="BU3" s="2509"/>
      <c r="BW3" s="2508" t="s">
        <v>84</v>
      </c>
      <c r="BX3" s="2509"/>
      <c r="BZ3" s="1356" t="s">
        <v>85</v>
      </c>
      <c r="CA3" s="1357"/>
    </row>
    <row r="4" spans="1:84" ht="63.45" customHeight="1" thickBot="1">
      <c r="A4" s="1358"/>
      <c r="B4" s="1359"/>
      <c r="C4" s="1360" t="s">
        <v>1345</v>
      </c>
      <c r="D4" s="1360" t="s">
        <v>1346</v>
      </c>
      <c r="E4" s="1361"/>
      <c r="F4" s="1360" t="s">
        <v>1345</v>
      </c>
      <c r="G4" s="1360" t="s">
        <v>1346</v>
      </c>
      <c r="H4" s="1361"/>
      <c r="I4" s="1360" t="s">
        <v>1345</v>
      </c>
      <c r="J4" s="1360" t="s">
        <v>1346</v>
      </c>
      <c r="K4" s="1361"/>
      <c r="L4" s="1360" t="s">
        <v>1345</v>
      </c>
      <c r="M4" s="1360" t="s">
        <v>1346</v>
      </c>
      <c r="N4" s="1361"/>
      <c r="O4" s="1360" t="s">
        <v>1345</v>
      </c>
      <c r="P4" s="1360" t="s">
        <v>1346</v>
      </c>
      <c r="Q4" s="1361"/>
      <c r="R4" s="1360" t="s">
        <v>1345</v>
      </c>
      <c r="S4" s="1360" t="s">
        <v>1346</v>
      </c>
      <c r="T4" s="1361"/>
      <c r="U4" s="1360" t="s">
        <v>1345</v>
      </c>
      <c r="V4" s="1360" t="s">
        <v>1346</v>
      </c>
      <c r="W4" s="1361"/>
      <c r="X4" s="1360" t="s">
        <v>1345</v>
      </c>
      <c r="Y4" s="1360" t="s">
        <v>1346</v>
      </c>
      <c r="Z4" s="1361"/>
      <c r="AA4" s="1360" t="s">
        <v>1345</v>
      </c>
      <c r="AB4" s="1360" t="s">
        <v>1346</v>
      </c>
      <c r="AC4" s="1361"/>
      <c r="AD4" s="1360" t="s">
        <v>1345</v>
      </c>
      <c r="AE4" s="1360" t="s">
        <v>1346</v>
      </c>
      <c r="AF4" s="1361"/>
      <c r="AG4" s="1360" t="s">
        <v>1345</v>
      </c>
      <c r="AH4" s="1360" t="s">
        <v>1346</v>
      </c>
      <c r="AI4" s="1361"/>
      <c r="AJ4" s="1360" t="s">
        <v>1345</v>
      </c>
      <c r="AK4" s="1360" t="s">
        <v>1346</v>
      </c>
      <c r="AL4" s="1361"/>
      <c r="AM4" s="1360" t="s">
        <v>1345</v>
      </c>
      <c r="AN4" s="1360" t="s">
        <v>1346</v>
      </c>
      <c r="AO4" s="1361"/>
      <c r="AP4" s="1360" t="s">
        <v>1345</v>
      </c>
      <c r="AQ4" s="1360" t="s">
        <v>1346</v>
      </c>
      <c r="AR4" s="1361"/>
      <c r="AS4" s="1360" t="s">
        <v>1345</v>
      </c>
      <c r="AT4" s="1360" t="s">
        <v>1346</v>
      </c>
      <c r="AU4" s="1361"/>
      <c r="AV4" s="1360" t="s">
        <v>1345</v>
      </c>
      <c r="AW4" s="1360" t="s">
        <v>1346</v>
      </c>
      <c r="AX4" s="1361"/>
      <c r="AY4" s="1360" t="s">
        <v>1345</v>
      </c>
      <c r="AZ4" s="1360" t="s">
        <v>1346</v>
      </c>
      <c r="BA4" s="1361"/>
      <c r="BB4" s="1360" t="s">
        <v>1345</v>
      </c>
      <c r="BC4" s="1360" t="s">
        <v>1346</v>
      </c>
      <c r="BD4" s="1361"/>
      <c r="BE4" s="1360" t="s">
        <v>1345</v>
      </c>
      <c r="BF4" s="1360" t="s">
        <v>1346</v>
      </c>
      <c r="BG4" s="1361"/>
      <c r="BH4" s="1360" t="s">
        <v>1345</v>
      </c>
      <c r="BI4" s="1360" t="s">
        <v>1346</v>
      </c>
      <c r="BJ4" s="1361"/>
      <c r="BK4" s="1360" t="s">
        <v>1345</v>
      </c>
      <c r="BL4" s="1360" t="s">
        <v>1346</v>
      </c>
      <c r="BM4" s="1361"/>
      <c r="BN4" s="1360" t="s">
        <v>1345</v>
      </c>
      <c r="BO4" s="1360" t="s">
        <v>1346</v>
      </c>
      <c r="BQ4" s="1360" t="s">
        <v>1345</v>
      </c>
      <c r="BR4" s="1360" t="s">
        <v>1346</v>
      </c>
      <c r="BT4" s="1360" t="s">
        <v>1345</v>
      </c>
      <c r="BU4" s="1360" t="s">
        <v>1346</v>
      </c>
      <c r="BW4" s="1360" t="s">
        <v>1345</v>
      </c>
      <c r="BX4" s="1360" t="s">
        <v>1346</v>
      </c>
      <c r="BZ4" s="1360" t="s">
        <v>1345</v>
      </c>
      <c r="CA4" s="1360" t="s">
        <v>1346</v>
      </c>
    </row>
    <row r="5" spans="1:84" ht="14.4" thickBot="1">
      <c r="A5" s="1093"/>
      <c r="B5" s="1362" t="s">
        <v>1347</v>
      </c>
      <c r="C5" s="1362"/>
      <c r="D5" s="1362"/>
      <c r="E5" s="1361"/>
      <c r="F5" s="1362"/>
      <c r="G5" s="1362"/>
      <c r="H5" s="1361"/>
      <c r="I5" s="1362"/>
      <c r="J5" s="1362"/>
      <c r="K5" s="1361"/>
      <c r="L5" s="1362"/>
      <c r="M5" s="1362"/>
      <c r="N5" s="1361"/>
      <c r="O5" s="1363"/>
      <c r="P5" s="1363"/>
      <c r="Q5" s="1361"/>
      <c r="R5" s="1363"/>
      <c r="S5" s="1363"/>
      <c r="T5" s="1361"/>
      <c r="U5" s="1363"/>
      <c r="V5" s="1363"/>
      <c r="W5" s="1361"/>
      <c r="X5" s="1363"/>
      <c r="Y5" s="1363"/>
      <c r="Z5" s="1361"/>
      <c r="AA5" s="1363"/>
      <c r="AB5" s="1363"/>
      <c r="AC5" s="1361"/>
      <c r="AD5" s="1363"/>
      <c r="AE5" s="1363"/>
      <c r="AF5" s="1361"/>
      <c r="AG5" s="1363"/>
      <c r="AH5" s="1363"/>
      <c r="AI5" s="1361"/>
      <c r="AJ5" s="1363"/>
      <c r="AK5" s="1363"/>
      <c r="AL5" s="1361"/>
      <c r="AM5" s="1363"/>
      <c r="AN5" s="1363"/>
      <c r="AO5" s="1361"/>
      <c r="AP5" s="1363"/>
      <c r="AQ5" s="1363"/>
      <c r="AR5" s="1361"/>
      <c r="AS5" s="1363"/>
      <c r="AT5" s="1363"/>
      <c r="AU5" s="1361"/>
      <c r="AV5" s="1363"/>
      <c r="AW5" s="1363"/>
      <c r="AX5" s="1361"/>
      <c r="AY5" s="1363"/>
      <c r="AZ5" s="1363"/>
      <c r="BA5" s="1361"/>
      <c r="BB5" s="1363"/>
      <c r="BC5" s="1363"/>
      <c r="BD5" s="1361"/>
      <c r="BE5" s="1363"/>
      <c r="BF5" s="1363"/>
      <c r="BG5" s="1361"/>
      <c r="BH5" s="1363"/>
      <c r="BI5" s="1363"/>
      <c r="BJ5" s="1361"/>
      <c r="BK5" s="1363"/>
      <c r="BL5" s="1363"/>
      <c r="BM5" s="1361"/>
      <c r="BN5" s="1363"/>
      <c r="BO5" s="1363"/>
      <c r="BQ5" s="1363"/>
      <c r="BR5" s="1363"/>
      <c r="BT5" s="1363"/>
      <c r="BU5" s="1363"/>
      <c r="BW5" s="1363"/>
      <c r="BX5" s="1363"/>
      <c r="BZ5" s="1363"/>
      <c r="CA5" s="1363"/>
    </row>
    <row r="6" spans="1:84">
      <c r="A6" s="1364">
        <v>1</v>
      </c>
      <c r="B6" s="1365" t="s">
        <v>1348</v>
      </c>
      <c r="C6" s="2184"/>
      <c r="D6" s="2235">
        <v>380865698</v>
      </c>
      <c r="E6" s="1361"/>
      <c r="F6" s="2184"/>
      <c r="G6" s="2235">
        <v>371058185</v>
      </c>
      <c r="H6" s="1361"/>
      <c r="I6" s="2234"/>
      <c r="J6" s="2235">
        <v>389722978</v>
      </c>
      <c r="K6" s="1361"/>
      <c r="L6" s="1366"/>
      <c r="M6" s="1367">
        <v>367777276</v>
      </c>
      <c r="N6" s="1361"/>
      <c r="O6" s="1366"/>
      <c r="P6" s="1367">
        <v>346084288</v>
      </c>
      <c r="Q6" s="1361"/>
      <c r="R6" s="1366"/>
      <c r="S6" s="1367">
        <v>340854808</v>
      </c>
      <c r="T6" s="1361"/>
      <c r="U6" s="1366"/>
      <c r="V6" s="1367">
        <v>362609025</v>
      </c>
      <c r="W6" s="1361"/>
      <c r="X6" s="1366"/>
      <c r="Y6" s="1367">
        <v>365612022</v>
      </c>
      <c r="Z6" s="1361"/>
      <c r="AA6" s="1366"/>
      <c r="AB6" s="1367">
        <v>374291038</v>
      </c>
      <c r="AC6" s="1361"/>
      <c r="AD6" s="1366"/>
      <c r="AE6" s="1367">
        <v>380911911</v>
      </c>
      <c r="AF6" s="1361"/>
      <c r="AG6" s="1366"/>
      <c r="AH6" s="1367">
        <v>371762697</v>
      </c>
      <c r="AI6" s="1361"/>
      <c r="AJ6" s="1366"/>
      <c r="AK6" s="1367">
        <v>368698164</v>
      </c>
      <c r="AL6" s="1361"/>
      <c r="AM6" s="1366"/>
      <c r="AN6" s="1367">
        <v>355221749</v>
      </c>
      <c r="AO6" s="1361"/>
      <c r="AP6" s="1366"/>
      <c r="AQ6" s="1367">
        <v>331476792</v>
      </c>
      <c r="AR6" s="1361"/>
      <c r="AS6" s="1366"/>
      <c r="AT6" s="1367">
        <v>325269251</v>
      </c>
      <c r="AU6" s="1361"/>
      <c r="AV6" s="1366"/>
      <c r="AW6" s="1367">
        <v>313037254</v>
      </c>
      <c r="AX6" s="1361"/>
      <c r="AY6" s="1366"/>
      <c r="AZ6" s="1367">
        <v>279847008</v>
      </c>
      <c r="BA6" s="1361"/>
      <c r="BB6" s="1366"/>
      <c r="BC6" s="1367">
        <v>293572797</v>
      </c>
      <c r="BD6" s="1361"/>
      <c r="BE6" s="1366"/>
      <c r="BF6" s="1367">
        <v>307279779</v>
      </c>
      <c r="BG6" s="1361"/>
      <c r="BH6" s="1366"/>
      <c r="BI6" s="1367">
        <v>315791488</v>
      </c>
      <c r="BJ6" s="1361"/>
      <c r="BK6" s="1366"/>
      <c r="BL6" s="1367">
        <v>324439861</v>
      </c>
      <c r="BM6" s="1361"/>
      <c r="BN6" s="1366"/>
      <c r="BO6" s="1367">
        <v>356221955.23945534</v>
      </c>
      <c r="BQ6" s="1368"/>
      <c r="BR6" s="1369">
        <v>343173952</v>
      </c>
      <c r="BT6" s="1370"/>
      <c r="BU6" s="1371">
        <v>328201878</v>
      </c>
      <c r="BW6" s="1370"/>
      <c r="BX6" s="1371">
        <v>283267075</v>
      </c>
      <c r="BZ6" s="1370"/>
      <c r="CA6" s="1371">
        <v>186704896</v>
      </c>
    </row>
    <row r="7" spans="1:84" ht="16.2" thickBot="1">
      <c r="A7" s="1093"/>
      <c r="B7" s="1362" t="s">
        <v>1349</v>
      </c>
      <c r="C7" s="1363"/>
      <c r="D7" s="1363"/>
      <c r="E7" s="1361"/>
      <c r="F7" s="1363"/>
      <c r="G7" s="1363"/>
      <c r="H7" s="1361"/>
      <c r="I7" s="1363"/>
      <c r="J7" s="1363"/>
      <c r="K7" s="1361"/>
      <c r="L7" s="1372"/>
      <c r="M7" s="1372"/>
      <c r="N7" s="1361"/>
      <c r="O7" s="1372"/>
      <c r="P7" s="1372"/>
      <c r="Q7" s="1361"/>
      <c r="R7" s="1372"/>
      <c r="S7" s="1372"/>
      <c r="T7" s="1361"/>
      <c r="U7" s="1372"/>
      <c r="V7" s="1372"/>
      <c r="W7" s="1361"/>
      <c r="X7" s="1372"/>
      <c r="Y7" s="1372"/>
      <c r="Z7" s="1361"/>
      <c r="AA7" s="1372"/>
      <c r="AB7" s="1372"/>
      <c r="AC7" s="1361"/>
      <c r="AD7" s="1372"/>
      <c r="AE7" s="1372"/>
      <c r="AF7" s="1361"/>
      <c r="AG7" s="1372"/>
      <c r="AH7" s="1372"/>
      <c r="AI7" s="1361"/>
      <c r="AJ7" s="1372"/>
      <c r="AK7" s="1372"/>
      <c r="AL7" s="1361"/>
      <c r="AM7" s="1372"/>
      <c r="AN7" s="1372"/>
      <c r="AO7" s="1361"/>
      <c r="AP7" s="1372"/>
      <c r="AQ7" s="1372"/>
      <c r="AR7" s="1361"/>
      <c r="AS7" s="1372"/>
      <c r="AT7" s="1372"/>
      <c r="AU7" s="1361"/>
      <c r="AV7" s="1372"/>
      <c r="AW7" s="1372"/>
      <c r="AX7" s="1361"/>
      <c r="AY7" s="1372"/>
      <c r="AZ7" s="1372"/>
      <c r="BA7" s="1361"/>
      <c r="BB7" s="1372"/>
      <c r="BC7" s="1372"/>
      <c r="BD7" s="1361"/>
      <c r="BE7" s="1372"/>
      <c r="BF7" s="1372"/>
      <c r="BG7" s="1361"/>
      <c r="BH7" s="1372"/>
      <c r="BI7" s="1372"/>
      <c r="BJ7" s="1361"/>
      <c r="BK7" s="1372"/>
      <c r="BL7" s="1372"/>
      <c r="BM7" s="1361"/>
      <c r="BN7" s="1372"/>
      <c r="BO7" s="1372"/>
      <c r="BQ7" s="1363"/>
      <c r="BR7" s="1363"/>
      <c r="BT7" s="1363"/>
      <c r="BU7" s="1363"/>
      <c r="BW7" s="1363"/>
      <c r="BX7" s="1363"/>
      <c r="BZ7" s="1363"/>
      <c r="CA7" s="1363"/>
    </row>
    <row r="8" spans="1:84">
      <c r="A8" s="1364">
        <v>2</v>
      </c>
      <c r="B8" s="1365" t="s">
        <v>1350</v>
      </c>
      <c r="C8" s="2236">
        <v>787043442</v>
      </c>
      <c r="D8" s="2236">
        <v>84141881</v>
      </c>
      <c r="E8" s="1361"/>
      <c r="F8" s="2236">
        <v>762809675</v>
      </c>
      <c r="G8" s="2236">
        <v>81611091</v>
      </c>
      <c r="H8" s="1361"/>
      <c r="I8" s="2236">
        <v>691564370</v>
      </c>
      <c r="J8" s="2236">
        <v>72275461</v>
      </c>
      <c r="K8" s="1361"/>
      <c r="L8" s="1367">
        <v>1288688600</v>
      </c>
      <c r="M8" s="1367">
        <v>67696023</v>
      </c>
      <c r="N8" s="1361"/>
      <c r="O8" s="1367">
        <v>634635684</v>
      </c>
      <c r="P8" s="1367">
        <v>65539851</v>
      </c>
      <c r="Q8" s="1361"/>
      <c r="R8" s="1367">
        <v>615509725</v>
      </c>
      <c r="S8" s="1367">
        <v>63193056</v>
      </c>
      <c r="T8" s="1361"/>
      <c r="U8" s="1367">
        <v>610735129</v>
      </c>
      <c r="V8" s="1367">
        <v>62430784</v>
      </c>
      <c r="W8" s="1361"/>
      <c r="X8" s="1367">
        <v>612944423</v>
      </c>
      <c r="Y8" s="1367">
        <v>63635436</v>
      </c>
      <c r="Z8" s="1361"/>
      <c r="AA8" s="1367">
        <v>610623296</v>
      </c>
      <c r="AB8" s="1367">
        <v>63891184</v>
      </c>
      <c r="AC8" s="1361"/>
      <c r="AD8" s="1367">
        <v>598262808</v>
      </c>
      <c r="AE8" s="1367">
        <v>62308381</v>
      </c>
      <c r="AF8" s="1361"/>
      <c r="AG8" s="1367">
        <v>583867974</v>
      </c>
      <c r="AH8" s="1367">
        <v>60172849</v>
      </c>
      <c r="AI8" s="1361"/>
      <c r="AJ8" s="1367">
        <v>572675394</v>
      </c>
      <c r="AK8" s="1367">
        <v>58742034</v>
      </c>
      <c r="AL8" s="1361"/>
      <c r="AM8" s="1367">
        <v>557941760</v>
      </c>
      <c r="AN8" s="1367">
        <v>56678045</v>
      </c>
      <c r="AO8" s="1361"/>
      <c r="AP8" s="1367">
        <v>531347935</v>
      </c>
      <c r="AQ8" s="1367">
        <v>52830664</v>
      </c>
      <c r="AR8" s="1361"/>
      <c r="AS8" s="1367">
        <v>509482415</v>
      </c>
      <c r="AT8" s="1367">
        <v>49824089</v>
      </c>
      <c r="AU8" s="1361"/>
      <c r="AV8" s="1367">
        <v>489698029</v>
      </c>
      <c r="AW8" s="1367">
        <v>47271948</v>
      </c>
      <c r="AX8" s="1361"/>
      <c r="AY8" s="1367">
        <v>472931223</v>
      </c>
      <c r="AZ8" s="1367">
        <v>44965159</v>
      </c>
      <c r="BA8" s="1361"/>
      <c r="BB8" s="1367">
        <v>469060510</v>
      </c>
      <c r="BC8" s="1367">
        <v>44218079</v>
      </c>
      <c r="BD8" s="1361"/>
      <c r="BE8" s="1367">
        <v>465057968</v>
      </c>
      <c r="BF8" s="1367">
        <v>43342772</v>
      </c>
      <c r="BG8" s="1361"/>
      <c r="BH8" s="1367">
        <v>456955585</v>
      </c>
      <c r="BI8" s="1367">
        <v>42091736</v>
      </c>
      <c r="BJ8" s="1361"/>
      <c r="BK8" s="1367">
        <v>449155165</v>
      </c>
      <c r="BL8" s="1367">
        <v>39851660</v>
      </c>
      <c r="BM8" s="1361"/>
      <c r="BN8" s="1367">
        <v>437630944</v>
      </c>
      <c r="BO8" s="1367">
        <v>38379043</v>
      </c>
      <c r="BQ8" s="1369">
        <v>419224248</v>
      </c>
      <c r="BR8" s="1369">
        <v>36640083</v>
      </c>
      <c r="BT8" s="1371">
        <v>386643952</v>
      </c>
      <c r="BU8" s="1371">
        <v>33870923</v>
      </c>
      <c r="BW8" s="1371">
        <v>351999297</v>
      </c>
      <c r="BX8" s="1371">
        <v>31063219</v>
      </c>
      <c r="BZ8" s="1371">
        <v>296206563</v>
      </c>
      <c r="CA8" s="1371">
        <v>25694306</v>
      </c>
    </row>
    <row r="9" spans="1:84">
      <c r="A9" s="1086">
        <v>3</v>
      </c>
      <c r="B9" s="1373" t="s">
        <v>1351</v>
      </c>
      <c r="C9" s="2237">
        <v>317628610</v>
      </c>
      <c r="D9" s="2237">
        <v>15881431</v>
      </c>
      <c r="E9" s="1361"/>
      <c r="F9" s="2237">
        <v>306930823</v>
      </c>
      <c r="G9" s="2237">
        <v>15346541</v>
      </c>
      <c r="H9" s="1361"/>
      <c r="I9" s="2237">
        <v>299595980</v>
      </c>
      <c r="J9" s="2237">
        <v>14979799</v>
      </c>
      <c r="K9" s="1361"/>
      <c r="L9" s="1374">
        <v>574889208</v>
      </c>
      <c r="M9" s="1375">
        <v>14589991</v>
      </c>
      <c r="N9" s="1361"/>
      <c r="O9" s="1374">
        <v>277397033</v>
      </c>
      <c r="P9" s="1375">
        <v>13869852</v>
      </c>
      <c r="Q9" s="1361"/>
      <c r="R9" s="1374">
        <v>266392589</v>
      </c>
      <c r="S9" s="1375">
        <v>13319629</v>
      </c>
      <c r="T9" s="1361"/>
      <c r="U9" s="1374">
        <v>271930454</v>
      </c>
      <c r="V9" s="1375">
        <v>13596523</v>
      </c>
      <c r="W9" s="1361"/>
      <c r="X9" s="1374">
        <v>271243245</v>
      </c>
      <c r="Y9" s="1375">
        <v>13562162</v>
      </c>
      <c r="Z9" s="1361"/>
      <c r="AA9" s="1374">
        <v>269767332</v>
      </c>
      <c r="AB9" s="1375">
        <v>13482725</v>
      </c>
      <c r="AC9" s="1361"/>
      <c r="AD9" s="1374">
        <v>265833641</v>
      </c>
      <c r="AE9" s="1375">
        <v>13291682</v>
      </c>
      <c r="AF9" s="1361"/>
      <c r="AG9" s="1374">
        <v>262141604</v>
      </c>
      <c r="AH9" s="1375">
        <v>13107080</v>
      </c>
      <c r="AI9" s="1361"/>
      <c r="AJ9" s="1374">
        <v>260199194</v>
      </c>
      <c r="AK9" s="1375">
        <v>13009960</v>
      </c>
      <c r="AL9" s="1361"/>
      <c r="AM9" s="1374">
        <v>260274246</v>
      </c>
      <c r="AN9" s="1375">
        <v>13013712</v>
      </c>
      <c r="AO9" s="1361"/>
      <c r="AP9" s="1374">
        <v>254520406</v>
      </c>
      <c r="AQ9" s="1375">
        <v>12726020</v>
      </c>
      <c r="AR9" s="1361"/>
      <c r="AS9" s="1374">
        <v>249430248</v>
      </c>
      <c r="AT9" s="1375">
        <v>12471512</v>
      </c>
      <c r="AU9" s="1361"/>
      <c r="AV9" s="1374">
        <v>242763552</v>
      </c>
      <c r="AW9" s="1375">
        <v>12138178</v>
      </c>
      <c r="AX9" s="1361"/>
      <c r="AY9" s="1374">
        <v>238461491</v>
      </c>
      <c r="AZ9" s="1375">
        <v>11923075</v>
      </c>
      <c r="BA9" s="1361"/>
      <c r="BB9" s="1374">
        <v>237326736</v>
      </c>
      <c r="BC9" s="1375">
        <v>11866337</v>
      </c>
      <c r="BD9" s="1361"/>
      <c r="BE9" s="1374">
        <v>238521337</v>
      </c>
      <c r="BF9" s="1375">
        <v>11926067</v>
      </c>
      <c r="BG9" s="1361"/>
      <c r="BH9" s="1374">
        <v>237783681</v>
      </c>
      <c r="BI9" s="1375">
        <v>11889184</v>
      </c>
      <c r="BJ9" s="1361"/>
      <c r="BK9" s="1374">
        <v>231699402</v>
      </c>
      <c r="BL9" s="1375">
        <v>11584970</v>
      </c>
      <c r="BM9" s="1361"/>
      <c r="BN9" s="1374">
        <v>225272797</v>
      </c>
      <c r="BO9" s="1375">
        <v>11263640</v>
      </c>
      <c r="BQ9" s="1376">
        <v>219508612</v>
      </c>
      <c r="BR9" s="1377">
        <v>10975431</v>
      </c>
      <c r="BT9" s="1378">
        <v>204524718</v>
      </c>
      <c r="BU9" s="1379">
        <v>10226236</v>
      </c>
      <c r="BW9" s="1378">
        <v>185688168</v>
      </c>
      <c r="BX9" s="1379">
        <v>9284409</v>
      </c>
      <c r="BZ9" s="1378">
        <v>163257200</v>
      </c>
      <c r="CA9" s="1379">
        <v>8162860</v>
      </c>
    </row>
    <row r="10" spans="1:84">
      <c r="A10" s="1086">
        <v>4</v>
      </c>
      <c r="B10" s="1373" t="s">
        <v>1352</v>
      </c>
      <c r="C10" s="2237">
        <v>469414831</v>
      </c>
      <c r="D10" s="2237">
        <v>68260450</v>
      </c>
      <c r="E10" s="1361"/>
      <c r="F10" s="2237">
        <v>455878851</v>
      </c>
      <c r="G10" s="2237">
        <v>66264550</v>
      </c>
      <c r="H10" s="1361"/>
      <c r="I10" s="2237">
        <v>391968390</v>
      </c>
      <c r="J10" s="2237">
        <v>57295662</v>
      </c>
      <c r="K10" s="1361"/>
      <c r="L10" s="1374">
        <v>713799391</v>
      </c>
      <c r="M10" s="1375">
        <v>53106032</v>
      </c>
      <c r="N10" s="1361"/>
      <c r="O10" s="1374">
        <v>357238650</v>
      </c>
      <c r="P10" s="1375">
        <v>51669999</v>
      </c>
      <c r="Q10" s="1361"/>
      <c r="R10" s="1374">
        <v>349117135</v>
      </c>
      <c r="S10" s="1375">
        <v>49873426</v>
      </c>
      <c r="T10" s="1361"/>
      <c r="U10" s="1374">
        <v>338804673</v>
      </c>
      <c r="V10" s="1375">
        <v>48834261</v>
      </c>
      <c r="W10" s="1361"/>
      <c r="X10" s="1374">
        <v>341701177</v>
      </c>
      <c r="Y10" s="1375">
        <v>50073274</v>
      </c>
      <c r="Z10" s="1361"/>
      <c r="AA10" s="1374">
        <v>340855963</v>
      </c>
      <c r="AB10" s="1375">
        <v>50408459</v>
      </c>
      <c r="AC10" s="1361"/>
      <c r="AD10" s="1374">
        <v>332429167</v>
      </c>
      <c r="AE10" s="1375">
        <v>49016699</v>
      </c>
      <c r="AF10" s="1361"/>
      <c r="AG10" s="1374">
        <v>321726368</v>
      </c>
      <c r="AH10" s="1375">
        <v>47065769</v>
      </c>
      <c r="AI10" s="1361"/>
      <c r="AJ10" s="1374">
        <v>312476200</v>
      </c>
      <c r="AK10" s="1375">
        <v>45732074</v>
      </c>
      <c r="AL10" s="1361"/>
      <c r="AM10" s="1374">
        <v>297667513</v>
      </c>
      <c r="AN10" s="1375">
        <v>43664333</v>
      </c>
      <c r="AO10" s="1361"/>
      <c r="AP10" s="1374">
        <v>276827529</v>
      </c>
      <c r="AQ10" s="1375">
        <v>40104644</v>
      </c>
      <c r="AR10" s="1361"/>
      <c r="AS10" s="1374">
        <v>260052167</v>
      </c>
      <c r="AT10" s="1375">
        <v>37352577</v>
      </c>
      <c r="AU10" s="1361"/>
      <c r="AV10" s="1374">
        <v>246934477</v>
      </c>
      <c r="AW10" s="1375">
        <v>35133770</v>
      </c>
      <c r="AX10" s="1361"/>
      <c r="AY10" s="1374">
        <v>234469732</v>
      </c>
      <c r="AZ10" s="1375">
        <v>33042084</v>
      </c>
      <c r="BA10" s="1361"/>
      <c r="BB10" s="1374">
        <v>231733774</v>
      </c>
      <c r="BC10" s="1375">
        <v>32351742</v>
      </c>
      <c r="BD10" s="1361"/>
      <c r="BE10" s="1374">
        <v>226536631</v>
      </c>
      <c r="BF10" s="1375">
        <v>31416705</v>
      </c>
      <c r="BG10" s="1361"/>
      <c r="BH10" s="1374">
        <v>219171904</v>
      </c>
      <c r="BI10" s="1375">
        <v>30202552</v>
      </c>
      <c r="BJ10" s="1361"/>
      <c r="BK10" s="1374">
        <v>217455763</v>
      </c>
      <c r="BL10" s="1375">
        <v>28266690</v>
      </c>
      <c r="BM10" s="1361"/>
      <c r="BN10" s="1374">
        <v>212358147</v>
      </c>
      <c r="BO10" s="1375">
        <v>27115403</v>
      </c>
      <c r="BQ10" s="1376">
        <v>199715636</v>
      </c>
      <c r="BR10" s="1377">
        <v>25664652</v>
      </c>
      <c r="BT10" s="1378">
        <v>182119234</v>
      </c>
      <c r="BU10" s="1379">
        <v>23644687</v>
      </c>
      <c r="BW10" s="1378">
        <v>166311129</v>
      </c>
      <c r="BX10" s="1379">
        <v>21778810</v>
      </c>
      <c r="BZ10" s="1378">
        <v>132949363</v>
      </c>
      <c r="CA10" s="1379">
        <v>17531446</v>
      </c>
    </row>
    <row r="11" spans="1:84">
      <c r="A11" s="1364">
        <v>5</v>
      </c>
      <c r="B11" s="1365" t="s">
        <v>1353</v>
      </c>
      <c r="C11" s="2236">
        <v>324768608</v>
      </c>
      <c r="D11" s="2236">
        <v>143522223</v>
      </c>
      <c r="E11" s="1361"/>
      <c r="F11" s="2236">
        <v>319184271</v>
      </c>
      <c r="G11" s="2236">
        <v>143251375</v>
      </c>
      <c r="H11" s="1361"/>
      <c r="I11" s="2236">
        <v>341685716</v>
      </c>
      <c r="J11" s="2236">
        <v>149748865</v>
      </c>
      <c r="K11" s="1361"/>
      <c r="L11" s="1367">
        <v>663017732</v>
      </c>
      <c r="M11" s="1367">
        <v>145445334</v>
      </c>
      <c r="N11" s="1361"/>
      <c r="O11" s="1367">
        <v>328382974</v>
      </c>
      <c r="P11" s="1367">
        <v>141665366</v>
      </c>
      <c r="Q11" s="1361"/>
      <c r="R11" s="1367">
        <v>335427360</v>
      </c>
      <c r="S11" s="1367">
        <v>145539567</v>
      </c>
      <c r="T11" s="1361"/>
      <c r="U11" s="1367">
        <v>347370398</v>
      </c>
      <c r="V11" s="1367">
        <v>150873607</v>
      </c>
      <c r="W11" s="1361"/>
      <c r="X11" s="1367">
        <v>346599901</v>
      </c>
      <c r="Y11" s="1367">
        <v>149770580</v>
      </c>
      <c r="Z11" s="1361"/>
      <c r="AA11" s="1367">
        <v>339010197</v>
      </c>
      <c r="AB11" s="1367">
        <v>151124659</v>
      </c>
      <c r="AC11" s="1361"/>
      <c r="AD11" s="1367">
        <v>334815802</v>
      </c>
      <c r="AE11" s="1367">
        <v>148289714</v>
      </c>
      <c r="AF11" s="1361"/>
      <c r="AG11" s="1367">
        <v>333543967</v>
      </c>
      <c r="AH11" s="1367">
        <v>146705751</v>
      </c>
      <c r="AI11" s="1361"/>
      <c r="AJ11" s="1367">
        <v>332964501</v>
      </c>
      <c r="AK11" s="1367">
        <v>147545068</v>
      </c>
      <c r="AL11" s="1361"/>
      <c r="AM11" s="1367">
        <v>335545685</v>
      </c>
      <c r="AN11" s="1367">
        <v>150802705</v>
      </c>
      <c r="AO11" s="1361"/>
      <c r="AP11" s="1367">
        <v>323988318</v>
      </c>
      <c r="AQ11" s="1367">
        <v>144501767</v>
      </c>
      <c r="AR11" s="1361"/>
      <c r="AS11" s="1367">
        <v>318663857</v>
      </c>
      <c r="AT11" s="1367">
        <v>139414357</v>
      </c>
      <c r="AU11" s="1361"/>
      <c r="AV11" s="1367">
        <v>322818033</v>
      </c>
      <c r="AW11" s="1367">
        <v>141750952</v>
      </c>
      <c r="AX11" s="1361"/>
      <c r="AY11" s="1367">
        <v>315591183</v>
      </c>
      <c r="AZ11" s="1367">
        <v>136062825</v>
      </c>
      <c r="BA11" s="1361"/>
      <c r="BB11" s="1367">
        <v>324602905</v>
      </c>
      <c r="BC11" s="1367">
        <v>141612539</v>
      </c>
      <c r="BD11" s="1361"/>
      <c r="BE11" s="1367">
        <v>328185258</v>
      </c>
      <c r="BF11" s="1367">
        <v>143118243</v>
      </c>
      <c r="BG11" s="1361"/>
      <c r="BH11" s="1367">
        <v>306251532</v>
      </c>
      <c r="BI11" s="1367">
        <v>131120979</v>
      </c>
      <c r="BJ11" s="1361"/>
      <c r="BK11" s="1367">
        <v>294191317</v>
      </c>
      <c r="BL11" s="1367">
        <v>128861456</v>
      </c>
      <c r="BM11" s="1361"/>
      <c r="BN11" s="1367">
        <v>312048042</v>
      </c>
      <c r="BO11" s="1367">
        <v>137819582</v>
      </c>
      <c r="BQ11" s="1369">
        <v>304576741</v>
      </c>
      <c r="BR11" s="1369">
        <v>133902894</v>
      </c>
      <c r="BT11" s="1371">
        <v>299828126</v>
      </c>
      <c r="BU11" s="1371">
        <v>133139277</v>
      </c>
      <c r="BW11" s="1371">
        <v>277616331</v>
      </c>
      <c r="BX11" s="1371">
        <v>124675718</v>
      </c>
      <c r="BZ11" s="1371">
        <v>190988478</v>
      </c>
      <c r="CA11" s="1371">
        <v>88584954</v>
      </c>
    </row>
    <row r="12" spans="1:84">
      <c r="A12" s="1086">
        <v>6</v>
      </c>
      <c r="B12" s="1373" t="s">
        <v>1354</v>
      </c>
      <c r="C12" s="2238">
        <v>36499154</v>
      </c>
      <c r="D12" s="2238">
        <v>8153878</v>
      </c>
      <c r="E12" s="1361"/>
      <c r="F12" s="2238">
        <v>28803202</v>
      </c>
      <c r="G12" s="2238">
        <v>7263511</v>
      </c>
      <c r="H12" s="1361"/>
      <c r="I12" s="2238">
        <v>28328470</v>
      </c>
      <c r="J12" s="2238">
        <v>7966379</v>
      </c>
      <c r="K12" s="1361"/>
      <c r="L12" s="1380">
        <v>44599730</v>
      </c>
      <c r="M12" s="1375">
        <v>6084235</v>
      </c>
      <c r="N12" s="1361"/>
      <c r="O12" s="1380">
        <v>17646229</v>
      </c>
      <c r="P12" s="1375">
        <v>4816969</v>
      </c>
      <c r="Q12" s="1361"/>
      <c r="R12" s="1380">
        <v>18150829</v>
      </c>
      <c r="S12" s="1375">
        <v>4964495</v>
      </c>
      <c r="T12" s="1361"/>
      <c r="U12" s="1380">
        <v>21866161</v>
      </c>
      <c r="V12" s="1375">
        <v>6028747</v>
      </c>
      <c r="W12" s="1361"/>
      <c r="X12" s="1380">
        <v>15158381</v>
      </c>
      <c r="Y12" s="1375">
        <v>4099925</v>
      </c>
      <c r="Z12" s="1361"/>
      <c r="AA12" s="1380">
        <v>5164710</v>
      </c>
      <c r="AB12" s="1375">
        <v>1507485</v>
      </c>
      <c r="AC12" s="1361"/>
      <c r="AD12" s="1380">
        <v>6958846</v>
      </c>
      <c r="AE12" s="1375">
        <v>1874208</v>
      </c>
      <c r="AF12" s="1361"/>
      <c r="AG12" s="1380">
        <v>8034433</v>
      </c>
      <c r="AH12" s="1375">
        <v>2122611</v>
      </c>
      <c r="AI12" s="1361"/>
      <c r="AJ12" s="1380">
        <v>8477632</v>
      </c>
      <c r="AK12" s="1375">
        <v>2239733</v>
      </c>
      <c r="AL12" s="1361"/>
      <c r="AM12" s="1380">
        <v>8500748</v>
      </c>
      <c r="AN12" s="1375">
        <v>2273332</v>
      </c>
      <c r="AO12" s="1361"/>
      <c r="AP12" s="1380">
        <v>6383707</v>
      </c>
      <c r="AQ12" s="1375">
        <v>2207037</v>
      </c>
      <c r="AR12" s="1361"/>
      <c r="AS12" s="1380">
        <v>7822420</v>
      </c>
      <c r="AT12" s="1375">
        <v>1628427</v>
      </c>
      <c r="AU12" s="1361"/>
      <c r="AV12" s="1380">
        <v>9825336</v>
      </c>
      <c r="AW12" s="1375">
        <v>2466335</v>
      </c>
      <c r="AX12" s="1361"/>
      <c r="AY12" s="1380">
        <v>12693370</v>
      </c>
      <c r="AZ12" s="1375">
        <v>3128981</v>
      </c>
      <c r="BA12" s="1361"/>
      <c r="BB12" s="1380">
        <v>14059236</v>
      </c>
      <c r="BC12" s="1375">
        <v>3419739</v>
      </c>
      <c r="BD12" s="1361"/>
      <c r="BE12" s="1380">
        <v>14924291</v>
      </c>
      <c r="BF12" s="1375">
        <v>3692762</v>
      </c>
      <c r="BG12" s="1361"/>
      <c r="BH12" s="1380">
        <v>14859977</v>
      </c>
      <c r="BI12" s="1375">
        <v>3876056</v>
      </c>
      <c r="BJ12" s="1361"/>
      <c r="BK12" s="1380">
        <v>4225785</v>
      </c>
      <c r="BL12" s="1375">
        <v>883301</v>
      </c>
      <c r="BM12" s="1361"/>
      <c r="BN12" s="1380">
        <v>1087942</v>
      </c>
      <c r="BO12" s="1375">
        <v>54397</v>
      </c>
      <c r="BQ12" s="1381">
        <v>1087943</v>
      </c>
      <c r="BR12" s="1377">
        <v>54397</v>
      </c>
      <c r="BT12" s="1379">
        <v>1087943</v>
      </c>
      <c r="BU12" s="1379">
        <v>54397</v>
      </c>
      <c r="BW12" s="1379">
        <v>1087942</v>
      </c>
      <c r="BX12" s="1379">
        <v>54397</v>
      </c>
      <c r="BZ12" s="1379">
        <v>1079795</v>
      </c>
      <c r="CA12" s="1379">
        <v>53990</v>
      </c>
    </row>
    <row r="13" spans="1:84">
      <c r="A13" s="1086">
        <v>7</v>
      </c>
      <c r="B13" s="1373" t="s">
        <v>1355</v>
      </c>
      <c r="C13" s="2238">
        <v>286260662</v>
      </c>
      <c r="D13" s="2238">
        <v>133359554</v>
      </c>
      <c r="E13" s="1361"/>
      <c r="F13" s="2238">
        <v>288796141</v>
      </c>
      <c r="G13" s="2238">
        <v>134402936</v>
      </c>
      <c r="H13" s="1361"/>
      <c r="I13" s="2238">
        <v>310363543</v>
      </c>
      <c r="J13" s="2238">
        <v>138788784</v>
      </c>
      <c r="K13" s="1361"/>
      <c r="L13" s="1380">
        <v>610772682</v>
      </c>
      <c r="M13" s="1375">
        <v>135480520</v>
      </c>
      <c r="N13" s="1361"/>
      <c r="O13" s="1380">
        <v>308651624</v>
      </c>
      <c r="P13" s="1375">
        <v>134763277</v>
      </c>
      <c r="Q13" s="1361"/>
      <c r="R13" s="1380">
        <v>315164055</v>
      </c>
      <c r="S13" s="1375">
        <v>138462597</v>
      </c>
      <c r="T13" s="1361"/>
      <c r="U13" s="1380">
        <v>321791747</v>
      </c>
      <c r="V13" s="1375">
        <v>141132370</v>
      </c>
      <c r="W13" s="1361"/>
      <c r="X13" s="1380">
        <v>330142951</v>
      </c>
      <c r="Y13" s="1375">
        <v>144372086</v>
      </c>
      <c r="Z13" s="1361"/>
      <c r="AA13" s="1380">
        <v>331840977</v>
      </c>
      <c r="AB13" s="1375">
        <v>147622294</v>
      </c>
      <c r="AC13" s="1361"/>
      <c r="AD13" s="1380">
        <v>326431175</v>
      </c>
      <c r="AE13" s="1375">
        <v>144989725</v>
      </c>
      <c r="AF13" s="1361"/>
      <c r="AG13" s="1380">
        <v>324711699</v>
      </c>
      <c r="AH13" s="1375">
        <v>143785306</v>
      </c>
      <c r="AI13" s="1361"/>
      <c r="AJ13" s="1380">
        <v>323461244</v>
      </c>
      <c r="AK13" s="1375">
        <v>144279710</v>
      </c>
      <c r="AL13" s="1361"/>
      <c r="AM13" s="1380">
        <v>322677714</v>
      </c>
      <c r="AN13" s="1375">
        <v>144162151</v>
      </c>
      <c r="AO13" s="1361"/>
      <c r="AP13" s="1380">
        <v>315620809</v>
      </c>
      <c r="AQ13" s="1375">
        <v>140310928</v>
      </c>
      <c r="AR13" s="1361"/>
      <c r="AS13" s="1380">
        <v>308561209</v>
      </c>
      <c r="AT13" s="1375">
        <v>135505702</v>
      </c>
      <c r="AU13" s="1361"/>
      <c r="AV13" s="1380">
        <v>308844642</v>
      </c>
      <c r="AW13" s="1375">
        <v>135136563</v>
      </c>
      <c r="AX13" s="1361"/>
      <c r="AY13" s="1380">
        <v>301765560</v>
      </c>
      <c r="AZ13" s="1375">
        <v>131801591</v>
      </c>
      <c r="BA13" s="1361"/>
      <c r="BB13" s="1380">
        <v>308190848</v>
      </c>
      <c r="BC13" s="1375">
        <v>135839979</v>
      </c>
      <c r="BD13" s="1361"/>
      <c r="BE13" s="1380">
        <v>310707840</v>
      </c>
      <c r="BF13" s="1375">
        <v>136872354</v>
      </c>
      <c r="BG13" s="1361"/>
      <c r="BH13" s="1380">
        <v>290680822</v>
      </c>
      <c r="BI13" s="1375">
        <v>126534190</v>
      </c>
      <c r="BJ13" s="1361"/>
      <c r="BK13" s="1380">
        <v>288992011</v>
      </c>
      <c r="BL13" s="1375">
        <v>127004634</v>
      </c>
      <c r="BM13" s="1361"/>
      <c r="BN13" s="1380">
        <v>308830829</v>
      </c>
      <c r="BO13" s="1375">
        <v>135635914</v>
      </c>
      <c r="BQ13" s="1381">
        <v>302083965</v>
      </c>
      <c r="BR13" s="1377">
        <v>132443664</v>
      </c>
      <c r="BT13" s="1379">
        <v>297648172</v>
      </c>
      <c r="BU13" s="1379">
        <v>131992869</v>
      </c>
      <c r="BW13" s="1379">
        <v>274042103</v>
      </c>
      <c r="BX13" s="1379">
        <v>122135035</v>
      </c>
      <c r="BZ13" s="1379">
        <v>187931523</v>
      </c>
      <c r="CA13" s="1379">
        <v>86553804</v>
      </c>
    </row>
    <row r="14" spans="1:84">
      <c r="A14" s="1086">
        <v>8</v>
      </c>
      <c r="B14" s="1373" t="s">
        <v>1356</v>
      </c>
      <c r="C14" s="2237">
        <v>2008792</v>
      </c>
      <c r="D14" s="2237">
        <v>2008792</v>
      </c>
      <c r="E14" s="1361"/>
      <c r="F14" s="2237">
        <v>1584927</v>
      </c>
      <c r="G14" s="2237">
        <v>1584927</v>
      </c>
      <c r="H14" s="1361"/>
      <c r="I14" s="2237">
        <v>2993702</v>
      </c>
      <c r="J14" s="2237">
        <v>2993702</v>
      </c>
      <c r="K14" s="1361"/>
      <c r="L14" s="1374">
        <v>7645320</v>
      </c>
      <c r="M14" s="1375">
        <v>3880579</v>
      </c>
      <c r="N14" s="1361"/>
      <c r="O14" s="1374">
        <v>2085121</v>
      </c>
      <c r="P14" s="1375">
        <v>2085121</v>
      </c>
      <c r="Q14" s="1361"/>
      <c r="R14" s="1374">
        <v>2112476</v>
      </c>
      <c r="S14" s="1375">
        <v>2112476</v>
      </c>
      <c r="T14" s="1361"/>
      <c r="U14" s="1374">
        <v>3712490</v>
      </c>
      <c r="V14" s="1375">
        <v>3712490</v>
      </c>
      <c r="W14" s="1361"/>
      <c r="X14" s="1374">
        <v>1298568</v>
      </c>
      <c r="Y14" s="1375">
        <v>1298568</v>
      </c>
      <c r="Z14" s="1361"/>
      <c r="AA14" s="1374">
        <v>2004509</v>
      </c>
      <c r="AB14" s="1375">
        <v>1994880</v>
      </c>
      <c r="AC14" s="1361"/>
      <c r="AD14" s="1374">
        <v>1425781</v>
      </c>
      <c r="AE14" s="1375">
        <v>1425781</v>
      </c>
      <c r="AF14" s="1361"/>
      <c r="AG14" s="1374">
        <v>797834</v>
      </c>
      <c r="AH14" s="1375">
        <v>797834</v>
      </c>
      <c r="AI14" s="1361"/>
      <c r="AJ14" s="1374">
        <v>1025625</v>
      </c>
      <c r="AK14" s="1375">
        <v>1025625</v>
      </c>
      <c r="AL14" s="1361"/>
      <c r="AM14" s="1374">
        <v>4367222</v>
      </c>
      <c r="AN14" s="1375">
        <v>4367222</v>
      </c>
      <c r="AO14" s="1361"/>
      <c r="AP14" s="1374">
        <v>1983802</v>
      </c>
      <c r="AQ14" s="1375">
        <v>1983802</v>
      </c>
      <c r="AR14" s="1361"/>
      <c r="AS14" s="1374">
        <v>2280228</v>
      </c>
      <c r="AT14" s="1375">
        <v>2280228</v>
      </c>
      <c r="AU14" s="1361"/>
      <c r="AV14" s="1374">
        <v>4148054</v>
      </c>
      <c r="AW14" s="1375">
        <v>4148054</v>
      </c>
      <c r="AX14" s="1361"/>
      <c r="AY14" s="1374">
        <v>1132253</v>
      </c>
      <c r="AZ14" s="1375">
        <v>1132253</v>
      </c>
      <c r="BA14" s="1361"/>
      <c r="BB14" s="1374">
        <v>2352821</v>
      </c>
      <c r="BC14" s="1375">
        <v>2352821</v>
      </c>
      <c r="BD14" s="1361"/>
      <c r="BE14" s="1374">
        <v>2553127</v>
      </c>
      <c r="BF14" s="1375">
        <v>2553127</v>
      </c>
      <c r="BG14" s="1361"/>
      <c r="BH14" s="1374">
        <v>710733</v>
      </c>
      <c r="BI14" s="1375">
        <v>710733</v>
      </c>
      <c r="BJ14" s="1361"/>
      <c r="BK14" s="1374">
        <v>973521</v>
      </c>
      <c r="BL14" s="1375">
        <v>973521</v>
      </c>
      <c r="BM14" s="1361"/>
      <c r="BN14" s="1374">
        <v>2129271</v>
      </c>
      <c r="BO14" s="1375">
        <v>2129271</v>
      </c>
      <c r="BQ14" s="1376">
        <v>1404833</v>
      </c>
      <c r="BR14" s="1377">
        <v>1404833</v>
      </c>
      <c r="BT14" s="1378">
        <v>1092011</v>
      </c>
      <c r="BU14" s="1379">
        <v>1092011</v>
      </c>
      <c r="BW14" s="1378">
        <v>2486286</v>
      </c>
      <c r="BX14" s="1379">
        <v>2486286</v>
      </c>
      <c r="BZ14" s="1378">
        <v>1977160</v>
      </c>
      <c r="CA14" s="1379">
        <v>1977160</v>
      </c>
    </row>
    <row r="15" spans="1:84">
      <c r="A15" s="1364">
        <v>9</v>
      </c>
      <c r="B15" s="1365" t="s">
        <v>1357</v>
      </c>
      <c r="C15" s="2184"/>
      <c r="D15" s="2236">
        <v>50102326</v>
      </c>
      <c r="E15" s="1361"/>
      <c r="F15" s="2184"/>
      <c r="G15" s="2236">
        <v>48102385</v>
      </c>
      <c r="H15" s="1361"/>
      <c r="I15" s="2236"/>
      <c r="J15" s="2236">
        <v>49067424</v>
      </c>
      <c r="K15" s="1361"/>
      <c r="L15" s="1367"/>
      <c r="M15" s="1367">
        <v>45954133</v>
      </c>
      <c r="N15" s="1361"/>
      <c r="O15" s="1367"/>
      <c r="P15" s="1367">
        <v>37780351</v>
      </c>
      <c r="Q15" s="1361"/>
      <c r="R15" s="1367"/>
      <c r="S15" s="1367">
        <v>37558708</v>
      </c>
      <c r="T15" s="1361"/>
      <c r="U15" s="1367"/>
      <c r="V15" s="1367">
        <v>37728298</v>
      </c>
      <c r="W15" s="1361"/>
      <c r="X15" s="1367"/>
      <c r="Y15" s="1367">
        <v>31689356</v>
      </c>
      <c r="Z15" s="1361"/>
      <c r="AA15" s="1367"/>
      <c r="AB15" s="1367">
        <v>32827991</v>
      </c>
      <c r="AC15" s="1361"/>
      <c r="AD15" s="1367"/>
      <c r="AE15" s="1367">
        <v>27655505</v>
      </c>
      <c r="AF15" s="1361"/>
      <c r="AG15" s="1367"/>
      <c r="AH15" s="1367">
        <v>24864288</v>
      </c>
      <c r="AI15" s="1361"/>
      <c r="AJ15" s="1367"/>
      <c r="AK15" s="1367">
        <v>19902872</v>
      </c>
      <c r="AL15" s="1361"/>
      <c r="AM15" s="1367"/>
      <c r="AN15" s="1367">
        <v>16278382</v>
      </c>
      <c r="AO15" s="1361"/>
      <c r="AP15" s="1367"/>
      <c r="AQ15" s="1367">
        <v>19807546</v>
      </c>
      <c r="AR15" s="1361"/>
      <c r="AS15" s="1367"/>
      <c r="AT15" s="1367">
        <v>20556572</v>
      </c>
      <c r="AU15" s="1361"/>
      <c r="AV15" s="1367"/>
      <c r="AW15" s="1367">
        <v>19990521</v>
      </c>
      <c r="AX15" s="1361"/>
      <c r="AY15" s="1367"/>
      <c r="AZ15" s="1367">
        <v>19908554</v>
      </c>
      <c r="BA15" s="1361"/>
      <c r="BB15" s="1367"/>
      <c r="BC15" s="1367">
        <v>21315346</v>
      </c>
      <c r="BD15" s="1361"/>
      <c r="BE15" s="1367"/>
      <c r="BF15" s="1367">
        <v>25331027</v>
      </c>
      <c r="BG15" s="1361"/>
      <c r="BH15" s="1367"/>
      <c r="BI15" s="1367">
        <v>24364829</v>
      </c>
      <c r="BJ15" s="1361"/>
      <c r="BK15" s="1367"/>
      <c r="BL15" s="1367">
        <v>19272569</v>
      </c>
      <c r="BM15" s="1361"/>
      <c r="BN15" s="1367"/>
      <c r="BO15" s="1367">
        <v>19532903</v>
      </c>
      <c r="BQ15" s="1369"/>
      <c r="BR15" s="1369">
        <v>19500532</v>
      </c>
      <c r="BT15" s="1371"/>
      <c r="BU15" s="1371">
        <v>17332091</v>
      </c>
      <c r="BW15" s="1371"/>
      <c r="BX15" s="1371">
        <v>17000911</v>
      </c>
      <c r="BZ15" s="1371"/>
      <c r="CA15" s="1371">
        <v>12440105</v>
      </c>
    </row>
    <row r="16" spans="1:84">
      <c r="A16" s="1364">
        <v>10</v>
      </c>
      <c r="B16" s="1365" t="s">
        <v>1358</v>
      </c>
      <c r="C16" s="2236">
        <v>96006265</v>
      </c>
      <c r="D16" s="2236">
        <v>34191759</v>
      </c>
      <c r="E16" s="1361"/>
      <c r="F16" s="2236">
        <v>114891962</v>
      </c>
      <c r="G16" s="2236">
        <v>35208845</v>
      </c>
      <c r="H16" s="1361"/>
      <c r="I16" s="2236">
        <v>113531193</v>
      </c>
      <c r="J16" s="2236">
        <v>30952335</v>
      </c>
      <c r="K16" s="1361"/>
      <c r="L16" s="1367">
        <v>237893726</v>
      </c>
      <c r="M16" s="1367">
        <v>28509122</v>
      </c>
      <c r="N16" s="1361"/>
      <c r="O16" s="1367">
        <v>115066260</v>
      </c>
      <c r="P16" s="1367">
        <v>25263976</v>
      </c>
      <c r="Q16" s="1361"/>
      <c r="R16" s="1367">
        <v>105924046</v>
      </c>
      <c r="S16" s="1367">
        <v>21735300</v>
      </c>
      <c r="T16" s="1361"/>
      <c r="U16" s="1367">
        <v>102399159</v>
      </c>
      <c r="V16" s="1367">
        <v>20719543</v>
      </c>
      <c r="W16" s="1361"/>
      <c r="X16" s="1367">
        <v>101150647</v>
      </c>
      <c r="Y16" s="1367">
        <v>20143219</v>
      </c>
      <c r="Z16" s="1361"/>
      <c r="AA16" s="1367">
        <v>132589119</v>
      </c>
      <c r="AB16" s="1367">
        <v>21709504</v>
      </c>
      <c r="AC16" s="1361"/>
      <c r="AD16" s="1367">
        <v>193332694</v>
      </c>
      <c r="AE16" s="1367">
        <v>23793160</v>
      </c>
      <c r="AF16" s="1361"/>
      <c r="AG16" s="1367">
        <v>190794880</v>
      </c>
      <c r="AH16" s="1367">
        <v>24652877</v>
      </c>
      <c r="AI16" s="1361"/>
      <c r="AJ16" s="1367">
        <v>186326221</v>
      </c>
      <c r="AK16" s="1367">
        <v>24069667</v>
      </c>
      <c r="AL16" s="1361"/>
      <c r="AM16" s="1367">
        <v>186144442</v>
      </c>
      <c r="AN16" s="1367">
        <v>24994344</v>
      </c>
      <c r="AO16" s="1361"/>
      <c r="AP16" s="1367">
        <v>190758704</v>
      </c>
      <c r="AQ16" s="1367">
        <v>29865460</v>
      </c>
      <c r="AR16" s="1361"/>
      <c r="AS16" s="1367">
        <v>182523328</v>
      </c>
      <c r="AT16" s="1367">
        <v>25741606</v>
      </c>
      <c r="AU16" s="1361"/>
      <c r="AV16" s="1367">
        <v>198944898</v>
      </c>
      <c r="AW16" s="1367">
        <v>28067851</v>
      </c>
      <c r="AX16" s="1361"/>
      <c r="AY16" s="1367">
        <v>302011369</v>
      </c>
      <c r="AZ16" s="1367">
        <v>34835759</v>
      </c>
      <c r="BA16" s="1361"/>
      <c r="BB16" s="1367">
        <v>301842854</v>
      </c>
      <c r="BC16" s="1367">
        <v>37078709</v>
      </c>
      <c r="BD16" s="1361"/>
      <c r="BE16" s="1367">
        <v>285726288</v>
      </c>
      <c r="BF16" s="1367">
        <v>29383849</v>
      </c>
      <c r="BG16" s="1361"/>
      <c r="BH16" s="1367">
        <v>278520861</v>
      </c>
      <c r="BI16" s="1367">
        <v>30478049</v>
      </c>
      <c r="BJ16" s="1361"/>
      <c r="BK16" s="1367">
        <v>279804945</v>
      </c>
      <c r="BL16" s="1367">
        <v>34116228</v>
      </c>
      <c r="BM16" s="1361"/>
      <c r="BN16" s="1367">
        <v>263405481</v>
      </c>
      <c r="BO16" s="1367">
        <v>32865519</v>
      </c>
      <c r="BQ16" s="1369">
        <v>263380052</v>
      </c>
      <c r="BR16" s="1369">
        <v>34711729</v>
      </c>
      <c r="BT16" s="1371">
        <v>262320919</v>
      </c>
      <c r="BU16" s="1371">
        <v>38841634</v>
      </c>
      <c r="BW16" s="1371">
        <v>263484262</v>
      </c>
      <c r="BX16" s="1371">
        <v>39250562</v>
      </c>
      <c r="BZ16" s="1371">
        <v>248398774</v>
      </c>
      <c r="CA16" s="1371">
        <v>32527090</v>
      </c>
    </row>
    <row r="17" spans="1:79">
      <c r="A17" s="1086">
        <v>11</v>
      </c>
      <c r="B17" s="1373" t="s">
        <v>1359</v>
      </c>
      <c r="C17" s="2238">
        <v>30272324</v>
      </c>
      <c r="D17" s="2238">
        <v>27881059</v>
      </c>
      <c r="E17" s="1361"/>
      <c r="F17" s="2238">
        <v>46290697</v>
      </c>
      <c r="G17" s="2238">
        <v>28475016</v>
      </c>
      <c r="H17" s="1361"/>
      <c r="I17" s="2238">
        <v>40123217</v>
      </c>
      <c r="J17" s="2238">
        <v>24036422</v>
      </c>
      <c r="K17" s="1361"/>
      <c r="L17" s="1380">
        <v>73028540</v>
      </c>
      <c r="M17" s="1375">
        <v>20038435</v>
      </c>
      <c r="N17" s="1361"/>
      <c r="O17" s="1380">
        <v>34381417</v>
      </c>
      <c r="P17" s="1375">
        <v>16840663</v>
      </c>
      <c r="Q17" s="1361"/>
      <c r="R17" s="1380">
        <v>26704314</v>
      </c>
      <c r="S17" s="1375">
        <v>13470552</v>
      </c>
      <c r="T17" s="1361"/>
      <c r="U17" s="1380">
        <v>28663407</v>
      </c>
      <c r="V17" s="1375">
        <v>14273334</v>
      </c>
      <c r="W17" s="1361"/>
      <c r="X17" s="1380">
        <v>28810369</v>
      </c>
      <c r="Y17" s="1375">
        <v>13451223</v>
      </c>
      <c r="Z17" s="1361"/>
      <c r="AA17" s="1380">
        <v>28496106</v>
      </c>
      <c r="AB17" s="1375">
        <v>12999098</v>
      </c>
      <c r="AC17" s="1361"/>
      <c r="AD17" s="1380">
        <v>27599895</v>
      </c>
      <c r="AE17" s="1375">
        <v>11617460</v>
      </c>
      <c r="AF17" s="1361"/>
      <c r="AG17" s="1380">
        <v>25899200</v>
      </c>
      <c r="AH17" s="1375">
        <v>12579548</v>
      </c>
      <c r="AI17" s="1361"/>
      <c r="AJ17" s="1380">
        <v>26503047</v>
      </c>
      <c r="AK17" s="1375">
        <v>12467915</v>
      </c>
      <c r="AL17" s="1361"/>
      <c r="AM17" s="1380">
        <v>27405549</v>
      </c>
      <c r="AN17" s="1375">
        <v>13613458</v>
      </c>
      <c r="AO17" s="1361"/>
      <c r="AP17" s="1380">
        <v>31697108</v>
      </c>
      <c r="AQ17" s="1375">
        <v>18172385</v>
      </c>
      <c r="AR17" s="1361"/>
      <c r="AS17" s="1380">
        <v>25709429</v>
      </c>
      <c r="AT17" s="1375">
        <v>14402668</v>
      </c>
      <c r="AU17" s="1361"/>
      <c r="AV17" s="1380">
        <v>28929659</v>
      </c>
      <c r="AW17" s="1375">
        <v>15114720</v>
      </c>
      <c r="AX17" s="1361"/>
      <c r="AY17" s="1380">
        <v>28508611</v>
      </c>
      <c r="AZ17" s="1375">
        <v>15386571</v>
      </c>
      <c r="BA17" s="1361"/>
      <c r="BB17" s="1380">
        <v>30477236</v>
      </c>
      <c r="BC17" s="1375">
        <v>17454220</v>
      </c>
      <c r="BD17" s="1361"/>
      <c r="BE17" s="1380">
        <v>21298944</v>
      </c>
      <c r="BF17" s="1375">
        <v>10462035</v>
      </c>
      <c r="BG17" s="1361"/>
      <c r="BH17" s="1380">
        <v>26329596</v>
      </c>
      <c r="BI17" s="1375">
        <v>12494428</v>
      </c>
      <c r="BJ17" s="1361"/>
      <c r="BK17" s="1380">
        <v>36908048</v>
      </c>
      <c r="BL17" s="1375">
        <v>16828182</v>
      </c>
      <c r="BM17" s="1361"/>
      <c r="BN17" s="1380">
        <v>36302252</v>
      </c>
      <c r="BO17" s="1375">
        <v>16996734</v>
      </c>
      <c r="BQ17" s="1381">
        <v>45560951</v>
      </c>
      <c r="BR17" s="1377">
        <v>19837130</v>
      </c>
      <c r="BT17" s="1379">
        <v>51838493</v>
      </c>
      <c r="BU17" s="1379">
        <v>24405718</v>
      </c>
      <c r="BW17" s="1379">
        <v>52006973</v>
      </c>
      <c r="BX17" s="1379">
        <v>24792039</v>
      </c>
      <c r="BZ17" s="1379">
        <v>38109640</v>
      </c>
      <c r="CA17" s="1379">
        <v>17745247</v>
      </c>
    </row>
    <row r="18" spans="1:79">
      <c r="A18" s="1086">
        <v>12</v>
      </c>
      <c r="B18" s="1373" t="s">
        <v>1360</v>
      </c>
      <c r="C18" s="2238">
        <v>2135713</v>
      </c>
      <c r="D18" s="2238">
        <v>2135713</v>
      </c>
      <c r="E18" s="1361"/>
      <c r="F18" s="2238">
        <v>2311628</v>
      </c>
      <c r="G18" s="2238">
        <v>2311628</v>
      </c>
      <c r="H18" s="1361"/>
      <c r="I18" s="2238">
        <v>2300056</v>
      </c>
      <c r="J18" s="2238">
        <v>2300056</v>
      </c>
      <c r="K18" s="1361"/>
      <c r="L18" s="1380">
        <v>5115363</v>
      </c>
      <c r="M18" s="1375">
        <v>2596434</v>
      </c>
      <c r="N18" s="1361"/>
      <c r="O18" s="1380">
        <v>2664148</v>
      </c>
      <c r="P18" s="1375">
        <v>2664148</v>
      </c>
      <c r="Q18" s="1361"/>
      <c r="R18" s="1380">
        <v>2531638</v>
      </c>
      <c r="S18" s="1375">
        <v>2531638</v>
      </c>
      <c r="T18" s="1361"/>
      <c r="U18" s="1380">
        <v>1089254</v>
      </c>
      <c r="V18" s="1375">
        <v>1089254</v>
      </c>
      <c r="W18" s="1361"/>
      <c r="X18" s="1380">
        <v>1440903</v>
      </c>
      <c r="Y18" s="1375">
        <v>1440903</v>
      </c>
      <c r="Z18" s="1361"/>
      <c r="AA18" s="1380">
        <v>1370517</v>
      </c>
      <c r="AB18" s="1375">
        <v>1339941</v>
      </c>
      <c r="AC18" s="1361"/>
      <c r="AD18" s="1380">
        <v>931700</v>
      </c>
      <c r="AE18" s="1375">
        <v>931700</v>
      </c>
      <c r="AF18" s="1361"/>
      <c r="AG18" s="1380">
        <v>844565</v>
      </c>
      <c r="AH18" s="1375">
        <v>844565</v>
      </c>
      <c r="AI18" s="1361"/>
      <c r="AJ18" s="1380">
        <v>706856</v>
      </c>
      <c r="AK18" s="1375">
        <v>706856</v>
      </c>
      <c r="AL18" s="1361"/>
      <c r="AM18" s="1380">
        <v>568798</v>
      </c>
      <c r="AN18" s="1375">
        <v>568798</v>
      </c>
      <c r="AO18" s="1361"/>
      <c r="AP18" s="1380">
        <v>773247</v>
      </c>
      <c r="AQ18" s="1375">
        <v>773247</v>
      </c>
      <c r="AR18" s="1361"/>
      <c r="AS18" s="1380">
        <v>534813</v>
      </c>
      <c r="AT18" s="1375">
        <v>534813</v>
      </c>
      <c r="AU18" s="1361"/>
      <c r="AV18" s="1380">
        <v>554302</v>
      </c>
      <c r="AW18" s="1375">
        <v>554302</v>
      </c>
      <c r="AX18" s="1361"/>
      <c r="AY18" s="1380">
        <v>407705</v>
      </c>
      <c r="AZ18" s="1375">
        <v>407705</v>
      </c>
      <c r="BA18" s="1361"/>
      <c r="BB18" s="1380">
        <v>640255</v>
      </c>
      <c r="BC18" s="1375">
        <v>640255</v>
      </c>
      <c r="BD18" s="1361"/>
      <c r="BE18" s="1380">
        <v>581330</v>
      </c>
      <c r="BF18" s="1375">
        <v>581330</v>
      </c>
      <c r="BG18" s="1361"/>
      <c r="BH18" s="1380">
        <v>550584</v>
      </c>
      <c r="BI18" s="1375">
        <v>550584</v>
      </c>
      <c r="BJ18" s="1361"/>
      <c r="BK18" s="1380">
        <v>874988</v>
      </c>
      <c r="BL18" s="1375">
        <v>874988</v>
      </c>
      <c r="BM18" s="1361"/>
      <c r="BN18" s="1380">
        <v>1081317</v>
      </c>
      <c r="BO18" s="1375">
        <v>1081317</v>
      </c>
      <c r="BQ18" s="1381">
        <v>899898</v>
      </c>
      <c r="BR18" s="1377">
        <v>899898</v>
      </c>
      <c r="BT18" s="1379">
        <v>1040851</v>
      </c>
      <c r="BU18" s="1379">
        <v>1040851</v>
      </c>
      <c r="BW18" s="1379">
        <v>1086425</v>
      </c>
      <c r="BX18" s="1379">
        <v>1086426</v>
      </c>
      <c r="BZ18" s="1379">
        <v>1383532</v>
      </c>
      <c r="CA18" s="1379">
        <v>1383532</v>
      </c>
    </row>
    <row r="19" spans="1:79">
      <c r="A19" s="1086">
        <v>13</v>
      </c>
      <c r="B19" s="1373" t="s">
        <v>1361</v>
      </c>
      <c r="C19" s="2237">
        <v>63598228</v>
      </c>
      <c r="D19" s="2237">
        <v>4174987</v>
      </c>
      <c r="E19" s="1361"/>
      <c r="F19" s="2237">
        <v>66289637</v>
      </c>
      <c r="G19" s="2237">
        <v>4422200</v>
      </c>
      <c r="H19" s="1361"/>
      <c r="I19" s="2237">
        <v>71107919</v>
      </c>
      <c r="J19" s="2237">
        <v>4615856</v>
      </c>
      <c r="K19" s="1361"/>
      <c r="L19" s="1374">
        <v>159749823</v>
      </c>
      <c r="M19" s="1375">
        <v>5874253</v>
      </c>
      <c r="N19" s="1361"/>
      <c r="O19" s="1374">
        <v>78020695</v>
      </c>
      <c r="P19" s="1375">
        <v>5759164</v>
      </c>
      <c r="Q19" s="1361"/>
      <c r="R19" s="1374">
        <v>76688094</v>
      </c>
      <c r="S19" s="1375">
        <v>5733110</v>
      </c>
      <c r="T19" s="1361"/>
      <c r="U19" s="1374">
        <v>72646498</v>
      </c>
      <c r="V19" s="1375">
        <v>5356954</v>
      </c>
      <c r="W19" s="1361"/>
      <c r="X19" s="1374">
        <v>70899375</v>
      </c>
      <c r="Y19" s="1375">
        <v>5251093</v>
      </c>
      <c r="Z19" s="1361"/>
      <c r="AA19" s="1374">
        <v>102722495</v>
      </c>
      <c r="AB19" s="1375">
        <v>7370464</v>
      </c>
      <c r="AC19" s="1361"/>
      <c r="AD19" s="1374">
        <v>164801100</v>
      </c>
      <c r="AE19" s="1375">
        <v>11244000</v>
      </c>
      <c r="AF19" s="1361"/>
      <c r="AG19" s="1374">
        <v>164051115</v>
      </c>
      <c r="AH19" s="1375">
        <v>11228764</v>
      </c>
      <c r="AI19" s="1361"/>
      <c r="AJ19" s="1374">
        <v>159116319</v>
      </c>
      <c r="AK19" s="1375">
        <v>10894896</v>
      </c>
      <c r="AL19" s="1361"/>
      <c r="AM19" s="1374">
        <v>158170095</v>
      </c>
      <c r="AN19" s="1375">
        <v>10812088</v>
      </c>
      <c r="AO19" s="1361"/>
      <c r="AP19" s="1374">
        <v>158288349</v>
      </c>
      <c r="AQ19" s="1375">
        <v>10919827</v>
      </c>
      <c r="AR19" s="1361"/>
      <c r="AS19" s="1374">
        <v>156279086</v>
      </c>
      <c r="AT19" s="1375">
        <v>10804125</v>
      </c>
      <c r="AU19" s="1361"/>
      <c r="AV19" s="1374">
        <v>169460938</v>
      </c>
      <c r="AW19" s="1375">
        <v>12398829</v>
      </c>
      <c r="AX19" s="1361"/>
      <c r="AY19" s="1374">
        <v>273095053</v>
      </c>
      <c r="AZ19" s="1375">
        <v>19041483</v>
      </c>
      <c r="BA19" s="1361"/>
      <c r="BB19" s="1374">
        <v>270725363</v>
      </c>
      <c r="BC19" s="1375">
        <v>18984234</v>
      </c>
      <c r="BD19" s="1361"/>
      <c r="BE19" s="1374">
        <v>263846014</v>
      </c>
      <c r="BF19" s="1375">
        <v>18340484</v>
      </c>
      <c r="BG19" s="1361"/>
      <c r="BH19" s="1374">
        <v>251640681</v>
      </c>
      <c r="BI19" s="1375">
        <v>17433037</v>
      </c>
      <c r="BJ19" s="1361"/>
      <c r="BK19" s="1374">
        <v>242021909</v>
      </c>
      <c r="BL19" s="1375">
        <v>16413058</v>
      </c>
      <c r="BM19" s="1361"/>
      <c r="BN19" s="1374">
        <v>226021912</v>
      </c>
      <c r="BO19" s="1375">
        <v>14787468</v>
      </c>
      <c r="BQ19" s="1376">
        <v>216919203</v>
      </c>
      <c r="BR19" s="1377">
        <v>13974701</v>
      </c>
      <c r="BT19" s="1378">
        <v>209441575</v>
      </c>
      <c r="BU19" s="1379">
        <v>13395065</v>
      </c>
      <c r="BW19" s="1378">
        <v>210390864</v>
      </c>
      <c r="BX19" s="1379">
        <v>13372097</v>
      </c>
      <c r="BZ19" s="1378">
        <v>208905602</v>
      </c>
      <c r="CA19" s="1379">
        <v>13398311</v>
      </c>
    </row>
    <row r="20" spans="1:79">
      <c r="A20" s="1364">
        <v>14</v>
      </c>
      <c r="B20" s="1365" t="s">
        <v>1362</v>
      </c>
      <c r="C20" s="2236">
        <v>122253122</v>
      </c>
      <c r="D20" s="2236">
        <v>122253122</v>
      </c>
      <c r="E20" s="1361"/>
      <c r="F20" s="2236">
        <v>116644675</v>
      </c>
      <c r="G20" s="2236">
        <v>116644675</v>
      </c>
      <c r="H20" s="1361"/>
      <c r="I20" s="2236">
        <v>116425597</v>
      </c>
      <c r="J20" s="2236">
        <v>116425597</v>
      </c>
      <c r="K20" s="1361"/>
      <c r="L20" s="1367">
        <v>220894601</v>
      </c>
      <c r="M20" s="1367">
        <v>112120745</v>
      </c>
      <c r="N20" s="1361"/>
      <c r="O20" s="1367">
        <v>113488155</v>
      </c>
      <c r="P20" s="1367">
        <v>113488155</v>
      </c>
      <c r="Q20" s="1361"/>
      <c r="R20" s="1367">
        <v>121561871</v>
      </c>
      <c r="S20" s="1367">
        <v>121561871</v>
      </c>
      <c r="T20" s="1361"/>
      <c r="U20" s="1367">
        <v>117117694</v>
      </c>
      <c r="V20" s="1367">
        <v>117117694</v>
      </c>
      <c r="W20" s="1361"/>
      <c r="X20" s="1367">
        <v>112171372</v>
      </c>
      <c r="Y20" s="1367">
        <v>112171372</v>
      </c>
      <c r="Z20" s="1361"/>
      <c r="AA20" s="1367">
        <v>110562367</v>
      </c>
      <c r="AB20" s="1367">
        <v>110466731</v>
      </c>
      <c r="AC20" s="1361"/>
      <c r="AD20" s="1367">
        <v>109300465</v>
      </c>
      <c r="AE20" s="1367">
        <v>109300465</v>
      </c>
      <c r="AF20" s="1361"/>
      <c r="AG20" s="1367">
        <v>106040244</v>
      </c>
      <c r="AH20" s="1367">
        <v>106040244</v>
      </c>
      <c r="AI20" s="1361"/>
      <c r="AJ20" s="1367">
        <v>97836838</v>
      </c>
      <c r="AK20" s="1367">
        <v>97836838</v>
      </c>
      <c r="AL20" s="1361"/>
      <c r="AM20" s="1367">
        <v>95599657</v>
      </c>
      <c r="AN20" s="1367">
        <v>95599657</v>
      </c>
      <c r="AO20" s="1361"/>
      <c r="AP20" s="1367">
        <v>97992150</v>
      </c>
      <c r="AQ20" s="1367">
        <v>97992150</v>
      </c>
      <c r="AR20" s="1361"/>
      <c r="AS20" s="1367">
        <v>100671831</v>
      </c>
      <c r="AT20" s="1367">
        <v>100671831</v>
      </c>
      <c r="AU20" s="1361"/>
      <c r="AV20" s="1367">
        <v>89585977</v>
      </c>
      <c r="AW20" s="1367">
        <v>89585977</v>
      </c>
      <c r="AX20" s="1361"/>
      <c r="AY20" s="1367">
        <v>85871019</v>
      </c>
      <c r="AZ20" s="1367">
        <v>85871019</v>
      </c>
      <c r="BA20" s="1361"/>
      <c r="BB20" s="1367">
        <v>83297016</v>
      </c>
      <c r="BC20" s="1367">
        <v>83297016</v>
      </c>
      <c r="BD20" s="1361"/>
      <c r="BE20" s="1367">
        <v>79177512</v>
      </c>
      <c r="BF20" s="1367">
        <v>79177512</v>
      </c>
      <c r="BG20" s="1361"/>
      <c r="BH20" s="1367">
        <v>73119922</v>
      </c>
      <c r="BI20" s="1367">
        <v>73119922</v>
      </c>
      <c r="BJ20" s="1361"/>
      <c r="BK20" s="1367">
        <v>69263858</v>
      </c>
      <c r="BL20" s="1367">
        <v>69263858</v>
      </c>
      <c r="BM20" s="1361"/>
      <c r="BN20" s="1367">
        <v>71657640</v>
      </c>
      <c r="BO20" s="1367">
        <v>71657640</v>
      </c>
      <c r="BQ20" s="1369">
        <v>67084973</v>
      </c>
      <c r="BR20" s="1369">
        <v>67084973</v>
      </c>
      <c r="BT20" s="1371">
        <v>57913478</v>
      </c>
      <c r="BU20" s="1371">
        <v>57913478</v>
      </c>
      <c r="BW20" s="1371">
        <v>57404850</v>
      </c>
      <c r="BX20" s="1371">
        <v>57404850</v>
      </c>
      <c r="BZ20" s="1371">
        <v>68898360</v>
      </c>
      <c r="CA20" s="1371">
        <v>68898360</v>
      </c>
    </row>
    <row r="21" spans="1:79">
      <c r="A21" s="1364">
        <v>15</v>
      </c>
      <c r="B21" s="1365" t="s">
        <v>1363</v>
      </c>
      <c r="C21" s="2236">
        <v>323162983</v>
      </c>
      <c r="D21" s="2236">
        <v>23738243</v>
      </c>
      <c r="E21" s="1361"/>
      <c r="F21" s="2236">
        <v>309148204</v>
      </c>
      <c r="G21" s="2236">
        <v>23375330</v>
      </c>
      <c r="H21" s="1361"/>
      <c r="I21" s="2236">
        <v>299259635</v>
      </c>
      <c r="J21" s="2236">
        <v>21983805</v>
      </c>
      <c r="K21" s="1361"/>
      <c r="L21" s="1367">
        <v>538369124</v>
      </c>
      <c r="M21" s="1367">
        <v>19933326</v>
      </c>
      <c r="N21" s="1361"/>
      <c r="O21" s="1367">
        <v>261830273</v>
      </c>
      <c r="P21" s="1367">
        <v>20581710</v>
      </c>
      <c r="Q21" s="1361"/>
      <c r="R21" s="1367">
        <v>285439747</v>
      </c>
      <c r="S21" s="1367">
        <v>19733315</v>
      </c>
      <c r="T21" s="1361"/>
      <c r="U21" s="1367">
        <v>297028478</v>
      </c>
      <c r="V21" s="1367">
        <v>20180980</v>
      </c>
      <c r="W21" s="1361"/>
      <c r="X21" s="1367">
        <v>263714147</v>
      </c>
      <c r="Y21" s="1367">
        <v>18653257</v>
      </c>
      <c r="Z21" s="1361"/>
      <c r="AA21" s="1367">
        <v>226613836</v>
      </c>
      <c r="AB21" s="1367">
        <v>18380577</v>
      </c>
      <c r="AC21" s="1361"/>
      <c r="AD21" s="1367">
        <v>219218476</v>
      </c>
      <c r="AE21" s="1367">
        <v>18864745</v>
      </c>
      <c r="AF21" s="1361"/>
      <c r="AG21" s="1367">
        <v>261345700</v>
      </c>
      <c r="AH21" s="1367">
        <v>22523237</v>
      </c>
      <c r="AI21" s="1361"/>
      <c r="AJ21" s="1367">
        <v>260116819</v>
      </c>
      <c r="AK21" s="1367">
        <v>23809915</v>
      </c>
      <c r="AL21" s="1361"/>
      <c r="AM21" s="1367">
        <v>264128249</v>
      </c>
      <c r="AN21" s="1367">
        <v>23695838</v>
      </c>
      <c r="AO21" s="1361"/>
      <c r="AP21" s="1367">
        <v>270552712</v>
      </c>
      <c r="AQ21" s="1367">
        <v>27054737</v>
      </c>
      <c r="AR21" s="1361"/>
      <c r="AS21" s="1367">
        <v>273829258</v>
      </c>
      <c r="AT21" s="1367">
        <v>25693781</v>
      </c>
      <c r="AU21" s="1361"/>
      <c r="AV21" s="1367">
        <v>262129204</v>
      </c>
      <c r="AW21" s="1367">
        <v>25692411</v>
      </c>
      <c r="AX21" s="1361"/>
      <c r="AY21" s="1367">
        <v>150451756</v>
      </c>
      <c r="AZ21" s="1367">
        <v>22775290</v>
      </c>
      <c r="BA21" s="1361"/>
      <c r="BB21" s="1367">
        <v>144332333</v>
      </c>
      <c r="BC21" s="1367">
        <v>21956800</v>
      </c>
      <c r="BD21" s="1361"/>
      <c r="BE21" s="1367">
        <v>139315950</v>
      </c>
      <c r="BF21" s="1367">
        <v>20699884</v>
      </c>
      <c r="BG21" s="1361"/>
      <c r="BH21" s="1367">
        <v>140094481</v>
      </c>
      <c r="BI21" s="1367">
        <v>20841761</v>
      </c>
      <c r="BJ21" s="1361"/>
      <c r="BK21" s="1367">
        <v>131236223</v>
      </c>
      <c r="BL21" s="1367">
        <v>22057334</v>
      </c>
      <c r="BM21" s="1361"/>
      <c r="BN21" s="1367">
        <v>127602820</v>
      </c>
      <c r="BO21" s="1367">
        <v>22194867</v>
      </c>
      <c r="BQ21" s="1369">
        <v>126795864</v>
      </c>
      <c r="BR21" s="1369">
        <v>17811618</v>
      </c>
      <c r="BT21" s="1371">
        <v>104928981</v>
      </c>
      <c r="BU21" s="1371">
        <v>15229091</v>
      </c>
      <c r="BW21" s="1371">
        <v>97429411</v>
      </c>
      <c r="BX21" s="1371">
        <v>16280259</v>
      </c>
      <c r="BZ21" s="1371">
        <v>93297087</v>
      </c>
      <c r="CA21" s="1371">
        <v>13092603</v>
      </c>
    </row>
    <row r="22" spans="1:79">
      <c r="A22" s="1364">
        <v>16</v>
      </c>
      <c r="B22" s="1365" t="s">
        <v>1364</v>
      </c>
      <c r="C22" s="2184"/>
      <c r="D22" s="2236">
        <v>457949555</v>
      </c>
      <c r="E22" s="1361"/>
      <c r="F22" s="2184"/>
      <c r="G22" s="2236">
        <v>448193701</v>
      </c>
      <c r="H22" s="1361"/>
      <c r="I22" s="2236"/>
      <c r="J22" s="2236">
        <v>440453486</v>
      </c>
      <c r="K22" s="1361"/>
      <c r="L22" s="1367"/>
      <c r="M22" s="1367">
        <v>419658682</v>
      </c>
      <c r="N22" s="1361"/>
      <c r="O22" s="1367"/>
      <c r="P22" s="1367">
        <v>404319409</v>
      </c>
      <c r="Q22" s="1361"/>
      <c r="R22" s="1367"/>
      <c r="S22" s="1367">
        <v>409321816</v>
      </c>
      <c r="T22" s="1361"/>
      <c r="U22" s="1367"/>
      <c r="V22" s="1367">
        <v>409050906</v>
      </c>
      <c r="W22" s="1361"/>
      <c r="X22" s="1367"/>
      <c r="Y22" s="1367">
        <v>396063219</v>
      </c>
      <c r="Z22" s="1361"/>
      <c r="AA22" s="1367"/>
      <c r="AB22" s="1367">
        <v>398400646</v>
      </c>
      <c r="AC22" s="1361"/>
      <c r="AD22" s="1367"/>
      <c r="AE22" s="1367">
        <v>390211970</v>
      </c>
      <c r="AF22" s="1361"/>
      <c r="AG22" s="1367"/>
      <c r="AH22" s="1367">
        <v>384959246</v>
      </c>
      <c r="AI22" s="1361"/>
      <c r="AJ22" s="1367"/>
      <c r="AK22" s="1367">
        <v>371906395</v>
      </c>
      <c r="AL22" s="1361"/>
      <c r="AM22" s="1367"/>
      <c r="AN22" s="1367">
        <v>368048971</v>
      </c>
      <c r="AO22" s="1361"/>
      <c r="AP22" s="1367"/>
      <c r="AQ22" s="1367">
        <v>372052324</v>
      </c>
      <c r="AR22" s="1361"/>
      <c r="AS22" s="1367"/>
      <c r="AT22" s="1367">
        <v>361902238</v>
      </c>
      <c r="AU22" s="1361"/>
      <c r="AV22" s="1367"/>
      <c r="AW22" s="1367">
        <v>352359660</v>
      </c>
      <c r="AX22" s="1361"/>
      <c r="AY22" s="1367"/>
      <c r="AZ22" s="1367">
        <v>344418605</v>
      </c>
      <c r="BA22" s="1361"/>
      <c r="BB22" s="1367"/>
      <c r="BC22" s="1367">
        <v>349478489</v>
      </c>
      <c r="BD22" s="1361"/>
      <c r="BE22" s="1367"/>
      <c r="BF22" s="1367">
        <v>341053287</v>
      </c>
      <c r="BG22" s="1361"/>
      <c r="BH22" s="1367"/>
      <c r="BI22" s="1367">
        <v>322017276</v>
      </c>
      <c r="BJ22" s="1361"/>
      <c r="BK22" s="1382" t="s">
        <v>1365</v>
      </c>
      <c r="BL22" s="1367">
        <v>313423105</v>
      </c>
      <c r="BM22" s="1361"/>
      <c r="BN22" s="1367"/>
      <c r="BO22" s="1367">
        <v>322449554</v>
      </c>
      <c r="BQ22" s="1369"/>
      <c r="BR22" s="1369">
        <v>309651829</v>
      </c>
      <c r="BT22" s="1371"/>
      <c r="BU22" s="1371">
        <v>296326494</v>
      </c>
      <c r="BW22" s="1371"/>
      <c r="BX22" s="1371">
        <v>285675519</v>
      </c>
      <c r="BZ22" s="1371"/>
      <c r="CA22" s="1371">
        <v>241237419</v>
      </c>
    </row>
    <row r="23" spans="1:79" ht="16.2" thickBot="1">
      <c r="A23" s="1093"/>
      <c r="B23" s="1362" t="s">
        <v>1366</v>
      </c>
      <c r="C23" s="1363"/>
      <c r="D23" s="1363"/>
      <c r="E23" s="1361"/>
      <c r="F23" s="1363"/>
      <c r="G23" s="1363"/>
      <c r="H23" s="1361"/>
      <c r="I23" s="1363"/>
      <c r="J23" s="1363"/>
      <c r="K23" s="1361"/>
      <c r="L23" s="1372"/>
      <c r="M23" s="1372"/>
      <c r="N23" s="1361"/>
      <c r="O23" s="1372"/>
      <c r="P23" s="1372"/>
      <c r="Q23" s="1361"/>
      <c r="R23" s="1372"/>
      <c r="S23" s="1372"/>
      <c r="T23" s="1361"/>
      <c r="U23" s="1372"/>
      <c r="V23" s="1372"/>
      <c r="W23" s="1361"/>
      <c r="X23" s="1372"/>
      <c r="Y23" s="1372"/>
      <c r="Z23" s="1361"/>
      <c r="AA23" s="1372"/>
      <c r="AB23" s="1372"/>
      <c r="AC23" s="1361"/>
      <c r="AD23" s="1372"/>
      <c r="AE23" s="1372"/>
      <c r="AF23" s="1361"/>
      <c r="AG23" s="1372"/>
      <c r="AH23" s="1372"/>
      <c r="AI23" s="1361"/>
      <c r="AJ23" s="1372"/>
      <c r="AK23" s="1372"/>
      <c r="AL23" s="1361"/>
      <c r="AM23" s="1372"/>
      <c r="AN23" s="1372"/>
      <c r="AO23" s="1361"/>
      <c r="AP23" s="1372"/>
      <c r="AQ23" s="1372"/>
      <c r="AR23" s="1361"/>
      <c r="AS23" s="1372"/>
      <c r="AT23" s="1372"/>
      <c r="AU23" s="1361"/>
      <c r="AV23" s="1372"/>
      <c r="AW23" s="1372"/>
      <c r="AX23" s="1361"/>
      <c r="AY23" s="1372"/>
      <c r="AZ23" s="1372"/>
      <c r="BA23" s="1361"/>
      <c r="BB23" s="1372"/>
      <c r="BC23" s="1372"/>
      <c r="BD23" s="1361"/>
      <c r="BE23" s="1372"/>
      <c r="BF23" s="1372"/>
      <c r="BG23" s="1361"/>
      <c r="BH23" s="1372"/>
      <c r="BI23" s="1372"/>
      <c r="BJ23" s="1361"/>
      <c r="BK23" s="1372"/>
      <c r="BL23" s="1372"/>
      <c r="BM23" s="1361"/>
      <c r="BN23" s="1372"/>
      <c r="BO23" s="1372"/>
      <c r="BQ23" s="1363"/>
      <c r="BR23" s="1363"/>
      <c r="BT23" s="1363"/>
      <c r="BU23" s="1363"/>
      <c r="BW23" s="1363"/>
      <c r="BX23" s="1363"/>
      <c r="BZ23" s="1363"/>
      <c r="CA23" s="1363"/>
    </row>
    <row r="24" spans="1:79">
      <c r="A24" s="1086">
        <v>17</v>
      </c>
      <c r="B24" s="1373" t="s">
        <v>1367</v>
      </c>
      <c r="C24" s="2239">
        <v>172111113</v>
      </c>
      <c r="D24" s="2239">
        <v>1493824</v>
      </c>
      <c r="E24" s="1361"/>
      <c r="F24" s="2239">
        <v>161820540</v>
      </c>
      <c r="G24" s="2239">
        <v>961118</v>
      </c>
      <c r="H24" s="1361"/>
      <c r="I24" s="2239">
        <v>171671279</v>
      </c>
      <c r="J24" s="2239">
        <v>1355833</v>
      </c>
      <c r="K24" s="1361"/>
      <c r="L24" s="1375">
        <v>287965807</v>
      </c>
      <c r="M24" s="1375">
        <v>950802</v>
      </c>
      <c r="N24" s="1361"/>
      <c r="O24" s="1375">
        <v>168872514</v>
      </c>
      <c r="P24" s="1375">
        <v>503078</v>
      </c>
      <c r="Q24" s="1361"/>
      <c r="R24" s="1375">
        <v>179812320</v>
      </c>
      <c r="S24" s="1375">
        <v>619462</v>
      </c>
      <c r="T24" s="1361"/>
      <c r="U24" s="1375">
        <v>250173686</v>
      </c>
      <c r="V24" s="1375">
        <v>308999</v>
      </c>
      <c r="W24" s="1361"/>
      <c r="X24" s="1375">
        <v>259919759</v>
      </c>
      <c r="Y24" s="1375">
        <v>722809</v>
      </c>
      <c r="Z24" s="1361"/>
      <c r="AA24" s="1375">
        <v>215976743</v>
      </c>
      <c r="AB24" s="1375">
        <v>1593666</v>
      </c>
      <c r="AC24" s="1361"/>
      <c r="AD24" s="1375">
        <v>239586652</v>
      </c>
      <c r="AE24" s="1375">
        <v>2429622</v>
      </c>
      <c r="AF24" s="1361"/>
      <c r="AG24" s="1375">
        <v>228202927</v>
      </c>
      <c r="AH24" s="1375">
        <v>1136362</v>
      </c>
      <c r="AI24" s="1361"/>
      <c r="AJ24" s="1375">
        <v>201171460</v>
      </c>
      <c r="AK24" s="1375">
        <v>765204</v>
      </c>
      <c r="AL24" s="1361"/>
      <c r="AM24" s="1375">
        <v>215166252</v>
      </c>
      <c r="AN24" s="1375">
        <v>960602</v>
      </c>
      <c r="AO24" s="1361"/>
      <c r="AP24" s="1375">
        <v>242050530</v>
      </c>
      <c r="AQ24" s="1375">
        <v>574869</v>
      </c>
      <c r="AR24" s="1361"/>
      <c r="AS24" s="1375">
        <v>205009253</v>
      </c>
      <c r="AT24" s="1375">
        <v>2559426</v>
      </c>
      <c r="AU24" s="1361"/>
      <c r="AV24" s="1375">
        <v>196079949</v>
      </c>
      <c r="AW24" s="1375">
        <v>3614068</v>
      </c>
      <c r="AX24" s="1361"/>
      <c r="AY24" s="1375">
        <v>143283283</v>
      </c>
      <c r="AZ24" s="1375">
        <v>2223624</v>
      </c>
      <c r="BA24" s="1361"/>
      <c r="BB24" s="1375">
        <v>150903339</v>
      </c>
      <c r="BC24" s="1375">
        <v>2209271</v>
      </c>
      <c r="BD24" s="1361"/>
      <c r="BE24" s="1375">
        <v>164230369</v>
      </c>
      <c r="BF24" s="1375">
        <v>2114760</v>
      </c>
      <c r="BG24" s="1361"/>
      <c r="BH24" s="1375">
        <v>147065585</v>
      </c>
      <c r="BI24" s="1375">
        <v>1184488</v>
      </c>
      <c r="BJ24" s="1361"/>
      <c r="BK24" s="1375">
        <v>177069032</v>
      </c>
      <c r="BL24" s="1375">
        <v>924418</v>
      </c>
      <c r="BM24" s="1361"/>
      <c r="BN24" s="1375">
        <v>186142060</v>
      </c>
      <c r="BO24" s="1375">
        <v>1237499</v>
      </c>
      <c r="BQ24" s="1377">
        <v>224849423</v>
      </c>
      <c r="BR24" s="1377">
        <v>1834771</v>
      </c>
      <c r="BT24" s="1379">
        <v>222580285</v>
      </c>
      <c r="BU24" s="1379">
        <v>1690972</v>
      </c>
      <c r="BW24" s="1379">
        <v>180238863</v>
      </c>
      <c r="BX24" s="1379">
        <v>1620674</v>
      </c>
      <c r="BZ24" s="1379">
        <v>145548247</v>
      </c>
      <c r="CA24" s="1379">
        <v>1068134</v>
      </c>
    </row>
    <row r="25" spans="1:79">
      <c r="A25" s="1086">
        <v>18</v>
      </c>
      <c r="B25" s="1373" t="s">
        <v>1368</v>
      </c>
      <c r="C25" s="2237">
        <v>56628162</v>
      </c>
      <c r="D25" s="2237">
        <v>28975907</v>
      </c>
      <c r="E25" s="1361"/>
      <c r="F25" s="2237">
        <v>63801901</v>
      </c>
      <c r="G25" s="2237">
        <v>37803038</v>
      </c>
      <c r="H25" s="1361"/>
      <c r="I25" s="2237">
        <v>61672363</v>
      </c>
      <c r="J25" s="2237">
        <v>36896668</v>
      </c>
      <c r="K25" s="1361"/>
      <c r="L25" s="1374">
        <v>125183187</v>
      </c>
      <c r="M25" s="1375">
        <v>38981930</v>
      </c>
      <c r="N25" s="1361"/>
      <c r="O25" s="1374">
        <v>67000193</v>
      </c>
      <c r="P25" s="1375">
        <v>42381307</v>
      </c>
      <c r="Q25" s="1361"/>
      <c r="R25" s="1374">
        <v>56032936</v>
      </c>
      <c r="S25" s="1375">
        <v>35892625</v>
      </c>
      <c r="T25" s="1361"/>
      <c r="U25" s="1374">
        <v>70712432</v>
      </c>
      <c r="V25" s="1375">
        <v>44087903</v>
      </c>
      <c r="W25" s="1361"/>
      <c r="X25" s="1374">
        <v>70141057</v>
      </c>
      <c r="Y25" s="1375">
        <v>44278601</v>
      </c>
      <c r="Z25" s="1361"/>
      <c r="AA25" s="1374">
        <v>64138338</v>
      </c>
      <c r="AB25" s="1375">
        <v>40377154</v>
      </c>
      <c r="AC25" s="1361"/>
      <c r="AD25" s="1374">
        <v>55665090</v>
      </c>
      <c r="AE25" s="1375">
        <v>36385350</v>
      </c>
      <c r="AF25" s="1361"/>
      <c r="AG25" s="1374">
        <v>51107858</v>
      </c>
      <c r="AH25" s="1375">
        <v>32965711</v>
      </c>
      <c r="AI25" s="1361"/>
      <c r="AJ25" s="1374">
        <v>49678473</v>
      </c>
      <c r="AK25" s="1375">
        <v>32290778</v>
      </c>
      <c r="AL25" s="1361"/>
      <c r="AM25" s="1374">
        <v>53329471</v>
      </c>
      <c r="AN25" s="1375">
        <v>34445662</v>
      </c>
      <c r="AO25" s="1361"/>
      <c r="AP25" s="1374">
        <v>48921949</v>
      </c>
      <c r="AQ25" s="1375">
        <v>31034899</v>
      </c>
      <c r="AR25" s="1361"/>
      <c r="AS25" s="1374">
        <v>44224639</v>
      </c>
      <c r="AT25" s="1375">
        <v>26716670</v>
      </c>
      <c r="AU25" s="1361"/>
      <c r="AV25" s="1374">
        <v>42102214</v>
      </c>
      <c r="AW25" s="1375">
        <v>25620947</v>
      </c>
      <c r="AX25" s="1361"/>
      <c r="AY25" s="1374">
        <v>41175405</v>
      </c>
      <c r="AZ25" s="1375">
        <v>25371947</v>
      </c>
      <c r="BA25" s="1361"/>
      <c r="BB25" s="1374">
        <v>39430666</v>
      </c>
      <c r="BC25" s="1375">
        <v>24981746</v>
      </c>
      <c r="BD25" s="1361"/>
      <c r="BE25" s="1374">
        <v>38150251</v>
      </c>
      <c r="BF25" s="1375">
        <v>23924273</v>
      </c>
      <c r="BG25" s="1361"/>
      <c r="BH25" s="1374">
        <v>33981209</v>
      </c>
      <c r="BI25" s="1375">
        <v>21402711</v>
      </c>
      <c r="BJ25" s="1361"/>
      <c r="BK25" s="1374">
        <v>36675413</v>
      </c>
      <c r="BL25" s="1375">
        <v>23573123</v>
      </c>
      <c r="BM25" s="1361"/>
      <c r="BN25" s="1374">
        <v>35767315</v>
      </c>
      <c r="BO25" s="1375">
        <v>22824152</v>
      </c>
      <c r="BQ25" s="1376">
        <v>31230277</v>
      </c>
      <c r="BR25" s="1377">
        <v>19581578</v>
      </c>
      <c r="BT25" s="1378">
        <v>30676243</v>
      </c>
      <c r="BU25" s="1379">
        <v>19690928</v>
      </c>
      <c r="BW25" s="1378">
        <v>33732232</v>
      </c>
      <c r="BX25" s="1379">
        <v>21607290</v>
      </c>
      <c r="BZ25" s="1378">
        <v>33507923</v>
      </c>
      <c r="CA25" s="1379">
        <v>20703815</v>
      </c>
    </row>
    <row r="26" spans="1:79">
      <c r="A26" s="1086">
        <v>19</v>
      </c>
      <c r="B26" s="1373" t="s">
        <v>1369</v>
      </c>
      <c r="C26" s="2237">
        <v>238960172</v>
      </c>
      <c r="D26" s="2237">
        <v>238943895</v>
      </c>
      <c r="E26" s="1361"/>
      <c r="F26" s="2237">
        <v>233263634</v>
      </c>
      <c r="G26" s="2237">
        <v>219270508</v>
      </c>
      <c r="H26" s="1361"/>
      <c r="I26" s="2237">
        <v>234330004</v>
      </c>
      <c r="J26" s="2237">
        <v>220911053</v>
      </c>
      <c r="K26" s="1361"/>
      <c r="L26" s="1374">
        <v>449893555</v>
      </c>
      <c r="M26" s="1375">
        <v>211549519</v>
      </c>
      <c r="N26" s="1361"/>
      <c r="O26" s="1374">
        <v>217135050</v>
      </c>
      <c r="P26" s="1375">
        <v>199578686</v>
      </c>
      <c r="Q26" s="1361"/>
      <c r="R26" s="1374">
        <v>216410080</v>
      </c>
      <c r="S26" s="1375">
        <v>199297669</v>
      </c>
      <c r="T26" s="1361"/>
      <c r="U26" s="1374">
        <v>218333865</v>
      </c>
      <c r="V26" s="1375">
        <v>200790751</v>
      </c>
      <c r="W26" s="1361"/>
      <c r="X26" s="1374">
        <v>205120143</v>
      </c>
      <c r="Y26" s="1375">
        <v>188532511</v>
      </c>
      <c r="Z26" s="1361"/>
      <c r="AA26" s="1374">
        <v>187974039</v>
      </c>
      <c r="AB26" s="1375">
        <v>170292312</v>
      </c>
      <c r="AC26" s="1361"/>
      <c r="AD26" s="1374">
        <v>173300228</v>
      </c>
      <c r="AE26" s="1375">
        <v>155137403</v>
      </c>
      <c r="AF26" s="1361"/>
      <c r="AG26" s="1374">
        <v>175319599</v>
      </c>
      <c r="AH26" s="1375">
        <v>157078612</v>
      </c>
      <c r="AI26" s="1361"/>
      <c r="AJ26" s="1374">
        <v>160878013</v>
      </c>
      <c r="AK26" s="1375">
        <v>142503814</v>
      </c>
      <c r="AL26" s="1361"/>
      <c r="AM26" s="1374">
        <v>153600693</v>
      </c>
      <c r="AN26" s="1375">
        <v>134951110</v>
      </c>
      <c r="AO26" s="1361"/>
      <c r="AP26" s="1374">
        <v>154674721</v>
      </c>
      <c r="AQ26" s="1375">
        <v>135893283</v>
      </c>
      <c r="AR26" s="1361"/>
      <c r="AS26" s="1374">
        <v>152480767</v>
      </c>
      <c r="AT26" s="1375">
        <v>134828222</v>
      </c>
      <c r="AU26" s="1361"/>
      <c r="AV26" s="1374">
        <v>142408061</v>
      </c>
      <c r="AW26" s="1375">
        <v>125210206</v>
      </c>
      <c r="AX26" s="1361"/>
      <c r="AY26" s="1374">
        <v>141360529</v>
      </c>
      <c r="AZ26" s="1375">
        <v>124699052</v>
      </c>
      <c r="BA26" s="1361"/>
      <c r="BB26" s="1374">
        <v>141912604</v>
      </c>
      <c r="BC26" s="1375">
        <v>125959791</v>
      </c>
      <c r="BD26" s="1361"/>
      <c r="BE26" s="1374">
        <v>135614926</v>
      </c>
      <c r="BF26" s="1375">
        <v>121921427</v>
      </c>
      <c r="BG26" s="1361"/>
      <c r="BH26" s="1374">
        <v>126874398</v>
      </c>
      <c r="BI26" s="1375">
        <v>114862352</v>
      </c>
      <c r="BJ26" s="1361"/>
      <c r="BK26" s="1374">
        <v>122623573</v>
      </c>
      <c r="BL26" s="1375">
        <v>109603625</v>
      </c>
      <c r="BM26" s="1361"/>
      <c r="BN26" s="1374">
        <v>126163864</v>
      </c>
      <c r="BO26" s="1375">
        <v>111875114</v>
      </c>
      <c r="BQ26" s="1376">
        <v>124631499</v>
      </c>
      <c r="BR26" s="1377">
        <v>111880233</v>
      </c>
      <c r="BT26" s="1378">
        <v>117841998</v>
      </c>
      <c r="BU26" s="1379">
        <v>106613140</v>
      </c>
      <c r="BW26" s="1378">
        <v>116199254</v>
      </c>
      <c r="BX26" s="1379">
        <v>104321460</v>
      </c>
      <c r="BZ26" s="1378">
        <v>119500991</v>
      </c>
      <c r="CA26" s="1379">
        <v>106624842</v>
      </c>
    </row>
    <row r="27" spans="1:79">
      <c r="A27" s="1364">
        <v>20</v>
      </c>
      <c r="B27" s="1365" t="s">
        <v>1370</v>
      </c>
      <c r="C27" s="2236">
        <v>467699447</v>
      </c>
      <c r="D27" s="2236">
        <v>269413628</v>
      </c>
      <c r="E27" s="1361"/>
      <c r="F27" s="2236">
        <v>458886074</v>
      </c>
      <c r="G27" s="2236">
        <v>258034665</v>
      </c>
      <c r="H27" s="1361"/>
      <c r="I27" s="2236">
        <v>467673646</v>
      </c>
      <c r="J27" s="2236">
        <v>259163555</v>
      </c>
      <c r="K27" s="1361"/>
      <c r="L27" s="1367">
        <v>863042549</v>
      </c>
      <c r="M27" s="1367">
        <v>251482252</v>
      </c>
      <c r="N27" s="1361"/>
      <c r="O27" s="1367">
        <v>453007757</v>
      </c>
      <c r="P27" s="1367">
        <v>242463073</v>
      </c>
      <c r="Q27" s="1361"/>
      <c r="R27" s="1367">
        <v>452255336</v>
      </c>
      <c r="S27" s="1367">
        <v>235809757</v>
      </c>
      <c r="T27" s="1361"/>
      <c r="U27" s="1367">
        <v>539219982</v>
      </c>
      <c r="V27" s="1367">
        <v>245187655</v>
      </c>
      <c r="W27" s="1361"/>
      <c r="X27" s="1367">
        <v>535180959</v>
      </c>
      <c r="Y27" s="1367">
        <v>233533922</v>
      </c>
      <c r="Z27" s="1361"/>
      <c r="AA27" s="1367">
        <v>468089120</v>
      </c>
      <c r="AB27" s="1367">
        <v>212263133</v>
      </c>
      <c r="AC27" s="1361"/>
      <c r="AD27" s="1367">
        <v>468551971</v>
      </c>
      <c r="AE27" s="1367">
        <v>193952377</v>
      </c>
      <c r="AF27" s="1361"/>
      <c r="AG27" s="1367">
        <v>454630383</v>
      </c>
      <c r="AH27" s="1367">
        <v>191180687</v>
      </c>
      <c r="AI27" s="1361"/>
      <c r="AJ27" s="1367">
        <v>411727945</v>
      </c>
      <c r="AK27" s="1367">
        <v>175559798</v>
      </c>
      <c r="AL27" s="1361"/>
      <c r="AM27" s="1367">
        <v>422096417</v>
      </c>
      <c r="AN27" s="1367">
        <v>170357376</v>
      </c>
      <c r="AO27" s="1361"/>
      <c r="AP27" s="1367">
        <v>445647200</v>
      </c>
      <c r="AQ27" s="1367">
        <v>167503051</v>
      </c>
      <c r="AR27" s="1361"/>
      <c r="AS27" s="1367">
        <v>401714659</v>
      </c>
      <c r="AT27" s="1367">
        <v>164104318</v>
      </c>
      <c r="AU27" s="1361"/>
      <c r="AV27" s="1367">
        <v>380590224</v>
      </c>
      <c r="AW27" s="1367">
        <v>154445221</v>
      </c>
      <c r="AX27" s="1361"/>
      <c r="AY27" s="1367">
        <v>325819217</v>
      </c>
      <c r="AZ27" s="1367">
        <v>152294624</v>
      </c>
      <c r="BA27" s="1361"/>
      <c r="BB27" s="1367">
        <v>332246609</v>
      </c>
      <c r="BC27" s="1367">
        <v>153150808</v>
      </c>
      <c r="BD27" s="1361"/>
      <c r="BE27" s="1367">
        <v>337995546</v>
      </c>
      <c r="BF27" s="1367">
        <v>147960460</v>
      </c>
      <c r="BG27" s="1361"/>
      <c r="BH27" s="1367">
        <v>307921192</v>
      </c>
      <c r="BI27" s="1367">
        <v>137449551</v>
      </c>
      <c r="BJ27" s="1361"/>
      <c r="BK27" s="1367">
        <v>336368018</v>
      </c>
      <c r="BL27" s="1367">
        <v>134101166</v>
      </c>
      <c r="BM27" s="1361"/>
      <c r="BN27" s="1367">
        <v>348073239</v>
      </c>
      <c r="BO27" s="1367">
        <v>135936765</v>
      </c>
      <c r="BQ27" s="1369">
        <v>380711199</v>
      </c>
      <c r="BR27" s="1369">
        <v>133296582</v>
      </c>
      <c r="BT27" s="1371">
        <v>371098526</v>
      </c>
      <c r="BU27" s="1371">
        <v>127995040</v>
      </c>
      <c r="BW27" s="1371">
        <v>330170349</v>
      </c>
      <c r="BX27" s="1371">
        <v>127549424</v>
      </c>
      <c r="BZ27" s="1371">
        <v>298557161</v>
      </c>
      <c r="CA27" s="1371">
        <v>128396792</v>
      </c>
    </row>
    <row r="28" spans="1:79" ht="43.05" customHeight="1" thickBot="1">
      <c r="A28" s="1383"/>
      <c r="B28" s="1384"/>
      <c r="C28" s="1360"/>
      <c r="D28" s="1386" t="s">
        <v>2904</v>
      </c>
      <c r="E28" s="1361"/>
      <c r="F28" s="1360"/>
      <c r="G28" s="1386" t="s">
        <v>2904</v>
      </c>
      <c r="H28" s="1361"/>
      <c r="I28" s="1360"/>
      <c r="J28" s="1386" t="s">
        <v>2904</v>
      </c>
      <c r="K28" s="1361"/>
      <c r="L28" s="1385"/>
      <c r="M28" s="1386" t="s">
        <v>2904</v>
      </c>
      <c r="N28" s="1361"/>
      <c r="O28" s="1385"/>
      <c r="P28" s="1386" t="s">
        <v>2904</v>
      </c>
      <c r="Q28" s="1361"/>
      <c r="R28" s="1385"/>
      <c r="S28" s="1386" t="s">
        <v>1371</v>
      </c>
      <c r="T28" s="1361"/>
      <c r="U28" s="1385"/>
      <c r="V28" s="1386" t="s">
        <v>1371</v>
      </c>
      <c r="W28" s="1361"/>
      <c r="X28" s="1385"/>
      <c r="Y28" s="1386" t="s">
        <v>1371</v>
      </c>
      <c r="Z28" s="1361"/>
      <c r="AA28" s="1385"/>
      <c r="AB28" s="1386" t="s">
        <v>1371</v>
      </c>
      <c r="AC28" s="1361"/>
      <c r="AD28" s="1385"/>
      <c r="AE28" s="1386" t="s">
        <v>1371</v>
      </c>
      <c r="AF28" s="1361"/>
      <c r="AG28" s="1385"/>
      <c r="AH28" s="1386" t="s">
        <v>1371</v>
      </c>
      <c r="AI28" s="1361"/>
      <c r="AJ28" s="1385"/>
      <c r="AK28" s="1386" t="s">
        <v>1371</v>
      </c>
      <c r="AL28" s="1361"/>
      <c r="AM28" s="1385"/>
      <c r="AN28" s="1386" t="s">
        <v>1371</v>
      </c>
      <c r="AO28" s="1361"/>
      <c r="AP28" s="1385"/>
      <c r="AQ28" s="1386" t="s">
        <v>1371</v>
      </c>
      <c r="AR28" s="1361"/>
      <c r="AS28" s="1385"/>
      <c r="AT28" s="1386" t="s">
        <v>1371</v>
      </c>
      <c r="AU28" s="1361"/>
      <c r="AV28" s="1385"/>
      <c r="AW28" s="1386" t="s">
        <v>1371</v>
      </c>
      <c r="AX28" s="1361"/>
      <c r="AY28" s="1385"/>
      <c r="AZ28" s="1386" t="s">
        <v>1371</v>
      </c>
      <c r="BA28" s="1361"/>
      <c r="BB28" s="1385"/>
      <c r="BC28" s="1386" t="s">
        <v>1371</v>
      </c>
      <c r="BD28" s="1361"/>
      <c r="BE28" s="1385"/>
      <c r="BF28" s="1386" t="s">
        <v>1371</v>
      </c>
      <c r="BG28" s="1361"/>
      <c r="BH28" s="1385"/>
      <c r="BI28" s="1386" t="s">
        <v>1371</v>
      </c>
      <c r="BJ28" s="1361"/>
      <c r="BK28" s="1385"/>
      <c r="BL28" s="1386" t="s">
        <v>1371</v>
      </c>
      <c r="BM28" s="1361"/>
      <c r="BN28" s="1385"/>
      <c r="BO28" s="1386" t="s">
        <v>1371</v>
      </c>
      <c r="BQ28" s="1360"/>
      <c r="BR28" s="1386" t="s">
        <v>1371</v>
      </c>
      <c r="BT28" s="1387"/>
      <c r="BU28" s="1386" t="s">
        <v>1371</v>
      </c>
      <c r="BW28" s="1387"/>
      <c r="BX28" s="1386" t="s">
        <v>1371</v>
      </c>
      <c r="BZ28" s="1387"/>
      <c r="CA28" s="1386" t="s">
        <v>1371</v>
      </c>
    </row>
    <row r="29" spans="1:79">
      <c r="A29" s="1364">
        <v>21</v>
      </c>
      <c r="B29" s="1365" t="s">
        <v>1372</v>
      </c>
      <c r="C29" s="2234"/>
      <c r="D29" s="2234">
        <v>380865698</v>
      </c>
      <c r="E29" s="1361"/>
      <c r="F29" s="2234"/>
      <c r="G29" s="2234">
        <v>371058185</v>
      </c>
      <c r="H29" s="1361"/>
      <c r="I29" s="2234"/>
      <c r="J29" s="2234">
        <v>389722978</v>
      </c>
      <c r="K29" s="1361"/>
      <c r="L29" s="1366"/>
      <c r="M29" s="1388">
        <v>367777276</v>
      </c>
      <c r="N29" s="1361"/>
      <c r="O29" s="1366"/>
      <c r="P29" s="1388">
        <v>346084288</v>
      </c>
      <c r="Q29" s="1361"/>
      <c r="R29" s="1366"/>
      <c r="S29" s="1388">
        <v>340854808</v>
      </c>
      <c r="T29" s="1361"/>
      <c r="U29" s="1366"/>
      <c r="V29" s="1388">
        <v>362609025</v>
      </c>
      <c r="W29" s="1361"/>
      <c r="X29" s="1366"/>
      <c r="Y29" s="1388">
        <v>365612022</v>
      </c>
      <c r="Z29" s="1361"/>
      <c r="AA29" s="1366"/>
      <c r="AB29" s="1388">
        <v>374291038</v>
      </c>
      <c r="AC29" s="1361"/>
      <c r="AD29" s="1366"/>
      <c r="AE29" s="1388">
        <v>380911911</v>
      </c>
      <c r="AF29" s="1361"/>
      <c r="AG29" s="1366"/>
      <c r="AH29" s="1388">
        <v>371762697</v>
      </c>
      <c r="AI29" s="1361"/>
      <c r="AJ29" s="1366"/>
      <c r="AK29" s="1388">
        <v>368698164</v>
      </c>
      <c r="AL29" s="1361"/>
      <c r="AM29" s="1366"/>
      <c r="AN29" s="1388">
        <v>355221749</v>
      </c>
      <c r="AO29" s="1361"/>
      <c r="AP29" s="1366"/>
      <c r="AQ29" s="1388">
        <v>331476792</v>
      </c>
      <c r="AR29" s="1361"/>
      <c r="AS29" s="1366"/>
      <c r="AT29" s="1388">
        <v>325269251</v>
      </c>
      <c r="AU29" s="1361"/>
      <c r="AV29" s="1366"/>
      <c r="AW29" s="1388">
        <v>313037254</v>
      </c>
      <c r="AX29" s="1361"/>
      <c r="AY29" s="1366"/>
      <c r="AZ29" s="1388">
        <v>279847008</v>
      </c>
      <c r="BA29" s="1361"/>
      <c r="BB29" s="1366"/>
      <c r="BC29" s="1388">
        <v>293572797</v>
      </c>
      <c r="BD29" s="1361"/>
      <c r="BE29" s="1366"/>
      <c r="BF29" s="1388">
        <v>307279779</v>
      </c>
      <c r="BG29" s="1361"/>
      <c r="BH29" s="1366"/>
      <c r="BI29" s="1388">
        <v>315791488</v>
      </c>
      <c r="BJ29" s="1361"/>
      <c r="BK29" s="1366"/>
      <c r="BL29" s="1388">
        <v>324439861</v>
      </c>
      <c r="BM29" s="1361"/>
      <c r="BN29" s="1366"/>
      <c r="BO29" s="1388">
        <v>356221955</v>
      </c>
      <c r="BQ29" s="1368"/>
      <c r="BR29" s="1389">
        <v>343173952</v>
      </c>
      <c r="BT29" s="1370"/>
      <c r="BU29" s="1390">
        <v>328201878</v>
      </c>
      <c r="BW29" s="1370"/>
      <c r="BX29" s="1390">
        <v>283267075</v>
      </c>
      <c r="BZ29" s="1370"/>
      <c r="CA29" s="1390">
        <v>186704896</v>
      </c>
    </row>
    <row r="30" spans="1:79">
      <c r="A30" s="1364">
        <v>22</v>
      </c>
      <c r="B30" s="1365" t="s">
        <v>1373</v>
      </c>
      <c r="C30" s="2234"/>
      <c r="D30" s="2234">
        <v>188535927</v>
      </c>
      <c r="E30" s="1361"/>
      <c r="F30" s="2234"/>
      <c r="G30" s="2234">
        <v>190159036</v>
      </c>
      <c r="H30" s="1361"/>
      <c r="I30" s="2234"/>
      <c r="J30" s="2234">
        <v>181289931</v>
      </c>
      <c r="K30" s="1361"/>
      <c r="L30" s="1366"/>
      <c r="M30" s="1388">
        <v>168176431</v>
      </c>
      <c r="N30" s="1361"/>
      <c r="O30" s="1366"/>
      <c r="P30" s="1388">
        <v>161856336</v>
      </c>
      <c r="Q30" s="1361"/>
      <c r="R30" s="1366"/>
      <c r="S30" s="1388">
        <v>173512058</v>
      </c>
      <c r="T30" s="1361"/>
      <c r="U30" s="1366"/>
      <c r="V30" s="1388">
        <v>163863251</v>
      </c>
      <c r="W30" s="1361"/>
      <c r="X30" s="1366"/>
      <c r="Y30" s="1388">
        <v>162529296</v>
      </c>
      <c r="Z30" s="1361"/>
      <c r="AA30" s="1366"/>
      <c r="AB30" s="1388">
        <v>186137513</v>
      </c>
      <c r="AC30" s="1361"/>
      <c r="AD30" s="1366"/>
      <c r="AE30" s="1388">
        <v>196259594</v>
      </c>
      <c r="AF30" s="1361"/>
      <c r="AG30" s="1366"/>
      <c r="AH30" s="1388">
        <v>193778559</v>
      </c>
      <c r="AI30" s="1361"/>
      <c r="AJ30" s="1366"/>
      <c r="AK30" s="1388">
        <v>196346598</v>
      </c>
      <c r="AL30" s="1361"/>
      <c r="AM30" s="1366"/>
      <c r="AN30" s="1388">
        <v>197691595</v>
      </c>
      <c r="AO30" s="1361"/>
      <c r="AP30" s="1366"/>
      <c r="AQ30" s="1388">
        <v>204549273</v>
      </c>
      <c r="AR30" s="1361"/>
      <c r="AS30" s="1366"/>
      <c r="AT30" s="1388">
        <v>197797920</v>
      </c>
      <c r="AU30" s="1361"/>
      <c r="AV30" s="1366"/>
      <c r="AW30" s="1388">
        <v>197914439</v>
      </c>
      <c r="AX30" s="1361"/>
      <c r="AY30" s="1366"/>
      <c r="AZ30" s="1388">
        <v>192123981</v>
      </c>
      <c r="BA30" s="1361"/>
      <c r="BB30" s="1366"/>
      <c r="BC30" s="1388">
        <v>196327681</v>
      </c>
      <c r="BD30" s="1361"/>
      <c r="BE30" s="1366"/>
      <c r="BF30" s="1388">
        <v>193092827</v>
      </c>
      <c r="BG30" s="1361"/>
      <c r="BH30" s="1366"/>
      <c r="BI30" s="1388">
        <v>184567725</v>
      </c>
      <c r="BJ30" s="1361"/>
      <c r="BK30" s="1366"/>
      <c r="BL30" s="1388">
        <v>179321939</v>
      </c>
      <c r="BM30" s="1361"/>
      <c r="BN30" s="1366"/>
      <c r="BO30" s="1388">
        <v>186512789</v>
      </c>
      <c r="BQ30" s="1368"/>
      <c r="BR30" s="1389">
        <v>176355247</v>
      </c>
      <c r="BT30" s="1370"/>
      <c r="BU30" s="1390">
        <v>168331454</v>
      </c>
      <c r="BW30" s="1370"/>
      <c r="BX30" s="1390">
        <v>158126095</v>
      </c>
      <c r="BZ30" s="1370"/>
      <c r="CA30" s="1390">
        <v>112840627</v>
      </c>
    </row>
    <row r="31" spans="1:79" ht="14.4" thickBot="1">
      <c r="A31" s="1364">
        <v>23</v>
      </c>
      <c r="B31" s="1391" t="s">
        <v>1374</v>
      </c>
      <c r="C31" s="2240"/>
      <c r="D31" s="2241">
        <v>2.02</v>
      </c>
      <c r="E31" s="1361"/>
      <c r="F31" s="2240"/>
      <c r="G31" s="2241">
        <v>1.9510000000000001</v>
      </c>
      <c r="H31" s="1361"/>
      <c r="I31" s="2240"/>
      <c r="J31" s="2241">
        <v>2.15</v>
      </c>
      <c r="K31" s="1361"/>
      <c r="L31" s="1392"/>
      <c r="M31" s="1393">
        <v>2.1869999999999998</v>
      </c>
      <c r="N31" s="1361"/>
      <c r="O31" s="1392"/>
      <c r="P31" s="1393">
        <v>2.1379999999999999</v>
      </c>
      <c r="Q31" s="1361"/>
      <c r="R31" s="1392"/>
      <c r="S31" s="1393">
        <v>1.964</v>
      </c>
      <c r="T31" s="1361"/>
      <c r="U31" s="1392"/>
      <c r="V31" s="1393">
        <v>2.2130000000000001</v>
      </c>
      <c r="W31" s="1361"/>
      <c r="X31" s="1392"/>
      <c r="Y31" s="1393">
        <v>2.2490000000000001</v>
      </c>
      <c r="Z31" s="1361"/>
      <c r="AA31" s="1392"/>
      <c r="AB31" s="1393">
        <v>2.0110000000000001</v>
      </c>
      <c r="AC31" s="1361"/>
      <c r="AD31" s="1392"/>
      <c r="AE31" s="1393">
        <v>1.9410000000000001</v>
      </c>
      <c r="AF31" s="1361"/>
      <c r="AG31" s="1392"/>
      <c r="AH31" s="1393">
        <v>1.9179999999999999</v>
      </c>
      <c r="AI31" s="1361"/>
      <c r="AJ31" s="1392"/>
      <c r="AK31" s="1393">
        <v>1.8779999999999999</v>
      </c>
      <c r="AL31" s="1361"/>
      <c r="AM31" s="1392"/>
      <c r="AN31" s="1393">
        <v>1.7969999999999999</v>
      </c>
      <c r="AO31" s="1361"/>
      <c r="AP31" s="1392"/>
      <c r="AQ31" s="1393">
        <v>1.621</v>
      </c>
      <c r="AR31" s="1361"/>
      <c r="AS31" s="1392"/>
      <c r="AT31" s="1393">
        <v>1.6439999999999999</v>
      </c>
      <c r="AU31" s="1361"/>
      <c r="AV31" s="1392"/>
      <c r="AW31" s="1393">
        <v>1.5820000000000001</v>
      </c>
      <c r="AX31" s="1361"/>
      <c r="AY31" s="1392"/>
      <c r="AZ31" s="1393">
        <v>1.4570000000000001</v>
      </c>
      <c r="BA31" s="1361"/>
      <c r="BB31" s="1392"/>
      <c r="BC31" s="1394">
        <v>1.4950000000000001</v>
      </c>
      <c r="BD31" s="1361"/>
      <c r="BE31" s="1392"/>
      <c r="BF31" s="1393">
        <v>1.591</v>
      </c>
      <c r="BG31" s="1361"/>
      <c r="BH31" s="1392"/>
      <c r="BI31" s="1393">
        <v>1.7110000000000001</v>
      </c>
      <c r="BJ31" s="1361"/>
      <c r="BK31" s="1392"/>
      <c r="BL31" s="1393">
        <v>1.8089999999999999</v>
      </c>
      <c r="BM31" s="1361"/>
      <c r="BN31" s="1392"/>
      <c r="BO31" s="1393">
        <v>1.909906320301807</v>
      </c>
      <c r="BQ31" s="1391"/>
      <c r="BR31" s="1395">
        <v>1.9459242514060271</v>
      </c>
      <c r="BT31" s="1391"/>
      <c r="BU31" s="1395">
        <v>1.9497358908140228</v>
      </c>
      <c r="BW31" s="1391"/>
      <c r="BX31" s="1395">
        <v>1.7909999999999999</v>
      </c>
      <c r="BZ31" s="1391"/>
      <c r="CA31" s="1395">
        <v>1.655</v>
      </c>
    </row>
    <row r="32" spans="1:79">
      <c r="B32" s="1361" t="s">
        <v>3257</v>
      </c>
      <c r="C32" s="1361"/>
      <c r="D32" s="1361"/>
      <c r="E32" s="1361"/>
      <c r="F32" s="1361"/>
      <c r="G32" s="1361"/>
      <c r="H32" s="1361"/>
      <c r="I32" s="1361"/>
      <c r="J32" s="1361"/>
      <c r="K32" s="1361"/>
      <c r="L32" s="1361"/>
      <c r="M32" s="1361"/>
      <c r="N32" s="1361"/>
      <c r="Q32" s="1361"/>
      <c r="T32" s="1361"/>
      <c r="W32" s="1361"/>
      <c r="Z32" s="1361"/>
      <c r="AC32" s="1361"/>
      <c r="AF32" s="1361"/>
      <c r="AI32" s="1361"/>
      <c r="AL32" s="1361"/>
      <c r="AO32" s="1361"/>
      <c r="AR32" s="1361"/>
      <c r="AU32" s="1361"/>
      <c r="AX32" s="1361"/>
      <c r="BA32" s="1361"/>
      <c r="BD32" s="1361"/>
      <c r="BG32" s="1361"/>
      <c r="BJ32" s="1361"/>
      <c r="BM32" s="1361"/>
    </row>
    <row r="33" spans="2:65">
      <c r="B33" s="1361" t="s">
        <v>1375</v>
      </c>
      <c r="C33" s="1361"/>
      <c r="D33" s="1361"/>
      <c r="E33" s="1361"/>
      <c r="F33" s="1361"/>
      <c r="G33" s="1361"/>
      <c r="H33" s="1361"/>
      <c r="I33" s="1361"/>
      <c r="J33" s="1361"/>
      <c r="K33" s="1361"/>
      <c r="L33" s="1361"/>
      <c r="M33" s="1361"/>
      <c r="N33" s="1361"/>
      <c r="Q33" s="1361"/>
      <c r="T33" s="1361"/>
      <c r="W33" s="1361"/>
      <c r="Z33" s="1361"/>
      <c r="AC33" s="1361"/>
      <c r="AF33" s="1361"/>
      <c r="AI33" s="1361"/>
      <c r="AL33" s="1361"/>
      <c r="AO33" s="1361"/>
      <c r="AR33" s="1361"/>
      <c r="AU33" s="1361"/>
      <c r="AX33" s="1361"/>
      <c r="BA33" s="1361"/>
      <c r="BD33" s="1361"/>
      <c r="BG33" s="1361"/>
      <c r="BJ33" s="1361"/>
      <c r="BM33" s="1361"/>
    </row>
    <row r="34" spans="2:65">
      <c r="B34" s="1361" t="s">
        <v>1376</v>
      </c>
      <c r="C34" s="1361"/>
      <c r="D34" s="1361"/>
      <c r="E34" s="1361"/>
      <c r="F34" s="1361"/>
      <c r="G34" s="1361"/>
      <c r="H34" s="1361"/>
      <c r="I34" s="1361"/>
      <c r="J34" s="1361"/>
      <c r="K34" s="1361"/>
      <c r="L34" s="1361"/>
      <c r="M34" s="1361"/>
      <c r="N34" s="1361"/>
      <c r="Q34" s="1361"/>
      <c r="T34" s="1361"/>
      <c r="W34" s="1361"/>
      <c r="Z34" s="1361"/>
      <c r="AC34" s="1361"/>
      <c r="AF34" s="1361"/>
      <c r="AI34" s="1361"/>
      <c r="AL34" s="1361"/>
      <c r="AO34" s="1361"/>
      <c r="AR34" s="1361"/>
      <c r="AU34" s="1361"/>
      <c r="AX34" s="1361"/>
      <c r="BA34" s="1361"/>
      <c r="BD34" s="1361"/>
      <c r="BG34" s="1361"/>
      <c r="BJ34" s="1361"/>
      <c r="BM34" s="1361"/>
    </row>
    <row r="35" spans="2:65">
      <c r="B35" s="1361" t="s">
        <v>1377</v>
      </c>
      <c r="C35" s="1361"/>
      <c r="D35" s="1361"/>
      <c r="E35" s="1361"/>
      <c r="F35" s="1361"/>
      <c r="G35" s="1361"/>
      <c r="H35" s="1361"/>
      <c r="I35" s="1361"/>
      <c r="J35" s="1361"/>
      <c r="K35" s="1361"/>
      <c r="L35" s="1361"/>
      <c r="M35" s="1361"/>
      <c r="N35" s="1361"/>
      <c r="Q35" s="1361"/>
      <c r="T35" s="1361"/>
      <c r="W35" s="1361"/>
      <c r="Z35" s="1361"/>
      <c r="AC35" s="1361"/>
      <c r="AF35" s="1361"/>
      <c r="AI35" s="1361"/>
      <c r="AL35" s="1361"/>
      <c r="AO35" s="1361"/>
      <c r="AR35" s="1361"/>
      <c r="AU35" s="1361"/>
      <c r="AX35" s="1361"/>
      <c r="BA35" s="1361"/>
      <c r="BD35" s="1361"/>
      <c r="BG35" s="1361"/>
      <c r="BJ35" s="1361"/>
      <c r="BM35" s="1361"/>
    </row>
    <row r="36" spans="2:65">
      <c r="B36" s="1396" t="s">
        <v>1378</v>
      </c>
      <c r="C36" s="1396"/>
      <c r="D36" s="1396"/>
      <c r="E36" s="1396"/>
      <c r="F36" s="1396"/>
      <c r="G36" s="1396"/>
      <c r="H36" s="1396"/>
      <c r="I36" s="1396"/>
      <c r="J36" s="1396"/>
      <c r="K36" s="1396"/>
      <c r="L36" s="1396"/>
      <c r="M36" s="1396"/>
      <c r="N36" s="1396"/>
      <c r="Q36" s="1396"/>
      <c r="T36" s="1396"/>
      <c r="W36" s="1396"/>
      <c r="Z36" s="1396"/>
      <c r="AC36" s="1396"/>
      <c r="AF36" s="1396"/>
      <c r="AI36" s="1396"/>
      <c r="AL36" s="1396"/>
      <c r="AO36" s="1396"/>
      <c r="AR36" s="1396"/>
      <c r="AU36" s="1396"/>
      <c r="AX36" s="1396"/>
      <c r="BA36" s="1396"/>
      <c r="BD36" s="1396"/>
      <c r="BG36" s="1396"/>
      <c r="BJ36" s="1396"/>
      <c r="BM36" s="1396"/>
    </row>
  </sheetData>
  <mergeCells count="25">
    <mergeCell ref="C3:D3"/>
    <mergeCell ref="F3:G3"/>
    <mergeCell ref="I3:J3"/>
    <mergeCell ref="U3:V3"/>
    <mergeCell ref="L3:M3"/>
    <mergeCell ref="O3:P3"/>
    <mergeCell ref="R3:S3"/>
    <mergeCell ref="BW3:BX3"/>
    <mergeCell ref="BT3:BU3"/>
    <mergeCell ref="BQ3:BR3"/>
    <mergeCell ref="BN3:BO3"/>
    <mergeCell ref="BK3:BL3"/>
    <mergeCell ref="BH3:BI3"/>
    <mergeCell ref="BE3:BF3"/>
    <mergeCell ref="AY3:AZ3"/>
    <mergeCell ref="X3:Y3"/>
    <mergeCell ref="AP3:AQ3"/>
    <mergeCell ref="AV3:AW3"/>
    <mergeCell ref="BB3:BC3"/>
    <mergeCell ref="AA3:AB3"/>
    <mergeCell ref="AD3:AE3"/>
    <mergeCell ref="AG3:AH3"/>
    <mergeCell ref="AJ3:AK3"/>
    <mergeCell ref="AM3:AN3"/>
    <mergeCell ref="AS3:AT3"/>
  </mergeCells>
  <hyperlinks>
    <hyperlink ref="B2" location="Contents!C22" display="Liquidity Coverage Ratio (LCR)" xr:uid="{988F3FE2-908C-4F35-A4A9-7F723ABC25F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64A4-E98C-404B-AC10-5BB9BA4627AA}">
  <sheetPr codeName="Planilha18">
    <tabColor rgb="FF73C6A1"/>
  </sheetPr>
  <dimension ref="A1:FC46"/>
  <sheetViews>
    <sheetView showGridLines="0" topLeftCell="B32" zoomScale="80" zoomScaleNormal="80" workbookViewId="0">
      <selection activeCell="C7" sqref="C7:G41"/>
    </sheetView>
  </sheetViews>
  <sheetFormatPr defaultColWidth="8.77734375" defaultRowHeight="13.8"/>
  <cols>
    <col min="1" max="1" width="3.77734375" style="1035" hidden="1" customWidth="1"/>
    <col min="2" max="2" width="55" style="1035" customWidth="1"/>
    <col min="3" max="4" width="13.77734375" style="1035" bestFit="1" customWidth="1"/>
    <col min="5" max="5" width="21.77734375" style="1035" bestFit="1" customWidth="1"/>
    <col min="6" max="6" width="14.21875" style="1035" bestFit="1" customWidth="1"/>
    <col min="7" max="7" width="16.44140625" style="1035" bestFit="1" customWidth="1"/>
    <col min="8" max="8" width="1.21875" style="1035" customWidth="1"/>
    <col min="9" max="10" width="13.77734375" style="1035" bestFit="1" customWidth="1"/>
    <col min="11" max="11" width="21.77734375" style="1035" bestFit="1" customWidth="1"/>
    <col min="12" max="12" width="14.21875" style="1035" bestFit="1" customWidth="1"/>
    <col min="13" max="13" width="16.44140625" style="1035" bestFit="1" customWidth="1"/>
    <col min="14" max="14" width="1.21875" style="1035" customWidth="1"/>
    <col min="15" max="16" width="13.77734375" style="1035" bestFit="1" customWidth="1"/>
    <col min="17" max="17" width="21.77734375" style="1035" bestFit="1" customWidth="1"/>
    <col min="18" max="18" width="14.21875" style="1035" bestFit="1" customWidth="1"/>
    <col min="19" max="19" width="16.44140625" style="1035" bestFit="1" customWidth="1"/>
    <col min="20" max="20" width="1.21875" style="1035" customWidth="1"/>
    <col min="21" max="22" width="13.77734375" style="1035" bestFit="1" customWidth="1"/>
    <col min="23" max="23" width="21.77734375" style="1035" bestFit="1" customWidth="1"/>
    <col min="24" max="24" width="14.21875" style="1035" bestFit="1" customWidth="1"/>
    <col min="25" max="25" width="16.44140625" style="1035" bestFit="1" customWidth="1"/>
    <col min="26" max="26" width="1.21875" style="1035" customWidth="1"/>
    <col min="27" max="28" width="13.77734375" style="1035" bestFit="1" customWidth="1"/>
    <col min="29" max="29" width="21.77734375" style="1035" bestFit="1" customWidth="1"/>
    <col min="30" max="30" width="14.21875" style="1035" bestFit="1" customWidth="1"/>
    <col min="31" max="31" width="16.44140625" style="1035" bestFit="1" customWidth="1"/>
    <col min="32" max="32" width="1.21875" style="1035" customWidth="1"/>
    <col min="33" max="34" width="13.77734375" style="1035" bestFit="1" customWidth="1"/>
    <col min="35" max="35" width="21.77734375" style="1035" bestFit="1" customWidth="1"/>
    <col min="36" max="36" width="14.21875" style="1035" bestFit="1" customWidth="1"/>
    <col min="37" max="37" width="16.44140625" style="1035" bestFit="1" customWidth="1"/>
    <col min="38" max="38" width="1.21875" style="1035" customWidth="1"/>
    <col min="39" max="40" width="13.77734375" style="1035" bestFit="1" customWidth="1"/>
    <col min="41" max="41" width="21.77734375" style="1035" bestFit="1" customWidth="1"/>
    <col min="42" max="42" width="14.21875" style="1035" bestFit="1" customWidth="1"/>
    <col min="43" max="43" width="16.44140625" style="1035" bestFit="1" customWidth="1"/>
    <col min="44" max="44" width="1.21875" style="1035" customWidth="1"/>
    <col min="45" max="46" width="13.77734375" style="1035" bestFit="1" customWidth="1"/>
    <col min="47" max="47" width="21.77734375" style="1035" bestFit="1" customWidth="1"/>
    <col min="48" max="48" width="14.21875" style="1035" bestFit="1" customWidth="1"/>
    <col min="49" max="49" width="16.44140625" style="1035" bestFit="1" customWidth="1"/>
    <col min="50" max="50" width="1.21875" style="1035" customWidth="1"/>
    <col min="51" max="52" width="13.77734375" style="1035" bestFit="1" customWidth="1"/>
    <col min="53" max="53" width="21.77734375" style="1035" bestFit="1" customWidth="1"/>
    <col min="54" max="54" width="14.21875" style="1035" bestFit="1" customWidth="1"/>
    <col min="55" max="55" width="16.44140625" style="1035" bestFit="1" customWidth="1"/>
    <col min="56" max="56" width="1.21875" style="1035" customWidth="1"/>
    <col min="57" max="58" width="13.77734375" style="1035" bestFit="1" customWidth="1"/>
    <col min="59" max="59" width="21.77734375" style="1035" bestFit="1" customWidth="1"/>
    <col min="60" max="60" width="14.21875" style="1035" bestFit="1" customWidth="1"/>
    <col min="61" max="61" width="16.44140625" style="1035" bestFit="1" customWidth="1"/>
    <col min="62" max="62" width="1.21875" style="1035" customWidth="1"/>
    <col min="63" max="64" width="13.77734375" style="1035" bestFit="1" customWidth="1"/>
    <col min="65" max="65" width="21.77734375" style="1035" bestFit="1" customWidth="1"/>
    <col min="66" max="66" width="14.21875" style="1035" bestFit="1" customWidth="1"/>
    <col min="67" max="67" width="16.44140625" style="1035" bestFit="1" customWidth="1"/>
    <col min="68" max="68" width="1.21875" style="1035" customWidth="1"/>
    <col min="69" max="70" width="13.77734375" style="1035" bestFit="1" customWidth="1"/>
    <col min="71" max="71" width="21.77734375" style="1035" bestFit="1" customWidth="1"/>
    <col min="72" max="72" width="14.21875" style="1035" bestFit="1" customWidth="1"/>
    <col min="73" max="73" width="16.44140625" style="1035" bestFit="1" customWidth="1"/>
    <col min="74" max="74" width="1.21875" style="1035" customWidth="1"/>
    <col min="75" max="76" width="13.77734375" style="1035" bestFit="1" customWidth="1"/>
    <col min="77" max="77" width="21.77734375" style="1035" bestFit="1" customWidth="1"/>
    <col min="78" max="78" width="14.21875" style="1035" bestFit="1" customWidth="1"/>
    <col min="79" max="79" width="16.44140625" style="1035" bestFit="1" customWidth="1"/>
    <col min="80" max="80" width="1.21875" style="1035" customWidth="1"/>
    <col min="81" max="82" width="13.77734375" style="1035" bestFit="1" customWidth="1"/>
    <col min="83" max="83" width="21.77734375" style="1035" bestFit="1" customWidth="1"/>
    <col min="84" max="84" width="14.21875" style="1035" bestFit="1" customWidth="1"/>
    <col min="85" max="85" width="16.44140625" style="1035" bestFit="1" customWidth="1"/>
    <col min="86" max="86" width="1.21875" style="1035" customWidth="1"/>
    <col min="87" max="88" width="13.77734375" style="1035" bestFit="1" customWidth="1"/>
    <col min="89" max="89" width="21.77734375" style="1035" bestFit="1" customWidth="1"/>
    <col min="90" max="90" width="14.21875" style="1035" bestFit="1" customWidth="1"/>
    <col min="91" max="91" width="16.44140625" style="1035" bestFit="1" customWidth="1"/>
    <col min="92" max="92" width="1.21875" style="1035" customWidth="1"/>
    <col min="93" max="94" width="13.77734375" style="1035" bestFit="1" customWidth="1"/>
    <col min="95" max="95" width="21.77734375" style="1035" bestFit="1" customWidth="1"/>
    <col min="96" max="96" width="14.21875" style="1035" bestFit="1" customWidth="1"/>
    <col min="97" max="97" width="16.44140625" style="1035" bestFit="1" customWidth="1"/>
    <col min="98" max="98" width="1.21875" style="1035" customWidth="1"/>
    <col min="99" max="100" width="13.77734375" style="1035" bestFit="1" customWidth="1"/>
    <col min="101" max="101" width="21.77734375" style="1035" bestFit="1" customWidth="1"/>
    <col min="102" max="102" width="14.21875" style="1035" bestFit="1" customWidth="1"/>
    <col min="103" max="103" width="16.44140625" style="1035" bestFit="1" customWidth="1"/>
    <col min="104" max="104" width="1.21875" style="1035" customWidth="1"/>
    <col min="105" max="106" width="13.77734375" style="1035" bestFit="1" customWidth="1"/>
    <col min="107" max="107" width="21.77734375" style="1035" bestFit="1" customWidth="1"/>
    <col min="108" max="108" width="14.21875" style="1035" bestFit="1" customWidth="1"/>
    <col min="109" max="109" width="16.44140625" style="1035" bestFit="1" customWidth="1"/>
    <col min="110" max="110" width="1.21875" style="1035" customWidth="1"/>
    <col min="111" max="112" width="13.77734375" style="1035" bestFit="1" customWidth="1"/>
    <col min="113" max="113" width="21.77734375" style="1035" bestFit="1" customWidth="1"/>
    <col min="114" max="114" width="14.21875" style="1035" bestFit="1" customWidth="1"/>
    <col min="115" max="115" width="16.44140625" style="1035" bestFit="1" customWidth="1"/>
    <col min="116" max="116" width="1.21875" style="1035" customWidth="1"/>
    <col min="117" max="118" width="13.77734375" style="1035" bestFit="1" customWidth="1"/>
    <col min="119" max="119" width="21.77734375" style="1035" bestFit="1" customWidth="1"/>
    <col min="120" max="120" width="14.21875" style="1035" bestFit="1" customWidth="1"/>
    <col min="121" max="121" width="16.44140625" style="1035" bestFit="1" customWidth="1"/>
    <col min="122" max="122" width="1.21875" style="1035" customWidth="1"/>
    <col min="123" max="124" width="13.77734375" style="1035" bestFit="1" customWidth="1"/>
    <col min="125" max="125" width="21.77734375" style="1035" bestFit="1" customWidth="1"/>
    <col min="126" max="126" width="14.21875" style="1035" bestFit="1" customWidth="1"/>
    <col min="127" max="127" width="16.44140625" style="1035" bestFit="1" customWidth="1"/>
    <col min="128" max="128" width="1.21875" style="1035" customWidth="1"/>
    <col min="129" max="130" width="13.77734375" style="1035" bestFit="1" customWidth="1"/>
    <col min="131" max="131" width="21.77734375" style="1035" bestFit="1" customWidth="1"/>
    <col min="132" max="132" width="14.21875" style="1035" bestFit="1" customWidth="1"/>
    <col min="133" max="133" width="16.44140625" style="1035" bestFit="1" customWidth="1"/>
    <col min="134" max="134" width="1.21875" style="1035" customWidth="1"/>
    <col min="135" max="136" width="13.77734375" style="1035" bestFit="1" customWidth="1"/>
    <col min="137" max="137" width="21.77734375" style="1035" bestFit="1" customWidth="1"/>
    <col min="138" max="138" width="14.21875" style="1035" bestFit="1" customWidth="1"/>
    <col min="139" max="139" width="16.44140625" style="1035" bestFit="1" customWidth="1"/>
    <col min="140" max="140" width="1.21875" style="1035" customWidth="1"/>
    <col min="141" max="141" width="13.77734375" style="1035" bestFit="1" customWidth="1"/>
    <col min="142" max="142" width="12.21875" style="1035" bestFit="1" customWidth="1"/>
    <col min="143" max="143" width="21.77734375" style="1035" bestFit="1" customWidth="1"/>
    <col min="144" max="144" width="12.88671875" style="1035" bestFit="1" customWidth="1"/>
    <col min="145" max="145" width="16.44140625" style="1035" bestFit="1" customWidth="1"/>
    <col min="146" max="146" width="1.21875" style="1035" customWidth="1"/>
    <col min="147" max="147" width="13.77734375" style="1035" bestFit="1" customWidth="1"/>
    <col min="148" max="148" width="15.21875" style="1035" bestFit="1" customWidth="1"/>
    <col min="149" max="149" width="21.77734375" style="1035" bestFit="1" customWidth="1"/>
    <col min="150" max="150" width="16.88671875" style="1035" bestFit="1" customWidth="1"/>
    <col min="151" max="151" width="16.44140625" style="1044" bestFit="1" customWidth="1"/>
    <col min="152" max="152" width="1.21875" style="1035" customWidth="1"/>
    <col min="153" max="153" width="13.77734375" style="1044" bestFit="1" customWidth="1"/>
    <col min="154" max="154" width="15.21875" style="1035" bestFit="1" customWidth="1"/>
    <col min="155" max="155" width="21.77734375" style="1035" bestFit="1" customWidth="1"/>
    <col min="156" max="156" width="16.88671875" style="1035" bestFit="1" customWidth="1"/>
    <col min="157" max="157" width="18" style="1035" bestFit="1" customWidth="1"/>
    <col min="158" max="16384" width="8.77734375" style="1035"/>
  </cols>
  <sheetData>
    <row r="1" spans="1:159" s="1054" customFormat="1" ht="5.25" customHeight="1">
      <c r="A1" s="1045"/>
      <c r="B1" s="1046"/>
      <c r="C1" s="1047"/>
      <c r="D1" s="1047"/>
      <c r="E1" s="1047"/>
      <c r="F1" s="1047"/>
      <c r="G1" s="1047"/>
      <c r="H1" s="1046"/>
      <c r="I1" s="1047"/>
      <c r="J1" s="1047"/>
      <c r="K1" s="1047"/>
      <c r="L1" s="1047"/>
      <c r="M1" s="1047"/>
      <c r="N1" s="1046"/>
      <c r="O1" s="1047"/>
      <c r="P1" s="1047"/>
      <c r="Q1" s="1047"/>
      <c r="R1" s="1047"/>
      <c r="S1" s="1047"/>
      <c r="T1" s="1046"/>
      <c r="U1" s="1047"/>
      <c r="V1" s="1047"/>
      <c r="W1" s="1047"/>
      <c r="X1" s="1047"/>
      <c r="Y1" s="1047"/>
      <c r="Z1" s="1046"/>
      <c r="AA1" s="1047"/>
      <c r="AB1" s="1047"/>
      <c r="AC1" s="1047"/>
      <c r="AD1" s="1047"/>
      <c r="AE1" s="1047"/>
      <c r="AF1" s="1046"/>
      <c r="AG1" s="1047"/>
      <c r="AH1" s="1047"/>
      <c r="AI1" s="1047"/>
      <c r="AJ1" s="1047"/>
      <c r="AK1" s="1047"/>
      <c r="AL1" s="1046"/>
      <c r="AM1" s="1047"/>
      <c r="AN1" s="1047"/>
      <c r="AO1" s="1047"/>
      <c r="AP1" s="1047"/>
      <c r="AQ1" s="1047"/>
      <c r="AR1" s="1046"/>
      <c r="AS1" s="1047"/>
      <c r="AT1" s="1047"/>
      <c r="AU1" s="1047"/>
      <c r="AV1" s="1047"/>
      <c r="AW1" s="1047"/>
      <c r="AX1" s="1046"/>
      <c r="AY1" s="1047"/>
      <c r="AZ1" s="1047"/>
      <c r="BA1" s="1047"/>
      <c r="BB1" s="1047"/>
      <c r="BC1" s="1047"/>
      <c r="BD1" s="1046"/>
      <c r="BE1" s="1047"/>
      <c r="BF1" s="1047"/>
      <c r="BG1" s="1047"/>
      <c r="BH1" s="1047"/>
      <c r="BI1" s="1047"/>
      <c r="BJ1" s="1046"/>
      <c r="BK1" s="1047"/>
      <c r="BL1" s="1047"/>
      <c r="BM1" s="1047"/>
      <c r="BN1" s="1047"/>
      <c r="BO1" s="1047"/>
      <c r="BP1" s="1046"/>
      <c r="BQ1" s="1047"/>
      <c r="BR1" s="1047"/>
      <c r="BS1" s="1047"/>
      <c r="BT1" s="1047"/>
      <c r="BU1" s="1047"/>
      <c r="BV1" s="1046"/>
      <c r="BW1" s="1047"/>
      <c r="BX1" s="1047"/>
      <c r="BY1" s="1047"/>
      <c r="BZ1" s="1047"/>
      <c r="CA1" s="1047"/>
      <c r="CB1" s="1046"/>
      <c r="CC1" s="1047"/>
      <c r="CD1" s="1047"/>
      <c r="CE1" s="1047"/>
      <c r="CF1" s="1047"/>
      <c r="CG1" s="1047"/>
      <c r="CH1" s="1046"/>
      <c r="CI1" s="1047"/>
      <c r="CJ1" s="1047"/>
      <c r="CK1" s="1047"/>
      <c r="CL1" s="1047"/>
      <c r="CM1" s="1047"/>
      <c r="CN1" s="1046"/>
      <c r="CO1" s="1047"/>
      <c r="CP1" s="1047"/>
      <c r="CQ1" s="1047"/>
      <c r="CR1" s="1047"/>
      <c r="CS1" s="1047"/>
      <c r="CT1" s="1046"/>
      <c r="CU1" s="1047"/>
      <c r="CV1" s="1047"/>
      <c r="CW1" s="1047"/>
      <c r="CX1" s="1047"/>
      <c r="CY1" s="1047"/>
      <c r="CZ1" s="1046"/>
      <c r="DA1" s="1047"/>
      <c r="DB1" s="1047"/>
      <c r="DC1" s="1047"/>
      <c r="DD1" s="1047"/>
      <c r="DE1" s="1047"/>
      <c r="DF1" s="1046"/>
      <c r="DG1" s="1047"/>
      <c r="DH1" s="1047"/>
      <c r="DI1" s="1047"/>
      <c r="DJ1" s="1047"/>
      <c r="DK1" s="1047"/>
      <c r="DL1" s="1046"/>
      <c r="DM1" s="1047"/>
      <c r="DN1" s="1047"/>
      <c r="DO1" s="1047"/>
      <c r="DP1" s="1047"/>
      <c r="DQ1" s="1047"/>
      <c r="DR1" s="1046"/>
      <c r="DS1" s="1047"/>
      <c r="DT1" s="1047"/>
      <c r="DU1" s="1047"/>
      <c r="DV1" s="1047"/>
      <c r="DW1" s="1047"/>
      <c r="DX1" s="1046"/>
      <c r="DY1" s="1047"/>
      <c r="DZ1" s="1047"/>
      <c r="EA1" s="1047"/>
      <c r="EB1" s="1047"/>
      <c r="EC1" s="1047"/>
      <c r="ED1" s="1035"/>
      <c r="EE1" s="1047"/>
      <c r="EF1" s="1047"/>
      <c r="EG1" s="1047"/>
      <c r="EH1" s="1047"/>
      <c r="EI1" s="1047"/>
      <c r="EJ1" s="1035"/>
      <c r="EK1" s="1047"/>
      <c r="EL1" s="1047"/>
      <c r="EM1" s="1047"/>
      <c r="EN1" s="1047"/>
      <c r="EO1" s="1047"/>
      <c r="EP1" s="1035"/>
      <c r="EQ1" s="1047"/>
      <c r="ER1" s="1048"/>
      <c r="ES1" s="1049"/>
      <c r="ET1" s="1050"/>
      <c r="EU1" s="1051"/>
      <c r="EV1" s="1035"/>
      <c r="EW1" s="1047"/>
      <c r="EX1" s="1048"/>
      <c r="EY1" s="1049"/>
      <c r="EZ1" s="1050"/>
      <c r="FA1" s="1051"/>
      <c r="FB1" s="1052"/>
      <c r="FC1" s="1053"/>
    </row>
    <row r="2" spans="1:159" s="1646" customFormat="1">
      <c r="A2" s="1987"/>
      <c r="B2" s="1645" t="s">
        <v>1379</v>
      </c>
      <c r="H2" s="1645"/>
      <c r="N2" s="1645"/>
      <c r="T2" s="1645"/>
      <c r="Z2" s="1645"/>
      <c r="AF2" s="1645"/>
      <c r="AL2" s="1645"/>
      <c r="AR2" s="1645"/>
      <c r="AX2" s="1645"/>
      <c r="BD2" s="1645"/>
      <c r="BJ2" s="1645"/>
      <c r="BP2" s="1645"/>
      <c r="BV2" s="1645"/>
      <c r="CB2" s="1645"/>
      <c r="CH2" s="1645"/>
      <c r="CN2" s="1645"/>
      <c r="CT2" s="1645"/>
      <c r="CZ2" s="1645"/>
      <c r="DF2" s="1645"/>
      <c r="DL2" s="1645"/>
      <c r="DR2" s="1645"/>
      <c r="DX2" s="1645"/>
      <c r="EU2" s="1997"/>
      <c r="EW2" s="1997"/>
    </row>
    <row r="3" spans="1:159" s="1355" customFormat="1">
      <c r="A3" s="1094"/>
      <c r="B3" s="1094"/>
      <c r="C3" s="1436" t="s">
        <v>3260</v>
      </c>
      <c r="D3" s="1357"/>
      <c r="E3" s="1357"/>
      <c r="F3" s="1357"/>
      <c r="G3" s="1357"/>
      <c r="I3" s="1436" t="s">
        <v>3003</v>
      </c>
      <c r="J3" s="1357"/>
      <c r="K3" s="1357"/>
      <c r="L3" s="1357"/>
      <c r="M3" s="1357"/>
      <c r="O3" s="1436" t="s">
        <v>2942</v>
      </c>
      <c r="P3" s="1357"/>
      <c r="Q3" s="1357"/>
      <c r="R3" s="1357"/>
      <c r="S3" s="1357"/>
      <c r="U3" s="1436" t="s">
        <v>2924</v>
      </c>
      <c r="V3" s="1357"/>
      <c r="W3" s="1357"/>
      <c r="X3" s="1357"/>
      <c r="Y3" s="1357"/>
      <c r="AA3" s="1436" t="s">
        <v>2871</v>
      </c>
      <c r="AB3" s="1357"/>
      <c r="AC3" s="1357"/>
      <c r="AD3" s="1357"/>
      <c r="AE3" s="1357"/>
      <c r="AG3" s="1436" t="s">
        <v>2835</v>
      </c>
      <c r="AH3" s="1357"/>
      <c r="AI3" s="1357"/>
      <c r="AJ3" s="1357"/>
      <c r="AK3" s="1357"/>
      <c r="AM3" s="1436" t="s">
        <v>66</v>
      </c>
      <c r="AN3" s="1357"/>
      <c r="AO3" s="1357"/>
      <c r="AP3" s="1357"/>
      <c r="AQ3" s="1357"/>
      <c r="AS3" s="1436" t="s">
        <v>67</v>
      </c>
      <c r="AT3" s="1357"/>
      <c r="AU3" s="1357"/>
      <c r="AV3" s="1357"/>
      <c r="AW3" s="1357"/>
      <c r="AY3" s="1436" t="s">
        <v>68</v>
      </c>
      <c r="AZ3" s="1357"/>
      <c r="BA3" s="1357"/>
      <c r="BB3" s="1357"/>
      <c r="BC3" s="1357"/>
      <c r="BE3" s="1436" t="s">
        <v>69</v>
      </c>
      <c r="BF3" s="1357"/>
      <c r="BG3" s="1357"/>
      <c r="BH3" s="1357"/>
      <c r="BI3" s="1357"/>
      <c r="BK3" s="1436" t="s">
        <v>70</v>
      </c>
      <c r="BL3" s="1357"/>
      <c r="BM3" s="1357"/>
      <c r="BN3" s="1357"/>
      <c r="BO3" s="1357"/>
      <c r="BQ3" s="1436" t="s">
        <v>71</v>
      </c>
      <c r="BR3" s="1357"/>
      <c r="BS3" s="1357"/>
      <c r="BT3" s="1357"/>
      <c r="BU3" s="1357"/>
      <c r="BW3" s="1436" t="s">
        <v>72</v>
      </c>
      <c r="BX3" s="1357"/>
      <c r="BY3" s="1357"/>
      <c r="BZ3" s="1357"/>
      <c r="CA3" s="1357"/>
      <c r="CC3" s="1436" t="s">
        <v>73</v>
      </c>
      <c r="CD3" s="1357"/>
      <c r="CE3" s="1357"/>
      <c r="CF3" s="1357"/>
      <c r="CG3" s="1357"/>
      <c r="CI3" s="1436" t="s">
        <v>74</v>
      </c>
      <c r="CJ3" s="1357"/>
      <c r="CK3" s="1357"/>
      <c r="CL3" s="1357"/>
      <c r="CM3" s="1357"/>
      <c r="CO3" s="1436" t="s">
        <v>75</v>
      </c>
      <c r="CP3" s="1357"/>
      <c r="CQ3" s="1357"/>
      <c r="CR3" s="1357"/>
      <c r="CS3" s="1357"/>
      <c r="CU3" s="1436" t="s">
        <v>76</v>
      </c>
      <c r="CV3" s="1357"/>
      <c r="CW3" s="1357"/>
      <c r="CX3" s="1357"/>
      <c r="CY3" s="1357"/>
      <c r="DA3" s="1436" t="s">
        <v>77</v>
      </c>
      <c r="DB3" s="1357"/>
      <c r="DC3" s="1357"/>
      <c r="DD3" s="1357"/>
      <c r="DE3" s="1357"/>
      <c r="DG3" s="1436" t="s">
        <v>78</v>
      </c>
      <c r="DH3" s="1357"/>
      <c r="DI3" s="1357"/>
      <c r="DJ3" s="1357"/>
      <c r="DK3" s="1357"/>
      <c r="DM3" s="1436" t="s">
        <v>79</v>
      </c>
      <c r="DN3" s="1357"/>
      <c r="DO3" s="1357"/>
      <c r="DP3" s="1357"/>
      <c r="DQ3" s="1357"/>
      <c r="DS3" s="1436" t="s">
        <v>80</v>
      </c>
      <c r="DT3" s="1357"/>
      <c r="DU3" s="1357"/>
      <c r="DV3" s="1357"/>
      <c r="DW3" s="1357"/>
      <c r="DY3" s="1436" t="s">
        <v>81</v>
      </c>
      <c r="DZ3" s="1357"/>
      <c r="EA3" s="1357"/>
      <c r="EB3" s="1357"/>
      <c r="EC3" s="1357"/>
      <c r="EE3" s="1436" t="s">
        <v>82</v>
      </c>
      <c r="EF3" s="1357"/>
      <c r="EG3" s="1357"/>
      <c r="EH3" s="1357"/>
      <c r="EI3" s="1357"/>
      <c r="EK3" s="1436" t="s">
        <v>83</v>
      </c>
      <c r="EL3" s="1357"/>
      <c r="EM3" s="1357"/>
      <c r="EN3" s="1357"/>
      <c r="EO3" s="1357"/>
      <c r="EQ3" s="1436" t="s">
        <v>84</v>
      </c>
      <c r="ER3" s="1357"/>
      <c r="ES3" s="1357"/>
      <c r="ET3" s="1357"/>
      <c r="EU3" s="1357"/>
      <c r="EW3" s="1436" t="s">
        <v>85</v>
      </c>
      <c r="EX3" s="1357"/>
      <c r="EY3" s="1357"/>
      <c r="EZ3" s="1357"/>
      <c r="FA3" s="1357"/>
    </row>
    <row r="4" spans="1:159">
      <c r="A4" s="1358"/>
      <c r="B4" s="1358"/>
      <c r="C4" s="1437" t="s">
        <v>1380</v>
      </c>
      <c r="D4" s="1438"/>
      <c r="E4" s="1438"/>
      <c r="F4" s="1438"/>
      <c r="G4" s="1404"/>
      <c r="I4" s="1437" t="s">
        <v>1380</v>
      </c>
      <c r="J4" s="1438"/>
      <c r="K4" s="1438"/>
      <c r="L4" s="1438"/>
      <c r="M4" s="1404"/>
      <c r="O4" s="1437" t="s">
        <v>1380</v>
      </c>
      <c r="P4" s="1438"/>
      <c r="Q4" s="1438"/>
      <c r="R4" s="1438"/>
      <c r="S4" s="1404"/>
      <c r="U4" s="1437" t="s">
        <v>1380</v>
      </c>
      <c r="V4" s="1438"/>
      <c r="W4" s="1438"/>
      <c r="X4" s="1438"/>
      <c r="Y4" s="1404"/>
      <c r="AA4" s="1437" t="s">
        <v>1380</v>
      </c>
      <c r="AB4" s="1438"/>
      <c r="AC4" s="1438"/>
      <c r="AD4" s="1438"/>
      <c r="AE4" s="1404" t="s">
        <v>1381</v>
      </c>
      <c r="AG4" s="1437" t="s">
        <v>1380</v>
      </c>
      <c r="AH4" s="1438"/>
      <c r="AI4" s="1438"/>
      <c r="AJ4" s="1438"/>
      <c r="AK4" s="1404" t="s">
        <v>1381</v>
      </c>
      <c r="AM4" s="1437" t="s">
        <v>1380</v>
      </c>
      <c r="AN4" s="1438"/>
      <c r="AO4" s="1438"/>
      <c r="AP4" s="1438"/>
      <c r="AQ4" s="1404" t="s">
        <v>1381</v>
      </c>
      <c r="AS4" s="1437" t="s">
        <v>1380</v>
      </c>
      <c r="AT4" s="1438"/>
      <c r="AU4" s="1438"/>
      <c r="AV4" s="1438"/>
      <c r="AW4" s="1404" t="s">
        <v>1381</v>
      </c>
      <c r="AY4" s="1437" t="s">
        <v>1380</v>
      </c>
      <c r="AZ4" s="1438"/>
      <c r="BA4" s="1438"/>
      <c r="BB4" s="1438"/>
      <c r="BC4" s="1404" t="s">
        <v>1381</v>
      </c>
      <c r="BE4" s="1437" t="s">
        <v>1380</v>
      </c>
      <c r="BF4" s="1438"/>
      <c r="BG4" s="1438"/>
      <c r="BH4" s="1438"/>
      <c r="BI4" s="1404" t="s">
        <v>1381</v>
      </c>
      <c r="BK4" s="1437" t="s">
        <v>1380</v>
      </c>
      <c r="BL4" s="1438"/>
      <c r="BM4" s="1438"/>
      <c r="BN4" s="1438"/>
      <c r="BO4" s="1404" t="s">
        <v>1381</v>
      </c>
      <c r="BQ4" s="1437" t="s">
        <v>1380</v>
      </c>
      <c r="BR4" s="1438"/>
      <c r="BS4" s="1438"/>
      <c r="BT4" s="1438"/>
      <c r="BU4" s="1404" t="s">
        <v>1381</v>
      </c>
      <c r="BW4" s="1437" t="s">
        <v>1380</v>
      </c>
      <c r="BX4" s="1438"/>
      <c r="BY4" s="1438"/>
      <c r="BZ4" s="1438"/>
      <c r="CA4" s="1404" t="s">
        <v>1381</v>
      </c>
      <c r="CC4" s="1437" t="s">
        <v>1380</v>
      </c>
      <c r="CD4" s="1438"/>
      <c r="CE4" s="1438"/>
      <c r="CF4" s="1438"/>
      <c r="CG4" s="1404" t="s">
        <v>1381</v>
      </c>
      <c r="CI4" s="1437" t="s">
        <v>1380</v>
      </c>
      <c r="CJ4" s="1438"/>
      <c r="CK4" s="1438"/>
      <c r="CL4" s="1438"/>
      <c r="CM4" s="1404" t="s">
        <v>1381</v>
      </c>
      <c r="CO4" s="1437" t="s">
        <v>1380</v>
      </c>
      <c r="CP4" s="1438"/>
      <c r="CQ4" s="1438"/>
      <c r="CR4" s="1438"/>
      <c r="CS4" s="1404" t="s">
        <v>1381</v>
      </c>
      <c r="CU4" s="1437" t="s">
        <v>1380</v>
      </c>
      <c r="CV4" s="1438"/>
      <c r="CW4" s="1438"/>
      <c r="CX4" s="1438"/>
      <c r="CY4" s="1404" t="s">
        <v>1381</v>
      </c>
      <c r="DA4" s="1437" t="s">
        <v>1380</v>
      </c>
      <c r="DB4" s="1438"/>
      <c r="DC4" s="1438"/>
      <c r="DD4" s="1438"/>
      <c r="DE4" s="1404" t="s">
        <v>1381</v>
      </c>
      <c r="DG4" s="1437" t="s">
        <v>1380</v>
      </c>
      <c r="DH4" s="1438"/>
      <c r="DI4" s="1438"/>
      <c r="DJ4" s="1438"/>
      <c r="DK4" s="1404" t="s">
        <v>1381</v>
      </c>
      <c r="DM4" s="1437" t="s">
        <v>1380</v>
      </c>
      <c r="DN4" s="1438"/>
      <c r="DO4" s="1438"/>
      <c r="DP4" s="1438"/>
      <c r="DQ4" s="1404" t="s">
        <v>1381</v>
      </c>
      <c r="DS4" s="1437" t="s">
        <v>1380</v>
      </c>
      <c r="DT4" s="1438"/>
      <c r="DU4" s="1438"/>
      <c r="DV4" s="1438"/>
      <c r="DW4" s="1404" t="s">
        <v>1381</v>
      </c>
      <c r="DY4" s="1437" t="s">
        <v>1380</v>
      </c>
      <c r="DZ4" s="1438"/>
      <c r="EA4" s="1438"/>
      <c r="EB4" s="1438"/>
      <c r="EC4" s="1404" t="s">
        <v>1381</v>
      </c>
      <c r="EE4" s="1437" t="s">
        <v>1380</v>
      </c>
      <c r="EF4" s="1438"/>
      <c r="EG4" s="1438"/>
      <c r="EH4" s="1438"/>
      <c r="EI4" s="1404" t="s">
        <v>1381</v>
      </c>
      <c r="EK4" s="1437" t="s">
        <v>1380</v>
      </c>
      <c r="EL4" s="1438"/>
      <c r="EM4" s="1438"/>
      <c r="EN4" s="1438"/>
      <c r="EO4" s="1404" t="s">
        <v>1381</v>
      </c>
      <c r="EQ4" s="1437" t="s">
        <v>1380</v>
      </c>
      <c r="ER4" s="1438"/>
      <c r="ES4" s="1438"/>
      <c r="ET4" s="1438"/>
      <c r="EU4" s="1404" t="s">
        <v>1381</v>
      </c>
      <c r="EW4" s="1437" t="s">
        <v>1380</v>
      </c>
      <c r="EX4" s="1438"/>
      <c r="EY4" s="1438"/>
      <c r="EZ4" s="1438"/>
      <c r="FA4" s="1404" t="s">
        <v>1381</v>
      </c>
    </row>
    <row r="5" spans="1:159" ht="42.6" thickBot="1">
      <c r="A5" s="1358"/>
      <c r="B5" s="1439"/>
      <c r="C5" s="1360" t="s">
        <v>1382</v>
      </c>
      <c r="D5" s="1360" t="s">
        <v>1383</v>
      </c>
      <c r="E5" s="1360" t="s">
        <v>1384</v>
      </c>
      <c r="F5" s="1360" t="s">
        <v>1385</v>
      </c>
      <c r="G5" s="1360" t="s">
        <v>1386</v>
      </c>
      <c r="I5" s="1360" t="s">
        <v>1382</v>
      </c>
      <c r="J5" s="1360" t="s">
        <v>1383</v>
      </c>
      <c r="K5" s="1360" t="s">
        <v>1384</v>
      </c>
      <c r="L5" s="1360" t="s">
        <v>1385</v>
      </c>
      <c r="M5" s="1360" t="s">
        <v>1386</v>
      </c>
      <c r="O5" s="1360" t="s">
        <v>1382</v>
      </c>
      <c r="P5" s="1360" t="s">
        <v>1383</v>
      </c>
      <c r="Q5" s="1360" t="s">
        <v>1384</v>
      </c>
      <c r="R5" s="1360" t="s">
        <v>1385</v>
      </c>
      <c r="S5" s="1360" t="s">
        <v>1386</v>
      </c>
      <c r="U5" s="1360" t="s">
        <v>1382</v>
      </c>
      <c r="V5" s="1360" t="s">
        <v>1383</v>
      </c>
      <c r="W5" s="1360" t="s">
        <v>1384</v>
      </c>
      <c r="X5" s="1360" t="s">
        <v>1385</v>
      </c>
      <c r="Y5" s="1360" t="s">
        <v>1386</v>
      </c>
      <c r="AA5" s="1360" t="s">
        <v>1382</v>
      </c>
      <c r="AB5" s="1360" t="s">
        <v>1383</v>
      </c>
      <c r="AC5" s="1360" t="s">
        <v>1384</v>
      </c>
      <c r="AD5" s="1360" t="s">
        <v>1385</v>
      </c>
      <c r="AE5" s="1360" t="s">
        <v>1386</v>
      </c>
      <c r="AG5" s="1360" t="s">
        <v>1382</v>
      </c>
      <c r="AH5" s="1360" t="s">
        <v>1383</v>
      </c>
      <c r="AI5" s="1360" t="s">
        <v>1384</v>
      </c>
      <c r="AJ5" s="1360" t="s">
        <v>1385</v>
      </c>
      <c r="AK5" s="1360" t="s">
        <v>1386</v>
      </c>
      <c r="AM5" s="1360" t="s">
        <v>1382</v>
      </c>
      <c r="AN5" s="1360" t="s">
        <v>1383</v>
      </c>
      <c r="AO5" s="1360" t="s">
        <v>1384</v>
      </c>
      <c r="AP5" s="1360" t="s">
        <v>1385</v>
      </c>
      <c r="AQ5" s="1360" t="s">
        <v>1386</v>
      </c>
      <c r="AS5" s="1360" t="s">
        <v>1382</v>
      </c>
      <c r="AT5" s="1360" t="s">
        <v>1383</v>
      </c>
      <c r="AU5" s="1360" t="s">
        <v>1384</v>
      </c>
      <c r="AV5" s="1360" t="s">
        <v>1385</v>
      </c>
      <c r="AW5" s="1360" t="s">
        <v>1386</v>
      </c>
      <c r="AY5" s="1360" t="s">
        <v>1382</v>
      </c>
      <c r="AZ5" s="1360" t="s">
        <v>1383</v>
      </c>
      <c r="BA5" s="1360" t="s">
        <v>1384</v>
      </c>
      <c r="BB5" s="1360" t="s">
        <v>1385</v>
      </c>
      <c r="BC5" s="1360" t="s">
        <v>1386</v>
      </c>
      <c r="BE5" s="1360" t="s">
        <v>1382</v>
      </c>
      <c r="BF5" s="1360" t="s">
        <v>1383</v>
      </c>
      <c r="BG5" s="1360" t="s">
        <v>1384</v>
      </c>
      <c r="BH5" s="1360" t="s">
        <v>1385</v>
      </c>
      <c r="BI5" s="1360" t="s">
        <v>1386</v>
      </c>
      <c r="BK5" s="1360" t="s">
        <v>1382</v>
      </c>
      <c r="BL5" s="1360" t="s">
        <v>1383</v>
      </c>
      <c r="BM5" s="1360" t="s">
        <v>1384</v>
      </c>
      <c r="BN5" s="1360" t="s">
        <v>1385</v>
      </c>
      <c r="BO5" s="1360" t="s">
        <v>1386</v>
      </c>
      <c r="BQ5" s="1360" t="s">
        <v>1382</v>
      </c>
      <c r="BR5" s="1360" t="s">
        <v>1383</v>
      </c>
      <c r="BS5" s="1360" t="s">
        <v>1384</v>
      </c>
      <c r="BT5" s="1360" t="s">
        <v>1385</v>
      </c>
      <c r="BU5" s="1360" t="s">
        <v>1386</v>
      </c>
      <c r="BW5" s="1360" t="s">
        <v>1382</v>
      </c>
      <c r="BX5" s="1360" t="s">
        <v>1383</v>
      </c>
      <c r="BY5" s="1360" t="s">
        <v>1384</v>
      </c>
      <c r="BZ5" s="1360" t="s">
        <v>1385</v>
      </c>
      <c r="CA5" s="1360" t="s">
        <v>1386</v>
      </c>
      <c r="CC5" s="1360" t="s">
        <v>1382</v>
      </c>
      <c r="CD5" s="1360" t="s">
        <v>1383</v>
      </c>
      <c r="CE5" s="1360" t="s">
        <v>1384</v>
      </c>
      <c r="CF5" s="1360" t="s">
        <v>1385</v>
      </c>
      <c r="CG5" s="1360" t="s">
        <v>1386</v>
      </c>
      <c r="CI5" s="1360" t="s">
        <v>1382</v>
      </c>
      <c r="CJ5" s="1360" t="s">
        <v>1383</v>
      </c>
      <c r="CK5" s="1360" t="s">
        <v>1384</v>
      </c>
      <c r="CL5" s="1360" t="s">
        <v>1385</v>
      </c>
      <c r="CM5" s="1360" t="s">
        <v>1386</v>
      </c>
      <c r="CO5" s="1360" t="s">
        <v>1382</v>
      </c>
      <c r="CP5" s="1360" t="s">
        <v>1383</v>
      </c>
      <c r="CQ5" s="1360" t="s">
        <v>1384</v>
      </c>
      <c r="CR5" s="1360" t="s">
        <v>1385</v>
      </c>
      <c r="CS5" s="1360" t="s">
        <v>1386</v>
      </c>
      <c r="CU5" s="1360" t="s">
        <v>1382</v>
      </c>
      <c r="CV5" s="1360" t="s">
        <v>1383</v>
      </c>
      <c r="CW5" s="1360" t="s">
        <v>1384</v>
      </c>
      <c r="CX5" s="1360" t="s">
        <v>1385</v>
      </c>
      <c r="CY5" s="1360" t="s">
        <v>1386</v>
      </c>
      <c r="DA5" s="1360" t="s">
        <v>1382</v>
      </c>
      <c r="DB5" s="1360" t="s">
        <v>1383</v>
      </c>
      <c r="DC5" s="1360" t="s">
        <v>1384</v>
      </c>
      <c r="DD5" s="1360" t="s">
        <v>1385</v>
      </c>
      <c r="DE5" s="1360" t="s">
        <v>1386</v>
      </c>
      <c r="DG5" s="1360" t="s">
        <v>1382</v>
      </c>
      <c r="DH5" s="1360" t="s">
        <v>1383</v>
      </c>
      <c r="DI5" s="1360" t="s">
        <v>1384</v>
      </c>
      <c r="DJ5" s="1360" t="s">
        <v>1385</v>
      </c>
      <c r="DK5" s="1360" t="s">
        <v>1386</v>
      </c>
      <c r="DM5" s="1360" t="s">
        <v>1382</v>
      </c>
      <c r="DN5" s="1360" t="s">
        <v>1383</v>
      </c>
      <c r="DO5" s="1360" t="s">
        <v>1384</v>
      </c>
      <c r="DP5" s="1360" t="s">
        <v>1385</v>
      </c>
      <c r="DQ5" s="1360" t="s">
        <v>1386</v>
      </c>
      <c r="DS5" s="1360" t="s">
        <v>1382</v>
      </c>
      <c r="DT5" s="1360" t="s">
        <v>1383</v>
      </c>
      <c r="DU5" s="1360" t="s">
        <v>1384</v>
      </c>
      <c r="DV5" s="1360" t="s">
        <v>1385</v>
      </c>
      <c r="DW5" s="1360" t="s">
        <v>1386</v>
      </c>
      <c r="DY5" s="1360" t="s">
        <v>1382</v>
      </c>
      <c r="DZ5" s="1360" t="s">
        <v>1383</v>
      </c>
      <c r="EA5" s="1360" t="s">
        <v>1384</v>
      </c>
      <c r="EB5" s="1360" t="s">
        <v>1385</v>
      </c>
      <c r="EC5" s="1360" t="s">
        <v>1386</v>
      </c>
      <c r="EE5" s="1360" t="s">
        <v>1382</v>
      </c>
      <c r="EF5" s="1360" t="s">
        <v>1383</v>
      </c>
      <c r="EG5" s="1360" t="s">
        <v>1384</v>
      </c>
      <c r="EH5" s="1360" t="s">
        <v>1385</v>
      </c>
      <c r="EI5" s="1360" t="s">
        <v>1386</v>
      </c>
      <c r="EK5" s="1360" t="s">
        <v>1387</v>
      </c>
      <c r="EL5" s="1360" t="s">
        <v>1388</v>
      </c>
      <c r="EM5" s="1360" t="s">
        <v>1389</v>
      </c>
      <c r="EN5" s="1360" t="s">
        <v>1390</v>
      </c>
      <c r="EO5" s="1360" t="s">
        <v>1391</v>
      </c>
      <c r="EQ5" s="1360" t="s">
        <v>1387</v>
      </c>
      <c r="ER5" s="1360" t="s">
        <v>1388</v>
      </c>
      <c r="ES5" s="1360" t="s">
        <v>1389</v>
      </c>
      <c r="ET5" s="1360" t="s">
        <v>1390</v>
      </c>
      <c r="EU5" s="1360" t="s">
        <v>1391</v>
      </c>
      <c r="EW5" s="1360" t="s">
        <v>1387</v>
      </c>
      <c r="EX5" s="1360" t="s">
        <v>1388</v>
      </c>
      <c r="EY5" s="1360" t="s">
        <v>1389</v>
      </c>
      <c r="EZ5" s="1360" t="s">
        <v>1390</v>
      </c>
      <c r="FA5" s="1360" t="s">
        <v>1391</v>
      </c>
    </row>
    <row r="6" spans="1:159" ht="16.2" thickBot="1">
      <c r="A6" s="1093"/>
      <c r="B6" s="1362" t="s">
        <v>1392</v>
      </c>
      <c r="C6" s="1363"/>
      <c r="D6" s="1363"/>
      <c r="E6" s="1363"/>
      <c r="F6" s="1363"/>
      <c r="G6" s="1363"/>
      <c r="I6" s="1363"/>
      <c r="J6" s="1363"/>
      <c r="K6" s="1363"/>
      <c r="L6" s="1363"/>
      <c r="M6" s="1363"/>
      <c r="O6" s="1363"/>
      <c r="P6" s="1363"/>
      <c r="Q6" s="1363"/>
      <c r="R6" s="1363"/>
      <c r="S6" s="1363"/>
      <c r="U6" s="1363"/>
      <c r="V6" s="1363"/>
      <c r="W6" s="1363"/>
      <c r="X6" s="1363"/>
      <c r="Y6" s="1363"/>
      <c r="AA6" s="1363"/>
      <c r="AB6" s="1363"/>
      <c r="AC6" s="1363"/>
      <c r="AD6" s="1363"/>
      <c r="AE6" s="1363"/>
      <c r="AG6" s="1363"/>
      <c r="AH6" s="1363"/>
      <c r="AI6" s="1363"/>
      <c r="AJ6" s="1363"/>
      <c r="AK6" s="1363"/>
      <c r="AM6" s="1363"/>
      <c r="AN6" s="1363"/>
      <c r="AO6" s="1363"/>
      <c r="AP6" s="1363"/>
      <c r="AQ6" s="1363"/>
      <c r="AS6" s="1363"/>
      <c r="AT6" s="1363"/>
      <c r="AU6" s="1363"/>
      <c r="AV6" s="1363"/>
      <c r="AW6" s="1363"/>
      <c r="AY6" s="1363"/>
      <c r="AZ6" s="1363"/>
      <c r="BA6" s="1363"/>
      <c r="BB6" s="1363"/>
      <c r="BC6" s="1363"/>
      <c r="BE6" s="1363"/>
      <c r="BF6" s="1363"/>
      <c r="BG6" s="1363"/>
      <c r="BH6" s="1363"/>
      <c r="BI6" s="1363"/>
      <c r="BK6" s="1363"/>
      <c r="BL6" s="1363"/>
      <c r="BM6" s="1363"/>
      <c r="BN6" s="1363"/>
      <c r="BO6" s="1363"/>
      <c r="BQ6" s="1363"/>
      <c r="BR6" s="1363"/>
      <c r="BS6" s="1363"/>
      <c r="BT6" s="1363"/>
      <c r="BU6" s="1363"/>
      <c r="BW6" s="1363"/>
      <c r="BX6" s="1363"/>
      <c r="BY6" s="1363"/>
      <c r="BZ6" s="1363"/>
      <c r="CA6" s="1363"/>
      <c r="CC6" s="1363"/>
      <c r="CD6" s="1363"/>
      <c r="CE6" s="1363"/>
      <c r="CF6" s="1363"/>
      <c r="CG6" s="1363"/>
      <c r="CI6" s="1363"/>
      <c r="CJ6" s="1363"/>
      <c r="CK6" s="1363"/>
      <c r="CL6" s="1363"/>
      <c r="CM6" s="1363"/>
      <c r="CO6" s="1363"/>
      <c r="CP6" s="1363"/>
      <c r="CQ6" s="1363"/>
      <c r="CR6" s="1363"/>
      <c r="CS6" s="1363"/>
      <c r="CU6" s="1363"/>
      <c r="CV6" s="1363"/>
      <c r="CW6" s="1363"/>
      <c r="CX6" s="1363"/>
      <c r="CY6" s="1363"/>
      <c r="DA6" s="1363"/>
      <c r="DB6" s="1363"/>
      <c r="DC6" s="1363"/>
      <c r="DD6" s="1363"/>
      <c r="DE6" s="1363"/>
      <c r="DG6" s="1363"/>
      <c r="DH6" s="1363"/>
      <c r="DI6" s="1363"/>
      <c r="DJ6" s="1363"/>
      <c r="DK6" s="1363"/>
      <c r="DM6" s="1363"/>
      <c r="DN6" s="1363"/>
      <c r="DO6" s="1363"/>
      <c r="DP6" s="1363"/>
      <c r="DQ6" s="1363"/>
      <c r="DS6" s="1363"/>
      <c r="DT6" s="1363"/>
      <c r="DU6" s="1363"/>
      <c r="DV6" s="1363"/>
      <c r="DW6" s="1363"/>
      <c r="DY6" s="1363"/>
      <c r="DZ6" s="1363"/>
      <c r="EA6" s="1363"/>
      <c r="EB6" s="1363"/>
      <c r="EC6" s="1363"/>
      <c r="EE6" s="1363"/>
      <c r="EF6" s="1363"/>
      <c r="EG6" s="1363"/>
      <c r="EH6" s="1363"/>
      <c r="EI6" s="1363"/>
      <c r="EK6" s="1363"/>
      <c r="EL6" s="1363"/>
      <c r="EM6" s="1363"/>
      <c r="EN6" s="1363"/>
      <c r="EO6" s="1363"/>
      <c r="EQ6" s="1363"/>
      <c r="ER6" s="1363"/>
      <c r="ES6" s="1363"/>
      <c r="ET6" s="1363"/>
      <c r="EU6" s="1363"/>
      <c r="EW6" s="1363"/>
      <c r="EX6" s="1363"/>
      <c r="EY6" s="1363"/>
      <c r="EZ6" s="1363"/>
      <c r="FA6" s="1363"/>
    </row>
    <row r="7" spans="1:159">
      <c r="A7" s="1364">
        <v>1</v>
      </c>
      <c r="B7" s="1440" t="s">
        <v>1219</v>
      </c>
      <c r="C7" s="2242">
        <v>0</v>
      </c>
      <c r="D7" s="2242">
        <v>0</v>
      </c>
      <c r="E7" s="2242">
        <v>0</v>
      </c>
      <c r="F7" s="2242">
        <v>263709335</v>
      </c>
      <c r="G7" s="2242">
        <v>263709335</v>
      </c>
      <c r="I7" s="2242">
        <v>0</v>
      </c>
      <c r="J7" s="2242">
        <v>0</v>
      </c>
      <c r="K7" s="2242">
        <v>0</v>
      </c>
      <c r="L7" s="2242">
        <v>250187723</v>
      </c>
      <c r="M7" s="2242">
        <v>250187723</v>
      </c>
      <c r="O7" s="2242">
        <v>0</v>
      </c>
      <c r="P7" s="2242">
        <v>0</v>
      </c>
      <c r="Q7" s="2242">
        <v>0</v>
      </c>
      <c r="R7" s="2242">
        <v>246319350</v>
      </c>
      <c r="S7" s="2242">
        <v>246319350</v>
      </c>
      <c r="U7" s="1441">
        <v>0</v>
      </c>
      <c r="V7" s="1441">
        <v>0</v>
      </c>
      <c r="W7" s="1441">
        <v>0</v>
      </c>
      <c r="X7" s="1442">
        <v>256218593</v>
      </c>
      <c r="Y7" s="1442">
        <v>256218593</v>
      </c>
      <c r="AA7" s="1441">
        <v>0</v>
      </c>
      <c r="AB7" s="1441">
        <v>0</v>
      </c>
      <c r="AC7" s="1441">
        <v>0</v>
      </c>
      <c r="AD7" s="1442">
        <v>266397801</v>
      </c>
      <c r="AE7" s="1442">
        <v>266397801</v>
      </c>
      <c r="AG7" s="1441">
        <v>0</v>
      </c>
      <c r="AH7" s="1441">
        <v>0</v>
      </c>
      <c r="AI7" s="1441">
        <v>0</v>
      </c>
      <c r="AJ7" s="1442">
        <v>246611010</v>
      </c>
      <c r="AK7" s="1442">
        <v>246611010</v>
      </c>
      <c r="AM7" s="1441">
        <v>0</v>
      </c>
      <c r="AN7" s="1441">
        <v>0</v>
      </c>
      <c r="AO7" s="1441">
        <v>0</v>
      </c>
      <c r="AP7" s="1442">
        <v>249858580</v>
      </c>
      <c r="AQ7" s="1442">
        <v>249858580</v>
      </c>
      <c r="AS7" s="1441">
        <v>0</v>
      </c>
      <c r="AT7" s="1441">
        <v>0</v>
      </c>
      <c r="AU7" s="1441">
        <v>0</v>
      </c>
      <c r="AV7" s="1442">
        <v>250071890</v>
      </c>
      <c r="AW7" s="1442">
        <v>250071890</v>
      </c>
      <c r="AY7" s="1441">
        <v>0</v>
      </c>
      <c r="AZ7" s="1441">
        <v>0</v>
      </c>
      <c r="BA7" s="1441">
        <v>0</v>
      </c>
      <c r="BB7" s="1442">
        <v>237851694</v>
      </c>
      <c r="BC7" s="1442">
        <v>237851694</v>
      </c>
      <c r="BE7" s="1441">
        <v>0</v>
      </c>
      <c r="BF7" s="1441">
        <v>0</v>
      </c>
      <c r="BG7" s="1441">
        <v>0</v>
      </c>
      <c r="BH7" s="1442">
        <v>226259322</v>
      </c>
      <c r="BI7" s="1442">
        <v>226259322</v>
      </c>
      <c r="BK7" s="1441">
        <v>0</v>
      </c>
      <c r="BL7" s="1441">
        <v>0</v>
      </c>
      <c r="BM7" s="1441">
        <v>0</v>
      </c>
      <c r="BN7" s="1442">
        <v>227604786</v>
      </c>
      <c r="BO7" s="1442">
        <v>227604786</v>
      </c>
      <c r="BQ7" s="1441">
        <v>0</v>
      </c>
      <c r="BR7" s="1441">
        <v>0</v>
      </c>
      <c r="BS7" s="1441">
        <v>0</v>
      </c>
      <c r="BT7" s="1442">
        <v>219529540</v>
      </c>
      <c r="BU7" s="1442">
        <v>219529540</v>
      </c>
      <c r="BW7" s="1441">
        <v>0</v>
      </c>
      <c r="BX7" s="1441">
        <v>0</v>
      </c>
      <c r="BY7" s="1441">
        <v>0</v>
      </c>
      <c r="BZ7" s="1442">
        <v>215289143</v>
      </c>
      <c r="CA7" s="1442">
        <v>215289143</v>
      </c>
      <c r="CC7" s="1441">
        <v>0</v>
      </c>
      <c r="CD7" s="1441">
        <v>0</v>
      </c>
      <c r="CE7" s="1441">
        <v>0</v>
      </c>
      <c r="CF7" s="1442">
        <v>211468251</v>
      </c>
      <c r="CG7" s="1442">
        <v>211468251</v>
      </c>
      <c r="CI7" s="1441">
        <v>0</v>
      </c>
      <c r="CJ7" s="1441">
        <v>0</v>
      </c>
      <c r="CK7" s="1441">
        <v>0</v>
      </c>
      <c r="CL7" s="1442">
        <v>206946436</v>
      </c>
      <c r="CM7" s="1442">
        <v>206946436</v>
      </c>
      <c r="CO7" s="1441">
        <v>0</v>
      </c>
      <c r="CP7" s="1441">
        <v>0</v>
      </c>
      <c r="CQ7" s="1441">
        <v>0</v>
      </c>
      <c r="CR7" s="1442">
        <v>203250182</v>
      </c>
      <c r="CS7" s="1442">
        <v>203250182</v>
      </c>
      <c r="CU7" s="1441">
        <v>0</v>
      </c>
      <c r="CV7" s="1441">
        <v>0</v>
      </c>
      <c r="CW7" s="1441">
        <v>0</v>
      </c>
      <c r="CX7" s="1442">
        <v>196532190</v>
      </c>
      <c r="CY7" s="1442">
        <v>196532190</v>
      </c>
      <c r="DA7" s="1441">
        <v>0</v>
      </c>
      <c r="DB7" s="1441">
        <v>0</v>
      </c>
      <c r="DC7" s="1441">
        <v>0</v>
      </c>
      <c r="DD7" s="1441">
        <v>196542712</v>
      </c>
      <c r="DE7" s="1443">
        <v>196542712</v>
      </c>
      <c r="DG7" s="1441">
        <v>0</v>
      </c>
      <c r="DH7" s="1441">
        <v>0</v>
      </c>
      <c r="DI7" s="1441">
        <v>0</v>
      </c>
      <c r="DJ7" s="1441">
        <v>201379014</v>
      </c>
      <c r="DK7" s="1443">
        <v>201379014</v>
      </c>
      <c r="DM7" s="1441">
        <v>0</v>
      </c>
      <c r="DN7" s="1441">
        <v>0</v>
      </c>
      <c r="DO7" s="1441">
        <v>0</v>
      </c>
      <c r="DP7" s="1441">
        <v>197682759</v>
      </c>
      <c r="DQ7" s="1441">
        <v>197682759</v>
      </c>
      <c r="DS7" s="1441">
        <v>0</v>
      </c>
      <c r="DT7" s="1441">
        <v>0</v>
      </c>
      <c r="DU7" s="1441">
        <v>0</v>
      </c>
      <c r="DV7" s="1441">
        <v>196372160</v>
      </c>
      <c r="DW7" s="1441">
        <v>196372160</v>
      </c>
      <c r="DY7" s="1441">
        <v>0</v>
      </c>
      <c r="DZ7" s="1441">
        <v>0</v>
      </c>
      <c r="EA7" s="1441">
        <v>0</v>
      </c>
      <c r="EB7" s="1441">
        <v>207096653</v>
      </c>
      <c r="EC7" s="1441">
        <v>207096653</v>
      </c>
      <c r="EE7" s="1441">
        <v>0</v>
      </c>
      <c r="EF7" s="1441">
        <v>0</v>
      </c>
      <c r="EG7" s="1441">
        <v>0</v>
      </c>
      <c r="EH7" s="1441">
        <v>203076725</v>
      </c>
      <c r="EI7" s="1441">
        <v>203076725</v>
      </c>
      <c r="EK7" s="1371">
        <v>0</v>
      </c>
      <c r="EL7" s="1371">
        <v>0</v>
      </c>
      <c r="EM7" s="1371">
        <v>0</v>
      </c>
      <c r="EN7" s="1371">
        <v>205763003</v>
      </c>
      <c r="EO7" s="1371">
        <v>205763003</v>
      </c>
      <c r="EQ7" s="1371">
        <v>0</v>
      </c>
      <c r="ER7" s="1371">
        <v>0</v>
      </c>
      <c r="ES7" s="1371">
        <v>0</v>
      </c>
      <c r="ET7" s="1371">
        <v>199196341</v>
      </c>
      <c r="EU7" s="1371">
        <v>199196341</v>
      </c>
      <c r="EW7" s="1371">
        <v>0</v>
      </c>
      <c r="EX7" s="1371">
        <v>0</v>
      </c>
      <c r="EY7" s="1371">
        <v>0</v>
      </c>
      <c r="EZ7" s="1371">
        <v>194980605</v>
      </c>
      <c r="FA7" s="1371">
        <v>194980605</v>
      </c>
    </row>
    <row r="8" spans="1:159">
      <c r="A8" s="1086">
        <v>2</v>
      </c>
      <c r="B8" s="1091" t="s">
        <v>1393</v>
      </c>
      <c r="C8" s="2243">
        <v>0</v>
      </c>
      <c r="D8" s="2243">
        <v>0</v>
      </c>
      <c r="E8" s="2243">
        <v>0</v>
      </c>
      <c r="F8" s="2243">
        <v>217637566</v>
      </c>
      <c r="G8" s="2243">
        <v>217637566</v>
      </c>
      <c r="I8" s="2243">
        <v>0</v>
      </c>
      <c r="J8" s="2243">
        <v>0</v>
      </c>
      <c r="K8" s="2243">
        <v>0</v>
      </c>
      <c r="L8" s="2243">
        <v>208659543</v>
      </c>
      <c r="M8" s="2243">
        <v>208659543</v>
      </c>
      <c r="O8" s="2243">
        <v>0</v>
      </c>
      <c r="P8" s="2243">
        <v>0</v>
      </c>
      <c r="Q8" s="2243">
        <v>0</v>
      </c>
      <c r="R8" s="2243">
        <v>205742627</v>
      </c>
      <c r="S8" s="2243">
        <v>205742627</v>
      </c>
      <c r="U8" s="1444">
        <v>0</v>
      </c>
      <c r="V8" s="1444">
        <v>0</v>
      </c>
      <c r="W8" s="1444">
        <v>0</v>
      </c>
      <c r="X8" s="1445">
        <v>215806060</v>
      </c>
      <c r="Y8" s="1445">
        <v>215806060</v>
      </c>
      <c r="AA8" s="1444">
        <v>0</v>
      </c>
      <c r="AB8" s="1444">
        <v>0</v>
      </c>
      <c r="AC8" s="1444">
        <v>0</v>
      </c>
      <c r="AD8" s="1445">
        <v>218976025</v>
      </c>
      <c r="AE8" s="1445">
        <v>218976025</v>
      </c>
      <c r="AG8" s="1444">
        <v>0</v>
      </c>
      <c r="AH8" s="1444">
        <v>0</v>
      </c>
      <c r="AI8" s="1444">
        <v>0</v>
      </c>
      <c r="AJ8" s="1445">
        <v>204900660</v>
      </c>
      <c r="AK8" s="1445">
        <v>204900660</v>
      </c>
      <c r="AM8" s="1444">
        <v>0</v>
      </c>
      <c r="AN8" s="1444">
        <v>0</v>
      </c>
      <c r="AO8" s="1444">
        <v>0</v>
      </c>
      <c r="AP8" s="1445">
        <v>212261401</v>
      </c>
      <c r="AQ8" s="1445">
        <v>212261401</v>
      </c>
      <c r="AS8" s="1444">
        <v>0</v>
      </c>
      <c r="AT8" s="1444">
        <v>0</v>
      </c>
      <c r="AU8" s="1444">
        <v>0</v>
      </c>
      <c r="AV8" s="1445">
        <v>202792999</v>
      </c>
      <c r="AW8" s="1445">
        <v>202792999</v>
      </c>
      <c r="AY8" s="1444">
        <v>0</v>
      </c>
      <c r="AZ8" s="1444">
        <v>0</v>
      </c>
      <c r="BA8" s="1444">
        <v>0</v>
      </c>
      <c r="BB8" s="1445">
        <v>193653087</v>
      </c>
      <c r="BC8" s="1445">
        <v>193653087</v>
      </c>
      <c r="BE8" s="1444">
        <v>0</v>
      </c>
      <c r="BF8" s="1444">
        <v>0</v>
      </c>
      <c r="BG8" s="1444">
        <v>0</v>
      </c>
      <c r="BH8" s="1445">
        <v>184817551</v>
      </c>
      <c r="BI8" s="1445">
        <v>184817551</v>
      </c>
      <c r="BK8" s="1444">
        <v>0</v>
      </c>
      <c r="BL8" s="1444">
        <v>0</v>
      </c>
      <c r="BM8" s="1444">
        <v>0</v>
      </c>
      <c r="BN8" s="1445">
        <v>188368444</v>
      </c>
      <c r="BO8" s="1445">
        <v>188368444</v>
      </c>
      <c r="BQ8" s="1444">
        <v>0</v>
      </c>
      <c r="BR8" s="1444">
        <v>0</v>
      </c>
      <c r="BS8" s="1444">
        <v>0</v>
      </c>
      <c r="BT8" s="1445">
        <v>182135549</v>
      </c>
      <c r="BU8" s="1445">
        <v>182135549</v>
      </c>
      <c r="BW8" s="1444">
        <v>0</v>
      </c>
      <c r="BX8" s="1444">
        <v>0</v>
      </c>
      <c r="BY8" s="1444">
        <v>0</v>
      </c>
      <c r="BZ8" s="1445">
        <v>179001555</v>
      </c>
      <c r="CA8" s="1445">
        <v>179001555</v>
      </c>
      <c r="CC8" s="1444">
        <v>0</v>
      </c>
      <c r="CD8" s="1444">
        <v>0</v>
      </c>
      <c r="CE8" s="1444">
        <v>0</v>
      </c>
      <c r="CF8" s="1445">
        <v>174685096</v>
      </c>
      <c r="CG8" s="1445">
        <v>174685096</v>
      </c>
      <c r="CI8" s="1444">
        <v>0</v>
      </c>
      <c r="CJ8" s="1444">
        <v>0</v>
      </c>
      <c r="CK8" s="1444">
        <v>0</v>
      </c>
      <c r="CL8" s="1445">
        <v>170179637</v>
      </c>
      <c r="CM8" s="1445">
        <v>170179637</v>
      </c>
      <c r="CO8" s="1444">
        <v>0</v>
      </c>
      <c r="CP8" s="1444">
        <v>0</v>
      </c>
      <c r="CQ8" s="1444">
        <v>0</v>
      </c>
      <c r="CR8" s="1445">
        <v>166278754</v>
      </c>
      <c r="CS8" s="1445">
        <v>166278754</v>
      </c>
      <c r="CU8" s="1444">
        <v>0</v>
      </c>
      <c r="CV8" s="1444">
        <v>0</v>
      </c>
      <c r="CW8" s="1444">
        <v>0</v>
      </c>
      <c r="CX8" s="1445">
        <v>161598896</v>
      </c>
      <c r="CY8" s="1445">
        <v>161598896</v>
      </c>
      <c r="DA8" s="1444">
        <v>0</v>
      </c>
      <c r="DB8" s="1444">
        <v>0</v>
      </c>
      <c r="DC8" s="1444">
        <v>0</v>
      </c>
      <c r="DD8" s="1444">
        <v>154970153</v>
      </c>
      <c r="DE8" s="1446">
        <v>154970153</v>
      </c>
      <c r="DG8" s="1444">
        <v>0</v>
      </c>
      <c r="DH8" s="1444">
        <v>0</v>
      </c>
      <c r="DI8" s="1444">
        <v>0</v>
      </c>
      <c r="DJ8" s="1444">
        <v>155426700</v>
      </c>
      <c r="DK8" s="1446">
        <v>155426700</v>
      </c>
      <c r="DM8" s="1444">
        <v>0</v>
      </c>
      <c r="DN8" s="1444">
        <v>0</v>
      </c>
      <c r="DO8" s="1444">
        <v>0</v>
      </c>
      <c r="DP8" s="1444">
        <v>150120522</v>
      </c>
      <c r="DQ8" s="1444">
        <v>150120522</v>
      </c>
      <c r="DS8" s="1444">
        <v>0</v>
      </c>
      <c r="DT8" s="1444">
        <v>0</v>
      </c>
      <c r="DU8" s="1444">
        <v>0</v>
      </c>
      <c r="DV8" s="1444">
        <v>146854484</v>
      </c>
      <c r="DW8" s="1444">
        <v>146854484</v>
      </c>
      <c r="DY8" s="1444">
        <v>0</v>
      </c>
      <c r="DZ8" s="1444"/>
      <c r="EA8" s="1444"/>
      <c r="EB8" s="1444">
        <v>152645725</v>
      </c>
      <c r="EC8" s="1444">
        <v>152645725</v>
      </c>
      <c r="EE8" s="1444">
        <v>0</v>
      </c>
      <c r="EF8" s="1444">
        <v>0</v>
      </c>
      <c r="EG8" s="1444">
        <v>0</v>
      </c>
      <c r="EH8" s="1444">
        <v>148617583</v>
      </c>
      <c r="EI8" s="1444">
        <v>148617583</v>
      </c>
      <c r="EK8" s="1379">
        <v>0</v>
      </c>
      <c r="EL8" s="1379">
        <v>0</v>
      </c>
      <c r="EM8" s="1379">
        <v>0</v>
      </c>
      <c r="EN8" s="1379">
        <v>144206910</v>
      </c>
      <c r="EO8" s="1379">
        <v>144206910</v>
      </c>
      <c r="EQ8" s="1379">
        <v>0</v>
      </c>
      <c r="ER8" s="1379">
        <v>0</v>
      </c>
      <c r="ES8" s="1379">
        <v>0</v>
      </c>
      <c r="ET8" s="1379">
        <v>139123121</v>
      </c>
      <c r="EU8" s="1379">
        <v>139123121</v>
      </c>
      <c r="EW8" s="1379">
        <v>0</v>
      </c>
      <c r="EX8" s="1379">
        <v>0</v>
      </c>
      <c r="EY8" s="1379">
        <v>0</v>
      </c>
      <c r="EZ8" s="1379">
        <v>137430011</v>
      </c>
      <c r="FA8" s="1379">
        <v>137430011</v>
      </c>
    </row>
    <row r="9" spans="1:159">
      <c r="A9" s="1086">
        <v>3</v>
      </c>
      <c r="B9" s="1091" t="s">
        <v>1394</v>
      </c>
      <c r="C9" s="2243">
        <v>0</v>
      </c>
      <c r="D9" s="2243">
        <v>0</v>
      </c>
      <c r="E9" s="2243">
        <v>0</v>
      </c>
      <c r="F9" s="2243">
        <v>46071769</v>
      </c>
      <c r="G9" s="2243">
        <v>46071769</v>
      </c>
      <c r="I9" s="2243">
        <v>0</v>
      </c>
      <c r="J9" s="2243">
        <v>0</v>
      </c>
      <c r="K9" s="2243">
        <v>0</v>
      </c>
      <c r="L9" s="2243">
        <v>41528180</v>
      </c>
      <c r="M9" s="2243">
        <v>41528180</v>
      </c>
      <c r="O9" s="2243">
        <v>0</v>
      </c>
      <c r="P9" s="2243">
        <v>0</v>
      </c>
      <c r="Q9" s="2243">
        <v>0</v>
      </c>
      <c r="R9" s="2243">
        <v>40576723</v>
      </c>
      <c r="S9" s="2243">
        <v>40576723</v>
      </c>
      <c r="U9" s="1444">
        <v>0</v>
      </c>
      <c r="V9" s="1444">
        <v>0</v>
      </c>
      <c r="W9" s="1444">
        <v>0</v>
      </c>
      <c r="X9" s="1445">
        <v>40412534</v>
      </c>
      <c r="Y9" s="1445">
        <v>40412534</v>
      </c>
      <c r="AA9" s="1444">
        <v>0</v>
      </c>
      <c r="AB9" s="1444">
        <v>0</v>
      </c>
      <c r="AC9" s="1444">
        <v>0</v>
      </c>
      <c r="AD9" s="1445">
        <v>47421776</v>
      </c>
      <c r="AE9" s="1445">
        <v>47421776</v>
      </c>
      <c r="AG9" s="1444">
        <v>0</v>
      </c>
      <c r="AH9" s="1444">
        <v>0</v>
      </c>
      <c r="AI9" s="1444">
        <v>0</v>
      </c>
      <c r="AJ9" s="1445">
        <v>41710350</v>
      </c>
      <c r="AK9" s="1445">
        <v>41710350</v>
      </c>
      <c r="AM9" s="1444">
        <v>0</v>
      </c>
      <c r="AN9" s="1444">
        <v>0</v>
      </c>
      <c r="AO9" s="1444">
        <v>0</v>
      </c>
      <c r="AP9" s="1445">
        <v>37597179</v>
      </c>
      <c r="AQ9" s="1445">
        <v>37597179</v>
      </c>
      <c r="AS9" s="1444">
        <v>0</v>
      </c>
      <c r="AT9" s="1444">
        <v>0</v>
      </c>
      <c r="AU9" s="1444">
        <v>0</v>
      </c>
      <c r="AV9" s="1445">
        <v>47278891</v>
      </c>
      <c r="AW9" s="1445">
        <v>47278891</v>
      </c>
      <c r="AY9" s="1444">
        <v>0</v>
      </c>
      <c r="AZ9" s="1444">
        <v>0</v>
      </c>
      <c r="BA9" s="1444">
        <v>0</v>
      </c>
      <c r="BB9" s="1445">
        <v>44198607</v>
      </c>
      <c r="BC9" s="1445">
        <v>44198607</v>
      </c>
      <c r="BE9" s="1444">
        <v>0</v>
      </c>
      <c r="BF9" s="1444">
        <v>0</v>
      </c>
      <c r="BG9" s="1444">
        <v>0</v>
      </c>
      <c r="BH9" s="1445">
        <v>41441771</v>
      </c>
      <c r="BI9" s="1445">
        <v>41441771</v>
      </c>
      <c r="BK9" s="1444">
        <v>0</v>
      </c>
      <c r="BL9" s="1444">
        <v>0</v>
      </c>
      <c r="BM9" s="1444">
        <v>0</v>
      </c>
      <c r="BN9" s="1445">
        <v>39236342</v>
      </c>
      <c r="BO9" s="1445">
        <v>39236342</v>
      </c>
      <c r="BQ9" s="1444">
        <v>0</v>
      </c>
      <c r="BR9" s="1444">
        <v>0</v>
      </c>
      <c r="BS9" s="1444">
        <v>0</v>
      </c>
      <c r="BT9" s="1445">
        <v>37393991</v>
      </c>
      <c r="BU9" s="1445">
        <v>37393991</v>
      </c>
      <c r="BW9" s="1444">
        <v>0</v>
      </c>
      <c r="BX9" s="1444">
        <v>0</v>
      </c>
      <c r="BY9" s="1444">
        <v>0</v>
      </c>
      <c r="BZ9" s="1445">
        <v>36287589</v>
      </c>
      <c r="CA9" s="1445">
        <v>36287589</v>
      </c>
      <c r="CC9" s="1444">
        <v>0</v>
      </c>
      <c r="CD9" s="1444">
        <v>0</v>
      </c>
      <c r="CE9" s="1444">
        <v>0</v>
      </c>
      <c r="CF9" s="1445">
        <v>36783155</v>
      </c>
      <c r="CG9" s="1445">
        <v>36783155</v>
      </c>
      <c r="CI9" s="1444">
        <v>0</v>
      </c>
      <c r="CJ9" s="1444">
        <v>0</v>
      </c>
      <c r="CK9" s="1444">
        <v>0</v>
      </c>
      <c r="CL9" s="1445">
        <v>36766800</v>
      </c>
      <c r="CM9" s="1445">
        <v>36766800</v>
      </c>
      <c r="CO9" s="1444">
        <v>0</v>
      </c>
      <c r="CP9" s="1444">
        <v>0</v>
      </c>
      <c r="CQ9" s="1444">
        <v>0</v>
      </c>
      <c r="CR9" s="1445">
        <v>36971428</v>
      </c>
      <c r="CS9" s="1445">
        <v>36971428</v>
      </c>
      <c r="CU9" s="1444">
        <v>0</v>
      </c>
      <c r="CV9" s="1444">
        <v>0</v>
      </c>
      <c r="CW9" s="1444">
        <v>0</v>
      </c>
      <c r="CX9" s="1445">
        <v>34933294</v>
      </c>
      <c r="CY9" s="1445">
        <v>34933294</v>
      </c>
      <c r="DA9" s="1444">
        <v>0</v>
      </c>
      <c r="DB9" s="1444">
        <v>0</v>
      </c>
      <c r="DC9" s="1444">
        <v>0</v>
      </c>
      <c r="DD9" s="1444">
        <v>41572559</v>
      </c>
      <c r="DE9" s="1446">
        <v>41572559</v>
      </c>
      <c r="DG9" s="1444">
        <v>0</v>
      </c>
      <c r="DH9" s="1444">
        <v>0</v>
      </c>
      <c r="DI9" s="1444">
        <v>0</v>
      </c>
      <c r="DJ9" s="1444">
        <v>45952314</v>
      </c>
      <c r="DK9" s="1446">
        <v>45952314</v>
      </c>
      <c r="DM9" s="1444">
        <v>0</v>
      </c>
      <c r="DN9" s="1444">
        <v>0</v>
      </c>
      <c r="DO9" s="1444">
        <v>0</v>
      </c>
      <c r="DP9" s="1444">
        <v>47562237</v>
      </c>
      <c r="DQ9" s="1444">
        <v>47562237</v>
      </c>
      <c r="DS9" s="1444">
        <v>0</v>
      </c>
      <c r="DT9" s="1444">
        <v>0</v>
      </c>
      <c r="DU9" s="1444">
        <v>0</v>
      </c>
      <c r="DV9" s="1444">
        <v>49517676</v>
      </c>
      <c r="DW9" s="1444">
        <v>49517676</v>
      </c>
      <c r="DY9" s="1444"/>
      <c r="DZ9" s="1444"/>
      <c r="EA9" s="1444"/>
      <c r="EB9" s="1444">
        <v>54450928</v>
      </c>
      <c r="EC9" s="1444">
        <v>54450928</v>
      </c>
      <c r="EE9" s="1444">
        <v>0</v>
      </c>
      <c r="EF9" s="1444">
        <v>0</v>
      </c>
      <c r="EG9" s="1444">
        <v>0</v>
      </c>
      <c r="EH9" s="1444">
        <v>54459141</v>
      </c>
      <c r="EI9" s="1444">
        <v>54459141</v>
      </c>
      <c r="EK9" s="1379">
        <v>0</v>
      </c>
      <c r="EL9" s="1379">
        <v>0</v>
      </c>
      <c r="EM9" s="1379">
        <v>0</v>
      </c>
      <c r="EN9" s="1379">
        <v>61556093</v>
      </c>
      <c r="EO9" s="1379">
        <v>61556093</v>
      </c>
      <c r="EQ9" s="1379">
        <v>0</v>
      </c>
      <c r="ER9" s="1379">
        <v>0</v>
      </c>
      <c r="ES9" s="1379">
        <v>0</v>
      </c>
      <c r="ET9" s="1379">
        <v>60073220</v>
      </c>
      <c r="EU9" s="1379">
        <v>60073220</v>
      </c>
      <c r="EW9" s="1379">
        <v>0</v>
      </c>
      <c r="EX9" s="1379">
        <v>0</v>
      </c>
      <c r="EY9" s="1379">
        <v>0</v>
      </c>
      <c r="EZ9" s="1379">
        <v>57550594</v>
      </c>
      <c r="FA9" s="1379">
        <v>57550594</v>
      </c>
    </row>
    <row r="10" spans="1:159">
      <c r="A10" s="1364">
        <v>4</v>
      </c>
      <c r="B10" s="1440" t="s">
        <v>1395</v>
      </c>
      <c r="C10" s="2242">
        <v>185475664</v>
      </c>
      <c r="D10" s="2242">
        <v>668931316</v>
      </c>
      <c r="E10" s="2242">
        <v>7113136</v>
      </c>
      <c r="F10" s="2242">
        <v>2073749</v>
      </c>
      <c r="G10" s="2242">
        <v>794054815</v>
      </c>
      <c r="I10" s="2242">
        <v>185517747</v>
      </c>
      <c r="J10" s="2242">
        <v>643389629</v>
      </c>
      <c r="K10" s="2242">
        <v>5103938</v>
      </c>
      <c r="L10" s="2242">
        <v>1736259</v>
      </c>
      <c r="M10" s="2242">
        <v>784856480</v>
      </c>
      <c r="O10" s="2242">
        <v>189902572</v>
      </c>
      <c r="P10" s="2242">
        <v>600943070</v>
      </c>
      <c r="Q10" s="2242">
        <v>4807660</v>
      </c>
      <c r="R10" s="2242">
        <v>1474482</v>
      </c>
      <c r="S10" s="2242">
        <v>733683519</v>
      </c>
      <c r="U10" s="1442">
        <v>187484277</v>
      </c>
      <c r="V10" s="1442">
        <v>535653653</v>
      </c>
      <c r="W10" s="1442">
        <v>3859932</v>
      </c>
      <c r="X10" s="1442">
        <v>1326680</v>
      </c>
      <c r="Y10" s="1442">
        <v>670997963</v>
      </c>
      <c r="AA10" s="1442">
        <v>192906047</v>
      </c>
      <c r="AB10" s="1442">
        <v>507787268</v>
      </c>
      <c r="AC10" s="1442">
        <v>14216605</v>
      </c>
      <c r="AD10" s="1442">
        <v>1184109</v>
      </c>
      <c r="AE10" s="1442">
        <v>659751923</v>
      </c>
      <c r="AG10" s="1442">
        <v>194418251</v>
      </c>
      <c r="AH10" s="1442">
        <v>483886563</v>
      </c>
      <c r="AI10" s="1442">
        <v>22070795</v>
      </c>
      <c r="AJ10" s="1442">
        <v>1218824</v>
      </c>
      <c r="AK10" s="1442">
        <v>645734787</v>
      </c>
      <c r="AM10" s="1442">
        <v>199051462</v>
      </c>
      <c r="AN10" s="1442">
        <v>456560898</v>
      </c>
      <c r="AO10" s="1442">
        <v>30689894</v>
      </c>
      <c r="AP10" s="1442">
        <v>1246284</v>
      </c>
      <c r="AQ10" s="1442">
        <v>633269034</v>
      </c>
      <c r="AS10" s="1442">
        <v>199522648</v>
      </c>
      <c r="AT10" s="1442">
        <v>430724085</v>
      </c>
      <c r="AU10" s="1442">
        <v>22965378</v>
      </c>
      <c r="AV10" s="1442">
        <v>1193319</v>
      </c>
      <c r="AW10" s="1442">
        <v>603067539</v>
      </c>
      <c r="AY10" s="1442">
        <v>199034194</v>
      </c>
      <c r="AZ10" s="1442">
        <v>425411111</v>
      </c>
      <c r="BA10" s="1442">
        <v>16594717</v>
      </c>
      <c r="BB10" s="1442">
        <v>2226568</v>
      </c>
      <c r="BC10" s="1442">
        <v>593174367</v>
      </c>
      <c r="BE10" s="1442">
        <v>193853318</v>
      </c>
      <c r="BF10" s="1442">
        <v>426633050</v>
      </c>
      <c r="BG10" s="1442">
        <v>7847195</v>
      </c>
      <c r="BH10" s="1442">
        <v>2117345</v>
      </c>
      <c r="BI10" s="1442">
        <v>581257922</v>
      </c>
      <c r="BK10" s="1442">
        <v>193389711</v>
      </c>
      <c r="BL10" s="1442">
        <v>425439073</v>
      </c>
      <c r="BM10" s="1442">
        <v>1740296</v>
      </c>
      <c r="BN10" s="1442">
        <v>1598229</v>
      </c>
      <c r="BO10" s="1442">
        <v>573766718</v>
      </c>
      <c r="BQ10" s="1442">
        <v>191591926</v>
      </c>
      <c r="BR10" s="1442">
        <v>405757756</v>
      </c>
      <c r="BS10" s="1442">
        <v>1931502</v>
      </c>
      <c r="BT10" s="1442">
        <v>1582019</v>
      </c>
      <c r="BU10" s="1442">
        <v>554097094</v>
      </c>
      <c r="BW10" s="1442">
        <v>194710174</v>
      </c>
      <c r="BX10" s="1442">
        <v>396180346</v>
      </c>
      <c r="BY10" s="1442">
        <v>1988360</v>
      </c>
      <c r="BZ10" s="1442">
        <v>1620367</v>
      </c>
      <c r="CA10" s="1442">
        <v>548644269</v>
      </c>
      <c r="CC10" s="1442">
        <v>195659042</v>
      </c>
      <c r="CD10" s="1442">
        <v>381996950</v>
      </c>
      <c r="CE10" s="1442">
        <v>1993164</v>
      </c>
      <c r="CF10" s="1442">
        <v>1685298</v>
      </c>
      <c r="CG10" s="1442">
        <v>536505297</v>
      </c>
      <c r="CI10" s="1442">
        <v>201474083</v>
      </c>
      <c r="CJ10" s="1442">
        <v>340984339</v>
      </c>
      <c r="CK10" s="1442">
        <v>1845316</v>
      </c>
      <c r="CL10" s="1442">
        <v>1546962</v>
      </c>
      <c r="CM10" s="1442">
        <v>504318005</v>
      </c>
      <c r="CO10" s="1442">
        <v>204684073</v>
      </c>
      <c r="CP10" s="1442">
        <v>315999418</v>
      </c>
      <c r="CQ10" s="1442">
        <v>1816996</v>
      </c>
      <c r="CR10" s="1442">
        <v>1542688</v>
      </c>
      <c r="CS10" s="1442">
        <v>484269985</v>
      </c>
      <c r="CU10" s="1442">
        <v>208686738</v>
      </c>
      <c r="CV10" s="1442">
        <v>292844116</v>
      </c>
      <c r="CW10" s="1442">
        <v>2050166</v>
      </c>
      <c r="CX10" s="1442">
        <v>1278782</v>
      </c>
      <c r="CY10" s="1442">
        <v>466817718</v>
      </c>
      <c r="DA10" s="1441">
        <v>206835238</v>
      </c>
      <c r="DB10" s="1441">
        <v>279212946</v>
      </c>
      <c r="DC10" s="1441">
        <v>1762197</v>
      </c>
      <c r="DD10" s="1441">
        <v>1289223</v>
      </c>
      <c r="DE10" s="1443">
        <v>452434463</v>
      </c>
      <c r="DG10" s="1441">
        <v>210718717</v>
      </c>
      <c r="DH10" s="1441">
        <v>277317919</v>
      </c>
      <c r="DI10" s="1441">
        <v>1666679</v>
      </c>
      <c r="DJ10" s="1441">
        <v>1994005</v>
      </c>
      <c r="DK10" s="1443">
        <v>454908155</v>
      </c>
      <c r="DM10" s="1441">
        <v>211740533</v>
      </c>
      <c r="DN10" s="1441">
        <v>262900049</v>
      </c>
      <c r="DO10" s="1441">
        <v>3057444</v>
      </c>
      <c r="DP10" s="1441">
        <v>25207243</v>
      </c>
      <c r="DQ10" s="1441">
        <v>467153609</v>
      </c>
      <c r="DS10" s="1441">
        <v>207196818</v>
      </c>
      <c r="DT10" s="1441">
        <v>251111885</v>
      </c>
      <c r="DU10" s="1441">
        <v>2194361</v>
      </c>
      <c r="DV10" s="1441">
        <v>22251703</v>
      </c>
      <c r="DW10" s="1441">
        <v>448510345</v>
      </c>
      <c r="DY10" s="1441">
        <v>205705911</v>
      </c>
      <c r="DZ10" s="1441">
        <v>255824340</v>
      </c>
      <c r="EA10" s="1441">
        <v>4040628</v>
      </c>
      <c r="EB10" s="1441">
        <v>19084199</v>
      </c>
      <c r="EC10" s="1441">
        <v>449558771</v>
      </c>
      <c r="EE10" s="1441">
        <v>200223750</v>
      </c>
      <c r="EF10" s="1441">
        <v>244040057</v>
      </c>
      <c r="EG10" s="1441">
        <v>3053932</v>
      </c>
      <c r="EH10" s="1441">
        <v>13065579</v>
      </c>
      <c r="EI10" s="1441">
        <v>427150022</v>
      </c>
      <c r="EK10" s="1371">
        <v>194407147</v>
      </c>
      <c r="EL10" s="1371">
        <v>223825537</v>
      </c>
      <c r="EM10" s="1371">
        <v>3253762</v>
      </c>
      <c r="EN10" s="1371">
        <v>13086412</v>
      </c>
      <c r="EO10" s="1371">
        <v>403131858</v>
      </c>
      <c r="EQ10" s="1371">
        <v>183612332</v>
      </c>
      <c r="ER10" s="1371">
        <v>203413119</v>
      </c>
      <c r="ES10" s="1371">
        <v>4230859</v>
      </c>
      <c r="ET10" s="1371">
        <v>13351746</v>
      </c>
      <c r="EU10" s="1371">
        <v>375435448</v>
      </c>
      <c r="EW10" s="1371">
        <v>170828358</v>
      </c>
      <c r="EX10" s="1371">
        <v>167161822</v>
      </c>
      <c r="EY10" s="1371">
        <v>5255610</v>
      </c>
      <c r="EZ10" s="1371">
        <v>12929246</v>
      </c>
      <c r="FA10" s="1371">
        <v>330077701</v>
      </c>
    </row>
    <row r="11" spans="1:159">
      <c r="A11" s="1086">
        <v>5</v>
      </c>
      <c r="B11" s="1091" t="s">
        <v>1396</v>
      </c>
      <c r="C11" s="2243">
        <v>74906534</v>
      </c>
      <c r="D11" s="2243">
        <v>256796377</v>
      </c>
      <c r="E11" s="2243">
        <v>556319</v>
      </c>
      <c r="F11" s="2243">
        <v>51790</v>
      </c>
      <c r="G11" s="2243">
        <v>315698058</v>
      </c>
      <c r="I11" s="2243">
        <v>104298327</v>
      </c>
      <c r="J11" s="2243">
        <v>543920794</v>
      </c>
      <c r="K11" s="2243">
        <v>1981655</v>
      </c>
      <c r="L11" s="2243">
        <v>121692</v>
      </c>
      <c r="M11" s="2243">
        <v>617812429</v>
      </c>
      <c r="O11" s="2243">
        <v>101123107</v>
      </c>
      <c r="P11" s="2243">
        <v>221036353</v>
      </c>
      <c r="Q11" s="2243">
        <v>261843</v>
      </c>
      <c r="R11" s="2243">
        <v>21308</v>
      </c>
      <c r="S11" s="2243">
        <v>306321545</v>
      </c>
      <c r="U11" s="1445">
        <v>101203220</v>
      </c>
      <c r="V11" s="1445">
        <v>205886606</v>
      </c>
      <c r="W11" s="1445">
        <v>374306</v>
      </c>
      <c r="X11" s="1445">
        <v>24312</v>
      </c>
      <c r="Y11" s="1445">
        <v>292115238</v>
      </c>
      <c r="AA11" s="1445">
        <v>105215039</v>
      </c>
      <c r="AB11" s="1445">
        <v>195703150</v>
      </c>
      <c r="AC11" s="1445">
        <v>2059531</v>
      </c>
      <c r="AD11" s="1445">
        <v>16648</v>
      </c>
      <c r="AE11" s="1445">
        <v>287845483</v>
      </c>
      <c r="AG11" s="1445">
        <v>103647860</v>
      </c>
      <c r="AH11" s="1445">
        <v>176322662</v>
      </c>
      <c r="AI11" s="1445">
        <v>3587765</v>
      </c>
      <c r="AJ11" s="1445">
        <v>14654</v>
      </c>
      <c r="AK11" s="1445">
        <v>269395026</v>
      </c>
      <c r="AM11" s="1445">
        <v>107664590</v>
      </c>
      <c r="AN11" s="1445">
        <v>174091838</v>
      </c>
      <c r="AO11" s="1445">
        <v>5258007</v>
      </c>
      <c r="AP11" s="1445">
        <v>15447</v>
      </c>
      <c r="AQ11" s="1445">
        <v>272679161</v>
      </c>
      <c r="AS11" s="1445">
        <v>107176360</v>
      </c>
      <c r="AT11" s="1445">
        <v>165362462</v>
      </c>
      <c r="AU11" s="1445">
        <v>7127589</v>
      </c>
      <c r="AV11" s="1445">
        <v>14520</v>
      </c>
      <c r="AW11" s="1445">
        <v>265697609</v>
      </c>
      <c r="AY11" s="1445">
        <v>109822578</v>
      </c>
      <c r="AZ11" s="1445">
        <v>166074451</v>
      </c>
      <c r="BA11" s="1445">
        <v>4338534</v>
      </c>
      <c r="BB11" s="1445">
        <v>393415</v>
      </c>
      <c r="BC11" s="1445">
        <v>266617200</v>
      </c>
      <c r="BE11" s="1445">
        <v>107553817</v>
      </c>
      <c r="BF11" s="1445">
        <v>163226784</v>
      </c>
      <c r="BG11" s="1445">
        <v>2026815</v>
      </c>
      <c r="BH11" s="1445">
        <v>169257</v>
      </c>
      <c r="BI11" s="1445">
        <v>259336302</v>
      </c>
      <c r="BK11" s="1445">
        <v>109100389</v>
      </c>
      <c r="BL11" s="1445">
        <v>164007517</v>
      </c>
      <c r="BM11" s="1445">
        <v>18426</v>
      </c>
      <c r="BN11" s="1445">
        <v>17534</v>
      </c>
      <c r="BO11" s="1445">
        <v>259487550</v>
      </c>
      <c r="BQ11" s="1445">
        <v>107488489</v>
      </c>
      <c r="BR11" s="1445">
        <v>155731835</v>
      </c>
      <c r="BS11" s="1445">
        <v>19879</v>
      </c>
      <c r="BT11" s="1445">
        <v>17797</v>
      </c>
      <c r="BU11" s="1445">
        <v>250095990</v>
      </c>
      <c r="BW11" s="1445">
        <v>112911666</v>
      </c>
      <c r="BX11" s="1445">
        <v>155726972</v>
      </c>
      <c r="BY11" s="1445">
        <v>19560</v>
      </c>
      <c r="BZ11" s="1445">
        <v>19769</v>
      </c>
      <c r="CA11" s="1445">
        <v>255245057</v>
      </c>
      <c r="CC11" s="1445">
        <v>113494324</v>
      </c>
      <c r="CD11" s="1445">
        <v>149201253</v>
      </c>
      <c r="CE11" s="1445">
        <v>19579</v>
      </c>
      <c r="CF11" s="1445">
        <v>17815</v>
      </c>
      <c r="CG11" s="1445">
        <v>249597212</v>
      </c>
      <c r="CI11" s="1445">
        <v>117326942</v>
      </c>
      <c r="CJ11" s="1445">
        <v>140610538</v>
      </c>
      <c r="CK11" s="1445">
        <v>16109</v>
      </c>
      <c r="CL11" s="1445">
        <v>19644</v>
      </c>
      <c r="CM11" s="1445">
        <v>245075553</v>
      </c>
      <c r="CO11" s="1445">
        <v>118741369</v>
      </c>
      <c r="CP11" s="1445">
        <v>130759938</v>
      </c>
      <c r="CQ11" s="1445">
        <v>35880</v>
      </c>
      <c r="CR11" s="1445">
        <v>20435</v>
      </c>
      <c r="CS11" s="1445">
        <v>237080762</v>
      </c>
      <c r="CU11" s="1445">
        <v>122632529</v>
      </c>
      <c r="CV11" s="1445">
        <v>123649650</v>
      </c>
      <c r="CW11" s="1445">
        <v>38187</v>
      </c>
      <c r="CX11" s="1445">
        <v>20667</v>
      </c>
      <c r="CY11" s="1445">
        <v>234025015</v>
      </c>
      <c r="DA11" s="1444">
        <v>124464705</v>
      </c>
      <c r="DB11" s="1444">
        <v>117807877</v>
      </c>
      <c r="DC11" s="1444">
        <v>45365</v>
      </c>
      <c r="DD11" s="1444">
        <v>40677</v>
      </c>
      <c r="DE11" s="1446">
        <v>230242726</v>
      </c>
      <c r="DG11" s="1444">
        <v>127468374</v>
      </c>
      <c r="DH11" s="1444">
        <v>116068304</v>
      </c>
      <c r="DI11" s="1444">
        <v>86654</v>
      </c>
      <c r="DJ11" s="1444">
        <v>56601</v>
      </c>
      <c r="DK11" s="1446">
        <v>231498766</v>
      </c>
      <c r="DM11" s="1444">
        <v>128240650</v>
      </c>
      <c r="DN11" s="1444">
        <v>112003910</v>
      </c>
      <c r="DO11" s="1444">
        <v>118298</v>
      </c>
      <c r="DP11" s="1444">
        <v>87369</v>
      </c>
      <c r="DQ11" s="1444">
        <v>228432083</v>
      </c>
      <c r="DS11" s="1444">
        <v>127210525</v>
      </c>
      <c r="DT11" s="1444">
        <v>108799268</v>
      </c>
      <c r="DU11" s="1444">
        <v>107912</v>
      </c>
      <c r="DV11" s="1444">
        <v>155949</v>
      </c>
      <c r="DW11" s="1444">
        <v>224467768</v>
      </c>
      <c r="DY11" s="1444">
        <v>125068921</v>
      </c>
      <c r="DZ11" s="1444">
        <v>103908605</v>
      </c>
      <c r="EA11" s="1444">
        <v>238105</v>
      </c>
      <c r="EB11" s="1444">
        <v>217951</v>
      </c>
      <c r="EC11" s="1444">
        <v>217972800</v>
      </c>
      <c r="EE11" s="1444">
        <v>125539551</v>
      </c>
      <c r="EF11" s="1444">
        <v>104125062</v>
      </c>
      <c r="EG11" s="1444">
        <v>304938</v>
      </c>
      <c r="EH11" s="1444">
        <v>261203</v>
      </c>
      <c r="EI11" s="1444">
        <v>218732276</v>
      </c>
      <c r="EK11" s="1379">
        <v>119029805</v>
      </c>
      <c r="EL11" s="1379">
        <v>93702526</v>
      </c>
      <c r="EM11" s="1379">
        <v>389241</v>
      </c>
      <c r="EN11" s="1379">
        <v>270638</v>
      </c>
      <c r="EO11" s="1379">
        <v>202736102</v>
      </c>
      <c r="EQ11" s="1379">
        <v>113520016</v>
      </c>
      <c r="ER11" s="1379">
        <v>84910882</v>
      </c>
      <c r="ES11" s="1379">
        <v>523720</v>
      </c>
      <c r="ET11" s="1379">
        <v>242491</v>
      </c>
      <c r="EU11" s="1379">
        <v>189249356</v>
      </c>
      <c r="EW11" s="1379">
        <v>106355218</v>
      </c>
      <c r="EX11" s="1379">
        <v>69000506</v>
      </c>
      <c r="EY11" s="1379">
        <v>687599</v>
      </c>
      <c r="EZ11" s="1379">
        <v>240560</v>
      </c>
      <c r="FA11" s="1379">
        <v>166887582</v>
      </c>
    </row>
    <row r="12" spans="1:159">
      <c r="A12" s="1086">
        <v>6</v>
      </c>
      <c r="B12" s="1447" t="s">
        <v>1397</v>
      </c>
      <c r="C12" s="2243">
        <v>110569130</v>
      </c>
      <c r="D12" s="2243">
        <v>412134939</v>
      </c>
      <c r="E12" s="2243">
        <v>6556818</v>
      </c>
      <c r="F12" s="2243">
        <v>2021960</v>
      </c>
      <c r="G12" s="2243">
        <v>478356758</v>
      </c>
      <c r="I12" s="2243">
        <v>81219421</v>
      </c>
      <c r="J12" s="2243">
        <v>99468835</v>
      </c>
      <c r="K12" s="2243">
        <v>3122283</v>
      </c>
      <c r="L12" s="2243">
        <v>1614567</v>
      </c>
      <c r="M12" s="2243">
        <v>167044051</v>
      </c>
      <c r="O12" s="2243">
        <v>88779465</v>
      </c>
      <c r="P12" s="2243">
        <v>379906717</v>
      </c>
      <c r="Q12" s="2243">
        <v>4545817</v>
      </c>
      <c r="R12" s="2243">
        <v>1453175</v>
      </c>
      <c r="S12" s="2243">
        <v>427361974</v>
      </c>
      <c r="U12" s="1445">
        <v>86281057</v>
      </c>
      <c r="V12" s="1445">
        <v>329767047</v>
      </c>
      <c r="W12" s="1445">
        <v>3485626</v>
      </c>
      <c r="X12" s="1445">
        <v>1302368</v>
      </c>
      <c r="Y12" s="1445">
        <v>378882725</v>
      </c>
      <c r="AA12" s="1445">
        <v>87691008</v>
      </c>
      <c r="AB12" s="1445">
        <v>312084118</v>
      </c>
      <c r="AC12" s="1445">
        <v>12157073</v>
      </c>
      <c r="AD12" s="1445">
        <v>1167461</v>
      </c>
      <c r="AE12" s="1445">
        <v>371906440</v>
      </c>
      <c r="AG12" s="1445">
        <v>90770391</v>
      </c>
      <c r="AH12" s="1445">
        <v>307563901</v>
      </c>
      <c r="AI12" s="1445">
        <v>18483030</v>
      </c>
      <c r="AJ12" s="1445">
        <v>1204171</v>
      </c>
      <c r="AK12" s="1445">
        <v>376339761</v>
      </c>
      <c r="AM12" s="1445">
        <v>91386872</v>
      </c>
      <c r="AN12" s="1445">
        <v>282469060</v>
      </c>
      <c r="AO12" s="1445">
        <v>25431886</v>
      </c>
      <c r="AP12" s="1445">
        <v>1230836</v>
      </c>
      <c r="AQ12" s="1445">
        <v>360589873</v>
      </c>
      <c r="AS12" s="1445">
        <v>92346288</v>
      </c>
      <c r="AT12" s="1445">
        <v>265361623</v>
      </c>
      <c r="AU12" s="1445">
        <v>15837790</v>
      </c>
      <c r="AV12" s="1445">
        <v>1178799</v>
      </c>
      <c r="AW12" s="1445">
        <v>337369930</v>
      </c>
      <c r="AY12" s="1445">
        <v>89211616</v>
      </c>
      <c r="AZ12" s="1445">
        <v>259336660</v>
      </c>
      <c r="BA12" s="1445">
        <v>12256183</v>
      </c>
      <c r="BB12" s="1445">
        <v>1833153</v>
      </c>
      <c r="BC12" s="1445">
        <v>326557167</v>
      </c>
      <c r="BE12" s="1445">
        <v>86299501</v>
      </c>
      <c r="BF12" s="1445">
        <v>263406266</v>
      </c>
      <c r="BG12" s="1445">
        <v>5820380</v>
      </c>
      <c r="BH12" s="1445">
        <v>1948088</v>
      </c>
      <c r="BI12" s="1445">
        <v>321921621</v>
      </c>
      <c r="BK12" s="1445">
        <v>84289321</v>
      </c>
      <c r="BL12" s="1445">
        <v>261431556</v>
      </c>
      <c r="BM12" s="1445">
        <v>1721870</v>
      </c>
      <c r="BN12" s="1445">
        <v>1580695</v>
      </c>
      <c r="BO12" s="1445">
        <v>314279168</v>
      </c>
      <c r="BQ12" s="1445">
        <v>84103437</v>
      </c>
      <c r="BR12" s="1445">
        <v>250025922</v>
      </c>
      <c r="BS12" s="1445">
        <v>1911622</v>
      </c>
      <c r="BT12" s="1445">
        <v>1564221</v>
      </c>
      <c r="BU12" s="1445">
        <v>304001105</v>
      </c>
      <c r="BW12" s="1445">
        <v>81798507</v>
      </c>
      <c r="BX12" s="1445">
        <v>240453375</v>
      </c>
      <c r="BY12" s="1445">
        <v>1968799</v>
      </c>
      <c r="BZ12" s="1445">
        <v>1600598</v>
      </c>
      <c r="CA12" s="1445">
        <v>293399212</v>
      </c>
      <c r="CC12" s="1445">
        <v>82164718</v>
      </c>
      <c r="CD12" s="1445">
        <v>232795698</v>
      </c>
      <c r="CE12" s="1445">
        <v>1973585</v>
      </c>
      <c r="CF12" s="1445">
        <v>1667483</v>
      </c>
      <c r="CG12" s="1445">
        <v>286908084</v>
      </c>
      <c r="CI12" s="1445">
        <v>84147141</v>
      </c>
      <c r="CJ12" s="1445">
        <v>200373801</v>
      </c>
      <c r="CK12" s="1445">
        <v>1829207</v>
      </c>
      <c r="CL12" s="1445">
        <v>1527318</v>
      </c>
      <c r="CM12" s="1445">
        <v>259242452</v>
      </c>
      <c r="CO12" s="1445">
        <v>85942704</v>
      </c>
      <c r="CP12" s="1445">
        <v>185239480</v>
      </c>
      <c r="CQ12" s="1445">
        <v>1781116</v>
      </c>
      <c r="CR12" s="1445">
        <v>1522253</v>
      </c>
      <c r="CS12" s="1445">
        <v>247189223</v>
      </c>
      <c r="CU12" s="1445">
        <v>86054210</v>
      </c>
      <c r="CV12" s="1445">
        <v>169194466</v>
      </c>
      <c r="CW12" s="1445">
        <v>2011979</v>
      </c>
      <c r="CX12" s="1445">
        <v>1258115</v>
      </c>
      <c r="CY12" s="1445">
        <v>232792703</v>
      </c>
      <c r="DA12" s="1444">
        <v>82370533</v>
      </c>
      <c r="DB12" s="1444">
        <v>161405069</v>
      </c>
      <c r="DC12" s="1444">
        <v>1716832</v>
      </c>
      <c r="DD12" s="1444">
        <v>1248546</v>
      </c>
      <c r="DE12" s="1446">
        <v>222191737</v>
      </c>
      <c r="DG12" s="1444">
        <v>83250343</v>
      </c>
      <c r="DH12" s="1444">
        <v>161249615</v>
      </c>
      <c r="DI12" s="1444">
        <v>1580025</v>
      </c>
      <c r="DJ12" s="1444">
        <v>1937404</v>
      </c>
      <c r="DK12" s="1446">
        <v>223409389</v>
      </c>
      <c r="DM12" s="1444">
        <v>83499883</v>
      </c>
      <c r="DN12" s="1444">
        <v>150896139</v>
      </c>
      <c r="DO12" s="1444">
        <v>2939146</v>
      </c>
      <c r="DP12" s="1444">
        <v>25119874</v>
      </c>
      <c r="DQ12" s="1444">
        <v>238721526</v>
      </c>
      <c r="DS12" s="1444">
        <v>79986293</v>
      </c>
      <c r="DT12" s="1444">
        <v>142312617</v>
      </c>
      <c r="DU12" s="1444">
        <v>2086449</v>
      </c>
      <c r="DV12" s="1444">
        <v>22095754</v>
      </c>
      <c r="DW12" s="1444">
        <v>224042577</v>
      </c>
      <c r="DY12" s="1444">
        <v>80636990</v>
      </c>
      <c r="DZ12" s="1444">
        <v>151915735</v>
      </c>
      <c r="EA12" s="1444">
        <v>3802523</v>
      </c>
      <c r="EB12" s="1444">
        <v>18866248</v>
      </c>
      <c r="EC12" s="1444">
        <v>231585971</v>
      </c>
      <c r="EE12" s="1444">
        <v>74684199</v>
      </c>
      <c r="EF12" s="1444">
        <v>139914995</v>
      </c>
      <c r="EG12" s="1444">
        <v>2748995</v>
      </c>
      <c r="EH12" s="1444">
        <v>12804376</v>
      </c>
      <c r="EI12" s="1444">
        <v>208417746</v>
      </c>
      <c r="EK12" s="1379">
        <v>75377342</v>
      </c>
      <c r="EL12" s="1379">
        <v>130123011</v>
      </c>
      <c r="EM12" s="1379">
        <v>2864521</v>
      </c>
      <c r="EN12" s="1379">
        <v>12815774</v>
      </c>
      <c r="EO12" s="1379">
        <v>200395756</v>
      </c>
      <c r="EQ12" s="1379">
        <v>70092316</v>
      </c>
      <c r="ER12" s="1379">
        <v>118502237</v>
      </c>
      <c r="ES12" s="1379">
        <v>3707139</v>
      </c>
      <c r="ET12" s="1379">
        <v>13109255</v>
      </c>
      <c r="EU12" s="1379">
        <v>186186092</v>
      </c>
      <c r="EW12" s="1379">
        <v>64473139</v>
      </c>
      <c r="EX12" s="1379">
        <v>98161316</v>
      </c>
      <c r="EY12" s="1379">
        <v>4568012</v>
      </c>
      <c r="EZ12" s="1379">
        <v>12688686</v>
      </c>
      <c r="FA12" s="1379">
        <v>163190118</v>
      </c>
    </row>
    <row r="13" spans="1:159">
      <c r="A13" s="1364">
        <v>7</v>
      </c>
      <c r="B13" s="1440" t="s">
        <v>1398</v>
      </c>
      <c r="C13" s="2242">
        <v>67919422</v>
      </c>
      <c r="D13" s="2242">
        <v>868443222</v>
      </c>
      <c r="E13" s="2242">
        <v>72714483</v>
      </c>
      <c r="F13" s="2242">
        <v>155971210</v>
      </c>
      <c r="G13" s="2242">
        <v>385200280</v>
      </c>
      <c r="I13" s="2242">
        <v>62753168</v>
      </c>
      <c r="J13" s="2242">
        <v>923676583</v>
      </c>
      <c r="K13" s="2242">
        <v>73170018</v>
      </c>
      <c r="L13" s="2242">
        <v>145861000</v>
      </c>
      <c r="M13" s="2242">
        <v>374383394</v>
      </c>
      <c r="O13" s="2242">
        <v>71102512</v>
      </c>
      <c r="P13" s="2242">
        <v>868962843</v>
      </c>
      <c r="Q13" s="2242">
        <v>100841970</v>
      </c>
      <c r="R13" s="2242">
        <v>157551181</v>
      </c>
      <c r="S13" s="2242">
        <v>429592822</v>
      </c>
      <c r="U13" s="1442">
        <v>68545110</v>
      </c>
      <c r="V13" s="1442">
        <v>881789225</v>
      </c>
      <c r="W13" s="1442">
        <v>96459381</v>
      </c>
      <c r="X13" s="1442">
        <v>143703378</v>
      </c>
      <c r="Y13" s="1442">
        <v>395885284</v>
      </c>
      <c r="AA13" s="1442">
        <v>62847055</v>
      </c>
      <c r="AB13" s="1442">
        <v>832334369</v>
      </c>
      <c r="AC13" s="1442">
        <v>75680322</v>
      </c>
      <c r="AD13" s="1442">
        <v>156250222</v>
      </c>
      <c r="AE13" s="1442">
        <v>388158060</v>
      </c>
      <c r="AG13" s="1442">
        <v>60421628</v>
      </c>
      <c r="AH13" s="1442">
        <v>811483028</v>
      </c>
      <c r="AI13" s="1442">
        <v>73971481</v>
      </c>
      <c r="AJ13" s="1442">
        <v>167095205</v>
      </c>
      <c r="AK13" s="1442">
        <v>394666111</v>
      </c>
      <c r="AM13" s="1442">
        <v>66540067</v>
      </c>
      <c r="AN13" s="1442">
        <v>850504360</v>
      </c>
      <c r="AO13" s="1442">
        <v>90544907</v>
      </c>
      <c r="AP13" s="1442">
        <v>157580685</v>
      </c>
      <c r="AQ13" s="1442">
        <v>416124560</v>
      </c>
      <c r="AS13" s="1442">
        <v>56840634</v>
      </c>
      <c r="AT13" s="1442">
        <v>888519573</v>
      </c>
      <c r="AU13" s="1442">
        <v>81243834</v>
      </c>
      <c r="AV13" s="1442">
        <v>145870039</v>
      </c>
      <c r="AW13" s="1442">
        <v>388953025</v>
      </c>
      <c r="AY13" s="1442">
        <v>57060543</v>
      </c>
      <c r="AZ13" s="1442">
        <v>887174087</v>
      </c>
      <c r="BA13" s="1442">
        <v>81634775</v>
      </c>
      <c r="BB13" s="1442">
        <v>140883302</v>
      </c>
      <c r="BC13" s="1442">
        <v>392252986</v>
      </c>
      <c r="BE13" s="1442">
        <v>49771204</v>
      </c>
      <c r="BF13" s="1442">
        <v>827297334</v>
      </c>
      <c r="BG13" s="1442">
        <v>76649535</v>
      </c>
      <c r="BH13" s="1442">
        <v>131945419</v>
      </c>
      <c r="BI13" s="1442">
        <v>367457355</v>
      </c>
      <c r="BK13" s="1442">
        <v>48217906</v>
      </c>
      <c r="BL13" s="1442">
        <v>790687436</v>
      </c>
      <c r="BM13" s="1442">
        <v>86109364</v>
      </c>
      <c r="BN13" s="1442">
        <v>136733850</v>
      </c>
      <c r="BO13" s="1442">
        <v>374049608</v>
      </c>
      <c r="BQ13" s="1442">
        <v>47556392</v>
      </c>
      <c r="BR13" s="1442">
        <v>771481907</v>
      </c>
      <c r="BS13" s="1442">
        <v>97724144</v>
      </c>
      <c r="BT13" s="1442">
        <v>148722340</v>
      </c>
      <c r="BU13" s="1442">
        <v>383998992</v>
      </c>
      <c r="BW13" s="1442">
        <v>57211635</v>
      </c>
      <c r="BX13" s="1442">
        <v>714665178</v>
      </c>
      <c r="BY13" s="1442">
        <v>69127176</v>
      </c>
      <c r="BZ13" s="1442">
        <v>170362837</v>
      </c>
      <c r="CA13" s="1442">
        <v>388607462</v>
      </c>
      <c r="CC13" s="1442">
        <v>55208554</v>
      </c>
      <c r="CD13" s="1442">
        <v>693725799</v>
      </c>
      <c r="CE13" s="1442">
        <v>68067968</v>
      </c>
      <c r="CF13" s="1442">
        <v>181443352</v>
      </c>
      <c r="CG13" s="1442">
        <v>397548055</v>
      </c>
      <c r="CI13" s="1442">
        <v>54009418</v>
      </c>
      <c r="CJ13" s="1442">
        <v>693593275</v>
      </c>
      <c r="CK13" s="1442">
        <v>46908509</v>
      </c>
      <c r="CL13" s="1442">
        <v>186752351</v>
      </c>
      <c r="CM13" s="1442">
        <v>384463339</v>
      </c>
      <c r="CO13" s="1442">
        <v>63622700</v>
      </c>
      <c r="CP13" s="1442">
        <v>689979846</v>
      </c>
      <c r="CQ13" s="1442">
        <v>54501580</v>
      </c>
      <c r="CR13" s="1442">
        <v>165573988</v>
      </c>
      <c r="CS13" s="1442">
        <v>365196835</v>
      </c>
      <c r="CU13" s="1442">
        <v>73764411</v>
      </c>
      <c r="CV13" s="1442">
        <v>591730847</v>
      </c>
      <c r="CW13" s="1442">
        <v>89850474</v>
      </c>
      <c r="CX13" s="1442">
        <v>139481926</v>
      </c>
      <c r="CY13" s="1442">
        <v>355212320</v>
      </c>
      <c r="DA13" s="1441">
        <v>79881543</v>
      </c>
      <c r="DB13" s="1441">
        <v>580403954</v>
      </c>
      <c r="DC13" s="1441">
        <v>76455154</v>
      </c>
      <c r="DD13" s="1441">
        <v>120355588</v>
      </c>
      <c r="DE13" s="1443">
        <v>330021133</v>
      </c>
      <c r="DG13" s="1441">
        <v>85588757</v>
      </c>
      <c r="DH13" s="1441">
        <v>605452613</v>
      </c>
      <c r="DI13" s="1441">
        <v>62145783</v>
      </c>
      <c r="DJ13" s="1441">
        <v>113894036</v>
      </c>
      <c r="DK13" s="1443">
        <v>327180567</v>
      </c>
      <c r="DM13" s="1441">
        <v>75662375</v>
      </c>
      <c r="DN13" s="1441">
        <v>610098300</v>
      </c>
      <c r="DO13" s="1441">
        <v>53773225</v>
      </c>
      <c r="DP13" s="1441">
        <v>115099937</v>
      </c>
      <c r="DQ13" s="1441">
        <v>311154277</v>
      </c>
      <c r="DS13" s="1441">
        <v>65415161</v>
      </c>
      <c r="DT13" s="1441">
        <v>552258229</v>
      </c>
      <c r="DU13" s="1441">
        <v>53796604</v>
      </c>
      <c r="DV13" s="1441">
        <v>115310016</v>
      </c>
      <c r="DW13" s="1441">
        <v>301956171</v>
      </c>
      <c r="DY13" s="1441">
        <v>69260238</v>
      </c>
      <c r="DZ13" s="1441">
        <v>580540546</v>
      </c>
      <c r="EA13" s="1441">
        <v>72233586</v>
      </c>
      <c r="EB13" s="1441">
        <v>127063464</v>
      </c>
      <c r="EC13" s="1441">
        <v>329751410</v>
      </c>
      <c r="EE13" s="1441">
        <v>66749901</v>
      </c>
      <c r="EF13" s="1441">
        <v>621527331</v>
      </c>
      <c r="EG13" s="1441">
        <v>51601939</v>
      </c>
      <c r="EH13" s="1441">
        <v>127137212</v>
      </c>
      <c r="EI13" s="1441">
        <v>322260547</v>
      </c>
      <c r="EK13" s="1371">
        <v>66522241</v>
      </c>
      <c r="EL13" s="1371">
        <v>640438576</v>
      </c>
      <c r="EM13" s="1371">
        <v>47841073</v>
      </c>
      <c r="EN13" s="1371">
        <v>137996387</v>
      </c>
      <c r="EO13" s="1371">
        <v>320956814</v>
      </c>
      <c r="EQ13" s="1371">
        <v>65624018</v>
      </c>
      <c r="ER13" s="1371">
        <v>632033049</v>
      </c>
      <c r="ES13" s="1371">
        <v>63060705</v>
      </c>
      <c r="ET13" s="1371">
        <v>127778978</v>
      </c>
      <c r="EU13" s="1371">
        <v>315266477</v>
      </c>
      <c r="EW13" s="1371">
        <v>47511552</v>
      </c>
      <c r="EX13" s="1371">
        <v>590742473</v>
      </c>
      <c r="EY13" s="1371">
        <v>70020066</v>
      </c>
      <c r="EZ13" s="1371">
        <v>122921020</v>
      </c>
      <c r="FA13" s="1371">
        <v>283051195</v>
      </c>
    </row>
    <row r="14" spans="1:159">
      <c r="A14" s="1086">
        <v>8</v>
      </c>
      <c r="B14" s="1447" t="s">
        <v>1399</v>
      </c>
      <c r="C14" s="2243">
        <v>30646457</v>
      </c>
      <c r="D14" s="2243">
        <v>0</v>
      </c>
      <c r="E14" s="2243">
        <v>0</v>
      </c>
      <c r="F14" s="2243">
        <v>0</v>
      </c>
      <c r="G14" s="2243">
        <v>15323229</v>
      </c>
      <c r="I14" s="2243">
        <v>28774876</v>
      </c>
      <c r="J14" s="2243">
        <v>0</v>
      </c>
      <c r="K14" s="2243">
        <v>0</v>
      </c>
      <c r="L14" s="2243">
        <v>0</v>
      </c>
      <c r="M14" s="2243">
        <v>14387438</v>
      </c>
      <c r="O14" s="2243">
        <v>18688552</v>
      </c>
      <c r="P14" s="2243">
        <v>0</v>
      </c>
      <c r="Q14" s="2243">
        <v>0</v>
      </c>
      <c r="R14" s="2243">
        <v>0</v>
      </c>
      <c r="S14" s="2243">
        <v>9344276</v>
      </c>
      <c r="U14" s="1445">
        <v>20545032</v>
      </c>
      <c r="V14" s="1444">
        <v>0</v>
      </c>
      <c r="W14" s="1444">
        <v>0</v>
      </c>
      <c r="X14" s="1444">
        <v>0</v>
      </c>
      <c r="Y14" s="1445">
        <v>10272516</v>
      </c>
      <c r="AA14" s="1445">
        <v>17287997</v>
      </c>
      <c r="AB14" s="1444">
        <v>0</v>
      </c>
      <c r="AC14" s="1444">
        <v>0</v>
      </c>
      <c r="AD14" s="1444">
        <v>0</v>
      </c>
      <c r="AE14" s="1445">
        <v>8643998</v>
      </c>
      <c r="AG14" s="1445">
        <v>14998073</v>
      </c>
      <c r="AH14" s="1444">
        <v>0</v>
      </c>
      <c r="AI14" s="1444">
        <v>0</v>
      </c>
      <c r="AJ14" s="1444">
        <v>0</v>
      </c>
      <c r="AK14" s="1445">
        <v>7499036</v>
      </c>
      <c r="AM14" s="1445">
        <v>18801724</v>
      </c>
      <c r="AN14" s="1444">
        <v>0</v>
      </c>
      <c r="AO14" s="1444">
        <v>0</v>
      </c>
      <c r="AP14" s="1444">
        <v>0</v>
      </c>
      <c r="AQ14" s="1445">
        <v>9400862</v>
      </c>
      <c r="AS14" s="1445">
        <v>18682335</v>
      </c>
      <c r="AT14" s="1444">
        <v>0</v>
      </c>
      <c r="AU14" s="1444">
        <v>0</v>
      </c>
      <c r="AV14" s="1444">
        <v>0</v>
      </c>
      <c r="AW14" s="1445">
        <v>9341168</v>
      </c>
      <c r="AY14" s="1445">
        <v>9581027</v>
      </c>
      <c r="AZ14" s="1444">
        <v>0</v>
      </c>
      <c r="BA14" s="1444">
        <v>0</v>
      </c>
      <c r="BB14" s="1444">
        <v>0</v>
      </c>
      <c r="BC14" s="1445">
        <v>4790513</v>
      </c>
      <c r="BE14" s="1445">
        <v>3360705</v>
      </c>
      <c r="BF14" s="1444">
        <v>0</v>
      </c>
      <c r="BG14" s="1444">
        <v>0</v>
      </c>
      <c r="BH14" s="1444">
        <v>0</v>
      </c>
      <c r="BI14" s="1445">
        <v>1680353</v>
      </c>
      <c r="BK14" s="1445">
        <v>7228077</v>
      </c>
      <c r="BL14" s="1444">
        <v>0</v>
      </c>
      <c r="BM14" s="1444">
        <v>0</v>
      </c>
      <c r="BN14" s="1444">
        <v>0</v>
      </c>
      <c r="BO14" s="1445">
        <v>3614038</v>
      </c>
      <c r="BQ14" s="1445">
        <v>7571163</v>
      </c>
      <c r="BR14" s="1444">
        <v>0</v>
      </c>
      <c r="BS14" s="1444">
        <v>0</v>
      </c>
      <c r="BT14" s="1444">
        <v>0</v>
      </c>
      <c r="BU14" s="1445">
        <v>3785582</v>
      </c>
      <c r="BW14" s="1445">
        <v>8556630</v>
      </c>
      <c r="BX14" s="1444">
        <v>0</v>
      </c>
      <c r="BY14" s="1444">
        <v>0</v>
      </c>
      <c r="BZ14" s="1444">
        <v>0</v>
      </c>
      <c r="CA14" s="1445">
        <v>4278315</v>
      </c>
      <c r="CC14" s="1445">
        <v>7417281</v>
      </c>
      <c r="CD14" s="1444">
        <v>0</v>
      </c>
      <c r="CE14" s="1444">
        <v>0</v>
      </c>
      <c r="CF14" s="1444">
        <v>0</v>
      </c>
      <c r="CG14" s="1445">
        <v>3708641</v>
      </c>
      <c r="CI14" s="1445">
        <v>3910294</v>
      </c>
      <c r="CJ14" s="1444">
        <v>0</v>
      </c>
      <c r="CK14" s="1444">
        <v>0</v>
      </c>
      <c r="CL14" s="1444">
        <v>0</v>
      </c>
      <c r="CM14" s="1445">
        <v>1955147</v>
      </c>
      <c r="CO14" s="1445">
        <v>6884740</v>
      </c>
      <c r="CP14" s="1444">
        <v>0</v>
      </c>
      <c r="CQ14" s="1444">
        <v>0</v>
      </c>
      <c r="CR14" s="1444">
        <v>0</v>
      </c>
      <c r="CS14" s="1445">
        <v>3442370</v>
      </c>
      <c r="CU14" s="1445">
        <v>9592932</v>
      </c>
      <c r="CV14" s="1444">
        <v>0</v>
      </c>
      <c r="CW14" s="1444">
        <v>0</v>
      </c>
      <c r="CX14" s="1444">
        <v>0</v>
      </c>
      <c r="CY14" s="1445">
        <v>4796466</v>
      </c>
      <c r="DA14" s="1444">
        <v>11962483</v>
      </c>
      <c r="DB14" s="1444">
        <v>0</v>
      </c>
      <c r="DC14" s="1444">
        <v>0</v>
      </c>
      <c r="DD14" s="1444">
        <v>0</v>
      </c>
      <c r="DE14" s="1446">
        <v>5981242</v>
      </c>
      <c r="DG14" s="1444">
        <v>13687179</v>
      </c>
      <c r="DH14" s="1444">
        <v>0</v>
      </c>
      <c r="DI14" s="1444">
        <v>0</v>
      </c>
      <c r="DJ14" s="1444">
        <v>0</v>
      </c>
      <c r="DK14" s="1446">
        <v>6843589</v>
      </c>
      <c r="DM14" s="1444">
        <v>15580433</v>
      </c>
      <c r="DN14" s="1444">
        <v>0</v>
      </c>
      <c r="DO14" s="1444">
        <v>0</v>
      </c>
      <c r="DP14" s="1444">
        <v>0</v>
      </c>
      <c r="DQ14" s="1444">
        <v>7790217</v>
      </c>
      <c r="DS14" s="1444">
        <v>11737987</v>
      </c>
      <c r="DT14" s="1444">
        <v>0</v>
      </c>
      <c r="DU14" s="1444">
        <v>0</v>
      </c>
      <c r="DV14" s="1444">
        <v>0</v>
      </c>
      <c r="DW14" s="1444">
        <v>5868993</v>
      </c>
      <c r="DY14" s="1444">
        <v>4424956</v>
      </c>
      <c r="DZ14" s="1444">
        <v>0</v>
      </c>
      <c r="EA14" s="1444">
        <v>0</v>
      </c>
      <c r="EB14" s="1444">
        <v>0</v>
      </c>
      <c r="EC14" s="1444">
        <v>2212477</v>
      </c>
      <c r="EE14" s="1444">
        <v>4318631</v>
      </c>
      <c r="EF14" s="1444">
        <v>0</v>
      </c>
      <c r="EG14" s="1444">
        <v>0</v>
      </c>
      <c r="EH14" s="1444">
        <v>0</v>
      </c>
      <c r="EI14" s="1444">
        <v>2159316</v>
      </c>
      <c r="EK14" s="1379">
        <v>4168936</v>
      </c>
      <c r="EL14" s="1379">
        <v>0</v>
      </c>
      <c r="EM14" s="1379">
        <v>0</v>
      </c>
      <c r="EN14" s="1379">
        <v>0</v>
      </c>
      <c r="EO14" s="1379">
        <v>2084468</v>
      </c>
      <c r="EQ14" s="1379">
        <v>3219738</v>
      </c>
      <c r="ER14" s="1379">
        <v>0</v>
      </c>
      <c r="ES14" s="1379">
        <v>0</v>
      </c>
      <c r="ET14" s="1379">
        <v>0</v>
      </c>
      <c r="EU14" s="1379">
        <v>1609869</v>
      </c>
      <c r="EW14" s="1379">
        <v>3262279</v>
      </c>
      <c r="EX14" s="1379">
        <v>0</v>
      </c>
      <c r="EY14" s="1379">
        <v>0</v>
      </c>
      <c r="EZ14" s="1379">
        <v>0</v>
      </c>
      <c r="FA14" s="1379">
        <v>1631139</v>
      </c>
    </row>
    <row r="15" spans="1:159">
      <c r="A15" s="1086">
        <v>9</v>
      </c>
      <c r="B15" s="1091" t="s">
        <v>1400</v>
      </c>
      <c r="C15" s="2243">
        <v>37272965</v>
      </c>
      <c r="D15" s="2243">
        <v>868443222</v>
      </c>
      <c r="E15" s="2243">
        <v>72714483</v>
      </c>
      <c r="F15" s="2243">
        <v>155971210</v>
      </c>
      <c r="G15" s="2243">
        <v>369877051</v>
      </c>
      <c r="I15" s="2243">
        <v>33978292</v>
      </c>
      <c r="J15" s="2243">
        <v>923676583</v>
      </c>
      <c r="K15" s="2243">
        <v>73170018</v>
      </c>
      <c r="L15" s="2243">
        <v>145861000</v>
      </c>
      <c r="M15" s="2243">
        <v>359995956</v>
      </c>
      <c r="O15" s="2243">
        <v>52413960</v>
      </c>
      <c r="P15" s="2243">
        <v>868962843</v>
      </c>
      <c r="Q15" s="2243">
        <v>100841970</v>
      </c>
      <c r="R15" s="2243">
        <v>157551181</v>
      </c>
      <c r="S15" s="2243">
        <v>420248546</v>
      </c>
      <c r="U15" s="1445">
        <v>48000077</v>
      </c>
      <c r="V15" s="1445">
        <v>881789225</v>
      </c>
      <c r="W15" s="1445">
        <v>96459381</v>
      </c>
      <c r="X15" s="1445">
        <v>143703378</v>
      </c>
      <c r="Y15" s="1445">
        <v>385612768</v>
      </c>
      <c r="AA15" s="1445">
        <v>45559058</v>
      </c>
      <c r="AB15" s="1445">
        <v>832334369</v>
      </c>
      <c r="AC15" s="1445">
        <v>75680322</v>
      </c>
      <c r="AD15" s="1445">
        <v>156250222</v>
      </c>
      <c r="AE15" s="1445">
        <v>379514062</v>
      </c>
      <c r="AG15" s="1445">
        <v>45423555</v>
      </c>
      <c r="AH15" s="1445">
        <v>811483028</v>
      </c>
      <c r="AI15" s="1445">
        <v>73971481</v>
      </c>
      <c r="AJ15" s="1445">
        <v>167095205</v>
      </c>
      <c r="AK15" s="1445">
        <v>387167075</v>
      </c>
      <c r="AM15" s="1445">
        <v>47738343</v>
      </c>
      <c r="AN15" s="1445">
        <v>850504360</v>
      </c>
      <c r="AO15" s="1445">
        <v>90544907</v>
      </c>
      <c r="AP15" s="1445">
        <v>157580685</v>
      </c>
      <c r="AQ15" s="1445">
        <v>406723698</v>
      </c>
      <c r="AS15" s="1445">
        <v>38158299</v>
      </c>
      <c r="AT15" s="1445">
        <v>888519573</v>
      </c>
      <c r="AU15" s="1445">
        <v>81243834</v>
      </c>
      <c r="AV15" s="1445">
        <v>145870039</v>
      </c>
      <c r="AW15" s="1445">
        <v>379611858</v>
      </c>
      <c r="AY15" s="1445">
        <v>47479516</v>
      </c>
      <c r="AZ15" s="1445">
        <v>887174087</v>
      </c>
      <c r="BA15" s="1445">
        <v>81634775</v>
      </c>
      <c r="BB15" s="1445">
        <v>140883302</v>
      </c>
      <c r="BC15" s="1445">
        <v>387462473</v>
      </c>
      <c r="BE15" s="1445">
        <v>46410499</v>
      </c>
      <c r="BF15" s="1445">
        <v>827297334</v>
      </c>
      <c r="BG15" s="1445">
        <v>76649535</v>
      </c>
      <c r="BH15" s="1445">
        <v>131945419</v>
      </c>
      <c r="BI15" s="1445">
        <v>365777003</v>
      </c>
      <c r="BK15" s="1445">
        <v>40989829</v>
      </c>
      <c r="BL15" s="1445">
        <v>790687436</v>
      </c>
      <c r="BM15" s="1445">
        <v>86109364</v>
      </c>
      <c r="BN15" s="1445">
        <v>136733850</v>
      </c>
      <c r="BO15" s="1445">
        <v>370435570</v>
      </c>
      <c r="BQ15" s="1445">
        <v>39985228</v>
      </c>
      <c r="BR15" s="1445">
        <v>771481907</v>
      </c>
      <c r="BS15" s="1445">
        <v>97724144</v>
      </c>
      <c r="BT15" s="1445">
        <v>148722340</v>
      </c>
      <c r="BU15" s="1445">
        <v>380213410</v>
      </c>
      <c r="BW15" s="1445">
        <v>48655005</v>
      </c>
      <c r="BX15" s="1445">
        <v>714665178</v>
      </c>
      <c r="BY15" s="1445">
        <v>69127176</v>
      </c>
      <c r="BZ15" s="1445">
        <v>170362837</v>
      </c>
      <c r="CA15" s="1445">
        <v>384329147</v>
      </c>
      <c r="CC15" s="1445">
        <v>47791272</v>
      </c>
      <c r="CD15" s="1445">
        <v>693725799</v>
      </c>
      <c r="CE15" s="1445">
        <v>68067968</v>
      </c>
      <c r="CF15" s="1445">
        <v>181443352</v>
      </c>
      <c r="CG15" s="1445">
        <v>393839414</v>
      </c>
      <c r="CI15" s="1445">
        <v>50099124</v>
      </c>
      <c r="CJ15" s="1445">
        <v>693593275</v>
      </c>
      <c r="CK15" s="1445">
        <v>46908509</v>
      </c>
      <c r="CL15" s="1445">
        <v>186752351</v>
      </c>
      <c r="CM15" s="1445">
        <v>382508192</v>
      </c>
      <c r="CO15" s="1445">
        <v>56737960</v>
      </c>
      <c r="CP15" s="1445">
        <v>689979846</v>
      </c>
      <c r="CQ15" s="1445">
        <v>54501580</v>
      </c>
      <c r="CR15" s="1445">
        <v>165573988</v>
      </c>
      <c r="CS15" s="1445">
        <v>361754465</v>
      </c>
      <c r="CU15" s="1445">
        <v>64171479</v>
      </c>
      <c r="CV15" s="1445">
        <v>591730847</v>
      </c>
      <c r="CW15" s="1445">
        <v>89850474</v>
      </c>
      <c r="CX15" s="1445">
        <v>139481926</v>
      </c>
      <c r="CY15" s="1445">
        <v>350415854</v>
      </c>
      <c r="DA15" s="1444">
        <v>67919060</v>
      </c>
      <c r="DB15" s="1444">
        <v>580403954</v>
      </c>
      <c r="DC15" s="1444">
        <v>76455154</v>
      </c>
      <c r="DD15" s="1444">
        <v>120355588</v>
      </c>
      <c r="DE15" s="1446">
        <v>324039891</v>
      </c>
      <c r="DG15" s="1444">
        <v>71901578</v>
      </c>
      <c r="DH15" s="1444">
        <v>605452613</v>
      </c>
      <c r="DI15" s="1444">
        <v>62145783</v>
      </c>
      <c r="DJ15" s="1444">
        <v>113894036</v>
      </c>
      <c r="DK15" s="1446">
        <v>320336978</v>
      </c>
      <c r="DM15" s="1444">
        <v>60081942</v>
      </c>
      <c r="DN15" s="1444">
        <v>610098300</v>
      </c>
      <c r="DO15" s="1444">
        <v>53773225</v>
      </c>
      <c r="DP15" s="1444">
        <v>115099937</v>
      </c>
      <c r="DQ15" s="1444">
        <v>303364060</v>
      </c>
      <c r="DS15" s="1444">
        <v>53677174</v>
      </c>
      <c r="DT15" s="1444">
        <v>552258229</v>
      </c>
      <c r="DU15" s="1444">
        <v>53796604</v>
      </c>
      <c r="DV15" s="1444">
        <v>115310016</v>
      </c>
      <c r="DW15" s="1444">
        <v>296087178</v>
      </c>
      <c r="DY15" s="1444">
        <v>64835282</v>
      </c>
      <c r="DZ15" s="1444">
        <v>580540546</v>
      </c>
      <c r="EA15" s="1444">
        <v>72233586</v>
      </c>
      <c r="EB15" s="1444">
        <v>127063464</v>
      </c>
      <c r="EC15" s="1444">
        <v>327538933</v>
      </c>
      <c r="EE15" s="1444">
        <v>62431270</v>
      </c>
      <c r="EF15" s="1444">
        <v>621527331</v>
      </c>
      <c r="EG15" s="1444">
        <v>51601939</v>
      </c>
      <c r="EH15" s="1444">
        <v>127137212</v>
      </c>
      <c r="EI15" s="1444">
        <v>320101231</v>
      </c>
      <c r="EK15" s="1379">
        <v>62353305</v>
      </c>
      <c r="EL15" s="1379">
        <v>640438576</v>
      </c>
      <c r="EM15" s="1379">
        <v>47841073</v>
      </c>
      <c r="EN15" s="1379">
        <v>137996387</v>
      </c>
      <c r="EO15" s="1379">
        <v>318872346</v>
      </c>
      <c r="EQ15" s="1379">
        <v>62404280</v>
      </c>
      <c r="ER15" s="1379">
        <v>632033049</v>
      </c>
      <c r="ES15" s="1379">
        <v>63060705</v>
      </c>
      <c r="ET15" s="1379">
        <v>127778978</v>
      </c>
      <c r="EU15" s="1379">
        <v>313656608</v>
      </c>
      <c r="EW15" s="1379">
        <v>44249274</v>
      </c>
      <c r="EX15" s="1379">
        <v>590742473</v>
      </c>
      <c r="EY15" s="1379">
        <v>70020066</v>
      </c>
      <c r="EZ15" s="1379">
        <v>122921020</v>
      </c>
      <c r="FA15" s="1379">
        <v>281420056</v>
      </c>
    </row>
    <row r="16" spans="1:159" ht="39.6">
      <c r="A16" s="1364">
        <v>10</v>
      </c>
      <c r="B16" s="1440" t="s">
        <v>1401</v>
      </c>
      <c r="C16" s="2242">
        <v>0</v>
      </c>
      <c r="D16" s="2242">
        <v>172334150</v>
      </c>
      <c r="E16" s="2242">
        <v>13482512</v>
      </c>
      <c r="F16" s="2242">
        <v>1269312</v>
      </c>
      <c r="G16" s="2242">
        <v>0</v>
      </c>
      <c r="I16" s="2242">
        <v>0</v>
      </c>
      <c r="J16" s="2242">
        <v>170275264</v>
      </c>
      <c r="K16" s="2242">
        <v>13930292</v>
      </c>
      <c r="L16" s="2242">
        <v>1297090</v>
      </c>
      <c r="M16" s="2242">
        <v>0</v>
      </c>
      <c r="O16" s="2242">
        <v>0</v>
      </c>
      <c r="P16" s="2242">
        <v>171196045</v>
      </c>
      <c r="Q16" s="2242">
        <v>13407380</v>
      </c>
      <c r="R16" s="2242">
        <v>1285529</v>
      </c>
      <c r="S16" s="2242">
        <v>0</v>
      </c>
      <c r="U16" s="1441">
        <v>0</v>
      </c>
      <c r="V16" s="1442">
        <v>159225211</v>
      </c>
      <c r="W16" s="1442">
        <v>10584207</v>
      </c>
      <c r="X16" s="1442">
        <v>808185</v>
      </c>
      <c r="Y16" s="1441">
        <v>0</v>
      </c>
      <c r="AA16" s="1441">
        <v>0</v>
      </c>
      <c r="AB16" s="1442">
        <v>153768970</v>
      </c>
      <c r="AC16" s="1442">
        <v>9942485</v>
      </c>
      <c r="AD16" s="1442">
        <v>736320</v>
      </c>
      <c r="AE16" s="1441">
        <v>0</v>
      </c>
      <c r="AG16" s="1441">
        <v>0</v>
      </c>
      <c r="AH16" s="1442">
        <v>149199111</v>
      </c>
      <c r="AI16" s="1442">
        <v>9682559</v>
      </c>
      <c r="AJ16" s="1442">
        <v>813774</v>
      </c>
      <c r="AK16" s="1441">
        <v>0</v>
      </c>
      <c r="AM16" s="1441">
        <v>0</v>
      </c>
      <c r="AN16" s="1442">
        <v>152202686</v>
      </c>
      <c r="AO16" s="1442">
        <v>10143781</v>
      </c>
      <c r="AP16" s="1442">
        <v>888958</v>
      </c>
      <c r="AQ16" s="1441">
        <v>0</v>
      </c>
      <c r="AS16" s="1441">
        <v>0</v>
      </c>
      <c r="AT16" s="1442">
        <v>142141490</v>
      </c>
      <c r="AU16" s="1442">
        <v>8856189</v>
      </c>
      <c r="AV16" s="1442">
        <v>668351</v>
      </c>
      <c r="AW16" s="1441">
        <v>0</v>
      </c>
      <c r="AY16" s="1441">
        <v>0</v>
      </c>
      <c r="AZ16" s="1442">
        <v>146250540</v>
      </c>
      <c r="BA16" s="1442">
        <v>9254615</v>
      </c>
      <c r="BB16" s="1442">
        <v>676636</v>
      </c>
      <c r="BC16" s="1441">
        <v>0</v>
      </c>
      <c r="BE16" s="1441">
        <v>0</v>
      </c>
      <c r="BF16" s="1442">
        <v>148514773</v>
      </c>
      <c r="BG16" s="1442">
        <v>9276277</v>
      </c>
      <c r="BH16" s="1442">
        <v>690305</v>
      </c>
      <c r="BI16" s="1441">
        <v>0</v>
      </c>
      <c r="BK16" s="1441">
        <v>0</v>
      </c>
      <c r="BL16" s="1442">
        <v>143899421</v>
      </c>
      <c r="BM16" s="1442">
        <v>9378031</v>
      </c>
      <c r="BN16" s="1442">
        <v>712431</v>
      </c>
      <c r="BO16" s="1441">
        <v>0</v>
      </c>
      <c r="BQ16" s="1441">
        <v>0</v>
      </c>
      <c r="BR16" s="1442">
        <v>128961248</v>
      </c>
      <c r="BS16" s="1442">
        <v>11022005</v>
      </c>
      <c r="BT16" s="1442">
        <v>875141</v>
      </c>
      <c r="BU16" s="1441">
        <v>0</v>
      </c>
      <c r="BW16" s="1441">
        <v>0</v>
      </c>
      <c r="BX16" s="1442">
        <v>120120608</v>
      </c>
      <c r="BY16" s="1442">
        <v>8056305</v>
      </c>
      <c r="BZ16" s="1442">
        <v>668686</v>
      </c>
      <c r="CA16" s="1441">
        <v>0</v>
      </c>
      <c r="CC16" s="1441">
        <v>0</v>
      </c>
      <c r="CD16" s="1442">
        <v>119366006</v>
      </c>
      <c r="CE16" s="1442">
        <v>8424369</v>
      </c>
      <c r="CF16" s="1442">
        <v>668472</v>
      </c>
      <c r="CG16" s="1441">
        <v>0</v>
      </c>
      <c r="CI16" s="1441">
        <v>0</v>
      </c>
      <c r="CJ16" s="1442">
        <v>127316932</v>
      </c>
      <c r="CK16" s="1442">
        <v>9021350</v>
      </c>
      <c r="CL16" s="1442">
        <v>660053</v>
      </c>
      <c r="CM16" s="1441">
        <v>0</v>
      </c>
      <c r="CO16" s="1441">
        <v>0</v>
      </c>
      <c r="CP16" s="1442">
        <v>109053841</v>
      </c>
      <c r="CQ16" s="1442">
        <v>12281809</v>
      </c>
      <c r="CR16" s="1442">
        <v>771463</v>
      </c>
      <c r="CS16" s="1441">
        <v>0</v>
      </c>
      <c r="CU16" s="1441">
        <v>0</v>
      </c>
      <c r="CV16" s="1442">
        <v>104774121</v>
      </c>
      <c r="CW16" s="1442">
        <v>12036643</v>
      </c>
      <c r="CX16" s="1442">
        <v>782074</v>
      </c>
      <c r="CY16" s="1441">
        <v>0</v>
      </c>
      <c r="DA16" s="1441">
        <v>0</v>
      </c>
      <c r="DB16" s="1441">
        <v>94517601</v>
      </c>
      <c r="DC16" s="1441">
        <v>11771935</v>
      </c>
      <c r="DD16" s="1441">
        <v>873712</v>
      </c>
      <c r="DE16" s="1441">
        <v>0</v>
      </c>
      <c r="DG16" s="1441">
        <v>0</v>
      </c>
      <c r="DH16" s="1441">
        <v>95645434</v>
      </c>
      <c r="DI16" s="1441">
        <v>11496958</v>
      </c>
      <c r="DJ16" s="1441">
        <v>971644</v>
      </c>
      <c r="DK16" s="1441">
        <v>0</v>
      </c>
      <c r="DM16" s="1441">
        <v>0</v>
      </c>
      <c r="DN16" s="1441">
        <v>83783695</v>
      </c>
      <c r="DO16" s="1441">
        <v>12951705</v>
      </c>
      <c r="DP16" s="1441">
        <v>1035318</v>
      </c>
      <c r="DQ16" s="1441">
        <v>0</v>
      </c>
      <c r="DS16" s="1441">
        <v>0</v>
      </c>
      <c r="DT16" s="1441">
        <v>84229148</v>
      </c>
      <c r="DU16" s="1441">
        <v>9711812</v>
      </c>
      <c r="DV16" s="1441">
        <v>753723</v>
      </c>
      <c r="DW16" s="1441">
        <v>0</v>
      </c>
      <c r="DY16" s="1441">
        <v>0</v>
      </c>
      <c r="DZ16" s="1441">
        <v>72620871</v>
      </c>
      <c r="EA16" s="1441">
        <v>8679913</v>
      </c>
      <c r="EB16" s="1441">
        <v>696444</v>
      </c>
      <c r="EC16" s="1441">
        <v>0</v>
      </c>
      <c r="EE16" s="1441">
        <v>0</v>
      </c>
      <c r="EF16" s="1441">
        <v>81068114</v>
      </c>
      <c r="EG16" s="1441">
        <v>9589180</v>
      </c>
      <c r="EH16" s="1441">
        <v>721212</v>
      </c>
      <c r="EI16" s="1441">
        <v>0</v>
      </c>
      <c r="EK16" s="1371">
        <v>0</v>
      </c>
      <c r="EL16" s="1371">
        <v>68783229</v>
      </c>
      <c r="EM16" s="1371">
        <v>9559418</v>
      </c>
      <c r="EN16" s="1371">
        <v>554800</v>
      </c>
      <c r="EO16" s="1371">
        <v>0</v>
      </c>
      <c r="EQ16" s="1371">
        <v>0</v>
      </c>
      <c r="ER16" s="1371">
        <v>59833812</v>
      </c>
      <c r="ES16" s="1371">
        <v>5401352</v>
      </c>
      <c r="ET16" s="1371">
        <v>390367</v>
      </c>
      <c r="EU16" s="1371">
        <v>0</v>
      </c>
      <c r="EW16" s="1371">
        <v>0</v>
      </c>
      <c r="EX16" s="1371">
        <v>67328769</v>
      </c>
      <c r="EY16" s="1371">
        <v>6221477</v>
      </c>
      <c r="EZ16" s="1371">
        <v>401217</v>
      </c>
      <c r="FA16" s="1371">
        <v>0</v>
      </c>
    </row>
    <row r="17" spans="1:157">
      <c r="A17" s="1364">
        <v>11</v>
      </c>
      <c r="B17" s="1440" t="s">
        <v>1402</v>
      </c>
      <c r="C17" s="2242">
        <v>106321087</v>
      </c>
      <c r="D17" s="2242">
        <v>183733587</v>
      </c>
      <c r="E17" s="2242">
        <v>15627613</v>
      </c>
      <c r="F17" s="2242">
        <v>77389725</v>
      </c>
      <c r="G17" s="2242">
        <v>85203532</v>
      </c>
      <c r="I17" s="2242">
        <v>93976157</v>
      </c>
      <c r="J17" s="2242">
        <v>163666960</v>
      </c>
      <c r="K17" s="2242">
        <v>13883101</v>
      </c>
      <c r="L17" s="2242">
        <v>75207588</v>
      </c>
      <c r="M17" s="2242">
        <v>82149139</v>
      </c>
      <c r="O17" s="2242">
        <v>74114055</v>
      </c>
      <c r="P17" s="2242">
        <v>113927347</v>
      </c>
      <c r="Q17" s="2242">
        <v>10468749</v>
      </c>
      <c r="R17" s="2242">
        <v>84850425</v>
      </c>
      <c r="S17" s="2242">
        <v>90084799</v>
      </c>
      <c r="U17" s="1442">
        <v>97868305</v>
      </c>
      <c r="V17" s="1442">
        <v>124818334</v>
      </c>
      <c r="W17" s="1442">
        <v>9480944</v>
      </c>
      <c r="X17" s="1442">
        <v>80760812</v>
      </c>
      <c r="Y17" s="1442">
        <v>85501284</v>
      </c>
      <c r="AA17" s="1442">
        <v>134022473</v>
      </c>
      <c r="AB17" s="1442">
        <v>96318464</v>
      </c>
      <c r="AC17" s="1442">
        <v>2996765</v>
      </c>
      <c r="AD17" s="1442">
        <v>77821015</v>
      </c>
      <c r="AE17" s="1442">
        <v>79319397</v>
      </c>
      <c r="AG17" s="1442">
        <v>127101114</v>
      </c>
      <c r="AH17" s="1442">
        <v>99265984</v>
      </c>
      <c r="AI17" s="1442">
        <v>5282375</v>
      </c>
      <c r="AJ17" s="1442">
        <v>72696889</v>
      </c>
      <c r="AK17" s="1442">
        <v>75338077</v>
      </c>
      <c r="AM17" s="1442">
        <v>120657717</v>
      </c>
      <c r="AN17" s="1442">
        <v>211024802</v>
      </c>
      <c r="AO17" s="1442">
        <v>9131161</v>
      </c>
      <c r="AP17" s="1442">
        <v>72036024</v>
      </c>
      <c r="AQ17" s="1442">
        <v>76601605</v>
      </c>
      <c r="AS17" s="1442">
        <v>123235600</v>
      </c>
      <c r="AT17" s="1442">
        <v>214876359</v>
      </c>
      <c r="AU17" s="1442">
        <v>8742474</v>
      </c>
      <c r="AV17" s="1442">
        <v>68239136</v>
      </c>
      <c r="AW17" s="1442">
        <v>72610373</v>
      </c>
      <c r="AY17" s="1442">
        <v>113824302</v>
      </c>
      <c r="AZ17" s="1442">
        <v>197730019</v>
      </c>
      <c r="BA17" s="1442">
        <v>9089752</v>
      </c>
      <c r="BB17" s="1442">
        <v>64804010</v>
      </c>
      <c r="BC17" s="1442">
        <v>69348886</v>
      </c>
      <c r="BE17" s="1442">
        <v>99907977</v>
      </c>
      <c r="BF17" s="1442">
        <v>191333901</v>
      </c>
      <c r="BG17" s="1442">
        <v>6513228</v>
      </c>
      <c r="BH17" s="1442">
        <v>65988422</v>
      </c>
      <c r="BI17" s="1442">
        <v>69245036</v>
      </c>
      <c r="BK17" s="1442">
        <v>90263115</v>
      </c>
      <c r="BL17" s="1442">
        <v>148310662</v>
      </c>
      <c r="BM17" s="1442">
        <v>5701920</v>
      </c>
      <c r="BN17" s="1442">
        <v>67942001</v>
      </c>
      <c r="BO17" s="1442">
        <v>70792962</v>
      </c>
      <c r="BQ17" s="1442">
        <v>111496352</v>
      </c>
      <c r="BR17" s="1442">
        <v>152884081</v>
      </c>
      <c r="BS17" s="1442">
        <v>5030288</v>
      </c>
      <c r="BT17" s="1442">
        <v>63857871</v>
      </c>
      <c r="BU17" s="1442">
        <v>66373015</v>
      </c>
      <c r="BW17" s="1442">
        <v>108650819</v>
      </c>
      <c r="BX17" s="1442">
        <v>153340429</v>
      </c>
      <c r="BY17" s="1442">
        <v>2587262</v>
      </c>
      <c r="BZ17" s="1442">
        <v>62831585</v>
      </c>
      <c r="CA17" s="1442">
        <v>64125216</v>
      </c>
      <c r="CC17" s="1442">
        <v>97416141</v>
      </c>
      <c r="CD17" s="1442">
        <v>164306202</v>
      </c>
      <c r="CE17" s="1442">
        <v>4890740</v>
      </c>
      <c r="CF17" s="1442">
        <v>55820366</v>
      </c>
      <c r="CG17" s="1442">
        <v>58265736</v>
      </c>
      <c r="CI17" s="1442">
        <v>89885234</v>
      </c>
      <c r="CJ17" s="1442">
        <v>164024545</v>
      </c>
      <c r="CK17" s="1442">
        <v>3594902</v>
      </c>
      <c r="CL17" s="1442">
        <v>54225264</v>
      </c>
      <c r="CM17" s="1442">
        <v>56022714</v>
      </c>
      <c r="CO17" s="1442">
        <v>107544727</v>
      </c>
      <c r="CP17" s="1442">
        <v>146686497</v>
      </c>
      <c r="CQ17" s="1442">
        <v>2450981</v>
      </c>
      <c r="CR17" s="1442">
        <v>50998431</v>
      </c>
      <c r="CS17" s="1442">
        <v>52223922</v>
      </c>
      <c r="CU17" s="1442">
        <v>109367534</v>
      </c>
      <c r="CV17" s="1442">
        <v>132044830</v>
      </c>
      <c r="CW17" s="1442">
        <v>787946</v>
      </c>
      <c r="CX17" s="1442">
        <v>51762407</v>
      </c>
      <c r="CY17" s="1442">
        <v>52156379</v>
      </c>
      <c r="DA17" s="1441">
        <v>94914880</v>
      </c>
      <c r="DB17" s="1441">
        <v>125380017</v>
      </c>
      <c r="DC17" s="1441">
        <v>2079474</v>
      </c>
      <c r="DD17" s="1441">
        <v>41543265</v>
      </c>
      <c r="DE17" s="1443">
        <v>42583002</v>
      </c>
      <c r="DG17" s="1441">
        <v>79082222</v>
      </c>
      <c r="DH17" s="1441">
        <v>118091127</v>
      </c>
      <c r="DI17" s="1441">
        <v>1650636</v>
      </c>
      <c r="DJ17" s="1441">
        <v>32696345</v>
      </c>
      <c r="DK17" s="1443">
        <v>33521663</v>
      </c>
      <c r="DM17" s="1441">
        <v>101797914</v>
      </c>
      <c r="DN17" s="1441">
        <v>125357582</v>
      </c>
      <c r="DO17" s="1441">
        <v>87252</v>
      </c>
      <c r="DP17" s="1441">
        <v>2767462</v>
      </c>
      <c r="DQ17" s="1441">
        <v>2811088</v>
      </c>
      <c r="DS17" s="1441">
        <v>94292250</v>
      </c>
      <c r="DT17" s="1441">
        <v>137201814</v>
      </c>
      <c r="DU17" s="1441">
        <v>233027</v>
      </c>
      <c r="DV17" s="1441">
        <v>2855748</v>
      </c>
      <c r="DW17" s="1441">
        <v>2972262</v>
      </c>
      <c r="DY17" s="1441">
        <v>91434502</v>
      </c>
      <c r="DZ17" s="1441">
        <v>138990116</v>
      </c>
      <c r="EA17" s="1441">
        <v>34218</v>
      </c>
      <c r="EB17" s="1441">
        <v>3773266</v>
      </c>
      <c r="EC17" s="1441">
        <v>3790375</v>
      </c>
      <c r="EE17" s="1441">
        <v>77776824</v>
      </c>
      <c r="EF17" s="1441">
        <v>131273345</v>
      </c>
      <c r="EG17" s="1441">
        <v>119926</v>
      </c>
      <c r="EH17" s="1441">
        <v>3485496</v>
      </c>
      <c r="EI17" s="1441">
        <v>3545458</v>
      </c>
      <c r="EK17" s="1371">
        <v>91552036</v>
      </c>
      <c r="EL17" s="1371">
        <v>152316618</v>
      </c>
      <c r="EM17" s="1371">
        <v>116543</v>
      </c>
      <c r="EN17" s="1371">
        <v>2808410</v>
      </c>
      <c r="EO17" s="1371">
        <v>2866681</v>
      </c>
      <c r="EQ17" s="1371">
        <v>93144122</v>
      </c>
      <c r="ER17" s="1371">
        <v>162149227</v>
      </c>
      <c r="ES17" s="1371">
        <v>583102</v>
      </c>
      <c r="ET17" s="1371">
        <v>2407269</v>
      </c>
      <c r="EU17" s="1371">
        <v>2698821</v>
      </c>
      <c r="EW17" s="1371">
        <v>83199437</v>
      </c>
      <c r="EX17" s="1371">
        <v>192628097</v>
      </c>
      <c r="EY17" s="1371">
        <v>705633</v>
      </c>
      <c r="EZ17" s="1371">
        <v>3217642</v>
      </c>
      <c r="FA17" s="1371">
        <v>3570459</v>
      </c>
    </row>
    <row r="18" spans="1:157">
      <c r="A18" s="1086">
        <v>12</v>
      </c>
      <c r="B18" s="1447" t="s">
        <v>1403</v>
      </c>
      <c r="C18" s="2244"/>
      <c r="D18" s="2244">
        <v>37450823</v>
      </c>
      <c r="E18" s="2244">
        <v>0</v>
      </c>
      <c r="F18" s="2244">
        <v>0</v>
      </c>
      <c r="G18" s="2244"/>
      <c r="I18" s="2244"/>
      <c r="J18" s="2244">
        <v>36200295</v>
      </c>
      <c r="K18" s="2244">
        <v>0</v>
      </c>
      <c r="L18" s="2244">
        <v>0</v>
      </c>
      <c r="M18" s="2244"/>
      <c r="O18" s="2244"/>
      <c r="P18" s="2244">
        <v>18958815</v>
      </c>
      <c r="Q18" s="2244">
        <v>0</v>
      </c>
      <c r="R18" s="2244">
        <v>0</v>
      </c>
      <c r="S18" s="2244"/>
      <c r="U18" s="1448"/>
      <c r="V18" s="1445">
        <v>29237104</v>
      </c>
      <c r="W18" s="1444">
        <v>0</v>
      </c>
      <c r="X18" s="1444">
        <v>0</v>
      </c>
      <c r="Y18" s="1448"/>
      <c r="AA18" s="1448"/>
      <c r="AB18" s="1445">
        <v>28073708</v>
      </c>
      <c r="AC18" s="1444">
        <v>0</v>
      </c>
      <c r="AD18" s="1444">
        <v>0</v>
      </c>
      <c r="AE18" s="1448"/>
      <c r="AG18" s="1448"/>
      <c r="AH18" s="1445">
        <v>22888742</v>
      </c>
      <c r="AI18" s="1444">
        <v>0</v>
      </c>
      <c r="AJ18" s="1444">
        <v>0</v>
      </c>
      <c r="AK18" s="1448"/>
      <c r="AM18" s="1448"/>
      <c r="AN18" s="1445">
        <v>42007007</v>
      </c>
      <c r="AO18" s="1444">
        <v>0</v>
      </c>
      <c r="AP18" s="1444">
        <v>0</v>
      </c>
      <c r="AQ18" s="1448"/>
      <c r="AS18" s="1448"/>
      <c r="AT18" s="1445">
        <v>22768435</v>
      </c>
      <c r="AU18" s="1444">
        <v>0</v>
      </c>
      <c r="AV18" s="1444">
        <v>0</v>
      </c>
      <c r="AW18" s="1448"/>
      <c r="AY18" s="1448"/>
      <c r="AZ18" s="1445">
        <v>25382537</v>
      </c>
      <c r="BA18" s="1444">
        <v>0</v>
      </c>
      <c r="BB18" s="1444">
        <v>0</v>
      </c>
      <c r="BC18" s="1448"/>
      <c r="BE18" s="1448"/>
      <c r="BF18" s="1445">
        <v>35828424</v>
      </c>
      <c r="BG18" s="1444">
        <v>0</v>
      </c>
      <c r="BH18" s="1444">
        <v>0</v>
      </c>
      <c r="BI18" s="1448"/>
      <c r="BK18" s="1448"/>
      <c r="BL18" s="1445">
        <v>19680243</v>
      </c>
      <c r="BM18" s="1444">
        <v>0</v>
      </c>
      <c r="BN18" s="1444">
        <v>0</v>
      </c>
      <c r="BO18" s="1448"/>
      <c r="BQ18" s="1448"/>
      <c r="BR18" s="1445">
        <v>18286741</v>
      </c>
      <c r="BS18" s="1444">
        <v>0</v>
      </c>
      <c r="BT18" s="1444">
        <v>0</v>
      </c>
      <c r="BU18" s="1448"/>
      <c r="BW18" s="1448"/>
      <c r="BX18" s="1445">
        <v>23755794</v>
      </c>
      <c r="BY18" s="1444">
        <v>0</v>
      </c>
      <c r="BZ18" s="1444">
        <v>0</v>
      </c>
      <c r="CA18" s="1448"/>
      <c r="CC18" s="1448"/>
      <c r="CD18" s="1445">
        <v>32434650</v>
      </c>
      <c r="CE18" s="1444">
        <v>0</v>
      </c>
      <c r="CF18" s="1444">
        <v>0</v>
      </c>
      <c r="CG18" s="1448"/>
      <c r="CI18" s="1448"/>
      <c r="CJ18" s="1445">
        <v>38977948</v>
      </c>
      <c r="CK18" s="1444">
        <v>0</v>
      </c>
      <c r="CL18" s="1444">
        <v>0</v>
      </c>
      <c r="CM18" s="1448"/>
      <c r="CO18" s="1448"/>
      <c r="CP18" s="1445">
        <v>23260463</v>
      </c>
      <c r="CQ18" s="1444">
        <v>0</v>
      </c>
      <c r="CR18" s="1444">
        <v>0</v>
      </c>
      <c r="CS18" s="1448"/>
      <c r="CU18" s="1448"/>
      <c r="CV18" s="1445">
        <v>25175154</v>
      </c>
      <c r="CW18" s="1444">
        <v>0</v>
      </c>
      <c r="CX18" s="1444">
        <v>0</v>
      </c>
      <c r="CY18" s="1448"/>
      <c r="DA18" s="1449"/>
      <c r="DB18" s="1444">
        <v>18530343</v>
      </c>
      <c r="DC18" s="1444">
        <v>0</v>
      </c>
      <c r="DD18" s="1444">
        <v>0</v>
      </c>
      <c r="DE18" s="1450"/>
      <c r="DG18" s="1449"/>
      <c r="DH18" s="1444">
        <v>20984281</v>
      </c>
      <c r="DI18" s="1444">
        <v>0</v>
      </c>
      <c r="DJ18" s="1444">
        <v>0</v>
      </c>
      <c r="DK18" s="1450"/>
      <c r="DM18" s="1449"/>
      <c r="DN18" s="1444">
        <v>15679079</v>
      </c>
      <c r="DO18" s="1444">
        <v>0</v>
      </c>
      <c r="DP18" s="1444">
        <v>0</v>
      </c>
      <c r="DQ18" s="1449"/>
      <c r="DS18" s="1449"/>
      <c r="DT18" s="1444">
        <v>17435585</v>
      </c>
      <c r="DU18" s="1444">
        <v>0</v>
      </c>
      <c r="DV18" s="1444">
        <v>0</v>
      </c>
      <c r="DW18" s="1449"/>
      <c r="DY18" s="1449"/>
      <c r="DZ18" s="1444">
        <v>20571558</v>
      </c>
      <c r="EA18" s="1444">
        <v>0</v>
      </c>
      <c r="EB18" s="1444">
        <v>0</v>
      </c>
      <c r="EC18" s="1449"/>
      <c r="EE18" s="1449"/>
      <c r="EF18" s="1444">
        <v>22163178</v>
      </c>
      <c r="EG18" s="1444">
        <v>0</v>
      </c>
      <c r="EH18" s="1444">
        <v>0</v>
      </c>
      <c r="EI18" s="1449"/>
      <c r="EK18" s="1451"/>
      <c r="EL18" s="1452">
        <v>37546045</v>
      </c>
      <c r="EM18" s="1379">
        <v>0</v>
      </c>
      <c r="EN18" s="1379">
        <v>0</v>
      </c>
      <c r="EO18" s="1451"/>
      <c r="EQ18" s="1451"/>
      <c r="ER18" s="1452">
        <v>42751992</v>
      </c>
      <c r="ES18" s="1379">
        <v>0</v>
      </c>
      <c r="ET18" s="1379">
        <v>0</v>
      </c>
      <c r="EU18" s="1451"/>
      <c r="EW18" s="1451"/>
      <c r="EX18" s="1452">
        <v>48682390</v>
      </c>
      <c r="EY18" s="1379">
        <v>0</v>
      </c>
      <c r="EZ18" s="1379">
        <v>0</v>
      </c>
      <c r="FA18" s="1451"/>
    </row>
    <row r="19" spans="1:157">
      <c r="A19" s="1086">
        <v>13</v>
      </c>
      <c r="B19" s="1091" t="s">
        <v>1404</v>
      </c>
      <c r="C19" s="2243">
        <v>106321087</v>
      </c>
      <c r="D19" s="2243">
        <v>146282764</v>
      </c>
      <c r="E19" s="2243">
        <v>15627613</v>
      </c>
      <c r="F19" s="2243">
        <v>77389725</v>
      </c>
      <c r="G19" s="2243">
        <v>85203532</v>
      </c>
      <c r="I19" s="2243">
        <v>93976157</v>
      </c>
      <c r="J19" s="2243">
        <v>127466665</v>
      </c>
      <c r="K19" s="2243">
        <v>13883101</v>
      </c>
      <c r="L19" s="2243">
        <v>75207588</v>
      </c>
      <c r="M19" s="2243">
        <v>82149139</v>
      </c>
      <c r="O19" s="2243">
        <v>74114055</v>
      </c>
      <c r="P19" s="2243">
        <v>94968532</v>
      </c>
      <c r="Q19" s="2243">
        <v>10468749</v>
      </c>
      <c r="R19" s="2243">
        <v>84850425</v>
      </c>
      <c r="S19" s="2243">
        <v>90084799</v>
      </c>
      <c r="U19" s="1445">
        <v>97868305</v>
      </c>
      <c r="V19" s="1445">
        <v>95581231</v>
      </c>
      <c r="W19" s="1445">
        <v>9480944</v>
      </c>
      <c r="X19" s="1445">
        <v>80760812</v>
      </c>
      <c r="Y19" s="1445">
        <v>85501284</v>
      </c>
      <c r="AA19" s="1445">
        <v>134022473</v>
      </c>
      <c r="AB19" s="1445">
        <v>68244756</v>
      </c>
      <c r="AC19" s="1445">
        <v>2996765</v>
      </c>
      <c r="AD19" s="1445">
        <v>77821015</v>
      </c>
      <c r="AE19" s="1445">
        <v>79319397</v>
      </c>
      <c r="AG19" s="1445">
        <v>127101114</v>
      </c>
      <c r="AH19" s="1445">
        <v>76377241</v>
      </c>
      <c r="AI19" s="1445">
        <v>5282375</v>
      </c>
      <c r="AJ19" s="1445">
        <v>72696889</v>
      </c>
      <c r="AK19" s="1445">
        <v>75338077</v>
      </c>
      <c r="AM19" s="1445">
        <v>120657717</v>
      </c>
      <c r="AN19" s="1445">
        <v>169017795</v>
      </c>
      <c r="AO19" s="1445">
        <v>9131161</v>
      </c>
      <c r="AP19" s="1445">
        <v>72036024</v>
      </c>
      <c r="AQ19" s="1445">
        <v>76601605</v>
      </c>
      <c r="AS19" s="1445">
        <v>123235600</v>
      </c>
      <c r="AT19" s="1445">
        <v>192107925</v>
      </c>
      <c r="AU19" s="1445">
        <v>8742474</v>
      </c>
      <c r="AV19" s="1445">
        <v>68239136</v>
      </c>
      <c r="AW19" s="1445">
        <v>72610373</v>
      </c>
      <c r="AY19" s="1445">
        <v>113824302</v>
      </c>
      <c r="AZ19" s="1445">
        <v>172347482</v>
      </c>
      <c r="BA19" s="1445">
        <v>9089752</v>
      </c>
      <c r="BB19" s="1445">
        <v>64804010</v>
      </c>
      <c r="BC19" s="1445">
        <v>69348886</v>
      </c>
      <c r="BE19" s="1445">
        <v>99907977</v>
      </c>
      <c r="BF19" s="1445">
        <v>155505477</v>
      </c>
      <c r="BG19" s="1445">
        <v>6513228</v>
      </c>
      <c r="BH19" s="1445">
        <v>65988422</v>
      </c>
      <c r="BI19" s="1445">
        <v>69245036</v>
      </c>
      <c r="BK19" s="1445">
        <v>90263115</v>
      </c>
      <c r="BL19" s="1445">
        <v>128630420</v>
      </c>
      <c r="BM19" s="1445">
        <v>5701920</v>
      </c>
      <c r="BN19" s="1445">
        <v>67942001</v>
      </c>
      <c r="BO19" s="1445">
        <v>70792962</v>
      </c>
      <c r="BQ19" s="1445">
        <v>111496352</v>
      </c>
      <c r="BR19" s="1445">
        <v>134597340</v>
      </c>
      <c r="BS19" s="1445">
        <v>5030288</v>
      </c>
      <c r="BT19" s="1445">
        <v>63857871</v>
      </c>
      <c r="BU19" s="1445">
        <v>66373015</v>
      </c>
      <c r="BW19" s="1445">
        <v>108650819</v>
      </c>
      <c r="BX19" s="1445">
        <v>129584635</v>
      </c>
      <c r="BY19" s="1445">
        <v>2587262</v>
      </c>
      <c r="BZ19" s="1445">
        <v>62831585</v>
      </c>
      <c r="CA19" s="1445">
        <v>64125216</v>
      </c>
      <c r="CC19" s="1445">
        <v>97416141</v>
      </c>
      <c r="CD19" s="1445">
        <v>131871553</v>
      </c>
      <c r="CE19" s="1445">
        <v>4890740</v>
      </c>
      <c r="CF19" s="1445">
        <v>55820366</v>
      </c>
      <c r="CG19" s="1445">
        <v>58265736</v>
      </c>
      <c r="CI19" s="1445">
        <v>89885234</v>
      </c>
      <c r="CJ19" s="1445">
        <v>125046597</v>
      </c>
      <c r="CK19" s="1445">
        <v>3594902</v>
      </c>
      <c r="CL19" s="1445">
        <v>54225264</v>
      </c>
      <c r="CM19" s="1445">
        <v>56022714</v>
      </c>
      <c r="CO19" s="1445">
        <v>107544727</v>
      </c>
      <c r="CP19" s="1445">
        <v>123426033</v>
      </c>
      <c r="CQ19" s="1445">
        <v>2450981</v>
      </c>
      <c r="CR19" s="1445">
        <v>50998431</v>
      </c>
      <c r="CS19" s="1445">
        <v>52223922</v>
      </c>
      <c r="CU19" s="1445">
        <v>109367534</v>
      </c>
      <c r="CV19" s="1445">
        <v>106869677</v>
      </c>
      <c r="CW19" s="1445">
        <v>787946</v>
      </c>
      <c r="CX19" s="1445">
        <v>51762407</v>
      </c>
      <c r="CY19" s="1445">
        <v>52156379</v>
      </c>
      <c r="DA19" s="1444">
        <v>94914880</v>
      </c>
      <c r="DB19" s="1444">
        <v>106849674</v>
      </c>
      <c r="DC19" s="1444">
        <v>2079474</v>
      </c>
      <c r="DD19" s="1444">
        <v>41543265</v>
      </c>
      <c r="DE19" s="1446">
        <v>42583002</v>
      </c>
      <c r="DG19" s="1444">
        <v>79082222</v>
      </c>
      <c r="DH19" s="1444">
        <v>97106846</v>
      </c>
      <c r="DI19" s="1444">
        <v>1650636</v>
      </c>
      <c r="DJ19" s="1444">
        <v>32696345</v>
      </c>
      <c r="DK19" s="1446">
        <v>33521663</v>
      </c>
      <c r="DM19" s="1444">
        <v>101797914</v>
      </c>
      <c r="DN19" s="1444">
        <v>109678503</v>
      </c>
      <c r="DO19" s="1444">
        <v>87252</v>
      </c>
      <c r="DP19" s="1444">
        <v>2767462</v>
      </c>
      <c r="DQ19" s="1444">
        <v>2811088</v>
      </c>
      <c r="DS19" s="1444">
        <v>94292250</v>
      </c>
      <c r="DT19" s="1444">
        <v>119766229</v>
      </c>
      <c r="DU19" s="1444">
        <v>233027</v>
      </c>
      <c r="DV19" s="1444">
        <v>2855748</v>
      </c>
      <c r="DW19" s="1444">
        <v>2972262</v>
      </c>
      <c r="DY19" s="1444">
        <v>91434502</v>
      </c>
      <c r="DZ19" s="1444">
        <v>118418558</v>
      </c>
      <c r="EA19" s="1444">
        <v>34218</v>
      </c>
      <c r="EB19" s="1444">
        <v>3773266</v>
      </c>
      <c r="EC19" s="1444">
        <v>3790375</v>
      </c>
      <c r="EE19" s="1444">
        <v>77776824</v>
      </c>
      <c r="EF19" s="1444">
        <v>109110167</v>
      </c>
      <c r="EG19" s="1444">
        <v>119926</v>
      </c>
      <c r="EH19" s="1444">
        <v>3485496</v>
      </c>
      <c r="EI19" s="1444">
        <v>3545458</v>
      </c>
      <c r="EK19" s="1379">
        <v>91552036</v>
      </c>
      <c r="EL19" s="1379">
        <v>114770573</v>
      </c>
      <c r="EM19" s="1379">
        <v>116543</v>
      </c>
      <c r="EN19" s="1379">
        <v>2808410</v>
      </c>
      <c r="EO19" s="1379">
        <v>2866681</v>
      </c>
      <c r="EQ19" s="1379">
        <v>93144122</v>
      </c>
      <c r="ER19" s="1379">
        <v>119397235</v>
      </c>
      <c r="ES19" s="1379">
        <v>583102</v>
      </c>
      <c r="ET19" s="1379">
        <v>2407269</v>
      </c>
      <c r="EU19" s="1379">
        <v>2698821</v>
      </c>
      <c r="EW19" s="1379">
        <v>83199437</v>
      </c>
      <c r="EX19" s="1379">
        <v>143945707</v>
      </c>
      <c r="EY19" s="1379">
        <v>705633</v>
      </c>
      <c r="EZ19" s="1379">
        <v>3217642</v>
      </c>
      <c r="FA19" s="1379">
        <v>3570459</v>
      </c>
    </row>
    <row r="20" spans="1:157">
      <c r="A20" s="1364">
        <v>14</v>
      </c>
      <c r="B20" s="1440" t="s">
        <v>1405</v>
      </c>
      <c r="C20" s="2244"/>
      <c r="D20" s="2244"/>
      <c r="E20" s="2244"/>
      <c r="F20" s="2244"/>
      <c r="G20" s="2245">
        <v>1528167962</v>
      </c>
      <c r="I20" s="2244"/>
      <c r="J20" s="2244"/>
      <c r="K20" s="2244"/>
      <c r="L20" s="2244"/>
      <c r="M20" s="2245">
        <v>1491576736</v>
      </c>
      <c r="O20" s="2244"/>
      <c r="P20" s="2244"/>
      <c r="Q20" s="2244"/>
      <c r="R20" s="2244"/>
      <c r="S20" s="2245">
        <v>1499680491</v>
      </c>
      <c r="U20" s="1448"/>
      <c r="V20" s="1448"/>
      <c r="W20" s="1448"/>
      <c r="X20" s="1448"/>
      <c r="Y20" s="1442">
        <v>1408603125</v>
      </c>
      <c r="AA20" s="1448"/>
      <c r="AB20" s="1448"/>
      <c r="AC20" s="1448"/>
      <c r="AD20" s="1448"/>
      <c r="AE20" s="1442">
        <v>1393627182</v>
      </c>
      <c r="AG20" s="1448"/>
      <c r="AH20" s="1448"/>
      <c r="AI20" s="1448"/>
      <c r="AJ20" s="1448"/>
      <c r="AK20" s="1442">
        <v>1362349985</v>
      </c>
      <c r="AM20" s="1448"/>
      <c r="AN20" s="1448"/>
      <c r="AO20" s="1448"/>
      <c r="AP20" s="1448"/>
      <c r="AQ20" s="1442">
        <v>1375853779</v>
      </c>
      <c r="AS20" s="1448"/>
      <c r="AT20" s="1448"/>
      <c r="AU20" s="1448"/>
      <c r="AV20" s="1448"/>
      <c r="AW20" s="1442">
        <v>1314702827</v>
      </c>
      <c r="AY20" s="1448"/>
      <c r="AZ20" s="1448"/>
      <c r="BA20" s="1448"/>
      <c r="BB20" s="1448"/>
      <c r="BC20" s="1442">
        <v>1292627933</v>
      </c>
      <c r="BE20" s="1448"/>
      <c r="BF20" s="1448"/>
      <c r="BG20" s="1448"/>
      <c r="BH20" s="1448"/>
      <c r="BI20" s="1442">
        <v>1244219635</v>
      </c>
      <c r="BK20" s="1448"/>
      <c r="BL20" s="1448"/>
      <c r="BM20" s="1448"/>
      <c r="BN20" s="1448"/>
      <c r="BO20" s="1442">
        <v>1246214073</v>
      </c>
      <c r="BQ20" s="1448"/>
      <c r="BR20" s="1448"/>
      <c r="BS20" s="1448"/>
      <c r="BT20" s="1448"/>
      <c r="BU20" s="1442">
        <v>1223998641</v>
      </c>
      <c r="BW20" s="1448"/>
      <c r="BX20" s="1448"/>
      <c r="BY20" s="1448"/>
      <c r="BZ20" s="1448"/>
      <c r="CA20" s="1442">
        <v>1216666090</v>
      </c>
      <c r="CC20" s="1448"/>
      <c r="CD20" s="1448"/>
      <c r="CE20" s="1448"/>
      <c r="CF20" s="1448"/>
      <c r="CG20" s="1442">
        <v>1203787339</v>
      </c>
      <c r="CI20" s="1448"/>
      <c r="CJ20" s="1448"/>
      <c r="CK20" s="1448"/>
      <c r="CL20" s="1448"/>
      <c r="CM20" s="1442">
        <v>1151750494</v>
      </c>
      <c r="CO20" s="1448"/>
      <c r="CP20" s="1448"/>
      <c r="CQ20" s="1448"/>
      <c r="CR20" s="1448"/>
      <c r="CS20" s="1442">
        <v>1104940924</v>
      </c>
      <c r="CU20" s="1448"/>
      <c r="CV20" s="1448"/>
      <c r="CW20" s="1448"/>
      <c r="CX20" s="1448"/>
      <c r="CY20" s="1442">
        <v>1070718608</v>
      </c>
      <c r="DA20" s="1449"/>
      <c r="DB20" s="1449"/>
      <c r="DC20" s="1449"/>
      <c r="DD20" s="1449"/>
      <c r="DE20" s="1443">
        <v>1021581310</v>
      </c>
      <c r="DG20" s="1449"/>
      <c r="DH20" s="1449"/>
      <c r="DI20" s="1449"/>
      <c r="DJ20" s="1449"/>
      <c r="DK20" s="1443">
        <v>1016989399</v>
      </c>
      <c r="DM20" s="1449"/>
      <c r="DN20" s="1449"/>
      <c r="DO20" s="1449"/>
      <c r="DP20" s="1449"/>
      <c r="DQ20" s="1441">
        <v>978801733</v>
      </c>
      <c r="DS20" s="1449"/>
      <c r="DT20" s="1449"/>
      <c r="DU20" s="1449"/>
      <c r="DV20" s="1449"/>
      <c r="DW20" s="1441">
        <v>949810938</v>
      </c>
      <c r="DY20" s="1449"/>
      <c r="DZ20" s="1449"/>
      <c r="EA20" s="1449"/>
      <c r="EB20" s="1449"/>
      <c r="EC20" s="1441">
        <v>990197209</v>
      </c>
      <c r="EE20" s="1449"/>
      <c r="EF20" s="1449"/>
      <c r="EG20" s="1449"/>
      <c r="EH20" s="1449"/>
      <c r="EI20" s="1441">
        <v>956032752</v>
      </c>
      <c r="EK20" s="1451"/>
      <c r="EL20" s="1451"/>
      <c r="EM20" s="1451"/>
      <c r="EN20" s="1451"/>
      <c r="EO20" s="1371">
        <v>932718355.88337994</v>
      </c>
      <c r="EQ20" s="1451"/>
      <c r="ER20" s="1451"/>
      <c r="ES20" s="1451"/>
      <c r="ET20" s="1451"/>
      <c r="EU20" s="1371">
        <v>892597087</v>
      </c>
      <c r="EW20" s="1451"/>
      <c r="EX20" s="1451"/>
      <c r="EY20" s="1451"/>
      <c r="EZ20" s="1451"/>
      <c r="FA20" s="1371">
        <v>811679959</v>
      </c>
    </row>
    <row r="21" spans="1:157" ht="16.2" thickBot="1">
      <c r="A21" s="1093"/>
      <c r="B21" s="1362" t="s">
        <v>1406</v>
      </c>
      <c r="C21" s="1372"/>
      <c r="D21" s="1372"/>
      <c r="E21" s="1372"/>
      <c r="F21" s="1372"/>
      <c r="G21" s="1372"/>
      <c r="I21" s="1372"/>
      <c r="J21" s="1372"/>
      <c r="K21" s="1372"/>
      <c r="L21" s="1372"/>
      <c r="M21" s="1372"/>
      <c r="O21" s="1372"/>
      <c r="P21" s="1372"/>
      <c r="Q21" s="1372"/>
      <c r="R21" s="1372"/>
      <c r="S21" s="1372"/>
      <c r="U21" s="1453"/>
      <c r="V21" s="1453"/>
      <c r="W21" s="1453"/>
      <c r="X21" s="1453"/>
      <c r="Y21" s="1454"/>
      <c r="AA21" s="1453"/>
      <c r="AB21" s="1453"/>
      <c r="AC21" s="1453"/>
      <c r="AD21" s="1453"/>
      <c r="AE21" s="1454"/>
      <c r="AG21" s="1453"/>
      <c r="AH21" s="1453"/>
      <c r="AI21" s="1453"/>
      <c r="AJ21" s="1453"/>
      <c r="AK21" s="1454"/>
      <c r="AM21" s="1453"/>
      <c r="AN21" s="1453"/>
      <c r="AO21" s="1453"/>
      <c r="AP21" s="1453"/>
      <c r="AQ21" s="1454"/>
      <c r="AS21" s="1453"/>
      <c r="AT21" s="1453"/>
      <c r="AU21" s="1453"/>
      <c r="AV21" s="1453"/>
      <c r="AW21" s="1454"/>
      <c r="AY21" s="1453"/>
      <c r="AZ21" s="1453"/>
      <c r="BA21" s="1453"/>
      <c r="BB21" s="1453"/>
      <c r="BC21" s="1454"/>
      <c r="BE21" s="1453"/>
      <c r="BF21" s="1453"/>
      <c r="BG21" s="1453"/>
      <c r="BH21" s="1453"/>
      <c r="BI21" s="1454"/>
      <c r="BK21" s="1453"/>
      <c r="BL21" s="1453"/>
      <c r="BM21" s="1453"/>
      <c r="BN21" s="1453"/>
      <c r="BO21" s="1454"/>
      <c r="BQ21" s="1453"/>
      <c r="BR21" s="1453"/>
      <c r="BS21" s="1453"/>
      <c r="BT21" s="1453"/>
      <c r="BU21" s="1454"/>
      <c r="BW21" s="1453"/>
      <c r="BX21" s="1453"/>
      <c r="BY21" s="1453"/>
      <c r="BZ21" s="1453"/>
      <c r="CA21" s="1454"/>
      <c r="CC21" s="1453"/>
      <c r="CD21" s="1453"/>
      <c r="CE21" s="1453"/>
      <c r="CF21" s="1453"/>
      <c r="CG21" s="1454"/>
      <c r="CI21" s="1453"/>
      <c r="CJ21" s="1453"/>
      <c r="CK21" s="1453"/>
      <c r="CL21" s="1453"/>
      <c r="CM21" s="1454"/>
      <c r="CO21" s="1453"/>
      <c r="CP21" s="1453"/>
      <c r="CQ21" s="1453"/>
      <c r="CR21" s="1453"/>
      <c r="CS21" s="1454"/>
      <c r="CU21" s="1453"/>
      <c r="CV21" s="1453"/>
      <c r="CW21" s="1453"/>
      <c r="CX21" s="1453"/>
      <c r="CY21" s="1454"/>
      <c r="DA21" s="1363"/>
      <c r="DB21" s="1363"/>
      <c r="DC21" s="1363"/>
      <c r="DD21" s="1363"/>
      <c r="DE21" s="1455"/>
      <c r="DG21" s="1363"/>
      <c r="DH21" s="1363"/>
      <c r="DI21" s="1363"/>
      <c r="DJ21" s="1363"/>
      <c r="DK21" s="1455"/>
      <c r="DM21" s="1363"/>
      <c r="DN21" s="1363"/>
      <c r="DO21" s="1363"/>
      <c r="DP21" s="1363"/>
      <c r="DQ21" s="1363"/>
      <c r="DS21" s="1363"/>
      <c r="DT21" s="1363"/>
      <c r="DU21" s="1363"/>
      <c r="DV21" s="1363"/>
      <c r="DW21" s="1363"/>
      <c r="DY21" s="1363"/>
      <c r="DZ21" s="1363"/>
      <c r="EA21" s="1363"/>
      <c r="EB21" s="1363"/>
      <c r="EC21" s="1363"/>
      <c r="EE21" s="1363"/>
      <c r="EF21" s="1363"/>
      <c r="EG21" s="1363"/>
      <c r="EH21" s="1363"/>
      <c r="EI21" s="1363"/>
      <c r="EK21" s="1363"/>
      <c r="EL21" s="1363"/>
      <c r="EM21" s="1363"/>
      <c r="EN21" s="1363"/>
      <c r="EO21" s="1363"/>
      <c r="EQ21" s="1363"/>
      <c r="ER21" s="1363"/>
      <c r="ES21" s="1363"/>
      <c r="ET21" s="1363"/>
      <c r="EU21" s="1363"/>
      <c r="EW21" s="1363"/>
      <c r="EX21" s="1363"/>
      <c r="EY21" s="1363"/>
      <c r="EZ21" s="1363"/>
      <c r="FA21" s="1363"/>
    </row>
    <row r="22" spans="1:157">
      <c r="A22" s="1364">
        <v>15</v>
      </c>
      <c r="B22" s="1440" t="s">
        <v>1407</v>
      </c>
      <c r="C22" s="2244"/>
      <c r="D22" s="2244"/>
      <c r="E22" s="2244"/>
      <c r="F22" s="2244"/>
      <c r="G22" s="2245">
        <v>62713562</v>
      </c>
      <c r="I22" s="2244"/>
      <c r="J22" s="2244"/>
      <c r="K22" s="2244"/>
      <c r="L22" s="2244"/>
      <c r="M22" s="2245">
        <v>47448140</v>
      </c>
      <c r="O22" s="2244"/>
      <c r="P22" s="2244"/>
      <c r="Q22" s="2244"/>
      <c r="R22" s="2244"/>
      <c r="S22" s="2245">
        <v>46950198</v>
      </c>
      <c r="U22" s="1456"/>
      <c r="V22" s="1456"/>
      <c r="W22" s="1456"/>
      <c r="X22" s="1456"/>
      <c r="Y22" s="1442">
        <v>39335324</v>
      </c>
      <c r="AA22" s="1456"/>
      <c r="AB22" s="1456"/>
      <c r="AC22" s="1456"/>
      <c r="AD22" s="1456"/>
      <c r="AE22" s="1442">
        <v>38045566</v>
      </c>
      <c r="AG22" s="1456"/>
      <c r="AH22" s="1456"/>
      <c r="AI22" s="1456"/>
      <c r="AJ22" s="1456"/>
      <c r="AK22" s="1442">
        <v>37586747</v>
      </c>
      <c r="AM22" s="1456"/>
      <c r="AN22" s="1456"/>
      <c r="AO22" s="1456"/>
      <c r="AP22" s="1456"/>
      <c r="AQ22" s="1442">
        <v>34657143</v>
      </c>
      <c r="AS22" s="1456"/>
      <c r="AT22" s="1456"/>
      <c r="AU22" s="1456"/>
      <c r="AV22" s="1456"/>
      <c r="AW22" s="1442">
        <v>27269953</v>
      </c>
      <c r="AY22" s="1456"/>
      <c r="AZ22" s="1456"/>
      <c r="BA22" s="1456"/>
      <c r="BB22" s="1456"/>
      <c r="BC22" s="1442">
        <v>33807927</v>
      </c>
      <c r="BE22" s="1456"/>
      <c r="BF22" s="1456"/>
      <c r="BG22" s="1456"/>
      <c r="BH22" s="1456"/>
      <c r="BI22" s="1442">
        <v>29729416</v>
      </c>
      <c r="BK22" s="1456"/>
      <c r="BL22" s="1456"/>
      <c r="BM22" s="1456"/>
      <c r="BN22" s="1456"/>
      <c r="BO22" s="1442">
        <v>29002884</v>
      </c>
      <c r="BQ22" s="1456"/>
      <c r="BR22" s="1456"/>
      <c r="BS22" s="1456"/>
      <c r="BT22" s="1456"/>
      <c r="BU22" s="1442">
        <v>22751556</v>
      </c>
      <c r="BW22" s="1456"/>
      <c r="BX22" s="1456"/>
      <c r="BY22" s="1456"/>
      <c r="BZ22" s="1456"/>
      <c r="CA22" s="1442">
        <v>21742867</v>
      </c>
      <c r="CC22" s="1456"/>
      <c r="CD22" s="1456"/>
      <c r="CE22" s="1456"/>
      <c r="CF22" s="1456"/>
      <c r="CG22" s="1442">
        <v>19862030</v>
      </c>
      <c r="CI22" s="1456"/>
      <c r="CJ22" s="1456"/>
      <c r="CK22" s="1456"/>
      <c r="CL22" s="1456"/>
      <c r="CM22" s="1442">
        <v>17826605</v>
      </c>
      <c r="CO22" s="1456"/>
      <c r="CP22" s="1456"/>
      <c r="CQ22" s="1456"/>
      <c r="CR22" s="1456"/>
      <c r="CS22" s="1442">
        <v>17225458</v>
      </c>
      <c r="CU22" s="1456"/>
      <c r="CV22" s="1456"/>
      <c r="CW22" s="1456"/>
      <c r="CX22" s="1456"/>
      <c r="CY22" s="1442">
        <v>14479206</v>
      </c>
      <c r="DA22" s="1449"/>
      <c r="DB22" s="1449"/>
      <c r="DC22" s="1449"/>
      <c r="DD22" s="1449"/>
      <c r="DE22" s="1443">
        <v>14088609</v>
      </c>
      <c r="DG22" s="1449"/>
      <c r="DH22" s="1449"/>
      <c r="DI22" s="1449"/>
      <c r="DJ22" s="1449"/>
      <c r="DK22" s="1443">
        <v>14305318</v>
      </c>
      <c r="DM22" s="1449"/>
      <c r="DN22" s="1449"/>
      <c r="DO22" s="1449"/>
      <c r="DP22" s="1449"/>
      <c r="DQ22" s="1441">
        <v>23681129</v>
      </c>
      <c r="DS22" s="1449"/>
      <c r="DT22" s="1449"/>
      <c r="DU22" s="1449"/>
      <c r="DV22" s="1449"/>
      <c r="DW22" s="1441">
        <v>22909446</v>
      </c>
      <c r="DY22" s="1449"/>
      <c r="DZ22" s="1449"/>
      <c r="EA22" s="1449"/>
      <c r="EB22" s="1449"/>
      <c r="EC22" s="1441">
        <v>22752392</v>
      </c>
      <c r="EE22" s="1449"/>
      <c r="EF22" s="1449"/>
      <c r="EG22" s="1449"/>
      <c r="EH22" s="1449"/>
      <c r="EI22" s="1441">
        <v>24962937</v>
      </c>
      <c r="EK22" s="1451"/>
      <c r="EL22" s="1451"/>
      <c r="EM22" s="1451"/>
      <c r="EN22" s="1451"/>
      <c r="EO22" s="1371">
        <v>17724671</v>
      </c>
      <c r="EQ22" s="1451"/>
      <c r="ER22" s="1451"/>
      <c r="ES22" s="1451"/>
      <c r="ET22" s="1451"/>
      <c r="EU22" s="1371">
        <v>18906838</v>
      </c>
      <c r="EW22" s="1451"/>
      <c r="EX22" s="1451"/>
      <c r="EY22" s="1451"/>
      <c r="EZ22" s="1451"/>
      <c r="FA22" s="1371">
        <v>16981670</v>
      </c>
    </row>
    <row r="23" spans="1:157">
      <c r="A23" s="1364">
        <v>16</v>
      </c>
      <c r="B23" s="1440" t="s">
        <v>1408</v>
      </c>
      <c r="C23" s="2242">
        <v>0</v>
      </c>
      <c r="D23" s="2242">
        <v>0</v>
      </c>
      <c r="E23" s="2242">
        <v>0</v>
      </c>
      <c r="F23" s="2242">
        <v>0</v>
      </c>
      <c r="G23" s="2242">
        <v>0</v>
      </c>
      <c r="I23" s="2242">
        <v>0</v>
      </c>
      <c r="J23" s="2242">
        <v>0</v>
      </c>
      <c r="K23" s="2242">
        <v>0</v>
      </c>
      <c r="L23" s="2242">
        <v>0</v>
      </c>
      <c r="M23" s="2242">
        <v>0</v>
      </c>
      <c r="O23" s="2242">
        <v>0</v>
      </c>
      <c r="P23" s="2242">
        <v>0</v>
      </c>
      <c r="Q23" s="2242">
        <v>0</v>
      </c>
      <c r="R23" s="2242">
        <v>0</v>
      </c>
      <c r="S23" s="2242">
        <v>0</v>
      </c>
      <c r="U23" s="1441">
        <v>0</v>
      </c>
      <c r="V23" s="1441">
        <v>0</v>
      </c>
      <c r="W23" s="1441">
        <v>0</v>
      </c>
      <c r="X23" s="1441">
        <v>0</v>
      </c>
      <c r="Y23" s="1441">
        <v>0</v>
      </c>
      <c r="AA23" s="1441">
        <v>0</v>
      </c>
      <c r="AB23" s="1441">
        <v>0</v>
      </c>
      <c r="AC23" s="1441">
        <v>0</v>
      </c>
      <c r="AD23" s="1441">
        <v>0</v>
      </c>
      <c r="AE23" s="1441">
        <v>0</v>
      </c>
      <c r="AG23" s="1441">
        <v>0</v>
      </c>
      <c r="AH23" s="1441">
        <v>0</v>
      </c>
      <c r="AI23" s="1441">
        <v>0</v>
      </c>
      <c r="AJ23" s="1441">
        <v>0</v>
      </c>
      <c r="AK23" s="1441">
        <v>0</v>
      </c>
      <c r="AM23" s="1441">
        <v>0</v>
      </c>
      <c r="AN23" s="1441">
        <v>0</v>
      </c>
      <c r="AO23" s="1441">
        <v>0</v>
      </c>
      <c r="AP23" s="1441">
        <v>0</v>
      </c>
      <c r="AQ23" s="1441">
        <v>0</v>
      </c>
      <c r="AS23" s="1441">
        <v>0</v>
      </c>
      <c r="AT23" s="1441">
        <v>0</v>
      </c>
      <c r="AU23" s="1441">
        <v>0</v>
      </c>
      <c r="AV23" s="1441">
        <v>0</v>
      </c>
      <c r="AW23" s="1441">
        <v>0</v>
      </c>
      <c r="AY23" s="1441">
        <v>0</v>
      </c>
      <c r="AZ23" s="1441">
        <v>0</v>
      </c>
      <c r="BA23" s="1441">
        <v>0</v>
      </c>
      <c r="BB23" s="1441">
        <v>0</v>
      </c>
      <c r="BC23" s="1441">
        <v>0</v>
      </c>
      <c r="BE23" s="1441">
        <v>0</v>
      </c>
      <c r="BF23" s="1441">
        <v>0</v>
      </c>
      <c r="BG23" s="1441">
        <v>0</v>
      </c>
      <c r="BH23" s="1441">
        <v>0</v>
      </c>
      <c r="BI23" s="1441">
        <v>0</v>
      </c>
      <c r="BK23" s="1441">
        <v>0</v>
      </c>
      <c r="BL23" s="1441">
        <v>0</v>
      </c>
      <c r="BM23" s="1441">
        <v>0</v>
      </c>
      <c r="BN23" s="1441">
        <v>0</v>
      </c>
      <c r="BO23" s="1441">
        <v>0</v>
      </c>
      <c r="BQ23" s="1441">
        <v>0</v>
      </c>
      <c r="BR23" s="1441">
        <v>0</v>
      </c>
      <c r="BS23" s="1441">
        <v>0</v>
      </c>
      <c r="BT23" s="1441">
        <v>0</v>
      </c>
      <c r="BU23" s="1441">
        <v>0</v>
      </c>
      <c r="BW23" s="1441">
        <v>0</v>
      </c>
      <c r="BX23" s="1441">
        <v>0</v>
      </c>
      <c r="BY23" s="1441">
        <v>0</v>
      </c>
      <c r="BZ23" s="1441">
        <v>0</v>
      </c>
      <c r="CA23" s="1441">
        <v>0</v>
      </c>
      <c r="CC23" s="1441">
        <v>0</v>
      </c>
      <c r="CD23" s="1441">
        <v>0</v>
      </c>
      <c r="CE23" s="1441">
        <v>0</v>
      </c>
      <c r="CF23" s="1441">
        <v>0</v>
      </c>
      <c r="CG23" s="1441">
        <v>0</v>
      </c>
      <c r="CI23" s="1441">
        <v>0</v>
      </c>
      <c r="CJ23" s="1441">
        <v>0</v>
      </c>
      <c r="CK23" s="1441">
        <v>0</v>
      </c>
      <c r="CL23" s="1441">
        <v>0</v>
      </c>
      <c r="CM23" s="1441">
        <v>0</v>
      </c>
      <c r="CO23" s="1441">
        <v>0</v>
      </c>
      <c r="CP23" s="1441">
        <v>0</v>
      </c>
      <c r="CQ23" s="1441">
        <v>0</v>
      </c>
      <c r="CR23" s="1441">
        <v>0</v>
      </c>
      <c r="CS23" s="1441">
        <v>0</v>
      </c>
      <c r="CU23" s="1441">
        <v>0</v>
      </c>
      <c r="CV23" s="1441">
        <v>0</v>
      </c>
      <c r="CW23" s="1441">
        <v>0</v>
      </c>
      <c r="CX23" s="1441">
        <v>0</v>
      </c>
      <c r="CY23" s="1441">
        <v>0</v>
      </c>
      <c r="DA23" s="1441">
        <v>0</v>
      </c>
      <c r="DB23" s="1441">
        <v>0</v>
      </c>
      <c r="DC23" s="1441">
        <v>0</v>
      </c>
      <c r="DD23" s="1441">
        <v>0</v>
      </c>
      <c r="DE23" s="1441">
        <v>0</v>
      </c>
      <c r="DG23" s="1441">
        <v>0</v>
      </c>
      <c r="DH23" s="1441">
        <v>0</v>
      </c>
      <c r="DI23" s="1441">
        <v>0</v>
      </c>
      <c r="DJ23" s="1441">
        <v>0</v>
      </c>
      <c r="DK23" s="1441">
        <v>0</v>
      </c>
      <c r="DM23" s="1441">
        <v>0</v>
      </c>
      <c r="DN23" s="1441">
        <v>0</v>
      </c>
      <c r="DO23" s="1441">
        <v>0</v>
      </c>
      <c r="DP23" s="1441">
        <v>0</v>
      </c>
      <c r="DQ23" s="1441">
        <v>0</v>
      </c>
      <c r="DS23" s="1441">
        <v>0</v>
      </c>
      <c r="DT23" s="1441">
        <v>0</v>
      </c>
      <c r="DU23" s="1441">
        <v>0</v>
      </c>
      <c r="DV23" s="1441">
        <v>0</v>
      </c>
      <c r="DW23" s="1441">
        <v>0</v>
      </c>
      <c r="DY23" s="1441">
        <v>0</v>
      </c>
      <c r="DZ23" s="1441">
        <v>0</v>
      </c>
      <c r="EA23" s="1441">
        <v>0</v>
      </c>
      <c r="EB23" s="1441">
        <v>0</v>
      </c>
      <c r="EC23" s="1441">
        <v>0</v>
      </c>
      <c r="EE23" s="1441">
        <v>0</v>
      </c>
      <c r="EF23" s="1441">
        <v>0</v>
      </c>
      <c r="EG23" s="1441">
        <v>0</v>
      </c>
      <c r="EH23" s="1441">
        <v>0</v>
      </c>
      <c r="EI23" s="1441">
        <v>0</v>
      </c>
      <c r="EK23" s="1371">
        <v>0</v>
      </c>
      <c r="EL23" s="1371">
        <v>0</v>
      </c>
      <c r="EM23" s="1371">
        <v>0</v>
      </c>
      <c r="EN23" s="1371">
        <v>0</v>
      </c>
      <c r="EO23" s="1371">
        <v>0</v>
      </c>
      <c r="EQ23" s="1371">
        <v>0</v>
      </c>
      <c r="ER23" s="1371">
        <v>0</v>
      </c>
      <c r="ES23" s="1371">
        <v>0</v>
      </c>
      <c r="ET23" s="1371">
        <v>0</v>
      </c>
      <c r="EU23" s="1371">
        <v>0</v>
      </c>
      <c r="EW23" s="1371">
        <v>0</v>
      </c>
      <c r="EX23" s="1371">
        <v>0</v>
      </c>
      <c r="EY23" s="1371">
        <v>0</v>
      </c>
      <c r="EZ23" s="1371">
        <v>0</v>
      </c>
      <c r="FA23" s="1371">
        <v>0</v>
      </c>
    </row>
    <row r="24" spans="1:157" ht="26.4">
      <c r="A24" s="1364">
        <v>17</v>
      </c>
      <c r="B24" s="1440" t="s">
        <v>1409</v>
      </c>
      <c r="C24" s="2242">
        <v>5428837</v>
      </c>
      <c r="D24" s="2242">
        <v>556638753</v>
      </c>
      <c r="E24" s="2242">
        <v>151404497</v>
      </c>
      <c r="F24" s="2242">
        <v>785922869</v>
      </c>
      <c r="G24" s="2242">
        <v>899038444</v>
      </c>
      <c r="I24" s="2242">
        <v>1233724</v>
      </c>
      <c r="J24" s="2242">
        <v>637174693</v>
      </c>
      <c r="K24" s="2242">
        <v>155651356</v>
      </c>
      <c r="L24" s="2242">
        <v>763555428</v>
      </c>
      <c r="M24" s="2242">
        <v>890796945</v>
      </c>
      <c r="O24" s="2242">
        <v>1908923</v>
      </c>
      <c r="P24" s="2242">
        <v>592172277</v>
      </c>
      <c r="Q24" s="2242">
        <v>157140150</v>
      </c>
      <c r="R24" s="2242">
        <v>755400925</v>
      </c>
      <c r="S24" s="2242">
        <v>878761599</v>
      </c>
      <c r="U24" s="1457">
        <v>5790057</v>
      </c>
      <c r="V24" s="1457">
        <v>582825891</v>
      </c>
      <c r="W24" s="1457">
        <v>166147998</v>
      </c>
      <c r="X24" s="1457">
        <v>702769404</v>
      </c>
      <c r="Y24" s="1442">
        <v>834440742</v>
      </c>
      <c r="AA24" s="1457">
        <v>3850760</v>
      </c>
      <c r="AB24" s="1457">
        <v>544338010</v>
      </c>
      <c r="AC24" s="1457">
        <v>142665897</v>
      </c>
      <c r="AD24" s="1457">
        <v>724939430</v>
      </c>
      <c r="AE24" s="1442">
        <v>845467206</v>
      </c>
      <c r="AG24" s="1457">
        <v>3197364</v>
      </c>
      <c r="AH24" s="1457">
        <v>515352189</v>
      </c>
      <c r="AI24" s="1457">
        <v>131984802</v>
      </c>
      <c r="AJ24" s="1457">
        <v>693903219</v>
      </c>
      <c r="AK24" s="1442">
        <v>814775332</v>
      </c>
      <c r="AM24" s="1457">
        <v>3236852</v>
      </c>
      <c r="AN24" s="1457">
        <v>549316661</v>
      </c>
      <c r="AO24" s="1457">
        <v>156510375</v>
      </c>
      <c r="AP24" s="1457">
        <v>670612005</v>
      </c>
      <c r="AQ24" s="1442">
        <v>804601709</v>
      </c>
      <c r="AS24" s="1457">
        <v>815390</v>
      </c>
      <c r="AT24" s="1457">
        <v>636239390</v>
      </c>
      <c r="AU24" s="1457">
        <v>157770458</v>
      </c>
      <c r="AV24" s="1457">
        <v>630882678</v>
      </c>
      <c r="AW24" s="1442">
        <v>760170040</v>
      </c>
      <c r="AY24" s="1457">
        <v>1393976</v>
      </c>
      <c r="AZ24" s="1457">
        <v>545125136</v>
      </c>
      <c r="BA24" s="1457">
        <v>135889215</v>
      </c>
      <c r="BB24" s="1457">
        <v>627944258</v>
      </c>
      <c r="BC24" s="1442">
        <v>746793415</v>
      </c>
      <c r="BE24" s="1457">
        <v>490285</v>
      </c>
      <c r="BF24" s="1457">
        <v>551544053</v>
      </c>
      <c r="BG24" s="1457">
        <v>125290178</v>
      </c>
      <c r="BH24" s="1457">
        <v>587418397</v>
      </c>
      <c r="BI24" s="1442">
        <v>701367638</v>
      </c>
      <c r="BK24" s="1457">
        <v>670928</v>
      </c>
      <c r="BL24" s="1457">
        <v>514311006</v>
      </c>
      <c r="BM24" s="1457">
        <v>133921805</v>
      </c>
      <c r="BN24" s="1457">
        <v>572108862</v>
      </c>
      <c r="BO24" s="1442">
        <v>691523926</v>
      </c>
      <c r="BQ24" s="1457">
        <v>1396463</v>
      </c>
      <c r="BR24" s="1457">
        <v>562226557</v>
      </c>
      <c r="BS24" s="1457">
        <v>142211033</v>
      </c>
      <c r="BT24" s="1457">
        <v>559905842</v>
      </c>
      <c r="BU24" s="1442">
        <v>688661178</v>
      </c>
      <c r="BW24" s="1457">
        <v>1375865</v>
      </c>
      <c r="BX24" s="1457">
        <v>504956297</v>
      </c>
      <c r="BY24" s="1457">
        <v>122448065</v>
      </c>
      <c r="BZ24" s="1457">
        <v>554564311</v>
      </c>
      <c r="CA24" s="1442">
        <v>678703393</v>
      </c>
      <c r="CC24" s="1457">
        <v>1259211</v>
      </c>
      <c r="CD24" s="1457">
        <v>541003464</v>
      </c>
      <c r="CE24" s="1457">
        <v>124709944</v>
      </c>
      <c r="CF24" s="1457">
        <v>552854976</v>
      </c>
      <c r="CG24" s="1442">
        <v>678402533</v>
      </c>
      <c r="CI24" s="1457">
        <v>2622369</v>
      </c>
      <c r="CJ24" s="1457">
        <v>490968673</v>
      </c>
      <c r="CK24" s="1457">
        <v>133355655</v>
      </c>
      <c r="CL24" s="1457">
        <v>550935138</v>
      </c>
      <c r="CM24" s="1442">
        <v>678593747</v>
      </c>
      <c r="CO24" s="1457">
        <v>2921282</v>
      </c>
      <c r="CP24" s="1457">
        <v>550744603</v>
      </c>
      <c r="CQ24" s="1457">
        <v>127815372</v>
      </c>
      <c r="CR24" s="1457">
        <v>536437964</v>
      </c>
      <c r="CS24" s="1442">
        <v>661740256</v>
      </c>
      <c r="CU24" s="1457">
        <v>2204771</v>
      </c>
      <c r="CV24" s="1457">
        <v>435954171</v>
      </c>
      <c r="CW24" s="1457">
        <v>124293914</v>
      </c>
      <c r="CX24" s="1457">
        <v>529121704</v>
      </c>
      <c r="CY24" s="1442">
        <v>646802674</v>
      </c>
      <c r="DA24" s="1441">
        <v>2723082</v>
      </c>
      <c r="DB24" s="1441">
        <v>425294506</v>
      </c>
      <c r="DC24" s="1441">
        <v>114612591</v>
      </c>
      <c r="DD24" s="1441">
        <v>509988010</v>
      </c>
      <c r="DE24" s="1443">
        <v>618581618</v>
      </c>
      <c r="DG24" s="1441">
        <v>3406084</v>
      </c>
      <c r="DH24" s="1441">
        <v>407083788</v>
      </c>
      <c r="DI24" s="1441">
        <v>117380325</v>
      </c>
      <c r="DJ24" s="1441">
        <v>509894767</v>
      </c>
      <c r="DK24" s="1443">
        <v>615502027</v>
      </c>
      <c r="DM24" s="1441">
        <v>5269016</v>
      </c>
      <c r="DN24" s="1441">
        <v>402108888</v>
      </c>
      <c r="DO24" s="1441">
        <v>110826347</v>
      </c>
      <c r="DP24" s="1441">
        <v>488188855</v>
      </c>
      <c r="DQ24" s="1441">
        <v>578858878</v>
      </c>
      <c r="DS24" s="1441">
        <v>2701991</v>
      </c>
      <c r="DT24" s="1441">
        <v>355674072</v>
      </c>
      <c r="DU24" s="1441">
        <v>97242754</v>
      </c>
      <c r="DV24" s="1441">
        <v>464398821</v>
      </c>
      <c r="DW24" s="1441">
        <v>543638442</v>
      </c>
      <c r="DY24" s="1441">
        <v>3445123</v>
      </c>
      <c r="DZ24" s="1441">
        <v>386342233</v>
      </c>
      <c r="EA24" s="1441">
        <v>93681105</v>
      </c>
      <c r="EB24" s="1441">
        <v>456310754</v>
      </c>
      <c r="EC24" s="1441">
        <v>538775655</v>
      </c>
      <c r="EE24" s="1441">
        <v>3479525</v>
      </c>
      <c r="EF24" s="1441">
        <v>429587313</v>
      </c>
      <c r="EG24" s="1441">
        <v>96112044</v>
      </c>
      <c r="EH24" s="1441">
        <v>428127857</v>
      </c>
      <c r="EI24" s="1441">
        <v>509979259</v>
      </c>
      <c r="EK24" s="1371">
        <v>0</v>
      </c>
      <c r="EL24" s="1371">
        <v>515696442</v>
      </c>
      <c r="EM24" s="1371">
        <v>108932845</v>
      </c>
      <c r="EN24" s="1371">
        <v>407200882</v>
      </c>
      <c r="EO24" s="1371">
        <v>493876249</v>
      </c>
      <c r="EQ24" s="1371">
        <v>0</v>
      </c>
      <c r="ER24" s="1371">
        <v>491100108</v>
      </c>
      <c r="ES24" s="1371">
        <v>111182453</v>
      </c>
      <c r="ET24" s="1371">
        <v>378153947</v>
      </c>
      <c r="EU24" s="1371">
        <v>466903730</v>
      </c>
      <c r="EW24" s="1371">
        <v>0</v>
      </c>
      <c r="EX24" s="1371">
        <v>477502650</v>
      </c>
      <c r="EY24" s="1371">
        <v>95107100</v>
      </c>
      <c r="EZ24" s="1371">
        <v>351502424</v>
      </c>
      <c r="FA24" s="1371">
        <v>443424000</v>
      </c>
    </row>
    <row r="25" spans="1:157" ht="26.4">
      <c r="A25" s="1086">
        <v>18</v>
      </c>
      <c r="B25" s="1091" t="s">
        <v>1410</v>
      </c>
      <c r="C25" s="2243">
        <v>0</v>
      </c>
      <c r="D25" s="2243">
        <v>30018627</v>
      </c>
      <c r="E25" s="2243">
        <v>0</v>
      </c>
      <c r="F25" s="2243">
        <v>625279</v>
      </c>
      <c r="G25" s="2243">
        <v>3627141</v>
      </c>
      <c r="I25" s="2243">
        <v>0</v>
      </c>
      <c r="J25" s="2243">
        <v>19946376</v>
      </c>
      <c r="K25" s="2243">
        <v>0</v>
      </c>
      <c r="L25" s="2243">
        <v>658895</v>
      </c>
      <c r="M25" s="2243">
        <v>2653533</v>
      </c>
      <c r="O25" s="2243">
        <v>0</v>
      </c>
      <c r="P25" s="2243">
        <v>27831829</v>
      </c>
      <c r="Q25" s="2243">
        <v>0</v>
      </c>
      <c r="R25" s="2243">
        <v>508016</v>
      </c>
      <c r="S25" s="2243">
        <v>3291199</v>
      </c>
      <c r="U25" s="1444">
        <v>0</v>
      </c>
      <c r="V25" s="1458">
        <v>33623647</v>
      </c>
      <c r="W25" s="1444">
        <v>0</v>
      </c>
      <c r="X25" s="1458">
        <v>623515</v>
      </c>
      <c r="Y25" s="1445">
        <v>3985880</v>
      </c>
      <c r="AA25" s="1444">
        <v>0</v>
      </c>
      <c r="AB25" s="1458">
        <v>27729405</v>
      </c>
      <c r="AC25" s="1444">
        <v>0</v>
      </c>
      <c r="AD25" s="1458">
        <v>844054</v>
      </c>
      <c r="AE25" s="1445">
        <v>3616994</v>
      </c>
      <c r="AG25" s="1444">
        <v>0</v>
      </c>
      <c r="AH25" s="1458">
        <v>25015915</v>
      </c>
      <c r="AI25" s="1444">
        <v>0</v>
      </c>
      <c r="AJ25" s="1458">
        <v>706368</v>
      </c>
      <c r="AK25" s="1445">
        <v>3207960</v>
      </c>
      <c r="AM25" s="1444">
        <v>0</v>
      </c>
      <c r="AN25" s="1458">
        <v>16122670</v>
      </c>
      <c r="AO25" s="1444">
        <v>0</v>
      </c>
      <c r="AP25" s="1458">
        <v>676822</v>
      </c>
      <c r="AQ25" s="1445">
        <v>2289089</v>
      </c>
      <c r="AS25" s="1444">
        <v>0</v>
      </c>
      <c r="AT25" s="1458">
        <v>13845791</v>
      </c>
      <c r="AU25" s="1444">
        <v>0</v>
      </c>
      <c r="AV25" s="1458">
        <v>551143</v>
      </c>
      <c r="AW25" s="1445">
        <v>1935722</v>
      </c>
      <c r="AY25" s="1444">
        <v>0</v>
      </c>
      <c r="AZ25" s="1458">
        <v>24091959</v>
      </c>
      <c r="BA25" s="1444">
        <v>0</v>
      </c>
      <c r="BB25" s="1458">
        <v>448183</v>
      </c>
      <c r="BC25" s="1445">
        <v>2857378</v>
      </c>
      <c r="BE25" s="1444">
        <v>0</v>
      </c>
      <c r="BF25" s="1458">
        <v>14380793</v>
      </c>
      <c r="BG25" s="1444">
        <v>0</v>
      </c>
      <c r="BH25" s="1458">
        <v>237401</v>
      </c>
      <c r="BI25" s="1445">
        <v>1675480</v>
      </c>
      <c r="BK25" s="1444">
        <v>0</v>
      </c>
      <c r="BL25" s="1458">
        <v>34253687</v>
      </c>
      <c r="BM25" s="1444">
        <v>0</v>
      </c>
      <c r="BN25" s="1458">
        <v>80472</v>
      </c>
      <c r="BO25" s="1445">
        <v>3505841</v>
      </c>
      <c r="BQ25" s="1444">
        <v>0</v>
      </c>
      <c r="BR25" s="1458">
        <v>32587017</v>
      </c>
      <c r="BS25" s="1444">
        <v>0</v>
      </c>
      <c r="BT25" s="1458">
        <v>23187</v>
      </c>
      <c r="BU25" s="1445">
        <v>3281889</v>
      </c>
      <c r="BW25" s="1444">
        <v>0</v>
      </c>
      <c r="BX25" s="1458">
        <v>45211872</v>
      </c>
      <c r="BY25" s="1444">
        <v>0</v>
      </c>
      <c r="BZ25" s="1458">
        <v>28512</v>
      </c>
      <c r="CA25" s="1445">
        <v>4549699</v>
      </c>
      <c r="CC25" s="1444">
        <v>1212</v>
      </c>
      <c r="CD25" s="1458">
        <v>18862278</v>
      </c>
      <c r="CE25" s="1444">
        <v>0</v>
      </c>
      <c r="CF25" s="1458">
        <v>29816</v>
      </c>
      <c r="CG25" s="1445">
        <v>1916165</v>
      </c>
      <c r="CI25" s="1444">
        <v>96102</v>
      </c>
      <c r="CJ25" s="1458">
        <v>17748354</v>
      </c>
      <c r="CK25" s="1444">
        <v>0</v>
      </c>
      <c r="CL25" s="1458">
        <v>50248</v>
      </c>
      <c r="CM25" s="1445">
        <v>1834694</v>
      </c>
      <c r="CO25" s="1444">
        <v>0</v>
      </c>
      <c r="CP25" s="1458">
        <v>22405856</v>
      </c>
      <c r="CQ25" s="1444">
        <v>0</v>
      </c>
      <c r="CR25" s="1458">
        <v>78584</v>
      </c>
      <c r="CS25" s="1445">
        <v>2319169</v>
      </c>
      <c r="CU25" s="1444">
        <v>0</v>
      </c>
      <c r="CV25" s="1458">
        <v>26849101</v>
      </c>
      <c r="CW25" s="1444">
        <v>0</v>
      </c>
      <c r="CX25" s="1458">
        <v>46721</v>
      </c>
      <c r="CY25" s="1445">
        <v>2731631</v>
      </c>
      <c r="DA25" s="1444">
        <v>0</v>
      </c>
      <c r="DB25" s="1444">
        <v>36980138</v>
      </c>
      <c r="DC25" s="1444">
        <v>909</v>
      </c>
      <c r="DD25" s="1444">
        <v>169798</v>
      </c>
      <c r="DE25" s="1446">
        <v>3868266</v>
      </c>
      <c r="DG25" s="1444">
        <v>15746</v>
      </c>
      <c r="DH25" s="1444">
        <v>44658035</v>
      </c>
      <c r="DI25" s="1444">
        <v>0</v>
      </c>
      <c r="DJ25" s="1444">
        <v>774573</v>
      </c>
      <c r="DK25" s="1446">
        <v>5241951</v>
      </c>
      <c r="DM25" s="1444">
        <v>2023335</v>
      </c>
      <c r="DN25" s="1444">
        <v>41099468</v>
      </c>
      <c r="DO25" s="1444">
        <v>0</v>
      </c>
      <c r="DP25" s="1444">
        <v>1072481</v>
      </c>
      <c r="DQ25" s="1444">
        <v>5384761</v>
      </c>
      <c r="DS25" s="1444">
        <v>0</v>
      </c>
      <c r="DT25" s="1444">
        <v>43479337</v>
      </c>
      <c r="DU25" s="1444">
        <v>0</v>
      </c>
      <c r="DV25" s="1444">
        <v>79731</v>
      </c>
      <c r="DW25" s="1444">
        <v>4427665</v>
      </c>
      <c r="DY25" s="1444">
        <v>0</v>
      </c>
      <c r="DZ25" s="1444">
        <v>44068267</v>
      </c>
      <c r="EA25" s="1444">
        <v>0</v>
      </c>
      <c r="EB25" s="1444">
        <v>135446</v>
      </c>
      <c r="EC25" s="1444">
        <v>4542273</v>
      </c>
      <c r="EE25" s="1444">
        <v>0</v>
      </c>
      <c r="EF25" s="1444">
        <v>50396018</v>
      </c>
      <c r="EG25" s="1444">
        <v>0</v>
      </c>
      <c r="EH25" s="1444">
        <v>0</v>
      </c>
      <c r="EI25" s="1444">
        <v>5039602</v>
      </c>
      <c r="EK25" s="1379">
        <v>0</v>
      </c>
      <c r="EL25" s="1379">
        <v>15534993</v>
      </c>
      <c r="EM25" s="1379">
        <v>0</v>
      </c>
      <c r="EN25" s="1379">
        <v>0</v>
      </c>
      <c r="EO25" s="1379">
        <v>1553499</v>
      </c>
      <c r="EQ25" s="1379">
        <v>0</v>
      </c>
      <c r="ER25" s="1379">
        <v>16626397</v>
      </c>
      <c r="ES25" s="1379">
        <v>0</v>
      </c>
      <c r="ET25" s="1379">
        <v>38419</v>
      </c>
      <c r="EU25" s="1379">
        <v>1701058</v>
      </c>
      <c r="EW25" s="1379">
        <v>0</v>
      </c>
      <c r="EX25" s="1379">
        <v>20697926</v>
      </c>
      <c r="EY25" s="1379">
        <v>0</v>
      </c>
      <c r="EZ25" s="1379">
        <v>8795</v>
      </c>
      <c r="FA25" s="1379">
        <v>2078588</v>
      </c>
    </row>
    <row r="26" spans="1:157" ht="39.6">
      <c r="A26" s="1086">
        <v>19</v>
      </c>
      <c r="B26" s="1091" t="s">
        <v>1411</v>
      </c>
      <c r="C26" s="2243">
        <v>4702588</v>
      </c>
      <c r="D26" s="2243">
        <v>34675534</v>
      </c>
      <c r="E26" s="2243">
        <v>7773814</v>
      </c>
      <c r="F26" s="2243">
        <v>20257973</v>
      </c>
      <c r="G26" s="2243">
        <v>31405961</v>
      </c>
      <c r="I26" s="2243">
        <v>944615</v>
      </c>
      <c r="J26" s="2243">
        <v>31783208</v>
      </c>
      <c r="K26" s="2243">
        <v>8066457</v>
      </c>
      <c r="L26" s="2243">
        <v>18567012</v>
      </c>
      <c r="M26" s="2243">
        <v>27757302</v>
      </c>
      <c r="O26" s="2243">
        <v>1681810</v>
      </c>
      <c r="P26" s="2243">
        <v>26678304</v>
      </c>
      <c r="Q26" s="2243">
        <v>11013121</v>
      </c>
      <c r="R26" s="2243">
        <v>16915714</v>
      </c>
      <c r="S26" s="2243">
        <v>26832957</v>
      </c>
      <c r="U26" s="1458">
        <v>5534479</v>
      </c>
      <c r="V26" s="1458">
        <v>44547452</v>
      </c>
      <c r="W26" s="1458">
        <v>10567777</v>
      </c>
      <c r="X26" s="1458">
        <v>16775881</v>
      </c>
      <c r="Y26" s="1445">
        <v>30799328</v>
      </c>
      <c r="AA26" s="1458">
        <v>3654804</v>
      </c>
      <c r="AB26" s="1458">
        <v>42038881</v>
      </c>
      <c r="AC26" s="1458">
        <v>5495249</v>
      </c>
      <c r="AD26" s="1458">
        <v>18663103</v>
      </c>
      <c r="AE26" s="1445">
        <v>29526135</v>
      </c>
      <c r="AG26" s="1458">
        <v>2963802</v>
      </c>
      <c r="AH26" s="1458">
        <v>35031183</v>
      </c>
      <c r="AI26" s="1458">
        <v>5150960</v>
      </c>
      <c r="AJ26" s="1458">
        <v>16916067</v>
      </c>
      <c r="AK26" s="1445">
        <v>26591588</v>
      </c>
      <c r="AM26" s="1458">
        <v>3057086</v>
      </c>
      <c r="AN26" s="1458">
        <v>27581853</v>
      </c>
      <c r="AO26" s="1458">
        <v>11354139</v>
      </c>
      <c r="AP26" s="1458">
        <v>17176469</v>
      </c>
      <c r="AQ26" s="1445">
        <v>27786083</v>
      </c>
      <c r="AS26" s="1458">
        <v>678473</v>
      </c>
      <c r="AT26" s="1458">
        <v>22458697</v>
      </c>
      <c r="AU26" s="1458">
        <v>15708915</v>
      </c>
      <c r="AV26" s="1458">
        <v>21130884</v>
      </c>
      <c r="AW26" s="1445">
        <v>32463194</v>
      </c>
      <c r="AY26" s="1458">
        <v>1207114</v>
      </c>
      <c r="AZ26" s="1458">
        <v>26156716</v>
      </c>
      <c r="BA26" s="1458">
        <v>6090012</v>
      </c>
      <c r="BB26" s="1458">
        <v>19961636</v>
      </c>
      <c r="BC26" s="1445">
        <v>27134201</v>
      </c>
      <c r="BE26" s="1458">
        <v>345724</v>
      </c>
      <c r="BF26" s="1458">
        <v>25755409</v>
      </c>
      <c r="BG26" s="1458">
        <v>4608900</v>
      </c>
      <c r="BH26" s="1458">
        <v>22271276</v>
      </c>
      <c r="BI26" s="1445">
        <v>28514110</v>
      </c>
      <c r="BK26" s="1458">
        <v>515580</v>
      </c>
      <c r="BL26" s="1458">
        <v>22131095</v>
      </c>
      <c r="BM26" s="1458">
        <v>11489510</v>
      </c>
      <c r="BN26" s="1458">
        <v>22104545</v>
      </c>
      <c r="BO26" s="1445">
        <v>31253538</v>
      </c>
      <c r="BQ26" s="1458">
        <v>1212203</v>
      </c>
      <c r="BR26" s="1458">
        <v>25944711</v>
      </c>
      <c r="BS26" s="1458">
        <v>11746504</v>
      </c>
      <c r="BT26" s="1458">
        <v>21775285</v>
      </c>
      <c r="BU26" s="1445">
        <v>31742987</v>
      </c>
      <c r="BW26" s="1458">
        <v>958393</v>
      </c>
      <c r="BX26" s="1458">
        <v>26556799</v>
      </c>
      <c r="BY26" s="1458">
        <v>3808787</v>
      </c>
      <c r="BZ26" s="1458">
        <v>28473938</v>
      </c>
      <c r="CA26" s="1445">
        <v>34546038</v>
      </c>
      <c r="CC26" s="1458">
        <v>1032334</v>
      </c>
      <c r="CD26" s="1458">
        <v>34577253</v>
      </c>
      <c r="CE26" s="1458">
        <v>5743198</v>
      </c>
      <c r="CF26" s="1458">
        <v>28304651</v>
      </c>
      <c r="CG26" s="1445">
        <v>36663029</v>
      </c>
      <c r="CI26" s="1458">
        <v>2272849</v>
      </c>
      <c r="CJ26" s="1458">
        <v>34412201</v>
      </c>
      <c r="CK26" s="1458">
        <v>8771120</v>
      </c>
      <c r="CL26" s="1458">
        <v>28539986</v>
      </c>
      <c r="CM26" s="1445">
        <v>38484980</v>
      </c>
      <c r="CO26" s="1458">
        <v>2746736</v>
      </c>
      <c r="CP26" s="1458">
        <v>30634601</v>
      </c>
      <c r="CQ26" s="1458">
        <v>8743868</v>
      </c>
      <c r="CR26" s="1458">
        <v>31497480</v>
      </c>
      <c r="CS26" s="1445">
        <v>41082095</v>
      </c>
      <c r="CU26" s="1458">
        <v>2087776</v>
      </c>
      <c r="CV26" s="1458">
        <v>23730502</v>
      </c>
      <c r="CW26" s="1458">
        <v>6172240</v>
      </c>
      <c r="CX26" s="1458">
        <v>29274960</v>
      </c>
      <c r="CY26" s="1445">
        <v>36373912</v>
      </c>
      <c r="DA26" s="1444">
        <v>2157470</v>
      </c>
      <c r="DB26" s="1444">
        <v>43568170</v>
      </c>
      <c r="DC26" s="1444">
        <v>4558287</v>
      </c>
      <c r="DD26" s="1444">
        <v>36028469</v>
      </c>
      <c r="DE26" s="1446">
        <v>45262523</v>
      </c>
      <c r="DG26" s="1444">
        <v>3219814</v>
      </c>
      <c r="DH26" s="1444">
        <v>34811962</v>
      </c>
      <c r="DI26" s="1444">
        <v>6767928</v>
      </c>
      <c r="DJ26" s="1444">
        <v>37507962</v>
      </c>
      <c r="DK26" s="1446">
        <v>46674121</v>
      </c>
      <c r="DM26" s="1444">
        <v>3033844</v>
      </c>
      <c r="DN26" s="1444">
        <v>34388299</v>
      </c>
      <c r="DO26" s="1444">
        <v>7925589</v>
      </c>
      <c r="DP26" s="1444">
        <v>41446069</v>
      </c>
      <c r="DQ26" s="1444">
        <v>51119189</v>
      </c>
      <c r="DS26" s="1444">
        <v>2570055</v>
      </c>
      <c r="DT26" s="1444">
        <v>32640763</v>
      </c>
      <c r="DU26" s="1444">
        <v>5996754</v>
      </c>
      <c r="DV26" s="1444">
        <v>38064289</v>
      </c>
      <c r="DW26" s="1444">
        <v>46428627</v>
      </c>
      <c r="DY26" s="1444">
        <v>3202956</v>
      </c>
      <c r="DZ26" s="1444">
        <v>37725467</v>
      </c>
      <c r="EA26" s="1444">
        <v>3163972</v>
      </c>
      <c r="EB26" s="1444">
        <v>29210422</v>
      </c>
      <c r="EC26" s="1444">
        <v>37132110</v>
      </c>
      <c r="EE26" s="1444">
        <v>3202143</v>
      </c>
      <c r="EF26" s="1444">
        <v>28483467</v>
      </c>
      <c r="EG26" s="1444">
        <v>7177654</v>
      </c>
      <c r="EH26" s="1444">
        <v>25874464</v>
      </c>
      <c r="EI26" s="1444">
        <v>34426106</v>
      </c>
      <c r="EK26" s="1379">
        <v>0</v>
      </c>
      <c r="EL26" s="1379">
        <v>41801845</v>
      </c>
      <c r="EM26" s="1379">
        <v>7023693</v>
      </c>
      <c r="EN26" s="1379">
        <v>26406059</v>
      </c>
      <c r="EO26" s="1379">
        <v>35372633</v>
      </c>
      <c r="EQ26" s="1379">
        <v>0</v>
      </c>
      <c r="ER26" s="1379">
        <v>39385785</v>
      </c>
      <c r="ES26" s="1379">
        <v>3788617</v>
      </c>
      <c r="ET26" s="1379">
        <v>26738287</v>
      </c>
      <c r="EU26" s="1379">
        <v>33486837</v>
      </c>
      <c r="EW26" s="1379">
        <v>0</v>
      </c>
      <c r="EX26" s="1379">
        <v>43438016</v>
      </c>
      <c r="EY26" s="1379">
        <v>3452473</v>
      </c>
      <c r="EZ26" s="1379">
        <v>23255498</v>
      </c>
      <c r="FA26" s="1379">
        <v>31499545</v>
      </c>
    </row>
    <row r="27" spans="1:157" ht="39.6">
      <c r="A27" s="1086">
        <v>20</v>
      </c>
      <c r="B27" s="1091" t="s">
        <v>1412</v>
      </c>
      <c r="C27" s="2243">
        <v>259152</v>
      </c>
      <c r="D27" s="2243">
        <v>438449070</v>
      </c>
      <c r="E27" s="2243">
        <v>100614562</v>
      </c>
      <c r="F27" s="2243">
        <v>338457595</v>
      </c>
      <c r="G27" s="2243">
        <v>488377472</v>
      </c>
      <c r="I27" s="2243">
        <v>289109</v>
      </c>
      <c r="J27" s="2243">
        <v>514120727</v>
      </c>
      <c r="K27" s="2243">
        <v>100740550</v>
      </c>
      <c r="L27" s="2243">
        <v>327266831</v>
      </c>
      <c r="M27" s="2243">
        <v>484335360</v>
      </c>
      <c r="O27" s="2243">
        <v>227113</v>
      </c>
      <c r="P27" s="2243">
        <v>477498457</v>
      </c>
      <c r="Q27" s="2243">
        <v>101174396</v>
      </c>
      <c r="R27" s="2243">
        <v>332898007</v>
      </c>
      <c r="S27" s="2243">
        <v>491494463</v>
      </c>
      <c r="U27" s="1458">
        <v>255578</v>
      </c>
      <c r="V27" s="1458">
        <v>452574291</v>
      </c>
      <c r="W27" s="1458">
        <v>108713071</v>
      </c>
      <c r="X27" s="1458">
        <v>306103295</v>
      </c>
      <c r="Y27" s="1445">
        <v>464913732</v>
      </c>
      <c r="AA27" s="1458">
        <v>195956</v>
      </c>
      <c r="AB27" s="1458">
        <v>420267597</v>
      </c>
      <c r="AC27" s="1458">
        <v>94494714</v>
      </c>
      <c r="AD27" s="1458">
        <v>303908520</v>
      </c>
      <c r="AE27" s="1445">
        <v>460132245</v>
      </c>
      <c r="AG27" s="1458">
        <v>233562</v>
      </c>
      <c r="AH27" s="1458">
        <v>402038925</v>
      </c>
      <c r="AI27" s="1458">
        <v>90278200</v>
      </c>
      <c r="AJ27" s="1458">
        <v>300319991</v>
      </c>
      <c r="AK27" s="1445">
        <v>426322899</v>
      </c>
      <c r="AM27" s="1458">
        <v>179766</v>
      </c>
      <c r="AN27" s="1458">
        <v>454545019</v>
      </c>
      <c r="AO27" s="1458">
        <v>104681977</v>
      </c>
      <c r="AP27" s="1458">
        <v>285468399</v>
      </c>
      <c r="AQ27" s="1445">
        <v>421708021</v>
      </c>
      <c r="AS27" s="1458">
        <v>136918</v>
      </c>
      <c r="AT27" s="1458">
        <v>550765822</v>
      </c>
      <c r="AU27" s="1458">
        <v>102579986</v>
      </c>
      <c r="AV27" s="1458">
        <v>265585310</v>
      </c>
      <c r="AW27" s="1445">
        <v>395598231</v>
      </c>
      <c r="AY27" s="1458">
        <v>186862</v>
      </c>
      <c r="AZ27" s="1458">
        <v>445769237</v>
      </c>
      <c r="BA27" s="1458">
        <v>96499724</v>
      </c>
      <c r="BB27" s="1458">
        <v>264654027</v>
      </c>
      <c r="BC27" s="1445">
        <v>390253838</v>
      </c>
      <c r="BE27" s="1458">
        <v>144561</v>
      </c>
      <c r="BF27" s="1458">
        <v>462803905</v>
      </c>
      <c r="BG27" s="1458">
        <v>88811603</v>
      </c>
      <c r="BH27" s="1458">
        <v>248256180</v>
      </c>
      <c r="BI27" s="1445">
        <v>367600416</v>
      </c>
      <c r="BK27" s="1458">
        <v>155348</v>
      </c>
      <c r="BL27" s="1458">
        <v>413572614</v>
      </c>
      <c r="BM27" s="1458">
        <v>89535408</v>
      </c>
      <c r="BN27" s="1458">
        <v>244586587</v>
      </c>
      <c r="BO27" s="1445">
        <v>364677408</v>
      </c>
      <c r="BQ27" s="1458">
        <v>184261</v>
      </c>
      <c r="BR27" s="1458">
        <v>457291712</v>
      </c>
      <c r="BS27" s="1458">
        <v>93241330</v>
      </c>
      <c r="BT27" s="1458">
        <v>242048105</v>
      </c>
      <c r="BU27" s="1445">
        <v>366214376</v>
      </c>
      <c r="BW27" s="1458">
        <v>417471</v>
      </c>
      <c r="BX27" s="1458">
        <v>383201035</v>
      </c>
      <c r="BY27" s="1458">
        <v>86922788</v>
      </c>
      <c r="BZ27" s="1458">
        <v>238711716</v>
      </c>
      <c r="CA27" s="1445">
        <v>360027222</v>
      </c>
      <c r="CC27" s="1458">
        <v>225665</v>
      </c>
      <c r="CD27" s="1458">
        <v>440893319</v>
      </c>
      <c r="CE27" s="1458">
        <v>90167775</v>
      </c>
      <c r="CF27" s="1458">
        <v>242160355</v>
      </c>
      <c r="CG27" s="1445">
        <v>367179726</v>
      </c>
      <c r="CI27" s="1458">
        <v>253418</v>
      </c>
      <c r="CJ27" s="1458">
        <v>403634857</v>
      </c>
      <c r="CK27" s="1458">
        <v>89474674</v>
      </c>
      <c r="CL27" s="1458">
        <v>243954189</v>
      </c>
      <c r="CM27" s="1445">
        <v>371240177</v>
      </c>
      <c r="CO27" s="1458">
        <v>174546</v>
      </c>
      <c r="CP27" s="1458">
        <v>459328135</v>
      </c>
      <c r="CQ27" s="1458">
        <v>90516997</v>
      </c>
      <c r="CR27" s="1458">
        <v>240534900</v>
      </c>
      <c r="CS27" s="1445">
        <v>365134340</v>
      </c>
      <c r="CU27" s="1458">
        <v>116995</v>
      </c>
      <c r="CV27" s="1458">
        <v>348963975</v>
      </c>
      <c r="CW27" s="1458">
        <v>91993625</v>
      </c>
      <c r="CX27" s="1458">
        <v>241957621</v>
      </c>
      <c r="CY27" s="1445">
        <v>362387072</v>
      </c>
      <c r="DA27" s="1444">
        <v>565612</v>
      </c>
      <c r="DB27" s="1444">
        <v>315178079</v>
      </c>
      <c r="DC27" s="1444">
        <v>84665423</v>
      </c>
      <c r="DD27" s="1444">
        <v>228575750</v>
      </c>
      <c r="DE27" s="1446">
        <v>339248908</v>
      </c>
      <c r="DG27" s="1444">
        <v>170524</v>
      </c>
      <c r="DH27" s="1444">
        <v>298439987</v>
      </c>
      <c r="DI27" s="1444">
        <v>85815585</v>
      </c>
      <c r="DJ27" s="1444">
        <v>239240592</v>
      </c>
      <c r="DK27" s="1446">
        <v>345645821</v>
      </c>
      <c r="DM27" s="1444">
        <v>211837</v>
      </c>
      <c r="DN27" s="1444">
        <v>300753714</v>
      </c>
      <c r="DO27" s="1444">
        <v>81968536</v>
      </c>
      <c r="DP27" s="1444">
        <v>225241063</v>
      </c>
      <c r="DQ27" s="1444">
        <v>319575211</v>
      </c>
      <c r="DS27" s="1444">
        <v>131936</v>
      </c>
      <c r="DT27" s="1444">
        <v>243041002</v>
      </c>
      <c r="DU27" s="1444">
        <v>66363607</v>
      </c>
      <c r="DV27" s="1444">
        <v>239126431</v>
      </c>
      <c r="DW27" s="1444">
        <v>310610265</v>
      </c>
      <c r="DY27" s="1444">
        <v>242167</v>
      </c>
      <c r="DZ27" s="1444">
        <v>267734548</v>
      </c>
      <c r="EA27" s="1444">
        <v>71430591</v>
      </c>
      <c r="EB27" s="1444">
        <v>261018347</v>
      </c>
      <c r="EC27" s="1444">
        <v>335789072</v>
      </c>
      <c r="EE27" s="1444">
        <v>277382</v>
      </c>
      <c r="EF27" s="1444">
        <v>325225621</v>
      </c>
      <c r="EG27" s="1444">
        <v>77722773</v>
      </c>
      <c r="EH27" s="1444">
        <v>237123039</v>
      </c>
      <c r="EI27" s="1444">
        <v>319279071</v>
      </c>
      <c r="EK27" s="1379">
        <v>0</v>
      </c>
      <c r="EL27" s="1379">
        <v>432709245</v>
      </c>
      <c r="EM27" s="1379">
        <v>87136939</v>
      </c>
      <c r="EN27" s="1379">
        <v>231713504</v>
      </c>
      <c r="EO27" s="1379">
        <v>316886734</v>
      </c>
      <c r="EQ27" s="1379">
        <v>0</v>
      </c>
      <c r="ER27" s="1379">
        <v>413136985</v>
      </c>
      <c r="ES27" s="1379">
        <v>90170987</v>
      </c>
      <c r="ET27" s="1379">
        <v>209350546</v>
      </c>
      <c r="EU27" s="1379">
        <v>298310293</v>
      </c>
      <c r="EW27" s="1379">
        <v>0</v>
      </c>
      <c r="EX27" s="1379">
        <v>393075750</v>
      </c>
      <c r="EY27" s="1379">
        <v>75351648</v>
      </c>
      <c r="EZ27" s="1379">
        <v>191285945</v>
      </c>
      <c r="FA27" s="1379">
        <v>282684421</v>
      </c>
    </row>
    <row r="28" spans="1:157" ht="26.4">
      <c r="A28" s="1086">
        <v>21</v>
      </c>
      <c r="B28" s="1459" t="s">
        <v>1413</v>
      </c>
      <c r="C28" s="2243">
        <v>0</v>
      </c>
      <c r="D28" s="2243">
        <v>0</v>
      </c>
      <c r="E28" s="2243">
        <v>0</v>
      </c>
      <c r="F28" s="2243">
        <v>10541347</v>
      </c>
      <c r="G28" s="2243">
        <v>6851876</v>
      </c>
      <c r="I28" s="2243">
        <v>0</v>
      </c>
      <c r="J28" s="2243">
        <v>0</v>
      </c>
      <c r="K28" s="2243">
        <v>0</v>
      </c>
      <c r="L28" s="2243">
        <v>9981803</v>
      </c>
      <c r="M28" s="2243">
        <v>6488172</v>
      </c>
      <c r="O28" s="2243">
        <v>0</v>
      </c>
      <c r="P28" s="2243">
        <v>0</v>
      </c>
      <c r="Q28" s="2243">
        <v>0</v>
      </c>
      <c r="R28" s="2243">
        <v>8770741</v>
      </c>
      <c r="S28" s="2243">
        <v>5700982</v>
      </c>
      <c r="U28" s="1444">
        <v>0</v>
      </c>
      <c r="V28" s="1444">
        <v>0</v>
      </c>
      <c r="W28" s="1444">
        <v>0</v>
      </c>
      <c r="X28" s="1458">
        <v>6971579</v>
      </c>
      <c r="Y28" s="1445">
        <v>4531527</v>
      </c>
      <c r="AA28" s="1444">
        <v>0</v>
      </c>
      <c r="AB28" s="1444">
        <v>0</v>
      </c>
      <c r="AC28" s="1444">
        <v>0</v>
      </c>
      <c r="AD28" s="1458">
        <v>6034000</v>
      </c>
      <c r="AE28" s="1445">
        <v>3922100</v>
      </c>
      <c r="AG28" s="1444">
        <v>0</v>
      </c>
      <c r="AH28" s="1444">
        <v>0</v>
      </c>
      <c r="AI28" s="1444">
        <v>0</v>
      </c>
      <c r="AJ28" s="1458">
        <v>6120948</v>
      </c>
      <c r="AK28" s="1445">
        <v>3978616</v>
      </c>
      <c r="AM28" s="1444">
        <v>0</v>
      </c>
      <c r="AN28" s="1444">
        <v>0</v>
      </c>
      <c r="AO28" s="1444">
        <v>0</v>
      </c>
      <c r="AP28" s="1458">
        <v>7831822</v>
      </c>
      <c r="AQ28" s="1445">
        <v>5090684</v>
      </c>
      <c r="AS28" s="1444">
        <v>0</v>
      </c>
      <c r="AT28" s="1444">
        <v>0</v>
      </c>
      <c r="AU28" s="1444">
        <v>0</v>
      </c>
      <c r="AV28" s="1458">
        <v>5742132</v>
      </c>
      <c r="AW28" s="1445">
        <v>3732386</v>
      </c>
      <c r="AY28" s="1444">
        <v>0</v>
      </c>
      <c r="AZ28" s="1444">
        <v>0</v>
      </c>
      <c r="BA28" s="1444">
        <v>0</v>
      </c>
      <c r="BB28" s="1458">
        <v>5400108</v>
      </c>
      <c r="BC28" s="1445">
        <v>3510071</v>
      </c>
      <c r="BE28" s="1444">
        <v>0</v>
      </c>
      <c r="BF28" s="1444">
        <v>0</v>
      </c>
      <c r="BG28" s="1444">
        <v>0</v>
      </c>
      <c r="BH28" s="1458">
        <v>4800383</v>
      </c>
      <c r="BI28" s="1445">
        <v>3120249</v>
      </c>
      <c r="BK28" s="1444">
        <v>0</v>
      </c>
      <c r="BL28" s="1444">
        <v>0</v>
      </c>
      <c r="BM28" s="1444">
        <v>0</v>
      </c>
      <c r="BN28" s="1458">
        <v>4626715</v>
      </c>
      <c r="BO28" s="1445">
        <v>3007365</v>
      </c>
      <c r="BQ28" s="1444">
        <v>0</v>
      </c>
      <c r="BR28" s="1444">
        <v>0</v>
      </c>
      <c r="BS28" s="1444">
        <v>0</v>
      </c>
      <c r="BT28" s="1458">
        <v>4410812</v>
      </c>
      <c r="BU28" s="1445">
        <v>2867028</v>
      </c>
      <c r="BW28" s="1444">
        <v>0</v>
      </c>
      <c r="BX28" s="1444">
        <v>0</v>
      </c>
      <c r="BY28" s="1444">
        <v>0</v>
      </c>
      <c r="BZ28" s="1458">
        <v>4067832</v>
      </c>
      <c r="CA28" s="1445">
        <v>2644091</v>
      </c>
      <c r="CC28" s="1444">
        <v>0</v>
      </c>
      <c r="CD28" s="1444">
        <v>0</v>
      </c>
      <c r="CE28" s="1444">
        <v>0</v>
      </c>
      <c r="CF28" s="1458">
        <v>4592350</v>
      </c>
      <c r="CG28" s="1445">
        <v>2985027</v>
      </c>
      <c r="CI28" s="1444">
        <v>0</v>
      </c>
      <c r="CJ28" s="1444">
        <v>0</v>
      </c>
      <c r="CK28" s="1444">
        <v>0</v>
      </c>
      <c r="CL28" s="1458">
        <v>4699636</v>
      </c>
      <c r="CM28" s="1445">
        <v>3054763</v>
      </c>
      <c r="CO28" s="1444">
        <v>0</v>
      </c>
      <c r="CP28" s="1444">
        <v>0</v>
      </c>
      <c r="CQ28" s="1444">
        <v>0</v>
      </c>
      <c r="CR28" s="1458">
        <v>4870186</v>
      </c>
      <c r="CS28" s="1445">
        <v>3165621</v>
      </c>
      <c r="CU28" s="1444">
        <v>0</v>
      </c>
      <c r="CV28" s="1444">
        <v>0</v>
      </c>
      <c r="CW28" s="1444">
        <v>0</v>
      </c>
      <c r="CX28" s="1458">
        <v>4778178</v>
      </c>
      <c r="CY28" s="1445">
        <v>3105815</v>
      </c>
      <c r="DA28" s="1444">
        <v>0</v>
      </c>
      <c r="DB28" s="1444">
        <v>0</v>
      </c>
      <c r="DC28" s="1444">
        <v>0</v>
      </c>
      <c r="DD28" s="1444">
        <v>4350202</v>
      </c>
      <c r="DE28" s="1446">
        <v>2827631</v>
      </c>
      <c r="DG28" s="1444">
        <v>0</v>
      </c>
      <c r="DH28" s="1444">
        <v>0</v>
      </c>
      <c r="DI28" s="1444">
        <v>0</v>
      </c>
      <c r="DJ28" s="1444">
        <v>5166801</v>
      </c>
      <c r="DK28" s="1446">
        <v>3358420</v>
      </c>
      <c r="DM28" s="1444">
        <v>0</v>
      </c>
      <c r="DN28" s="1444">
        <v>0</v>
      </c>
      <c r="DO28" s="1444">
        <v>0</v>
      </c>
      <c r="DP28" s="1444">
        <v>4756290</v>
      </c>
      <c r="DQ28" s="1444">
        <v>3091589</v>
      </c>
      <c r="DS28" s="1444">
        <v>0</v>
      </c>
      <c r="DT28" s="1444">
        <v>0</v>
      </c>
      <c r="DU28" s="1444">
        <v>0</v>
      </c>
      <c r="DV28" s="1444">
        <v>4176131</v>
      </c>
      <c r="DW28" s="1444">
        <v>2714485</v>
      </c>
      <c r="DY28" s="1444">
        <v>0</v>
      </c>
      <c r="DZ28" s="1444">
        <v>0</v>
      </c>
      <c r="EA28" s="1444">
        <v>0</v>
      </c>
      <c r="EB28" s="1444">
        <v>4439940</v>
      </c>
      <c r="EC28" s="1444">
        <v>2885961</v>
      </c>
      <c r="EE28" s="1444">
        <v>0</v>
      </c>
      <c r="EF28" s="1444">
        <v>0</v>
      </c>
      <c r="EG28" s="1444">
        <v>0</v>
      </c>
      <c r="EH28" s="1444">
        <v>3734216</v>
      </c>
      <c r="EI28" s="1444">
        <v>2427240</v>
      </c>
      <c r="EK28" s="1379">
        <v>0</v>
      </c>
      <c r="EL28" s="1379">
        <v>0</v>
      </c>
      <c r="EM28" s="1379">
        <v>0</v>
      </c>
      <c r="EN28" s="1379">
        <v>0</v>
      </c>
      <c r="EO28" s="1379">
        <v>0</v>
      </c>
      <c r="EQ28" s="1379">
        <v>0</v>
      </c>
      <c r="ER28" s="1379">
        <v>0</v>
      </c>
      <c r="ES28" s="1379">
        <v>0</v>
      </c>
      <c r="ET28" s="1379">
        <v>0</v>
      </c>
      <c r="EU28" s="1379">
        <v>0</v>
      </c>
      <c r="EW28" s="1379">
        <v>0</v>
      </c>
      <c r="EX28" s="1379">
        <v>0</v>
      </c>
      <c r="EY28" s="1379">
        <v>0</v>
      </c>
      <c r="EZ28" s="1379">
        <v>0</v>
      </c>
      <c r="FA28" s="1379">
        <v>0</v>
      </c>
    </row>
    <row r="29" spans="1:157">
      <c r="A29" s="1086">
        <v>22</v>
      </c>
      <c r="B29" s="1091" t="s">
        <v>1414</v>
      </c>
      <c r="C29" s="2243">
        <v>0</v>
      </c>
      <c r="D29" s="2243">
        <v>15915493</v>
      </c>
      <c r="E29" s="2243">
        <v>14326354</v>
      </c>
      <c r="F29" s="2243">
        <v>181800504</v>
      </c>
      <c r="G29" s="2243">
        <v>129947878</v>
      </c>
      <c r="I29" s="2243">
        <v>0</v>
      </c>
      <c r="J29" s="2243">
        <v>15325855</v>
      </c>
      <c r="K29" s="2243">
        <v>13755651</v>
      </c>
      <c r="L29" s="2243">
        <v>175605348</v>
      </c>
      <c r="M29" s="2243">
        <v>124832989</v>
      </c>
      <c r="O29" s="2243">
        <v>0</v>
      </c>
      <c r="P29" s="2243">
        <v>15021639</v>
      </c>
      <c r="Q29" s="2243">
        <v>13379623</v>
      </c>
      <c r="R29" s="2243">
        <v>174370526</v>
      </c>
      <c r="S29" s="2243">
        <v>120684973</v>
      </c>
      <c r="U29" s="1444">
        <v>0</v>
      </c>
      <c r="V29" s="1458">
        <v>14143459</v>
      </c>
      <c r="W29" s="1458">
        <v>12788462</v>
      </c>
      <c r="X29" s="1458">
        <v>164455961</v>
      </c>
      <c r="Y29" s="1445">
        <v>114346582</v>
      </c>
      <c r="AA29" s="1444">
        <v>0</v>
      </c>
      <c r="AB29" s="1458">
        <v>13858202</v>
      </c>
      <c r="AC29" s="1458">
        <v>12507790</v>
      </c>
      <c r="AD29" s="1458">
        <v>163424328</v>
      </c>
      <c r="AE29" s="1445">
        <v>112609948</v>
      </c>
      <c r="AG29" s="1444">
        <v>0</v>
      </c>
      <c r="AH29" s="1458">
        <v>13504376</v>
      </c>
      <c r="AI29" s="1458">
        <v>12290801</v>
      </c>
      <c r="AJ29" s="1458">
        <v>160550234</v>
      </c>
      <c r="AK29" s="1445">
        <v>141218090</v>
      </c>
      <c r="AM29" s="1444">
        <v>0</v>
      </c>
      <c r="AN29" s="1458">
        <v>12869266</v>
      </c>
      <c r="AO29" s="1458">
        <v>11597168</v>
      </c>
      <c r="AP29" s="1458">
        <v>156211628</v>
      </c>
      <c r="AQ29" s="1445">
        <v>137677992</v>
      </c>
      <c r="AS29" s="1444">
        <v>0</v>
      </c>
      <c r="AT29" s="1458">
        <v>12053939</v>
      </c>
      <c r="AU29" s="1458">
        <v>11109211</v>
      </c>
      <c r="AV29" s="1458">
        <v>149617530</v>
      </c>
      <c r="AW29" s="1445">
        <v>131080390</v>
      </c>
      <c r="AY29" s="1444">
        <v>0</v>
      </c>
      <c r="AZ29" s="1458">
        <v>11535876</v>
      </c>
      <c r="BA29" s="1458">
        <v>10685438</v>
      </c>
      <c r="BB29" s="1458">
        <v>142879627</v>
      </c>
      <c r="BC29" s="1445">
        <v>125265613</v>
      </c>
      <c r="BE29" s="1444">
        <v>0</v>
      </c>
      <c r="BF29" s="1458">
        <v>11053983</v>
      </c>
      <c r="BG29" s="1458">
        <v>10106049</v>
      </c>
      <c r="BH29" s="1458">
        <v>135503851</v>
      </c>
      <c r="BI29" s="1445">
        <v>118778100</v>
      </c>
      <c r="BK29" s="1444">
        <v>0</v>
      </c>
      <c r="BL29" s="1458">
        <v>10964337</v>
      </c>
      <c r="BM29" s="1458">
        <v>9917844</v>
      </c>
      <c r="BN29" s="1458">
        <v>138014447</v>
      </c>
      <c r="BO29" s="1445">
        <v>121170244</v>
      </c>
      <c r="BQ29" s="1444">
        <v>0</v>
      </c>
      <c r="BR29" s="1458">
        <v>10711829</v>
      </c>
      <c r="BS29" s="1458">
        <v>9704069</v>
      </c>
      <c r="BT29" s="1458">
        <v>139119269</v>
      </c>
      <c r="BU29" s="1445">
        <v>122009041</v>
      </c>
      <c r="BW29" s="1444">
        <v>0</v>
      </c>
      <c r="BX29" s="1458">
        <v>10120305</v>
      </c>
      <c r="BY29" s="1458">
        <v>9340698</v>
      </c>
      <c r="BZ29" s="1458">
        <v>138666528</v>
      </c>
      <c r="CA29" s="1445">
        <v>121633390</v>
      </c>
      <c r="CC29" s="1444">
        <v>0</v>
      </c>
      <c r="CD29" s="1458">
        <v>9614705</v>
      </c>
      <c r="CE29" s="1458">
        <v>9128760</v>
      </c>
      <c r="CF29" s="1458">
        <v>139756826</v>
      </c>
      <c r="CG29" s="1445">
        <v>122509430</v>
      </c>
      <c r="CI29" s="1444">
        <v>0</v>
      </c>
      <c r="CJ29" s="1458">
        <v>9233922</v>
      </c>
      <c r="CK29" s="1458">
        <v>8546203</v>
      </c>
      <c r="CL29" s="1458">
        <v>133646808</v>
      </c>
      <c r="CM29" s="1445">
        <v>117019751</v>
      </c>
      <c r="CO29" s="1444">
        <v>0</v>
      </c>
      <c r="CP29" s="1458">
        <v>8529755</v>
      </c>
      <c r="CQ29" s="1458">
        <v>7930009</v>
      </c>
      <c r="CR29" s="1458">
        <v>125116674</v>
      </c>
      <c r="CS29" s="1445">
        <v>109035273</v>
      </c>
      <c r="CU29" s="1444">
        <v>0</v>
      </c>
      <c r="CV29" s="1458">
        <v>7971936</v>
      </c>
      <c r="CW29" s="1458">
        <v>7506086</v>
      </c>
      <c r="CX29" s="1458">
        <v>119395939</v>
      </c>
      <c r="CY29" s="1445">
        <v>103791750</v>
      </c>
      <c r="DA29" s="1444">
        <v>0</v>
      </c>
      <c r="DB29" s="1444">
        <v>7439035</v>
      </c>
      <c r="DC29" s="1444">
        <v>7139554</v>
      </c>
      <c r="DD29" s="1444">
        <v>116005073</v>
      </c>
      <c r="DE29" s="1446">
        <v>100173750</v>
      </c>
      <c r="DG29" s="1444">
        <v>0</v>
      </c>
      <c r="DH29" s="1444">
        <v>7109487</v>
      </c>
      <c r="DI29" s="1444">
        <v>6769993</v>
      </c>
      <c r="DJ29" s="1444">
        <v>113662444</v>
      </c>
      <c r="DK29" s="1446">
        <v>96940786</v>
      </c>
      <c r="DM29" s="1444">
        <v>0</v>
      </c>
      <c r="DN29" s="1444">
        <v>6457805</v>
      </c>
      <c r="DO29" s="1444">
        <v>6261503</v>
      </c>
      <c r="DP29" s="1444">
        <v>106761843</v>
      </c>
      <c r="DQ29" s="1444">
        <v>88736664</v>
      </c>
      <c r="DS29" s="1444">
        <v>0</v>
      </c>
      <c r="DT29" s="1444">
        <v>17027316</v>
      </c>
      <c r="DU29" s="1444">
        <v>14858156</v>
      </c>
      <c r="DV29" s="1444">
        <v>77026315</v>
      </c>
      <c r="DW29" s="1444">
        <v>73412594</v>
      </c>
      <c r="DY29" s="1444">
        <v>0</v>
      </c>
      <c r="DZ29" s="1444">
        <v>15471808</v>
      </c>
      <c r="EA29" s="1444">
        <v>12985989</v>
      </c>
      <c r="EB29" s="1444">
        <v>74933346</v>
      </c>
      <c r="EC29" s="1444">
        <v>69942476</v>
      </c>
      <c r="EE29" s="1444">
        <v>0</v>
      </c>
      <c r="EF29" s="1444">
        <v>5311222</v>
      </c>
      <c r="EG29" s="1444">
        <v>5079584</v>
      </c>
      <c r="EH29" s="1444">
        <v>83140302</v>
      </c>
      <c r="EI29" s="1444">
        <v>68134526</v>
      </c>
      <c r="EK29" s="1379">
        <v>0</v>
      </c>
      <c r="EL29" s="1379">
        <v>5125041</v>
      </c>
      <c r="EM29" s="1379">
        <v>4703558</v>
      </c>
      <c r="EN29" s="1379">
        <v>76325534</v>
      </c>
      <c r="EO29" s="1379">
        <v>62173915</v>
      </c>
      <c r="EQ29" s="1379">
        <v>0</v>
      </c>
      <c r="ER29" s="1379">
        <v>4571875</v>
      </c>
      <c r="ES29" s="1379">
        <v>4359382</v>
      </c>
      <c r="ET29" s="1379">
        <v>72228133</v>
      </c>
      <c r="EU29" s="1379">
        <v>58286028</v>
      </c>
      <c r="EW29" s="1379">
        <v>0</v>
      </c>
      <c r="EX29" s="1379">
        <v>4866047</v>
      </c>
      <c r="EY29" s="1379">
        <v>4188457</v>
      </c>
      <c r="EZ29" s="1379">
        <v>67217298</v>
      </c>
      <c r="FA29" s="1379">
        <v>53861404</v>
      </c>
    </row>
    <row r="30" spans="1:157">
      <c r="A30" s="1086">
        <v>23</v>
      </c>
      <c r="B30" s="1459" t="s">
        <v>1415</v>
      </c>
      <c r="C30" s="2243">
        <v>0</v>
      </c>
      <c r="D30" s="2243">
        <v>0</v>
      </c>
      <c r="E30" s="2243">
        <v>0</v>
      </c>
      <c r="F30" s="2243">
        <v>129769661</v>
      </c>
      <c r="G30" s="2243">
        <v>105765210</v>
      </c>
      <c r="I30" s="2243">
        <v>0</v>
      </c>
      <c r="J30" s="2243">
        <v>0</v>
      </c>
      <c r="K30" s="2243">
        <v>0</v>
      </c>
      <c r="L30" s="2243">
        <v>124619051</v>
      </c>
      <c r="M30" s="2243">
        <v>102402375</v>
      </c>
      <c r="O30" s="2243">
        <v>0</v>
      </c>
      <c r="P30" s="2243">
        <v>0</v>
      </c>
      <c r="Q30" s="2243">
        <v>0</v>
      </c>
      <c r="R30" s="2243">
        <v>120492284</v>
      </c>
      <c r="S30" s="2243">
        <v>98949898</v>
      </c>
      <c r="U30" s="1444">
        <v>0</v>
      </c>
      <c r="V30" s="1444">
        <v>0</v>
      </c>
      <c r="W30" s="1444">
        <v>0</v>
      </c>
      <c r="X30" s="1458">
        <v>116134113</v>
      </c>
      <c r="Y30" s="1445">
        <v>96527203</v>
      </c>
      <c r="AA30" s="1444">
        <v>0</v>
      </c>
      <c r="AB30" s="1444">
        <v>0</v>
      </c>
      <c r="AC30" s="1444">
        <v>0</v>
      </c>
      <c r="AD30" s="1458">
        <v>112609746</v>
      </c>
      <c r="AE30" s="1445">
        <v>94461993</v>
      </c>
      <c r="AG30" s="1444">
        <v>0</v>
      </c>
      <c r="AH30" s="1444">
        <v>0</v>
      </c>
      <c r="AI30" s="1444">
        <v>0</v>
      </c>
      <c r="AJ30" s="1458">
        <v>109578535</v>
      </c>
      <c r="AK30" s="1445">
        <v>92526989</v>
      </c>
      <c r="AM30" s="1444">
        <v>0</v>
      </c>
      <c r="AN30" s="1444">
        <v>0</v>
      </c>
      <c r="AO30" s="1444">
        <v>0</v>
      </c>
      <c r="AP30" s="1458">
        <v>105162178</v>
      </c>
      <c r="AQ30" s="1445">
        <v>90072129</v>
      </c>
      <c r="AS30" s="1444">
        <v>0</v>
      </c>
      <c r="AT30" s="1444">
        <v>0</v>
      </c>
      <c r="AU30" s="1444">
        <v>0</v>
      </c>
      <c r="AV30" s="1458">
        <v>99339762</v>
      </c>
      <c r="AW30" s="1445">
        <v>84007986</v>
      </c>
      <c r="AY30" s="1444">
        <v>0</v>
      </c>
      <c r="AZ30" s="1444">
        <v>0</v>
      </c>
      <c r="BA30" s="1444">
        <v>0</v>
      </c>
      <c r="BB30" s="1458">
        <v>95679482</v>
      </c>
      <c r="BC30" s="1445">
        <v>81077833</v>
      </c>
      <c r="BE30" s="1444">
        <v>0</v>
      </c>
      <c r="BF30" s="1444">
        <v>0</v>
      </c>
      <c r="BG30" s="1444">
        <v>0</v>
      </c>
      <c r="BH30" s="1458">
        <v>93827016</v>
      </c>
      <c r="BI30" s="1445">
        <v>79838823</v>
      </c>
      <c r="BK30" s="1444">
        <v>0</v>
      </c>
      <c r="BL30" s="1444">
        <v>0</v>
      </c>
      <c r="BM30" s="1444">
        <v>0</v>
      </c>
      <c r="BN30" s="1458">
        <v>93216864</v>
      </c>
      <c r="BO30" s="1445">
        <v>79978789</v>
      </c>
      <c r="BQ30" s="1444">
        <v>0</v>
      </c>
      <c r="BR30" s="1444">
        <v>0</v>
      </c>
      <c r="BS30" s="1444">
        <v>0</v>
      </c>
      <c r="BT30" s="1458">
        <v>91651940</v>
      </c>
      <c r="BU30" s="1445">
        <v>78789295</v>
      </c>
      <c r="BW30" s="1444">
        <v>0</v>
      </c>
      <c r="BX30" s="1444">
        <v>0</v>
      </c>
      <c r="BY30" s="1444">
        <v>0</v>
      </c>
      <c r="BZ30" s="1458">
        <v>91965452</v>
      </c>
      <c r="CA30" s="1445">
        <v>79941917</v>
      </c>
      <c r="CC30" s="1444">
        <v>0</v>
      </c>
      <c r="CD30" s="1444">
        <v>0</v>
      </c>
      <c r="CE30" s="1444">
        <v>0</v>
      </c>
      <c r="CF30" s="1458">
        <v>90117772</v>
      </c>
      <c r="CG30" s="1445">
        <v>78416195</v>
      </c>
      <c r="CI30" s="1444">
        <v>0</v>
      </c>
      <c r="CJ30" s="1444">
        <v>0</v>
      </c>
      <c r="CK30" s="1444">
        <v>0</v>
      </c>
      <c r="CL30" s="1458">
        <v>87568845</v>
      </c>
      <c r="CM30" s="1445">
        <v>76505478</v>
      </c>
      <c r="CO30" s="1444">
        <v>0</v>
      </c>
      <c r="CP30" s="1444">
        <v>0</v>
      </c>
      <c r="CQ30" s="1444">
        <v>0</v>
      </c>
      <c r="CR30" s="1458">
        <v>84125042</v>
      </c>
      <c r="CS30" s="1445">
        <v>73148903</v>
      </c>
      <c r="CU30" s="1444">
        <v>0</v>
      </c>
      <c r="CV30" s="1444">
        <v>0</v>
      </c>
      <c r="CW30" s="1444">
        <v>0</v>
      </c>
      <c r="CX30" s="1458">
        <v>80307999</v>
      </c>
      <c r="CY30" s="1445">
        <v>69690999</v>
      </c>
      <c r="DA30" s="1444">
        <v>0</v>
      </c>
      <c r="DB30" s="1444">
        <v>0</v>
      </c>
      <c r="DC30" s="1444">
        <v>0</v>
      </c>
      <c r="DD30" s="1444">
        <v>76667253</v>
      </c>
      <c r="DE30" s="1446">
        <v>65653325</v>
      </c>
      <c r="DG30" s="1444">
        <v>0</v>
      </c>
      <c r="DH30" s="1444">
        <v>0</v>
      </c>
      <c r="DI30" s="1444">
        <v>0</v>
      </c>
      <c r="DJ30" s="1444">
        <v>73105533</v>
      </c>
      <c r="DK30" s="1446">
        <v>60677350</v>
      </c>
      <c r="DM30" s="1444">
        <v>0</v>
      </c>
      <c r="DN30" s="1444">
        <v>0</v>
      </c>
      <c r="DO30" s="1444">
        <v>0</v>
      </c>
      <c r="DP30" s="1444">
        <v>67644310</v>
      </c>
      <c r="DQ30" s="1444">
        <v>52852157</v>
      </c>
      <c r="DS30" s="1444">
        <v>0</v>
      </c>
      <c r="DT30" s="1444">
        <v>0</v>
      </c>
      <c r="DU30" s="1444">
        <v>0</v>
      </c>
      <c r="DV30" s="1444">
        <v>61393716</v>
      </c>
      <c r="DW30" s="1444">
        <v>47166575</v>
      </c>
      <c r="DY30" s="1444">
        <v>0</v>
      </c>
      <c r="DZ30" s="1444">
        <v>0</v>
      </c>
      <c r="EA30" s="1444">
        <v>0</v>
      </c>
      <c r="EB30" s="1444">
        <v>55892519</v>
      </c>
      <c r="EC30" s="1444">
        <v>41761381</v>
      </c>
      <c r="EE30" s="1444">
        <v>0</v>
      </c>
      <c r="EF30" s="1444">
        <v>0</v>
      </c>
      <c r="EG30" s="1444">
        <v>0</v>
      </c>
      <c r="EH30" s="1444">
        <v>51056336</v>
      </c>
      <c r="EI30" s="1444">
        <v>37239974</v>
      </c>
      <c r="EK30" s="1379">
        <v>0</v>
      </c>
      <c r="EL30" s="1379">
        <v>0</v>
      </c>
      <c r="EM30" s="1379">
        <v>0</v>
      </c>
      <c r="EN30" s="1379">
        <v>47689008</v>
      </c>
      <c r="EO30" s="1379">
        <v>34097671</v>
      </c>
      <c r="EQ30" s="1379">
        <v>0</v>
      </c>
      <c r="ER30" s="1379">
        <v>0</v>
      </c>
      <c r="ES30" s="1379">
        <v>0</v>
      </c>
      <c r="ET30" s="1379">
        <v>46094482</v>
      </c>
      <c r="EU30" s="1379">
        <v>32724543</v>
      </c>
      <c r="EW30" s="1379">
        <v>0</v>
      </c>
      <c r="EX30" s="1379">
        <v>0</v>
      </c>
      <c r="EY30" s="1379">
        <v>0</v>
      </c>
      <c r="EZ30" s="1379">
        <v>45169071</v>
      </c>
      <c r="FA30" s="1379">
        <v>31315444</v>
      </c>
    </row>
    <row r="31" spans="1:157" ht="26.4">
      <c r="A31" s="1086">
        <v>24</v>
      </c>
      <c r="B31" s="1091" t="s">
        <v>1416</v>
      </c>
      <c r="C31" s="2243">
        <v>467097</v>
      </c>
      <c r="D31" s="2243">
        <v>37580029</v>
      </c>
      <c r="E31" s="2243">
        <v>28689766</v>
      </c>
      <c r="F31" s="2243">
        <v>244781519</v>
      </c>
      <c r="G31" s="2243">
        <v>245679992</v>
      </c>
      <c r="I31" s="2243">
        <v>0</v>
      </c>
      <c r="J31" s="2243">
        <v>55998528</v>
      </c>
      <c r="K31" s="2243">
        <v>33088699</v>
      </c>
      <c r="L31" s="2243">
        <v>241457341</v>
      </c>
      <c r="M31" s="2243">
        <v>251217761</v>
      </c>
      <c r="O31" s="2243">
        <v>0</v>
      </c>
      <c r="P31" s="2243">
        <v>45142047</v>
      </c>
      <c r="Q31" s="2243">
        <v>31573011</v>
      </c>
      <c r="R31" s="2243">
        <v>230708661</v>
      </c>
      <c r="S31" s="2243">
        <v>236458007</v>
      </c>
      <c r="U31" s="1444">
        <v>0</v>
      </c>
      <c r="V31" s="1458">
        <v>37937041</v>
      </c>
      <c r="W31" s="1458">
        <v>34078687</v>
      </c>
      <c r="X31" s="1458">
        <v>214810752</v>
      </c>
      <c r="Y31" s="1445">
        <v>220395220</v>
      </c>
      <c r="AA31" s="1444">
        <v>0</v>
      </c>
      <c r="AB31" s="1458">
        <v>40443925</v>
      </c>
      <c r="AC31" s="1458">
        <v>30168143</v>
      </c>
      <c r="AD31" s="1458">
        <v>238099425</v>
      </c>
      <c r="AE31" s="1445">
        <v>239581883</v>
      </c>
      <c r="AG31" s="1444">
        <v>0</v>
      </c>
      <c r="AH31" s="1458">
        <v>39761790</v>
      </c>
      <c r="AI31" s="1458">
        <v>24264842</v>
      </c>
      <c r="AJ31" s="1458">
        <v>215410558</v>
      </c>
      <c r="AK31" s="1445">
        <v>217434795</v>
      </c>
      <c r="AM31" s="1444">
        <v>0</v>
      </c>
      <c r="AN31" s="1458">
        <v>38197853</v>
      </c>
      <c r="AO31" s="1458">
        <v>28877092</v>
      </c>
      <c r="AP31" s="1458">
        <v>211078688</v>
      </c>
      <c r="AQ31" s="1445">
        <v>215140525</v>
      </c>
      <c r="AS31" s="1444">
        <v>0</v>
      </c>
      <c r="AT31" s="1458">
        <v>37115141</v>
      </c>
      <c r="AU31" s="1458">
        <v>28372346</v>
      </c>
      <c r="AV31" s="1458">
        <v>193997811</v>
      </c>
      <c r="AW31" s="1445">
        <v>199092503</v>
      </c>
      <c r="AY31" s="1444">
        <v>0</v>
      </c>
      <c r="AZ31" s="1458">
        <v>37571349</v>
      </c>
      <c r="BA31" s="1458">
        <v>22614041</v>
      </c>
      <c r="BB31" s="1458">
        <v>200000786</v>
      </c>
      <c r="BC31" s="1445">
        <v>201282385</v>
      </c>
      <c r="BE31" s="1444">
        <v>0</v>
      </c>
      <c r="BF31" s="1458">
        <v>37549962</v>
      </c>
      <c r="BG31" s="1458">
        <v>21763627</v>
      </c>
      <c r="BH31" s="1458">
        <v>181149690</v>
      </c>
      <c r="BI31" s="1445">
        <v>184799532</v>
      </c>
      <c r="BK31" s="1444">
        <v>0</v>
      </c>
      <c r="BL31" s="1458">
        <v>33389273</v>
      </c>
      <c r="BM31" s="1458">
        <v>22979044</v>
      </c>
      <c r="BN31" s="1458">
        <v>167322812</v>
      </c>
      <c r="BO31" s="1445">
        <v>170916896</v>
      </c>
      <c r="BQ31" s="1444">
        <v>0</v>
      </c>
      <c r="BR31" s="1458">
        <v>35691289</v>
      </c>
      <c r="BS31" s="1458">
        <v>27519131</v>
      </c>
      <c r="BT31" s="1458">
        <v>156939995</v>
      </c>
      <c r="BU31" s="1445">
        <v>165412885</v>
      </c>
      <c r="BW31" s="1444">
        <v>0</v>
      </c>
      <c r="BX31" s="1458">
        <v>39866286</v>
      </c>
      <c r="BY31" s="1458">
        <v>22375792</v>
      </c>
      <c r="BZ31" s="1458">
        <v>148683618</v>
      </c>
      <c r="CA31" s="1445">
        <v>157947044</v>
      </c>
      <c r="CC31" s="1444">
        <v>0</v>
      </c>
      <c r="CD31" s="1458">
        <v>37055909</v>
      </c>
      <c r="CE31" s="1458">
        <v>19670211</v>
      </c>
      <c r="CF31" s="1458">
        <v>142603328</v>
      </c>
      <c r="CG31" s="1445">
        <v>150134182</v>
      </c>
      <c r="CI31" s="1444">
        <v>0</v>
      </c>
      <c r="CJ31" s="1458">
        <v>25939339</v>
      </c>
      <c r="CK31" s="1458">
        <v>26563657</v>
      </c>
      <c r="CL31" s="1458">
        <v>144743908</v>
      </c>
      <c r="CM31" s="1445">
        <v>150014145</v>
      </c>
      <c r="CO31" s="1444">
        <v>0</v>
      </c>
      <c r="CP31" s="1458">
        <v>29846256</v>
      </c>
      <c r="CQ31" s="1458">
        <v>20624498</v>
      </c>
      <c r="CR31" s="1458">
        <v>139210326</v>
      </c>
      <c r="CS31" s="1445">
        <v>144169379</v>
      </c>
      <c r="CU31" s="1444">
        <v>0</v>
      </c>
      <c r="CV31" s="1458">
        <v>28438658</v>
      </c>
      <c r="CW31" s="1458">
        <v>18621963</v>
      </c>
      <c r="CX31" s="1458">
        <v>138446463</v>
      </c>
      <c r="CY31" s="1445">
        <v>141518309</v>
      </c>
      <c r="DA31" s="1444">
        <v>0</v>
      </c>
      <c r="DB31" s="1444">
        <v>22129084</v>
      </c>
      <c r="DC31" s="1444">
        <v>18248418</v>
      </c>
      <c r="DD31" s="1444">
        <v>129208920</v>
      </c>
      <c r="DE31" s="1446">
        <v>130028171</v>
      </c>
      <c r="DG31" s="1444">
        <v>0</v>
      </c>
      <c r="DH31" s="1444">
        <v>22064317</v>
      </c>
      <c r="DI31" s="1444">
        <v>18026819</v>
      </c>
      <c r="DJ31" s="1444">
        <v>118709196</v>
      </c>
      <c r="DK31" s="1446">
        <v>120999348</v>
      </c>
      <c r="DM31" s="1444">
        <v>0</v>
      </c>
      <c r="DN31" s="1444">
        <v>19409602</v>
      </c>
      <c r="DO31" s="1444">
        <v>14670719</v>
      </c>
      <c r="DP31" s="1444">
        <v>113667399</v>
      </c>
      <c r="DQ31" s="1444">
        <v>114043053</v>
      </c>
      <c r="DS31" s="1444">
        <v>0</v>
      </c>
      <c r="DT31" s="1444">
        <v>19485654</v>
      </c>
      <c r="DU31" s="1444">
        <v>10024237</v>
      </c>
      <c r="DV31" s="1444">
        <v>110102055</v>
      </c>
      <c r="DW31" s="1444">
        <v>108759291</v>
      </c>
      <c r="DY31" s="1444">
        <v>0</v>
      </c>
      <c r="DZ31" s="1444">
        <v>21342143</v>
      </c>
      <c r="EA31" s="1444">
        <v>6100553</v>
      </c>
      <c r="EB31" s="1444">
        <v>91013193</v>
      </c>
      <c r="EC31" s="1444">
        <v>91369724</v>
      </c>
      <c r="EE31" s="1444">
        <v>0</v>
      </c>
      <c r="EF31" s="1444">
        <v>20170985</v>
      </c>
      <c r="EG31" s="1444">
        <v>6132033</v>
      </c>
      <c r="EH31" s="1444">
        <v>81990052</v>
      </c>
      <c r="EI31" s="1444">
        <v>83099954</v>
      </c>
      <c r="EK31" s="1379">
        <v>0</v>
      </c>
      <c r="EL31" s="1379">
        <v>20525318</v>
      </c>
      <c r="EM31" s="1379">
        <v>10068655</v>
      </c>
      <c r="EN31" s="1379">
        <v>72755785</v>
      </c>
      <c r="EO31" s="1379">
        <v>77889468</v>
      </c>
      <c r="EQ31" s="1379">
        <v>0</v>
      </c>
      <c r="ER31" s="1379">
        <v>17379066</v>
      </c>
      <c r="ES31" s="1379">
        <v>12863467</v>
      </c>
      <c r="ET31" s="1379">
        <v>69798562</v>
      </c>
      <c r="EU31" s="1379">
        <v>75119514</v>
      </c>
      <c r="EW31" s="1379">
        <v>0</v>
      </c>
      <c r="EX31" s="1379">
        <v>15424910</v>
      </c>
      <c r="EY31" s="1379">
        <v>12114523</v>
      </c>
      <c r="EZ31" s="1379">
        <v>69734888</v>
      </c>
      <c r="FA31" s="1379">
        <v>73300042</v>
      </c>
    </row>
    <row r="32" spans="1:157" ht="39.6">
      <c r="A32" s="1364">
        <v>25</v>
      </c>
      <c r="B32" s="1440" t="s">
        <v>1417</v>
      </c>
      <c r="C32" s="2242">
        <v>0</v>
      </c>
      <c r="D32" s="2242">
        <v>174837263</v>
      </c>
      <c r="E32" s="2242">
        <v>15484187</v>
      </c>
      <c r="F32" s="2242">
        <v>1678387</v>
      </c>
      <c r="G32" s="2242">
        <v>0</v>
      </c>
      <c r="I32" s="2242">
        <v>0</v>
      </c>
      <c r="J32" s="2242">
        <v>171984346</v>
      </c>
      <c r="K32" s="2242">
        <v>15741599</v>
      </c>
      <c r="L32" s="2242">
        <v>1627941</v>
      </c>
      <c r="M32" s="2242">
        <v>0</v>
      </c>
      <c r="O32" s="2242">
        <v>0</v>
      </c>
      <c r="P32" s="2242">
        <v>169282325</v>
      </c>
      <c r="Q32" s="2242">
        <v>15913341</v>
      </c>
      <c r="R32" s="2242">
        <v>1633657</v>
      </c>
      <c r="S32" s="2242">
        <v>0</v>
      </c>
      <c r="U32" s="1441">
        <v>0</v>
      </c>
      <c r="V32" s="1457">
        <v>152903729</v>
      </c>
      <c r="W32" s="1457">
        <v>14075965</v>
      </c>
      <c r="X32" s="1457">
        <v>1127357</v>
      </c>
      <c r="Y32" s="1441">
        <v>0</v>
      </c>
      <c r="AA32" s="1441">
        <v>0</v>
      </c>
      <c r="AB32" s="1457">
        <v>147859897</v>
      </c>
      <c r="AC32" s="1457">
        <v>13634773</v>
      </c>
      <c r="AD32" s="1457">
        <v>1066148</v>
      </c>
      <c r="AE32" s="1441">
        <v>0</v>
      </c>
      <c r="AG32" s="1441">
        <v>0</v>
      </c>
      <c r="AH32" s="1457">
        <v>145166897</v>
      </c>
      <c r="AI32" s="1457">
        <v>13760177</v>
      </c>
      <c r="AJ32" s="1457">
        <v>1193437</v>
      </c>
      <c r="AK32" s="1441">
        <v>0</v>
      </c>
      <c r="AM32" s="1441">
        <v>0</v>
      </c>
      <c r="AN32" s="1457">
        <v>150690622</v>
      </c>
      <c r="AO32" s="1457">
        <v>14395666</v>
      </c>
      <c r="AP32" s="1457">
        <v>1308745</v>
      </c>
      <c r="AQ32" s="1441">
        <v>0</v>
      </c>
      <c r="AS32" s="1441">
        <v>0</v>
      </c>
      <c r="AT32" s="1457">
        <v>140380938</v>
      </c>
      <c r="AU32" s="1457">
        <v>12844300</v>
      </c>
      <c r="AV32" s="1457">
        <v>970510</v>
      </c>
      <c r="AW32" s="1441">
        <v>0</v>
      </c>
      <c r="AY32" s="1441">
        <v>0</v>
      </c>
      <c r="AZ32" s="1457">
        <v>142175783</v>
      </c>
      <c r="BA32" s="1457">
        <v>12306043</v>
      </c>
      <c r="BB32" s="1457">
        <v>838413</v>
      </c>
      <c r="BC32" s="1441">
        <v>0</v>
      </c>
      <c r="BE32" s="1441">
        <v>0</v>
      </c>
      <c r="BF32" s="1457">
        <v>145287697</v>
      </c>
      <c r="BG32" s="1457">
        <v>12155226</v>
      </c>
      <c r="BH32" s="1457">
        <v>816499</v>
      </c>
      <c r="BI32" s="1441">
        <v>0</v>
      </c>
      <c r="BK32" s="1441">
        <v>0</v>
      </c>
      <c r="BL32" s="1457">
        <v>146315604</v>
      </c>
      <c r="BM32" s="1457">
        <v>12595368</v>
      </c>
      <c r="BN32" s="1457">
        <v>877020</v>
      </c>
      <c r="BO32" s="1441">
        <v>0</v>
      </c>
      <c r="BQ32" s="1441">
        <v>0</v>
      </c>
      <c r="BR32" s="1457">
        <v>133667755</v>
      </c>
      <c r="BS32" s="1457">
        <v>11354087</v>
      </c>
      <c r="BT32" s="1457">
        <v>794768</v>
      </c>
      <c r="BU32" s="1441">
        <v>0</v>
      </c>
      <c r="BW32" s="1441">
        <v>0</v>
      </c>
      <c r="BX32" s="1457">
        <v>125395933</v>
      </c>
      <c r="BY32" s="1457">
        <v>11069366</v>
      </c>
      <c r="BZ32" s="1457">
        <v>766842</v>
      </c>
      <c r="CA32" s="1441">
        <v>0</v>
      </c>
      <c r="CC32" s="1441">
        <v>0</v>
      </c>
      <c r="CD32" s="1457">
        <v>124751981</v>
      </c>
      <c r="CE32" s="1457">
        <v>11263234</v>
      </c>
      <c r="CF32" s="1457">
        <v>784747</v>
      </c>
      <c r="CG32" s="1441">
        <v>0</v>
      </c>
      <c r="CI32" s="1441">
        <v>0</v>
      </c>
      <c r="CJ32" s="1457">
        <v>130870522</v>
      </c>
      <c r="CK32" s="1457">
        <v>11436530</v>
      </c>
      <c r="CL32" s="1457">
        <v>773919</v>
      </c>
      <c r="CM32" s="1441">
        <v>0</v>
      </c>
      <c r="CO32" s="1441">
        <v>0</v>
      </c>
      <c r="CP32" s="1457">
        <v>116946336</v>
      </c>
      <c r="CQ32" s="1457">
        <v>10667526</v>
      </c>
      <c r="CR32" s="1457">
        <v>683261</v>
      </c>
      <c r="CS32" s="1441">
        <v>0</v>
      </c>
      <c r="CU32" s="1441">
        <v>0</v>
      </c>
      <c r="CV32" s="1457">
        <v>116329276</v>
      </c>
      <c r="CW32" s="1457">
        <v>11012683</v>
      </c>
      <c r="CX32" s="1457">
        <v>889689</v>
      </c>
      <c r="CY32" s="1441">
        <v>0</v>
      </c>
      <c r="DA32" s="1441">
        <v>0</v>
      </c>
      <c r="DB32" s="1441">
        <v>108043272</v>
      </c>
      <c r="DC32" s="1441">
        <v>11073634</v>
      </c>
      <c r="DD32" s="1441">
        <v>1007546</v>
      </c>
      <c r="DE32" s="1441">
        <v>0</v>
      </c>
      <c r="DG32" s="1441">
        <v>0</v>
      </c>
      <c r="DH32" s="1441">
        <v>105837927</v>
      </c>
      <c r="DI32" s="1441">
        <v>11107425</v>
      </c>
      <c r="DJ32" s="1441">
        <v>1145162</v>
      </c>
      <c r="DK32" s="1441">
        <v>0</v>
      </c>
      <c r="DM32" s="1441">
        <v>0</v>
      </c>
      <c r="DN32" s="1441">
        <v>93592919</v>
      </c>
      <c r="DO32" s="1441">
        <v>9436801</v>
      </c>
      <c r="DP32" s="1441">
        <v>1273040</v>
      </c>
      <c r="DQ32" s="1441">
        <v>0</v>
      </c>
      <c r="DS32" s="1441">
        <v>0</v>
      </c>
      <c r="DT32" s="1441">
        <v>90029164</v>
      </c>
      <c r="DU32" s="1441">
        <v>8473930</v>
      </c>
      <c r="DV32" s="1441">
        <v>1237568</v>
      </c>
      <c r="DW32" s="1441">
        <v>0</v>
      </c>
      <c r="DY32" s="1441">
        <v>0</v>
      </c>
      <c r="DZ32" s="1441">
        <v>79360113</v>
      </c>
      <c r="EA32" s="1441">
        <v>8027975</v>
      </c>
      <c r="EB32" s="1441">
        <v>1144043</v>
      </c>
      <c r="EC32" s="1441">
        <v>0</v>
      </c>
      <c r="EE32" s="1441">
        <v>0</v>
      </c>
      <c r="EF32" s="1441">
        <v>85338089</v>
      </c>
      <c r="EG32" s="1441">
        <v>8451669</v>
      </c>
      <c r="EH32" s="1441">
        <v>1117635</v>
      </c>
      <c r="EI32" s="1441">
        <v>0</v>
      </c>
      <c r="EK32" s="1371">
        <v>0</v>
      </c>
      <c r="EL32" s="1371">
        <v>73344748</v>
      </c>
      <c r="EM32" s="1371">
        <v>7254221</v>
      </c>
      <c r="EN32" s="1371">
        <v>911657</v>
      </c>
      <c r="EO32" s="1371">
        <v>0</v>
      </c>
      <c r="EQ32" s="1371">
        <v>0</v>
      </c>
      <c r="ER32" s="1371">
        <v>62670670</v>
      </c>
      <c r="ES32" s="1371">
        <v>6102614</v>
      </c>
      <c r="ET32" s="1371">
        <v>857635</v>
      </c>
      <c r="EU32" s="1371">
        <v>0</v>
      </c>
      <c r="EW32" s="1371">
        <v>0</v>
      </c>
      <c r="EX32" s="1371">
        <v>68247631</v>
      </c>
      <c r="EY32" s="1371">
        <v>6835420</v>
      </c>
      <c r="EZ32" s="1371">
        <v>899993</v>
      </c>
      <c r="FA32" s="1371">
        <v>0</v>
      </c>
    </row>
    <row r="33" spans="1:157">
      <c r="A33" s="1364">
        <v>26</v>
      </c>
      <c r="B33" s="1440" t="s">
        <v>1418</v>
      </c>
      <c r="C33" s="2242">
        <v>39138610</v>
      </c>
      <c r="D33" s="2242">
        <v>176239103</v>
      </c>
      <c r="E33" s="2242">
        <v>6650150</v>
      </c>
      <c r="F33" s="2242">
        <v>185809808</v>
      </c>
      <c r="G33" s="2242">
        <v>273533729</v>
      </c>
      <c r="I33" s="2242">
        <v>94230147</v>
      </c>
      <c r="J33" s="2242">
        <v>172394872</v>
      </c>
      <c r="K33" s="2242">
        <v>7393987</v>
      </c>
      <c r="L33" s="2242">
        <v>126606786</v>
      </c>
      <c r="M33" s="2242">
        <v>268557089</v>
      </c>
      <c r="O33" s="2242">
        <v>81972665</v>
      </c>
      <c r="P33" s="2242">
        <v>151632581</v>
      </c>
      <c r="Q33" s="2242">
        <v>8956505</v>
      </c>
      <c r="R33" s="2242">
        <v>132108357</v>
      </c>
      <c r="S33" s="2242">
        <v>261028657</v>
      </c>
      <c r="U33" s="1457">
        <v>76579148</v>
      </c>
      <c r="V33" s="1457">
        <v>153585993</v>
      </c>
      <c r="W33" s="1457">
        <v>7958662</v>
      </c>
      <c r="X33" s="1457">
        <v>139307355</v>
      </c>
      <c r="Y33" s="1442">
        <v>254332899</v>
      </c>
      <c r="AA33" s="1457">
        <v>83599283</v>
      </c>
      <c r="AB33" s="1457">
        <v>122039749</v>
      </c>
      <c r="AC33" s="1457">
        <v>9307959</v>
      </c>
      <c r="AD33" s="1457">
        <v>136695958</v>
      </c>
      <c r="AE33" s="1442">
        <v>253416318</v>
      </c>
      <c r="AG33" s="1457">
        <v>83173333</v>
      </c>
      <c r="AH33" s="1457">
        <v>177542048</v>
      </c>
      <c r="AI33" s="1457">
        <v>9361227</v>
      </c>
      <c r="AJ33" s="1457">
        <v>134742250</v>
      </c>
      <c r="AK33" s="1442">
        <v>247902822</v>
      </c>
      <c r="AM33" s="1457">
        <v>104725830</v>
      </c>
      <c r="AN33" s="1457">
        <v>263883459</v>
      </c>
      <c r="AO33" s="1457">
        <v>14873306</v>
      </c>
      <c r="AP33" s="1457">
        <v>142357691</v>
      </c>
      <c r="AQ33" s="1442">
        <v>272717433</v>
      </c>
      <c r="AS33" s="1457">
        <v>92007358</v>
      </c>
      <c r="AT33" s="1457">
        <v>254356053</v>
      </c>
      <c r="AU33" s="1457">
        <v>14278454</v>
      </c>
      <c r="AV33" s="1457">
        <v>142458323</v>
      </c>
      <c r="AW33" s="1442">
        <v>255994773</v>
      </c>
      <c r="AY33" s="1457">
        <v>106401082</v>
      </c>
      <c r="AZ33" s="1457">
        <v>240911343</v>
      </c>
      <c r="BA33" s="1457">
        <v>13294572</v>
      </c>
      <c r="BB33" s="1457">
        <v>133621253</v>
      </c>
      <c r="BC33" s="1442">
        <v>262398101</v>
      </c>
      <c r="BE33" s="1457">
        <v>91869909</v>
      </c>
      <c r="BF33" s="1457">
        <v>234696628</v>
      </c>
      <c r="BG33" s="1457">
        <v>11146884</v>
      </c>
      <c r="BH33" s="1457">
        <v>128758212</v>
      </c>
      <c r="BI33" s="1442">
        <v>244353208</v>
      </c>
      <c r="BK33" s="1457">
        <v>98999255</v>
      </c>
      <c r="BL33" s="1457">
        <v>195122214</v>
      </c>
      <c r="BM33" s="1457">
        <v>14175093</v>
      </c>
      <c r="BN33" s="1457">
        <v>121256512</v>
      </c>
      <c r="BO33" s="1442">
        <v>249222796</v>
      </c>
      <c r="BQ33" s="1457">
        <v>94841216</v>
      </c>
      <c r="BR33" s="1457">
        <v>205087244</v>
      </c>
      <c r="BS33" s="1457">
        <v>14315278</v>
      </c>
      <c r="BT33" s="1457">
        <v>113329125</v>
      </c>
      <c r="BU33" s="1442">
        <v>237856905</v>
      </c>
      <c r="BW33" s="1457">
        <v>90273129</v>
      </c>
      <c r="BX33" s="1457">
        <v>205179669</v>
      </c>
      <c r="BY33" s="1457">
        <v>13563945</v>
      </c>
      <c r="BZ33" s="1457">
        <v>116906263</v>
      </c>
      <c r="CA33" s="1442">
        <v>238263942</v>
      </c>
      <c r="CC33" s="1457">
        <v>88560308</v>
      </c>
      <c r="CD33" s="1457">
        <v>212426261</v>
      </c>
      <c r="CE33" s="1457">
        <v>12232170</v>
      </c>
      <c r="CF33" s="1457">
        <v>104658053</v>
      </c>
      <c r="CG33" s="1442">
        <v>223014523</v>
      </c>
      <c r="CI33" s="1457">
        <v>0</v>
      </c>
      <c r="CJ33" s="1457">
        <v>196163717</v>
      </c>
      <c r="CK33" s="1457">
        <v>11679831</v>
      </c>
      <c r="CL33" s="1457">
        <v>107030587</v>
      </c>
      <c r="CM33" s="1442">
        <v>213439074</v>
      </c>
      <c r="CO33" s="1457">
        <v>87247142</v>
      </c>
      <c r="CP33" s="1457">
        <v>189141340</v>
      </c>
      <c r="CQ33" s="1457">
        <v>12519962</v>
      </c>
      <c r="CR33" s="1457">
        <v>98355710</v>
      </c>
      <c r="CS33" s="1442">
        <v>209704822</v>
      </c>
      <c r="CU33" s="1457">
        <v>84021808</v>
      </c>
      <c r="CV33" s="1457">
        <v>181706918</v>
      </c>
      <c r="CW33" s="1457">
        <v>8216111</v>
      </c>
      <c r="CX33" s="1457">
        <v>90075763</v>
      </c>
      <c r="CY33" s="1442">
        <v>210243173</v>
      </c>
      <c r="DA33" s="1441">
        <v>68020737</v>
      </c>
      <c r="DB33" s="1441">
        <v>169121575</v>
      </c>
      <c r="DC33" s="1441">
        <v>9422740</v>
      </c>
      <c r="DD33" s="1441">
        <v>94750802</v>
      </c>
      <c r="DE33" s="1443">
        <v>197461563</v>
      </c>
      <c r="DG33" s="1441">
        <v>67909542</v>
      </c>
      <c r="DH33" s="1441">
        <v>160927176</v>
      </c>
      <c r="DI33" s="1441">
        <v>8120050</v>
      </c>
      <c r="DJ33" s="1441">
        <v>88812136</v>
      </c>
      <c r="DK33" s="1443">
        <v>188255055</v>
      </c>
      <c r="DM33" s="1441">
        <v>71374197</v>
      </c>
      <c r="DN33" s="1441">
        <v>167270135</v>
      </c>
      <c r="DO33" s="1441">
        <v>8026081</v>
      </c>
      <c r="DP33" s="1441">
        <v>85957057</v>
      </c>
      <c r="DQ33" s="1441">
        <v>187988626</v>
      </c>
      <c r="DS33" s="1441">
        <v>70982550</v>
      </c>
      <c r="DT33" s="1441">
        <v>167074454</v>
      </c>
      <c r="DU33" s="1441">
        <v>8114480</v>
      </c>
      <c r="DV33" s="1441">
        <v>88324225</v>
      </c>
      <c r="DW33" s="1441">
        <v>187989555</v>
      </c>
      <c r="DY33" s="1441">
        <v>82125032</v>
      </c>
      <c r="DZ33" s="1441">
        <v>166444299</v>
      </c>
      <c r="EA33" s="1441">
        <v>9425203</v>
      </c>
      <c r="EB33" s="1441">
        <v>101350572</v>
      </c>
      <c r="EC33" s="1441">
        <v>211549054</v>
      </c>
      <c r="EE33" s="1441">
        <v>75247166</v>
      </c>
      <c r="EF33" s="1441">
        <v>149200912</v>
      </c>
      <c r="EG33" s="1441">
        <v>6479473</v>
      </c>
      <c r="EH33" s="1441">
        <v>108116457</v>
      </c>
      <c r="EI33" s="1441">
        <v>206237761</v>
      </c>
      <c r="EK33" s="1371">
        <v>5443154</v>
      </c>
      <c r="EL33" s="1371">
        <v>212552699</v>
      </c>
      <c r="EM33" s="1371">
        <v>9467383</v>
      </c>
      <c r="EN33" s="1371">
        <v>134371008</v>
      </c>
      <c r="EO33" s="1371">
        <v>225144550</v>
      </c>
      <c r="EQ33" s="1371">
        <v>5287282</v>
      </c>
      <c r="ER33" s="1371">
        <v>217711454</v>
      </c>
      <c r="ES33" s="1371">
        <v>5439855</v>
      </c>
      <c r="ET33" s="1371">
        <v>140437039</v>
      </c>
      <c r="EU33" s="1371">
        <v>225987830</v>
      </c>
      <c r="EW33" s="1371">
        <v>4860726</v>
      </c>
      <c r="EX33" s="1371">
        <v>244786428</v>
      </c>
      <c r="EY33" s="1371">
        <v>9191679</v>
      </c>
      <c r="EZ33" s="1371">
        <v>151125334</v>
      </c>
      <c r="FA33" s="1371">
        <v>217858533</v>
      </c>
    </row>
    <row r="34" spans="1:157" ht="26.4">
      <c r="A34" s="1086">
        <v>27</v>
      </c>
      <c r="B34" s="1091" t="s">
        <v>1419</v>
      </c>
      <c r="C34" s="2243">
        <v>0</v>
      </c>
      <c r="D34" s="2244"/>
      <c r="E34" s="2244"/>
      <c r="F34" s="2244"/>
      <c r="G34" s="2246">
        <v>0</v>
      </c>
      <c r="I34" s="2243">
        <v>0</v>
      </c>
      <c r="J34" s="2244"/>
      <c r="K34" s="2244"/>
      <c r="L34" s="2244"/>
      <c r="M34" s="2246">
        <v>0</v>
      </c>
      <c r="O34" s="2243">
        <v>0</v>
      </c>
      <c r="P34" s="2244"/>
      <c r="Q34" s="2244"/>
      <c r="R34" s="2244"/>
      <c r="S34" s="2246">
        <v>0</v>
      </c>
      <c r="U34" s="1444">
        <v>0</v>
      </c>
      <c r="V34" s="1456"/>
      <c r="W34" s="1456"/>
      <c r="X34" s="1456"/>
      <c r="Y34" s="1444">
        <v>0</v>
      </c>
      <c r="AA34" s="1444">
        <v>0</v>
      </c>
      <c r="AB34" s="1456"/>
      <c r="AC34" s="1456"/>
      <c r="AD34" s="1456"/>
      <c r="AE34" s="1444">
        <v>0</v>
      </c>
      <c r="AG34" s="1444">
        <v>0</v>
      </c>
      <c r="AH34" s="1456"/>
      <c r="AI34" s="1456"/>
      <c r="AJ34" s="1456"/>
      <c r="AK34" s="1444">
        <v>0</v>
      </c>
      <c r="AM34" s="1444">
        <v>0</v>
      </c>
      <c r="AN34" s="1456"/>
      <c r="AO34" s="1456"/>
      <c r="AP34" s="1456"/>
      <c r="AQ34" s="1444">
        <v>0</v>
      </c>
      <c r="AS34" s="1444">
        <v>0</v>
      </c>
      <c r="AT34" s="1456"/>
      <c r="AU34" s="1456"/>
      <c r="AV34" s="1456"/>
      <c r="AW34" s="1444">
        <v>0</v>
      </c>
      <c r="AY34" s="1444">
        <v>0</v>
      </c>
      <c r="AZ34" s="1456"/>
      <c r="BA34" s="1456"/>
      <c r="BB34" s="1456"/>
      <c r="BC34" s="1444">
        <v>0</v>
      </c>
      <c r="BE34" s="1444">
        <v>0</v>
      </c>
      <c r="BF34" s="1456"/>
      <c r="BG34" s="1456"/>
      <c r="BH34" s="1456"/>
      <c r="BI34" s="1444">
        <v>0</v>
      </c>
      <c r="BK34" s="1444">
        <v>0</v>
      </c>
      <c r="BL34" s="1456"/>
      <c r="BM34" s="1456"/>
      <c r="BN34" s="1456"/>
      <c r="BO34" s="1444">
        <v>0</v>
      </c>
      <c r="BQ34" s="1444">
        <v>0</v>
      </c>
      <c r="BR34" s="1456"/>
      <c r="BS34" s="1456"/>
      <c r="BT34" s="1456"/>
      <c r="BU34" s="1444">
        <v>0</v>
      </c>
      <c r="BW34" s="1444">
        <v>0</v>
      </c>
      <c r="BX34" s="1456"/>
      <c r="BY34" s="1456"/>
      <c r="BZ34" s="1456"/>
      <c r="CA34" s="1444">
        <v>0</v>
      </c>
      <c r="CC34" s="1444">
        <v>0</v>
      </c>
      <c r="CD34" s="1456"/>
      <c r="CE34" s="1456"/>
      <c r="CF34" s="1456"/>
      <c r="CG34" s="1444">
        <v>0</v>
      </c>
      <c r="CI34" s="1444">
        <v>0</v>
      </c>
      <c r="CJ34" s="1456"/>
      <c r="CK34" s="1456"/>
      <c r="CL34" s="1456"/>
      <c r="CM34" s="1444">
        <v>0</v>
      </c>
      <c r="CO34" s="1444">
        <v>0</v>
      </c>
      <c r="CP34" s="1456"/>
      <c r="CQ34" s="1456"/>
      <c r="CR34" s="1456"/>
      <c r="CS34" s="1444">
        <v>0</v>
      </c>
      <c r="CU34" s="1444">
        <v>0</v>
      </c>
      <c r="CV34" s="1456"/>
      <c r="CW34" s="1456"/>
      <c r="CX34" s="1456"/>
      <c r="CY34" s="1444">
        <v>0</v>
      </c>
      <c r="DA34" s="1444">
        <v>0</v>
      </c>
      <c r="DB34" s="1449"/>
      <c r="DC34" s="1449"/>
      <c r="DD34" s="1449"/>
      <c r="DE34" s="1444">
        <v>0</v>
      </c>
      <c r="DG34" s="1444">
        <v>0</v>
      </c>
      <c r="DH34" s="1449"/>
      <c r="DI34" s="1449"/>
      <c r="DJ34" s="1449"/>
      <c r="DK34" s="1444">
        <v>0</v>
      </c>
      <c r="DM34" s="1444">
        <v>0</v>
      </c>
      <c r="DN34" s="1449"/>
      <c r="DO34" s="1449"/>
      <c r="DP34" s="1449"/>
      <c r="DQ34" s="1444">
        <v>0</v>
      </c>
      <c r="DS34" s="1444">
        <v>0</v>
      </c>
      <c r="DT34" s="1449"/>
      <c r="DU34" s="1449"/>
      <c r="DV34" s="1449"/>
      <c r="DW34" s="1444">
        <v>0</v>
      </c>
      <c r="DY34" s="1444">
        <v>0</v>
      </c>
      <c r="DZ34" s="1449"/>
      <c r="EA34" s="1449"/>
      <c r="EB34" s="1449"/>
      <c r="EC34" s="1444">
        <v>0</v>
      </c>
      <c r="EE34" s="1444">
        <v>0</v>
      </c>
      <c r="EF34" s="1449"/>
      <c r="EG34" s="1449"/>
      <c r="EH34" s="1449"/>
      <c r="EI34" s="1444">
        <v>0</v>
      </c>
      <c r="EK34" s="1379">
        <v>0</v>
      </c>
      <c r="EL34" s="1451"/>
      <c r="EM34" s="1451"/>
      <c r="EN34" s="1451"/>
      <c r="EO34" s="1379">
        <v>0</v>
      </c>
      <c r="EQ34" s="1379">
        <v>0</v>
      </c>
      <c r="ER34" s="1451"/>
      <c r="ES34" s="1451"/>
      <c r="ET34" s="1451"/>
      <c r="EU34" s="1379">
        <v>0</v>
      </c>
      <c r="EW34" s="1379">
        <v>0</v>
      </c>
      <c r="EX34" s="1451"/>
      <c r="EY34" s="1451"/>
      <c r="EZ34" s="1451"/>
      <c r="FA34" s="1379">
        <v>0</v>
      </c>
    </row>
    <row r="35" spans="1:157" ht="52.8">
      <c r="A35" s="1086">
        <v>28</v>
      </c>
      <c r="B35" s="1091" t="s">
        <v>1420</v>
      </c>
      <c r="C35" s="2244"/>
      <c r="D35" s="2243">
        <v>0</v>
      </c>
      <c r="E35" s="2243">
        <v>0</v>
      </c>
      <c r="F35" s="2243">
        <v>20543867</v>
      </c>
      <c r="G35" s="2246">
        <v>17462287</v>
      </c>
      <c r="I35" s="2244"/>
      <c r="J35" s="2243">
        <v>0</v>
      </c>
      <c r="K35" s="2243">
        <v>0</v>
      </c>
      <c r="L35" s="2243">
        <v>20011243</v>
      </c>
      <c r="M35" s="2246">
        <v>17009556</v>
      </c>
      <c r="O35" s="2244"/>
      <c r="P35" s="2243">
        <v>0</v>
      </c>
      <c r="Q35" s="2243">
        <v>0</v>
      </c>
      <c r="R35" s="2243">
        <v>19727477</v>
      </c>
      <c r="S35" s="2246">
        <v>16768355</v>
      </c>
      <c r="U35" s="1456"/>
      <c r="V35" s="1444">
        <v>0</v>
      </c>
      <c r="W35" s="1444">
        <v>0</v>
      </c>
      <c r="X35" s="1458">
        <v>18777054</v>
      </c>
      <c r="Y35" s="1445">
        <v>15960496</v>
      </c>
      <c r="AA35" s="1456"/>
      <c r="AB35" s="1444">
        <v>0</v>
      </c>
      <c r="AC35" s="1444">
        <v>0</v>
      </c>
      <c r="AD35" s="1458">
        <v>20831917</v>
      </c>
      <c r="AE35" s="1445">
        <v>17707130</v>
      </c>
      <c r="AG35" s="1456"/>
      <c r="AH35" s="1444">
        <v>0</v>
      </c>
      <c r="AI35" s="1444">
        <v>0</v>
      </c>
      <c r="AJ35" s="1458">
        <v>18735073</v>
      </c>
      <c r="AK35" s="1445">
        <v>15924812</v>
      </c>
      <c r="AM35" s="1456"/>
      <c r="AN35" s="1444">
        <v>0</v>
      </c>
      <c r="AO35" s="1444">
        <v>0</v>
      </c>
      <c r="AP35" s="1458">
        <v>20154970</v>
      </c>
      <c r="AQ35" s="1445">
        <v>17131725</v>
      </c>
      <c r="AS35" s="1456"/>
      <c r="AT35" s="1444">
        <v>0</v>
      </c>
      <c r="AU35" s="1444">
        <v>0</v>
      </c>
      <c r="AV35" s="1458">
        <v>23141188</v>
      </c>
      <c r="AW35" s="1445">
        <v>19670010</v>
      </c>
      <c r="AY35" s="1456"/>
      <c r="AZ35" s="1444">
        <v>0</v>
      </c>
      <c r="BA35" s="1444">
        <v>0</v>
      </c>
      <c r="BB35" s="1458">
        <v>20740082</v>
      </c>
      <c r="BC35" s="1445">
        <v>17629070</v>
      </c>
      <c r="BE35" s="1456"/>
      <c r="BF35" s="1444">
        <v>0</v>
      </c>
      <c r="BG35" s="1444">
        <v>0</v>
      </c>
      <c r="BH35" s="1458">
        <v>21948583</v>
      </c>
      <c r="BI35" s="1445">
        <v>18656296</v>
      </c>
      <c r="BK35" s="1456"/>
      <c r="BL35" s="1444">
        <v>0</v>
      </c>
      <c r="BM35" s="1444">
        <v>0</v>
      </c>
      <c r="BN35" s="1458">
        <v>21370076</v>
      </c>
      <c r="BO35" s="1445">
        <v>18164564</v>
      </c>
      <c r="BQ35" s="1456"/>
      <c r="BR35" s="1444">
        <v>0</v>
      </c>
      <c r="BS35" s="1444">
        <v>0</v>
      </c>
      <c r="BT35" s="1458">
        <v>17068743</v>
      </c>
      <c r="BU35" s="1445">
        <v>14508432</v>
      </c>
      <c r="BW35" s="1456"/>
      <c r="BX35" s="1444">
        <v>0</v>
      </c>
      <c r="BY35" s="1444">
        <v>0</v>
      </c>
      <c r="BZ35" s="1458">
        <v>20276958</v>
      </c>
      <c r="CA35" s="1445">
        <v>17235414</v>
      </c>
      <c r="CC35" s="1456"/>
      <c r="CD35" s="1444">
        <v>0</v>
      </c>
      <c r="CE35" s="1444">
        <v>0</v>
      </c>
      <c r="CF35" s="1458">
        <v>10515088</v>
      </c>
      <c r="CG35" s="1445">
        <v>8937825</v>
      </c>
      <c r="CI35" s="1456"/>
      <c r="CJ35" s="1444">
        <v>0</v>
      </c>
      <c r="CK35" s="1444">
        <v>0</v>
      </c>
      <c r="CL35" s="1458">
        <v>18618632</v>
      </c>
      <c r="CM35" s="1445">
        <v>15825837</v>
      </c>
      <c r="CO35" s="1456"/>
      <c r="CP35" s="1444">
        <v>0</v>
      </c>
      <c r="CQ35" s="1444">
        <v>0</v>
      </c>
      <c r="CR35" s="1458">
        <v>16461019</v>
      </c>
      <c r="CS35" s="1445">
        <v>13991866</v>
      </c>
      <c r="CU35" s="1456"/>
      <c r="CV35" s="1444">
        <v>0</v>
      </c>
      <c r="CW35" s="1444">
        <v>0</v>
      </c>
      <c r="CX35" s="1458">
        <v>14496421</v>
      </c>
      <c r="CY35" s="1445">
        <v>12321957</v>
      </c>
      <c r="DA35" s="1449"/>
      <c r="DB35" s="1444">
        <v>0</v>
      </c>
      <c r="DC35" s="1444">
        <v>0</v>
      </c>
      <c r="DD35" s="1444">
        <v>16057673</v>
      </c>
      <c r="DE35" s="1446">
        <v>13649022</v>
      </c>
      <c r="DG35" s="1449"/>
      <c r="DH35" s="1444">
        <v>0</v>
      </c>
      <c r="DI35" s="1444">
        <v>0</v>
      </c>
      <c r="DJ35" s="1444">
        <v>16354922</v>
      </c>
      <c r="DK35" s="1446">
        <v>13901684</v>
      </c>
      <c r="DM35" s="1449"/>
      <c r="DN35" s="1444">
        <v>0</v>
      </c>
      <c r="DO35" s="1444">
        <v>0</v>
      </c>
      <c r="DP35" s="1444">
        <v>14878151</v>
      </c>
      <c r="DQ35" s="1444">
        <v>12646428</v>
      </c>
      <c r="DS35" s="1449"/>
      <c r="DT35" s="1444">
        <v>0</v>
      </c>
      <c r="DU35" s="1444">
        <v>0</v>
      </c>
      <c r="DV35" s="1444">
        <v>21915990</v>
      </c>
      <c r="DW35" s="1444">
        <v>18628591</v>
      </c>
      <c r="DY35" s="1449"/>
      <c r="DZ35" s="1444">
        <v>0</v>
      </c>
      <c r="EA35" s="1444">
        <v>0</v>
      </c>
      <c r="EB35" s="1444">
        <v>26807984</v>
      </c>
      <c r="EC35" s="1444">
        <v>22786787</v>
      </c>
      <c r="EE35" s="1449"/>
      <c r="EF35" s="1444">
        <v>0</v>
      </c>
      <c r="EG35" s="1444">
        <v>0</v>
      </c>
      <c r="EH35" s="1444">
        <v>29227399</v>
      </c>
      <c r="EI35" s="1444">
        <v>24843289</v>
      </c>
      <c r="EK35" s="1451"/>
      <c r="EL35" s="1379">
        <v>0</v>
      </c>
      <c r="EM35" s="1379">
        <v>0</v>
      </c>
      <c r="EN35" s="1379">
        <v>33107068</v>
      </c>
      <c r="EO35" s="1379">
        <v>28141008</v>
      </c>
      <c r="EQ35" s="1451"/>
      <c r="ER35" s="1379">
        <v>0</v>
      </c>
      <c r="ES35" s="1379">
        <v>0</v>
      </c>
      <c r="ET35" s="1379">
        <v>35330721</v>
      </c>
      <c r="EU35" s="1379">
        <v>30031112</v>
      </c>
      <c r="EW35" s="1451"/>
      <c r="EX35" s="1379">
        <v>0</v>
      </c>
      <c r="EY35" s="1379">
        <v>0</v>
      </c>
      <c r="EZ35" s="1379">
        <v>28843840</v>
      </c>
      <c r="FA35" s="1379">
        <v>24517264</v>
      </c>
    </row>
    <row r="36" spans="1:157" ht="26.4">
      <c r="A36" s="1086">
        <v>29</v>
      </c>
      <c r="B36" s="1091" t="s">
        <v>1421</v>
      </c>
      <c r="C36" s="2244"/>
      <c r="D36" s="2243">
        <v>42595852</v>
      </c>
      <c r="E36" s="2243">
        <v>0</v>
      </c>
      <c r="F36" s="2243">
        <v>10730725</v>
      </c>
      <c r="G36" s="2246">
        <v>6935239</v>
      </c>
      <c r="I36" s="2244"/>
      <c r="J36" s="2243">
        <v>40085637</v>
      </c>
      <c r="K36" s="2243">
        <v>0</v>
      </c>
      <c r="L36" s="2243">
        <v>7304103</v>
      </c>
      <c r="M36" s="2246">
        <v>5487470</v>
      </c>
      <c r="O36" s="2244"/>
      <c r="P36" s="2243">
        <v>17958433</v>
      </c>
      <c r="Q36" s="2243">
        <v>0</v>
      </c>
      <c r="R36" s="2243">
        <v>9748994</v>
      </c>
      <c r="S36" s="2246">
        <v>4260921</v>
      </c>
      <c r="U36" s="1456"/>
      <c r="V36" s="1458">
        <v>27574753</v>
      </c>
      <c r="W36" s="1444">
        <v>0</v>
      </c>
      <c r="X36" s="1458">
        <v>9986858</v>
      </c>
      <c r="Y36" s="1445">
        <v>4045102</v>
      </c>
      <c r="AA36" s="1456"/>
      <c r="AB36" s="1458">
        <v>20879911</v>
      </c>
      <c r="AC36" s="1444">
        <v>0</v>
      </c>
      <c r="AD36" s="1458">
        <v>8893649</v>
      </c>
      <c r="AE36" s="1445">
        <v>1216669</v>
      </c>
      <c r="AG36" s="1456"/>
      <c r="AH36" s="1458">
        <v>25806039</v>
      </c>
      <c r="AI36" s="1444">
        <v>0</v>
      </c>
      <c r="AJ36" s="1458">
        <v>13944647</v>
      </c>
      <c r="AK36" s="1445">
        <v>8230181</v>
      </c>
      <c r="AM36" s="1456"/>
      <c r="AN36" s="1458">
        <v>42198448</v>
      </c>
      <c r="AO36" s="1444">
        <v>0</v>
      </c>
      <c r="AP36" s="1458">
        <v>13105408</v>
      </c>
      <c r="AQ36" s="1445">
        <v>6747379</v>
      </c>
      <c r="AS36" s="1456"/>
      <c r="AT36" s="1458">
        <v>19441337</v>
      </c>
      <c r="AU36" s="1444">
        <v>0</v>
      </c>
      <c r="AV36" s="1458">
        <v>9141523</v>
      </c>
      <c r="AW36" s="1445">
        <v>2825629</v>
      </c>
      <c r="AY36" s="1456"/>
      <c r="AZ36" s="1458">
        <v>21296513</v>
      </c>
      <c r="BA36" s="1444">
        <v>0</v>
      </c>
      <c r="BB36" s="1458">
        <v>8394687</v>
      </c>
      <c r="BC36" s="1445">
        <v>2077618</v>
      </c>
      <c r="BE36" s="1456"/>
      <c r="BF36" s="1458">
        <v>32084430</v>
      </c>
      <c r="BG36" s="1444">
        <v>0</v>
      </c>
      <c r="BH36" s="1458">
        <v>7441811</v>
      </c>
      <c r="BI36" s="1445">
        <v>1741555</v>
      </c>
      <c r="BK36" s="1456"/>
      <c r="BL36" s="1458">
        <v>18118435</v>
      </c>
      <c r="BM36" s="1444">
        <v>0</v>
      </c>
      <c r="BN36" s="1458">
        <v>7985962</v>
      </c>
      <c r="BO36" s="1445">
        <v>3078194</v>
      </c>
      <c r="BQ36" s="1456"/>
      <c r="BR36" s="1458">
        <v>19457842</v>
      </c>
      <c r="BS36" s="1444">
        <v>0</v>
      </c>
      <c r="BT36" s="1458">
        <v>9056500</v>
      </c>
      <c r="BU36" s="1445">
        <v>5017508</v>
      </c>
      <c r="BW36" s="1456"/>
      <c r="BX36" s="1458">
        <v>24610380</v>
      </c>
      <c r="BY36" s="1444">
        <v>0</v>
      </c>
      <c r="BZ36" s="1458">
        <v>9195406</v>
      </c>
      <c r="CA36" s="1445">
        <v>4864827</v>
      </c>
      <c r="CC36" s="1456"/>
      <c r="CD36" s="1458">
        <v>31347563</v>
      </c>
      <c r="CE36" s="1444">
        <v>0</v>
      </c>
      <c r="CF36" s="1458">
        <v>9711141</v>
      </c>
      <c r="CG36" s="1445">
        <v>4163629</v>
      </c>
      <c r="CI36" s="1456"/>
      <c r="CJ36" s="1458">
        <v>30846423</v>
      </c>
      <c r="CK36" s="1444">
        <v>0</v>
      </c>
      <c r="CL36" s="1458">
        <v>6140674</v>
      </c>
      <c r="CM36" s="1445">
        <v>473274</v>
      </c>
      <c r="CO36" s="1456"/>
      <c r="CP36" s="1458">
        <v>20851872</v>
      </c>
      <c r="CQ36" s="1444">
        <v>0</v>
      </c>
      <c r="CR36" s="1458">
        <v>12560150</v>
      </c>
      <c r="CS36" s="1445">
        <v>5153821</v>
      </c>
      <c r="CU36" s="1456"/>
      <c r="CV36" s="1458">
        <v>28182425</v>
      </c>
      <c r="CW36" s="1444">
        <v>0</v>
      </c>
      <c r="CX36" s="1458">
        <v>3153834</v>
      </c>
      <c r="CY36" s="1445">
        <v>3153833</v>
      </c>
      <c r="DA36" s="1449"/>
      <c r="DB36" s="1444">
        <v>25733191</v>
      </c>
      <c r="DC36" s="1444">
        <v>0</v>
      </c>
      <c r="DD36" s="1444">
        <v>7388389</v>
      </c>
      <c r="DE36" s="1446">
        <v>7388389</v>
      </c>
      <c r="DG36" s="1449"/>
      <c r="DH36" s="1444">
        <v>25672281</v>
      </c>
      <c r="DI36" s="1444">
        <v>0</v>
      </c>
      <c r="DJ36" s="1444">
        <v>283084</v>
      </c>
      <c r="DK36" s="1446">
        <v>283084</v>
      </c>
      <c r="DM36" s="1449"/>
      <c r="DN36" s="1444">
        <v>21598333</v>
      </c>
      <c r="DO36" s="1444">
        <v>0</v>
      </c>
      <c r="DP36" s="1444">
        <v>1080441</v>
      </c>
      <c r="DQ36" s="1444">
        <v>1080441</v>
      </c>
      <c r="DS36" s="1449"/>
      <c r="DT36" s="1444">
        <v>21002694</v>
      </c>
      <c r="DU36" s="1444">
        <v>0</v>
      </c>
      <c r="DV36" s="1444">
        <v>1486905</v>
      </c>
      <c r="DW36" s="1444">
        <v>1486906</v>
      </c>
      <c r="DY36" s="1449"/>
      <c r="DZ36" s="1444">
        <v>18400290</v>
      </c>
      <c r="EA36" s="1444">
        <v>0</v>
      </c>
      <c r="EB36" s="1444">
        <v>2256442</v>
      </c>
      <c r="EC36" s="1444">
        <v>2256442</v>
      </c>
      <c r="EE36" s="1449"/>
      <c r="EF36" s="1444">
        <v>10847448</v>
      </c>
      <c r="EG36" s="1444">
        <v>0</v>
      </c>
      <c r="EH36" s="1444">
        <v>2373957</v>
      </c>
      <c r="EI36" s="1444">
        <v>2373957</v>
      </c>
      <c r="EK36" s="1451"/>
      <c r="EL36" s="1379">
        <v>0</v>
      </c>
      <c r="EM36" s="1379">
        <v>0</v>
      </c>
      <c r="EN36" s="1379">
        <v>29885504</v>
      </c>
      <c r="EO36" s="1379">
        <v>2529068</v>
      </c>
      <c r="EQ36" s="1451"/>
      <c r="ER36" s="1379">
        <v>0</v>
      </c>
      <c r="ES36" s="1379">
        <v>0</v>
      </c>
      <c r="ET36" s="1379">
        <v>29588720</v>
      </c>
      <c r="EU36" s="1379">
        <v>2498006</v>
      </c>
      <c r="EW36" s="1451"/>
      <c r="EX36" s="1379">
        <v>0</v>
      </c>
      <c r="EY36" s="1379">
        <v>0</v>
      </c>
      <c r="EZ36" s="1379">
        <v>51112292</v>
      </c>
      <c r="FA36" s="1379">
        <v>2294379</v>
      </c>
    </row>
    <row r="37" spans="1:157" ht="39.6">
      <c r="A37" s="1086">
        <v>30</v>
      </c>
      <c r="B37" s="1091" t="s">
        <v>1422</v>
      </c>
      <c r="C37" s="2244"/>
      <c r="D37" s="2243">
        <v>0</v>
      </c>
      <c r="E37" s="2243">
        <v>0</v>
      </c>
      <c r="F37" s="2243">
        <v>1972805</v>
      </c>
      <c r="G37" s="2246">
        <v>1972805</v>
      </c>
      <c r="I37" s="2244"/>
      <c r="J37" s="2243">
        <v>0</v>
      </c>
      <c r="K37" s="2243">
        <v>0</v>
      </c>
      <c r="L37" s="2243">
        <v>1820740</v>
      </c>
      <c r="M37" s="2246">
        <v>1820740</v>
      </c>
      <c r="O37" s="2244"/>
      <c r="P37" s="2243">
        <v>0</v>
      </c>
      <c r="Q37" s="2243">
        <v>0</v>
      </c>
      <c r="R37" s="2243">
        <v>959279</v>
      </c>
      <c r="S37" s="2246">
        <v>959279</v>
      </c>
      <c r="U37" s="1456"/>
      <c r="V37" s="1444">
        <v>0</v>
      </c>
      <c r="W37" s="1444">
        <v>0</v>
      </c>
      <c r="X37" s="1458">
        <v>1473570</v>
      </c>
      <c r="Y37" s="1445">
        <v>1473570</v>
      </c>
      <c r="AA37" s="1456"/>
      <c r="AB37" s="1444">
        <v>0</v>
      </c>
      <c r="AC37" s="1444">
        <v>0</v>
      </c>
      <c r="AD37" s="1458">
        <v>1390925</v>
      </c>
      <c r="AE37" s="1445">
        <v>1390925</v>
      </c>
      <c r="AG37" s="1456"/>
      <c r="AH37" s="1444">
        <v>0</v>
      </c>
      <c r="AI37" s="1444">
        <v>0</v>
      </c>
      <c r="AJ37" s="1458">
        <v>1164516</v>
      </c>
      <c r="AK37" s="1445">
        <v>1164516</v>
      </c>
      <c r="AM37" s="1456"/>
      <c r="AN37" s="1444">
        <v>0</v>
      </c>
      <c r="AO37" s="1444">
        <v>0</v>
      </c>
      <c r="AP37" s="1458">
        <v>2108494</v>
      </c>
      <c r="AQ37" s="1445">
        <v>2108494</v>
      </c>
      <c r="AS37" s="1456"/>
      <c r="AT37" s="1444">
        <v>0</v>
      </c>
      <c r="AU37" s="1444">
        <v>0</v>
      </c>
      <c r="AV37" s="1458">
        <v>1148085</v>
      </c>
      <c r="AW37" s="1445">
        <v>1148085</v>
      </c>
      <c r="AY37" s="1456"/>
      <c r="AZ37" s="1444">
        <v>0</v>
      </c>
      <c r="BA37" s="1444">
        <v>0</v>
      </c>
      <c r="BB37" s="1458">
        <v>1279867</v>
      </c>
      <c r="BC37" s="1445">
        <v>1279867</v>
      </c>
      <c r="BE37" s="1456"/>
      <c r="BF37" s="1444">
        <v>0</v>
      </c>
      <c r="BG37" s="1444">
        <v>0</v>
      </c>
      <c r="BH37" s="1458">
        <v>1807025</v>
      </c>
      <c r="BI37" s="1445">
        <v>1807025</v>
      </c>
      <c r="BK37" s="1456"/>
      <c r="BL37" s="1444">
        <v>0</v>
      </c>
      <c r="BM37" s="1444">
        <v>0</v>
      </c>
      <c r="BN37" s="1458">
        <v>1002659</v>
      </c>
      <c r="BO37" s="1445">
        <v>1002659</v>
      </c>
      <c r="BQ37" s="1456"/>
      <c r="BR37" s="1444">
        <v>0</v>
      </c>
      <c r="BS37" s="1444">
        <v>0</v>
      </c>
      <c r="BT37" s="1458">
        <v>940820</v>
      </c>
      <c r="BU37" s="1445">
        <v>940820</v>
      </c>
      <c r="BW37" s="1456"/>
      <c r="BX37" s="1444">
        <v>0</v>
      </c>
      <c r="BY37" s="1444">
        <v>0</v>
      </c>
      <c r="BZ37" s="1458">
        <v>1209209</v>
      </c>
      <c r="CA37" s="1445">
        <v>1209209</v>
      </c>
      <c r="CC37" s="1456"/>
      <c r="CD37" s="1444">
        <v>0</v>
      </c>
      <c r="CE37" s="1444">
        <v>0</v>
      </c>
      <c r="CF37" s="1458">
        <v>1636572</v>
      </c>
      <c r="CG37" s="1445">
        <v>1636572</v>
      </c>
      <c r="CI37" s="1456"/>
      <c r="CJ37" s="1444">
        <v>0</v>
      </c>
      <c r="CK37" s="1444">
        <v>0</v>
      </c>
      <c r="CL37" s="1458">
        <v>1882408</v>
      </c>
      <c r="CM37" s="1445">
        <v>1882408</v>
      </c>
      <c r="CO37" s="1456"/>
      <c r="CP37" s="1444">
        <v>0</v>
      </c>
      <c r="CQ37" s="1444">
        <v>0</v>
      </c>
      <c r="CR37" s="1458">
        <v>1180706</v>
      </c>
      <c r="CS37" s="1445">
        <v>1180705</v>
      </c>
      <c r="CU37" s="1456"/>
      <c r="CV37" s="1444">
        <v>0</v>
      </c>
      <c r="CW37" s="1444">
        <v>0</v>
      </c>
      <c r="CX37" s="1458">
        <v>1434749</v>
      </c>
      <c r="CY37" s="1445">
        <v>1434749</v>
      </c>
      <c r="DA37" s="1449"/>
      <c r="DB37" s="1444">
        <v>0</v>
      </c>
      <c r="DC37" s="1444">
        <v>0</v>
      </c>
      <c r="DD37" s="1444">
        <v>1201254</v>
      </c>
      <c r="DE37" s="1446">
        <v>1201254</v>
      </c>
      <c r="DG37" s="1449"/>
      <c r="DH37" s="1444">
        <v>0</v>
      </c>
      <c r="DI37" s="1444">
        <v>0</v>
      </c>
      <c r="DJ37" s="1444">
        <v>1325985</v>
      </c>
      <c r="DK37" s="1446">
        <v>1325985</v>
      </c>
      <c r="DM37" s="1449"/>
      <c r="DN37" s="1444">
        <v>0</v>
      </c>
      <c r="DO37" s="1444">
        <v>0</v>
      </c>
      <c r="DP37" s="1444">
        <v>1108996</v>
      </c>
      <c r="DQ37" s="1444">
        <v>1108996</v>
      </c>
      <c r="DS37" s="1449"/>
      <c r="DT37" s="1444">
        <v>0</v>
      </c>
      <c r="DU37" s="1444">
        <v>0</v>
      </c>
      <c r="DV37" s="1444">
        <v>1047085</v>
      </c>
      <c r="DW37" s="1444">
        <v>1047085</v>
      </c>
      <c r="DY37" s="1449"/>
      <c r="DZ37" s="1444">
        <v>0</v>
      </c>
      <c r="EA37" s="1444">
        <v>0</v>
      </c>
      <c r="EB37" s="1444">
        <v>1169495</v>
      </c>
      <c r="EC37" s="1444">
        <v>1169495</v>
      </c>
      <c r="EE37" s="1449"/>
      <c r="EF37" s="1444">
        <v>0</v>
      </c>
      <c r="EG37" s="1444">
        <v>0</v>
      </c>
      <c r="EH37" s="1444">
        <v>1099899</v>
      </c>
      <c r="EI37" s="1444">
        <v>1099899</v>
      </c>
      <c r="EK37" s="1451"/>
      <c r="EL37" s="1379">
        <v>0</v>
      </c>
      <c r="EM37" s="1379">
        <v>0</v>
      </c>
      <c r="EN37" s="1379">
        <v>1877302</v>
      </c>
      <c r="EO37" s="1379">
        <v>1877302</v>
      </c>
      <c r="EQ37" s="1451"/>
      <c r="ER37" s="1379">
        <v>0</v>
      </c>
      <c r="ES37" s="1379">
        <v>0</v>
      </c>
      <c r="ET37" s="1379">
        <v>2137600</v>
      </c>
      <c r="EU37" s="1379">
        <v>2137600</v>
      </c>
      <c r="EW37" s="1451"/>
      <c r="EX37" s="1379">
        <v>0</v>
      </c>
      <c r="EY37" s="1379">
        <v>0</v>
      </c>
      <c r="EZ37" s="1379">
        <v>2435118</v>
      </c>
      <c r="FA37" s="1379">
        <v>2435118</v>
      </c>
    </row>
    <row r="38" spans="1:157">
      <c r="A38" s="1086">
        <v>31</v>
      </c>
      <c r="B38" s="1091" t="s">
        <v>1423</v>
      </c>
      <c r="C38" s="2243">
        <v>39138610</v>
      </c>
      <c r="D38" s="2243">
        <v>133643251</v>
      </c>
      <c r="E38" s="2243">
        <v>6650150</v>
      </c>
      <c r="F38" s="2243">
        <v>152562411</v>
      </c>
      <c r="G38" s="2246">
        <v>247163397</v>
      </c>
      <c r="I38" s="2243">
        <v>94230147</v>
      </c>
      <c r="J38" s="2243">
        <v>132309235</v>
      </c>
      <c r="K38" s="2243">
        <v>7393987</v>
      </c>
      <c r="L38" s="2243">
        <v>97470700</v>
      </c>
      <c r="M38" s="2246">
        <v>244239323</v>
      </c>
      <c r="O38" s="2243">
        <v>81972665</v>
      </c>
      <c r="P38" s="2243">
        <v>133674148</v>
      </c>
      <c r="Q38" s="2243">
        <v>8956505</v>
      </c>
      <c r="R38" s="2243">
        <v>101672608</v>
      </c>
      <c r="S38" s="2246">
        <v>239040102</v>
      </c>
      <c r="U38" s="1458">
        <v>76579148</v>
      </c>
      <c r="V38" s="1458">
        <v>126011240</v>
      </c>
      <c r="W38" s="1458">
        <v>7958662</v>
      </c>
      <c r="X38" s="1458">
        <v>109069873</v>
      </c>
      <c r="Y38" s="1445">
        <v>232853731</v>
      </c>
      <c r="AA38" s="1458">
        <v>83599283</v>
      </c>
      <c r="AB38" s="1458">
        <v>101159838</v>
      </c>
      <c r="AC38" s="1458">
        <v>9307959</v>
      </c>
      <c r="AD38" s="1458">
        <v>105579467</v>
      </c>
      <c r="AE38" s="1445">
        <v>233101594</v>
      </c>
      <c r="AG38" s="1458">
        <v>83173333</v>
      </c>
      <c r="AH38" s="1458">
        <v>151736009</v>
      </c>
      <c r="AI38" s="1458">
        <v>9361227</v>
      </c>
      <c r="AJ38" s="1458">
        <v>100898013</v>
      </c>
      <c r="AK38" s="1445">
        <v>222583313</v>
      </c>
      <c r="AM38" s="1458">
        <v>104725830</v>
      </c>
      <c r="AN38" s="1458">
        <v>221685011</v>
      </c>
      <c r="AO38" s="1458">
        <v>14873306</v>
      </c>
      <c r="AP38" s="1458">
        <v>106988820</v>
      </c>
      <c r="AQ38" s="1445">
        <v>246729837</v>
      </c>
      <c r="AS38" s="1458">
        <v>92007358</v>
      </c>
      <c r="AT38" s="1458">
        <v>234914717</v>
      </c>
      <c r="AU38" s="1458">
        <v>14278454</v>
      </c>
      <c r="AV38" s="1458">
        <v>109027526</v>
      </c>
      <c r="AW38" s="1445">
        <v>232351048</v>
      </c>
      <c r="AY38" s="1458">
        <v>106401082</v>
      </c>
      <c r="AZ38" s="1458">
        <v>219614830</v>
      </c>
      <c r="BA38" s="1458">
        <v>13294572</v>
      </c>
      <c r="BB38" s="1458">
        <v>103206617</v>
      </c>
      <c r="BC38" s="1445">
        <v>241411547</v>
      </c>
      <c r="BE38" s="1458">
        <v>91869909</v>
      </c>
      <c r="BF38" s="1458">
        <v>202612198</v>
      </c>
      <c r="BG38" s="1458">
        <v>11146884</v>
      </c>
      <c r="BH38" s="1458">
        <v>97560793</v>
      </c>
      <c r="BI38" s="1445">
        <v>222148332</v>
      </c>
      <c r="BK38" s="1458">
        <v>98999255</v>
      </c>
      <c r="BL38" s="1458">
        <v>177003780</v>
      </c>
      <c r="BM38" s="1458">
        <v>14175093</v>
      </c>
      <c r="BN38" s="1458">
        <v>90897816</v>
      </c>
      <c r="BO38" s="1445">
        <v>226977378</v>
      </c>
      <c r="BQ38" s="1458">
        <v>94841216</v>
      </c>
      <c r="BR38" s="1458">
        <v>185629402</v>
      </c>
      <c r="BS38" s="1458">
        <v>14315278</v>
      </c>
      <c r="BT38" s="1458">
        <v>86263062</v>
      </c>
      <c r="BU38" s="1445">
        <v>217390145</v>
      </c>
      <c r="BW38" s="1458">
        <v>90273129</v>
      </c>
      <c r="BX38" s="1458">
        <v>180569289</v>
      </c>
      <c r="BY38" s="1458">
        <v>13563945</v>
      </c>
      <c r="BZ38" s="1458">
        <v>86224690</v>
      </c>
      <c r="CA38" s="1445">
        <v>214954491</v>
      </c>
      <c r="CC38" s="1458">
        <v>88560308</v>
      </c>
      <c r="CD38" s="1458">
        <v>181078698</v>
      </c>
      <c r="CE38" s="1458">
        <v>12232170</v>
      </c>
      <c r="CF38" s="1458">
        <v>82795252</v>
      </c>
      <c r="CG38" s="1445">
        <v>208276497</v>
      </c>
      <c r="CI38" s="1458">
        <v>82189996</v>
      </c>
      <c r="CJ38" s="1458">
        <v>165317294</v>
      </c>
      <c r="CK38" s="1458">
        <v>11679831</v>
      </c>
      <c r="CL38" s="1458">
        <v>80388873</v>
      </c>
      <c r="CM38" s="1445">
        <v>195257554</v>
      </c>
      <c r="CO38" s="1458">
        <v>87247142</v>
      </c>
      <c r="CP38" s="1458">
        <v>168289468</v>
      </c>
      <c r="CQ38" s="1458">
        <v>12519962</v>
      </c>
      <c r="CR38" s="1458">
        <v>68153835</v>
      </c>
      <c r="CS38" s="1445">
        <v>189378428</v>
      </c>
      <c r="CU38" s="1458">
        <v>84021808</v>
      </c>
      <c r="CV38" s="1458">
        <v>153524493</v>
      </c>
      <c r="CW38" s="1458">
        <v>8216111</v>
      </c>
      <c r="CX38" s="1458">
        <v>70990760</v>
      </c>
      <c r="CY38" s="1445">
        <v>193332631</v>
      </c>
      <c r="DA38" s="1444">
        <v>68020737</v>
      </c>
      <c r="DB38" s="1444">
        <v>143388384</v>
      </c>
      <c r="DC38" s="1444">
        <v>9422740</v>
      </c>
      <c r="DD38" s="1444">
        <v>70103486</v>
      </c>
      <c r="DE38" s="1446">
        <v>175222898</v>
      </c>
      <c r="DG38" s="1444">
        <v>67909542</v>
      </c>
      <c r="DH38" s="1444">
        <v>135254895</v>
      </c>
      <c r="DI38" s="1444">
        <v>8120050</v>
      </c>
      <c r="DJ38" s="1444">
        <v>70848145</v>
      </c>
      <c r="DK38" s="1446">
        <v>172744302</v>
      </c>
      <c r="DM38" s="1444">
        <v>71374197</v>
      </c>
      <c r="DN38" s="1444">
        <v>145671802</v>
      </c>
      <c r="DO38" s="1444">
        <v>8026081</v>
      </c>
      <c r="DP38" s="1444">
        <v>68889469</v>
      </c>
      <c r="DQ38" s="1444">
        <v>173152761</v>
      </c>
      <c r="DS38" s="1444">
        <v>70982550</v>
      </c>
      <c r="DT38" s="1444">
        <v>146071760</v>
      </c>
      <c r="DU38" s="1444">
        <v>8114480</v>
      </c>
      <c r="DV38" s="1444">
        <v>63874245</v>
      </c>
      <c r="DW38" s="1444">
        <v>166826973</v>
      </c>
      <c r="DY38" s="1444">
        <v>82125032</v>
      </c>
      <c r="DZ38" s="1444">
        <v>148044009</v>
      </c>
      <c r="EA38" s="1444">
        <v>9425203</v>
      </c>
      <c r="EB38" s="1444">
        <v>71116651</v>
      </c>
      <c r="EC38" s="1444">
        <v>185336330</v>
      </c>
      <c r="EE38" s="1444">
        <v>75247166</v>
      </c>
      <c r="EF38" s="1444">
        <v>138353464</v>
      </c>
      <c r="EG38" s="1444">
        <v>6479473</v>
      </c>
      <c r="EH38" s="1444">
        <v>75415202</v>
      </c>
      <c r="EI38" s="1444">
        <v>177920616</v>
      </c>
      <c r="EK38" s="1379">
        <v>5443154</v>
      </c>
      <c r="EL38" s="1379">
        <v>212552699</v>
      </c>
      <c r="EM38" s="1379">
        <v>9467383</v>
      </c>
      <c r="EN38" s="1379">
        <v>69501134</v>
      </c>
      <c r="EO38" s="1379">
        <v>192597172</v>
      </c>
      <c r="EQ38" s="1379">
        <v>5287282</v>
      </c>
      <c r="ER38" s="1379">
        <v>217711454</v>
      </c>
      <c r="ES38" s="1379">
        <v>5439855</v>
      </c>
      <c r="ET38" s="1379">
        <v>73379998</v>
      </c>
      <c r="EU38" s="1379">
        <v>191321112</v>
      </c>
      <c r="EW38" s="1379">
        <v>4860726</v>
      </c>
      <c r="EX38" s="1379">
        <v>244786428</v>
      </c>
      <c r="EY38" s="1379">
        <v>9191679</v>
      </c>
      <c r="EZ38" s="1379">
        <v>68734084</v>
      </c>
      <c r="FA38" s="1379">
        <v>188611773</v>
      </c>
    </row>
    <row r="39" spans="1:157">
      <c r="A39" s="1364">
        <v>32</v>
      </c>
      <c r="B39" s="1365" t="s">
        <v>1424</v>
      </c>
      <c r="C39" s="2242">
        <v>848299696</v>
      </c>
      <c r="D39" s="2242">
        <v>7793965</v>
      </c>
      <c r="E39" s="2242">
        <v>0</v>
      </c>
      <c r="F39" s="2242">
        <v>0</v>
      </c>
      <c r="G39" s="2245">
        <v>16564518</v>
      </c>
      <c r="I39" s="2242">
        <v>789812585</v>
      </c>
      <c r="J39" s="2242">
        <v>7924441</v>
      </c>
      <c r="K39" s="2242">
        <v>0</v>
      </c>
      <c r="L39" s="2242">
        <v>21346939</v>
      </c>
      <c r="M39" s="2245">
        <v>15865371</v>
      </c>
      <c r="O39" s="2242">
        <v>778961391</v>
      </c>
      <c r="P39" s="2242">
        <v>8773622</v>
      </c>
      <c r="Q39" s="2242">
        <v>0</v>
      </c>
      <c r="R39" s="2242">
        <v>0</v>
      </c>
      <c r="S39" s="2245">
        <v>15319091</v>
      </c>
      <c r="U39" s="1460">
        <v>750319082</v>
      </c>
      <c r="V39" s="1460">
        <v>8878428</v>
      </c>
      <c r="W39" s="1371">
        <v>0</v>
      </c>
      <c r="X39" s="1371">
        <v>0</v>
      </c>
      <c r="Y39" s="1442">
        <v>14720469</v>
      </c>
      <c r="AA39" s="1460">
        <v>703448622</v>
      </c>
      <c r="AB39" s="1460">
        <v>10557288</v>
      </c>
      <c r="AC39" s="1371">
        <v>0</v>
      </c>
      <c r="AD39" s="1371">
        <v>0</v>
      </c>
      <c r="AE39" s="1442">
        <v>13782943</v>
      </c>
      <c r="AG39" s="1460">
        <v>708323398</v>
      </c>
      <c r="AH39" s="1460">
        <v>11114238</v>
      </c>
      <c r="AI39" s="1371">
        <v>0</v>
      </c>
      <c r="AJ39" s="1371">
        <v>0</v>
      </c>
      <c r="AK39" s="1442">
        <v>13940754</v>
      </c>
      <c r="AM39" s="1460">
        <v>764215199</v>
      </c>
      <c r="AN39" s="1460">
        <v>12680746</v>
      </c>
      <c r="AO39" s="1371">
        <v>0</v>
      </c>
      <c r="AP39" s="1371">
        <v>0</v>
      </c>
      <c r="AQ39" s="1442">
        <v>15893654</v>
      </c>
      <c r="AS39" s="1460">
        <v>728019286</v>
      </c>
      <c r="AT39" s="1460">
        <v>10739518</v>
      </c>
      <c r="AU39" s="1371">
        <v>0</v>
      </c>
      <c r="AV39" s="1371">
        <v>0</v>
      </c>
      <c r="AW39" s="1442">
        <v>14997797</v>
      </c>
      <c r="AY39" s="1460">
        <v>678539446</v>
      </c>
      <c r="AZ39" s="1460">
        <v>11979798</v>
      </c>
      <c r="BA39" s="1371">
        <v>0</v>
      </c>
      <c r="BB39" s="1371">
        <v>0</v>
      </c>
      <c r="BC39" s="1442">
        <v>14107684</v>
      </c>
      <c r="BE39" s="1460">
        <v>634225490</v>
      </c>
      <c r="BF39" s="1460">
        <v>10496974</v>
      </c>
      <c r="BG39" s="1371">
        <v>0</v>
      </c>
      <c r="BH39" s="1371">
        <v>0</v>
      </c>
      <c r="BI39" s="1442">
        <v>13083887</v>
      </c>
      <c r="BK39" s="1460">
        <v>613293239</v>
      </c>
      <c r="BL39" s="1460">
        <v>9302622</v>
      </c>
      <c r="BM39" s="1371">
        <v>0</v>
      </c>
      <c r="BN39" s="1371">
        <v>0</v>
      </c>
      <c r="BO39" s="1442">
        <v>12626351</v>
      </c>
      <c r="BQ39" s="1460">
        <v>611256827</v>
      </c>
      <c r="BR39" s="1460">
        <v>9260444</v>
      </c>
      <c r="BS39" s="1371">
        <v>0</v>
      </c>
      <c r="BT39" s="1371">
        <v>0</v>
      </c>
      <c r="BU39" s="1442">
        <v>12613806</v>
      </c>
      <c r="BW39" s="1460">
        <v>603574344</v>
      </c>
      <c r="BX39" s="1460">
        <v>8662581</v>
      </c>
      <c r="BY39" s="1371">
        <v>0</v>
      </c>
      <c r="BZ39" s="1371">
        <v>0</v>
      </c>
      <c r="CA39" s="1442">
        <v>12457534</v>
      </c>
      <c r="CC39" s="1460">
        <v>603946809</v>
      </c>
      <c r="CD39" s="1460">
        <v>8171286</v>
      </c>
      <c r="CE39" s="1371">
        <v>0</v>
      </c>
      <c r="CF39" s="1371">
        <v>0</v>
      </c>
      <c r="CG39" s="1442">
        <v>12554750</v>
      </c>
      <c r="CI39" s="1460">
        <v>603534138</v>
      </c>
      <c r="CJ39" s="1460">
        <v>7749933</v>
      </c>
      <c r="CK39" s="1371">
        <v>0</v>
      </c>
      <c r="CL39" s="1371">
        <v>0</v>
      </c>
      <c r="CM39" s="1442">
        <v>12535476</v>
      </c>
      <c r="CO39" s="1460">
        <v>594358677</v>
      </c>
      <c r="CP39" s="1460">
        <v>8708189</v>
      </c>
      <c r="CQ39" s="1371">
        <v>0</v>
      </c>
      <c r="CR39" s="1371">
        <v>0</v>
      </c>
      <c r="CS39" s="1442">
        <v>12377685</v>
      </c>
      <c r="CU39" s="1460">
        <v>599101090</v>
      </c>
      <c r="CV39" s="1460">
        <v>8271073</v>
      </c>
      <c r="CW39" s="1371">
        <v>0</v>
      </c>
      <c r="CX39" s="1371">
        <v>0</v>
      </c>
      <c r="CY39" s="1442">
        <v>22902076</v>
      </c>
      <c r="DA39" s="1371">
        <v>582221621</v>
      </c>
      <c r="DB39" s="1371">
        <v>7420665</v>
      </c>
      <c r="DC39" s="1371">
        <v>0</v>
      </c>
      <c r="DD39" s="1371">
        <v>0</v>
      </c>
      <c r="DE39" s="1443">
        <v>22348910</v>
      </c>
      <c r="DG39" s="1371">
        <v>558233717</v>
      </c>
      <c r="DH39" s="1371">
        <v>7949887</v>
      </c>
      <c r="DI39" s="1371">
        <v>0</v>
      </c>
      <c r="DJ39" s="1371">
        <v>0</v>
      </c>
      <c r="DK39" s="1443">
        <v>21768076</v>
      </c>
      <c r="DM39" s="1371">
        <v>530048459</v>
      </c>
      <c r="DN39" s="1371">
        <v>7195698</v>
      </c>
      <c r="DO39" s="1371">
        <v>0</v>
      </c>
      <c r="DP39" s="1371">
        <v>0</v>
      </c>
      <c r="DQ39" s="1441">
        <v>20901544</v>
      </c>
      <c r="DS39" s="1371">
        <v>498417760</v>
      </c>
      <c r="DT39" s="1371">
        <v>6100839</v>
      </c>
      <c r="DU39" s="1371">
        <v>0</v>
      </c>
      <c r="DV39" s="1371">
        <v>0</v>
      </c>
      <c r="DW39" s="1441">
        <v>19627402</v>
      </c>
      <c r="DY39" s="1371">
        <v>473055384</v>
      </c>
      <c r="DZ39" s="1371">
        <v>7621780</v>
      </c>
      <c r="EA39" s="1371"/>
      <c r="EB39" s="1371"/>
      <c r="EC39" s="1441">
        <v>19121555</v>
      </c>
      <c r="EE39" s="1461">
        <v>439847063</v>
      </c>
      <c r="EF39" s="1461">
        <v>6483653</v>
      </c>
      <c r="EG39" s="1461">
        <v>0</v>
      </c>
      <c r="EH39" s="1461">
        <v>0</v>
      </c>
      <c r="EI39" s="1441">
        <v>17727219</v>
      </c>
      <c r="EK39" s="1371"/>
      <c r="EL39" s="1371"/>
      <c r="EM39" s="1371"/>
      <c r="EN39" s="1371"/>
      <c r="EO39" s="1371">
        <v>17640302.905669998</v>
      </c>
      <c r="EQ39" s="1371"/>
      <c r="ER39" s="1371"/>
      <c r="ES39" s="1371"/>
      <c r="ET39" s="1371"/>
      <c r="EU39" s="1371">
        <v>16996149</v>
      </c>
      <c r="EW39" s="1371">
        <v>408000058</v>
      </c>
      <c r="EX39" s="1371">
        <v>0</v>
      </c>
      <c r="EY39" s="1371">
        <v>0</v>
      </c>
      <c r="EZ39" s="1371">
        <v>0</v>
      </c>
      <c r="FA39" s="1371">
        <v>16870353</v>
      </c>
    </row>
    <row r="40" spans="1:157">
      <c r="A40" s="1364">
        <v>33</v>
      </c>
      <c r="B40" s="1365" t="s">
        <v>1425</v>
      </c>
      <c r="C40" s="2244"/>
      <c r="D40" s="2244"/>
      <c r="E40" s="2244"/>
      <c r="F40" s="2244"/>
      <c r="G40" s="2245">
        <v>1251850254</v>
      </c>
      <c r="I40" s="2244"/>
      <c r="J40" s="2244"/>
      <c r="K40" s="2244"/>
      <c r="L40" s="2244"/>
      <c r="M40" s="2245">
        <v>1222667546</v>
      </c>
      <c r="O40" s="2244"/>
      <c r="P40" s="2244"/>
      <c r="Q40" s="2244"/>
      <c r="R40" s="2244"/>
      <c r="S40" s="2245">
        <v>1202059545</v>
      </c>
      <c r="U40" s="1456"/>
      <c r="V40" s="1456"/>
      <c r="W40" s="1456"/>
      <c r="X40" s="1456"/>
      <c r="Y40" s="1442">
        <v>1142829435</v>
      </c>
      <c r="AA40" s="1456"/>
      <c r="AB40" s="1456"/>
      <c r="AC40" s="1456"/>
      <c r="AD40" s="1456"/>
      <c r="AE40" s="1442">
        <v>1150712033</v>
      </c>
      <c r="AG40" s="1456"/>
      <c r="AH40" s="1456"/>
      <c r="AI40" s="1456"/>
      <c r="AJ40" s="1456"/>
      <c r="AK40" s="1442">
        <v>1114205655</v>
      </c>
      <c r="AM40" s="1456"/>
      <c r="AN40" s="1456"/>
      <c r="AO40" s="1456"/>
      <c r="AP40" s="1456"/>
      <c r="AQ40" s="1442">
        <v>1127869940</v>
      </c>
      <c r="AS40" s="1456"/>
      <c r="AT40" s="1456"/>
      <c r="AU40" s="1456"/>
      <c r="AV40" s="1456"/>
      <c r="AW40" s="1442">
        <v>1058432562</v>
      </c>
      <c r="AY40" s="1456"/>
      <c r="AZ40" s="1456"/>
      <c r="BA40" s="1456"/>
      <c r="BB40" s="1456"/>
      <c r="BC40" s="1442">
        <v>1057107128</v>
      </c>
      <c r="BE40" s="1456"/>
      <c r="BF40" s="1456"/>
      <c r="BG40" s="1456"/>
      <c r="BH40" s="1456"/>
      <c r="BI40" s="1442">
        <v>988534149</v>
      </c>
      <c r="BK40" s="1456"/>
      <c r="BL40" s="1456"/>
      <c r="BM40" s="1456"/>
      <c r="BN40" s="1456"/>
      <c r="BO40" s="1442">
        <v>982375957</v>
      </c>
      <c r="BQ40" s="1456"/>
      <c r="BR40" s="1456"/>
      <c r="BS40" s="1456"/>
      <c r="BT40" s="1456"/>
      <c r="BU40" s="1442">
        <v>961883446</v>
      </c>
      <c r="BW40" s="1456"/>
      <c r="BX40" s="1456"/>
      <c r="BY40" s="1456"/>
      <c r="BZ40" s="1456"/>
      <c r="CA40" s="1442">
        <v>951167736</v>
      </c>
      <c r="CC40" s="1456"/>
      <c r="CD40" s="1456"/>
      <c r="CE40" s="1456"/>
      <c r="CF40" s="1456"/>
      <c r="CG40" s="1442">
        <v>933833836</v>
      </c>
      <c r="CI40" s="1456"/>
      <c r="CJ40" s="1456"/>
      <c r="CK40" s="1456"/>
      <c r="CL40" s="1456"/>
      <c r="CM40" s="1442">
        <v>922394902</v>
      </c>
      <c r="CO40" s="1456"/>
      <c r="CP40" s="1456"/>
      <c r="CQ40" s="1456"/>
      <c r="CR40" s="1456"/>
      <c r="CS40" s="1442">
        <v>901048220</v>
      </c>
      <c r="CU40" s="1456"/>
      <c r="CV40" s="1456"/>
      <c r="CW40" s="1456"/>
      <c r="CX40" s="1456"/>
      <c r="CY40" s="1442">
        <v>894427129</v>
      </c>
      <c r="DA40" s="1449"/>
      <c r="DB40" s="1449"/>
      <c r="DC40" s="1449"/>
      <c r="DD40" s="1449"/>
      <c r="DE40" s="1443">
        <v>852480700</v>
      </c>
      <c r="DG40" s="1449"/>
      <c r="DH40" s="1449"/>
      <c r="DI40" s="1449"/>
      <c r="DJ40" s="1449"/>
      <c r="DK40" s="1443">
        <v>839830476</v>
      </c>
      <c r="DM40" s="1449"/>
      <c r="DN40" s="1449"/>
      <c r="DO40" s="1449"/>
      <c r="DP40" s="1449"/>
      <c r="DQ40" s="1441">
        <v>811430178</v>
      </c>
      <c r="DS40" s="1449"/>
      <c r="DT40" s="1449"/>
      <c r="DU40" s="1449"/>
      <c r="DV40" s="1449"/>
      <c r="DW40" s="1441">
        <v>774164845</v>
      </c>
      <c r="DY40" s="1449"/>
      <c r="DZ40" s="1449"/>
      <c r="EA40" s="1449"/>
      <c r="EB40" s="1449"/>
      <c r="EC40" s="1441">
        <v>792198656</v>
      </c>
      <c r="EE40" s="1449"/>
      <c r="EF40" s="1449"/>
      <c r="EG40" s="1449"/>
      <c r="EH40" s="1449"/>
      <c r="EI40" s="1441">
        <v>758907175</v>
      </c>
      <c r="EK40" s="1451"/>
      <c r="EL40" s="1451"/>
      <c r="EM40" s="1451"/>
      <c r="EN40" s="1451"/>
      <c r="EO40" s="1371">
        <v>754385772.70272005</v>
      </c>
      <c r="EQ40" s="1451"/>
      <c r="ER40" s="1451"/>
      <c r="ES40" s="1451"/>
      <c r="ET40" s="1451"/>
      <c r="EU40" s="1371">
        <v>728794547</v>
      </c>
      <c r="EW40" s="1451"/>
      <c r="EX40" s="1451"/>
      <c r="EY40" s="1451"/>
      <c r="EZ40" s="1451"/>
      <c r="FA40" s="1371">
        <v>695134557</v>
      </c>
    </row>
    <row r="41" spans="1:157" ht="14.4" thickBot="1">
      <c r="A41" s="1364">
        <v>34</v>
      </c>
      <c r="B41" s="1391" t="s">
        <v>120</v>
      </c>
      <c r="C41" s="2247"/>
      <c r="D41" s="2247"/>
      <c r="E41" s="2247"/>
      <c r="F41" s="2247"/>
      <c r="G41" s="1463">
        <v>1.2210000000000001</v>
      </c>
      <c r="H41" s="1463"/>
      <c r="I41" s="2247"/>
      <c r="J41" s="2247"/>
      <c r="K41" s="2247"/>
      <c r="L41" s="2247"/>
      <c r="M41" s="1463">
        <v>1.22</v>
      </c>
      <c r="N41" s="1463"/>
      <c r="O41" s="2247"/>
      <c r="P41" s="2247"/>
      <c r="Q41" s="2247"/>
      <c r="R41" s="2247"/>
      <c r="S41" s="1463">
        <v>1.248</v>
      </c>
      <c r="T41" s="1463"/>
      <c r="U41" s="1462"/>
      <c r="V41" s="1462"/>
      <c r="W41" s="1462"/>
      <c r="X41" s="1462"/>
      <c r="Y41" s="1463">
        <v>1.2330000000000001</v>
      </c>
      <c r="Z41" s="1463"/>
      <c r="AA41" s="1463"/>
      <c r="AB41" s="1463"/>
      <c r="AC41" s="1463"/>
      <c r="AD41" s="1463"/>
      <c r="AE41" s="1463">
        <v>1.2110000000000001</v>
      </c>
      <c r="AF41" s="1463"/>
      <c r="AG41" s="1463"/>
      <c r="AH41" s="1463"/>
      <c r="AI41" s="1463"/>
      <c r="AJ41" s="1463"/>
      <c r="AK41" s="1463">
        <v>1.2230000000000001</v>
      </c>
      <c r="AM41" s="1462"/>
      <c r="AN41" s="1462"/>
      <c r="AO41" s="1462"/>
      <c r="AP41" s="1462"/>
      <c r="AQ41" s="1463">
        <v>1.22</v>
      </c>
      <c r="AS41" s="1462"/>
      <c r="AT41" s="1462"/>
      <c r="AU41" s="1462"/>
      <c r="AV41" s="1462"/>
      <c r="AW41" s="1463">
        <v>1.242</v>
      </c>
      <c r="AY41" s="1462"/>
      <c r="AZ41" s="1462"/>
      <c r="BA41" s="1462"/>
      <c r="BB41" s="1462"/>
      <c r="BC41" s="1463">
        <v>1.2230000000000001</v>
      </c>
      <c r="BE41" s="1462"/>
      <c r="BF41" s="1462"/>
      <c r="BG41" s="1462"/>
      <c r="BH41" s="1462"/>
      <c r="BI41" s="1463">
        <v>1.2589999999999999</v>
      </c>
      <c r="BK41" s="1462"/>
      <c r="BL41" s="1462"/>
      <c r="BM41" s="1462"/>
      <c r="BN41" s="1462"/>
      <c r="BO41" s="1463">
        <v>1.2689999999999999</v>
      </c>
      <c r="BQ41" s="1462"/>
      <c r="BR41" s="1462"/>
      <c r="BS41" s="1462"/>
      <c r="BT41" s="1462"/>
      <c r="BU41" s="1463">
        <v>1.2729999999999999</v>
      </c>
      <c r="BW41" s="1462"/>
      <c r="BX41" s="1462"/>
      <c r="BY41" s="1462"/>
      <c r="BZ41" s="1462"/>
      <c r="CA41" s="1463">
        <v>1.2789999999999999</v>
      </c>
      <c r="CC41" s="1462"/>
      <c r="CD41" s="1462"/>
      <c r="CE41" s="1462"/>
      <c r="CF41" s="1462"/>
      <c r="CG41" s="1463">
        <v>1.2889999999999999</v>
      </c>
      <c r="CI41" s="1462"/>
      <c r="CJ41" s="1462"/>
      <c r="CK41" s="1462"/>
      <c r="CL41" s="1462"/>
      <c r="CM41" s="1463">
        <v>1.2490000000000001</v>
      </c>
      <c r="CO41" s="1462"/>
      <c r="CP41" s="1462"/>
      <c r="CQ41" s="1462"/>
      <c r="CR41" s="1462"/>
      <c r="CS41" s="1463">
        <v>1.226</v>
      </c>
      <c r="CU41" s="1462"/>
      <c r="CV41" s="1462"/>
      <c r="CW41" s="1462"/>
      <c r="CX41" s="1462"/>
      <c r="CY41" s="1463">
        <v>1.1970000000000001</v>
      </c>
      <c r="DA41" s="1462"/>
      <c r="DB41" s="1462"/>
      <c r="DC41" s="1462"/>
      <c r="DD41" s="1462"/>
      <c r="DE41" s="1463">
        <v>1.198</v>
      </c>
      <c r="DG41" s="1462"/>
      <c r="DH41" s="1462"/>
      <c r="DI41" s="1462"/>
      <c r="DJ41" s="1462"/>
      <c r="DK41" s="1463">
        <v>1.2110000000000001</v>
      </c>
      <c r="DM41" s="1462"/>
      <c r="DN41" s="1462"/>
      <c r="DO41" s="1462"/>
      <c r="DP41" s="1462"/>
      <c r="DQ41" s="1463">
        <v>1.206</v>
      </c>
      <c r="DS41" s="1462"/>
      <c r="DT41" s="1462"/>
      <c r="DU41" s="1462"/>
      <c r="DV41" s="1462"/>
      <c r="DW41" s="1463">
        <v>1.2270000000000001</v>
      </c>
      <c r="DY41" s="1462"/>
      <c r="DZ41" s="1462"/>
      <c r="EA41" s="1462"/>
      <c r="EB41" s="1462"/>
      <c r="EC41" s="1463">
        <v>1.2499354820481516</v>
      </c>
      <c r="EE41" s="1462"/>
      <c r="EF41" s="1462"/>
      <c r="EG41" s="1462"/>
      <c r="EH41" s="1462"/>
      <c r="EI41" s="1463">
        <v>1.26</v>
      </c>
      <c r="EK41" s="1464"/>
      <c r="EL41" s="1464"/>
      <c r="EM41" s="1464"/>
      <c r="EN41" s="1464"/>
      <c r="EO41" s="1463">
        <v>1.2363944146795769</v>
      </c>
      <c r="EQ41" s="1464"/>
      <c r="ER41" s="1464"/>
      <c r="ES41" s="1464"/>
      <c r="ET41" s="1464"/>
      <c r="EU41" s="1463">
        <v>1.2250000000000001</v>
      </c>
      <c r="EW41" s="1464"/>
      <c r="EX41" s="1464"/>
      <c r="EY41" s="1464"/>
      <c r="EZ41" s="1464"/>
      <c r="FA41" s="1463">
        <v>1.1679999999999999</v>
      </c>
    </row>
    <row r="42" spans="1:157">
      <c r="B42" s="2020" t="s">
        <v>1426</v>
      </c>
      <c r="C42" s="1358"/>
      <c r="D42" s="1358"/>
      <c r="E42" s="1358"/>
      <c r="F42" s="1358"/>
      <c r="G42" s="2332"/>
      <c r="I42" s="1358"/>
      <c r="J42" s="1358"/>
      <c r="K42" s="1358"/>
      <c r="L42" s="1358"/>
      <c r="M42" s="2332"/>
      <c r="O42" s="1358"/>
      <c r="P42" s="1358"/>
      <c r="Q42" s="1358"/>
      <c r="R42" s="1358"/>
      <c r="S42" s="1465"/>
      <c r="U42" s="1358"/>
      <c r="V42" s="1358"/>
      <c r="W42" s="1358"/>
      <c r="X42" s="1358"/>
      <c r="Y42" s="1465"/>
      <c r="AA42" s="1358"/>
      <c r="AB42" s="1358"/>
      <c r="AC42" s="1358"/>
      <c r="AD42" s="1358"/>
      <c r="AE42" s="1465"/>
      <c r="AG42" s="1358"/>
      <c r="AH42" s="1358"/>
      <c r="AI42" s="1358"/>
      <c r="AJ42" s="1358"/>
      <c r="AK42" s="1465"/>
      <c r="AM42" s="1358"/>
      <c r="AN42" s="1358"/>
      <c r="AO42" s="1358"/>
      <c r="AP42" s="1358"/>
      <c r="AQ42" s="1465"/>
      <c r="AS42" s="1358"/>
      <c r="AT42" s="1358"/>
      <c r="AU42" s="1358"/>
      <c r="AV42" s="1358"/>
      <c r="AW42" s="1465"/>
      <c r="AY42" s="1358"/>
      <c r="AZ42" s="1358"/>
      <c r="BA42" s="1358"/>
      <c r="BB42" s="1358"/>
      <c r="BC42" s="1465"/>
      <c r="BE42" s="1358"/>
      <c r="BF42" s="1358"/>
      <c r="BG42" s="1358"/>
      <c r="BH42" s="1358"/>
      <c r="BI42" s="1465"/>
      <c r="BK42" s="1358"/>
      <c r="BL42" s="1358"/>
      <c r="BM42" s="1358"/>
      <c r="BN42" s="1358"/>
      <c r="BO42" s="1465"/>
      <c r="BQ42" s="1358"/>
      <c r="BR42" s="1358"/>
      <c r="BS42" s="1358"/>
      <c r="BT42" s="1358"/>
      <c r="BU42" s="1465"/>
      <c r="BW42" s="1358"/>
      <c r="BX42" s="1358"/>
      <c r="BY42" s="1358"/>
      <c r="BZ42" s="1358"/>
      <c r="CA42" s="1465"/>
      <c r="CC42" s="1358"/>
      <c r="CD42" s="1358"/>
      <c r="CE42" s="1358"/>
      <c r="CF42" s="1358"/>
      <c r="CG42" s="1465"/>
      <c r="CI42" s="1358"/>
      <c r="CJ42" s="1358"/>
      <c r="CK42" s="1358"/>
      <c r="CL42" s="1358"/>
      <c r="CM42" s="1465"/>
      <c r="CO42" s="1358"/>
      <c r="CP42" s="1358"/>
      <c r="CQ42" s="1358"/>
      <c r="CR42" s="1358"/>
      <c r="CS42" s="1465"/>
      <c r="CU42" s="1358"/>
      <c r="CV42" s="1358"/>
      <c r="CW42" s="1358"/>
      <c r="CX42" s="1358"/>
      <c r="CY42" s="1465"/>
      <c r="DA42" s="1358"/>
      <c r="DB42" s="1358"/>
      <c r="DC42" s="1358"/>
      <c r="DD42" s="1358"/>
      <c r="DE42" s="1465"/>
      <c r="DG42" s="1358"/>
      <c r="DH42" s="1358"/>
      <c r="DI42" s="1358"/>
      <c r="DJ42" s="1358"/>
      <c r="DK42" s="1465"/>
      <c r="DM42" s="1358"/>
      <c r="DN42" s="1358"/>
      <c r="DO42" s="1358"/>
      <c r="DP42" s="1358"/>
      <c r="DQ42" s="1465"/>
      <c r="DS42" s="1358"/>
      <c r="DT42" s="1358"/>
      <c r="DU42" s="1358"/>
      <c r="DV42" s="1358"/>
      <c r="DW42" s="1465"/>
      <c r="DY42" s="1358"/>
      <c r="DZ42" s="1358"/>
      <c r="EA42" s="1358"/>
      <c r="EB42" s="1358"/>
      <c r="EC42" s="1465"/>
      <c r="EE42" s="1358"/>
      <c r="EF42" s="1358"/>
      <c r="EG42" s="1358"/>
      <c r="EH42" s="1358"/>
      <c r="EI42" s="1465"/>
      <c r="EU42" s="1465"/>
      <c r="EW42" s="1358"/>
    </row>
    <row r="43" spans="1:157" ht="15">
      <c r="B43" s="2020" t="s">
        <v>1427</v>
      </c>
      <c r="C43" s="1466"/>
      <c r="D43" s="1466"/>
      <c r="E43" s="1466"/>
      <c r="F43" s="1466"/>
      <c r="G43" s="1466"/>
      <c r="I43" s="1466"/>
      <c r="J43" s="1466"/>
      <c r="K43" s="1466"/>
      <c r="L43" s="1466"/>
      <c r="M43" s="1466"/>
      <c r="O43" s="1466"/>
      <c r="P43" s="1466"/>
      <c r="Q43" s="1466"/>
      <c r="R43" s="1466"/>
      <c r="S43" s="1466"/>
      <c r="U43" s="1466"/>
      <c r="V43" s="1466"/>
      <c r="W43" s="1466"/>
      <c r="X43" s="1466"/>
      <c r="Y43" s="1466"/>
      <c r="AA43" s="1466"/>
      <c r="AB43" s="1466"/>
      <c r="AC43" s="1466"/>
      <c r="AD43" s="1466"/>
      <c r="AE43" s="1466"/>
      <c r="AG43" s="1466"/>
      <c r="AH43" s="1466"/>
      <c r="AI43" s="1466"/>
      <c r="AJ43" s="1466"/>
      <c r="AK43" s="1466"/>
      <c r="AM43" s="1466"/>
      <c r="AN43" s="1466"/>
      <c r="AO43" s="1466"/>
      <c r="AP43" s="1466"/>
      <c r="AQ43" s="1466"/>
      <c r="AS43" s="1466"/>
      <c r="AT43" s="1466"/>
      <c r="AU43" s="1466"/>
      <c r="AV43" s="1466"/>
      <c r="AW43" s="1466"/>
      <c r="AY43" s="1466"/>
      <c r="AZ43" s="1466"/>
      <c r="BA43" s="1466"/>
      <c r="BB43" s="1466"/>
      <c r="BC43" s="1466"/>
      <c r="BE43" s="1466"/>
      <c r="BF43" s="1466"/>
      <c r="BG43" s="1466"/>
      <c r="BH43" s="1466"/>
      <c r="BI43" s="1466"/>
      <c r="BK43" s="1466"/>
      <c r="BL43" s="1466"/>
      <c r="BM43" s="1466"/>
      <c r="BN43" s="1466"/>
      <c r="BO43" s="1466"/>
      <c r="BQ43" s="1466"/>
      <c r="BR43" s="1466"/>
      <c r="BS43" s="1466"/>
      <c r="BT43" s="1466"/>
      <c r="BU43" s="1466"/>
      <c r="BW43" s="1466"/>
      <c r="BX43" s="1466"/>
      <c r="BY43" s="1466"/>
      <c r="BZ43" s="1466"/>
      <c r="CA43" s="1466"/>
      <c r="CC43" s="1466"/>
      <c r="CD43" s="1466"/>
      <c r="CE43" s="1466"/>
      <c r="CF43" s="1466"/>
      <c r="CG43" s="1466"/>
      <c r="CI43" s="1466"/>
      <c r="CJ43" s="1466"/>
      <c r="CK43" s="1466"/>
      <c r="CL43" s="1466"/>
      <c r="CM43" s="1466"/>
      <c r="CO43" s="1466"/>
      <c r="CP43" s="1466"/>
      <c r="CQ43" s="1466"/>
      <c r="CR43" s="1466"/>
      <c r="CS43" s="1466"/>
      <c r="CU43" s="1466"/>
      <c r="CV43" s="1466"/>
      <c r="CW43" s="1466"/>
      <c r="CX43" s="1466"/>
      <c r="CY43" s="1466"/>
      <c r="DA43" s="1466"/>
      <c r="DB43" s="1466"/>
      <c r="DC43" s="1466"/>
      <c r="DD43" s="1466"/>
      <c r="DE43" s="1466"/>
      <c r="DG43" s="1466"/>
      <c r="DH43" s="1466"/>
      <c r="DI43" s="1466"/>
      <c r="DJ43" s="1466"/>
      <c r="DK43" s="1466"/>
      <c r="DM43" s="1466"/>
      <c r="DN43" s="1466"/>
      <c r="DO43" s="1466"/>
      <c r="DP43" s="1466"/>
      <c r="DQ43" s="1466"/>
      <c r="DS43" s="1466"/>
      <c r="DT43" s="1466"/>
      <c r="DU43" s="1466"/>
      <c r="DV43" s="1466"/>
      <c r="DW43" s="1466"/>
      <c r="DY43" s="1466"/>
      <c r="DZ43" s="1466"/>
      <c r="EA43" s="1466"/>
      <c r="EB43" s="1466"/>
      <c r="EC43" s="1466"/>
      <c r="EE43" s="1466"/>
      <c r="EF43" s="1466"/>
      <c r="EG43" s="1466"/>
      <c r="EH43" s="1466"/>
      <c r="EI43" s="1466"/>
      <c r="EU43" s="1466"/>
      <c r="EW43" s="1466"/>
    </row>
    <row r="44" spans="1:157" ht="15">
      <c r="B44" s="2020" t="s">
        <v>1428</v>
      </c>
      <c r="C44" s="1466"/>
      <c r="D44" s="1466"/>
      <c r="E44" s="1466"/>
      <c r="F44" s="1466"/>
      <c r="G44" s="1466"/>
      <c r="I44" s="1466"/>
      <c r="J44" s="1466"/>
      <c r="K44" s="1466"/>
      <c r="L44" s="1466"/>
      <c r="M44" s="1466"/>
      <c r="O44" s="1466"/>
      <c r="P44" s="1466"/>
      <c r="Q44" s="1466"/>
      <c r="R44" s="1466"/>
      <c r="S44" s="1466"/>
      <c r="U44" s="1466"/>
      <c r="V44" s="1466"/>
      <c r="W44" s="1466"/>
      <c r="X44" s="1466"/>
      <c r="Y44" s="1466"/>
      <c r="AA44" s="1466"/>
      <c r="AB44" s="1466"/>
      <c r="AC44" s="1466"/>
      <c r="AD44" s="1466"/>
      <c r="AE44" s="1466"/>
      <c r="AG44" s="1466"/>
      <c r="AH44" s="1466"/>
      <c r="AI44" s="1466"/>
      <c r="AJ44" s="1466"/>
      <c r="AK44" s="1466"/>
      <c r="AM44" s="1466"/>
      <c r="AN44" s="1466"/>
      <c r="AO44" s="1466"/>
      <c r="AP44" s="1466"/>
      <c r="AQ44" s="1466"/>
      <c r="AS44" s="1466"/>
      <c r="AT44" s="1466"/>
      <c r="AU44" s="1466"/>
      <c r="AV44" s="1466"/>
      <c r="AW44" s="1466"/>
      <c r="AY44" s="1466"/>
      <c r="AZ44" s="1466"/>
      <c r="BA44" s="1466"/>
      <c r="BB44" s="1466"/>
      <c r="BC44" s="1466"/>
      <c r="BE44" s="1466"/>
      <c r="BF44" s="1466"/>
      <c r="BG44" s="1466"/>
      <c r="BH44" s="1466"/>
      <c r="BI44" s="1466"/>
      <c r="BK44" s="1466"/>
      <c r="BL44" s="1466"/>
      <c r="BM44" s="1466"/>
      <c r="BN44" s="1466"/>
      <c r="BO44" s="1466"/>
      <c r="BQ44" s="1466"/>
      <c r="BR44" s="1466"/>
      <c r="BS44" s="1466"/>
      <c r="BT44" s="1466"/>
      <c r="BU44" s="1466"/>
      <c r="BW44" s="1466"/>
      <c r="BX44" s="1466"/>
      <c r="BY44" s="1466"/>
      <c r="BZ44" s="1466"/>
      <c r="CA44" s="1466"/>
      <c r="CC44" s="1466"/>
      <c r="CD44" s="1466"/>
      <c r="CE44" s="1466"/>
      <c r="CF44" s="1466"/>
      <c r="CG44" s="1466"/>
      <c r="CI44" s="1466"/>
      <c r="CJ44" s="1466"/>
      <c r="CK44" s="1466"/>
      <c r="CL44" s="1466"/>
      <c r="CM44" s="1466"/>
      <c r="CO44" s="1466"/>
      <c r="CP44" s="1466"/>
      <c r="CQ44" s="1466"/>
      <c r="CR44" s="1466"/>
      <c r="CS44" s="1466"/>
      <c r="CU44" s="1466"/>
      <c r="CV44" s="1466"/>
      <c r="CW44" s="1466"/>
      <c r="CX44" s="1466"/>
      <c r="CY44" s="1466"/>
      <c r="DA44" s="1466"/>
      <c r="DB44" s="1466"/>
      <c r="DC44" s="1466"/>
      <c r="DD44" s="1466"/>
      <c r="DE44" s="1466"/>
      <c r="DG44" s="1466"/>
      <c r="DH44" s="1466"/>
      <c r="DI44" s="1466"/>
      <c r="DJ44" s="1466"/>
      <c r="DK44" s="1466"/>
      <c r="DM44" s="1466"/>
      <c r="DN44" s="1466"/>
      <c r="DO44" s="1466"/>
      <c r="DP44" s="1466"/>
      <c r="DQ44" s="1466"/>
      <c r="DS44" s="1466"/>
      <c r="DT44" s="1466"/>
      <c r="DU44" s="1466"/>
      <c r="DV44" s="1466"/>
      <c r="DW44" s="1466"/>
      <c r="DY44" s="1466"/>
      <c r="DZ44" s="1466"/>
      <c r="EA44" s="1466"/>
      <c r="EB44" s="1466"/>
      <c r="EC44" s="1466"/>
      <c r="EE44" s="1466"/>
      <c r="EF44" s="1466"/>
      <c r="EG44" s="1466"/>
      <c r="EH44" s="1466"/>
      <c r="EI44" s="1466"/>
      <c r="EU44" s="1466"/>
      <c r="EW44" s="1466"/>
    </row>
    <row r="45" spans="1:157" ht="15">
      <c r="EU45" s="1466"/>
      <c r="EW45" s="1466"/>
    </row>
    <row r="46" spans="1:157" ht="15">
      <c r="EU46" s="1466"/>
      <c r="EW46" s="1466"/>
    </row>
  </sheetData>
  <hyperlinks>
    <hyperlink ref="B2" location="Contents!C24" display="Net Stable Funding Ratio (NSFR)" xr:uid="{D2724315-4F5D-431E-9BF7-61B855E54FD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31A8-6A56-4485-8636-EB93FB5F91A8}">
  <sheetPr codeName="Planilha19">
    <tabColor rgb="FF73C6A1"/>
  </sheetPr>
  <dimension ref="A1:AO7"/>
  <sheetViews>
    <sheetView showGridLines="0" topLeftCell="B1" zoomScale="80" zoomScaleNormal="80" workbookViewId="0">
      <selection activeCell="E10" sqref="E10"/>
    </sheetView>
  </sheetViews>
  <sheetFormatPr defaultColWidth="9.21875" defaultRowHeight="13.8"/>
  <cols>
    <col min="1" max="1" width="3.77734375" style="1035" hidden="1" customWidth="1"/>
    <col min="2" max="2" width="55" style="1035" customWidth="1"/>
    <col min="3" max="6" width="16.77734375" style="1035" customWidth="1"/>
    <col min="7" max="17" width="16.21875" style="1035" customWidth="1"/>
    <col min="18" max="21" width="16.21875" style="1035" bestFit="1" customWidth="1"/>
    <col min="22" max="25" width="14.21875" style="1035" customWidth="1"/>
    <col min="26" max="26" width="14.21875" style="1035" bestFit="1" customWidth="1"/>
    <col min="27" max="27" width="23.21875" style="1035" bestFit="1" customWidth="1"/>
    <col min="28" max="28" width="13.44140625" style="1035" bestFit="1" customWidth="1"/>
    <col min="29" max="29" width="17.21875" style="1035" bestFit="1" customWidth="1"/>
    <col min="30" max="30" width="14.21875" style="1035" customWidth="1"/>
    <col min="31" max="31" width="16.21875" style="1035" customWidth="1"/>
    <col min="32" max="32" width="22.44140625" style="1035" customWidth="1"/>
    <col min="33" max="33" width="17.77734375" style="1035" customWidth="1"/>
    <col min="34" max="34" width="17" style="1044" customWidth="1"/>
    <col min="35" max="35" width="18.21875" style="1044" customWidth="1"/>
    <col min="36" max="36" width="16.21875" style="1035" customWidth="1"/>
    <col min="37" max="37" width="22.44140625" style="1035" customWidth="1"/>
    <col min="38" max="38" width="17.77734375" style="1035" customWidth="1"/>
    <col min="39" max="39" width="18.44140625" style="1035" customWidth="1"/>
    <col min="40" max="16384" width="9.21875" style="1035"/>
  </cols>
  <sheetData>
    <row r="1" spans="1:41" s="1054" customFormat="1" ht="5.25" customHeight="1">
      <c r="A1" s="1045" t="s">
        <v>1429</v>
      </c>
      <c r="B1" s="1046"/>
      <c r="C1" s="1046"/>
      <c r="D1" s="1046"/>
      <c r="E1" s="1046"/>
      <c r="F1" s="1046"/>
      <c r="G1" s="1047"/>
      <c r="H1" s="1047"/>
      <c r="I1" s="1047"/>
      <c r="J1" s="1047"/>
      <c r="K1" s="1047"/>
      <c r="L1" s="1047"/>
      <c r="M1" s="1047"/>
      <c r="N1" s="1047"/>
      <c r="O1" s="1047"/>
      <c r="P1" s="1047"/>
      <c r="Q1" s="1047"/>
      <c r="R1" s="1047"/>
      <c r="S1" s="1047"/>
      <c r="T1" s="1047"/>
      <c r="U1" s="1047"/>
      <c r="V1" s="1047"/>
      <c r="W1" s="1047"/>
      <c r="X1" s="1047"/>
      <c r="Y1" s="1047"/>
      <c r="Z1" s="1047"/>
      <c r="AA1" s="1047"/>
      <c r="AB1" s="1047"/>
      <c r="AC1" s="1047"/>
      <c r="AD1" s="1047"/>
      <c r="AE1" s="1048"/>
      <c r="AF1" s="1049"/>
      <c r="AG1" s="1050"/>
      <c r="AH1" s="1051"/>
      <c r="AI1" s="1047"/>
      <c r="AJ1" s="1048"/>
      <c r="AK1" s="1049"/>
      <c r="AL1" s="1050"/>
      <c r="AM1" s="1051"/>
      <c r="AN1" s="1052"/>
      <c r="AO1" s="1053"/>
    </row>
    <row r="2" spans="1:41" s="1646" customFormat="1">
      <c r="A2" s="1987"/>
      <c r="B2" s="1645" t="s">
        <v>1430</v>
      </c>
      <c r="C2" s="1645"/>
      <c r="D2" s="1645"/>
      <c r="E2" s="1645"/>
      <c r="F2" s="1645"/>
    </row>
    <row r="3" spans="1:41" s="1209" customFormat="1" ht="42.6" thickBot="1">
      <c r="B3" s="1974" t="s">
        <v>65</v>
      </c>
      <c r="C3" s="1975" t="s">
        <v>3262</v>
      </c>
      <c r="D3" s="1975" t="s">
        <v>3006</v>
      </c>
      <c r="E3" s="1975" t="s">
        <v>2943</v>
      </c>
      <c r="F3" s="1975" t="s">
        <v>2925</v>
      </c>
      <c r="G3" s="1975" t="s">
        <v>2895</v>
      </c>
      <c r="H3" s="1975" t="s">
        <v>2854</v>
      </c>
      <c r="I3" s="1975" t="s">
        <v>1431</v>
      </c>
      <c r="J3" s="1975" t="s">
        <v>1432</v>
      </c>
      <c r="K3" s="1975" t="s">
        <v>1433</v>
      </c>
      <c r="L3" s="1975" t="s">
        <v>1434</v>
      </c>
      <c r="M3" s="1975" t="s">
        <v>1435</v>
      </c>
      <c r="N3" s="1975" t="s">
        <v>1436</v>
      </c>
      <c r="O3" s="1975" t="s">
        <v>1437</v>
      </c>
      <c r="P3" s="1975" t="s">
        <v>1438</v>
      </c>
      <c r="Q3" s="1975" t="s">
        <v>1439</v>
      </c>
      <c r="R3" s="1975" t="s">
        <v>1440</v>
      </c>
      <c r="S3" s="1975" t="s">
        <v>1441</v>
      </c>
      <c r="T3" s="1975" t="s">
        <v>1442</v>
      </c>
      <c r="U3" s="1975" t="s">
        <v>1443</v>
      </c>
      <c r="V3" s="1975" t="s">
        <v>1444</v>
      </c>
      <c r="W3" s="1975" t="s">
        <v>1445</v>
      </c>
      <c r="X3" s="1975" t="s">
        <v>1446</v>
      </c>
      <c r="Y3" s="1975" t="s">
        <v>1447</v>
      </c>
      <c r="Z3" s="1975" t="s">
        <v>1448</v>
      </c>
      <c r="AH3" s="1094"/>
      <c r="AI3" s="1094"/>
    </row>
    <row r="4" spans="1:41" ht="15">
      <c r="B4" s="1976" t="s">
        <v>1405</v>
      </c>
      <c r="C4" s="2248">
        <v>1528167962</v>
      </c>
      <c r="D4" s="2248">
        <v>1491576736</v>
      </c>
      <c r="E4" s="2248">
        <v>1499680491</v>
      </c>
      <c r="F4" s="1977">
        <v>1408603125</v>
      </c>
      <c r="G4" s="1977">
        <v>1393627182</v>
      </c>
      <c r="H4" s="1977">
        <v>1362349985</v>
      </c>
      <c r="I4" s="1977">
        <v>1375853779</v>
      </c>
      <c r="J4" s="1977">
        <v>1314702827</v>
      </c>
      <c r="K4" s="1977">
        <v>1292627933</v>
      </c>
      <c r="L4" s="1977">
        <v>1244219635</v>
      </c>
      <c r="M4" s="1977">
        <v>1246214073</v>
      </c>
      <c r="N4" s="1977">
        <v>1223998641</v>
      </c>
      <c r="O4" s="1977">
        <v>1216666090</v>
      </c>
      <c r="P4" s="1977">
        <v>1203787339</v>
      </c>
      <c r="Q4" s="1977">
        <v>1151750494</v>
      </c>
      <c r="R4" s="1977">
        <v>1104940924</v>
      </c>
      <c r="S4" s="1977">
        <v>1070718608</v>
      </c>
      <c r="T4" s="1977">
        <v>1021581310</v>
      </c>
      <c r="U4" s="1977">
        <v>1016989399</v>
      </c>
      <c r="V4" s="1977">
        <v>978801733</v>
      </c>
      <c r="W4" s="1977">
        <v>949810938</v>
      </c>
      <c r="X4" s="1977">
        <v>990197209</v>
      </c>
      <c r="Y4" s="1977">
        <v>956032752</v>
      </c>
      <c r="Z4" s="1977">
        <v>932718356</v>
      </c>
      <c r="AH4" s="1466"/>
      <c r="AI4" s="1466"/>
    </row>
    <row r="5" spans="1:41">
      <c r="B5" s="1978" t="s">
        <v>1425</v>
      </c>
      <c r="C5" s="2249">
        <v>1251850254</v>
      </c>
      <c r="D5" s="2249">
        <v>1222667546</v>
      </c>
      <c r="E5" s="2249">
        <v>1202059545</v>
      </c>
      <c r="F5" s="1979">
        <v>1142829435</v>
      </c>
      <c r="G5" s="1979">
        <v>1150712033</v>
      </c>
      <c r="H5" s="1979">
        <v>1114205655</v>
      </c>
      <c r="I5" s="1979">
        <v>1127869940</v>
      </c>
      <c r="J5" s="1979">
        <v>1058432562</v>
      </c>
      <c r="K5" s="1979">
        <v>1057107128</v>
      </c>
      <c r="L5" s="1979">
        <v>988534149</v>
      </c>
      <c r="M5" s="1979">
        <v>982375957</v>
      </c>
      <c r="N5" s="1979">
        <v>961883446</v>
      </c>
      <c r="O5" s="1979">
        <v>951167736</v>
      </c>
      <c r="P5" s="1979">
        <v>933833836</v>
      </c>
      <c r="Q5" s="1979">
        <v>922394902</v>
      </c>
      <c r="R5" s="1979">
        <v>901048220</v>
      </c>
      <c r="S5" s="1979">
        <v>894427129</v>
      </c>
      <c r="T5" s="1979">
        <v>852480700</v>
      </c>
      <c r="U5" s="1979">
        <v>839830476</v>
      </c>
      <c r="V5" s="1979">
        <v>811430178</v>
      </c>
      <c r="W5" s="1979">
        <v>774164845</v>
      </c>
      <c r="X5" s="1979">
        <v>792198656</v>
      </c>
      <c r="Y5" s="1979">
        <v>758907175</v>
      </c>
      <c r="Z5" s="1979">
        <v>754385773</v>
      </c>
    </row>
    <row r="6" spans="1:41" ht="14.4" thickBot="1">
      <c r="B6" s="1980" t="s">
        <v>120</v>
      </c>
      <c r="C6" s="2445">
        <v>1.2210000000000001</v>
      </c>
      <c r="D6" s="2250">
        <v>1.22</v>
      </c>
      <c r="E6" s="2250">
        <v>1.248</v>
      </c>
      <c r="F6" s="1981">
        <v>1.2330000000000001</v>
      </c>
      <c r="G6" s="1981">
        <v>1.2110000000000001</v>
      </c>
      <c r="H6" s="1981">
        <v>1.2230000000000001</v>
      </c>
      <c r="I6" s="1981">
        <v>1.22</v>
      </c>
      <c r="J6" s="1981">
        <v>1.242</v>
      </c>
      <c r="K6" s="1981">
        <v>1.2230000000000001</v>
      </c>
      <c r="L6" s="1981">
        <v>1.2589999999999999</v>
      </c>
      <c r="M6" s="1981">
        <v>1.2689999999999999</v>
      </c>
      <c r="N6" s="1981">
        <v>1.2729999999999999</v>
      </c>
      <c r="O6" s="1981">
        <v>1.2789999999999999</v>
      </c>
      <c r="P6" s="1981">
        <v>1.2889999999999999</v>
      </c>
      <c r="Q6" s="1981">
        <v>1.2490000000000001</v>
      </c>
      <c r="R6" s="1981">
        <v>1.226</v>
      </c>
      <c r="S6" s="1981">
        <v>1.1970000000000001</v>
      </c>
      <c r="T6" s="1981">
        <v>1.198</v>
      </c>
      <c r="U6" s="1981">
        <v>1.2110000000000001</v>
      </c>
      <c r="V6" s="1981">
        <v>1.206</v>
      </c>
      <c r="W6" s="1981">
        <v>1.2270000000000001</v>
      </c>
      <c r="X6" s="1981">
        <v>1.25</v>
      </c>
      <c r="Y6" s="1981">
        <v>1.26</v>
      </c>
      <c r="Z6" s="1981">
        <v>1.236</v>
      </c>
    </row>
    <row r="7" spans="1:41">
      <c r="B7" s="1982" t="s">
        <v>1449</v>
      </c>
      <c r="C7" s="1982"/>
      <c r="D7" s="1982"/>
      <c r="E7" s="1982"/>
      <c r="F7" s="1982"/>
      <c r="G7" s="1983"/>
      <c r="H7" s="1983"/>
      <c r="I7" s="1983"/>
      <c r="J7" s="1983"/>
      <c r="K7" s="1983"/>
      <c r="L7" s="1983"/>
      <c r="M7" s="1983"/>
      <c r="N7" s="1983"/>
      <c r="O7" s="1983"/>
      <c r="P7" s="1983"/>
      <c r="Q7" s="1983"/>
      <c r="R7" s="1983"/>
      <c r="S7" s="1983"/>
      <c r="T7" s="1983"/>
      <c r="U7" s="1983"/>
      <c r="V7" s="1983"/>
      <c r="W7" s="1983"/>
      <c r="X7" s="1983"/>
      <c r="Y7" s="1983"/>
      <c r="Z7" s="1983"/>
    </row>
  </sheetData>
  <hyperlinks>
    <hyperlink ref="B2" location="Contents!C24" display="Net Stable Funding Ratio (NSFR)" xr:uid="{9FBE16E0-B72B-4EA5-B5D2-CE01D1C55F1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F5FB-53C8-4D7C-8032-B465A7B39F04}">
  <sheetPr codeName="Planilha79">
    <tabColor rgb="FF73C6A1"/>
  </sheetPr>
  <dimension ref="A1:G8"/>
  <sheetViews>
    <sheetView showGridLines="0" topLeftCell="B1" zoomScale="80" zoomScaleNormal="80" workbookViewId="0">
      <selection activeCell="B3" sqref="B3"/>
    </sheetView>
  </sheetViews>
  <sheetFormatPr defaultColWidth="9.21875" defaultRowHeight="13.8"/>
  <cols>
    <col min="1" max="1" width="3.77734375" style="1035" hidden="1" customWidth="1"/>
    <col min="2" max="2" width="55" style="1035" customWidth="1"/>
    <col min="3" max="3" width="16.77734375" style="1035" customWidth="1"/>
    <col min="4" max="4" width="22.77734375" style="1035" bestFit="1" customWidth="1"/>
    <col min="5" max="5" width="10" style="1035" bestFit="1" customWidth="1"/>
    <col min="6" max="6" width="22.77734375" style="1035" bestFit="1" customWidth="1"/>
    <col min="7" max="7" width="9.88671875" style="1035" bestFit="1" customWidth="1"/>
    <col min="8" max="16384" width="9.21875" style="1035"/>
  </cols>
  <sheetData>
    <row r="1" spans="1:7" s="1054" customFormat="1" ht="5.25" customHeight="1">
      <c r="A1" s="1045" t="s">
        <v>1429</v>
      </c>
      <c r="B1" s="1046"/>
      <c r="C1" s="1046"/>
    </row>
    <row r="2" spans="1:7" s="1646" customFormat="1">
      <c r="A2" s="1987"/>
      <c r="B2" s="1645" t="s">
        <v>3581</v>
      </c>
      <c r="C2" s="1645"/>
    </row>
    <row r="3" spans="1:7" s="1209" customFormat="1" thickBot="1">
      <c r="B3" s="2475" t="s">
        <v>3580</v>
      </c>
      <c r="C3" s="2475"/>
      <c r="D3" s="2475"/>
      <c r="E3" s="2475"/>
      <c r="F3" s="2475"/>
      <c r="G3" s="2476" t="s">
        <v>3260</v>
      </c>
    </row>
    <row r="4" spans="1:7" ht="14.4" thickBot="1">
      <c r="B4" s="2477"/>
      <c r="C4" s="2510" t="s">
        <v>3573</v>
      </c>
      <c r="D4" s="2510"/>
      <c r="E4" s="2510" t="s">
        <v>3574</v>
      </c>
      <c r="F4" s="2510"/>
      <c r="G4" s="2478" t="s">
        <v>144</v>
      </c>
    </row>
    <row r="5" spans="1:7" ht="14.4" thickBot="1">
      <c r="B5" s="2479" t="s">
        <v>3576</v>
      </c>
      <c r="C5" s="2478"/>
      <c r="D5" s="2480" t="s">
        <v>3575</v>
      </c>
      <c r="E5" s="2478"/>
      <c r="F5" s="2480" t="s">
        <v>3575</v>
      </c>
      <c r="G5" s="2481"/>
    </row>
    <row r="6" spans="1:7">
      <c r="B6" s="1976" t="s">
        <v>3577</v>
      </c>
      <c r="C6" s="2243">
        <v>333844</v>
      </c>
      <c r="D6" s="2243">
        <v>312047.3</v>
      </c>
      <c r="E6" s="2243">
        <v>216934</v>
      </c>
      <c r="F6" s="2243">
        <v>206900.4</v>
      </c>
      <c r="G6" s="2243">
        <v>550778</v>
      </c>
    </row>
    <row r="7" spans="1:7">
      <c r="B7" s="1976" t="s">
        <v>3578</v>
      </c>
      <c r="C7" s="2243">
        <v>74828</v>
      </c>
      <c r="D7" s="2243">
        <v>0</v>
      </c>
      <c r="E7" s="2243">
        <v>216103</v>
      </c>
      <c r="F7" s="2243">
        <v>0</v>
      </c>
      <c r="G7" s="2243">
        <v>290931</v>
      </c>
    </row>
    <row r="8" spans="1:7">
      <c r="B8" s="1976" t="s">
        <v>3579</v>
      </c>
      <c r="C8" s="2243">
        <v>283382.7</v>
      </c>
      <c r="D8" s="2243">
        <v>0</v>
      </c>
      <c r="E8" s="2243">
        <v>1721326</v>
      </c>
      <c r="F8" s="2243">
        <v>0</v>
      </c>
      <c r="G8" s="2243">
        <v>2004709</v>
      </c>
    </row>
  </sheetData>
  <mergeCells count="2">
    <mergeCell ref="C4:D4"/>
    <mergeCell ref="E4:F4"/>
  </mergeCells>
  <hyperlinks>
    <hyperlink ref="B2" location="Contents!C24" display="Net Stable Funding Ratio (NSFR)" xr:uid="{36C6ED5B-9C12-47DA-9426-4FC76F56AAD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F26E-E9AB-4011-9715-958F1A07B6FE}">
  <sheetPr codeName="Planilha20">
    <tabColor rgb="FF73C6A1"/>
  </sheetPr>
  <dimension ref="A1:EP12"/>
  <sheetViews>
    <sheetView showGridLines="0" topLeftCell="B1" zoomScale="80" zoomScaleNormal="80" workbookViewId="0">
      <selection activeCell="C6" sqref="C6:H11"/>
    </sheetView>
  </sheetViews>
  <sheetFormatPr defaultColWidth="9.21875" defaultRowHeight="13.2"/>
  <cols>
    <col min="1" max="1" width="4.21875" style="1118" hidden="1" customWidth="1"/>
    <col min="2" max="2" width="36.77734375" style="1118" customWidth="1"/>
    <col min="3" max="3" width="14.77734375" style="1118" customWidth="1"/>
    <col min="4" max="4" width="19.44140625" style="1118" customWidth="1"/>
    <col min="5" max="5" width="17.21875" style="1118" customWidth="1"/>
    <col min="6" max="6" width="19" style="1118" customWidth="1"/>
    <col min="7" max="7" width="19.77734375" style="1118" customWidth="1"/>
    <col min="8" max="8" width="16.77734375" style="1118" customWidth="1"/>
    <col min="9" max="9" width="1.21875" style="1118" customWidth="1"/>
    <col min="10" max="10" width="14.77734375" style="1118" customWidth="1"/>
    <col min="11" max="11" width="19.44140625" style="1118" customWidth="1"/>
    <col min="12" max="12" width="17.21875" style="1118" customWidth="1"/>
    <col min="13" max="13" width="19" style="1118" customWidth="1"/>
    <col min="14" max="14" width="19.77734375" style="1118" customWidth="1"/>
    <col min="15" max="15" width="16.77734375" style="1118" customWidth="1"/>
    <col min="16" max="16" width="1.21875" style="1118" customWidth="1"/>
    <col min="17" max="22" width="17.21875" style="1118" customWidth="1"/>
    <col min="23" max="23" width="1.21875" style="1118" customWidth="1"/>
    <col min="24" max="24" width="17.21875" style="1118" bestFit="1" customWidth="1"/>
    <col min="25" max="25" width="12.77734375" style="1118" bestFit="1" customWidth="1"/>
    <col min="26" max="26" width="18.44140625" style="1118" bestFit="1" customWidth="1"/>
    <col min="27" max="27" width="22.21875" style="1118" bestFit="1" customWidth="1"/>
    <col min="28" max="28" width="24" style="1118" bestFit="1" customWidth="1"/>
    <col min="29" max="29" width="15.21875" style="1118" bestFit="1" customWidth="1"/>
    <col min="30" max="30" width="1.21875" style="1118" customWidth="1"/>
    <col min="31" max="31" width="17.21875" style="1118" bestFit="1" customWidth="1"/>
    <col min="32" max="32" width="12.77734375" style="1118" bestFit="1" customWidth="1"/>
    <col min="33" max="33" width="18.44140625" style="1118" bestFit="1" customWidth="1"/>
    <col min="34" max="34" width="22.21875" style="1118" bestFit="1" customWidth="1"/>
    <col min="35" max="35" width="24" style="1118" bestFit="1" customWidth="1"/>
    <col min="36" max="36" width="15.21875" style="1118" bestFit="1" customWidth="1"/>
    <col min="37" max="37" width="1.21875" style="1118" customWidth="1"/>
    <col min="38" max="38" width="17.21875" style="1118" bestFit="1" customWidth="1"/>
    <col min="39" max="39" width="12.77734375" style="1118" bestFit="1" customWidth="1"/>
    <col min="40" max="40" width="18.44140625" style="1118" bestFit="1" customWidth="1"/>
    <col min="41" max="41" width="22.21875" style="1118" bestFit="1" customWidth="1"/>
    <col min="42" max="42" width="24" style="1118" bestFit="1" customWidth="1"/>
    <col min="43" max="43" width="15.21875" style="1118" bestFit="1" customWidth="1"/>
    <col min="44" max="44" width="1.21875" style="1118" customWidth="1"/>
    <col min="45" max="45" width="17.21875" style="1118" bestFit="1" customWidth="1"/>
    <col min="46" max="46" width="12.77734375" style="1118" bestFit="1" customWidth="1"/>
    <col min="47" max="47" width="18.44140625" style="1118" bestFit="1" customWidth="1"/>
    <col min="48" max="48" width="22.21875" style="1118" bestFit="1" customWidth="1"/>
    <col min="49" max="49" width="24" style="1118" bestFit="1" customWidth="1"/>
    <col min="50" max="50" width="15.21875" style="1118" bestFit="1" customWidth="1"/>
    <col min="51" max="51" width="1.21875" style="1118" customWidth="1"/>
    <col min="52" max="52" width="17.21875" style="1118" bestFit="1" customWidth="1"/>
    <col min="53" max="53" width="12.77734375" style="1118" bestFit="1" customWidth="1"/>
    <col min="54" max="54" width="18.44140625" style="1118" bestFit="1" customWidth="1"/>
    <col min="55" max="55" width="22.21875" style="1118" bestFit="1" customWidth="1"/>
    <col min="56" max="56" width="24" style="1118" bestFit="1" customWidth="1"/>
    <col min="57" max="57" width="15.21875" style="1118" bestFit="1" customWidth="1"/>
    <col min="58" max="58" width="1.21875" style="1118" customWidth="1"/>
    <col min="59" max="59" width="17.21875" style="1118" bestFit="1" customWidth="1"/>
    <col min="60" max="60" width="12.77734375" style="1118" bestFit="1" customWidth="1"/>
    <col min="61" max="61" width="18.44140625" style="1118" bestFit="1" customWidth="1"/>
    <col min="62" max="62" width="22.21875" style="1118" bestFit="1" customWidth="1"/>
    <col min="63" max="63" width="24" style="1118" bestFit="1" customWidth="1"/>
    <col min="64" max="64" width="15.21875" style="1118" bestFit="1" customWidth="1"/>
    <col min="65" max="65" width="1.21875" style="1118" customWidth="1"/>
    <col min="66" max="66" width="17.21875" style="1118" bestFit="1" customWidth="1"/>
    <col min="67" max="67" width="12.77734375" style="1118" bestFit="1" customWidth="1"/>
    <col min="68" max="68" width="18.44140625" style="1118" bestFit="1" customWidth="1"/>
    <col min="69" max="69" width="22.21875" style="1118" bestFit="1" customWidth="1"/>
    <col min="70" max="70" width="24" style="1118" bestFit="1" customWidth="1"/>
    <col min="71" max="71" width="15.21875" style="1118" bestFit="1" customWidth="1"/>
    <col min="72" max="72" width="1.21875" style="1118" customWidth="1"/>
    <col min="73" max="73" width="17.21875" style="1118" bestFit="1" customWidth="1"/>
    <col min="74" max="74" width="12.77734375" style="1118" bestFit="1" customWidth="1"/>
    <col min="75" max="75" width="18.44140625" style="1118" bestFit="1" customWidth="1"/>
    <col min="76" max="76" width="22.21875" style="1118" bestFit="1" customWidth="1"/>
    <col min="77" max="77" width="24" style="1118" bestFit="1" customWidth="1"/>
    <col min="78" max="78" width="15.21875" style="1118" bestFit="1" customWidth="1"/>
    <col min="79" max="79" width="1.21875" style="1118" customWidth="1"/>
    <col min="80" max="80" width="17.21875" style="1118" bestFit="1" customWidth="1"/>
    <col min="81" max="81" width="12.77734375" style="1118" bestFit="1" customWidth="1"/>
    <col min="82" max="82" width="18.44140625" style="1118" bestFit="1" customWidth="1"/>
    <col min="83" max="83" width="22.21875" style="1118" bestFit="1" customWidth="1"/>
    <col min="84" max="84" width="20.44140625" style="1118" bestFit="1" customWidth="1"/>
    <col min="85" max="85" width="15.21875" style="1118" bestFit="1" customWidth="1"/>
    <col min="86" max="86" width="1.21875" style="1118" customWidth="1"/>
    <col min="87" max="87" width="110.77734375" style="1118" bestFit="1" customWidth="1"/>
    <col min="88" max="88" width="12.77734375" style="1118" bestFit="1" customWidth="1"/>
    <col min="89" max="89" width="18.44140625" style="1118" bestFit="1" customWidth="1"/>
    <col min="90" max="90" width="15.21875" style="1118" bestFit="1" customWidth="1"/>
    <col min="91" max="91" width="1.21875" style="1118" customWidth="1"/>
    <col min="92" max="92" width="17.21875" style="1118" bestFit="1" customWidth="1"/>
    <col min="93" max="93" width="12.77734375" style="1118" bestFit="1" customWidth="1"/>
    <col min="94" max="94" width="18.44140625" style="1118" bestFit="1" customWidth="1"/>
    <col min="95" max="95" width="15.21875" style="1118" bestFit="1" customWidth="1"/>
    <col min="96" max="96" width="1.21875" style="1118" customWidth="1"/>
    <col min="97" max="97" width="17.21875" style="1118" bestFit="1" customWidth="1"/>
    <col min="98" max="98" width="12.77734375" style="1118" bestFit="1" customWidth="1"/>
    <col min="99" max="99" width="18.44140625" style="1118" bestFit="1" customWidth="1"/>
    <col min="100" max="100" width="15.21875" style="1118" bestFit="1" customWidth="1"/>
    <col min="101" max="101" width="1.21875" style="1118" customWidth="1"/>
    <col min="102" max="102" width="17.21875" style="1118" bestFit="1" customWidth="1"/>
    <col min="103" max="103" width="12.77734375" style="1118" bestFit="1" customWidth="1"/>
    <col min="104" max="104" width="18.44140625" style="1118" bestFit="1" customWidth="1"/>
    <col min="105" max="105" width="15.21875" style="1118" bestFit="1" customWidth="1"/>
    <col min="106" max="106" width="1.21875" style="1118" customWidth="1"/>
    <col min="107" max="107" width="17.21875" style="1118" bestFit="1" customWidth="1"/>
    <col min="108" max="108" width="12.77734375" style="1118" bestFit="1" customWidth="1"/>
    <col min="109" max="109" width="18.44140625" style="1118" bestFit="1" customWidth="1"/>
    <col min="110" max="110" width="15.21875" style="1118" bestFit="1" customWidth="1"/>
    <col min="111" max="111" width="1.21875" style="1118" customWidth="1"/>
    <col min="112" max="112" width="17.21875" style="1118" bestFit="1" customWidth="1"/>
    <col min="113" max="113" width="12.77734375" style="1118" bestFit="1" customWidth="1"/>
    <col min="114" max="114" width="18.44140625" style="1118" bestFit="1" customWidth="1"/>
    <col min="115" max="115" width="15.21875" style="1118" bestFit="1" customWidth="1"/>
    <col min="116" max="116" width="1.21875" style="1118" customWidth="1"/>
    <col min="117" max="117" width="17.21875" style="1118" bestFit="1" customWidth="1"/>
    <col min="118" max="118" width="12.77734375" style="1118" bestFit="1" customWidth="1"/>
    <col min="119" max="119" width="18.44140625" style="1118" bestFit="1" customWidth="1"/>
    <col min="120" max="120" width="15.21875" style="1118" bestFit="1" customWidth="1"/>
    <col min="121" max="121" width="1.21875" style="1118" customWidth="1"/>
    <col min="122" max="122" width="17.21875" style="1118" bestFit="1" customWidth="1"/>
    <col min="123" max="123" width="12.77734375" style="1118" bestFit="1" customWidth="1"/>
    <col min="124" max="124" width="18.44140625" style="1118" bestFit="1" customWidth="1"/>
    <col min="125" max="125" width="15.21875" style="1118" bestFit="1" customWidth="1"/>
    <col min="126" max="126" width="1.21875" style="1118" customWidth="1"/>
    <col min="127" max="127" width="17.21875" style="1118" bestFit="1" customWidth="1"/>
    <col min="128" max="128" width="12.77734375" style="1118" bestFit="1" customWidth="1"/>
    <col min="129" max="129" width="18.44140625" style="1118" bestFit="1" customWidth="1"/>
    <col min="130" max="130" width="15.21875" style="1118" bestFit="1" customWidth="1"/>
    <col min="131" max="131" width="1.21875" style="1118" customWidth="1"/>
    <col min="132" max="132" width="17.21875" style="1118" bestFit="1" customWidth="1"/>
    <col min="133" max="133" width="12.77734375" style="1118" bestFit="1" customWidth="1"/>
    <col min="134" max="134" width="18.44140625" style="1118" bestFit="1" customWidth="1"/>
    <col min="135" max="135" width="15.21875" style="1118" bestFit="1" customWidth="1"/>
    <col min="136" max="136" width="1.21875" style="1118" customWidth="1"/>
    <col min="137" max="137" width="17.21875" style="1118" bestFit="1" customWidth="1"/>
    <col min="138" max="138" width="12.77734375" style="1118" bestFit="1" customWidth="1"/>
    <col min="139" max="139" width="18.44140625" style="1118" bestFit="1" customWidth="1"/>
    <col min="140" max="140" width="15.21875" style="1118" bestFit="1" customWidth="1"/>
    <col min="141" max="141" width="1.21875" style="1118" customWidth="1"/>
    <col min="142" max="142" width="17.21875" style="1118" bestFit="1" customWidth="1"/>
    <col min="143" max="143" width="12.77734375" style="1118" bestFit="1" customWidth="1"/>
    <col min="144" max="144" width="18.44140625" style="1118" bestFit="1" customWidth="1"/>
    <col min="145" max="145" width="15.21875" style="1118" bestFit="1" customWidth="1"/>
    <col min="146" max="16384" width="9.21875" style="1118"/>
  </cols>
  <sheetData>
    <row r="1" spans="1:146" s="1209" customFormat="1" ht="5.25" customHeight="1">
      <c r="A1" s="1324"/>
      <c r="B1" s="1210"/>
      <c r="C1" s="1210"/>
      <c r="D1" s="1210"/>
      <c r="E1" s="1210"/>
      <c r="F1" s="1210"/>
      <c r="G1" s="1210"/>
      <c r="H1" s="1210"/>
      <c r="I1" s="1210"/>
      <c r="J1" s="1210"/>
      <c r="K1" s="1210"/>
      <c r="L1" s="1210"/>
      <c r="M1" s="1210"/>
      <c r="N1" s="1210"/>
      <c r="O1" s="1210"/>
      <c r="P1" s="1210"/>
      <c r="Q1" s="1211"/>
      <c r="R1" s="1211"/>
      <c r="S1" s="1211"/>
      <c r="T1" s="1211"/>
      <c r="U1" s="1211"/>
      <c r="V1" s="1211"/>
      <c r="W1" s="1210"/>
      <c r="X1" s="1211"/>
      <c r="Y1" s="1211"/>
      <c r="Z1" s="1211"/>
      <c r="AA1" s="1211"/>
      <c r="AB1" s="1211"/>
      <c r="AC1" s="1211"/>
      <c r="AD1" s="1210"/>
      <c r="AE1" s="1211"/>
      <c r="AF1" s="1211"/>
      <c r="AG1" s="1211"/>
      <c r="AH1" s="1211"/>
      <c r="AI1" s="1211"/>
      <c r="AJ1" s="1211"/>
      <c r="AK1" s="1210"/>
      <c r="AL1" s="1211"/>
      <c r="AM1" s="1211"/>
      <c r="AN1" s="1211"/>
      <c r="AO1" s="1211"/>
      <c r="AP1" s="1211"/>
      <c r="AQ1" s="1211"/>
      <c r="AR1" s="1210"/>
      <c r="AS1" s="1211"/>
      <c r="AT1" s="1211"/>
      <c r="AU1" s="1211"/>
      <c r="AV1" s="1211"/>
      <c r="AW1" s="1211"/>
      <c r="AX1" s="1211"/>
      <c r="AY1" s="1210"/>
      <c r="AZ1" s="1211"/>
      <c r="BA1" s="1211"/>
      <c r="BB1" s="1211"/>
      <c r="BC1" s="1211"/>
      <c r="BD1" s="1211"/>
      <c r="BE1" s="1211"/>
      <c r="BF1" s="1210"/>
      <c r="BG1" s="1211"/>
      <c r="BH1" s="1211"/>
      <c r="BI1" s="1211"/>
      <c r="BJ1" s="1211"/>
      <c r="BK1" s="1211"/>
      <c r="BL1" s="1211"/>
      <c r="BM1" s="1210"/>
      <c r="BN1" s="1211"/>
      <c r="BO1" s="1211"/>
      <c r="BP1" s="1211"/>
      <c r="BQ1" s="1211"/>
      <c r="BR1" s="1211"/>
      <c r="BS1" s="1211"/>
      <c r="BT1" s="1210"/>
      <c r="BU1" s="1211"/>
      <c r="BV1" s="1211"/>
      <c r="BW1" s="1211"/>
      <c r="BX1" s="1211"/>
      <c r="BY1" s="1211"/>
      <c r="BZ1" s="1211"/>
      <c r="CA1" s="1210"/>
      <c r="CB1" s="1211"/>
      <c r="CC1" s="1211"/>
      <c r="CD1" s="1211"/>
      <c r="CE1" s="1211"/>
      <c r="CF1" s="1211"/>
      <c r="CG1" s="1211"/>
      <c r="CH1" s="1210"/>
      <c r="CI1" s="1211"/>
      <c r="CJ1" s="1211"/>
      <c r="CK1" s="1211"/>
      <c r="CL1" s="1211"/>
      <c r="CM1" s="1210"/>
      <c r="CN1" s="1211"/>
      <c r="CO1" s="1211"/>
      <c r="CP1" s="1211"/>
      <c r="CQ1" s="1211"/>
      <c r="CR1" s="1210"/>
      <c r="CS1" s="1211"/>
      <c r="CT1" s="1211"/>
      <c r="CU1" s="1211"/>
      <c r="CV1" s="1211"/>
      <c r="CW1" s="1210"/>
      <c r="CX1" s="1211"/>
      <c r="CY1" s="1211"/>
      <c r="CZ1" s="1211"/>
      <c r="DA1" s="1211"/>
      <c r="DB1" s="1210"/>
      <c r="DC1" s="1211"/>
      <c r="DD1" s="1211"/>
      <c r="DE1" s="1211"/>
      <c r="DF1" s="1211"/>
      <c r="DG1" s="1210"/>
      <c r="DH1" s="1211"/>
      <c r="DI1" s="1211"/>
      <c r="DJ1" s="1211"/>
      <c r="DK1" s="1211"/>
      <c r="DL1" s="1210"/>
      <c r="DM1" s="1211"/>
      <c r="DN1" s="1211"/>
      <c r="DO1" s="1211"/>
      <c r="DP1" s="1211"/>
      <c r="DQ1" s="1210"/>
      <c r="DR1" s="1211"/>
      <c r="DS1" s="1211"/>
      <c r="DT1" s="1211"/>
      <c r="DU1" s="1211"/>
      <c r="DV1" s="1210"/>
      <c r="DW1" s="1211"/>
      <c r="DX1" s="1211"/>
      <c r="DY1" s="1211"/>
      <c r="DZ1" s="1211"/>
      <c r="EA1" s="1210"/>
      <c r="EB1" s="1211"/>
      <c r="EC1" s="1211"/>
      <c r="ED1" s="1211"/>
      <c r="EE1" s="1211"/>
      <c r="EF1" s="1211"/>
      <c r="EG1" s="1211"/>
      <c r="EH1" s="1211"/>
      <c r="EI1" s="1211"/>
      <c r="EJ1" s="1211"/>
      <c r="EK1" s="1211"/>
      <c r="EL1" s="1211"/>
      <c r="EM1" s="1204"/>
      <c r="EN1" s="1205"/>
      <c r="EO1" s="1206"/>
      <c r="EP1" s="1208"/>
    </row>
    <row r="2" spans="1:146" s="1572" customFormat="1" ht="15.75" customHeight="1">
      <c r="B2" s="1645" t="s">
        <v>1450</v>
      </c>
      <c r="C2" s="1645"/>
      <c r="D2" s="1645"/>
      <c r="E2" s="1645"/>
      <c r="F2" s="1645"/>
      <c r="G2" s="1645"/>
      <c r="H2" s="1645"/>
      <c r="I2" s="1645"/>
      <c r="J2" s="1645"/>
      <c r="K2" s="1645"/>
      <c r="L2" s="1645"/>
      <c r="M2" s="1645"/>
      <c r="N2" s="1645"/>
      <c r="O2" s="1645"/>
      <c r="P2" s="1645"/>
      <c r="Q2" s="1646"/>
      <c r="R2" s="1646"/>
      <c r="S2" s="1646"/>
      <c r="T2" s="1646"/>
      <c r="U2" s="1646"/>
      <c r="V2" s="1646"/>
      <c r="W2" s="1645"/>
      <c r="X2" s="1646"/>
      <c r="Y2" s="1646"/>
      <c r="Z2" s="1646"/>
      <c r="AA2" s="1646"/>
      <c r="AB2" s="1646"/>
      <c r="AC2" s="1646"/>
      <c r="AD2" s="1645"/>
      <c r="AE2" s="1646"/>
      <c r="AF2" s="1646"/>
      <c r="AG2" s="1646"/>
      <c r="AH2" s="1646"/>
      <c r="AI2" s="1646"/>
      <c r="AJ2" s="1646"/>
      <c r="AK2" s="1645"/>
      <c r="AL2" s="1646"/>
      <c r="AM2" s="1646"/>
      <c r="AN2" s="1646"/>
      <c r="AO2" s="1646"/>
      <c r="AP2" s="1646"/>
      <c r="AQ2" s="1646"/>
      <c r="AR2" s="1645"/>
      <c r="AS2" s="1646"/>
      <c r="AT2" s="1646"/>
      <c r="AU2" s="1646"/>
      <c r="AV2" s="1646"/>
      <c r="AW2" s="1646"/>
      <c r="AX2" s="1646"/>
      <c r="AY2" s="1645"/>
      <c r="AZ2" s="1646"/>
      <c r="BA2" s="1646"/>
      <c r="BB2" s="1646"/>
      <c r="BC2" s="1646"/>
      <c r="BD2" s="1646"/>
      <c r="BE2" s="1646"/>
      <c r="BF2" s="1645"/>
      <c r="BG2" s="1646"/>
      <c r="BH2" s="1646"/>
      <c r="BI2" s="1646"/>
      <c r="BJ2" s="1646"/>
      <c r="BK2" s="1646"/>
      <c r="BL2" s="1646"/>
      <c r="BM2" s="1645"/>
      <c r="BN2" s="1646"/>
      <c r="BO2" s="1646"/>
      <c r="BP2" s="1646"/>
      <c r="BQ2" s="1646"/>
      <c r="BR2" s="1646"/>
      <c r="BS2" s="1646"/>
      <c r="BT2" s="1645"/>
      <c r="BU2" s="1646"/>
      <c r="BV2" s="1646"/>
      <c r="BW2" s="1646"/>
      <c r="BX2" s="1646"/>
      <c r="BY2" s="1646"/>
      <c r="BZ2" s="1646"/>
      <c r="CA2" s="1645"/>
      <c r="CB2" s="1646"/>
      <c r="CC2" s="1646"/>
      <c r="CD2" s="1646"/>
      <c r="CE2" s="1646"/>
      <c r="CF2" s="1646"/>
      <c r="CG2" s="1646"/>
      <c r="CH2" s="1645"/>
      <c r="CI2" s="1646"/>
      <c r="CJ2" s="1646"/>
      <c r="CK2" s="1646"/>
      <c r="CL2" s="1646"/>
      <c r="CM2" s="1645"/>
      <c r="CN2" s="1646"/>
      <c r="CO2" s="1646"/>
      <c r="CP2" s="1646"/>
      <c r="CQ2" s="1646"/>
      <c r="CR2" s="1645"/>
      <c r="CS2" s="1646"/>
      <c r="CT2" s="1646"/>
      <c r="CU2" s="1646"/>
      <c r="CV2" s="1646"/>
      <c r="CW2" s="1645"/>
      <c r="CX2" s="1646"/>
      <c r="CY2" s="1646"/>
      <c r="CZ2" s="1646"/>
      <c r="DA2" s="1646"/>
      <c r="DB2" s="1645"/>
      <c r="DC2" s="1646"/>
      <c r="DD2" s="1646"/>
      <c r="DE2" s="1646"/>
      <c r="DF2" s="1646"/>
      <c r="DG2" s="1645"/>
      <c r="DH2" s="1646"/>
      <c r="DI2" s="1646"/>
      <c r="DJ2" s="1646"/>
      <c r="DK2" s="1646"/>
      <c r="DL2" s="1645"/>
      <c r="DM2" s="1646"/>
      <c r="DN2" s="1646"/>
      <c r="DO2" s="1646"/>
      <c r="DP2" s="1646"/>
      <c r="DQ2" s="1645"/>
      <c r="DR2" s="1646"/>
      <c r="DS2" s="1646"/>
      <c r="DT2" s="1646"/>
      <c r="DU2" s="1646"/>
      <c r="DV2" s="1645"/>
      <c r="DW2" s="1646"/>
      <c r="DX2" s="1646"/>
      <c r="DY2" s="1646"/>
      <c r="DZ2" s="1646"/>
      <c r="EA2" s="1645"/>
      <c r="EB2" s="1646"/>
      <c r="EC2" s="1646"/>
      <c r="ED2" s="1646"/>
      <c r="EE2" s="1646"/>
      <c r="EF2" s="1646"/>
      <c r="EG2" s="1646"/>
      <c r="EH2" s="1646"/>
      <c r="EI2" s="1646"/>
      <c r="EJ2" s="1646"/>
      <c r="EK2" s="1646"/>
      <c r="EL2" s="1646"/>
    </row>
    <row r="3" spans="1:146" ht="13.8" thickBot="1">
      <c r="B3" s="1085" t="s">
        <v>65</v>
      </c>
      <c r="C3" s="1328"/>
      <c r="D3" s="1328"/>
      <c r="E3" s="1328"/>
      <c r="F3" s="1328"/>
      <c r="G3" s="1328"/>
      <c r="H3" s="1964" t="s">
        <v>3260</v>
      </c>
      <c r="J3" s="1328"/>
      <c r="K3" s="1328"/>
      <c r="L3" s="1328"/>
      <c r="M3" s="1328"/>
      <c r="N3" s="1328"/>
      <c r="O3" s="1964" t="s">
        <v>3003</v>
      </c>
      <c r="Q3" s="1328"/>
      <c r="R3" s="1328"/>
      <c r="S3" s="1328"/>
      <c r="T3" s="1328"/>
      <c r="U3" s="1328"/>
      <c r="V3" s="1964" t="s">
        <v>2942</v>
      </c>
      <c r="X3" s="1328"/>
      <c r="Y3" s="1328"/>
      <c r="Z3" s="1328"/>
      <c r="AA3" s="1328"/>
      <c r="AB3" s="1328"/>
      <c r="AC3" s="1964" t="s">
        <v>2924</v>
      </c>
      <c r="AE3" s="1328"/>
      <c r="AF3" s="1328"/>
      <c r="AG3" s="1328"/>
      <c r="AH3" s="1328"/>
      <c r="AI3" s="1328"/>
      <c r="AJ3" s="1964" t="s">
        <v>2871</v>
      </c>
      <c r="AL3" s="1328"/>
      <c r="AM3" s="1328"/>
      <c r="AN3" s="1328"/>
      <c r="AO3" s="1328"/>
      <c r="AP3" s="1328"/>
      <c r="AQ3" s="1964" t="s">
        <v>2835</v>
      </c>
      <c r="AS3" s="1328"/>
      <c r="AT3" s="1328"/>
      <c r="AU3" s="1328"/>
      <c r="AV3" s="1328"/>
      <c r="AW3" s="1328"/>
      <c r="AX3" s="1964" t="s">
        <v>66</v>
      </c>
      <c r="AZ3" s="1328"/>
      <c r="BA3" s="1328"/>
      <c r="BB3" s="1328"/>
      <c r="BC3" s="1328"/>
      <c r="BD3" s="1328"/>
      <c r="BE3" s="1964" t="s">
        <v>67</v>
      </c>
      <c r="BG3" s="1328"/>
      <c r="BH3" s="1328"/>
      <c r="BI3" s="1328"/>
      <c r="BJ3" s="1328"/>
      <c r="BK3" s="1328"/>
      <c r="BL3" s="1964" t="s">
        <v>68</v>
      </c>
      <c r="BN3" s="1328"/>
      <c r="BO3" s="1328"/>
      <c r="BP3" s="1328"/>
      <c r="BQ3" s="1328"/>
      <c r="BR3" s="1328"/>
      <c r="BS3" s="1964" t="s">
        <v>69</v>
      </c>
      <c r="BU3" s="1328"/>
      <c r="BV3" s="1328"/>
      <c r="BW3" s="1328"/>
      <c r="BX3" s="1328"/>
      <c r="BY3" s="1328"/>
      <c r="BZ3" s="1964" t="s">
        <v>70</v>
      </c>
      <c r="CB3" s="1328"/>
      <c r="CC3" s="1328"/>
      <c r="CD3" s="1328"/>
      <c r="CE3" s="1328"/>
      <c r="CF3" s="1328"/>
      <c r="CG3" s="1964" t="s">
        <v>71</v>
      </c>
      <c r="CI3" s="1328"/>
      <c r="CJ3" s="1328"/>
      <c r="CK3" s="1328"/>
      <c r="CL3" s="1964" t="s">
        <v>72</v>
      </c>
      <c r="CN3" s="1328"/>
      <c r="CO3" s="1328"/>
      <c r="CP3" s="1328"/>
      <c r="CQ3" s="1964" t="s">
        <v>73</v>
      </c>
      <c r="CS3" s="1328"/>
      <c r="CT3" s="1328"/>
      <c r="CU3" s="1328"/>
      <c r="CV3" s="1964" t="s">
        <v>74</v>
      </c>
      <c r="CX3" s="1328"/>
      <c r="CY3" s="1328"/>
      <c r="CZ3" s="1328"/>
      <c r="DA3" s="1964" t="s">
        <v>75</v>
      </c>
      <c r="DC3" s="1328"/>
      <c r="DD3" s="1328"/>
      <c r="DE3" s="1328"/>
      <c r="DF3" s="1964" t="s">
        <v>76</v>
      </c>
      <c r="DH3" s="1328"/>
      <c r="DI3" s="1328"/>
      <c r="DJ3" s="1328"/>
      <c r="DK3" s="1964" t="s">
        <v>77</v>
      </c>
      <c r="DM3" s="1328"/>
      <c r="DN3" s="1328"/>
      <c r="DO3" s="1328"/>
      <c r="DP3" s="1964" t="s">
        <v>78</v>
      </c>
      <c r="DR3" s="1328"/>
      <c r="DS3" s="1328"/>
      <c r="DT3" s="1328"/>
      <c r="DU3" s="1964" t="s">
        <v>79</v>
      </c>
      <c r="DW3" s="1328"/>
      <c r="DX3" s="1328"/>
      <c r="DY3" s="1328"/>
      <c r="DZ3" s="1964" t="s">
        <v>80</v>
      </c>
      <c r="EB3" s="1328"/>
      <c r="EC3" s="1328"/>
      <c r="ED3" s="1328"/>
      <c r="EE3" s="1964" t="s">
        <v>81</v>
      </c>
      <c r="EG3" s="1328"/>
      <c r="EH3" s="1328"/>
      <c r="EI3" s="1328"/>
      <c r="EJ3" s="1964" t="s">
        <v>82</v>
      </c>
      <c r="EL3" s="1328"/>
      <c r="EM3" s="1328"/>
      <c r="EN3" s="1328"/>
      <c r="EO3" s="1964" t="s">
        <v>84</v>
      </c>
    </row>
    <row r="4" spans="1:146" ht="12.75" customHeight="1">
      <c r="C4" s="2511" t="s">
        <v>1451</v>
      </c>
      <c r="D4" s="2511"/>
      <c r="E4" s="2512" t="s">
        <v>1452</v>
      </c>
      <c r="F4" s="2512" t="s">
        <v>1453</v>
      </c>
      <c r="G4" s="2512" t="s">
        <v>1454</v>
      </c>
      <c r="H4" s="2514" t="s">
        <v>1455</v>
      </c>
      <c r="J4" s="2511" t="s">
        <v>1451</v>
      </c>
      <c r="K4" s="2511"/>
      <c r="L4" s="2512" t="s">
        <v>1452</v>
      </c>
      <c r="M4" s="2512" t="s">
        <v>1453</v>
      </c>
      <c r="N4" s="2512" t="s">
        <v>1454</v>
      </c>
      <c r="O4" s="2514" t="s">
        <v>1455</v>
      </c>
      <c r="Q4" s="2511" t="s">
        <v>1451</v>
      </c>
      <c r="R4" s="2511"/>
      <c r="S4" s="2512" t="s">
        <v>1452</v>
      </c>
      <c r="T4" s="2512" t="s">
        <v>1453</v>
      </c>
      <c r="U4" s="2512" t="s">
        <v>1454</v>
      </c>
      <c r="V4" s="2514" t="s">
        <v>1455</v>
      </c>
      <c r="X4" s="2511" t="s">
        <v>1451</v>
      </c>
      <c r="Y4" s="2511"/>
      <c r="Z4" s="2512" t="s">
        <v>1452</v>
      </c>
      <c r="AA4" s="2512" t="s">
        <v>1453</v>
      </c>
      <c r="AB4" s="2512" t="s">
        <v>1454</v>
      </c>
      <c r="AC4" s="2514" t="s">
        <v>1455</v>
      </c>
      <c r="AE4" s="2511" t="s">
        <v>1451</v>
      </c>
      <c r="AF4" s="2511"/>
      <c r="AG4" s="2512" t="s">
        <v>1452</v>
      </c>
      <c r="AH4" s="2512" t="s">
        <v>1453</v>
      </c>
      <c r="AI4" s="2512" t="s">
        <v>1454</v>
      </c>
      <c r="AJ4" s="2514" t="s">
        <v>1455</v>
      </c>
      <c r="AL4" s="2511" t="s">
        <v>1451</v>
      </c>
      <c r="AM4" s="2511"/>
      <c r="AN4" s="2512" t="s">
        <v>1452</v>
      </c>
      <c r="AO4" s="2512" t="s">
        <v>1453</v>
      </c>
      <c r="AP4" s="2512" t="s">
        <v>1454</v>
      </c>
      <c r="AQ4" s="2514" t="s">
        <v>1455</v>
      </c>
      <c r="AS4" s="2511" t="s">
        <v>1451</v>
      </c>
      <c r="AT4" s="2511"/>
      <c r="AU4" s="2512" t="s">
        <v>1452</v>
      </c>
      <c r="AV4" s="2512" t="s">
        <v>1453</v>
      </c>
      <c r="AW4" s="2512" t="s">
        <v>1454</v>
      </c>
      <c r="AX4" s="2514" t="s">
        <v>1455</v>
      </c>
      <c r="AZ4" s="2511" t="s">
        <v>1451</v>
      </c>
      <c r="BA4" s="2511"/>
      <c r="BB4" s="2512" t="s">
        <v>1452</v>
      </c>
      <c r="BC4" s="2512" t="s">
        <v>1453</v>
      </c>
      <c r="BD4" s="2512" t="s">
        <v>1454</v>
      </c>
      <c r="BE4" s="2514" t="s">
        <v>1455</v>
      </c>
      <c r="BG4" s="2511" t="s">
        <v>1451</v>
      </c>
      <c r="BH4" s="2511"/>
      <c r="BI4" s="2512" t="s">
        <v>1452</v>
      </c>
      <c r="BJ4" s="2512" t="s">
        <v>1453</v>
      </c>
      <c r="BK4" s="2512" t="s">
        <v>1454</v>
      </c>
      <c r="BL4" s="2514" t="s">
        <v>1455</v>
      </c>
      <c r="BN4" s="2511" t="s">
        <v>1451</v>
      </c>
      <c r="BO4" s="2511"/>
      <c r="BP4" s="2512" t="s">
        <v>1452</v>
      </c>
      <c r="BQ4" s="2512" t="s">
        <v>1453</v>
      </c>
      <c r="BR4" s="2512" t="s">
        <v>1454</v>
      </c>
      <c r="BS4" s="2514" t="s">
        <v>1455</v>
      </c>
      <c r="BU4" s="2511" t="s">
        <v>1451</v>
      </c>
      <c r="BV4" s="2511"/>
      <c r="BW4" s="2512" t="s">
        <v>1452</v>
      </c>
      <c r="BX4" s="2512" t="s">
        <v>1453</v>
      </c>
      <c r="BY4" s="2512" t="s">
        <v>1454</v>
      </c>
      <c r="BZ4" s="2514" t="s">
        <v>1455</v>
      </c>
      <c r="CB4" s="2511" t="s">
        <v>1451</v>
      </c>
      <c r="CC4" s="2511"/>
      <c r="CD4" s="2512" t="s">
        <v>1452</v>
      </c>
      <c r="CE4" s="2512" t="s">
        <v>1453</v>
      </c>
      <c r="CF4" s="2512" t="s">
        <v>1456</v>
      </c>
      <c r="CG4" s="2514" t="s">
        <v>1455</v>
      </c>
      <c r="CI4" s="2511" t="s">
        <v>1451</v>
      </c>
      <c r="CJ4" s="2511"/>
      <c r="CK4" s="2512" t="s">
        <v>1452</v>
      </c>
      <c r="CL4" s="2514" t="s">
        <v>1455</v>
      </c>
      <c r="CN4" s="2511" t="s">
        <v>1451</v>
      </c>
      <c r="CO4" s="2511"/>
      <c r="CP4" s="2512" t="s">
        <v>1452</v>
      </c>
      <c r="CQ4" s="2514" t="s">
        <v>1455</v>
      </c>
      <c r="CS4" s="2511" t="s">
        <v>1451</v>
      </c>
      <c r="CT4" s="2511"/>
      <c r="CU4" s="2512" t="s">
        <v>1452</v>
      </c>
      <c r="CV4" s="2514" t="s">
        <v>1455</v>
      </c>
      <c r="CX4" s="2511" t="s">
        <v>1451</v>
      </c>
      <c r="CY4" s="2511"/>
      <c r="CZ4" s="2512" t="s">
        <v>1452</v>
      </c>
      <c r="DA4" s="2514" t="s">
        <v>1455</v>
      </c>
      <c r="DC4" s="2511" t="s">
        <v>1451</v>
      </c>
      <c r="DD4" s="2511"/>
      <c r="DE4" s="2512" t="s">
        <v>1452</v>
      </c>
      <c r="DF4" s="2514" t="s">
        <v>1455</v>
      </c>
      <c r="DH4" s="2518" t="s">
        <v>1451</v>
      </c>
      <c r="DI4" s="2518"/>
      <c r="DJ4" s="2512" t="s">
        <v>1452</v>
      </c>
      <c r="DK4" s="2514" t="s">
        <v>1455</v>
      </c>
      <c r="DM4" s="2511" t="s">
        <v>1451</v>
      </c>
      <c r="DN4" s="2511"/>
      <c r="DO4" s="2512" t="s">
        <v>1452</v>
      </c>
      <c r="DP4" s="2514" t="s">
        <v>1455</v>
      </c>
      <c r="DR4" s="2511" t="s">
        <v>1451</v>
      </c>
      <c r="DS4" s="2511"/>
      <c r="DT4" s="2512" t="s">
        <v>1452</v>
      </c>
      <c r="DU4" s="2514" t="s">
        <v>1455</v>
      </c>
      <c r="DW4" s="2511" t="s">
        <v>1451</v>
      </c>
      <c r="DX4" s="2511"/>
      <c r="DY4" s="2512" t="s">
        <v>1452</v>
      </c>
      <c r="DZ4" s="2514" t="s">
        <v>1455</v>
      </c>
      <c r="EB4" s="2511" t="s">
        <v>1451</v>
      </c>
      <c r="EC4" s="2511"/>
      <c r="ED4" s="2512" t="s">
        <v>1452</v>
      </c>
      <c r="EE4" s="2514" t="s">
        <v>1455</v>
      </c>
      <c r="EG4" s="2511" t="s">
        <v>1451</v>
      </c>
      <c r="EH4" s="2511"/>
      <c r="EI4" s="2512" t="s">
        <v>1452</v>
      </c>
      <c r="EJ4" s="2514" t="s">
        <v>1455</v>
      </c>
      <c r="EL4" s="2511" t="s">
        <v>1451</v>
      </c>
      <c r="EM4" s="2511"/>
      <c r="EN4" s="2491" t="s">
        <v>1452</v>
      </c>
      <c r="EO4" s="2516" t="s">
        <v>1455</v>
      </c>
    </row>
    <row r="5" spans="1:146" ht="85.5" customHeight="1" thickBot="1">
      <c r="B5" s="1855"/>
      <c r="C5" s="1314" t="s">
        <v>1457</v>
      </c>
      <c r="D5" s="1314" t="s">
        <v>1458</v>
      </c>
      <c r="E5" s="2513"/>
      <c r="F5" s="2513"/>
      <c r="G5" s="2513"/>
      <c r="H5" s="2515"/>
      <c r="J5" s="1314" t="s">
        <v>1457</v>
      </c>
      <c r="K5" s="1314" t="s">
        <v>1458</v>
      </c>
      <c r="L5" s="2513"/>
      <c r="M5" s="2513"/>
      <c r="N5" s="2513"/>
      <c r="O5" s="2515"/>
      <c r="Q5" s="1314" t="s">
        <v>1457</v>
      </c>
      <c r="R5" s="1314" t="s">
        <v>1458</v>
      </c>
      <c r="S5" s="2513"/>
      <c r="T5" s="2513"/>
      <c r="U5" s="2513"/>
      <c r="V5" s="2515"/>
      <c r="X5" s="1314" t="s">
        <v>1457</v>
      </c>
      <c r="Y5" s="1314" t="s">
        <v>1458</v>
      </c>
      <c r="Z5" s="2513"/>
      <c r="AA5" s="2513"/>
      <c r="AB5" s="2513"/>
      <c r="AC5" s="2515"/>
      <c r="AE5" s="1314" t="s">
        <v>1457</v>
      </c>
      <c r="AF5" s="1314" t="s">
        <v>1458</v>
      </c>
      <c r="AG5" s="2513"/>
      <c r="AH5" s="2513"/>
      <c r="AI5" s="2513"/>
      <c r="AJ5" s="2515"/>
      <c r="AL5" s="1314" t="s">
        <v>1457</v>
      </c>
      <c r="AM5" s="1314" t="s">
        <v>1458</v>
      </c>
      <c r="AN5" s="2513"/>
      <c r="AO5" s="2513"/>
      <c r="AP5" s="2513"/>
      <c r="AQ5" s="2515"/>
      <c r="AS5" s="1314" t="s">
        <v>1457</v>
      </c>
      <c r="AT5" s="1314" t="s">
        <v>1458</v>
      </c>
      <c r="AU5" s="2513"/>
      <c r="AV5" s="2513"/>
      <c r="AW5" s="2513"/>
      <c r="AX5" s="2515"/>
      <c r="AZ5" s="1314" t="s">
        <v>1457</v>
      </c>
      <c r="BA5" s="1314" t="s">
        <v>1458</v>
      </c>
      <c r="BB5" s="2513"/>
      <c r="BC5" s="2513"/>
      <c r="BD5" s="2513"/>
      <c r="BE5" s="2515"/>
      <c r="BG5" s="1314" t="s">
        <v>1457</v>
      </c>
      <c r="BH5" s="1314" t="s">
        <v>1458</v>
      </c>
      <c r="BI5" s="2513"/>
      <c r="BJ5" s="2513"/>
      <c r="BK5" s="2513"/>
      <c r="BL5" s="2515"/>
      <c r="BN5" s="1314" t="s">
        <v>1457</v>
      </c>
      <c r="BO5" s="1314" t="s">
        <v>1458</v>
      </c>
      <c r="BP5" s="2513"/>
      <c r="BQ5" s="2513"/>
      <c r="BR5" s="2513"/>
      <c r="BS5" s="2515"/>
      <c r="BU5" s="1314" t="s">
        <v>1457</v>
      </c>
      <c r="BV5" s="1314" t="s">
        <v>1458</v>
      </c>
      <c r="BW5" s="2513"/>
      <c r="BX5" s="2513"/>
      <c r="BY5" s="2513"/>
      <c r="BZ5" s="2515"/>
      <c r="CB5" s="1314" t="s">
        <v>1457</v>
      </c>
      <c r="CC5" s="1314" t="s">
        <v>1458</v>
      </c>
      <c r="CD5" s="2513"/>
      <c r="CE5" s="2513"/>
      <c r="CF5" s="2513"/>
      <c r="CG5" s="2515"/>
      <c r="CI5" s="1314" t="s">
        <v>1457</v>
      </c>
      <c r="CJ5" s="1314" t="s">
        <v>1458</v>
      </c>
      <c r="CK5" s="2513"/>
      <c r="CL5" s="2515"/>
      <c r="CN5" s="1314" t="s">
        <v>1457</v>
      </c>
      <c r="CO5" s="1314" t="s">
        <v>1458</v>
      </c>
      <c r="CP5" s="2513"/>
      <c r="CQ5" s="2515"/>
      <c r="CS5" s="1314" t="s">
        <v>1457</v>
      </c>
      <c r="CT5" s="1314" t="s">
        <v>1458</v>
      </c>
      <c r="CU5" s="2513"/>
      <c r="CV5" s="2515"/>
      <c r="CX5" s="1314" t="s">
        <v>1457</v>
      </c>
      <c r="CY5" s="1314" t="s">
        <v>1458</v>
      </c>
      <c r="CZ5" s="2513"/>
      <c r="DA5" s="2515"/>
      <c r="DC5" s="1314" t="s">
        <v>1457</v>
      </c>
      <c r="DD5" s="1314" t="s">
        <v>1458</v>
      </c>
      <c r="DE5" s="2513"/>
      <c r="DF5" s="2515"/>
      <c r="DH5" s="1314" t="s">
        <v>1457</v>
      </c>
      <c r="DI5" s="1314" t="s">
        <v>1458</v>
      </c>
      <c r="DJ5" s="2513"/>
      <c r="DK5" s="2515"/>
      <c r="DM5" s="1314" t="s">
        <v>1459</v>
      </c>
      <c r="DN5" s="1314" t="s">
        <v>1458</v>
      </c>
      <c r="DO5" s="2513"/>
      <c r="DP5" s="2515"/>
      <c r="DR5" s="1314" t="s">
        <v>1459</v>
      </c>
      <c r="DS5" s="1314" t="s">
        <v>1458</v>
      </c>
      <c r="DT5" s="2513"/>
      <c r="DU5" s="2515"/>
      <c r="DW5" s="1314" t="s">
        <v>1459</v>
      </c>
      <c r="DX5" s="1314" t="s">
        <v>1458</v>
      </c>
      <c r="DY5" s="2513"/>
      <c r="DZ5" s="2515"/>
      <c r="EB5" s="1314" t="s">
        <v>1459</v>
      </c>
      <c r="EC5" s="1314" t="s">
        <v>1458</v>
      </c>
      <c r="ED5" s="2513"/>
      <c r="EE5" s="2515"/>
      <c r="EG5" s="1314" t="s">
        <v>1459</v>
      </c>
      <c r="EH5" s="1314" t="s">
        <v>1458</v>
      </c>
      <c r="EI5" s="2513"/>
      <c r="EJ5" s="2515"/>
      <c r="EL5" s="1314" t="s">
        <v>1459</v>
      </c>
      <c r="EM5" s="1314" t="s">
        <v>1458</v>
      </c>
      <c r="EN5" s="2492"/>
      <c r="EO5" s="2517"/>
    </row>
    <row r="6" spans="1:146" ht="13.5" customHeight="1">
      <c r="A6" s="1322">
        <v>1</v>
      </c>
      <c r="B6" s="1533" t="s">
        <v>1460</v>
      </c>
      <c r="C6" s="2251">
        <v>48582</v>
      </c>
      <c r="D6" s="2251">
        <v>1105009</v>
      </c>
      <c r="E6" s="2252">
        <v>48147</v>
      </c>
      <c r="F6" s="2252">
        <v>47711</v>
      </c>
      <c r="G6" s="2252">
        <v>436</v>
      </c>
      <c r="H6" s="2252">
        <v>1105444</v>
      </c>
      <c r="J6" s="2251">
        <v>47420</v>
      </c>
      <c r="K6" s="2251">
        <v>1083281</v>
      </c>
      <c r="L6" s="2253">
        <v>47840</v>
      </c>
      <c r="M6" s="2253">
        <v>47482</v>
      </c>
      <c r="N6" s="2253">
        <v>358</v>
      </c>
      <c r="O6" s="2253">
        <v>1082861</v>
      </c>
      <c r="Q6" s="2251">
        <v>54350</v>
      </c>
      <c r="R6" s="2251">
        <v>1155891</v>
      </c>
      <c r="S6" s="2252">
        <v>108018</v>
      </c>
      <c r="T6" s="2252">
        <v>107514</v>
      </c>
      <c r="U6" s="2252">
        <v>504</v>
      </c>
      <c r="V6" s="2252">
        <v>1102222</v>
      </c>
      <c r="X6" s="1835">
        <v>51284</v>
      </c>
      <c r="Y6" s="1835">
        <v>1101247</v>
      </c>
      <c r="Z6" s="1761">
        <v>111029</v>
      </c>
      <c r="AA6" s="1761">
        <v>110591</v>
      </c>
      <c r="AB6" s="1761">
        <v>438</v>
      </c>
      <c r="AC6" s="1761">
        <v>1041500</v>
      </c>
      <c r="AE6" s="1835">
        <v>51582</v>
      </c>
      <c r="AF6" s="1835">
        <v>1094785</v>
      </c>
      <c r="AG6" s="1761">
        <v>120298</v>
      </c>
      <c r="AH6" s="1761">
        <v>119804</v>
      </c>
      <c r="AI6" s="1761">
        <v>456</v>
      </c>
      <c r="AJ6" s="1761">
        <v>1026069</v>
      </c>
      <c r="AL6" s="1835">
        <v>44708</v>
      </c>
      <c r="AM6" s="1835">
        <v>1064467</v>
      </c>
      <c r="AN6" s="1761">
        <v>128171</v>
      </c>
      <c r="AO6" s="1761">
        <v>127554</v>
      </c>
      <c r="AP6" s="1761">
        <v>601</v>
      </c>
      <c r="AQ6" s="1761">
        <v>981004</v>
      </c>
      <c r="AS6" s="1835">
        <v>54126</v>
      </c>
      <c r="AT6" s="1835">
        <v>1074557</v>
      </c>
      <c r="AU6" s="1761">
        <v>131488</v>
      </c>
      <c r="AV6" s="1761">
        <v>131128</v>
      </c>
      <c r="AW6" s="1761">
        <v>339</v>
      </c>
      <c r="AX6" s="1761">
        <v>997194</v>
      </c>
      <c r="AZ6" s="1835">
        <v>57485</v>
      </c>
      <c r="BA6" s="1835">
        <v>1007484</v>
      </c>
      <c r="BB6" s="1761">
        <v>133717</v>
      </c>
      <c r="BC6" s="1761">
        <v>133378</v>
      </c>
      <c r="BD6" s="1761">
        <v>310</v>
      </c>
      <c r="BE6" s="1761">
        <v>931252</v>
      </c>
      <c r="BG6" s="1835">
        <v>66137</v>
      </c>
      <c r="BH6" s="1835">
        <v>990738</v>
      </c>
      <c r="BI6" s="1761">
        <v>143945</v>
      </c>
      <c r="BJ6" s="1761">
        <v>143586</v>
      </c>
      <c r="BK6" s="1761">
        <v>341</v>
      </c>
      <c r="BL6" s="1761">
        <v>912930</v>
      </c>
      <c r="BN6" s="1835">
        <v>71628</v>
      </c>
      <c r="BO6" s="1835">
        <v>946482</v>
      </c>
      <c r="BP6" s="1836">
        <v>150270</v>
      </c>
      <c r="BQ6" s="1836">
        <v>149884</v>
      </c>
      <c r="BR6" s="1836">
        <v>374</v>
      </c>
      <c r="BS6" s="1761">
        <v>867840</v>
      </c>
      <c r="BU6" s="1835">
        <v>76300</v>
      </c>
      <c r="BV6" s="1835">
        <v>956438</v>
      </c>
      <c r="BW6" s="1836">
        <v>158070</v>
      </c>
      <c r="BX6" s="1836">
        <v>157668</v>
      </c>
      <c r="BY6" s="1836">
        <v>391</v>
      </c>
      <c r="BZ6" s="1761">
        <v>874668</v>
      </c>
      <c r="CB6" s="1835">
        <v>78747</v>
      </c>
      <c r="CC6" s="1835">
        <v>953358</v>
      </c>
      <c r="CD6" s="1836">
        <v>165732</v>
      </c>
      <c r="CE6" s="1836">
        <v>165333</v>
      </c>
      <c r="CF6" s="1836">
        <v>385</v>
      </c>
      <c r="CG6" s="1761">
        <v>866372</v>
      </c>
      <c r="CI6" s="1835">
        <v>76406</v>
      </c>
      <c r="CJ6" s="1835">
        <v>944340</v>
      </c>
      <c r="CK6" s="1836">
        <v>165131</v>
      </c>
      <c r="CL6" s="1761">
        <v>855615</v>
      </c>
      <c r="CN6" s="1835">
        <v>72405</v>
      </c>
      <c r="CO6" s="1835">
        <v>966303</v>
      </c>
      <c r="CP6" s="1836">
        <v>161346</v>
      </c>
      <c r="CQ6" s="1761">
        <v>877362</v>
      </c>
      <c r="CS6" s="1835">
        <v>64763</v>
      </c>
      <c r="CT6" s="1835">
        <v>968584</v>
      </c>
      <c r="CU6" s="1836">
        <v>160350</v>
      </c>
      <c r="CV6" s="1761">
        <v>872998</v>
      </c>
      <c r="CX6" s="1835">
        <v>66364</v>
      </c>
      <c r="CY6" s="1835">
        <v>933751</v>
      </c>
      <c r="CZ6" s="1836">
        <v>156652</v>
      </c>
      <c r="DA6" s="1761">
        <v>843463</v>
      </c>
      <c r="DC6" s="1835">
        <v>61913</v>
      </c>
      <c r="DD6" s="1835">
        <v>921691</v>
      </c>
      <c r="DE6" s="1836">
        <v>149908</v>
      </c>
      <c r="DF6" s="1761">
        <v>833695</v>
      </c>
      <c r="DH6" s="1835">
        <v>58076</v>
      </c>
      <c r="DI6" s="1835">
        <v>890750</v>
      </c>
      <c r="DJ6" s="1836">
        <v>137398</v>
      </c>
      <c r="DK6" s="1761">
        <v>811428</v>
      </c>
      <c r="DM6" s="1835">
        <v>28196</v>
      </c>
      <c r="DN6" s="1835">
        <v>913892</v>
      </c>
      <c r="DO6" s="1836">
        <v>135019</v>
      </c>
      <c r="DP6" s="1761">
        <v>807070</v>
      </c>
      <c r="DR6" s="1835">
        <v>27528</v>
      </c>
      <c r="DS6" s="1835">
        <v>848361</v>
      </c>
      <c r="DT6" s="1836">
        <v>129887</v>
      </c>
      <c r="DU6" s="1761">
        <v>746003</v>
      </c>
      <c r="DW6" s="1835">
        <v>24588</v>
      </c>
      <c r="DX6" s="1835">
        <v>804696</v>
      </c>
      <c r="DY6" s="1836">
        <v>128769</v>
      </c>
      <c r="DZ6" s="1761">
        <v>700516</v>
      </c>
      <c r="EB6" s="1835">
        <v>24737</v>
      </c>
      <c r="EC6" s="1835">
        <v>819527</v>
      </c>
      <c r="ED6" s="1836">
        <v>131370</v>
      </c>
      <c r="EE6" s="1761">
        <v>712894</v>
      </c>
      <c r="EG6" s="1835">
        <v>23157</v>
      </c>
      <c r="EH6" s="1835">
        <v>792764.69292551</v>
      </c>
      <c r="EI6" s="1836">
        <v>132867.57296213001</v>
      </c>
      <c r="EJ6" s="1761">
        <v>683054.11996338004</v>
      </c>
      <c r="EL6" s="1965">
        <v>23336</v>
      </c>
      <c r="EM6" s="1965">
        <v>736329</v>
      </c>
      <c r="EN6" s="1318">
        <v>126159</v>
      </c>
      <c r="EO6" s="1318">
        <v>633506</v>
      </c>
    </row>
    <row r="7" spans="1:146">
      <c r="A7" s="1322">
        <v>2</v>
      </c>
      <c r="B7" s="1966" t="s">
        <v>1461</v>
      </c>
      <c r="C7" s="2253">
        <v>8506</v>
      </c>
      <c r="D7" s="2253">
        <v>810379</v>
      </c>
      <c r="E7" s="2253">
        <v>8589</v>
      </c>
      <c r="F7" s="2254">
        <v>0</v>
      </c>
      <c r="G7" s="2254">
        <v>0</v>
      </c>
      <c r="H7" s="2253">
        <v>810296</v>
      </c>
      <c r="J7" s="2253">
        <v>7282</v>
      </c>
      <c r="K7" s="2253">
        <v>759454</v>
      </c>
      <c r="L7" s="2253">
        <v>5029</v>
      </c>
      <c r="M7" s="2255">
        <v>0</v>
      </c>
      <c r="N7" s="2255">
        <v>0</v>
      </c>
      <c r="O7" s="2253">
        <v>761707</v>
      </c>
      <c r="Q7" s="2253">
        <v>4751</v>
      </c>
      <c r="R7" s="2253">
        <v>722781</v>
      </c>
      <c r="S7" s="2253">
        <v>3055</v>
      </c>
      <c r="T7" s="2254">
        <v>0</v>
      </c>
      <c r="U7" s="2254">
        <v>0</v>
      </c>
      <c r="V7" s="2253">
        <v>724476</v>
      </c>
      <c r="X7" s="1761">
        <v>10856</v>
      </c>
      <c r="Y7" s="1761">
        <v>729621</v>
      </c>
      <c r="Z7" s="1761">
        <v>9669</v>
      </c>
      <c r="AA7" s="1761">
        <v>0</v>
      </c>
      <c r="AB7" s="1761">
        <v>0</v>
      </c>
      <c r="AC7" s="1761">
        <v>730808</v>
      </c>
      <c r="AE7" s="1761">
        <v>11156</v>
      </c>
      <c r="AF7" s="1761">
        <v>702584</v>
      </c>
      <c r="AG7" s="1761">
        <v>9022</v>
      </c>
      <c r="AH7" s="1761">
        <v>0</v>
      </c>
      <c r="AI7" s="1761">
        <v>0</v>
      </c>
      <c r="AJ7" s="1761">
        <v>704718</v>
      </c>
      <c r="AL7" s="1761">
        <v>12716</v>
      </c>
      <c r="AM7" s="1761">
        <v>717839</v>
      </c>
      <c r="AN7" s="1761">
        <v>13581</v>
      </c>
      <c r="AO7" s="1761">
        <v>0</v>
      </c>
      <c r="AP7" s="1761">
        <v>0</v>
      </c>
      <c r="AQ7" s="1761">
        <v>716974</v>
      </c>
      <c r="AS7" s="1761">
        <v>10143</v>
      </c>
      <c r="AT7" s="1761">
        <v>682166</v>
      </c>
      <c r="AU7" s="1761">
        <v>14913</v>
      </c>
      <c r="AV7" s="1761">
        <v>0</v>
      </c>
      <c r="AW7" s="1761">
        <v>0</v>
      </c>
      <c r="AX7" s="1761">
        <v>677396</v>
      </c>
      <c r="AZ7" s="1761">
        <v>11167</v>
      </c>
      <c r="BA7" s="1761">
        <v>637026</v>
      </c>
      <c r="BB7" s="1761">
        <v>8982</v>
      </c>
      <c r="BC7" s="1761">
        <v>0</v>
      </c>
      <c r="BD7" s="1761">
        <v>0</v>
      </c>
      <c r="BE7" s="1761">
        <v>639211</v>
      </c>
      <c r="BG7" s="1761">
        <v>8339</v>
      </c>
      <c r="BH7" s="1761">
        <v>706766</v>
      </c>
      <c r="BI7" s="1761">
        <v>12737</v>
      </c>
      <c r="BJ7" s="1761">
        <v>0</v>
      </c>
      <c r="BK7" s="1761">
        <v>0</v>
      </c>
      <c r="BL7" s="1761">
        <v>702368</v>
      </c>
      <c r="BN7" s="1761">
        <v>7523</v>
      </c>
      <c r="BO7" s="1761">
        <v>644819</v>
      </c>
      <c r="BP7" s="1836">
        <v>6116</v>
      </c>
      <c r="BQ7" s="1836">
        <v>0</v>
      </c>
      <c r="BR7" s="1836">
        <v>0</v>
      </c>
      <c r="BS7" s="1761">
        <v>646226</v>
      </c>
      <c r="BU7" s="1761">
        <v>5678</v>
      </c>
      <c r="BV7" s="1761">
        <v>625541</v>
      </c>
      <c r="BW7" s="1836">
        <v>3567</v>
      </c>
      <c r="BX7" s="1836">
        <v>0</v>
      </c>
      <c r="BY7" s="1836">
        <v>0</v>
      </c>
      <c r="BZ7" s="1761">
        <v>627652</v>
      </c>
      <c r="CB7" s="1761">
        <v>6452</v>
      </c>
      <c r="CC7" s="1761">
        <v>597943</v>
      </c>
      <c r="CD7" s="1836">
        <v>10045</v>
      </c>
      <c r="CE7" s="1836">
        <v>0</v>
      </c>
      <c r="CF7" s="1836">
        <v>0</v>
      </c>
      <c r="CG7" s="1761">
        <v>594349</v>
      </c>
      <c r="CI7" s="1761">
        <v>5186</v>
      </c>
      <c r="CJ7" s="1761">
        <v>585510</v>
      </c>
      <c r="CK7" s="1836">
        <v>3535</v>
      </c>
      <c r="CL7" s="1761">
        <v>587161</v>
      </c>
      <c r="CN7" s="1761">
        <v>5537</v>
      </c>
      <c r="CO7" s="1761">
        <v>512093</v>
      </c>
      <c r="CP7" s="1836">
        <v>6023</v>
      </c>
      <c r="CQ7" s="1761">
        <v>511607</v>
      </c>
      <c r="CS7" s="1761">
        <v>5237</v>
      </c>
      <c r="CT7" s="1761">
        <v>497926</v>
      </c>
      <c r="CU7" s="1836">
        <v>5570</v>
      </c>
      <c r="CV7" s="1761">
        <v>497593</v>
      </c>
      <c r="CX7" s="1761">
        <v>2177</v>
      </c>
      <c r="CY7" s="1761">
        <v>437911</v>
      </c>
      <c r="CZ7" s="1836">
        <v>5722</v>
      </c>
      <c r="DA7" s="1761">
        <v>434366</v>
      </c>
      <c r="DC7" s="1761">
        <v>4893</v>
      </c>
      <c r="DD7" s="1761">
        <v>451775</v>
      </c>
      <c r="DE7" s="1836">
        <v>7019</v>
      </c>
      <c r="DF7" s="1761">
        <v>449649</v>
      </c>
      <c r="DH7" s="1761">
        <v>4902</v>
      </c>
      <c r="DI7" s="1761">
        <v>414121</v>
      </c>
      <c r="DJ7" s="1836">
        <v>4742</v>
      </c>
      <c r="DK7" s="1761">
        <v>414281</v>
      </c>
      <c r="DM7" s="1761">
        <v>264</v>
      </c>
      <c r="DN7" s="1761">
        <v>407643</v>
      </c>
      <c r="DO7" s="1836">
        <v>5865</v>
      </c>
      <c r="DP7" s="1761">
        <v>402042</v>
      </c>
      <c r="DR7" s="1761">
        <v>258</v>
      </c>
      <c r="DS7" s="1761">
        <v>434944</v>
      </c>
      <c r="DT7" s="1836">
        <v>7131</v>
      </c>
      <c r="DU7" s="1761">
        <v>428071</v>
      </c>
      <c r="DW7" s="1761">
        <v>291</v>
      </c>
      <c r="DX7" s="1761">
        <v>422835</v>
      </c>
      <c r="DY7" s="1836">
        <v>4452</v>
      </c>
      <c r="DZ7" s="1761">
        <v>418674</v>
      </c>
      <c r="EB7" s="1761">
        <v>295</v>
      </c>
      <c r="EC7" s="1761">
        <v>429777.91583513992</v>
      </c>
      <c r="ED7" s="1836">
        <v>5046.7248594500006</v>
      </c>
      <c r="EE7" s="1761">
        <v>425026.19097568991</v>
      </c>
      <c r="EG7" s="1761">
        <v>825</v>
      </c>
      <c r="EH7" s="1761">
        <v>396503.18948649021</v>
      </c>
      <c r="EI7" s="1836">
        <v>-701.81744735999018</v>
      </c>
      <c r="EJ7" s="1761">
        <v>398030.00693385018</v>
      </c>
      <c r="EL7" s="1318">
        <v>4905</v>
      </c>
      <c r="EM7" s="1318">
        <v>325474</v>
      </c>
      <c r="EN7" s="1318">
        <v>2209</v>
      </c>
      <c r="EO7" s="1318">
        <v>328170</v>
      </c>
    </row>
    <row r="8" spans="1:146">
      <c r="A8" s="1850" t="s">
        <v>1462</v>
      </c>
      <c r="B8" s="1967" t="s">
        <v>1463</v>
      </c>
      <c r="C8" s="2254">
        <v>0</v>
      </c>
      <c r="D8" s="2254">
        <v>440319</v>
      </c>
      <c r="E8" s="2254">
        <v>1867</v>
      </c>
      <c r="F8" s="2254">
        <v>0</v>
      </c>
      <c r="G8" s="2254">
        <v>0</v>
      </c>
      <c r="H8" s="2254">
        <v>438452</v>
      </c>
      <c r="J8" s="2255">
        <v>0</v>
      </c>
      <c r="K8" s="2255">
        <v>402972</v>
      </c>
      <c r="L8" s="2255">
        <v>394</v>
      </c>
      <c r="M8" s="2255">
        <v>0</v>
      </c>
      <c r="N8" s="2255">
        <v>0</v>
      </c>
      <c r="O8" s="2255">
        <v>402578</v>
      </c>
      <c r="Q8" s="2254">
        <v>0</v>
      </c>
      <c r="R8" s="2254">
        <v>388895</v>
      </c>
      <c r="S8" s="2254">
        <v>124</v>
      </c>
      <c r="T8" s="2254">
        <v>0</v>
      </c>
      <c r="U8" s="2254">
        <v>0</v>
      </c>
      <c r="V8" s="2254">
        <v>388770</v>
      </c>
      <c r="X8" s="1761">
        <v>0</v>
      </c>
      <c r="Y8" s="1761">
        <v>398714</v>
      </c>
      <c r="Z8" s="1761">
        <v>133</v>
      </c>
      <c r="AA8" s="1761">
        <v>0</v>
      </c>
      <c r="AB8" s="1761">
        <v>0</v>
      </c>
      <c r="AC8" s="1761">
        <v>398581</v>
      </c>
      <c r="AE8" s="1761">
        <v>0</v>
      </c>
      <c r="AF8" s="1761">
        <v>379213</v>
      </c>
      <c r="AG8" s="1761">
        <v>-463</v>
      </c>
      <c r="AH8" s="1761">
        <v>0</v>
      </c>
      <c r="AI8" s="1761">
        <v>0</v>
      </c>
      <c r="AJ8" s="1761">
        <v>379676</v>
      </c>
      <c r="AL8" s="1761">
        <v>0</v>
      </c>
      <c r="AM8" s="1761">
        <v>399026</v>
      </c>
      <c r="AN8" s="1761">
        <v>2940</v>
      </c>
      <c r="AO8" s="1761">
        <v>0</v>
      </c>
      <c r="AP8" s="1761">
        <v>0</v>
      </c>
      <c r="AQ8" s="1761">
        <v>396086</v>
      </c>
      <c r="AS8" s="1761">
        <v>0</v>
      </c>
      <c r="AT8" s="1761">
        <v>368076</v>
      </c>
      <c r="AU8" s="1761">
        <v>5960</v>
      </c>
      <c r="AV8" s="1761">
        <v>0</v>
      </c>
      <c r="AW8" s="1761">
        <v>0</v>
      </c>
      <c r="AX8" s="1761">
        <v>362116</v>
      </c>
      <c r="AZ8" s="1761">
        <v>0</v>
      </c>
      <c r="BA8" s="1761">
        <v>338569</v>
      </c>
      <c r="BB8" s="1761">
        <v>1775</v>
      </c>
      <c r="BC8" s="1761">
        <v>0</v>
      </c>
      <c r="BD8" s="1761">
        <v>0</v>
      </c>
      <c r="BE8" s="1761">
        <v>336794</v>
      </c>
      <c r="BG8" s="1761">
        <v>0</v>
      </c>
      <c r="BH8" s="1761">
        <v>393512</v>
      </c>
      <c r="BI8" s="1761">
        <v>3352</v>
      </c>
      <c r="BJ8" s="1761">
        <v>0</v>
      </c>
      <c r="BK8" s="1761">
        <v>0</v>
      </c>
      <c r="BL8" s="1761">
        <v>390160</v>
      </c>
      <c r="BN8" s="1761">
        <v>0</v>
      </c>
      <c r="BO8" s="1761">
        <v>354465</v>
      </c>
      <c r="BP8" s="1836">
        <v>1029</v>
      </c>
      <c r="BQ8" s="1836">
        <v>0</v>
      </c>
      <c r="BR8" s="1836">
        <v>0</v>
      </c>
      <c r="BS8" s="1761">
        <v>353436</v>
      </c>
      <c r="BU8" s="1761">
        <v>0</v>
      </c>
      <c r="BV8" s="1761">
        <v>352268</v>
      </c>
      <c r="BW8" s="1836">
        <v>-1255</v>
      </c>
      <c r="BX8" s="1836">
        <v>0</v>
      </c>
      <c r="BY8" s="1836">
        <v>0</v>
      </c>
      <c r="BZ8" s="1761">
        <v>353523</v>
      </c>
      <c r="CB8" s="1761">
        <v>0</v>
      </c>
      <c r="CC8" s="1761">
        <v>329389</v>
      </c>
      <c r="CD8" s="1836">
        <v>1519</v>
      </c>
      <c r="CE8" s="1836">
        <v>0</v>
      </c>
      <c r="CF8" s="1836">
        <v>0</v>
      </c>
      <c r="CG8" s="1761">
        <v>327870</v>
      </c>
      <c r="CI8" s="1761">
        <v>0</v>
      </c>
      <c r="CJ8" s="1761">
        <v>317675</v>
      </c>
      <c r="CK8" s="1836">
        <v>-1113</v>
      </c>
      <c r="CL8" s="1761">
        <v>318788</v>
      </c>
      <c r="CN8" s="1761">
        <v>0</v>
      </c>
      <c r="CO8" s="1761">
        <v>259557</v>
      </c>
      <c r="CP8" s="1836">
        <v>821</v>
      </c>
      <c r="CQ8" s="1761">
        <v>258736</v>
      </c>
      <c r="CS8" s="1761">
        <v>0</v>
      </c>
      <c r="CT8" s="1761">
        <v>261550</v>
      </c>
      <c r="CU8" s="1836">
        <v>1182</v>
      </c>
      <c r="CV8" s="1761">
        <v>260368</v>
      </c>
      <c r="CX8" s="1761">
        <v>0</v>
      </c>
      <c r="CY8" s="1761">
        <v>217887</v>
      </c>
      <c r="CZ8" s="1836">
        <v>1817</v>
      </c>
      <c r="DA8" s="1761">
        <v>216070</v>
      </c>
      <c r="DC8" s="1761">
        <v>0</v>
      </c>
      <c r="DD8" s="1761">
        <v>231099</v>
      </c>
      <c r="DE8" s="1836">
        <v>2811</v>
      </c>
      <c r="DF8" s="1761">
        <v>228288</v>
      </c>
      <c r="DH8" s="1761">
        <v>0</v>
      </c>
      <c r="DI8" s="1761">
        <v>217136</v>
      </c>
      <c r="DJ8" s="1836">
        <v>1518</v>
      </c>
      <c r="DK8" s="1761">
        <v>215618</v>
      </c>
      <c r="DM8" s="1761">
        <v>0</v>
      </c>
      <c r="DN8" s="1761">
        <v>218858</v>
      </c>
      <c r="DO8" s="1836">
        <v>3057</v>
      </c>
      <c r="DP8" s="1761">
        <v>215801</v>
      </c>
      <c r="DR8" s="1761">
        <v>0</v>
      </c>
      <c r="DS8" s="1761">
        <v>252086</v>
      </c>
      <c r="DT8" s="1836">
        <v>3095</v>
      </c>
      <c r="DU8" s="1761">
        <v>248991</v>
      </c>
      <c r="DW8" s="1761">
        <v>0</v>
      </c>
      <c r="DX8" s="1761">
        <v>250638</v>
      </c>
      <c r="DY8" s="1836">
        <v>675</v>
      </c>
      <c r="DZ8" s="1761">
        <v>249963</v>
      </c>
      <c r="EB8" s="1761">
        <v>0</v>
      </c>
      <c r="EC8" s="1761">
        <v>275489.30427900993</v>
      </c>
      <c r="ED8" s="1836">
        <v>647.20842268000104</v>
      </c>
      <c r="EE8" s="1761">
        <v>274842.09585632995</v>
      </c>
      <c r="EG8" s="1761">
        <v>0</v>
      </c>
      <c r="EH8" s="1761">
        <v>248368.18545243019</v>
      </c>
      <c r="EI8" s="1836">
        <v>-3845.66899564</v>
      </c>
      <c r="EJ8" s="1761">
        <v>252213.8544480702</v>
      </c>
      <c r="EL8" s="1318">
        <v>0</v>
      </c>
      <c r="EM8" s="1318">
        <v>188914</v>
      </c>
      <c r="EN8" s="1318">
        <v>-3060</v>
      </c>
      <c r="EO8" s="1318">
        <v>191974</v>
      </c>
    </row>
    <row r="9" spans="1:146">
      <c r="A9" s="1850" t="s">
        <v>1464</v>
      </c>
      <c r="B9" s="1967" t="s">
        <v>1465</v>
      </c>
      <c r="C9" s="2253">
        <v>8506</v>
      </c>
      <c r="D9" s="2253">
        <v>370060</v>
      </c>
      <c r="E9" s="2253">
        <v>6722</v>
      </c>
      <c r="F9" s="2254">
        <v>0</v>
      </c>
      <c r="G9" s="2254">
        <v>0</v>
      </c>
      <c r="H9" s="2253">
        <v>371844</v>
      </c>
      <c r="J9" s="2253">
        <v>7282</v>
      </c>
      <c r="K9" s="2253">
        <v>356482</v>
      </c>
      <c r="L9" s="2253">
        <v>4635</v>
      </c>
      <c r="M9" s="2255">
        <v>0</v>
      </c>
      <c r="N9" s="2255">
        <v>0</v>
      </c>
      <c r="O9" s="2253">
        <v>359129</v>
      </c>
      <c r="Q9" s="2253">
        <v>4751</v>
      </c>
      <c r="R9" s="2253">
        <v>333886</v>
      </c>
      <c r="S9" s="2253">
        <v>2931</v>
      </c>
      <c r="T9" s="2254">
        <v>0</v>
      </c>
      <c r="U9" s="2254">
        <v>0</v>
      </c>
      <c r="V9" s="2253">
        <v>335706</v>
      </c>
      <c r="X9" s="1761">
        <v>10856</v>
      </c>
      <c r="Y9" s="1761">
        <v>330907</v>
      </c>
      <c r="Z9" s="1761">
        <v>9536</v>
      </c>
      <c r="AA9" s="1761">
        <v>0</v>
      </c>
      <c r="AB9" s="1761">
        <v>0</v>
      </c>
      <c r="AC9" s="1761">
        <v>332227</v>
      </c>
      <c r="AE9" s="1761">
        <v>11156</v>
      </c>
      <c r="AF9" s="1761">
        <v>323371</v>
      </c>
      <c r="AG9" s="1761">
        <v>9485</v>
      </c>
      <c r="AH9" s="1761">
        <v>0</v>
      </c>
      <c r="AI9" s="1761">
        <v>0</v>
      </c>
      <c r="AJ9" s="1761">
        <v>325042</v>
      </c>
      <c r="AL9" s="1761">
        <v>12716</v>
      </c>
      <c r="AM9" s="1761">
        <v>318813</v>
      </c>
      <c r="AN9" s="1761">
        <v>10641</v>
      </c>
      <c r="AO9" s="1761">
        <v>0</v>
      </c>
      <c r="AP9" s="1761">
        <v>0</v>
      </c>
      <c r="AQ9" s="1761">
        <v>320888</v>
      </c>
      <c r="AS9" s="1761">
        <v>10143</v>
      </c>
      <c r="AT9" s="1761">
        <v>314090</v>
      </c>
      <c r="AU9" s="1761">
        <v>8953</v>
      </c>
      <c r="AV9" s="1761">
        <v>0</v>
      </c>
      <c r="AW9" s="1761">
        <v>0</v>
      </c>
      <c r="AX9" s="1761">
        <v>315280</v>
      </c>
      <c r="AZ9" s="1761">
        <v>11167</v>
      </c>
      <c r="BA9" s="1761">
        <v>298457</v>
      </c>
      <c r="BB9" s="1761">
        <v>7207</v>
      </c>
      <c r="BC9" s="1761">
        <v>0</v>
      </c>
      <c r="BD9" s="1761">
        <v>0</v>
      </c>
      <c r="BE9" s="1761">
        <v>302417</v>
      </c>
      <c r="BG9" s="1761">
        <v>8339</v>
      </c>
      <c r="BH9" s="1761">
        <v>313254</v>
      </c>
      <c r="BI9" s="1761">
        <v>9385</v>
      </c>
      <c r="BJ9" s="1761">
        <v>0</v>
      </c>
      <c r="BK9" s="1761">
        <v>0</v>
      </c>
      <c r="BL9" s="1761">
        <v>312208</v>
      </c>
      <c r="BN9" s="1761">
        <v>7523</v>
      </c>
      <c r="BO9" s="1761">
        <v>290354</v>
      </c>
      <c r="BP9" s="1836">
        <v>5087</v>
      </c>
      <c r="BQ9" s="1836">
        <v>0</v>
      </c>
      <c r="BR9" s="1836">
        <v>0</v>
      </c>
      <c r="BS9" s="1761">
        <v>292790</v>
      </c>
      <c r="BU9" s="1761">
        <v>5678</v>
      </c>
      <c r="BV9" s="1761">
        <v>273273</v>
      </c>
      <c r="BW9" s="1836">
        <v>4822</v>
      </c>
      <c r="BX9" s="1836">
        <v>0</v>
      </c>
      <c r="BY9" s="1836">
        <v>0</v>
      </c>
      <c r="BZ9" s="1761">
        <v>274129</v>
      </c>
      <c r="CB9" s="1761">
        <v>6452</v>
      </c>
      <c r="CC9" s="1761">
        <v>268554</v>
      </c>
      <c r="CD9" s="1836">
        <v>8526</v>
      </c>
      <c r="CE9" s="1836">
        <v>0</v>
      </c>
      <c r="CF9" s="1836">
        <v>0</v>
      </c>
      <c r="CG9" s="1761">
        <v>266479</v>
      </c>
      <c r="CI9" s="1761">
        <v>5186</v>
      </c>
      <c r="CJ9" s="1761">
        <v>267835</v>
      </c>
      <c r="CK9" s="1836">
        <v>4648</v>
      </c>
      <c r="CL9" s="1761">
        <v>268373</v>
      </c>
      <c r="CN9" s="1761">
        <v>5537</v>
      </c>
      <c r="CO9" s="1761">
        <v>252536</v>
      </c>
      <c r="CP9" s="1836">
        <v>5202</v>
      </c>
      <c r="CQ9" s="1761">
        <v>252871</v>
      </c>
      <c r="CS9" s="1761">
        <v>5237</v>
      </c>
      <c r="CT9" s="1761">
        <v>236376</v>
      </c>
      <c r="CU9" s="1836">
        <v>4388</v>
      </c>
      <c r="CV9" s="1761">
        <v>237225</v>
      </c>
      <c r="CX9" s="1761">
        <v>2177</v>
      </c>
      <c r="CY9" s="1761">
        <v>220024</v>
      </c>
      <c r="CZ9" s="1836">
        <v>3905</v>
      </c>
      <c r="DA9" s="1761">
        <v>218296</v>
      </c>
      <c r="DC9" s="1761">
        <v>4893</v>
      </c>
      <c r="DD9" s="1761">
        <v>220676</v>
      </c>
      <c r="DE9" s="1836">
        <v>4208</v>
      </c>
      <c r="DF9" s="1761">
        <v>221361</v>
      </c>
      <c r="DH9" s="1761">
        <v>4902</v>
      </c>
      <c r="DI9" s="1761">
        <v>196985</v>
      </c>
      <c r="DJ9" s="1836">
        <v>3224</v>
      </c>
      <c r="DK9" s="1761">
        <v>198663</v>
      </c>
      <c r="DM9" s="1761">
        <v>264</v>
      </c>
      <c r="DN9" s="1761">
        <v>188785</v>
      </c>
      <c r="DO9" s="1836">
        <v>2808</v>
      </c>
      <c r="DP9" s="1761">
        <v>186241</v>
      </c>
      <c r="DR9" s="1761">
        <v>258</v>
      </c>
      <c r="DS9" s="1761">
        <v>182858</v>
      </c>
      <c r="DT9" s="1836">
        <v>4036</v>
      </c>
      <c r="DU9" s="1761">
        <v>179080</v>
      </c>
      <c r="DW9" s="1761">
        <v>291</v>
      </c>
      <c r="DX9" s="1761">
        <v>172197</v>
      </c>
      <c r="DY9" s="1836">
        <v>3777</v>
      </c>
      <c r="DZ9" s="1761">
        <v>168711</v>
      </c>
      <c r="EB9" s="1761">
        <v>295</v>
      </c>
      <c r="EC9" s="1761">
        <v>154288.61155613</v>
      </c>
      <c r="ED9" s="1836">
        <v>4399.5164367699999</v>
      </c>
      <c r="EE9" s="1761">
        <v>150184.09511935999</v>
      </c>
      <c r="EG9" s="1761">
        <v>825</v>
      </c>
      <c r="EH9" s="1761">
        <v>148135.00403406</v>
      </c>
      <c r="EI9" s="1836">
        <v>3143.8515482800099</v>
      </c>
      <c r="EJ9" s="1761">
        <v>145816.15248577998</v>
      </c>
      <c r="EL9" s="1318">
        <v>4905</v>
      </c>
      <c r="EM9" s="1318">
        <v>136560</v>
      </c>
      <c r="EN9" s="1318">
        <v>5269</v>
      </c>
      <c r="EO9" s="1318">
        <v>136196</v>
      </c>
    </row>
    <row r="10" spans="1:146" ht="13.8" thickBot="1">
      <c r="A10" s="1322">
        <v>3</v>
      </c>
      <c r="B10" s="1968" t="s">
        <v>1466</v>
      </c>
      <c r="C10" s="2255">
        <v>3130</v>
      </c>
      <c r="D10" s="2255">
        <v>740849</v>
      </c>
      <c r="E10" s="2255">
        <v>2531</v>
      </c>
      <c r="F10" s="2255">
        <v>2522</v>
      </c>
      <c r="G10" s="2255">
        <v>9</v>
      </c>
      <c r="H10" s="2255">
        <v>741448</v>
      </c>
      <c r="J10" s="2255">
        <v>3313</v>
      </c>
      <c r="K10" s="2255">
        <v>724711</v>
      </c>
      <c r="L10" s="2255">
        <v>2314</v>
      </c>
      <c r="M10" s="2255">
        <v>2306</v>
      </c>
      <c r="N10" s="2255">
        <v>8</v>
      </c>
      <c r="O10" s="2255">
        <v>725710</v>
      </c>
      <c r="Q10" s="2255">
        <v>0</v>
      </c>
      <c r="R10" s="2255">
        <v>716866</v>
      </c>
      <c r="S10" s="2255">
        <v>1794</v>
      </c>
      <c r="T10" s="2255">
        <v>1793</v>
      </c>
      <c r="U10" s="2255">
        <v>1</v>
      </c>
      <c r="V10" s="2255">
        <v>715073</v>
      </c>
      <c r="X10" s="1761">
        <v>0</v>
      </c>
      <c r="Y10" s="1969">
        <v>678938</v>
      </c>
      <c r="Z10" s="1969">
        <v>1591</v>
      </c>
      <c r="AA10" s="1969">
        <v>1589</v>
      </c>
      <c r="AB10" s="1969">
        <v>2</v>
      </c>
      <c r="AC10" s="1969">
        <v>677347</v>
      </c>
      <c r="AE10" s="1761">
        <v>0</v>
      </c>
      <c r="AF10" s="1969">
        <v>652167</v>
      </c>
      <c r="AG10" s="1969">
        <v>1514</v>
      </c>
      <c r="AH10" s="1969">
        <v>1512</v>
      </c>
      <c r="AI10" s="1969">
        <v>2</v>
      </c>
      <c r="AJ10" s="1969">
        <v>650653</v>
      </c>
      <c r="AL10" s="1761">
        <v>0</v>
      </c>
      <c r="AM10" s="1969">
        <v>640940</v>
      </c>
      <c r="AN10" s="1969">
        <v>1330</v>
      </c>
      <c r="AO10" s="1969">
        <v>1325</v>
      </c>
      <c r="AP10" s="1969">
        <v>5</v>
      </c>
      <c r="AQ10" s="1969">
        <v>639610</v>
      </c>
      <c r="AS10" s="1761">
        <v>0</v>
      </c>
      <c r="AT10" s="1969">
        <v>624630</v>
      </c>
      <c r="AU10" s="1969">
        <v>1045</v>
      </c>
      <c r="AV10" s="1969">
        <v>1011</v>
      </c>
      <c r="AW10" s="1969">
        <v>6</v>
      </c>
      <c r="AX10" s="1969">
        <v>623586</v>
      </c>
      <c r="AZ10" s="1761">
        <v>0</v>
      </c>
      <c r="BA10" s="1969">
        <v>598041</v>
      </c>
      <c r="BB10" s="1969">
        <v>1017</v>
      </c>
      <c r="BC10" s="1969">
        <v>1011</v>
      </c>
      <c r="BD10" s="1969">
        <v>6</v>
      </c>
      <c r="BE10" s="1969">
        <v>597024</v>
      </c>
      <c r="BG10" s="1761">
        <v>0</v>
      </c>
      <c r="BH10" s="1969">
        <v>579360</v>
      </c>
      <c r="BI10" s="1969">
        <v>956</v>
      </c>
      <c r="BJ10" s="1969">
        <v>951</v>
      </c>
      <c r="BK10" s="1969">
        <v>5</v>
      </c>
      <c r="BL10" s="1969">
        <v>578404</v>
      </c>
      <c r="BN10" s="1836">
        <v>0</v>
      </c>
      <c r="BO10" s="1969">
        <v>547987</v>
      </c>
      <c r="BP10" s="1969">
        <v>908</v>
      </c>
      <c r="BQ10" s="1969">
        <v>904</v>
      </c>
      <c r="BR10" s="1969">
        <v>4</v>
      </c>
      <c r="BS10" s="1969">
        <v>547079</v>
      </c>
      <c r="BU10" s="1836">
        <v>0</v>
      </c>
      <c r="BV10" s="1969">
        <v>533444</v>
      </c>
      <c r="BW10" s="1969">
        <v>937</v>
      </c>
      <c r="BX10" s="1969">
        <v>935</v>
      </c>
      <c r="BY10" s="1969">
        <v>2</v>
      </c>
      <c r="BZ10" s="1969">
        <v>532508</v>
      </c>
      <c r="CB10" s="1836">
        <v>0</v>
      </c>
      <c r="CC10" s="1969">
        <v>532801</v>
      </c>
      <c r="CD10" s="1969">
        <v>792</v>
      </c>
      <c r="CE10" s="1969">
        <v>789</v>
      </c>
      <c r="CF10" s="1969">
        <v>3</v>
      </c>
      <c r="CG10" s="1969">
        <v>532010</v>
      </c>
      <c r="CI10" s="1836">
        <v>0</v>
      </c>
      <c r="CJ10" s="1969">
        <v>511704</v>
      </c>
      <c r="CK10" s="1969">
        <v>796</v>
      </c>
      <c r="CL10" s="1969">
        <v>510908</v>
      </c>
      <c r="CN10" s="1836">
        <v>0</v>
      </c>
      <c r="CO10" s="1969">
        <v>505021</v>
      </c>
      <c r="CP10" s="1969">
        <v>782</v>
      </c>
      <c r="CQ10" s="1969">
        <v>504238</v>
      </c>
      <c r="CS10" s="1836">
        <v>0</v>
      </c>
      <c r="CT10" s="1969">
        <v>497878</v>
      </c>
      <c r="CU10" s="1969">
        <v>787</v>
      </c>
      <c r="CV10" s="1969">
        <v>497090</v>
      </c>
      <c r="CX10" s="1836">
        <v>0</v>
      </c>
      <c r="CY10" s="1969">
        <v>490687</v>
      </c>
      <c r="CZ10" s="1969">
        <v>774</v>
      </c>
      <c r="DA10" s="1969">
        <v>489913</v>
      </c>
      <c r="DC10" s="1836">
        <v>0</v>
      </c>
      <c r="DD10" s="1969">
        <v>496269</v>
      </c>
      <c r="DE10" s="1969">
        <v>745</v>
      </c>
      <c r="DF10" s="1969">
        <v>495525</v>
      </c>
      <c r="DH10" s="1836">
        <v>0</v>
      </c>
      <c r="DI10" s="1969">
        <v>485732</v>
      </c>
      <c r="DJ10" s="1969">
        <v>797</v>
      </c>
      <c r="DK10" s="1969">
        <v>484935</v>
      </c>
      <c r="DM10" s="1836">
        <v>0</v>
      </c>
      <c r="DN10" s="1969">
        <v>474837</v>
      </c>
      <c r="DO10" s="1969">
        <v>817</v>
      </c>
      <c r="DP10" s="1969">
        <v>474019</v>
      </c>
      <c r="DR10" s="1836">
        <v>0</v>
      </c>
      <c r="DS10" s="1969">
        <v>452463</v>
      </c>
      <c r="DT10" s="1969">
        <v>745</v>
      </c>
      <c r="DU10" s="1969">
        <v>451717</v>
      </c>
      <c r="DW10" s="1836">
        <v>0</v>
      </c>
      <c r="DX10" s="1969">
        <v>431397</v>
      </c>
      <c r="DY10" s="1969">
        <v>742</v>
      </c>
      <c r="DZ10" s="1969">
        <v>430654</v>
      </c>
      <c r="EB10" s="1836">
        <v>0</v>
      </c>
      <c r="EC10" s="1969">
        <v>424100</v>
      </c>
      <c r="ED10" s="1969">
        <v>802</v>
      </c>
      <c r="EE10" s="1969">
        <v>423298</v>
      </c>
      <c r="EG10" s="1836">
        <v>0</v>
      </c>
      <c r="EH10" s="1969">
        <v>390805</v>
      </c>
      <c r="EI10" s="1969">
        <v>754</v>
      </c>
      <c r="EJ10" s="1969">
        <v>390051</v>
      </c>
      <c r="EL10" s="1836">
        <v>0</v>
      </c>
      <c r="EM10" s="1969">
        <v>387856</v>
      </c>
      <c r="EN10" s="1969">
        <v>981</v>
      </c>
      <c r="EO10" s="1969">
        <v>386875</v>
      </c>
    </row>
    <row r="11" spans="1:146" ht="13.8" thickBot="1">
      <c r="A11" s="1322">
        <v>4</v>
      </c>
      <c r="B11" s="1970" t="s">
        <v>144</v>
      </c>
      <c r="C11" s="2256">
        <v>60218</v>
      </c>
      <c r="D11" s="2256">
        <v>2656237</v>
      </c>
      <c r="E11" s="2256">
        <v>59267</v>
      </c>
      <c r="F11" s="2256">
        <v>50233</v>
      </c>
      <c r="G11" s="2256">
        <v>445</v>
      </c>
      <c r="H11" s="2256">
        <v>2657188</v>
      </c>
      <c r="J11" s="2256">
        <v>58015</v>
      </c>
      <c r="K11" s="2256">
        <v>2567446</v>
      </c>
      <c r="L11" s="2256">
        <v>55183</v>
      </c>
      <c r="M11" s="2256">
        <v>49788</v>
      </c>
      <c r="N11" s="2256">
        <v>366</v>
      </c>
      <c r="O11" s="2256">
        <v>2570278</v>
      </c>
      <c r="Q11" s="2256">
        <v>59101</v>
      </c>
      <c r="R11" s="2256">
        <v>2595538</v>
      </c>
      <c r="S11" s="2256">
        <v>112867</v>
      </c>
      <c r="T11" s="2256">
        <v>109307</v>
      </c>
      <c r="U11" s="2256">
        <v>505</v>
      </c>
      <c r="V11" s="2256">
        <v>2541771</v>
      </c>
      <c r="X11" s="2095">
        <v>62140</v>
      </c>
      <c r="Y11" s="2096">
        <v>2509806</v>
      </c>
      <c r="Z11" s="2096">
        <v>122289</v>
      </c>
      <c r="AA11" s="2096">
        <v>112180</v>
      </c>
      <c r="AB11" s="2096">
        <v>440</v>
      </c>
      <c r="AC11" s="2096">
        <v>2449655</v>
      </c>
      <c r="AE11" s="2095">
        <v>62738</v>
      </c>
      <c r="AF11" s="2096">
        <v>2449536</v>
      </c>
      <c r="AG11" s="2096">
        <v>130834</v>
      </c>
      <c r="AH11" s="2096">
        <v>121316</v>
      </c>
      <c r="AI11" s="2096">
        <v>458</v>
      </c>
      <c r="AJ11" s="2096">
        <v>2381440</v>
      </c>
      <c r="AL11" s="2095">
        <v>57424</v>
      </c>
      <c r="AM11" s="2096">
        <v>2423246</v>
      </c>
      <c r="AN11" s="2096">
        <v>143082</v>
      </c>
      <c r="AO11" s="2096">
        <v>128879</v>
      </c>
      <c r="AP11" s="2096">
        <v>606</v>
      </c>
      <c r="AQ11" s="2096">
        <v>2337588</v>
      </c>
      <c r="AS11" s="2095">
        <v>64269</v>
      </c>
      <c r="AT11" s="2096">
        <v>2381353</v>
      </c>
      <c r="AU11" s="2096">
        <v>147446</v>
      </c>
      <c r="AV11" s="2096">
        <v>132139</v>
      </c>
      <c r="AW11" s="2096">
        <v>345</v>
      </c>
      <c r="AX11" s="2096">
        <v>2298176</v>
      </c>
      <c r="AZ11" s="2095">
        <v>68652</v>
      </c>
      <c r="BA11" s="2096">
        <v>2242551</v>
      </c>
      <c r="BB11" s="2096">
        <v>143716</v>
      </c>
      <c r="BC11" s="2096">
        <v>134389</v>
      </c>
      <c r="BD11" s="2096">
        <v>316</v>
      </c>
      <c r="BE11" s="2096">
        <v>2167487</v>
      </c>
      <c r="BG11" s="2095">
        <v>74476</v>
      </c>
      <c r="BH11" s="2096">
        <v>2276864</v>
      </c>
      <c r="BI11" s="2096">
        <v>157638</v>
      </c>
      <c r="BJ11" s="2096">
        <v>144537</v>
      </c>
      <c r="BK11" s="2096">
        <v>346</v>
      </c>
      <c r="BL11" s="2096">
        <v>2193702</v>
      </c>
      <c r="BN11" s="1971">
        <v>79151</v>
      </c>
      <c r="BO11" s="1972">
        <v>2139288</v>
      </c>
      <c r="BP11" s="1972">
        <v>157294</v>
      </c>
      <c r="BQ11" s="1972">
        <v>150788</v>
      </c>
      <c r="BR11" s="1972">
        <v>378</v>
      </c>
      <c r="BS11" s="1972">
        <v>2061145</v>
      </c>
      <c r="BU11" s="1971">
        <v>81978</v>
      </c>
      <c r="BV11" s="1972">
        <v>2115423</v>
      </c>
      <c r="BW11" s="1972">
        <v>162574</v>
      </c>
      <c r="BX11" s="1972">
        <v>158603</v>
      </c>
      <c r="BY11" s="1972">
        <v>393</v>
      </c>
      <c r="BZ11" s="1972">
        <v>2034828</v>
      </c>
      <c r="CB11" s="1971">
        <v>85199</v>
      </c>
      <c r="CC11" s="1972">
        <v>2084102</v>
      </c>
      <c r="CD11" s="1972">
        <v>176569</v>
      </c>
      <c r="CE11" s="1972">
        <v>166122</v>
      </c>
      <c r="CF11" s="1972">
        <v>388</v>
      </c>
      <c r="CG11" s="1972">
        <v>1992731</v>
      </c>
      <c r="CI11" s="1971">
        <v>81592</v>
      </c>
      <c r="CJ11" s="1972">
        <v>2041554</v>
      </c>
      <c r="CK11" s="1972">
        <v>169462</v>
      </c>
      <c r="CL11" s="1972">
        <v>1953684</v>
      </c>
      <c r="CN11" s="1971">
        <v>77942</v>
      </c>
      <c r="CO11" s="1972">
        <v>1983417</v>
      </c>
      <c r="CP11" s="1972">
        <v>168151</v>
      </c>
      <c r="CQ11" s="1972">
        <v>1893207</v>
      </c>
      <c r="CS11" s="1971">
        <v>70000</v>
      </c>
      <c r="CT11" s="1972">
        <v>1964388</v>
      </c>
      <c r="CU11" s="1972">
        <v>166707</v>
      </c>
      <c r="CV11" s="1972">
        <v>1867681</v>
      </c>
      <c r="CX11" s="1971">
        <v>68541</v>
      </c>
      <c r="CY11" s="1972">
        <v>1862349</v>
      </c>
      <c r="CZ11" s="1972">
        <v>163148</v>
      </c>
      <c r="DA11" s="1972">
        <v>1767742</v>
      </c>
      <c r="DC11" s="1971">
        <v>66806</v>
      </c>
      <c r="DD11" s="1972">
        <v>1869735</v>
      </c>
      <c r="DE11" s="1972">
        <v>157672</v>
      </c>
      <c r="DF11" s="1972">
        <v>1778869</v>
      </c>
      <c r="DH11" s="1971">
        <v>62978</v>
      </c>
      <c r="DI11" s="1972">
        <v>1790603</v>
      </c>
      <c r="DJ11" s="1972">
        <v>142937</v>
      </c>
      <c r="DK11" s="1972">
        <v>1710644</v>
      </c>
      <c r="DM11" s="1971">
        <v>28460</v>
      </c>
      <c r="DN11" s="1972">
        <v>1796372</v>
      </c>
      <c r="DO11" s="1972">
        <v>141701</v>
      </c>
      <c r="DP11" s="1972">
        <v>1683131</v>
      </c>
      <c r="DR11" s="1971">
        <v>27786</v>
      </c>
      <c r="DS11" s="1972">
        <v>1735768</v>
      </c>
      <c r="DT11" s="1972">
        <v>137763</v>
      </c>
      <c r="DU11" s="1972">
        <v>1625791</v>
      </c>
      <c r="DW11" s="1971">
        <v>24879</v>
      </c>
      <c r="DX11" s="1972">
        <v>1658928</v>
      </c>
      <c r="DY11" s="1972">
        <v>133963</v>
      </c>
      <c r="DZ11" s="1972">
        <v>1549844</v>
      </c>
      <c r="EB11" s="1971">
        <v>25032</v>
      </c>
      <c r="EC11" s="1972">
        <v>1673404.9158351398</v>
      </c>
      <c r="ED11" s="1972">
        <v>137218.72485945001</v>
      </c>
      <c r="EE11" s="1972">
        <v>1561218.1909756898</v>
      </c>
      <c r="EG11" s="1971">
        <v>23982</v>
      </c>
      <c r="EH11" s="1972">
        <v>1580072.8824120001</v>
      </c>
      <c r="EI11" s="1972">
        <v>132919.75551477002</v>
      </c>
      <c r="EJ11" s="1972">
        <v>1471135.1268972303</v>
      </c>
      <c r="EL11" s="1971">
        <v>28241</v>
      </c>
      <c r="EM11" s="1972">
        <v>1449659</v>
      </c>
      <c r="EN11" s="1972">
        <v>129349</v>
      </c>
      <c r="EO11" s="1972">
        <v>1348551</v>
      </c>
    </row>
    <row r="12" spans="1:146">
      <c r="X12" s="1973"/>
      <c r="Y12" s="1973"/>
      <c r="Z12" s="1973"/>
      <c r="AA12" s="1973"/>
      <c r="AB12" s="1973"/>
      <c r="AC12" s="1973"/>
      <c r="AE12" s="1973"/>
      <c r="AF12" s="1973"/>
      <c r="AG12" s="1973"/>
      <c r="AH12" s="1973"/>
      <c r="AI12" s="1973"/>
      <c r="AJ12" s="1973"/>
      <c r="AL12" s="1973"/>
      <c r="AM12" s="1973"/>
      <c r="AN12" s="1973"/>
      <c r="AO12" s="1973"/>
      <c r="AP12" s="1973"/>
      <c r="AQ12" s="1973"/>
      <c r="AS12" s="1973"/>
      <c r="AT12" s="1973"/>
      <c r="AU12" s="1973"/>
      <c r="AV12" s="1973"/>
      <c r="AW12" s="1973"/>
      <c r="AX12" s="1973"/>
      <c r="AZ12" s="1973"/>
      <c r="BA12" s="1973"/>
      <c r="BB12" s="1973"/>
      <c r="BC12" s="1973"/>
      <c r="BD12" s="1973"/>
      <c r="BE12" s="1973"/>
      <c r="BG12" s="1973"/>
      <c r="BH12" s="1973"/>
      <c r="BI12" s="1973"/>
      <c r="BJ12" s="1973"/>
      <c r="BK12" s="1973"/>
      <c r="BL12" s="1973"/>
      <c r="BN12" s="1973"/>
      <c r="BO12" s="1973"/>
      <c r="BP12" s="1973"/>
      <c r="BQ12" s="1973"/>
      <c r="BR12" s="1973"/>
      <c r="BS12" s="1973"/>
      <c r="BU12" s="1973"/>
      <c r="BV12" s="1973"/>
      <c r="BW12" s="1973"/>
      <c r="BX12" s="1973"/>
      <c r="BY12" s="1973"/>
      <c r="BZ12" s="1973"/>
      <c r="CB12" s="1973"/>
      <c r="CC12" s="1973"/>
      <c r="CD12" s="1973"/>
      <c r="CE12" s="1973"/>
      <c r="CF12" s="1973"/>
      <c r="CG12" s="1973"/>
      <c r="CI12" s="1352" t="s">
        <v>1467</v>
      </c>
      <c r="CJ12" s="1973"/>
      <c r="CK12" s="1973"/>
      <c r="CL12" s="1973"/>
      <c r="CN12" s="1973"/>
      <c r="CO12" s="1973"/>
      <c r="CP12" s="1973"/>
      <c r="CQ12" s="1973"/>
      <c r="CS12" s="1973"/>
      <c r="CT12" s="1973"/>
      <c r="CU12" s="1973"/>
      <c r="CV12" s="1973"/>
      <c r="CX12" s="1973"/>
      <c r="CY12" s="1973"/>
      <c r="CZ12" s="1973"/>
      <c r="DA12" s="1973"/>
      <c r="DC12" s="1973"/>
      <c r="DD12" s="1973"/>
      <c r="DE12" s="1973"/>
      <c r="DF12" s="1973"/>
      <c r="DH12" s="1973"/>
      <c r="DI12" s="1973"/>
      <c r="DJ12" s="1973"/>
      <c r="DK12" s="1973"/>
      <c r="DM12" s="1973"/>
      <c r="DN12" s="1973"/>
      <c r="DO12" s="1973"/>
      <c r="DP12" s="1973"/>
      <c r="DR12" s="1973"/>
      <c r="DS12" s="1973"/>
      <c r="DT12" s="1973"/>
      <c r="DU12" s="1973"/>
      <c r="DW12" s="1973"/>
      <c r="DX12" s="1973"/>
      <c r="DY12" s="1973"/>
      <c r="DZ12" s="1973"/>
      <c r="EB12" s="1973"/>
      <c r="EC12" s="1973"/>
      <c r="ED12" s="1973"/>
      <c r="EE12" s="1973"/>
      <c r="EG12" s="1973"/>
      <c r="EH12" s="1973"/>
      <c r="EI12" s="1973"/>
      <c r="EJ12" s="1973"/>
      <c r="EL12" s="1973"/>
    </row>
  </sheetData>
  <mergeCells count="96">
    <mergeCell ref="X4:Y4"/>
    <mergeCell ref="Z4:Z5"/>
    <mergeCell ref="AA4:AA5"/>
    <mergeCell ref="AB4:AB5"/>
    <mergeCell ref="AC4:AC5"/>
    <mergeCell ref="AE4:AF4"/>
    <mergeCell ref="AG4:AG5"/>
    <mergeCell ref="AH4:AH5"/>
    <mergeCell ref="AI4:AI5"/>
    <mergeCell ref="AJ4:AJ5"/>
    <mergeCell ref="AL4:AM4"/>
    <mergeCell ref="AN4:AN5"/>
    <mergeCell ref="AO4:AO5"/>
    <mergeCell ref="AP4:AP5"/>
    <mergeCell ref="AQ4:AQ5"/>
    <mergeCell ref="AS4:AT4"/>
    <mergeCell ref="AU4:AU5"/>
    <mergeCell ref="AV4:AV5"/>
    <mergeCell ref="AW4:AW5"/>
    <mergeCell ref="AX4:AX5"/>
    <mergeCell ref="BG4:BH4"/>
    <mergeCell ref="BI4:BI5"/>
    <mergeCell ref="BJ4:BJ5"/>
    <mergeCell ref="BK4:BK5"/>
    <mergeCell ref="BL4:BL5"/>
    <mergeCell ref="CB4:CC4"/>
    <mergeCell ref="CD4:CD5"/>
    <mergeCell ref="CG4:CG5"/>
    <mergeCell ref="CE4:CE5"/>
    <mergeCell ref="CF4:CF5"/>
    <mergeCell ref="DC4:DD4"/>
    <mergeCell ref="DE4:DE5"/>
    <mergeCell ref="DF4:DF5"/>
    <mergeCell ref="CX4:CY4"/>
    <mergeCell ref="CN4:CO4"/>
    <mergeCell ref="CP4:CP5"/>
    <mergeCell ref="CQ4:CQ5"/>
    <mergeCell ref="CS4:CT4"/>
    <mergeCell ref="CU4:CU5"/>
    <mergeCell ref="DW4:DX4"/>
    <mergeCell ref="DY4:DY5"/>
    <mergeCell ref="DH4:DI4"/>
    <mergeCell ref="DJ4:DJ5"/>
    <mergeCell ref="DK4:DK5"/>
    <mergeCell ref="DR4:DS4"/>
    <mergeCell ref="DT4:DT5"/>
    <mergeCell ref="DU4:DU5"/>
    <mergeCell ref="DM4:DN4"/>
    <mergeCell ref="DO4:DO5"/>
    <mergeCell ref="DP4:DP5"/>
    <mergeCell ref="DZ4:DZ5"/>
    <mergeCell ref="EO4:EO5"/>
    <mergeCell ref="EG4:EH4"/>
    <mergeCell ref="EI4:EI5"/>
    <mergeCell ref="EJ4:EJ5"/>
    <mergeCell ref="EB4:EC4"/>
    <mergeCell ref="ED4:ED5"/>
    <mergeCell ref="EE4:EE5"/>
    <mergeCell ref="EL4:EM4"/>
    <mergeCell ref="EN4:EN5"/>
    <mergeCell ref="CI4:CJ4"/>
    <mergeCell ref="CK4:CK5"/>
    <mergeCell ref="CL4:CL5"/>
    <mergeCell ref="CZ4:CZ5"/>
    <mergeCell ref="DA4:DA5"/>
    <mergeCell ref="CV4:CV5"/>
    <mergeCell ref="BU4:BV4"/>
    <mergeCell ref="BW4:BW5"/>
    <mergeCell ref="BX4:BX5"/>
    <mergeCell ref="BY4:BY5"/>
    <mergeCell ref="BZ4:BZ5"/>
    <mergeCell ref="BN4:BO4"/>
    <mergeCell ref="BP4:BP5"/>
    <mergeCell ref="BQ4:BQ5"/>
    <mergeCell ref="BR4:BR5"/>
    <mergeCell ref="BS4:BS5"/>
    <mergeCell ref="AZ4:BA4"/>
    <mergeCell ref="BB4:BB5"/>
    <mergeCell ref="BC4:BC5"/>
    <mergeCell ref="BD4:BD5"/>
    <mergeCell ref="BE4:BE5"/>
    <mergeCell ref="Q4:R4"/>
    <mergeCell ref="S4:S5"/>
    <mergeCell ref="T4:T5"/>
    <mergeCell ref="U4:U5"/>
    <mergeCell ref="V4:V5"/>
    <mergeCell ref="J4:K4"/>
    <mergeCell ref="L4:L5"/>
    <mergeCell ref="M4:M5"/>
    <mergeCell ref="N4:N5"/>
    <mergeCell ref="O4:O5"/>
    <mergeCell ref="C4:D4"/>
    <mergeCell ref="E4:E5"/>
    <mergeCell ref="F4:F5"/>
    <mergeCell ref="G4:G5"/>
    <mergeCell ref="H4:H5"/>
  </mergeCells>
  <hyperlinks>
    <hyperlink ref="B2" location="Contents!C26" display="Credit Quality of Assets" xr:uid="{D34FB507-305B-4724-8CFC-670D8697FE1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4100-E34F-42FA-A727-561C39474FAC}">
  <sheetPr codeName="Planilha21">
    <tabColor rgb="FF73C6A1"/>
  </sheetPr>
  <dimension ref="A1:D75"/>
  <sheetViews>
    <sheetView showGridLines="0" topLeftCell="B54" zoomScale="80" zoomScaleNormal="80" workbookViewId="0">
      <selection activeCell="D76" sqref="D76"/>
    </sheetView>
  </sheetViews>
  <sheetFormatPr defaultColWidth="9.21875" defaultRowHeight="13.2"/>
  <cols>
    <col min="1" max="1" width="2" style="1118" hidden="1" customWidth="1"/>
    <col min="2" max="2" width="72.77734375" style="1118" bestFit="1" customWidth="1"/>
    <col min="3" max="3" width="14.44140625" style="1118" customWidth="1"/>
    <col min="4" max="16384" width="9.21875" style="1118"/>
  </cols>
  <sheetData>
    <row r="1" spans="1:4" s="1209" customFormat="1" ht="5.25" customHeight="1">
      <c r="A1" s="1324"/>
      <c r="B1" s="1210"/>
      <c r="C1" s="1211"/>
      <c r="D1" s="1208"/>
    </row>
    <row r="2" spans="1:4" ht="15.75" customHeight="1">
      <c r="B2" s="1645" t="s">
        <v>1468</v>
      </c>
      <c r="C2" s="1646"/>
    </row>
    <row r="3" spans="1:4" ht="13.8" thickBot="1">
      <c r="B3" s="1085" t="s">
        <v>65</v>
      </c>
      <c r="C3" s="2379" t="s">
        <v>144</v>
      </c>
    </row>
    <row r="4" spans="1:4">
      <c r="B4" s="1327" t="s">
        <v>1469</v>
      </c>
      <c r="C4" s="1761">
        <v>81592</v>
      </c>
    </row>
    <row r="5" spans="1:4">
      <c r="B5" s="1327" t="s">
        <v>1470</v>
      </c>
      <c r="C5" s="1761">
        <v>9899</v>
      </c>
    </row>
    <row r="6" spans="1:4">
      <c r="B6" s="1327" t="s">
        <v>1471</v>
      </c>
      <c r="C6" s="1761">
        <v>-563</v>
      </c>
    </row>
    <row r="7" spans="1:4">
      <c r="B7" s="1327" t="s">
        <v>1472</v>
      </c>
      <c r="C7" s="1761">
        <v>-12731</v>
      </c>
    </row>
    <row r="8" spans="1:4">
      <c r="B8" s="1687" t="s">
        <v>1473</v>
      </c>
      <c r="C8" s="1842">
        <v>7002</v>
      </c>
    </row>
    <row r="9" spans="1:4" ht="13.8" thickBot="1">
      <c r="B9" s="1690" t="s">
        <v>1474</v>
      </c>
      <c r="C9" s="1852">
        <v>85199</v>
      </c>
    </row>
    <row r="10" spans="1:4">
      <c r="B10" s="1327" t="s">
        <v>1475</v>
      </c>
      <c r="C10" s="1761">
        <v>85199</v>
      </c>
    </row>
    <row r="11" spans="1:4">
      <c r="B11" s="1327" t="s">
        <v>1470</v>
      </c>
      <c r="C11" s="1761">
        <v>9571</v>
      </c>
    </row>
    <row r="12" spans="1:4">
      <c r="B12" s="1327" t="s">
        <v>1471</v>
      </c>
      <c r="C12" s="1761">
        <v>-466</v>
      </c>
    </row>
    <row r="13" spans="1:4">
      <c r="B13" s="1327" t="s">
        <v>1472</v>
      </c>
      <c r="C13" s="1761">
        <v>-14867</v>
      </c>
    </row>
    <row r="14" spans="1:4">
      <c r="B14" s="1687" t="s">
        <v>1473</v>
      </c>
      <c r="C14" s="1842">
        <v>2541</v>
      </c>
    </row>
    <row r="15" spans="1:4" ht="13.8" thickBot="1">
      <c r="B15" s="1690" t="s">
        <v>1476</v>
      </c>
      <c r="C15" s="1852">
        <v>81978</v>
      </c>
    </row>
    <row r="16" spans="1:4">
      <c r="B16" s="1327" t="s">
        <v>1477</v>
      </c>
      <c r="C16" s="1761">
        <v>81978</v>
      </c>
    </row>
    <row r="17" spans="2:3">
      <c r="B17" s="1327" t="s">
        <v>1470</v>
      </c>
      <c r="C17" s="1761">
        <v>10258</v>
      </c>
    </row>
    <row r="18" spans="2:3">
      <c r="B18" s="1327" t="s">
        <v>1471</v>
      </c>
      <c r="C18" s="1761">
        <v>-530</v>
      </c>
    </row>
    <row r="19" spans="2:3">
      <c r="B19" s="1327" t="s">
        <v>1472</v>
      </c>
      <c r="C19" s="1761">
        <v>-14715</v>
      </c>
    </row>
    <row r="20" spans="2:3">
      <c r="B20" s="1687" t="s">
        <v>1473</v>
      </c>
      <c r="C20" s="1842">
        <v>2160</v>
      </c>
    </row>
    <row r="21" spans="2:3" ht="13.8" thickBot="1">
      <c r="B21" s="1690" t="s">
        <v>1478</v>
      </c>
      <c r="C21" s="1963">
        <v>79151</v>
      </c>
    </row>
    <row r="22" spans="2:3">
      <c r="B22" s="1327" t="s">
        <v>1479</v>
      </c>
      <c r="C22" s="1761">
        <v>79151</v>
      </c>
    </row>
    <row r="23" spans="2:3">
      <c r="B23" s="1327" t="s">
        <v>1470</v>
      </c>
      <c r="C23" s="1761">
        <v>9256</v>
      </c>
    </row>
    <row r="24" spans="2:3">
      <c r="B24" s="1327" t="s">
        <v>1471</v>
      </c>
      <c r="C24" s="1761">
        <v>-1671</v>
      </c>
    </row>
    <row r="25" spans="2:3">
      <c r="B25" s="1327" t="s">
        <v>1472</v>
      </c>
      <c r="C25" s="1761">
        <v>-13481</v>
      </c>
    </row>
    <row r="26" spans="2:3">
      <c r="B26" s="1687" t="s">
        <v>1473</v>
      </c>
      <c r="C26" s="1842">
        <v>1221</v>
      </c>
    </row>
    <row r="27" spans="2:3" ht="13.8" thickBot="1">
      <c r="B27" s="1690" t="s">
        <v>1480</v>
      </c>
      <c r="C27" s="1963">
        <v>74476</v>
      </c>
    </row>
    <row r="28" spans="2:3">
      <c r="B28" s="1327" t="s">
        <v>1481</v>
      </c>
      <c r="C28" s="2059">
        <v>74476</v>
      </c>
    </row>
    <row r="29" spans="2:3">
      <c r="B29" s="1327" t="s">
        <v>1470</v>
      </c>
      <c r="C29" s="2059">
        <v>9352</v>
      </c>
    </row>
    <row r="30" spans="2:3">
      <c r="B30" s="1327" t="s">
        <v>1471</v>
      </c>
      <c r="C30" s="2059">
        <v>-596</v>
      </c>
    </row>
    <row r="31" spans="2:3">
      <c r="B31" s="1327" t="s">
        <v>1472</v>
      </c>
      <c r="C31" s="2059">
        <v>-13575</v>
      </c>
    </row>
    <row r="32" spans="2:3">
      <c r="B32" s="1687" t="s">
        <v>1473</v>
      </c>
      <c r="C32" s="2060">
        <v>-1005</v>
      </c>
    </row>
    <row r="33" spans="2:3" ht="13.8" thickBot="1">
      <c r="B33" s="1690" t="s">
        <v>1482</v>
      </c>
      <c r="C33" s="2006">
        <v>68652</v>
      </c>
    </row>
    <row r="34" spans="2:3">
      <c r="B34" s="1327" t="s">
        <v>1483</v>
      </c>
      <c r="C34" s="1761">
        <v>68652</v>
      </c>
    </row>
    <row r="35" spans="2:3">
      <c r="B35" s="1327" t="s">
        <v>1470</v>
      </c>
      <c r="C35" s="1761">
        <v>8702</v>
      </c>
    </row>
    <row r="36" spans="2:3">
      <c r="B36" s="1327" t="s">
        <v>1471</v>
      </c>
      <c r="C36" s="1761">
        <v>-643</v>
      </c>
    </row>
    <row r="37" spans="2:3">
      <c r="B37" s="1327" t="s">
        <v>1472</v>
      </c>
      <c r="C37" s="1761">
        <v>-11777</v>
      </c>
    </row>
    <row r="38" spans="2:3">
      <c r="B38" s="1687" t="s">
        <v>1473</v>
      </c>
      <c r="C38" s="1842">
        <v>-665</v>
      </c>
    </row>
    <row r="39" spans="2:3" ht="13.8" thickBot="1">
      <c r="B39" s="1690" t="s">
        <v>1484</v>
      </c>
      <c r="C39" s="2006">
        <v>64269</v>
      </c>
    </row>
    <row r="40" spans="2:3">
      <c r="B40" s="1327" t="s">
        <v>2863</v>
      </c>
      <c r="C40" s="1761">
        <v>64269</v>
      </c>
    </row>
    <row r="41" spans="2:3">
      <c r="B41" s="1327" t="s">
        <v>1470</v>
      </c>
      <c r="C41" s="1761">
        <v>11648</v>
      </c>
    </row>
    <row r="42" spans="2:3">
      <c r="B42" s="1327" t="s">
        <v>1471</v>
      </c>
      <c r="C42" s="1761">
        <v>-9168</v>
      </c>
    </row>
    <row r="43" spans="2:3">
      <c r="B43" s="1327" t="s">
        <v>1472</v>
      </c>
      <c r="C43" s="1761">
        <v>-9305</v>
      </c>
    </row>
    <row r="44" spans="2:3">
      <c r="B44" s="1687" t="s">
        <v>1473</v>
      </c>
      <c r="C44" s="1842">
        <v>-20</v>
      </c>
    </row>
    <row r="45" spans="2:3" ht="13.8" thickBot="1">
      <c r="B45" s="1690" t="s">
        <v>2855</v>
      </c>
      <c r="C45" s="2006">
        <v>57424</v>
      </c>
    </row>
    <row r="46" spans="2:3">
      <c r="B46" s="1327" t="s">
        <v>2893</v>
      </c>
      <c r="C46" s="1761">
        <v>64090</v>
      </c>
    </row>
    <row r="47" spans="2:3">
      <c r="B47" s="1327" t="s">
        <v>1470</v>
      </c>
      <c r="C47" s="1761">
        <v>13314</v>
      </c>
    </row>
    <row r="48" spans="2:3">
      <c r="B48" s="1327" t="s">
        <v>1471</v>
      </c>
      <c r="C48" s="1761">
        <v>-1483</v>
      </c>
    </row>
    <row r="49" spans="2:3">
      <c r="B49" s="1327" t="s">
        <v>1472</v>
      </c>
      <c r="C49" s="1761">
        <v>-10918</v>
      </c>
    </row>
    <row r="50" spans="2:3">
      <c r="B50" s="1687" t="s">
        <v>1473</v>
      </c>
      <c r="C50" s="1842">
        <v>-2265</v>
      </c>
    </row>
    <row r="51" spans="2:3" ht="13.8" thickBot="1">
      <c r="B51" s="1690" t="s">
        <v>2894</v>
      </c>
      <c r="C51" s="2006">
        <v>62738</v>
      </c>
    </row>
    <row r="52" spans="2:3">
      <c r="B52" s="1327" t="s">
        <v>2927</v>
      </c>
      <c r="C52" s="1761">
        <v>62738</v>
      </c>
    </row>
    <row r="53" spans="2:3">
      <c r="B53" s="1327" t="s">
        <v>1470</v>
      </c>
      <c r="C53" s="1761">
        <v>13452</v>
      </c>
    </row>
    <row r="54" spans="2:3">
      <c r="B54" s="1327" t="s">
        <v>1471</v>
      </c>
      <c r="C54" s="1761">
        <v>-1664</v>
      </c>
    </row>
    <row r="55" spans="2:3">
      <c r="B55" s="1327" t="s">
        <v>1472</v>
      </c>
      <c r="C55" s="1761">
        <v>-12013</v>
      </c>
    </row>
    <row r="56" spans="2:3">
      <c r="B56" s="1687" t="s">
        <v>1473</v>
      </c>
      <c r="C56" s="1842">
        <v>-373</v>
      </c>
    </row>
    <row r="57" spans="2:3" ht="13.8" thickBot="1">
      <c r="B57" s="1690" t="s">
        <v>2926</v>
      </c>
      <c r="C57" s="2006">
        <v>62140</v>
      </c>
    </row>
    <row r="58" spans="2:3">
      <c r="B58" s="1327" t="s">
        <v>3252</v>
      </c>
      <c r="C58" s="1761">
        <v>62140</v>
      </c>
    </row>
    <row r="59" spans="2:3">
      <c r="B59" s="1327" t="s">
        <v>1470</v>
      </c>
      <c r="C59" s="1761">
        <v>16448</v>
      </c>
    </row>
    <row r="60" spans="2:3">
      <c r="B60" s="1327" t="s">
        <v>1471</v>
      </c>
      <c r="C60" s="1761">
        <v>-1545</v>
      </c>
    </row>
    <row r="61" spans="2:3">
      <c r="B61" s="1327" t="s">
        <v>1472</v>
      </c>
      <c r="C61" s="1761">
        <v>-10209</v>
      </c>
    </row>
    <row r="62" spans="2:3">
      <c r="B62" s="1687" t="s">
        <v>1473</v>
      </c>
      <c r="C62" s="1842">
        <v>-7733</v>
      </c>
    </row>
    <row r="63" spans="2:3" ht="13.8" thickBot="1">
      <c r="B63" s="1690" t="s">
        <v>2944</v>
      </c>
      <c r="C63" s="2006">
        <v>59101</v>
      </c>
    </row>
    <row r="64" spans="2:3">
      <c r="B64" s="1327" t="s">
        <v>3008</v>
      </c>
      <c r="C64" s="1761">
        <v>56392</v>
      </c>
    </row>
    <row r="65" spans="2:3">
      <c r="B65" s="1327" t="s">
        <v>1470</v>
      </c>
      <c r="C65" s="1761">
        <v>12119</v>
      </c>
    </row>
    <row r="66" spans="2:3">
      <c r="B66" s="1327" t="s">
        <v>1471</v>
      </c>
      <c r="C66" s="1761">
        <v>-1730</v>
      </c>
    </row>
    <row r="67" spans="2:3">
      <c r="B67" s="1327" t="s">
        <v>1472</v>
      </c>
      <c r="C67" s="1761">
        <v>-9430</v>
      </c>
    </row>
    <row r="68" spans="2:3">
      <c r="B68" s="1687" t="s">
        <v>1473</v>
      </c>
      <c r="C68" s="1842">
        <v>664</v>
      </c>
    </row>
    <row r="69" spans="2:3" ht="13.8" thickBot="1">
      <c r="B69" s="1690" t="s">
        <v>3007</v>
      </c>
      <c r="C69" s="2006">
        <v>58015</v>
      </c>
    </row>
    <row r="70" spans="2:3">
      <c r="B70" s="1327" t="s">
        <v>3266</v>
      </c>
      <c r="C70" s="1761">
        <v>58015</v>
      </c>
    </row>
    <row r="71" spans="2:3">
      <c r="B71" s="1327" t="s">
        <v>1470</v>
      </c>
      <c r="C71" s="1761">
        <v>11992</v>
      </c>
    </row>
    <row r="72" spans="2:3">
      <c r="B72" s="1327" t="s">
        <v>1471</v>
      </c>
      <c r="C72" s="1761">
        <v>-1473</v>
      </c>
    </row>
    <row r="73" spans="2:3">
      <c r="B73" s="1327" t="s">
        <v>1472</v>
      </c>
      <c r="C73" s="1761">
        <v>-8809</v>
      </c>
    </row>
    <row r="74" spans="2:3">
      <c r="B74" s="1687" t="s">
        <v>1473</v>
      </c>
      <c r="C74" s="1842">
        <v>493</v>
      </c>
    </row>
    <row r="75" spans="2:3" ht="13.8" thickBot="1">
      <c r="B75" s="1690" t="s">
        <v>3267</v>
      </c>
      <c r="C75" s="2006">
        <v>60218</v>
      </c>
    </row>
  </sheetData>
  <hyperlinks>
    <hyperlink ref="B2" location="Contents!C28" display="Changes in Stock of defaulted loans and debts securities" xr:uid="{59A09C68-F5C2-4E27-A399-442AAFA8873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612B-B7C7-4389-A2D2-645A6C0C18CC}">
  <sheetPr codeName="Planilha22">
    <tabColor rgb="FF5F6062"/>
  </sheetPr>
  <dimension ref="A1:D77"/>
  <sheetViews>
    <sheetView showGridLines="0" topLeftCell="B1" zoomScale="80" zoomScaleNormal="80" workbookViewId="0">
      <selection activeCell="B1" sqref="B1"/>
    </sheetView>
  </sheetViews>
  <sheetFormatPr defaultColWidth="9.21875" defaultRowHeight="13.2"/>
  <cols>
    <col min="1" max="1" width="2" style="1118" hidden="1" customWidth="1"/>
    <col min="2" max="2" width="89.21875" style="1118" bestFit="1" customWidth="1"/>
    <col min="3" max="3" width="14.44140625" style="1118" customWidth="1"/>
    <col min="4" max="16384" width="9.21875" style="1118"/>
  </cols>
  <sheetData>
    <row r="1" spans="1:4" s="1209" customFormat="1" ht="5.25" customHeight="1">
      <c r="A1" s="1324"/>
      <c r="B1" s="1210"/>
      <c r="C1" s="1211"/>
      <c r="D1" s="1208"/>
    </row>
    <row r="2" spans="1:4" ht="15.75" customHeight="1">
      <c r="B2" s="1645" t="s">
        <v>1468</v>
      </c>
      <c r="C2" s="1646"/>
    </row>
    <row r="3" spans="1:4" ht="13.8" thickBot="1">
      <c r="B3" s="1085" t="s">
        <v>65</v>
      </c>
      <c r="C3" s="1667" t="s">
        <v>144</v>
      </c>
    </row>
    <row r="4" spans="1:4" hidden="1">
      <c r="A4" s="1575">
        <v>1</v>
      </c>
      <c r="B4" s="1327" t="s">
        <v>1485</v>
      </c>
      <c r="C4" s="1318">
        <v>28803</v>
      </c>
    </row>
    <row r="5" spans="1:4" hidden="1">
      <c r="A5" s="1575">
        <v>2</v>
      </c>
      <c r="B5" s="1327" t="s">
        <v>1486</v>
      </c>
      <c r="C5" s="1318">
        <v>16588</v>
      </c>
    </row>
    <row r="6" spans="1:4" hidden="1">
      <c r="A6" s="1575">
        <v>3</v>
      </c>
      <c r="B6" s="1327" t="s">
        <v>1487</v>
      </c>
      <c r="C6" s="1318">
        <v>-1912</v>
      </c>
    </row>
    <row r="7" spans="1:4" hidden="1">
      <c r="A7" s="1575">
        <v>4</v>
      </c>
      <c r="B7" s="1327" t="s">
        <v>1472</v>
      </c>
      <c r="C7" s="1318">
        <v>-13870</v>
      </c>
    </row>
    <row r="8" spans="1:4" hidden="1">
      <c r="A8" s="1575">
        <v>5</v>
      </c>
      <c r="B8" s="1687" t="s">
        <v>1473</v>
      </c>
      <c r="C8" s="1318">
        <v>-1368</v>
      </c>
    </row>
    <row r="9" spans="1:4" ht="13.8" hidden="1" thickBot="1">
      <c r="A9" s="1575">
        <v>6</v>
      </c>
      <c r="B9" s="1958" t="s">
        <v>1488</v>
      </c>
      <c r="C9" s="1959">
        <v>28241</v>
      </c>
    </row>
    <row r="10" spans="1:4" hidden="1">
      <c r="B10" s="1327" t="s">
        <v>1489</v>
      </c>
      <c r="C10" s="1761">
        <v>28240.719782259999</v>
      </c>
    </row>
    <row r="11" spans="1:4" hidden="1">
      <c r="B11" s="1327" t="s">
        <v>1486</v>
      </c>
      <c r="C11" s="1761">
        <v>15671.728336390001</v>
      </c>
    </row>
    <row r="12" spans="1:4" hidden="1">
      <c r="B12" s="1327" t="s">
        <v>1487</v>
      </c>
      <c r="C12" s="1761">
        <v>-2864.8171678899998</v>
      </c>
    </row>
    <row r="13" spans="1:4" hidden="1">
      <c r="B13" s="1327" t="s">
        <v>1472</v>
      </c>
      <c r="C13" s="1761">
        <v>-13599.856448658582</v>
      </c>
    </row>
    <row r="14" spans="1:4" hidden="1">
      <c r="B14" s="1687" t="s">
        <v>1473</v>
      </c>
      <c r="C14" s="1842">
        <v>-3466.1266949614196</v>
      </c>
    </row>
    <row r="15" spans="1:4" ht="13.8" hidden="1" thickBot="1">
      <c r="B15" s="1958" t="s">
        <v>1490</v>
      </c>
      <c r="C15" s="1959">
        <v>23981.647807139994</v>
      </c>
    </row>
    <row r="16" spans="1:4" hidden="1">
      <c r="B16" s="1327" t="s">
        <v>1491</v>
      </c>
      <c r="C16" s="1761">
        <v>23982</v>
      </c>
    </row>
    <row r="17" spans="2:3" hidden="1">
      <c r="B17" s="1327" t="s">
        <v>1486</v>
      </c>
      <c r="C17" s="1761">
        <v>9938</v>
      </c>
    </row>
    <row r="18" spans="2:3" hidden="1">
      <c r="B18" s="1327" t="s">
        <v>1487</v>
      </c>
      <c r="C18" s="1761">
        <v>-537</v>
      </c>
    </row>
    <row r="19" spans="2:3" hidden="1">
      <c r="B19" s="1327" t="s">
        <v>1472</v>
      </c>
      <c r="C19" s="1761">
        <v>-7105</v>
      </c>
    </row>
    <row r="20" spans="2:3" hidden="1">
      <c r="B20" s="1687" t="s">
        <v>1473</v>
      </c>
      <c r="C20" s="1842">
        <v>-1246</v>
      </c>
    </row>
    <row r="21" spans="2:3" ht="13.8" hidden="1" thickBot="1">
      <c r="B21" s="1958" t="s">
        <v>1492</v>
      </c>
      <c r="C21" s="1959">
        <v>25032</v>
      </c>
    </row>
    <row r="22" spans="2:3" hidden="1">
      <c r="B22" s="1327" t="s">
        <v>1493</v>
      </c>
      <c r="C22" s="1761">
        <v>25032</v>
      </c>
    </row>
    <row r="23" spans="2:3" hidden="1">
      <c r="B23" s="1327" t="s">
        <v>1486</v>
      </c>
      <c r="C23" s="1761">
        <v>7890</v>
      </c>
    </row>
    <row r="24" spans="2:3" hidden="1">
      <c r="B24" s="1327" t="s">
        <v>1487</v>
      </c>
      <c r="C24" s="1761">
        <v>-474</v>
      </c>
    </row>
    <row r="25" spans="2:3" hidden="1">
      <c r="B25" s="1327" t="s">
        <v>1472</v>
      </c>
      <c r="C25" s="1761">
        <v>-6689</v>
      </c>
    </row>
    <row r="26" spans="2:3" hidden="1">
      <c r="B26" s="1687" t="s">
        <v>1473</v>
      </c>
      <c r="C26" s="1842">
        <v>-880</v>
      </c>
    </row>
    <row r="27" spans="2:3" ht="13.8" hidden="1" thickBot="1">
      <c r="B27" s="1958" t="s">
        <v>1494</v>
      </c>
      <c r="C27" s="1959">
        <v>24879</v>
      </c>
    </row>
    <row r="28" spans="2:3" hidden="1">
      <c r="B28" s="1327" t="s">
        <v>1495</v>
      </c>
      <c r="C28" s="1761">
        <v>24879</v>
      </c>
    </row>
    <row r="29" spans="2:3" hidden="1">
      <c r="B29" s="1327" t="s">
        <v>1486</v>
      </c>
      <c r="C29" s="1761">
        <v>8729</v>
      </c>
    </row>
    <row r="30" spans="2:3" hidden="1">
      <c r="B30" s="1327" t="s">
        <v>1487</v>
      </c>
      <c r="C30" s="1761">
        <v>-417</v>
      </c>
    </row>
    <row r="31" spans="2:3" hidden="1">
      <c r="B31" s="1327" t="s">
        <v>1472</v>
      </c>
      <c r="C31" s="1761">
        <v>-5937</v>
      </c>
    </row>
    <row r="32" spans="2:3" hidden="1">
      <c r="B32" s="1687" t="s">
        <v>1473</v>
      </c>
      <c r="C32" s="1842">
        <v>532</v>
      </c>
    </row>
    <row r="33" spans="1:3" ht="13.8" hidden="1" thickBot="1">
      <c r="B33" s="1958" t="s">
        <v>1496</v>
      </c>
      <c r="C33" s="1959">
        <v>27786</v>
      </c>
    </row>
    <row r="34" spans="1:3" hidden="1">
      <c r="B34" s="1327" t="s">
        <v>1497</v>
      </c>
      <c r="C34" s="1761">
        <v>27786</v>
      </c>
    </row>
    <row r="35" spans="1:3" hidden="1">
      <c r="B35" s="1327" t="s">
        <v>1486</v>
      </c>
      <c r="C35" s="1761">
        <v>8223</v>
      </c>
    </row>
    <row r="36" spans="1:3" hidden="1">
      <c r="B36" s="1327" t="s">
        <v>1487</v>
      </c>
      <c r="C36" s="1761">
        <v>-870</v>
      </c>
    </row>
    <row r="37" spans="1:3" hidden="1">
      <c r="B37" s="1327" t="s">
        <v>1472</v>
      </c>
      <c r="C37" s="1761">
        <v>-5614</v>
      </c>
    </row>
    <row r="38" spans="1:3" hidden="1">
      <c r="B38" s="1687" t="s">
        <v>1473</v>
      </c>
      <c r="C38" s="1842">
        <v>-1065</v>
      </c>
    </row>
    <row r="39" spans="1:3" ht="13.8" hidden="1" thickBot="1">
      <c r="A39" s="1960"/>
      <c r="B39" s="1961" t="s">
        <v>1498</v>
      </c>
      <c r="C39" s="1962">
        <v>28460</v>
      </c>
    </row>
    <row r="40" spans="1:3" ht="15.6" hidden="1">
      <c r="B40" s="1327" t="s">
        <v>1499</v>
      </c>
      <c r="C40" s="1761">
        <v>62079</v>
      </c>
    </row>
    <row r="41" spans="1:3" hidden="1">
      <c r="B41" s="1327" t="s">
        <v>1486</v>
      </c>
      <c r="C41" s="1761">
        <v>7413</v>
      </c>
    </row>
    <row r="42" spans="1:3" hidden="1">
      <c r="B42" s="1327" t="s">
        <v>1487</v>
      </c>
      <c r="C42" s="1761">
        <v>-369</v>
      </c>
    </row>
    <row r="43" spans="1:3" hidden="1">
      <c r="B43" s="1327" t="s">
        <v>1472</v>
      </c>
      <c r="C43" s="1761">
        <v>-8477</v>
      </c>
    </row>
    <row r="44" spans="1:3" hidden="1">
      <c r="B44" s="1687" t="s">
        <v>1473</v>
      </c>
      <c r="C44" s="1842">
        <v>2332</v>
      </c>
    </row>
    <row r="45" spans="1:3" ht="16.2" thickBot="1">
      <c r="B45" s="1961" t="s">
        <v>1500</v>
      </c>
      <c r="C45" s="1962">
        <v>62978</v>
      </c>
    </row>
    <row r="46" spans="1:3" ht="15.6">
      <c r="B46" s="1327" t="s">
        <v>1501</v>
      </c>
      <c r="C46" s="1761">
        <v>62978</v>
      </c>
    </row>
    <row r="47" spans="1:3">
      <c r="B47" s="1327" t="s">
        <v>1486</v>
      </c>
      <c r="C47" s="1761">
        <v>8607</v>
      </c>
    </row>
    <row r="48" spans="1:3">
      <c r="B48" s="1327" t="s">
        <v>1487</v>
      </c>
      <c r="C48" s="1761">
        <v>-582</v>
      </c>
    </row>
    <row r="49" spans="2:3">
      <c r="B49" s="1327" t="s">
        <v>1472</v>
      </c>
      <c r="C49" s="1761">
        <v>-8437</v>
      </c>
    </row>
    <row r="50" spans="2:3">
      <c r="B50" s="1687" t="s">
        <v>1473</v>
      </c>
      <c r="C50" s="1842">
        <v>4240</v>
      </c>
    </row>
    <row r="51" spans="2:3" ht="16.2" thickBot="1">
      <c r="B51" s="1961" t="s">
        <v>1502</v>
      </c>
      <c r="C51" s="1962">
        <v>66806</v>
      </c>
    </row>
    <row r="52" spans="2:3">
      <c r="B52" s="1327" t="s">
        <v>1503</v>
      </c>
      <c r="C52" s="1761">
        <v>66806</v>
      </c>
    </row>
    <row r="53" spans="2:3">
      <c r="B53" s="1327" t="s">
        <v>1486</v>
      </c>
      <c r="C53" s="1761">
        <v>9486</v>
      </c>
    </row>
    <row r="54" spans="2:3">
      <c r="B54" s="1327" t="s">
        <v>1487</v>
      </c>
      <c r="C54" s="1761">
        <v>-421</v>
      </c>
    </row>
    <row r="55" spans="2:3">
      <c r="B55" s="1327" t="s">
        <v>1472</v>
      </c>
      <c r="C55" s="1761">
        <v>-7940</v>
      </c>
    </row>
    <row r="56" spans="2:3">
      <c r="B56" s="1687" t="s">
        <v>1473</v>
      </c>
      <c r="C56" s="1842">
        <v>610</v>
      </c>
    </row>
    <row r="57" spans="2:3" ht="16.2" thickBot="1">
      <c r="B57" s="1961" t="s">
        <v>1504</v>
      </c>
      <c r="C57" s="1962">
        <v>68541</v>
      </c>
    </row>
    <row r="58" spans="2:3">
      <c r="B58" s="1327" t="s">
        <v>1505</v>
      </c>
      <c r="C58" s="1761">
        <v>68541</v>
      </c>
    </row>
    <row r="59" spans="2:3">
      <c r="B59" s="1327" t="s">
        <v>1486</v>
      </c>
      <c r="C59" s="1761">
        <v>9340</v>
      </c>
    </row>
    <row r="60" spans="2:3">
      <c r="B60" s="1327" t="s">
        <v>1487</v>
      </c>
      <c r="C60" s="1761">
        <v>-3094</v>
      </c>
    </row>
    <row r="61" spans="2:3">
      <c r="B61" s="1327" t="s">
        <v>1472</v>
      </c>
      <c r="C61" s="1761">
        <v>-9287</v>
      </c>
    </row>
    <row r="62" spans="2:3">
      <c r="B62" s="1687" t="s">
        <v>1473</v>
      </c>
      <c r="C62" s="1842">
        <v>4500</v>
      </c>
    </row>
    <row r="63" spans="2:3" ht="16.2" thickBot="1">
      <c r="B63" s="1961" t="s">
        <v>1506</v>
      </c>
      <c r="C63" s="1962">
        <v>70000</v>
      </c>
    </row>
    <row r="64" spans="2:3">
      <c r="B64" s="1327" t="s">
        <v>1507</v>
      </c>
      <c r="C64" s="1761">
        <v>70000</v>
      </c>
    </row>
    <row r="65" spans="2:3">
      <c r="B65" s="1327" t="s">
        <v>1486</v>
      </c>
      <c r="C65" s="1761">
        <v>14759</v>
      </c>
    </row>
    <row r="66" spans="2:3">
      <c r="B66" s="1327" t="s">
        <v>1487</v>
      </c>
      <c r="C66" s="1761">
        <v>-484</v>
      </c>
    </row>
    <row r="67" spans="2:3">
      <c r="B67" s="1327" t="s">
        <v>1472</v>
      </c>
      <c r="C67" s="1761">
        <v>-13335</v>
      </c>
    </row>
    <row r="68" spans="2:3">
      <c r="B68" s="1687" t="s">
        <v>1473</v>
      </c>
      <c r="C68" s="1842">
        <v>7002</v>
      </c>
    </row>
    <row r="69" spans="2:3" ht="16.2" thickBot="1">
      <c r="B69" s="1961" t="s">
        <v>1508</v>
      </c>
      <c r="C69" s="1962">
        <v>77942</v>
      </c>
    </row>
    <row r="70" spans="2:3">
      <c r="B70" s="1327" t="s">
        <v>1509</v>
      </c>
      <c r="C70" s="1761">
        <v>77942</v>
      </c>
    </row>
    <row r="71" spans="2:3">
      <c r="B71" s="1327" t="s">
        <v>1486</v>
      </c>
      <c r="C71" s="1761">
        <v>9590</v>
      </c>
    </row>
    <row r="72" spans="2:3">
      <c r="B72" s="1327" t="s">
        <v>1487</v>
      </c>
      <c r="C72" s="1761">
        <v>-657</v>
      </c>
    </row>
    <row r="73" spans="2:3">
      <c r="B73" s="1327" t="s">
        <v>1472</v>
      </c>
      <c r="C73" s="1761">
        <v>-12171</v>
      </c>
    </row>
    <row r="74" spans="2:3">
      <c r="B74" s="1687" t="s">
        <v>1473</v>
      </c>
      <c r="C74" s="1842">
        <v>6888</v>
      </c>
    </row>
    <row r="75" spans="2:3" ht="16.2" thickBot="1">
      <c r="B75" s="1961" t="s">
        <v>1510</v>
      </c>
      <c r="C75" s="1962">
        <v>81592</v>
      </c>
    </row>
    <row r="76" spans="2:3">
      <c r="B76" s="1352" t="s">
        <v>1511</v>
      </c>
    </row>
    <row r="77" spans="2:3">
      <c r="B77" s="1078" t="s">
        <v>1512</v>
      </c>
    </row>
  </sheetData>
  <hyperlinks>
    <hyperlink ref="B2" location="Contents!C28" display="Changes in Stock of defaulted loans and debts securities" xr:uid="{55C50A1E-3799-48B2-A592-0A487ED06FB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FC5E-40EF-46F3-8629-382EE145143D}">
  <sheetPr codeName="Planilha2">
    <tabColor rgb="FF73C6A1"/>
  </sheetPr>
  <dimension ref="A1:K48"/>
  <sheetViews>
    <sheetView showGridLines="0" topLeftCell="B1" zoomScale="90" zoomScaleNormal="90" workbookViewId="0">
      <selection activeCell="C48" sqref="C48"/>
    </sheetView>
  </sheetViews>
  <sheetFormatPr defaultColWidth="8.77734375" defaultRowHeight="13.8"/>
  <cols>
    <col min="1" max="1" width="6.44140625" style="1035" hidden="1" customWidth="1"/>
    <col min="2" max="2" width="66.44140625" style="1035" customWidth="1"/>
    <col min="3" max="6" width="14.21875" style="1035" customWidth="1"/>
    <col min="7" max="10" width="13.77734375" style="1035" customWidth="1"/>
    <col min="11" max="11" width="10.21875" style="1035" bestFit="1" customWidth="1"/>
    <col min="12" max="16384" width="8.77734375" style="1035"/>
  </cols>
  <sheetData>
    <row r="1" spans="1:11" s="1054" customFormat="1" ht="5.25" customHeight="1">
      <c r="A1" s="1045"/>
      <c r="B1" s="1046"/>
      <c r="C1" s="1046"/>
      <c r="D1" s="1046"/>
      <c r="E1" s="1046"/>
      <c r="F1" s="1046"/>
      <c r="G1" s="1046"/>
      <c r="H1" s="1046"/>
      <c r="I1" s="1046"/>
      <c r="J1" s="1046"/>
    </row>
    <row r="2" spans="1:11" s="1646" customFormat="1">
      <c r="A2" s="1987"/>
      <c r="B2" s="1645" t="s">
        <v>58</v>
      </c>
      <c r="C2" s="1645"/>
      <c r="D2" s="1645"/>
      <c r="E2" s="1645"/>
      <c r="F2" s="1645"/>
      <c r="G2" s="1645"/>
      <c r="H2" s="1645"/>
      <c r="I2" s="1645"/>
      <c r="J2" s="1645"/>
    </row>
    <row r="3" spans="1:11" hidden="1">
      <c r="A3" s="1057"/>
      <c r="B3" s="1057"/>
      <c r="C3" s="1057"/>
      <c r="D3" s="1057"/>
      <c r="E3" s="1057"/>
      <c r="F3" s="1057"/>
      <c r="G3" s="1057"/>
      <c r="H3" s="1057"/>
      <c r="I3" s="1057"/>
      <c r="J3" s="1057"/>
    </row>
    <row r="4" spans="1:11" ht="14.4" thickBot="1">
      <c r="A4" s="1057"/>
      <c r="B4" s="1059" t="s">
        <v>65</v>
      </c>
      <c r="C4" s="1060" t="s">
        <v>3260</v>
      </c>
      <c r="D4" s="1060" t="s">
        <v>3003</v>
      </c>
      <c r="E4" s="1060" t="s">
        <v>2942</v>
      </c>
      <c r="F4" s="1060" t="s">
        <v>2924</v>
      </c>
      <c r="G4" s="1060" t="s">
        <v>2871</v>
      </c>
      <c r="H4" s="1060" t="s">
        <v>2835</v>
      </c>
      <c r="I4" s="1060" t="s">
        <v>66</v>
      </c>
      <c r="J4" s="1060" t="s">
        <v>67</v>
      </c>
      <c r="K4" s="1060" t="s">
        <v>68</v>
      </c>
    </row>
    <row r="5" spans="1:11" ht="14.4" thickBot="1">
      <c r="A5" s="1061"/>
      <c r="B5" s="1062" t="s">
        <v>90</v>
      </c>
      <c r="C5" s="1062"/>
      <c r="D5" s="1062"/>
      <c r="E5" s="1062"/>
      <c r="F5" s="1062"/>
      <c r="G5" s="1062"/>
      <c r="H5" s="1062"/>
      <c r="I5" s="1062"/>
      <c r="J5" s="1062"/>
      <c r="K5" s="2154"/>
    </row>
    <row r="6" spans="1:11">
      <c r="A6" s="1065">
        <v>1</v>
      </c>
      <c r="B6" s="1066" t="s">
        <v>91</v>
      </c>
      <c r="C6" s="2196">
        <v>194742</v>
      </c>
      <c r="D6" s="2196">
        <v>186771</v>
      </c>
      <c r="E6" s="2196">
        <v>185595</v>
      </c>
      <c r="F6" s="1067">
        <v>195917</v>
      </c>
      <c r="G6" s="1067">
        <v>188389</v>
      </c>
      <c r="H6" s="1067">
        <v>180611</v>
      </c>
      <c r="I6" s="1067">
        <v>188265</v>
      </c>
      <c r="J6" s="1067">
        <v>178324</v>
      </c>
      <c r="K6" s="2074">
        <v>170045</v>
      </c>
    </row>
    <row r="7" spans="1:11" ht="52.8">
      <c r="A7" s="1065" t="s">
        <v>1914</v>
      </c>
      <c r="B7" s="1066" t="s">
        <v>2872</v>
      </c>
      <c r="C7" s="2196">
        <v>194713</v>
      </c>
      <c r="D7" s="2196">
        <v>186742</v>
      </c>
      <c r="E7" s="2196">
        <v>185552</v>
      </c>
      <c r="F7" s="1067">
        <v>195874</v>
      </c>
      <c r="G7" s="1067">
        <v>188346</v>
      </c>
      <c r="H7" s="1067">
        <v>180568</v>
      </c>
      <c r="I7" s="1067">
        <v>188265</v>
      </c>
      <c r="J7" s="1067">
        <v>178324</v>
      </c>
      <c r="K7" s="2074">
        <v>170045</v>
      </c>
    </row>
    <row r="8" spans="1:11">
      <c r="A8" s="1065">
        <v>2</v>
      </c>
      <c r="B8" s="1066" t="s">
        <v>92</v>
      </c>
      <c r="C8" s="2196">
        <v>220973</v>
      </c>
      <c r="D8" s="2196">
        <v>209183</v>
      </c>
      <c r="E8" s="2196">
        <v>208161</v>
      </c>
      <c r="F8" s="1067">
        <v>215466</v>
      </c>
      <c r="G8" s="1067">
        <v>215381</v>
      </c>
      <c r="H8" s="1067">
        <v>202344</v>
      </c>
      <c r="I8" s="1067">
        <v>206196</v>
      </c>
      <c r="J8" s="1067">
        <v>199088</v>
      </c>
      <c r="K8" s="2074">
        <v>191101</v>
      </c>
    </row>
    <row r="9" spans="1:11">
      <c r="A9" s="1065" t="s">
        <v>1462</v>
      </c>
      <c r="B9" s="1066" t="s">
        <v>2873</v>
      </c>
      <c r="C9" s="2196">
        <v>220944</v>
      </c>
      <c r="D9" s="2196">
        <v>209154</v>
      </c>
      <c r="E9" s="2196">
        <v>208118</v>
      </c>
      <c r="F9" s="1067">
        <v>215423</v>
      </c>
      <c r="G9" s="1067">
        <v>215338</v>
      </c>
      <c r="H9" s="1067">
        <v>202301</v>
      </c>
      <c r="I9" s="1067">
        <v>206196</v>
      </c>
      <c r="J9" s="1067">
        <v>199088</v>
      </c>
      <c r="K9" s="2074">
        <v>191101</v>
      </c>
    </row>
    <row r="10" spans="1:11">
      <c r="A10" s="1065">
        <v>3</v>
      </c>
      <c r="B10" s="1066" t="s">
        <v>93</v>
      </c>
      <c r="C10" s="2196">
        <v>242885</v>
      </c>
      <c r="D10" s="2196">
        <v>230527</v>
      </c>
      <c r="E10" s="2196">
        <v>228589</v>
      </c>
      <c r="F10" s="1067">
        <v>238430</v>
      </c>
      <c r="G10" s="1067">
        <v>237454</v>
      </c>
      <c r="H10" s="1067">
        <v>224092</v>
      </c>
      <c r="I10" s="1067">
        <v>227602</v>
      </c>
      <c r="J10" s="1067">
        <v>227250</v>
      </c>
      <c r="K10" s="2074">
        <v>215557</v>
      </c>
    </row>
    <row r="11" spans="1:11" ht="26.4">
      <c r="A11" s="1065" t="s">
        <v>2884</v>
      </c>
      <c r="B11" s="1066" t="s">
        <v>2874</v>
      </c>
      <c r="C11" s="2196">
        <v>242856</v>
      </c>
      <c r="D11" s="2196">
        <v>230498</v>
      </c>
      <c r="E11" s="2196">
        <v>228546</v>
      </c>
      <c r="F11" s="1067">
        <v>238387</v>
      </c>
      <c r="G11" s="1067">
        <v>237411</v>
      </c>
      <c r="H11" s="1067">
        <v>224049</v>
      </c>
      <c r="I11" s="1067">
        <v>227602</v>
      </c>
      <c r="J11" s="1067">
        <v>227250</v>
      </c>
      <c r="K11" s="2074">
        <v>215557</v>
      </c>
    </row>
    <row r="12" spans="1:11" ht="15.75" customHeight="1">
      <c r="A12" s="1066" t="s">
        <v>94</v>
      </c>
      <c r="B12" s="1066" t="s">
        <v>2875</v>
      </c>
      <c r="C12" s="2196">
        <v>0</v>
      </c>
      <c r="D12" s="2196">
        <v>0</v>
      </c>
      <c r="E12" s="2196">
        <v>0</v>
      </c>
      <c r="F12" s="2072">
        <v>0</v>
      </c>
      <c r="G12" s="2072">
        <v>0</v>
      </c>
      <c r="H12" s="2072">
        <v>0</v>
      </c>
      <c r="I12" s="2072">
        <v>0</v>
      </c>
      <c r="J12" s="1068">
        <v>0</v>
      </c>
      <c r="K12" s="2074">
        <v>0</v>
      </c>
    </row>
    <row r="13" spans="1:11" ht="26.4">
      <c r="A13" s="1066" t="s">
        <v>2885</v>
      </c>
      <c r="B13" s="1066" t="s">
        <v>2876</v>
      </c>
      <c r="C13" s="2196">
        <v>0</v>
      </c>
      <c r="D13" s="2196">
        <v>0</v>
      </c>
      <c r="E13" s="2196">
        <v>0</v>
      </c>
      <c r="F13" s="2072">
        <v>0</v>
      </c>
      <c r="G13" s="2072">
        <v>0</v>
      </c>
      <c r="H13" s="2072">
        <v>0</v>
      </c>
      <c r="I13" s="2072">
        <v>0</v>
      </c>
      <c r="J13" s="1068">
        <v>0</v>
      </c>
      <c r="K13" s="2074">
        <v>0</v>
      </c>
    </row>
    <row r="14" spans="1:11" ht="15.75" customHeight="1">
      <c r="A14" s="1066" t="s">
        <v>96</v>
      </c>
      <c r="B14" s="1066" t="s">
        <v>97</v>
      </c>
      <c r="C14" s="2196">
        <v>0</v>
      </c>
      <c r="D14" s="2196">
        <v>0</v>
      </c>
      <c r="E14" s="2196">
        <v>0</v>
      </c>
      <c r="F14" s="2072">
        <v>0</v>
      </c>
      <c r="G14" s="2072">
        <v>0</v>
      </c>
      <c r="H14" s="2072">
        <v>0</v>
      </c>
      <c r="I14" s="2072">
        <v>0</v>
      </c>
      <c r="J14" s="1068">
        <v>0</v>
      </c>
      <c r="K14" s="2074">
        <v>0</v>
      </c>
    </row>
    <row r="15" spans="1:11" ht="14.4" thickBot="1">
      <c r="A15" s="1061"/>
      <c r="B15" s="1062" t="s">
        <v>98</v>
      </c>
      <c r="C15" s="2154"/>
      <c r="D15" s="1062"/>
      <c r="E15" s="1062"/>
      <c r="F15" s="1062"/>
      <c r="G15" s="1070"/>
      <c r="H15" s="1070"/>
      <c r="I15" s="1070"/>
      <c r="J15" s="1070"/>
      <c r="K15" s="2154"/>
    </row>
    <row r="16" spans="1:11">
      <c r="A16" s="1065">
        <v>4</v>
      </c>
      <c r="B16" s="1066" t="s">
        <v>99</v>
      </c>
      <c r="C16" s="2196">
        <v>1581951</v>
      </c>
      <c r="D16" s="2196">
        <v>1560810</v>
      </c>
      <c r="E16" s="2196">
        <v>1505475</v>
      </c>
      <c r="F16" s="1067">
        <v>1454242</v>
      </c>
      <c r="G16" s="1067">
        <v>1436344</v>
      </c>
      <c r="H16" s="1067">
        <v>1430630</v>
      </c>
      <c r="I16" s="1067">
        <v>1379056</v>
      </c>
      <c r="J16" s="1067">
        <v>1304627</v>
      </c>
      <c r="K16" s="2074">
        <v>1301541</v>
      </c>
    </row>
    <row r="17" spans="1:11" ht="39.6">
      <c r="A17" s="1065" t="s">
        <v>2886</v>
      </c>
      <c r="B17" s="1066" t="s">
        <v>2877</v>
      </c>
      <c r="C17" s="2196">
        <v>1581910</v>
      </c>
      <c r="D17" s="2196">
        <v>1560781</v>
      </c>
      <c r="E17" s="2196">
        <v>1505432</v>
      </c>
      <c r="F17" s="1067">
        <v>1454199</v>
      </c>
      <c r="G17" s="1067">
        <v>1436301</v>
      </c>
      <c r="H17" s="1067">
        <v>1430587</v>
      </c>
      <c r="I17" s="1067">
        <v>1379056</v>
      </c>
      <c r="J17" s="1067">
        <v>1304627</v>
      </c>
      <c r="K17" s="2074">
        <v>1301541</v>
      </c>
    </row>
    <row r="18" spans="1:11" ht="14.4" thickBot="1">
      <c r="A18" s="1061"/>
      <c r="B18" s="1062" t="s">
        <v>100</v>
      </c>
      <c r="C18" s="2154"/>
      <c r="D18" s="1074"/>
      <c r="E18" s="1074"/>
      <c r="F18" s="1071"/>
      <c r="G18" s="1071"/>
      <c r="H18" s="1071"/>
      <c r="I18" s="1071"/>
      <c r="J18" s="1071"/>
      <c r="K18" s="2154"/>
    </row>
    <row r="19" spans="1:11">
      <c r="A19" s="1065">
        <v>5</v>
      </c>
      <c r="B19" s="1066" t="s">
        <v>101</v>
      </c>
      <c r="C19" s="2155">
        <v>0.123</v>
      </c>
      <c r="D19" s="2155">
        <v>0.12</v>
      </c>
      <c r="E19" s="2155">
        <v>0.123</v>
      </c>
      <c r="F19" s="1072">
        <v>0.13500000000000001</v>
      </c>
      <c r="G19" s="1072">
        <v>0.13100000000000001</v>
      </c>
      <c r="H19" s="1072">
        <v>0.126</v>
      </c>
      <c r="I19" s="1072">
        <v>0.13700000000000001</v>
      </c>
      <c r="J19" s="1072">
        <v>0.13700000000000001</v>
      </c>
      <c r="K19" s="2155">
        <v>0.13100000000000001</v>
      </c>
    </row>
    <row r="20" spans="1:11" ht="26.4">
      <c r="A20" s="1065" t="s">
        <v>2887</v>
      </c>
      <c r="B20" s="1066" t="s">
        <v>2878</v>
      </c>
      <c r="C20" s="2155">
        <v>0.123</v>
      </c>
      <c r="D20" s="2155">
        <v>0.12</v>
      </c>
      <c r="E20" s="2155">
        <v>0.123</v>
      </c>
      <c r="F20" s="1072">
        <v>0.13500000000000001</v>
      </c>
      <c r="G20" s="1072">
        <v>0.13100000000000001</v>
      </c>
      <c r="H20" s="1072">
        <v>0.126</v>
      </c>
      <c r="I20" s="1072">
        <v>0.13700000000000001</v>
      </c>
      <c r="J20" s="1072">
        <v>0.13700000000000001</v>
      </c>
      <c r="K20" s="2155">
        <v>0.13100000000000001</v>
      </c>
    </row>
    <row r="21" spans="1:11" ht="15.6">
      <c r="A21" s="1065">
        <v>6</v>
      </c>
      <c r="B21" s="1066" t="s">
        <v>2903</v>
      </c>
      <c r="C21" s="2155">
        <v>0.14000000000000001</v>
      </c>
      <c r="D21" s="2155">
        <v>0.13400000000000001</v>
      </c>
      <c r="E21" s="2155">
        <v>0.13800000000000001</v>
      </c>
      <c r="F21" s="1072">
        <v>0.14799999999999999</v>
      </c>
      <c r="G21" s="1072">
        <v>0.15</v>
      </c>
      <c r="H21" s="1072">
        <v>0.14099999999999999</v>
      </c>
      <c r="I21" s="1072">
        <v>0.15</v>
      </c>
      <c r="J21" s="1072">
        <v>0.153</v>
      </c>
      <c r="K21" s="2155">
        <v>0.14699999999999999</v>
      </c>
    </row>
    <row r="22" spans="1:11" ht="26.4">
      <c r="A22" s="1065" t="s">
        <v>2888</v>
      </c>
      <c r="B22" s="1066" t="s">
        <v>2879</v>
      </c>
      <c r="C22" s="2155">
        <v>0.14000000000000001</v>
      </c>
      <c r="D22" s="2155">
        <v>0.13400000000000001</v>
      </c>
      <c r="E22" s="2155">
        <v>0.13800000000000001</v>
      </c>
      <c r="F22" s="1072">
        <v>0.14799999999999999</v>
      </c>
      <c r="G22" s="1072">
        <v>0.15</v>
      </c>
      <c r="H22" s="1072">
        <v>0.14099999999999999</v>
      </c>
      <c r="I22" s="1072">
        <v>0.15</v>
      </c>
      <c r="J22" s="1072">
        <v>0.153</v>
      </c>
      <c r="K22" s="2155">
        <v>0.14699999999999999</v>
      </c>
    </row>
    <row r="23" spans="1:11">
      <c r="A23" s="1065">
        <v>7</v>
      </c>
      <c r="B23" s="1066" t="s">
        <v>103</v>
      </c>
      <c r="C23" s="2155">
        <v>0.154</v>
      </c>
      <c r="D23" s="2155">
        <v>0.14799999999999999</v>
      </c>
      <c r="E23" s="2155">
        <v>0.152</v>
      </c>
      <c r="F23" s="1072">
        <v>0.16400000000000001</v>
      </c>
      <c r="G23" s="1072">
        <v>0.16500000000000001</v>
      </c>
      <c r="H23" s="1072">
        <v>0.157</v>
      </c>
      <c r="I23" s="1072">
        <v>0.16500000000000001</v>
      </c>
      <c r="J23" s="1072">
        <v>0.17399999999999999</v>
      </c>
      <c r="K23" s="2155">
        <v>0.16600000000000001</v>
      </c>
    </row>
    <row r="24" spans="1:11" ht="26.4">
      <c r="A24" s="1065" t="s">
        <v>128</v>
      </c>
      <c r="B24" s="1066" t="s">
        <v>2880</v>
      </c>
      <c r="C24" s="2155">
        <v>0.154</v>
      </c>
      <c r="D24" s="2155">
        <v>0.14799999999999999</v>
      </c>
      <c r="E24" s="2155">
        <v>0.152</v>
      </c>
      <c r="F24" s="1072">
        <v>0.16400000000000001</v>
      </c>
      <c r="G24" s="1072">
        <v>0.16500000000000001</v>
      </c>
      <c r="H24" s="1072">
        <v>0.157</v>
      </c>
      <c r="I24" s="1072">
        <v>0.16500000000000001</v>
      </c>
      <c r="J24" s="1072">
        <v>0.17399999999999999</v>
      </c>
      <c r="K24" s="2155">
        <v>0.16600000000000001</v>
      </c>
    </row>
    <row r="25" spans="1:11" ht="14.4" thickBot="1">
      <c r="A25" s="1061"/>
      <c r="B25" s="1062" t="s">
        <v>104</v>
      </c>
      <c r="C25" s="2154"/>
      <c r="D25" s="2356"/>
      <c r="E25" s="1074"/>
      <c r="F25" s="1074"/>
      <c r="G25" s="1074"/>
      <c r="H25" s="1074"/>
      <c r="I25" s="1074"/>
      <c r="J25" s="1074"/>
      <c r="K25" s="2154"/>
    </row>
    <row r="26" spans="1:11">
      <c r="A26" s="1065">
        <v>8</v>
      </c>
      <c r="B26" s="1066" t="s">
        <v>105</v>
      </c>
      <c r="C26" s="2155">
        <v>2.5000000000000001E-2</v>
      </c>
      <c r="D26" s="2155">
        <v>2.5000000000000001E-2</v>
      </c>
      <c r="E26" s="2155">
        <v>2.5000000000000001E-2</v>
      </c>
      <c r="F26" s="1072">
        <v>2.5000000000000001E-2</v>
      </c>
      <c r="G26" s="1072">
        <v>2.5000000000000001E-2</v>
      </c>
      <c r="H26" s="1072">
        <v>2.5000000000000001E-2</v>
      </c>
      <c r="I26" s="1072">
        <v>2.5000000000000001E-2</v>
      </c>
      <c r="J26" s="1072">
        <v>2.5000000000000001E-2</v>
      </c>
      <c r="K26" s="2155">
        <v>2.5000000000000001E-2</v>
      </c>
    </row>
    <row r="27" spans="1:11" ht="15.6">
      <c r="A27" s="1065">
        <v>9</v>
      </c>
      <c r="B27" s="1066" t="s">
        <v>106</v>
      </c>
      <c r="C27" s="2155">
        <v>1E-3</v>
      </c>
      <c r="D27" s="2155">
        <v>1E-3</v>
      </c>
      <c r="E27" s="2155">
        <v>1E-3</v>
      </c>
      <c r="F27" s="2073">
        <v>1E-3</v>
      </c>
      <c r="G27" s="2073">
        <v>1E-3</v>
      </c>
      <c r="H27" s="2073">
        <v>1E-3</v>
      </c>
      <c r="I27" s="2073">
        <v>1E-3</v>
      </c>
      <c r="J27" s="1073">
        <v>1E-3</v>
      </c>
      <c r="K27" s="2155">
        <v>1E-3</v>
      </c>
    </row>
    <row r="28" spans="1:11">
      <c r="A28" s="1065">
        <v>10</v>
      </c>
      <c r="B28" s="1066" t="s">
        <v>107</v>
      </c>
      <c r="C28" s="2155">
        <v>0.01</v>
      </c>
      <c r="D28" s="2155">
        <v>0.01</v>
      </c>
      <c r="E28" s="2155">
        <v>0.01</v>
      </c>
      <c r="F28" s="1072">
        <v>0.01</v>
      </c>
      <c r="G28" s="1072">
        <v>0.01</v>
      </c>
      <c r="H28" s="1072">
        <v>0.01</v>
      </c>
      <c r="I28" s="1072">
        <v>0.01</v>
      </c>
      <c r="J28" s="1072">
        <v>0.01</v>
      </c>
      <c r="K28" s="2155">
        <v>0.01</v>
      </c>
    </row>
    <row r="29" spans="1:11" ht="15.6">
      <c r="A29" s="1065">
        <v>11</v>
      </c>
      <c r="B29" s="1066" t="s">
        <v>108</v>
      </c>
      <c r="C29" s="2155">
        <v>3.5999999999999997E-2</v>
      </c>
      <c r="D29" s="2155">
        <v>3.5999999999999997E-2</v>
      </c>
      <c r="E29" s="2155">
        <v>3.5999999999999997E-2</v>
      </c>
      <c r="F29" s="1072">
        <v>3.5999999999999997E-2</v>
      </c>
      <c r="G29" s="1072">
        <v>3.5999999999999997E-2</v>
      </c>
      <c r="H29" s="1072">
        <v>3.5999999999999997E-2</v>
      </c>
      <c r="I29" s="1072">
        <v>3.5999999999999997E-2</v>
      </c>
      <c r="J29" s="1072">
        <v>3.5999999999999997E-2</v>
      </c>
      <c r="K29" s="2155">
        <v>3.5999999999999997E-2</v>
      </c>
    </row>
    <row r="30" spans="1:11">
      <c r="A30" s="1065">
        <v>12</v>
      </c>
      <c r="B30" s="1066" t="s">
        <v>109</v>
      </c>
      <c r="C30" s="2155">
        <v>3.7999999999999999E-2</v>
      </c>
      <c r="D30" s="2155">
        <v>3.2000000000000001E-2</v>
      </c>
      <c r="E30" s="2155">
        <v>3.5999999999999997E-2</v>
      </c>
      <c r="F30" s="1072">
        <v>4.8000000000000001E-2</v>
      </c>
      <c r="G30" s="1072">
        <v>0.05</v>
      </c>
      <c r="H30" s="1072">
        <v>4.1000000000000002E-2</v>
      </c>
      <c r="I30" s="1072">
        <v>4.9000000000000002E-2</v>
      </c>
      <c r="J30" s="1072">
        <v>5.8999999999999997E-2</v>
      </c>
      <c r="K30" s="2155">
        <v>0.05</v>
      </c>
    </row>
    <row r="31" spans="1:11" ht="26.4">
      <c r="A31" s="1065" t="s">
        <v>2889</v>
      </c>
      <c r="B31" s="1066" t="s">
        <v>3002</v>
      </c>
      <c r="C31" s="2155">
        <v>3.7999999999999999E-2</v>
      </c>
      <c r="D31" s="2155">
        <v>3.2000000000000001E-2</v>
      </c>
      <c r="E31" s="2155">
        <v>3.5999999999999997E-2</v>
      </c>
      <c r="F31" s="1072">
        <v>4.8000000000000001E-2</v>
      </c>
      <c r="G31" s="1072">
        <v>0.05</v>
      </c>
      <c r="H31" s="1072">
        <v>4.1000000000000002E-2</v>
      </c>
      <c r="I31" s="1072">
        <v>4.9000000000000002E-2</v>
      </c>
      <c r="J31" s="1072">
        <v>0.05</v>
      </c>
      <c r="K31" s="2155">
        <v>0.05</v>
      </c>
    </row>
    <row r="32" spans="1:11" ht="14.4" thickBot="1">
      <c r="A32" s="1061"/>
      <c r="B32" s="1062" t="s">
        <v>110</v>
      </c>
      <c r="C32" s="2423"/>
      <c r="D32" s="1074"/>
      <c r="E32" s="1074"/>
      <c r="F32" s="1074"/>
      <c r="G32" s="1071"/>
      <c r="H32" s="1071"/>
      <c r="I32" s="1071"/>
      <c r="J32" s="1071"/>
      <c r="K32" s="2154"/>
    </row>
    <row r="33" spans="1:11">
      <c r="A33" s="1065">
        <v>13</v>
      </c>
      <c r="B33" s="1066" t="s">
        <v>111</v>
      </c>
      <c r="C33" s="2195">
        <v>3272146</v>
      </c>
      <c r="D33" s="1067">
        <v>3230125</v>
      </c>
      <c r="E33" s="1067">
        <v>2983477</v>
      </c>
      <c r="F33" s="1067">
        <v>2921612</v>
      </c>
      <c r="G33" s="1067">
        <v>2855121</v>
      </c>
      <c r="H33" s="1067">
        <v>2710449</v>
      </c>
      <c r="I33" s="1067">
        <v>2805181</v>
      </c>
      <c r="J33" s="1067">
        <v>2726099</v>
      </c>
      <c r="K33" s="1067">
        <v>2688589</v>
      </c>
    </row>
    <row r="34" spans="1:11" ht="39.6">
      <c r="A34" s="1065" t="s">
        <v>2890</v>
      </c>
      <c r="B34" s="1066" t="s">
        <v>2881</v>
      </c>
      <c r="C34" s="2195">
        <v>3272117</v>
      </c>
      <c r="D34" s="2195">
        <v>3230082</v>
      </c>
      <c r="E34" s="2195">
        <v>2983434</v>
      </c>
      <c r="F34" s="1067">
        <v>2921569</v>
      </c>
      <c r="G34" s="1067">
        <v>2855078</v>
      </c>
      <c r="H34" s="1067">
        <v>2710406</v>
      </c>
      <c r="I34" s="1067">
        <v>2805181</v>
      </c>
      <c r="J34" s="1067">
        <v>2726099</v>
      </c>
      <c r="K34" s="2156">
        <v>2688589</v>
      </c>
    </row>
    <row r="35" spans="1:11">
      <c r="A35" s="1065">
        <v>14</v>
      </c>
      <c r="B35" s="1066" t="s">
        <v>2882</v>
      </c>
      <c r="C35" s="2155">
        <v>6.8000000000000005E-2</v>
      </c>
      <c r="D35" s="2155">
        <v>6.5000000000000002E-2</v>
      </c>
      <c r="E35" s="2155">
        <v>7.0000000000000007E-2</v>
      </c>
      <c r="F35" s="1072">
        <v>7.3999999999999996E-2</v>
      </c>
      <c r="G35" s="1072">
        <v>7.4999999999999997E-2</v>
      </c>
      <c r="H35" s="1072">
        <v>7.4999999999999997E-2</v>
      </c>
      <c r="I35" s="1072">
        <v>7.3999999999999996E-2</v>
      </c>
      <c r="J35" s="1072">
        <v>7.2999999999999995E-2</v>
      </c>
      <c r="K35" s="1072">
        <v>7.0999999999999994E-2</v>
      </c>
    </row>
    <row r="36" spans="1:11" ht="26.4">
      <c r="A36" s="1065" t="s">
        <v>2891</v>
      </c>
      <c r="B36" s="1066" t="s">
        <v>2883</v>
      </c>
      <c r="C36" s="2155">
        <v>6.8000000000000005E-2</v>
      </c>
      <c r="D36" s="2155">
        <v>6.5000000000000002E-2</v>
      </c>
      <c r="E36" s="2155">
        <v>7.0000000000000007E-2</v>
      </c>
      <c r="F36" s="1072">
        <v>7.3999999999999996E-2</v>
      </c>
      <c r="G36" s="1072">
        <v>7.4999999999999997E-2</v>
      </c>
      <c r="H36" s="1072">
        <v>7.4999999999999997E-2</v>
      </c>
      <c r="I36" s="1072">
        <v>7.3999999999999996E-2</v>
      </c>
      <c r="J36" s="1072">
        <v>7.2999999999999995E-2</v>
      </c>
      <c r="K36" s="1072">
        <v>7.0999999999999994E-2</v>
      </c>
    </row>
    <row r="37" spans="1:11" ht="14.4" thickBot="1">
      <c r="A37" s="1061"/>
      <c r="B37" s="1062" t="s">
        <v>113</v>
      </c>
      <c r="C37" s="2424"/>
      <c r="D37" s="1074"/>
      <c r="E37" s="1074"/>
      <c r="F37" s="1074"/>
      <c r="G37" s="1071"/>
      <c r="H37" s="1071"/>
      <c r="I37" s="1071"/>
      <c r="J37" s="1071"/>
      <c r="K37" s="2154"/>
    </row>
    <row r="38" spans="1:11">
      <c r="A38" s="1065">
        <v>15</v>
      </c>
      <c r="B38" s="1066" t="s">
        <v>114</v>
      </c>
      <c r="C38" s="2195">
        <v>380866</v>
      </c>
      <c r="D38" s="2195">
        <v>371058</v>
      </c>
      <c r="E38" s="2195">
        <v>389723</v>
      </c>
      <c r="F38" s="1067">
        <v>367777</v>
      </c>
      <c r="G38" s="1067">
        <v>346084</v>
      </c>
      <c r="H38" s="1067">
        <v>340855</v>
      </c>
      <c r="I38" s="1067">
        <v>362609</v>
      </c>
      <c r="J38" s="1067">
        <v>365612</v>
      </c>
      <c r="K38" s="2074">
        <v>374291</v>
      </c>
    </row>
    <row r="39" spans="1:11">
      <c r="A39" s="1065">
        <v>16</v>
      </c>
      <c r="B39" s="1066" t="s">
        <v>115</v>
      </c>
      <c r="C39" s="2195">
        <v>188536</v>
      </c>
      <c r="D39" s="2195">
        <v>190159</v>
      </c>
      <c r="E39" s="2195">
        <v>181290</v>
      </c>
      <c r="F39" s="1067">
        <v>168176</v>
      </c>
      <c r="G39" s="1067">
        <v>161856</v>
      </c>
      <c r="H39" s="1067">
        <v>173512</v>
      </c>
      <c r="I39" s="1067">
        <v>163863</v>
      </c>
      <c r="J39" s="1067">
        <v>162529</v>
      </c>
      <c r="K39" s="2074">
        <v>186137</v>
      </c>
    </row>
    <row r="40" spans="1:11">
      <c r="A40" s="1065">
        <v>17</v>
      </c>
      <c r="B40" s="1066" t="s">
        <v>116</v>
      </c>
      <c r="C40" s="2155">
        <v>2.02</v>
      </c>
      <c r="D40" s="2155">
        <v>1.9510000000000001</v>
      </c>
      <c r="E40" s="2155">
        <v>2.15</v>
      </c>
      <c r="F40" s="1072">
        <v>2.1869999999999998</v>
      </c>
      <c r="G40" s="1072">
        <v>2.1379999999999999</v>
      </c>
      <c r="H40" s="1072">
        <v>1.964</v>
      </c>
      <c r="I40" s="1072">
        <v>2.2130000000000001</v>
      </c>
      <c r="J40" s="1072">
        <v>2.2490000000000001</v>
      </c>
      <c r="K40" s="2091">
        <v>2.0110000000000001</v>
      </c>
    </row>
    <row r="41" spans="1:11" ht="14.4" thickBot="1">
      <c r="A41" s="1061"/>
      <c r="B41" s="1062" t="s">
        <v>117</v>
      </c>
      <c r="C41" s="2425"/>
      <c r="D41" s="1074"/>
      <c r="E41" s="1074"/>
      <c r="F41" s="1074"/>
      <c r="G41" s="1071"/>
      <c r="H41" s="1071"/>
      <c r="I41" s="1071"/>
      <c r="J41" s="1071"/>
      <c r="K41" s="2154"/>
    </row>
    <row r="42" spans="1:11">
      <c r="A42" s="1065">
        <v>18</v>
      </c>
      <c r="B42" s="1066" t="s">
        <v>118</v>
      </c>
      <c r="C42" s="2195">
        <v>1528168</v>
      </c>
      <c r="D42" s="2195">
        <v>1491577</v>
      </c>
      <c r="E42" s="2195">
        <v>1499680</v>
      </c>
      <c r="F42" s="1067">
        <v>1408603</v>
      </c>
      <c r="G42" s="1067">
        <v>1393627</v>
      </c>
      <c r="H42" s="1067">
        <v>1362350</v>
      </c>
      <c r="I42" s="1067">
        <v>1375854</v>
      </c>
      <c r="J42" s="1067">
        <v>1314703</v>
      </c>
      <c r="K42" s="1067">
        <v>1292628</v>
      </c>
    </row>
    <row r="43" spans="1:11">
      <c r="A43" s="1065">
        <v>19</v>
      </c>
      <c r="B43" s="1066" t="s">
        <v>119</v>
      </c>
      <c r="C43" s="2195">
        <v>1251850</v>
      </c>
      <c r="D43" s="2195">
        <v>1222668</v>
      </c>
      <c r="E43" s="2195">
        <v>1202060</v>
      </c>
      <c r="F43" s="1067">
        <v>1142829</v>
      </c>
      <c r="G43" s="1067">
        <v>1150712</v>
      </c>
      <c r="H43" s="1067">
        <v>1114206</v>
      </c>
      <c r="I43" s="1067">
        <v>1127870</v>
      </c>
      <c r="J43" s="1067">
        <v>1058433</v>
      </c>
      <c r="K43" s="1067">
        <v>1057107</v>
      </c>
    </row>
    <row r="44" spans="1:11">
      <c r="A44" s="1065">
        <v>20</v>
      </c>
      <c r="B44" s="1066" t="s">
        <v>120</v>
      </c>
      <c r="C44" s="2155">
        <v>1.2210000000000001</v>
      </c>
      <c r="D44" s="2155">
        <v>1.22</v>
      </c>
      <c r="E44" s="2155">
        <v>1.248</v>
      </c>
      <c r="F44" s="1072">
        <v>1.2330000000000001</v>
      </c>
      <c r="G44" s="1072">
        <v>1.2110000000000001</v>
      </c>
      <c r="H44" s="1072">
        <v>1.2230000000000001</v>
      </c>
      <c r="I44" s="1072">
        <v>1.22</v>
      </c>
      <c r="J44" s="1072">
        <v>1.242</v>
      </c>
      <c r="K44" s="2157">
        <v>1.2230000000000001</v>
      </c>
    </row>
    <row r="45" spans="1:11" s="1081" customFormat="1" ht="12" customHeight="1">
      <c r="A45" s="1078"/>
      <c r="B45" s="1079" t="s">
        <v>2900</v>
      </c>
      <c r="C45" s="1079"/>
      <c r="D45" s="1079"/>
      <c r="E45" s="1079"/>
      <c r="F45" s="1079"/>
      <c r="G45" s="1079"/>
      <c r="H45" s="1079"/>
      <c r="I45" s="1079"/>
      <c r="J45" s="1079"/>
    </row>
    <row r="46" spans="1:11" s="1081" customFormat="1" ht="12" customHeight="1">
      <c r="A46" s="1078"/>
      <c r="B46" s="1079" t="s">
        <v>121</v>
      </c>
      <c r="C46" s="1079"/>
      <c r="D46" s="1079"/>
      <c r="E46" s="1079"/>
      <c r="F46" s="1079"/>
      <c r="G46" s="1079"/>
      <c r="H46" s="1079"/>
      <c r="I46" s="1079"/>
      <c r="J46" s="1079"/>
    </row>
    <row r="47" spans="1:11">
      <c r="B47" s="1079" t="s">
        <v>2901</v>
      </c>
      <c r="C47" s="1079"/>
      <c r="D47" s="1079"/>
      <c r="E47" s="1079"/>
      <c r="F47" s="1079"/>
    </row>
    <row r="48" spans="1:11">
      <c r="B48" s="1079"/>
      <c r="C48" s="1079"/>
      <c r="D48" s="1079"/>
      <c r="E48" s="1079"/>
      <c r="F48" s="1079"/>
    </row>
  </sheetData>
  <phoneticPr fontId="330" type="noConversion"/>
  <hyperlinks>
    <hyperlink ref="B2" location="Contents!C6" display="Key metrics at consolidated level" xr:uid="{34167877-A6EA-4ED4-8D56-8269CFFAB32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1D880-CC74-4BDA-A05B-ED84199D6443}">
  <sheetPr codeName="Planilha23">
    <tabColor rgb="FF73C6A1"/>
  </sheetPr>
  <dimension ref="A1:CD52"/>
  <sheetViews>
    <sheetView showGridLines="0" topLeftCell="A27" zoomScale="80" zoomScaleNormal="80" workbookViewId="0">
      <selection activeCell="D9" sqref="D9:E51"/>
    </sheetView>
  </sheetViews>
  <sheetFormatPr defaultColWidth="8.77734375" defaultRowHeight="13.8"/>
  <cols>
    <col min="1" max="1" width="8.77734375" style="1035"/>
    <col min="2" max="2" width="1.21875" style="1035" customWidth="1"/>
    <col min="3" max="3" width="37.77734375" style="1035" bestFit="1" customWidth="1"/>
    <col min="4" max="5" width="13.21875" style="1035" customWidth="1"/>
    <col min="6" max="6" width="1.21875" style="1035" customWidth="1"/>
    <col min="7" max="8" width="13.21875" style="1035" customWidth="1"/>
    <col min="9" max="9" width="1.21875" style="1035" customWidth="1"/>
    <col min="10" max="11" width="13.21875" style="1035" customWidth="1"/>
    <col min="12" max="12" width="1.21875" style="1035" customWidth="1"/>
    <col min="13" max="14" width="13.21875" style="1035" bestFit="1" customWidth="1"/>
    <col min="15" max="15" width="1.21875" style="1035" customWidth="1"/>
    <col min="16" max="17" width="13.21875" style="1035" bestFit="1" customWidth="1"/>
    <col min="18" max="18" width="1.21875" style="1035" customWidth="1"/>
    <col min="19" max="20" width="13.21875" style="1035" bestFit="1" customWidth="1"/>
    <col min="21" max="21" width="1.21875" style="1035" customWidth="1"/>
    <col min="22" max="23" width="13.21875" style="1035" bestFit="1" customWidth="1"/>
    <col min="24" max="24" width="1.21875" style="1035" customWidth="1"/>
    <col min="25" max="26" width="13.21875" style="1035" bestFit="1" customWidth="1"/>
    <col min="27" max="27" width="1.21875" style="1035" customWidth="1"/>
    <col min="28" max="29" width="13.21875" style="1035" bestFit="1" customWidth="1"/>
    <col min="30" max="30" width="1.21875" style="1035" customWidth="1"/>
    <col min="31" max="32" width="13.21875" style="1035" bestFit="1" customWidth="1"/>
    <col min="33" max="33" width="1.21875" style="1035" customWidth="1"/>
    <col min="34" max="35" width="13.21875" style="1035" bestFit="1" customWidth="1"/>
    <col min="36" max="36" width="1.21875" style="1035" customWidth="1"/>
    <col min="37" max="38" width="13.21875" style="1035" bestFit="1" customWidth="1"/>
    <col min="39" max="39" width="1.21875" style="1035" customWidth="1"/>
    <col min="40" max="41" width="13.21875" style="1035" bestFit="1" customWidth="1"/>
    <col min="42" max="42" width="1.21875" style="1035" customWidth="1"/>
    <col min="43" max="44" width="13.21875" style="1035" bestFit="1" customWidth="1"/>
    <col min="45" max="45" width="1.21875" style="1035" customWidth="1"/>
    <col min="46" max="47" width="13.21875" style="1035" bestFit="1" customWidth="1"/>
    <col min="48" max="48" width="1.21875" style="1035" customWidth="1"/>
    <col min="49" max="50" width="13.21875" style="1035" bestFit="1" customWidth="1"/>
    <col min="51" max="51" width="1.21875" style="1035" customWidth="1"/>
    <col min="52" max="53" width="13.21875" style="1035" bestFit="1" customWidth="1"/>
    <col min="54" max="54" width="1.21875" style="1035" customWidth="1"/>
    <col min="55" max="56" width="13.21875" style="1035" bestFit="1" customWidth="1"/>
    <col min="57" max="57" width="1.21875" style="1035" customWidth="1"/>
    <col min="58" max="59" width="13.21875" style="1035" bestFit="1" customWidth="1"/>
    <col min="60" max="60" width="1.21875" style="1035" customWidth="1"/>
    <col min="61" max="62" width="13.21875" style="1035" bestFit="1" customWidth="1"/>
    <col min="63" max="63" width="1.21875" style="1035" customWidth="1"/>
    <col min="64" max="65" width="13.21875" style="1035" bestFit="1" customWidth="1"/>
    <col min="66" max="66" width="1.21875" style="1035" customWidth="1"/>
    <col min="67" max="68" width="13.21875" style="1035" bestFit="1" customWidth="1"/>
    <col min="69" max="69" width="1.21875" style="1035" customWidth="1"/>
    <col min="70" max="71" width="13.21875" style="1035" bestFit="1" customWidth="1"/>
    <col min="72" max="16384" width="8.77734375" style="1035"/>
  </cols>
  <sheetData>
    <row r="1" spans="1:82" s="1209" customFormat="1" ht="5.25" customHeight="1">
      <c r="A1" s="1324"/>
      <c r="B1" s="1210"/>
      <c r="C1" s="1211"/>
      <c r="D1" s="2333"/>
      <c r="E1" s="2333"/>
      <c r="F1" s="1211"/>
      <c r="G1" s="2333"/>
      <c r="H1" s="2333"/>
      <c r="I1" s="1211"/>
      <c r="J1" s="1208"/>
      <c r="K1" s="1208"/>
      <c r="L1" s="1211"/>
      <c r="M1" s="1208"/>
      <c r="O1" s="1211"/>
      <c r="P1" s="1208"/>
      <c r="R1" s="1211"/>
      <c r="S1" s="1208"/>
      <c r="U1" s="1211"/>
      <c r="V1" s="1208"/>
      <c r="X1" s="1211"/>
      <c r="Y1" s="1208"/>
      <c r="AA1" s="1211"/>
      <c r="AB1" s="1208"/>
      <c r="AD1" s="1211"/>
      <c r="AE1" s="1208"/>
      <c r="AG1" s="1211"/>
      <c r="AH1" s="1208"/>
      <c r="AJ1" s="1211"/>
      <c r="AK1" s="1208"/>
      <c r="AM1" s="1211"/>
      <c r="AN1" s="1208"/>
      <c r="AP1" s="1211"/>
      <c r="AQ1" s="1208"/>
      <c r="AS1" s="1211"/>
      <c r="AT1" s="1208"/>
      <c r="AV1" s="1211"/>
      <c r="AW1" s="1208"/>
      <c r="AY1" s="1211"/>
      <c r="AZ1" s="1208"/>
      <c r="BB1" s="1211"/>
      <c r="BC1" s="1208"/>
      <c r="BE1" s="1211"/>
      <c r="BF1" s="1208"/>
      <c r="BH1" s="1211"/>
      <c r="BI1" s="1208"/>
      <c r="BK1" s="1211"/>
      <c r="BL1" s="1208"/>
      <c r="BN1" s="1211"/>
      <c r="BO1" s="1208"/>
      <c r="BR1" s="1208"/>
    </row>
    <row r="2" spans="1:82" s="1118" customFormat="1" ht="15.75" customHeight="1">
      <c r="A2" s="1645" t="s">
        <v>1513</v>
      </c>
      <c r="B2" s="1645"/>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row>
    <row r="3" spans="1:82">
      <c r="A3" s="1118"/>
      <c r="B3" s="1118"/>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1118"/>
      <c r="AM3" s="1118"/>
      <c r="AN3" s="1118"/>
      <c r="AO3" s="1118"/>
      <c r="AP3" s="1118"/>
      <c r="AQ3" s="1118"/>
      <c r="AR3" s="1118"/>
      <c r="AS3" s="1118"/>
      <c r="AT3" s="1118"/>
      <c r="AU3" s="1118"/>
      <c r="AV3" s="1118"/>
      <c r="AW3" s="1118"/>
      <c r="AX3" s="1118"/>
      <c r="AY3" s="1118"/>
      <c r="AZ3" s="1118"/>
      <c r="BA3" s="1118"/>
      <c r="BB3" s="1118"/>
      <c r="BC3" s="1118"/>
      <c r="BD3" s="1118"/>
      <c r="BE3" s="1118"/>
      <c r="BF3" s="1118"/>
      <c r="BG3" s="1118"/>
      <c r="BH3" s="1118"/>
      <c r="BI3" s="1118"/>
      <c r="BJ3" s="1118"/>
      <c r="BK3" s="1118"/>
      <c r="BL3" s="1118"/>
      <c r="BM3" s="1118"/>
      <c r="BN3" s="1118"/>
      <c r="BO3" s="1118"/>
      <c r="BP3" s="1118"/>
      <c r="BQ3" s="1118"/>
      <c r="BR3" s="1118"/>
      <c r="BS3" s="1118"/>
      <c r="BT3" s="1118"/>
    </row>
    <row r="4" spans="1:82">
      <c r="A4" s="1140"/>
      <c r="B4" s="1140"/>
      <c r="C4" s="1140"/>
      <c r="D4" s="2519" t="s">
        <v>1307</v>
      </c>
      <c r="E4" s="2519"/>
      <c r="F4" s="1140"/>
      <c r="G4" s="2519" t="s">
        <v>1307</v>
      </c>
      <c r="H4" s="2519"/>
      <c r="I4" s="1140"/>
      <c r="J4" s="2519" t="s">
        <v>1307</v>
      </c>
      <c r="K4" s="2519"/>
      <c r="L4" s="1140"/>
      <c r="M4" s="2519" t="s">
        <v>1307</v>
      </c>
      <c r="N4" s="2519"/>
      <c r="O4" s="1140"/>
      <c r="P4" s="2519" t="s">
        <v>1307</v>
      </c>
      <c r="Q4" s="2519"/>
      <c r="R4" s="1140"/>
      <c r="S4" s="2519" t="s">
        <v>1307</v>
      </c>
      <c r="T4" s="2519"/>
      <c r="U4" s="1140"/>
      <c r="V4" s="2519" t="s">
        <v>1307</v>
      </c>
      <c r="W4" s="2519"/>
      <c r="X4" s="1140"/>
      <c r="Y4" s="2519" t="s">
        <v>1307</v>
      </c>
      <c r="Z4" s="2519"/>
      <c r="AA4" s="1140"/>
      <c r="AB4" s="2519" t="s">
        <v>1307</v>
      </c>
      <c r="AC4" s="2519"/>
      <c r="AD4" s="1140"/>
      <c r="AE4" s="2519" t="s">
        <v>1307</v>
      </c>
      <c r="AF4" s="2519"/>
      <c r="AG4" s="1140"/>
      <c r="AH4" s="2519" t="s">
        <v>1307</v>
      </c>
      <c r="AI4" s="2519"/>
      <c r="AJ4" s="1140"/>
      <c r="AK4" s="2519" t="s">
        <v>1307</v>
      </c>
      <c r="AL4" s="2519"/>
      <c r="AM4" s="1140"/>
      <c r="AN4" s="2519" t="s">
        <v>1307</v>
      </c>
      <c r="AO4" s="2519"/>
      <c r="AP4" s="1140"/>
      <c r="AQ4" s="2519" t="s">
        <v>1307</v>
      </c>
      <c r="AR4" s="2519"/>
      <c r="AS4" s="1140"/>
      <c r="AT4" s="2519" t="s">
        <v>1307</v>
      </c>
      <c r="AU4" s="2519"/>
      <c r="AV4" s="1140"/>
      <c r="AW4" s="2519" t="s">
        <v>1307</v>
      </c>
      <c r="AX4" s="2519"/>
      <c r="AY4" s="1140"/>
      <c r="AZ4" s="2519" t="s">
        <v>1307</v>
      </c>
      <c r="BA4" s="2519"/>
      <c r="BB4" s="1140"/>
      <c r="BC4" s="2519" t="s">
        <v>1307</v>
      </c>
      <c r="BD4" s="2519"/>
      <c r="BE4" s="1140"/>
      <c r="BF4" s="2519" t="s">
        <v>1307</v>
      </c>
      <c r="BG4" s="2519"/>
      <c r="BH4" s="1140"/>
      <c r="BI4" s="2519" t="s">
        <v>1307</v>
      </c>
      <c r="BJ4" s="2519"/>
      <c r="BK4" s="1140"/>
      <c r="BL4" s="1140"/>
      <c r="BM4" s="1140"/>
      <c r="BN4" s="1140"/>
      <c r="BO4" s="1140"/>
      <c r="BP4" s="1140"/>
      <c r="BQ4" s="1118"/>
      <c r="BR4" s="1140"/>
      <c r="BS4" s="1140"/>
      <c r="BT4" s="1118"/>
    </row>
    <row r="5" spans="1:82">
      <c r="A5" s="1118"/>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c r="AO5" s="1118"/>
      <c r="AP5" s="1118"/>
      <c r="AQ5" s="1118"/>
      <c r="AR5" s="1118"/>
      <c r="AS5" s="1118"/>
      <c r="AT5" s="1118"/>
      <c r="AU5" s="1118"/>
      <c r="AV5" s="1118"/>
      <c r="AW5" s="1118"/>
      <c r="AX5" s="1118"/>
      <c r="AY5" s="1118"/>
      <c r="AZ5" s="1118"/>
      <c r="BA5" s="1118"/>
      <c r="BB5" s="1118"/>
      <c r="BC5" s="1118"/>
      <c r="BD5" s="1118"/>
      <c r="BE5" s="1118"/>
      <c r="BF5" s="1118"/>
      <c r="BG5" s="1118"/>
      <c r="BH5" s="1118"/>
      <c r="BI5" s="1118"/>
      <c r="BJ5" s="1118"/>
      <c r="BK5" s="1118"/>
      <c r="BL5" s="1118"/>
      <c r="BM5" s="1118"/>
      <c r="BN5" s="1118"/>
      <c r="BO5" s="1118"/>
      <c r="BP5" s="1118"/>
      <c r="BQ5" s="1118"/>
      <c r="BR5" s="1118"/>
      <c r="BS5" s="1118"/>
      <c r="BT5" s="1118"/>
    </row>
    <row r="6" spans="1:82" ht="14.4" thickBot="1">
      <c r="A6" s="1930" t="s">
        <v>65</v>
      </c>
      <c r="B6" s="1931"/>
      <c r="C6" s="1932"/>
      <c r="D6" s="1873"/>
      <c r="E6" s="1873" t="s">
        <v>3260</v>
      </c>
      <c r="G6" s="1873"/>
      <c r="H6" s="1873" t="s">
        <v>3003</v>
      </c>
      <c r="J6" s="1873"/>
      <c r="K6" s="1873" t="s">
        <v>2942</v>
      </c>
      <c r="M6" s="1873"/>
      <c r="N6" s="1873" t="s">
        <v>2924</v>
      </c>
      <c r="P6" s="1873"/>
      <c r="Q6" s="1873" t="s">
        <v>2871</v>
      </c>
      <c r="S6" s="1873"/>
      <c r="T6" s="1873" t="s">
        <v>2835</v>
      </c>
      <c r="V6" s="1873"/>
      <c r="W6" s="1873" t="s">
        <v>66</v>
      </c>
      <c r="Y6" s="1873"/>
      <c r="Z6" s="1873" t="s">
        <v>67</v>
      </c>
      <c r="AB6" s="1873"/>
      <c r="AC6" s="1873" t="s">
        <v>68</v>
      </c>
      <c r="AE6" s="1873"/>
      <c r="AF6" s="1873" t="s">
        <v>69</v>
      </c>
      <c r="AH6" s="1873"/>
      <c r="AI6" s="1873" t="s">
        <v>70</v>
      </c>
      <c r="AK6" s="1873"/>
      <c r="AL6" s="1873" t="s">
        <v>71</v>
      </c>
      <c r="AN6" s="1873"/>
      <c r="AO6" s="1873" t="s">
        <v>72</v>
      </c>
      <c r="AQ6" s="1873"/>
      <c r="AR6" s="1873" t="s">
        <v>73</v>
      </c>
      <c r="AT6" s="1873"/>
      <c r="AU6" s="1873" t="s">
        <v>74</v>
      </c>
      <c r="AW6" s="1873"/>
      <c r="AX6" s="1873" t="s">
        <v>75</v>
      </c>
      <c r="AZ6" s="1873"/>
      <c r="BA6" s="1873" t="s">
        <v>76</v>
      </c>
      <c r="BC6" s="1873"/>
      <c r="BD6" s="1873" t="s">
        <v>77</v>
      </c>
      <c r="BF6" s="1873"/>
      <c r="BG6" s="1873" t="s">
        <v>78</v>
      </c>
      <c r="BI6" s="1873"/>
      <c r="BJ6" s="1873" t="s">
        <v>79</v>
      </c>
      <c r="BL6" s="1873"/>
      <c r="BM6" s="1873" t="s">
        <v>80</v>
      </c>
      <c r="BO6" s="1873"/>
      <c r="BP6" s="1873" t="s">
        <v>81</v>
      </c>
      <c r="BQ6" s="1118"/>
      <c r="BR6" s="1873"/>
      <c r="BS6" s="1873" t="s">
        <v>82</v>
      </c>
      <c r="BT6" s="1118"/>
    </row>
    <row r="7" spans="1:82">
      <c r="A7" s="1933"/>
      <c r="B7" s="1934"/>
      <c r="C7" s="1935"/>
      <c r="D7" s="2520" t="s">
        <v>1514</v>
      </c>
      <c r="E7" s="2521"/>
      <c r="G7" s="2520" t="s">
        <v>1514</v>
      </c>
      <c r="H7" s="2521"/>
      <c r="J7" s="2520" t="s">
        <v>1514</v>
      </c>
      <c r="K7" s="2521"/>
      <c r="M7" s="2520" t="s">
        <v>1514</v>
      </c>
      <c r="N7" s="2521"/>
      <c r="P7" s="2520" t="s">
        <v>1514</v>
      </c>
      <c r="Q7" s="2521"/>
      <c r="S7" s="2520" t="s">
        <v>1514</v>
      </c>
      <c r="T7" s="2521"/>
      <c r="V7" s="2520" t="s">
        <v>1514</v>
      </c>
      <c r="W7" s="2521"/>
      <c r="Y7" s="2520" t="s">
        <v>1514</v>
      </c>
      <c r="Z7" s="2521"/>
      <c r="AB7" s="2520" t="s">
        <v>1514</v>
      </c>
      <c r="AC7" s="2521"/>
      <c r="AE7" s="2520" t="s">
        <v>1514</v>
      </c>
      <c r="AF7" s="2521"/>
      <c r="AH7" s="2520" t="s">
        <v>1514</v>
      </c>
      <c r="AI7" s="2521"/>
      <c r="AK7" s="2520" t="s">
        <v>1514</v>
      </c>
      <c r="AL7" s="2521"/>
      <c r="AN7" s="2520" t="s">
        <v>1514</v>
      </c>
      <c r="AO7" s="2521"/>
      <c r="AQ7" s="2520" t="s">
        <v>1514</v>
      </c>
      <c r="AR7" s="2521"/>
      <c r="AT7" s="2520" t="s">
        <v>1514</v>
      </c>
      <c r="AU7" s="2521"/>
      <c r="AW7" s="2520" t="s">
        <v>1514</v>
      </c>
      <c r="AX7" s="2521"/>
      <c r="AZ7" s="2520" t="s">
        <v>1514</v>
      </c>
      <c r="BA7" s="2521"/>
      <c r="BC7" s="2520" t="s">
        <v>1514</v>
      </c>
      <c r="BD7" s="2521"/>
      <c r="BF7" s="2520" t="s">
        <v>1514</v>
      </c>
      <c r="BG7" s="2521"/>
      <c r="BI7" s="2520" t="s">
        <v>1514</v>
      </c>
      <c r="BJ7" s="2521"/>
      <c r="BL7" s="2520" t="s">
        <v>1514</v>
      </c>
      <c r="BM7" s="2521"/>
      <c r="BO7" s="2520" t="s">
        <v>1514</v>
      </c>
      <c r="BP7" s="2521"/>
      <c r="BQ7" s="1118"/>
      <c r="BR7" s="2520" t="s">
        <v>1514</v>
      </c>
      <c r="BS7" s="2521"/>
      <c r="BT7" s="1118"/>
    </row>
    <row r="8" spans="1:82" ht="67.5" customHeight="1" thickBot="1">
      <c r="A8" s="2522"/>
      <c r="B8" s="2523"/>
      <c r="C8" s="2524"/>
      <c r="D8" s="2334" t="s">
        <v>1515</v>
      </c>
      <c r="E8" s="2334" t="s">
        <v>1516</v>
      </c>
      <c r="G8" s="2334" t="s">
        <v>1515</v>
      </c>
      <c r="H8" s="2334" t="s">
        <v>1516</v>
      </c>
      <c r="J8" s="1902" t="s">
        <v>1515</v>
      </c>
      <c r="K8" s="1902" t="s">
        <v>1516</v>
      </c>
      <c r="M8" s="1902" t="s">
        <v>1515</v>
      </c>
      <c r="N8" s="1902" t="s">
        <v>1516</v>
      </c>
      <c r="P8" s="1902" t="s">
        <v>1515</v>
      </c>
      <c r="Q8" s="1902" t="s">
        <v>1516</v>
      </c>
      <c r="S8" s="1902" t="s">
        <v>1515</v>
      </c>
      <c r="T8" s="1902" t="s">
        <v>1516</v>
      </c>
      <c r="V8" s="1902" t="s">
        <v>1515</v>
      </c>
      <c r="W8" s="1902" t="s">
        <v>1516</v>
      </c>
      <c r="Y8" s="1902" t="s">
        <v>1515</v>
      </c>
      <c r="Z8" s="1902" t="s">
        <v>1516</v>
      </c>
      <c r="AB8" s="1902" t="s">
        <v>1515</v>
      </c>
      <c r="AC8" s="1902" t="s">
        <v>1516</v>
      </c>
      <c r="AE8" s="1902" t="s">
        <v>1515</v>
      </c>
      <c r="AF8" s="1902" t="s">
        <v>1516</v>
      </c>
      <c r="AH8" s="1902" t="s">
        <v>1515</v>
      </c>
      <c r="AI8" s="1902" t="s">
        <v>1516</v>
      </c>
      <c r="AK8" s="1902" t="s">
        <v>1515</v>
      </c>
      <c r="AL8" s="1902" t="s">
        <v>1516</v>
      </c>
      <c r="AN8" s="1902" t="s">
        <v>1515</v>
      </c>
      <c r="AO8" s="1902" t="s">
        <v>1516</v>
      </c>
      <c r="AQ8" s="1902" t="s">
        <v>1515</v>
      </c>
      <c r="AR8" s="1902" t="s">
        <v>1516</v>
      </c>
      <c r="AT8" s="1902" t="s">
        <v>1515</v>
      </c>
      <c r="AU8" s="1902" t="s">
        <v>1516</v>
      </c>
      <c r="AW8" s="1902" t="s">
        <v>1515</v>
      </c>
      <c r="AX8" s="1902" t="s">
        <v>1516</v>
      </c>
      <c r="AZ8" s="1902" t="s">
        <v>1515</v>
      </c>
      <c r="BA8" s="1902" t="s">
        <v>1516</v>
      </c>
      <c r="BC8" s="1902" t="s">
        <v>1515</v>
      </c>
      <c r="BD8" s="1902" t="s">
        <v>1516</v>
      </c>
      <c r="BF8" s="1902" t="s">
        <v>1515</v>
      </c>
      <c r="BG8" s="1902" t="s">
        <v>1516</v>
      </c>
      <c r="BI8" s="1902" t="s">
        <v>1515</v>
      </c>
      <c r="BJ8" s="1902" t="s">
        <v>1516</v>
      </c>
      <c r="BL8" s="1902" t="s">
        <v>1515</v>
      </c>
      <c r="BM8" s="1902" t="s">
        <v>1516</v>
      </c>
      <c r="BO8" s="1902" t="s">
        <v>1515</v>
      </c>
      <c r="BP8" s="1902" t="s">
        <v>1516</v>
      </c>
      <c r="BQ8" s="1118"/>
      <c r="BR8" s="1902" t="s">
        <v>1515</v>
      </c>
      <c r="BS8" s="1902" t="s">
        <v>1516</v>
      </c>
      <c r="BT8" s="1118"/>
    </row>
    <row r="9" spans="1:82">
      <c r="A9" s="1939" t="s">
        <v>1517</v>
      </c>
      <c r="B9" s="1894"/>
      <c r="C9" s="1894"/>
      <c r="D9" s="1895">
        <v>1648919</v>
      </c>
      <c r="E9" s="1895">
        <v>1670703</v>
      </c>
      <c r="G9" s="1895">
        <v>1574883</v>
      </c>
      <c r="H9" s="1895">
        <v>1593382</v>
      </c>
      <c r="J9" s="1895">
        <v>1560678</v>
      </c>
      <c r="K9" s="1895">
        <v>1589558</v>
      </c>
      <c r="M9" s="1895">
        <v>1520792</v>
      </c>
      <c r="N9" s="1895">
        <v>1555431</v>
      </c>
      <c r="P9" s="1895">
        <v>1462456</v>
      </c>
      <c r="Q9" s="1895">
        <v>1496719</v>
      </c>
      <c r="S9" s="1895">
        <v>1415449</v>
      </c>
      <c r="T9" s="1895">
        <v>1455062</v>
      </c>
      <c r="V9" s="1895">
        <v>1410273</v>
      </c>
      <c r="W9" s="1895">
        <v>1453572</v>
      </c>
      <c r="Y9" s="1895">
        <v>1315402</v>
      </c>
      <c r="Z9" s="1895">
        <v>1354422</v>
      </c>
      <c r="AB9" s="1895">
        <v>1368900</v>
      </c>
      <c r="AC9" s="1895">
        <v>1417035</v>
      </c>
      <c r="AE9" s="1895">
        <v>1269070</v>
      </c>
      <c r="AF9" s="1895">
        <v>1310319</v>
      </c>
      <c r="AH9" s="1895">
        <v>1258921</v>
      </c>
      <c r="AI9" s="1895">
        <v>1295846</v>
      </c>
      <c r="AK9" s="1895">
        <v>1213707</v>
      </c>
      <c r="AL9" s="1895">
        <v>1262243</v>
      </c>
      <c r="AN9" s="1895">
        <v>1189893</v>
      </c>
      <c r="AO9" s="1895">
        <v>1230642</v>
      </c>
      <c r="AQ9" s="1895">
        <v>1124458</v>
      </c>
      <c r="AR9" s="1895">
        <v>1166617</v>
      </c>
      <c r="AT9" s="1895">
        <v>1115143</v>
      </c>
      <c r="AU9" s="1895">
        <v>1157566</v>
      </c>
      <c r="AW9" s="1895">
        <v>1033267</v>
      </c>
      <c r="AX9" s="1895">
        <v>1075188</v>
      </c>
      <c r="AZ9" s="1895">
        <v>1049211</v>
      </c>
      <c r="BA9" s="1895">
        <v>1089716</v>
      </c>
      <c r="BC9" s="1895">
        <v>1019073</v>
      </c>
      <c r="BD9" s="1895">
        <v>1055611</v>
      </c>
      <c r="BF9" s="1940">
        <v>1005819</v>
      </c>
      <c r="BG9" s="1940">
        <v>1044245</v>
      </c>
      <c r="BI9" s="1940">
        <v>985337</v>
      </c>
      <c r="BJ9" s="1940">
        <v>1024739</v>
      </c>
      <c r="BL9" s="1940">
        <v>949985</v>
      </c>
      <c r="BM9" s="1940">
        <v>988903</v>
      </c>
      <c r="BO9" s="1940">
        <v>972155</v>
      </c>
      <c r="BP9" s="1940">
        <v>1014564</v>
      </c>
      <c r="BQ9" s="1118"/>
      <c r="BR9" s="1940">
        <v>915605.64530531829</v>
      </c>
      <c r="BS9" s="1940">
        <v>952529.9031158794</v>
      </c>
      <c r="BT9" s="1118"/>
    </row>
    <row r="10" spans="1:82">
      <c r="A10" s="1941" t="s">
        <v>1518</v>
      </c>
      <c r="B10" s="1894"/>
      <c r="C10" s="1894"/>
      <c r="D10" s="1895">
        <v>570859</v>
      </c>
      <c r="E10" s="1895">
        <v>572756</v>
      </c>
      <c r="G10" s="1895">
        <v>520021</v>
      </c>
      <c r="H10" s="1895">
        <v>520513</v>
      </c>
      <c r="J10" s="1895">
        <v>487555</v>
      </c>
      <c r="K10" s="1895">
        <v>487763</v>
      </c>
      <c r="M10" s="1895">
        <v>502671</v>
      </c>
      <c r="N10" s="1895">
        <v>502752</v>
      </c>
      <c r="P10" s="1895">
        <v>476283</v>
      </c>
      <c r="Q10" s="1895">
        <v>475693</v>
      </c>
      <c r="S10" s="1895">
        <v>111867</v>
      </c>
      <c r="T10" s="1895">
        <v>111946</v>
      </c>
      <c r="V10" s="1895">
        <v>458841</v>
      </c>
      <c r="W10" s="1895">
        <v>465111</v>
      </c>
      <c r="Y10" s="1895">
        <v>427214</v>
      </c>
      <c r="Z10" s="1895">
        <v>428713</v>
      </c>
      <c r="AB10" s="1895">
        <v>489826</v>
      </c>
      <c r="AC10" s="1895">
        <v>493397</v>
      </c>
      <c r="AE10" s="1895">
        <v>448330</v>
      </c>
      <c r="AF10" s="1895">
        <v>448793</v>
      </c>
      <c r="AH10" s="1895">
        <v>443539</v>
      </c>
      <c r="AI10" s="1895">
        <v>444858</v>
      </c>
      <c r="AK10" s="1895">
        <v>416889</v>
      </c>
      <c r="AL10" s="1895">
        <v>418897</v>
      </c>
      <c r="AN10" s="1895">
        <v>413833</v>
      </c>
      <c r="AO10" s="1895">
        <v>413161</v>
      </c>
      <c r="AQ10" s="1895">
        <v>355847</v>
      </c>
      <c r="AR10" s="1895">
        <v>356647</v>
      </c>
      <c r="AT10" s="1895">
        <v>348824</v>
      </c>
      <c r="AU10" s="1895">
        <v>350460</v>
      </c>
      <c r="AW10" s="1895">
        <v>296415</v>
      </c>
      <c r="AX10" s="1895">
        <v>298870</v>
      </c>
      <c r="AZ10" s="1895">
        <v>301287</v>
      </c>
      <c r="BA10" s="1895">
        <v>304686</v>
      </c>
      <c r="BC10" s="1895">
        <v>282707</v>
      </c>
      <c r="BD10" s="1895">
        <v>284455</v>
      </c>
      <c r="BF10" s="1940">
        <v>280913</v>
      </c>
      <c r="BG10" s="1940">
        <v>284331</v>
      </c>
      <c r="BI10" s="1940">
        <v>309987</v>
      </c>
      <c r="BJ10" s="1940">
        <v>314078</v>
      </c>
      <c r="BL10" s="1940">
        <v>308916</v>
      </c>
      <c r="BM10" s="1940">
        <v>310051</v>
      </c>
      <c r="BO10" s="1940">
        <v>338473</v>
      </c>
      <c r="BP10" s="1940">
        <v>339380</v>
      </c>
      <c r="BQ10" s="1118"/>
      <c r="BR10" s="1940">
        <v>316156.40887237026</v>
      </c>
      <c r="BS10" s="1940">
        <v>312027.67697548936</v>
      </c>
      <c r="BT10" s="1118"/>
    </row>
    <row r="11" spans="1:82">
      <c r="A11" s="1942"/>
      <c r="B11" s="1118"/>
      <c r="C11" s="1877" t="s">
        <v>1519</v>
      </c>
      <c r="D11" s="1891">
        <v>2683</v>
      </c>
      <c r="E11" s="1891">
        <v>2684</v>
      </c>
      <c r="G11" s="1891">
        <v>2240</v>
      </c>
      <c r="H11" s="1891">
        <v>2241</v>
      </c>
      <c r="J11" s="1891">
        <v>2287</v>
      </c>
      <c r="K11" s="1891">
        <v>2287</v>
      </c>
      <c r="M11" s="1891">
        <v>2304</v>
      </c>
      <c r="N11" s="1891">
        <v>2309</v>
      </c>
      <c r="P11" s="1891">
        <v>2580</v>
      </c>
      <c r="Q11" s="1891">
        <v>2590</v>
      </c>
      <c r="S11" s="1891">
        <v>13167</v>
      </c>
      <c r="T11" s="1891">
        <v>13164</v>
      </c>
      <c r="V11" s="1891">
        <v>3272</v>
      </c>
      <c r="W11" s="1891">
        <v>3282</v>
      </c>
      <c r="Y11" s="1891">
        <v>1712</v>
      </c>
      <c r="Z11" s="1891">
        <v>1712</v>
      </c>
      <c r="AB11" s="1891">
        <v>1825</v>
      </c>
      <c r="AC11" s="1891">
        <v>1826</v>
      </c>
      <c r="AE11" s="1891">
        <v>2561</v>
      </c>
      <c r="AF11" s="1891">
        <v>2562</v>
      </c>
      <c r="AH11" s="1891">
        <v>2713</v>
      </c>
      <c r="AI11" s="1891">
        <v>2714</v>
      </c>
      <c r="AK11" s="1891">
        <v>1240</v>
      </c>
      <c r="AL11" s="1891">
        <v>1240</v>
      </c>
      <c r="AN11" s="1891">
        <v>1221</v>
      </c>
      <c r="AO11" s="1891">
        <v>1221</v>
      </c>
      <c r="AQ11" s="1891">
        <v>1279</v>
      </c>
      <c r="AR11" s="1891">
        <v>1279</v>
      </c>
      <c r="AT11" s="1891">
        <v>1259</v>
      </c>
      <c r="AU11" s="1891">
        <v>1259</v>
      </c>
      <c r="AW11" s="1891">
        <v>1330</v>
      </c>
      <c r="AX11" s="1891">
        <v>1330</v>
      </c>
      <c r="AZ11" s="1891">
        <v>1217</v>
      </c>
      <c r="BA11" s="1891">
        <v>1219</v>
      </c>
      <c r="BC11" s="1891">
        <v>707</v>
      </c>
      <c r="BD11" s="1891">
        <v>707</v>
      </c>
      <c r="BF11" s="1943">
        <v>705</v>
      </c>
      <c r="BG11" s="1944">
        <v>705</v>
      </c>
      <c r="BI11" s="1943">
        <v>705</v>
      </c>
      <c r="BJ11" s="1944">
        <v>705</v>
      </c>
      <c r="BL11" s="1943">
        <v>48</v>
      </c>
      <c r="BM11" s="1944">
        <v>48</v>
      </c>
      <c r="BO11" s="1943">
        <v>2562</v>
      </c>
      <c r="BP11" s="1944">
        <v>2562</v>
      </c>
      <c r="BQ11" s="1118"/>
      <c r="BR11" s="1943">
        <v>4047</v>
      </c>
      <c r="BS11" s="1944">
        <v>4048</v>
      </c>
      <c r="BT11" s="1118"/>
    </row>
    <row r="12" spans="1:82">
      <c r="A12" s="1942"/>
      <c r="B12" s="1118"/>
      <c r="C12" s="1877" t="s">
        <v>1520</v>
      </c>
      <c r="D12" s="1891">
        <v>9217</v>
      </c>
      <c r="E12" s="1891">
        <v>9218</v>
      </c>
      <c r="G12" s="1891">
        <v>7858</v>
      </c>
      <c r="H12" s="1891">
        <v>7858</v>
      </c>
      <c r="J12" s="1891">
        <v>7980</v>
      </c>
      <c r="K12" s="1891">
        <v>7981</v>
      </c>
      <c r="M12" s="1891">
        <v>7786</v>
      </c>
      <c r="N12" s="1891">
        <v>7787</v>
      </c>
      <c r="P12" s="1891">
        <v>4523</v>
      </c>
      <c r="Q12" s="1891">
        <v>4523</v>
      </c>
      <c r="S12" s="1891">
        <v>5810</v>
      </c>
      <c r="T12" s="1891">
        <v>5812</v>
      </c>
      <c r="V12" s="1891">
        <v>6587</v>
      </c>
      <c r="W12" s="1891">
        <v>6730</v>
      </c>
      <c r="Y12" s="1891">
        <v>4842</v>
      </c>
      <c r="Z12" s="1891">
        <v>4874</v>
      </c>
      <c r="AB12" s="1891">
        <v>3449</v>
      </c>
      <c r="AC12" s="1891">
        <v>3472</v>
      </c>
      <c r="AE12" s="1891">
        <v>4200</v>
      </c>
      <c r="AF12" s="1891">
        <v>4221</v>
      </c>
      <c r="AH12" s="1891">
        <v>4045</v>
      </c>
      <c r="AI12" s="1891">
        <v>4047</v>
      </c>
      <c r="AK12" s="1891">
        <v>3354</v>
      </c>
      <c r="AL12" s="1891">
        <v>3351</v>
      </c>
      <c r="AN12" s="1891">
        <v>3516</v>
      </c>
      <c r="AO12" s="1891">
        <v>3473</v>
      </c>
      <c r="AQ12" s="1891">
        <v>2797</v>
      </c>
      <c r="AR12" s="1891">
        <v>2796</v>
      </c>
      <c r="AT12" s="1891">
        <v>2182</v>
      </c>
      <c r="AU12" s="1891">
        <v>2191</v>
      </c>
      <c r="AW12" s="1891">
        <v>3758</v>
      </c>
      <c r="AX12" s="1891">
        <v>3765</v>
      </c>
      <c r="AZ12" s="1891">
        <v>4191</v>
      </c>
      <c r="BA12" s="1891">
        <v>4232</v>
      </c>
      <c r="BC12" s="1891">
        <v>3387</v>
      </c>
      <c r="BD12" s="1891">
        <v>3325</v>
      </c>
      <c r="BF12" s="1943">
        <v>3893</v>
      </c>
      <c r="BG12" s="1944">
        <v>3903</v>
      </c>
      <c r="BI12" s="1943">
        <v>3849</v>
      </c>
      <c r="BJ12" s="1944">
        <v>3855</v>
      </c>
      <c r="BL12" s="1943">
        <v>4356</v>
      </c>
      <c r="BM12" s="1944">
        <v>4062</v>
      </c>
      <c r="BO12" s="1943">
        <v>3441</v>
      </c>
      <c r="BP12" s="1944">
        <v>3532</v>
      </c>
      <c r="BQ12" s="1118"/>
      <c r="BR12" s="1943">
        <v>3081.4328780000001</v>
      </c>
      <c r="BS12" s="1944">
        <v>2993.1913508900002</v>
      </c>
      <c r="BT12" s="1118"/>
    </row>
    <row r="13" spans="1:82">
      <c r="A13" s="1942"/>
      <c r="B13" s="1118"/>
      <c r="C13" s="1877" t="s">
        <v>178</v>
      </c>
      <c r="D13" s="1891">
        <v>558959</v>
      </c>
      <c r="E13" s="1891">
        <v>560854</v>
      </c>
      <c r="G13" s="1891">
        <v>509923</v>
      </c>
      <c r="H13" s="1891">
        <v>510414</v>
      </c>
      <c r="J13" s="1891">
        <v>477288</v>
      </c>
      <c r="K13" s="1891">
        <v>477495</v>
      </c>
      <c r="M13" s="1891">
        <v>492581</v>
      </c>
      <c r="N13" s="1891">
        <v>492656</v>
      </c>
      <c r="P13" s="1891">
        <v>469180</v>
      </c>
      <c r="Q13" s="1891">
        <v>468580</v>
      </c>
      <c r="S13" s="1891">
        <v>92890</v>
      </c>
      <c r="T13" s="1891">
        <v>92970</v>
      </c>
      <c r="V13" s="1891">
        <v>448982</v>
      </c>
      <c r="W13" s="1891">
        <v>455099</v>
      </c>
      <c r="Y13" s="1891">
        <v>420660</v>
      </c>
      <c r="Z13" s="1891">
        <v>422127</v>
      </c>
      <c r="AB13" s="1891">
        <v>484552</v>
      </c>
      <c r="AC13" s="1891">
        <v>488099</v>
      </c>
      <c r="AE13" s="1891">
        <v>441569</v>
      </c>
      <c r="AF13" s="1891">
        <v>442010</v>
      </c>
      <c r="AH13" s="1891">
        <v>436781</v>
      </c>
      <c r="AI13" s="1891">
        <v>438097</v>
      </c>
      <c r="AK13" s="1891">
        <v>412295</v>
      </c>
      <c r="AL13" s="1891">
        <v>414306</v>
      </c>
      <c r="AN13" s="1891">
        <v>409096</v>
      </c>
      <c r="AO13" s="1891">
        <v>408467</v>
      </c>
      <c r="AQ13" s="1891">
        <v>351771</v>
      </c>
      <c r="AR13" s="1891">
        <v>352572</v>
      </c>
      <c r="AT13" s="1891">
        <v>345383</v>
      </c>
      <c r="AU13" s="1891">
        <v>347010</v>
      </c>
      <c r="AW13" s="1891">
        <v>291327</v>
      </c>
      <c r="AX13" s="1891">
        <v>293775</v>
      </c>
      <c r="AZ13" s="1891">
        <v>295879</v>
      </c>
      <c r="BA13" s="1891">
        <v>299235</v>
      </c>
      <c r="BC13" s="1891">
        <v>278613</v>
      </c>
      <c r="BD13" s="1891">
        <v>280423</v>
      </c>
      <c r="BF13" s="1943">
        <v>276315</v>
      </c>
      <c r="BG13" s="1944">
        <v>279723</v>
      </c>
      <c r="BI13" s="1943">
        <v>305433</v>
      </c>
      <c r="BJ13" s="1944">
        <v>309518</v>
      </c>
      <c r="BL13" s="1943">
        <v>304512</v>
      </c>
      <c r="BM13" s="1944">
        <v>305941</v>
      </c>
      <c r="BO13" s="1943">
        <v>332470</v>
      </c>
      <c r="BP13" s="1944">
        <v>333286</v>
      </c>
      <c r="BQ13" s="1118"/>
      <c r="BR13" s="1943">
        <v>309027.97599437024</v>
      </c>
      <c r="BS13" s="1944">
        <v>304986.48562459939</v>
      </c>
      <c r="BT13" s="1118"/>
    </row>
    <row r="14" spans="1:82">
      <c r="A14" s="1941" t="s">
        <v>1521</v>
      </c>
      <c r="B14" s="1894"/>
      <c r="C14" s="1894"/>
      <c r="D14" s="1895">
        <v>1078060</v>
      </c>
      <c r="E14" s="1895">
        <v>1097947</v>
      </c>
      <c r="G14" s="1895">
        <v>1054862</v>
      </c>
      <c r="H14" s="1895">
        <v>1072869</v>
      </c>
      <c r="J14" s="1895">
        <v>1073123</v>
      </c>
      <c r="K14" s="1895">
        <v>1101795</v>
      </c>
      <c r="M14" s="1895">
        <v>1018121</v>
      </c>
      <c r="N14" s="1895">
        <v>1052679</v>
      </c>
      <c r="P14" s="1895">
        <v>986173</v>
      </c>
      <c r="Q14" s="1895">
        <v>1021026</v>
      </c>
      <c r="S14" s="1895">
        <v>1303582</v>
      </c>
      <c r="T14" s="1895">
        <v>1343116</v>
      </c>
      <c r="V14" s="1895">
        <v>951432</v>
      </c>
      <c r="W14" s="1895">
        <v>988461</v>
      </c>
      <c r="Y14" s="1895">
        <v>888188</v>
      </c>
      <c r="Z14" s="1895">
        <v>925709</v>
      </c>
      <c r="AB14" s="1895">
        <v>879074</v>
      </c>
      <c r="AC14" s="1895">
        <v>923638</v>
      </c>
      <c r="AE14" s="1895">
        <v>820740</v>
      </c>
      <c r="AF14" s="1895">
        <v>861526</v>
      </c>
      <c r="AH14" s="1895">
        <v>815382</v>
      </c>
      <c r="AI14" s="1895">
        <v>850988</v>
      </c>
      <c r="AK14" s="1895">
        <v>796818</v>
      </c>
      <c r="AL14" s="1895">
        <v>843346</v>
      </c>
      <c r="AN14" s="1895">
        <v>776060</v>
      </c>
      <c r="AO14" s="1895">
        <v>817481</v>
      </c>
      <c r="AQ14" s="1895">
        <v>768611</v>
      </c>
      <c r="AR14" s="1895">
        <v>809970</v>
      </c>
      <c r="AT14" s="1895">
        <v>766319</v>
      </c>
      <c r="AU14" s="1895">
        <v>807106</v>
      </c>
      <c r="AW14" s="1895">
        <v>736852</v>
      </c>
      <c r="AX14" s="1895">
        <v>776318</v>
      </c>
      <c r="AZ14" s="1895">
        <v>747924</v>
      </c>
      <c r="BA14" s="1895">
        <v>785030</v>
      </c>
      <c r="BC14" s="1895">
        <v>736366</v>
      </c>
      <c r="BD14" s="1895">
        <v>771156</v>
      </c>
      <c r="BF14" s="1940">
        <v>724906</v>
      </c>
      <c r="BG14" s="1940">
        <v>759914</v>
      </c>
      <c r="BI14" s="1940">
        <v>675350</v>
      </c>
      <c r="BJ14" s="1940">
        <v>710661</v>
      </c>
      <c r="BL14" s="1940">
        <v>641069</v>
      </c>
      <c r="BM14" s="1940">
        <v>678852</v>
      </c>
      <c r="BO14" s="1940">
        <v>633682</v>
      </c>
      <c r="BP14" s="1940">
        <v>675184</v>
      </c>
      <c r="BQ14" s="1118"/>
      <c r="BR14" s="1940">
        <v>599449.23643294815</v>
      </c>
      <c r="BS14" s="1940">
        <v>640502.22614039003</v>
      </c>
      <c r="BT14" s="1118"/>
    </row>
    <row r="15" spans="1:82">
      <c r="A15" s="1942"/>
      <c r="B15" s="1118"/>
      <c r="C15" s="1877" t="s">
        <v>1522</v>
      </c>
      <c r="D15" s="1891">
        <v>6197</v>
      </c>
      <c r="E15" s="1891">
        <v>6267</v>
      </c>
      <c r="G15" s="1891">
        <v>4708</v>
      </c>
      <c r="H15" s="1891">
        <v>4778</v>
      </c>
      <c r="J15" s="1891">
        <v>3980</v>
      </c>
      <c r="K15" s="1891">
        <v>4067</v>
      </c>
      <c r="M15" s="1891">
        <v>3817</v>
      </c>
      <c r="N15" s="1891">
        <v>3907</v>
      </c>
      <c r="P15" s="1891">
        <v>4561</v>
      </c>
      <c r="Q15" s="1891">
        <v>4637</v>
      </c>
      <c r="S15" s="1891">
        <v>13325</v>
      </c>
      <c r="T15" s="1891">
        <v>13408</v>
      </c>
      <c r="V15" s="1891">
        <v>15472</v>
      </c>
      <c r="W15" s="1891">
        <v>15852</v>
      </c>
      <c r="Y15" s="1891">
        <v>14530</v>
      </c>
      <c r="Z15" s="1891">
        <v>14782</v>
      </c>
      <c r="AB15" s="1891">
        <v>14789</v>
      </c>
      <c r="AC15" s="1891">
        <v>15112</v>
      </c>
      <c r="AE15" s="1891">
        <v>14301</v>
      </c>
      <c r="AF15" s="1891">
        <v>14802</v>
      </c>
      <c r="AH15" s="1891">
        <v>13418</v>
      </c>
      <c r="AI15" s="1891">
        <v>13639</v>
      </c>
      <c r="AK15" s="1891">
        <v>13654</v>
      </c>
      <c r="AL15" s="1891">
        <v>14036</v>
      </c>
      <c r="AN15" s="1891">
        <v>11361</v>
      </c>
      <c r="AO15" s="1891">
        <v>11713</v>
      </c>
      <c r="AQ15" s="1891">
        <v>10945</v>
      </c>
      <c r="AR15" s="1891">
        <v>11393</v>
      </c>
      <c r="AT15" s="1891">
        <v>10323</v>
      </c>
      <c r="AU15" s="1891">
        <v>10706</v>
      </c>
      <c r="AW15" s="1891">
        <v>9521</v>
      </c>
      <c r="AX15" s="1891">
        <v>9937</v>
      </c>
      <c r="AZ15" s="1891">
        <v>9184</v>
      </c>
      <c r="BA15" s="1891">
        <v>9600</v>
      </c>
      <c r="BC15" s="1891">
        <v>8904</v>
      </c>
      <c r="BD15" s="1891">
        <v>9264</v>
      </c>
      <c r="BF15" s="1943">
        <v>9439</v>
      </c>
      <c r="BG15" s="1955">
        <v>9806</v>
      </c>
      <c r="BI15" s="1943">
        <v>9415</v>
      </c>
      <c r="BJ15" s="1955">
        <v>9941</v>
      </c>
      <c r="BL15" s="1943">
        <v>9397</v>
      </c>
      <c r="BM15" s="1955">
        <v>9824</v>
      </c>
      <c r="BO15" s="1943">
        <v>9369</v>
      </c>
      <c r="BP15" s="1955">
        <v>9869</v>
      </c>
      <c r="BQ15" s="1118"/>
      <c r="BR15" s="1943">
        <v>9270.0757270159993</v>
      </c>
      <c r="BS15" s="1955">
        <v>9676.9888264299989</v>
      </c>
      <c r="BT15" s="1118"/>
    </row>
    <row r="16" spans="1:82">
      <c r="A16" s="1942"/>
      <c r="B16" s="1118"/>
      <c r="C16" s="1877" t="s">
        <v>1523</v>
      </c>
      <c r="D16" s="1891">
        <v>40083</v>
      </c>
      <c r="E16" s="1891">
        <v>40506</v>
      </c>
      <c r="G16" s="1891">
        <v>39537</v>
      </c>
      <c r="H16" s="1891">
        <v>39980</v>
      </c>
      <c r="J16" s="1891">
        <v>40124</v>
      </c>
      <c r="K16" s="1891">
        <v>40873</v>
      </c>
      <c r="M16" s="1891">
        <v>39071</v>
      </c>
      <c r="N16" s="1891">
        <v>39800</v>
      </c>
      <c r="P16" s="1891">
        <v>35763</v>
      </c>
      <c r="Q16" s="1891">
        <v>36612</v>
      </c>
      <c r="S16" s="1891">
        <v>40566</v>
      </c>
      <c r="T16" s="1891">
        <v>41490</v>
      </c>
      <c r="V16" s="1891">
        <v>42877</v>
      </c>
      <c r="W16" s="1891">
        <v>43934</v>
      </c>
      <c r="Y16" s="1891">
        <v>38810</v>
      </c>
      <c r="Z16" s="1891">
        <v>39823</v>
      </c>
      <c r="AB16" s="1891">
        <v>38922</v>
      </c>
      <c r="AC16" s="1891">
        <v>40120</v>
      </c>
      <c r="AE16" s="1891">
        <v>35916</v>
      </c>
      <c r="AF16" s="1891">
        <v>36991</v>
      </c>
      <c r="AH16" s="1891">
        <v>35961</v>
      </c>
      <c r="AI16" s="1891">
        <v>36888</v>
      </c>
      <c r="AK16" s="1891">
        <v>37008</v>
      </c>
      <c r="AL16" s="1891">
        <v>38264</v>
      </c>
      <c r="AN16" s="1891">
        <v>37010</v>
      </c>
      <c r="AO16" s="1891">
        <v>38263</v>
      </c>
      <c r="AQ16" s="1891">
        <v>35616</v>
      </c>
      <c r="AR16" s="1891">
        <v>36756</v>
      </c>
      <c r="AT16" s="1891">
        <v>36086</v>
      </c>
      <c r="AU16" s="1891">
        <v>37089</v>
      </c>
      <c r="AW16" s="1891">
        <v>34515</v>
      </c>
      <c r="AX16" s="1891">
        <v>35524</v>
      </c>
      <c r="AZ16" s="1891">
        <v>33378</v>
      </c>
      <c r="BA16" s="1891">
        <v>34277</v>
      </c>
      <c r="BC16" s="1891">
        <v>32483</v>
      </c>
      <c r="BD16" s="1891">
        <v>33228</v>
      </c>
      <c r="BF16" s="1943">
        <v>33270</v>
      </c>
      <c r="BG16" s="1944">
        <v>34135</v>
      </c>
      <c r="BI16" s="1943">
        <v>29631</v>
      </c>
      <c r="BJ16" s="1944">
        <v>30477</v>
      </c>
      <c r="BL16" s="1943">
        <v>27152</v>
      </c>
      <c r="BM16" s="1944">
        <v>27978</v>
      </c>
      <c r="BO16" s="1943">
        <v>28663</v>
      </c>
      <c r="BP16" s="1944">
        <v>29551</v>
      </c>
      <c r="BQ16" s="1118"/>
      <c r="BR16" s="1943">
        <v>25689.832667340001</v>
      </c>
      <c r="BS16" s="1944">
        <v>26543.632413620002</v>
      </c>
      <c r="BT16" s="1118"/>
    </row>
    <row r="17" spans="1:72">
      <c r="A17" s="1942"/>
      <c r="B17" s="1118"/>
      <c r="C17" s="1877" t="s">
        <v>1524</v>
      </c>
      <c r="D17" s="1891">
        <v>53661</v>
      </c>
      <c r="E17" s="1891">
        <v>54501</v>
      </c>
      <c r="G17" s="1891">
        <v>57406</v>
      </c>
      <c r="H17" s="1891">
        <v>58061</v>
      </c>
      <c r="J17" s="1891">
        <v>54366</v>
      </c>
      <c r="K17" s="1891">
        <v>55790</v>
      </c>
      <c r="M17" s="1891">
        <v>49327</v>
      </c>
      <c r="N17" s="1891">
        <v>50685</v>
      </c>
      <c r="P17" s="1891">
        <v>51129</v>
      </c>
      <c r="Q17" s="1891">
        <v>52482</v>
      </c>
      <c r="S17" s="1891">
        <v>38248</v>
      </c>
      <c r="T17" s="1891">
        <v>39518</v>
      </c>
      <c r="V17" s="1891">
        <v>39477</v>
      </c>
      <c r="W17" s="1891">
        <v>40953</v>
      </c>
      <c r="Y17" s="1891">
        <v>36195</v>
      </c>
      <c r="Z17" s="1891">
        <v>37618</v>
      </c>
      <c r="AB17" s="1891">
        <v>34581</v>
      </c>
      <c r="AC17" s="1891">
        <v>36073</v>
      </c>
      <c r="AE17" s="1891">
        <v>31901</v>
      </c>
      <c r="AF17" s="1891">
        <v>33428</v>
      </c>
      <c r="AH17" s="1891">
        <v>32671</v>
      </c>
      <c r="AI17" s="1891">
        <v>34103</v>
      </c>
      <c r="AK17" s="1891">
        <v>33204</v>
      </c>
      <c r="AL17" s="1891">
        <v>34927</v>
      </c>
      <c r="AN17" s="1891">
        <v>32192</v>
      </c>
      <c r="AO17" s="1891">
        <v>34014</v>
      </c>
      <c r="AQ17" s="1891">
        <v>32300</v>
      </c>
      <c r="AR17" s="1891">
        <v>34079</v>
      </c>
      <c r="AT17" s="1891">
        <v>32396</v>
      </c>
      <c r="AU17" s="1891">
        <v>34174</v>
      </c>
      <c r="AW17" s="1891">
        <v>32014</v>
      </c>
      <c r="AX17" s="1891">
        <v>33861</v>
      </c>
      <c r="AZ17" s="1891">
        <v>31953</v>
      </c>
      <c r="BA17" s="1891">
        <v>33571</v>
      </c>
      <c r="BC17" s="1891">
        <v>34997</v>
      </c>
      <c r="BD17" s="1891">
        <v>36528</v>
      </c>
      <c r="BF17" s="1943">
        <v>32615</v>
      </c>
      <c r="BG17" s="1944">
        <v>34122</v>
      </c>
      <c r="BI17" s="1943">
        <v>31491</v>
      </c>
      <c r="BJ17" s="1944">
        <v>32911</v>
      </c>
      <c r="BL17" s="1943">
        <v>31217</v>
      </c>
      <c r="BM17" s="1944">
        <v>32473</v>
      </c>
      <c r="BO17" s="1943">
        <v>30528</v>
      </c>
      <c r="BP17" s="1944">
        <v>31762</v>
      </c>
      <c r="BQ17" s="1118"/>
      <c r="BR17" s="1943">
        <v>29630.43841658</v>
      </c>
      <c r="BS17" s="1944">
        <v>30816.301227489999</v>
      </c>
      <c r="BT17" s="1118"/>
    </row>
    <row r="18" spans="1:72">
      <c r="A18" s="1942"/>
      <c r="B18" s="1118"/>
      <c r="C18" s="1877" t="s">
        <v>1525</v>
      </c>
      <c r="D18" s="1891">
        <v>116070</v>
      </c>
      <c r="E18" s="1891">
        <v>116132</v>
      </c>
      <c r="G18" s="1891">
        <v>105598</v>
      </c>
      <c r="H18" s="1891">
        <v>105687</v>
      </c>
      <c r="J18" s="1891">
        <v>111193</v>
      </c>
      <c r="K18" s="1891">
        <v>111420</v>
      </c>
      <c r="M18" s="1891">
        <v>113304</v>
      </c>
      <c r="N18" s="1891">
        <v>113511</v>
      </c>
      <c r="P18" s="1891">
        <v>104679</v>
      </c>
      <c r="Q18" s="1891">
        <v>105167</v>
      </c>
      <c r="S18" s="1891">
        <v>447136</v>
      </c>
      <c r="T18" s="1891">
        <v>450366</v>
      </c>
      <c r="V18" s="1891">
        <v>88308</v>
      </c>
      <c r="W18" s="1891">
        <v>88852</v>
      </c>
      <c r="Y18" s="1891">
        <v>80365</v>
      </c>
      <c r="Z18" s="1891">
        <v>80744</v>
      </c>
      <c r="AB18" s="1891">
        <v>80160</v>
      </c>
      <c r="AC18" s="1891">
        <v>81770</v>
      </c>
      <c r="AE18" s="1891">
        <v>76756</v>
      </c>
      <c r="AF18" s="1891">
        <v>75900</v>
      </c>
      <c r="AH18" s="1891">
        <v>60693</v>
      </c>
      <c r="AI18" s="1891">
        <v>60948</v>
      </c>
      <c r="AK18" s="1891">
        <v>60580</v>
      </c>
      <c r="AL18" s="1891">
        <v>61490</v>
      </c>
      <c r="AN18" s="1891">
        <v>70350</v>
      </c>
      <c r="AO18" s="1891">
        <v>71044</v>
      </c>
      <c r="AQ18" s="1891">
        <v>71934</v>
      </c>
      <c r="AR18" s="1891">
        <v>72585</v>
      </c>
      <c r="AT18" s="1891">
        <v>73574</v>
      </c>
      <c r="AU18" s="1891">
        <v>74260</v>
      </c>
      <c r="AW18" s="1891">
        <v>69561</v>
      </c>
      <c r="AX18" s="1891">
        <v>70306</v>
      </c>
      <c r="AZ18" s="1891">
        <v>91199</v>
      </c>
      <c r="BA18" s="1891">
        <v>92000</v>
      </c>
      <c r="BC18" s="1891">
        <v>88412</v>
      </c>
      <c r="BD18" s="1891">
        <v>88924</v>
      </c>
      <c r="BF18" s="1943">
        <v>75390</v>
      </c>
      <c r="BG18" s="1944">
        <v>75881</v>
      </c>
      <c r="BI18" s="1943">
        <v>65824</v>
      </c>
      <c r="BJ18" s="1944">
        <v>66744</v>
      </c>
      <c r="BL18" s="1943">
        <v>63452</v>
      </c>
      <c r="BM18" s="1944">
        <v>64137</v>
      </c>
      <c r="BO18" s="1943">
        <v>63352</v>
      </c>
      <c r="BP18" s="1944">
        <v>64028</v>
      </c>
      <c r="BQ18" s="1118"/>
      <c r="BR18" s="1943">
        <v>58576.280776020001</v>
      </c>
      <c r="BS18" s="1944">
        <v>58920.648099229998</v>
      </c>
      <c r="BT18" s="1118"/>
    </row>
    <row r="19" spans="1:72">
      <c r="A19" s="1942"/>
      <c r="B19" s="1118"/>
      <c r="C19" s="1877" t="s">
        <v>1526</v>
      </c>
      <c r="D19" s="1891">
        <v>19836</v>
      </c>
      <c r="E19" s="1891">
        <v>20404</v>
      </c>
      <c r="G19" s="1891">
        <v>19653</v>
      </c>
      <c r="H19" s="1891">
        <v>20190</v>
      </c>
      <c r="J19" s="1891">
        <v>20151</v>
      </c>
      <c r="K19" s="1891">
        <v>20935</v>
      </c>
      <c r="M19" s="1891">
        <v>18603</v>
      </c>
      <c r="N19" s="1891">
        <v>19389</v>
      </c>
      <c r="P19" s="1891">
        <v>17748</v>
      </c>
      <c r="Q19" s="1891">
        <v>18494</v>
      </c>
      <c r="S19" s="1891">
        <v>18363</v>
      </c>
      <c r="T19" s="1891">
        <v>18846</v>
      </c>
      <c r="V19" s="1891">
        <v>18365</v>
      </c>
      <c r="W19" s="1891">
        <v>18845</v>
      </c>
      <c r="Y19" s="1891">
        <v>15901</v>
      </c>
      <c r="Z19" s="1891">
        <v>16465</v>
      </c>
      <c r="AB19" s="1891">
        <v>15498</v>
      </c>
      <c r="AC19" s="1891">
        <v>15994</v>
      </c>
      <c r="AE19" s="1891">
        <v>13956</v>
      </c>
      <c r="AF19" s="1891">
        <v>14591</v>
      </c>
      <c r="AH19" s="1891">
        <v>14361</v>
      </c>
      <c r="AI19" s="1891">
        <v>14744</v>
      </c>
      <c r="AK19" s="1891">
        <v>14355</v>
      </c>
      <c r="AL19" s="1891">
        <v>15002</v>
      </c>
      <c r="AN19" s="1891">
        <v>13332</v>
      </c>
      <c r="AO19" s="1891">
        <v>13938</v>
      </c>
      <c r="AQ19" s="1891">
        <v>12465</v>
      </c>
      <c r="AR19" s="1891">
        <v>13003</v>
      </c>
      <c r="AT19" s="1891">
        <v>12442</v>
      </c>
      <c r="AU19" s="1891">
        <v>12942</v>
      </c>
      <c r="AW19" s="1891">
        <v>11814</v>
      </c>
      <c r="AX19" s="1891">
        <v>12319</v>
      </c>
      <c r="AZ19" s="1891">
        <v>11844</v>
      </c>
      <c r="BA19" s="1891">
        <v>12320</v>
      </c>
      <c r="BC19" s="1891">
        <v>11819</v>
      </c>
      <c r="BD19" s="1891">
        <v>12299</v>
      </c>
      <c r="BF19" s="1943">
        <v>11921</v>
      </c>
      <c r="BG19" s="1944">
        <v>12383</v>
      </c>
      <c r="BI19" s="1943">
        <v>10818</v>
      </c>
      <c r="BJ19" s="1944">
        <v>11289</v>
      </c>
      <c r="BL19" s="1943">
        <v>10005</v>
      </c>
      <c r="BM19" s="1944">
        <v>10484</v>
      </c>
      <c r="BO19" s="1943">
        <v>9784</v>
      </c>
      <c r="BP19" s="1944">
        <v>10280</v>
      </c>
      <c r="BQ19" s="1118"/>
      <c r="BR19" s="1943">
        <v>9357.1590519700003</v>
      </c>
      <c r="BS19" s="1944">
        <v>9844.63992512</v>
      </c>
      <c r="BT19" s="1118"/>
    </row>
    <row r="20" spans="1:72">
      <c r="A20" s="1942"/>
      <c r="B20" s="1118"/>
      <c r="C20" s="1877" t="s">
        <v>1527</v>
      </c>
      <c r="D20" s="1891">
        <v>19682</v>
      </c>
      <c r="E20" s="1891">
        <v>19814</v>
      </c>
      <c r="G20" s="1891">
        <v>18987</v>
      </c>
      <c r="H20" s="1891">
        <v>19040</v>
      </c>
      <c r="J20" s="1891">
        <v>19726</v>
      </c>
      <c r="K20" s="1891">
        <v>19906</v>
      </c>
      <c r="M20" s="1891">
        <v>20264</v>
      </c>
      <c r="N20" s="1891">
        <v>20445</v>
      </c>
      <c r="P20" s="1891">
        <v>19448</v>
      </c>
      <c r="Q20" s="1891">
        <v>19637</v>
      </c>
      <c r="S20" s="1891">
        <v>11001</v>
      </c>
      <c r="T20" s="1891">
        <v>11203</v>
      </c>
      <c r="V20" s="1891">
        <v>10363</v>
      </c>
      <c r="W20" s="1891">
        <v>10569</v>
      </c>
      <c r="Y20" s="1891">
        <v>9835</v>
      </c>
      <c r="Z20" s="1891">
        <v>9960</v>
      </c>
      <c r="AB20" s="1891">
        <v>9895</v>
      </c>
      <c r="AC20" s="1891">
        <v>10028</v>
      </c>
      <c r="AE20" s="1891">
        <v>7538</v>
      </c>
      <c r="AF20" s="1891">
        <v>7604</v>
      </c>
      <c r="AH20" s="1891">
        <v>6805</v>
      </c>
      <c r="AI20" s="1891">
        <v>6890</v>
      </c>
      <c r="AK20" s="1891">
        <v>6839</v>
      </c>
      <c r="AL20" s="1891">
        <v>6962</v>
      </c>
      <c r="AN20" s="1891">
        <v>6792</v>
      </c>
      <c r="AO20" s="1891">
        <v>6904</v>
      </c>
      <c r="AQ20" s="1891">
        <v>6063</v>
      </c>
      <c r="AR20" s="1891">
        <v>6180</v>
      </c>
      <c r="AT20" s="1891">
        <v>5983</v>
      </c>
      <c r="AU20" s="1891">
        <v>6081</v>
      </c>
      <c r="AW20" s="1891">
        <v>5966</v>
      </c>
      <c r="AX20" s="1891">
        <v>6071</v>
      </c>
      <c r="AZ20" s="1891">
        <v>5856</v>
      </c>
      <c r="BA20" s="1891">
        <v>5945</v>
      </c>
      <c r="BC20" s="1891">
        <v>5934</v>
      </c>
      <c r="BD20" s="1891">
        <v>6011</v>
      </c>
      <c r="BF20" s="1943">
        <v>5083</v>
      </c>
      <c r="BG20" s="1944">
        <v>5167</v>
      </c>
      <c r="BI20" s="1943">
        <v>4648</v>
      </c>
      <c r="BJ20" s="1944">
        <v>4716</v>
      </c>
      <c r="BL20" s="1943">
        <v>4269</v>
      </c>
      <c r="BM20" s="1944">
        <v>4365</v>
      </c>
      <c r="BO20" s="1943">
        <v>4120</v>
      </c>
      <c r="BP20" s="1944">
        <v>4219</v>
      </c>
      <c r="BQ20" s="1118"/>
      <c r="BR20" s="1943">
        <v>3315.6530031500001</v>
      </c>
      <c r="BS20" s="1944">
        <v>3405.9551405500001</v>
      </c>
      <c r="BT20" s="1118"/>
    </row>
    <row r="21" spans="1:72">
      <c r="A21" s="1942"/>
      <c r="B21" s="1118"/>
      <c r="C21" s="1877" t="s">
        <v>1528</v>
      </c>
      <c r="D21" s="1891">
        <v>22911</v>
      </c>
      <c r="E21" s="1891">
        <v>23422</v>
      </c>
      <c r="G21" s="1891">
        <v>22485</v>
      </c>
      <c r="H21" s="1891">
        <v>22982</v>
      </c>
      <c r="J21" s="1891">
        <v>24230</v>
      </c>
      <c r="K21" s="1891">
        <v>25067</v>
      </c>
      <c r="M21" s="1891">
        <v>19754</v>
      </c>
      <c r="N21" s="1891">
        <v>20470</v>
      </c>
      <c r="P21" s="1891">
        <v>19861</v>
      </c>
      <c r="Q21" s="1891">
        <v>20544</v>
      </c>
      <c r="S21" s="1891">
        <v>21002</v>
      </c>
      <c r="T21" s="1891">
        <v>21757</v>
      </c>
      <c r="V21" s="1891">
        <v>21827</v>
      </c>
      <c r="W21" s="1891">
        <v>22861</v>
      </c>
      <c r="Y21" s="1891">
        <v>20145</v>
      </c>
      <c r="Z21" s="1891">
        <v>21350</v>
      </c>
      <c r="AB21" s="1891">
        <v>18851</v>
      </c>
      <c r="AC21" s="1891">
        <v>19808</v>
      </c>
      <c r="AE21" s="1891">
        <v>18181</v>
      </c>
      <c r="AF21" s="1891">
        <v>19236</v>
      </c>
      <c r="AH21" s="1891">
        <v>17860</v>
      </c>
      <c r="AI21" s="1891">
        <v>18620</v>
      </c>
      <c r="AK21" s="1891">
        <v>17471</v>
      </c>
      <c r="AL21" s="1891">
        <v>18531</v>
      </c>
      <c r="AN21" s="1891">
        <v>17122</v>
      </c>
      <c r="AO21" s="1891">
        <v>18124</v>
      </c>
      <c r="AQ21" s="1891">
        <v>17533</v>
      </c>
      <c r="AR21" s="1891">
        <v>18438</v>
      </c>
      <c r="AT21" s="1891">
        <v>16721</v>
      </c>
      <c r="AU21" s="1891">
        <v>17592</v>
      </c>
      <c r="AW21" s="1891">
        <v>15600</v>
      </c>
      <c r="AX21" s="1891">
        <v>16590</v>
      </c>
      <c r="AZ21" s="1891">
        <v>17295</v>
      </c>
      <c r="BA21" s="1891">
        <v>18241</v>
      </c>
      <c r="BC21" s="1891">
        <v>18503</v>
      </c>
      <c r="BD21" s="1891">
        <v>19362</v>
      </c>
      <c r="BF21" s="1943">
        <v>17049</v>
      </c>
      <c r="BG21" s="1944">
        <v>17880</v>
      </c>
      <c r="BI21" s="1943">
        <v>16056</v>
      </c>
      <c r="BJ21" s="1944">
        <v>16839</v>
      </c>
      <c r="BL21" s="1943">
        <v>14995</v>
      </c>
      <c r="BM21" s="1944">
        <v>15704</v>
      </c>
      <c r="BO21" s="1943">
        <v>14859</v>
      </c>
      <c r="BP21" s="1944">
        <v>15582</v>
      </c>
      <c r="BQ21" s="1118"/>
      <c r="BR21" s="1943">
        <v>12712.27644286</v>
      </c>
      <c r="BS21" s="1944">
        <v>13414.85972615</v>
      </c>
      <c r="BT21" s="1118"/>
    </row>
    <row r="22" spans="1:72">
      <c r="A22" s="1942"/>
      <c r="B22" s="1118"/>
      <c r="C22" s="1877" t="s">
        <v>1529</v>
      </c>
      <c r="D22" s="1891">
        <v>6279</v>
      </c>
      <c r="E22" s="1891">
        <v>6377</v>
      </c>
      <c r="G22" s="1891">
        <v>6458</v>
      </c>
      <c r="H22" s="1891">
        <v>6550</v>
      </c>
      <c r="J22" s="1891">
        <v>7068</v>
      </c>
      <c r="K22" s="1891">
        <v>7259</v>
      </c>
      <c r="M22" s="1891">
        <v>5676</v>
      </c>
      <c r="N22" s="1891">
        <v>5862</v>
      </c>
      <c r="P22" s="1891">
        <v>5573</v>
      </c>
      <c r="Q22" s="1891">
        <v>5745</v>
      </c>
      <c r="S22" s="1891">
        <v>7171</v>
      </c>
      <c r="T22" s="1891">
        <v>7365</v>
      </c>
      <c r="V22" s="1891">
        <v>7540</v>
      </c>
      <c r="W22" s="1891">
        <v>7725</v>
      </c>
      <c r="Y22" s="1891">
        <v>6715</v>
      </c>
      <c r="Z22" s="1891">
        <v>6921</v>
      </c>
      <c r="AB22" s="1891">
        <v>6928</v>
      </c>
      <c r="AC22" s="1891">
        <v>7129</v>
      </c>
      <c r="AE22" s="1891">
        <v>5796</v>
      </c>
      <c r="AF22" s="1891">
        <v>6298</v>
      </c>
      <c r="AH22" s="1891">
        <v>6385</v>
      </c>
      <c r="AI22" s="1891">
        <v>6315</v>
      </c>
      <c r="AK22" s="1891">
        <v>5260</v>
      </c>
      <c r="AL22" s="1891">
        <v>5581</v>
      </c>
      <c r="AN22" s="1891">
        <v>5761</v>
      </c>
      <c r="AO22" s="1891">
        <v>5960</v>
      </c>
      <c r="AQ22" s="1891">
        <v>5437</v>
      </c>
      <c r="AR22" s="1891">
        <v>5635</v>
      </c>
      <c r="AT22" s="1891">
        <v>5704</v>
      </c>
      <c r="AU22" s="1891">
        <v>5867</v>
      </c>
      <c r="AW22" s="1891">
        <v>5765</v>
      </c>
      <c r="AX22" s="1891">
        <v>5929</v>
      </c>
      <c r="AZ22" s="1891">
        <v>5830</v>
      </c>
      <c r="BA22" s="1891">
        <v>5989</v>
      </c>
      <c r="BC22" s="1891">
        <v>6300</v>
      </c>
      <c r="BD22" s="1891">
        <v>6515</v>
      </c>
      <c r="BF22" s="1943">
        <v>6945</v>
      </c>
      <c r="BG22" s="1944">
        <v>7151</v>
      </c>
      <c r="BI22" s="1943">
        <v>5532</v>
      </c>
      <c r="BJ22" s="1944">
        <v>5729</v>
      </c>
      <c r="BL22" s="1943">
        <v>5322</v>
      </c>
      <c r="BM22" s="1944">
        <v>5566</v>
      </c>
      <c r="BO22" s="1943">
        <v>5065</v>
      </c>
      <c r="BP22" s="1944">
        <v>5316</v>
      </c>
      <c r="BQ22" s="1118"/>
      <c r="BR22" s="1943">
        <v>4137.7413596099996</v>
      </c>
      <c r="BS22" s="1944">
        <v>4387.5454293599996</v>
      </c>
      <c r="BT22" s="1118"/>
    </row>
    <row r="23" spans="1:72">
      <c r="A23" s="1942"/>
      <c r="B23" s="1118"/>
      <c r="C23" s="1877" t="s">
        <v>1530</v>
      </c>
      <c r="D23" s="1891">
        <v>82270</v>
      </c>
      <c r="E23" s="1891">
        <v>83257</v>
      </c>
      <c r="G23" s="1891">
        <v>80560</v>
      </c>
      <c r="H23" s="1891">
        <v>81526</v>
      </c>
      <c r="J23" s="1891">
        <v>78813</v>
      </c>
      <c r="K23" s="1891">
        <v>80123</v>
      </c>
      <c r="M23" s="1891">
        <v>73649</v>
      </c>
      <c r="N23" s="1891">
        <v>74948</v>
      </c>
      <c r="P23" s="1891">
        <v>70356</v>
      </c>
      <c r="Q23" s="1891">
        <v>71922</v>
      </c>
      <c r="S23" s="1891">
        <v>64533</v>
      </c>
      <c r="T23" s="1891">
        <v>66382</v>
      </c>
      <c r="V23" s="1891">
        <v>65734</v>
      </c>
      <c r="W23" s="1891">
        <v>68140</v>
      </c>
      <c r="Y23" s="1891">
        <v>61818</v>
      </c>
      <c r="Z23" s="1891">
        <v>63361</v>
      </c>
      <c r="AB23" s="1891">
        <v>63017</v>
      </c>
      <c r="AC23" s="1891">
        <v>64654</v>
      </c>
      <c r="AE23" s="1891">
        <v>59521</v>
      </c>
      <c r="AF23" s="1891">
        <v>60433</v>
      </c>
      <c r="AH23" s="1891">
        <v>58802</v>
      </c>
      <c r="AI23" s="1891">
        <v>58815</v>
      </c>
      <c r="AK23" s="1891">
        <v>55033</v>
      </c>
      <c r="AL23" s="1891">
        <v>56619</v>
      </c>
      <c r="AN23" s="1891">
        <v>52851</v>
      </c>
      <c r="AO23" s="1891">
        <v>54334</v>
      </c>
      <c r="AQ23" s="1891">
        <v>49528</v>
      </c>
      <c r="AR23" s="1891">
        <v>51295</v>
      </c>
      <c r="AT23" s="1891">
        <v>52259</v>
      </c>
      <c r="AU23" s="1891">
        <v>53705</v>
      </c>
      <c r="AW23" s="1891">
        <v>49474</v>
      </c>
      <c r="AX23" s="1891">
        <v>50722</v>
      </c>
      <c r="AZ23" s="1891">
        <v>49429</v>
      </c>
      <c r="BA23" s="1891">
        <v>50602</v>
      </c>
      <c r="BC23" s="1891">
        <v>49378</v>
      </c>
      <c r="BD23" s="1891">
        <v>50266</v>
      </c>
      <c r="BF23" s="1943">
        <v>46764</v>
      </c>
      <c r="BG23" s="1944">
        <v>47583</v>
      </c>
      <c r="BI23" s="1943">
        <v>44138</v>
      </c>
      <c r="BJ23" s="1944">
        <v>45013</v>
      </c>
      <c r="BL23" s="1943">
        <v>42080</v>
      </c>
      <c r="BM23" s="1944">
        <v>42662</v>
      </c>
      <c r="BO23" s="1943">
        <v>39473</v>
      </c>
      <c r="BP23" s="1944">
        <v>39785</v>
      </c>
      <c r="BQ23" s="1118"/>
      <c r="BR23" s="1943">
        <v>37033.477366752122</v>
      </c>
      <c r="BS23" s="1944">
        <v>36489.315746289998</v>
      </c>
      <c r="BT23" s="1118"/>
    </row>
    <row r="24" spans="1:72">
      <c r="A24" s="1942"/>
      <c r="B24" s="1118"/>
      <c r="C24" s="1877" t="s">
        <v>1531</v>
      </c>
      <c r="D24" s="1891">
        <v>9756</v>
      </c>
      <c r="E24" s="1891">
        <v>9938</v>
      </c>
      <c r="G24" s="1891">
        <v>9153</v>
      </c>
      <c r="H24" s="1891">
        <v>9333</v>
      </c>
      <c r="J24" s="1891">
        <v>9131</v>
      </c>
      <c r="K24" s="1891">
        <v>9505</v>
      </c>
      <c r="M24" s="1891">
        <v>8568</v>
      </c>
      <c r="N24" s="1891">
        <v>8902</v>
      </c>
      <c r="P24" s="1891">
        <v>8449</v>
      </c>
      <c r="Q24" s="1891">
        <v>8777</v>
      </c>
      <c r="S24" s="1891">
        <v>8933</v>
      </c>
      <c r="T24" s="1891">
        <v>9318</v>
      </c>
      <c r="V24" s="1891">
        <v>8694</v>
      </c>
      <c r="W24" s="1891">
        <v>9103</v>
      </c>
      <c r="Y24" s="1891">
        <v>8354</v>
      </c>
      <c r="Z24" s="1891">
        <v>8775</v>
      </c>
      <c r="AB24" s="1891">
        <v>8617</v>
      </c>
      <c r="AC24" s="1891">
        <v>9113</v>
      </c>
      <c r="AE24" s="1891">
        <v>7768</v>
      </c>
      <c r="AF24" s="1891">
        <v>8227</v>
      </c>
      <c r="AH24" s="1891">
        <v>7911</v>
      </c>
      <c r="AI24" s="1891">
        <v>8302</v>
      </c>
      <c r="AK24" s="1891">
        <v>7864</v>
      </c>
      <c r="AL24" s="1891">
        <v>8414</v>
      </c>
      <c r="AN24" s="1891">
        <v>7518</v>
      </c>
      <c r="AO24" s="1891">
        <v>8027</v>
      </c>
      <c r="AQ24" s="1891">
        <v>7333</v>
      </c>
      <c r="AR24" s="1891">
        <v>7791</v>
      </c>
      <c r="AT24" s="1891">
        <v>7285</v>
      </c>
      <c r="AU24" s="1891">
        <v>7744</v>
      </c>
      <c r="AW24" s="1891">
        <v>6885</v>
      </c>
      <c r="AX24" s="1891">
        <v>7360</v>
      </c>
      <c r="AZ24" s="1891">
        <v>6917</v>
      </c>
      <c r="BA24" s="1891">
        <v>7358</v>
      </c>
      <c r="BC24" s="1891">
        <v>7118</v>
      </c>
      <c r="BD24" s="1891">
        <v>7518</v>
      </c>
      <c r="BF24" s="1943">
        <v>6933</v>
      </c>
      <c r="BG24" s="1944">
        <v>7334</v>
      </c>
      <c r="BI24" s="1943">
        <v>6543</v>
      </c>
      <c r="BJ24" s="1944">
        <v>6944</v>
      </c>
      <c r="BL24" s="1943">
        <v>6527</v>
      </c>
      <c r="BM24" s="1944">
        <v>6918</v>
      </c>
      <c r="BO24" s="1943">
        <v>6649</v>
      </c>
      <c r="BP24" s="1944">
        <v>7056</v>
      </c>
      <c r="BQ24" s="1118"/>
      <c r="BR24" s="1943">
        <v>6559.9217725099998</v>
      </c>
      <c r="BS24" s="1944">
        <v>6920.9805231700002</v>
      </c>
      <c r="BT24" s="1118"/>
    </row>
    <row r="25" spans="1:72">
      <c r="A25" s="1942"/>
      <c r="B25" s="1118"/>
      <c r="C25" s="1877" t="s">
        <v>1532</v>
      </c>
      <c r="D25" s="1891">
        <v>25525</v>
      </c>
      <c r="E25" s="1891">
        <v>25946</v>
      </c>
      <c r="G25" s="1891">
        <v>25429</v>
      </c>
      <c r="H25" s="1891">
        <v>25869</v>
      </c>
      <c r="J25" s="1891">
        <v>25581</v>
      </c>
      <c r="K25" s="1891">
        <v>26411</v>
      </c>
      <c r="M25" s="1891">
        <v>24432</v>
      </c>
      <c r="N25" s="1891">
        <v>25250</v>
      </c>
      <c r="P25" s="1891">
        <v>23046</v>
      </c>
      <c r="Q25" s="1891">
        <v>23837</v>
      </c>
      <c r="S25" s="1891">
        <v>23114</v>
      </c>
      <c r="T25" s="1891">
        <v>23901</v>
      </c>
      <c r="V25" s="1891">
        <v>25814</v>
      </c>
      <c r="W25" s="1891">
        <v>26600</v>
      </c>
      <c r="Y25" s="1891">
        <v>23963</v>
      </c>
      <c r="Z25" s="1891">
        <v>24746</v>
      </c>
      <c r="AB25" s="1891">
        <v>25455</v>
      </c>
      <c r="AC25" s="1891">
        <v>26293</v>
      </c>
      <c r="AE25" s="1891">
        <v>24596</v>
      </c>
      <c r="AF25" s="1891">
        <v>25437</v>
      </c>
      <c r="AH25" s="1891">
        <v>24414</v>
      </c>
      <c r="AI25" s="1891">
        <v>25295</v>
      </c>
      <c r="AK25" s="1891">
        <v>24761</v>
      </c>
      <c r="AL25" s="1891">
        <v>25638</v>
      </c>
      <c r="AN25" s="1891">
        <v>23157</v>
      </c>
      <c r="AO25" s="1891">
        <v>24034</v>
      </c>
      <c r="AQ25" s="1891">
        <v>22061</v>
      </c>
      <c r="AR25" s="1891">
        <v>22892</v>
      </c>
      <c r="AT25" s="1891">
        <v>22341</v>
      </c>
      <c r="AU25" s="1891">
        <v>23164</v>
      </c>
      <c r="AW25" s="1891">
        <v>20558</v>
      </c>
      <c r="AX25" s="1891">
        <v>21393</v>
      </c>
      <c r="AZ25" s="1891">
        <v>19891</v>
      </c>
      <c r="BA25" s="1891">
        <v>20606</v>
      </c>
      <c r="BC25" s="1891">
        <v>19217</v>
      </c>
      <c r="BD25" s="1891">
        <v>19869</v>
      </c>
      <c r="BF25" s="1943">
        <v>20042</v>
      </c>
      <c r="BG25" s="1944">
        <v>20669</v>
      </c>
      <c r="BI25" s="1943">
        <v>18681</v>
      </c>
      <c r="BJ25" s="1944">
        <v>19201</v>
      </c>
      <c r="BL25" s="1943">
        <v>18352</v>
      </c>
      <c r="BM25" s="1944">
        <v>18860</v>
      </c>
      <c r="BO25" s="1943">
        <v>17898</v>
      </c>
      <c r="BP25" s="1944">
        <v>18425</v>
      </c>
      <c r="BQ25" s="1118"/>
      <c r="BR25" s="1943">
        <v>17012.102763610001</v>
      </c>
      <c r="BS25" s="1944">
        <v>17560.06821709</v>
      </c>
      <c r="BT25" s="1118"/>
    </row>
    <row r="26" spans="1:72">
      <c r="A26" s="1942"/>
      <c r="B26" s="1118"/>
      <c r="C26" s="1877" t="s">
        <v>1533</v>
      </c>
      <c r="D26" s="1891">
        <v>76468</v>
      </c>
      <c r="E26" s="1891">
        <v>77656</v>
      </c>
      <c r="G26" s="1891">
        <v>74304</v>
      </c>
      <c r="H26" s="1891">
        <v>75543</v>
      </c>
      <c r="J26" s="1891">
        <v>76930</v>
      </c>
      <c r="K26" s="1891">
        <v>78882</v>
      </c>
      <c r="M26" s="1891">
        <v>72533</v>
      </c>
      <c r="N26" s="1891">
        <v>74385</v>
      </c>
      <c r="P26" s="1891">
        <v>70122</v>
      </c>
      <c r="Q26" s="1891">
        <v>72260</v>
      </c>
      <c r="S26" s="1891">
        <v>73473</v>
      </c>
      <c r="T26" s="1891">
        <v>75707</v>
      </c>
      <c r="V26" s="1891">
        <v>76049</v>
      </c>
      <c r="W26" s="1891">
        <v>78576</v>
      </c>
      <c r="Y26" s="1891">
        <v>69808</v>
      </c>
      <c r="Z26" s="1891">
        <v>72288</v>
      </c>
      <c r="AB26" s="1891">
        <v>68520</v>
      </c>
      <c r="AC26" s="1891">
        <v>71152</v>
      </c>
      <c r="AE26" s="1891">
        <v>62727</v>
      </c>
      <c r="AF26" s="1891">
        <v>65420</v>
      </c>
      <c r="AH26" s="1891">
        <v>65710</v>
      </c>
      <c r="AI26" s="1891">
        <v>68088</v>
      </c>
      <c r="AK26" s="1891">
        <v>62604</v>
      </c>
      <c r="AL26" s="1891">
        <v>65587</v>
      </c>
      <c r="AN26" s="1891">
        <v>60665</v>
      </c>
      <c r="AO26" s="1891">
        <v>63566</v>
      </c>
      <c r="AQ26" s="1891">
        <v>60815</v>
      </c>
      <c r="AR26" s="1891">
        <v>63638</v>
      </c>
      <c r="AT26" s="1891">
        <v>58904</v>
      </c>
      <c r="AU26" s="1891">
        <v>61631</v>
      </c>
      <c r="AW26" s="1891">
        <v>53416</v>
      </c>
      <c r="AX26" s="1891">
        <v>56564</v>
      </c>
      <c r="AZ26" s="1891">
        <v>51024</v>
      </c>
      <c r="BA26" s="1891">
        <v>54023</v>
      </c>
      <c r="BC26" s="1891">
        <v>49002</v>
      </c>
      <c r="BD26" s="1891">
        <v>51826</v>
      </c>
      <c r="BF26" s="1943">
        <v>48828</v>
      </c>
      <c r="BG26" s="1944">
        <v>51841</v>
      </c>
      <c r="BI26" s="1943">
        <v>44717</v>
      </c>
      <c r="BJ26" s="1944">
        <v>48015</v>
      </c>
      <c r="BL26" s="1943">
        <v>42869</v>
      </c>
      <c r="BM26" s="1944">
        <v>45851</v>
      </c>
      <c r="BO26" s="1943">
        <v>44300</v>
      </c>
      <c r="BP26" s="1944">
        <v>47505</v>
      </c>
      <c r="BQ26" s="1118"/>
      <c r="BR26" s="1943">
        <v>41853.364020779998</v>
      </c>
      <c r="BS26" s="1944">
        <v>44794.349902829999</v>
      </c>
      <c r="BT26" s="1118"/>
    </row>
    <row r="27" spans="1:72">
      <c r="A27" s="1942"/>
      <c r="B27" s="1118"/>
      <c r="C27" s="1877" t="s">
        <v>1534</v>
      </c>
      <c r="D27" s="1891">
        <v>22725</v>
      </c>
      <c r="E27" s="1891">
        <v>23369</v>
      </c>
      <c r="G27" s="1891">
        <v>22503</v>
      </c>
      <c r="H27" s="1891">
        <v>23134</v>
      </c>
      <c r="J27" s="1891">
        <v>21982</v>
      </c>
      <c r="K27" s="1891">
        <v>23155</v>
      </c>
      <c r="M27" s="1891">
        <v>20318</v>
      </c>
      <c r="N27" s="1891">
        <v>21498</v>
      </c>
      <c r="P27" s="1891">
        <v>19402</v>
      </c>
      <c r="Q27" s="1891">
        <v>20594</v>
      </c>
      <c r="S27" s="1891">
        <v>18230</v>
      </c>
      <c r="T27" s="1891">
        <v>19546</v>
      </c>
      <c r="V27" s="1891">
        <v>18457</v>
      </c>
      <c r="W27" s="1891">
        <v>20187</v>
      </c>
      <c r="Y27" s="1891">
        <v>17349</v>
      </c>
      <c r="Z27" s="1891">
        <v>19047</v>
      </c>
      <c r="AB27" s="1891">
        <v>17308</v>
      </c>
      <c r="AC27" s="1891">
        <v>19105</v>
      </c>
      <c r="AE27" s="1891">
        <v>15886</v>
      </c>
      <c r="AF27" s="1891">
        <v>17822</v>
      </c>
      <c r="AH27" s="1891">
        <v>15786</v>
      </c>
      <c r="AI27" s="1891">
        <v>17330</v>
      </c>
      <c r="AK27" s="1891">
        <v>15304</v>
      </c>
      <c r="AL27" s="1891">
        <v>17459</v>
      </c>
      <c r="AN27" s="1891">
        <v>14744</v>
      </c>
      <c r="AO27" s="1891">
        <v>16869</v>
      </c>
      <c r="AQ27" s="1891">
        <v>14133</v>
      </c>
      <c r="AR27" s="1891">
        <v>16179</v>
      </c>
      <c r="AT27" s="1891">
        <v>13919</v>
      </c>
      <c r="AU27" s="1891">
        <v>16077</v>
      </c>
      <c r="AW27" s="1891">
        <v>13514</v>
      </c>
      <c r="AX27" s="1891">
        <v>15950</v>
      </c>
      <c r="AZ27" s="1891">
        <v>12958</v>
      </c>
      <c r="BA27" s="1891">
        <v>15341</v>
      </c>
      <c r="BC27" s="1891">
        <v>12863</v>
      </c>
      <c r="BD27" s="1891">
        <v>15294</v>
      </c>
      <c r="BF27" s="1943">
        <v>12528</v>
      </c>
      <c r="BG27" s="1944">
        <v>15058</v>
      </c>
      <c r="BI27" s="1943">
        <v>12082</v>
      </c>
      <c r="BJ27" s="1944">
        <v>14776</v>
      </c>
      <c r="BL27" s="1943">
        <v>11476</v>
      </c>
      <c r="BM27" s="1944">
        <v>14061</v>
      </c>
      <c r="BO27" s="1943">
        <v>11774</v>
      </c>
      <c r="BP27" s="1944">
        <v>14328</v>
      </c>
      <c r="BQ27" s="1118"/>
      <c r="BR27" s="1943">
        <v>11680.149457240001</v>
      </c>
      <c r="BS27" s="1944">
        <v>13860.043998270001</v>
      </c>
      <c r="BT27" s="1118"/>
    </row>
    <row r="28" spans="1:72">
      <c r="A28" s="1942"/>
      <c r="B28" s="1118"/>
      <c r="C28" s="1877" t="s">
        <v>1535</v>
      </c>
      <c r="D28" s="1891">
        <v>11839</v>
      </c>
      <c r="E28" s="1891">
        <v>12147</v>
      </c>
      <c r="G28" s="1891">
        <v>11727</v>
      </c>
      <c r="H28" s="1891">
        <v>12030</v>
      </c>
      <c r="J28" s="1891">
        <v>11831</v>
      </c>
      <c r="K28" s="1891">
        <v>12366</v>
      </c>
      <c r="M28" s="1891">
        <v>9942</v>
      </c>
      <c r="N28" s="1891">
        <v>10482</v>
      </c>
      <c r="P28" s="1891">
        <v>10013</v>
      </c>
      <c r="Q28" s="1891">
        <v>10542</v>
      </c>
      <c r="S28" s="1891">
        <v>9308</v>
      </c>
      <c r="T28" s="1891">
        <v>9830</v>
      </c>
      <c r="V28" s="1891">
        <v>10243</v>
      </c>
      <c r="W28" s="1891">
        <v>10752</v>
      </c>
      <c r="Y28" s="1891">
        <v>9623</v>
      </c>
      <c r="Z28" s="1891">
        <v>10161</v>
      </c>
      <c r="AB28" s="1891">
        <v>9272</v>
      </c>
      <c r="AC28" s="1891">
        <v>9942</v>
      </c>
      <c r="AE28" s="1891">
        <v>8738</v>
      </c>
      <c r="AF28" s="1891">
        <v>9636</v>
      </c>
      <c r="AH28" s="1891">
        <v>9523</v>
      </c>
      <c r="AI28" s="1891">
        <v>10354</v>
      </c>
      <c r="AK28" s="1891">
        <v>8957</v>
      </c>
      <c r="AL28" s="1891">
        <v>9894</v>
      </c>
      <c r="AN28" s="1891">
        <v>8384</v>
      </c>
      <c r="AO28" s="1891">
        <v>9276</v>
      </c>
      <c r="AQ28" s="1891">
        <v>8354</v>
      </c>
      <c r="AR28" s="1891">
        <v>9209</v>
      </c>
      <c r="AT28" s="1891">
        <v>9045</v>
      </c>
      <c r="AU28" s="1891">
        <v>9862</v>
      </c>
      <c r="AW28" s="1891">
        <v>8724</v>
      </c>
      <c r="AX28" s="1891">
        <v>9547</v>
      </c>
      <c r="AZ28" s="1891">
        <v>8282</v>
      </c>
      <c r="BA28" s="1891">
        <v>9056</v>
      </c>
      <c r="BC28" s="1891">
        <v>8673</v>
      </c>
      <c r="BD28" s="1891">
        <v>9341</v>
      </c>
      <c r="BF28" s="1943">
        <v>8756</v>
      </c>
      <c r="BG28" s="1944">
        <v>9445</v>
      </c>
      <c r="BI28" s="1943">
        <v>7950</v>
      </c>
      <c r="BJ28" s="1944">
        <v>8565</v>
      </c>
      <c r="BL28" s="1943">
        <v>6911</v>
      </c>
      <c r="BM28" s="1944">
        <v>7475</v>
      </c>
      <c r="BO28" s="1943">
        <v>7030</v>
      </c>
      <c r="BP28" s="1944">
        <v>7669</v>
      </c>
      <c r="BQ28" s="1118"/>
      <c r="BR28" s="1943">
        <v>6232.0990198299996</v>
      </c>
      <c r="BS28" s="1944">
        <v>6777.5641729199997</v>
      </c>
      <c r="BT28" s="1118"/>
    </row>
    <row r="29" spans="1:72">
      <c r="A29" s="1942"/>
      <c r="B29" s="1118"/>
      <c r="C29" s="1877" t="s">
        <v>1536</v>
      </c>
      <c r="D29" s="1891">
        <v>13847</v>
      </c>
      <c r="E29" s="1891">
        <v>14183</v>
      </c>
      <c r="G29" s="1891">
        <v>13695</v>
      </c>
      <c r="H29" s="1891">
        <v>14052</v>
      </c>
      <c r="J29" s="1891">
        <v>13607</v>
      </c>
      <c r="K29" s="1891">
        <v>14316</v>
      </c>
      <c r="M29" s="1891">
        <v>12770</v>
      </c>
      <c r="N29" s="1891">
        <v>13454</v>
      </c>
      <c r="P29" s="1891">
        <v>12492</v>
      </c>
      <c r="Q29" s="1891">
        <v>13149</v>
      </c>
      <c r="S29" s="1891">
        <v>13022</v>
      </c>
      <c r="T29" s="1891">
        <v>13687</v>
      </c>
      <c r="V29" s="1891">
        <v>14407</v>
      </c>
      <c r="W29" s="1891">
        <v>15510</v>
      </c>
      <c r="Y29" s="1891">
        <v>13329</v>
      </c>
      <c r="Z29" s="1891">
        <v>14486</v>
      </c>
      <c r="AB29" s="1891">
        <v>13573</v>
      </c>
      <c r="AC29" s="1891">
        <v>14657</v>
      </c>
      <c r="AE29" s="1891">
        <v>14162</v>
      </c>
      <c r="AF29" s="1891">
        <v>14136</v>
      </c>
      <c r="AH29" s="1891">
        <v>13432</v>
      </c>
      <c r="AI29" s="1891">
        <v>13709</v>
      </c>
      <c r="AK29" s="1891">
        <v>12991</v>
      </c>
      <c r="AL29" s="1891">
        <v>14273</v>
      </c>
      <c r="AN29" s="1891">
        <v>12506</v>
      </c>
      <c r="AO29" s="1891">
        <v>13822</v>
      </c>
      <c r="AQ29" s="1891">
        <v>12018</v>
      </c>
      <c r="AR29" s="1891">
        <v>13233</v>
      </c>
      <c r="AT29" s="1891">
        <v>12655</v>
      </c>
      <c r="AU29" s="1891">
        <v>13877</v>
      </c>
      <c r="AW29" s="1891">
        <v>12890</v>
      </c>
      <c r="AX29" s="1891">
        <v>13798</v>
      </c>
      <c r="AZ29" s="1891">
        <v>12633</v>
      </c>
      <c r="BA29" s="1891">
        <v>13470</v>
      </c>
      <c r="BC29" s="1891">
        <v>11626</v>
      </c>
      <c r="BD29" s="1891">
        <v>12445</v>
      </c>
      <c r="BF29" s="1943">
        <v>11341</v>
      </c>
      <c r="BG29" s="1944">
        <v>12124</v>
      </c>
      <c r="BI29" s="1943">
        <v>10847</v>
      </c>
      <c r="BJ29" s="1944">
        <v>11618</v>
      </c>
      <c r="BL29" s="1943">
        <v>9387</v>
      </c>
      <c r="BM29" s="1944">
        <v>10104</v>
      </c>
      <c r="BO29" s="1943">
        <v>8732</v>
      </c>
      <c r="BP29" s="1944">
        <v>9430</v>
      </c>
      <c r="BQ29" s="1118"/>
      <c r="BR29" s="1943">
        <v>8322.3648541300008</v>
      </c>
      <c r="BS29" s="1944">
        <v>9022.18877918</v>
      </c>
      <c r="BT29" s="1118"/>
    </row>
    <row r="30" spans="1:72">
      <c r="A30" s="1942"/>
      <c r="B30" s="1118"/>
      <c r="C30" s="1877" t="s">
        <v>1537</v>
      </c>
      <c r="D30" s="1891">
        <v>24780</v>
      </c>
      <c r="E30" s="1891">
        <v>25247</v>
      </c>
      <c r="G30" s="1891">
        <v>25056</v>
      </c>
      <c r="H30" s="1891">
        <v>25535</v>
      </c>
      <c r="J30" s="1891">
        <v>25820</v>
      </c>
      <c r="K30" s="1891">
        <v>26635</v>
      </c>
      <c r="M30" s="1891">
        <v>23302</v>
      </c>
      <c r="N30" s="1891">
        <v>23961</v>
      </c>
      <c r="P30" s="1891">
        <v>22429</v>
      </c>
      <c r="Q30" s="1891">
        <v>23105</v>
      </c>
      <c r="S30" s="1891">
        <v>21018</v>
      </c>
      <c r="T30" s="1891">
        <v>22320</v>
      </c>
      <c r="V30" s="1891">
        <v>20758</v>
      </c>
      <c r="W30" s="1891">
        <v>21466</v>
      </c>
      <c r="Y30" s="1891">
        <v>17810</v>
      </c>
      <c r="Z30" s="1891">
        <v>18562</v>
      </c>
      <c r="AB30" s="1891">
        <v>18355</v>
      </c>
      <c r="AC30" s="1891">
        <v>19096</v>
      </c>
      <c r="AE30" s="1891">
        <v>17488</v>
      </c>
      <c r="AF30" s="1891">
        <v>18212</v>
      </c>
      <c r="AH30" s="1891">
        <v>17929</v>
      </c>
      <c r="AI30" s="1891">
        <v>18590</v>
      </c>
      <c r="AK30" s="1891">
        <v>16909</v>
      </c>
      <c r="AL30" s="1891">
        <v>17727</v>
      </c>
      <c r="AN30" s="1891">
        <v>16145</v>
      </c>
      <c r="AO30" s="1891">
        <v>16867</v>
      </c>
      <c r="AQ30" s="1891">
        <v>15008</v>
      </c>
      <c r="AR30" s="1891">
        <v>15678</v>
      </c>
      <c r="AT30" s="1891">
        <v>15369</v>
      </c>
      <c r="AU30" s="1891">
        <v>16054</v>
      </c>
      <c r="AW30" s="1891">
        <v>14663</v>
      </c>
      <c r="AX30" s="1891">
        <v>15391</v>
      </c>
      <c r="AZ30" s="1891">
        <v>15072</v>
      </c>
      <c r="BA30" s="1891">
        <v>15755</v>
      </c>
      <c r="BC30" s="1891">
        <v>15372</v>
      </c>
      <c r="BD30" s="1891">
        <v>16032</v>
      </c>
      <c r="BF30" s="1943">
        <v>15834</v>
      </c>
      <c r="BG30" s="1944">
        <v>16552</v>
      </c>
      <c r="BI30" s="1943">
        <v>14286</v>
      </c>
      <c r="BJ30" s="1944">
        <v>15034</v>
      </c>
      <c r="BL30" s="1943">
        <v>12738</v>
      </c>
      <c r="BM30" s="1944">
        <v>13481</v>
      </c>
      <c r="BO30" s="1943">
        <v>13349</v>
      </c>
      <c r="BP30" s="1944">
        <v>14122</v>
      </c>
      <c r="BQ30" s="1118"/>
      <c r="BR30" s="1943">
        <v>13666.222430129999</v>
      </c>
      <c r="BS30" s="1944">
        <v>14404.639870180001</v>
      </c>
      <c r="BT30" s="1118"/>
    </row>
    <row r="31" spans="1:72">
      <c r="A31" s="1942"/>
      <c r="B31" s="1118"/>
      <c r="C31" s="1877" t="s">
        <v>1538</v>
      </c>
      <c r="D31" s="1891">
        <v>2053</v>
      </c>
      <c r="E31" s="1891">
        <v>2072</v>
      </c>
      <c r="G31" s="1891">
        <v>1706</v>
      </c>
      <c r="H31" s="1891">
        <v>1730</v>
      </c>
      <c r="J31" s="1891">
        <v>1753</v>
      </c>
      <c r="K31" s="1891">
        <v>1786</v>
      </c>
      <c r="M31" s="1891">
        <v>1536</v>
      </c>
      <c r="N31" s="1891">
        <v>1568</v>
      </c>
      <c r="P31" s="1891">
        <v>1542</v>
      </c>
      <c r="Q31" s="1891">
        <v>1577</v>
      </c>
      <c r="S31" s="1891">
        <v>1601</v>
      </c>
      <c r="T31" s="1891">
        <v>1640</v>
      </c>
      <c r="V31" s="1891">
        <v>1661</v>
      </c>
      <c r="W31" s="1891">
        <v>1700</v>
      </c>
      <c r="Y31" s="1891">
        <v>1491</v>
      </c>
      <c r="Z31" s="1891">
        <v>1526</v>
      </c>
      <c r="AB31" s="1891">
        <v>1466</v>
      </c>
      <c r="AC31" s="1891">
        <v>1509</v>
      </c>
      <c r="AE31" s="1891">
        <v>1597</v>
      </c>
      <c r="AF31" s="1891">
        <v>1636</v>
      </c>
      <c r="AH31" s="1891">
        <v>1688</v>
      </c>
      <c r="AI31" s="1891">
        <v>1727</v>
      </c>
      <c r="AK31" s="1891">
        <v>1632</v>
      </c>
      <c r="AL31" s="1891">
        <v>1663</v>
      </c>
      <c r="AN31" s="1891">
        <v>1642</v>
      </c>
      <c r="AO31" s="1891">
        <v>1679</v>
      </c>
      <c r="AQ31" s="1891">
        <v>1715</v>
      </c>
      <c r="AR31" s="1891">
        <v>1749</v>
      </c>
      <c r="AT31" s="1891">
        <v>1710</v>
      </c>
      <c r="AU31" s="1891">
        <v>1745</v>
      </c>
      <c r="AW31" s="1891">
        <v>1631</v>
      </c>
      <c r="AX31" s="1891">
        <v>1669</v>
      </c>
      <c r="AZ31" s="1891">
        <v>1488</v>
      </c>
      <c r="BA31" s="1891">
        <v>1522</v>
      </c>
      <c r="BC31" s="1891">
        <v>1567</v>
      </c>
      <c r="BD31" s="1891">
        <v>1607</v>
      </c>
      <c r="BF31" s="1943">
        <v>1318</v>
      </c>
      <c r="BG31" s="1944">
        <v>1366</v>
      </c>
      <c r="BI31" s="1943">
        <v>1247</v>
      </c>
      <c r="BJ31" s="1944">
        <v>1291</v>
      </c>
      <c r="BL31" s="1943">
        <v>1066</v>
      </c>
      <c r="BM31" s="1944">
        <v>1108</v>
      </c>
      <c r="BO31" s="1943">
        <v>1264</v>
      </c>
      <c r="BP31" s="1944">
        <v>1305</v>
      </c>
      <c r="BQ31" s="1118"/>
      <c r="BR31" s="1943">
        <v>1241.31604126</v>
      </c>
      <c r="BS31" s="1944">
        <v>1280.28059708</v>
      </c>
      <c r="BT31" s="1118"/>
    </row>
    <row r="32" spans="1:72">
      <c r="A32" s="1942"/>
      <c r="B32" s="1118"/>
      <c r="C32" s="1877" t="s">
        <v>1539</v>
      </c>
      <c r="D32" s="1891">
        <v>13997</v>
      </c>
      <c r="E32" s="1891">
        <v>14050</v>
      </c>
      <c r="G32" s="1891">
        <v>12886</v>
      </c>
      <c r="H32" s="1891">
        <v>12911</v>
      </c>
      <c r="J32" s="1891">
        <v>13534</v>
      </c>
      <c r="K32" s="1891">
        <v>13660</v>
      </c>
      <c r="M32" s="1891">
        <v>11526</v>
      </c>
      <c r="N32" s="1891">
        <v>11654</v>
      </c>
      <c r="P32" s="1891">
        <v>12499</v>
      </c>
      <c r="Q32" s="1891">
        <v>12668</v>
      </c>
      <c r="S32" s="1891">
        <v>12014</v>
      </c>
      <c r="T32" s="1891">
        <v>12187</v>
      </c>
      <c r="V32" s="1891">
        <v>12926</v>
      </c>
      <c r="W32" s="1891">
        <v>13257</v>
      </c>
      <c r="Y32" s="1891">
        <v>10637</v>
      </c>
      <c r="Z32" s="1891">
        <v>10916</v>
      </c>
      <c r="AB32" s="1891">
        <v>10627</v>
      </c>
      <c r="AC32" s="1891">
        <v>10910</v>
      </c>
      <c r="AE32" s="1891">
        <v>10116</v>
      </c>
      <c r="AF32" s="1891">
        <v>10416</v>
      </c>
      <c r="AH32" s="1891">
        <v>9981</v>
      </c>
      <c r="AI32" s="1891">
        <v>10239</v>
      </c>
      <c r="AK32" s="1891">
        <v>9760</v>
      </c>
      <c r="AL32" s="1891">
        <v>10041</v>
      </c>
      <c r="AN32" s="1891">
        <v>9215</v>
      </c>
      <c r="AO32" s="1891">
        <v>9492</v>
      </c>
      <c r="AQ32" s="1891">
        <v>8588</v>
      </c>
      <c r="AR32" s="1891">
        <v>8846</v>
      </c>
      <c r="AT32" s="1891">
        <v>9462</v>
      </c>
      <c r="AU32" s="1891">
        <v>9717</v>
      </c>
      <c r="AW32" s="1891">
        <v>7703</v>
      </c>
      <c r="AX32" s="1891">
        <v>7952</v>
      </c>
      <c r="AZ32" s="1891">
        <v>7662</v>
      </c>
      <c r="BA32" s="1891">
        <v>7896</v>
      </c>
      <c r="BC32" s="1891">
        <v>8112</v>
      </c>
      <c r="BD32" s="1891">
        <v>8863</v>
      </c>
      <c r="BF32" s="1943">
        <v>9099</v>
      </c>
      <c r="BG32" s="1944">
        <v>9902</v>
      </c>
      <c r="BI32" s="1943">
        <v>8565</v>
      </c>
      <c r="BJ32" s="1944">
        <v>9206</v>
      </c>
      <c r="BL32" s="1943">
        <v>9514</v>
      </c>
      <c r="BM32" s="1944">
        <v>9916</v>
      </c>
      <c r="BO32" s="1943">
        <v>9902</v>
      </c>
      <c r="BP32" s="1944">
        <v>10246</v>
      </c>
      <c r="BQ32" s="1118"/>
      <c r="BR32" s="1943">
        <v>10110.83769529</v>
      </c>
      <c r="BS32" s="1944">
        <v>10365.445075309999</v>
      </c>
      <c r="BT32" s="1118"/>
    </row>
    <row r="33" spans="1:72">
      <c r="A33" s="1942"/>
      <c r="B33" s="1118"/>
      <c r="C33" s="1877" t="s">
        <v>1540</v>
      </c>
      <c r="D33" s="1891">
        <v>23347</v>
      </c>
      <c r="E33" s="1891">
        <v>23768</v>
      </c>
      <c r="G33" s="1891">
        <v>20194</v>
      </c>
      <c r="H33" s="1891">
        <v>20536</v>
      </c>
      <c r="J33" s="1891">
        <v>20424</v>
      </c>
      <c r="K33" s="1891">
        <v>21334</v>
      </c>
      <c r="M33" s="1891">
        <v>25614</v>
      </c>
      <c r="N33" s="1891">
        <v>26506</v>
      </c>
      <c r="P33" s="1891">
        <v>17863</v>
      </c>
      <c r="Q33" s="1891">
        <v>18887</v>
      </c>
      <c r="S33" s="1891">
        <v>18749</v>
      </c>
      <c r="T33" s="1891">
        <v>19811</v>
      </c>
      <c r="V33" s="1891">
        <v>20956</v>
      </c>
      <c r="W33" s="1891">
        <v>21948</v>
      </c>
      <c r="Y33" s="1891">
        <v>20080</v>
      </c>
      <c r="Z33" s="1891">
        <v>21529</v>
      </c>
      <c r="AB33" s="1891">
        <v>20416</v>
      </c>
      <c r="AC33" s="1891">
        <v>22082</v>
      </c>
      <c r="AE33" s="1891">
        <v>21974</v>
      </c>
      <c r="AF33" s="1891">
        <v>21769</v>
      </c>
      <c r="AH33" s="1891">
        <v>20379</v>
      </c>
      <c r="AI33" s="1891">
        <v>18270</v>
      </c>
      <c r="AK33" s="1891">
        <v>15449</v>
      </c>
      <c r="AL33" s="1891">
        <v>18163</v>
      </c>
      <c r="AN33" s="1891">
        <v>15169</v>
      </c>
      <c r="AO33" s="1891">
        <v>17598</v>
      </c>
      <c r="AQ33" s="1891">
        <v>15641</v>
      </c>
      <c r="AR33" s="1891">
        <v>17443</v>
      </c>
      <c r="AT33" s="1891">
        <v>15425</v>
      </c>
      <c r="AU33" s="1891">
        <v>16817</v>
      </c>
      <c r="AW33" s="1891">
        <v>14471</v>
      </c>
      <c r="AX33" s="1891">
        <v>15805</v>
      </c>
      <c r="AZ33" s="1891">
        <v>13063</v>
      </c>
      <c r="BA33" s="1891">
        <v>14350</v>
      </c>
      <c r="BC33" s="1891">
        <v>13327</v>
      </c>
      <c r="BD33" s="1891">
        <v>14435</v>
      </c>
      <c r="BF33" s="1943">
        <v>15032</v>
      </c>
      <c r="BG33" s="1944">
        <v>16137</v>
      </c>
      <c r="BI33" s="1943">
        <v>15207</v>
      </c>
      <c r="BJ33" s="1944">
        <v>16245</v>
      </c>
      <c r="BL33" s="1943">
        <v>14059</v>
      </c>
      <c r="BM33" s="1944">
        <v>14947</v>
      </c>
      <c r="BO33" s="1943">
        <v>15187</v>
      </c>
      <c r="BP33" s="1944">
        <v>16100</v>
      </c>
      <c r="BQ33" s="1118"/>
      <c r="BR33" s="1943">
        <v>14544.511082110001</v>
      </c>
      <c r="BS33" s="1944">
        <v>16514.376553869999</v>
      </c>
      <c r="BT33" s="1118"/>
    </row>
    <row r="34" spans="1:72">
      <c r="A34" s="1942"/>
      <c r="B34" s="1118"/>
      <c r="C34" s="1877" t="s">
        <v>1541</v>
      </c>
      <c r="D34" s="1891">
        <v>18582</v>
      </c>
      <c r="E34" s="1891">
        <v>19462</v>
      </c>
      <c r="G34" s="1891">
        <v>21072</v>
      </c>
      <c r="H34" s="1891">
        <v>21014</v>
      </c>
      <c r="J34" s="1891">
        <v>20924</v>
      </c>
      <c r="K34" s="1891">
        <v>21514</v>
      </c>
      <c r="M34" s="1891">
        <v>18915</v>
      </c>
      <c r="N34" s="1891">
        <v>19523</v>
      </c>
      <c r="P34" s="1891">
        <v>17133</v>
      </c>
      <c r="Q34" s="1891">
        <v>17609</v>
      </c>
      <c r="S34" s="1891">
        <v>17407</v>
      </c>
      <c r="T34" s="1891">
        <v>17906</v>
      </c>
      <c r="V34" s="1891">
        <v>20494</v>
      </c>
      <c r="W34" s="1891">
        <v>21476</v>
      </c>
      <c r="Y34" s="1891">
        <v>18976</v>
      </c>
      <c r="Z34" s="1891">
        <v>19736</v>
      </c>
      <c r="AB34" s="1891">
        <v>16442</v>
      </c>
      <c r="AC34" s="1891">
        <v>17224</v>
      </c>
      <c r="AE34" s="1891">
        <v>20615</v>
      </c>
      <c r="AF34" s="1891">
        <v>21360</v>
      </c>
      <c r="AH34" s="1891">
        <v>20422</v>
      </c>
      <c r="AI34" s="1891">
        <v>20898</v>
      </c>
      <c r="AK34" s="1891">
        <v>20422</v>
      </c>
      <c r="AL34" s="1891">
        <v>21204</v>
      </c>
      <c r="AN34" s="1891">
        <v>19742</v>
      </c>
      <c r="AO34" s="1891">
        <v>20578</v>
      </c>
      <c r="AQ34" s="1891">
        <v>19871</v>
      </c>
      <c r="AR34" s="1891">
        <v>20714</v>
      </c>
      <c r="AT34" s="1891">
        <v>19903</v>
      </c>
      <c r="AU34" s="1891">
        <v>20742</v>
      </c>
      <c r="AW34" s="1891">
        <v>14658</v>
      </c>
      <c r="AX34" s="1891">
        <v>15492</v>
      </c>
      <c r="AZ34" s="1891">
        <v>14246</v>
      </c>
      <c r="BA34" s="1891">
        <v>15030</v>
      </c>
      <c r="BC34" s="1891">
        <v>13515</v>
      </c>
      <c r="BD34" s="1891">
        <v>14246</v>
      </c>
      <c r="BF34" s="1943">
        <v>14360</v>
      </c>
      <c r="BG34" s="1944">
        <v>15077</v>
      </c>
      <c r="BI34" s="1943">
        <v>13665</v>
      </c>
      <c r="BJ34" s="1944">
        <v>14369</v>
      </c>
      <c r="BL34" s="1943">
        <v>13018</v>
      </c>
      <c r="BM34" s="1944">
        <v>13630</v>
      </c>
      <c r="BO34" s="1943">
        <v>13377</v>
      </c>
      <c r="BP34" s="1944">
        <v>13975</v>
      </c>
      <c r="BQ34" s="1118"/>
      <c r="BR34" s="1943">
        <v>11054.6659772</v>
      </c>
      <c r="BS34" s="1944">
        <v>11604.474256000001</v>
      </c>
      <c r="BT34" s="1118"/>
    </row>
    <row r="35" spans="1:72">
      <c r="A35" s="1945"/>
      <c r="B35" s="1118"/>
      <c r="C35" s="1877" t="s">
        <v>1542</v>
      </c>
      <c r="D35" s="1891">
        <v>26552</v>
      </c>
      <c r="E35" s="1891">
        <v>26950</v>
      </c>
      <c r="G35" s="1891">
        <v>27524</v>
      </c>
      <c r="H35" s="1891">
        <v>28042</v>
      </c>
      <c r="J35" s="1891">
        <v>27907</v>
      </c>
      <c r="K35" s="1891">
        <v>28772</v>
      </c>
      <c r="M35" s="1891">
        <v>26873</v>
      </c>
      <c r="N35" s="1891">
        <v>27757</v>
      </c>
      <c r="P35" s="1891">
        <v>27668</v>
      </c>
      <c r="Q35" s="1891">
        <v>28476</v>
      </c>
      <c r="S35" s="1891">
        <v>20179</v>
      </c>
      <c r="T35" s="1891">
        <v>21112</v>
      </c>
      <c r="V35" s="1891">
        <v>19911</v>
      </c>
      <c r="W35" s="1891">
        <v>20549</v>
      </c>
      <c r="Y35" s="1891">
        <v>18564</v>
      </c>
      <c r="Z35" s="1891">
        <v>19193</v>
      </c>
      <c r="AB35" s="1891">
        <v>18829</v>
      </c>
      <c r="AC35" s="1891">
        <v>19515</v>
      </c>
      <c r="AE35" s="1891">
        <v>18200</v>
      </c>
      <c r="AF35" s="1891">
        <v>18926</v>
      </c>
      <c r="AH35" s="1891">
        <v>17573</v>
      </c>
      <c r="AI35" s="1891">
        <v>18020</v>
      </c>
      <c r="AK35" s="1891">
        <v>17265</v>
      </c>
      <c r="AL35" s="1891">
        <v>17978</v>
      </c>
      <c r="AN35" s="1891">
        <v>17822</v>
      </c>
      <c r="AO35" s="1891">
        <v>18540</v>
      </c>
      <c r="AQ35" s="1891">
        <v>16703</v>
      </c>
      <c r="AR35" s="1891">
        <v>17371</v>
      </c>
      <c r="AT35" s="1891">
        <v>17617</v>
      </c>
      <c r="AU35" s="1891">
        <v>18194</v>
      </c>
      <c r="AW35" s="1891">
        <v>16443</v>
      </c>
      <c r="AX35" s="1891">
        <v>17062</v>
      </c>
      <c r="AZ35" s="1891">
        <v>16308</v>
      </c>
      <c r="BA35" s="1891">
        <v>16881</v>
      </c>
      <c r="BC35" s="1891">
        <v>17769</v>
      </c>
      <c r="BD35" s="1891">
        <v>18267</v>
      </c>
      <c r="BF35" s="1946">
        <v>17995</v>
      </c>
      <c r="BG35" s="1944">
        <v>18446</v>
      </c>
      <c r="BI35" s="1946">
        <v>17770</v>
      </c>
      <c r="BJ35" s="1944">
        <v>18201</v>
      </c>
      <c r="BL35" s="1946">
        <v>17185</v>
      </c>
      <c r="BM35" s="1944">
        <v>17585</v>
      </c>
      <c r="BO35" s="1946">
        <v>18532</v>
      </c>
      <c r="BP35" s="1944">
        <v>19038</v>
      </c>
      <c r="BQ35" s="1118"/>
      <c r="BR35" s="1946">
        <v>17633.604527290001</v>
      </c>
      <c r="BS35" s="1944">
        <v>18244.252223359999</v>
      </c>
      <c r="BT35" s="1118"/>
    </row>
    <row r="36" spans="1:72">
      <c r="A36" s="1947"/>
      <c r="B36" s="1118"/>
      <c r="C36" s="1877" t="s">
        <v>1543</v>
      </c>
      <c r="D36" s="1891">
        <v>16739</v>
      </c>
      <c r="E36" s="1891">
        <v>17096</v>
      </c>
      <c r="G36" s="1891">
        <v>16290</v>
      </c>
      <c r="H36" s="1891">
        <v>16581</v>
      </c>
      <c r="J36" s="1891">
        <v>13855</v>
      </c>
      <c r="K36" s="1891">
        <v>14413</v>
      </c>
      <c r="M36" s="1891">
        <v>13123</v>
      </c>
      <c r="N36" s="1891">
        <v>13656</v>
      </c>
      <c r="P36" s="1891">
        <v>12641</v>
      </c>
      <c r="Q36" s="1891">
        <v>13177</v>
      </c>
      <c r="S36" s="1891">
        <v>13079</v>
      </c>
      <c r="T36" s="1891">
        <v>13652</v>
      </c>
      <c r="V36" s="1891">
        <v>13730</v>
      </c>
      <c r="W36" s="1891">
        <v>14397</v>
      </c>
      <c r="Y36" s="1891">
        <v>13802</v>
      </c>
      <c r="Z36" s="1891">
        <v>14540</v>
      </c>
      <c r="AB36" s="1891">
        <v>14006</v>
      </c>
      <c r="AC36" s="1891">
        <v>14758</v>
      </c>
      <c r="AE36" s="1891">
        <v>13556</v>
      </c>
      <c r="AF36" s="1891">
        <v>14251</v>
      </c>
      <c r="AH36" s="1891">
        <v>13782</v>
      </c>
      <c r="AI36" s="1891">
        <v>14450</v>
      </c>
      <c r="AK36" s="1891">
        <v>13577</v>
      </c>
      <c r="AL36" s="1891">
        <v>14342</v>
      </c>
      <c r="AN36" s="1891">
        <v>13507</v>
      </c>
      <c r="AO36" s="1891">
        <v>14318</v>
      </c>
      <c r="AQ36" s="1891">
        <v>13131</v>
      </c>
      <c r="AR36" s="1891">
        <v>13900</v>
      </c>
      <c r="AT36" s="1891">
        <v>12232</v>
      </c>
      <c r="AU36" s="1891">
        <v>12922</v>
      </c>
      <c r="AW36" s="1891">
        <v>12165</v>
      </c>
      <c r="AX36" s="1891">
        <v>12835</v>
      </c>
      <c r="AZ36" s="1891">
        <v>12679</v>
      </c>
      <c r="BA36" s="1891">
        <v>13206</v>
      </c>
      <c r="BC36" s="1891">
        <v>12889</v>
      </c>
      <c r="BD36" s="1891">
        <v>13369</v>
      </c>
      <c r="BF36" s="1948">
        <v>12586</v>
      </c>
      <c r="BG36" s="1944">
        <v>13008</v>
      </c>
      <c r="BI36" s="1948">
        <v>12187</v>
      </c>
      <c r="BJ36" s="1944">
        <v>12572</v>
      </c>
      <c r="BL36" s="1948">
        <v>10050</v>
      </c>
      <c r="BM36" s="1944">
        <v>10476</v>
      </c>
      <c r="BO36" s="1948">
        <v>10356</v>
      </c>
      <c r="BP36" s="1944">
        <v>10823</v>
      </c>
      <c r="BQ36" s="1118"/>
      <c r="BR36" s="1948">
        <v>10130.600528069999</v>
      </c>
      <c r="BS36" s="1944">
        <v>10547.5628951</v>
      </c>
      <c r="BT36" s="1118"/>
    </row>
    <row r="37" spans="1:72">
      <c r="A37" s="1942"/>
      <c r="B37" s="1118"/>
      <c r="C37" s="1877" t="s">
        <v>1544</v>
      </c>
      <c r="D37" s="1891">
        <v>1296</v>
      </c>
      <c r="E37" s="1891">
        <v>1296</v>
      </c>
      <c r="G37" s="1891">
        <v>1257</v>
      </c>
      <c r="H37" s="1891">
        <v>1258</v>
      </c>
      <c r="J37" s="1891">
        <v>1300</v>
      </c>
      <c r="K37" s="1891">
        <v>1306</v>
      </c>
      <c r="M37" s="1893">
        <v>1341</v>
      </c>
      <c r="N37" s="1893">
        <v>1341</v>
      </c>
      <c r="P37" s="1893">
        <v>334</v>
      </c>
      <c r="Q37" s="1893">
        <v>334</v>
      </c>
      <c r="S37" s="1893">
        <v>922</v>
      </c>
      <c r="T37" s="1893">
        <v>930</v>
      </c>
      <c r="V37" s="1893">
        <v>312</v>
      </c>
      <c r="W37" s="1893">
        <v>315</v>
      </c>
      <c r="Y37" s="1893">
        <v>300</v>
      </c>
      <c r="Z37" s="1893">
        <v>306</v>
      </c>
      <c r="AB37" s="1893">
        <v>462</v>
      </c>
      <c r="AC37" s="1893">
        <v>473</v>
      </c>
      <c r="AE37" s="1893">
        <v>396</v>
      </c>
      <c r="AF37" s="1893">
        <v>413</v>
      </c>
      <c r="AH37" s="1893">
        <v>385</v>
      </c>
      <c r="AI37" s="1893">
        <v>397</v>
      </c>
      <c r="AK37" s="1893">
        <v>314</v>
      </c>
      <c r="AL37" s="1893">
        <v>327</v>
      </c>
      <c r="AN37" s="1891">
        <v>370</v>
      </c>
      <c r="AO37" s="1891">
        <v>384</v>
      </c>
      <c r="AQ37" s="1891">
        <v>279</v>
      </c>
      <c r="AR37" s="1891">
        <v>291</v>
      </c>
      <c r="AT37" s="1891">
        <v>280</v>
      </c>
      <c r="AU37" s="1891">
        <v>293</v>
      </c>
      <c r="AW37" s="1891">
        <v>283</v>
      </c>
      <c r="AX37" s="1891">
        <v>294</v>
      </c>
      <c r="AZ37" s="1891">
        <v>275</v>
      </c>
      <c r="BA37" s="1891">
        <v>282</v>
      </c>
      <c r="BC37" s="1891" t="s">
        <v>1545</v>
      </c>
      <c r="BD37" s="1891" t="s">
        <v>1546</v>
      </c>
      <c r="BF37" s="1946">
        <v>172</v>
      </c>
      <c r="BG37" s="1956">
        <v>171</v>
      </c>
      <c r="BI37" s="1946">
        <v>207</v>
      </c>
      <c r="BJ37" s="1944">
        <v>210</v>
      </c>
      <c r="BL37" s="1946">
        <v>211</v>
      </c>
      <c r="BM37" s="1944">
        <v>214</v>
      </c>
      <c r="BO37" s="1946">
        <v>149</v>
      </c>
      <c r="BP37" s="1944">
        <v>152</v>
      </c>
      <c r="BQ37" s="1118"/>
      <c r="BR37" s="1946">
        <v>197</v>
      </c>
      <c r="BS37" s="1944">
        <v>201</v>
      </c>
      <c r="BT37" s="1118"/>
    </row>
    <row r="38" spans="1:72">
      <c r="A38" s="1942"/>
      <c r="B38" s="1118"/>
      <c r="C38" s="1877" t="s">
        <v>1547</v>
      </c>
      <c r="D38" s="1891">
        <v>19247</v>
      </c>
      <c r="E38" s="1891">
        <v>20040</v>
      </c>
      <c r="G38" s="1891">
        <v>20001</v>
      </c>
      <c r="H38" s="1891">
        <v>20843</v>
      </c>
      <c r="J38" s="1891">
        <v>20712</v>
      </c>
      <c r="K38" s="1891">
        <v>21765</v>
      </c>
      <c r="M38" s="1891">
        <v>20286</v>
      </c>
      <c r="N38" s="1891">
        <v>21098</v>
      </c>
      <c r="P38" s="1891">
        <v>19845</v>
      </c>
      <c r="Q38" s="1891">
        <v>20651</v>
      </c>
      <c r="S38" s="1891">
        <v>18506</v>
      </c>
      <c r="T38" s="1891">
        <v>19234</v>
      </c>
      <c r="V38" s="1891">
        <v>18507</v>
      </c>
      <c r="W38" s="1891">
        <v>19463</v>
      </c>
      <c r="Y38" s="1891">
        <v>18070</v>
      </c>
      <c r="Z38" s="1891">
        <v>18935</v>
      </c>
      <c r="AB38" s="1891">
        <v>18540</v>
      </c>
      <c r="AC38" s="1891">
        <v>19480</v>
      </c>
      <c r="AE38" s="1891">
        <v>18160</v>
      </c>
      <c r="AF38" s="1891">
        <v>19038</v>
      </c>
      <c r="AH38" s="1891">
        <v>16455</v>
      </c>
      <c r="AI38" s="1891">
        <v>17054</v>
      </c>
      <c r="AK38" s="1891">
        <v>16463</v>
      </c>
      <c r="AL38" s="1891">
        <v>17031</v>
      </c>
      <c r="AN38" s="1891">
        <v>15964</v>
      </c>
      <c r="AO38" s="1891">
        <v>16549</v>
      </c>
      <c r="AQ38" s="1891">
        <v>15803</v>
      </c>
      <c r="AR38" s="1891">
        <v>16433</v>
      </c>
      <c r="AT38" s="1891">
        <v>15362</v>
      </c>
      <c r="AU38" s="1891">
        <v>15870</v>
      </c>
      <c r="AW38" s="1891">
        <v>15364</v>
      </c>
      <c r="AX38" s="1891">
        <v>15891</v>
      </c>
      <c r="AZ38" s="1891">
        <v>13463</v>
      </c>
      <c r="BA38" s="1891">
        <v>13950</v>
      </c>
      <c r="BC38" s="1891">
        <v>13297</v>
      </c>
      <c r="BD38" s="1891">
        <v>13572</v>
      </c>
      <c r="BF38" s="1943">
        <v>13016</v>
      </c>
      <c r="BG38" s="1944">
        <v>13278</v>
      </c>
      <c r="BI38" s="1943">
        <v>11878</v>
      </c>
      <c r="BJ38" s="1944">
        <v>12206</v>
      </c>
      <c r="BL38" s="1943">
        <v>11276</v>
      </c>
      <c r="BM38" s="1944">
        <v>11533</v>
      </c>
      <c r="BO38" s="1943">
        <v>9825</v>
      </c>
      <c r="BP38" s="1944">
        <v>10056</v>
      </c>
      <c r="BQ38" s="1118"/>
      <c r="BR38" s="1943">
        <v>10369.877790980001</v>
      </c>
      <c r="BS38" s="1944">
        <v>10565.33360645</v>
      </c>
      <c r="BT38" s="1118"/>
    </row>
    <row r="39" spans="1:72">
      <c r="A39" s="1942"/>
      <c r="B39" s="1118"/>
      <c r="C39" s="1877" t="s">
        <v>1548</v>
      </c>
      <c r="D39" s="1891">
        <v>11498</v>
      </c>
      <c r="E39" s="1891">
        <v>11747</v>
      </c>
      <c r="G39" s="1891">
        <v>11392</v>
      </c>
      <c r="H39" s="1891">
        <v>11624</v>
      </c>
      <c r="J39" s="1891">
        <v>11815</v>
      </c>
      <c r="K39" s="1891">
        <v>12230</v>
      </c>
      <c r="M39" s="1891">
        <v>11042</v>
      </c>
      <c r="N39" s="1891">
        <v>11442</v>
      </c>
      <c r="P39" s="1891">
        <v>10801</v>
      </c>
      <c r="Q39" s="1891">
        <v>11161</v>
      </c>
      <c r="S39" s="1891">
        <v>9999</v>
      </c>
      <c r="T39" s="1891">
        <v>10350</v>
      </c>
      <c r="V39" s="1891">
        <v>11200</v>
      </c>
      <c r="W39" s="1891">
        <v>11607</v>
      </c>
      <c r="Y39" s="1891">
        <v>10685</v>
      </c>
      <c r="Z39" s="1891">
        <v>11153</v>
      </c>
      <c r="AB39" s="1891">
        <v>10418</v>
      </c>
      <c r="AC39" s="1891">
        <v>10931</v>
      </c>
      <c r="AE39" s="1891">
        <v>9604</v>
      </c>
      <c r="AF39" s="1891">
        <v>10128</v>
      </c>
      <c r="AH39" s="1891">
        <v>9626</v>
      </c>
      <c r="AI39" s="1891">
        <v>10160</v>
      </c>
      <c r="AK39" s="1891">
        <v>8933</v>
      </c>
      <c r="AL39" s="1891">
        <v>9555</v>
      </c>
      <c r="AN39" s="1891">
        <v>8616</v>
      </c>
      <c r="AO39" s="1891">
        <v>9233</v>
      </c>
      <c r="AQ39" s="1891">
        <v>8384</v>
      </c>
      <c r="AR39" s="1891">
        <v>9016</v>
      </c>
      <c r="AT39" s="1891">
        <v>8668</v>
      </c>
      <c r="AU39" s="1891">
        <v>9323</v>
      </c>
      <c r="AW39" s="1891">
        <v>8372</v>
      </c>
      <c r="AX39" s="1891">
        <v>8987</v>
      </c>
      <c r="AZ39" s="1891">
        <v>8033</v>
      </c>
      <c r="BA39" s="1891">
        <v>8675</v>
      </c>
      <c r="BC39" s="1891">
        <v>8173</v>
      </c>
      <c r="BD39" s="1891">
        <v>8822</v>
      </c>
      <c r="BF39" s="1943">
        <v>8043</v>
      </c>
      <c r="BG39" s="1944">
        <v>8726</v>
      </c>
      <c r="BI39" s="1943">
        <v>7533</v>
      </c>
      <c r="BJ39" s="1944">
        <v>8335</v>
      </c>
      <c r="BL39" s="1943">
        <v>7063</v>
      </c>
      <c r="BM39" s="1944">
        <v>7843</v>
      </c>
      <c r="BO39" s="1943">
        <v>6700</v>
      </c>
      <c r="BP39" s="1944">
        <v>7493</v>
      </c>
      <c r="BQ39" s="1118"/>
      <c r="BR39" s="1943">
        <v>6487.3053153199999</v>
      </c>
      <c r="BS39" s="1944">
        <v>7295.4075031499997</v>
      </c>
      <c r="BT39" s="1118"/>
    </row>
    <row r="40" spans="1:72">
      <c r="A40" s="1942"/>
      <c r="B40" s="1118"/>
      <c r="C40" s="1877" t="s">
        <v>1549</v>
      </c>
      <c r="D40" s="1891">
        <v>6525</v>
      </c>
      <c r="E40" s="1891">
        <v>6632</v>
      </c>
      <c r="G40" s="1891">
        <v>5818</v>
      </c>
      <c r="H40" s="1891">
        <v>5908</v>
      </c>
      <c r="J40" s="1891">
        <v>6502</v>
      </c>
      <c r="K40" s="1891">
        <v>6631</v>
      </c>
      <c r="M40" s="1891">
        <v>6820</v>
      </c>
      <c r="N40" s="1891">
        <v>6945</v>
      </c>
      <c r="P40" s="1891">
        <v>6712</v>
      </c>
      <c r="Q40" s="1891">
        <v>6831</v>
      </c>
      <c r="S40" s="1891">
        <v>6676</v>
      </c>
      <c r="T40" s="1891">
        <v>6828</v>
      </c>
      <c r="V40" s="1891">
        <v>6834</v>
      </c>
      <c r="W40" s="1891">
        <v>6742</v>
      </c>
      <c r="Y40" s="1891">
        <v>6624</v>
      </c>
      <c r="Z40" s="1891">
        <v>6669</v>
      </c>
      <c r="AB40" s="1891">
        <v>5007</v>
      </c>
      <c r="AC40" s="1891">
        <v>5183</v>
      </c>
      <c r="AE40" s="1891">
        <v>3759</v>
      </c>
      <c r="AF40" s="1891">
        <v>3946</v>
      </c>
      <c r="AH40" s="1891">
        <v>3880</v>
      </c>
      <c r="AI40" s="1891">
        <v>4118</v>
      </c>
      <c r="AK40" s="1891">
        <v>3709</v>
      </c>
      <c r="AL40" s="1891">
        <v>3971</v>
      </c>
      <c r="AN40" s="1891">
        <v>3180</v>
      </c>
      <c r="AO40" s="1891">
        <v>3417</v>
      </c>
      <c r="AQ40" s="1891">
        <v>3377</v>
      </c>
      <c r="AR40" s="1891">
        <v>3582</v>
      </c>
      <c r="AT40" s="1891">
        <v>3442</v>
      </c>
      <c r="AU40" s="1891">
        <v>3635</v>
      </c>
      <c r="AW40" s="1891">
        <v>3673</v>
      </c>
      <c r="AX40" s="1891">
        <v>3867</v>
      </c>
      <c r="AZ40" s="1891">
        <v>3702</v>
      </c>
      <c r="BA40" s="1891">
        <v>3865</v>
      </c>
      <c r="BC40" s="1891">
        <v>4596</v>
      </c>
      <c r="BD40" s="1891">
        <v>4748</v>
      </c>
      <c r="BF40" s="1943">
        <v>4026</v>
      </c>
      <c r="BG40" s="1944">
        <v>4187</v>
      </c>
      <c r="BI40" s="1943">
        <v>4054</v>
      </c>
      <c r="BJ40" s="1944">
        <v>4195</v>
      </c>
      <c r="BL40" s="1943">
        <v>3313</v>
      </c>
      <c r="BM40" s="1944">
        <v>3442</v>
      </c>
      <c r="BO40" s="1943">
        <v>3930</v>
      </c>
      <c r="BP40" s="1944">
        <v>4095</v>
      </c>
      <c r="BQ40" s="1118"/>
      <c r="BR40" s="1943">
        <v>3037.0125294300001</v>
      </c>
      <c r="BS40" s="1944">
        <v>3193.0040205400001</v>
      </c>
      <c r="BT40" s="1118"/>
    </row>
    <row r="41" spans="1:72">
      <c r="A41" s="1942"/>
      <c r="B41" s="1118"/>
      <c r="C41" s="1877" t="s">
        <v>1550</v>
      </c>
      <c r="D41" s="1891">
        <v>51905</v>
      </c>
      <c r="E41" s="1891">
        <v>52739</v>
      </c>
      <c r="G41" s="1891">
        <v>50858</v>
      </c>
      <c r="H41" s="1891">
        <v>51662</v>
      </c>
      <c r="J41" s="1891">
        <v>52112</v>
      </c>
      <c r="K41" s="1891">
        <v>54860</v>
      </c>
      <c r="M41" s="1891">
        <v>47655</v>
      </c>
      <c r="N41" s="1891">
        <v>50545</v>
      </c>
      <c r="P41" s="1891">
        <v>47662</v>
      </c>
      <c r="Q41" s="1891">
        <v>50536</v>
      </c>
      <c r="S41" s="1891">
        <v>44485</v>
      </c>
      <c r="T41" s="1891">
        <v>47354</v>
      </c>
      <c r="V41" s="1891">
        <v>48043</v>
      </c>
      <c r="W41" s="1891">
        <v>51370</v>
      </c>
      <c r="Y41" s="1891">
        <v>46109</v>
      </c>
      <c r="Z41" s="1891">
        <v>49334</v>
      </c>
      <c r="AB41" s="1891">
        <v>45830</v>
      </c>
      <c r="AC41" s="1891">
        <v>49113</v>
      </c>
      <c r="AE41" s="1891">
        <v>43945</v>
      </c>
      <c r="AF41" s="1891">
        <v>47368</v>
      </c>
      <c r="AH41" s="1891">
        <v>42878</v>
      </c>
      <c r="AI41" s="1891">
        <v>46073</v>
      </c>
      <c r="AK41" s="1891">
        <v>42234</v>
      </c>
      <c r="AL41" s="1891">
        <v>46058</v>
      </c>
      <c r="AN41" s="1891">
        <v>40093</v>
      </c>
      <c r="AO41" s="1891">
        <v>43893</v>
      </c>
      <c r="AQ41" s="1891">
        <v>40294</v>
      </c>
      <c r="AR41" s="1891">
        <v>44142</v>
      </c>
      <c r="AT41" s="1891">
        <v>40519</v>
      </c>
      <c r="AU41" s="1891">
        <v>44348</v>
      </c>
      <c r="AW41" s="1891">
        <v>41052</v>
      </c>
      <c r="AX41" s="1891">
        <v>44920</v>
      </c>
      <c r="AZ41" s="1891">
        <v>40253</v>
      </c>
      <c r="BA41" s="1891">
        <v>43851</v>
      </c>
      <c r="BC41" s="1891">
        <v>39602</v>
      </c>
      <c r="BD41" s="1891">
        <v>42935</v>
      </c>
      <c r="BF41" s="1943">
        <v>39943</v>
      </c>
      <c r="BG41" s="1944">
        <v>43274</v>
      </c>
      <c r="BI41" s="1943">
        <v>37865</v>
      </c>
      <c r="BJ41" s="1944">
        <v>40927</v>
      </c>
      <c r="BL41" s="1943">
        <v>37363</v>
      </c>
      <c r="BM41" s="1944">
        <v>40081</v>
      </c>
      <c r="BO41" s="1943">
        <v>35453</v>
      </c>
      <c r="BP41" s="1944">
        <v>38016</v>
      </c>
      <c r="BQ41" s="1118"/>
      <c r="BR41" s="1943">
        <v>35017.480156730002</v>
      </c>
      <c r="BS41" s="1944">
        <v>37310.883600820001</v>
      </c>
      <c r="BT41" s="1118"/>
    </row>
    <row r="42" spans="1:72">
      <c r="A42" s="1942"/>
      <c r="B42" s="1118"/>
      <c r="C42" s="1877" t="s">
        <v>1551</v>
      </c>
      <c r="D42" s="1891">
        <v>4826</v>
      </c>
      <c r="E42" s="1891">
        <v>4895</v>
      </c>
      <c r="G42" s="1891">
        <v>5561</v>
      </c>
      <c r="H42" s="1891">
        <v>5622</v>
      </c>
      <c r="J42" s="1891">
        <v>5838</v>
      </c>
      <c r="K42" s="1891">
        <v>5954</v>
      </c>
      <c r="M42" s="1891">
        <v>5502</v>
      </c>
      <c r="N42" s="1891">
        <v>5600</v>
      </c>
      <c r="P42" s="1891">
        <v>5177</v>
      </c>
      <c r="Q42" s="1891">
        <v>5287</v>
      </c>
      <c r="S42" s="1891">
        <v>5848</v>
      </c>
      <c r="T42" s="1891">
        <v>5973</v>
      </c>
      <c r="V42" s="1891">
        <v>6238</v>
      </c>
      <c r="W42" s="1891">
        <v>6381</v>
      </c>
      <c r="Y42" s="1891">
        <v>5740</v>
      </c>
      <c r="Z42" s="1891">
        <v>5893</v>
      </c>
      <c r="AB42" s="1891">
        <v>5065</v>
      </c>
      <c r="AC42" s="1891">
        <v>5200</v>
      </c>
      <c r="AE42" s="1891">
        <v>4775</v>
      </c>
      <c r="AF42" s="1891">
        <v>4907</v>
      </c>
      <c r="AH42" s="1891">
        <v>5042</v>
      </c>
      <c r="AI42" s="1891">
        <v>5174</v>
      </c>
      <c r="AK42" s="1891">
        <v>5435</v>
      </c>
      <c r="AL42" s="1891">
        <v>5590</v>
      </c>
      <c r="AN42" s="1891">
        <v>4783</v>
      </c>
      <c r="AO42" s="1891">
        <v>4910</v>
      </c>
      <c r="AQ42" s="1891">
        <v>4662</v>
      </c>
      <c r="AR42" s="1891">
        <v>4811</v>
      </c>
      <c r="AT42" s="1891">
        <v>4880</v>
      </c>
      <c r="AU42" s="1891">
        <v>5047</v>
      </c>
      <c r="AW42" s="1891">
        <v>5152</v>
      </c>
      <c r="AX42" s="1891">
        <v>5320</v>
      </c>
      <c r="AZ42" s="1891">
        <v>5592</v>
      </c>
      <c r="BA42" s="1891">
        <v>5727</v>
      </c>
      <c r="BC42" s="1891">
        <v>5298</v>
      </c>
      <c r="BD42" s="1891">
        <v>5420</v>
      </c>
      <c r="BF42" s="1943">
        <v>4856</v>
      </c>
      <c r="BG42" s="1944">
        <v>4952</v>
      </c>
      <c r="BI42" s="1943">
        <v>4634</v>
      </c>
      <c r="BJ42" s="1944">
        <v>4728</v>
      </c>
      <c r="BL42" s="1943">
        <v>4552</v>
      </c>
      <c r="BM42" s="1944">
        <v>4644</v>
      </c>
      <c r="BO42" s="1943">
        <v>4221</v>
      </c>
      <c r="BP42" s="1944">
        <v>4307</v>
      </c>
      <c r="BQ42" s="1118"/>
      <c r="BR42" s="1943">
        <v>4211</v>
      </c>
      <c r="BS42" s="1944">
        <v>4292</v>
      </c>
      <c r="BT42" s="1118"/>
    </row>
    <row r="43" spans="1:72">
      <c r="A43" s="1942"/>
      <c r="B43" s="1118"/>
      <c r="C43" s="1877" t="s">
        <v>1552</v>
      </c>
      <c r="D43" s="1891">
        <v>46832</v>
      </c>
      <c r="E43" s="1891">
        <v>47359</v>
      </c>
      <c r="G43" s="1891">
        <v>45327</v>
      </c>
      <c r="H43" s="1891">
        <v>45848</v>
      </c>
      <c r="J43" s="1891">
        <v>47097</v>
      </c>
      <c r="K43" s="1891">
        <v>48350</v>
      </c>
      <c r="M43" s="1891">
        <v>43828</v>
      </c>
      <c r="N43" s="1891">
        <v>45003</v>
      </c>
      <c r="P43" s="1891">
        <v>41554</v>
      </c>
      <c r="Q43" s="1891">
        <v>42718</v>
      </c>
      <c r="S43" s="1891">
        <v>43482</v>
      </c>
      <c r="T43" s="1891">
        <v>44888</v>
      </c>
      <c r="V43" s="1891">
        <v>44285</v>
      </c>
      <c r="W43" s="1891">
        <v>45567</v>
      </c>
      <c r="Y43" s="1891">
        <v>40165</v>
      </c>
      <c r="Z43" s="1891">
        <v>41424</v>
      </c>
      <c r="AB43" s="1891">
        <v>38466</v>
      </c>
      <c r="AC43" s="1891">
        <v>39765</v>
      </c>
      <c r="AE43" s="1891">
        <v>36672</v>
      </c>
      <c r="AF43" s="1891">
        <v>38082</v>
      </c>
      <c r="AH43" s="1891">
        <v>36088</v>
      </c>
      <c r="AI43" s="1891">
        <v>37423</v>
      </c>
      <c r="AK43" s="1891">
        <v>33759</v>
      </c>
      <c r="AL43" s="1891">
        <v>35282</v>
      </c>
      <c r="AN43" s="1891">
        <v>32021</v>
      </c>
      <c r="AO43" s="1891">
        <v>33479</v>
      </c>
      <c r="AQ43" s="1891">
        <v>30523</v>
      </c>
      <c r="AR43" s="1891">
        <v>31918</v>
      </c>
      <c r="AT43" s="1891">
        <v>30448</v>
      </c>
      <c r="AU43" s="1891">
        <v>31793</v>
      </c>
      <c r="AW43" s="1891">
        <v>29110</v>
      </c>
      <c r="AX43" s="1891">
        <v>30453</v>
      </c>
      <c r="AZ43" s="1891">
        <v>28236</v>
      </c>
      <c r="BA43" s="1891">
        <v>29609</v>
      </c>
      <c r="BC43" s="1891">
        <v>27570</v>
      </c>
      <c r="BD43" s="1891">
        <v>28852</v>
      </c>
      <c r="BF43" s="1943">
        <v>27406</v>
      </c>
      <c r="BG43" s="1944">
        <v>28673</v>
      </c>
      <c r="BI43" s="1943">
        <v>24013</v>
      </c>
      <c r="BJ43" s="1944">
        <v>25252</v>
      </c>
      <c r="BL43" s="1943">
        <v>24034</v>
      </c>
      <c r="BM43" s="1944">
        <v>25248</v>
      </c>
      <c r="BO43" s="1943">
        <v>24732</v>
      </c>
      <c r="BP43" s="1944">
        <v>26035</v>
      </c>
      <c r="BQ43" s="1118"/>
      <c r="BR43" s="1943">
        <v>26003.76145138</v>
      </c>
      <c r="BS43" s="1944">
        <v>27270.87854025</v>
      </c>
      <c r="BT43" s="1118"/>
    </row>
    <row r="44" spans="1:72">
      <c r="A44" s="1942"/>
      <c r="B44" s="1118"/>
      <c r="C44" s="1877" t="s">
        <v>1553</v>
      </c>
      <c r="D44" s="1891">
        <v>1639</v>
      </c>
      <c r="E44" s="1891">
        <v>1643</v>
      </c>
      <c r="G44" s="1891">
        <v>459</v>
      </c>
      <c r="H44" s="1891">
        <v>465</v>
      </c>
      <c r="J44" s="1891">
        <v>1401</v>
      </c>
      <c r="K44" s="1891">
        <v>1411</v>
      </c>
      <c r="M44" s="1891">
        <v>431</v>
      </c>
      <c r="N44" s="1891">
        <v>438</v>
      </c>
      <c r="P44" s="1891">
        <v>321</v>
      </c>
      <c r="Q44" s="1891">
        <v>331</v>
      </c>
      <c r="S44" s="1891">
        <v>341</v>
      </c>
      <c r="T44" s="1891">
        <v>361</v>
      </c>
      <c r="V44" s="1891">
        <v>764</v>
      </c>
      <c r="W44" s="1891">
        <v>803</v>
      </c>
      <c r="Y44" s="1891">
        <v>2612</v>
      </c>
      <c r="Z44" s="1891">
        <v>2661</v>
      </c>
      <c r="AB44" s="1891">
        <v>2964</v>
      </c>
      <c r="AC44" s="1891">
        <v>3026</v>
      </c>
      <c r="AE44" s="1891">
        <v>3052</v>
      </c>
      <c r="AF44" s="1891">
        <v>3119</v>
      </c>
      <c r="AH44" s="1891">
        <v>3087</v>
      </c>
      <c r="AI44" s="1891">
        <v>3153</v>
      </c>
      <c r="AK44" s="1891">
        <v>3302</v>
      </c>
      <c r="AL44" s="1891">
        <v>3395</v>
      </c>
      <c r="AN44" s="1891">
        <v>3587</v>
      </c>
      <c r="AO44" s="1891">
        <v>3688</v>
      </c>
      <c r="AQ44" s="1891">
        <v>3827</v>
      </c>
      <c r="AR44" s="1891">
        <v>4047</v>
      </c>
      <c r="AT44" s="1891">
        <v>3917</v>
      </c>
      <c r="AU44" s="1891">
        <v>4133</v>
      </c>
      <c r="AW44" s="1891">
        <v>4050</v>
      </c>
      <c r="AX44" s="1891">
        <v>4272</v>
      </c>
      <c r="AZ44" s="1891">
        <v>4187</v>
      </c>
      <c r="BA44" s="1891">
        <v>4393</v>
      </c>
      <c r="BC44" s="1891">
        <v>3291</v>
      </c>
      <c r="BD44" s="1891">
        <v>3452</v>
      </c>
      <c r="BF44" s="1943">
        <v>3554</v>
      </c>
      <c r="BG44" s="1944">
        <v>3712</v>
      </c>
      <c r="BI44" s="1943">
        <v>3819</v>
      </c>
      <c r="BJ44" s="1944">
        <v>3871</v>
      </c>
      <c r="BL44" s="1943">
        <v>3837</v>
      </c>
      <c r="BM44" s="1944">
        <v>3889</v>
      </c>
      <c r="BO44" s="1943">
        <v>3798</v>
      </c>
      <c r="BP44" s="1944">
        <v>3849</v>
      </c>
      <c r="BQ44" s="1118"/>
      <c r="BR44" s="1943">
        <v>3779.1924789700001</v>
      </c>
      <c r="BS44" s="1944">
        <v>3815.1833286999999</v>
      </c>
      <c r="BT44" s="1118"/>
    </row>
    <row r="45" spans="1:72">
      <c r="A45" s="1942"/>
      <c r="B45" s="1118"/>
      <c r="C45" s="1877" t="s">
        <v>1554</v>
      </c>
      <c r="D45" s="1891">
        <v>7286</v>
      </c>
      <c r="E45" s="1891">
        <v>7463</v>
      </c>
      <c r="G45" s="1891">
        <v>7116</v>
      </c>
      <c r="H45" s="1891">
        <v>7289</v>
      </c>
      <c r="J45" s="1891">
        <v>6913</v>
      </c>
      <c r="K45" s="1891">
        <v>7194</v>
      </c>
      <c r="M45" s="1891">
        <v>6374</v>
      </c>
      <c r="N45" s="1891">
        <v>6646</v>
      </c>
      <c r="P45" s="1891">
        <v>6004</v>
      </c>
      <c r="Q45" s="1891">
        <v>6284</v>
      </c>
      <c r="S45" s="1891">
        <v>5786</v>
      </c>
      <c r="T45" s="1891">
        <v>6079</v>
      </c>
      <c r="V45" s="1891">
        <v>5816</v>
      </c>
      <c r="W45" s="1891">
        <v>6123</v>
      </c>
      <c r="Y45" s="1891">
        <v>5247</v>
      </c>
      <c r="Z45" s="1891">
        <v>5577</v>
      </c>
      <c r="AB45" s="1891">
        <v>5145</v>
      </c>
      <c r="AC45" s="1891">
        <v>5499</v>
      </c>
      <c r="AE45" s="1891">
        <v>4585</v>
      </c>
      <c r="AF45" s="1891">
        <v>4945</v>
      </c>
      <c r="AH45" s="1891">
        <v>4666</v>
      </c>
      <c r="AI45" s="1891">
        <v>5043</v>
      </c>
      <c r="AK45" s="1891">
        <v>4657</v>
      </c>
      <c r="AL45" s="1891">
        <v>5058</v>
      </c>
      <c r="AN45" s="1891">
        <v>4274</v>
      </c>
      <c r="AO45" s="1891">
        <v>4667</v>
      </c>
      <c r="AQ45" s="1891">
        <v>4088</v>
      </c>
      <c r="AR45" s="1891">
        <v>4440</v>
      </c>
      <c r="AT45" s="1891">
        <v>3999</v>
      </c>
      <c r="AU45" s="1891">
        <v>4385</v>
      </c>
      <c r="AW45" s="1891">
        <v>3840</v>
      </c>
      <c r="AX45" s="1891">
        <v>4240</v>
      </c>
      <c r="AZ45" s="1891">
        <v>3684</v>
      </c>
      <c r="BA45" s="1891">
        <v>4059</v>
      </c>
      <c r="BC45" s="1891">
        <v>3603</v>
      </c>
      <c r="BD45" s="1891">
        <v>3947</v>
      </c>
      <c r="BF45" s="1943">
        <v>3587</v>
      </c>
      <c r="BG45" s="1944">
        <v>3939</v>
      </c>
      <c r="BI45" s="1943">
        <v>3412</v>
      </c>
      <c r="BJ45" s="1944">
        <v>3789</v>
      </c>
      <c r="BL45" s="1943">
        <v>3077</v>
      </c>
      <c r="BM45" s="1944">
        <v>3443</v>
      </c>
      <c r="BO45" s="1943">
        <v>2837</v>
      </c>
      <c r="BP45" s="1944">
        <v>3221</v>
      </c>
      <c r="BQ45" s="1118"/>
      <c r="BR45" s="1943">
        <v>2755.3890122100001</v>
      </c>
      <c r="BS45" s="1944">
        <v>3119.6024567300001</v>
      </c>
      <c r="BT45" s="1118"/>
    </row>
    <row r="46" spans="1:72">
      <c r="A46" s="1942"/>
      <c r="B46" s="1118"/>
      <c r="C46" s="1877" t="s">
        <v>1555</v>
      </c>
      <c r="D46" s="1891">
        <v>74462</v>
      </c>
      <c r="E46" s="1891">
        <v>76891</v>
      </c>
      <c r="G46" s="1891">
        <v>71338</v>
      </c>
      <c r="H46" s="1891">
        <v>73707</v>
      </c>
      <c r="J46" s="1891">
        <v>59513</v>
      </c>
      <c r="K46" s="1891">
        <v>62153</v>
      </c>
      <c r="M46" s="1891">
        <v>55012</v>
      </c>
      <c r="N46" s="1891">
        <v>57552</v>
      </c>
      <c r="P46" s="1891">
        <v>52743</v>
      </c>
      <c r="Q46" s="1891">
        <v>55322</v>
      </c>
      <c r="S46" s="1891">
        <v>57511</v>
      </c>
      <c r="T46" s="1891">
        <v>60306</v>
      </c>
      <c r="V46" s="1891">
        <v>55544</v>
      </c>
      <c r="W46" s="1891">
        <v>59109</v>
      </c>
      <c r="Y46" s="1891">
        <v>51712</v>
      </c>
      <c r="Z46" s="1891">
        <v>55339</v>
      </c>
      <c r="AB46" s="1891">
        <v>51665</v>
      </c>
      <c r="AC46" s="1891">
        <v>59392</v>
      </c>
      <c r="AE46" s="1891">
        <v>49238</v>
      </c>
      <c r="AF46" s="1891">
        <v>56947</v>
      </c>
      <c r="AH46" s="1891">
        <v>49880</v>
      </c>
      <c r="AI46" s="1891">
        <v>56173</v>
      </c>
      <c r="AK46" s="1891">
        <v>50551</v>
      </c>
      <c r="AL46" s="1891">
        <v>57949</v>
      </c>
      <c r="AN46" s="1891">
        <v>49834</v>
      </c>
      <c r="AO46" s="1891">
        <v>56595</v>
      </c>
      <c r="AQ46" s="1891">
        <v>48739</v>
      </c>
      <c r="AR46" s="1891">
        <v>55207</v>
      </c>
      <c r="AT46" s="1891">
        <v>49407</v>
      </c>
      <c r="AU46" s="1891">
        <v>55722</v>
      </c>
      <c r="AW46" s="1891">
        <v>49025</v>
      </c>
      <c r="AX46" s="1891">
        <v>53195</v>
      </c>
      <c r="AZ46" s="1891">
        <v>48579</v>
      </c>
      <c r="BA46" s="1891">
        <v>52387</v>
      </c>
      <c r="BC46" s="1891">
        <v>48394</v>
      </c>
      <c r="BD46" s="1891">
        <v>51942</v>
      </c>
      <c r="BF46" s="1943">
        <v>49201</v>
      </c>
      <c r="BG46" s="1944">
        <v>52819</v>
      </c>
      <c r="BI46" s="1943">
        <v>49135</v>
      </c>
      <c r="BJ46" s="1944">
        <v>52812</v>
      </c>
      <c r="BL46" s="1943">
        <v>47443</v>
      </c>
      <c r="BM46" s="1944">
        <v>50990</v>
      </c>
      <c r="BO46" s="1943">
        <v>45658</v>
      </c>
      <c r="BP46" s="1944">
        <v>49076</v>
      </c>
      <c r="BQ46" s="1118"/>
      <c r="BR46" s="1943">
        <v>42671.328122089995</v>
      </c>
      <c r="BS46" s="1944">
        <v>45727.305956589997</v>
      </c>
      <c r="BT46" s="1118"/>
    </row>
    <row r="47" spans="1:72">
      <c r="A47" s="1942"/>
      <c r="B47" s="1118"/>
      <c r="C47" s="1877" t="s">
        <v>1556</v>
      </c>
      <c r="D47" s="1891">
        <v>8398</v>
      </c>
      <c r="E47" s="1891">
        <v>8653</v>
      </c>
      <c r="G47" s="1891">
        <v>9242</v>
      </c>
      <c r="H47" s="1891">
        <v>9450</v>
      </c>
      <c r="J47" s="1891">
        <v>10486</v>
      </c>
      <c r="K47" s="1891">
        <v>10615</v>
      </c>
      <c r="M47" s="1891">
        <v>9171</v>
      </c>
      <c r="N47" s="1891">
        <v>9041</v>
      </c>
      <c r="P47" s="1891">
        <v>11020</v>
      </c>
      <c r="Q47" s="1891">
        <v>10883</v>
      </c>
      <c r="S47" s="1891">
        <v>12183</v>
      </c>
      <c r="T47" s="1891">
        <v>12247</v>
      </c>
      <c r="V47" s="1891">
        <v>7551</v>
      </c>
      <c r="W47" s="1891">
        <v>7767</v>
      </c>
      <c r="Y47" s="1891">
        <v>7077</v>
      </c>
      <c r="Z47" s="1891">
        <v>7337</v>
      </c>
      <c r="AB47" s="1891">
        <v>5853</v>
      </c>
      <c r="AC47" s="1891">
        <v>6101</v>
      </c>
      <c r="AE47" s="1891">
        <v>5102</v>
      </c>
      <c r="AF47" s="1891">
        <v>5299</v>
      </c>
      <c r="AH47" s="1891">
        <v>7876</v>
      </c>
      <c r="AI47" s="1891">
        <v>7989</v>
      </c>
      <c r="AK47" s="1891">
        <v>12534</v>
      </c>
      <c r="AL47" s="1891">
        <v>12818</v>
      </c>
      <c r="AN47" s="1891">
        <v>12779</v>
      </c>
      <c r="AO47" s="1891">
        <v>12977</v>
      </c>
      <c r="AQ47" s="1891">
        <v>15203</v>
      </c>
      <c r="AR47" s="1891">
        <v>15400</v>
      </c>
      <c r="AT47" s="1891">
        <v>16429</v>
      </c>
      <c r="AU47" s="1891">
        <v>16613</v>
      </c>
      <c r="AW47" s="1891">
        <v>16817</v>
      </c>
      <c r="AX47" s="1891">
        <v>16985</v>
      </c>
      <c r="AZ47" s="1891">
        <v>15755</v>
      </c>
      <c r="BA47" s="1891">
        <v>15876</v>
      </c>
      <c r="BC47" s="1891">
        <v>12986</v>
      </c>
      <c r="BD47" s="1891">
        <v>13116</v>
      </c>
      <c r="BF47" s="1943">
        <v>15319</v>
      </c>
      <c r="BG47" s="1944">
        <v>15441</v>
      </c>
      <c r="BI47" s="1943">
        <v>13622</v>
      </c>
      <c r="BJ47" s="1944">
        <v>13734</v>
      </c>
      <c r="BL47" s="1943">
        <v>11530</v>
      </c>
      <c r="BM47" s="1944">
        <v>11635</v>
      </c>
      <c r="BO47" s="1943">
        <v>13141</v>
      </c>
      <c r="BP47" s="1944">
        <v>13278</v>
      </c>
      <c r="BQ47" s="1118"/>
      <c r="BR47" s="1943">
        <v>12646.80009481</v>
      </c>
      <c r="BS47" s="1944">
        <v>12746.999289269999</v>
      </c>
      <c r="BT47" s="1118"/>
    </row>
    <row r="48" spans="1:72">
      <c r="A48" s="1942"/>
      <c r="B48" s="1118"/>
      <c r="C48" s="1877" t="s">
        <v>1557</v>
      </c>
      <c r="D48" s="1891">
        <v>142963</v>
      </c>
      <c r="E48" s="1891">
        <v>147280</v>
      </c>
      <c r="G48" s="1891">
        <v>143113</v>
      </c>
      <c r="H48" s="1891">
        <v>146857</v>
      </c>
      <c r="J48" s="1891">
        <v>146907</v>
      </c>
      <c r="K48" s="1891">
        <v>150136</v>
      </c>
      <c r="M48" s="1891">
        <v>141294</v>
      </c>
      <c r="N48" s="1891">
        <v>151622</v>
      </c>
      <c r="P48" s="1891">
        <v>134163</v>
      </c>
      <c r="Q48" s="1891">
        <v>144052</v>
      </c>
      <c r="S48" s="1891">
        <v>83573</v>
      </c>
      <c r="T48" s="1891">
        <v>86584</v>
      </c>
      <c r="V48" s="1891">
        <v>86266</v>
      </c>
      <c r="W48" s="1891">
        <v>89481</v>
      </c>
      <c r="Y48" s="1891">
        <v>78639</v>
      </c>
      <c r="Z48" s="1891">
        <v>81827</v>
      </c>
      <c r="AB48" s="1891">
        <v>78098</v>
      </c>
      <c r="AC48" s="1891">
        <v>82064</v>
      </c>
      <c r="AE48" s="1891">
        <v>70205</v>
      </c>
      <c r="AF48" s="1891">
        <v>74135</v>
      </c>
      <c r="AH48" s="1891">
        <v>70423</v>
      </c>
      <c r="AI48" s="1891">
        <v>74000</v>
      </c>
      <c r="AK48" s="1891">
        <v>69869</v>
      </c>
      <c r="AL48" s="1891">
        <v>74083</v>
      </c>
      <c r="AN48" s="1891">
        <v>67765</v>
      </c>
      <c r="AO48" s="1891">
        <v>71813</v>
      </c>
      <c r="AQ48" s="1891">
        <v>67899</v>
      </c>
      <c r="AR48" s="1891">
        <v>71836</v>
      </c>
      <c r="AT48" s="1891">
        <v>67773</v>
      </c>
      <c r="AU48" s="1891">
        <v>71979</v>
      </c>
      <c r="AW48" s="1891">
        <v>66380</v>
      </c>
      <c r="AX48" s="1891">
        <v>70692</v>
      </c>
      <c r="AZ48" s="1891">
        <v>65664</v>
      </c>
      <c r="BA48" s="1891">
        <v>69897</v>
      </c>
      <c r="BC48" s="1891">
        <v>64545</v>
      </c>
      <c r="BD48" s="1891">
        <v>68710</v>
      </c>
      <c r="BF48" s="1943">
        <v>67816</v>
      </c>
      <c r="BG48" s="1944">
        <v>71913</v>
      </c>
      <c r="BI48" s="1943">
        <v>65223</v>
      </c>
      <c r="BJ48" s="1944">
        <v>69418</v>
      </c>
      <c r="BL48" s="1943">
        <v>58713</v>
      </c>
      <c r="BM48" s="1944">
        <v>66938</v>
      </c>
      <c r="BO48" s="1943">
        <v>62943</v>
      </c>
      <c r="BP48" s="1944">
        <v>72242</v>
      </c>
      <c r="BQ48" s="1118"/>
      <c r="BR48" s="1943">
        <v>58616.781414060002</v>
      </c>
      <c r="BS48" s="1944">
        <v>66820.100608869994</v>
      </c>
      <c r="BT48" s="1118"/>
    </row>
    <row r="49" spans="1:72">
      <c r="A49" s="1942"/>
      <c r="B49" s="1118"/>
      <c r="C49" s="1877" t="s">
        <v>178</v>
      </c>
      <c r="D49" s="1891">
        <v>47984</v>
      </c>
      <c r="E49" s="1891">
        <v>48745</v>
      </c>
      <c r="G49" s="1891">
        <v>46449</v>
      </c>
      <c r="H49" s="1891">
        <v>47232</v>
      </c>
      <c r="J49" s="1891">
        <v>59597</v>
      </c>
      <c r="K49" s="1891">
        <v>61001</v>
      </c>
      <c r="M49" s="1891">
        <v>56448</v>
      </c>
      <c r="N49" s="1891">
        <v>57793</v>
      </c>
      <c r="P49" s="1891">
        <v>65420</v>
      </c>
      <c r="Q49" s="1891">
        <v>66738</v>
      </c>
      <c r="S49" s="1891">
        <v>102798</v>
      </c>
      <c r="T49" s="1891">
        <v>111030</v>
      </c>
      <c r="V49" s="1891">
        <v>86009</v>
      </c>
      <c r="W49" s="1891">
        <v>90481</v>
      </c>
      <c r="Y49" s="1891">
        <v>87108</v>
      </c>
      <c r="Z49" s="1891">
        <v>92725</v>
      </c>
      <c r="AB49" s="1891">
        <v>86034</v>
      </c>
      <c r="AC49" s="1891">
        <v>91367</v>
      </c>
      <c r="AE49" s="1891">
        <v>69958</v>
      </c>
      <c r="AF49" s="1891">
        <v>76668</v>
      </c>
      <c r="AH49" s="1891">
        <v>79610</v>
      </c>
      <c r="AI49" s="1891">
        <v>87997</v>
      </c>
      <c r="AK49" s="1891">
        <v>74159</v>
      </c>
      <c r="AL49" s="1891">
        <v>78434</v>
      </c>
      <c r="AN49" s="1891">
        <v>65807</v>
      </c>
      <c r="AO49" s="1891">
        <v>66916</v>
      </c>
      <c r="AQ49" s="1891">
        <v>68341</v>
      </c>
      <c r="AR49" s="1891">
        <v>70840</v>
      </c>
      <c r="AT49" s="1891">
        <v>59840</v>
      </c>
      <c r="AU49" s="1891">
        <v>63003</v>
      </c>
      <c r="AW49" s="1891">
        <v>61783</v>
      </c>
      <c r="AX49" s="1891">
        <v>65125</v>
      </c>
      <c r="AZ49" s="1891">
        <v>62310</v>
      </c>
      <c r="BA49" s="1891">
        <v>65420</v>
      </c>
      <c r="BC49" s="1891">
        <v>56972</v>
      </c>
      <c r="BD49" s="1891">
        <v>59865</v>
      </c>
      <c r="BF49" s="1943">
        <v>54839</v>
      </c>
      <c r="BG49" s="1944">
        <v>57762</v>
      </c>
      <c r="BI49" s="1943">
        <v>48655</v>
      </c>
      <c r="BJ49" s="1944">
        <v>51488</v>
      </c>
      <c r="BL49" s="1943">
        <v>47616</v>
      </c>
      <c r="BM49" s="1944">
        <v>51347</v>
      </c>
      <c r="BO49" s="1943">
        <v>36732</v>
      </c>
      <c r="BP49" s="1944">
        <v>42950</v>
      </c>
      <c r="BQ49" s="1118"/>
      <c r="BR49" s="1943">
        <v>33891.613086220001</v>
      </c>
      <c r="BS49" s="1944">
        <v>42748.413630420007</v>
      </c>
      <c r="BT49" s="1118"/>
    </row>
    <row r="50" spans="1:72">
      <c r="A50" s="1949" t="s">
        <v>1558</v>
      </c>
      <c r="B50" s="1950"/>
      <c r="C50" s="1950"/>
      <c r="D50" s="1891">
        <v>1008269</v>
      </c>
      <c r="E50" s="1891">
        <v>1045752</v>
      </c>
      <c r="G50" s="1891">
        <v>995395</v>
      </c>
      <c r="H50" s="1891">
        <v>1032079</v>
      </c>
      <c r="J50" s="1891">
        <v>981093</v>
      </c>
      <c r="K50" s="1891">
        <v>1065081</v>
      </c>
      <c r="M50" s="1891">
        <v>928863</v>
      </c>
      <c r="N50" s="1891">
        <v>1016515</v>
      </c>
      <c r="P50" s="1891">
        <v>918984</v>
      </c>
      <c r="Q50" s="1891">
        <v>1015555</v>
      </c>
      <c r="S50" s="1891">
        <v>922139</v>
      </c>
      <c r="T50" s="1891">
        <v>1025608</v>
      </c>
      <c r="V50" s="1891">
        <v>887903</v>
      </c>
      <c r="W50" s="1891">
        <v>992050</v>
      </c>
      <c r="Y50" s="1891">
        <v>852085</v>
      </c>
      <c r="Z50" s="1891">
        <v>956781</v>
      </c>
      <c r="AB50" s="1891">
        <v>824802</v>
      </c>
      <c r="AC50" s="1891">
        <v>934305</v>
      </c>
      <c r="AE50" s="1891">
        <v>792075</v>
      </c>
      <c r="AF50" s="1891">
        <v>908120</v>
      </c>
      <c r="AH50" s="1891">
        <v>775907</v>
      </c>
      <c r="AI50" s="1891">
        <v>901555</v>
      </c>
      <c r="AK50" s="1891">
        <v>779024</v>
      </c>
      <c r="AL50" s="1891">
        <v>907057</v>
      </c>
      <c r="AN50" s="1891">
        <v>763791</v>
      </c>
      <c r="AO50" s="1891">
        <v>892504</v>
      </c>
      <c r="AQ50" s="1891">
        <v>768749</v>
      </c>
      <c r="AR50" s="1891">
        <v>894742</v>
      </c>
      <c r="AT50" s="1891">
        <v>752538</v>
      </c>
      <c r="AU50" s="1891">
        <v>876822</v>
      </c>
      <c r="AW50" s="1891">
        <v>734475</v>
      </c>
      <c r="AX50" s="1891">
        <v>855702</v>
      </c>
      <c r="AZ50" s="1891">
        <v>729658</v>
      </c>
      <c r="BA50" s="1891">
        <v>846825</v>
      </c>
      <c r="BC50" s="1891">
        <v>691571</v>
      </c>
      <c r="BD50" s="1891">
        <v>797970</v>
      </c>
      <c r="BF50" s="1951">
        <v>677312</v>
      </c>
      <c r="BG50" s="1951">
        <v>780587</v>
      </c>
      <c r="BI50" s="1951">
        <v>640454</v>
      </c>
      <c r="BJ50" s="1951">
        <v>738815</v>
      </c>
      <c r="BL50" s="1951">
        <v>599859</v>
      </c>
      <c r="BM50" s="1951">
        <v>694904</v>
      </c>
      <c r="BO50" s="1951">
        <v>589063</v>
      </c>
      <c r="BP50" s="1951">
        <v>683873</v>
      </c>
      <c r="BQ50" s="1118"/>
      <c r="BR50" s="1951">
        <v>555528.96982653276</v>
      </c>
      <c r="BS50" s="1951">
        <v>651524.37024962995</v>
      </c>
      <c r="BT50" s="1118"/>
    </row>
    <row r="51" spans="1:72" ht="14.4" thickBot="1">
      <c r="A51" s="1762" t="s">
        <v>144</v>
      </c>
      <c r="B51" s="1952"/>
      <c r="C51" s="1707"/>
      <c r="D51" s="1957">
        <v>2657188</v>
      </c>
      <c r="E51" s="1957">
        <v>2716455</v>
      </c>
      <c r="G51" s="1957">
        <v>2570278</v>
      </c>
      <c r="H51" s="1957">
        <v>2625461</v>
      </c>
      <c r="J51" s="1957">
        <v>2541771</v>
      </c>
      <c r="K51" s="1957">
        <v>2654639</v>
      </c>
      <c r="M51" s="1957">
        <v>2449655</v>
      </c>
      <c r="N51" s="1957">
        <v>2571946</v>
      </c>
      <c r="P51" s="1957">
        <v>2381440</v>
      </c>
      <c r="Q51" s="1957">
        <v>2512274</v>
      </c>
      <c r="S51" s="1957">
        <v>2337588</v>
      </c>
      <c r="T51" s="1957">
        <v>2480670</v>
      </c>
      <c r="V51" s="1957">
        <v>2298176</v>
      </c>
      <c r="W51" s="1957">
        <v>2445622</v>
      </c>
      <c r="Y51" s="1957">
        <v>2167487</v>
      </c>
      <c r="Z51" s="1957">
        <v>2311203</v>
      </c>
      <c r="AB51" s="1957">
        <v>2193702</v>
      </c>
      <c r="AC51" s="1957">
        <v>2351340</v>
      </c>
      <c r="AE51" s="1957">
        <v>2061145</v>
      </c>
      <c r="AF51" s="1957">
        <v>2218439</v>
      </c>
      <c r="AH51" s="1957">
        <v>2034828</v>
      </c>
      <c r="AI51" s="1957">
        <v>2197401</v>
      </c>
      <c r="AK51" s="1957">
        <v>1992731</v>
      </c>
      <c r="AL51" s="1957">
        <v>2169300</v>
      </c>
      <c r="AN51" s="1957">
        <v>1953684</v>
      </c>
      <c r="AO51" s="1957">
        <v>2123146</v>
      </c>
      <c r="AQ51" s="1957">
        <v>1893207</v>
      </c>
      <c r="AR51" s="1957">
        <v>2061359</v>
      </c>
      <c r="AT51" s="1957">
        <v>1867681</v>
      </c>
      <c r="AU51" s="1957">
        <v>2034388</v>
      </c>
      <c r="AW51" s="1957">
        <v>1767742</v>
      </c>
      <c r="AX51" s="1957">
        <v>1930890</v>
      </c>
      <c r="AZ51" s="1957">
        <v>1778869</v>
      </c>
      <c r="BA51" s="1957">
        <v>1936541</v>
      </c>
      <c r="BC51" s="1957">
        <v>1710644</v>
      </c>
      <c r="BD51" s="1957">
        <v>1853581</v>
      </c>
      <c r="BF51" s="1953">
        <v>1683131</v>
      </c>
      <c r="BG51" s="1954">
        <v>1824832</v>
      </c>
      <c r="BI51" s="1953">
        <v>1625791</v>
      </c>
      <c r="BJ51" s="1954">
        <v>1763554</v>
      </c>
      <c r="BL51" s="1953">
        <v>1549844</v>
      </c>
      <c r="BM51" s="1954">
        <v>1683807</v>
      </c>
      <c r="BO51" s="1953">
        <v>1561218</v>
      </c>
      <c r="BP51" s="1954">
        <v>1698437</v>
      </c>
      <c r="BQ51" s="1118"/>
      <c r="BR51" s="1953">
        <v>1471134.6151318513</v>
      </c>
      <c r="BS51" s="1954">
        <v>1604054.2733655092</v>
      </c>
      <c r="BT51" s="1118"/>
    </row>
    <row r="52" spans="1:72">
      <c r="A52" s="1118"/>
      <c r="B52" s="1118"/>
      <c r="C52" s="1118"/>
      <c r="D52" s="1118"/>
      <c r="E52" s="1118"/>
      <c r="G52" s="1118"/>
      <c r="H52" s="1118"/>
      <c r="J52" s="1118"/>
      <c r="K52" s="1118"/>
      <c r="M52" s="1118"/>
      <c r="N52" s="1118"/>
      <c r="P52" s="1118"/>
      <c r="Q52" s="1118"/>
      <c r="S52" s="1118"/>
      <c r="T52" s="1118"/>
      <c r="V52" s="1118"/>
      <c r="W52" s="1118"/>
      <c r="Y52" s="1118"/>
      <c r="Z52" s="1118"/>
      <c r="AB52" s="1118"/>
      <c r="AC52" s="1118"/>
      <c r="AE52" s="1118"/>
      <c r="AF52" s="1118"/>
      <c r="AH52" s="1118"/>
      <c r="AI52" s="1118"/>
      <c r="AK52" s="1118"/>
      <c r="AL52" s="1118"/>
      <c r="AN52" s="1118"/>
      <c r="AO52" s="1118"/>
      <c r="AQ52" s="1118"/>
      <c r="AR52" s="1118"/>
      <c r="AT52" s="1118"/>
      <c r="AU52" s="1118"/>
      <c r="AW52" s="1118"/>
      <c r="AX52" s="1118"/>
      <c r="AZ52" s="1118"/>
      <c r="BA52" s="1118"/>
      <c r="BC52" s="1118"/>
      <c r="BD52" s="1118"/>
      <c r="BF52" s="1118"/>
      <c r="BG52" s="1118"/>
      <c r="BI52" s="1118"/>
      <c r="BJ52" s="1118"/>
      <c r="BL52" s="1118"/>
      <c r="BM52" s="1118"/>
      <c r="BO52" s="1118"/>
      <c r="BP52" s="1118"/>
      <c r="BQ52" s="1118"/>
      <c r="BR52" s="1118"/>
      <c r="BS52" s="1118"/>
      <c r="BT52" s="1118"/>
    </row>
  </sheetData>
  <mergeCells count="44">
    <mergeCell ref="G4:H4"/>
    <mergeCell ref="AB4:AC4"/>
    <mergeCell ref="A8:C8"/>
    <mergeCell ref="AE4:AF4"/>
    <mergeCell ref="AE7:AF7"/>
    <mergeCell ref="Y4:Z4"/>
    <mergeCell ref="Y7:Z7"/>
    <mergeCell ref="V4:W4"/>
    <mergeCell ref="V7:W7"/>
    <mergeCell ref="S4:T4"/>
    <mergeCell ref="AB7:AC7"/>
    <mergeCell ref="P4:Q4"/>
    <mergeCell ref="P7:Q7"/>
    <mergeCell ref="M4:N4"/>
    <mergeCell ref="M7:N7"/>
    <mergeCell ref="J4:K4"/>
    <mergeCell ref="BC4:BD4"/>
    <mergeCell ref="BC7:BD7"/>
    <mergeCell ref="BF4:BG4"/>
    <mergeCell ref="BF7:BG7"/>
    <mergeCell ref="BI4:BJ4"/>
    <mergeCell ref="AH7:AI7"/>
    <mergeCell ref="S7:T7"/>
    <mergeCell ref="J7:K7"/>
    <mergeCell ref="BR7:BS7"/>
    <mergeCell ref="BL7:BM7"/>
    <mergeCell ref="BI7:BJ7"/>
    <mergeCell ref="BO7:BP7"/>
    <mergeCell ref="D4:E4"/>
    <mergeCell ref="D7:E7"/>
    <mergeCell ref="G7:H7"/>
    <mergeCell ref="AZ4:BA4"/>
    <mergeCell ref="AZ7:BA7"/>
    <mergeCell ref="AT4:AU4"/>
    <mergeCell ref="AT7:AU7"/>
    <mergeCell ref="AN4:AO4"/>
    <mergeCell ref="AN7:AO7"/>
    <mergeCell ref="AW4:AX4"/>
    <mergeCell ref="AW7:AX7"/>
    <mergeCell ref="AQ4:AR4"/>
    <mergeCell ref="AQ7:AR7"/>
    <mergeCell ref="AK4:AL4"/>
    <mergeCell ref="AK7:AL7"/>
    <mergeCell ref="AH4:AI4"/>
  </mergeCells>
  <hyperlinks>
    <hyperlink ref="A2" location="Contents!A1" display="CRB Setor: Informações adicionais sobre a qualidade creditícia das exposições" xr:uid="{2640A926-6F6E-47F6-B26E-F42EDD0161C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ignoredErrors>
    <ignoredError sqref="BD11 BC15 BD13 BD20 BC21:BC22 BD23 BC26 BD30:BD31 BC37 BD37 BC41 BD42 BC43 BD48 BC45 BC51 BD5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047B9-00DC-40C0-AC34-116ADBC002FE}">
  <sheetPr codeName="Planilha24">
    <tabColor rgb="FF73C6A1"/>
  </sheetPr>
  <dimension ref="A1:CP52"/>
  <sheetViews>
    <sheetView showGridLines="0" topLeftCell="A35" zoomScale="80" zoomScaleNormal="80" workbookViewId="0">
      <selection activeCell="D9" sqref="D9:F51"/>
    </sheetView>
  </sheetViews>
  <sheetFormatPr defaultColWidth="9.21875" defaultRowHeight="13.8"/>
  <cols>
    <col min="1" max="1" width="4.77734375" style="1035" customWidth="1"/>
    <col min="2" max="2" width="1.21875" style="1035" customWidth="1"/>
    <col min="3" max="3" width="37.77734375" style="1035" bestFit="1" customWidth="1"/>
    <col min="4" max="4" width="12.77734375" style="1035" customWidth="1"/>
    <col min="5" max="5" width="10.77734375" style="1035" bestFit="1" customWidth="1"/>
    <col min="6" max="6" width="10.33203125" style="1035" bestFit="1" customWidth="1"/>
    <col min="7" max="7" width="1.21875" style="1035" customWidth="1"/>
    <col min="8" max="8" width="12.77734375" style="1035" customWidth="1"/>
    <col min="9" max="9" width="10.77734375" style="1035" bestFit="1" customWidth="1"/>
    <col min="10" max="10" width="10.33203125" style="1035" bestFit="1" customWidth="1"/>
    <col min="11" max="11" width="1.21875" style="1035" customWidth="1"/>
    <col min="12" max="12" width="12.77734375" style="1035" customWidth="1"/>
    <col min="13" max="13" width="10.77734375" style="1035" bestFit="1" customWidth="1"/>
    <col min="14" max="14" width="10.33203125" style="1035" bestFit="1" customWidth="1"/>
    <col min="15" max="15" width="1.21875" style="1035" customWidth="1"/>
    <col min="16" max="16" width="12.77734375" style="1035" customWidth="1"/>
    <col min="17" max="17" width="10.77734375" style="1035" bestFit="1" customWidth="1"/>
    <col min="18" max="18" width="10.33203125" style="1035" bestFit="1" customWidth="1"/>
    <col min="19" max="19" width="1.21875" style="1035" customWidth="1"/>
    <col min="20" max="20" width="12.77734375" style="1035" customWidth="1"/>
    <col min="21" max="21" width="10.77734375" style="1035" bestFit="1" customWidth="1"/>
    <col min="22" max="22" width="10.33203125" style="1035" bestFit="1" customWidth="1"/>
    <col min="23" max="23" width="1.21875" style="1035" customWidth="1"/>
    <col min="24" max="24" width="12.77734375" style="1035" customWidth="1"/>
    <col min="25" max="25" width="10.77734375" style="1035" bestFit="1" customWidth="1"/>
    <col min="26" max="26" width="10.33203125" style="1035" bestFit="1" customWidth="1"/>
    <col min="27" max="27" width="1.21875" style="1035" customWidth="1"/>
    <col min="28" max="28" width="12.77734375" style="1035" customWidth="1"/>
    <col min="29" max="29" width="10.77734375" style="1035" bestFit="1" customWidth="1"/>
    <col min="30" max="30" width="10.33203125" style="1035" bestFit="1" customWidth="1"/>
    <col min="31" max="31" width="1.21875" style="1035" customWidth="1"/>
    <col min="32" max="32" width="12.77734375" style="1035" customWidth="1"/>
    <col min="33" max="33" width="10.77734375" style="1035" bestFit="1" customWidth="1"/>
    <col min="34" max="34" width="10.33203125" style="1035" bestFit="1" customWidth="1"/>
    <col min="35" max="35" width="1.21875" style="1035" customWidth="1"/>
    <col min="36" max="36" width="12.77734375" style="1035" customWidth="1"/>
    <col min="37" max="37" width="10.77734375" style="1035" bestFit="1" customWidth="1"/>
    <col min="38" max="38" width="10.33203125" style="1035" bestFit="1" customWidth="1"/>
    <col min="39" max="39" width="1.21875" style="1035" customWidth="1"/>
    <col min="40" max="40" width="12.77734375" style="1035" customWidth="1"/>
    <col min="41" max="41" width="10.77734375" style="1035" bestFit="1" customWidth="1"/>
    <col min="42" max="42" width="10.33203125" style="1035" bestFit="1" customWidth="1"/>
    <col min="43" max="43" width="1.21875" style="1035" customWidth="1"/>
    <col min="44" max="44" width="12.77734375" style="1035" customWidth="1"/>
    <col min="45" max="45" width="10.77734375" style="1035" bestFit="1" customWidth="1"/>
    <col min="46" max="46" width="10.33203125" style="1035" bestFit="1" customWidth="1"/>
    <col min="47" max="47" width="1.21875" style="1035" customWidth="1"/>
    <col min="48" max="48" width="12.77734375" style="1035" customWidth="1"/>
    <col min="49" max="49" width="10.77734375" style="1035" bestFit="1" customWidth="1"/>
    <col min="50" max="50" width="10.33203125" style="1035" bestFit="1" customWidth="1"/>
    <col min="51" max="51" width="1.21875" style="1035" customWidth="1"/>
    <col min="52" max="52" width="12.77734375" style="1035" customWidth="1"/>
    <col min="53" max="53" width="10.77734375" style="1035" bestFit="1" customWidth="1"/>
    <col min="54" max="54" width="1.21875" style="1035" customWidth="1"/>
    <col min="55" max="55" width="12.77734375" style="1035" customWidth="1"/>
    <col min="56" max="56" width="10.77734375" style="1035" bestFit="1" customWidth="1"/>
    <col min="57" max="57" width="1.21875" style="1035" customWidth="1"/>
    <col min="58" max="58" width="12.77734375" style="1035" customWidth="1"/>
    <col min="59" max="59" width="10.77734375" style="1035" bestFit="1" customWidth="1"/>
    <col min="60" max="60" width="1.21875" style="1035" customWidth="1"/>
    <col min="61" max="61" width="12.77734375" style="1035" customWidth="1"/>
    <col min="62" max="62" width="10.77734375" style="1035" bestFit="1" customWidth="1"/>
    <col min="63" max="63" width="1.21875" style="1035" customWidth="1"/>
    <col min="64" max="64" width="12.77734375" style="1035" customWidth="1"/>
    <col min="65" max="65" width="10.77734375" style="1035" bestFit="1" customWidth="1"/>
    <col min="66" max="66" width="1.21875" style="1035" customWidth="1"/>
    <col min="67" max="67" width="12.77734375" style="1035" customWidth="1"/>
    <col min="68" max="68" width="10.77734375" style="1035" bestFit="1" customWidth="1"/>
    <col min="69" max="69" width="1.21875" style="1035" customWidth="1"/>
    <col min="70" max="70" width="12.77734375" style="1035" customWidth="1"/>
    <col min="71" max="71" width="10.77734375" style="1035" bestFit="1" customWidth="1"/>
    <col min="72" max="72" width="1.21875" style="1035" customWidth="1"/>
    <col min="73" max="73" width="12.77734375" style="1035" customWidth="1"/>
    <col min="74" max="74" width="10.77734375" style="1035" bestFit="1" customWidth="1"/>
    <col min="75" max="75" width="1.21875" style="1035" customWidth="1"/>
    <col min="76" max="76" width="12.77734375" style="1035" customWidth="1"/>
    <col min="77" max="77" width="10.77734375" style="1035" bestFit="1" customWidth="1"/>
    <col min="78" max="78" width="1.21875" style="1035" customWidth="1"/>
    <col min="79" max="79" width="12.77734375" style="1035" customWidth="1"/>
    <col min="80" max="80" width="10.77734375" style="1035" bestFit="1" customWidth="1"/>
    <col min="81" max="81" width="1.21875" style="1035" customWidth="1"/>
    <col min="82" max="82" width="12.77734375" style="1035" customWidth="1"/>
    <col min="83" max="83" width="10.77734375" style="1035" bestFit="1" customWidth="1"/>
    <col min="84" max="84" width="11.21875" style="1035" customWidth="1"/>
    <col min="85" max="85" width="14.44140625" style="1035" customWidth="1"/>
    <col min="86" max="87" width="9.21875" style="1035"/>
    <col min="88" max="88" width="1.21875" style="1035" customWidth="1"/>
    <col min="89" max="89" width="32.21875" style="1035" customWidth="1"/>
    <col min="90" max="90" width="15.77734375" style="1035" customWidth="1"/>
    <col min="91" max="91" width="16.21875" style="1035" customWidth="1"/>
    <col min="92" max="92" width="9.21875" style="1035"/>
    <col min="93" max="93" width="12.44140625" style="1035" customWidth="1"/>
    <col min="94" max="94" width="3.21875" style="1035" customWidth="1"/>
    <col min="95" max="95" width="32.77734375" style="1035" customWidth="1"/>
    <col min="96" max="96" width="11.21875" style="1035" customWidth="1"/>
    <col min="97" max="97" width="14.44140625" style="1035" customWidth="1"/>
    <col min="98" max="16384" width="9.21875" style="1035"/>
  </cols>
  <sheetData>
    <row r="1" spans="1:94" s="1209" customFormat="1" ht="13.2">
      <c r="A1" s="1324"/>
      <c r="B1" s="1210"/>
      <c r="C1" s="1211"/>
      <c r="D1" s="2333"/>
      <c r="E1" s="2333"/>
      <c r="F1" s="2333"/>
      <c r="G1" s="1211"/>
      <c r="H1" s="2333"/>
      <c r="I1" s="2333"/>
      <c r="J1" s="2333"/>
      <c r="K1" s="1211"/>
      <c r="L1" s="2333"/>
      <c r="M1" s="2333"/>
      <c r="N1" s="2333"/>
      <c r="O1" s="1211"/>
      <c r="P1" s="2333"/>
      <c r="Q1" s="2333"/>
      <c r="R1" s="2333"/>
      <c r="S1" s="1211"/>
      <c r="T1" s="2333"/>
      <c r="U1" s="2333"/>
      <c r="V1" s="2333"/>
      <c r="W1" s="1211"/>
      <c r="X1" s="2333"/>
      <c r="Y1" s="2333"/>
      <c r="Z1" s="2333"/>
      <c r="AA1" s="1211"/>
      <c r="AB1" s="2333"/>
      <c r="AC1" s="2333"/>
      <c r="AD1" s="2333"/>
      <c r="AE1" s="1211"/>
      <c r="AF1" s="2333"/>
      <c r="AG1" s="2333"/>
      <c r="AH1" s="2333"/>
      <c r="AI1" s="1211"/>
      <c r="AJ1" s="2333"/>
      <c r="AK1" s="2333"/>
      <c r="AL1" s="2333"/>
      <c r="AM1" s="1211"/>
      <c r="AN1" s="2333"/>
      <c r="AO1" s="2333"/>
      <c r="AP1" s="2333"/>
      <c r="AQ1" s="1211"/>
      <c r="AR1" s="2333"/>
      <c r="AS1" s="2333"/>
      <c r="AT1" s="2333"/>
      <c r="AU1" s="1211"/>
      <c r="AV1" s="2333"/>
      <c r="AW1" s="2333"/>
      <c r="AX1" s="2333"/>
      <c r="AY1" s="1211"/>
      <c r="AZ1" s="2333"/>
      <c r="BA1" s="2333"/>
      <c r="BB1" s="1211"/>
      <c r="BC1" s="2333"/>
      <c r="BD1" s="2333"/>
      <c r="BE1" s="1211"/>
      <c r="BF1" s="2333"/>
      <c r="BG1" s="2333"/>
      <c r="BH1" s="1211"/>
      <c r="BI1" s="2333"/>
      <c r="BJ1" s="2333"/>
      <c r="BK1" s="1211"/>
      <c r="BL1" s="2333"/>
      <c r="BM1" s="2333"/>
      <c r="BN1" s="1211"/>
      <c r="BO1" s="2333"/>
      <c r="BP1" s="2333"/>
      <c r="BQ1" s="1211"/>
      <c r="BR1" s="2333"/>
      <c r="BS1" s="2333"/>
      <c r="BT1" s="1211"/>
      <c r="BU1" s="2333"/>
      <c r="BV1" s="2333"/>
      <c r="BW1" s="1211"/>
      <c r="BX1" s="2333"/>
      <c r="BY1" s="2333"/>
      <c r="BZ1" s="1211"/>
      <c r="CA1" s="2333"/>
      <c r="CB1" s="2333"/>
      <c r="CD1" s="2333"/>
      <c r="CE1" s="2333"/>
      <c r="CI1" s="1324"/>
      <c r="CJ1" s="1210"/>
      <c r="CK1" s="1211"/>
      <c r="CL1" s="1208"/>
    </row>
    <row r="2" spans="1:94">
      <c r="A2" s="1645" t="s">
        <v>1513</v>
      </c>
      <c r="B2" s="1645"/>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c r="CE2" s="1646"/>
    </row>
    <row r="3" spans="1:94">
      <c r="A3" s="1118"/>
      <c r="B3" s="1118"/>
      <c r="C3" s="1118"/>
      <c r="D3" s="1118"/>
      <c r="E3" s="1118"/>
      <c r="F3" s="1118"/>
      <c r="H3" s="1118"/>
      <c r="I3" s="1118"/>
      <c r="J3" s="1118"/>
      <c r="L3" s="1118"/>
      <c r="M3" s="1118"/>
      <c r="N3" s="1118"/>
      <c r="P3" s="1118"/>
      <c r="Q3" s="1118"/>
      <c r="R3" s="1118"/>
      <c r="T3" s="1118"/>
      <c r="U3" s="1118"/>
      <c r="V3" s="1118"/>
      <c r="X3" s="1118"/>
      <c r="Y3" s="1118"/>
      <c r="Z3" s="1118"/>
      <c r="AB3" s="1118"/>
      <c r="AC3" s="1118"/>
      <c r="AD3" s="1118"/>
      <c r="AF3" s="1118"/>
      <c r="AG3" s="1118"/>
      <c r="AH3" s="1118"/>
      <c r="AJ3" s="1118"/>
      <c r="AK3" s="1118"/>
      <c r="AL3" s="1118"/>
      <c r="AN3" s="1118"/>
      <c r="AO3" s="1118"/>
      <c r="AP3" s="1118"/>
      <c r="AR3" s="1118"/>
      <c r="AS3" s="1118"/>
      <c r="AT3" s="1118"/>
      <c r="AV3" s="1118"/>
      <c r="AW3" s="1118"/>
      <c r="AX3" s="1118"/>
      <c r="AZ3" s="1118"/>
      <c r="BA3" s="1118"/>
      <c r="BC3" s="1118"/>
      <c r="BD3" s="1118"/>
      <c r="BF3" s="1118"/>
      <c r="BG3" s="1118"/>
      <c r="BI3" s="1118"/>
      <c r="BJ3" s="1118"/>
      <c r="BL3" s="1118"/>
      <c r="BM3" s="1118"/>
      <c r="BO3" s="1118"/>
      <c r="BP3" s="1118"/>
      <c r="BR3" s="1118"/>
      <c r="BS3" s="1118"/>
      <c r="BU3" s="1118"/>
      <c r="BV3" s="1118"/>
      <c r="BX3" s="1118"/>
      <c r="BY3" s="1118"/>
      <c r="CA3" s="1118"/>
      <c r="CB3" s="1118"/>
      <c r="CC3" s="1118"/>
      <c r="CD3" s="1118"/>
      <c r="CE3" s="1118"/>
      <c r="CF3" s="1118"/>
      <c r="CG3" s="1118"/>
      <c r="CH3" s="1118"/>
      <c r="CI3" s="1118"/>
      <c r="CJ3" s="1118"/>
      <c r="CK3" s="1118"/>
      <c r="CL3" s="1118"/>
      <c r="CM3" s="1118"/>
      <c r="CN3" s="1118"/>
      <c r="CO3" s="1118"/>
      <c r="CP3" s="1118"/>
    </row>
    <row r="4" spans="1:94" s="1929" customFormat="1">
      <c r="B4" s="1330"/>
      <c r="C4" s="1330"/>
      <c r="D4" s="2516" t="s">
        <v>1559</v>
      </c>
      <c r="E4" s="2516"/>
      <c r="F4" s="2516"/>
      <c r="H4" s="2516" t="s">
        <v>1559</v>
      </c>
      <c r="I4" s="2516"/>
      <c r="J4" s="2516"/>
      <c r="L4" s="2516" t="s">
        <v>1559</v>
      </c>
      <c r="M4" s="2516"/>
      <c r="N4" s="2516"/>
      <c r="P4" s="2516" t="s">
        <v>1559</v>
      </c>
      <c r="Q4" s="2516"/>
      <c r="R4" s="2516"/>
      <c r="T4" s="2516" t="s">
        <v>1559</v>
      </c>
      <c r="U4" s="2516"/>
      <c r="V4" s="2516"/>
      <c r="X4" s="2516" t="s">
        <v>1559</v>
      </c>
      <c r="Y4" s="2516"/>
      <c r="Z4" s="2516"/>
      <c r="AB4" s="2516" t="s">
        <v>1559</v>
      </c>
      <c r="AC4" s="2516"/>
      <c r="AD4" s="2516"/>
      <c r="AF4" s="2516" t="s">
        <v>1559</v>
      </c>
      <c r="AG4" s="2516"/>
      <c r="AH4" s="2516"/>
      <c r="AJ4" s="2516" t="s">
        <v>1559</v>
      </c>
      <c r="AK4" s="2516"/>
      <c r="AL4" s="2516"/>
      <c r="AN4" s="2516" t="s">
        <v>1559</v>
      </c>
      <c r="AO4" s="2516"/>
      <c r="AP4" s="2516"/>
      <c r="AR4" s="2516" t="s">
        <v>1559</v>
      </c>
      <c r="AS4" s="2516"/>
      <c r="AT4" s="2516"/>
      <c r="AV4" s="2516" t="s">
        <v>1559</v>
      </c>
      <c r="AW4" s="2516"/>
      <c r="AX4" s="2516"/>
      <c r="AZ4" s="2516" t="s">
        <v>1559</v>
      </c>
      <c r="BA4" s="2497"/>
      <c r="BC4" s="2516" t="s">
        <v>1559</v>
      </c>
      <c r="BD4" s="2497"/>
      <c r="BF4" s="2516" t="s">
        <v>1559</v>
      </c>
      <c r="BG4" s="2497"/>
      <c r="BI4" s="2516" t="s">
        <v>1559</v>
      </c>
      <c r="BJ4" s="2497"/>
      <c r="BL4" s="2516" t="s">
        <v>1559</v>
      </c>
      <c r="BM4" s="2497"/>
      <c r="BO4" s="2516" t="s">
        <v>1559</v>
      </c>
      <c r="BP4" s="2497"/>
      <c r="BR4" s="2516" t="s">
        <v>1559</v>
      </c>
      <c r="BS4" s="2497"/>
      <c r="BU4" s="2516" t="s">
        <v>1559</v>
      </c>
      <c r="BV4" s="2497"/>
      <c r="BX4" s="2516" t="s">
        <v>1559</v>
      </c>
      <c r="BY4" s="2497"/>
      <c r="CA4" s="2516" t="s">
        <v>1559</v>
      </c>
      <c r="CB4" s="2497"/>
      <c r="CC4" s="1322"/>
      <c r="CD4" s="2516" t="s">
        <v>1559</v>
      </c>
      <c r="CE4" s="2497"/>
    </row>
    <row r="5" spans="1:94">
      <c r="A5" s="1118"/>
      <c r="B5" s="1118"/>
      <c r="C5" s="1118"/>
      <c r="D5" s="1118"/>
      <c r="E5" s="1118"/>
      <c r="F5" s="1118"/>
      <c r="H5" s="1118"/>
      <c r="I5" s="1118"/>
      <c r="J5" s="1118"/>
      <c r="L5" s="1118"/>
      <c r="M5" s="1118"/>
      <c r="N5" s="1118"/>
      <c r="P5" s="1118"/>
      <c r="Q5" s="1118"/>
      <c r="R5" s="1118"/>
      <c r="T5" s="1118"/>
      <c r="U5" s="1118"/>
      <c r="V5" s="1118"/>
      <c r="X5" s="1118"/>
      <c r="Y5" s="1118"/>
      <c r="Z5" s="1118"/>
      <c r="AB5" s="1118"/>
      <c r="AC5" s="1118"/>
      <c r="AD5" s="1118"/>
      <c r="AF5" s="1118"/>
      <c r="AG5" s="1118"/>
      <c r="AH5" s="1118"/>
      <c r="AJ5" s="1118"/>
      <c r="AK5" s="1118"/>
      <c r="AL5" s="1118"/>
      <c r="AN5" s="1118"/>
      <c r="AO5" s="1118"/>
      <c r="AP5" s="1118"/>
      <c r="AR5" s="1118"/>
      <c r="AS5" s="1118"/>
      <c r="AT5" s="1118"/>
      <c r="AV5" s="1118"/>
      <c r="AW5" s="1118"/>
      <c r="AX5" s="1118"/>
      <c r="AZ5" s="1118"/>
      <c r="BA5" s="1118"/>
      <c r="BC5" s="1118"/>
      <c r="BD5" s="1118"/>
      <c r="BF5" s="1118"/>
      <c r="BG5" s="1118"/>
      <c r="BI5" s="1118"/>
      <c r="BJ5" s="1118"/>
      <c r="BL5" s="1118"/>
      <c r="BM5" s="1118"/>
      <c r="BO5" s="1118"/>
      <c r="BP5" s="1118"/>
      <c r="BR5" s="1118"/>
      <c r="BS5" s="1118"/>
      <c r="BU5" s="1118"/>
      <c r="BV5" s="1118"/>
      <c r="BX5" s="1118"/>
      <c r="BY5" s="1118"/>
      <c r="CA5" s="1118"/>
      <c r="CB5" s="1118"/>
      <c r="CC5" s="1118"/>
      <c r="CD5" s="1118"/>
      <c r="CE5" s="1118"/>
    </row>
    <row r="6" spans="1:94" ht="14.4" thickBot="1">
      <c r="A6" s="1930" t="s">
        <v>65</v>
      </c>
      <c r="B6" s="1931"/>
      <c r="C6" s="1932"/>
      <c r="D6" s="1873"/>
      <c r="E6" s="1873"/>
      <c r="F6" s="1873" t="s">
        <v>3260</v>
      </c>
      <c r="H6" s="1873"/>
      <c r="I6" s="1873"/>
      <c r="J6" s="1873" t="s">
        <v>3003</v>
      </c>
      <c r="L6" s="1873"/>
      <c r="M6" s="1873"/>
      <c r="N6" s="1873" t="s">
        <v>2942</v>
      </c>
      <c r="P6" s="1873"/>
      <c r="Q6" s="1873"/>
      <c r="R6" s="1873" t="s">
        <v>2924</v>
      </c>
      <c r="T6" s="1873"/>
      <c r="U6" s="1873"/>
      <c r="V6" s="1873" t="s">
        <v>2871</v>
      </c>
      <c r="X6" s="1873"/>
      <c r="Y6" s="1873"/>
      <c r="Z6" s="1873" t="s">
        <v>2835</v>
      </c>
      <c r="AB6" s="1873"/>
      <c r="AC6" s="1873"/>
      <c r="AD6" s="1873" t="s">
        <v>66</v>
      </c>
      <c r="AF6" s="1873"/>
      <c r="AG6" s="1873"/>
      <c r="AH6" s="1873" t="s">
        <v>67</v>
      </c>
      <c r="AJ6" s="1873"/>
      <c r="AK6" s="1873"/>
      <c r="AL6" s="1873" t="s">
        <v>68</v>
      </c>
      <c r="AN6" s="1873"/>
      <c r="AO6" s="1873"/>
      <c r="AP6" s="1873" t="s">
        <v>69</v>
      </c>
      <c r="AR6" s="1873"/>
      <c r="AS6" s="1873"/>
      <c r="AT6" s="1873" t="s">
        <v>70</v>
      </c>
      <c r="AV6" s="1873"/>
      <c r="AW6" s="1873"/>
      <c r="AX6" s="1873" t="s">
        <v>71</v>
      </c>
      <c r="AZ6" s="1873"/>
      <c r="BA6" s="1873" t="s">
        <v>72</v>
      </c>
      <c r="BC6" s="1873"/>
      <c r="BD6" s="1873" t="s">
        <v>73</v>
      </c>
      <c r="BF6" s="1873"/>
      <c r="BG6" s="1873" t="s">
        <v>74</v>
      </c>
      <c r="BI6" s="1873"/>
      <c r="BJ6" s="1873" t="s">
        <v>75</v>
      </c>
      <c r="BL6" s="1873"/>
      <c r="BM6" s="1873" t="s">
        <v>76</v>
      </c>
      <c r="BO6" s="1873"/>
      <c r="BP6" s="1873" t="s">
        <v>77</v>
      </c>
      <c r="BR6" s="1873"/>
      <c r="BS6" s="1873" t="s">
        <v>78</v>
      </c>
      <c r="BU6" s="1873"/>
      <c r="BV6" s="1873" t="s">
        <v>79</v>
      </c>
      <c r="BX6" s="1873"/>
      <c r="BY6" s="1873" t="s">
        <v>80</v>
      </c>
      <c r="CA6" s="1873"/>
      <c r="CB6" s="1873" t="s">
        <v>81</v>
      </c>
      <c r="CC6" s="1118"/>
      <c r="CD6" s="1873"/>
      <c r="CE6" s="1873" t="s">
        <v>82</v>
      </c>
    </row>
    <row r="7" spans="1:94">
      <c r="A7" s="1933"/>
      <c r="B7" s="1934"/>
      <c r="C7" s="1935"/>
      <c r="D7" s="2520" t="s">
        <v>1514</v>
      </c>
      <c r="E7" s="2521"/>
      <c r="F7" s="2521"/>
      <c r="H7" s="2520" t="s">
        <v>1514</v>
      </c>
      <c r="I7" s="2521"/>
      <c r="J7" s="2521"/>
      <c r="L7" s="2520" t="s">
        <v>1514</v>
      </c>
      <c r="M7" s="2521"/>
      <c r="N7" s="2521"/>
      <c r="P7" s="2520" t="s">
        <v>1514</v>
      </c>
      <c r="Q7" s="2521"/>
      <c r="R7" s="2521"/>
      <c r="T7" s="2520" t="s">
        <v>1514</v>
      </c>
      <c r="U7" s="2521"/>
      <c r="V7" s="2521"/>
      <c r="X7" s="2520" t="s">
        <v>1514</v>
      </c>
      <c r="Y7" s="2521"/>
      <c r="Z7" s="2521"/>
      <c r="AB7" s="2520" t="s">
        <v>1514</v>
      </c>
      <c r="AC7" s="2521"/>
      <c r="AD7" s="2521"/>
      <c r="AF7" s="2520" t="s">
        <v>1514</v>
      </c>
      <c r="AG7" s="2521"/>
      <c r="AH7" s="2521"/>
      <c r="AJ7" s="2520" t="s">
        <v>1514</v>
      </c>
      <c r="AK7" s="2521"/>
      <c r="AL7" s="2521"/>
      <c r="AN7" s="2520" t="s">
        <v>1514</v>
      </c>
      <c r="AO7" s="2521"/>
      <c r="AP7" s="2521"/>
      <c r="AR7" s="2520" t="s">
        <v>1514</v>
      </c>
      <c r="AS7" s="2521"/>
      <c r="AT7" s="2521"/>
      <c r="AV7" s="2520" t="s">
        <v>1514</v>
      </c>
      <c r="AW7" s="2521"/>
      <c r="AX7" s="2521"/>
      <c r="AZ7" s="2520" t="s">
        <v>1514</v>
      </c>
      <c r="BA7" s="2521"/>
      <c r="BC7" s="2520" t="s">
        <v>1514</v>
      </c>
      <c r="BD7" s="2521"/>
      <c r="BF7" s="2520" t="s">
        <v>1514</v>
      </c>
      <c r="BG7" s="2521"/>
      <c r="BI7" s="2520" t="s">
        <v>1514</v>
      </c>
      <c r="BJ7" s="2521"/>
      <c r="BL7" s="2520" t="s">
        <v>1514</v>
      </c>
      <c r="BM7" s="2521"/>
      <c r="BO7" s="2520" t="s">
        <v>1514</v>
      </c>
      <c r="BP7" s="2521"/>
      <c r="BR7" s="2520" t="s">
        <v>1514</v>
      </c>
      <c r="BS7" s="2521"/>
      <c r="BU7" s="2520" t="s">
        <v>1514</v>
      </c>
      <c r="BV7" s="2521"/>
      <c r="BX7" s="2520" t="s">
        <v>1514</v>
      </c>
      <c r="BY7" s="2521"/>
      <c r="CA7" s="2520" t="s">
        <v>1514</v>
      </c>
      <c r="CB7" s="2521"/>
      <c r="CC7" s="1118"/>
      <c r="CD7" s="2520" t="s">
        <v>1514</v>
      </c>
      <c r="CE7" s="2521"/>
    </row>
    <row r="8" spans="1:94" ht="40.200000000000003" thickBot="1">
      <c r="A8" s="1936"/>
      <c r="B8" s="1937"/>
      <c r="C8" s="1938"/>
      <c r="D8" s="2334" t="s">
        <v>1560</v>
      </c>
      <c r="E8" s="2334" t="s">
        <v>1561</v>
      </c>
      <c r="F8" s="2334" t="s">
        <v>1562</v>
      </c>
      <c r="H8" s="2334" t="s">
        <v>1560</v>
      </c>
      <c r="I8" s="2334" t="s">
        <v>1561</v>
      </c>
      <c r="J8" s="2334" t="s">
        <v>1562</v>
      </c>
      <c r="L8" s="2334" t="s">
        <v>1560</v>
      </c>
      <c r="M8" s="2334" t="s">
        <v>1561</v>
      </c>
      <c r="N8" s="2334" t="s">
        <v>1562</v>
      </c>
      <c r="P8" s="2334" t="s">
        <v>1560</v>
      </c>
      <c r="Q8" s="2334" t="s">
        <v>1561</v>
      </c>
      <c r="R8" s="2334" t="s">
        <v>1562</v>
      </c>
      <c r="T8" s="2334" t="s">
        <v>1560</v>
      </c>
      <c r="U8" s="2334" t="s">
        <v>1561</v>
      </c>
      <c r="V8" s="2334" t="s">
        <v>1562</v>
      </c>
      <c r="X8" s="2334" t="s">
        <v>1560</v>
      </c>
      <c r="Y8" s="2334" t="s">
        <v>1561</v>
      </c>
      <c r="Z8" s="2334" t="s">
        <v>1562</v>
      </c>
      <c r="AB8" s="2334" t="s">
        <v>1560</v>
      </c>
      <c r="AC8" s="2334" t="s">
        <v>1561</v>
      </c>
      <c r="AD8" s="2334" t="s">
        <v>1562</v>
      </c>
      <c r="AF8" s="2334" t="s">
        <v>1560</v>
      </c>
      <c r="AG8" s="2334" t="s">
        <v>1561</v>
      </c>
      <c r="AH8" s="2334" t="s">
        <v>1562</v>
      </c>
      <c r="AJ8" s="2334" t="s">
        <v>1560</v>
      </c>
      <c r="AK8" s="2334" t="s">
        <v>1561</v>
      </c>
      <c r="AL8" s="2334" t="s">
        <v>1562</v>
      </c>
      <c r="AN8" s="2334" t="s">
        <v>1560</v>
      </c>
      <c r="AO8" s="2334" t="s">
        <v>1561</v>
      </c>
      <c r="AP8" s="2334" t="s">
        <v>1562</v>
      </c>
      <c r="AR8" s="2334" t="s">
        <v>1560</v>
      </c>
      <c r="AS8" s="2334" t="s">
        <v>1561</v>
      </c>
      <c r="AT8" s="2334" t="s">
        <v>1562</v>
      </c>
      <c r="AV8" s="2334" t="s">
        <v>1560</v>
      </c>
      <c r="AW8" s="2334" t="s">
        <v>1561</v>
      </c>
      <c r="AX8" s="2334" t="s">
        <v>1562</v>
      </c>
      <c r="AZ8" s="2334" t="s">
        <v>1563</v>
      </c>
      <c r="BA8" s="2334" t="s">
        <v>1561</v>
      </c>
      <c r="BC8" s="2334" t="s">
        <v>1563</v>
      </c>
      <c r="BD8" s="2334" t="s">
        <v>1561</v>
      </c>
      <c r="BF8" s="2334" t="s">
        <v>1563</v>
      </c>
      <c r="BG8" s="2334" t="s">
        <v>1561</v>
      </c>
      <c r="BI8" s="2334" t="s">
        <v>1563</v>
      </c>
      <c r="BJ8" s="2334" t="s">
        <v>1561</v>
      </c>
      <c r="BL8" s="2334" t="s">
        <v>1563</v>
      </c>
      <c r="BM8" s="2334" t="s">
        <v>1561</v>
      </c>
      <c r="BO8" s="2334" t="s">
        <v>1563</v>
      </c>
      <c r="BP8" s="2334" t="s">
        <v>1561</v>
      </c>
      <c r="BR8" s="2334" t="s">
        <v>1564</v>
      </c>
      <c r="BS8" s="2334" t="s">
        <v>1561</v>
      </c>
      <c r="BU8" s="2334" t="s">
        <v>1564</v>
      </c>
      <c r="BV8" s="2334" t="s">
        <v>1561</v>
      </c>
      <c r="BX8" s="2334" t="s">
        <v>1564</v>
      </c>
      <c r="BY8" s="2334" t="s">
        <v>1561</v>
      </c>
      <c r="CA8" s="2334" t="s">
        <v>1564</v>
      </c>
      <c r="CB8" s="2334" t="s">
        <v>1561</v>
      </c>
      <c r="CC8" s="1118"/>
      <c r="CD8" s="2334" t="s">
        <v>1564</v>
      </c>
      <c r="CE8" s="2334" t="s">
        <v>1561</v>
      </c>
    </row>
    <row r="9" spans="1:94">
      <c r="A9" s="1939" t="s">
        <v>1517</v>
      </c>
      <c r="B9" s="1894"/>
      <c r="C9" s="1894"/>
      <c r="D9" s="2257">
        <v>25365</v>
      </c>
      <c r="E9" s="2257">
        <v>11904</v>
      </c>
      <c r="F9" s="2257">
        <v>1804</v>
      </c>
      <c r="H9" s="2257">
        <v>24730</v>
      </c>
      <c r="I9" s="2257">
        <v>11388</v>
      </c>
      <c r="J9" s="2257">
        <v>1636</v>
      </c>
      <c r="L9" s="2257">
        <v>20930</v>
      </c>
      <c r="M9" s="2257">
        <v>9803</v>
      </c>
      <c r="N9" s="2257">
        <v>1968</v>
      </c>
      <c r="P9" s="2257">
        <v>25881</v>
      </c>
      <c r="Q9" s="2257">
        <v>14389</v>
      </c>
      <c r="R9" s="2257">
        <v>2175</v>
      </c>
      <c r="T9" s="2257">
        <v>25494</v>
      </c>
      <c r="U9" s="2257">
        <v>15299</v>
      </c>
      <c r="V9" s="2257">
        <v>2050</v>
      </c>
      <c r="X9" s="2257">
        <v>22666</v>
      </c>
      <c r="Y9" s="2257">
        <v>1057</v>
      </c>
      <c r="Z9" s="2257">
        <v>2109</v>
      </c>
      <c r="AB9" s="2257">
        <v>23806</v>
      </c>
      <c r="AC9" s="2257">
        <v>4158</v>
      </c>
      <c r="AD9" s="2257">
        <v>2696</v>
      </c>
      <c r="AF9" s="2257">
        <v>26850</v>
      </c>
      <c r="AG9" s="2257">
        <v>1776</v>
      </c>
      <c r="AH9" s="2257">
        <v>2356</v>
      </c>
      <c r="AJ9" s="2257">
        <v>28869</v>
      </c>
      <c r="AK9" s="2257">
        <v>3705</v>
      </c>
      <c r="AL9" s="2257">
        <v>2429</v>
      </c>
      <c r="AN9" s="2257">
        <v>28587</v>
      </c>
      <c r="AO9" s="2257">
        <v>5746</v>
      </c>
      <c r="AP9" s="2257">
        <v>14663</v>
      </c>
      <c r="AR9" s="2257">
        <v>26977</v>
      </c>
      <c r="AS9" s="2257">
        <v>6089</v>
      </c>
      <c r="AT9" s="2257">
        <v>2511</v>
      </c>
      <c r="AV9" s="2257">
        <v>27639</v>
      </c>
      <c r="AW9" s="2257">
        <v>5661</v>
      </c>
      <c r="AX9" s="2257">
        <v>2243</v>
      </c>
      <c r="AZ9" s="2257">
        <v>25638</v>
      </c>
      <c r="BA9" s="2257">
        <v>5914</v>
      </c>
      <c r="BC9" s="2257">
        <v>25070</v>
      </c>
      <c r="BD9" s="2257">
        <v>5395</v>
      </c>
      <c r="BF9" s="2257">
        <v>22331</v>
      </c>
      <c r="BG9" s="2257">
        <v>4960</v>
      </c>
      <c r="BI9" s="2257">
        <v>20371</v>
      </c>
      <c r="BJ9" s="2257">
        <v>6124</v>
      </c>
      <c r="BL9" s="2257">
        <v>22670</v>
      </c>
      <c r="BM9" s="2257">
        <v>5897</v>
      </c>
      <c r="BO9" s="2257" t="s">
        <v>1565</v>
      </c>
      <c r="BP9" s="2257" t="s">
        <v>1566</v>
      </c>
      <c r="BR9" s="2257">
        <v>8255</v>
      </c>
      <c r="BS9" s="2257">
        <v>4860</v>
      </c>
      <c r="BU9" s="2257">
        <v>9756</v>
      </c>
      <c r="BV9" s="2257">
        <v>5397</v>
      </c>
      <c r="BX9" s="2257">
        <v>7520</v>
      </c>
      <c r="BY9" s="2257">
        <v>3673</v>
      </c>
      <c r="CA9" s="2257">
        <v>7400</v>
      </c>
      <c r="CB9" s="2257">
        <v>3456</v>
      </c>
      <c r="CC9" s="1118"/>
      <c r="CD9" s="2257">
        <v>5682.4685522600003</v>
      </c>
      <c r="CE9" s="2257">
        <v>2578.5603039381162</v>
      </c>
    </row>
    <row r="10" spans="1:94">
      <c r="A10" s="1941" t="s">
        <v>1518</v>
      </c>
      <c r="B10" s="1894"/>
      <c r="C10" s="1894"/>
      <c r="D10" s="2257">
        <v>0</v>
      </c>
      <c r="E10" s="2257">
        <v>0</v>
      </c>
      <c r="F10" s="2257">
        <v>0</v>
      </c>
      <c r="H10" s="2257">
        <v>0</v>
      </c>
      <c r="I10" s="2257">
        <v>0</v>
      </c>
      <c r="J10" s="2257">
        <v>0</v>
      </c>
      <c r="L10" s="2257">
        <v>0</v>
      </c>
      <c r="M10" s="2257">
        <v>0</v>
      </c>
      <c r="N10" s="2257">
        <v>15</v>
      </c>
      <c r="P10" s="2257">
        <v>15</v>
      </c>
      <c r="Q10" s="2257">
        <v>14</v>
      </c>
      <c r="R10" s="2257">
        <v>0</v>
      </c>
      <c r="T10" s="2257">
        <v>19</v>
      </c>
      <c r="U10" s="2257">
        <v>16</v>
      </c>
      <c r="V10" s="2257">
        <v>36</v>
      </c>
      <c r="X10" s="2257">
        <v>3</v>
      </c>
      <c r="Y10" s="2257">
        <v>2</v>
      </c>
      <c r="Z10" s="2257">
        <v>0</v>
      </c>
      <c r="AB10" s="2257">
        <v>0</v>
      </c>
      <c r="AC10" s="2257">
        <v>0</v>
      </c>
      <c r="AD10" s="2257">
        <v>0</v>
      </c>
      <c r="AF10" s="2257">
        <v>0</v>
      </c>
      <c r="AG10" s="2257">
        <v>0</v>
      </c>
      <c r="AH10" s="2257">
        <v>0</v>
      </c>
      <c r="AJ10" s="2257">
        <v>0</v>
      </c>
      <c r="AK10" s="2257">
        <v>0</v>
      </c>
      <c r="AL10" s="2257">
        <v>0</v>
      </c>
      <c r="AN10" s="2257">
        <v>0</v>
      </c>
      <c r="AO10" s="2257">
        <v>0</v>
      </c>
      <c r="AP10" s="2257">
        <v>56</v>
      </c>
      <c r="AR10" s="2257">
        <v>0</v>
      </c>
      <c r="AS10" s="2257">
        <v>0</v>
      </c>
      <c r="AT10" s="2257">
        <v>0</v>
      </c>
      <c r="AV10" s="2257">
        <v>0</v>
      </c>
      <c r="AW10" s="2257">
        <v>0</v>
      </c>
      <c r="AX10" s="2257">
        <v>16</v>
      </c>
      <c r="AZ10" s="2257">
        <v>17</v>
      </c>
      <c r="BA10" s="2257">
        <v>17</v>
      </c>
      <c r="BC10" s="2257">
        <v>18</v>
      </c>
      <c r="BD10" s="2257">
        <v>18</v>
      </c>
      <c r="BF10" s="2257">
        <v>17</v>
      </c>
      <c r="BG10" s="2257">
        <v>8</v>
      </c>
      <c r="BI10" s="2257">
        <v>0</v>
      </c>
      <c r="BJ10" s="2257">
        <v>0</v>
      </c>
      <c r="BL10" s="2257">
        <v>0</v>
      </c>
      <c r="BM10" s="2257">
        <v>0</v>
      </c>
      <c r="BO10" s="2257">
        <v>0</v>
      </c>
      <c r="BP10" s="2257">
        <v>0</v>
      </c>
      <c r="BR10" s="2257">
        <v>0</v>
      </c>
      <c r="BS10" s="2257">
        <v>0</v>
      </c>
      <c r="BU10" s="2257">
        <v>0</v>
      </c>
      <c r="BV10" s="2257">
        <v>0</v>
      </c>
      <c r="BX10" s="2257">
        <v>0</v>
      </c>
      <c r="BY10" s="2257">
        <v>0</v>
      </c>
      <c r="CA10" s="2257">
        <v>0</v>
      </c>
      <c r="CB10" s="2257">
        <v>0</v>
      </c>
      <c r="CC10" s="1118"/>
      <c r="CD10" s="2257">
        <v>0</v>
      </c>
      <c r="CE10" s="2257">
        <v>0</v>
      </c>
    </row>
    <row r="11" spans="1:94">
      <c r="A11" s="1942"/>
      <c r="B11" s="1118"/>
      <c r="C11" s="1877" t="s">
        <v>1519</v>
      </c>
      <c r="D11" s="2258">
        <v>0</v>
      </c>
      <c r="E11" s="2258">
        <v>0</v>
      </c>
      <c r="F11" s="2258">
        <v>0</v>
      </c>
      <c r="H11" s="2258">
        <v>0</v>
      </c>
      <c r="I11" s="2258">
        <v>0</v>
      </c>
      <c r="J11" s="2258">
        <v>0</v>
      </c>
      <c r="L11" s="2258">
        <v>0</v>
      </c>
      <c r="M11" s="2258">
        <v>0</v>
      </c>
      <c r="N11" s="2258">
        <v>0</v>
      </c>
      <c r="P11" s="2258">
        <v>0</v>
      </c>
      <c r="Q11" s="2258">
        <v>0</v>
      </c>
      <c r="R11" s="2258">
        <v>0</v>
      </c>
      <c r="T11" s="2258">
        <v>0</v>
      </c>
      <c r="U11" s="2258">
        <v>0</v>
      </c>
      <c r="V11" s="2258">
        <v>0</v>
      </c>
      <c r="X11" s="2258">
        <v>0</v>
      </c>
      <c r="Y11" s="2258">
        <v>0</v>
      </c>
      <c r="Z11" s="2258">
        <v>0</v>
      </c>
      <c r="AB11" s="2258">
        <v>0</v>
      </c>
      <c r="AC11" s="2258">
        <v>0</v>
      </c>
      <c r="AD11" s="2258">
        <v>0</v>
      </c>
      <c r="AF11" s="2258">
        <v>0</v>
      </c>
      <c r="AG11" s="2258">
        <v>0</v>
      </c>
      <c r="AH11" s="2258">
        <v>0</v>
      </c>
      <c r="AJ11" s="2258">
        <v>0</v>
      </c>
      <c r="AK11" s="2258">
        <v>0</v>
      </c>
      <c r="AL11" s="2258">
        <v>0</v>
      </c>
      <c r="AN11" s="2258">
        <v>0</v>
      </c>
      <c r="AO11" s="2258">
        <v>0</v>
      </c>
      <c r="AP11" s="2258">
        <v>0</v>
      </c>
      <c r="AR11" s="2258">
        <v>0</v>
      </c>
      <c r="AS11" s="2258">
        <v>0</v>
      </c>
      <c r="AT11" s="2258">
        <v>0</v>
      </c>
      <c r="AV11" s="2258">
        <v>0</v>
      </c>
      <c r="AW11" s="2258">
        <v>0</v>
      </c>
      <c r="AX11" s="2258">
        <v>0</v>
      </c>
      <c r="AZ11" s="2258">
        <v>0</v>
      </c>
      <c r="BA11" s="2258">
        <v>0</v>
      </c>
      <c r="BC11" s="2258">
        <v>0</v>
      </c>
      <c r="BD11" s="2258">
        <v>0</v>
      </c>
      <c r="BF11" s="2258">
        <v>0</v>
      </c>
      <c r="BG11" s="2258">
        <v>0</v>
      </c>
      <c r="BI11" s="2258">
        <v>0</v>
      </c>
      <c r="BJ11" s="2258">
        <v>0</v>
      </c>
      <c r="BL11" s="2258">
        <v>0</v>
      </c>
      <c r="BM11" s="2258">
        <v>0</v>
      </c>
      <c r="BO11" s="2258">
        <v>0</v>
      </c>
      <c r="BP11" s="2258">
        <v>0</v>
      </c>
      <c r="BR11" s="2258">
        <v>0</v>
      </c>
      <c r="BS11" s="2258">
        <v>0</v>
      </c>
      <c r="BU11" s="2258">
        <v>0</v>
      </c>
      <c r="BV11" s="2258">
        <v>0</v>
      </c>
      <c r="BX11" s="2258">
        <v>0</v>
      </c>
      <c r="BY11" s="2258">
        <v>0</v>
      </c>
      <c r="CA11" s="2258">
        <v>0</v>
      </c>
      <c r="CB11" s="2258">
        <v>0</v>
      </c>
      <c r="CC11" s="1118"/>
      <c r="CD11" s="2258">
        <v>0</v>
      </c>
      <c r="CE11" s="2258">
        <v>0</v>
      </c>
    </row>
    <row r="12" spans="1:94">
      <c r="A12" s="1942"/>
      <c r="B12" s="1118"/>
      <c r="C12" s="1877" t="s">
        <v>1520</v>
      </c>
      <c r="D12" s="2258">
        <v>0</v>
      </c>
      <c r="E12" s="2258">
        <v>0</v>
      </c>
      <c r="F12" s="2258">
        <v>0</v>
      </c>
      <c r="H12" s="2258">
        <v>0</v>
      </c>
      <c r="I12" s="2258">
        <v>0</v>
      </c>
      <c r="J12" s="2258">
        <v>0</v>
      </c>
      <c r="L12" s="2258">
        <v>0</v>
      </c>
      <c r="M12" s="2258">
        <v>0</v>
      </c>
      <c r="N12" s="2258">
        <v>0</v>
      </c>
      <c r="P12" s="2258">
        <v>0</v>
      </c>
      <c r="Q12" s="2258">
        <v>0</v>
      </c>
      <c r="R12" s="2258">
        <v>0</v>
      </c>
      <c r="T12" s="2258">
        <v>0</v>
      </c>
      <c r="U12" s="2258">
        <v>0</v>
      </c>
      <c r="V12" s="2258">
        <v>0</v>
      </c>
      <c r="X12" s="2258">
        <v>0</v>
      </c>
      <c r="Y12" s="2258">
        <v>0</v>
      </c>
      <c r="Z12" s="2258">
        <v>0</v>
      </c>
      <c r="AB12" s="2258">
        <v>0</v>
      </c>
      <c r="AC12" s="2258">
        <v>0</v>
      </c>
      <c r="AD12" s="2258">
        <v>0</v>
      </c>
      <c r="AF12" s="2258">
        <v>0</v>
      </c>
      <c r="AG12" s="2258">
        <v>0</v>
      </c>
      <c r="AH12" s="2258">
        <v>0</v>
      </c>
      <c r="AJ12" s="2258">
        <v>0</v>
      </c>
      <c r="AK12" s="2258">
        <v>0</v>
      </c>
      <c r="AL12" s="2258">
        <v>0</v>
      </c>
      <c r="AN12" s="2258">
        <v>0</v>
      </c>
      <c r="AO12" s="2258">
        <v>0</v>
      </c>
      <c r="AP12" s="2258">
        <v>0</v>
      </c>
      <c r="AR12" s="2258">
        <v>0</v>
      </c>
      <c r="AS12" s="2258">
        <v>0</v>
      </c>
      <c r="AT12" s="2258">
        <v>0</v>
      </c>
      <c r="AV12" s="2258">
        <v>0</v>
      </c>
      <c r="AW12" s="2258">
        <v>0</v>
      </c>
      <c r="AX12" s="2258">
        <v>0</v>
      </c>
      <c r="AZ12" s="2258">
        <v>0</v>
      </c>
      <c r="BA12" s="2258">
        <v>0</v>
      </c>
      <c r="BC12" s="2258">
        <v>0</v>
      </c>
      <c r="BD12" s="2258">
        <v>0</v>
      </c>
      <c r="BF12" s="2258">
        <v>0</v>
      </c>
      <c r="BG12" s="2258">
        <v>0</v>
      </c>
      <c r="BI12" s="2258">
        <v>0</v>
      </c>
      <c r="BJ12" s="2258">
        <v>0</v>
      </c>
      <c r="BL12" s="2258">
        <v>0</v>
      </c>
      <c r="BM12" s="2258">
        <v>0</v>
      </c>
      <c r="BO12" s="2258">
        <v>0</v>
      </c>
      <c r="BP12" s="2258">
        <v>0</v>
      </c>
      <c r="BR12" s="2258">
        <v>0</v>
      </c>
      <c r="BS12" s="2258">
        <v>0</v>
      </c>
      <c r="BU12" s="2258">
        <v>0</v>
      </c>
      <c r="BV12" s="2258">
        <v>0</v>
      </c>
      <c r="BX12" s="2258">
        <v>0</v>
      </c>
      <c r="BY12" s="2258">
        <v>0</v>
      </c>
      <c r="CA12" s="2258">
        <v>0</v>
      </c>
      <c r="CB12" s="2258">
        <v>0</v>
      </c>
      <c r="CC12" s="1118"/>
      <c r="CD12" s="2258">
        <v>0</v>
      </c>
      <c r="CE12" s="2258">
        <v>0</v>
      </c>
    </row>
    <row r="13" spans="1:94">
      <c r="A13" s="1942"/>
      <c r="B13" s="1118"/>
      <c r="C13" s="1877" t="s">
        <v>178</v>
      </c>
      <c r="D13" s="2258">
        <v>0</v>
      </c>
      <c r="E13" s="2258">
        <v>0</v>
      </c>
      <c r="F13" s="2258">
        <v>0</v>
      </c>
      <c r="H13" s="2258">
        <v>0</v>
      </c>
      <c r="I13" s="2258">
        <v>0</v>
      </c>
      <c r="J13" s="2258">
        <v>0</v>
      </c>
      <c r="L13" s="2258">
        <v>0</v>
      </c>
      <c r="M13" s="2258">
        <v>0</v>
      </c>
      <c r="N13" s="2258">
        <v>15</v>
      </c>
      <c r="P13" s="2258">
        <v>15</v>
      </c>
      <c r="Q13" s="2258">
        <v>14</v>
      </c>
      <c r="R13" s="2258">
        <v>0</v>
      </c>
      <c r="T13" s="2258">
        <v>19</v>
      </c>
      <c r="U13" s="2258">
        <v>16</v>
      </c>
      <c r="V13" s="2258">
        <v>36</v>
      </c>
      <c r="X13" s="2258">
        <v>3</v>
      </c>
      <c r="Y13" s="2258">
        <v>2</v>
      </c>
      <c r="Z13" s="2258">
        <v>0</v>
      </c>
      <c r="AB13" s="2258">
        <v>0</v>
      </c>
      <c r="AC13" s="2258">
        <v>0</v>
      </c>
      <c r="AD13" s="2258">
        <v>0</v>
      </c>
      <c r="AF13" s="2258">
        <v>0</v>
      </c>
      <c r="AG13" s="2258">
        <v>0</v>
      </c>
      <c r="AH13" s="2258">
        <v>0</v>
      </c>
      <c r="AJ13" s="2258">
        <v>0</v>
      </c>
      <c r="AK13" s="2258">
        <v>0</v>
      </c>
      <c r="AL13" s="2258">
        <v>0</v>
      </c>
      <c r="AN13" s="2258">
        <v>0</v>
      </c>
      <c r="AO13" s="2258">
        <v>0</v>
      </c>
      <c r="AP13" s="2258">
        <v>56</v>
      </c>
      <c r="AR13" s="2258">
        <v>0</v>
      </c>
      <c r="AS13" s="2258">
        <v>0</v>
      </c>
      <c r="AT13" s="2258">
        <v>0</v>
      </c>
      <c r="AV13" s="2258">
        <v>0</v>
      </c>
      <c r="AW13" s="2258">
        <v>0</v>
      </c>
      <c r="AX13" s="2258">
        <v>16</v>
      </c>
      <c r="AZ13" s="2258">
        <v>17</v>
      </c>
      <c r="BA13" s="2258">
        <v>17</v>
      </c>
      <c r="BC13" s="2258">
        <v>18</v>
      </c>
      <c r="BD13" s="2258">
        <v>18</v>
      </c>
      <c r="BF13" s="2258">
        <v>17</v>
      </c>
      <c r="BG13" s="2258">
        <v>8</v>
      </c>
      <c r="BI13" s="2258">
        <v>0</v>
      </c>
      <c r="BJ13" s="2258">
        <v>0</v>
      </c>
      <c r="BL13" s="2258">
        <v>0</v>
      </c>
      <c r="BM13" s="2258">
        <v>0</v>
      </c>
      <c r="BO13" s="2258">
        <v>0</v>
      </c>
      <c r="BP13" s="2258">
        <v>0</v>
      </c>
      <c r="BR13" s="2258">
        <v>0</v>
      </c>
      <c r="BS13" s="2258">
        <v>0</v>
      </c>
      <c r="BU13" s="2258">
        <v>0</v>
      </c>
      <c r="BV13" s="2258">
        <v>0</v>
      </c>
      <c r="BX13" s="2258">
        <v>0</v>
      </c>
      <c r="BY13" s="2258">
        <v>0</v>
      </c>
      <c r="CA13" s="2258">
        <v>0</v>
      </c>
      <c r="CB13" s="2258">
        <v>0</v>
      </c>
      <c r="CC13" s="1118"/>
      <c r="CD13" s="2258">
        <v>0</v>
      </c>
      <c r="CE13" s="2258">
        <v>0</v>
      </c>
    </row>
    <row r="14" spans="1:94">
      <c r="A14" s="1941" t="s">
        <v>1521</v>
      </c>
      <c r="B14" s="1894"/>
      <c r="C14" s="1894"/>
      <c r="D14" s="2257">
        <v>25365</v>
      </c>
      <c r="E14" s="2257">
        <v>11904</v>
      </c>
      <c r="F14" s="2257">
        <v>1804</v>
      </c>
      <c r="H14" s="2257">
        <v>24730</v>
      </c>
      <c r="I14" s="2257">
        <v>11388</v>
      </c>
      <c r="J14" s="2257">
        <v>1636</v>
      </c>
      <c r="L14" s="2257">
        <v>20930</v>
      </c>
      <c r="M14" s="2257">
        <v>9803</v>
      </c>
      <c r="N14" s="2257">
        <v>1953</v>
      </c>
      <c r="P14" s="2257">
        <v>25866</v>
      </c>
      <c r="Q14" s="2257">
        <v>14375</v>
      </c>
      <c r="R14" s="2257">
        <v>2175</v>
      </c>
      <c r="T14" s="2257">
        <v>25475</v>
      </c>
      <c r="U14" s="2257">
        <v>15283</v>
      </c>
      <c r="V14" s="2257">
        <v>2014</v>
      </c>
      <c r="X14" s="2257">
        <v>22663</v>
      </c>
      <c r="Y14" s="2257">
        <v>1055</v>
      </c>
      <c r="Z14" s="2257">
        <v>2109</v>
      </c>
      <c r="AB14" s="2257">
        <v>23806</v>
      </c>
      <c r="AC14" s="2257">
        <v>4158</v>
      </c>
      <c r="AD14" s="2257">
        <v>2696</v>
      </c>
      <c r="AF14" s="2257">
        <v>26850</v>
      </c>
      <c r="AG14" s="2257">
        <v>1776</v>
      </c>
      <c r="AH14" s="2257">
        <v>2356</v>
      </c>
      <c r="AJ14" s="2257">
        <v>28869</v>
      </c>
      <c r="AK14" s="2257">
        <v>3705</v>
      </c>
      <c r="AL14" s="2257">
        <v>2429</v>
      </c>
      <c r="AN14" s="2257">
        <v>28587</v>
      </c>
      <c r="AO14" s="2257">
        <v>5746</v>
      </c>
      <c r="AP14" s="2257">
        <v>14607</v>
      </c>
      <c r="AR14" s="2257">
        <v>26977</v>
      </c>
      <c r="AS14" s="2257">
        <v>6089</v>
      </c>
      <c r="AT14" s="2257">
        <v>2511</v>
      </c>
      <c r="AV14" s="2257">
        <v>27639</v>
      </c>
      <c r="AW14" s="2257">
        <v>5661</v>
      </c>
      <c r="AX14" s="2257">
        <v>2227</v>
      </c>
      <c r="AZ14" s="2257">
        <v>25621</v>
      </c>
      <c r="BA14" s="2257">
        <v>5897</v>
      </c>
      <c r="BC14" s="2257">
        <v>25052</v>
      </c>
      <c r="BD14" s="2257">
        <v>5377</v>
      </c>
      <c r="BF14" s="2257">
        <v>22314</v>
      </c>
      <c r="BG14" s="2257">
        <v>4952</v>
      </c>
      <c r="BI14" s="2257">
        <v>20371</v>
      </c>
      <c r="BJ14" s="2257">
        <v>6124</v>
      </c>
      <c r="BL14" s="2257">
        <v>22670</v>
      </c>
      <c r="BM14" s="2257">
        <v>5897</v>
      </c>
      <c r="BO14" s="2257" t="s">
        <v>1565</v>
      </c>
      <c r="BP14" s="2257" t="s">
        <v>1566</v>
      </c>
      <c r="BR14" s="2257">
        <v>8255</v>
      </c>
      <c r="BS14" s="2257">
        <v>4860</v>
      </c>
      <c r="BU14" s="2257">
        <v>9756</v>
      </c>
      <c r="BV14" s="2257">
        <v>5397</v>
      </c>
      <c r="BX14" s="2257">
        <v>7520</v>
      </c>
      <c r="BY14" s="2257">
        <v>3673</v>
      </c>
      <c r="CA14" s="2257">
        <v>7400</v>
      </c>
      <c r="CB14" s="2257">
        <v>3456</v>
      </c>
      <c r="CC14" s="1118"/>
      <c r="CD14" s="2257">
        <v>5682.4685522600003</v>
      </c>
      <c r="CE14" s="2257">
        <v>2578.5603039381162</v>
      </c>
    </row>
    <row r="15" spans="1:94">
      <c r="A15" s="1942"/>
      <c r="B15" s="1118"/>
      <c r="C15" s="1877" t="s">
        <v>1522</v>
      </c>
      <c r="D15" s="2258">
        <v>117</v>
      </c>
      <c r="E15" s="2258">
        <v>62</v>
      </c>
      <c r="F15" s="2258">
        <v>0</v>
      </c>
      <c r="H15" s="2258">
        <v>135</v>
      </c>
      <c r="I15" s="2258">
        <v>64</v>
      </c>
      <c r="J15" s="2258">
        <v>0</v>
      </c>
      <c r="L15" s="2258">
        <v>30</v>
      </c>
      <c r="M15" s="2258">
        <v>23</v>
      </c>
      <c r="N15" s="2258">
        <v>0</v>
      </c>
      <c r="P15" s="2258">
        <v>29</v>
      </c>
      <c r="Q15" s="2258">
        <v>23</v>
      </c>
      <c r="R15" s="2258">
        <v>1</v>
      </c>
      <c r="T15" s="2258">
        <v>33</v>
      </c>
      <c r="U15" s="2258">
        <v>64</v>
      </c>
      <c r="V15" s="2258">
        <v>0</v>
      </c>
      <c r="X15" s="2258">
        <v>115</v>
      </c>
      <c r="Y15" s="2258">
        <v>28</v>
      </c>
      <c r="Z15" s="2258">
        <v>0</v>
      </c>
      <c r="AB15" s="2258">
        <v>128</v>
      </c>
      <c r="AC15" s="2258">
        <v>20</v>
      </c>
      <c r="AD15" s="2258">
        <v>0</v>
      </c>
      <c r="AF15" s="2258">
        <v>126</v>
      </c>
      <c r="AG15" s="2258">
        <v>44</v>
      </c>
      <c r="AH15" s="2258">
        <v>0</v>
      </c>
      <c r="AJ15" s="2258">
        <v>181</v>
      </c>
      <c r="AK15" s="2258">
        <v>55</v>
      </c>
      <c r="AL15" s="2258">
        <v>0</v>
      </c>
      <c r="AN15" s="2258">
        <v>266</v>
      </c>
      <c r="AO15" s="2258">
        <v>24</v>
      </c>
      <c r="AP15" s="2258">
        <v>204</v>
      </c>
      <c r="AR15" s="2258">
        <v>261</v>
      </c>
      <c r="AS15" s="2258">
        <v>30</v>
      </c>
      <c r="AT15" s="2258">
        <v>0</v>
      </c>
      <c r="AV15" s="2258">
        <v>261</v>
      </c>
      <c r="AW15" s="2258">
        <v>49</v>
      </c>
      <c r="AX15" s="2258">
        <v>27</v>
      </c>
      <c r="AZ15" s="2258">
        <v>299</v>
      </c>
      <c r="BA15" s="2258">
        <v>74</v>
      </c>
      <c r="BC15" s="2258">
        <v>283</v>
      </c>
      <c r="BD15" s="2258">
        <v>145</v>
      </c>
      <c r="BF15" s="2258">
        <v>353</v>
      </c>
      <c r="BG15" s="2258">
        <v>189</v>
      </c>
      <c r="BI15" s="2258">
        <v>273</v>
      </c>
      <c r="BJ15" s="2258">
        <v>185</v>
      </c>
      <c r="BL15" s="2258">
        <v>286</v>
      </c>
      <c r="BM15" s="2258">
        <v>176</v>
      </c>
      <c r="BO15" s="2258" t="s">
        <v>1567</v>
      </c>
      <c r="BP15" s="2258" t="s">
        <v>1568</v>
      </c>
      <c r="BR15" s="2258">
        <v>2</v>
      </c>
      <c r="BS15" s="2258">
        <v>2</v>
      </c>
      <c r="BU15" s="2258">
        <v>46</v>
      </c>
      <c r="BV15" s="2258">
        <v>14</v>
      </c>
      <c r="BX15" s="2258">
        <v>25</v>
      </c>
      <c r="BY15" s="2258">
        <v>9</v>
      </c>
      <c r="CA15" s="2258">
        <v>49</v>
      </c>
      <c r="CB15" s="2258">
        <v>-12</v>
      </c>
      <c r="CC15" s="1118"/>
      <c r="CD15" s="2258">
        <v>133.73899761000001</v>
      </c>
      <c r="CE15" s="2258">
        <v>71.304164446000001</v>
      </c>
    </row>
    <row r="16" spans="1:94">
      <c r="A16" s="1942"/>
      <c r="B16" s="1118"/>
      <c r="C16" s="1877" t="s">
        <v>1523</v>
      </c>
      <c r="D16" s="2258">
        <v>621</v>
      </c>
      <c r="E16" s="2258">
        <v>277</v>
      </c>
      <c r="F16" s="2258">
        <v>108</v>
      </c>
      <c r="H16" s="2258">
        <v>634</v>
      </c>
      <c r="I16" s="2258">
        <v>278</v>
      </c>
      <c r="J16" s="2258">
        <v>34</v>
      </c>
      <c r="L16" s="2258">
        <v>626</v>
      </c>
      <c r="M16" s="2258">
        <v>266</v>
      </c>
      <c r="N16" s="2258">
        <v>52</v>
      </c>
      <c r="P16" s="2258">
        <v>610</v>
      </c>
      <c r="Q16" s="2258">
        <v>245</v>
      </c>
      <c r="R16" s="2258">
        <v>156</v>
      </c>
      <c r="T16" s="2258">
        <v>749</v>
      </c>
      <c r="U16" s="2258">
        <v>314</v>
      </c>
      <c r="V16" s="2258">
        <v>63</v>
      </c>
      <c r="X16" s="2258">
        <v>645</v>
      </c>
      <c r="Y16" s="2258">
        <v>171</v>
      </c>
      <c r="Z16" s="2258">
        <v>49</v>
      </c>
      <c r="AB16" s="2258">
        <v>607</v>
      </c>
      <c r="AC16" s="2258">
        <v>218</v>
      </c>
      <c r="AD16" s="2258">
        <v>73</v>
      </c>
      <c r="AF16" s="2258">
        <v>596</v>
      </c>
      <c r="AG16" s="2258">
        <v>213</v>
      </c>
      <c r="AH16" s="2258">
        <v>78</v>
      </c>
      <c r="AJ16" s="2258">
        <v>638</v>
      </c>
      <c r="AK16" s="2258">
        <v>279</v>
      </c>
      <c r="AL16" s="2258">
        <v>45</v>
      </c>
      <c r="AN16" s="2258">
        <v>554</v>
      </c>
      <c r="AO16" s="2258">
        <v>253</v>
      </c>
      <c r="AP16" s="2258">
        <v>7</v>
      </c>
      <c r="AR16" s="2258">
        <v>521</v>
      </c>
      <c r="AS16" s="2258">
        <v>208</v>
      </c>
      <c r="AT16" s="2258">
        <v>49</v>
      </c>
      <c r="AV16" s="2258">
        <v>477</v>
      </c>
      <c r="AW16" s="2258">
        <v>172</v>
      </c>
      <c r="AX16" s="2258">
        <v>80</v>
      </c>
      <c r="AZ16" s="2258">
        <v>361</v>
      </c>
      <c r="BA16" s="2258">
        <v>187</v>
      </c>
      <c r="BC16" s="2258">
        <v>317</v>
      </c>
      <c r="BD16" s="2258">
        <v>181</v>
      </c>
      <c r="BF16" s="2258">
        <v>321</v>
      </c>
      <c r="BG16" s="2258">
        <v>156</v>
      </c>
      <c r="BI16" s="2258">
        <v>301</v>
      </c>
      <c r="BJ16" s="2258">
        <v>141</v>
      </c>
      <c r="BL16" s="2258">
        <v>262</v>
      </c>
      <c r="BM16" s="2258">
        <v>117</v>
      </c>
      <c r="BO16" s="2258" t="s">
        <v>1569</v>
      </c>
      <c r="BP16" s="2258" t="s">
        <v>1570</v>
      </c>
      <c r="BR16" s="2258">
        <v>161</v>
      </c>
      <c r="BS16" s="2258">
        <v>111</v>
      </c>
      <c r="BU16" s="2258">
        <v>208</v>
      </c>
      <c r="BV16" s="2258">
        <v>127</v>
      </c>
      <c r="BX16" s="2258">
        <v>184</v>
      </c>
      <c r="BY16" s="2258">
        <v>113</v>
      </c>
      <c r="CA16" s="2258">
        <v>148</v>
      </c>
      <c r="CB16" s="2258">
        <v>93</v>
      </c>
      <c r="CC16" s="1118"/>
      <c r="CD16" s="2258">
        <v>158</v>
      </c>
      <c r="CE16" s="2258">
        <v>122</v>
      </c>
    </row>
    <row r="17" spans="1:83">
      <c r="A17" s="1942"/>
      <c r="B17" s="1118"/>
      <c r="C17" s="1877" t="s">
        <v>1524</v>
      </c>
      <c r="D17" s="2258">
        <v>869</v>
      </c>
      <c r="E17" s="2258">
        <v>497</v>
      </c>
      <c r="F17" s="2258">
        <v>114</v>
      </c>
      <c r="H17" s="2258">
        <v>842</v>
      </c>
      <c r="I17" s="2258">
        <v>486</v>
      </c>
      <c r="J17" s="2258">
        <v>115</v>
      </c>
      <c r="L17" s="2258">
        <v>974</v>
      </c>
      <c r="M17" s="2258">
        <v>522</v>
      </c>
      <c r="N17" s="2258">
        <v>111</v>
      </c>
      <c r="P17" s="2258">
        <v>882</v>
      </c>
      <c r="Q17" s="2258">
        <v>485</v>
      </c>
      <c r="R17" s="2258">
        <v>114</v>
      </c>
      <c r="T17" s="2258">
        <v>811</v>
      </c>
      <c r="U17" s="2258">
        <v>463</v>
      </c>
      <c r="V17" s="2258">
        <v>121</v>
      </c>
      <c r="X17" s="2258">
        <v>683</v>
      </c>
      <c r="Y17" s="2258">
        <v>386</v>
      </c>
      <c r="Z17" s="2258">
        <v>137</v>
      </c>
      <c r="AB17" s="2258">
        <v>932</v>
      </c>
      <c r="AC17" s="2258">
        <v>457</v>
      </c>
      <c r="AD17" s="2258">
        <v>206</v>
      </c>
      <c r="AF17" s="2258">
        <v>1026</v>
      </c>
      <c r="AG17" s="2258">
        <v>429</v>
      </c>
      <c r="AH17" s="2258">
        <v>146</v>
      </c>
      <c r="AJ17" s="2258">
        <v>1039</v>
      </c>
      <c r="AK17" s="2258">
        <v>416</v>
      </c>
      <c r="AL17" s="2258">
        <v>169</v>
      </c>
      <c r="AN17" s="2258">
        <v>956</v>
      </c>
      <c r="AO17" s="2258">
        <v>386</v>
      </c>
      <c r="AP17" s="2258">
        <v>31</v>
      </c>
      <c r="AR17" s="2258">
        <v>996</v>
      </c>
      <c r="AS17" s="2258">
        <v>401</v>
      </c>
      <c r="AT17" s="2258">
        <v>154</v>
      </c>
      <c r="AV17" s="2258">
        <v>989</v>
      </c>
      <c r="AW17" s="2258">
        <v>404</v>
      </c>
      <c r="AX17" s="2258">
        <v>214</v>
      </c>
      <c r="AZ17" s="2258">
        <v>1060</v>
      </c>
      <c r="BA17" s="2258">
        <v>456</v>
      </c>
      <c r="BC17" s="2258">
        <v>1031</v>
      </c>
      <c r="BD17" s="2258">
        <v>431</v>
      </c>
      <c r="BF17" s="2258">
        <v>1069</v>
      </c>
      <c r="BG17" s="2258">
        <v>446</v>
      </c>
      <c r="BI17" s="2258">
        <v>1071</v>
      </c>
      <c r="BJ17" s="2258">
        <v>452</v>
      </c>
      <c r="BL17" s="2258">
        <v>985</v>
      </c>
      <c r="BM17" s="2258">
        <v>404</v>
      </c>
      <c r="BO17" s="2258">
        <v>940</v>
      </c>
      <c r="BP17" s="2258">
        <v>409</v>
      </c>
      <c r="BR17" s="2258">
        <v>444</v>
      </c>
      <c r="BS17" s="2258">
        <v>250</v>
      </c>
      <c r="BU17" s="2258">
        <v>424</v>
      </c>
      <c r="BV17" s="2258">
        <v>220</v>
      </c>
      <c r="BX17" s="2258">
        <v>341</v>
      </c>
      <c r="BY17" s="2258">
        <v>175</v>
      </c>
      <c r="CA17" s="2258">
        <v>292</v>
      </c>
      <c r="CB17" s="2258">
        <v>136</v>
      </c>
      <c r="CC17" s="1118"/>
      <c r="CD17" s="2258">
        <v>236</v>
      </c>
      <c r="CE17" s="2258">
        <v>146</v>
      </c>
    </row>
    <row r="18" spans="1:83">
      <c r="A18" s="1942"/>
      <c r="B18" s="1118"/>
      <c r="C18" s="1877" t="s">
        <v>1525</v>
      </c>
      <c r="D18" s="2258">
        <v>67</v>
      </c>
      <c r="E18" s="2258">
        <v>22</v>
      </c>
      <c r="F18" s="2258">
        <v>11</v>
      </c>
      <c r="H18" s="2258">
        <v>74</v>
      </c>
      <c r="I18" s="2258">
        <v>26</v>
      </c>
      <c r="J18" s="2258">
        <v>2</v>
      </c>
      <c r="L18" s="2258">
        <v>85</v>
      </c>
      <c r="M18" s="2258">
        <v>26</v>
      </c>
      <c r="N18" s="2258">
        <v>10</v>
      </c>
      <c r="P18" s="2258">
        <v>100</v>
      </c>
      <c r="Q18" s="2258">
        <v>26</v>
      </c>
      <c r="R18" s="2258">
        <v>6</v>
      </c>
      <c r="T18" s="2258">
        <v>7752</v>
      </c>
      <c r="U18" s="2258">
        <v>6042</v>
      </c>
      <c r="V18" s="2258">
        <v>5</v>
      </c>
      <c r="X18" s="2258">
        <v>191</v>
      </c>
      <c r="Y18" s="2258">
        <v>-82</v>
      </c>
      <c r="Z18" s="2258">
        <v>8</v>
      </c>
      <c r="AB18" s="2258">
        <v>46</v>
      </c>
      <c r="AC18" s="2258">
        <v>27</v>
      </c>
      <c r="AD18" s="2258">
        <v>7</v>
      </c>
      <c r="AF18" s="2258">
        <v>43</v>
      </c>
      <c r="AG18" s="2258">
        <v>24</v>
      </c>
      <c r="AH18" s="2258">
        <v>20</v>
      </c>
      <c r="AJ18" s="2258">
        <v>57</v>
      </c>
      <c r="AK18" s="2258">
        <v>36</v>
      </c>
      <c r="AL18" s="2258">
        <v>8</v>
      </c>
      <c r="AN18" s="2258">
        <v>104</v>
      </c>
      <c r="AO18" s="2258">
        <v>69</v>
      </c>
      <c r="AP18" s="2258">
        <v>12</v>
      </c>
      <c r="AR18" s="2258">
        <v>106</v>
      </c>
      <c r="AS18" s="2258">
        <v>71</v>
      </c>
      <c r="AT18" s="2258">
        <v>12</v>
      </c>
      <c r="AV18" s="2258">
        <v>66</v>
      </c>
      <c r="AW18" s="2258">
        <v>32</v>
      </c>
      <c r="AX18" s="2258">
        <v>10</v>
      </c>
      <c r="AZ18" s="2258">
        <v>61</v>
      </c>
      <c r="BA18" s="2258">
        <v>30</v>
      </c>
      <c r="BC18" s="2258">
        <v>62</v>
      </c>
      <c r="BD18" s="2258">
        <v>36</v>
      </c>
      <c r="BF18" s="2258">
        <v>70</v>
      </c>
      <c r="BG18" s="2258">
        <v>37</v>
      </c>
      <c r="BI18" s="2258">
        <v>49</v>
      </c>
      <c r="BJ18" s="2258">
        <v>17</v>
      </c>
      <c r="BL18" s="2258">
        <v>35</v>
      </c>
      <c r="BM18" s="2258">
        <v>13</v>
      </c>
      <c r="BO18" s="2258" t="s">
        <v>1571</v>
      </c>
      <c r="BP18" s="2258" t="s">
        <v>1572</v>
      </c>
      <c r="BR18" s="2258">
        <v>21</v>
      </c>
      <c r="BS18" s="2258">
        <v>12</v>
      </c>
      <c r="BU18" s="2258">
        <v>25</v>
      </c>
      <c r="BV18" s="2258">
        <v>11</v>
      </c>
      <c r="BX18" s="2258">
        <v>37</v>
      </c>
      <c r="BY18" s="2258">
        <v>27</v>
      </c>
      <c r="CA18" s="2258">
        <v>39</v>
      </c>
      <c r="CB18" s="2258">
        <v>29</v>
      </c>
      <c r="CC18" s="1118"/>
      <c r="CD18" s="2258">
        <v>62</v>
      </c>
      <c r="CE18" s="2258">
        <v>27</v>
      </c>
    </row>
    <row r="19" spans="1:83">
      <c r="A19" s="1942"/>
      <c r="B19" s="1118"/>
      <c r="C19" s="1877" t="s">
        <v>1526</v>
      </c>
      <c r="D19" s="2258">
        <v>1026</v>
      </c>
      <c r="E19" s="2258">
        <v>460</v>
      </c>
      <c r="F19" s="2258">
        <v>18</v>
      </c>
      <c r="H19" s="2258">
        <v>1002</v>
      </c>
      <c r="I19" s="2258">
        <v>437</v>
      </c>
      <c r="J19" s="2258">
        <v>28</v>
      </c>
      <c r="L19" s="2258">
        <v>1046</v>
      </c>
      <c r="M19" s="2258">
        <v>406</v>
      </c>
      <c r="N19" s="2258">
        <v>32</v>
      </c>
      <c r="P19" s="2258">
        <v>961</v>
      </c>
      <c r="Q19" s="2258">
        <v>378</v>
      </c>
      <c r="R19" s="2258">
        <v>28</v>
      </c>
      <c r="T19" s="2258">
        <v>945</v>
      </c>
      <c r="U19" s="2258">
        <v>360</v>
      </c>
      <c r="V19" s="2258">
        <v>34</v>
      </c>
      <c r="X19" s="2258">
        <v>132</v>
      </c>
      <c r="Y19" s="2258">
        <v>79</v>
      </c>
      <c r="Z19" s="2258">
        <v>39</v>
      </c>
      <c r="AB19" s="2258">
        <v>412</v>
      </c>
      <c r="AC19" s="2258">
        <v>122</v>
      </c>
      <c r="AD19" s="2258">
        <v>27</v>
      </c>
      <c r="AF19" s="2258">
        <v>412</v>
      </c>
      <c r="AG19" s="2258">
        <v>105</v>
      </c>
      <c r="AH19" s="2258">
        <v>37</v>
      </c>
      <c r="AJ19" s="2258">
        <v>406</v>
      </c>
      <c r="AK19" s="2258">
        <v>120</v>
      </c>
      <c r="AL19" s="2258">
        <v>51</v>
      </c>
      <c r="AN19" s="2258">
        <v>371</v>
      </c>
      <c r="AO19" s="2258">
        <v>133</v>
      </c>
      <c r="AP19" s="2258">
        <v>457</v>
      </c>
      <c r="AR19" s="2258">
        <v>306</v>
      </c>
      <c r="AS19" s="2258">
        <v>109</v>
      </c>
      <c r="AT19" s="2258">
        <v>31</v>
      </c>
      <c r="AV19" s="2258">
        <v>291</v>
      </c>
      <c r="AW19" s="2258">
        <v>106</v>
      </c>
      <c r="AX19" s="2258">
        <v>25</v>
      </c>
      <c r="AZ19" s="2258">
        <v>260</v>
      </c>
      <c r="BA19" s="2258">
        <v>86</v>
      </c>
      <c r="BC19" s="2258">
        <v>205</v>
      </c>
      <c r="BD19" s="2258">
        <v>60</v>
      </c>
      <c r="BF19" s="2258">
        <v>203</v>
      </c>
      <c r="BG19" s="2258">
        <v>59</v>
      </c>
      <c r="BI19" s="2258">
        <v>205</v>
      </c>
      <c r="BJ19" s="2258">
        <v>56</v>
      </c>
      <c r="BL19" s="2258">
        <v>197</v>
      </c>
      <c r="BM19" s="2258">
        <v>55</v>
      </c>
      <c r="BO19" s="2258" t="s">
        <v>1573</v>
      </c>
      <c r="BP19" s="2258" t="s">
        <v>1574</v>
      </c>
      <c r="BR19" s="2258">
        <v>53</v>
      </c>
      <c r="BS19" s="2258">
        <v>32</v>
      </c>
      <c r="BU19" s="2258">
        <v>69</v>
      </c>
      <c r="BV19" s="2258">
        <v>41</v>
      </c>
      <c r="BX19" s="2258">
        <v>79</v>
      </c>
      <c r="BY19" s="2258">
        <v>45</v>
      </c>
      <c r="CA19" s="2258">
        <v>79</v>
      </c>
      <c r="CB19" s="2258">
        <v>47</v>
      </c>
      <c r="CC19" s="1118"/>
      <c r="CD19" s="2258">
        <v>62</v>
      </c>
      <c r="CE19" s="2258">
        <v>37</v>
      </c>
    </row>
    <row r="20" spans="1:83">
      <c r="A20" s="1942"/>
      <c r="B20" s="1118"/>
      <c r="C20" s="1877" t="s">
        <v>1527</v>
      </c>
      <c r="D20" s="2258">
        <v>71</v>
      </c>
      <c r="E20" s="2258">
        <v>30</v>
      </c>
      <c r="F20" s="2258">
        <v>4</v>
      </c>
      <c r="H20" s="2258">
        <v>71</v>
      </c>
      <c r="I20" s="2258">
        <v>31</v>
      </c>
      <c r="J20" s="2258">
        <v>5</v>
      </c>
      <c r="L20" s="2258">
        <v>71</v>
      </c>
      <c r="M20" s="2258">
        <v>28</v>
      </c>
      <c r="N20" s="2258">
        <v>2</v>
      </c>
      <c r="P20" s="2258">
        <v>65</v>
      </c>
      <c r="Q20" s="2258">
        <v>26</v>
      </c>
      <c r="R20" s="2258">
        <v>9</v>
      </c>
      <c r="T20" s="2258">
        <v>66</v>
      </c>
      <c r="U20" s="2258">
        <v>27</v>
      </c>
      <c r="V20" s="2258">
        <v>6</v>
      </c>
      <c r="X20" s="2258">
        <v>28</v>
      </c>
      <c r="Y20" s="2258">
        <v>16</v>
      </c>
      <c r="Z20" s="2258">
        <v>2</v>
      </c>
      <c r="AB20" s="2258">
        <v>38</v>
      </c>
      <c r="AC20" s="2258">
        <v>14</v>
      </c>
      <c r="AD20" s="2258">
        <v>9</v>
      </c>
      <c r="AF20" s="2258">
        <v>74</v>
      </c>
      <c r="AG20" s="2258">
        <v>42</v>
      </c>
      <c r="AH20" s="2258">
        <v>9</v>
      </c>
      <c r="AJ20" s="2258">
        <v>78</v>
      </c>
      <c r="AK20" s="2258">
        <v>45</v>
      </c>
      <c r="AL20" s="2258">
        <v>5</v>
      </c>
      <c r="AN20" s="2258">
        <v>71</v>
      </c>
      <c r="AO20" s="2258">
        <v>33</v>
      </c>
      <c r="AP20" s="2258">
        <v>21</v>
      </c>
      <c r="AR20" s="2258">
        <v>63</v>
      </c>
      <c r="AS20" s="2258">
        <v>25</v>
      </c>
      <c r="AT20" s="2258">
        <v>9</v>
      </c>
      <c r="AV20" s="2258">
        <v>50</v>
      </c>
      <c r="AW20" s="2258">
        <v>23</v>
      </c>
      <c r="AX20" s="2258">
        <v>6</v>
      </c>
      <c r="AZ20" s="2258">
        <v>56</v>
      </c>
      <c r="BA20" s="2258">
        <v>24</v>
      </c>
      <c r="BC20" s="2258">
        <v>59</v>
      </c>
      <c r="BD20" s="2258">
        <v>22</v>
      </c>
      <c r="BF20" s="2258">
        <v>38</v>
      </c>
      <c r="BG20" s="2258">
        <v>13</v>
      </c>
      <c r="BI20" s="2258">
        <v>34</v>
      </c>
      <c r="BJ20" s="2258">
        <v>9</v>
      </c>
      <c r="BL20" s="2258">
        <v>26</v>
      </c>
      <c r="BM20" s="2258">
        <v>6</v>
      </c>
      <c r="BO20" s="2258" t="s">
        <v>228</v>
      </c>
      <c r="BP20" s="2258" t="s">
        <v>242</v>
      </c>
      <c r="BR20" s="2258">
        <v>5</v>
      </c>
      <c r="BS20" s="2258">
        <v>3</v>
      </c>
      <c r="BU20" s="2258">
        <v>12</v>
      </c>
      <c r="BV20" s="2258">
        <v>6</v>
      </c>
      <c r="BX20" s="2258">
        <v>10</v>
      </c>
      <c r="BY20" s="2258">
        <v>6</v>
      </c>
      <c r="CA20" s="2258">
        <v>10</v>
      </c>
      <c r="CB20" s="2258">
        <v>6</v>
      </c>
      <c r="CC20" s="1118"/>
      <c r="CD20" s="2258">
        <v>17</v>
      </c>
      <c r="CE20" s="2258">
        <v>7</v>
      </c>
    </row>
    <row r="21" spans="1:83">
      <c r="A21" s="1942"/>
      <c r="B21" s="1118"/>
      <c r="C21" s="1877" t="s">
        <v>1528</v>
      </c>
      <c r="D21" s="2258">
        <v>669</v>
      </c>
      <c r="E21" s="2258">
        <v>419</v>
      </c>
      <c r="F21" s="2258">
        <v>77</v>
      </c>
      <c r="H21" s="2258">
        <v>618</v>
      </c>
      <c r="I21" s="2258">
        <v>393</v>
      </c>
      <c r="J21" s="2258">
        <v>74</v>
      </c>
      <c r="L21" s="2258">
        <v>707</v>
      </c>
      <c r="M21" s="2258">
        <v>400</v>
      </c>
      <c r="N21" s="2258">
        <v>61</v>
      </c>
      <c r="P21" s="2258">
        <v>488</v>
      </c>
      <c r="Q21" s="2258">
        <v>272</v>
      </c>
      <c r="R21" s="2258">
        <v>71</v>
      </c>
      <c r="T21" s="2258">
        <v>447</v>
      </c>
      <c r="U21" s="2258">
        <v>261</v>
      </c>
      <c r="V21" s="2258">
        <v>76</v>
      </c>
      <c r="X21" s="2258">
        <v>478</v>
      </c>
      <c r="Y21" s="2258">
        <v>232</v>
      </c>
      <c r="Z21" s="2258">
        <v>86</v>
      </c>
      <c r="AB21" s="2258">
        <v>1224</v>
      </c>
      <c r="AC21" s="2258">
        <v>-9</v>
      </c>
      <c r="AD21" s="2258">
        <v>113</v>
      </c>
      <c r="AF21" s="2258">
        <v>665</v>
      </c>
      <c r="AG21" s="2258">
        <v>191</v>
      </c>
      <c r="AH21" s="2258">
        <v>100</v>
      </c>
      <c r="AJ21" s="2258">
        <v>693</v>
      </c>
      <c r="AK21" s="2258">
        <v>203</v>
      </c>
      <c r="AL21" s="2258">
        <v>98</v>
      </c>
      <c r="AN21" s="2258">
        <v>715</v>
      </c>
      <c r="AO21" s="2258">
        <v>246</v>
      </c>
      <c r="AP21" s="2258">
        <v>0</v>
      </c>
      <c r="AR21" s="2258">
        <v>783</v>
      </c>
      <c r="AS21" s="2258">
        <v>228</v>
      </c>
      <c r="AT21" s="2258">
        <v>118</v>
      </c>
      <c r="AV21" s="2258">
        <v>727</v>
      </c>
      <c r="AW21" s="2258">
        <v>259</v>
      </c>
      <c r="AX21" s="2258">
        <v>85</v>
      </c>
      <c r="AZ21" s="2258">
        <v>713</v>
      </c>
      <c r="BA21" s="2258">
        <v>261</v>
      </c>
      <c r="BC21" s="2258">
        <v>663</v>
      </c>
      <c r="BD21" s="2258">
        <v>236</v>
      </c>
      <c r="BF21" s="2258">
        <v>598</v>
      </c>
      <c r="BG21" s="2258">
        <v>227</v>
      </c>
      <c r="BI21" s="2258">
        <v>712</v>
      </c>
      <c r="BJ21" s="2258">
        <v>227</v>
      </c>
      <c r="BL21" s="2258">
        <v>668</v>
      </c>
      <c r="BM21" s="2258">
        <v>192</v>
      </c>
      <c r="BO21" s="2258" t="s">
        <v>1575</v>
      </c>
      <c r="BP21" s="2258" t="s">
        <v>1573</v>
      </c>
      <c r="BR21" s="2258">
        <v>243</v>
      </c>
      <c r="BS21" s="2258">
        <v>56</v>
      </c>
      <c r="BU21" s="2258">
        <v>240</v>
      </c>
      <c r="BV21" s="2258">
        <v>50</v>
      </c>
      <c r="BX21" s="2258">
        <v>231</v>
      </c>
      <c r="BY21" s="2258">
        <v>38</v>
      </c>
      <c r="CA21" s="2258">
        <v>206</v>
      </c>
      <c r="CB21" s="2258">
        <v>21</v>
      </c>
      <c r="CC21" s="1118"/>
      <c r="CD21" s="2258">
        <v>122</v>
      </c>
      <c r="CE21" s="2258">
        <v>57</v>
      </c>
    </row>
    <row r="22" spans="1:83">
      <c r="A22" s="1942"/>
      <c r="B22" s="1118"/>
      <c r="C22" s="1877" t="s">
        <v>1529</v>
      </c>
      <c r="D22" s="2258">
        <v>101</v>
      </c>
      <c r="E22" s="2258">
        <v>74</v>
      </c>
      <c r="F22" s="2258">
        <v>5</v>
      </c>
      <c r="H22" s="2258">
        <v>96</v>
      </c>
      <c r="I22" s="2258">
        <v>64</v>
      </c>
      <c r="J22" s="2258">
        <v>20</v>
      </c>
      <c r="L22" s="2258">
        <v>117</v>
      </c>
      <c r="M22" s="2258">
        <v>72</v>
      </c>
      <c r="N22" s="2258">
        <v>15</v>
      </c>
      <c r="P22" s="2258">
        <v>117</v>
      </c>
      <c r="Q22" s="2258">
        <v>57</v>
      </c>
      <c r="R22" s="2258">
        <v>13</v>
      </c>
      <c r="T22" s="2258">
        <v>129</v>
      </c>
      <c r="U22" s="2258">
        <v>55</v>
      </c>
      <c r="V22" s="2258">
        <v>9</v>
      </c>
      <c r="X22" s="2258">
        <v>261</v>
      </c>
      <c r="Y22" s="2258">
        <v>16</v>
      </c>
      <c r="Z22" s="2258">
        <v>8</v>
      </c>
      <c r="AB22" s="2258">
        <v>263</v>
      </c>
      <c r="AC22" s="2258">
        <v>-37</v>
      </c>
      <c r="AD22" s="2258">
        <v>8</v>
      </c>
      <c r="AF22" s="2258">
        <v>279</v>
      </c>
      <c r="AG22" s="2258">
        <v>-66</v>
      </c>
      <c r="AH22" s="2258">
        <v>8</v>
      </c>
      <c r="AJ22" s="2258">
        <v>258</v>
      </c>
      <c r="AK22" s="2258">
        <v>-74</v>
      </c>
      <c r="AL22" s="2258">
        <v>19</v>
      </c>
      <c r="AN22" s="2258">
        <v>270</v>
      </c>
      <c r="AO22" s="2258">
        <v>-64</v>
      </c>
      <c r="AP22" s="2258">
        <v>44</v>
      </c>
      <c r="AR22" s="2258">
        <v>266</v>
      </c>
      <c r="AS22" s="2258">
        <v>-68</v>
      </c>
      <c r="AT22" s="2258">
        <v>12</v>
      </c>
      <c r="AV22" s="2258">
        <v>270</v>
      </c>
      <c r="AW22" s="2258">
        <v>-75</v>
      </c>
      <c r="AX22" s="2258">
        <v>6</v>
      </c>
      <c r="AZ22" s="2258">
        <v>266</v>
      </c>
      <c r="BA22" s="2258">
        <v>-87</v>
      </c>
      <c r="BC22" s="2258">
        <v>255</v>
      </c>
      <c r="BD22" s="2258">
        <v>-89</v>
      </c>
      <c r="BF22" s="2258">
        <v>264</v>
      </c>
      <c r="BG22" s="2258">
        <v>-37</v>
      </c>
      <c r="BI22" s="2258">
        <v>254</v>
      </c>
      <c r="BJ22" s="2258">
        <v>-46</v>
      </c>
      <c r="BL22" s="2258">
        <v>275</v>
      </c>
      <c r="BM22" s="2258">
        <v>-38</v>
      </c>
      <c r="BO22" s="2258">
        <v>300</v>
      </c>
      <c r="BP22" s="2258" t="s">
        <v>1576</v>
      </c>
      <c r="BR22" s="2258">
        <v>17</v>
      </c>
      <c r="BS22" s="2258">
        <v>10</v>
      </c>
      <c r="BU22" s="2258">
        <v>11</v>
      </c>
      <c r="BV22" s="2258">
        <v>5</v>
      </c>
      <c r="BX22" s="2258">
        <v>11</v>
      </c>
      <c r="BY22" s="2258">
        <v>4</v>
      </c>
      <c r="CA22" s="2258">
        <v>7</v>
      </c>
      <c r="CB22" s="2258">
        <v>4</v>
      </c>
      <c r="CC22" s="1118"/>
      <c r="CD22" s="2258">
        <v>7</v>
      </c>
      <c r="CE22" s="2258">
        <v>4</v>
      </c>
    </row>
    <row r="23" spans="1:83">
      <c r="A23" s="1942"/>
      <c r="B23" s="1118"/>
      <c r="C23" s="1877" t="s">
        <v>1530</v>
      </c>
      <c r="D23" s="2258">
        <v>1408</v>
      </c>
      <c r="E23" s="2258">
        <v>530</v>
      </c>
      <c r="F23" s="2258">
        <v>3</v>
      </c>
      <c r="H23" s="2258">
        <v>1406</v>
      </c>
      <c r="I23" s="2258">
        <v>528</v>
      </c>
      <c r="J23" s="2258">
        <v>71</v>
      </c>
      <c r="L23" s="2258">
        <v>946</v>
      </c>
      <c r="M23" s="2258">
        <v>495</v>
      </c>
      <c r="N23" s="2258">
        <v>3</v>
      </c>
      <c r="P23" s="2258">
        <v>1057</v>
      </c>
      <c r="Q23" s="2258">
        <v>592</v>
      </c>
      <c r="R23" s="2258">
        <v>3</v>
      </c>
      <c r="T23" s="2258">
        <v>378</v>
      </c>
      <c r="U23" s="2258">
        <v>299</v>
      </c>
      <c r="V23" s="2258">
        <v>3</v>
      </c>
      <c r="X23" s="2258">
        <v>1697</v>
      </c>
      <c r="Y23" s="2258">
        <v>-967</v>
      </c>
      <c r="Z23" s="2258">
        <v>1</v>
      </c>
      <c r="AB23" s="2258">
        <v>195</v>
      </c>
      <c r="AC23" s="2258">
        <v>-24</v>
      </c>
      <c r="AD23" s="2258">
        <v>1</v>
      </c>
      <c r="AF23" s="2258">
        <v>215</v>
      </c>
      <c r="AG23" s="2258">
        <v>-14</v>
      </c>
      <c r="AH23" s="2258">
        <v>9</v>
      </c>
      <c r="AJ23" s="2258">
        <v>215</v>
      </c>
      <c r="AK23" s="2258">
        <v>-8</v>
      </c>
      <c r="AL23" s="2258">
        <v>5</v>
      </c>
      <c r="AN23" s="2258">
        <v>177</v>
      </c>
      <c r="AO23" s="2258">
        <v>29</v>
      </c>
      <c r="AP23" s="2258">
        <v>89</v>
      </c>
      <c r="AR23" s="2258">
        <v>186</v>
      </c>
      <c r="AS23" s="2258">
        <v>52</v>
      </c>
      <c r="AT23" s="2258">
        <v>2</v>
      </c>
      <c r="AV23" s="2258">
        <v>195</v>
      </c>
      <c r="AW23" s="2258">
        <v>43</v>
      </c>
      <c r="AX23" s="2258">
        <v>2</v>
      </c>
      <c r="AZ23" s="2258">
        <v>142</v>
      </c>
      <c r="BA23" s="2258">
        <v>77</v>
      </c>
      <c r="BC23" s="2258">
        <v>149</v>
      </c>
      <c r="BD23" s="2258">
        <v>79</v>
      </c>
      <c r="BF23" s="2258">
        <v>150</v>
      </c>
      <c r="BG23" s="2258">
        <v>80</v>
      </c>
      <c r="BI23" s="2258">
        <v>213</v>
      </c>
      <c r="BJ23" s="2258">
        <v>84</v>
      </c>
      <c r="BL23" s="2258">
        <v>212</v>
      </c>
      <c r="BM23" s="2258">
        <v>86</v>
      </c>
      <c r="BO23" s="2258" t="s">
        <v>1577</v>
      </c>
      <c r="BP23" s="2258" t="s">
        <v>1578</v>
      </c>
      <c r="BR23" s="2258">
        <v>13</v>
      </c>
      <c r="BS23" s="2258">
        <v>0</v>
      </c>
      <c r="BU23" s="2258">
        <v>12</v>
      </c>
      <c r="BV23" s="2258">
        <v>-1</v>
      </c>
      <c r="BX23" s="2258">
        <v>9</v>
      </c>
      <c r="BY23" s="2258">
        <v>-1</v>
      </c>
      <c r="CA23" s="2258">
        <v>9</v>
      </c>
      <c r="CB23" s="2258">
        <v>0</v>
      </c>
      <c r="CC23" s="1118"/>
      <c r="CD23" s="2258">
        <v>6.5855663199999999</v>
      </c>
      <c r="CE23" s="2258">
        <v>-1.0385667978838669</v>
      </c>
    </row>
    <row r="24" spans="1:83">
      <c r="A24" s="1942"/>
      <c r="B24" s="1118"/>
      <c r="C24" s="1877" t="s">
        <v>1531</v>
      </c>
      <c r="D24" s="2258">
        <v>161</v>
      </c>
      <c r="E24" s="2258">
        <v>101</v>
      </c>
      <c r="F24" s="2258">
        <v>22</v>
      </c>
      <c r="H24" s="2258">
        <v>152</v>
      </c>
      <c r="I24" s="2258">
        <v>101</v>
      </c>
      <c r="J24" s="2258">
        <v>19</v>
      </c>
      <c r="L24" s="2258">
        <v>171</v>
      </c>
      <c r="M24" s="2258">
        <v>96</v>
      </c>
      <c r="N24" s="2258">
        <v>25</v>
      </c>
      <c r="P24" s="2258">
        <v>160</v>
      </c>
      <c r="Q24" s="2258">
        <v>89</v>
      </c>
      <c r="R24" s="2258">
        <v>23</v>
      </c>
      <c r="T24" s="2258">
        <v>167</v>
      </c>
      <c r="U24" s="2258">
        <v>86</v>
      </c>
      <c r="V24" s="2258">
        <v>36</v>
      </c>
      <c r="X24" s="2258">
        <v>185</v>
      </c>
      <c r="Y24" s="2258">
        <v>108</v>
      </c>
      <c r="Z24" s="2258">
        <v>34</v>
      </c>
      <c r="AB24" s="2258">
        <v>284</v>
      </c>
      <c r="AC24" s="2258">
        <v>131</v>
      </c>
      <c r="AD24" s="2258">
        <v>43</v>
      </c>
      <c r="AF24" s="2258">
        <v>292</v>
      </c>
      <c r="AG24" s="2258">
        <v>123</v>
      </c>
      <c r="AH24" s="2258">
        <v>26</v>
      </c>
      <c r="AJ24" s="2258">
        <v>302</v>
      </c>
      <c r="AK24" s="2258">
        <v>105</v>
      </c>
      <c r="AL24" s="2258">
        <v>31</v>
      </c>
      <c r="AN24" s="2258">
        <v>295</v>
      </c>
      <c r="AO24" s="2258">
        <v>85</v>
      </c>
      <c r="AP24" s="2258">
        <v>9</v>
      </c>
      <c r="AR24" s="2258">
        <v>297</v>
      </c>
      <c r="AS24" s="2258">
        <v>83</v>
      </c>
      <c r="AT24" s="2258">
        <v>30</v>
      </c>
      <c r="AV24" s="2258">
        <v>292</v>
      </c>
      <c r="AW24" s="2258">
        <v>78</v>
      </c>
      <c r="AX24" s="2258">
        <v>36</v>
      </c>
      <c r="AZ24" s="2258">
        <v>296</v>
      </c>
      <c r="BA24" s="2258">
        <v>89</v>
      </c>
      <c r="BC24" s="2258">
        <v>277</v>
      </c>
      <c r="BD24" s="2258">
        <v>83</v>
      </c>
      <c r="BF24" s="2258">
        <v>292</v>
      </c>
      <c r="BG24" s="2258">
        <v>83</v>
      </c>
      <c r="BI24" s="2258">
        <v>290</v>
      </c>
      <c r="BJ24" s="2258">
        <v>86</v>
      </c>
      <c r="BL24" s="2258">
        <v>265</v>
      </c>
      <c r="BM24" s="2258">
        <v>76</v>
      </c>
      <c r="BO24" s="2258" t="s">
        <v>1579</v>
      </c>
      <c r="BP24" s="2258" t="s">
        <v>1580</v>
      </c>
      <c r="BR24" s="2258">
        <v>87</v>
      </c>
      <c r="BS24" s="2258">
        <v>44</v>
      </c>
      <c r="BU24" s="2258">
        <v>95</v>
      </c>
      <c r="BV24" s="2258">
        <v>47</v>
      </c>
      <c r="BX24" s="2258">
        <v>102</v>
      </c>
      <c r="BY24" s="2258">
        <v>60</v>
      </c>
      <c r="CA24" s="2258">
        <v>97</v>
      </c>
      <c r="CB24" s="2258">
        <v>54</v>
      </c>
      <c r="CC24" s="1118"/>
      <c r="CD24" s="2258">
        <v>55</v>
      </c>
      <c r="CE24" s="2258">
        <v>33</v>
      </c>
    </row>
    <row r="25" spans="1:83">
      <c r="A25" s="1942"/>
      <c r="B25" s="1118"/>
      <c r="C25" s="1877" t="s">
        <v>1532</v>
      </c>
      <c r="D25" s="2258">
        <v>390</v>
      </c>
      <c r="E25" s="2258">
        <v>239</v>
      </c>
      <c r="F25" s="2258">
        <v>78</v>
      </c>
      <c r="H25" s="2258">
        <v>415</v>
      </c>
      <c r="I25" s="2258">
        <v>246</v>
      </c>
      <c r="J25" s="2258">
        <v>77</v>
      </c>
      <c r="L25" s="2258">
        <v>481</v>
      </c>
      <c r="M25" s="2258">
        <v>254</v>
      </c>
      <c r="N25" s="2258">
        <v>126</v>
      </c>
      <c r="P25" s="2258">
        <v>514</v>
      </c>
      <c r="Q25" s="2258">
        <v>280</v>
      </c>
      <c r="R25" s="2258">
        <v>90</v>
      </c>
      <c r="T25" s="2258">
        <v>516</v>
      </c>
      <c r="U25" s="2258">
        <v>263</v>
      </c>
      <c r="V25" s="2258">
        <v>96</v>
      </c>
      <c r="X25" s="2258">
        <v>466</v>
      </c>
      <c r="Y25" s="2258">
        <v>251</v>
      </c>
      <c r="Z25" s="2258">
        <v>92</v>
      </c>
      <c r="AB25" s="2258">
        <v>578</v>
      </c>
      <c r="AC25" s="2258">
        <v>279</v>
      </c>
      <c r="AD25" s="2258">
        <v>132</v>
      </c>
      <c r="AF25" s="2258">
        <v>653</v>
      </c>
      <c r="AG25" s="2258">
        <v>290</v>
      </c>
      <c r="AH25" s="2258">
        <v>96</v>
      </c>
      <c r="AJ25" s="2258">
        <v>684</v>
      </c>
      <c r="AK25" s="2258">
        <v>282</v>
      </c>
      <c r="AL25" s="2258">
        <v>85</v>
      </c>
      <c r="AN25" s="2258">
        <v>675</v>
      </c>
      <c r="AO25" s="2258">
        <v>251</v>
      </c>
      <c r="AP25" s="2258">
        <v>3</v>
      </c>
      <c r="AR25" s="2258">
        <v>632</v>
      </c>
      <c r="AS25" s="2258">
        <v>242</v>
      </c>
      <c r="AT25" s="2258">
        <v>128</v>
      </c>
      <c r="AV25" s="2258">
        <v>600</v>
      </c>
      <c r="AW25" s="2258">
        <v>249</v>
      </c>
      <c r="AX25" s="2258">
        <v>87</v>
      </c>
      <c r="AZ25" s="2258">
        <v>590</v>
      </c>
      <c r="BA25" s="2258">
        <v>240</v>
      </c>
      <c r="BC25" s="2258">
        <v>553</v>
      </c>
      <c r="BD25" s="2258">
        <v>201</v>
      </c>
      <c r="BF25" s="2258">
        <v>537</v>
      </c>
      <c r="BG25" s="2258">
        <v>204</v>
      </c>
      <c r="BI25" s="2258">
        <v>537</v>
      </c>
      <c r="BJ25" s="2258">
        <v>200</v>
      </c>
      <c r="BL25" s="2258">
        <v>467</v>
      </c>
      <c r="BM25" s="2258">
        <v>165</v>
      </c>
      <c r="BO25" s="2258">
        <v>440</v>
      </c>
      <c r="BP25" s="2258">
        <v>160</v>
      </c>
      <c r="BR25" s="2258">
        <v>170</v>
      </c>
      <c r="BS25" s="2258">
        <v>88</v>
      </c>
      <c r="BU25" s="2258">
        <v>159</v>
      </c>
      <c r="BV25" s="2258">
        <v>78</v>
      </c>
      <c r="BX25" s="2258">
        <v>143</v>
      </c>
      <c r="BY25" s="2258">
        <v>68</v>
      </c>
      <c r="CA25" s="2258">
        <v>141</v>
      </c>
      <c r="CB25" s="2258">
        <v>64</v>
      </c>
      <c r="CC25" s="1118"/>
      <c r="CD25" s="2258">
        <v>128</v>
      </c>
      <c r="CE25" s="2258">
        <v>79</v>
      </c>
    </row>
    <row r="26" spans="1:83">
      <c r="A26" s="1942"/>
      <c r="B26" s="1118"/>
      <c r="C26" s="1877" t="s">
        <v>1533</v>
      </c>
      <c r="D26" s="2258">
        <v>2269</v>
      </c>
      <c r="E26" s="2258">
        <v>864</v>
      </c>
      <c r="F26" s="2258">
        <v>161</v>
      </c>
      <c r="H26" s="2258">
        <v>2315</v>
      </c>
      <c r="I26" s="2258">
        <v>920</v>
      </c>
      <c r="J26" s="2258">
        <v>65</v>
      </c>
      <c r="L26" s="2258">
        <v>2532</v>
      </c>
      <c r="M26" s="2258">
        <v>893</v>
      </c>
      <c r="N26" s="2258">
        <v>141</v>
      </c>
      <c r="P26" s="2258">
        <v>2120</v>
      </c>
      <c r="Q26" s="2258">
        <v>737</v>
      </c>
      <c r="R26" s="2258">
        <v>303</v>
      </c>
      <c r="T26" s="2258">
        <v>2605</v>
      </c>
      <c r="U26" s="2258">
        <v>925</v>
      </c>
      <c r="V26" s="2258">
        <v>108</v>
      </c>
      <c r="X26" s="2258">
        <v>894</v>
      </c>
      <c r="Y26" s="2258">
        <v>439</v>
      </c>
      <c r="Z26" s="2258">
        <v>75</v>
      </c>
      <c r="AB26" s="2258">
        <v>969</v>
      </c>
      <c r="AC26" s="2258">
        <v>591</v>
      </c>
      <c r="AD26" s="2258">
        <v>90</v>
      </c>
      <c r="AF26" s="2258">
        <v>906</v>
      </c>
      <c r="AG26" s="2258">
        <v>445</v>
      </c>
      <c r="AH26" s="2258">
        <v>96</v>
      </c>
      <c r="AJ26" s="2258">
        <v>781</v>
      </c>
      <c r="AK26" s="2258">
        <v>404</v>
      </c>
      <c r="AL26" s="2258">
        <v>68</v>
      </c>
      <c r="AN26" s="2258">
        <v>871</v>
      </c>
      <c r="AO26" s="2258">
        <v>462</v>
      </c>
      <c r="AP26" s="2258">
        <v>28</v>
      </c>
      <c r="AR26" s="2258">
        <v>990</v>
      </c>
      <c r="AS26" s="2258">
        <v>560</v>
      </c>
      <c r="AT26" s="2258">
        <v>121</v>
      </c>
      <c r="AV26" s="2258">
        <v>1015</v>
      </c>
      <c r="AW26" s="2258">
        <v>619</v>
      </c>
      <c r="AX26" s="2258">
        <v>84</v>
      </c>
      <c r="AZ26" s="2258">
        <v>1003</v>
      </c>
      <c r="BA26" s="2258">
        <v>556</v>
      </c>
      <c r="BC26" s="2258">
        <v>924</v>
      </c>
      <c r="BD26" s="2258">
        <v>491</v>
      </c>
      <c r="BF26" s="2258">
        <v>1027</v>
      </c>
      <c r="BG26" s="2258">
        <v>588</v>
      </c>
      <c r="BI26" s="2258">
        <v>1249</v>
      </c>
      <c r="BJ26" s="2258">
        <v>703</v>
      </c>
      <c r="BL26" s="2258">
        <v>1177</v>
      </c>
      <c r="BM26" s="2258">
        <v>624</v>
      </c>
      <c r="BO26" s="2258" t="s">
        <v>1581</v>
      </c>
      <c r="BP26" s="2258" t="s">
        <v>1582</v>
      </c>
      <c r="BR26" s="2258">
        <v>434</v>
      </c>
      <c r="BS26" s="2258">
        <v>304</v>
      </c>
      <c r="BU26" s="2258">
        <v>890</v>
      </c>
      <c r="BV26" s="2258">
        <v>622</v>
      </c>
      <c r="BX26" s="2258">
        <v>471</v>
      </c>
      <c r="BY26" s="2258">
        <v>296</v>
      </c>
      <c r="CA26" s="2258">
        <v>604</v>
      </c>
      <c r="CB26" s="2258">
        <v>426</v>
      </c>
      <c r="CC26" s="1118"/>
      <c r="CD26" s="2258">
        <v>488</v>
      </c>
      <c r="CE26" s="2258">
        <v>388</v>
      </c>
    </row>
    <row r="27" spans="1:83">
      <c r="A27" s="1942"/>
      <c r="B27" s="1118"/>
      <c r="C27" s="1877" t="s">
        <v>1534</v>
      </c>
      <c r="D27" s="2258">
        <v>524</v>
      </c>
      <c r="E27" s="2258">
        <v>322</v>
      </c>
      <c r="F27" s="2258">
        <v>110</v>
      </c>
      <c r="H27" s="2258">
        <v>551</v>
      </c>
      <c r="I27" s="2258">
        <v>361</v>
      </c>
      <c r="J27" s="2258">
        <v>104</v>
      </c>
      <c r="L27" s="2258">
        <v>617</v>
      </c>
      <c r="M27" s="2258">
        <v>362</v>
      </c>
      <c r="N27" s="2258">
        <v>125</v>
      </c>
      <c r="P27" s="2258">
        <v>575</v>
      </c>
      <c r="Q27" s="2258">
        <v>334</v>
      </c>
      <c r="R27" s="2258">
        <v>125</v>
      </c>
      <c r="T27" s="2258">
        <v>546</v>
      </c>
      <c r="U27" s="2258">
        <v>314</v>
      </c>
      <c r="V27" s="2258">
        <v>131</v>
      </c>
      <c r="X27" s="2258">
        <v>518</v>
      </c>
      <c r="Y27" s="2258">
        <v>313</v>
      </c>
      <c r="Z27" s="2258">
        <v>149</v>
      </c>
      <c r="AB27" s="2258">
        <v>931</v>
      </c>
      <c r="AC27" s="2258">
        <v>416</v>
      </c>
      <c r="AD27" s="2258">
        <v>206</v>
      </c>
      <c r="AF27" s="2258">
        <v>1067</v>
      </c>
      <c r="AG27" s="2258">
        <v>455</v>
      </c>
      <c r="AH27" s="2258">
        <v>158</v>
      </c>
      <c r="AJ27" s="2258">
        <v>1135</v>
      </c>
      <c r="AK27" s="2258">
        <v>424</v>
      </c>
      <c r="AL27" s="2258">
        <v>196</v>
      </c>
      <c r="AN27" s="2258">
        <v>1213</v>
      </c>
      <c r="AO27" s="2258">
        <v>421</v>
      </c>
      <c r="AP27" s="2258">
        <v>101</v>
      </c>
      <c r="AR27" s="2258">
        <v>1230</v>
      </c>
      <c r="AS27" s="2258">
        <v>410</v>
      </c>
      <c r="AT27" s="2258">
        <v>216</v>
      </c>
      <c r="AV27" s="2258">
        <v>1286</v>
      </c>
      <c r="AW27" s="2258">
        <v>450</v>
      </c>
      <c r="AX27" s="2258">
        <v>161</v>
      </c>
      <c r="AZ27" s="2258">
        <v>1263</v>
      </c>
      <c r="BA27" s="2258">
        <v>423</v>
      </c>
      <c r="BC27" s="2258">
        <v>1169</v>
      </c>
      <c r="BD27" s="2258">
        <v>388</v>
      </c>
      <c r="BF27" s="2258">
        <v>1290</v>
      </c>
      <c r="BG27" s="2258">
        <v>394</v>
      </c>
      <c r="BI27" s="2258">
        <v>1606</v>
      </c>
      <c r="BJ27" s="2258">
        <v>675</v>
      </c>
      <c r="BL27" s="2258">
        <v>1417</v>
      </c>
      <c r="BM27" s="2258">
        <v>475</v>
      </c>
      <c r="BO27" s="2258" t="s">
        <v>1583</v>
      </c>
      <c r="BP27" s="2258" t="s">
        <v>1584</v>
      </c>
      <c r="BR27" s="2258">
        <v>701</v>
      </c>
      <c r="BS27" s="2258">
        <v>364</v>
      </c>
      <c r="BU27" s="2258">
        <v>799</v>
      </c>
      <c r="BV27" s="2258">
        <v>411</v>
      </c>
      <c r="BX27" s="2258">
        <v>832</v>
      </c>
      <c r="BY27" s="2258">
        <v>393</v>
      </c>
      <c r="CA27" s="2258">
        <v>749</v>
      </c>
      <c r="CB27" s="2258">
        <v>345</v>
      </c>
      <c r="CC27" s="1118"/>
      <c r="CD27" s="2258">
        <v>426</v>
      </c>
      <c r="CE27" s="2258">
        <v>212</v>
      </c>
    </row>
    <row r="28" spans="1:83">
      <c r="A28" s="1942"/>
      <c r="B28" s="1118"/>
      <c r="C28" s="1877" t="s">
        <v>1535</v>
      </c>
      <c r="D28" s="2258">
        <v>310</v>
      </c>
      <c r="E28" s="2258">
        <v>182</v>
      </c>
      <c r="F28" s="2258">
        <v>55</v>
      </c>
      <c r="H28" s="2258">
        <v>304</v>
      </c>
      <c r="I28" s="2258">
        <v>185</v>
      </c>
      <c r="J28" s="2258">
        <v>60</v>
      </c>
      <c r="L28" s="2258">
        <v>348</v>
      </c>
      <c r="M28" s="2258">
        <v>188</v>
      </c>
      <c r="N28" s="2258">
        <v>57</v>
      </c>
      <c r="P28" s="2258">
        <v>312</v>
      </c>
      <c r="Q28" s="2258">
        <v>172</v>
      </c>
      <c r="R28" s="2258">
        <v>60</v>
      </c>
      <c r="T28" s="2258">
        <v>265</v>
      </c>
      <c r="U28" s="2258">
        <v>148</v>
      </c>
      <c r="V28" s="2258">
        <v>55</v>
      </c>
      <c r="X28" s="2258">
        <v>255</v>
      </c>
      <c r="Y28" s="2258">
        <v>147</v>
      </c>
      <c r="Z28" s="2258">
        <v>63</v>
      </c>
      <c r="AB28" s="2258">
        <v>364</v>
      </c>
      <c r="AC28" s="2258">
        <v>165</v>
      </c>
      <c r="AD28" s="2258">
        <v>86</v>
      </c>
      <c r="AF28" s="2258">
        <v>402</v>
      </c>
      <c r="AG28" s="2258">
        <v>191</v>
      </c>
      <c r="AH28" s="2258">
        <v>63</v>
      </c>
      <c r="AJ28" s="2258">
        <v>493</v>
      </c>
      <c r="AK28" s="2258">
        <v>245</v>
      </c>
      <c r="AL28" s="2258">
        <v>63</v>
      </c>
      <c r="AN28" s="2258">
        <v>648</v>
      </c>
      <c r="AO28" s="2258">
        <v>327</v>
      </c>
      <c r="AP28" s="2258">
        <v>189</v>
      </c>
      <c r="AR28" s="2258">
        <v>642</v>
      </c>
      <c r="AS28" s="2258">
        <v>320</v>
      </c>
      <c r="AT28" s="2258">
        <v>86</v>
      </c>
      <c r="AV28" s="2258">
        <v>652</v>
      </c>
      <c r="AW28" s="2258">
        <v>272</v>
      </c>
      <c r="AX28" s="2258">
        <v>47</v>
      </c>
      <c r="AZ28" s="2258">
        <v>610</v>
      </c>
      <c r="BA28" s="2258">
        <v>257</v>
      </c>
      <c r="BC28" s="2258">
        <v>568</v>
      </c>
      <c r="BD28" s="2258">
        <v>228</v>
      </c>
      <c r="BF28" s="2258">
        <v>510</v>
      </c>
      <c r="BG28" s="2258">
        <v>200</v>
      </c>
      <c r="BI28" s="2258">
        <v>498</v>
      </c>
      <c r="BJ28" s="2258">
        <v>193</v>
      </c>
      <c r="BL28" s="2258">
        <v>449</v>
      </c>
      <c r="BM28" s="2258">
        <v>153</v>
      </c>
      <c r="BO28" s="2258" t="s">
        <v>1585</v>
      </c>
      <c r="BP28" s="2258">
        <v>140</v>
      </c>
      <c r="BR28" s="2258">
        <v>98</v>
      </c>
      <c r="BS28" s="2258">
        <v>56</v>
      </c>
      <c r="BU28" s="2258">
        <v>107</v>
      </c>
      <c r="BV28" s="2258">
        <v>59</v>
      </c>
      <c r="BX28" s="2258">
        <v>124</v>
      </c>
      <c r="BY28" s="2258">
        <v>64</v>
      </c>
      <c r="CA28" s="2258">
        <v>157</v>
      </c>
      <c r="CB28" s="2258">
        <v>97</v>
      </c>
      <c r="CC28" s="1118"/>
      <c r="CD28" s="2258">
        <v>123</v>
      </c>
      <c r="CE28" s="2258">
        <v>81</v>
      </c>
    </row>
    <row r="29" spans="1:83">
      <c r="A29" s="1942"/>
      <c r="B29" s="1118"/>
      <c r="C29" s="1877" t="s">
        <v>1536</v>
      </c>
      <c r="D29" s="2258">
        <v>325</v>
      </c>
      <c r="E29" s="2258">
        <v>188</v>
      </c>
      <c r="F29" s="2258">
        <v>74</v>
      </c>
      <c r="H29" s="2258">
        <v>343</v>
      </c>
      <c r="I29" s="2258">
        <v>207</v>
      </c>
      <c r="J29" s="2258">
        <v>60</v>
      </c>
      <c r="L29" s="2258">
        <v>316</v>
      </c>
      <c r="M29" s="2258">
        <v>197</v>
      </c>
      <c r="N29" s="2258">
        <v>54</v>
      </c>
      <c r="P29" s="2258">
        <v>283</v>
      </c>
      <c r="Q29" s="2258">
        <v>171</v>
      </c>
      <c r="R29" s="2258">
        <v>77</v>
      </c>
      <c r="T29" s="2258">
        <v>280</v>
      </c>
      <c r="U29" s="2258">
        <v>169</v>
      </c>
      <c r="V29" s="2258">
        <v>62</v>
      </c>
      <c r="X29" s="2258">
        <v>270</v>
      </c>
      <c r="Y29" s="2258">
        <v>163</v>
      </c>
      <c r="Z29" s="2258">
        <v>82</v>
      </c>
      <c r="AB29" s="2258">
        <v>1866</v>
      </c>
      <c r="AC29" s="2258">
        <v>-210</v>
      </c>
      <c r="AD29" s="2258">
        <v>100</v>
      </c>
      <c r="AF29" s="2258">
        <v>1855</v>
      </c>
      <c r="AG29" s="2258">
        <v>-195</v>
      </c>
      <c r="AH29" s="2258">
        <v>72</v>
      </c>
      <c r="AJ29" s="2258">
        <v>460</v>
      </c>
      <c r="AK29" s="2258">
        <v>198</v>
      </c>
      <c r="AL29" s="2258">
        <v>75</v>
      </c>
      <c r="AN29" s="2258">
        <v>459</v>
      </c>
      <c r="AO29" s="2258">
        <v>175</v>
      </c>
      <c r="AP29" s="2258">
        <v>6</v>
      </c>
      <c r="AR29" s="2258">
        <v>435</v>
      </c>
      <c r="AS29" s="2258">
        <v>160</v>
      </c>
      <c r="AT29" s="2258">
        <v>83</v>
      </c>
      <c r="AV29" s="2258">
        <v>447</v>
      </c>
      <c r="AW29" s="2258">
        <v>178</v>
      </c>
      <c r="AX29" s="2258">
        <v>50</v>
      </c>
      <c r="AZ29" s="2258">
        <v>420</v>
      </c>
      <c r="BA29" s="2258">
        <v>163</v>
      </c>
      <c r="BC29" s="2258">
        <v>385</v>
      </c>
      <c r="BD29" s="2258">
        <v>148</v>
      </c>
      <c r="BF29" s="2258">
        <v>367</v>
      </c>
      <c r="BG29" s="2258">
        <v>142</v>
      </c>
      <c r="BI29" s="2258">
        <v>358</v>
      </c>
      <c r="BJ29" s="2258">
        <v>131</v>
      </c>
      <c r="BL29" s="2258">
        <v>304</v>
      </c>
      <c r="BM29" s="2258">
        <v>105</v>
      </c>
      <c r="BO29" s="2258" t="s">
        <v>1586</v>
      </c>
      <c r="BP29" s="2258" t="s">
        <v>188</v>
      </c>
      <c r="BR29" s="2258">
        <v>114</v>
      </c>
      <c r="BS29" s="2258">
        <v>61</v>
      </c>
      <c r="BU29" s="2258">
        <v>121</v>
      </c>
      <c r="BV29" s="2258">
        <v>60</v>
      </c>
      <c r="BX29" s="2258">
        <v>144</v>
      </c>
      <c r="BY29" s="2258">
        <v>72</v>
      </c>
      <c r="CA29" s="2258">
        <v>112</v>
      </c>
      <c r="CB29" s="2258">
        <v>49</v>
      </c>
      <c r="CC29" s="1118"/>
      <c r="CD29" s="2258">
        <v>103</v>
      </c>
      <c r="CE29" s="2258">
        <v>63</v>
      </c>
    </row>
    <row r="30" spans="1:83">
      <c r="A30" s="1942"/>
      <c r="B30" s="1118"/>
      <c r="C30" s="1877" t="s">
        <v>1537</v>
      </c>
      <c r="D30" s="2258">
        <v>572</v>
      </c>
      <c r="E30" s="2258">
        <v>322</v>
      </c>
      <c r="F30" s="2258">
        <v>47</v>
      </c>
      <c r="H30" s="2258">
        <v>668</v>
      </c>
      <c r="I30" s="2258">
        <v>333</v>
      </c>
      <c r="J30" s="2258">
        <v>56</v>
      </c>
      <c r="L30" s="2258">
        <v>530</v>
      </c>
      <c r="M30" s="2258">
        <v>270</v>
      </c>
      <c r="N30" s="2258">
        <v>54</v>
      </c>
      <c r="P30" s="2258">
        <v>487</v>
      </c>
      <c r="Q30" s="2258">
        <v>249</v>
      </c>
      <c r="R30" s="2258">
        <v>65</v>
      </c>
      <c r="T30" s="2258">
        <v>465</v>
      </c>
      <c r="U30" s="2258">
        <v>244</v>
      </c>
      <c r="V30" s="2258">
        <v>78</v>
      </c>
      <c r="X30" s="2258">
        <v>1832</v>
      </c>
      <c r="Y30" s="2258">
        <v>-346</v>
      </c>
      <c r="Z30" s="2258">
        <v>76</v>
      </c>
      <c r="AB30" s="2258">
        <v>491</v>
      </c>
      <c r="AC30" s="2258">
        <v>257</v>
      </c>
      <c r="AD30" s="2258">
        <v>110</v>
      </c>
      <c r="AF30" s="2258">
        <v>530</v>
      </c>
      <c r="AG30" s="2258">
        <v>259</v>
      </c>
      <c r="AH30" s="2258">
        <v>69</v>
      </c>
      <c r="AJ30" s="2258">
        <v>541</v>
      </c>
      <c r="AK30" s="2258">
        <v>233</v>
      </c>
      <c r="AL30" s="2258">
        <v>66</v>
      </c>
      <c r="AN30" s="2258">
        <v>496</v>
      </c>
      <c r="AO30" s="2258">
        <v>173</v>
      </c>
      <c r="AP30" s="2258">
        <v>169</v>
      </c>
      <c r="AR30" s="2258">
        <v>474</v>
      </c>
      <c r="AS30" s="2258">
        <v>154</v>
      </c>
      <c r="AT30" s="2258">
        <v>54</v>
      </c>
      <c r="AV30" s="2258">
        <v>560</v>
      </c>
      <c r="AW30" s="2258">
        <v>203</v>
      </c>
      <c r="AX30" s="2258">
        <v>52</v>
      </c>
      <c r="AZ30" s="2258">
        <v>468</v>
      </c>
      <c r="BA30" s="2258">
        <v>173</v>
      </c>
      <c r="BC30" s="2258">
        <v>471</v>
      </c>
      <c r="BD30" s="2258">
        <v>192</v>
      </c>
      <c r="BF30" s="2258">
        <v>472</v>
      </c>
      <c r="BG30" s="2258">
        <v>201</v>
      </c>
      <c r="BI30" s="2258">
        <v>471</v>
      </c>
      <c r="BJ30" s="2258">
        <v>177</v>
      </c>
      <c r="BL30" s="2258">
        <v>426</v>
      </c>
      <c r="BM30" s="2258">
        <v>147</v>
      </c>
      <c r="BO30" s="2258">
        <v>501</v>
      </c>
      <c r="BP30" s="2258" t="s">
        <v>1587</v>
      </c>
      <c r="BR30" s="2258">
        <v>202</v>
      </c>
      <c r="BS30" s="2258">
        <v>1</v>
      </c>
      <c r="BU30" s="2258">
        <v>209</v>
      </c>
      <c r="BV30" s="2258">
        <v>4</v>
      </c>
      <c r="BX30" s="2258">
        <v>216</v>
      </c>
      <c r="BY30" s="2258">
        <v>10</v>
      </c>
      <c r="CA30" s="2258">
        <v>218</v>
      </c>
      <c r="CB30" s="2258">
        <v>9</v>
      </c>
      <c r="CC30" s="1118"/>
      <c r="CD30" s="2258">
        <v>158.76413349000001</v>
      </c>
      <c r="CE30" s="2258">
        <v>-24.143749060000005</v>
      </c>
    </row>
    <row r="31" spans="1:83">
      <c r="A31" s="1942"/>
      <c r="B31" s="1118"/>
      <c r="C31" s="1877" t="s">
        <v>1538</v>
      </c>
      <c r="D31" s="2258">
        <v>21</v>
      </c>
      <c r="E31" s="2258">
        <v>10</v>
      </c>
      <c r="F31" s="2258">
        <v>2</v>
      </c>
      <c r="H31" s="2258">
        <v>18</v>
      </c>
      <c r="I31" s="2258">
        <v>11</v>
      </c>
      <c r="J31" s="2258">
        <v>2</v>
      </c>
      <c r="L31" s="2258">
        <v>17</v>
      </c>
      <c r="M31" s="2258">
        <v>10</v>
      </c>
      <c r="N31" s="2258">
        <v>1</v>
      </c>
      <c r="P31" s="2258">
        <v>15</v>
      </c>
      <c r="Q31" s="2258">
        <v>8</v>
      </c>
      <c r="R31" s="2258">
        <v>5</v>
      </c>
      <c r="T31" s="2258">
        <v>20</v>
      </c>
      <c r="U31" s="2258">
        <v>10</v>
      </c>
      <c r="V31" s="2258">
        <v>1</v>
      </c>
      <c r="X31" s="2258">
        <v>16</v>
      </c>
      <c r="Y31" s="2258">
        <v>11</v>
      </c>
      <c r="Z31" s="2258">
        <v>4</v>
      </c>
      <c r="AB31" s="2258">
        <v>29</v>
      </c>
      <c r="AC31" s="2258">
        <v>11</v>
      </c>
      <c r="AD31" s="2258">
        <v>1</v>
      </c>
      <c r="AF31" s="2258">
        <v>25</v>
      </c>
      <c r="AG31" s="2258">
        <v>8</v>
      </c>
      <c r="AH31" s="2258">
        <v>4</v>
      </c>
      <c r="AJ31" s="2258">
        <v>29</v>
      </c>
      <c r="AK31" s="2258">
        <v>11</v>
      </c>
      <c r="AL31" s="2258">
        <v>2</v>
      </c>
      <c r="AN31" s="2258">
        <v>29</v>
      </c>
      <c r="AO31" s="2258">
        <v>10</v>
      </c>
      <c r="AP31" s="2258">
        <v>70</v>
      </c>
      <c r="AR31" s="2258">
        <v>28</v>
      </c>
      <c r="AS31" s="2258">
        <v>8</v>
      </c>
      <c r="AT31" s="2258">
        <v>3</v>
      </c>
      <c r="AV31" s="2258">
        <v>20</v>
      </c>
      <c r="AW31" s="2258">
        <v>4</v>
      </c>
      <c r="AX31" s="2258">
        <v>8</v>
      </c>
      <c r="AZ31" s="2258">
        <v>27</v>
      </c>
      <c r="BA31" s="2258">
        <v>9</v>
      </c>
      <c r="BC31" s="2258">
        <v>32</v>
      </c>
      <c r="BD31" s="2258">
        <v>10</v>
      </c>
      <c r="BF31" s="2258">
        <v>33</v>
      </c>
      <c r="BG31" s="2258">
        <v>9</v>
      </c>
      <c r="BI31" s="2258">
        <v>34</v>
      </c>
      <c r="BJ31" s="2258">
        <v>7</v>
      </c>
      <c r="BL31" s="2258">
        <v>34</v>
      </c>
      <c r="BM31" s="2258">
        <v>9</v>
      </c>
      <c r="BO31" s="2258" t="s">
        <v>1571</v>
      </c>
      <c r="BP31" s="2258" t="s">
        <v>1588</v>
      </c>
      <c r="BR31" s="2258">
        <v>14</v>
      </c>
      <c r="BS31" s="2258">
        <v>3</v>
      </c>
      <c r="BU31" s="2258">
        <v>8</v>
      </c>
      <c r="BV31" s="2258">
        <v>4</v>
      </c>
      <c r="BX31" s="2258">
        <v>8</v>
      </c>
      <c r="BY31" s="2258">
        <v>3</v>
      </c>
      <c r="CA31" s="2258">
        <v>7</v>
      </c>
      <c r="CB31" s="2258">
        <v>2</v>
      </c>
      <c r="CC31" s="1118"/>
      <c r="CD31" s="2258">
        <v>4</v>
      </c>
      <c r="CE31" s="2258">
        <v>2</v>
      </c>
    </row>
    <row r="32" spans="1:83">
      <c r="A32" s="1942"/>
      <c r="B32" s="1118"/>
      <c r="C32" s="1877" t="s">
        <v>1539</v>
      </c>
      <c r="D32" s="2258">
        <v>77</v>
      </c>
      <c r="E32" s="2258">
        <v>14</v>
      </c>
      <c r="F32" s="2258">
        <v>7</v>
      </c>
      <c r="H32" s="2258">
        <v>82</v>
      </c>
      <c r="I32" s="2258">
        <v>18</v>
      </c>
      <c r="J32" s="2258">
        <v>3</v>
      </c>
      <c r="L32" s="2258">
        <v>105</v>
      </c>
      <c r="M32" s="2258">
        <v>21</v>
      </c>
      <c r="N32" s="2258">
        <v>7</v>
      </c>
      <c r="P32" s="2258">
        <v>113</v>
      </c>
      <c r="Q32" s="2258">
        <v>23</v>
      </c>
      <c r="R32" s="2258">
        <v>6</v>
      </c>
      <c r="T32" s="2258">
        <v>124</v>
      </c>
      <c r="U32" s="2258">
        <v>63</v>
      </c>
      <c r="V32" s="2258">
        <v>3</v>
      </c>
      <c r="X32" s="2258">
        <v>29</v>
      </c>
      <c r="Y32" s="2258">
        <v>14</v>
      </c>
      <c r="Z32" s="2258">
        <v>6</v>
      </c>
      <c r="AB32" s="2258">
        <v>129</v>
      </c>
      <c r="AC32" s="2258">
        <v>20</v>
      </c>
      <c r="AD32" s="2258">
        <v>5</v>
      </c>
      <c r="AF32" s="2258">
        <v>175</v>
      </c>
      <c r="AG32" s="2258">
        <v>51</v>
      </c>
      <c r="AH32" s="2258">
        <v>2</v>
      </c>
      <c r="AJ32" s="2258">
        <v>85</v>
      </c>
      <c r="AK32" s="2258">
        <v>47</v>
      </c>
      <c r="AL32" s="2258">
        <v>21</v>
      </c>
      <c r="AN32" s="2258">
        <v>98</v>
      </c>
      <c r="AO32" s="2258">
        <v>60</v>
      </c>
      <c r="AP32" s="2258">
        <v>66</v>
      </c>
      <c r="AR32" s="2258">
        <v>99</v>
      </c>
      <c r="AS32" s="2258">
        <v>57</v>
      </c>
      <c r="AT32" s="2258">
        <v>6</v>
      </c>
      <c r="AV32" s="2258">
        <v>93</v>
      </c>
      <c r="AW32" s="2258">
        <v>47</v>
      </c>
      <c r="AX32" s="2258">
        <v>9</v>
      </c>
      <c r="AZ32" s="2258">
        <v>93</v>
      </c>
      <c r="BA32" s="2258">
        <v>56</v>
      </c>
      <c r="BC32" s="2258">
        <v>107</v>
      </c>
      <c r="BD32" s="2258">
        <v>56</v>
      </c>
      <c r="BF32" s="2258">
        <v>52</v>
      </c>
      <c r="BG32" s="2258">
        <v>11</v>
      </c>
      <c r="BI32" s="2258">
        <v>40</v>
      </c>
      <c r="BJ32" s="2258">
        <v>8</v>
      </c>
      <c r="BL32" s="2258">
        <v>59</v>
      </c>
      <c r="BM32" s="2258">
        <v>24</v>
      </c>
      <c r="BO32" s="2258">
        <v>530</v>
      </c>
      <c r="BP32" s="2258">
        <v>503</v>
      </c>
      <c r="BR32" s="2258">
        <v>507</v>
      </c>
      <c r="BS32" s="2258">
        <v>505</v>
      </c>
      <c r="BU32" s="2258">
        <v>494</v>
      </c>
      <c r="BV32" s="2258">
        <v>252</v>
      </c>
      <c r="BX32" s="2258">
        <v>6</v>
      </c>
      <c r="BY32" s="2258">
        <v>5</v>
      </c>
      <c r="CA32" s="2258">
        <v>15</v>
      </c>
      <c r="CB32" s="2258">
        <v>13</v>
      </c>
      <c r="CC32" s="1118"/>
      <c r="CD32" s="2258">
        <v>15</v>
      </c>
      <c r="CE32" s="2258">
        <v>10</v>
      </c>
    </row>
    <row r="33" spans="1:83">
      <c r="A33" s="1942"/>
      <c r="B33" s="1118"/>
      <c r="C33" s="1877" t="s">
        <v>1540</v>
      </c>
      <c r="D33" s="2258">
        <v>226</v>
      </c>
      <c r="E33" s="2258">
        <v>122</v>
      </c>
      <c r="F33" s="2258">
        <v>11</v>
      </c>
      <c r="H33" s="2258">
        <v>220</v>
      </c>
      <c r="I33" s="2258">
        <v>124</v>
      </c>
      <c r="J33" s="2258">
        <v>14</v>
      </c>
      <c r="L33" s="2258">
        <v>194</v>
      </c>
      <c r="M33" s="2258">
        <v>79</v>
      </c>
      <c r="N33" s="2258">
        <v>45</v>
      </c>
      <c r="P33" s="2258">
        <v>199</v>
      </c>
      <c r="Q33" s="2258">
        <v>91</v>
      </c>
      <c r="R33" s="2258">
        <v>21</v>
      </c>
      <c r="T33" s="2258">
        <v>226</v>
      </c>
      <c r="U33" s="2258">
        <v>128</v>
      </c>
      <c r="V33" s="2258">
        <v>22</v>
      </c>
      <c r="X33" s="2258">
        <v>135</v>
      </c>
      <c r="Y33" s="2258">
        <v>71</v>
      </c>
      <c r="Z33" s="2258">
        <v>19</v>
      </c>
      <c r="AB33" s="2258">
        <v>199</v>
      </c>
      <c r="AC33" s="2258">
        <v>66</v>
      </c>
      <c r="AD33" s="2258">
        <v>34</v>
      </c>
      <c r="AF33" s="2258">
        <v>1156</v>
      </c>
      <c r="AG33" s="2258">
        <v>-388</v>
      </c>
      <c r="AH33" s="2258">
        <v>29</v>
      </c>
      <c r="AJ33" s="2258">
        <v>1282</v>
      </c>
      <c r="AK33" s="2258">
        <v>-198</v>
      </c>
      <c r="AL33" s="2258">
        <v>22</v>
      </c>
      <c r="AN33" s="2258">
        <v>1243</v>
      </c>
      <c r="AO33" s="2258">
        <v>-69</v>
      </c>
      <c r="AP33" s="2258">
        <v>52</v>
      </c>
      <c r="AR33" s="2258">
        <v>1942</v>
      </c>
      <c r="AS33" s="2258">
        <v>-268</v>
      </c>
      <c r="AT33" s="2258">
        <v>22</v>
      </c>
      <c r="AV33" s="2258">
        <v>1237</v>
      </c>
      <c r="AW33" s="2258">
        <v>-2</v>
      </c>
      <c r="AX33" s="2258">
        <v>20</v>
      </c>
      <c r="AZ33" s="2258">
        <v>1221</v>
      </c>
      <c r="BA33" s="2258">
        <v>71</v>
      </c>
      <c r="BC33" s="2258">
        <v>1222</v>
      </c>
      <c r="BD33" s="2258">
        <v>122</v>
      </c>
      <c r="BF33" s="2258">
        <v>1208</v>
      </c>
      <c r="BG33" s="2258">
        <v>115</v>
      </c>
      <c r="BI33" s="2258">
        <v>677</v>
      </c>
      <c r="BJ33" s="2258">
        <v>261</v>
      </c>
      <c r="BL33" s="2258">
        <v>673</v>
      </c>
      <c r="BM33" s="2258">
        <v>243</v>
      </c>
      <c r="BO33" s="2258">
        <v>702</v>
      </c>
      <c r="BP33" s="2258">
        <v>260</v>
      </c>
      <c r="BR33" s="2258">
        <v>116</v>
      </c>
      <c r="BS33" s="2258">
        <v>63</v>
      </c>
      <c r="BU33" s="2258">
        <v>95</v>
      </c>
      <c r="BV33" s="2258">
        <v>48</v>
      </c>
      <c r="BX33" s="2258">
        <v>105</v>
      </c>
      <c r="BY33" s="2258">
        <v>85</v>
      </c>
      <c r="CA33" s="2258">
        <v>101</v>
      </c>
      <c r="CB33" s="2258">
        <v>68</v>
      </c>
      <c r="CC33" s="1118"/>
      <c r="CD33" s="2258">
        <v>141</v>
      </c>
      <c r="CE33" s="2258">
        <v>126</v>
      </c>
    </row>
    <row r="34" spans="1:83">
      <c r="A34" s="1942"/>
      <c r="B34" s="1118"/>
      <c r="C34" s="1877" t="s">
        <v>1541</v>
      </c>
      <c r="D34" s="2258">
        <v>1725</v>
      </c>
      <c r="E34" s="2258">
        <v>831</v>
      </c>
      <c r="F34" s="2258">
        <v>37</v>
      </c>
      <c r="H34" s="2258">
        <v>1822</v>
      </c>
      <c r="I34" s="2258">
        <v>633</v>
      </c>
      <c r="J34" s="2258">
        <v>26</v>
      </c>
      <c r="L34" s="2258">
        <v>278</v>
      </c>
      <c r="M34" s="2258">
        <v>160</v>
      </c>
      <c r="N34" s="2258">
        <v>35</v>
      </c>
      <c r="P34" s="2258">
        <v>326</v>
      </c>
      <c r="Q34" s="2258">
        <v>172</v>
      </c>
      <c r="R34" s="2258">
        <v>30</v>
      </c>
      <c r="T34" s="2258">
        <v>344</v>
      </c>
      <c r="U34" s="2258">
        <v>188</v>
      </c>
      <c r="V34" s="2258">
        <v>41</v>
      </c>
      <c r="X34" s="2258">
        <v>285</v>
      </c>
      <c r="Y34" s="2258">
        <v>161</v>
      </c>
      <c r="Z34" s="2258">
        <v>47</v>
      </c>
      <c r="AB34" s="2258">
        <v>337</v>
      </c>
      <c r="AC34" s="2258">
        <v>145</v>
      </c>
      <c r="AD34" s="2258">
        <v>60</v>
      </c>
      <c r="AF34" s="2258">
        <v>331</v>
      </c>
      <c r="AG34" s="2258">
        <v>147</v>
      </c>
      <c r="AH34" s="2258">
        <v>44</v>
      </c>
      <c r="AJ34" s="2258">
        <v>319</v>
      </c>
      <c r="AK34" s="2258">
        <v>133</v>
      </c>
      <c r="AL34" s="2258">
        <v>61</v>
      </c>
      <c r="AN34" s="2258">
        <v>316</v>
      </c>
      <c r="AO34" s="2258">
        <v>128</v>
      </c>
      <c r="AP34" s="2258">
        <v>2</v>
      </c>
      <c r="AR34" s="2258">
        <v>316</v>
      </c>
      <c r="AS34" s="2258">
        <v>126</v>
      </c>
      <c r="AT34" s="2258">
        <v>47</v>
      </c>
      <c r="AV34" s="2258">
        <v>330</v>
      </c>
      <c r="AW34" s="2258">
        <v>129</v>
      </c>
      <c r="AX34" s="2258">
        <v>53</v>
      </c>
      <c r="AZ34" s="2258">
        <v>334</v>
      </c>
      <c r="BA34" s="2258">
        <v>136</v>
      </c>
      <c r="BC34" s="2258">
        <v>310</v>
      </c>
      <c r="BD34" s="2258">
        <v>125</v>
      </c>
      <c r="BF34" s="2258">
        <v>309</v>
      </c>
      <c r="BG34" s="2258">
        <v>125</v>
      </c>
      <c r="BI34" s="2258">
        <v>288</v>
      </c>
      <c r="BJ34" s="2258">
        <v>116</v>
      </c>
      <c r="BL34" s="2258">
        <v>269</v>
      </c>
      <c r="BM34" s="2258">
        <v>112</v>
      </c>
      <c r="BO34" s="2258" t="s">
        <v>1589</v>
      </c>
      <c r="BP34" s="2258" t="s">
        <v>1590</v>
      </c>
      <c r="BR34" s="2258">
        <v>140</v>
      </c>
      <c r="BS34" s="2258">
        <v>87</v>
      </c>
      <c r="BU34" s="2258">
        <v>138</v>
      </c>
      <c r="BV34" s="2258">
        <v>78</v>
      </c>
      <c r="BX34" s="2258">
        <v>112</v>
      </c>
      <c r="BY34" s="2258">
        <v>61</v>
      </c>
      <c r="CA34" s="2258">
        <v>99</v>
      </c>
      <c r="CB34" s="2258">
        <v>43</v>
      </c>
      <c r="CC34" s="1118"/>
      <c r="CD34" s="2258">
        <v>60</v>
      </c>
      <c r="CE34" s="2258">
        <v>30</v>
      </c>
    </row>
    <row r="35" spans="1:83">
      <c r="A35" s="1945"/>
      <c r="B35" s="1118"/>
      <c r="C35" s="1877" t="s">
        <v>1542</v>
      </c>
      <c r="D35" s="2258">
        <v>560</v>
      </c>
      <c r="E35" s="2258">
        <v>267</v>
      </c>
      <c r="F35" s="2258">
        <v>53</v>
      </c>
      <c r="H35" s="2258">
        <v>444</v>
      </c>
      <c r="I35" s="2258">
        <v>222</v>
      </c>
      <c r="J35" s="2258">
        <v>20</v>
      </c>
      <c r="L35" s="2258">
        <v>416</v>
      </c>
      <c r="M35" s="2258">
        <v>183</v>
      </c>
      <c r="N35" s="2258">
        <v>16</v>
      </c>
      <c r="P35" s="2258">
        <v>328</v>
      </c>
      <c r="Q35" s="2258">
        <v>143</v>
      </c>
      <c r="R35" s="2258">
        <v>27</v>
      </c>
      <c r="T35" s="2258">
        <v>211</v>
      </c>
      <c r="U35" s="2258">
        <v>120</v>
      </c>
      <c r="V35" s="2258">
        <v>32</v>
      </c>
      <c r="X35" s="2258">
        <v>172</v>
      </c>
      <c r="Y35" s="2258">
        <v>77</v>
      </c>
      <c r="Z35" s="2258">
        <v>34</v>
      </c>
      <c r="AB35" s="2258">
        <v>252</v>
      </c>
      <c r="AC35" s="2258">
        <v>72</v>
      </c>
      <c r="AD35" s="2258">
        <v>45</v>
      </c>
      <c r="AF35" s="2258">
        <v>283</v>
      </c>
      <c r="AG35" s="2258">
        <v>82</v>
      </c>
      <c r="AH35" s="2258">
        <v>37</v>
      </c>
      <c r="AJ35" s="2258">
        <v>292</v>
      </c>
      <c r="AK35" s="2258">
        <v>88</v>
      </c>
      <c r="AL35" s="2258">
        <v>37</v>
      </c>
      <c r="AN35" s="2258">
        <v>285</v>
      </c>
      <c r="AO35" s="2258">
        <v>95</v>
      </c>
      <c r="AP35" s="2258">
        <v>2</v>
      </c>
      <c r="AR35" s="2258">
        <v>253</v>
      </c>
      <c r="AS35" s="2258">
        <v>98</v>
      </c>
      <c r="AT35" s="2258">
        <v>31</v>
      </c>
      <c r="AV35" s="2258">
        <v>257</v>
      </c>
      <c r="AW35" s="2258">
        <v>96</v>
      </c>
      <c r="AX35" s="2258">
        <v>27</v>
      </c>
      <c r="AZ35" s="2258">
        <v>260</v>
      </c>
      <c r="BA35" s="2258">
        <v>94</v>
      </c>
      <c r="BC35" s="2258">
        <v>233</v>
      </c>
      <c r="BD35" s="2258">
        <v>80</v>
      </c>
      <c r="BF35" s="2258">
        <v>236</v>
      </c>
      <c r="BG35" s="2258">
        <v>64</v>
      </c>
      <c r="BI35" s="2258">
        <v>265</v>
      </c>
      <c r="BJ35" s="2258">
        <v>84</v>
      </c>
      <c r="BL35" s="2258">
        <v>263</v>
      </c>
      <c r="BM35" s="2258">
        <v>77</v>
      </c>
      <c r="BO35" s="2258" t="s">
        <v>1591</v>
      </c>
      <c r="BP35" s="2258" t="s">
        <v>1592</v>
      </c>
      <c r="BR35" s="2258">
        <v>81</v>
      </c>
      <c r="BS35" s="2258">
        <v>45</v>
      </c>
      <c r="BU35" s="2258">
        <v>76</v>
      </c>
      <c r="BV35" s="2258">
        <v>40</v>
      </c>
      <c r="BX35" s="2258">
        <v>74</v>
      </c>
      <c r="BY35" s="2258">
        <v>39</v>
      </c>
      <c r="CA35" s="2258">
        <v>66</v>
      </c>
      <c r="CB35" s="2258">
        <v>34</v>
      </c>
      <c r="CC35" s="1118"/>
      <c r="CD35" s="2258">
        <v>73</v>
      </c>
      <c r="CE35" s="2258">
        <v>45</v>
      </c>
    </row>
    <row r="36" spans="1:83">
      <c r="A36" s="1947"/>
      <c r="B36" s="1118"/>
      <c r="C36" s="1877" t="s">
        <v>1543</v>
      </c>
      <c r="D36" s="2259">
        <v>434</v>
      </c>
      <c r="E36" s="2259">
        <v>227</v>
      </c>
      <c r="F36" s="2259">
        <v>26</v>
      </c>
      <c r="H36" s="2259">
        <v>256</v>
      </c>
      <c r="I36" s="2259">
        <v>160</v>
      </c>
      <c r="J36" s="2259">
        <v>23</v>
      </c>
      <c r="L36" s="2259">
        <v>236</v>
      </c>
      <c r="M36" s="2259">
        <v>115</v>
      </c>
      <c r="N36" s="2259">
        <v>30</v>
      </c>
      <c r="P36" s="2259">
        <v>218</v>
      </c>
      <c r="Q36" s="2259">
        <v>112</v>
      </c>
      <c r="R36" s="2259">
        <v>30</v>
      </c>
      <c r="T36" s="2259">
        <v>221</v>
      </c>
      <c r="U36" s="2259">
        <v>130</v>
      </c>
      <c r="V36" s="2259">
        <v>34</v>
      </c>
      <c r="X36" s="2259">
        <v>198</v>
      </c>
      <c r="Y36" s="2259">
        <v>109</v>
      </c>
      <c r="Z36" s="2259">
        <v>48</v>
      </c>
      <c r="AB36" s="2259">
        <v>295</v>
      </c>
      <c r="AC36" s="2259">
        <v>133</v>
      </c>
      <c r="AD36" s="2259">
        <v>52</v>
      </c>
      <c r="AF36" s="2259">
        <v>324</v>
      </c>
      <c r="AG36" s="2259">
        <v>151</v>
      </c>
      <c r="AH36" s="2259">
        <v>36</v>
      </c>
      <c r="AJ36" s="2259">
        <v>320</v>
      </c>
      <c r="AK36" s="2259">
        <v>126</v>
      </c>
      <c r="AL36" s="2259">
        <v>35</v>
      </c>
      <c r="AN36" s="2259">
        <v>281</v>
      </c>
      <c r="AO36" s="2259">
        <v>95</v>
      </c>
      <c r="AP36" s="2259">
        <v>40</v>
      </c>
      <c r="AR36" s="2259">
        <v>270</v>
      </c>
      <c r="AS36" s="2259">
        <v>88</v>
      </c>
      <c r="AT36" s="2259">
        <v>33</v>
      </c>
      <c r="AV36" s="2259">
        <v>263</v>
      </c>
      <c r="AW36" s="2259">
        <v>86</v>
      </c>
      <c r="AX36" s="2259">
        <v>30</v>
      </c>
      <c r="AZ36" s="2259">
        <v>244</v>
      </c>
      <c r="BA36" s="2259">
        <v>80</v>
      </c>
      <c r="BC36" s="2259">
        <v>218</v>
      </c>
      <c r="BD36" s="2259">
        <v>67</v>
      </c>
      <c r="BF36" s="2259">
        <v>210</v>
      </c>
      <c r="BG36" s="2259">
        <v>65</v>
      </c>
      <c r="BI36" s="2259">
        <v>196</v>
      </c>
      <c r="BJ36" s="2259">
        <v>58</v>
      </c>
      <c r="BL36" s="2259">
        <v>169</v>
      </c>
      <c r="BM36" s="2259">
        <v>46</v>
      </c>
      <c r="BO36" s="2259" t="s">
        <v>1593</v>
      </c>
      <c r="BP36" s="2259" t="s">
        <v>1594</v>
      </c>
      <c r="BR36" s="2259">
        <v>50</v>
      </c>
      <c r="BS36" s="2259">
        <v>26</v>
      </c>
      <c r="BU36" s="2259">
        <v>47</v>
      </c>
      <c r="BV36" s="2259">
        <v>24</v>
      </c>
      <c r="BX36" s="2259">
        <v>42</v>
      </c>
      <c r="BY36" s="2259">
        <v>22</v>
      </c>
      <c r="CA36" s="2259">
        <v>40</v>
      </c>
      <c r="CB36" s="2259">
        <v>18</v>
      </c>
      <c r="CC36" s="1118"/>
      <c r="CD36" s="2259">
        <v>24</v>
      </c>
      <c r="CE36" s="2259">
        <v>12</v>
      </c>
    </row>
    <row r="37" spans="1:83">
      <c r="A37" s="1942"/>
      <c r="B37" s="1118"/>
      <c r="C37" s="1877" t="s">
        <v>1544</v>
      </c>
      <c r="D37" s="2258">
        <v>0</v>
      </c>
      <c r="E37" s="2258">
        <v>0</v>
      </c>
      <c r="F37" s="2258">
        <v>0</v>
      </c>
      <c r="H37" s="2258">
        <v>0</v>
      </c>
      <c r="I37" s="2258">
        <v>0</v>
      </c>
      <c r="J37" s="2258">
        <v>0</v>
      </c>
      <c r="L37" s="2258">
        <v>0</v>
      </c>
      <c r="M37" s="2258">
        <v>0</v>
      </c>
      <c r="N37" s="2258">
        <v>0</v>
      </c>
      <c r="P37" s="2258">
        <v>0</v>
      </c>
      <c r="Q37" s="2258">
        <v>0</v>
      </c>
      <c r="R37" s="2258">
        <v>0</v>
      </c>
      <c r="T37" s="2258">
        <v>0</v>
      </c>
      <c r="U37" s="2258">
        <v>0</v>
      </c>
      <c r="V37" s="2258">
        <v>0</v>
      </c>
      <c r="X37" s="2258">
        <v>0</v>
      </c>
      <c r="Y37" s="2258">
        <v>0</v>
      </c>
      <c r="Z37" s="2258">
        <v>0</v>
      </c>
      <c r="AB37" s="2258">
        <v>0</v>
      </c>
      <c r="AC37" s="2258">
        <v>0</v>
      </c>
      <c r="AD37" s="2258">
        <v>0</v>
      </c>
      <c r="AF37" s="2258">
        <v>0</v>
      </c>
      <c r="AG37" s="2258">
        <v>0</v>
      </c>
      <c r="AH37" s="2258">
        <v>0</v>
      </c>
      <c r="AJ37" s="2258">
        <v>0</v>
      </c>
      <c r="AK37" s="2258">
        <v>0</v>
      </c>
      <c r="AL37" s="2258">
        <v>0</v>
      </c>
      <c r="AN37" s="2258">
        <v>0</v>
      </c>
      <c r="AO37" s="2258">
        <v>0</v>
      </c>
      <c r="AP37" s="2258">
        <v>12201</v>
      </c>
      <c r="AR37" s="2258">
        <v>0</v>
      </c>
      <c r="AS37" s="2258">
        <v>0</v>
      </c>
      <c r="AT37" s="2258">
        <v>0</v>
      </c>
      <c r="AV37" s="2258">
        <v>0</v>
      </c>
      <c r="AW37" s="2258">
        <v>0</v>
      </c>
      <c r="AX37" s="2258">
        <v>0</v>
      </c>
      <c r="AZ37" s="2258">
        <v>0</v>
      </c>
      <c r="BA37" s="2258">
        <v>0</v>
      </c>
      <c r="BC37" s="2258">
        <v>0</v>
      </c>
      <c r="BD37" s="2258">
        <v>0</v>
      </c>
      <c r="BF37" s="2258">
        <v>0</v>
      </c>
      <c r="BG37" s="2258">
        <v>0</v>
      </c>
      <c r="BI37" s="2258">
        <v>0</v>
      </c>
      <c r="BJ37" s="2258">
        <v>0</v>
      </c>
      <c r="BL37" s="2258">
        <v>0</v>
      </c>
      <c r="BM37" s="2258">
        <v>0</v>
      </c>
      <c r="BO37" s="2258">
        <v>0</v>
      </c>
      <c r="BP37" s="2258">
        <v>0</v>
      </c>
      <c r="BR37" s="2258">
        <v>0</v>
      </c>
      <c r="BS37" s="2258">
        <v>0</v>
      </c>
      <c r="BU37" s="2258">
        <v>0</v>
      </c>
      <c r="BV37" s="2258">
        <v>0</v>
      </c>
      <c r="BX37" s="2258">
        <v>0</v>
      </c>
      <c r="BY37" s="2258">
        <v>0</v>
      </c>
      <c r="CA37" s="2258">
        <v>0</v>
      </c>
      <c r="CB37" s="2258">
        <v>0</v>
      </c>
      <c r="CC37" s="1118"/>
      <c r="CD37" s="2258">
        <v>0</v>
      </c>
      <c r="CE37" s="2258">
        <v>0</v>
      </c>
    </row>
    <row r="38" spans="1:83">
      <c r="A38" s="1942"/>
      <c r="B38" s="1118"/>
      <c r="C38" s="1877" t="s">
        <v>1547</v>
      </c>
      <c r="D38" s="2258">
        <v>1368</v>
      </c>
      <c r="E38" s="2258">
        <v>735</v>
      </c>
      <c r="F38" s="2258">
        <v>7</v>
      </c>
      <c r="H38" s="2258">
        <v>1708</v>
      </c>
      <c r="I38" s="2258">
        <v>794</v>
      </c>
      <c r="J38" s="2258">
        <v>5</v>
      </c>
      <c r="L38" s="2258">
        <v>123</v>
      </c>
      <c r="M38" s="2258">
        <v>73</v>
      </c>
      <c r="N38" s="2258">
        <v>5</v>
      </c>
      <c r="P38" s="2258">
        <v>75</v>
      </c>
      <c r="Q38" s="2258">
        <v>46</v>
      </c>
      <c r="R38" s="2258">
        <v>5</v>
      </c>
      <c r="T38" s="2258">
        <v>60</v>
      </c>
      <c r="U38" s="2258">
        <v>633</v>
      </c>
      <c r="V38" s="2258">
        <v>8</v>
      </c>
      <c r="X38" s="2258">
        <v>86</v>
      </c>
      <c r="Y38" s="2258">
        <v>36</v>
      </c>
      <c r="Z38" s="2258">
        <v>11</v>
      </c>
      <c r="AB38" s="2258">
        <v>77</v>
      </c>
      <c r="AC38" s="2258">
        <v>42</v>
      </c>
      <c r="AD38" s="2258">
        <v>21</v>
      </c>
      <c r="AF38" s="2258">
        <v>96</v>
      </c>
      <c r="AG38" s="2258">
        <v>52</v>
      </c>
      <c r="AH38" s="2258">
        <v>13</v>
      </c>
      <c r="AJ38" s="2258">
        <v>102</v>
      </c>
      <c r="AK38" s="2258">
        <v>57</v>
      </c>
      <c r="AL38" s="2258">
        <v>9</v>
      </c>
      <c r="AN38" s="2258">
        <v>119</v>
      </c>
      <c r="AO38" s="2258">
        <v>48</v>
      </c>
      <c r="AP38" s="2258">
        <v>57</v>
      </c>
      <c r="AR38" s="2258">
        <v>77</v>
      </c>
      <c r="AS38" s="2258">
        <v>22</v>
      </c>
      <c r="AT38" s="2258">
        <v>9</v>
      </c>
      <c r="AV38" s="2258">
        <v>111</v>
      </c>
      <c r="AW38" s="2258">
        <v>44</v>
      </c>
      <c r="AX38" s="2258">
        <v>13</v>
      </c>
      <c r="AZ38" s="2258">
        <v>112</v>
      </c>
      <c r="BA38" s="2258">
        <v>50</v>
      </c>
      <c r="BC38" s="2258">
        <v>103</v>
      </c>
      <c r="BD38" s="2258">
        <v>49</v>
      </c>
      <c r="BF38" s="2258">
        <v>113</v>
      </c>
      <c r="BG38" s="2258">
        <v>56</v>
      </c>
      <c r="BI38" s="2258">
        <v>106</v>
      </c>
      <c r="BJ38" s="2258">
        <v>47</v>
      </c>
      <c r="BL38" s="2258">
        <v>94</v>
      </c>
      <c r="BM38" s="2258">
        <v>41</v>
      </c>
      <c r="BO38" s="2258" t="s">
        <v>1595</v>
      </c>
      <c r="BP38" s="2258" t="s">
        <v>228</v>
      </c>
      <c r="BR38" s="2258">
        <v>23</v>
      </c>
      <c r="BS38" s="2258">
        <v>14</v>
      </c>
      <c r="BU38" s="2258">
        <v>22</v>
      </c>
      <c r="BV38" s="2258">
        <v>12</v>
      </c>
      <c r="BX38" s="2258">
        <v>42</v>
      </c>
      <c r="BY38" s="2258">
        <v>31</v>
      </c>
      <c r="CA38" s="2258">
        <v>37</v>
      </c>
      <c r="CB38" s="2258">
        <v>29</v>
      </c>
      <c r="CC38" s="1118"/>
      <c r="CD38" s="2258">
        <v>28</v>
      </c>
      <c r="CE38" s="2258">
        <v>23</v>
      </c>
    </row>
    <row r="39" spans="1:83">
      <c r="A39" s="1942"/>
      <c r="B39" s="1118"/>
      <c r="C39" s="1877" t="s">
        <v>1548</v>
      </c>
      <c r="D39" s="2258">
        <v>228</v>
      </c>
      <c r="E39" s="2258">
        <v>148</v>
      </c>
      <c r="F39" s="2258">
        <v>30</v>
      </c>
      <c r="H39" s="2258">
        <v>204</v>
      </c>
      <c r="I39" s="2258">
        <v>141</v>
      </c>
      <c r="J39" s="2258">
        <v>22</v>
      </c>
      <c r="L39" s="2258">
        <v>224</v>
      </c>
      <c r="M39" s="2258">
        <v>129</v>
      </c>
      <c r="N39" s="2258">
        <v>30</v>
      </c>
      <c r="P39" s="2258">
        <v>185</v>
      </c>
      <c r="Q39" s="2258">
        <v>110</v>
      </c>
      <c r="R39" s="2258">
        <v>35</v>
      </c>
      <c r="T39" s="2258">
        <v>191</v>
      </c>
      <c r="U39" s="2258">
        <v>113</v>
      </c>
      <c r="V39" s="2258">
        <v>37</v>
      </c>
      <c r="X39" s="2258">
        <v>169</v>
      </c>
      <c r="Y39" s="2258">
        <v>104</v>
      </c>
      <c r="Z39" s="2258">
        <v>53</v>
      </c>
      <c r="AB39" s="2258">
        <v>299</v>
      </c>
      <c r="AC39" s="2258">
        <v>133</v>
      </c>
      <c r="AD39" s="2258">
        <v>67</v>
      </c>
      <c r="AF39" s="2258">
        <v>351</v>
      </c>
      <c r="AG39" s="2258">
        <v>156</v>
      </c>
      <c r="AH39" s="2258">
        <v>57</v>
      </c>
      <c r="AJ39" s="2258">
        <v>384</v>
      </c>
      <c r="AK39" s="2258">
        <v>158</v>
      </c>
      <c r="AL39" s="2258">
        <v>49</v>
      </c>
      <c r="AN39" s="2258">
        <v>398</v>
      </c>
      <c r="AO39" s="2258">
        <v>150</v>
      </c>
      <c r="AP39" s="2258">
        <v>28</v>
      </c>
      <c r="AR39" s="2258">
        <v>468</v>
      </c>
      <c r="AS39" s="2258">
        <v>197</v>
      </c>
      <c r="AT39" s="2258">
        <v>61</v>
      </c>
      <c r="AV39" s="2258">
        <v>463</v>
      </c>
      <c r="AW39" s="2258">
        <v>203</v>
      </c>
      <c r="AX39" s="2258">
        <v>48</v>
      </c>
      <c r="AZ39" s="2258">
        <v>462</v>
      </c>
      <c r="BA39" s="2258">
        <v>184</v>
      </c>
      <c r="BC39" s="2258">
        <v>440</v>
      </c>
      <c r="BD39" s="2258">
        <v>171</v>
      </c>
      <c r="BF39" s="2258">
        <v>399</v>
      </c>
      <c r="BG39" s="2258">
        <v>141</v>
      </c>
      <c r="BI39" s="2258">
        <v>409</v>
      </c>
      <c r="BJ39" s="2258">
        <v>145</v>
      </c>
      <c r="BL39" s="2258">
        <v>516</v>
      </c>
      <c r="BM39" s="2258">
        <v>61</v>
      </c>
      <c r="BO39" s="2258" t="s">
        <v>1596</v>
      </c>
      <c r="BP39" s="2258" t="s">
        <v>1597</v>
      </c>
      <c r="BR39" s="2258">
        <v>174</v>
      </c>
      <c r="BS39" s="2258">
        <v>94</v>
      </c>
      <c r="BU39" s="2258">
        <v>192</v>
      </c>
      <c r="BV39" s="2258">
        <v>105</v>
      </c>
      <c r="BX39" s="2258">
        <v>225</v>
      </c>
      <c r="BY39" s="2258">
        <v>128</v>
      </c>
      <c r="CA39" s="2258">
        <v>231</v>
      </c>
      <c r="CB39" s="2258">
        <v>130</v>
      </c>
      <c r="CC39" s="1118"/>
      <c r="CD39" s="2258">
        <v>325.64461524000001</v>
      </c>
      <c r="CE39" s="2258">
        <v>62.501761649999999</v>
      </c>
    </row>
    <row r="40" spans="1:83">
      <c r="A40" s="1942"/>
      <c r="B40" s="1118"/>
      <c r="C40" s="1877" t="s">
        <v>1549</v>
      </c>
      <c r="D40" s="2258">
        <v>118</v>
      </c>
      <c r="E40" s="2258">
        <v>75</v>
      </c>
      <c r="F40" s="2258">
        <v>10</v>
      </c>
      <c r="H40" s="2258">
        <v>97</v>
      </c>
      <c r="I40" s="2258">
        <v>56</v>
      </c>
      <c r="J40" s="2258">
        <v>6</v>
      </c>
      <c r="L40" s="2258">
        <v>83</v>
      </c>
      <c r="M40" s="2258">
        <v>43</v>
      </c>
      <c r="N40" s="2258">
        <v>12</v>
      </c>
      <c r="P40" s="2258">
        <v>85</v>
      </c>
      <c r="Q40" s="2258">
        <v>44</v>
      </c>
      <c r="R40" s="2258">
        <v>24</v>
      </c>
      <c r="T40" s="2258">
        <v>74</v>
      </c>
      <c r="U40" s="2258">
        <v>41</v>
      </c>
      <c r="V40" s="2258">
        <v>15</v>
      </c>
      <c r="X40" s="2258">
        <v>84</v>
      </c>
      <c r="Y40" s="2258">
        <v>40</v>
      </c>
      <c r="Z40" s="2258">
        <v>21</v>
      </c>
      <c r="AB40" s="2258">
        <v>106</v>
      </c>
      <c r="AC40" s="2258">
        <v>53</v>
      </c>
      <c r="AD40" s="2258">
        <v>22</v>
      </c>
      <c r="AF40" s="2258">
        <v>118</v>
      </c>
      <c r="AG40" s="2258">
        <v>51</v>
      </c>
      <c r="AH40" s="2258">
        <v>22</v>
      </c>
      <c r="AJ40" s="2258">
        <v>128</v>
      </c>
      <c r="AK40" s="2258">
        <v>51</v>
      </c>
      <c r="AL40" s="2258">
        <v>17</v>
      </c>
      <c r="AN40" s="2258">
        <v>101</v>
      </c>
      <c r="AO40" s="2258">
        <v>37</v>
      </c>
      <c r="AP40" s="2258">
        <v>0</v>
      </c>
      <c r="AR40" s="2258">
        <v>152</v>
      </c>
      <c r="AS40" s="2258">
        <v>68</v>
      </c>
      <c r="AT40" s="2258">
        <v>16</v>
      </c>
      <c r="AV40" s="2258">
        <v>137</v>
      </c>
      <c r="AW40" s="2258">
        <v>65</v>
      </c>
      <c r="AX40" s="2258">
        <v>23</v>
      </c>
      <c r="AZ40" s="2258">
        <v>140</v>
      </c>
      <c r="BA40" s="2258">
        <v>61</v>
      </c>
      <c r="BC40" s="2258">
        <v>94</v>
      </c>
      <c r="BD40" s="2258">
        <v>35</v>
      </c>
      <c r="BF40" s="2258">
        <v>116</v>
      </c>
      <c r="BG40" s="2258">
        <v>55</v>
      </c>
      <c r="BI40" s="2258">
        <v>115</v>
      </c>
      <c r="BJ40" s="2258">
        <v>56</v>
      </c>
      <c r="BL40" s="2258">
        <v>88</v>
      </c>
      <c r="BM40" s="2258">
        <v>34</v>
      </c>
      <c r="BO40" s="2258" t="s">
        <v>1598</v>
      </c>
      <c r="BP40" s="2258" t="s">
        <v>1599</v>
      </c>
      <c r="BR40" s="2258">
        <v>43</v>
      </c>
      <c r="BS40" s="2258">
        <v>21</v>
      </c>
      <c r="BU40" s="2258">
        <v>39</v>
      </c>
      <c r="BV40" s="2258">
        <v>21</v>
      </c>
      <c r="BX40" s="2258">
        <v>38</v>
      </c>
      <c r="BY40" s="2258">
        <v>21</v>
      </c>
      <c r="CA40" s="2258">
        <v>100</v>
      </c>
      <c r="CB40" s="2258">
        <v>77</v>
      </c>
      <c r="CC40" s="1118"/>
      <c r="CD40" s="2258">
        <v>87</v>
      </c>
      <c r="CE40" s="2258">
        <v>72</v>
      </c>
    </row>
    <row r="41" spans="1:83">
      <c r="A41" s="1942"/>
      <c r="B41" s="1118"/>
      <c r="C41" s="1877" t="s">
        <v>1550</v>
      </c>
      <c r="D41" s="2258">
        <v>984</v>
      </c>
      <c r="E41" s="2258">
        <v>492</v>
      </c>
      <c r="F41" s="2258">
        <v>76</v>
      </c>
      <c r="H41" s="2258">
        <v>988</v>
      </c>
      <c r="I41" s="2258">
        <v>490</v>
      </c>
      <c r="J41" s="2258">
        <v>72</v>
      </c>
      <c r="L41" s="2258">
        <v>1118</v>
      </c>
      <c r="M41" s="2258">
        <v>539</v>
      </c>
      <c r="N41" s="2258">
        <v>193</v>
      </c>
      <c r="P41" s="2258">
        <v>1172</v>
      </c>
      <c r="Q41" s="2258">
        <v>638</v>
      </c>
      <c r="R41" s="2258">
        <v>77</v>
      </c>
      <c r="T41" s="2258">
        <v>1092</v>
      </c>
      <c r="U41" s="2258">
        <v>528</v>
      </c>
      <c r="V41" s="2258">
        <v>67</v>
      </c>
      <c r="X41" s="2258">
        <v>774</v>
      </c>
      <c r="Y41" s="2258">
        <v>403</v>
      </c>
      <c r="Z41" s="2258">
        <v>90</v>
      </c>
      <c r="AB41" s="2258">
        <v>1112</v>
      </c>
      <c r="AC41" s="2258">
        <v>356</v>
      </c>
      <c r="AD41" s="2258">
        <v>97</v>
      </c>
      <c r="AF41" s="2258">
        <v>1040</v>
      </c>
      <c r="AG41" s="2258">
        <v>307</v>
      </c>
      <c r="AH41" s="2258">
        <v>79</v>
      </c>
      <c r="AJ41" s="2258">
        <v>1005</v>
      </c>
      <c r="AK41" s="2258">
        <v>344</v>
      </c>
      <c r="AL41" s="2258">
        <v>89</v>
      </c>
      <c r="AN41" s="2258">
        <v>978</v>
      </c>
      <c r="AO41" s="2258">
        <v>417</v>
      </c>
      <c r="AP41" s="2258">
        <v>32</v>
      </c>
      <c r="AR41" s="2258">
        <v>1012</v>
      </c>
      <c r="AS41" s="2258">
        <v>419</v>
      </c>
      <c r="AT41" s="2258">
        <v>87</v>
      </c>
      <c r="AV41" s="2258">
        <v>1093</v>
      </c>
      <c r="AW41" s="2258">
        <v>452</v>
      </c>
      <c r="AX41" s="2258">
        <v>92</v>
      </c>
      <c r="AZ41" s="2258">
        <v>1059</v>
      </c>
      <c r="BA41" s="2258">
        <v>453</v>
      </c>
      <c r="BC41" s="2258">
        <v>1019</v>
      </c>
      <c r="BD41" s="2258">
        <v>435</v>
      </c>
      <c r="BF41" s="2258">
        <v>978</v>
      </c>
      <c r="BG41" s="2258">
        <v>425</v>
      </c>
      <c r="BI41" s="2258">
        <v>1082</v>
      </c>
      <c r="BJ41" s="2258">
        <v>462</v>
      </c>
      <c r="BL41" s="2258">
        <v>1013</v>
      </c>
      <c r="BM41" s="2258">
        <v>423</v>
      </c>
      <c r="BO41" s="2258" t="s">
        <v>1600</v>
      </c>
      <c r="BP41" s="2258" t="s">
        <v>1601</v>
      </c>
      <c r="BR41" s="2258">
        <v>247</v>
      </c>
      <c r="BS41" s="2258">
        <v>138</v>
      </c>
      <c r="BU41" s="2258">
        <v>289</v>
      </c>
      <c r="BV41" s="2258">
        <v>158</v>
      </c>
      <c r="BX41" s="2258">
        <v>267</v>
      </c>
      <c r="BY41" s="2258">
        <v>144</v>
      </c>
      <c r="CA41" s="2258">
        <v>248</v>
      </c>
      <c r="CB41" s="2258">
        <v>130</v>
      </c>
      <c r="CC41" s="1118"/>
      <c r="CD41" s="2258">
        <v>224</v>
      </c>
      <c r="CE41" s="2258">
        <v>143</v>
      </c>
    </row>
    <row r="42" spans="1:83">
      <c r="A42" s="1942"/>
      <c r="B42" s="1118"/>
      <c r="C42" s="1877" t="s">
        <v>1551</v>
      </c>
      <c r="D42" s="2258">
        <v>84</v>
      </c>
      <c r="E42" s="2258">
        <v>46</v>
      </c>
      <c r="F42" s="2258">
        <v>6</v>
      </c>
      <c r="H42" s="2258">
        <v>76</v>
      </c>
      <c r="I42" s="2258">
        <v>38</v>
      </c>
      <c r="J42" s="2258">
        <v>15</v>
      </c>
      <c r="L42" s="2258">
        <v>86</v>
      </c>
      <c r="M42" s="2258">
        <v>37</v>
      </c>
      <c r="N42" s="2258">
        <v>10</v>
      </c>
      <c r="P42" s="2258">
        <v>78</v>
      </c>
      <c r="Q42" s="2258">
        <v>34</v>
      </c>
      <c r="R42" s="2258">
        <v>9</v>
      </c>
      <c r="T42" s="2258">
        <v>77</v>
      </c>
      <c r="U42" s="2258">
        <v>40</v>
      </c>
      <c r="V42" s="2258">
        <v>14</v>
      </c>
      <c r="X42" s="2258">
        <v>61</v>
      </c>
      <c r="Y42" s="2258">
        <v>35</v>
      </c>
      <c r="Z42" s="2258">
        <v>10</v>
      </c>
      <c r="AB42" s="2258">
        <v>82</v>
      </c>
      <c r="AC42" s="2258">
        <v>38</v>
      </c>
      <c r="AD42" s="2258">
        <v>16</v>
      </c>
      <c r="AF42" s="2258">
        <v>88</v>
      </c>
      <c r="AG42" s="2258">
        <v>36</v>
      </c>
      <c r="AH42" s="2258">
        <v>12</v>
      </c>
      <c r="AJ42" s="2258">
        <v>82</v>
      </c>
      <c r="AK42" s="2258">
        <v>36</v>
      </c>
      <c r="AL42" s="2258">
        <v>10</v>
      </c>
      <c r="AN42" s="2258">
        <v>111</v>
      </c>
      <c r="AO42" s="2258">
        <v>52</v>
      </c>
      <c r="AP42" s="2258">
        <v>0</v>
      </c>
      <c r="AR42" s="2258">
        <v>127</v>
      </c>
      <c r="AS42" s="2258">
        <v>60</v>
      </c>
      <c r="AT42" s="2258">
        <v>13</v>
      </c>
      <c r="AV42" s="2258">
        <v>124</v>
      </c>
      <c r="AW42" s="2258">
        <v>38</v>
      </c>
      <c r="AX42" s="2258">
        <v>10</v>
      </c>
      <c r="AZ42" s="2258">
        <v>112</v>
      </c>
      <c r="BA42" s="2258">
        <v>22</v>
      </c>
      <c r="BC42" s="2258">
        <v>121</v>
      </c>
      <c r="BD42" s="2258">
        <v>25</v>
      </c>
      <c r="BF42" s="2258">
        <v>105</v>
      </c>
      <c r="BG42" s="2258">
        <v>29</v>
      </c>
      <c r="BI42" s="2258">
        <v>94</v>
      </c>
      <c r="BJ42" s="2258">
        <v>26</v>
      </c>
      <c r="BL42" s="2258">
        <v>82</v>
      </c>
      <c r="BM42" s="2258">
        <v>20</v>
      </c>
      <c r="BO42" s="2258" t="s">
        <v>1597</v>
      </c>
      <c r="BP42" s="2258">
        <v>20</v>
      </c>
      <c r="BR42" s="2258">
        <v>28</v>
      </c>
      <c r="BS42" s="2258">
        <v>15</v>
      </c>
      <c r="BU42" s="2258">
        <v>25</v>
      </c>
      <c r="BV42" s="2258">
        <v>13</v>
      </c>
      <c r="BX42" s="2258">
        <v>25</v>
      </c>
      <c r="BY42" s="2258">
        <v>12</v>
      </c>
      <c r="CA42" s="2258">
        <v>22</v>
      </c>
      <c r="CB42" s="2258">
        <v>9</v>
      </c>
      <c r="CC42" s="1118"/>
      <c r="CD42" s="2258">
        <v>15</v>
      </c>
      <c r="CE42" s="2258">
        <v>8</v>
      </c>
    </row>
    <row r="43" spans="1:83">
      <c r="A43" s="1942"/>
      <c r="B43" s="1118"/>
      <c r="C43" s="1877" t="s">
        <v>1552</v>
      </c>
      <c r="D43" s="2258">
        <v>514</v>
      </c>
      <c r="E43" s="2258">
        <v>289</v>
      </c>
      <c r="F43" s="2258">
        <v>88</v>
      </c>
      <c r="H43" s="2258">
        <v>490</v>
      </c>
      <c r="I43" s="2258">
        <v>287</v>
      </c>
      <c r="J43" s="2258">
        <v>78</v>
      </c>
      <c r="L43" s="2258">
        <v>557</v>
      </c>
      <c r="M43" s="2258">
        <v>292</v>
      </c>
      <c r="N43" s="2258">
        <v>75</v>
      </c>
      <c r="P43" s="2258">
        <v>486</v>
      </c>
      <c r="Q43" s="2258">
        <v>261</v>
      </c>
      <c r="R43" s="2258">
        <v>80</v>
      </c>
      <c r="T43" s="2258">
        <v>489</v>
      </c>
      <c r="U43" s="2258">
        <v>250</v>
      </c>
      <c r="V43" s="2258">
        <v>99</v>
      </c>
      <c r="X43" s="2258">
        <v>1139</v>
      </c>
      <c r="Y43" s="2258">
        <v>57</v>
      </c>
      <c r="Z43" s="2258">
        <v>90</v>
      </c>
      <c r="AB43" s="2258">
        <v>702</v>
      </c>
      <c r="AC43" s="2258">
        <v>298</v>
      </c>
      <c r="AD43" s="2258">
        <v>113</v>
      </c>
      <c r="AF43" s="2258">
        <v>785</v>
      </c>
      <c r="AG43" s="2258">
        <v>328</v>
      </c>
      <c r="AH43" s="2258">
        <v>130</v>
      </c>
      <c r="AJ43" s="2258">
        <v>793</v>
      </c>
      <c r="AK43" s="2258">
        <v>318</v>
      </c>
      <c r="AL43" s="2258">
        <v>104</v>
      </c>
      <c r="AN43" s="2258">
        <v>910</v>
      </c>
      <c r="AO43" s="2258">
        <v>300</v>
      </c>
      <c r="AP43" s="2258">
        <v>358</v>
      </c>
      <c r="AR43" s="2258">
        <v>862</v>
      </c>
      <c r="AS43" s="2258">
        <v>314</v>
      </c>
      <c r="AT43" s="2258">
        <v>104</v>
      </c>
      <c r="AV43" s="2258">
        <v>850</v>
      </c>
      <c r="AW43" s="2258">
        <v>299</v>
      </c>
      <c r="AX43" s="2258">
        <v>89</v>
      </c>
      <c r="AZ43" s="2258">
        <v>891</v>
      </c>
      <c r="BA43" s="2258">
        <v>281</v>
      </c>
      <c r="BC43" s="2258">
        <v>866</v>
      </c>
      <c r="BD43" s="2258">
        <v>250</v>
      </c>
      <c r="BF43" s="2258">
        <v>869</v>
      </c>
      <c r="BG43" s="2258">
        <v>256</v>
      </c>
      <c r="BI43" s="2258">
        <v>880</v>
      </c>
      <c r="BJ43" s="2258">
        <v>254</v>
      </c>
      <c r="BL43" s="2258">
        <v>872</v>
      </c>
      <c r="BM43" s="2258">
        <v>292</v>
      </c>
      <c r="BO43" s="2258">
        <v>870</v>
      </c>
      <c r="BP43" s="2258">
        <v>301</v>
      </c>
      <c r="BR43" s="2258">
        <v>228</v>
      </c>
      <c r="BS43" s="2258">
        <v>121</v>
      </c>
      <c r="BU43" s="2258">
        <v>267</v>
      </c>
      <c r="BV43" s="2258">
        <v>139</v>
      </c>
      <c r="BX43" s="2258">
        <v>277</v>
      </c>
      <c r="BY43" s="2258">
        <v>133</v>
      </c>
      <c r="CA43" s="2258">
        <v>263</v>
      </c>
      <c r="CB43" s="2258">
        <v>116</v>
      </c>
      <c r="CC43" s="1118"/>
      <c r="CD43" s="2258">
        <v>190</v>
      </c>
      <c r="CE43" s="2258">
        <v>112</v>
      </c>
    </row>
    <row r="44" spans="1:83">
      <c r="A44" s="1942"/>
      <c r="B44" s="1118"/>
      <c r="C44" s="1877" t="s">
        <v>1553</v>
      </c>
      <c r="D44" s="2258">
        <v>1</v>
      </c>
      <c r="E44" s="2258">
        <v>1</v>
      </c>
      <c r="F44" s="2258">
        <v>1</v>
      </c>
      <c r="H44" s="2258">
        <v>2</v>
      </c>
      <c r="I44" s="2258">
        <v>2</v>
      </c>
      <c r="J44" s="2258">
        <v>1</v>
      </c>
      <c r="L44" s="2258">
        <v>6</v>
      </c>
      <c r="M44" s="2258">
        <v>4</v>
      </c>
      <c r="N44" s="2258">
        <v>0</v>
      </c>
      <c r="P44" s="2258">
        <v>7</v>
      </c>
      <c r="Q44" s="2258">
        <v>3</v>
      </c>
      <c r="R44" s="2258">
        <v>1</v>
      </c>
      <c r="T44" s="2258">
        <v>6</v>
      </c>
      <c r="U44" s="2258">
        <v>3</v>
      </c>
      <c r="V44" s="2258">
        <v>1</v>
      </c>
      <c r="X44" s="2258">
        <v>28</v>
      </c>
      <c r="Y44" s="2258">
        <v>-7</v>
      </c>
      <c r="Z44" s="2258">
        <v>0</v>
      </c>
      <c r="AB44" s="2258">
        <v>5</v>
      </c>
      <c r="AC44" s="2258">
        <v>2</v>
      </c>
      <c r="AD44" s="2258">
        <v>0</v>
      </c>
      <c r="AF44" s="2258">
        <v>5</v>
      </c>
      <c r="AG44" s="2258">
        <v>1</v>
      </c>
      <c r="AH44" s="2258">
        <v>1</v>
      </c>
      <c r="AJ44" s="2258">
        <v>6</v>
      </c>
      <c r="AK44" s="2258">
        <v>1</v>
      </c>
      <c r="AL44" s="2258">
        <v>0</v>
      </c>
      <c r="AN44" s="2258">
        <v>5</v>
      </c>
      <c r="AO44" s="2258">
        <v>1</v>
      </c>
      <c r="AP44" s="2258">
        <v>9</v>
      </c>
      <c r="AR44" s="2258">
        <v>5</v>
      </c>
      <c r="AS44" s="2258">
        <v>0</v>
      </c>
      <c r="AT44" s="2258">
        <v>1</v>
      </c>
      <c r="AV44" s="2258">
        <v>5</v>
      </c>
      <c r="AW44" s="2258">
        <v>1</v>
      </c>
      <c r="AX44" s="2258">
        <v>0</v>
      </c>
      <c r="AZ44" s="2258">
        <v>6</v>
      </c>
      <c r="BA44" s="2258">
        <v>2</v>
      </c>
      <c r="BC44" s="2258">
        <v>6</v>
      </c>
      <c r="BD44" s="2258">
        <v>1</v>
      </c>
      <c r="BF44" s="2258">
        <v>7</v>
      </c>
      <c r="BG44" s="2258">
        <v>3</v>
      </c>
      <c r="BI44" s="2258">
        <v>6</v>
      </c>
      <c r="BJ44" s="2258">
        <v>2</v>
      </c>
      <c r="BL44" s="2258">
        <v>6</v>
      </c>
      <c r="BM44" s="2258">
        <v>2</v>
      </c>
      <c r="BO44" s="2258" t="s">
        <v>1602</v>
      </c>
      <c r="BP44" s="2258" t="s">
        <v>234</v>
      </c>
      <c r="BR44" s="2258">
        <v>2</v>
      </c>
      <c r="BS44" s="2258">
        <v>0</v>
      </c>
      <c r="BU44" s="2258">
        <v>2</v>
      </c>
      <c r="BV44" s="2258">
        <v>2</v>
      </c>
      <c r="BX44" s="2258">
        <v>2</v>
      </c>
      <c r="BY44" s="2258">
        <v>2</v>
      </c>
      <c r="CA44" s="2258">
        <v>1</v>
      </c>
      <c r="CB44" s="2258">
        <v>0</v>
      </c>
      <c r="CC44" s="1118"/>
      <c r="CD44" s="2258">
        <v>1</v>
      </c>
      <c r="CE44" s="2258">
        <v>0</v>
      </c>
    </row>
    <row r="45" spans="1:83">
      <c r="A45" s="1942"/>
      <c r="B45" s="1118"/>
      <c r="C45" s="1877" t="s">
        <v>1554</v>
      </c>
      <c r="D45" s="2258">
        <v>154</v>
      </c>
      <c r="E45" s="2258">
        <v>100</v>
      </c>
      <c r="F45" s="2258">
        <v>27</v>
      </c>
      <c r="H45" s="2258">
        <v>130</v>
      </c>
      <c r="I45" s="2258">
        <v>92</v>
      </c>
      <c r="J45" s="2258">
        <v>29</v>
      </c>
      <c r="L45" s="2258">
        <v>150</v>
      </c>
      <c r="M45" s="2258">
        <v>87</v>
      </c>
      <c r="N45" s="2258">
        <v>28</v>
      </c>
      <c r="P45" s="2258">
        <v>140</v>
      </c>
      <c r="Q45" s="2258">
        <v>77</v>
      </c>
      <c r="R45" s="2258">
        <v>39</v>
      </c>
      <c r="T45" s="2258">
        <v>138</v>
      </c>
      <c r="U45" s="2258">
        <v>81</v>
      </c>
      <c r="V45" s="2258">
        <v>32</v>
      </c>
      <c r="X45" s="2258">
        <v>145</v>
      </c>
      <c r="Y45" s="2258">
        <v>84</v>
      </c>
      <c r="Z45" s="2258">
        <v>35</v>
      </c>
      <c r="AB45" s="2258">
        <v>230</v>
      </c>
      <c r="AC45" s="2258">
        <v>104</v>
      </c>
      <c r="AD45" s="2258">
        <v>40</v>
      </c>
      <c r="AF45" s="2258">
        <v>247</v>
      </c>
      <c r="AG45" s="2258">
        <v>99</v>
      </c>
      <c r="AH45" s="2258">
        <v>43</v>
      </c>
      <c r="AJ45" s="2258">
        <v>251</v>
      </c>
      <c r="AK45" s="2258">
        <v>91</v>
      </c>
      <c r="AL45" s="2258">
        <v>40</v>
      </c>
      <c r="AN45" s="2258">
        <v>264</v>
      </c>
      <c r="AO45" s="2258">
        <v>88</v>
      </c>
      <c r="AP45" s="2258">
        <v>1</v>
      </c>
      <c r="AR45" s="2258">
        <v>270</v>
      </c>
      <c r="AS45" s="2258">
        <v>87</v>
      </c>
      <c r="AT45" s="2258">
        <v>35</v>
      </c>
      <c r="AV45" s="2258">
        <v>256</v>
      </c>
      <c r="AW45" s="2258">
        <v>87</v>
      </c>
      <c r="AX45" s="2258">
        <v>33</v>
      </c>
      <c r="AZ45" s="2258">
        <v>245</v>
      </c>
      <c r="BA45" s="2258">
        <v>81</v>
      </c>
      <c r="BC45" s="2258">
        <v>234</v>
      </c>
      <c r="BD45" s="2258">
        <v>80</v>
      </c>
      <c r="BF45" s="2258">
        <v>232</v>
      </c>
      <c r="BG45" s="2258">
        <v>86</v>
      </c>
      <c r="BI45" s="2258">
        <v>238</v>
      </c>
      <c r="BJ45" s="2258">
        <v>87</v>
      </c>
      <c r="BL45" s="2258">
        <v>220</v>
      </c>
      <c r="BM45" s="2258">
        <v>73</v>
      </c>
      <c r="BO45" s="2258">
        <v>207</v>
      </c>
      <c r="BP45" s="2258" t="s">
        <v>1603</v>
      </c>
      <c r="BR45" s="2258">
        <v>84</v>
      </c>
      <c r="BS45" s="2258">
        <v>42</v>
      </c>
      <c r="BU45" s="2258">
        <v>122</v>
      </c>
      <c r="BV45" s="2258">
        <v>59</v>
      </c>
      <c r="BX45" s="2258">
        <v>133</v>
      </c>
      <c r="BY45" s="2258">
        <v>64</v>
      </c>
      <c r="CA45" s="2258">
        <v>121</v>
      </c>
      <c r="CB45" s="2258">
        <v>51</v>
      </c>
      <c r="CC45" s="1118"/>
      <c r="CD45" s="2258">
        <v>70</v>
      </c>
      <c r="CE45" s="2258">
        <v>34</v>
      </c>
    </row>
    <row r="46" spans="1:83">
      <c r="A46" s="1942"/>
      <c r="B46" s="1118"/>
      <c r="C46" s="1877" t="s">
        <v>1555</v>
      </c>
      <c r="D46" s="2258">
        <v>3980</v>
      </c>
      <c r="E46" s="2258">
        <v>1669</v>
      </c>
      <c r="F46" s="2258">
        <v>289</v>
      </c>
      <c r="H46" s="2258">
        <v>3839</v>
      </c>
      <c r="I46" s="2258">
        <v>1584</v>
      </c>
      <c r="J46" s="2258">
        <v>278</v>
      </c>
      <c r="L46" s="2258">
        <v>2596</v>
      </c>
      <c r="M46" s="2258">
        <v>1280</v>
      </c>
      <c r="N46" s="2258">
        <v>342</v>
      </c>
      <c r="P46" s="2258">
        <v>2445</v>
      </c>
      <c r="Q46" s="2258">
        <v>1150</v>
      </c>
      <c r="R46" s="2258">
        <v>339</v>
      </c>
      <c r="T46" s="2258">
        <v>2447</v>
      </c>
      <c r="U46" s="2258">
        <v>1192</v>
      </c>
      <c r="V46" s="2258">
        <v>312</v>
      </c>
      <c r="X46" s="2258">
        <v>1613</v>
      </c>
      <c r="Y46" s="2258">
        <v>808</v>
      </c>
      <c r="Z46" s="2258">
        <v>368</v>
      </c>
      <c r="AB46" s="2258">
        <v>2342</v>
      </c>
      <c r="AC46" s="2258">
        <v>965</v>
      </c>
      <c r="AD46" s="2258">
        <v>480</v>
      </c>
      <c r="AF46" s="2258">
        <v>2541</v>
      </c>
      <c r="AG46" s="2258">
        <v>991</v>
      </c>
      <c r="AH46" s="2258">
        <v>438</v>
      </c>
      <c r="AJ46" s="2258">
        <v>6894</v>
      </c>
      <c r="AK46" s="2258">
        <v>1756</v>
      </c>
      <c r="AL46" s="2258">
        <v>501</v>
      </c>
      <c r="AN46" s="2258">
        <v>6620</v>
      </c>
      <c r="AO46" s="2258">
        <v>1805</v>
      </c>
      <c r="AP46" s="2258">
        <v>66</v>
      </c>
      <c r="AR46" s="2258">
        <v>6409</v>
      </c>
      <c r="AS46" s="2258">
        <v>1836</v>
      </c>
      <c r="AT46" s="2258">
        <v>489</v>
      </c>
      <c r="AV46" s="2258">
        <v>6102</v>
      </c>
      <c r="AW46" s="2258">
        <v>1929</v>
      </c>
      <c r="AX46" s="2258">
        <v>437</v>
      </c>
      <c r="AZ46" s="2258">
        <v>5619</v>
      </c>
      <c r="BA46" s="2258">
        <v>1917</v>
      </c>
      <c r="BC46" s="2258">
        <v>5188</v>
      </c>
      <c r="BD46" s="2258">
        <v>1833</v>
      </c>
      <c r="BF46" s="2258">
        <v>2599</v>
      </c>
      <c r="BG46" s="2258">
        <v>1041</v>
      </c>
      <c r="BI46" s="2258">
        <v>2518</v>
      </c>
      <c r="BJ46" s="2258">
        <v>948</v>
      </c>
      <c r="BL46" s="2258">
        <v>2296</v>
      </c>
      <c r="BM46" s="2258">
        <v>843</v>
      </c>
      <c r="BO46" s="2258">
        <v>2250</v>
      </c>
      <c r="BP46" s="2258" t="s">
        <v>1604</v>
      </c>
      <c r="BR46" s="2258">
        <v>1129</v>
      </c>
      <c r="BS46" s="2258">
        <v>708</v>
      </c>
      <c r="BU46" s="2258">
        <v>1701</v>
      </c>
      <c r="BV46" s="2258">
        <v>976</v>
      </c>
      <c r="BX46" s="2258">
        <v>1556</v>
      </c>
      <c r="BY46" s="2258">
        <v>712</v>
      </c>
      <c r="CA46" s="2258">
        <v>1056</v>
      </c>
      <c r="CB46" s="2258">
        <v>540</v>
      </c>
      <c r="CC46" s="1118"/>
      <c r="CD46" s="2258">
        <v>685</v>
      </c>
      <c r="CE46" s="2258">
        <v>388</v>
      </c>
    </row>
    <row r="47" spans="1:83">
      <c r="A47" s="1942"/>
      <c r="B47" s="1118"/>
      <c r="C47" s="1877" t="s">
        <v>1556</v>
      </c>
      <c r="D47" s="2258">
        <v>85</v>
      </c>
      <c r="E47" s="2258">
        <v>49</v>
      </c>
      <c r="F47" s="2258">
        <v>5</v>
      </c>
      <c r="H47" s="2258">
        <v>87</v>
      </c>
      <c r="I47" s="2258">
        <v>49</v>
      </c>
      <c r="J47" s="2258">
        <v>9</v>
      </c>
      <c r="L47" s="2258">
        <v>107</v>
      </c>
      <c r="M47" s="2258">
        <v>49</v>
      </c>
      <c r="N47" s="2258">
        <v>11</v>
      </c>
      <c r="P47" s="2258">
        <v>103</v>
      </c>
      <c r="Q47" s="2258">
        <v>48</v>
      </c>
      <c r="R47" s="2258">
        <v>3</v>
      </c>
      <c r="T47" s="2258">
        <v>73</v>
      </c>
      <c r="U47" s="2258">
        <v>36</v>
      </c>
      <c r="V47" s="2258">
        <v>19</v>
      </c>
      <c r="X47" s="2258">
        <v>83</v>
      </c>
      <c r="Y47" s="2258">
        <v>44</v>
      </c>
      <c r="Z47" s="2258">
        <v>10</v>
      </c>
      <c r="AB47" s="2258">
        <v>197</v>
      </c>
      <c r="AC47" s="2258">
        <v>38</v>
      </c>
      <c r="AD47" s="2258">
        <v>7</v>
      </c>
      <c r="AF47" s="2258">
        <v>248</v>
      </c>
      <c r="AG47" s="2258">
        <v>13</v>
      </c>
      <c r="AH47" s="2258">
        <v>11</v>
      </c>
      <c r="AJ47" s="2258">
        <v>228</v>
      </c>
      <c r="AK47" s="2258">
        <v>6</v>
      </c>
      <c r="AL47" s="2258">
        <v>14</v>
      </c>
      <c r="AN47" s="2258">
        <v>100</v>
      </c>
      <c r="AO47" s="2258">
        <v>37</v>
      </c>
      <c r="AP47" s="2258">
        <v>103</v>
      </c>
      <c r="AR47" s="2258">
        <v>164</v>
      </c>
      <c r="AS47" s="2258">
        <v>25</v>
      </c>
      <c r="AT47" s="2258">
        <v>35</v>
      </c>
      <c r="AV47" s="2258">
        <v>191</v>
      </c>
      <c r="AW47" s="2258">
        <v>35</v>
      </c>
      <c r="AX47" s="2258">
        <v>24</v>
      </c>
      <c r="AZ47" s="2258">
        <v>99</v>
      </c>
      <c r="BA47" s="2258">
        <v>53</v>
      </c>
      <c r="BC47" s="2258">
        <v>79</v>
      </c>
      <c r="BD47" s="2258">
        <v>38</v>
      </c>
      <c r="BF47" s="2258">
        <v>88</v>
      </c>
      <c r="BG47" s="2258">
        <v>31</v>
      </c>
      <c r="BI47" s="2258">
        <v>72</v>
      </c>
      <c r="BJ47" s="2258">
        <v>21</v>
      </c>
      <c r="BL47" s="2258">
        <v>61</v>
      </c>
      <c r="BM47" s="2258">
        <v>16</v>
      </c>
      <c r="BO47" s="2258" t="s">
        <v>1605</v>
      </c>
      <c r="BP47" s="2258" t="s">
        <v>1572</v>
      </c>
      <c r="BR47" s="2258">
        <v>34</v>
      </c>
      <c r="BS47" s="2258">
        <v>21</v>
      </c>
      <c r="BU47" s="2258">
        <v>30</v>
      </c>
      <c r="BV47" s="2258">
        <v>17</v>
      </c>
      <c r="BX47" s="2258">
        <v>25</v>
      </c>
      <c r="BY47" s="2258">
        <v>12</v>
      </c>
      <c r="CA47" s="2258">
        <v>22</v>
      </c>
      <c r="CB47" s="2258">
        <v>12</v>
      </c>
      <c r="CC47" s="1118"/>
      <c r="CD47" s="2258">
        <v>16</v>
      </c>
      <c r="CE47" s="2258">
        <v>10</v>
      </c>
    </row>
    <row r="48" spans="1:83">
      <c r="A48" s="1942"/>
      <c r="B48" s="1118"/>
      <c r="C48" s="1877" t="s">
        <v>1557</v>
      </c>
      <c r="D48" s="2258">
        <v>3869</v>
      </c>
      <c r="E48" s="2258">
        <v>1645</v>
      </c>
      <c r="F48" s="2258">
        <v>228</v>
      </c>
      <c r="H48" s="2258">
        <v>3176</v>
      </c>
      <c r="I48" s="2258">
        <v>1431</v>
      </c>
      <c r="J48" s="2258">
        <v>234</v>
      </c>
      <c r="L48" s="2258">
        <v>3386</v>
      </c>
      <c r="M48" s="2258">
        <v>1439</v>
      </c>
      <c r="N48" s="2258">
        <v>236</v>
      </c>
      <c r="P48" s="2258">
        <v>9532</v>
      </c>
      <c r="Q48" s="2258">
        <v>6488</v>
      </c>
      <c r="R48" s="2258">
        <v>282</v>
      </c>
      <c r="T48" s="2258">
        <v>1921</v>
      </c>
      <c r="U48" s="2258">
        <v>914</v>
      </c>
      <c r="V48" s="2258">
        <v>328</v>
      </c>
      <c r="X48" s="2258">
        <v>1199</v>
      </c>
      <c r="Y48" s="2258">
        <v>689</v>
      </c>
      <c r="Z48" s="2258">
        <v>348</v>
      </c>
      <c r="AB48" s="2258">
        <v>1905</v>
      </c>
      <c r="AC48" s="2258">
        <v>948</v>
      </c>
      <c r="AD48" s="2258">
        <v>412</v>
      </c>
      <c r="AF48" s="2258">
        <v>2135</v>
      </c>
      <c r="AG48" s="2258">
        <v>950</v>
      </c>
      <c r="AH48" s="2258">
        <v>396</v>
      </c>
      <c r="AJ48" s="2258">
        <v>2392</v>
      </c>
      <c r="AK48" s="2258">
        <v>1016</v>
      </c>
      <c r="AL48" s="2258">
        <v>411</v>
      </c>
      <c r="AN48" s="2258">
        <v>2543</v>
      </c>
      <c r="AO48" s="2258">
        <v>1002</v>
      </c>
      <c r="AP48" s="2258">
        <v>14</v>
      </c>
      <c r="AR48" s="2258">
        <v>2525</v>
      </c>
      <c r="AS48" s="2258">
        <v>944</v>
      </c>
      <c r="AT48" s="2258">
        <v>402</v>
      </c>
      <c r="AV48" s="2258">
        <v>2541</v>
      </c>
      <c r="AW48" s="2258">
        <v>924</v>
      </c>
      <c r="AX48" s="2258">
        <v>329</v>
      </c>
      <c r="AZ48" s="2258">
        <v>2364</v>
      </c>
      <c r="BA48" s="2258">
        <v>857</v>
      </c>
      <c r="BC48" s="2258">
        <v>2359</v>
      </c>
      <c r="BD48" s="2258">
        <v>798</v>
      </c>
      <c r="BF48" s="2258">
        <v>2352</v>
      </c>
      <c r="BG48" s="2258">
        <v>785</v>
      </c>
      <c r="BI48" s="2258">
        <v>2376</v>
      </c>
      <c r="BJ48" s="2258">
        <v>799</v>
      </c>
      <c r="BL48" s="2258">
        <v>3380</v>
      </c>
      <c r="BM48" s="2258">
        <v>1521</v>
      </c>
      <c r="BO48" s="2258" t="s">
        <v>1606</v>
      </c>
      <c r="BP48" s="2258" t="s">
        <v>1607</v>
      </c>
      <c r="BR48" s="2258">
        <v>2366</v>
      </c>
      <c r="BS48" s="2258">
        <v>1493</v>
      </c>
      <c r="BU48" s="2258">
        <v>2454</v>
      </c>
      <c r="BV48" s="2258">
        <v>1560</v>
      </c>
      <c r="BX48" s="2258">
        <v>1041</v>
      </c>
      <c r="BY48" s="2258">
        <v>541</v>
      </c>
      <c r="CA48" s="2258">
        <v>1265</v>
      </c>
      <c r="CB48" s="2258">
        <v>735</v>
      </c>
      <c r="CC48" s="1118"/>
      <c r="CD48" s="2258">
        <v>1316.62326717</v>
      </c>
      <c r="CE48" s="2258">
        <v>231.95431687000001</v>
      </c>
    </row>
    <row r="49" spans="1:86">
      <c r="A49" s="1942"/>
      <c r="B49" s="1118"/>
      <c r="C49" s="1877" t="s">
        <v>178</v>
      </c>
      <c r="D49" s="2258">
        <v>1437</v>
      </c>
      <c r="E49" s="2258">
        <v>595</v>
      </c>
      <c r="F49" s="2258">
        <v>14</v>
      </c>
      <c r="H49" s="2258">
        <v>1465</v>
      </c>
      <c r="I49" s="2258">
        <v>596</v>
      </c>
      <c r="J49" s="2258">
        <v>9</v>
      </c>
      <c r="L49" s="2258">
        <v>1651</v>
      </c>
      <c r="M49" s="2258">
        <v>765</v>
      </c>
      <c r="N49" s="2258">
        <v>9</v>
      </c>
      <c r="P49" s="2258">
        <v>1599</v>
      </c>
      <c r="Q49" s="2258">
        <v>791</v>
      </c>
      <c r="R49" s="2258">
        <v>18</v>
      </c>
      <c r="T49" s="2258">
        <v>1607</v>
      </c>
      <c r="U49" s="2258">
        <v>779</v>
      </c>
      <c r="V49" s="2258">
        <v>66</v>
      </c>
      <c r="X49" s="2258">
        <v>7797</v>
      </c>
      <c r="Y49" s="2258">
        <v>-2635</v>
      </c>
      <c r="Z49" s="2258">
        <v>14</v>
      </c>
      <c r="AB49" s="2258">
        <v>6180</v>
      </c>
      <c r="AC49" s="2258">
        <v>-1683</v>
      </c>
      <c r="AD49" s="2258">
        <v>13</v>
      </c>
      <c r="AF49" s="2258">
        <v>7761</v>
      </c>
      <c r="AG49" s="2258">
        <v>-3795</v>
      </c>
      <c r="AH49" s="2258">
        <v>15</v>
      </c>
      <c r="AJ49" s="2258">
        <v>6316</v>
      </c>
      <c r="AK49" s="2258">
        <v>-3299</v>
      </c>
      <c r="AL49" s="2258">
        <v>23</v>
      </c>
      <c r="AN49" s="2258">
        <v>6045</v>
      </c>
      <c r="AO49" s="2258">
        <v>-1513</v>
      </c>
      <c r="AP49" s="2258">
        <v>136</v>
      </c>
      <c r="AR49" s="2258">
        <v>3810</v>
      </c>
      <c r="AS49" s="2258">
        <v>-977</v>
      </c>
      <c r="AT49" s="2258">
        <v>12</v>
      </c>
      <c r="AV49" s="2258">
        <v>5388</v>
      </c>
      <c r="AW49" s="2258">
        <v>-1838</v>
      </c>
      <c r="AX49" s="2258">
        <v>10</v>
      </c>
      <c r="AZ49" s="2258">
        <v>4465</v>
      </c>
      <c r="BA49" s="2258">
        <v>-1519</v>
      </c>
      <c r="BC49" s="2258">
        <v>5050</v>
      </c>
      <c r="BD49" s="2258">
        <v>-1630</v>
      </c>
      <c r="BF49" s="2258">
        <v>4847</v>
      </c>
      <c r="BG49" s="2258">
        <v>-1327</v>
      </c>
      <c r="BI49" s="2258">
        <v>2854</v>
      </c>
      <c r="BJ49" s="2258">
        <v>-547</v>
      </c>
      <c r="BL49" s="2258">
        <v>5124</v>
      </c>
      <c r="BM49" s="2258">
        <v>-696</v>
      </c>
      <c r="BO49" s="2258" t="s">
        <v>1608</v>
      </c>
      <c r="BP49" s="2258" t="s">
        <v>1609</v>
      </c>
      <c r="BR49" s="2258">
        <v>224</v>
      </c>
      <c r="BS49" s="2258">
        <v>70</v>
      </c>
      <c r="BU49" s="2258">
        <v>328</v>
      </c>
      <c r="BV49" s="2258">
        <v>135</v>
      </c>
      <c r="BX49" s="2258">
        <v>583</v>
      </c>
      <c r="BY49" s="2258">
        <v>279</v>
      </c>
      <c r="CA49" s="2258">
        <v>789</v>
      </c>
      <c r="CB49" s="2258">
        <v>81</v>
      </c>
      <c r="CC49" s="1118"/>
      <c r="CD49" s="2258">
        <v>121.11197243000001</v>
      </c>
      <c r="CE49" s="2258">
        <v>-33.01762317</v>
      </c>
    </row>
    <row r="50" spans="1:86">
      <c r="A50" s="1949" t="s">
        <v>1558</v>
      </c>
      <c r="B50" s="1950"/>
      <c r="C50" s="1950"/>
      <c r="D50" s="2260">
        <v>34853</v>
      </c>
      <c r="E50" s="2260">
        <v>19522</v>
      </c>
      <c r="F50" s="2260">
        <v>7005</v>
      </c>
      <c r="H50" s="2260">
        <v>33285</v>
      </c>
      <c r="I50" s="2260">
        <v>18775</v>
      </c>
      <c r="J50" s="2260">
        <v>7794</v>
      </c>
      <c r="L50" s="2260">
        <v>38171</v>
      </c>
      <c r="M50" s="2260">
        <v>18976</v>
      </c>
      <c r="N50" s="2260">
        <v>8241</v>
      </c>
      <c r="P50" s="2260">
        <v>36259</v>
      </c>
      <c r="Q50" s="2260">
        <v>18095</v>
      </c>
      <c r="R50" s="2260">
        <v>9838</v>
      </c>
      <c r="T50" s="2260">
        <v>36709</v>
      </c>
      <c r="U50" s="2260">
        <v>18082</v>
      </c>
      <c r="V50" s="2260">
        <v>8838</v>
      </c>
      <c r="X50" s="2260">
        <v>34758</v>
      </c>
      <c r="Y50" s="2260">
        <v>16541</v>
      </c>
      <c r="Z50" s="2260">
        <v>7196</v>
      </c>
      <c r="AB50" s="2260">
        <v>40463</v>
      </c>
      <c r="AC50" s="2260">
        <v>19187</v>
      </c>
      <c r="AD50" s="2260">
        <v>9081</v>
      </c>
      <c r="AF50" s="2260">
        <v>41802</v>
      </c>
      <c r="AG50" s="2260">
        <v>19974</v>
      </c>
      <c r="AH50" s="2260">
        <v>11219</v>
      </c>
      <c r="AJ50" s="2260">
        <v>45607</v>
      </c>
      <c r="AK50" s="2260">
        <v>20778</v>
      </c>
      <c r="AL50" s="2260">
        <v>11052</v>
      </c>
      <c r="AN50" s="2260">
        <v>50564</v>
      </c>
      <c r="AO50" s="2260">
        <v>21109</v>
      </c>
      <c r="AP50" s="2260">
        <v>52</v>
      </c>
      <c r="AR50" s="2260">
        <v>55001</v>
      </c>
      <c r="AS50" s="2260">
        <v>21777</v>
      </c>
      <c r="AT50" s="2260">
        <v>12356</v>
      </c>
      <c r="AV50" s="2260">
        <v>57560</v>
      </c>
      <c r="AW50" s="2260">
        <v>23112</v>
      </c>
      <c r="AX50" s="2260">
        <v>10488</v>
      </c>
      <c r="AZ50" s="2260">
        <v>55954</v>
      </c>
      <c r="BA50" s="2260">
        <v>22609</v>
      </c>
      <c r="BC50" s="2260">
        <v>52872</v>
      </c>
      <c r="BD50" s="2260">
        <v>21817</v>
      </c>
      <c r="BF50" s="2260">
        <v>47669</v>
      </c>
      <c r="BG50" s="2260">
        <v>20733</v>
      </c>
      <c r="BI50" s="2260">
        <v>48170</v>
      </c>
      <c r="BJ50" s="2260">
        <v>18998</v>
      </c>
      <c r="BL50" s="2260">
        <v>44136</v>
      </c>
      <c r="BM50" s="2260">
        <v>16399</v>
      </c>
      <c r="BO50" s="2260">
        <v>39607</v>
      </c>
      <c r="BP50" s="2260">
        <v>14094</v>
      </c>
      <c r="BR50" s="2260">
        <v>20205</v>
      </c>
      <c r="BS50" s="2260">
        <v>10363</v>
      </c>
      <c r="BU50" s="2260">
        <v>18030</v>
      </c>
      <c r="BV50" s="2260">
        <v>9024</v>
      </c>
      <c r="BX50" s="2260">
        <v>17359</v>
      </c>
      <c r="BY50" s="2260">
        <v>8366</v>
      </c>
      <c r="CA50" s="2260">
        <v>17632</v>
      </c>
      <c r="CB50" s="2260">
        <v>9003</v>
      </c>
      <c r="CC50" s="1118"/>
      <c r="CD50" s="2260">
        <v>18299.17925488</v>
      </c>
      <c r="CE50" s="2260">
        <v>9630.5900411128005</v>
      </c>
    </row>
    <row r="51" spans="1:86" ht="14.4" thickBot="1">
      <c r="A51" s="1762" t="s">
        <v>144</v>
      </c>
      <c r="B51" s="1952"/>
      <c r="C51" s="1707"/>
      <c r="D51" s="2261">
        <v>60218</v>
      </c>
      <c r="E51" s="2261">
        <v>31426</v>
      </c>
      <c r="F51" s="2261">
        <v>8809</v>
      </c>
      <c r="H51" s="2261">
        <v>58015</v>
      </c>
      <c r="I51" s="2261">
        <v>30163</v>
      </c>
      <c r="J51" s="2261">
        <v>9430</v>
      </c>
      <c r="L51" s="2261">
        <v>59101</v>
      </c>
      <c r="M51" s="2261">
        <v>28779</v>
      </c>
      <c r="N51" s="2261">
        <v>10209</v>
      </c>
      <c r="P51" s="2261">
        <v>62140</v>
      </c>
      <c r="Q51" s="2261">
        <v>32484</v>
      </c>
      <c r="R51" s="2261">
        <v>12013</v>
      </c>
      <c r="T51" s="2261">
        <v>62203</v>
      </c>
      <c r="U51" s="2261">
        <v>33381</v>
      </c>
      <c r="V51" s="2261">
        <v>10888</v>
      </c>
      <c r="X51" s="2261">
        <v>57424</v>
      </c>
      <c r="Y51" s="2261">
        <v>17598</v>
      </c>
      <c r="Z51" s="2261">
        <v>9305</v>
      </c>
      <c r="AB51" s="2261">
        <v>64269</v>
      </c>
      <c r="AC51" s="2261">
        <v>23345</v>
      </c>
      <c r="AD51" s="2261">
        <v>11777</v>
      </c>
      <c r="AF51" s="2261">
        <v>68652</v>
      </c>
      <c r="AG51" s="2261">
        <v>21750</v>
      </c>
      <c r="AH51" s="2261">
        <v>13575</v>
      </c>
      <c r="AJ51" s="2261">
        <v>74476</v>
      </c>
      <c r="AK51" s="2261">
        <v>24483</v>
      </c>
      <c r="AL51" s="2261">
        <v>13481</v>
      </c>
      <c r="AN51" s="2261">
        <v>79151</v>
      </c>
      <c r="AO51" s="2261">
        <v>26855</v>
      </c>
      <c r="AP51" s="2261">
        <v>14715</v>
      </c>
      <c r="AR51" s="2261">
        <v>81978</v>
      </c>
      <c r="AS51" s="2261">
        <v>27866</v>
      </c>
      <c r="AT51" s="2261">
        <v>14867</v>
      </c>
      <c r="AV51" s="2261">
        <v>85199</v>
      </c>
      <c r="AW51" s="2261">
        <v>28773</v>
      </c>
      <c r="AX51" s="2261">
        <v>12731</v>
      </c>
      <c r="AZ51" s="2261">
        <v>81592</v>
      </c>
      <c r="BA51" s="2261">
        <v>28523</v>
      </c>
      <c r="BC51" s="2261">
        <v>77942</v>
      </c>
      <c r="BD51" s="2261">
        <v>27212</v>
      </c>
      <c r="BF51" s="2261">
        <v>70000</v>
      </c>
      <c r="BG51" s="2261">
        <v>25693</v>
      </c>
      <c r="BI51" s="2261">
        <v>68541</v>
      </c>
      <c r="BJ51" s="2261">
        <v>25122</v>
      </c>
      <c r="BL51" s="2261">
        <v>66806</v>
      </c>
      <c r="BM51" s="2261">
        <v>22296</v>
      </c>
      <c r="BO51" s="2261" t="s">
        <v>1610</v>
      </c>
      <c r="BP51" s="2261">
        <v>20752</v>
      </c>
      <c r="BR51" s="2261">
        <v>28460</v>
      </c>
      <c r="BS51" s="2261">
        <v>15223</v>
      </c>
      <c r="BU51" s="2261">
        <v>27786</v>
      </c>
      <c r="BV51" s="2261">
        <v>14421</v>
      </c>
      <c r="BX51" s="2261">
        <v>24879</v>
      </c>
      <c r="BY51" s="2261">
        <v>12039</v>
      </c>
      <c r="CA51" s="2261">
        <v>25032</v>
      </c>
      <c r="CB51" s="2261">
        <v>12459</v>
      </c>
      <c r="CC51" s="1118"/>
      <c r="CD51" s="2261">
        <v>23981.647807140002</v>
      </c>
      <c r="CE51" s="2261">
        <v>12209.150345050915</v>
      </c>
    </row>
    <row r="52" spans="1:86">
      <c r="A52" s="1352"/>
      <c r="B52" s="1118"/>
      <c r="C52" s="1118"/>
      <c r="D52" s="1118"/>
      <c r="E52" s="1118"/>
      <c r="F52" s="1118"/>
      <c r="H52" s="1118"/>
      <c r="I52" s="1118"/>
      <c r="J52" s="1118"/>
      <c r="L52" s="1118"/>
      <c r="M52" s="1118"/>
      <c r="N52" s="1118"/>
      <c r="P52" s="1118"/>
      <c r="Q52" s="1118"/>
      <c r="R52" s="1118"/>
      <c r="T52" s="1118"/>
      <c r="U52" s="1118"/>
      <c r="V52" s="1118"/>
      <c r="X52" s="1118"/>
      <c r="Y52" s="1118"/>
      <c r="Z52" s="1118"/>
      <c r="AB52" s="1118"/>
      <c r="AC52" s="1118"/>
      <c r="AD52" s="1118"/>
      <c r="AF52" s="1118"/>
      <c r="AG52" s="1118"/>
      <c r="AH52" s="1118"/>
      <c r="AJ52" s="1118"/>
      <c r="AK52" s="1118"/>
      <c r="AL52" s="1118"/>
      <c r="AN52" s="1118"/>
      <c r="AO52" s="1118"/>
      <c r="AP52" s="1118"/>
      <c r="AR52" s="1118"/>
      <c r="AS52" s="1118"/>
      <c r="AT52" s="1118"/>
      <c r="AV52" s="1118"/>
      <c r="AW52" s="1118"/>
      <c r="AX52" s="1118"/>
      <c r="AZ52" s="1118"/>
      <c r="BA52" s="1118"/>
      <c r="BC52" s="1118"/>
      <c r="BD52" s="1118"/>
      <c r="BF52" s="1118"/>
      <c r="BG52" s="1118"/>
      <c r="BI52" s="1118"/>
      <c r="BJ52" s="1118"/>
      <c r="BL52" s="1118"/>
      <c r="BM52" s="1118"/>
      <c r="BO52" s="1118"/>
      <c r="BP52" s="1118"/>
      <c r="BR52" s="1118"/>
      <c r="BS52" s="1118"/>
      <c r="BU52" s="1118"/>
      <c r="BV52" s="1118"/>
      <c r="BX52" s="1118"/>
      <c r="BY52" s="1118"/>
      <c r="CA52" s="1118"/>
      <c r="CB52" s="1118"/>
      <c r="CC52" s="1118"/>
      <c r="CD52" s="1118"/>
      <c r="CE52" s="1118"/>
      <c r="CF52" s="1118"/>
      <c r="CG52" s="1118"/>
      <c r="CH52" s="1118"/>
    </row>
  </sheetData>
  <mergeCells count="46">
    <mergeCell ref="P4:R4"/>
    <mergeCell ref="P7:R7"/>
    <mergeCell ref="T4:V4"/>
    <mergeCell ref="T7:V7"/>
    <mergeCell ref="X4:Z4"/>
    <mergeCell ref="X7:Z7"/>
    <mergeCell ref="AB4:AD4"/>
    <mergeCell ref="AB7:AD7"/>
    <mergeCell ref="AJ4:AL4"/>
    <mergeCell ref="AJ7:AL7"/>
    <mergeCell ref="AF4:AH4"/>
    <mergeCell ref="AF7:AH7"/>
    <mergeCell ref="BC7:BD7"/>
    <mergeCell ref="BF7:BG7"/>
    <mergeCell ref="AN4:AP4"/>
    <mergeCell ref="AN7:AP7"/>
    <mergeCell ref="BI7:BJ7"/>
    <mergeCell ref="AR4:AT4"/>
    <mergeCell ref="AR7:AT7"/>
    <mergeCell ref="AV4:AX4"/>
    <mergeCell ref="AZ4:BA4"/>
    <mergeCell ref="BC4:BD4"/>
    <mergeCell ref="BF4:BG4"/>
    <mergeCell ref="BI4:BJ4"/>
    <mergeCell ref="AV7:AX7"/>
    <mergeCell ref="AZ7:BA7"/>
    <mergeCell ref="CD7:CE7"/>
    <mergeCell ref="CA4:CB4"/>
    <mergeCell ref="CD4:CE4"/>
    <mergeCell ref="BL4:BM4"/>
    <mergeCell ref="BO4:BP4"/>
    <mergeCell ref="BR4:BS4"/>
    <mergeCell ref="BU4:BV4"/>
    <mergeCell ref="BX4:BY4"/>
    <mergeCell ref="CA7:CB7"/>
    <mergeCell ref="BL7:BM7"/>
    <mergeCell ref="BX7:BY7"/>
    <mergeCell ref="BU7:BV7"/>
    <mergeCell ref="BO7:BP7"/>
    <mergeCell ref="BR7:BS7"/>
    <mergeCell ref="D4:F4"/>
    <mergeCell ref="D7:F7"/>
    <mergeCell ref="H4:J4"/>
    <mergeCell ref="H7:J7"/>
    <mergeCell ref="L4:N4"/>
    <mergeCell ref="L7:N7"/>
  </mergeCells>
  <hyperlinks>
    <hyperlink ref="A2" location="Contents!A1" display="CRB Setor: Informações adicionais sobre a qualidade creditícia das exposições" xr:uid="{456B680F-0206-4E7F-A823-1B32A54D4CD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ignoredErrors>
    <ignoredError sqref="BO9:BP5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78E54-7218-4FE3-829C-B5014DBE6834}">
  <sheetPr codeName="Planilha25">
    <tabColor rgb="FF73C6A1"/>
  </sheetPr>
  <dimension ref="A1:JO8"/>
  <sheetViews>
    <sheetView showGridLines="0" zoomScale="80" zoomScaleNormal="80" workbookViewId="0">
      <selection activeCell="A7" sqref="A7:K7"/>
    </sheetView>
  </sheetViews>
  <sheetFormatPr defaultColWidth="9.21875" defaultRowHeight="13.8"/>
  <cols>
    <col min="1" max="1" width="15.109375" style="1035" customWidth="1"/>
    <col min="2" max="2" width="14.21875" style="1035" customWidth="1"/>
    <col min="3" max="3" width="11.33203125" style="1035" customWidth="1"/>
    <col min="4" max="4" width="12.21875" style="1035" customWidth="1"/>
    <col min="5" max="5" width="14.21875" style="1035" customWidth="1"/>
    <col min="6" max="6" width="9.21875" style="1035"/>
    <col min="7" max="7" width="16.5546875" style="1035" customWidth="1"/>
    <col min="8" max="8" width="15.44140625" style="1035" customWidth="1"/>
    <col min="9" max="9" width="12.33203125" style="1035" customWidth="1"/>
    <col min="10" max="10" width="13.109375" style="1035" customWidth="1"/>
    <col min="11" max="11" width="12.88671875" style="1035" customWidth="1"/>
    <col min="12" max="12" width="9.21875" style="1035"/>
    <col min="13" max="13" width="15.109375" style="1035" customWidth="1"/>
    <col min="14" max="14" width="14.21875" style="1035" customWidth="1"/>
    <col min="15" max="15" width="11.33203125" style="1035" customWidth="1"/>
    <col min="16" max="16" width="12.21875" style="1035" customWidth="1"/>
    <col min="17" max="17" width="14.21875" style="1035" customWidth="1"/>
    <col min="18" max="18" width="9.21875" style="1035" bestFit="1"/>
    <col min="19" max="19" width="16.5546875" style="1035" customWidth="1"/>
    <col min="20" max="20" width="15.44140625" style="1035" customWidth="1"/>
    <col min="21" max="21" width="12.33203125" style="1035" customWidth="1"/>
    <col min="22" max="22" width="13.109375" style="1035" customWidth="1"/>
    <col min="23" max="23" width="12.88671875" style="1035" customWidth="1"/>
    <col min="24" max="24" width="9.21875" style="1035" bestFit="1"/>
    <col min="25" max="26" width="9.21875" style="1035" bestFit="1" customWidth="1"/>
    <col min="27" max="27" width="18.6640625" style="1035" customWidth="1"/>
    <col min="28" max="28" width="19.21875" style="1035" customWidth="1"/>
    <col min="29" max="29" width="16.5546875" style="1035" customWidth="1"/>
    <col min="30" max="31" width="14.21875" style="1035" customWidth="1"/>
    <col min="32" max="32" width="1.21875" style="1035" customWidth="1"/>
    <col min="33" max="33" width="16.21875" style="1035" customWidth="1"/>
    <col min="34" max="34" width="20.109375" style="1035" customWidth="1"/>
    <col min="35" max="35" width="15" style="1035" customWidth="1"/>
    <col min="36" max="36" width="15.44140625" style="1035" customWidth="1"/>
    <col min="37" max="38" width="9.21875" style="1035" bestFit="1" customWidth="1"/>
    <col min="39" max="39" width="19.21875" style="1035" customWidth="1"/>
    <col min="40" max="40" width="16.21875" style="1035" bestFit="1" customWidth="1"/>
    <col min="41" max="41" width="12.77734375" style="1035" bestFit="1" customWidth="1"/>
    <col min="42" max="42" width="16.21875" style="1035" bestFit="1" customWidth="1"/>
    <col min="43" max="43" width="11.21875" style="1035" customWidth="1"/>
    <col min="44" max="44" width="1.21875" style="1035" customWidth="1"/>
    <col min="45" max="45" width="17.77734375" style="1035" bestFit="1" customWidth="1"/>
    <col min="46" max="46" width="16.21875" style="1035" bestFit="1" customWidth="1"/>
    <col min="47" max="47" width="12.77734375" style="1035" bestFit="1" customWidth="1"/>
    <col min="48" max="48" width="16.21875" style="1035" bestFit="1" customWidth="1"/>
    <col min="49" max="49" width="12.44140625" style="1035" bestFit="1" customWidth="1"/>
    <col min="50" max="50" width="1.21875" style="1035" customWidth="1"/>
    <col min="51" max="51" width="19.21875" style="1035" customWidth="1"/>
    <col min="52" max="52" width="16.21875" style="1035" bestFit="1" customWidth="1"/>
    <col min="53" max="53" width="12.77734375" style="1035" bestFit="1" customWidth="1"/>
    <col min="54" max="54" width="16.21875" style="1035" bestFit="1" customWidth="1"/>
    <col min="55" max="55" width="11.21875" style="1035" customWidth="1"/>
    <col min="56" max="56" width="1.21875" style="1035" customWidth="1"/>
    <col min="57" max="57" width="17.77734375" style="1035" bestFit="1" customWidth="1"/>
    <col min="58" max="58" width="16.21875" style="1035" bestFit="1" customWidth="1"/>
    <col min="59" max="59" width="12.77734375" style="1035" bestFit="1" customWidth="1"/>
    <col min="60" max="60" width="16.21875" style="1035" bestFit="1" customWidth="1"/>
    <col min="61" max="61" width="12.44140625" style="1035" bestFit="1" customWidth="1"/>
    <col min="62" max="62" width="1.21875" style="1035" customWidth="1"/>
    <col min="63" max="63" width="19.21875" style="1035" customWidth="1"/>
    <col min="64" max="64" width="16.21875" style="1035" bestFit="1" customWidth="1"/>
    <col min="65" max="65" width="12.77734375" style="1035" bestFit="1" customWidth="1"/>
    <col min="66" max="66" width="16.21875" style="1035" bestFit="1" customWidth="1"/>
    <col min="67" max="67" width="11.21875" style="1035" customWidth="1"/>
    <col min="68" max="68" width="1.21875" style="1035" customWidth="1"/>
    <col min="69" max="69" width="17.77734375" style="1035" bestFit="1" customWidth="1"/>
    <col min="70" max="70" width="16.21875" style="1035" bestFit="1" customWidth="1"/>
    <col min="71" max="71" width="12.77734375" style="1035" bestFit="1" customWidth="1"/>
    <col min="72" max="72" width="16.21875" style="1035" bestFit="1" customWidth="1"/>
    <col min="73" max="73" width="12.44140625" style="1035" bestFit="1" customWidth="1"/>
    <col min="74" max="74" width="1.21875" style="1035" customWidth="1"/>
    <col min="75" max="75" width="19.21875" style="1035" customWidth="1"/>
    <col min="76" max="76" width="16.21875" style="1035" bestFit="1" customWidth="1"/>
    <col min="77" max="77" width="12.77734375" style="1035" bestFit="1" customWidth="1"/>
    <col min="78" max="78" width="16.21875" style="1035" bestFit="1" customWidth="1"/>
    <col min="79" max="79" width="11.21875" style="1035" customWidth="1"/>
    <col min="80" max="80" width="1.21875" style="1035" customWidth="1"/>
    <col min="81" max="81" width="17.77734375" style="1035" bestFit="1" customWidth="1"/>
    <col min="82" max="82" width="16.21875" style="1035" bestFit="1" customWidth="1"/>
    <col min="83" max="83" width="12.77734375" style="1035" bestFit="1" customWidth="1"/>
    <col min="84" max="84" width="16.21875" style="1035" bestFit="1" customWidth="1"/>
    <col min="85" max="85" width="12.44140625" style="1035" bestFit="1" customWidth="1"/>
    <col min="86" max="86" width="1.21875" style="1035" customWidth="1"/>
    <col min="87" max="87" width="19.21875" style="1035" customWidth="1"/>
    <col min="88" max="88" width="16.21875" style="1035" bestFit="1" customWidth="1"/>
    <col min="89" max="89" width="12.77734375" style="1035" bestFit="1" customWidth="1"/>
    <col min="90" max="90" width="16.21875" style="1035" bestFit="1" customWidth="1"/>
    <col min="91" max="91" width="11.21875" style="1035" customWidth="1"/>
    <col min="92" max="92" width="1.21875" style="1035" customWidth="1"/>
    <col min="93" max="93" width="17.77734375" style="1035" bestFit="1" customWidth="1"/>
    <col min="94" max="94" width="16.21875" style="1035" bestFit="1" customWidth="1"/>
    <col min="95" max="95" width="12.77734375" style="1035" bestFit="1" customWidth="1"/>
    <col min="96" max="96" width="16.21875" style="1035" bestFit="1" customWidth="1"/>
    <col min="97" max="97" width="12.44140625" style="1035" bestFit="1" customWidth="1"/>
    <col min="98" max="98" width="1.21875" style="1035" customWidth="1"/>
    <col min="99" max="99" width="19.21875" style="1035" customWidth="1"/>
    <col min="100" max="100" width="16.21875" style="1035" bestFit="1" customWidth="1"/>
    <col min="101" max="101" width="12.77734375" style="1035" bestFit="1" customWidth="1"/>
    <col min="102" max="102" width="16.21875" style="1035" bestFit="1" customWidth="1"/>
    <col min="103" max="103" width="11.21875" style="1035" customWidth="1"/>
    <col min="104" max="104" width="1.21875" style="1035" customWidth="1"/>
    <col min="105" max="105" width="17.77734375" style="1035" bestFit="1" customWidth="1"/>
    <col min="106" max="106" width="16.21875" style="1035" bestFit="1" customWidth="1"/>
    <col min="107" max="107" width="12.77734375" style="1035" bestFit="1" customWidth="1"/>
    <col min="108" max="108" width="16.21875" style="1035" bestFit="1" customWidth="1"/>
    <col min="109" max="109" width="12.44140625" style="1035" bestFit="1" customWidth="1"/>
    <col min="110" max="110" width="1.21875" style="1035" customWidth="1"/>
    <col min="111" max="111" width="19.21875" style="1035" customWidth="1"/>
    <col min="112" max="112" width="16.21875" style="1035" bestFit="1" customWidth="1"/>
    <col min="113" max="113" width="12.77734375" style="1035" bestFit="1" customWidth="1"/>
    <col min="114" max="114" width="16.21875" style="1035" bestFit="1" customWidth="1"/>
    <col min="115" max="115" width="11.21875" style="1035" customWidth="1"/>
    <col min="116" max="116" width="1.21875" style="1035" customWidth="1"/>
    <col min="117" max="117" width="17.77734375" style="1035" bestFit="1" customWidth="1"/>
    <col min="118" max="118" width="16.21875" style="1035" bestFit="1" customWidth="1"/>
    <col min="119" max="119" width="12.77734375" style="1035" bestFit="1" customWidth="1"/>
    <col min="120" max="120" width="16.21875" style="1035" bestFit="1" customWidth="1"/>
    <col min="121" max="121" width="12.44140625" style="1035" bestFit="1" customWidth="1"/>
    <col min="122" max="122" width="1.21875" style="1035" customWidth="1"/>
    <col min="123" max="123" width="19.21875" style="1035" customWidth="1"/>
    <col min="124" max="124" width="16.21875" style="1035" bestFit="1" customWidth="1"/>
    <col min="125" max="125" width="12.77734375" style="1035" bestFit="1" customWidth="1"/>
    <col min="126" max="126" width="16.21875" style="1035" bestFit="1" customWidth="1"/>
    <col min="127" max="127" width="11.21875" style="1035" customWidth="1"/>
    <col min="128" max="128" width="1.21875" style="1035" customWidth="1"/>
    <col min="129" max="129" width="16" style="1035" bestFit="1" customWidth="1"/>
    <col min="130" max="130" width="16.21875" style="1035" bestFit="1" customWidth="1"/>
    <col min="131" max="131" width="12.77734375" style="1035" bestFit="1" customWidth="1"/>
    <col min="132" max="132" width="16.21875" style="1035" bestFit="1" customWidth="1"/>
    <col min="133" max="133" width="12.44140625" style="1035" bestFit="1" customWidth="1"/>
    <col min="134" max="134" width="1.21875" style="1035" customWidth="1"/>
    <col min="135" max="135" width="19.21875" style="1035" customWidth="1"/>
    <col min="136" max="136" width="16.21875" style="1035" bestFit="1" customWidth="1"/>
    <col min="137" max="137" width="12.77734375" style="1035" bestFit="1" customWidth="1"/>
    <col min="138" max="138" width="16.21875" style="1035" bestFit="1" customWidth="1"/>
    <col min="139" max="139" width="11.21875" style="1035" customWidth="1"/>
    <col min="140" max="140" width="1.21875" style="1035" customWidth="1"/>
    <col min="141" max="141" width="16" style="1035" bestFit="1" customWidth="1"/>
    <col min="142" max="142" width="16.21875" style="1035" bestFit="1" customWidth="1"/>
    <col min="143" max="143" width="12.77734375" style="1035" bestFit="1" customWidth="1"/>
    <col min="144" max="144" width="16.21875" style="1035" bestFit="1" customWidth="1"/>
    <col min="145" max="145" width="12.44140625" style="1035" bestFit="1" customWidth="1"/>
    <col min="146" max="146" width="1.21875" style="1035" customWidth="1"/>
    <col min="147" max="147" width="19.21875" style="1035" customWidth="1"/>
    <col min="148" max="148" width="16.21875" style="1035" bestFit="1" customWidth="1"/>
    <col min="149" max="149" width="12.77734375" style="1035" bestFit="1" customWidth="1"/>
    <col min="150" max="150" width="16.21875" style="1035" bestFit="1" customWidth="1"/>
    <col min="151" max="151" width="11.21875" style="1035" customWidth="1"/>
    <col min="152" max="152" width="1.21875" style="1035" customWidth="1"/>
    <col min="153" max="153" width="16" style="1035" bestFit="1" customWidth="1"/>
    <col min="154" max="154" width="16.21875" style="1035" bestFit="1" customWidth="1"/>
    <col min="155" max="155" width="12.77734375" style="1035" bestFit="1" customWidth="1"/>
    <col min="156" max="156" width="16.21875" style="1035" bestFit="1" customWidth="1"/>
    <col min="157" max="157" width="12.44140625" style="1035" bestFit="1" customWidth="1"/>
    <col min="158" max="158" width="1.21875" style="1035" customWidth="1"/>
    <col min="159" max="159" width="19.21875" style="1035" customWidth="1"/>
    <col min="160" max="160" width="16.21875" style="1035" bestFit="1" customWidth="1"/>
    <col min="161" max="161" width="12.77734375" style="1035" bestFit="1" customWidth="1"/>
    <col min="162" max="162" width="16.21875" style="1035" bestFit="1" customWidth="1"/>
    <col min="163" max="163" width="11.21875" style="1035" customWidth="1"/>
    <col min="164" max="164" width="1.21875" style="1035" customWidth="1"/>
    <col min="165" max="165" width="16" style="1035" bestFit="1" customWidth="1"/>
    <col min="166" max="166" width="16.21875" style="1035" bestFit="1" customWidth="1"/>
    <col min="167" max="167" width="12.77734375" style="1035" bestFit="1" customWidth="1"/>
    <col min="168" max="168" width="16.21875" style="1035" bestFit="1" customWidth="1"/>
    <col min="169" max="169" width="12.44140625" style="1035" bestFit="1" customWidth="1"/>
    <col min="170" max="170" width="1.21875" style="1035" customWidth="1"/>
    <col min="171" max="171" width="19.21875" style="1035" customWidth="1"/>
    <col min="172" max="172" width="16.21875" style="1035" bestFit="1" customWidth="1"/>
    <col min="173" max="173" width="12.77734375" style="1035" bestFit="1" customWidth="1"/>
    <col min="174" max="174" width="16.21875" style="1035" bestFit="1" customWidth="1"/>
    <col min="175" max="175" width="11.21875" style="1035" customWidth="1"/>
    <col min="176" max="176" width="1.21875" style="1035" customWidth="1"/>
    <col min="177" max="177" width="16" style="1035" bestFit="1" customWidth="1"/>
    <col min="178" max="178" width="16.21875" style="1035" bestFit="1" customWidth="1"/>
    <col min="179" max="179" width="12.77734375" style="1035" bestFit="1" customWidth="1"/>
    <col min="180" max="180" width="16.21875" style="1035" bestFit="1" customWidth="1"/>
    <col min="181" max="181" width="12.44140625" style="1035" bestFit="1" customWidth="1"/>
    <col min="182" max="182" width="1.21875" style="1035" customWidth="1"/>
    <col min="183" max="183" width="19.21875" style="1035" customWidth="1"/>
    <col min="184" max="184" width="16.21875" style="1035" bestFit="1" customWidth="1"/>
    <col min="185" max="185" width="12.77734375" style="1035" bestFit="1" customWidth="1"/>
    <col min="186" max="186" width="16.21875" style="1035" bestFit="1" customWidth="1"/>
    <col min="187" max="187" width="11.21875" style="1035" customWidth="1"/>
    <col min="188" max="188" width="1.21875" style="1035" customWidth="1"/>
    <col min="189" max="189" width="16" style="1035" bestFit="1" customWidth="1"/>
    <col min="190" max="190" width="16.21875" style="1035" bestFit="1" customWidth="1"/>
    <col min="191" max="191" width="12.77734375" style="1035" bestFit="1" customWidth="1"/>
    <col min="192" max="192" width="16.21875" style="1035" bestFit="1" customWidth="1"/>
    <col min="193" max="193" width="12.44140625" style="1035" bestFit="1" customWidth="1"/>
    <col min="194" max="194" width="1.21875" style="1035" customWidth="1"/>
    <col min="195" max="195" width="19.21875" style="1035" customWidth="1"/>
    <col min="196" max="196" width="16.21875" style="1035" bestFit="1" customWidth="1"/>
    <col min="197" max="197" width="12.77734375" style="1035" bestFit="1" customWidth="1"/>
    <col min="198" max="198" width="16.21875" style="1035" bestFit="1" customWidth="1"/>
    <col min="199" max="199" width="11.21875" style="1035" customWidth="1"/>
    <col min="200" max="200" width="1.21875" style="1035" customWidth="1"/>
    <col min="201" max="201" width="16" style="1035" bestFit="1" customWidth="1"/>
    <col min="202" max="202" width="16.21875" style="1035" bestFit="1" customWidth="1"/>
    <col min="203" max="203" width="12.77734375" style="1035" bestFit="1" customWidth="1"/>
    <col min="204" max="204" width="16.21875" style="1035" bestFit="1" customWidth="1"/>
    <col min="205" max="205" width="12.44140625" style="1035" bestFit="1" customWidth="1"/>
    <col min="206" max="206" width="1.21875" style="1035" customWidth="1"/>
    <col min="207" max="207" width="19.21875" style="1035" customWidth="1"/>
    <col min="208" max="208" width="16.21875" style="1035" bestFit="1" customWidth="1"/>
    <col min="209" max="209" width="12.77734375" style="1035" bestFit="1" customWidth="1"/>
    <col min="210" max="210" width="16.21875" style="1035" bestFit="1" customWidth="1"/>
    <col min="211" max="211" width="11.21875" style="1035" customWidth="1"/>
    <col min="212" max="212" width="1.21875" style="1035" customWidth="1"/>
    <col min="213" max="213" width="16" style="1035" bestFit="1" customWidth="1"/>
    <col min="214" max="214" width="16.21875" style="1035" bestFit="1" customWidth="1"/>
    <col min="215" max="215" width="12.77734375" style="1035" bestFit="1" customWidth="1"/>
    <col min="216" max="216" width="16.21875" style="1035" bestFit="1" customWidth="1"/>
    <col min="217" max="217" width="12.44140625" style="1035" bestFit="1" customWidth="1"/>
    <col min="218" max="218" width="1.21875" style="1035" customWidth="1"/>
    <col min="219" max="219" width="19.21875" style="1035" customWidth="1"/>
    <col min="220" max="220" width="16.21875" style="1035" bestFit="1" customWidth="1"/>
    <col min="221" max="221" width="12.77734375" style="1035" bestFit="1" customWidth="1"/>
    <col min="222" max="222" width="16.21875" style="1035" bestFit="1" customWidth="1"/>
    <col min="223" max="223" width="11.21875" style="1035" customWidth="1"/>
    <col min="224" max="224" width="1.21875" style="1035" customWidth="1"/>
    <col min="225" max="225" width="16" style="1035" bestFit="1" customWidth="1"/>
    <col min="226" max="226" width="16.21875" style="1035" bestFit="1" customWidth="1"/>
    <col min="227" max="227" width="12.77734375" style="1035" bestFit="1" customWidth="1"/>
    <col min="228" max="228" width="16.21875" style="1035" bestFit="1" customWidth="1"/>
    <col min="229" max="229" width="12.44140625" style="1035" bestFit="1" customWidth="1"/>
    <col min="230" max="230" width="1.21875" style="1035" customWidth="1"/>
    <col min="231" max="231" width="19.21875" style="1035" customWidth="1"/>
    <col min="232" max="232" width="16.21875" style="1035" bestFit="1" customWidth="1"/>
    <col min="233" max="233" width="12.77734375" style="1035" bestFit="1" customWidth="1"/>
    <col min="234" max="234" width="16.21875" style="1035" bestFit="1" customWidth="1"/>
    <col min="235" max="235" width="11.21875" style="1035" customWidth="1"/>
    <col min="236" max="236" width="1.21875" style="1035" customWidth="1"/>
    <col min="237" max="237" width="16" style="1035" bestFit="1" customWidth="1"/>
    <col min="238" max="238" width="16.21875" style="1035" bestFit="1" customWidth="1"/>
    <col min="239" max="239" width="12.77734375" style="1035" bestFit="1" customWidth="1"/>
    <col min="240" max="240" width="16.21875" style="1035" bestFit="1" customWidth="1"/>
    <col min="241" max="241" width="12.44140625" style="1035" bestFit="1" customWidth="1"/>
    <col min="242" max="242" width="1.21875" style="1035" customWidth="1"/>
    <col min="243" max="243" width="19.21875" style="1035" customWidth="1"/>
    <col min="244" max="244" width="16.21875" style="1035" bestFit="1" customWidth="1"/>
    <col min="245" max="245" width="12.77734375" style="1035" bestFit="1" customWidth="1"/>
    <col min="246" max="246" width="16.21875" style="1035" bestFit="1" customWidth="1"/>
    <col min="247" max="247" width="11.21875" style="1035" customWidth="1"/>
    <col min="248" max="248" width="1.21875" style="1035" customWidth="1"/>
    <col min="249" max="249" width="16" style="1035" bestFit="1" customWidth="1"/>
    <col min="250" max="250" width="16.21875" style="1035" bestFit="1" customWidth="1"/>
    <col min="251" max="251" width="12.77734375" style="1035" bestFit="1" customWidth="1"/>
    <col min="252" max="252" width="16.21875" style="1035" bestFit="1" customWidth="1"/>
    <col min="253" max="253" width="12.44140625" style="1035" bestFit="1" customWidth="1"/>
    <col min="254" max="254" width="1.21875" style="1035" customWidth="1"/>
    <col min="255" max="255" width="19.21875" style="1035" customWidth="1"/>
    <col min="256" max="256" width="16.21875" style="1035" bestFit="1" customWidth="1"/>
    <col min="257" max="257" width="12.77734375" style="1035" bestFit="1" customWidth="1"/>
    <col min="258" max="258" width="16.21875" style="1035" bestFit="1" customWidth="1"/>
    <col min="259" max="259" width="11.21875" style="1035" customWidth="1"/>
    <col min="260" max="260" width="1.21875" style="1035" customWidth="1"/>
    <col min="261" max="261" width="16" style="1035" bestFit="1" customWidth="1"/>
    <col min="262" max="262" width="16.21875" style="1035" bestFit="1" customWidth="1"/>
    <col min="263" max="263" width="12.77734375" style="1035" bestFit="1" customWidth="1"/>
    <col min="264" max="264" width="16.21875" style="1035" bestFit="1" customWidth="1"/>
    <col min="265" max="265" width="12.44140625" style="1035" bestFit="1" customWidth="1"/>
    <col min="266" max="269" width="9.21875" style="1035" bestFit="1" customWidth="1"/>
    <col min="270" max="270" width="9.21875" style="1035" bestFit="1"/>
    <col min="271" max="275" width="9.21875" style="1035" bestFit="1" customWidth="1"/>
    <col min="276" max="276" width="9.21875" style="1035" bestFit="1"/>
    <col min="277" max="16384" width="9.21875" style="1035"/>
  </cols>
  <sheetData>
    <row r="1" spans="1:275" s="1209" customFormat="1">
      <c r="AM1" s="1324"/>
      <c r="AN1" s="1210"/>
      <c r="AO1" s="1211"/>
      <c r="AP1" s="1208"/>
      <c r="AY1" s="1324"/>
      <c r="AZ1" s="1210"/>
      <c r="BA1" s="1211"/>
      <c r="BB1" s="1208"/>
      <c r="BK1" s="1324"/>
      <c r="BL1" s="1210"/>
      <c r="BM1" s="1211"/>
      <c r="BN1" s="1208"/>
      <c r="BW1" s="1324"/>
      <c r="BX1" s="1210"/>
      <c r="BY1" s="1211"/>
      <c r="BZ1" s="1208"/>
      <c r="CI1" s="1324"/>
      <c r="CJ1" s="1210"/>
      <c r="CK1" s="1211"/>
      <c r="CL1" s="1208"/>
      <c r="CU1" s="1324"/>
      <c r="CV1" s="1210"/>
      <c r="CW1" s="1211"/>
      <c r="CX1" s="1208"/>
      <c r="DG1" s="1324"/>
      <c r="DH1" s="1210"/>
      <c r="DI1" s="1211"/>
      <c r="DJ1" s="1208"/>
      <c r="DS1" s="1324"/>
      <c r="DT1" s="1210"/>
      <c r="DU1" s="1211"/>
      <c r="DV1" s="1208"/>
      <c r="EE1" s="1324"/>
      <c r="EF1" s="1210"/>
      <c r="EG1" s="1211"/>
      <c r="EH1" s="1208"/>
      <c r="EQ1" s="1324"/>
      <c r="ER1" s="1210"/>
      <c r="ES1" s="1211"/>
      <c r="ET1" s="1208"/>
      <c r="FC1" s="1324"/>
      <c r="FD1" s="1210"/>
      <c r="FE1" s="1211"/>
      <c r="FF1" s="1208"/>
      <c r="FO1" s="1324"/>
      <c r="FP1" s="1210"/>
      <c r="FQ1" s="1211"/>
      <c r="FR1" s="1208"/>
      <c r="GA1" s="1324"/>
      <c r="GB1" s="1210"/>
      <c r="GC1" s="1211"/>
      <c r="GD1" s="1208"/>
      <c r="GM1" s="1324"/>
      <c r="GN1" s="1210"/>
      <c r="GO1" s="1211"/>
      <c r="GP1" s="1208"/>
      <c r="GY1" s="1324"/>
      <c r="GZ1" s="1210"/>
      <c r="HA1" s="1211"/>
      <c r="HB1" s="1208"/>
      <c r="HK1" s="1324"/>
      <c r="HL1" s="1210"/>
      <c r="HM1" s="1211"/>
      <c r="HN1" s="1208"/>
      <c r="HW1" s="1324"/>
      <c r="HX1" s="1210"/>
      <c r="HY1" s="1211"/>
      <c r="HZ1" s="1208"/>
      <c r="II1" s="1324"/>
      <c r="IJ1" s="1210"/>
      <c r="IK1" s="1211"/>
      <c r="IL1" s="1208"/>
      <c r="IT1" s="1035"/>
      <c r="IU1" s="1324"/>
      <c r="IV1" s="1210"/>
      <c r="IW1" s="1211"/>
      <c r="IX1" s="1208"/>
    </row>
    <row r="2" spans="1:275" ht="15.6">
      <c r="A2" s="2422" t="s">
        <v>1611</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5"/>
      <c r="AB2" s="1646"/>
      <c r="AC2" s="1646"/>
      <c r="AD2" s="1646"/>
      <c r="AE2" s="1646"/>
      <c r="AF2" s="1921"/>
      <c r="AG2" s="1646"/>
      <c r="AH2" s="1646"/>
      <c r="AI2" s="1646"/>
      <c r="AJ2" s="1646"/>
      <c r="AK2" s="1646"/>
      <c r="AL2" s="1646"/>
      <c r="AM2" s="1645"/>
      <c r="AN2" s="1646"/>
      <c r="AO2" s="1921"/>
      <c r="AP2" s="1911"/>
      <c r="AQ2" s="1912"/>
      <c r="AR2" s="1921"/>
      <c r="AS2" s="1921"/>
      <c r="AT2" s="1912"/>
      <c r="AU2" s="1646"/>
      <c r="AV2" s="1646"/>
      <c r="AW2" s="1646"/>
      <c r="AX2" s="1646"/>
      <c r="AY2" s="1646"/>
      <c r="AZ2" s="1646"/>
      <c r="BA2" s="1921"/>
      <c r="BB2" s="1911"/>
      <c r="BC2" s="1912"/>
      <c r="BD2" s="1921"/>
      <c r="BE2" s="1921"/>
      <c r="BF2" s="1912"/>
      <c r="BG2" s="1646"/>
      <c r="BH2" s="1646"/>
      <c r="BI2" s="1646"/>
      <c r="BJ2" s="1921"/>
      <c r="BK2" s="1646"/>
      <c r="BL2" s="1646"/>
      <c r="BM2" s="1921"/>
      <c r="BN2" s="1911"/>
      <c r="BO2" s="1912"/>
      <c r="BP2" s="1921"/>
      <c r="BQ2" s="1921"/>
      <c r="BR2" s="1912"/>
      <c r="BS2" s="1646"/>
      <c r="BT2" s="1646"/>
      <c r="BU2" s="1646"/>
      <c r="BV2" s="1921"/>
      <c r="BW2" s="1911"/>
      <c r="BX2" s="1912"/>
      <c r="BY2" s="1921"/>
      <c r="BZ2" s="1921"/>
      <c r="CA2" s="1912"/>
      <c r="CB2" s="1921"/>
      <c r="CC2" s="1646"/>
      <c r="CD2" s="1646"/>
      <c r="CE2" s="1646"/>
      <c r="CF2" s="1646"/>
      <c r="CG2" s="1646"/>
      <c r="CH2" s="1921"/>
      <c r="CI2" s="1911"/>
      <c r="CJ2" s="1912"/>
      <c r="CK2" s="1921"/>
      <c r="CL2" s="1921"/>
      <c r="CM2" s="1912"/>
      <c r="CN2" s="1921"/>
      <c r="CO2" s="1646"/>
      <c r="CP2" s="1646"/>
      <c r="CQ2" s="1646"/>
      <c r="CR2" s="1646"/>
      <c r="CS2" s="1646"/>
      <c r="CT2" s="1921"/>
      <c r="CU2" s="1911"/>
      <c r="CV2" s="1912"/>
      <c r="CW2" s="1921"/>
      <c r="CX2" s="1921"/>
      <c r="CY2" s="1912"/>
      <c r="CZ2" s="1921"/>
      <c r="DA2" s="1646"/>
      <c r="DB2" s="1646"/>
      <c r="DC2" s="1646"/>
      <c r="DD2" s="1646"/>
      <c r="DE2" s="1646"/>
      <c r="DF2" s="1921"/>
      <c r="DG2" s="1646"/>
      <c r="DH2" s="1646"/>
      <c r="DI2" s="1646"/>
      <c r="DJ2" s="1646"/>
      <c r="DK2" s="1646"/>
      <c r="DL2" s="1646"/>
      <c r="DM2" s="1646"/>
      <c r="DN2" s="1646"/>
      <c r="DO2" s="1646"/>
      <c r="DP2" s="1646"/>
      <c r="DQ2" s="1646"/>
      <c r="DR2" s="1921"/>
      <c r="DS2" s="1646"/>
      <c r="DT2" s="1646"/>
      <c r="DU2" s="1646"/>
      <c r="DV2" s="1646"/>
      <c r="DW2" s="1646"/>
      <c r="DX2" s="1646"/>
      <c r="DY2" s="1646"/>
      <c r="DZ2" s="1646"/>
      <c r="EA2" s="1646"/>
      <c r="EB2" s="1646"/>
      <c r="EC2" s="1646"/>
      <c r="ED2" s="1921"/>
      <c r="EE2" s="1646"/>
      <c r="EF2" s="1646"/>
      <c r="EG2" s="1646"/>
      <c r="EH2" s="1646"/>
      <c r="EI2" s="1646"/>
      <c r="EJ2" s="1646"/>
      <c r="EK2" s="1646"/>
      <c r="EL2" s="1646"/>
      <c r="EM2" s="1646"/>
      <c r="EN2" s="1646"/>
      <c r="EO2" s="1646"/>
      <c r="EP2" s="1921"/>
      <c r="EQ2" s="1646"/>
      <c r="ER2" s="1646"/>
      <c r="ES2" s="1646"/>
      <c r="ET2" s="1646"/>
      <c r="EU2" s="1646"/>
      <c r="EV2" s="1646"/>
      <c r="EW2" s="1646"/>
      <c r="EX2" s="1646"/>
      <c r="EY2" s="1646"/>
      <c r="EZ2" s="1646"/>
      <c r="FA2" s="1646"/>
      <c r="FB2" s="1921"/>
      <c r="FC2" s="1646"/>
      <c r="FD2" s="1646"/>
      <c r="FE2" s="1646"/>
      <c r="FF2" s="1646"/>
      <c r="FG2" s="1646"/>
      <c r="FH2" s="1646"/>
      <c r="FI2" s="1646"/>
      <c r="FJ2" s="1646"/>
      <c r="FK2" s="1646"/>
      <c r="FL2" s="1646"/>
      <c r="FM2" s="1646"/>
      <c r="FN2" s="1921"/>
      <c r="FO2" s="1646"/>
      <c r="FP2" s="1646"/>
      <c r="FQ2" s="1646"/>
      <c r="FR2" s="1646"/>
      <c r="FS2" s="1646"/>
      <c r="FT2" s="1646"/>
      <c r="FU2" s="1646"/>
      <c r="FV2" s="1646"/>
      <c r="FW2" s="1646"/>
      <c r="FX2" s="1646"/>
      <c r="FY2" s="1646"/>
      <c r="FZ2" s="1921"/>
      <c r="GA2" s="1468"/>
      <c r="GB2" s="1861"/>
      <c r="GC2" s="1862"/>
      <c r="GD2" s="1862"/>
      <c r="GE2" s="1912"/>
      <c r="GF2" s="1921"/>
      <c r="GG2" s="1646"/>
      <c r="GH2" s="1646"/>
      <c r="GI2" s="1646"/>
      <c r="GJ2" s="1646"/>
      <c r="GK2" s="1646"/>
      <c r="GL2" s="1921"/>
      <c r="GM2" s="1468"/>
      <c r="GN2" s="1861"/>
      <c r="GO2" s="1862"/>
      <c r="GP2" s="1862"/>
      <c r="GQ2" s="1912"/>
      <c r="GR2" s="1921"/>
      <c r="GS2" s="1646"/>
      <c r="GT2" s="1646"/>
      <c r="GU2" s="1646"/>
      <c r="GV2" s="1646"/>
      <c r="GW2" s="1646"/>
      <c r="GX2" s="1921"/>
      <c r="GY2" s="1468"/>
      <c r="GZ2" s="1861"/>
      <c r="HA2" s="1862"/>
      <c r="HB2" s="1862"/>
      <c r="HC2" s="1912"/>
      <c r="HD2" s="1921"/>
      <c r="HE2" s="1646"/>
      <c r="HF2" s="1646"/>
      <c r="HG2" s="1646"/>
      <c r="HH2" s="1646"/>
      <c r="HI2" s="1646"/>
      <c r="HJ2" s="1921"/>
      <c r="HK2" s="1646"/>
      <c r="HL2" s="1646"/>
      <c r="HM2" s="1646"/>
      <c r="HN2" s="1646"/>
      <c r="HO2" s="1646"/>
      <c r="HP2" s="1646"/>
      <c r="HQ2" s="1646"/>
      <c r="HR2" s="1646"/>
      <c r="HS2" s="1646"/>
      <c r="HT2" s="1646"/>
      <c r="HU2" s="1646"/>
      <c r="HV2" s="1921"/>
      <c r="HW2" s="1646"/>
      <c r="HX2" s="1646"/>
      <c r="HY2" s="1646"/>
      <c r="HZ2" s="1646"/>
      <c r="IA2" s="1646"/>
      <c r="IB2" s="1646"/>
      <c r="IC2" s="1646"/>
      <c r="ID2" s="1646"/>
      <c r="IE2" s="1646"/>
      <c r="IF2" s="1646"/>
      <c r="IG2" s="1646"/>
      <c r="IH2" s="1646"/>
      <c r="II2" s="1646"/>
      <c r="IJ2" s="1861"/>
      <c r="IK2" s="1862"/>
      <c r="IL2" s="1862"/>
      <c r="IM2" s="1912"/>
      <c r="IN2" s="1921"/>
      <c r="IO2" s="1646"/>
      <c r="IP2" s="1646"/>
      <c r="IQ2" s="1646"/>
      <c r="IR2" s="1646"/>
      <c r="IS2" s="1646"/>
    </row>
    <row r="4" spans="1:275" s="1118" customFormat="1" thickBot="1">
      <c r="A4" s="1922" t="s">
        <v>65</v>
      </c>
      <c r="B4" s="1923"/>
      <c r="C4" s="1923"/>
      <c r="D4" s="1923"/>
      <c r="E4" s="1864"/>
      <c r="G4" s="1923"/>
      <c r="H4" s="1923"/>
      <c r="I4" s="1923"/>
      <c r="J4" s="1923"/>
      <c r="K4" s="1924" t="s">
        <v>3260</v>
      </c>
      <c r="M4" s="1922" t="s">
        <v>65</v>
      </c>
      <c r="N4" s="1923"/>
      <c r="O4" s="1923"/>
      <c r="P4" s="1923"/>
      <c r="Q4" s="1864"/>
      <c r="S4" s="1923"/>
      <c r="T4" s="1923"/>
      <c r="U4" s="1923"/>
      <c r="V4" s="1923"/>
      <c r="W4" s="1924" t="s">
        <v>3003</v>
      </c>
      <c r="Y4" s="1922" t="s">
        <v>65</v>
      </c>
      <c r="Z4" s="1923"/>
      <c r="AA4" s="1923"/>
      <c r="AB4" s="1923"/>
      <c r="AC4" s="1924"/>
      <c r="AE4" s="1923"/>
      <c r="AF4" s="1923"/>
      <c r="AG4" s="1923"/>
      <c r="AH4" s="1923"/>
      <c r="AI4" s="1924" t="s">
        <v>2942</v>
      </c>
      <c r="AK4" s="1922" t="s">
        <v>65</v>
      </c>
      <c r="AL4" s="1923"/>
      <c r="AM4" s="1923"/>
      <c r="AN4" s="1923"/>
      <c r="AO4" s="1924"/>
      <c r="AQ4" s="1923"/>
      <c r="AR4" s="1923"/>
      <c r="AS4" s="1923"/>
      <c r="AT4" s="1923"/>
      <c r="AU4" s="1924" t="s">
        <v>2924</v>
      </c>
      <c r="AW4" s="1922" t="s">
        <v>65</v>
      </c>
      <c r="AX4" s="1923"/>
      <c r="AY4" s="1923"/>
      <c r="AZ4" s="1923"/>
      <c r="BA4" s="1924"/>
      <c r="BC4" s="1923"/>
      <c r="BD4" s="1923"/>
      <c r="BE4" s="1923"/>
      <c r="BF4" s="1923"/>
      <c r="BG4" s="1924" t="s">
        <v>2871</v>
      </c>
      <c r="BI4" s="1922" t="s">
        <v>65</v>
      </c>
      <c r="BJ4" s="1923"/>
      <c r="BK4" s="1923"/>
      <c r="BL4" s="1923"/>
      <c r="BM4" s="1924"/>
      <c r="BO4" s="1923"/>
      <c r="BP4" s="1923"/>
      <c r="BQ4" s="1923"/>
      <c r="BR4" s="1923"/>
      <c r="BS4" s="1924" t="s">
        <v>2835</v>
      </c>
      <c r="BU4" s="1922" t="s">
        <v>65</v>
      </c>
      <c r="BV4" s="1923"/>
      <c r="BW4" s="1923"/>
      <c r="BX4" s="1923"/>
      <c r="BY4" s="1924"/>
      <c r="CA4" s="1923"/>
      <c r="CB4" s="1923"/>
      <c r="CC4" s="1923"/>
      <c r="CD4" s="1923"/>
      <c r="CE4" s="1924" t="s">
        <v>66</v>
      </c>
      <c r="CG4" s="1922" t="s">
        <v>65</v>
      </c>
      <c r="CH4" s="1923"/>
      <c r="CI4" s="1923"/>
      <c r="CJ4" s="1923"/>
      <c r="CK4" s="1924"/>
      <c r="CM4" s="1923"/>
      <c r="CN4" s="1923"/>
      <c r="CO4" s="1923"/>
      <c r="CP4" s="1923"/>
      <c r="CQ4" s="1924" t="s">
        <v>67</v>
      </c>
      <c r="CS4" s="1922" t="s">
        <v>65</v>
      </c>
      <c r="CT4" s="1923"/>
      <c r="CU4" s="1923"/>
      <c r="CV4" s="1923"/>
      <c r="CW4" s="1924"/>
      <c r="CY4" s="1923"/>
      <c r="CZ4" s="1923"/>
      <c r="DA4" s="1923"/>
      <c r="DB4" s="1923"/>
      <c r="DC4" s="1924" t="s">
        <v>68</v>
      </c>
      <c r="DE4" s="1922" t="s">
        <v>65</v>
      </c>
      <c r="DF4" s="1923"/>
      <c r="DG4" s="1923"/>
      <c r="DH4" s="1923"/>
      <c r="DI4" s="1924"/>
      <c r="DK4" s="1923"/>
      <c r="DL4" s="1923"/>
      <c r="DM4" s="1923"/>
      <c r="DN4" s="1923"/>
      <c r="DO4" s="1924" t="s">
        <v>69</v>
      </c>
      <c r="DQ4" s="1922" t="s">
        <v>65</v>
      </c>
      <c r="DR4" s="1923"/>
      <c r="DS4" s="1923"/>
      <c r="DT4" s="1923"/>
      <c r="DU4" s="1924"/>
      <c r="DW4" s="1923"/>
      <c r="DX4" s="1923"/>
      <c r="DY4" s="1923"/>
      <c r="DZ4" s="1923"/>
      <c r="EA4" s="1924" t="s">
        <v>70</v>
      </c>
      <c r="EC4" s="1922" t="s">
        <v>65</v>
      </c>
      <c r="ED4" s="1923"/>
      <c r="EE4" s="1923"/>
      <c r="EF4" s="1923"/>
      <c r="EG4" s="1924"/>
      <c r="EI4" s="1923"/>
      <c r="EJ4" s="1923"/>
      <c r="EK4" s="1923"/>
      <c r="EL4" s="1923"/>
      <c r="EM4" s="1924" t="s">
        <v>71</v>
      </c>
      <c r="EO4" s="1922" t="s">
        <v>65</v>
      </c>
      <c r="EP4" s="1923"/>
      <c r="EQ4" s="1923"/>
      <c r="ER4" s="1923"/>
      <c r="ES4" s="1924"/>
      <c r="EU4" s="1923"/>
      <c r="EV4" s="1923"/>
      <c r="EW4" s="1923"/>
      <c r="EX4" s="1923"/>
      <c r="EY4" s="1924" t="s">
        <v>72</v>
      </c>
      <c r="FA4" s="1922" t="s">
        <v>65</v>
      </c>
      <c r="FB4" s="1923"/>
      <c r="FC4" s="1923"/>
      <c r="FD4" s="1923"/>
      <c r="FE4" s="1924"/>
      <c r="FG4" s="1923"/>
      <c r="FH4" s="1923"/>
      <c r="FI4" s="1923"/>
      <c r="FJ4" s="1923"/>
      <c r="FK4" s="1924" t="s">
        <v>73</v>
      </c>
      <c r="FM4" s="1922" t="s">
        <v>65</v>
      </c>
      <c r="FN4" s="1923"/>
      <c r="FO4" s="1923"/>
      <c r="FP4" s="1923"/>
      <c r="FQ4" s="1924"/>
      <c r="FS4" s="1923"/>
      <c r="FT4" s="1923"/>
      <c r="FU4" s="1923"/>
      <c r="FV4" s="1923"/>
      <c r="FW4" s="1924" t="s">
        <v>74</v>
      </c>
      <c r="FY4" s="1922" t="s">
        <v>65</v>
      </c>
      <c r="FZ4" s="1923"/>
      <c r="GA4" s="1923"/>
      <c r="GB4" s="1923"/>
      <c r="GC4" s="1924"/>
      <c r="GE4" s="1923"/>
      <c r="GF4" s="1923"/>
      <c r="GG4" s="1923"/>
      <c r="GH4" s="1923"/>
      <c r="GI4" s="1924" t="s">
        <v>75</v>
      </c>
      <c r="GK4" s="1922" t="s">
        <v>65</v>
      </c>
      <c r="GL4" s="1923"/>
      <c r="GM4" s="1923"/>
      <c r="GN4" s="1923"/>
      <c r="GO4" s="1924"/>
      <c r="GQ4" s="1923"/>
      <c r="GR4" s="1923"/>
      <c r="GS4" s="1923"/>
      <c r="GT4" s="1923"/>
      <c r="GU4" s="1924" t="s">
        <v>76</v>
      </c>
      <c r="GW4" s="1863" t="s">
        <v>65</v>
      </c>
      <c r="GX4" s="1923"/>
      <c r="GY4" s="1923"/>
      <c r="GZ4" s="1923"/>
      <c r="HA4" s="1924"/>
      <c r="HC4" s="1923"/>
      <c r="HD4" s="1923"/>
      <c r="HE4" s="1923"/>
      <c r="HF4" s="1923"/>
      <c r="HG4" s="1924" t="s">
        <v>77</v>
      </c>
      <c r="HI4" s="1863" t="s">
        <v>65</v>
      </c>
      <c r="HJ4" s="1923"/>
      <c r="HK4" s="1923"/>
      <c r="HL4" s="1923"/>
      <c r="HM4" s="1924"/>
      <c r="HO4" s="1923"/>
      <c r="HP4" s="1923"/>
      <c r="HQ4" s="1923"/>
      <c r="HR4" s="1923"/>
      <c r="HS4" s="1924" t="s">
        <v>78</v>
      </c>
      <c r="HU4" s="1863" t="s">
        <v>65</v>
      </c>
      <c r="HV4" s="1923"/>
      <c r="HW4" s="1923"/>
      <c r="HX4" s="1923"/>
      <c r="HY4" s="1924"/>
      <c r="IA4" s="1923"/>
      <c r="IB4" s="1923"/>
      <c r="IC4" s="1923"/>
      <c r="ID4" s="1923"/>
      <c r="IE4" s="1924" t="s">
        <v>79</v>
      </c>
      <c r="IG4" s="1863" t="s">
        <v>65</v>
      </c>
      <c r="IH4" s="1923"/>
      <c r="II4" s="1923"/>
      <c r="IJ4" s="1923"/>
      <c r="IK4" s="1924"/>
      <c r="IM4" s="1923"/>
      <c r="IN4" s="1923"/>
      <c r="IO4" s="1923"/>
      <c r="IP4" s="1923"/>
      <c r="IQ4" s="1924" t="s">
        <v>80</v>
      </c>
      <c r="IS4" s="1863" t="s">
        <v>65</v>
      </c>
      <c r="IT4" s="1923"/>
      <c r="IU4" s="1923"/>
      <c r="IV4" s="1923"/>
      <c r="IW4" s="1864"/>
      <c r="IY4" s="1923"/>
      <c r="IZ4" s="1923"/>
      <c r="JA4" s="1923"/>
      <c r="JB4" s="1923"/>
      <c r="JC4" s="1924" t="s">
        <v>81</v>
      </c>
      <c r="JE4" s="1863" t="s">
        <v>65</v>
      </c>
      <c r="JF4" s="1923"/>
      <c r="JG4" s="1923"/>
      <c r="JH4" s="1923"/>
      <c r="JI4" s="1923"/>
      <c r="JK4" s="1923"/>
      <c r="JL4" s="1923"/>
      <c r="JM4" s="1923"/>
      <c r="JN4" s="1923"/>
      <c r="JO4" s="1864" t="s">
        <v>82</v>
      </c>
    </row>
    <row r="5" spans="1:275" s="1118" customFormat="1" thickBot="1">
      <c r="A5" s="2525" t="s">
        <v>1612</v>
      </c>
      <c r="B5" s="2526"/>
      <c r="C5" s="2526"/>
      <c r="D5" s="2526"/>
      <c r="E5" s="2526"/>
      <c r="G5" s="2525" t="s">
        <v>1613</v>
      </c>
      <c r="H5" s="2526"/>
      <c r="I5" s="2526"/>
      <c r="J5" s="2526"/>
      <c r="K5" s="2526"/>
      <c r="M5" s="2525" t="s">
        <v>1612</v>
      </c>
      <c r="N5" s="2526"/>
      <c r="O5" s="2526"/>
      <c r="P5" s="2526"/>
      <c r="Q5" s="2526"/>
      <c r="S5" s="2525" t="s">
        <v>1613</v>
      </c>
      <c r="T5" s="2526"/>
      <c r="U5" s="2526"/>
      <c r="V5" s="2526"/>
      <c r="W5" s="2526"/>
      <c r="Y5" s="2525" t="s">
        <v>1612</v>
      </c>
      <c r="Z5" s="2526"/>
      <c r="AA5" s="2526"/>
      <c r="AB5" s="2526"/>
      <c r="AC5" s="2526"/>
      <c r="AD5" s="1925"/>
      <c r="AE5" s="2525" t="s">
        <v>1613</v>
      </c>
      <c r="AF5" s="2526"/>
      <c r="AG5" s="2526"/>
      <c r="AH5" s="2526"/>
      <c r="AI5" s="2526"/>
      <c r="AK5" s="2525" t="s">
        <v>1612</v>
      </c>
      <c r="AL5" s="2526"/>
      <c r="AM5" s="2526"/>
      <c r="AN5" s="2526"/>
      <c r="AO5" s="2526"/>
      <c r="AP5" s="1925"/>
      <c r="AQ5" s="2525" t="s">
        <v>1613</v>
      </c>
      <c r="AR5" s="2526"/>
      <c r="AS5" s="2526"/>
      <c r="AT5" s="2526"/>
      <c r="AU5" s="2526"/>
      <c r="AW5" s="2525" t="s">
        <v>1612</v>
      </c>
      <c r="AX5" s="2526"/>
      <c r="AY5" s="2526"/>
      <c r="AZ5" s="2526"/>
      <c r="BA5" s="2526"/>
      <c r="BB5" s="1925"/>
      <c r="BC5" s="2525" t="s">
        <v>1613</v>
      </c>
      <c r="BD5" s="2526"/>
      <c r="BE5" s="2526"/>
      <c r="BF5" s="2526"/>
      <c r="BG5" s="2526"/>
      <c r="BH5" s="1925"/>
      <c r="BI5" s="2525" t="s">
        <v>1612</v>
      </c>
      <c r="BJ5" s="2526"/>
      <c r="BK5" s="2526"/>
      <c r="BL5" s="2526"/>
      <c r="BM5" s="2526"/>
      <c r="BN5" s="1925"/>
      <c r="BO5" s="2525" t="s">
        <v>1613</v>
      </c>
      <c r="BP5" s="2526"/>
      <c r="BQ5" s="2526"/>
      <c r="BR5" s="2526"/>
      <c r="BS5" s="2526"/>
      <c r="BT5" s="1925"/>
      <c r="BU5" s="2525" t="s">
        <v>1612</v>
      </c>
      <c r="BV5" s="2526"/>
      <c r="BW5" s="2526"/>
      <c r="BX5" s="2526"/>
      <c r="BY5" s="2526"/>
      <c r="BZ5" s="1925"/>
      <c r="CA5" s="2525" t="s">
        <v>1613</v>
      </c>
      <c r="CB5" s="2526"/>
      <c r="CC5" s="2526"/>
      <c r="CD5" s="2526"/>
      <c r="CE5" s="2526"/>
      <c r="CF5" s="1925"/>
      <c r="CG5" s="2525" t="s">
        <v>1612</v>
      </c>
      <c r="CH5" s="2526"/>
      <c r="CI5" s="2526"/>
      <c r="CJ5" s="2526"/>
      <c r="CK5" s="2526"/>
      <c r="CL5" s="1925"/>
      <c r="CM5" s="2525" t="s">
        <v>1613</v>
      </c>
      <c r="CN5" s="2526"/>
      <c r="CO5" s="2526"/>
      <c r="CP5" s="2526"/>
      <c r="CQ5" s="2526"/>
      <c r="CR5" s="1925"/>
      <c r="CS5" s="2525" t="s">
        <v>1612</v>
      </c>
      <c r="CT5" s="2526"/>
      <c r="CU5" s="2526"/>
      <c r="CV5" s="2526"/>
      <c r="CW5" s="2526"/>
      <c r="CX5" s="1925"/>
      <c r="CY5" s="2525" t="s">
        <v>1613</v>
      </c>
      <c r="CZ5" s="2526"/>
      <c r="DA5" s="2526"/>
      <c r="DB5" s="2526"/>
      <c r="DC5" s="2526"/>
      <c r="DD5" s="1925"/>
      <c r="DE5" s="2525" t="s">
        <v>1612</v>
      </c>
      <c r="DF5" s="2526"/>
      <c r="DG5" s="2526"/>
      <c r="DH5" s="2526"/>
      <c r="DI5" s="2526"/>
      <c r="DJ5" s="1925"/>
      <c r="DK5" s="2525" t="s">
        <v>1613</v>
      </c>
      <c r="DL5" s="2526"/>
      <c r="DM5" s="2526"/>
      <c r="DN5" s="2526"/>
      <c r="DO5" s="2526"/>
      <c r="DP5" s="1925"/>
      <c r="DQ5" s="2525" t="s">
        <v>1612</v>
      </c>
      <c r="DR5" s="2526"/>
      <c r="DS5" s="2526"/>
      <c r="DT5" s="2526"/>
      <c r="DU5" s="2526"/>
      <c r="DV5" s="1925"/>
      <c r="DW5" s="2525" t="s">
        <v>1613</v>
      </c>
      <c r="DX5" s="2526"/>
      <c r="DY5" s="2526"/>
      <c r="DZ5" s="2526"/>
      <c r="EA5" s="2526"/>
      <c r="EB5" s="1925"/>
      <c r="EC5" s="2525" t="s">
        <v>1612</v>
      </c>
      <c r="ED5" s="2526"/>
      <c r="EE5" s="2526"/>
      <c r="EF5" s="2526"/>
      <c r="EG5" s="2526"/>
      <c r="EH5" s="1925"/>
      <c r="EI5" s="2525" t="s">
        <v>1613</v>
      </c>
      <c r="EJ5" s="2526"/>
      <c r="EK5" s="2526"/>
      <c r="EL5" s="2526"/>
      <c r="EM5" s="2526"/>
      <c r="EN5" s="1925"/>
      <c r="EO5" s="2525" t="s">
        <v>1612</v>
      </c>
      <c r="EP5" s="2526"/>
      <c r="EQ5" s="2526"/>
      <c r="ER5" s="2526"/>
      <c r="ES5" s="2526"/>
      <c r="ET5" s="1925"/>
      <c r="EU5" s="2525" t="s">
        <v>1613</v>
      </c>
      <c r="EV5" s="2526"/>
      <c r="EW5" s="2526"/>
      <c r="EX5" s="2526"/>
      <c r="EY5" s="2526"/>
      <c r="EZ5" s="1925"/>
      <c r="FA5" s="2525" t="s">
        <v>1612</v>
      </c>
      <c r="FB5" s="2526"/>
      <c r="FC5" s="2526"/>
      <c r="FD5" s="2526"/>
      <c r="FE5" s="2526"/>
      <c r="FF5" s="1925"/>
      <c r="FG5" s="2525" t="s">
        <v>1613</v>
      </c>
      <c r="FH5" s="2526"/>
      <c r="FI5" s="2526"/>
      <c r="FJ5" s="2526"/>
      <c r="FK5" s="2526"/>
      <c r="FL5" s="1925"/>
      <c r="FM5" s="2525" t="s">
        <v>1612</v>
      </c>
      <c r="FN5" s="2526"/>
      <c r="FO5" s="2526"/>
      <c r="FP5" s="2526"/>
      <c r="FQ5" s="2526"/>
      <c r="FR5" s="1925"/>
      <c r="FS5" s="2525" t="s">
        <v>1613</v>
      </c>
      <c r="FT5" s="2526"/>
      <c r="FU5" s="2526"/>
      <c r="FV5" s="2526"/>
      <c r="FW5" s="2526"/>
      <c r="FX5" s="1925"/>
      <c r="FY5" s="2525" t="s">
        <v>1612</v>
      </c>
      <c r="FZ5" s="2526"/>
      <c r="GA5" s="2526"/>
      <c r="GB5" s="2526"/>
      <c r="GC5" s="2526"/>
      <c r="GD5" s="1925"/>
      <c r="GE5" s="2525" t="s">
        <v>1613</v>
      </c>
      <c r="GF5" s="2526"/>
      <c r="GG5" s="2526"/>
      <c r="GH5" s="2526"/>
      <c r="GI5" s="2526"/>
      <c r="GJ5" s="1925"/>
      <c r="GK5" s="2525" t="s">
        <v>1612</v>
      </c>
      <c r="GL5" s="2526"/>
      <c r="GM5" s="2526"/>
      <c r="GN5" s="2526"/>
      <c r="GO5" s="2526"/>
      <c r="GP5" s="1925"/>
      <c r="GQ5" s="2525" t="s">
        <v>1613</v>
      </c>
      <c r="GR5" s="2526"/>
      <c r="GS5" s="2526"/>
      <c r="GT5" s="2526"/>
      <c r="GU5" s="2526"/>
      <c r="GV5" s="1925"/>
      <c r="GW5" s="2525" t="s">
        <v>1612</v>
      </c>
      <c r="GX5" s="2526"/>
      <c r="GY5" s="2526"/>
      <c r="GZ5" s="2526"/>
      <c r="HA5" s="2526"/>
      <c r="HB5" s="1925"/>
      <c r="HC5" s="2525" t="s">
        <v>1613</v>
      </c>
      <c r="HD5" s="2526"/>
      <c r="HE5" s="2526"/>
      <c r="HF5" s="2526"/>
      <c r="HG5" s="2526"/>
      <c r="HH5" s="1925"/>
      <c r="HI5" s="2525" t="s">
        <v>1612</v>
      </c>
      <c r="HJ5" s="2526"/>
      <c r="HK5" s="2526"/>
      <c r="HL5" s="2526"/>
      <c r="HM5" s="2526"/>
      <c r="HN5" s="1925"/>
      <c r="HO5" s="2525" t="s">
        <v>1613</v>
      </c>
      <c r="HP5" s="2526"/>
      <c r="HQ5" s="2526"/>
      <c r="HR5" s="2526"/>
      <c r="HS5" s="2526"/>
      <c r="HT5" s="1925"/>
      <c r="HU5" s="2525" t="s">
        <v>1612</v>
      </c>
      <c r="HV5" s="2526"/>
      <c r="HW5" s="2526"/>
      <c r="HX5" s="2526"/>
      <c r="HY5" s="2526"/>
      <c r="HZ5" s="1925"/>
      <c r="IA5" s="2525" t="s">
        <v>1613</v>
      </c>
      <c r="IB5" s="2526"/>
      <c r="IC5" s="2526"/>
      <c r="ID5" s="2526"/>
      <c r="IE5" s="2526"/>
      <c r="IF5" s="1925"/>
      <c r="IG5" s="2525" t="s">
        <v>1612</v>
      </c>
      <c r="IH5" s="2526"/>
      <c r="II5" s="2526"/>
      <c r="IJ5" s="2526"/>
      <c r="IK5" s="2526"/>
      <c r="IL5" s="1925"/>
      <c r="IM5" s="2525" t="s">
        <v>1613</v>
      </c>
      <c r="IN5" s="2526"/>
      <c r="IO5" s="2526"/>
      <c r="IP5" s="2526"/>
      <c r="IQ5" s="2526"/>
      <c r="IR5" s="1925"/>
      <c r="IS5" s="2525" t="s">
        <v>1612</v>
      </c>
      <c r="IT5" s="2526"/>
      <c r="IU5" s="2526"/>
      <c r="IV5" s="2526"/>
      <c r="IW5" s="2526"/>
      <c r="IX5" s="1925"/>
      <c r="IY5" s="2525" t="s">
        <v>1613</v>
      </c>
      <c r="IZ5" s="2526"/>
      <c r="JA5" s="2526"/>
      <c r="JB5" s="2526"/>
      <c r="JC5" s="2526"/>
      <c r="JE5" s="2525" t="s">
        <v>1612</v>
      </c>
      <c r="JF5" s="2526"/>
      <c r="JG5" s="2526"/>
      <c r="JH5" s="2526"/>
      <c r="JI5" s="2526"/>
      <c r="JJ5" s="1925"/>
      <c r="JK5" s="2525" t="s">
        <v>1613</v>
      </c>
      <c r="JL5" s="2526"/>
      <c r="JM5" s="2526"/>
      <c r="JN5" s="2526"/>
      <c r="JO5" s="2526"/>
    </row>
    <row r="6" spans="1:275" s="1118" customFormat="1" ht="13.2">
      <c r="A6" s="1926" t="s">
        <v>1614</v>
      </c>
      <c r="B6" s="1926" t="s">
        <v>1615</v>
      </c>
      <c r="C6" s="1926" t="s">
        <v>1616</v>
      </c>
      <c r="D6" s="1926" t="s">
        <v>1617</v>
      </c>
      <c r="E6" s="1926" t="s">
        <v>144</v>
      </c>
      <c r="G6" s="1926" t="s">
        <v>1614</v>
      </c>
      <c r="H6" s="1926" t="s">
        <v>1615</v>
      </c>
      <c r="I6" s="1926" t="s">
        <v>1616</v>
      </c>
      <c r="J6" s="1926" t="s">
        <v>1617</v>
      </c>
      <c r="K6" s="1926" t="s">
        <v>144</v>
      </c>
      <c r="M6" s="1926" t="s">
        <v>1614</v>
      </c>
      <c r="N6" s="1926" t="s">
        <v>1615</v>
      </c>
      <c r="O6" s="1926" t="s">
        <v>1616</v>
      </c>
      <c r="P6" s="1926" t="s">
        <v>1617</v>
      </c>
      <c r="Q6" s="1926" t="s">
        <v>144</v>
      </c>
      <c r="S6" s="1926" t="s">
        <v>1614</v>
      </c>
      <c r="T6" s="1926" t="s">
        <v>1615</v>
      </c>
      <c r="U6" s="1926" t="s">
        <v>1616</v>
      </c>
      <c r="V6" s="1926" t="s">
        <v>1617</v>
      </c>
      <c r="W6" s="1926" t="s">
        <v>144</v>
      </c>
      <c r="Y6" s="1926" t="s">
        <v>1614</v>
      </c>
      <c r="Z6" s="1926" t="s">
        <v>1615</v>
      </c>
      <c r="AA6" s="1926" t="s">
        <v>1616</v>
      </c>
      <c r="AB6" s="1926" t="s">
        <v>1617</v>
      </c>
      <c r="AC6" s="1926" t="s">
        <v>144</v>
      </c>
      <c r="AD6" s="1927"/>
      <c r="AE6" s="1926" t="s">
        <v>1614</v>
      </c>
      <c r="AF6" s="1926" t="s">
        <v>1615</v>
      </c>
      <c r="AG6" s="1926" t="s">
        <v>1616</v>
      </c>
      <c r="AH6" s="1926" t="s">
        <v>1617</v>
      </c>
      <c r="AI6" s="1926" t="s">
        <v>144</v>
      </c>
      <c r="AK6" s="1926" t="s">
        <v>1614</v>
      </c>
      <c r="AL6" s="1926" t="s">
        <v>1615</v>
      </c>
      <c r="AM6" s="1926" t="s">
        <v>1616</v>
      </c>
      <c r="AN6" s="1926" t="s">
        <v>1617</v>
      </c>
      <c r="AO6" s="1926" t="s">
        <v>144</v>
      </c>
      <c r="AP6" s="1927"/>
      <c r="AQ6" s="1926" t="s">
        <v>1614</v>
      </c>
      <c r="AR6" s="1926" t="s">
        <v>1615</v>
      </c>
      <c r="AS6" s="1926" t="s">
        <v>1616</v>
      </c>
      <c r="AT6" s="1926" t="s">
        <v>1617</v>
      </c>
      <c r="AU6" s="1926" t="s">
        <v>144</v>
      </c>
      <c r="AW6" s="1926" t="s">
        <v>1614</v>
      </c>
      <c r="AX6" s="1926" t="s">
        <v>1615</v>
      </c>
      <c r="AY6" s="1926" t="s">
        <v>1616</v>
      </c>
      <c r="AZ6" s="1926" t="s">
        <v>1617</v>
      </c>
      <c r="BA6" s="1926" t="s">
        <v>144</v>
      </c>
      <c r="BB6" s="1927"/>
      <c r="BC6" s="1926" t="s">
        <v>1614</v>
      </c>
      <c r="BD6" s="1926" t="s">
        <v>1615</v>
      </c>
      <c r="BE6" s="1926" t="s">
        <v>1616</v>
      </c>
      <c r="BF6" s="1926" t="s">
        <v>1617</v>
      </c>
      <c r="BG6" s="1926" t="s">
        <v>144</v>
      </c>
      <c r="BH6" s="1927"/>
      <c r="BI6" s="1926" t="s">
        <v>1614</v>
      </c>
      <c r="BJ6" s="1926" t="s">
        <v>1615</v>
      </c>
      <c r="BK6" s="1926" t="s">
        <v>1616</v>
      </c>
      <c r="BL6" s="1926" t="s">
        <v>1617</v>
      </c>
      <c r="BM6" s="1926" t="s">
        <v>144</v>
      </c>
      <c r="BN6" s="1927"/>
      <c r="BO6" s="1926" t="s">
        <v>1614</v>
      </c>
      <c r="BP6" s="1926" t="s">
        <v>1615</v>
      </c>
      <c r="BQ6" s="1926" t="s">
        <v>1616</v>
      </c>
      <c r="BR6" s="1926" t="s">
        <v>1617</v>
      </c>
      <c r="BS6" s="1926" t="s">
        <v>144</v>
      </c>
      <c r="BT6" s="1927"/>
      <c r="BU6" s="1926" t="s">
        <v>1614</v>
      </c>
      <c r="BV6" s="1926" t="s">
        <v>1615</v>
      </c>
      <c r="BW6" s="1926" t="s">
        <v>1616</v>
      </c>
      <c r="BX6" s="1926" t="s">
        <v>1617</v>
      </c>
      <c r="BY6" s="1926" t="s">
        <v>144</v>
      </c>
      <c r="BZ6" s="1927"/>
      <c r="CA6" s="1926" t="s">
        <v>1614</v>
      </c>
      <c r="CB6" s="1926" t="s">
        <v>1615</v>
      </c>
      <c r="CC6" s="1926" t="s">
        <v>1616</v>
      </c>
      <c r="CD6" s="1926" t="s">
        <v>1617</v>
      </c>
      <c r="CE6" s="1926" t="s">
        <v>144</v>
      </c>
      <c r="CF6" s="1927"/>
      <c r="CG6" s="1926" t="s">
        <v>1614</v>
      </c>
      <c r="CH6" s="1926" t="s">
        <v>1615</v>
      </c>
      <c r="CI6" s="1926" t="s">
        <v>1616</v>
      </c>
      <c r="CJ6" s="1926" t="s">
        <v>1617</v>
      </c>
      <c r="CK6" s="1926" t="s">
        <v>144</v>
      </c>
      <c r="CL6" s="1927"/>
      <c r="CM6" s="1926" t="s">
        <v>1614</v>
      </c>
      <c r="CN6" s="1926" t="s">
        <v>1615</v>
      </c>
      <c r="CO6" s="1926" t="s">
        <v>1616</v>
      </c>
      <c r="CP6" s="1926" t="s">
        <v>1617</v>
      </c>
      <c r="CQ6" s="1926" t="s">
        <v>144</v>
      </c>
      <c r="CR6" s="1927"/>
      <c r="CS6" s="1926" t="s">
        <v>1614</v>
      </c>
      <c r="CT6" s="1926" t="s">
        <v>1615</v>
      </c>
      <c r="CU6" s="1926" t="s">
        <v>1616</v>
      </c>
      <c r="CV6" s="1926" t="s">
        <v>1617</v>
      </c>
      <c r="CW6" s="1926" t="s">
        <v>144</v>
      </c>
      <c r="CX6" s="1927"/>
      <c r="CY6" s="1926" t="s">
        <v>1614</v>
      </c>
      <c r="CZ6" s="1926" t="s">
        <v>1615</v>
      </c>
      <c r="DA6" s="1926" t="s">
        <v>1616</v>
      </c>
      <c r="DB6" s="1926" t="s">
        <v>1617</v>
      </c>
      <c r="DC6" s="1926" t="s">
        <v>144</v>
      </c>
      <c r="DD6" s="1927"/>
      <c r="DE6" s="1926" t="s">
        <v>1614</v>
      </c>
      <c r="DF6" s="1926" t="s">
        <v>1615</v>
      </c>
      <c r="DG6" s="1926" t="s">
        <v>1616</v>
      </c>
      <c r="DH6" s="1926" t="s">
        <v>1617</v>
      </c>
      <c r="DI6" s="1926" t="s">
        <v>144</v>
      </c>
      <c r="DJ6" s="1927"/>
      <c r="DK6" s="1926" t="s">
        <v>1614</v>
      </c>
      <c r="DL6" s="1926" t="s">
        <v>1615</v>
      </c>
      <c r="DM6" s="1926" t="s">
        <v>1616</v>
      </c>
      <c r="DN6" s="1926" t="s">
        <v>1617</v>
      </c>
      <c r="DO6" s="1926" t="s">
        <v>144</v>
      </c>
      <c r="DP6" s="1927"/>
      <c r="DQ6" s="1926" t="s">
        <v>1614</v>
      </c>
      <c r="DR6" s="1926" t="s">
        <v>1615</v>
      </c>
      <c r="DS6" s="1926" t="s">
        <v>1616</v>
      </c>
      <c r="DT6" s="1926" t="s">
        <v>1617</v>
      </c>
      <c r="DU6" s="1926" t="s">
        <v>144</v>
      </c>
      <c r="DV6" s="1927"/>
      <c r="DW6" s="1926" t="s">
        <v>1614</v>
      </c>
      <c r="DX6" s="1926" t="s">
        <v>1615</v>
      </c>
      <c r="DY6" s="1926" t="s">
        <v>1616</v>
      </c>
      <c r="DZ6" s="1926" t="s">
        <v>1617</v>
      </c>
      <c r="EA6" s="1926" t="s">
        <v>144</v>
      </c>
      <c r="EB6" s="1927"/>
      <c r="EC6" s="1926" t="s">
        <v>1614</v>
      </c>
      <c r="ED6" s="1926" t="s">
        <v>1615</v>
      </c>
      <c r="EE6" s="1926" t="s">
        <v>1616</v>
      </c>
      <c r="EF6" s="1926" t="s">
        <v>1617</v>
      </c>
      <c r="EG6" s="1926" t="s">
        <v>144</v>
      </c>
      <c r="EH6" s="1927"/>
      <c r="EI6" s="1926" t="s">
        <v>1614</v>
      </c>
      <c r="EJ6" s="1926" t="s">
        <v>1615</v>
      </c>
      <c r="EK6" s="1926" t="s">
        <v>1616</v>
      </c>
      <c r="EL6" s="1926" t="s">
        <v>1617</v>
      </c>
      <c r="EM6" s="1926" t="s">
        <v>144</v>
      </c>
      <c r="EN6" s="1927"/>
      <c r="EO6" s="1926" t="s">
        <v>1614</v>
      </c>
      <c r="EP6" s="1926" t="s">
        <v>1615</v>
      </c>
      <c r="EQ6" s="1926" t="s">
        <v>1616</v>
      </c>
      <c r="ER6" s="1926" t="s">
        <v>1617</v>
      </c>
      <c r="ES6" s="1926" t="s">
        <v>144</v>
      </c>
      <c r="ET6" s="1927"/>
      <c r="EU6" s="1926" t="s">
        <v>1614</v>
      </c>
      <c r="EV6" s="1926" t="s">
        <v>1615</v>
      </c>
      <c r="EW6" s="1926" t="s">
        <v>1616</v>
      </c>
      <c r="EX6" s="1926" t="s">
        <v>1617</v>
      </c>
      <c r="EY6" s="1926" t="s">
        <v>144</v>
      </c>
      <c r="EZ6" s="1927"/>
      <c r="FA6" s="1926" t="s">
        <v>1614</v>
      </c>
      <c r="FB6" s="1926" t="s">
        <v>1615</v>
      </c>
      <c r="FC6" s="1926" t="s">
        <v>1616</v>
      </c>
      <c r="FD6" s="1926" t="s">
        <v>1617</v>
      </c>
      <c r="FE6" s="1926" t="s">
        <v>144</v>
      </c>
      <c r="FF6" s="1927"/>
      <c r="FG6" s="1926" t="s">
        <v>1614</v>
      </c>
      <c r="FH6" s="1926" t="s">
        <v>1615</v>
      </c>
      <c r="FI6" s="1926" t="s">
        <v>1616</v>
      </c>
      <c r="FJ6" s="1926" t="s">
        <v>1617</v>
      </c>
      <c r="FK6" s="1926" t="s">
        <v>144</v>
      </c>
      <c r="FL6" s="1927"/>
      <c r="FM6" s="1926" t="s">
        <v>1614</v>
      </c>
      <c r="FN6" s="1926" t="s">
        <v>1615</v>
      </c>
      <c r="FO6" s="1926" t="s">
        <v>1616</v>
      </c>
      <c r="FP6" s="1926" t="s">
        <v>1617</v>
      </c>
      <c r="FQ6" s="1926" t="s">
        <v>144</v>
      </c>
      <c r="FR6" s="1927"/>
      <c r="FS6" s="1926" t="s">
        <v>1614</v>
      </c>
      <c r="FT6" s="1926" t="s">
        <v>1615</v>
      </c>
      <c r="FU6" s="1926" t="s">
        <v>1616</v>
      </c>
      <c r="FV6" s="1926" t="s">
        <v>1617</v>
      </c>
      <c r="FW6" s="1926" t="s">
        <v>144</v>
      </c>
      <c r="FX6" s="1927"/>
      <c r="FY6" s="1926" t="s">
        <v>1614</v>
      </c>
      <c r="FZ6" s="1926" t="s">
        <v>1615</v>
      </c>
      <c r="GA6" s="1926" t="s">
        <v>1616</v>
      </c>
      <c r="GB6" s="1926" t="s">
        <v>1617</v>
      </c>
      <c r="GC6" s="1926" t="s">
        <v>144</v>
      </c>
      <c r="GD6" s="1927"/>
      <c r="GE6" s="1926" t="s">
        <v>1614</v>
      </c>
      <c r="GF6" s="1926" t="s">
        <v>1615</v>
      </c>
      <c r="GG6" s="1926" t="s">
        <v>1616</v>
      </c>
      <c r="GH6" s="1926" t="s">
        <v>1617</v>
      </c>
      <c r="GI6" s="1926" t="s">
        <v>144</v>
      </c>
      <c r="GJ6" s="1927"/>
      <c r="GK6" s="1926" t="s">
        <v>1614</v>
      </c>
      <c r="GL6" s="1926" t="s">
        <v>1615</v>
      </c>
      <c r="GM6" s="1926" t="s">
        <v>1616</v>
      </c>
      <c r="GN6" s="1926" t="s">
        <v>1617</v>
      </c>
      <c r="GO6" s="1926" t="s">
        <v>144</v>
      </c>
      <c r="GP6" s="1927"/>
      <c r="GQ6" s="1926" t="s">
        <v>1614</v>
      </c>
      <c r="GR6" s="1926" t="s">
        <v>1615</v>
      </c>
      <c r="GS6" s="1926" t="s">
        <v>1616</v>
      </c>
      <c r="GT6" s="1926" t="s">
        <v>1617</v>
      </c>
      <c r="GU6" s="1926" t="s">
        <v>144</v>
      </c>
      <c r="GV6" s="1927"/>
      <c r="GW6" s="1926" t="s">
        <v>1614</v>
      </c>
      <c r="GX6" s="1926" t="s">
        <v>1615</v>
      </c>
      <c r="GY6" s="1926" t="s">
        <v>1616</v>
      </c>
      <c r="GZ6" s="1926" t="s">
        <v>1617</v>
      </c>
      <c r="HA6" s="1926" t="s">
        <v>144</v>
      </c>
      <c r="HB6" s="1927"/>
      <c r="HC6" s="1926" t="s">
        <v>1614</v>
      </c>
      <c r="HD6" s="1926" t="s">
        <v>1615</v>
      </c>
      <c r="HE6" s="1926" t="s">
        <v>1616</v>
      </c>
      <c r="HF6" s="1926" t="s">
        <v>1617</v>
      </c>
      <c r="HG6" s="1926" t="s">
        <v>144</v>
      </c>
      <c r="HH6" s="1927"/>
      <c r="HI6" s="1926" t="s">
        <v>1614</v>
      </c>
      <c r="HJ6" s="1926" t="s">
        <v>1615</v>
      </c>
      <c r="HK6" s="1926" t="s">
        <v>1616</v>
      </c>
      <c r="HL6" s="1926" t="s">
        <v>1617</v>
      </c>
      <c r="HM6" s="1926" t="s">
        <v>144</v>
      </c>
      <c r="HN6" s="1927"/>
      <c r="HO6" s="1926" t="s">
        <v>1614</v>
      </c>
      <c r="HP6" s="1926" t="s">
        <v>1615</v>
      </c>
      <c r="HQ6" s="1926" t="s">
        <v>1616</v>
      </c>
      <c r="HR6" s="1926" t="s">
        <v>1617</v>
      </c>
      <c r="HS6" s="1926" t="s">
        <v>144</v>
      </c>
      <c r="HT6" s="1927"/>
      <c r="HU6" s="1926" t="s">
        <v>1614</v>
      </c>
      <c r="HV6" s="1926" t="s">
        <v>1615</v>
      </c>
      <c r="HW6" s="1926" t="s">
        <v>1616</v>
      </c>
      <c r="HX6" s="1926" t="s">
        <v>1617</v>
      </c>
      <c r="HY6" s="1926" t="s">
        <v>144</v>
      </c>
      <c r="HZ6" s="1927"/>
      <c r="IA6" s="1926" t="s">
        <v>1614</v>
      </c>
      <c r="IB6" s="1926" t="s">
        <v>1615</v>
      </c>
      <c r="IC6" s="1926" t="s">
        <v>1616</v>
      </c>
      <c r="ID6" s="1926" t="s">
        <v>1617</v>
      </c>
      <c r="IE6" s="1926" t="s">
        <v>144</v>
      </c>
      <c r="IF6" s="1927"/>
      <c r="IG6" s="1926" t="s">
        <v>1614</v>
      </c>
      <c r="IH6" s="1926" t="s">
        <v>1615</v>
      </c>
      <c r="II6" s="1926" t="s">
        <v>1616</v>
      </c>
      <c r="IJ6" s="1926" t="s">
        <v>1617</v>
      </c>
      <c r="IK6" s="1926" t="s">
        <v>144</v>
      </c>
      <c r="IL6" s="1927"/>
      <c r="IM6" s="1926" t="s">
        <v>1614</v>
      </c>
      <c r="IN6" s="1926" t="s">
        <v>1615</v>
      </c>
      <c r="IO6" s="1926" t="s">
        <v>1616</v>
      </c>
      <c r="IP6" s="1926" t="s">
        <v>1617</v>
      </c>
      <c r="IQ6" s="1926" t="s">
        <v>144</v>
      </c>
      <c r="IR6" s="1927"/>
      <c r="IS6" s="1926" t="s">
        <v>1614</v>
      </c>
      <c r="IT6" s="1926" t="s">
        <v>1615</v>
      </c>
      <c r="IU6" s="1926" t="s">
        <v>1616</v>
      </c>
      <c r="IV6" s="1926" t="s">
        <v>1617</v>
      </c>
      <c r="IW6" s="1926" t="s">
        <v>144</v>
      </c>
      <c r="IX6" s="1927"/>
      <c r="IY6" s="1926" t="s">
        <v>1614</v>
      </c>
      <c r="IZ6" s="1926" t="s">
        <v>1615</v>
      </c>
      <c r="JA6" s="1926" t="s">
        <v>1616</v>
      </c>
      <c r="JB6" s="1926" t="s">
        <v>1617</v>
      </c>
      <c r="JC6" s="1926" t="s">
        <v>144</v>
      </c>
      <c r="JE6" s="1926" t="s">
        <v>1614</v>
      </c>
      <c r="JF6" s="1926" t="s">
        <v>1615</v>
      </c>
      <c r="JG6" s="1926" t="s">
        <v>1616</v>
      </c>
      <c r="JH6" s="1926" t="s">
        <v>1617</v>
      </c>
      <c r="JI6" s="1926" t="s">
        <v>144</v>
      </c>
      <c r="JJ6" s="1927"/>
      <c r="JK6" s="1926" t="s">
        <v>1614</v>
      </c>
      <c r="JL6" s="1926" t="s">
        <v>1615</v>
      </c>
      <c r="JM6" s="1926" t="s">
        <v>1616</v>
      </c>
      <c r="JN6" s="1926" t="s">
        <v>1617</v>
      </c>
      <c r="JO6" s="1926" t="s">
        <v>144</v>
      </c>
    </row>
    <row r="7" spans="1:275" s="2262" customFormat="1" ht="13.2">
      <c r="A7" s="2263">
        <v>575347</v>
      </c>
      <c r="B7" s="2263">
        <v>194924</v>
      </c>
      <c r="C7" s="2263">
        <v>806008</v>
      </c>
      <c r="D7" s="2263">
        <v>480901</v>
      </c>
      <c r="E7" s="2264">
        <v>2057180</v>
      </c>
      <c r="F7" s="2120"/>
      <c r="G7" s="2263">
        <v>598209</v>
      </c>
      <c r="H7" s="2263">
        <v>197895</v>
      </c>
      <c r="I7" s="2263">
        <v>829405</v>
      </c>
      <c r="J7" s="2263">
        <v>489776</v>
      </c>
      <c r="K7" s="2264">
        <v>2115285</v>
      </c>
      <c r="L7" s="2335"/>
      <c r="M7" s="2263">
        <v>564997</v>
      </c>
      <c r="N7" s="2263">
        <v>133910</v>
      </c>
      <c r="O7" s="2263">
        <v>816317</v>
      </c>
      <c r="P7" s="2263">
        <v>461359</v>
      </c>
      <c r="Q7" s="2264">
        <v>1976583</v>
      </c>
      <c r="R7" s="2120"/>
      <c r="S7" s="2263">
        <v>586281</v>
      </c>
      <c r="T7" s="2263">
        <v>136243</v>
      </c>
      <c r="U7" s="2263">
        <v>838472</v>
      </c>
      <c r="V7" s="2263">
        <v>469683</v>
      </c>
      <c r="W7" s="2264">
        <v>2030679</v>
      </c>
      <c r="X7" s="2335"/>
      <c r="Y7" s="2263">
        <v>514949</v>
      </c>
      <c r="Z7" s="2263">
        <v>185518</v>
      </c>
      <c r="AA7" s="2263">
        <v>797636</v>
      </c>
      <c r="AB7" s="2263">
        <v>461779</v>
      </c>
      <c r="AC7" s="2264">
        <v>1959882</v>
      </c>
      <c r="AD7" s="2120"/>
      <c r="AE7" s="2263">
        <v>542084</v>
      </c>
      <c r="AF7" s="2263">
        <v>189081</v>
      </c>
      <c r="AG7" s="2263">
        <v>854033</v>
      </c>
      <c r="AH7" s="2263">
        <v>487051</v>
      </c>
      <c r="AI7" s="2264">
        <v>2072249</v>
      </c>
      <c r="AJ7" s="1928"/>
      <c r="AK7" s="2118">
        <v>487253</v>
      </c>
      <c r="AL7" s="2118">
        <v>180488</v>
      </c>
      <c r="AM7" s="2118">
        <v>775625</v>
      </c>
      <c r="AN7" s="2118">
        <v>452219</v>
      </c>
      <c r="AO7" s="2119">
        <v>1895585</v>
      </c>
      <c r="AP7" s="2120"/>
      <c r="AQ7" s="2118">
        <v>518992</v>
      </c>
      <c r="AR7" s="2118">
        <v>184206</v>
      </c>
      <c r="AS7" s="2118">
        <v>834213</v>
      </c>
      <c r="AT7" s="2118">
        <v>479985</v>
      </c>
      <c r="AU7" s="2119">
        <v>2017396</v>
      </c>
      <c r="AV7" s="1928"/>
      <c r="AW7" s="2118">
        <v>479930</v>
      </c>
      <c r="AX7" s="2118">
        <v>134255</v>
      </c>
      <c r="AY7" s="2118">
        <v>782139</v>
      </c>
      <c r="AZ7" s="2118">
        <v>454011</v>
      </c>
      <c r="BA7" s="2119">
        <v>1850335</v>
      </c>
      <c r="BB7" s="2120"/>
      <c r="BC7" s="2118">
        <v>511510</v>
      </c>
      <c r="BD7" s="2118">
        <v>137771</v>
      </c>
      <c r="BE7" s="2118">
        <v>846200</v>
      </c>
      <c r="BF7" s="2118">
        <v>485070</v>
      </c>
      <c r="BG7" s="2119">
        <v>1980551</v>
      </c>
      <c r="BH7" s="1928"/>
      <c r="BI7" s="2118">
        <v>498703</v>
      </c>
      <c r="BJ7" s="2118">
        <v>119887</v>
      </c>
      <c r="BK7" s="2118">
        <v>736539</v>
      </c>
      <c r="BL7" s="2118">
        <v>458875</v>
      </c>
      <c r="BM7" s="2119">
        <v>1814004</v>
      </c>
      <c r="BN7" s="2120"/>
      <c r="BO7" s="2118">
        <v>526834</v>
      </c>
      <c r="BP7" s="2118">
        <v>123774</v>
      </c>
      <c r="BQ7" s="2118">
        <v>804488</v>
      </c>
      <c r="BR7" s="2118">
        <v>493879</v>
      </c>
      <c r="BS7" s="2119">
        <v>1948975</v>
      </c>
      <c r="BT7" s="1928"/>
      <c r="BU7" s="2118">
        <v>477889</v>
      </c>
      <c r="BV7" s="2118">
        <v>127769</v>
      </c>
      <c r="BW7" s="2118">
        <v>715000</v>
      </c>
      <c r="BX7" s="2118">
        <v>470976</v>
      </c>
      <c r="BY7" s="2119">
        <v>1791634</v>
      </c>
      <c r="BZ7" s="2120"/>
      <c r="CA7" s="2118">
        <v>508729</v>
      </c>
      <c r="CB7" s="2118">
        <v>131219</v>
      </c>
      <c r="CC7" s="2118">
        <v>784039</v>
      </c>
      <c r="CD7" s="2118">
        <v>511040</v>
      </c>
      <c r="CE7" s="2119">
        <v>1935027</v>
      </c>
      <c r="CF7" s="1928"/>
      <c r="CG7" s="2118">
        <v>398816</v>
      </c>
      <c r="CH7" s="2118">
        <v>158848</v>
      </c>
      <c r="CI7" s="2118">
        <v>669799</v>
      </c>
      <c r="CJ7" s="2118">
        <v>452825</v>
      </c>
      <c r="CK7" s="2119">
        <v>1680288</v>
      </c>
      <c r="CL7" s="2120"/>
      <c r="CM7" s="2118">
        <v>429719</v>
      </c>
      <c r="CN7" s="2118">
        <v>161931</v>
      </c>
      <c r="CO7" s="2118">
        <v>735536</v>
      </c>
      <c r="CP7" s="2118">
        <v>490990</v>
      </c>
      <c r="CQ7" s="2119">
        <v>1818176</v>
      </c>
      <c r="CR7" s="1928"/>
      <c r="CS7" s="2118">
        <v>447806</v>
      </c>
      <c r="CT7" s="2118">
        <v>158649</v>
      </c>
      <c r="CU7" s="2118">
        <v>674549</v>
      </c>
      <c r="CV7" s="2118">
        <v>442154</v>
      </c>
      <c r="CW7" s="2119">
        <v>1723158</v>
      </c>
      <c r="CX7" s="2120"/>
      <c r="CY7" s="2118">
        <v>484066</v>
      </c>
      <c r="CZ7" s="2118">
        <v>161981</v>
      </c>
      <c r="DA7" s="2118">
        <v>744685</v>
      </c>
      <c r="DB7" s="2118">
        <v>485502</v>
      </c>
      <c r="DC7" s="2119">
        <v>1876234</v>
      </c>
      <c r="DD7" s="1928"/>
      <c r="DE7" s="2118">
        <v>430056</v>
      </c>
      <c r="DF7" s="2118">
        <v>140718</v>
      </c>
      <c r="DG7" s="2118">
        <v>645164</v>
      </c>
      <c r="DH7" s="2118">
        <v>398525</v>
      </c>
      <c r="DI7" s="2119">
        <v>1614463</v>
      </c>
      <c r="DJ7" s="2120"/>
      <c r="DK7" s="2118">
        <v>465050</v>
      </c>
      <c r="DL7" s="2118">
        <v>144156</v>
      </c>
      <c r="DM7" s="2118">
        <v>714091</v>
      </c>
      <c r="DN7" s="2118">
        <v>445410</v>
      </c>
      <c r="DO7" s="2119">
        <v>1768707</v>
      </c>
      <c r="DP7" s="1928"/>
      <c r="DQ7" s="2118">
        <v>431397</v>
      </c>
      <c r="DR7" s="2118">
        <v>146467</v>
      </c>
      <c r="DS7" s="2118">
        <v>639178</v>
      </c>
      <c r="DT7" s="2118">
        <v>384149</v>
      </c>
      <c r="DU7" s="2119">
        <v>1601191</v>
      </c>
      <c r="DV7" s="2120"/>
      <c r="DW7" s="2118">
        <v>467892</v>
      </c>
      <c r="DX7" s="2118">
        <v>149852</v>
      </c>
      <c r="DY7" s="2118">
        <v>709460</v>
      </c>
      <c r="DZ7" s="2118">
        <v>433884</v>
      </c>
      <c r="EA7" s="2119">
        <v>1761088</v>
      </c>
      <c r="EB7" s="1928"/>
      <c r="EC7" s="2118">
        <v>400272</v>
      </c>
      <c r="ED7" s="2118">
        <v>158163</v>
      </c>
      <c r="EE7" s="2118">
        <v>610254</v>
      </c>
      <c r="EF7" s="2118">
        <v>384279</v>
      </c>
      <c r="EG7" s="2119">
        <v>1552968</v>
      </c>
      <c r="EH7" s="2120"/>
      <c r="EI7" s="2118">
        <v>438535</v>
      </c>
      <c r="EJ7" s="2118">
        <v>161917</v>
      </c>
      <c r="EK7" s="2118">
        <v>685306</v>
      </c>
      <c r="EL7" s="2118">
        <v>439411</v>
      </c>
      <c r="EM7" s="2119">
        <v>1725169</v>
      </c>
      <c r="EN7" s="1928"/>
      <c r="EO7" s="2118">
        <v>414761</v>
      </c>
      <c r="EP7" s="2118">
        <v>127940</v>
      </c>
      <c r="EQ7" s="2118">
        <v>596090</v>
      </c>
      <c r="ER7" s="2118">
        <v>393704</v>
      </c>
      <c r="ES7" s="2119">
        <v>1532495</v>
      </c>
      <c r="ET7" s="2120"/>
      <c r="EU7" s="2118">
        <v>452193</v>
      </c>
      <c r="EV7" s="2118">
        <v>132113</v>
      </c>
      <c r="EW7" s="2118">
        <v>666630</v>
      </c>
      <c r="EX7" s="2118">
        <v>449421</v>
      </c>
      <c r="EY7" s="2119">
        <v>1700357</v>
      </c>
      <c r="EZ7" s="1928"/>
      <c r="FA7" s="2118">
        <v>440653</v>
      </c>
      <c r="FB7" s="2118">
        <v>118551</v>
      </c>
      <c r="FC7" s="2118">
        <v>529947</v>
      </c>
      <c r="FD7" s="2118">
        <v>385988</v>
      </c>
      <c r="FE7" s="2119">
        <v>1475139</v>
      </c>
      <c r="FF7" s="2120"/>
      <c r="FG7" s="2118">
        <v>478136</v>
      </c>
      <c r="FH7" s="2118">
        <v>122365</v>
      </c>
      <c r="FI7" s="2118">
        <v>597352</v>
      </c>
      <c r="FJ7" s="2118">
        <v>443374</v>
      </c>
      <c r="FK7" s="2119">
        <v>1641227</v>
      </c>
      <c r="FL7" s="1928"/>
      <c r="FM7" s="2118">
        <v>480932</v>
      </c>
      <c r="FN7" s="2118">
        <v>107187</v>
      </c>
      <c r="FO7" s="2118">
        <v>490243</v>
      </c>
      <c r="FP7" s="2118">
        <v>380623</v>
      </c>
      <c r="FQ7" s="2119">
        <v>1458985</v>
      </c>
      <c r="FR7" s="2120"/>
      <c r="FS7" s="2118">
        <v>518538</v>
      </c>
      <c r="FT7" s="2118">
        <v>111054</v>
      </c>
      <c r="FU7" s="2118">
        <v>555765</v>
      </c>
      <c r="FV7" s="2118">
        <v>438521</v>
      </c>
      <c r="FW7" s="2119">
        <v>1623878</v>
      </c>
      <c r="FX7" s="1928"/>
      <c r="FY7" s="2118">
        <v>395463</v>
      </c>
      <c r="FZ7" s="2118">
        <v>119139</v>
      </c>
      <c r="GA7" s="2118">
        <v>480366</v>
      </c>
      <c r="GB7" s="2118">
        <v>371383</v>
      </c>
      <c r="GC7" s="2119">
        <v>1366351</v>
      </c>
      <c r="GD7" s="2120"/>
      <c r="GE7" s="2118">
        <v>430673</v>
      </c>
      <c r="GF7" s="2118">
        <v>122862</v>
      </c>
      <c r="GG7" s="2118">
        <v>544844</v>
      </c>
      <c r="GH7" s="2118">
        <v>430098</v>
      </c>
      <c r="GI7" s="2119">
        <v>1528477</v>
      </c>
      <c r="GJ7" s="1928"/>
      <c r="GK7" s="2118">
        <v>415307</v>
      </c>
      <c r="GL7" s="2118">
        <v>121831</v>
      </c>
      <c r="GM7" s="2118">
        <v>475327</v>
      </c>
      <c r="GN7" s="2118">
        <v>358603</v>
      </c>
      <c r="GO7" s="2119">
        <v>1371068</v>
      </c>
      <c r="GP7" s="2120"/>
      <c r="GQ7" s="2118">
        <v>448597</v>
      </c>
      <c r="GR7" s="2118">
        <v>125485</v>
      </c>
      <c r="GS7" s="2118">
        <v>537489</v>
      </c>
      <c r="GT7" s="2118">
        <v>416945</v>
      </c>
      <c r="GU7" s="2119">
        <v>1528516</v>
      </c>
      <c r="GV7" s="1928"/>
      <c r="GW7" s="2118">
        <v>408537</v>
      </c>
      <c r="GX7" s="2118">
        <v>103338</v>
      </c>
      <c r="GY7" s="2118">
        <v>459447</v>
      </c>
      <c r="GZ7" s="2118">
        <v>340609</v>
      </c>
      <c r="HA7" s="2119">
        <v>1311931</v>
      </c>
      <c r="HB7" s="2120"/>
      <c r="HC7" s="2118">
        <v>437759</v>
      </c>
      <c r="HD7" s="2118">
        <v>106513</v>
      </c>
      <c r="HE7" s="2118">
        <v>518334</v>
      </c>
      <c r="HF7" s="2118">
        <v>391972</v>
      </c>
      <c r="HG7" s="2119">
        <v>1454578</v>
      </c>
      <c r="HH7" s="1928"/>
      <c r="HI7" s="2118">
        <v>343708</v>
      </c>
      <c r="HJ7" s="2118">
        <v>115358</v>
      </c>
      <c r="HK7" s="2118">
        <v>498532</v>
      </c>
      <c r="HL7" s="2118">
        <v>333787</v>
      </c>
      <c r="HM7" s="2119">
        <v>1291385</v>
      </c>
      <c r="HN7" s="2120"/>
      <c r="HO7" s="2118">
        <v>369742</v>
      </c>
      <c r="HP7" s="2118">
        <v>118908</v>
      </c>
      <c r="HQ7" s="2118">
        <v>558419</v>
      </c>
      <c r="HR7" s="2118">
        <v>385819</v>
      </c>
      <c r="HS7" s="2119">
        <v>1432888</v>
      </c>
      <c r="HT7" s="1928"/>
      <c r="HU7" s="2118">
        <v>331640</v>
      </c>
      <c r="HV7" s="2118">
        <v>107548</v>
      </c>
      <c r="HW7" s="2118">
        <v>490735</v>
      </c>
      <c r="HX7" s="2118">
        <v>320675</v>
      </c>
      <c r="HY7" s="2119">
        <v>1250598</v>
      </c>
      <c r="HZ7" s="2120"/>
      <c r="IA7" s="2118">
        <v>355764</v>
      </c>
      <c r="IB7" s="2118">
        <v>110340</v>
      </c>
      <c r="IC7" s="2118">
        <v>550436</v>
      </c>
      <c r="ID7" s="2118">
        <v>371637</v>
      </c>
      <c r="IE7" s="2119">
        <v>1388177</v>
      </c>
      <c r="IF7" s="1928"/>
      <c r="IG7" s="2118">
        <v>288568</v>
      </c>
      <c r="IH7" s="2118">
        <v>83242</v>
      </c>
      <c r="II7" s="2118">
        <v>519089</v>
      </c>
      <c r="IJ7" s="2118">
        <v>305748</v>
      </c>
      <c r="IK7" s="2119">
        <v>1196647</v>
      </c>
      <c r="IL7" s="2120"/>
      <c r="IM7" s="2118">
        <v>313618</v>
      </c>
      <c r="IN7" s="2118">
        <v>87168</v>
      </c>
      <c r="IO7" s="2118">
        <v>576534</v>
      </c>
      <c r="IP7" s="2118">
        <v>353091</v>
      </c>
      <c r="IQ7" s="2119">
        <v>1330411</v>
      </c>
      <c r="IR7" s="1928"/>
      <c r="IS7" s="2118">
        <v>375498</v>
      </c>
      <c r="IT7" s="2118">
        <v>78426</v>
      </c>
      <c r="IU7" s="2118">
        <v>461032</v>
      </c>
      <c r="IV7" s="2118">
        <v>297357</v>
      </c>
      <c r="IW7" s="2119">
        <v>1212313</v>
      </c>
      <c r="IX7" s="2120"/>
      <c r="IY7" s="2118">
        <v>402623</v>
      </c>
      <c r="IZ7" s="2118">
        <v>82652</v>
      </c>
      <c r="JA7" s="2118">
        <v>520530</v>
      </c>
      <c r="JB7" s="2118">
        <v>343539</v>
      </c>
      <c r="JC7" s="2119">
        <v>1349344</v>
      </c>
      <c r="JD7" s="1928"/>
      <c r="JE7" s="2118">
        <v>341273.59104641998</v>
      </c>
      <c r="JF7" s="2118">
        <v>96369.381370679999</v>
      </c>
      <c r="JG7" s="2118">
        <v>433089.28661900002</v>
      </c>
      <c r="JH7" s="2118">
        <v>278467.55794356001</v>
      </c>
      <c r="JI7" s="2119">
        <v>1149199.81697966</v>
      </c>
      <c r="JJ7" s="2120"/>
      <c r="JK7" s="2118">
        <v>369039.88867111003</v>
      </c>
      <c r="JL7" s="2118">
        <v>98977.984854249997</v>
      </c>
      <c r="JM7" s="2118">
        <v>491621.94068239001</v>
      </c>
      <c r="JN7" s="2118">
        <v>321950.81135062</v>
      </c>
      <c r="JO7" s="2119">
        <v>1281590.62555837</v>
      </c>
    </row>
    <row r="8" spans="1:275">
      <c r="C8" s="1078"/>
      <c r="O8" s="1078"/>
      <c r="AA8" s="1078" t="s">
        <v>1618</v>
      </c>
      <c r="AM8" s="1078"/>
      <c r="AY8" s="1078"/>
      <c r="BK8" s="1078"/>
      <c r="BW8" s="1078"/>
      <c r="CI8" s="1078"/>
      <c r="CU8" s="1078"/>
      <c r="DG8" s="1078"/>
      <c r="DS8" s="1078"/>
      <c r="EE8" s="1078"/>
      <c r="EQ8" s="1078"/>
      <c r="FC8" s="1078"/>
      <c r="FO8" s="1078"/>
      <c r="GA8" s="1078" t="s">
        <v>1618</v>
      </c>
      <c r="GM8" s="1078"/>
      <c r="GY8" s="1078"/>
      <c r="HK8" s="1078"/>
      <c r="HW8" s="1078"/>
      <c r="II8" s="1078"/>
    </row>
  </sheetData>
  <mergeCells count="46">
    <mergeCell ref="EO5:ES5"/>
    <mergeCell ref="HI5:HM5"/>
    <mergeCell ref="HO5:HS5"/>
    <mergeCell ref="GK5:GO5"/>
    <mergeCell ref="GQ5:GU5"/>
    <mergeCell ref="FA5:FE5"/>
    <mergeCell ref="FG5:FK5"/>
    <mergeCell ref="EU5:EY5"/>
    <mergeCell ref="HC5:HG5"/>
    <mergeCell ref="GW5:HA5"/>
    <mergeCell ref="FY5:GC5"/>
    <mergeCell ref="GE5:GI5"/>
    <mergeCell ref="FM5:FQ5"/>
    <mergeCell ref="FS5:FW5"/>
    <mergeCell ref="JK5:JO5"/>
    <mergeCell ref="IS5:IW5"/>
    <mergeCell ref="IY5:JC5"/>
    <mergeCell ref="HU5:HY5"/>
    <mergeCell ref="IA5:IE5"/>
    <mergeCell ref="IG5:IK5"/>
    <mergeCell ref="IM5:IQ5"/>
    <mergeCell ref="JE5:JI5"/>
    <mergeCell ref="EI5:EM5"/>
    <mergeCell ref="DQ5:DU5"/>
    <mergeCell ref="DW5:EA5"/>
    <mergeCell ref="DE5:DI5"/>
    <mergeCell ref="DK5:DO5"/>
    <mergeCell ref="CM5:CQ5"/>
    <mergeCell ref="EC5:EG5"/>
    <mergeCell ref="CS5:CW5"/>
    <mergeCell ref="CY5:DC5"/>
    <mergeCell ref="BC5:BG5"/>
    <mergeCell ref="BU5:BY5"/>
    <mergeCell ref="BI5:BM5"/>
    <mergeCell ref="BO5:BS5"/>
    <mergeCell ref="CA5:CE5"/>
    <mergeCell ref="A5:E5"/>
    <mergeCell ref="G5:K5"/>
    <mergeCell ref="M5:Q5"/>
    <mergeCell ref="S5:W5"/>
    <mergeCell ref="CG5:CK5"/>
    <mergeCell ref="Y5:AC5"/>
    <mergeCell ref="AE5:AI5"/>
    <mergeCell ref="AK5:AO5"/>
    <mergeCell ref="AQ5:AU5"/>
    <mergeCell ref="AW5:BA5"/>
  </mergeCells>
  <hyperlinks>
    <hyperlink ref="HJ2" location="Contents!A1" display="CRB - Additional disclosure related to the credit quality of assets: Industry" xr:uid="{222E50BD-A873-4407-9CFB-8E65CBD8B64B}"/>
    <hyperlink ref="HV2" location="Contents!A1" display="CRB - Additional disclosure related to the credit quality of assets: Industry" xr:uid="{F7104CBB-8931-41E8-88EE-F2C2F3E2BC7C}"/>
    <hyperlink ref="GL2" location="Contents!A1" display="CRB - Additional disclosure related to the credit quality of assets: Industry" xr:uid="{030AC6C1-88EA-463D-B290-E2F20304CDD3}"/>
    <hyperlink ref="DF2" location="Contents!A1" display="CRB - Additional disclosure related to the credit quality of assets: Industry" xr:uid="{64A6949E-0F38-4FF3-AE8D-CA31C80A9650}"/>
    <hyperlink ref="FZ2" location="Contents!A1" display="CRB - Additional disclosure related to the credit quality of assets: Industry" xr:uid="{53695A6B-6BF1-41EA-AEF3-C7D21FC49C8E}"/>
    <hyperlink ref="FN2" location="Contents!A1" display="CRB - Additional disclosure related to the credit quality of assets: Industry" xr:uid="{51CC1F93-E523-4A8A-AD4D-04DD5D53F027}"/>
    <hyperlink ref="FB2" location="Contents!A1" display="CRB - Additional disclosure related to the credit quality of assets: Industry" xr:uid="{38D12A1B-D9D2-4621-9362-96802EFEBDFB}"/>
    <hyperlink ref="EP2" location="Contents!A1" display="CRB - Additional disclosure related to the credit quality of assets: Industry" xr:uid="{7CE4B73E-6118-4457-B943-24EF8EAAF228}"/>
    <hyperlink ref="ED2" location="Contents!A1" display="CRB - Additional disclosure related to the credit quality of assets: Industry" xr:uid="{49652FB2-8305-4DBE-97B3-C2B2914A54B1}"/>
    <hyperlink ref="DR2" location="Contents!A1" display="CRB - Additional disclosure related to the credit quality of assets: Industry" xr:uid="{CAB4DEE3-59DE-47E2-B339-DDBD7220BBE6}"/>
    <hyperlink ref="BV2" location="Contents!A1" display="CRB - Additional disclosure related to the credit quality of assets: Industry" xr:uid="{BA45BE03-6AED-49DE-9510-52FCDD3EDA59}"/>
    <hyperlink ref="CT2" location="Contents!A1" display="CRB - Additional disclosure related to the credit quality of assets: Industry" xr:uid="{475A8A8E-D5C8-4E47-9170-34C8578EF38D}"/>
    <hyperlink ref="CH2" location="Contents!A1" display="CRB - Additional disclosure related to the credit quality of assets: Industry" xr:uid="{05988BF5-7259-4016-8A20-C1458A95A79A}"/>
    <hyperlink ref="BM2" location="Contents!A1" display="CRB - Additional disclosure related to the credit quality of assets: Industry" xr:uid="{C5632EAB-46AF-4183-B05F-10A1EB6B444F}"/>
    <hyperlink ref="BJ2" location="Contents!A1" display="CRB - Additional disclosure related to the credit quality of assets: Industry" xr:uid="{65B45612-D546-4B59-8EC2-955A9EE21408}"/>
    <hyperlink ref="BA2" location="Contents!A1" display="CRB - Additional disclosure related to the credit quality of assets: Industry" xr:uid="{BF6F30F1-63B6-4034-8FCA-EE3655BB6C5F}"/>
    <hyperlink ref="A2" location="Contents!A1" display="CRB - Additional disclosure related to the credit quality of assets: Industry" xr:uid="{DEEE9A71-C064-4A36-90C3-46EEFA6F4DB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1CD99-0D81-4C39-B56E-D49E558ED7C4}">
  <sheetPr codeName="Planilha26">
    <tabColor rgb="FF73C6A1"/>
  </sheetPr>
  <dimension ref="A1:X13"/>
  <sheetViews>
    <sheetView showGridLines="0" zoomScale="80" zoomScaleNormal="80" workbookViewId="0">
      <selection activeCell="C15" sqref="C15"/>
    </sheetView>
  </sheetViews>
  <sheetFormatPr defaultColWidth="8.77734375" defaultRowHeight="13.8"/>
  <cols>
    <col min="1" max="4" width="25.44140625" style="1035" customWidth="1"/>
    <col min="5" max="5" width="22.77734375" style="1035" customWidth="1"/>
    <col min="6" max="24" width="23.77734375" style="1035" customWidth="1"/>
    <col min="25" max="16384" width="8.77734375" style="1035"/>
  </cols>
  <sheetData>
    <row r="1" spans="1:24" s="1209" customFormat="1" ht="5.25" customHeight="1">
      <c r="A1" s="1324"/>
      <c r="B1" s="1324"/>
      <c r="C1" s="1324"/>
      <c r="D1" s="1324"/>
      <c r="E1" s="1324"/>
      <c r="F1" s="1210"/>
      <c r="G1" s="1210"/>
      <c r="H1" s="1210"/>
      <c r="I1" s="1210"/>
      <c r="J1" s="1210"/>
      <c r="K1" s="1210"/>
      <c r="L1" s="1210"/>
      <c r="M1" s="1210"/>
      <c r="N1" s="1210"/>
      <c r="O1" s="1210"/>
      <c r="P1" s="1210"/>
      <c r="Q1" s="1210"/>
      <c r="R1" s="1210"/>
      <c r="S1" s="1210"/>
      <c r="T1" s="1210"/>
      <c r="U1" s="1210"/>
      <c r="V1" s="1210"/>
      <c r="W1" s="1210"/>
      <c r="X1" s="1210"/>
    </row>
    <row r="2" spans="1:24" ht="15.6">
      <c r="A2" s="1911" t="s">
        <v>1619</v>
      </c>
      <c r="B2" s="1911"/>
      <c r="C2" s="1911"/>
      <c r="D2" s="1911"/>
      <c r="E2" s="1911"/>
      <c r="F2" s="1912"/>
      <c r="G2" s="1912"/>
      <c r="H2" s="1912"/>
      <c r="I2" s="1912"/>
      <c r="J2" s="1912"/>
      <c r="K2" s="1912"/>
      <c r="L2" s="1912"/>
      <c r="M2" s="1912"/>
      <c r="N2" s="1912"/>
      <c r="O2" s="1912"/>
      <c r="P2" s="1912"/>
      <c r="Q2" s="1912"/>
      <c r="R2" s="1912"/>
      <c r="S2" s="1912"/>
      <c r="T2" s="1912"/>
      <c r="U2" s="1912"/>
      <c r="V2" s="1912"/>
      <c r="W2" s="1912"/>
      <c r="X2" s="1912"/>
    </row>
    <row r="4" spans="1:24" s="1529" customFormat="1" ht="14.4" thickBot="1">
      <c r="A4" s="1913" t="s">
        <v>65</v>
      </c>
      <c r="B4" s="1914" t="s">
        <v>3260</v>
      </c>
      <c r="C4" s="1914" t="s">
        <v>3003</v>
      </c>
      <c r="D4" s="1914" t="s">
        <v>2942</v>
      </c>
      <c r="E4" s="1914" t="s">
        <v>2924</v>
      </c>
      <c r="F4" s="1914" t="s">
        <v>2871</v>
      </c>
      <c r="G4" s="1914" t="s">
        <v>2835</v>
      </c>
      <c r="H4" s="1914" t="s">
        <v>66</v>
      </c>
      <c r="I4" s="1914" t="s">
        <v>67</v>
      </c>
      <c r="J4" s="1914" t="s">
        <v>68</v>
      </c>
      <c r="K4" s="1914" t="s">
        <v>69</v>
      </c>
      <c r="L4" s="1914" t="s">
        <v>70</v>
      </c>
      <c r="M4" s="1914" t="s">
        <v>71</v>
      </c>
      <c r="N4" s="1914" t="s">
        <v>72</v>
      </c>
      <c r="O4" s="1914" t="s">
        <v>73</v>
      </c>
      <c r="P4" s="1914" t="s">
        <v>74</v>
      </c>
      <c r="Q4" s="1914" t="s">
        <v>75</v>
      </c>
      <c r="R4" s="1914" t="s">
        <v>76</v>
      </c>
      <c r="S4" s="1914" t="s">
        <v>77</v>
      </c>
      <c r="T4" s="1914" t="s">
        <v>78</v>
      </c>
      <c r="U4" s="1914" t="s">
        <v>79</v>
      </c>
      <c r="V4" s="1914" t="s">
        <v>80</v>
      </c>
      <c r="W4" s="1914" t="s">
        <v>81</v>
      </c>
      <c r="X4" s="1914" t="s">
        <v>82</v>
      </c>
    </row>
    <row r="5" spans="1:24">
      <c r="A5" s="1915"/>
      <c r="B5" s="1888" t="s">
        <v>1620</v>
      </c>
      <c r="C5" s="1888" t="s">
        <v>1620</v>
      </c>
      <c r="D5" s="1888" t="s">
        <v>1620</v>
      </c>
      <c r="E5" s="1888" t="s">
        <v>1620</v>
      </c>
      <c r="F5" s="1888" t="s">
        <v>1620</v>
      </c>
      <c r="G5" s="1888" t="s">
        <v>1620</v>
      </c>
      <c r="H5" s="1888" t="s">
        <v>1620</v>
      </c>
      <c r="I5" s="1888" t="s">
        <v>1620</v>
      </c>
      <c r="J5" s="1888" t="s">
        <v>1620</v>
      </c>
      <c r="K5" s="1888" t="s">
        <v>1620</v>
      </c>
      <c r="L5" s="1888" t="s">
        <v>1620</v>
      </c>
      <c r="M5" s="1888" t="s">
        <v>1620</v>
      </c>
      <c r="N5" s="1888" t="s">
        <v>1620</v>
      </c>
      <c r="O5" s="1888" t="s">
        <v>1620</v>
      </c>
      <c r="P5" s="1888" t="s">
        <v>1620</v>
      </c>
      <c r="Q5" s="1888" t="s">
        <v>1620</v>
      </c>
      <c r="R5" s="1888" t="s">
        <v>1620</v>
      </c>
      <c r="S5" s="1888" t="s">
        <v>1620</v>
      </c>
      <c r="T5" s="1888" t="s">
        <v>1620</v>
      </c>
      <c r="U5" s="1888" t="s">
        <v>1620</v>
      </c>
      <c r="V5" s="1888" t="s">
        <v>1620</v>
      </c>
      <c r="W5" s="1888" t="s">
        <v>1620</v>
      </c>
      <c r="X5" s="1888" t="s">
        <v>1620</v>
      </c>
    </row>
    <row r="6" spans="1:24" ht="16.2" thickBot="1">
      <c r="A6" s="1901"/>
      <c r="B6" s="1916" t="s">
        <v>1621</v>
      </c>
      <c r="C6" s="1916" t="s">
        <v>1621</v>
      </c>
      <c r="D6" s="1916" t="s">
        <v>1621</v>
      </c>
      <c r="E6" s="1916" t="s">
        <v>1621</v>
      </c>
      <c r="F6" s="1916" t="s">
        <v>1621</v>
      </c>
      <c r="G6" s="1916" t="s">
        <v>1621</v>
      </c>
      <c r="H6" s="1916" t="s">
        <v>1621</v>
      </c>
      <c r="I6" s="1916" t="s">
        <v>1621</v>
      </c>
      <c r="J6" s="1916" t="s">
        <v>1621</v>
      </c>
      <c r="K6" s="1916" t="s">
        <v>1621</v>
      </c>
      <c r="L6" s="1916" t="s">
        <v>1621</v>
      </c>
      <c r="M6" s="1916" t="s">
        <v>1621</v>
      </c>
      <c r="N6" s="1916" t="s">
        <v>1621</v>
      </c>
      <c r="O6" s="1916" t="s">
        <v>1621</v>
      </c>
      <c r="P6" s="1916" t="s">
        <v>1621</v>
      </c>
      <c r="Q6" s="1916" t="s">
        <v>1621</v>
      </c>
      <c r="R6" s="1916" t="s">
        <v>1621</v>
      </c>
      <c r="S6" s="1916" t="s">
        <v>1621</v>
      </c>
      <c r="T6" s="1916" t="s">
        <v>1621</v>
      </c>
      <c r="U6" s="1916" t="s">
        <v>1621</v>
      </c>
      <c r="V6" s="1916" t="s">
        <v>1621</v>
      </c>
      <c r="W6" s="1916" t="s">
        <v>1621</v>
      </c>
      <c r="X6" s="1916" t="s">
        <v>1621</v>
      </c>
    </row>
    <row r="7" spans="1:24" ht="12" customHeight="1">
      <c r="A7" s="1877" t="s">
        <v>1622</v>
      </c>
      <c r="B7" s="2265">
        <v>9179</v>
      </c>
      <c r="C7" s="2265">
        <v>8917</v>
      </c>
      <c r="D7" s="2265">
        <v>9144</v>
      </c>
      <c r="E7" s="1067">
        <v>9640</v>
      </c>
      <c r="F7" s="1067">
        <v>8985</v>
      </c>
      <c r="G7" s="1067">
        <v>9351</v>
      </c>
      <c r="H7" s="1067">
        <v>9043</v>
      </c>
      <c r="I7" s="1067">
        <v>8685</v>
      </c>
      <c r="J7" s="1067">
        <v>9546</v>
      </c>
      <c r="K7" s="1067">
        <v>10309</v>
      </c>
      <c r="L7" s="1067">
        <v>9138</v>
      </c>
      <c r="M7" s="1067">
        <v>10378</v>
      </c>
      <c r="N7" s="1067">
        <v>10338</v>
      </c>
      <c r="O7" s="1067">
        <v>9849</v>
      </c>
      <c r="P7" s="1067">
        <v>8862</v>
      </c>
      <c r="Q7" s="1067">
        <v>8730</v>
      </c>
      <c r="R7" s="1067">
        <v>8576</v>
      </c>
      <c r="S7" s="1067">
        <v>8323</v>
      </c>
      <c r="T7" s="1904">
        <v>6839</v>
      </c>
      <c r="U7" s="1904">
        <v>6303</v>
      </c>
      <c r="V7" s="1904">
        <v>7009</v>
      </c>
      <c r="W7" s="1904">
        <v>7939</v>
      </c>
      <c r="X7" s="1904">
        <v>5187.6729853300003</v>
      </c>
    </row>
    <row r="8" spans="1:24" ht="12" customHeight="1">
      <c r="A8" s="1877" t="s">
        <v>1623</v>
      </c>
      <c r="B8" s="2265">
        <v>15299</v>
      </c>
      <c r="C8" s="2265">
        <v>14759</v>
      </c>
      <c r="D8" s="2265">
        <v>15103</v>
      </c>
      <c r="E8" s="1067">
        <v>18096</v>
      </c>
      <c r="F8" s="1067">
        <v>15021</v>
      </c>
      <c r="G8" s="1067">
        <v>15575</v>
      </c>
      <c r="H8" s="1067">
        <v>14779</v>
      </c>
      <c r="I8" s="1067">
        <v>14870</v>
      </c>
      <c r="J8" s="1067">
        <v>16804</v>
      </c>
      <c r="K8" s="1067">
        <v>18727</v>
      </c>
      <c r="L8" s="1067">
        <v>18035</v>
      </c>
      <c r="M8" s="1067">
        <v>17720</v>
      </c>
      <c r="N8" s="1067">
        <v>18663</v>
      </c>
      <c r="O8" s="1067">
        <v>17964</v>
      </c>
      <c r="P8" s="1067">
        <v>16570</v>
      </c>
      <c r="Q8" s="1067">
        <v>20587</v>
      </c>
      <c r="R8" s="1067">
        <v>14787</v>
      </c>
      <c r="S8" s="1067">
        <v>13782</v>
      </c>
      <c r="T8" s="1904">
        <v>11522</v>
      </c>
      <c r="U8" s="1904">
        <v>10494</v>
      </c>
      <c r="V8" s="1904">
        <v>14673</v>
      </c>
      <c r="W8" s="1904">
        <v>11170.56807725</v>
      </c>
      <c r="X8" s="1904">
        <v>12673</v>
      </c>
    </row>
    <row r="9" spans="1:24" ht="12" customHeight="1">
      <c r="A9" s="1877" t="s">
        <v>1624</v>
      </c>
      <c r="B9" s="2265">
        <v>12937</v>
      </c>
      <c r="C9" s="2265">
        <v>11792</v>
      </c>
      <c r="D9" s="2265">
        <v>13161</v>
      </c>
      <c r="E9" s="1067">
        <v>13062</v>
      </c>
      <c r="F9" s="1067">
        <v>13113</v>
      </c>
      <c r="G9" s="1067">
        <v>12646</v>
      </c>
      <c r="H9" s="1067">
        <v>12769</v>
      </c>
      <c r="I9" s="1067">
        <v>13748</v>
      </c>
      <c r="J9" s="1067">
        <v>15432</v>
      </c>
      <c r="K9" s="1067">
        <v>16282</v>
      </c>
      <c r="L9" s="1067">
        <v>15382</v>
      </c>
      <c r="M9" s="1067">
        <v>16447</v>
      </c>
      <c r="N9" s="1067">
        <v>15930</v>
      </c>
      <c r="O9" s="1067">
        <v>15030</v>
      </c>
      <c r="P9" s="1067">
        <v>19220</v>
      </c>
      <c r="Q9" s="1067">
        <v>14255</v>
      </c>
      <c r="R9" s="1067">
        <v>14521</v>
      </c>
      <c r="S9" s="1067">
        <v>12382</v>
      </c>
      <c r="T9" s="1904">
        <v>11281</v>
      </c>
      <c r="U9" s="1904">
        <v>12120</v>
      </c>
      <c r="V9" s="1904">
        <v>9550</v>
      </c>
      <c r="W9" s="1904">
        <v>10934.537510169999</v>
      </c>
      <c r="X9" s="1904">
        <v>11249</v>
      </c>
    </row>
    <row r="10" spans="1:24" ht="12" customHeight="1">
      <c r="A10" s="1877" t="s">
        <v>1625</v>
      </c>
      <c r="B10" s="2265">
        <v>13209</v>
      </c>
      <c r="C10" s="2265">
        <v>13160</v>
      </c>
      <c r="D10" s="2265">
        <v>16905</v>
      </c>
      <c r="E10" s="1067">
        <v>14980</v>
      </c>
      <c r="F10" s="1067">
        <v>15217</v>
      </c>
      <c r="G10" s="1067">
        <v>16284</v>
      </c>
      <c r="H10" s="1067">
        <v>17275</v>
      </c>
      <c r="I10" s="1067">
        <v>19182</v>
      </c>
      <c r="J10" s="1067">
        <v>19511</v>
      </c>
      <c r="K10" s="1067">
        <v>19138</v>
      </c>
      <c r="L10" s="1067">
        <v>19552</v>
      </c>
      <c r="M10" s="1067">
        <v>20440</v>
      </c>
      <c r="N10" s="1067">
        <v>23321</v>
      </c>
      <c r="O10" s="1067">
        <v>23594</v>
      </c>
      <c r="P10" s="1067">
        <v>20058</v>
      </c>
      <c r="Q10" s="1067">
        <v>17913</v>
      </c>
      <c r="R10" s="1067">
        <v>15474</v>
      </c>
      <c r="S10" s="1067">
        <v>14072</v>
      </c>
      <c r="T10" s="1904">
        <v>13219</v>
      </c>
      <c r="U10" s="1904">
        <v>12910</v>
      </c>
      <c r="V10" s="1904">
        <v>13876</v>
      </c>
      <c r="W10" s="1904">
        <v>12503.18198182</v>
      </c>
      <c r="X10" s="1904">
        <v>11036.41766689</v>
      </c>
    </row>
    <row r="11" spans="1:24" ht="12" customHeight="1">
      <c r="A11" s="1877" t="s">
        <v>1626</v>
      </c>
      <c r="B11" s="2265">
        <v>716</v>
      </c>
      <c r="C11" s="2265">
        <v>657</v>
      </c>
      <c r="D11" s="2265">
        <v>666</v>
      </c>
      <c r="E11" s="1067">
        <v>521</v>
      </c>
      <c r="F11" s="1067">
        <v>703</v>
      </c>
      <c r="G11" s="1067">
        <v>1256</v>
      </c>
      <c r="H11" s="1067">
        <v>1325</v>
      </c>
      <c r="I11" s="1067">
        <v>6834</v>
      </c>
      <c r="J11" s="1067">
        <v>6391</v>
      </c>
      <c r="K11" s="1067">
        <v>5190</v>
      </c>
      <c r="L11" s="1067">
        <v>5291</v>
      </c>
      <c r="M11" s="1067">
        <v>6198</v>
      </c>
      <c r="N11" s="1067">
        <v>1856</v>
      </c>
      <c r="O11" s="1067">
        <v>1892</v>
      </c>
      <c r="P11" s="1067">
        <v>1649</v>
      </c>
      <c r="Q11" s="1067">
        <v>1925</v>
      </c>
      <c r="R11" s="1067">
        <v>2110</v>
      </c>
      <c r="S11" s="1067">
        <v>3054</v>
      </c>
      <c r="T11" s="1904">
        <v>3960</v>
      </c>
      <c r="U11" s="1904">
        <v>2755</v>
      </c>
      <c r="V11" s="1904">
        <v>1452</v>
      </c>
      <c r="W11" s="1904">
        <v>1593.8453458500001</v>
      </c>
      <c r="X11" s="1904">
        <v>1696.23014025</v>
      </c>
    </row>
    <row r="12" spans="1:24" s="1919" customFormat="1" ht="12" customHeight="1" thickBot="1">
      <c r="A12" s="1917" t="s">
        <v>144</v>
      </c>
      <c r="B12" s="2266">
        <v>51340</v>
      </c>
      <c r="C12" s="2266">
        <v>49285</v>
      </c>
      <c r="D12" s="2266">
        <v>54979</v>
      </c>
      <c r="E12" s="1918">
        <v>56299</v>
      </c>
      <c r="F12" s="1918">
        <v>53039</v>
      </c>
      <c r="G12" s="1918">
        <v>55112</v>
      </c>
      <c r="H12" s="1918">
        <v>55191</v>
      </c>
      <c r="I12" s="1918">
        <v>63319</v>
      </c>
      <c r="J12" s="1918">
        <v>67684</v>
      </c>
      <c r="K12" s="1918">
        <v>69646</v>
      </c>
      <c r="L12" s="1918">
        <v>67398</v>
      </c>
      <c r="M12" s="1918">
        <v>71183</v>
      </c>
      <c r="N12" s="1918">
        <v>70108</v>
      </c>
      <c r="O12" s="1918">
        <v>68329</v>
      </c>
      <c r="P12" s="1918">
        <v>66359</v>
      </c>
      <c r="Q12" s="1918">
        <v>63410</v>
      </c>
      <c r="R12" s="1918">
        <v>55468</v>
      </c>
      <c r="S12" s="1918">
        <v>51613</v>
      </c>
      <c r="T12" s="1918">
        <v>46821</v>
      </c>
      <c r="U12" s="1918">
        <v>44582</v>
      </c>
      <c r="V12" s="1918">
        <v>46560</v>
      </c>
      <c r="W12" s="1918">
        <v>44141.132915089998</v>
      </c>
      <c r="X12" s="1918">
        <v>41842.320792469996</v>
      </c>
    </row>
    <row r="13" spans="1:24">
      <c r="A13" s="1920" t="s">
        <v>1627</v>
      </c>
      <c r="B13" s="1920"/>
      <c r="C13" s="1920"/>
      <c r="D13" s="1920"/>
      <c r="E13" s="1920"/>
    </row>
  </sheetData>
  <hyperlinks>
    <hyperlink ref="A2" location="Contents!A1" display="CRB Setor: Informações adicionais sobre a qualidade creditícia das exposições" xr:uid="{75FA00CC-E18E-40EC-B71D-CE6437BDE3E6}"/>
    <hyperlink ref="A2:X2" location="Contents!A1" display="CRB - Additional disclosure related to the credit quality of assets: Industry" xr:uid="{36CB3E96-7173-4AE2-BE01-F7497130FB89}"/>
    <hyperlink ref="W2" location="Contents!A1" display="CRB - Additional disclosure related to the credit quality of assets: Industry" xr:uid="{27491AF4-054A-4A84-B30E-6B645BE7FA39}"/>
    <hyperlink ref="V2" location="Contents!A1" display="CRB - Additional disclosure related to the credit quality of assets: Industry" xr:uid="{F84460AD-6DC7-46FD-A2DC-024E628D342D}"/>
    <hyperlink ref="U2" location="Contents!A1" display="CRB - Additional disclosure related to the credit quality of assets: Industry" xr:uid="{AD5A99CD-6DB6-4FAE-B4A8-089D35DF1893}"/>
    <hyperlink ref="S2" location="Contents!A1" display="CRB - Additional disclosure related to the credit quality of assets: Industry" xr:uid="{61B0E929-1925-459D-B2B9-0BB23615405B}"/>
    <hyperlink ref="T2" location="Contents!A1" display="CRB - Additional disclosure related to the credit quality of assets: Industry" xr:uid="{528E19C6-335D-4A37-8C21-55D3F00CF4CA}"/>
    <hyperlink ref="Q2" location="Contents!A1" display="CRB - Additional disclosure related to the credit quality of assets: Industry" xr:uid="{8E3A92FC-2369-45F6-889A-64F29EE43841}"/>
    <hyperlink ref="R2" location="Contents!A1" display="CRB - Additional disclosure related to the credit quality of assets: Industry" xr:uid="{ED39281B-B0A2-4FBB-B509-6067BABF5DE4}"/>
    <hyperlink ref="P2" location="Contents!A1" display="CRB - Additional disclosure related to the credit quality of assets: Industry" xr:uid="{C9F77B61-8322-4E34-97E6-21C1C903AD6D}"/>
    <hyperlink ref="O2" location="Contents!A1" display="CRB - Additional disclosure related to the credit quality of assets: Industry" xr:uid="{3A542005-90C3-4737-84AB-E4069970DD0F}"/>
    <hyperlink ref="N2" location="Contents!A1" display="CRB - Additional disclosure related to the credit quality of assets: Industry" xr:uid="{AE75CC46-9EC6-4852-9664-9B0E20A2ED04}"/>
    <hyperlink ref="M2" location="Contents!A1" display="CRB - Additional disclosure related to the credit quality of assets: Industry" xr:uid="{4865DB89-5BD7-4AEA-BC89-4E79D6AE3B1C}"/>
    <hyperlink ref="L2" location="Contents!A1" display="CRB - Additional disclosure related to the credit quality of assets: Industry" xr:uid="{9FD4FADF-D106-4F48-BC53-59A3A69C2AFB}"/>
    <hyperlink ref="K2" location="Contents!A1" display="CRB - Additional disclosure related to the credit quality of assets: Industry" xr:uid="{3D85CE65-ACE7-4089-AB82-D117C8F6DBCE}"/>
    <hyperlink ref="J2" location="Contents!A1" display="CRB - Additional disclosure related to the credit quality of assets: Industry" xr:uid="{47508A71-DF33-4850-86FE-68AEF9BE8368}"/>
    <hyperlink ref="I2" location="Contents!A1" display="CRB - Additional disclosure related to the credit quality of assets: Industry" xr:uid="{C9BEF877-28D1-44F2-A7C2-82A70E426C55}"/>
    <hyperlink ref="H2" location="Contents!A1" display="CRB - Additional disclosure related to the credit quality of assets: Industry" xr:uid="{D7892FA1-8B10-48DB-AE8B-721751B99F90}"/>
    <hyperlink ref="F2" location="Contents!A1" display="CRB - Additional disclosure related to the credit quality of assets: Industry" xr:uid="{5D2C05BD-CB48-40DD-BC5E-5E73FB01962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7EF30-12FF-4097-AB7F-22203BA4CD53}">
  <sheetPr codeName="Planilha27">
    <tabColor rgb="FF73C6A1"/>
  </sheetPr>
  <dimension ref="A1:CD28"/>
  <sheetViews>
    <sheetView showGridLines="0" zoomScale="80" zoomScaleNormal="80" workbookViewId="0">
      <selection activeCell="B9" sqref="B9:C26"/>
    </sheetView>
  </sheetViews>
  <sheetFormatPr defaultColWidth="9.21875" defaultRowHeight="13.8"/>
  <cols>
    <col min="1" max="1" width="20.44140625" style="1035" customWidth="1"/>
    <col min="2" max="3" width="14.77734375" style="1035" customWidth="1"/>
    <col min="4" max="4" width="1.21875" style="1035" customWidth="1"/>
    <col min="5" max="6" width="14.77734375" style="1035" customWidth="1"/>
    <col min="7" max="7" width="1.21875" style="1035" customWidth="1"/>
    <col min="8" max="9" width="14.77734375" style="1035" customWidth="1"/>
    <col min="10" max="10" width="1.21875" style="1035" customWidth="1"/>
    <col min="11" max="11" width="14.77734375" style="1035" customWidth="1"/>
    <col min="12" max="12" width="15" style="1035" customWidth="1"/>
    <col min="13" max="13" width="1.21875" style="1035" customWidth="1"/>
    <col min="14" max="14" width="14.77734375" style="1035" customWidth="1"/>
    <col min="15" max="15" width="15" style="1035" customWidth="1"/>
    <col min="16" max="16" width="1.21875" style="1035" customWidth="1"/>
    <col min="17" max="17" width="14.77734375" style="1035" customWidth="1"/>
    <col min="18" max="18" width="15" style="1035" customWidth="1"/>
    <col min="19" max="19" width="1.21875" style="1035" customWidth="1"/>
    <col min="20" max="20" width="14.77734375" style="1035" customWidth="1"/>
    <col min="21" max="21" width="15" style="1035" customWidth="1"/>
    <col min="22" max="22" width="1.21875" style="1035" customWidth="1"/>
    <col min="23" max="23" width="14.77734375" style="1035" customWidth="1"/>
    <col min="24" max="24" width="15" style="1035" customWidth="1"/>
    <col min="25" max="25" width="1.21875" style="1035" customWidth="1"/>
    <col min="26" max="26" width="14.77734375" style="1035" customWidth="1"/>
    <col min="27" max="27" width="15" style="1035" customWidth="1"/>
    <col min="28" max="28" width="1.21875" style="1035" customWidth="1"/>
    <col min="29" max="29" width="14.77734375" style="1035" customWidth="1"/>
    <col min="30" max="30" width="15" style="1035" customWidth="1"/>
    <col min="31" max="31" width="1.21875" style="1035" customWidth="1"/>
    <col min="32" max="32" width="14.77734375" style="1035" customWidth="1"/>
    <col min="33" max="33" width="15" style="1035" customWidth="1"/>
    <col min="34" max="34" width="1.21875" style="1035" customWidth="1"/>
    <col min="35" max="35" width="14.77734375" style="1035" customWidth="1"/>
    <col min="36" max="36" width="15" style="1035" customWidth="1"/>
    <col min="37" max="37" width="1.21875" style="1035" customWidth="1"/>
    <col min="38" max="38" width="14.77734375" style="1035" customWidth="1"/>
    <col min="39" max="39" width="15" style="1035" customWidth="1"/>
    <col min="40" max="40" width="1.21875" style="1035" customWidth="1"/>
    <col min="41" max="41" width="14.77734375" style="1035" customWidth="1"/>
    <col min="42" max="42" width="15" style="1035" customWidth="1"/>
    <col min="43" max="43" width="1.21875" style="1035" customWidth="1"/>
    <col min="44" max="44" width="14.77734375" style="1035" customWidth="1"/>
    <col min="45" max="45" width="15" style="1035" customWidth="1"/>
    <col min="46" max="46" width="1.21875" style="1035" customWidth="1"/>
    <col min="47" max="47" width="14.77734375" style="1035" customWidth="1"/>
    <col min="48" max="48" width="15" style="1035" customWidth="1"/>
    <col min="49" max="49" width="1.21875" style="1035" customWidth="1"/>
    <col min="50" max="50" width="14.77734375" style="1035" customWidth="1"/>
    <col min="51" max="51" width="15" style="1035" customWidth="1"/>
    <col min="52" max="52" width="1.21875" style="1035" customWidth="1"/>
    <col min="53" max="53" width="14.77734375" style="1035" customWidth="1"/>
    <col min="54" max="54" width="15" style="1035" customWidth="1"/>
    <col min="55" max="55" width="1.21875" style="1035" customWidth="1"/>
    <col min="56" max="56" width="14.77734375" style="1035" customWidth="1"/>
    <col min="57" max="57" width="15" style="1035" customWidth="1"/>
    <col min="58" max="58" width="1.21875" style="1035" customWidth="1"/>
    <col min="59" max="59" width="14.77734375" style="1035" customWidth="1"/>
    <col min="60" max="60" width="15" style="1035" customWidth="1"/>
    <col min="61" max="61" width="1.21875" style="1035" customWidth="1"/>
    <col min="62" max="62" width="14.77734375" style="1035" customWidth="1"/>
    <col min="63" max="63" width="15" style="1035" customWidth="1"/>
    <col min="64" max="64" width="1.21875" style="1035" customWidth="1"/>
    <col min="65" max="65" width="14.77734375" style="1035" customWidth="1"/>
    <col min="66" max="66" width="15" style="1035" customWidth="1"/>
    <col min="67" max="67" width="1.21875" style="1035" customWidth="1"/>
    <col min="68" max="68" width="14.77734375" style="1035" customWidth="1"/>
    <col min="69" max="69" width="15" style="1035" customWidth="1"/>
    <col min="70" max="16384" width="9.21875" style="1035"/>
  </cols>
  <sheetData>
    <row r="1" spans="1:82" s="1209" customFormat="1" ht="5.25" customHeight="1">
      <c r="A1" s="1324"/>
      <c r="B1" s="1210"/>
      <c r="C1" s="1210"/>
      <c r="D1" s="1324"/>
      <c r="E1" s="1210"/>
      <c r="F1" s="1210"/>
      <c r="G1" s="1324"/>
      <c r="H1" s="1210"/>
      <c r="I1" s="1210"/>
      <c r="J1" s="1324"/>
      <c r="K1" s="1210"/>
      <c r="L1" s="1211"/>
      <c r="M1" s="1324"/>
      <c r="N1" s="1210"/>
      <c r="O1" s="1211"/>
      <c r="P1" s="1324"/>
      <c r="Q1" s="1210"/>
      <c r="R1" s="1211"/>
      <c r="S1" s="1324"/>
      <c r="T1" s="1210"/>
      <c r="U1" s="1211"/>
      <c r="V1" s="1324"/>
      <c r="W1" s="1210"/>
      <c r="X1" s="1211"/>
      <c r="Y1" s="1324"/>
      <c r="Z1" s="1210"/>
      <c r="AA1" s="1211"/>
      <c r="AB1" s="1324"/>
      <c r="AC1" s="1210"/>
      <c r="AD1" s="1211"/>
      <c r="AE1" s="1324"/>
      <c r="AF1" s="1210"/>
      <c r="AG1" s="1211"/>
      <c r="AH1" s="1324"/>
      <c r="AI1" s="1210"/>
      <c r="AJ1" s="1211"/>
      <c r="AK1" s="1324"/>
      <c r="AL1" s="1210"/>
      <c r="AM1" s="1211"/>
      <c r="AN1" s="1324"/>
      <c r="AO1" s="1210"/>
      <c r="AP1" s="1211"/>
      <c r="AQ1" s="1324"/>
      <c r="AR1" s="1210"/>
      <c r="AS1" s="1211"/>
      <c r="AT1" s="1324"/>
      <c r="AU1" s="1210"/>
      <c r="AV1" s="1211"/>
      <c r="AW1" s="1324"/>
      <c r="AX1" s="1210"/>
      <c r="AY1" s="1211"/>
      <c r="AZ1" s="1324"/>
      <c r="BA1" s="1210"/>
      <c r="BB1" s="1211"/>
      <c r="BC1" s="1324"/>
      <c r="BD1" s="1210"/>
      <c r="BE1" s="1211"/>
      <c r="BF1" s="1324"/>
      <c r="BG1" s="1210"/>
      <c r="BH1" s="1211"/>
      <c r="BI1" s="1324"/>
      <c r="BJ1" s="1210"/>
      <c r="BK1" s="1211"/>
      <c r="BL1" s="1324"/>
      <c r="BM1" s="1210"/>
      <c r="BN1" s="1211"/>
      <c r="BO1" s="1208"/>
      <c r="BP1" s="1210"/>
      <c r="BQ1" s="1211"/>
    </row>
    <row r="2" spans="1:82" ht="15.6">
      <c r="A2" s="1468" t="s">
        <v>1628</v>
      </c>
      <c r="B2" s="1861"/>
      <c r="C2" s="1861"/>
      <c r="D2" s="1468"/>
      <c r="E2" s="1861"/>
      <c r="F2" s="1861"/>
      <c r="G2" s="1468"/>
      <c r="H2" s="1861"/>
      <c r="I2" s="1861"/>
      <c r="J2" s="1468"/>
      <c r="K2" s="1861"/>
      <c r="L2" s="1862"/>
      <c r="M2" s="1468"/>
      <c r="N2" s="1861"/>
      <c r="O2" s="1862"/>
      <c r="P2" s="1468"/>
      <c r="Q2" s="1861"/>
      <c r="R2" s="1862"/>
      <c r="S2" s="1468"/>
      <c r="T2" s="1861"/>
      <c r="U2" s="1862"/>
      <c r="V2" s="1468"/>
      <c r="W2" s="1861"/>
      <c r="X2" s="1862"/>
      <c r="Y2" s="1468"/>
      <c r="Z2" s="1861"/>
      <c r="AA2" s="1862"/>
      <c r="AB2" s="1468"/>
      <c r="AC2" s="1861"/>
      <c r="AD2" s="1862"/>
      <c r="AE2" s="1468"/>
      <c r="AF2" s="1861"/>
      <c r="AG2" s="1862"/>
      <c r="AH2" s="1468"/>
      <c r="AI2" s="1861"/>
      <c r="AJ2" s="1862"/>
      <c r="AK2" s="1468"/>
      <c r="AL2" s="1861"/>
      <c r="AM2" s="1862"/>
      <c r="AN2" s="1468"/>
      <c r="AO2" s="1861"/>
      <c r="AP2" s="1862"/>
      <c r="AQ2" s="1468"/>
      <c r="AR2" s="1861"/>
      <c r="AS2" s="1862"/>
      <c r="AT2" s="1468"/>
      <c r="AU2" s="1861"/>
      <c r="AV2" s="1862"/>
      <c r="AW2" s="1468"/>
      <c r="AX2" s="1861"/>
      <c r="AY2" s="1862"/>
      <c r="AZ2" s="1468"/>
      <c r="BA2" s="1861"/>
      <c r="BB2" s="1862"/>
      <c r="BC2" s="1468"/>
      <c r="BD2" s="1861"/>
      <c r="BE2" s="1862"/>
      <c r="BF2" s="1468"/>
      <c r="BG2" s="1861"/>
      <c r="BH2" s="1862"/>
      <c r="BI2" s="1468"/>
      <c r="BJ2" s="1861"/>
      <c r="BK2" s="1862"/>
      <c r="BL2" s="1468"/>
      <c r="BM2" s="1861"/>
      <c r="BN2" s="1862"/>
      <c r="BO2" s="1862"/>
      <c r="BP2" s="1861"/>
      <c r="BQ2" s="1862"/>
      <c r="BR2" s="1862"/>
      <c r="BS2" s="1862"/>
      <c r="BT2" s="1862"/>
      <c r="BU2" s="1862"/>
      <c r="BV2" s="1862"/>
      <c r="BW2" s="1862"/>
      <c r="BX2" s="1862"/>
      <c r="BY2" s="1862"/>
      <c r="BZ2" s="1862"/>
      <c r="CA2" s="1862"/>
      <c r="CB2" s="1862"/>
      <c r="CC2" s="1862"/>
      <c r="CD2" s="1862"/>
    </row>
    <row r="4" spans="1:82">
      <c r="A4" s="1884" t="s">
        <v>1307</v>
      </c>
      <c r="B4" s="1884"/>
      <c r="C4" s="1884"/>
      <c r="D4" s="1884"/>
      <c r="E4" s="1884"/>
      <c r="F4" s="1884"/>
      <c r="G4" s="1884"/>
      <c r="H4" s="1884"/>
      <c r="I4" s="1884"/>
      <c r="J4" s="1884"/>
      <c r="K4" s="1884"/>
      <c r="L4" s="1884"/>
      <c r="M4" s="1884"/>
      <c r="N4" s="1884"/>
      <c r="O4" s="1884"/>
      <c r="P4" s="1884"/>
      <c r="Q4" s="1884"/>
      <c r="R4" s="1884"/>
      <c r="S4" s="1884"/>
      <c r="T4" s="1884"/>
      <c r="U4" s="1884"/>
      <c r="V4" s="1884"/>
      <c r="W4" s="1884"/>
      <c r="X4" s="1884"/>
      <c r="Y4" s="1884"/>
      <c r="Z4" s="1884"/>
      <c r="AA4" s="1884"/>
      <c r="AB4" s="1884"/>
      <c r="AC4" s="1884"/>
      <c r="AD4" s="1884"/>
      <c r="AE4" s="1884"/>
      <c r="AF4" s="1884"/>
      <c r="AG4" s="1884"/>
      <c r="AH4" s="1884"/>
      <c r="AI4" s="1884"/>
      <c r="AJ4" s="1884"/>
      <c r="AK4" s="1884"/>
      <c r="AL4" s="1884"/>
      <c r="AM4" s="1884"/>
      <c r="AN4" s="1884"/>
      <c r="AO4" s="1884"/>
      <c r="AP4" s="1884"/>
      <c r="AQ4" s="1884"/>
      <c r="AR4" s="1884"/>
      <c r="AS4" s="1884"/>
      <c r="AT4" s="1884"/>
      <c r="AU4" s="1884"/>
      <c r="AV4" s="1884"/>
      <c r="AW4" s="1884"/>
      <c r="AX4" s="1884"/>
      <c r="AY4" s="1884"/>
      <c r="AZ4" s="1884"/>
      <c r="BA4" s="1884"/>
      <c r="BB4" s="1884"/>
      <c r="BC4" s="1884"/>
      <c r="BD4" s="1884"/>
      <c r="BE4" s="1884"/>
      <c r="BF4" s="1884"/>
      <c r="BG4" s="1884"/>
      <c r="BH4" s="1884"/>
      <c r="BI4" s="1884"/>
      <c r="BJ4" s="1884"/>
      <c r="BK4" s="1884"/>
      <c r="BL4" s="1884"/>
      <c r="BM4" s="1884"/>
      <c r="BN4" s="1884"/>
      <c r="BO4" s="1140"/>
      <c r="BP4" s="1884"/>
      <c r="BQ4" s="1884"/>
    </row>
    <row r="5" spans="1:82">
      <c r="A5" s="1118"/>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c r="AO5" s="1118"/>
      <c r="AP5" s="1118"/>
      <c r="AQ5" s="1118"/>
      <c r="AR5" s="1118"/>
      <c r="AS5" s="1118"/>
      <c r="AT5" s="1118"/>
      <c r="AU5" s="1118"/>
      <c r="AV5" s="1118"/>
      <c r="AW5" s="1118"/>
      <c r="AX5" s="1118"/>
      <c r="AY5" s="1118"/>
      <c r="AZ5" s="1118"/>
      <c r="BA5" s="1118"/>
      <c r="BB5" s="1118"/>
      <c r="BC5" s="1118"/>
      <c r="BD5" s="1118"/>
      <c r="BE5" s="1118"/>
      <c r="BF5" s="1118"/>
      <c r="BG5" s="1118"/>
      <c r="BH5" s="1118"/>
      <c r="BI5" s="1118"/>
      <c r="BJ5" s="1118"/>
      <c r="BK5" s="1118"/>
      <c r="BL5" s="1118"/>
      <c r="BM5" s="1118"/>
      <c r="BN5" s="1118"/>
      <c r="BO5" s="1118"/>
      <c r="BP5" s="1118"/>
      <c r="BQ5" s="1118"/>
    </row>
    <row r="6" spans="1:82" ht="14.4" thickBot="1">
      <c r="A6" s="1885" t="s">
        <v>65</v>
      </c>
      <c r="B6" s="1886"/>
      <c r="C6" s="1873" t="s">
        <v>3260</v>
      </c>
      <c r="E6" s="1886"/>
      <c r="F6" s="1873" t="s">
        <v>3003</v>
      </c>
      <c r="H6" s="1886"/>
      <c r="I6" s="1873" t="s">
        <v>2942</v>
      </c>
      <c r="K6" s="1886"/>
      <c r="L6" s="1873" t="s">
        <v>2924</v>
      </c>
      <c r="N6" s="1886"/>
      <c r="O6" s="1873" t="s">
        <v>2871</v>
      </c>
      <c r="Q6" s="1886"/>
      <c r="R6" s="1873" t="s">
        <v>2835</v>
      </c>
      <c r="T6" s="1886"/>
      <c r="U6" s="1873" t="s">
        <v>66</v>
      </c>
      <c r="W6" s="1886"/>
      <c r="X6" s="1873" t="s">
        <v>67</v>
      </c>
      <c r="Z6" s="1886"/>
      <c r="AA6" s="1873" t="s">
        <v>68</v>
      </c>
      <c r="AC6" s="1886"/>
      <c r="AD6" s="1873" t="s">
        <v>69</v>
      </c>
      <c r="AF6" s="1886"/>
      <c r="AG6" s="1873" t="s">
        <v>70</v>
      </c>
      <c r="AI6" s="1886"/>
      <c r="AJ6" s="1873" t="s">
        <v>71</v>
      </c>
      <c r="AL6" s="1886"/>
      <c r="AM6" s="1873" t="s">
        <v>72</v>
      </c>
      <c r="AO6" s="1886"/>
      <c r="AP6" s="1873" t="s">
        <v>73</v>
      </c>
      <c r="AR6" s="1886"/>
      <c r="AS6" s="1873" t="s">
        <v>74</v>
      </c>
      <c r="AU6" s="1886"/>
      <c r="AV6" s="1873" t="s">
        <v>75</v>
      </c>
      <c r="AX6" s="1886"/>
      <c r="AY6" s="1873" t="s">
        <v>76</v>
      </c>
      <c r="BA6" s="1886"/>
      <c r="BB6" s="1873" t="s">
        <v>77</v>
      </c>
      <c r="BD6" s="1886"/>
      <c r="BE6" s="1873" t="s">
        <v>78</v>
      </c>
      <c r="BG6" s="1886"/>
      <c r="BH6" s="1873" t="s">
        <v>79</v>
      </c>
      <c r="BJ6" s="1886"/>
      <c r="BK6" s="1873" t="s">
        <v>80</v>
      </c>
      <c r="BM6" s="1886"/>
      <c r="BN6" s="1873" t="s">
        <v>81</v>
      </c>
      <c r="BO6" s="1118"/>
      <c r="BP6" s="1886"/>
      <c r="BQ6" s="1873" t="s">
        <v>82</v>
      </c>
    </row>
    <row r="7" spans="1:82">
      <c r="A7" s="1887"/>
      <c r="B7" s="2520" t="s">
        <v>1514</v>
      </c>
      <c r="C7" s="2521"/>
      <c r="E7" s="2520" t="s">
        <v>1514</v>
      </c>
      <c r="F7" s="2521"/>
      <c r="H7" s="2520" t="s">
        <v>1514</v>
      </c>
      <c r="I7" s="2521"/>
      <c r="K7" s="2520" t="s">
        <v>1514</v>
      </c>
      <c r="L7" s="2521"/>
      <c r="N7" s="2520" t="s">
        <v>1514</v>
      </c>
      <c r="O7" s="2521"/>
      <c r="Q7" s="2520" t="s">
        <v>1514</v>
      </c>
      <c r="R7" s="2521"/>
      <c r="T7" s="2520" t="s">
        <v>1514</v>
      </c>
      <c r="U7" s="2521"/>
      <c r="W7" s="2520" t="s">
        <v>1514</v>
      </c>
      <c r="X7" s="2521"/>
      <c r="Z7" s="2520" t="s">
        <v>1514</v>
      </c>
      <c r="AA7" s="2521"/>
      <c r="AC7" s="2520" t="s">
        <v>1514</v>
      </c>
      <c r="AD7" s="2521"/>
      <c r="AF7" s="2520" t="s">
        <v>1514</v>
      </c>
      <c r="AG7" s="2521"/>
      <c r="AI7" s="2520" t="s">
        <v>1514</v>
      </c>
      <c r="AJ7" s="2521"/>
      <c r="AL7" s="2520" t="s">
        <v>1514</v>
      </c>
      <c r="AM7" s="2521"/>
      <c r="AO7" s="2520" t="s">
        <v>1514</v>
      </c>
      <c r="AP7" s="2521"/>
      <c r="AR7" s="2520" t="s">
        <v>1514</v>
      </c>
      <c r="AS7" s="2521"/>
      <c r="AU7" s="2520" t="s">
        <v>1514</v>
      </c>
      <c r="AV7" s="2521"/>
      <c r="AX7" s="2520" t="s">
        <v>1514</v>
      </c>
      <c r="AY7" s="2521"/>
      <c r="BA7" s="2520" t="s">
        <v>1514</v>
      </c>
      <c r="BB7" s="2521"/>
      <c r="BD7" s="2520" t="s">
        <v>1514</v>
      </c>
      <c r="BE7" s="2521"/>
      <c r="BG7" s="2520" t="s">
        <v>1514</v>
      </c>
      <c r="BH7" s="2521"/>
      <c r="BJ7" s="2520" t="s">
        <v>1514</v>
      </c>
      <c r="BK7" s="2521"/>
      <c r="BM7" s="2520" t="s">
        <v>1514</v>
      </c>
      <c r="BN7" s="2521"/>
      <c r="BO7" s="1118"/>
      <c r="BP7" s="2520" t="s">
        <v>1514</v>
      </c>
      <c r="BQ7" s="2521"/>
    </row>
    <row r="8" spans="1:82" ht="40.200000000000003" thickBot="1">
      <c r="A8" s="1901"/>
      <c r="B8" s="2334" t="s">
        <v>1515</v>
      </c>
      <c r="C8" s="2334" t="s">
        <v>1516</v>
      </c>
      <c r="E8" s="2334" t="s">
        <v>1515</v>
      </c>
      <c r="F8" s="2334" t="s">
        <v>1516</v>
      </c>
      <c r="H8" s="1902" t="s">
        <v>1515</v>
      </c>
      <c r="I8" s="1902" t="s">
        <v>1516</v>
      </c>
      <c r="K8" s="1902" t="s">
        <v>1515</v>
      </c>
      <c r="L8" s="1902" t="s">
        <v>1516</v>
      </c>
      <c r="N8" s="1902" t="s">
        <v>1515</v>
      </c>
      <c r="O8" s="1902" t="s">
        <v>1516</v>
      </c>
      <c r="Q8" s="1902" t="s">
        <v>1515</v>
      </c>
      <c r="R8" s="1902" t="s">
        <v>1516</v>
      </c>
      <c r="T8" s="1902" t="s">
        <v>1515</v>
      </c>
      <c r="U8" s="1902" t="s">
        <v>1516</v>
      </c>
      <c r="W8" s="1902" t="s">
        <v>1515</v>
      </c>
      <c r="X8" s="1902" t="s">
        <v>1516</v>
      </c>
      <c r="Z8" s="1902" t="s">
        <v>1515</v>
      </c>
      <c r="AA8" s="1902" t="s">
        <v>1516</v>
      </c>
      <c r="AC8" s="1902" t="s">
        <v>1515</v>
      </c>
      <c r="AD8" s="1902" t="s">
        <v>1516</v>
      </c>
      <c r="AF8" s="1902" t="s">
        <v>1515</v>
      </c>
      <c r="AG8" s="1902" t="s">
        <v>1516</v>
      </c>
      <c r="AI8" s="1902" t="s">
        <v>1515</v>
      </c>
      <c r="AJ8" s="1902" t="s">
        <v>1516</v>
      </c>
      <c r="AL8" s="1902" t="s">
        <v>1515</v>
      </c>
      <c r="AM8" s="1902" t="s">
        <v>1516</v>
      </c>
      <c r="AO8" s="1902" t="s">
        <v>1515</v>
      </c>
      <c r="AP8" s="1902" t="s">
        <v>1516</v>
      </c>
      <c r="AR8" s="1902" t="s">
        <v>1515</v>
      </c>
      <c r="AS8" s="1902" t="s">
        <v>1516</v>
      </c>
      <c r="AU8" s="1902" t="s">
        <v>1515</v>
      </c>
      <c r="AV8" s="1902" t="s">
        <v>1516</v>
      </c>
      <c r="AX8" s="1902" t="s">
        <v>1515</v>
      </c>
      <c r="AY8" s="1902" t="s">
        <v>1516</v>
      </c>
      <c r="BA8" s="1902" t="s">
        <v>1515</v>
      </c>
      <c r="BB8" s="1902" t="s">
        <v>1516</v>
      </c>
      <c r="BD8" s="1902" t="s">
        <v>1515</v>
      </c>
      <c r="BE8" s="1902" t="s">
        <v>1516</v>
      </c>
      <c r="BG8" s="1902" t="s">
        <v>1515</v>
      </c>
      <c r="BH8" s="1902" t="s">
        <v>1516</v>
      </c>
      <c r="BJ8" s="1902" t="s">
        <v>1515</v>
      </c>
      <c r="BK8" s="1902" t="s">
        <v>1516</v>
      </c>
      <c r="BM8" s="1902" t="s">
        <v>1515</v>
      </c>
      <c r="BN8" s="1902" t="s">
        <v>1516</v>
      </c>
      <c r="BO8" s="1118"/>
      <c r="BP8" s="1902" t="s">
        <v>1515</v>
      </c>
      <c r="BQ8" s="1902" t="s">
        <v>1516</v>
      </c>
    </row>
    <row r="9" spans="1:82">
      <c r="A9" s="1877" t="s">
        <v>1629</v>
      </c>
      <c r="B9" s="1891">
        <v>1212995</v>
      </c>
      <c r="C9" s="1891">
        <v>1246165</v>
      </c>
      <c r="E9" s="1891">
        <v>1186093</v>
      </c>
      <c r="F9" s="1891">
        <v>1216632</v>
      </c>
      <c r="H9" s="1891">
        <v>1181676</v>
      </c>
      <c r="I9" s="1891">
        <v>1240142</v>
      </c>
      <c r="K9" s="1903">
        <v>1153630</v>
      </c>
      <c r="L9" s="1903">
        <v>1220746</v>
      </c>
      <c r="N9" s="1903">
        <v>1234327</v>
      </c>
      <c r="O9" s="1903">
        <v>1309897</v>
      </c>
      <c r="Q9" s="1903">
        <v>1435951</v>
      </c>
      <c r="R9" s="1903">
        <v>1516689</v>
      </c>
      <c r="T9" s="1903">
        <v>1085710</v>
      </c>
      <c r="U9" s="1903">
        <v>1162254</v>
      </c>
      <c r="W9" s="1903">
        <v>1034190</v>
      </c>
      <c r="X9" s="1903">
        <v>1112095</v>
      </c>
      <c r="Z9" s="1903">
        <v>997629</v>
      </c>
      <c r="AA9" s="1903">
        <v>1083704</v>
      </c>
      <c r="AC9" s="1903">
        <v>964676</v>
      </c>
      <c r="AD9" s="1903">
        <v>1054969</v>
      </c>
      <c r="AF9" s="1903">
        <v>946198</v>
      </c>
      <c r="AG9" s="1903">
        <v>1038213</v>
      </c>
      <c r="AI9" s="1903">
        <v>932160</v>
      </c>
      <c r="AJ9" s="1903">
        <v>1028558</v>
      </c>
      <c r="AL9" s="1903">
        <v>892161</v>
      </c>
      <c r="AM9" s="1903">
        <v>984622</v>
      </c>
      <c r="AO9" s="1903">
        <v>884367</v>
      </c>
      <c r="AP9" s="1903">
        <v>976301</v>
      </c>
      <c r="AR9" s="1903">
        <v>866896</v>
      </c>
      <c r="AS9" s="1903">
        <v>955124</v>
      </c>
      <c r="AU9" s="1903">
        <v>840187</v>
      </c>
      <c r="AV9" s="1903">
        <v>925222</v>
      </c>
      <c r="AX9" s="1903">
        <v>850277</v>
      </c>
      <c r="AY9" s="1903">
        <v>932053</v>
      </c>
      <c r="BA9" s="1903">
        <v>829008</v>
      </c>
      <c r="BB9" s="1903">
        <v>905052</v>
      </c>
      <c r="BD9" s="1904">
        <v>796483</v>
      </c>
      <c r="BE9" s="1904">
        <v>870843</v>
      </c>
      <c r="BG9" s="1904">
        <v>740275</v>
      </c>
      <c r="BH9" s="1904">
        <v>811919</v>
      </c>
      <c r="BJ9" s="1904">
        <v>700773</v>
      </c>
      <c r="BK9" s="1904">
        <v>774912</v>
      </c>
      <c r="BM9" s="1904">
        <v>669305</v>
      </c>
      <c r="BN9" s="1904">
        <v>745661</v>
      </c>
      <c r="BO9" s="1118"/>
      <c r="BP9" s="1904">
        <v>642900.35455281893</v>
      </c>
      <c r="BQ9" s="1904">
        <v>721744.83502330992</v>
      </c>
    </row>
    <row r="10" spans="1:82">
      <c r="A10" s="1877" t="s">
        <v>1630</v>
      </c>
      <c r="B10" s="1891">
        <v>214811</v>
      </c>
      <c r="C10" s="1891">
        <v>220975</v>
      </c>
      <c r="E10" s="1891">
        <v>215394</v>
      </c>
      <c r="F10" s="1891">
        <v>221295</v>
      </c>
      <c r="H10" s="1891">
        <v>208404</v>
      </c>
      <c r="I10" s="1891">
        <v>221676</v>
      </c>
      <c r="K10" s="1903">
        <v>198593</v>
      </c>
      <c r="L10" s="1903">
        <v>212095</v>
      </c>
      <c r="N10" s="1903">
        <v>156661</v>
      </c>
      <c r="O10" s="1903">
        <v>170337</v>
      </c>
      <c r="Q10" s="1903">
        <v>185583</v>
      </c>
      <c r="R10" s="1903">
        <v>200944</v>
      </c>
      <c r="T10" s="1903">
        <v>174253</v>
      </c>
      <c r="U10" s="1903">
        <v>190470</v>
      </c>
      <c r="W10" s="1903">
        <v>163658</v>
      </c>
      <c r="X10" s="1903">
        <v>179825</v>
      </c>
      <c r="Z10" s="1903">
        <v>165957</v>
      </c>
      <c r="AA10" s="1903">
        <v>182875</v>
      </c>
      <c r="AC10" s="1903">
        <v>154852</v>
      </c>
      <c r="AD10" s="1903">
        <v>172404</v>
      </c>
      <c r="AF10" s="1903">
        <v>151276</v>
      </c>
      <c r="AG10" s="1903">
        <v>169943</v>
      </c>
      <c r="AI10" s="1903">
        <v>146438</v>
      </c>
      <c r="AJ10" s="1903">
        <v>165745</v>
      </c>
      <c r="AL10" s="1903">
        <v>146015</v>
      </c>
      <c r="AM10" s="1903">
        <v>165310</v>
      </c>
      <c r="AO10" s="1903">
        <v>139279</v>
      </c>
      <c r="AP10" s="1903">
        <v>157740</v>
      </c>
      <c r="AR10" s="1903">
        <v>144407</v>
      </c>
      <c r="AS10" s="1903">
        <v>162731</v>
      </c>
      <c r="AU10" s="1903">
        <v>137413</v>
      </c>
      <c r="AV10" s="1903">
        <v>155504</v>
      </c>
      <c r="AX10" s="1903">
        <v>134134</v>
      </c>
      <c r="AY10" s="1903">
        <v>151506</v>
      </c>
      <c r="BA10" s="1903">
        <v>128946</v>
      </c>
      <c r="BB10" s="1903">
        <v>145046</v>
      </c>
      <c r="BD10" s="1904">
        <v>123895</v>
      </c>
      <c r="BE10" s="1904">
        <v>139580</v>
      </c>
      <c r="BG10" s="1904">
        <v>117202</v>
      </c>
      <c r="BH10" s="1904">
        <v>132296</v>
      </c>
      <c r="BJ10" s="1904">
        <v>109056</v>
      </c>
      <c r="BK10" s="1904">
        <v>123472</v>
      </c>
      <c r="BM10" s="1904">
        <v>100944</v>
      </c>
      <c r="BN10" s="1904">
        <v>115058</v>
      </c>
      <c r="BO10" s="1118"/>
      <c r="BP10" s="1904">
        <v>98689.661945100001</v>
      </c>
      <c r="BQ10" s="1904">
        <v>113022.32157329</v>
      </c>
    </row>
    <row r="11" spans="1:82">
      <c r="A11" s="1877" t="s">
        <v>1631</v>
      </c>
      <c r="B11" s="1891">
        <v>32908</v>
      </c>
      <c r="C11" s="1891">
        <v>34546</v>
      </c>
      <c r="E11" s="1891">
        <v>34113</v>
      </c>
      <c r="F11" s="1891">
        <v>35761</v>
      </c>
      <c r="H11" s="1891">
        <v>33208</v>
      </c>
      <c r="I11" s="1891">
        <v>37358</v>
      </c>
      <c r="K11" s="1903">
        <v>30938</v>
      </c>
      <c r="L11" s="1903">
        <v>35366</v>
      </c>
      <c r="N11" s="1903">
        <v>21383</v>
      </c>
      <c r="O11" s="1903">
        <v>25898</v>
      </c>
      <c r="Q11" s="1903">
        <v>30630</v>
      </c>
      <c r="R11" s="1903">
        <v>35842</v>
      </c>
      <c r="T11" s="1903">
        <v>29322</v>
      </c>
      <c r="U11" s="1903">
        <v>34742</v>
      </c>
      <c r="W11" s="1903">
        <v>28208</v>
      </c>
      <c r="X11" s="1903">
        <v>33945</v>
      </c>
      <c r="Z11" s="1903">
        <v>31772</v>
      </c>
      <c r="AA11" s="1903">
        <v>37849</v>
      </c>
      <c r="AC11" s="1903">
        <v>26743</v>
      </c>
      <c r="AD11" s="1903">
        <v>33231</v>
      </c>
      <c r="AF11" s="1903">
        <v>26549</v>
      </c>
      <c r="AG11" s="1903">
        <v>33542</v>
      </c>
      <c r="AI11" s="1903">
        <v>26494</v>
      </c>
      <c r="AJ11" s="1903">
        <v>33880</v>
      </c>
      <c r="AL11" s="1903">
        <v>26209</v>
      </c>
      <c r="AM11" s="1903">
        <v>33626</v>
      </c>
      <c r="AO11" s="1903">
        <v>25782</v>
      </c>
      <c r="AP11" s="1903">
        <v>33235</v>
      </c>
      <c r="AR11" s="1903">
        <v>25475</v>
      </c>
      <c r="AS11" s="1903">
        <v>32903</v>
      </c>
      <c r="AU11" s="1903">
        <v>25405</v>
      </c>
      <c r="AV11" s="1903">
        <v>32695</v>
      </c>
      <c r="AX11" s="1903">
        <v>24331</v>
      </c>
      <c r="AY11" s="1903">
        <v>31295</v>
      </c>
      <c r="BA11" s="1903">
        <v>23256</v>
      </c>
      <c r="BB11" s="1903">
        <v>29143</v>
      </c>
      <c r="BD11" s="1904">
        <v>22381</v>
      </c>
      <c r="BE11" s="1904">
        <v>28082</v>
      </c>
      <c r="BG11" s="1904">
        <v>20562</v>
      </c>
      <c r="BH11" s="1904">
        <v>25913</v>
      </c>
      <c r="BJ11" s="1904">
        <v>19158</v>
      </c>
      <c r="BK11" s="1904">
        <v>24196</v>
      </c>
      <c r="BM11" s="1904">
        <v>17523</v>
      </c>
      <c r="BN11" s="1904">
        <v>22280</v>
      </c>
      <c r="BO11" s="1118"/>
      <c r="BP11" s="1904">
        <v>16924.932726629999</v>
      </c>
      <c r="BQ11" s="1904">
        <v>21753.39198583</v>
      </c>
    </row>
    <row r="12" spans="1:82">
      <c r="A12" s="1877" t="s">
        <v>1632</v>
      </c>
      <c r="B12" s="1891">
        <v>146237</v>
      </c>
      <c r="C12" s="1891">
        <v>152446</v>
      </c>
      <c r="E12" s="1891">
        <v>153143</v>
      </c>
      <c r="F12" s="1891">
        <v>159353</v>
      </c>
      <c r="H12" s="1891">
        <v>152907</v>
      </c>
      <c r="I12" s="1891">
        <v>166495</v>
      </c>
      <c r="K12" s="1903">
        <v>147992</v>
      </c>
      <c r="L12" s="1903">
        <v>162631</v>
      </c>
      <c r="N12" s="1903">
        <v>92865</v>
      </c>
      <c r="O12" s="1903">
        <v>107050</v>
      </c>
      <c r="Q12" s="1903">
        <v>138602</v>
      </c>
      <c r="R12" s="1903">
        <v>155451</v>
      </c>
      <c r="T12" s="1903">
        <v>130561</v>
      </c>
      <c r="U12" s="1903">
        <v>147754</v>
      </c>
      <c r="W12" s="1903">
        <v>126103</v>
      </c>
      <c r="X12" s="1903">
        <v>144080</v>
      </c>
      <c r="Z12" s="1903">
        <v>120253</v>
      </c>
      <c r="AA12" s="1903">
        <v>139370</v>
      </c>
      <c r="AC12" s="1903">
        <v>118684</v>
      </c>
      <c r="AD12" s="1903">
        <v>139148</v>
      </c>
      <c r="AF12" s="1903">
        <v>118184</v>
      </c>
      <c r="AG12" s="1903">
        <v>140329</v>
      </c>
      <c r="AI12" s="1903">
        <v>117497</v>
      </c>
      <c r="AJ12" s="1903">
        <v>140942</v>
      </c>
      <c r="AL12" s="1903">
        <v>114796</v>
      </c>
      <c r="AM12" s="1903">
        <v>138733</v>
      </c>
      <c r="AO12" s="1903">
        <v>113688</v>
      </c>
      <c r="AP12" s="1903">
        <v>137792</v>
      </c>
      <c r="AR12" s="1903">
        <v>112834</v>
      </c>
      <c r="AS12" s="1903">
        <v>137022</v>
      </c>
      <c r="AU12" s="1903">
        <v>110759</v>
      </c>
      <c r="AV12" s="1903">
        <v>134463</v>
      </c>
      <c r="AX12" s="1903">
        <v>110717</v>
      </c>
      <c r="AY12" s="1903">
        <v>133230</v>
      </c>
      <c r="BA12" s="1903">
        <v>104450</v>
      </c>
      <c r="BB12" s="1903">
        <v>123807</v>
      </c>
      <c r="BD12" s="1904">
        <v>101097</v>
      </c>
      <c r="BE12" s="1904">
        <v>119553</v>
      </c>
      <c r="BG12" s="1904">
        <v>94433</v>
      </c>
      <c r="BH12" s="1904">
        <v>111809</v>
      </c>
      <c r="BJ12" s="1904">
        <v>87554</v>
      </c>
      <c r="BK12" s="1904">
        <v>103759</v>
      </c>
      <c r="BM12" s="1904">
        <v>83206</v>
      </c>
      <c r="BN12" s="1904">
        <v>98922</v>
      </c>
      <c r="BO12" s="1118"/>
      <c r="BP12" s="1904">
        <v>80266.368773302122</v>
      </c>
      <c r="BQ12" s="1904">
        <v>96517.022294830007</v>
      </c>
    </row>
    <row r="13" spans="1:82">
      <c r="A13" s="1877" t="s">
        <v>1633</v>
      </c>
      <c r="B13" s="1891">
        <v>98122</v>
      </c>
      <c r="C13" s="1891">
        <v>101495</v>
      </c>
      <c r="E13" s="1891">
        <v>96968</v>
      </c>
      <c r="F13" s="1891">
        <v>100345</v>
      </c>
      <c r="H13" s="1891">
        <v>95714</v>
      </c>
      <c r="I13" s="1891">
        <v>103716</v>
      </c>
      <c r="K13" s="1903">
        <v>91595</v>
      </c>
      <c r="L13" s="1903">
        <v>99882</v>
      </c>
      <c r="N13" s="1903">
        <v>67853</v>
      </c>
      <c r="O13" s="1903">
        <v>76022</v>
      </c>
      <c r="Q13" s="1903">
        <v>87545</v>
      </c>
      <c r="R13" s="1903">
        <v>96775</v>
      </c>
      <c r="T13" s="1903">
        <v>76127</v>
      </c>
      <c r="U13" s="1903">
        <v>85461</v>
      </c>
      <c r="W13" s="1903">
        <v>70076</v>
      </c>
      <c r="X13" s="1903">
        <v>79635</v>
      </c>
      <c r="Z13" s="1903">
        <v>71738</v>
      </c>
      <c r="AA13" s="1903">
        <v>81659</v>
      </c>
      <c r="AC13" s="1903">
        <v>67514</v>
      </c>
      <c r="AD13" s="1903">
        <v>77795</v>
      </c>
      <c r="AF13" s="1903">
        <v>67324</v>
      </c>
      <c r="AG13" s="1903">
        <v>78211</v>
      </c>
      <c r="AI13" s="1903">
        <v>66596</v>
      </c>
      <c r="AJ13" s="1903">
        <v>77829</v>
      </c>
      <c r="AL13" s="1903">
        <v>65243</v>
      </c>
      <c r="AM13" s="1903">
        <v>76450</v>
      </c>
      <c r="AO13" s="1903">
        <v>64231</v>
      </c>
      <c r="AP13" s="1903">
        <v>75070</v>
      </c>
      <c r="AR13" s="1903">
        <v>63751</v>
      </c>
      <c r="AS13" s="1903">
        <v>74610</v>
      </c>
      <c r="AU13" s="1903">
        <v>63785</v>
      </c>
      <c r="AV13" s="1903">
        <v>74493</v>
      </c>
      <c r="AX13" s="1903">
        <v>61144</v>
      </c>
      <c r="AY13" s="1903">
        <v>71341</v>
      </c>
      <c r="BA13" s="1903">
        <v>59008</v>
      </c>
      <c r="BB13" s="1903">
        <v>68175</v>
      </c>
      <c r="BD13" s="1904">
        <v>56144</v>
      </c>
      <c r="BE13" s="1904">
        <v>64918</v>
      </c>
      <c r="BG13" s="1904">
        <v>53412</v>
      </c>
      <c r="BH13" s="1904">
        <v>61583</v>
      </c>
      <c r="BJ13" s="1904">
        <v>50593</v>
      </c>
      <c r="BK13" s="1904">
        <v>58275</v>
      </c>
      <c r="BM13" s="1904">
        <v>47327</v>
      </c>
      <c r="BN13" s="1904">
        <v>54768</v>
      </c>
      <c r="BO13" s="1118"/>
      <c r="BP13" s="1904">
        <v>44111.36075924</v>
      </c>
      <c r="BQ13" s="1904">
        <v>51512.877814730004</v>
      </c>
    </row>
    <row r="14" spans="1:82" ht="15.6">
      <c r="A14" s="1877" t="s">
        <v>1634</v>
      </c>
      <c r="B14" s="1891">
        <v>438451</v>
      </c>
      <c r="C14" s="1891">
        <v>440319</v>
      </c>
      <c r="E14" s="1891">
        <v>402579</v>
      </c>
      <c r="F14" s="1891">
        <v>402972</v>
      </c>
      <c r="H14" s="1891">
        <v>388770</v>
      </c>
      <c r="I14" s="1891">
        <v>388894</v>
      </c>
      <c r="K14" s="1903">
        <v>398581</v>
      </c>
      <c r="L14" s="1903">
        <v>398714</v>
      </c>
      <c r="N14" s="1903">
        <v>382730</v>
      </c>
      <c r="O14" s="1903">
        <v>382226</v>
      </c>
      <c r="Q14" s="1903">
        <v>45907</v>
      </c>
      <c r="R14" s="1903">
        <v>45980</v>
      </c>
      <c r="T14" s="1903">
        <v>362115</v>
      </c>
      <c r="U14" s="1903">
        <v>368076</v>
      </c>
      <c r="W14" s="1903">
        <v>336794</v>
      </c>
      <c r="X14" s="1903">
        <v>338569</v>
      </c>
      <c r="Z14" s="1903">
        <v>390161</v>
      </c>
      <c r="AA14" s="1903">
        <v>393512</v>
      </c>
      <c r="AC14" s="1903">
        <v>358629</v>
      </c>
      <c r="AD14" s="1903">
        <v>354717</v>
      </c>
      <c r="AF14" s="1903">
        <v>353682</v>
      </c>
      <c r="AG14" s="1903">
        <v>352391</v>
      </c>
      <c r="AI14" s="1903">
        <v>320216</v>
      </c>
      <c r="AJ14" s="1903">
        <v>321701</v>
      </c>
      <c r="AL14" s="1903">
        <v>320749</v>
      </c>
      <c r="AM14" s="1903">
        <v>319691</v>
      </c>
      <c r="AO14" s="1903">
        <v>260879</v>
      </c>
      <c r="AP14" s="1903">
        <v>259803</v>
      </c>
      <c r="AR14" s="1903">
        <v>260368</v>
      </c>
      <c r="AS14" s="1903">
        <v>261514</v>
      </c>
      <c r="AU14" s="1903">
        <v>216070</v>
      </c>
      <c r="AV14" s="1903">
        <v>217852</v>
      </c>
      <c r="AX14" s="1903">
        <v>228288</v>
      </c>
      <c r="AY14" s="1903">
        <v>231064</v>
      </c>
      <c r="BA14" s="1903">
        <v>215618</v>
      </c>
      <c r="BB14" s="1903">
        <v>217100</v>
      </c>
      <c r="BD14" s="1904">
        <v>215801</v>
      </c>
      <c r="BE14" s="1904">
        <v>218823</v>
      </c>
      <c r="BG14" s="1904">
        <v>248992</v>
      </c>
      <c r="BH14" s="1904">
        <v>252051</v>
      </c>
      <c r="BJ14" s="1904">
        <v>249963</v>
      </c>
      <c r="BK14" s="1904">
        <v>250603</v>
      </c>
      <c r="BM14" s="1904">
        <v>1091702</v>
      </c>
      <c r="BN14" s="1904">
        <v>1206772</v>
      </c>
      <c r="BO14" s="1118"/>
      <c r="BP14" s="1904">
        <v>1038923.8544480703</v>
      </c>
      <c r="BQ14" s="1904">
        <v>1153361.6405863101</v>
      </c>
    </row>
    <row r="15" spans="1:82">
      <c r="A15" s="1894" t="s">
        <v>1254</v>
      </c>
      <c r="B15" s="1895">
        <v>2143524</v>
      </c>
      <c r="C15" s="1895">
        <v>2195946</v>
      </c>
      <c r="E15" s="1895">
        <v>2088290</v>
      </c>
      <c r="F15" s="1895">
        <v>2136358</v>
      </c>
      <c r="H15" s="1895">
        <v>2060679</v>
      </c>
      <c r="I15" s="1895">
        <v>2158281</v>
      </c>
      <c r="K15" s="1905">
        <v>2021329</v>
      </c>
      <c r="L15" s="1905">
        <v>2129434</v>
      </c>
      <c r="N15" s="1905">
        <v>1955819</v>
      </c>
      <c r="O15" s="1905">
        <v>2071430</v>
      </c>
      <c r="Q15" s="1905">
        <v>1924218</v>
      </c>
      <c r="R15" s="1905">
        <v>2051681</v>
      </c>
      <c r="T15" s="1905">
        <v>1858088</v>
      </c>
      <c r="U15" s="1905">
        <v>1988757</v>
      </c>
      <c r="W15" s="1905">
        <v>1759028</v>
      </c>
      <c r="X15" s="1905">
        <v>1888148</v>
      </c>
      <c r="Z15" s="1905">
        <v>1777510</v>
      </c>
      <c r="AA15" s="1905">
        <v>1918969</v>
      </c>
      <c r="AC15" s="1905">
        <v>1691098</v>
      </c>
      <c r="AD15" s="1905">
        <v>1832264</v>
      </c>
      <c r="AF15" s="1905">
        <v>1663213</v>
      </c>
      <c r="AG15" s="1905">
        <v>1812629</v>
      </c>
      <c r="AI15" s="1905">
        <v>1609401</v>
      </c>
      <c r="AJ15" s="1905">
        <v>1768655</v>
      </c>
      <c r="AL15" s="1905">
        <v>1565173</v>
      </c>
      <c r="AM15" s="1905">
        <v>1718432</v>
      </c>
      <c r="AO15" s="1905">
        <v>1488226</v>
      </c>
      <c r="AP15" s="1905">
        <v>1639941</v>
      </c>
      <c r="AR15" s="1905">
        <v>1473731</v>
      </c>
      <c r="AS15" s="1905">
        <v>1623904</v>
      </c>
      <c r="AU15" s="1905">
        <v>1393619</v>
      </c>
      <c r="AV15" s="1905">
        <v>1540229</v>
      </c>
      <c r="AX15" s="1905">
        <v>1408891</v>
      </c>
      <c r="AY15" s="1905">
        <v>1550489</v>
      </c>
      <c r="BA15" s="1905">
        <v>1360286</v>
      </c>
      <c r="BB15" s="1905">
        <v>1488323</v>
      </c>
      <c r="BD15" s="1906">
        <v>1315801</v>
      </c>
      <c r="BE15" s="1906">
        <v>1441799</v>
      </c>
      <c r="BG15" s="1906">
        <v>1274876</v>
      </c>
      <c r="BH15" s="1906">
        <v>1395571</v>
      </c>
      <c r="BJ15" s="1906">
        <v>1217097</v>
      </c>
      <c r="BK15" s="1906">
        <v>1335217</v>
      </c>
      <c r="BM15" s="1906">
        <v>1193147</v>
      </c>
      <c r="BN15" s="1906">
        <v>1312143</v>
      </c>
      <c r="BO15" s="1118"/>
      <c r="BP15" s="1906">
        <v>1135106.5332051613</v>
      </c>
      <c r="BQ15" s="1906">
        <v>1252883.0892783003</v>
      </c>
    </row>
    <row r="16" spans="1:82">
      <c r="A16" s="1877" t="s">
        <v>1635</v>
      </c>
      <c r="B16" s="1891">
        <v>150</v>
      </c>
      <c r="C16" s="1891">
        <v>155</v>
      </c>
      <c r="E16" s="1891">
        <v>138</v>
      </c>
      <c r="F16" s="1891">
        <v>139</v>
      </c>
      <c r="H16" s="1891">
        <v>198</v>
      </c>
      <c r="I16" s="1891">
        <v>203</v>
      </c>
      <c r="K16" s="1903">
        <v>123</v>
      </c>
      <c r="L16" s="1903">
        <v>126</v>
      </c>
      <c r="N16" s="1903">
        <v>49</v>
      </c>
      <c r="O16" s="1903">
        <v>50</v>
      </c>
      <c r="Q16" s="1903">
        <v>356</v>
      </c>
      <c r="R16" s="1903">
        <v>360</v>
      </c>
      <c r="T16" s="1903">
        <v>8</v>
      </c>
      <c r="U16" s="1903">
        <v>8</v>
      </c>
      <c r="W16" s="1903">
        <v>6</v>
      </c>
      <c r="X16" s="1903">
        <v>6</v>
      </c>
      <c r="Z16" s="1903">
        <v>2</v>
      </c>
      <c r="AA16" s="1903">
        <v>3</v>
      </c>
      <c r="AC16" s="1903">
        <v>297</v>
      </c>
      <c r="AD16" s="1903">
        <v>297</v>
      </c>
      <c r="AF16" s="1903">
        <v>63</v>
      </c>
      <c r="AG16" s="1903">
        <v>64</v>
      </c>
      <c r="AI16" s="1903">
        <v>1986</v>
      </c>
      <c r="AJ16" s="1903">
        <v>2348</v>
      </c>
      <c r="AL16" s="1903">
        <v>8192</v>
      </c>
      <c r="AM16" s="1903">
        <v>8401</v>
      </c>
      <c r="AO16" s="1903">
        <v>9010</v>
      </c>
      <c r="AP16" s="1903">
        <v>9199</v>
      </c>
      <c r="AR16" s="1903">
        <v>8095</v>
      </c>
      <c r="AS16" s="1903">
        <v>8357</v>
      </c>
      <c r="AU16" s="1903">
        <v>8584</v>
      </c>
      <c r="AV16" s="1903">
        <v>8890</v>
      </c>
      <c r="AX16" s="1903">
        <v>8452</v>
      </c>
      <c r="AY16" s="1903">
        <v>8806</v>
      </c>
      <c r="BA16" s="1903">
        <v>7227</v>
      </c>
      <c r="BB16" s="1903">
        <v>7542</v>
      </c>
      <c r="BD16" s="1904">
        <v>6875</v>
      </c>
      <c r="BE16" s="1904">
        <v>7259</v>
      </c>
      <c r="BG16" s="1904">
        <v>6895</v>
      </c>
      <c r="BH16" s="1904">
        <v>7278</v>
      </c>
      <c r="BJ16" s="1904">
        <v>6136</v>
      </c>
      <c r="BK16" s="1904">
        <v>6517</v>
      </c>
      <c r="BM16" s="1904">
        <v>6525</v>
      </c>
      <c r="BN16" s="1904">
        <v>6980</v>
      </c>
      <c r="BO16" s="1118"/>
      <c r="BP16" s="1904">
        <v>5914.7071850299999</v>
      </c>
      <c r="BQ16" s="1904">
        <v>6364.7317729599999</v>
      </c>
    </row>
    <row r="17" spans="1:69">
      <c r="A17" s="1877" t="s">
        <v>1255</v>
      </c>
      <c r="B17" s="1891">
        <v>214281</v>
      </c>
      <c r="C17" s="1891">
        <v>218345</v>
      </c>
      <c r="E17" s="1891">
        <v>208461</v>
      </c>
      <c r="F17" s="1891">
        <v>212570</v>
      </c>
      <c r="H17" s="1891">
        <v>211912</v>
      </c>
      <c r="I17" s="1891">
        <v>216510</v>
      </c>
      <c r="K17" s="1903">
        <v>193084</v>
      </c>
      <c r="L17" s="1903">
        <v>197343</v>
      </c>
      <c r="N17" s="1903">
        <v>195800</v>
      </c>
      <c r="O17" s="1903">
        <v>201019</v>
      </c>
      <c r="Q17" s="1903">
        <v>193579</v>
      </c>
      <c r="R17" s="1903">
        <v>198952</v>
      </c>
      <c r="T17" s="1903">
        <v>200370</v>
      </c>
      <c r="U17" s="1903">
        <v>206578</v>
      </c>
      <c r="W17" s="1903">
        <v>195162</v>
      </c>
      <c r="X17" s="1903">
        <v>200155</v>
      </c>
      <c r="Z17" s="1903">
        <v>202825</v>
      </c>
      <c r="AA17" s="1903">
        <v>208381</v>
      </c>
      <c r="AC17" s="1903">
        <v>178086</v>
      </c>
      <c r="AD17" s="1903">
        <v>182766</v>
      </c>
      <c r="AF17" s="1903">
        <v>188371</v>
      </c>
      <c r="AG17" s="1903">
        <v>192545</v>
      </c>
      <c r="AI17" s="1903">
        <v>188742</v>
      </c>
      <c r="AJ17" s="1903">
        <v>193686</v>
      </c>
      <c r="AL17" s="1903">
        <v>199545</v>
      </c>
      <c r="AM17" s="1903">
        <v>204439</v>
      </c>
      <c r="AO17" s="1903">
        <v>210630</v>
      </c>
      <c r="AP17" s="1903">
        <v>216003</v>
      </c>
      <c r="AR17" s="1903">
        <v>201031</v>
      </c>
      <c r="AS17" s="1903">
        <v>206573</v>
      </c>
      <c r="AU17" s="1903">
        <v>180278</v>
      </c>
      <c r="AV17" s="1903">
        <v>185151</v>
      </c>
      <c r="AX17" s="1903">
        <v>178752</v>
      </c>
      <c r="AY17" s="1903">
        <v>183155</v>
      </c>
      <c r="BA17" s="1903">
        <v>183266</v>
      </c>
      <c r="BB17" s="1903">
        <v>187722</v>
      </c>
      <c r="BD17" s="1904">
        <v>193242</v>
      </c>
      <c r="BE17" s="1904">
        <v>198198</v>
      </c>
      <c r="BG17" s="1904">
        <v>183371</v>
      </c>
      <c r="BH17" s="1904">
        <v>189280</v>
      </c>
      <c r="BJ17" s="1904">
        <v>181031</v>
      </c>
      <c r="BK17" s="1904">
        <v>186717</v>
      </c>
      <c r="BM17" s="1904">
        <v>196099</v>
      </c>
      <c r="BN17" s="1904">
        <v>202926</v>
      </c>
      <c r="BO17" s="1118"/>
      <c r="BP17" s="1904">
        <v>179153.27633724999</v>
      </c>
      <c r="BQ17" s="1904">
        <v>185352.79345152999</v>
      </c>
    </row>
    <row r="18" spans="1:69">
      <c r="A18" s="1877" t="s">
        <v>1636</v>
      </c>
      <c r="B18" s="1891">
        <v>44508</v>
      </c>
      <c r="C18" s="1891">
        <v>45521</v>
      </c>
      <c r="E18" s="1891">
        <v>41809</v>
      </c>
      <c r="F18" s="1891">
        <v>43022</v>
      </c>
      <c r="H18" s="1891">
        <v>42033</v>
      </c>
      <c r="I18" s="1891">
        <v>50658</v>
      </c>
      <c r="K18" s="1903">
        <v>40236</v>
      </c>
      <c r="L18" s="1903">
        <v>48347</v>
      </c>
      <c r="N18" s="1903">
        <v>40994</v>
      </c>
      <c r="O18" s="1903">
        <v>49231</v>
      </c>
      <c r="Q18" s="1903">
        <v>37967</v>
      </c>
      <c r="R18" s="1903">
        <v>46504</v>
      </c>
      <c r="T18" s="1903">
        <v>41574</v>
      </c>
      <c r="U18" s="1903">
        <v>50423</v>
      </c>
      <c r="W18" s="1903">
        <v>38411</v>
      </c>
      <c r="X18" s="1903">
        <v>46571</v>
      </c>
      <c r="Z18" s="1903">
        <v>39934</v>
      </c>
      <c r="AA18" s="1903">
        <v>49007</v>
      </c>
      <c r="AC18" s="1903">
        <v>37259</v>
      </c>
      <c r="AD18" s="1903">
        <v>46592</v>
      </c>
      <c r="AF18" s="1903">
        <v>36263</v>
      </c>
      <c r="AG18" s="1903">
        <v>43895</v>
      </c>
      <c r="AI18" s="1903">
        <v>37687</v>
      </c>
      <c r="AJ18" s="1903">
        <v>47960</v>
      </c>
      <c r="AL18" s="1903">
        <v>36061</v>
      </c>
      <c r="AM18" s="1903">
        <v>45597</v>
      </c>
      <c r="AO18" s="1903">
        <v>36542</v>
      </c>
      <c r="AP18" s="1903">
        <v>45681</v>
      </c>
      <c r="AR18" s="1903">
        <v>34181</v>
      </c>
      <c r="AS18" s="1903">
        <v>43346</v>
      </c>
      <c r="AU18" s="1903">
        <v>37522</v>
      </c>
      <c r="AV18" s="1903">
        <v>47184</v>
      </c>
      <c r="AX18" s="1903">
        <v>40797</v>
      </c>
      <c r="AY18" s="1903">
        <v>50215</v>
      </c>
      <c r="BA18" s="1903">
        <v>38809</v>
      </c>
      <c r="BB18" s="1903">
        <v>47572</v>
      </c>
      <c r="BD18" s="1904">
        <v>42833</v>
      </c>
      <c r="BE18" s="1904">
        <v>51932</v>
      </c>
      <c r="BG18" s="1904">
        <v>44157</v>
      </c>
      <c r="BH18" s="1904">
        <v>53350</v>
      </c>
      <c r="BJ18" s="1904">
        <v>40197</v>
      </c>
      <c r="BK18" s="1904">
        <v>48634</v>
      </c>
      <c r="BM18" s="1904">
        <v>46440</v>
      </c>
      <c r="BN18" s="1904">
        <v>55809</v>
      </c>
      <c r="BO18" s="1118"/>
      <c r="BP18" s="1904">
        <v>45967.613472309982</v>
      </c>
      <c r="BQ18" s="1904">
        <v>53303.93410993</v>
      </c>
    </row>
    <row r="19" spans="1:69">
      <c r="A19" s="1877" t="s">
        <v>1637</v>
      </c>
      <c r="B19" s="1891">
        <v>67226</v>
      </c>
      <c r="C19" s="1891">
        <v>67254</v>
      </c>
      <c r="E19" s="1891">
        <v>49627</v>
      </c>
      <c r="F19" s="1891">
        <v>49632</v>
      </c>
      <c r="H19" s="1891">
        <v>52716</v>
      </c>
      <c r="I19" s="1891">
        <v>52671</v>
      </c>
      <c r="K19" s="1903">
        <v>59710</v>
      </c>
      <c r="L19" s="1903">
        <v>59659</v>
      </c>
      <c r="N19" s="1903">
        <v>49205</v>
      </c>
      <c r="O19" s="1903">
        <v>49186</v>
      </c>
      <c r="Q19" s="1903">
        <v>32997</v>
      </c>
      <c r="R19" s="1903">
        <v>33062</v>
      </c>
      <c r="T19" s="1903">
        <v>37362</v>
      </c>
      <c r="U19" s="1903">
        <v>37527</v>
      </c>
      <c r="W19" s="1903">
        <v>29608</v>
      </c>
      <c r="X19" s="1903">
        <v>29606</v>
      </c>
      <c r="Z19" s="1903">
        <v>29580</v>
      </c>
      <c r="AA19" s="1903">
        <v>29730</v>
      </c>
      <c r="AC19" s="1903">
        <v>25480</v>
      </c>
      <c r="AD19" s="1903">
        <v>25618</v>
      </c>
      <c r="AF19" s="1903">
        <v>22398</v>
      </c>
      <c r="AG19" s="1903">
        <v>22502</v>
      </c>
      <c r="AI19" s="1903">
        <v>23246</v>
      </c>
      <c r="AJ19" s="1903">
        <v>23509</v>
      </c>
      <c r="AL19" s="1903">
        <v>25737</v>
      </c>
      <c r="AM19" s="1903">
        <v>25964</v>
      </c>
      <c r="AO19" s="1903">
        <v>25638</v>
      </c>
      <c r="AP19" s="1903">
        <v>25752</v>
      </c>
      <c r="AR19" s="1903">
        <v>26592</v>
      </c>
      <c r="AS19" s="1903">
        <v>26757</v>
      </c>
      <c r="AU19" s="1903">
        <v>26414</v>
      </c>
      <c r="AV19" s="1903">
        <v>26606</v>
      </c>
      <c r="AX19" s="1903">
        <v>26190</v>
      </c>
      <c r="AY19" s="1903">
        <v>26711</v>
      </c>
      <c r="BA19" s="1903">
        <v>21662</v>
      </c>
      <c r="BB19" s="1903">
        <v>22091</v>
      </c>
      <c r="BD19" s="1904">
        <v>22647</v>
      </c>
      <c r="BE19" s="1904">
        <v>22832</v>
      </c>
      <c r="BG19" s="1904">
        <v>21456</v>
      </c>
      <c r="BH19" s="1904">
        <v>21605</v>
      </c>
      <c r="BJ19" s="1904">
        <v>19419</v>
      </c>
      <c r="BK19" s="1904">
        <v>19556</v>
      </c>
      <c r="BM19" s="1904">
        <v>24543</v>
      </c>
      <c r="BN19" s="1904">
        <v>24851</v>
      </c>
      <c r="BO19" s="1118"/>
      <c r="BP19" s="1904">
        <v>20191.996179310001</v>
      </c>
      <c r="BQ19" s="1904">
        <v>20421.001912209998</v>
      </c>
    </row>
    <row r="20" spans="1:69">
      <c r="A20" s="1877" t="s">
        <v>1638</v>
      </c>
      <c r="B20" s="1891">
        <v>34850</v>
      </c>
      <c r="C20" s="1891">
        <v>35584</v>
      </c>
      <c r="E20" s="1891">
        <v>33600</v>
      </c>
      <c r="F20" s="1891">
        <v>34312</v>
      </c>
      <c r="H20" s="1891">
        <v>34922</v>
      </c>
      <c r="I20" s="1891">
        <v>35595</v>
      </c>
      <c r="K20" s="1903">
        <v>29915</v>
      </c>
      <c r="L20" s="1903">
        <v>30529</v>
      </c>
      <c r="N20" s="1903">
        <v>26775</v>
      </c>
      <c r="O20" s="1903">
        <v>27189</v>
      </c>
      <c r="Q20" s="1903">
        <v>23559</v>
      </c>
      <c r="R20" s="1903">
        <v>23955</v>
      </c>
      <c r="T20" s="1903">
        <v>25907</v>
      </c>
      <c r="U20" s="1903">
        <v>26121</v>
      </c>
      <c r="W20" s="1903">
        <v>21110</v>
      </c>
      <c r="X20" s="1903">
        <v>21317</v>
      </c>
      <c r="Z20" s="1903">
        <v>20923</v>
      </c>
      <c r="AA20" s="1903">
        <v>21145</v>
      </c>
      <c r="AC20" s="1903">
        <v>19171</v>
      </c>
      <c r="AD20" s="1903">
        <v>19401</v>
      </c>
      <c r="AF20" s="1903">
        <v>19569</v>
      </c>
      <c r="AG20" s="1903">
        <v>19795</v>
      </c>
      <c r="AI20" s="1903">
        <v>26384</v>
      </c>
      <c r="AJ20" s="1903">
        <v>26652</v>
      </c>
      <c r="AL20" s="1903">
        <v>17016</v>
      </c>
      <c r="AM20" s="1903">
        <v>17225</v>
      </c>
      <c r="AO20" s="1903">
        <v>17994</v>
      </c>
      <c r="AP20" s="1903">
        <v>18225</v>
      </c>
      <c r="AR20" s="1903">
        <v>17642</v>
      </c>
      <c r="AS20" s="1903">
        <v>17884</v>
      </c>
      <c r="AU20" s="1903">
        <v>18682</v>
      </c>
      <c r="AV20" s="1903">
        <v>18933</v>
      </c>
      <c r="AX20" s="1903">
        <v>17777</v>
      </c>
      <c r="AY20" s="1903">
        <v>17992</v>
      </c>
      <c r="BA20" s="1903">
        <v>15712</v>
      </c>
      <c r="BB20" s="1903">
        <v>15866</v>
      </c>
      <c r="BD20" s="1904">
        <v>15974</v>
      </c>
      <c r="BE20" s="1904">
        <v>16281</v>
      </c>
      <c r="BG20" s="1904">
        <v>16271</v>
      </c>
      <c r="BH20" s="1904">
        <v>16566</v>
      </c>
      <c r="BJ20" s="1904">
        <v>13994</v>
      </c>
      <c r="BK20" s="1904">
        <v>14307</v>
      </c>
      <c r="BM20" s="1904">
        <v>16934</v>
      </c>
      <c r="BN20" s="1904">
        <v>17247</v>
      </c>
      <c r="BO20" s="1118"/>
      <c r="BP20" s="1904">
        <v>14345.13906974</v>
      </c>
      <c r="BQ20" s="1904">
        <v>14614.81548917</v>
      </c>
    </row>
    <row r="21" spans="1:69">
      <c r="A21" s="1877" t="s">
        <v>1257</v>
      </c>
      <c r="B21" s="1891">
        <v>24621</v>
      </c>
      <c r="C21" s="1891">
        <v>24806</v>
      </c>
      <c r="E21" s="1891">
        <v>23923</v>
      </c>
      <c r="F21" s="1891">
        <v>24105</v>
      </c>
      <c r="H21" s="1891">
        <v>24473</v>
      </c>
      <c r="I21" s="1891">
        <v>25028</v>
      </c>
      <c r="K21" s="1903">
        <v>22313</v>
      </c>
      <c r="L21" s="1903">
        <v>22777</v>
      </c>
      <c r="N21" s="1903">
        <v>26165</v>
      </c>
      <c r="O21" s="1903">
        <v>26532</v>
      </c>
      <c r="Q21" s="1903">
        <v>27513</v>
      </c>
      <c r="R21" s="1903">
        <v>27979</v>
      </c>
      <c r="T21" s="1903">
        <v>29854</v>
      </c>
      <c r="U21" s="1903">
        <v>30263</v>
      </c>
      <c r="W21" s="1903">
        <v>25260</v>
      </c>
      <c r="X21" s="1903">
        <v>25699</v>
      </c>
      <c r="Z21" s="1903">
        <v>24169</v>
      </c>
      <c r="AA21" s="1903">
        <v>24485</v>
      </c>
      <c r="AC21" s="1903">
        <v>22314</v>
      </c>
      <c r="AD21" s="1903">
        <v>22689</v>
      </c>
      <c r="AF21" s="1903">
        <v>22104</v>
      </c>
      <c r="AG21" s="1903">
        <v>22403</v>
      </c>
      <c r="AI21" s="1903">
        <v>21649</v>
      </c>
      <c r="AJ21" s="1903">
        <v>21984</v>
      </c>
      <c r="AL21" s="1903">
        <v>21228</v>
      </c>
      <c r="AM21" s="1903">
        <v>21520</v>
      </c>
      <c r="AO21" s="1903">
        <v>22831</v>
      </c>
      <c r="AP21" s="1903">
        <v>23189</v>
      </c>
      <c r="AR21" s="1903">
        <v>21133</v>
      </c>
      <c r="AS21" s="1903">
        <v>21486</v>
      </c>
      <c r="AU21" s="1903">
        <v>24108</v>
      </c>
      <c r="AV21" s="1903">
        <v>24421</v>
      </c>
      <c r="AX21" s="1903">
        <v>21822</v>
      </c>
      <c r="AY21" s="1903">
        <v>22070</v>
      </c>
      <c r="BA21" s="1903">
        <v>18540</v>
      </c>
      <c r="BB21" s="1903">
        <v>18737</v>
      </c>
      <c r="BD21" s="1904">
        <v>19951</v>
      </c>
      <c r="BE21" s="1904">
        <v>20176</v>
      </c>
      <c r="BG21" s="1904">
        <v>15704</v>
      </c>
      <c r="BH21" s="1904">
        <v>15857</v>
      </c>
      <c r="BJ21" s="1904">
        <v>14092</v>
      </c>
      <c r="BK21" s="1904">
        <v>14253</v>
      </c>
      <c r="BM21" s="1904">
        <v>19120</v>
      </c>
      <c r="BN21" s="1904">
        <v>19353</v>
      </c>
      <c r="BO21" s="1118"/>
      <c r="BP21" s="1904">
        <v>19149.808625729998</v>
      </c>
      <c r="BQ21" s="1904">
        <v>19377.008886439999</v>
      </c>
    </row>
    <row r="22" spans="1:69">
      <c r="A22" s="1877" t="s">
        <v>1639</v>
      </c>
      <c r="B22" s="1891">
        <v>2796</v>
      </c>
      <c r="C22" s="1891">
        <v>2797</v>
      </c>
      <c r="E22" s="1891">
        <v>2740</v>
      </c>
      <c r="F22" s="1891">
        <v>2741</v>
      </c>
      <c r="H22" s="1891">
        <v>3088</v>
      </c>
      <c r="I22" s="1891">
        <v>3089</v>
      </c>
      <c r="K22" s="1903">
        <v>3002</v>
      </c>
      <c r="L22" s="1903">
        <v>3003</v>
      </c>
      <c r="N22" s="1903">
        <v>2876</v>
      </c>
      <c r="O22" s="1903">
        <v>2877</v>
      </c>
      <c r="Q22" s="1903">
        <v>3898</v>
      </c>
      <c r="R22" s="1903">
        <v>3898</v>
      </c>
      <c r="T22" s="1903">
        <v>4414</v>
      </c>
      <c r="U22" s="1903">
        <v>4414</v>
      </c>
      <c r="W22" s="1903">
        <v>3747</v>
      </c>
      <c r="X22" s="1903">
        <v>3748</v>
      </c>
      <c r="Z22" s="1903">
        <v>3491</v>
      </c>
      <c r="AA22" s="1903">
        <v>3491</v>
      </c>
      <c r="AC22" s="1903">
        <v>3540</v>
      </c>
      <c r="AD22" s="1903">
        <v>3541</v>
      </c>
      <c r="AF22" s="1903">
        <v>3492</v>
      </c>
      <c r="AG22" s="1903">
        <v>3492</v>
      </c>
      <c r="AI22" s="1903">
        <v>3471</v>
      </c>
      <c r="AJ22" s="1903">
        <v>3463</v>
      </c>
      <c r="AL22" s="1903">
        <v>3783</v>
      </c>
      <c r="AM22" s="1903">
        <v>3781</v>
      </c>
      <c r="AO22" s="1903">
        <v>3819</v>
      </c>
      <c r="AP22" s="1903">
        <v>3818</v>
      </c>
      <c r="AR22" s="1903">
        <v>7402</v>
      </c>
      <c r="AS22" s="1903">
        <v>7413</v>
      </c>
      <c r="AU22" s="1903">
        <v>3565</v>
      </c>
      <c r="AV22" s="1903">
        <v>3565</v>
      </c>
      <c r="AX22" s="1903">
        <v>3500</v>
      </c>
      <c r="AY22" s="1903">
        <v>3500</v>
      </c>
      <c r="BA22" s="1903">
        <v>3386</v>
      </c>
      <c r="BB22" s="1903">
        <v>3386</v>
      </c>
      <c r="BD22" s="1904">
        <v>3500</v>
      </c>
      <c r="BE22" s="1904">
        <v>3501</v>
      </c>
      <c r="BG22" s="1904">
        <v>3576</v>
      </c>
      <c r="BH22" s="1904">
        <v>3577</v>
      </c>
      <c r="BJ22" s="1904">
        <v>3401</v>
      </c>
      <c r="BK22" s="1904">
        <v>3401</v>
      </c>
      <c r="BM22" s="1904">
        <v>3701</v>
      </c>
      <c r="BN22" s="1904">
        <v>3701</v>
      </c>
      <c r="BO22" s="1118"/>
      <c r="BP22" s="1904">
        <v>3330.1884639300001</v>
      </c>
      <c r="BQ22" s="1904">
        <v>3330.1810949699998</v>
      </c>
    </row>
    <row r="23" spans="1:69">
      <c r="A23" s="1877" t="s">
        <v>1256</v>
      </c>
      <c r="B23" s="1891">
        <v>56395</v>
      </c>
      <c r="C23" s="1891">
        <v>57066</v>
      </c>
      <c r="E23" s="1891">
        <v>55932</v>
      </c>
      <c r="F23" s="1891">
        <v>56616</v>
      </c>
      <c r="H23" s="1891">
        <v>59131</v>
      </c>
      <c r="I23" s="1891">
        <v>59819</v>
      </c>
      <c r="K23" s="1903">
        <v>52346</v>
      </c>
      <c r="L23" s="1903">
        <v>53002</v>
      </c>
      <c r="N23" s="1903">
        <v>53065</v>
      </c>
      <c r="O23" s="1903">
        <v>53739</v>
      </c>
      <c r="Q23" s="1903">
        <v>41863</v>
      </c>
      <c r="R23" s="1903">
        <v>42529</v>
      </c>
      <c r="T23" s="1903">
        <v>47439</v>
      </c>
      <c r="U23" s="1903">
        <v>47967</v>
      </c>
      <c r="W23" s="1903">
        <v>40494</v>
      </c>
      <c r="X23" s="1903">
        <v>40955</v>
      </c>
      <c r="Z23" s="1903">
        <v>42354</v>
      </c>
      <c r="AA23" s="1903">
        <v>42833</v>
      </c>
      <c r="AC23" s="1903">
        <v>37081</v>
      </c>
      <c r="AD23" s="1903">
        <v>37542</v>
      </c>
      <c r="AF23" s="1903">
        <v>35315</v>
      </c>
      <c r="AG23" s="1903">
        <v>35699</v>
      </c>
      <c r="AI23" s="1903">
        <v>36032</v>
      </c>
      <c r="AJ23" s="1903">
        <v>36449</v>
      </c>
      <c r="AL23" s="1903">
        <v>33173</v>
      </c>
      <c r="AM23" s="1903">
        <v>33621</v>
      </c>
      <c r="AO23" s="1903">
        <v>36780</v>
      </c>
      <c r="AP23" s="1903">
        <v>37320</v>
      </c>
      <c r="AR23" s="1903">
        <v>32631</v>
      </c>
      <c r="AS23" s="1903">
        <v>33063</v>
      </c>
      <c r="AU23" s="1903">
        <v>30620</v>
      </c>
      <c r="AV23" s="1903">
        <v>31044</v>
      </c>
      <c r="AX23" s="1903">
        <v>30397</v>
      </c>
      <c r="AY23" s="1903">
        <v>30796</v>
      </c>
      <c r="BA23" s="1903">
        <v>25864</v>
      </c>
      <c r="BB23" s="1903">
        <v>26193</v>
      </c>
      <c r="BD23" s="1904">
        <v>28073</v>
      </c>
      <c r="BE23" s="1904">
        <v>28423</v>
      </c>
      <c r="BG23" s="1904">
        <v>26090</v>
      </c>
      <c r="BH23" s="1904">
        <v>26442</v>
      </c>
      <c r="BJ23" s="1904">
        <v>22596</v>
      </c>
      <c r="BK23" s="1904">
        <v>22909</v>
      </c>
      <c r="BM23" s="1904">
        <v>23475</v>
      </c>
      <c r="BN23" s="1904">
        <v>23831</v>
      </c>
      <c r="BO23" s="1118"/>
      <c r="BP23" s="1904">
        <v>21934.893571420002</v>
      </c>
      <c r="BQ23" s="1904">
        <v>22304.636980349998</v>
      </c>
    </row>
    <row r="24" spans="1:69">
      <c r="A24" s="1877" t="s">
        <v>191</v>
      </c>
      <c r="B24" s="1891">
        <v>68837</v>
      </c>
      <c r="C24" s="1891">
        <v>68981</v>
      </c>
      <c r="E24" s="1891">
        <v>65758</v>
      </c>
      <c r="F24" s="1891">
        <v>65966</v>
      </c>
      <c r="H24" s="1891">
        <v>52619</v>
      </c>
      <c r="I24" s="1891">
        <v>52785</v>
      </c>
      <c r="K24" s="1903">
        <v>27597</v>
      </c>
      <c r="L24" s="1903">
        <v>27726</v>
      </c>
      <c r="N24" s="1903">
        <v>30309</v>
      </c>
      <c r="O24" s="1903">
        <v>30486</v>
      </c>
      <c r="Q24" s="1903">
        <v>51637</v>
      </c>
      <c r="R24" s="1903">
        <v>51749</v>
      </c>
      <c r="T24" s="1903">
        <v>53160</v>
      </c>
      <c r="U24" s="1903">
        <v>53564</v>
      </c>
      <c r="W24" s="1903">
        <v>54661</v>
      </c>
      <c r="X24" s="1903">
        <v>54998</v>
      </c>
      <c r="Z24" s="1903">
        <v>52914</v>
      </c>
      <c r="AA24" s="1903">
        <v>53296</v>
      </c>
      <c r="AC24" s="1903">
        <v>46819</v>
      </c>
      <c r="AD24" s="1903">
        <v>47729</v>
      </c>
      <c r="AF24" s="1903">
        <v>44040</v>
      </c>
      <c r="AG24" s="1903">
        <v>44377</v>
      </c>
      <c r="AI24" s="1903">
        <v>44133</v>
      </c>
      <c r="AJ24" s="1903">
        <v>44594</v>
      </c>
      <c r="AL24" s="1903">
        <v>43776</v>
      </c>
      <c r="AM24" s="1903">
        <v>44166</v>
      </c>
      <c r="AO24" s="1903">
        <v>41737</v>
      </c>
      <c r="AP24" s="1903">
        <v>42231</v>
      </c>
      <c r="AR24" s="1903">
        <v>45243</v>
      </c>
      <c r="AS24" s="1903">
        <v>45605</v>
      </c>
      <c r="AU24" s="1903">
        <v>44350</v>
      </c>
      <c r="AV24" s="1903">
        <v>44867</v>
      </c>
      <c r="AX24" s="1903">
        <v>42291</v>
      </c>
      <c r="AY24" s="1903">
        <v>42807</v>
      </c>
      <c r="BA24" s="1903">
        <v>35892</v>
      </c>
      <c r="BB24" s="1903">
        <v>36149</v>
      </c>
      <c r="BD24" s="1904">
        <v>34237</v>
      </c>
      <c r="BE24" s="1904">
        <v>34430</v>
      </c>
      <c r="BG24" s="1904">
        <v>33395</v>
      </c>
      <c r="BH24" s="1904">
        <v>34028</v>
      </c>
      <c r="BJ24" s="1904">
        <v>31881</v>
      </c>
      <c r="BK24" s="1904">
        <v>32296</v>
      </c>
      <c r="BM24" s="1904">
        <v>31234</v>
      </c>
      <c r="BN24" s="1904">
        <v>31596</v>
      </c>
      <c r="BO24" s="1118"/>
      <c r="BP24" s="1904">
        <v>26040.45902197</v>
      </c>
      <c r="BQ24" s="1904">
        <v>26102.08038965</v>
      </c>
    </row>
    <row r="25" spans="1:69">
      <c r="A25" s="1897" t="s">
        <v>1640</v>
      </c>
      <c r="B25" s="1895">
        <v>513664</v>
      </c>
      <c r="C25" s="1895">
        <v>520509</v>
      </c>
      <c r="E25" s="1895">
        <v>481988</v>
      </c>
      <c r="F25" s="1895">
        <v>489103</v>
      </c>
      <c r="H25" s="1895">
        <v>481092</v>
      </c>
      <c r="I25" s="1895">
        <v>496358</v>
      </c>
      <c r="K25" s="1907">
        <v>428326</v>
      </c>
      <c r="L25" s="1907">
        <v>442512</v>
      </c>
      <c r="N25" s="1907">
        <v>425239</v>
      </c>
      <c r="O25" s="1907">
        <v>440309</v>
      </c>
      <c r="Q25" s="1907">
        <v>413370</v>
      </c>
      <c r="R25" s="1907">
        <v>428989</v>
      </c>
      <c r="T25" s="1907">
        <v>440088</v>
      </c>
      <c r="U25" s="1907">
        <v>456865</v>
      </c>
      <c r="W25" s="1907">
        <v>408459</v>
      </c>
      <c r="X25" s="1907">
        <v>423055</v>
      </c>
      <c r="Z25" s="1907">
        <v>416192</v>
      </c>
      <c r="AA25" s="1907">
        <v>432371</v>
      </c>
      <c r="AC25" s="1907">
        <v>370047</v>
      </c>
      <c r="AD25" s="1907">
        <v>386175</v>
      </c>
      <c r="AF25" s="1907">
        <v>371615</v>
      </c>
      <c r="AG25" s="1907">
        <v>384772</v>
      </c>
      <c r="AI25" s="1907">
        <v>383330</v>
      </c>
      <c r="AJ25" s="1907">
        <v>400645</v>
      </c>
      <c r="AL25" s="1907">
        <v>388511</v>
      </c>
      <c r="AM25" s="1907">
        <v>404714</v>
      </c>
      <c r="AO25" s="1907">
        <v>404981</v>
      </c>
      <c r="AP25" s="1907">
        <v>421418</v>
      </c>
      <c r="AR25" s="1907">
        <v>393950</v>
      </c>
      <c r="AS25" s="1907">
        <v>410484</v>
      </c>
      <c r="AU25" s="1907">
        <v>374123</v>
      </c>
      <c r="AV25" s="1907">
        <v>390661</v>
      </c>
      <c r="AX25" s="1907">
        <v>369978</v>
      </c>
      <c r="AY25" s="1907">
        <v>386052</v>
      </c>
      <c r="BA25" s="1907">
        <v>350358</v>
      </c>
      <c r="BB25" s="1907">
        <v>365258</v>
      </c>
      <c r="BD25" s="1908">
        <v>367330</v>
      </c>
      <c r="BE25" s="1908">
        <v>383033</v>
      </c>
      <c r="BG25" s="1908">
        <v>350915</v>
      </c>
      <c r="BH25" s="1908">
        <v>367983</v>
      </c>
      <c r="BJ25" s="1908">
        <v>332747</v>
      </c>
      <c r="BK25" s="1908">
        <v>348590</v>
      </c>
      <c r="BM25" s="1908">
        <v>368071</v>
      </c>
      <c r="BN25" s="1908">
        <v>386294</v>
      </c>
      <c r="BO25" s="1118"/>
      <c r="BP25" s="1908">
        <v>336028.08192668995</v>
      </c>
      <c r="BQ25" s="1908">
        <v>351171.18408720999</v>
      </c>
    </row>
    <row r="26" spans="1:69" ht="14.4" thickBot="1">
      <c r="A26" s="1899" t="s">
        <v>144</v>
      </c>
      <c r="B26" s="1957">
        <v>2657188</v>
      </c>
      <c r="C26" s="1957">
        <v>2716455</v>
      </c>
      <c r="E26" s="1957">
        <v>2570278</v>
      </c>
      <c r="F26" s="1957">
        <v>2625461</v>
      </c>
      <c r="H26" s="1957">
        <v>2541771</v>
      </c>
      <c r="I26" s="1957">
        <v>2654639</v>
      </c>
      <c r="K26" s="1909">
        <v>2449655</v>
      </c>
      <c r="L26" s="1909">
        <v>2571946</v>
      </c>
      <c r="N26" s="1909">
        <v>2381058</v>
      </c>
      <c r="O26" s="1909">
        <v>2511739</v>
      </c>
      <c r="Q26" s="1909">
        <v>2337588</v>
      </c>
      <c r="R26" s="1909">
        <v>2480670</v>
      </c>
      <c r="T26" s="1909">
        <v>2298176</v>
      </c>
      <c r="U26" s="1909">
        <v>2445622</v>
      </c>
      <c r="W26" s="1909">
        <v>2167487</v>
      </c>
      <c r="X26" s="1909">
        <v>2311203</v>
      </c>
      <c r="Z26" s="1909">
        <v>2193702</v>
      </c>
      <c r="AA26" s="1909">
        <v>2351340</v>
      </c>
      <c r="AC26" s="1909">
        <v>2061145</v>
      </c>
      <c r="AD26" s="1909">
        <v>2218439</v>
      </c>
      <c r="AF26" s="1909">
        <v>2034828</v>
      </c>
      <c r="AG26" s="1909">
        <v>2197401</v>
      </c>
      <c r="AI26" s="1909">
        <v>1992731</v>
      </c>
      <c r="AJ26" s="1909">
        <v>2169300</v>
      </c>
      <c r="AL26" s="1909">
        <v>1953684</v>
      </c>
      <c r="AM26" s="1909">
        <v>2123146</v>
      </c>
      <c r="AO26" s="1909">
        <v>1893207</v>
      </c>
      <c r="AP26" s="1909">
        <v>2061359</v>
      </c>
      <c r="AR26" s="1909">
        <v>1867681</v>
      </c>
      <c r="AS26" s="1909">
        <v>2034388</v>
      </c>
      <c r="AU26" s="1909">
        <v>1767742</v>
      </c>
      <c r="AV26" s="1909">
        <v>1930890</v>
      </c>
      <c r="AX26" s="1909">
        <v>1778869</v>
      </c>
      <c r="AY26" s="1909">
        <v>1936541</v>
      </c>
      <c r="BA26" s="1909">
        <v>1710644</v>
      </c>
      <c r="BB26" s="1909">
        <v>1853581</v>
      </c>
      <c r="BD26" s="1910">
        <v>1683131</v>
      </c>
      <c r="BE26" s="1910">
        <v>1824832</v>
      </c>
      <c r="BG26" s="1910">
        <v>1625791</v>
      </c>
      <c r="BH26" s="1910">
        <v>1763554</v>
      </c>
      <c r="BJ26" s="1910">
        <v>1549844</v>
      </c>
      <c r="BK26" s="1910">
        <v>1683807</v>
      </c>
      <c r="BM26" s="1910">
        <v>1561218</v>
      </c>
      <c r="BN26" s="1910">
        <v>1698437</v>
      </c>
      <c r="BO26" s="1118"/>
      <c r="BP26" s="1910">
        <v>1471134.6151318513</v>
      </c>
      <c r="BQ26" s="1910">
        <v>1604054.2733655102</v>
      </c>
    </row>
    <row r="27" spans="1:69">
      <c r="A27" s="1078" t="s">
        <v>1641</v>
      </c>
    </row>
    <row r="28" spans="1:69">
      <c r="A28" s="1325"/>
    </row>
  </sheetData>
  <mergeCells count="23">
    <mergeCell ref="AR7:AS7"/>
    <mergeCell ref="AU7:AV7"/>
    <mergeCell ref="K7:L7"/>
    <mergeCell ref="N7:O7"/>
    <mergeCell ref="Q7:R7"/>
    <mergeCell ref="T7:U7"/>
    <mergeCell ref="W7:X7"/>
    <mergeCell ref="B7:C7"/>
    <mergeCell ref="E7:F7"/>
    <mergeCell ref="H7:I7"/>
    <mergeCell ref="BP7:BQ7"/>
    <mergeCell ref="BM7:BN7"/>
    <mergeCell ref="BJ7:BK7"/>
    <mergeCell ref="BG7:BH7"/>
    <mergeCell ref="BA7:BB7"/>
    <mergeCell ref="BD7:BE7"/>
    <mergeCell ref="Z7:AA7"/>
    <mergeCell ref="AC7:AD7"/>
    <mergeCell ref="AF7:AG7"/>
    <mergeCell ref="AX7:AY7"/>
    <mergeCell ref="AI7:AJ7"/>
    <mergeCell ref="AL7:AM7"/>
    <mergeCell ref="AO7:AP7"/>
  </mergeCells>
  <hyperlinks>
    <hyperlink ref="A2" location="Contents!A1" display="CRB Setor: Informações adicionais sobre a qualidade creditícia das exposições" xr:uid="{1E12C8F7-8ACE-48CB-B3EB-727F7099AE43}"/>
    <hyperlink ref="A2:BO2" location="Contents!A1" display="CRB - Additional disclosure related to the credit quality of assets: Industry" xr:uid="{C6202E5E-1342-42B1-8EBA-E7A34AD094BF}"/>
    <hyperlink ref="BJ2:BK2" location="Contents!A1" display="CRB - Additional disclosure related to the credit quality of assets: Industry" xr:uid="{78239E5C-770A-4DB6-9376-DD162ED2BFAA}"/>
    <hyperlink ref="BG2:BI2" location="Contents!A1" display="CRB - Additional disclosure related to the credit quality of assets: Industry" xr:uid="{4D6F71DF-E2DA-4637-B498-31D297700BE9}"/>
    <hyperlink ref="BG2:BH2" location="Contents!A1" display="CRB - Additional disclosure related to the credit quality of assets: Industry" xr:uid="{C09A9422-0439-47B8-89A7-41324E9202F4}"/>
    <hyperlink ref="BA2:BC2" location="Contents!A1" display="CRB - Additional disclosure related to the credit quality of assets: Industry" xr:uid="{B58047C1-F6B1-4D9D-919A-B6554AC7418E}"/>
    <hyperlink ref="BA2:BB2" location="Contents!A1" display="CRB - Additional disclosure related to the credit quality of assets: Industry" xr:uid="{AAF16ECD-64B8-471F-9B0D-7AE88E8FC78C}"/>
    <hyperlink ref="BD2:BF2" location="Contents!A1" display="CRB - Additional disclosure related to the credit quality of assets: Industry" xr:uid="{CFF99A2B-6087-4D4C-B638-8B84700E4972}"/>
    <hyperlink ref="BD2:BE2" location="Contents!A1" display="CRB - Additional disclosure related to the credit quality of assets: Industry" xr:uid="{FF36D2BF-E7CF-491A-9DCD-6C48B853717E}"/>
    <hyperlink ref="AU2:AW2" location="Contents!A1" display="CRB - Additional disclosure related to the credit quality of assets: Industry" xr:uid="{B5DE97D4-E779-49D2-AE05-B42960033215}"/>
    <hyperlink ref="AU2:AV2" location="Contents!A1" display="CRB - Additional disclosure related to the credit quality of assets: Industry" xr:uid="{DB30DB58-0F27-4713-9C99-DEE75A4C5AA3}"/>
    <hyperlink ref="AX2:AZ2" location="Contents!A1" display="CRB - Additional disclosure related to the credit quality of assets: Industry" xr:uid="{1F42404D-4ECB-4975-8EB2-274B834DCEA0}"/>
    <hyperlink ref="AX2:AY2" location="Contents!A1" display="CRB - Additional disclosure related to the credit quality of assets: Industry" xr:uid="{7225B9E7-9CD3-4E9C-AD7A-831D0A797821}"/>
    <hyperlink ref="AR2:AT2" location="Contents!A1" display="CRB - Additional disclosure related to the credit quality of assets: Industry" xr:uid="{066C4EAF-7A33-4A88-96C4-D8251D5FC6AF}"/>
    <hyperlink ref="AR2:AS2" location="Contents!A1" display="CRB - Additional disclosure related to the credit quality of assets: Industry" xr:uid="{07DA8756-43AD-4502-AB29-3BB40A163AD4}"/>
    <hyperlink ref="AO2:AQ2" location="Contents!A1" display="CRB - Additional disclosure related to the credit quality of assets: Industry" xr:uid="{3EA768B7-9A0F-4EDF-86D5-AC2959BD9F75}"/>
    <hyperlink ref="AO2:AP2" location="Contents!A1" display="CRB - Additional disclosure related to the credit quality of assets: Industry" xr:uid="{F06DA531-A340-40C0-9008-9DD59E4AE5E7}"/>
    <hyperlink ref="AL2:AN2" location="Contents!A1" display="CRB - Additional disclosure related to the credit quality of assets: Industry" xr:uid="{D3BE6B33-0805-4A4D-A212-284E6778281D}"/>
    <hyperlink ref="AL2:AM2" location="Contents!A1" display="CRB - Additional disclosure related to the credit quality of assets: Industry" xr:uid="{770A935C-3F0A-499B-BE41-34EC07A0774C}"/>
    <hyperlink ref="AI2:AK2" location="Contents!A1" display="CRB - Additional disclosure related to the credit quality of assets: Industry" xr:uid="{159F873D-FCC6-4C86-AE4C-30482378DBC3}"/>
    <hyperlink ref="AI2:AJ2" location="Contents!A1" display="CRB - Additional disclosure related to the credit quality of assets: Industry" xr:uid="{28867C4F-3621-42A0-B424-4CFAA3D905D4}"/>
    <hyperlink ref="AF2:AH2" location="Contents!A1" display="CRB - Additional disclosure related to the credit quality of assets: Industry" xr:uid="{1ECB52FF-6FDA-448E-A08B-4E10318A8043}"/>
    <hyperlink ref="AF2:AG2" location="Contents!A1" display="CRB - Additional disclosure related to the credit quality of assets: Industry" xr:uid="{54E53ADF-E82A-4F9A-9D34-0F690B8A5A9D}"/>
    <hyperlink ref="AC2:AE2" location="Contents!A1" display="CRB - Additional disclosure related to the credit quality of assets: Industry" xr:uid="{A7C7E636-82CD-4CCA-8457-A1C95F176E07}"/>
    <hyperlink ref="AC2:AD2" location="Contents!A1" display="CRB - Additional disclosure related to the credit quality of assets: Industry" xr:uid="{2E8003DF-39BE-47A2-9574-646594362E8B}"/>
    <hyperlink ref="Z2:AB2" location="Contents!A1" display="CRB - Additional disclosure related to the credit quality of assets: Industry" xr:uid="{8D324798-C259-4117-A5D8-B28ADAC92F2D}"/>
    <hyperlink ref="Z2:AA2" location="Contents!A1" display="CRB - Additional disclosure related to the credit quality of assets: Industry" xr:uid="{39E2487C-76E2-47BF-A104-16824CAF996F}"/>
    <hyperlink ref="W2:Y2" location="Contents!A1" display="CRB - Additional disclosure related to the credit quality of assets: Industry" xr:uid="{D7BC135B-7DC5-4354-97F6-0A38478A184A}"/>
    <hyperlink ref="W2:X2" location="Contents!A1" display="CRB - Additional disclosure related to the credit quality of assets: Industry" xr:uid="{CAA70AEB-1465-4532-892C-D36B29C4C621}"/>
    <hyperlink ref="T2:V2" location="Contents!A1" display="CRB - Additional disclosure related to the credit quality of assets: Industry" xr:uid="{4ECB2624-1EE9-45EE-BBA1-4843ED4C8DDE}"/>
    <hyperlink ref="T2:U2" location="Contents!A1" display="CRB - Additional disclosure related to the credit quality of assets: Industry" xr:uid="{5AD7FA08-F7A0-4D1F-90CB-67E8D8911244}"/>
    <hyperlink ref="N2:P2" location="Contents!A1" display="CRB - Additional disclosure related to the credit quality of assets: Industry" xr:uid="{F1A25FA2-8352-4510-97F5-7357B03BD47F}"/>
    <hyperlink ref="M2" location="Contents!A1" display="CRB - Additional disclosure related to the credit quality of assets: Industry" xr:uid="{B5AC2CD7-9A9F-4A47-8BB8-67E8ABBA2F8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0D272-268D-4F47-B36A-351DB85F6D98}">
  <sheetPr codeName="Planilha28">
    <tabColor rgb="FF73C6A1"/>
  </sheetPr>
  <dimension ref="A1:CL28"/>
  <sheetViews>
    <sheetView showGridLines="0" topLeftCell="A4" zoomScale="80" zoomScaleNormal="80" workbookViewId="0">
      <selection activeCell="A8" sqref="A8:XFD8"/>
    </sheetView>
  </sheetViews>
  <sheetFormatPr defaultColWidth="9.21875" defaultRowHeight="13.8"/>
  <cols>
    <col min="1" max="1" width="20.44140625" style="1035" customWidth="1"/>
    <col min="2" max="2" width="10.33203125" style="1035" bestFit="1" customWidth="1"/>
    <col min="3" max="3" width="10.77734375" style="1035" bestFit="1" customWidth="1"/>
    <col min="4" max="4" width="8.88671875" style="1035" bestFit="1" customWidth="1"/>
    <col min="5" max="5" width="1.21875" style="1035" customWidth="1"/>
    <col min="6" max="6" width="10.33203125" style="1035" bestFit="1" customWidth="1"/>
    <col min="7" max="7" width="10.77734375" style="1035" bestFit="1" customWidth="1"/>
    <col min="8" max="8" width="8.88671875" style="1035" bestFit="1" customWidth="1"/>
    <col min="9" max="9" width="1.21875" style="1035" customWidth="1"/>
    <col min="10" max="10" width="10.33203125" style="1035" bestFit="1" customWidth="1"/>
    <col min="11" max="11" width="10.77734375" style="1035" bestFit="1" customWidth="1"/>
    <col min="12" max="12" width="8.88671875" style="1035" bestFit="1" customWidth="1"/>
    <col min="13" max="13" width="1.21875" style="1035" customWidth="1"/>
    <col min="14" max="14" width="10.33203125" style="1035" bestFit="1" customWidth="1"/>
    <col min="15" max="15" width="11" style="1035" bestFit="1" customWidth="1"/>
    <col min="16" max="16" width="8.88671875" style="1035" bestFit="1" customWidth="1"/>
    <col min="17" max="17" width="1.21875" style="1035" customWidth="1"/>
    <col min="18" max="18" width="10.33203125" style="1035" bestFit="1" customWidth="1"/>
    <col min="19" max="19" width="11" style="1035" bestFit="1" customWidth="1"/>
    <col min="20" max="20" width="8.88671875" style="1035" bestFit="1" customWidth="1"/>
    <col min="21" max="21" width="1.21875" style="1035" customWidth="1"/>
    <col min="22" max="22" width="10.33203125" style="1035" bestFit="1" customWidth="1"/>
    <col min="23" max="23" width="11" style="1035" bestFit="1" customWidth="1"/>
    <col min="24" max="24" width="8.88671875" style="1035" bestFit="1" customWidth="1"/>
    <col min="25" max="25" width="1.21875" style="1035" customWidth="1"/>
    <col min="26" max="26" width="10.33203125" style="1035" bestFit="1" customWidth="1"/>
    <col min="27" max="27" width="11" style="1035" bestFit="1" customWidth="1"/>
    <col min="28" max="28" width="8.88671875" style="1035" bestFit="1" customWidth="1"/>
    <col min="29" max="29" width="1.21875" style="1035" customWidth="1"/>
    <col min="30" max="30" width="10.33203125" style="1035" bestFit="1" customWidth="1"/>
    <col min="31" max="31" width="11" style="1035" bestFit="1" customWidth="1"/>
    <col min="32" max="32" width="8.88671875" style="1035" bestFit="1" customWidth="1"/>
    <col min="33" max="33" width="1.21875" style="1035" customWidth="1"/>
    <col min="34" max="34" width="10.33203125" style="1035" bestFit="1" customWidth="1"/>
    <col min="35" max="35" width="11" style="1035" bestFit="1" customWidth="1"/>
    <col min="36" max="36" width="8.88671875" style="1035" bestFit="1" customWidth="1"/>
    <col min="37" max="37" width="1.21875" style="1035" customWidth="1"/>
    <col min="38" max="38" width="10.33203125" style="1035" bestFit="1" customWidth="1"/>
    <col min="39" max="39" width="11" style="1035" bestFit="1" customWidth="1"/>
    <col min="40" max="40" width="8.88671875" style="1035" bestFit="1" customWidth="1"/>
    <col min="41" max="41" width="1.21875" style="1035" customWidth="1"/>
    <col min="42" max="42" width="10.33203125" style="1035" bestFit="1" customWidth="1"/>
    <col min="43" max="43" width="11" style="1035" bestFit="1" customWidth="1"/>
    <col min="44" max="44" width="8.88671875" style="1035" bestFit="1" customWidth="1"/>
    <col min="45" max="45" width="1.21875" style="1035" customWidth="1"/>
    <col min="46" max="46" width="10.33203125" style="1035" bestFit="1" customWidth="1"/>
    <col min="47" max="47" width="11" style="1035" bestFit="1" customWidth="1"/>
    <col min="48" max="48" width="8.88671875" style="1035" bestFit="1" customWidth="1"/>
    <col min="49" max="49" width="1.21875" style="1035" customWidth="1"/>
    <col min="50" max="50" width="10.21875" style="1035" bestFit="1" customWidth="1"/>
    <col min="51" max="51" width="11" style="1035" bestFit="1" customWidth="1"/>
    <col min="52" max="52" width="1.21875" style="1035" customWidth="1"/>
    <col min="53" max="53" width="10.21875" style="1035" bestFit="1" customWidth="1"/>
    <col min="54" max="54" width="11" style="1035" bestFit="1" customWidth="1"/>
    <col min="55" max="55" width="1.21875" style="1035" customWidth="1"/>
    <col min="56" max="56" width="10.21875" style="1035" bestFit="1" customWidth="1"/>
    <col min="57" max="57" width="11" style="1035" bestFit="1" customWidth="1"/>
    <col min="58" max="58" width="1.21875" style="1035" customWidth="1"/>
    <col min="59" max="59" width="10.21875" style="1035" bestFit="1" customWidth="1"/>
    <col min="60" max="60" width="11" style="1035" bestFit="1" customWidth="1"/>
    <col min="61" max="61" width="1.21875" style="1035" customWidth="1"/>
    <col min="62" max="62" width="10.21875" style="1035" bestFit="1" customWidth="1"/>
    <col min="63" max="63" width="11" style="1035" bestFit="1" customWidth="1"/>
    <col min="64" max="64" width="1.21875" style="1035" customWidth="1"/>
    <col min="65" max="65" width="10.21875" style="1035" bestFit="1" customWidth="1"/>
    <col min="66" max="66" width="11" style="1035" bestFit="1" customWidth="1"/>
    <col min="67" max="67" width="1.21875" style="1035" customWidth="1"/>
    <col min="68" max="68" width="9.21875" style="1035" bestFit="1" customWidth="1"/>
    <col min="69" max="69" width="11" style="1035" bestFit="1" customWidth="1"/>
    <col min="70" max="70" width="1.21875" style="1035" customWidth="1"/>
    <col min="71" max="71" width="9.21875" style="1035" bestFit="1" customWidth="1"/>
    <col min="72" max="72" width="11" style="1035" bestFit="1" customWidth="1"/>
    <col min="73" max="73" width="1.21875" style="1035" customWidth="1"/>
    <col min="74" max="74" width="9.21875" style="1035" bestFit="1" customWidth="1"/>
    <col min="75" max="75" width="11" style="1035" bestFit="1" customWidth="1"/>
    <col min="76" max="76" width="1.21875" style="1035" customWidth="1"/>
    <col min="77" max="77" width="9.21875" style="1035" bestFit="1" customWidth="1"/>
    <col min="78" max="78" width="11" style="1035" bestFit="1" customWidth="1"/>
    <col min="79" max="79" width="1.21875" style="1035" customWidth="1"/>
    <col min="80" max="80" width="9.21875" style="1035" bestFit="1" customWidth="1"/>
    <col min="81" max="81" width="15.44140625" style="1035" bestFit="1" customWidth="1"/>
    <col min="82" max="82" width="15.44140625" style="1035" customWidth="1"/>
    <col min="83" max="83" width="9.21875" style="1035"/>
    <col min="84" max="84" width="20.44140625" style="1035" customWidth="1"/>
    <col min="85" max="85" width="14.77734375" style="1035" customWidth="1"/>
    <col min="86" max="86" width="15" style="1035" customWidth="1"/>
    <col min="87" max="87" width="9.21875" style="1035"/>
    <col min="88" max="88" width="15.77734375" style="1035" customWidth="1"/>
    <col min="89" max="89" width="17.44140625" style="1035" customWidth="1"/>
    <col min="90" max="90" width="15.44140625" style="1035" customWidth="1"/>
    <col min="91" max="16384" width="9.21875" style="1035"/>
  </cols>
  <sheetData>
    <row r="1" spans="1:90" s="1209" customFormat="1" ht="5.25" customHeight="1">
      <c r="A1" s="1324"/>
      <c r="B1" s="1210"/>
      <c r="C1" s="1210"/>
      <c r="D1" s="1210"/>
      <c r="E1" s="1324"/>
      <c r="F1" s="1210"/>
      <c r="G1" s="1210"/>
      <c r="H1" s="1210"/>
      <c r="I1" s="1324"/>
      <c r="J1" s="1210"/>
      <c r="K1" s="1210"/>
      <c r="L1" s="1210"/>
      <c r="M1" s="1324"/>
      <c r="N1" s="1210"/>
      <c r="O1" s="1210"/>
      <c r="P1" s="1211"/>
      <c r="Q1" s="1324"/>
      <c r="R1" s="1210"/>
      <c r="S1" s="1210"/>
      <c r="T1" s="1211"/>
      <c r="U1" s="1324"/>
      <c r="V1" s="1210"/>
      <c r="W1" s="1210"/>
      <c r="X1" s="1211"/>
      <c r="Y1" s="1324"/>
      <c r="Z1" s="1210"/>
      <c r="AA1" s="1210"/>
      <c r="AB1" s="1211"/>
      <c r="AC1" s="1324"/>
      <c r="AD1" s="1210"/>
      <c r="AE1" s="1210"/>
      <c r="AF1" s="1211"/>
      <c r="AG1" s="1324"/>
      <c r="AH1" s="1210"/>
      <c r="AI1" s="1210"/>
      <c r="AJ1" s="1211"/>
      <c r="AK1" s="1324"/>
      <c r="AL1" s="1210"/>
      <c r="AM1" s="1210"/>
      <c r="AN1" s="1211"/>
      <c r="AO1" s="1324"/>
      <c r="AP1" s="1210"/>
      <c r="AQ1" s="1210"/>
      <c r="AR1" s="1211"/>
      <c r="AS1" s="1324"/>
      <c r="AT1" s="1210"/>
      <c r="AU1" s="1210"/>
      <c r="AV1" s="1211"/>
      <c r="AW1" s="1324"/>
      <c r="AX1" s="1210"/>
      <c r="AY1" s="1211"/>
      <c r="AZ1" s="1324"/>
      <c r="BA1" s="1210"/>
      <c r="BB1" s="1211"/>
      <c r="BC1" s="1324"/>
      <c r="BD1" s="1210"/>
      <c r="BE1" s="1211"/>
      <c r="BF1" s="1324"/>
      <c r="BG1" s="1210"/>
      <c r="BH1" s="1211"/>
      <c r="BI1" s="1324"/>
      <c r="BJ1" s="1210"/>
      <c r="BK1" s="1211"/>
      <c r="BL1" s="1324"/>
      <c r="BM1" s="1210"/>
      <c r="BN1" s="1211"/>
      <c r="BO1" s="1324"/>
      <c r="BP1" s="1210"/>
      <c r="BQ1" s="1211"/>
      <c r="BR1" s="1324"/>
      <c r="BS1" s="1210"/>
      <c r="BT1" s="1211"/>
      <c r="BU1" s="1324"/>
      <c r="BV1" s="1210"/>
      <c r="BW1" s="1211"/>
      <c r="BX1" s="1324"/>
      <c r="BY1" s="1210"/>
      <c r="BZ1" s="1211"/>
      <c r="CA1" s="1208"/>
      <c r="CE1" s="1208"/>
      <c r="CF1" s="1324"/>
      <c r="CG1" s="1210"/>
      <c r="CH1" s="1211"/>
      <c r="CI1" s="1208"/>
    </row>
    <row r="2" spans="1:90" s="1646" customFormat="1" ht="15.6">
      <c r="A2" s="1911" t="s">
        <v>1628</v>
      </c>
      <c r="B2" s="1912"/>
      <c r="C2" s="1912"/>
      <c r="D2" s="1912"/>
      <c r="E2" s="1911"/>
      <c r="F2" s="1912"/>
      <c r="G2" s="1912"/>
      <c r="H2" s="1912"/>
      <c r="I2" s="1911"/>
      <c r="J2" s="1912"/>
      <c r="K2" s="1912"/>
      <c r="L2" s="1912"/>
      <c r="M2" s="1911"/>
      <c r="N2" s="1912"/>
      <c r="O2" s="1912"/>
      <c r="P2" s="1921"/>
      <c r="Q2" s="1911"/>
      <c r="R2" s="1912"/>
      <c r="S2" s="1912"/>
      <c r="T2" s="1921"/>
      <c r="U2" s="1911"/>
      <c r="V2" s="1912"/>
      <c r="W2" s="1912"/>
      <c r="X2" s="1921"/>
      <c r="Y2" s="1911"/>
      <c r="Z2" s="1912"/>
      <c r="AA2" s="1912"/>
      <c r="AB2" s="1921"/>
      <c r="AC2" s="1911"/>
      <c r="AD2" s="1912"/>
      <c r="AE2" s="1912"/>
      <c r="AF2" s="1921"/>
      <c r="AG2" s="1911"/>
      <c r="AH2" s="1912"/>
      <c r="AI2" s="1912"/>
      <c r="AJ2" s="1921"/>
      <c r="AK2" s="1911"/>
      <c r="AL2" s="1912"/>
      <c r="AM2" s="1912"/>
      <c r="AN2" s="1921"/>
      <c r="AO2" s="1911"/>
      <c r="AP2" s="1912"/>
      <c r="AQ2" s="1912"/>
      <c r="AR2" s="1921"/>
      <c r="AS2" s="1911"/>
      <c r="AT2" s="1912"/>
      <c r="AU2" s="1912"/>
      <c r="AV2" s="1921"/>
      <c r="AW2" s="1911"/>
      <c r="AX2" s="1912"/>
      <c r="AY2" s="1921"/>
      <c r="AZ2" s="1911"/>
      <c r="BA2" s="1912"/>
      <c r="BB2" s="1921"/>
      <c r="BC2" s="1911"/>
      <c r="BD2" s="1912"/>
      <c r="BE2" s="1921"/>
      <c r="BF2" s="1911"/>
      <c r="BG2" s="1912"/>
      <c r="BH2" s="1921"/>
      <c r="BI2" s="1911"/>
      <c r="BJ2" s="1912"/>
      <c r="BK2" s="1921"/>
      <c r="BL2" s="1911"/>
      <c r="BM2" s="1912"/>
      <c r="BN2" s="1921"/>
      <c r="BO2" s="1911"/>
      <c r="BP2" s="1912"/>
      <c r="BQ2" s="1921"/>
      <c r="BR2" s="1911"/>
      <c r="BS2" s="1912"/>
      <c r="BT2" s="1921"/>
      <c r="BU2" s="1911"/>
      <c r="BV2" s="1912"/>
      <c r="BW2" s="1921"/>
      <c r="BX2" s="1911"/>
      <c r="BY2" s="1912"/>
      <c r="BZ2" s="1921"/>
      <c r="CA2" s="1921"/>
      <c r="CB2" s="1912"/>
      <c r="CC2" s="1921"/>
      <c r="CD2" s="1921"/>
      <c r="CE2" s="1921"/>
      <c r="CF2" s="1911"/>
      <c r="CG2" s="1912"/>
      <c r="CH2" s="1921"/>
      <c r="CI2" s="1921"/>
      <c r="CJ2" s="1912"/>
      <c r="CK2" s="1921"/>
      <c r="CL2" s="1921"/>
    </row>
    <row r="4" spans="1:90">
      <c r="A4" s="1884" t="s">
        <v>1559</v>
      </c>
      <c r="B4" s="1884"/>
      <c r="C4" s="1884"/>
      <c r="D4" s="1884"/>
      <c r="E4" s="1884"/>
      <c r="F4" s="1884"/>
      <c r="G4" s="1884"/>
      <c r="H4" s="1884"/>
      <c r="I4" s="1884"/>
      <c r="J4" s="1884"/>
      <c r="K4" s="1884"/>
      <c r="L4" s="1884"/>
      <c r="M4" s="1884"/>
      <c r="N4" s="1884"/>
      <c r="O4" s="1884"/>
      <c r="P4" s="1884"/>
      <c r="Q4" s="1884"/>
      <c r="R4" s="1884"/>
      <c r="S4" s="1884"/>
      <c r="T4" s="1884"/>
      <c r="U4" s="1884"/>
      <c r="V4" s="1884"/>
      <c r="W4" s="1884"/>
      <c r="X4" s="1884"/>
      <c r="Y4" s="1884"/>
      <c r="Z4" s="1884"/>
      <c r="AA4" s="1884"/>
      <c r="AB4" s="1884"/>
      <c r="AC4" s="1884"/>
      <c r="AD4" s="1884"/>
      <c r="AE4" s="1884"/>
      <c r="AF4" s="1884"/>
      <c r="AG4" s="1884"/>
      <c r="AH4" s="1884"/>
      <c r="AI4" s="1884"/>
      <c r="AJ4" s="1884"/>
      <c r="AK4" s="1884"/>
      <c r="AL4" s="1884"/>
      <c r="AM4" s="1884"/>
      <c r="AN4" s="1884"/>
      <c r="AO4" s="1884"/>
      <c r="AP4" s="1884"/>
      <c r="AQ4" s="1884"/>
      <c r="AR4" s="1884"/>
      <c r="AS4" s="1884"/>
      <c r="AT4" s="1884"/>
      <c r="AU4" s="1884"/>
      <c r="AV4" s="1884"/>
      <c r="AW4" s="1884"/>
      <c r="AX4" s="1884"/>
      <c r="AY4" s="1884"/>
      <c r="AZ4" s="1884"/>
      <c r="BA4" s="1884"/>
      <c r="BB4" s="1884"/>
      <c r="BC4" s="1884"/>
      <c r="BD4" s="1884"/>
      <c r="BE4" s="1884"/>
      <c r="BF4" s="1884"/>
      <c r="BG4" s="1884"/>
      <c r="BH4" s="1884"/>
      <c r="BI4" s="1884"/>
      <c r="BJ4" s="1884"/>
      <c r="BK4" s="1884"/>
      <c r="BL4" s="1884"/>
      <c r="BM4" s="1884"/>
      <c r="BN4" s="1884"/>
      <c r="BO4" s="1884"/>
      <c r="BP4" s="1884"/>
      <c r="BQ4" s="1884"/>
      <c r="BR4" s="1884"/>
      <c r="BS4" s="1884"/>
      <c r="BT4" s="1884"/>
      <c r="BU4" s="1884"/>
      <c r="BV4" s="1884"/>
      <c r="BW4" s="1884"/>
      <c r="BX4" s="1884"/>
      <c r="BY4" s="1884"/>
      <c r="BZ4" s="1884"/>
      <c r="CA4" s="1140"/>
      <c r="CB4" s="1884"/>
      <c r="CC4" s="1884"/>
    </row>
    <row r="5" spans="1:90">
      <c r="A5" s="1118"/>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1118"/>
      <c r="AH5" s="1118"/>
      <c r="AI5" s="1118"/>
      <c r="AJ5" s="1118"/>
      <c r="AK5" s="1118"/>
      <c r="AL5" s="1118"/>
      <c r="AM5" s="1118"/>
      <c r="AN5" s="1118"/>
      <c r="AO5" s="1118"/>
      <c r="AP5" s="1118"/>
      <c r="AQ5" s="1118"/>
      <c r="AR5" s="1118"/>
      <c r="AS5" s="1118"/>
      <c r="AT5" s="1118"/>
      <c r="AU5" s="1118"/>
      <c r="AV5" s="1118"/>
      <c r="AW5" s="1118"/>
      <c r="AX5" s="1118"/>
      <c r="AY5" s="1118"/>
      <c r="AZ5" s="1118"/>
      <c r="BA5" s="1118"/>
      <c r="BB5" s="1118"/>
      <c r="BC5" s="1118"/>
      <c r="BD5" s="1118"/>
      <c r="BE5" s="1118"/>
      <c r="BF5" s="1118"/>
      <c r="BG5" s="1118"/>
      <c r="BH5" s="1118"/>
      <c r="BI5" s="1118"/>
      <c r="BJ5" s="1118"/>
      <c r="BK5" s="1118"/>
      <c r="BL5" s="1118"/>
      <c r="BM5" s="1118"/>
      <c r="BN5" s="1118"/>
      <c r="BO5" s="1118"/>
      <c r="BP5" s="1118"/>
      <c r="BQ5" s="1118"/>
      <c r="BR5" s="1118"/>
      <c r="BS5" s="1118"/>
      <c r="BT5" s="1118"/>
      <c r="BU5" s="1118"/>
      <c r="BV5" s="1118"/>
      <c r="BW5" s="1118"/>
      <c r="BX5" s="1118"/>
      <c r="BY5" s="1118"/>
      <c r="BZ5" s="1118"/>
      <c r="CA5" s="1118"/>
      <c r="CB5" s="1118"/>
      <c r="CC5" s="1118"/>
    </row>
    <row r="6" spans="1:90" ht="14.4" thickBot="1">
      <c r="A6" s="1885" t="s">
        <v>65</v>
      </c>
      <c r="B6" s="1886"/>
      <c r="C6" s="1886"/>
      <c r="D6" s="1873" t="s">
        <v>3260</v>
      </c>
      <c r="F6" s="1886"/>
      <c r="G6" s="1886"/>
      <c r="H6" s="1873" t="s">
        <v>3003</v>
      </c>
      <c r="J6" s="1886"/>
      <c r="K6" s="1886"/>
      <c r="L6" s="1873" t="s">
        <v>2942</v>
      </c>
      <c r="N6" s="1886"/>
      <c r="O6" s="1886"/>
      <c r="P6" s="1873" t="s">
        <v>2924</v>
      </c>
      <c r="R6" s="1886"/>
      <c r="S6" s="1886"/>
      <c r="T6" s="1873" t="s">
        <v>2871</v>
      </c>
      <c r="V6" s="1886"/>
      <c r="W6" s="1886"/>
      <c r="X6" s="1873" t="s">
        <v>2835</v>
      </c>
      <c r="Z6" s="1886"/>
      <c r="AA6" s="1886"/>
      <c r="AB6" s="1873" t="s">
        <v>66</v>
      </c>
      <c r="AD6" s="1886"/>
      <c r="AE6" s="1886"/>
      <c r="AF6" s="1873" t="s">
        <v>67</v>
      </c>
      <c r="AH6" s="1886"/>
      <c r="AI6" s="1886"/>
      <c r="AJ6" s="1873" t="s">
        <v>68</v>
      </c>
      <c r="AL6" s="1886"/>
      <c r="AM6" s="1886"/>
      <c r="AN6" s="1873" t="s">
        <v>69</v>
      </c>
      <c r="AP6" s="1886"/>
      <c r="AQ6" s="1886"/>
      <c r="AR6" s="1873" t="s">
        <v>70</v>
      </c>
      <c r="AT6" s="1886"/>
      <c r="AU6" s="1886"/>
      <c r="AV6" s="1873" t="s">
        <v>71</v>
      </c>
      <c r="AX6" s="1886"/>
      <c r="AY6" s="1873" t="s">
        <v>72</v>
      </c>
      <c r="BA6" s="1886"/>
      <c r="BB6" s="1873" t="s">
        <v>73</v>
      </c>
      <c r="BD6" s="1886"/>
      <c r="BE6" s="1873" t="s">
        <v>74</v>
      </c>
      <c r="BG6" s="1886"/>
      <c r="BH6" s="1873" t="s">
        <v>75</v>
      </c>
      <c r="BJ6" s="1886"/>
      <c r="BK6" s="1873" t="s">
        <v>76</v>
      </c>
      <c r="BM6" s="1886"/>
      <c r="BN6" s="1873" t="s">
        <v>77</v>
      </c>
      <c r="BP6" s="1886"/>
      <c r="BQ6" s="1873" t="s">
        <v>78</v>
      </c>
      <c r="BS6" s="1886"/>
      <c r="BT6" s="1873" t="s">
        <v>79</v>
      </c>
      <c r="BV6" s="1886"/>
      <c r="BW6" s="1873" t="s">
        <v>80</v>
      </c>
      <c r="BY6" s="1886"/>
      <c r="BZ6" s="1873" t="s">
        <v>81</v>
      </c>
      <c r="CA6" s="1118"/>
      <c r="CB6" s="1886"/>
      <c r="CC6" s="1873" t="s">
        <v>82</v>
      </c>
    </row>
    <row r="7" spans="1:90">
      <c r="A7" s="1887"/>
      <c r="B7" s="2520" t="s">
        <v>1514</v>
      </c>
      <c r="C7" s="2521"/>
      <c r="D7" s="2521"/>
      <c r="F7" s="2520" t="s">
        <v>1514</v>
      </c>
      <c r="G7" s="2521"/>
      <c r="H7" s="2521"/>
      <c r="J7" s="2520" t="s">
        <v>1514</v>
      </c>
      <c r="K7" s="2521"/>
      <c r="L7" s="2521"/>
      <c r="N7" s="2520" t="s">
        <v>1514</v>
      </c>
      <c r="O7" s="2521"/>
      <c r="P7" s="2521"/>
      <c r="R7" s="2520" t="s">
        <v>1514</v>
      </c>
      <c r="S7" s="2521"/>
      <c r="T7" s="2521"/>
      <c r="V7" s="2520" t="s">
        <v>1514</v>
      </c>
      <c r="W7" s="2521"/>
      <c r="X7" s="2521"/>
      <c r="Z7" s="2520" t="s">
        <v>1514</v>
      </c>
      <c r="AA7" s="2521"/>
      <c r="AB7" s="2521"/>
      <c r="AD7" s="2520" t="s">
        <v>1514</v>
      </c>
      <c r="AE7" s="2521"/>
      <c r="AF7" s="2521"/>
      <c r="AH7" s="2520" t="s">
        <v>1514</v>
      </c>
      <c r="AI7" s="2521"/>
      <c r="AJ7" s="2521"/>
      <c r="AL7" s="2520" t="s">
        <v>1514</v>
      </c>
      <c r="AM7" s="2521"/>
      <c r="AN7" s="2521"/>
      <c r="AP7" s="2520" t="s">
        <v>1514</v>
      </c>
      <c r="AQ7" s="2521"/>
      <c r="AR7" s="2521"/>
      <c r="AT7" s="2520" t="s">
        <v>1514</v>
      </c>
      <c r="AU7" s="2521"/>
      <c r="AV7" s="2521"/>
      <c r="AX7" s="2520" t="s">
        <v>1514</v>
      </c>
      <c r="AY7" s="2521"/>
      <c r="BA7" s="2520" t="s">
        <v>1514</v>
      </c>
      <c r="BB7" s="2521"/>
      <c r="BD7" s="2520" t="s">
        <v>1514</v>
      </c>
      <c r="BE7" s="2521"/>
      <c r="BG7" s="2520" t="s">
        <v>1514</v>
      </c>
      <c r="BH7" s="2521"/>
      <c r="BJ7" s="2520" t="s">
        <v>1514</v>
      </c>
      <c r="BK7" s="2521"/>
      <c r="BM7" s="2520" t="s">
        <v>1514</v>
      </c>
      <c r="BN7" s="2521"/>
      <c r="BP7" s="2520" t="s">
        <v>1514</v>
      </c>
      <c r="BQ7" s="2521"/>
      <c r="BS7" s="2520" t="s">
        <v>1514</v>
      </c>
      <c r="BT7" s="2521"/>
      <c r="BV7" s="2520" t="s">
        <v>1514</v>
      </c>
      <c r="BW7" s="2521"/>
      <c r="BY7" s="2520" t="s">
        <v>1514</v>
      </c>
      <c r="BZ7" s="2521"/>
      <c r="CA7" s="1118"/>
      <c r="CB7" s="2520" t="s">
        <v>1514</v>
      </c>
      <c r="CC7" s="2521"/>
    </row>
    <row r="8" spans="1:90" ht="66.599999999999994" thickBot="1">
      <c r="A8" s="1889"/>
      <c r="B8" s="2336" t="s">
        <v>1560</v>
      </c>
      <c r="C8" s="2336" t="s">
        <v>1561</v>
      </c>
      <c r="D8" s="2336" t="s">
        <v>1562</v>
      </c>
      <c r="F8" s="2336" t="s">
        <v>1560</v>
      </c>
      <c r="G8" s="2336" t="s">
        <v>1561</v>
      </c>
      <c r="H8" s="2336" t="s">
        <v>1562</v>
      </c>
      <c r="J8" s="1890" t="s">
        <v>1560</v>
      </c>
      <c r="K8" s="1890" t="s">
        <v>1561</v>
      </c>
      <c r="L8" s="1890" t="s">
        <v>1562</v>
      </c>
      <c r="N8" s="1890" t="s">
        <v>1560</v>
      </c>
      <c r="O8" s="1890" t="s">
        <v>1561</v>
      </c>
      <c r="P8" s="1890" t="s">
        <v>1562</v>
      </c>
      <c r="R8" s="1890" t="s">
        <v>1560</v>
      </c>
      <c r="S8" s="1890" t="s">
        <v>1561</v>
      </c>
      <c r="T8" s="1890" t="s">
        <v>1562</v>
      </c>
      <c r="V8" s="1890" t="s">
        <v>1560</v>
      </c>
      <c r="W8" s="1890" t="s">
        <v>1561</v>
      </c>
      <c r="X8" s="1890" t="s">
        <v>1562</v>
      </c>
      <c r="Z8" s="1890" t="s">
        <v>1560</v>
      </c>
      <c r="AA8" s="1890" t="s">
        <v>1561</v>
      </c>
      <c r="AB8" s="1890" t="s">
        <v>1562</v>
      </c>
      <c r="AD8" s="1890" t="s">
        <v>1560</v>
      </c>
      <c r="AE8" s="1890" t="s">
        <v>1561</v>
      </c>
      <c r="AF8" s="1890" t="s">
        <v>1562</v>
      </c>
      <c r="AH8" s="1890" t="s">
        <v>1560</v>
      </c>
      <c r="AI8" s="1890" t="s">
        <v>1561</v>
      </c>
      <c r="AJ8" s="1890" t="s">
        <v>1562</v>
      </c>
      <c r="AL8" s="1890" t="s">
        <v>1560</v>
      </c>
      <c r="AM8" s="1890" t="s">
        <v>1561</v>
      </c>
      <c r="AN8" s="1890" t="s">
        <v>1562</v>
      </c>
      <c r="AP8" s="1890" t="s">
        <v>1560</v>
      </c>
      <c r="AQ8" s="1890" t="s">
        <v>1561</v>
      </c>
      <c r="AR8" s="1890" t="s">
        <v>1562</v>
      </c>
      <c r="AT8" s="1890" t="s">
        <v>1560</v>
      </c>
      <c r="AU8" s="1890" t="s">
        <v>1561</v>
      </c>
      <c r="AV8" s="1890" t="s">
        <v>1562</v>
      </c>
      <c r="AX8" s="1890" t="s">
        <v>1642</v>
      </c>
      <c r="AY8" s="1890" t="s">
        <v>1561</v>
      </c>
      <c r="BA8" s="1890" t="s">
        <v>1642</v>
      </c>
      <c r="BB8" s="1890" t="s">
        <v>1561</v>
      </c>
      <c r="BD8" s="1890" t="s">
        <v>1642</v>
      </c>
      <c r="BE8" s="1890" t="s">
        <v>1561</v>
      </c>
      <c r="BG8" s="1890" t="s">
        <v>1642</v>
      </c>
      <c r="BH8" s="1890" t="s">
        <v>1561</v>
      </c>
      <c r="BJ8" s="1890" t="s">
        <v>1642</v>
      </c>
      <c r="BK8" s="1890" t="s">
        <v>1561</v>
      </c>
      <c r="BM8" s="1890" t="s">
        <v>1642</v>
      </c>
      <c r="BN8" s="1890" t="s">
        <v>1561</v>
      </c>
      <c r="BP8" s="1890" t="s">
        <v>1643</v>
      </c>
      <c r="BQ8" s="1890" t="s">
        <v>1561</v>
      </c>
      <c r="BS8" s="1890" t="s">
        <v>1643</v>
      </c>
      <c r="BT8" s="1890" t="s">
        <v>1561</v>
      </c>
      <c r="BV8" s="1890" t="s">
        <v>1643</v>
      </c>
      <c r="BW8" s="1890" t="s">
        <v>1561</v>
      </c>
      <c r="BY8" s="1890" t="s">
        <v>1643</v>
      </c>
      <c r="BZ8" s="1890" t="s">
        <v>1561</v>
      </c>
      <c r="CA8" s="1118"/>
      <c r="CB8" s="1890" t="s">
        <v>1643</v>
      </c>
      <c r="CC8" s="1890" t="s">
        <v>1561</v>
      </c>
    </row>
    <row r="9" spans="1:90">
      <c r="A9" s="1877" t="s">
        <v>1629</v>
      </c>
      <c r="B9" s="2267">
        <v>34123</v>
      </c>
      <c r="C9" s="2267">
        <v>17982</v>
      </c>
      <c r="D9" s="2267">
        <v>4709</v>
      </c>
      <c r="F9" s="2267">
        <v>32598</v>
      </c>
      <c r="G9" s="2267">
        <v>17014</v>
      </c>
      <c r="H9" s="2267">
        <v>4939</v>
      </c>
      <c r="J9" s="2267">
        <v>30145</v>
      </c>
      <c r="K9" s="2267">
        <v>15320</v>
      </c>
      <c r="L9" s="2267">
        <v>5350</v>
      </c>
      <c r="N9" s="1891">
        <v>35135</v>
      </c>
      <c r="O9" s="1891">
        <v>19796</v>
      </c>
      <c r="P9" s="1891">
        <v>6295</v>
      </c>
      <c r="R9" s="1891">
        <v>34955</v>
      </c>
      <c r="S9" s="1891">
        <v>20209</v>
      </c>
      <c r="T9" s="1891">
        <v>6121</v>
      </c>
      <c r="V9" s="1891">
        <v>37184</v>
      </c>
      <c r="W9" s="1891">
        <v>8180</v>
      </c>
      <c r="X9" s="1891">
        <v>5391</v>
      </c>
      <c r="Z9" s="1891">
        <v>41209</v>
      </c>
      <c r="AA9" s="1891">
        <v>11566</v>
      </c>
      <c r="AB9" s="1891">
        <v>6550</v>
      </c>
      <c r="AD9" s="1891">
        <v>44331</v>
      </c>
      <c r="AE9" s="1891">
        <v>9795</v>
      </c>
      <c r="AF9" s="1891">
        <v>7673</v>
      </c>
      <c r="AH9" s="1891">
        <v>49039</v>
      </c>
      <c r="AI9" s="1891">
        <v>12300</v>
      </c>
      <c r="AJ9" s="1891">
        <v>7498</v>
      </c>
      <c r="AL9" s="1891">
        <v>52028</v>
      </c>
      <c r="AM9" s="1891">
        <v>14632</v>
      </c>
      <c r="AN9" s="1891">
        <v>8227</v>
      </c>
      <c r="AP9" s="1891">
        <v>53363</v>
      </c>
      <c r="AQ9" s="1891">
        <v>15306</v>
      </c>
      <c r="AR9" s="1891">
        <v>8424</v>
      </c>
      <c r="AT9" s="1891">
        <v>55567</v>
      </c>
      <c r="AU9" s="1891">
        <v>15600</v>
      </c>
      <c r="AV9" s="1891">
        <v>6966</v>
      </c>
      <c r="AX9" s="1891">
        <v>52812</v>
      </c>
      <c r="AY9" s="1891">
        <v>15618</v>
      </c>
      <c r="BA9" s="1892">
        <v>50138</v>
      </c>
      <c r="BB9" s="1892">
        <v>14438</v>
      </c>
      <c r="BD9" s="1892">
        <v>44476</v>
      </c>
      <c r="BE9" s="1892">
        <v>13415</v>
      </c>
      <c r="BG9" s="1892">
        <v>43293</v>
      </c>
      <c r="BH9" s="1892">
        <v>13865</v>
      </c>
      <c r="BJ9" s="1892">
        <v>44504</v>
      </c>
      <c r="BK9" s="1892">
        <v>13002</v>
      </c>
      <c r="BM9" s="1892">
        <v>43207</v>
      </c>
      <c r="BN9" s="1892">
        <v>12715</v>
      </c>
      <c r="BP9" s="1892">
        <v>16925</v>
      </c>
      <c r="BQ9" s="1892">
        <v>8945</v>
      </c>
      <c r="BS9" s="1892">
        <v>16598</v>
      </c>
      <c r="BT9" s="1892">
        <v>8385</v>
      </c>
      <c r="BV9" s="1892">
        <v>14007</v>
      </c>
      <c r="BW9" s="1892">
        <v>6365</v>
      </c>
      <c r="BY9" s="1892">
        <v>13910</v>
      </c>
      <c r="BZ9" s="1892">
        <v>6376</v>
      </c>
      <c r="CA9" s="1118"/>
      <c r="CB9" s="1892">
        <v>13474.417625579999</v>
      </c>
      <c r="CC9" s="1892">
        <v>6239.6871501987998</v>
      </c>
    </row>
    <row r="10" spans="1:90">
      <c r="A10" s="1877" t="s">
        <v>1630</v>
      </c>
      <c r="B10" s="2267">
        <v>6294</v>
      </c>
      <c r="C10" s="2267">
        <v>3498</v>
      </c>
      <c r="D10" s="2267">
        <v>1050</v>
      </c>
      <c r="F10" s="2267">
        <v>6022</v>
      </c>
      <c r="G10" s="2267">
        <v>3361</v>
      </c>
      <c r="H10" s="2267">
        <v>1099</v>
      </c>
      <c r="J10" s="2267">
        <v>6673</v>
      </c>
      <c r="K10" s="2267">
        <v>3236</v>
      </c>
      <c r="L10" s="2267">
        <v>1169</v>
      </c>
      <c r="N10" s="1891">
        <v>6147</v>
      </c>
      <c r="O10" s="1891">
        <v>3040</v>
      </c>
      <c r="P10" s="1891">
        <v>1361</v>
      </c>
      <c r="R10" s="1891">
        <v>6100</v>
      </c>
      <c r="S10" s="1891">
        <v>2955</v>
      </c>
      <c r="T10" s="1891">
        <v>1277</v>
      </c>
      <c r="V10" s="1891">
        <v>5261</v>
      </c>
      <c r="W10" s="1891">
        <v>2645</v>
      </c>
      <c r="X10" s="1891">
        <v>1105</v>
      </c>
      <c r="Z10" s="1891">
        <v>6489</v>
      </c>
      <c r="AA10" s="1891">
        <v>3101</v>
      </c>
      <c r="AB10" s="1891">
        <v>1375</v>
      </c>
      <c r="AD10" s="1891">
        <v>6993</v>
      </c>
      <c r="AE10" s="1891">
        <v>3145</v>
      </c>
      <c r="AF10" s="1891">
        <v>1500</v>
      </c>
      <c r="AH10" s="1891">
        <v>7375</v>
      </c>
      <c r="AI10" s="1891">
        <v>3195</v>
      </c>
      <c r="AJ10" s="1891">
        <v>1494</v>
      </c>
      <c r="AL10" s="1891">
        <v>8091</v>
      </c>
      <c r="AM10" s="1891">
        <v>3198</v>
      </c>
      <c r="AN10" s="1891">
        <v>1627</v>
      </c>
      <c r="AP10" s="1891">
        <v>8541</v>
      </c>
      <c r="AQ10" s="1891">
        <v>3197</v>
      </c>
      <c r="AR10" s="1891">
        <v>1612</v>
      </c>
      <c r="AT10" s="1891">
        <v>8771</v>
      </c>
      <c r="AU10" s="1891">
        <v>3330</v>
      </c>
      <c r="AV10" s="1891">
        <v>1396</v>
      </c>
      <c r="AX10" s="1891">
        <v>8414</v>
      </c>
      <c r="AY10" s="1891">
        <v>3253</v>
      </c>
      <c r="BA10" s="1892">
        <v>7805</v>
      </c>
      <c r="BB10" s="1892">
        <v>3046</v>
      </c>
      <c r="BD10" s="1892">
        <v>7246</v>
      </c>
      <c r="BE10" s="1892">
        <v>2937</v>
      </c>
      <c r="BG10" s="1892">
        <v>7199</v>
      </c>
      <c r="BH10" s="1892">
        <v>2682</v>
      </c>
      <c r="BJ10" s="1892">
        <v>6623</v>
      </c>
      <c r="BK10" s="1892">
        <v>2333</v>
      </c>
      <c r="BM10" s="1892">
        <v>6092</v>
      </c>
      <c r="BN10" s="1892">
        <v>2085</v>
      </c>
      <c r="BP10" s="1892">
        <v>2907</v>
      </c>
      <c r="BQ10" s="1892">
        <v>1474</v>
      </c>
      <c r="BS10" s="1892">
        <v>2713</v>
      </c>
      <c r="BT10" s="1892">
        <v>1338</v>
      </c>
      <c r="BV10" s="1892">
        <v>2597</v>
      </c>
      <c r="BW10" s="1892">
        <v>1230</v>
      </c>
      <c r="BY10" s="1892">
        <v>2522</v>
      </c>
      <c r="BZ10" s="1892">
        <v>1219</v>
      </c>
      <c r="CA10" s="1118"/>
      <c r="CB10" s="1892">
        <v>2489.6446152399999</v>
      </c>
      <c r="CC10" s="1892">
        <v>1151.5017616499999</v>
      </c>
    </row>
    <row r="11" spans="1:90">
      <c r="A11" s="1877" t="s">
        <v>1631</v>
      </c>
      <c r="B11" s="2267">
        <v>1435</v>
      </c>
      <c r="C11" s="2267">
        <v>887</v>
      </c>
      <c r="D11" s="2267">
        <v>262</v>
      </c>
      <c r="F11" s="2267">
        <v>1344</v>
      </c>
      <c r="G11" s="2267">
        <v>835</v>
      </c>
      <c r="H11" s="2267">
        <v>320</v>
      </c>
      <c r="J11" s="2267">
        <v>1576</v>
      </c>
      <c r="K11" s="2267">
        <v>816</v>
      </c>
      <c r="L11" s="2267">
        <v>359</v>
      </c>
      <c r="N11" s="1891">
        <v>1513</v>
      </c>
      <c r="O11" s="1891">
        <v>771</v>
      </c>
      <c r="P11" s="1893">
        <v>399</v>
      </c>
      <c r="R11" s="1891">
        <v>1524</v>
      </c>
      <c r="S11" s="1891">
        <v>779</v>
      </c>
      <c r="T11" s="1893">
        <v>355</v>
      </c>
      <c r="V11" s="1891">
        <v>1515</v>
      </c>
      <c r="W11" s="1891">
        <v>759</v>
      </c>
      <c r="X11" s="1893">
        <v>362</v>
      </c>
      <c r="Z11" s="1891">
        <v>1992</v>
      </c>
      <c r="AA11" s="1891">
        <v>903</v>
      </c>
      <c r="AB11" s="1893">
        <v>425</v>
      </c>
      <c r="AD11" s="1891">
        <v>2117</v>
      </c>
      <c r="AE11" s="1891">
        <v>925</v>
      </c>
      <c r="AF11" s="1893">
        <v>450</v>
      </c>
      <c r="AH11" s="1891">
        <v>2242</v>
      </c>
      <c r="AI11" s="1891">
        <v>948</v>
      </c>
      <c r="AJ11" s="1893">
        <v>484</v>
      </c>
      <c r="AL11" s="1891">
        <v>2322</v>
      </c>
      <c r="AM11" s="1891">
        <v>996</v>
      </c>
      <c r="AN11" s="1893">
        <v>519</v>
      </c>
      <c r="AP11" s="1891">
        <v>2529</v>
      </c>
      <c r="AQ11" s="1891">
        <v>1031</v>
      </c>
      <c r="AR11" s="1893">
        <v>522</v>
      </c>
      <c r="AT11" s="1891">
        <v>2645</v>
      </c>
      <c r="AU11" s="1891">
        <v>1072</v>
      </c>
      <c r="AV11" s="1893">
        <v>448</v>
      </c>
      <c r="AX11" s="1891">
        <v>2470</v>
      </c>
      <c r="AY11" s="1891">
        <v>1029</v>
      </c>
      <c r="BA11" s="1892">
        <v>2369</v>
      </c>
      <c r="BB11" s="1892">
        <v>1011</v>
      </c>
      <c r="BD11" s="1892">
        <v>2070</v>
      </c>
      <c r="BE11" s="1892">
        <v>943</v>
      </c>
      <c r="BG11" s="1892">
        <v>2089</v>
      </c>
      <c r="BH11" s="1892">
        <v>842</v>
      </c>
      <c r="BJ11" s="1892">
        <v>1877</v>
      </c>
      <c r="BK11" s="1892">
        <v>725</v>
      </c>
      <c r="BM11" s="1892">
        <v>1607</v>
      </c>
      <c r="BN11" s="1892">
        <v>604</v>
      </c>
      <c r="BP11" s="1892">
        <v>872</v>
      </c>
      <c r="BQ11" s="1892">
        <v>435</v>
      </c>
      <c r="BS11" s="1892">
        <v>766</v>
      </c>
      <c r="BT11" s="1892">
        <v>374</v>
      </c>
      <c r="BV11" s="1892">
        <v>710</v>
      </c>
      <c r="BW11" s="1892">
        <v>339</v>
      </c>
      <c r="BY11" s="1892">
        <v>655</v>
      </c>
      <c r="BZ11" s="1892">
        <v>319</v>
      </c>
      <c r="CA11" s="1118"/>
      <c r="CB11" s="1892">
        <v>636</v>
      </c>
      <c r="CC11" s="1892">
        <v>314</v>
      </c>
    </row>
    <row r="12" spans="1:90">
      <c r="A12" s="1877" t="s">
        <v>1632</v>
      </c>
      <c r="B12" s="2267">
        <v>5753</v>
      </c>
      <c r="C12" s="2267">
        <v>3513</v>
      </c>
      <c r="D12" s="2267">
        <v>1292</v>
      </c>
      <c r="F12" s="2267">
        <v>5493</v>
      </c>
      <c r="G12" s="2267">
        <v>3400</v>
      </c>
      <c r="H12" s="2267">
        <v>1583</v>
      </c>
      <c r="J12" s="2267">
        <v>6524</v>
      </c>
      <c r="K12" s="2267">
        <v>3534</v>
      </c>
      <c r="L12" s="2267">
        <v>1591</v>
      </c>
      <c r="N12" s="1891">
        <v>6071</v>
      </c>
      <c r="O12" s="1891">
        <v>3328</v>
      </c>
      <c r="P12" s="1891">
        <v>1986</v>
      </c>
      <c r="R12" s="1891">
        <v>6243</v>
      </c>
      <c r="S12" s="1891">
        <v>3391</v>
      </c>
      <c r="T12" s="1891">
        <v>1605</v>
      </c>
      <c r="V12" s="1891">
        <v>6232</v>
      </c>
      <c r="W12" s="1891">
        <v>3429</v>
      </c>
      <c r="X12" s="1891">
        <v>1112</v>
      </c>
      <c r="Z12" s="1891">
        <v>7392</v>
      </c>
      <c r="AA12" s="1891">
        <v>3906</v>
      </c>
      <c r="AB12" s="1891">
        <v>2020</v>
      </c>
      <c r="AD12" s="1891">
        <v>7959</v>
      </c>
      <c r="AE12" s="1891">
        <v>4099</v>
      </c>
      <c r="AF12" s="1891">
        <v>2230</v>
      </c>
      <c r="AH12" s="1891">
        <v>8475</v>
      </c>
      <c r="AI12" s="1891">
        <v>4271</v>
      </c>
      <c r="AJ12" s="1891">
        <v>2357</v>
      </c>
      <c r="AL12" s="1891">
        <v>9352</v>
      </c>
      <c r="AM12" s="1891">
        <v>4529</v>
      </c>
      <c r="AN12" s="1891">
        <v>2612</v>
      </c>
      <c r="AP12" s="1891">
        <v>9866</v>
      </c>
      <c r="AQ12" s="1891">
        <v>4757</v>
      </c>
      <c r="AR12" s="1891">
        <v>2587</v>
      </c>
      <c r="AT12" s="1891">
        <v>10372</v>
      </c>
      <c r="AU12" s="1891">
        <v>5080</v>
      </c>
      <c r="AV12" s="1891">
        <v>2417</v>
      </c>
      <c r="AX12" s="1891">
        <v>10198</v>
      </c>
      <c r="AY12" s="1891">
        <v>4955</v>
      </c>
      <c r="BA12" s="1892">
        <v>9929</v>
      </c>
      <c r="BB12" s="1892">
        <v>4957</v>
      </c>
      <c r="BD12" s="1892">
        <v>9111</v>
      </c>
      <c r="BE12" s="1892">
        <v>4770</v>
      </c>
      <c r="BG12" s="1892">
        <v>8915</v>
      </c>
      <c r="BH12" s="1892">
        <v>4222</v>
      </c>
      <c r="BJ12" s="1892">
        <v>7873</v>
      </c>
      <c r="BK12" s="1892">
        <v>3565</v>
      </c>
      <c r="BM12" s="1892">
        <v>6861</v>
      </c>
      <c r="BN12" s="1892">
        <v>3057</v>
      </c>
      <c r="BP12" s="1892">
        <v>4095</v>
      </c>
      <c r="BQ12" s="1892">
        <v>2287</v>
      </c>
      <c r="BS12" s="1892">
        <v>3666</v>
      </c>
      <c r="BT12" s="1892">
        <v>1953</v>
      </c>
      <c r="BV12" s="1892">
        <v>3226</v>
      </c>
      <c r="BW12" s="1892">
        <v>1686</v>
      </c>
      <c r="BY12" s="1892">
        <v>3188</v>
      </c>
      <c r="BZ12" s="1892">
        <v>1722</v>
      </c>
      <c r="CA12" s="1118"/>
      <c r="CB12" s="1892">
        <v>3352.58556632</v>
      </c>
      <c r="CC12" s="1892">
        <v>1966.961433202116</v>
      </c>
    </row>
    <row r="13" spans="1:90">
      <c r="A13" s="1877" t="s">
        <v>1633</v>
      </c>
      <c r="B13" s="2267">
        <v>3273</v>
      </c>
      <c r="C13" s="2267">
        <v>1874</v>
      </c>
      <c r="D13" s="2267">
        <v>648</v>
      </c>
      <c r="F13" s="2267">
        <v>3047</v>
      </c>
      <c r="G13" s="2267">
        <v>1793</v>
      </c>
      <c r="H13" s="2267">
        <v>690</v>
      </c>
      <c r="J13" s="2267">
        <v>3619</v>
      </c>
      <c r="K13" s="2267">
        <v>1864</v>
      </c>
      <c r="L13" s="2267">
        <v>735</v>
      </c>
      <c r="N13" s="1891">
        <v>3405</v>
      </c>
      <c r="O13" s="1891">
        <v>1751</v>
      </c>
      <c r="P13" s="1893">
        <v>849</v>
      </c>
      <c r="R13" s="1891">
        <v>3297</v>
      </c>
      <c r="S13" s="1891">
        <v>1662</v>
      </c>
      <c r="T13" s="1893">
        <v>786</v>
      </c>
      <c r="V13" s="1891">
        <v>3275</v>
      </c>
      <c r="W13" s="1891">
        <v>1584</v>
      </c>
      <c r="X13" s="1893">
        <v>742</v>
      </c>
      <c r="Z13" s="1891">
        <v>4003</v>
      </c>
      <c r="AA13" s="1891">
        <v>1991</v>
      </c>
      <c r="AB13" s="1893">
        <v>869</v>
      </c>
      <c r="AD13" s="1891">
        <v>4252</v>
      </c>
      <c r="AE13" s="1891">
        <v>1989</v>
      </c>
      <c r="AF13" s="1893">
        <v>989</v>
      </c>
      <c r="AH13" s="1891">
        <v>4407</v>
      </c>
      <c r="AI13" s="1891">
        <v>2015</v>
      </c>
      <c r="AJ13" s="1893">
        <v>956</v>
      </c>
      <c r="AL13" s="1891">
        <v>4779</v>
      </c>
      <c r="AM13" s="1891">
        <v>1969</v>
      </c>
      <c r="AN13" s="1893">
        <v>1004</v>
      </c>
      <c r="AP13" s="1891">
        <v>5032</v>
      </c>
      <c r="AQ13" s="1891">
        <v>1972</v>
      </c>
      <c r="AR13" s="1893">
        <v>1088</v>
      </c>
      <c r="AT13" s="1891">
        <v>5189</v>
      </c>
      <c r="AU13" s="1891">
        <v>2096</v>
      </c>
      <c r="AV13" s="1893">
        <v>880</v>
      </c>
      <c r="AX13" s="1891">
        <v>5045</v>
      </c>
      <c r="AY13" s="1891">
        <v>2035</v>
      </c>
      <c r="BA13" s="1892">
        <v>4732</v>
      </c>
      <c r="BB13" s="1892">
        <v>1940</v>
      </c>
      <c r="BD13" s="1892">
        <v>4338</v>
      </c>
      <c r="BE13" s="1892">
        <v>1872</v>
      </c>
      <c r="BG13" s="1892">
        <v>4363</v>
      </c>
      <c r="BH13" s="1892">
        <v>1713</v>
      </c>
      <c r="BJ13" s="1892">
        <v>3895</v>
      </c>
      <c r="BK13" s="1892">
        <v>1444</v>
      </c>
      <c r="BM13" s="1892">
        <v>3471</v>
      </c>
      <c r="BN13" s="1892">
        <v>1241</v>
      </c>
      <c r="BP13" s="1892">
        <v>1722</v>
      </c>
      <c r="BQ13" s="1892">
        <v>866</v>
      </c>
      <c r="BS13" s="1892">
        <v>1533</v>
      </c>
      <c r="BT13" s="1892">
        <v>755</v>
      </c>
      <c r="BV13" s="1892">
        <v>1452</v>
      </c>
      <c r="BW13" s="1892">
        <v>682</v>
      </c>
      <c r="BY13" s="1892">
        <v>1411</v>
      </c>
      <c r="BZ13" s="1892">
        <v>686</v>
      </c>
      <c r="CA13" s="1118"/>
      <c r="CB13" s="1892">
        <v>1337</v>
      </c>
      <c r="CC13" s="1892">
        <v>690</v>
      </c>
    </row>
    <row r="14" spans="1:90" ht="15.6">
      <c r="A14" s="1877" t="s">
        <v>1634</v>
      </c>
      <c r="B14" s="2267">
        <v>0</v>
      </c>
      <c r="C14" s="2267">
        <v>0</v>
      </c>
      <c r="D14" s="2267">
        <v>0</v>
      </c>
      <c r="F14" s="2267">
        <v>0</v>
      </c>
      <c r="G14" s="2267">
        <v>0</v>
      </c>
      <c r="H14" s="2267">
        <v>0</v>
      </c>
      <c r="J14" s="2267">
        <v>0</v>
      </c>
      <c r="K14" s="2267">
        <v>0</v>
      </c>
      <c r="L14" s="2267">
        <v>0</v>
      </c>
      <c r="N14" s="1893">
        <v>0</v>
      </c>
      <c r="O14" s="1893">
        <v>0</v>
      </c>
      <c r="P14" s="1893">
        <v>0</v>
      </c>
      <c r="R14" s="1893">
        <v>0</v>
      </c>
      <c r="S14" s="1893">
        <v>0</v>
      </c>
      <c r="T14" s="1893">
        <v>0</v>
      </c>
      <c r="V14" s="1893">
        <v>0</v>
      </c>
      <c r="W14" s="1893">
        <v>0</v>
      </c>
      <c r="X14" s="1893">
        <v>0</v>
      </c>
      <c r="Z14" s="1893">
        <v>0</v>
      </c>
      <c r="AA14" s="1893">
        <v>0</v>
      </c>
      <c r="AB14" s="1893">
        <v>0</v>
      </c>
      <c r="AD14" s="1893">
        <v>0</v>
      </c>
      <c r="AE14" s="1893">
        <v>0</v>
      </c>
      <c r="AF14" s="1893">
        <v>0</v>
      </c>
      <c r="AH14" s="1893">
        <v>0</v>
      </c>
      <c r="AI14" s="1893">
        <v>0</v>
      </c>
      <c r="AJ14" s="1893">
        <v>0</v>
      </c>
      <c r="AL14" s="1893">
        <v>0</v>
      </c>
      <c r="AM14" s="1893">
        <v>0</v>
      </c>
      <c r="AN14" s="1893">
        <v>0</v>
      </c>
      <c r="AP14" s="1893">
        <v>0</v>
      </c>
      <c r="AQ14" s="1893">
        <v>0</v>
      </c>
      <c r="AR14" s="1893">
        <v>0</v>
      </c>
      <c r="AT14" s="1893">
        <v>0</v>
      </c>
      <c r="AU14" s="1893">
        <v>0</v>
      </c>
      <c r="AV14" s="1893">
        <v>0</v>
      </c>
      <c r="AX14" s="1893">
        <v>0</v>
      </c>
      <c r="AY14" s="1893">
        <v>0</v>
      </c>
      <c r="BA14" s="1892">
        <v>0</v>
      </c>
      <c r="BB14" s="1892">
        <v>0</v>
      </c>
      <c r="BD14" s="1892">
        <v>0</v>
      </c>
      <c r="BE14" s="1892">
        <v>0</v>
      </c>
      <c r="BG14" s="1892">
        <v>0</v>
      </c>
      <c r="BH14" s="1892">
        <v>0</v>
      </c>
      <c r="BJ14" s="1892">
        <v>0</v>
      </c>
      <c r="BK14" s="1892">
        <v>0</v>
      </c>
      <c r="BM14" s="1892">
        <v>0</v>
      </c>
      <c r="BN14" s="1892">
        <v>0</v>
      </c>
      <c r="BP14" s="1892">
        <v>0</v>
      </c>
      <c r="BQ14" s="1892">
        <v>0</v>
      </c>
      <c r="BS14" s="1892">
        <v>0</v>
      </c>
      <c r="BT14" s="1892">
        <v>0</v>
      </c>
      <c r="BV14" s="1892">
        <v>0</v>
      </c>
      <c r="BW14" s="1892">
        <v>0</v>
      </c>
      <c r="BY14" s="1892">
        <v>21391</v>
      </c>
      <c r="BZ14" s="1892">
        <v>10525</v>
      </c>
      <c r="CA14" s="1118"/>
      <c r="CB14" s="1892">
        <v>20465</v>
      </c>
      <c r="CC14" s="1892">
        <v>10891</v>
      </c>
    </row>
    <row r="15" spans="1:90">
      <c r="A15" s="1894" t="s">
        <v>1254</v>
      </c>
      <c r="B15" s="2268">
        <v>50878</v>
      </c>
      <c r="C15" s="2268">
        <v>27754</v>
      </c>
      <c r="D15" s="2268">
        <v>7961</v>
      </c>
      <c r="F15" s="2268">
        <v>48504</v>
      </c>
      <c r="G15" s="2268">
        <v>26403</v>
      </c>
      <c r="H15" s="2268">
        <v>8631</v>
      </c>
      <c r="J15" s="2268">
        <v>48537</v>
      </c>
      <c r="K15" s="2268">
        <v>24770</v>
      </c>
      <c r="L15" s="2268">
        <v>9204</v>
      </c>
      <c r="N15" s="1895">
        <v>52271</v>
      </c>
      <c r="O15" s="1895">
        <v>28686</v>
      </c>
      <c r="P15" s="1895">
        <v>10890</v>
      </c>
      <c r="R15" s="1895">
        <v>52118</v>
      </c>
      <c r="S15" s="1895">
        <v>28996</v>
      </c>
      <c r="T15" s="1895">
        <v>10143</v>
      </c>
      <c r="V15" s="1895">
        <v>53467</v>
      </c>
      <c r="W15" s="1895">
        <v>16597</v>
      </c>
      <c r="X15" s="1895">
        <v>8712</v>
      </c>
      <c r="Z15" s="1895">
        <v>61085</v>
      </c>
      <c r="AA15" s="1895">
        <v>21467</v>
      </c>
      <c r="AB15" s="1895">
        <v>11239</v>
      </c>
      <c r="AD15" s="1895">
        <v>65652</v>
      </c>
      <c r="AE15" s="1895">
        <v>19953</v>
      </c>
      <c r="AF15" s="1895">
        <v>12843</v>
      </c>
      <c r="AH15" s="1895">
        <v>71538</v>
      </c>
      <c r="AI15" s="1895">
        <v>22729</v>
      </c>
      <c r="AJ15" s="1895">
        <v>12790</v>
      </c>
      <c r="AL15" s="1895">
        <v>76572</v>
      </c>
      <c r="AM15" s="1895">
        <v>25324</v>
      </c>
      <c r="AN15" s="1895">
        <v>13989</v>
      </c>
      <c r="AP15" s="1895">
        <v>79331</v>
      </c>
      <c r="AQ15" s="1895">
        <v>26263</v>
      </c>
      <c r="AR15" s="1895">
        <v>14234</v>
      </c>
      <c r="AT15" s="1895">
        <v>82544</v>
      </c>
      <c r="AU15" s="1895">
        <v>27178</v>
      </c>
      <c r="AV15" s="1895">
        <v>12107</v>
      </c>
      <c r="AX15" s="1895">
        <v>78939</v>
      </c>
      <c r="AY15" s="1895">
        <v>26890</v>
      </c>
      <c r="BA15" s="1896">
        <v>74973</v>
      </c>
      <c r="BB15" s="1896">
        <v>25392</v>
      </c>
      <c r="BD15" s="1896">
        <v>67241</v>
      </c>
      <c r="BE15" s="1896">
        <v>23937</v>
      </c>
      <c r="BG15" s="1896">
        <v>65859</v>
      </c>
      <c r="BH15" s="1896">
        <v>23324</v>
      </c>
      <c r="BJ15" s="1896">
        <v>64772</v>
      </c>
      <c r="BK15" s="1896">
        <v>21069</v>
      </c>
      <c r="BM15" s="1896">
        <v>61238</v>
      </c>
      <c r="BN15" s="1896">
        <v>19702</v>
      </c>
      <c r="BP15" s="1896">
        <v>26521</v>
      </c>
      <c r="BQ15" s="1896">
        <v>14007</v>
      </c>
      <c r="BS15" s="1896">
        <v>25276</v>
      </c>
      <c r="BT15" s="1896">
        <v>12805</v>
      </c>
      <c r="BV15" s="1896">
        <v>21992</v>
      </c>
      <c r="BW15" s="1896">
        <v>10302</v>
      </c>
      <c r="BY15" s="1896">
        <v>21686</v>
      </c>
      <c r="BZ15" s="1896">
        <v>10322</v>
      </c>
      <c r="CA15" s="1118"/>
      <c r="CB15" s="1896">
        <v>21289.647807140002</v>
      </c>
      <c r="CC15" s="1896">
        <v>10362.150345050915</v>
      </c>
    </row>
    <row r="16" spans="1:90">
      <c r="A16" s="1877" t="s">
        <v>1635</v>
      </c>
      <c r="B16" s="2267">
        <v>0</v>
      </c>
      <c r="C16" s="2267">
        <v>0</v>
      </c>
      <c r="D16" s="2267">
        <v>0</v>
      </c>
      <c r="F16" s="2267">
        <v>0</v>
      </c>
      <c r="G16" s="2267">
        <v>0</v>
      </c>
      <c r="H16" s="2267">
        <v>0</v>
      </c>
      <c r="J16" s="2267">
        <v>0</v>
      </c>
      <c r="K16" s="2267">
        <v>0</v>
      </c>
      <c r="L16" s="2267">
        <v>0</v>
      </c>
      <c r="N16" s="1893">
        <v>0</v>
      </c>
      <c r="O16" s="1893">
        <v>0</v>
      </c>
      <c r="P16" s="1893">
        <v>0</v>
      </c>
      <c r="R16" s="1893">
        <v>0</v>
      </c>
      <c r="S16" s="1893">
        <v>0</v>
      </c>
      <c r="T16" s="1893">
        <v>0</v>
      </c>
      <c r="V16" s="1893">
        <v>0</v>
      </c>
      <c r="W16" s="1893">
        <v>0</v>
      </c>
      <c r="X16" s="1893">
        <v>0</v>
      </c>
      <c r="Z16" s="1893">
        <v>0</v>
      </c>
      <c r="AA16" s="1893">
        <v>0</v>
      </c>
      <c r="AB16" s="1893">
        <v>0</v>
      </c>
      <c r="AD16" s="1893">
        <v>0</v>
      </c>
      <c r="AE16" s="1893">
        <v>0</v>
      </c>
      <c r="AF16" s="1893">
        <v>0</v>
      </c>
      <c r="AH16" s="1893">
        <v>0</v>
      </c>
      <c r="AI16" s="1893">
        <v>0</v>
      </c>
      <c r="AJ16" s="1893">
        <v>0</v>
      </c>
      <c r="AL16" s="1893">
        <v>0</v>
      </c>
      <c r="AM16" s="1893">
        <v>0</v>
      </c>
      <c r="AN16" s="1893">
        <v>0</v>
      </c>
      <c r="AP16" s="1893">
        <v>0</v>
      </c>
      <c r="AQ16" s="1893">
        <v>0</v>
      </c>
      <c r="AR16" s="1893">
        <v>0</v>
      </c>
      <c r="AT16" s="1893">
        <v>0</v>
      </c>
      <c r="AU16" s="1893">
        <v>0</v>
      </c>
      <c r="AV16" s="1893">
        <v>0</v>
      </c>
      <c r="AX16" s="1893">
        <v>21</v>
      </c>
      <c r="AY16" s="1893">
        <v>19</v>
      </c>
      <c r="BA16" s="1892">
        <v>26</v>
      </c>
      <c r="BB16" s="1892">
        <v>16</v>
      </c>
      <c r="BD16" s="1892">
        <v>2000</v>
      </c>
      <c r="BE16" s="1892">
        <v>1209</v>
      </c>
      <c r="BG16" s="1892">
        <v>11</v>
      </c>
      <c r="BH16" s="1892">
        <v>9</v>
      </c>
      <c r="BJ16" s="1892">
        <v>15</v>
      </c>
      <c r="BK16" s="1892">
        <v>13</v>
      </c>
      <c r="BM16" s="1892">
        <v>25</v>
      </c>
      <c r="BN16" s="1892">
        <v>19</v>
      </c>
      <c r="BP16" s="1892">
        <v>28</v>
      </c>
      <c r="BQ16" s="1892">
        <v>25</v>
      </c>
      <c r="BS16" s="1892">
        <v>51</v>
      </c>
      <c r="BT16" s="1892">
        <v>46</v>
      </c>
      <c r="BV16" s="1892">
        <v>55</v>
      </c>
      <c r="BW16" s="1892">
        <v>46</v>
      </c>
      <c r="BY16" s="1892">
        <v>57</v>
      </c>
      <c r="BZ16" s="1892">
        <v>38</v>
      </c>
      <c r="CA16" s="1118"/>
      <c r="CB16" s="1892">
        <v>36</v>
      </c>
      <c r="CC16" s="1892">
        <v>26</v>
      </c>
    </row>
    <row r="17" spans="1:81">
      <c r="A17" s="1877" t="s">
        <v>1255</v>
      </c>
      <c r="B17" s="2267">
        <v>6658</v>
      </c>
      <c r="C17" s="2267">
        <v>2205</v>
      </c>
      <c r="D17" s="2267">
        <v>661</v>
      </c>
      <c r="F17" s="2267">
        <v>6893</v>
      </c>
      <c r="G17" s="2267">
        <v>2345</v>
      </c>
      <c r="H17" s="2267">
        <v>580</v>
      </c>
      <c r="J17" s="2267">
        <v>7495</v>
      </c>
      <c r="K17" s="2267">
        <v>2561</v>
      </c>
      <c r="L17" s="2267">
        <v>660</v>
      </c>
      <c r="N17" s="1891">
        <v>6928</v>
      </c>
      <c r="O17" s="1893">
        <v>2457</v>
      </c>
      <c r="P17" s="1893">
        <v>668</v>
      </c>
      <c r="R17" s="1891">
        <v>7535</v>
      </c>
      <c r="S17" s="1893">
        <v>3036</v>
      </c>
      <c r="T17" s="1893">
        <v>464</v>
      </c>
      <c r="V17" s="1891">
        <v>2595</v>
      </c>
      <c r="W17" s="1893">
        <v>160</v>
      </c>
      <c r="X17" s="1893">
        <v>516</v>
      </c>
      <c r="Z17" s="1891">
        <v>1925</v>
      </c>
      <c r="AA17" s="1893">
        <v>1037</v>
      </c>
      <c r="AB17" s="1893">
        <v>322</v>
      </c>
      <c r="AD17" s="1891">
        <v>2037</v>
      </c>
      <c r="AE17" s="1893">
        <v>1171</v>
      </c>
      <c r="AF17" s="1893">
        <v>485</v>
      </c>
      <c r="AH17" s="1891">
        <v>2075</v>
      </c>
      <c r="AI17" s="1893">
        <v>1157</v>
      </c>
      <c r="AJ17" s="1893">
        <v>468</v>
      </c>
      <c r="AL17" s="1891">
        <v>1719</v>
      </c>
      <c r="AM17" s="1893">
        <v>938</v>
      </c>
      <c r="AN17" s="1893">
        <v>427</v>
      </c>
      <c r="AP17" s="1891">
        <v>1846</v>
      </c>
      <c r="AQ17" s="1893">
        <v>973</v>
      </c>
      <c r="AR17" s="1893">
        <v>384</v>
      </c>
      <c r="AT17" s="1891">
        <v>1715</v>
      </c>
      <c r="AU17" s="1893">
        <v>940</v>
      </c>
      <c r="AV17" s="1893">
        <v>404</v>
      </c>
      <c r="AX17" s="1891">
        <v>1788</v>
      </c>
      <c r="AY17" s="1891">
        <v>1057</v>
      </c>
      <c r="BA17" s="1892">
        <v>2209</v>
      </c>
      <c r="BB17" s="1892">
        <v>1286</v>
      </c>
      <c r="BD17" s="1892">
        <v>397</v>
      </c>
      <c r="BE17" s="1892">
        <v>255</v>
      </c>
      <c r="BG17" s="1892">
        <v>1811</v>
      </c>
      <c r="BH17" s="1892">
        <v>1167</v>
      </c>
      <c r="BJ17" s="1892">
        <v>1193</v>
      </c>
      <c r="BK17" s="1892">
        <v>640</v>
      </c>
      <c r="BM17" s="1892">
        <v>1092</v>
      </c>
      <c r="BN17" s="1892">
        <v>599</v>
      </c>
      <c r="BP17" s="1892">
        <v>1191</v>
      </c>
      <c r="BQ17" s="1892">
        <v>688</v>
      </c>
      <c r="BS17" s="1892">
        <v>1711</v>
      </c>
      <c r="BT17" s="1892">
        <v>1044</v>
      </c>
      <c r="BV17" s="1892">
        <v>2103</v>
      </c>
      <c r="BW17" s="1892">
        <v>1224</v>
      </c>
      <c r="BY17" s="1892">
        <v>2524</v>
      </c>
      <c r="BZ17" s="1892">
        <v>1494</v>
      </c>
      <c r="CA17" s="1118"/>
      <c r="CB17" s="1892">
        <v>1856</v>
      </c>
      <c r="CC17" s="1892">
        <v>1251</v>
      </c>
    </row>
    <row r="18" spans="1:81">
      <c r="A18" s="1877" t="s">
        <v>1636</v>
      </c>
      <c r="B18" s="2267">
        <v>1397</v>
      </c>
      <c r="C18" s="2267">
        <v>718</v>
      </c>
      <c r="D18" s="2267">
        <v>86</v>
      </c>
      <c r="F18" s="2267">
        <v>1376</v>
      </c>
      <c r="G18" s="2267">
        <v>694</v>
      </c>
      <c r="H18" s="2267">
        <v>111</v>
      </c>
      <c r="J18" s="2267">
        <v>1782</v>
      </c>
      <c r="K18" s="2267">
        <v>731</v>
      </c>
      <c r="L18" s="2267">
        <v>268</v>
      </c>
      <c r="N18" s="1893">
        <v>1779</v>
      </c>
      <c r="O18" s="1893">
        <v>738</v>
      </c>
      <c r="P18" s="1893">
        <v>378</v>
      </c>
      <c r="R18" s="1893">
        <v>1883</v>
      </c>
      <c r="S18" s="1893">
        <v>884</v>
      </c>
      <c r="T18" s="1893">
        <v>166</v>
      </c>
      <c r="V18" s="1893">
        <v>865</v>
      </c>
      <c r="W18" s="1893">
        <v>479</v>
      </c>
      <c r="X18" s="1893">
        <v>72</v>
      </c>
      <c r="Z18" s="1893">
        <v>868</v>
      </c>
      <c r="AA18" s="1893">
        <v>517</v>
      </c>
      <c r="AB18" s="1893">
        <v>123</v>
      </c>
      <c r="AD18" s="1893">
        <v>608</v>
      </c>
      <c r="AE18" s="1893">
        <v>339</v>
      </c>
      <c r="AF18" s="1893">
        <v>159</v>
      </c>
      <c r="AH18" s="1893">
        <v>500</v>
      </c>
      <c r="AI18" s="1893">
        <v>302</v>
      </c>
      <c r="AJ18" s="1893">
        <v>128</v>
      </c>
      <c r="AL18" s="1893">
        <v>512</v>
      </c>
      <c r="AM18" s="1893">
        <v>315</v>
      </c>
      <c r="AN18" s="1893">
        <v>202</v>
      </c>
      <c r="AP18" s="1893">
        <v>488</v>
      </c>
      <c r="AQ18" s="1893">
        <v>368</v>
      </c>
      <c r="AR18" s="1893">
        <v>181</v>
      </c>
      <c r="AT18" s="1893">
        <v>588</v>
      </c>
      <c r="AU18" s="1893">
        <v>363</v>
      </c>
      <c r="AV18" s="1893">
        <v>127</v>
      </c>
      <c r="AX18" s="1893">
        <v>514</v>
      </c>
      <c r="AY18" s="1893">
        <v>287</v>
      </c>
      <c r="BA18" s="1892">
        <v>381</v>
      </c>
      <c r="BB18" s="1892">
        <v>228</v>
      </c>
      <c r="BD18" s="1892">
        <v>1</v>
      </c>
      <c r="BE18" s="1892">
        <v>0</v>
      </c>
      <c r="BG18" s="1892">
        <v>506</v>
      </c>
      <c r="BH18" s="1892">
        <v>334</v>
      </c>
      <c r="BJ18" s="1892">
        <v>546</v>
      </c>
      <c r="BK18" s="1892">
        <v>355</v>
      </c>
      <c r="BM18" s="1892">
        <v>422</v>
      </c>
      <c r="BN18" s="1892">
        <v>274</v>
      </c>
      <c r="BP18" s="1892">
        <v>532</v>
      </c>
      <c r="BQ18" s="1892">
        <v>347</v>
      </c>
      <c r="BS18" s="1892">
        <v>566</v>
      </c>
      <c r="BT18" s="1892">
        <v>379</v>
      </c>
      <c r="BV18" s="1892">
        <v>566</v>
      </c>
      <c r="BW18" s="1892">
        <v>339</v>
      </c>
      <c r="BY18" s="1892">
        <v>576</v>
      </c>
      <c r="BZ18" s="1892">
        <v>450</v>
      </c>
      <c r="CA18" s="1118"/>
      <c r="CB18" s="1892">
        <v>582</v>
      </c>
      <c r="CC18" s="1892">
        <v>394</v>
      </c>
    </row>
    <row r="19" spans="1:81">
      <c r="A19" s="1877" t="s">
        <v>1637</v>
      </c>
      <c r="B19" s="2267">
        <v>0</v>
      </c>
      <c r="C19" s="2267">
        <v>0</v>
      </c>
      <c r="D19" s="2267">
        <v>0</v>
      </c>
      <c r="F19" s="2267">
        <v>0</v>
      </c>
      <c r="G19" s="2267">
        <v>0</v>
      </c>
      <c r="H19" s="2267">
        <v>0</v>
      </c>
      <c r="J19" s="2267">
        <v>0</v>
      </c>
      <c r="K19" s="2267">
        <v>0</v>
      </c>
      <c r="L19" s="2267">
        <v>0</v>
      </c>
      <c r="N19" s="1893">
        <v>0</v>
      </c>
      <c r="O19" s="1893">
        <v>0</v>
      </c>
      <c r="P19" s="1893">
        <v>0</v>
      </c>
      <c r="R19" s="1893">
        <v>0</v>
      </c>
      <c r="S19" s="1893">
        <v>0</v>
      </c>
      <c r="T19" s="1893">
        <v>0</v>
      </c>
      <c r="V19" s="1893">
        <v>0</v>
      </c>
      <c r="W19" s="1893">
        <v>0</v>
      </c>
      <c r="X19" s="1893">
        <v>0</v>
      </c>
      <c r="Z19" s="1893">
        <v>0</v>
      </c>
      <c r="AA19" s="1893">
        <v>0</v>
      </c>
      <c r="AB19" s="1893">
        <v>0</v>
      </c>
      <c r="AD19" s="1893">
        <v>0</v>
      </c>
      <c r="AE19" s="1893">
        <v>0</v>
      </c>
      <c r="AF19" s="1893">
        <v>0</v>
      </c>
      <c r="AH19" s="1893">
        <v>0</v>
      </c>
      <c r="AI19" s="1893">
        <v>0</v>
      </c>
      <c r="AJ19" s="1893">
        <v>0</v>
      </c>
      <c r="AL19" s="1893">
        <v>0</v>
      </c>
      <c r="AM19" s="1893">
        <v>0</v>
      </c>
      <c r="AN19" s="1893">
        <v>0</v>
      </c>
      <c r="AP19" s="1893">
        <v>0</v>
      </c>
      <c r="AQ19" s="1893">
        <v>0</v>
      </c>
      <c r="AR19" s="1893">
        <v>0</v>
      </c>
      <c r="AT19" s="1893">
        <v>0</v>
      </c>
      <c r="AU19" s="1893">
        <v>0</v>
      </c>
      <c r="AV19" s="1893">
        <v>0</v>
      </c>
      <c r="AX19" s="1893">
        <v>0</v>
      </c>
      <c r="AY19" s="1893">
        <v>0</v>
      </c>
      <c r="BA19" s="1892">
        <v>0</v>
      </c>
      <c r="BB19" s="1892">
        <v>0</v>
      </c>
      <c r="BD19" s="1892">
        <v>161</v>
      </c>
      <c r="BE19" s="1892">
        <v>133</v>
      </c>
      <c r="BG19" s="1892">
        <v>0</v>
      </c>
      <c r="BH19" s="1892">
        <v>0</v>
      </c>
      <c r="BJ19" s="1892">
        <v>0</v>
      </c>
      <c r="BK19" s="1892">
        <v>0</v>
      </c>
      <c r="BM19" s="1892">
        <v>11</v>
      </c>
      <c r="BN19" s="1892">
        <v>11</v>
      </c>
      <c r="BP19" s="1892">
        <v>13</v>
      </c>
      <c r="BQ19" s="1892">
        <v>13</v>
      </c>
      <c r="BS19" s="1892">
        <v>13</v>
      </c>
      <c r="BT19" s="1892">
        <v>9</v>
      </c>
      <c r="BV19" s="1892">
        <v>0</v>
      </c>
      <c r="BW19" s="1892">
        <v>0</v>
      </c>
      <c r="BY19" s="1892">
        <v>0</v>
      </c>
      <c r="BZ19" s="1892">
        <v>0</v>
      </c>
      <c r="CA19" s="1118"/>
      <c r="CB19" s="1892">
        <v>0</v>
      </c>
      <c r="CC19" s="1892">
        <v>0</v>
      </c>
    </row>
    <row r="20" spans="1:81">
      <c r="A20" s="1877" t="s">
        <v>1638</v>
      </c>
      <c r="B20" s="2267">
        <v>448</v>
      </c>
      <c r="C20" s="2267">
        <v>340</v>
      </c>
      <c r="D20" s="2267">
        <v>27</v>
      </c>
      <c r="F20" s="2267">
        <v>370</v>
      </c>
      <c r="G20" s="2267">
        <v>289</v>
      </c>
      <c r="H20" s="2267">
        <v>47</v>
      </c>
      <c r="J20" s="2267">
        <v>374</v>
      </c>
      <c r="K20" s="2267">
        <v>292</v>
      </c>
      <c r="L20" s="2267">
        <v>29</v>
      </c>
      <c r="N20" s="1893">
        <v>270</v>
      </c>
      <c r="O20" s="1893">
        <v>194</v>
      </c>
      <c r="P20" s="1893">
        <v>29</v>
      </c>
      <c r="R20" s="1893">
        <v>243</v>
      </c>
      <c r="S20" s="1893">
        <v>175</v>
      </c>
      <c r="T20" s="1893">
        <v>29</v>
      </c>
      <c r="V20" s="1893">
        <v>200</v>
      </c>
      <c r="W20" s="1893">
        <v>150</v>
      </c>
      <c r="X20" s="1893">
        <v>5</v>
      </c>
      <c r="Z20" s="1893">
        <v>181</v>
      </c>
      <c r="AA20" s="1893">
        <v>151</v>
      </c>
      <c r="AB20" s="1893">
        <v>45</v>
      </c>
      <c r="AD20" s="1893">
        <v>163</v>
      </c>
      <c r="AE20" s="1893">
        <v>134</v>
      </c>
      <c r="AF20" s="1893">
        <v>32</v>
      </c>
      <c r="AH20" s="1893">
        <v>167</v>
      </c>
      <c r="AI20" s="1893">
        <v>135</v>
      </c>
      <c r="AJ20" s="1893">
        <v>35</v>
      </c>
      <c r="AL20" s="1893">
        <v>146</v>
      </c>
      <c r="AM20" s="1893">
        <v>118</v>
      </c>
      <c r="AN20" s="1893">
        <v>32</v>
      </c>
      <c r="AP20" s="1893">
        <v>134</v>
      </c>
      <c r="AQ20" s="1893">
        <v>110</v>
      </c>
      <c r="AR20" s="1893">
        <v>22</v>
      </c>
      <c r="AT20" s="1893">
        <v>159</v>
      </c>
      <c r="AU20" s="1893">
        <v>132</v>
      </c>
      <c r="AV20" s="1893">
        <v>29</v>
      </c>
      <c r="AX20" s="1893">
        <v>146</v>
      </c>
      <c r="AY20" s="1893">
        <v>118</v>
      </c>
      <c r="BA20" s="1892">
        <v>157</v>
      </c>
      <c r="BB20" s="1892">
        <v>128</v>
      </c>
      <c r="BD20" s="1892">
        <v>1</v>
      </c>
      <c r="BE20" s="1892">
        <v>0</v>
      </c>
      <c r="BG20" s="1892">
        <v>178</v>
      </c>
      <c r="BH20" s="1892">
        <v>145</v>
      </c>
      <c r="BJ20" s="1892">
        <v>139</v>
      </c>
      <c r="BK20" s="1892">
        <v>107</v>
      </c>
      <c r="BM20" s="1892">
        <v>102</v>
      </c>
      <c r="BN20" s="1892">
        <v>77</v>
      </c>
      <c r="BP20" s="1892">
        <v>95</v>
      </c>
      <c r="BQ20" s="1892">
        <v>77</v>
      </c>
      <c r="BS20" s="1892">
        <v>93</v>
      </c>
      <c r="BT20" s="1892">
        <v>74</v>
      </c>
      <c r="BV20" s="1892">
        <v>84</v>
      </c>
      <c r="BW20" s="1892">
        <v>65</v>
      </c>
      <c r="BY20" s="1892">
        <v>104</v>
      </c>
      <c r="BZ20" s="1892">
        <v>85</v>
      </c>
      <c r="CA20" s="1118"/>
      <c r="CB20" s="1892">
        <v>83</v>
      </c>
      <c r="CC20" s="1892">
        <v>65</v>
      </c>
    </row>
    <row r="21" spans="1:81">
      <c r="A21" s="1877" t="s">
        <v>1257</v>
      </c>
      <c r="B21" s="2267">
        <v>488</v>
      </c>
      <c r="C21" s="2267">
        <v>169</v>
      </c>
      <c r="D21" s="2267">
        <v>0</v>
      </c>
      <c r="F21" s="2267">
        <v>484</v>
      </c>
      <c r="G21" s="2267">
        <v>167</v>
      </c>
      <c r="H21" s="2267">
        <v>0</v>
      </c>
      <c r="J21" s="2267">
        <v>511</v>
      </c>
      <c r="K21" s="2267">
        <v>155</v>
      </c>
      <c r="L21" s="2267">
        <v>0</v>
      </c>
      <c r="N21" s="1893">
        <v>494</v>
      </c>
      <c r="O21" s="1893">
        <v>151</v>
      </c>
      <c r="P21" s="1893">
        <v>0</v>
      </c>
      <c r="R21" s="1893">
        <v>0</v>
      </c>
      <c r="S21" s="1893">
        <v>17</v>
      </c>
      <c r="T21" s="1893">
        <v>0</v>
      </c>
      <c r="V21" s="1893">
        <v>0</v>
      </c>
      <c r="W21" s="1893">
        <v>0</v>
      </c>
      <c r="X21" s="1893">
        <v>0</v>
      </c>
      <c r="Z21" s="1893">
        <v>0</v>
      </c>
      <c r="AA21" s="1893">
        <v>0</v>
      </c>
      <c r="AB21" s="1893">
        <v>0</v>
      </c>
      <c r="AD21" s="1893">
        <v>0</v>
      </c>
      <c r="AE21" s="1893">
        <v>0</v>
      </c>
      <c r="AF21" s="1893">
        <v>0</v>
      </c>
      <c r="AH21" s="1893">
        <v>0</v>
      </c>
      <c r="AI21" s="1893">
        <v>0</v>
      </c>
      <c r="AJ21" s="1893">
        <v>0</v>
      </c>
      <c r="AL21" s="1893">
        <v>0</v>
      </c>
      <c r="AM21" s="1893">
        <v>0</v>
      </c>
      <c r="AN21" s="1893">
        <v>0</v>
      </c>
      <c r="AP21" s="1893">
        <v>0</v>
      </c>
      <c r="AQ21" s="1893">
        <v>0</v>
      </c>
      <c r="AR21" s="1893">
        <v>0</v>
      </c>
      <c r="AT21" s="1893">
        <v>0</v>
      </c>
      <c r="AU21" s="1893">
        <v>0</v>
      </c>
      <c r="AV21" s="1893">
        <v>0</v>
      </c>
      <c r="AX21" s="1893">
        <v>0</v>
      </c>
      <c r="AY21" s="1893">
        <v>0</v>
      </c>
      <c r="BA21" s="1892">
        <v>0</v>
      </c>
      <c r="BB21" s="1892">
        <v>0</v>
      </c>
      <c r="BD21" s="1892">
        <v>1</v>
      </c>
      <c r="BE21" s="1892">
        <v>0</v>
      </c>
      <c r="BG21" s="1892">
        <v>0</v>
      </c>
      <c r="BH21" s="1892">
        <v>0</v>
      </c>
      <c r="BJ21" s="1892">
        <v>0</v>
      </c>
      <c r="BK21" s="1892">
        <v>0</v>
      </c>
      <c r="BM21" s="1892">
        <v>0</v>
      </c>
      <c r="BN21" s="1892">
        <v>0</v>
      </c>
      <c r="BP21" s="1892">
        <v>0</v>
      </c>
      <c r="BQ21" s="1892">
        <v>0</v>
      </c>
      <c r="BS21" s="1892">
        <v>0</v>
      </c>
      <c r="BT21" s="1892">
        <v>0</v>
      </c>
      <c r="BV21" s="1892">
        <v>0</v>
      </c>
      <c r="BW21" s="1892">
        <v>0</v>
      </c>
      <c r="BY21" s="1892">
        <v>0</v>
      </c>
      <c r="BZ21" s="1892">
        <v>0</v>
      </c>
      <c r="CA21" s="1118"/>
      <c r="CB21" s="1892">
        <v>0</v>
      </c>
      <c r="CC21" s="1892">
        <v>0</v>
      </c>
    </row>
    <row r="22" spans="1:81">
      <c r="A22" s="1877" t="s">
        <v>1639</v>
      </c>
      <c r="B22" s="2267">
        <v>0</v>
      </c>
      <c r="C22" s="2267">
        <v>0</v>
      </c>
      <c r="D22" s="2267">
        <v>0</v>
      </c>
      <c r="F22" s="2267">
        <v>0</v>
      </c>
      <c r="G22" s="2267">
        <v>0</v>
      </c>
      <c r="H22" s="2267">
        <v>0</v>
      </c>
      <c r="J22" s="2267">
        <v>0</v>
      </c>
      <c r="K22" s="2267">
        <v>0</v>
      </c>
      <c r="L22" s="2267">
        <v>0</v>
      </c>
      <c r="N22" s="1893">
        <v>0</v>
      </c>
      <c r="O22" s="1893">
        <v>0</v>
      </c>
      <c r="P22" s="1893">
        <v>0</v>
      </c>
      <c r="R22" s="1893">
        <v>0</v>
      </c>
      <c r="S22" s="1893">
        <v>0</v>
      </c>
      <c r="T22" s="1893">
        <v>0</v>
      </c>
      <c r="V22" s="1893">
        <v>0</v>
      </c>
      <c r="W22" s="1893">
        <v>0</v>
      </c>
      <c r="X22" s="1893">
        <v>0</v>
      </c>
      <c r="Z22" s="1893">
        <v>0</v>
      </c>
      <c r="AA22" s="1893">
        <v>0</v>
      </c>
      <c r="AB22" s="1893">
        <v>0</v>
      </c>
      <c r="AD22" s="1893">
        <v>0</v>
      </c>
      <c r="AE22" s="1893">
        <v>0</v>
      </c>
      <c r="AF22" s="1893">
        <v>0</v>
      </c>
      <c r="AH22" s="1893">
        <v>0</v>
      </c>
      <c r="AI22" s="1893">
        <v>0</v>
      </c>
      <c r="AJ22" s="1893">
        <v>0</v>
      </c>
      <c r="AL22" s="1893">
        <v>0</v>
      </c>
      <c r="AM22" s="1893">
        <v>0</v>
      </c>
      <c r="AN22" s="1893">
        <v>0</v>
      </c>
      <c r="AP22" s="1893">
        <v>0</v>
      </c>
      <c r="AQ22" s="1893">
        <v>0</v>
      </c>
      <c r="AR22" s="1893">
        <v>0</v>
      </c>
      <c r="AT22" s="1893">
        <v>0</v>
      </c>
      <c r="AU22" s="1893">
        <v>0</v>
      </c>
      <c r="AV22" s="1893">
        <v>0</v>
      </c>
      <c r="AX22" s="1893">
        <v>0</v>
      </c>
      <c r="AY22" s="1893">
        <v>0</v>
      </c>
      <c r="BA22" s="1892">
        <v>0</v>
      </c>
      <c r="BB22" s="1892">
        <v>0</v>
      </c>
      <c r="BD22" s="1892">
        <v>196</v>
      </c>
      <c r="BE22" s="1892">
        <v>159</v>
      </c>
      <c r="BG22" s="1892">
        <v>0</v>
      </c>
      <c r="BH22" s="1892">
        <v>0</v>
      </c>
      <c r="BJ22" s="1892">
        <v>0</v>
      </c>
      <c r="BK22" s="1892">
        <v>0</v>
      </c>
      <c r="BM22" s="1892">
        <v>0</v>
      </c>
      <c r="BN22" s="1892">
        <v>0</v>
      </c>
      <c r="BP22" s="1892">
        <v>0</v>
      </c>
      <c r="BQ22" s="1892">
        <v>0</v>
      </c>
      <c r="BS22" s="1892">
        <v>0</v>
      </c>
      <c r="BT22" s="1892">
        <v>0</v>
      </c>
      <c r="BV22" s="1892">
        <v>0</v>
      </c>
      <c r="BW22" s="1892">
        <v>0</v>
      </c>
      <c r="BY22" s="1892">
        <v>0</v>
      </c>
      <c r="BZ22" s="1892">
        <v>0</v>
      </c>
      <c r="CA22" s="1118"/>
      <c r="CB22" s="1892">
        <v>0</v>
      </c>
      <c r="CC22" s="1892">
        <v>0</v>
      </c>
    </row>
    <row r="23" spans="1:81">
      <c r="A23" s="1877" t="s">
        <v>1256</v>
      </c>
      <c r="B23" s="2267">
        <v>345</v>
      </c>
      <c r="C23" s="2267">
        <v>238</v>
      </c>
      <c r="D23" s="2267">
        <v>74</v>
      </c>
      <c r="F23" s="2267">
        <v>385</v>
      </c>
      <c r="G23" s="2267">
        <v>262</v>
      </c>
      <c r="H23" s="2267">
        <v>61</v>
      </c>
      <c r="J23" s="2267">
        <v>394</v>
      </c>
      <c r="K23" s="2267">
        <v>266</v>
      </c>
      <c r="L23" s="2267">
        <v>48</v>
      </c>
      <c r="N23" s="1893">
        <v>393</v>
      </c>
      <c r="O23" s="1893">
        <v>255</v>
      </c>
      <c r="P23" s="1893">
        <v>48</v>
      </c>
      <c r="R23" s="1893">
        <v>400</v>
      </c>
      <c r="S23" s="1893">
        <v>258</v>
      </c>
      <c r="T23" s="1893">
        <v>86</v>
      </c>
      <c r="V23" s="1893">
        <v>297</v>
      </c>
      <c r="W23" s="1893">
        <v>212</v>
      </c>
      <c r="X23" s="1893">
        <v>0</v>
      </c>
      <c r="Z23" s="1893">
        <v>210</v>
      </c>
      <c r="AA23" s="1893">
        <v>173</v>
      </c>
      <c r="AB23" s="1893">
        <v>48</v>
      </c>
      <c r="AD23" s="1893">
        <v>192</v>
      </c>
      <c r="AE23" s="1893">
        <v>153</v>
      </c>
      <c r="AF23" s="1893">
        <v>52</v>
      </c>
      <c r="AH23" s="1893">
        <v>192</v>
      </c>
      <c r="AI23" s="1893">
        <v>156</v>
      </c>
      <c r="AJ23" s="1893">
        <v>60</v>
      </c>
      <c r="AL23" s="1893">
        <v>202</v>
      </c>
      <c r="AM23" s="1893">
        <v>160</v>
      </c>
      <c r="AN23" s="1893">
        <v>67</v>
      </c>
      <c r="AP23" s="1893">
        <v>179</v>
      </c>
      <c r="AQ23" s="1893">
        <v>152</v>
      </c>
      <c r="AR23" s="1893">
        <v>46</v>
      </c>
      <c r="AT23" s="1893">
        <v>193</v>
      </c>
      <c r="AU23" s="1893">
        <v>160</v>
      </c>
      <c r="AV23" s="1893">
        <v>63</v>
      </c>
      <c r="AX23" s="1893">
        <v>184</v>
      </c>
      <c r="AY23" s="1893">
        <v>152</v>
      </c>
      <c r="BA23" s="1892">
        <v>196</v>
      </c>
      <c r="BB23" s="1892">
        <v>162</v>
      </c>
      <c r="BD23" s="1892">
        <v>1</v>
      </c>
      <c r="BE23" s="1892">
        <v>0</v>
      </c>
      <c r="BG23" s="1892">
        <v>175</v>
      </c>
      <c r="BH23" s="1892">
        <v>141</v>
      </c>
      <c r="BJ23" s="1892">
        <v>141</v>
      </c>
      <c r="BK23" s="1892">
        <v>112</v>
      </c>
      <c r="BM23" s="1892">
        <v>88</v>
      </c>
      <c r="BN23" s="1892">
        <v>70</v>
      </c>
      <c r="BP23" s="1892">
        <v>80</v>
      </c>
      <c r="BQ23" s="1892">
        <v>66</v>
      </c>
      <c r="BS23" s="1892">
        <v>76</v>
      </c>
      <c r="BT23" s="1892">
        <v>64</v>
      </c>
      <c r="BV23" s="1892">
        <v>72</v>
      </c>
      <c r="BW23" s="1892">
        <v>57</v>
      </c>
      <c r="BY23" s="1892">
        <v>77</v>
      </c>
      <c r="BZ23" s="1892">
        <v>62</v>
      </c>
      <c r="CA23" s="1118"/>
      <c r="CB23" s="1892">
        <v>128</v>
      </c>
      <c r="CC23" s="1892">
        <v>104</v>
      </c>
    </row>
    <row r="24" spans="1:81">
      <c r="A24" s="1877" t="s">
        <v>191</v>
      </c>
      <c r="B24" s="2267">
        <v>4</v>
      </c>
      <c r="C24" s="2267">
        <v>2</v>
      </c>
      <c r="D24" s="2267">
        <v>0</v>
      </c>
      <c r="F24" s="2267">
        <v>3</v>
      </c>
      <c r="G24" s="2267">
        <v>3</v>
      </c>
      <c r="H24" s="2267">
        <v>0</v>
      </c>
      <c r="J24" s="2267">
        <v>8</v>
      </c>
      <c r="K24" s="2267">
        <v>4</v>
      </c>
      <c r="L24" s="2267">
        <v>0</v>
      </c>
      <c r="N24" s="1893">
        <v>5</v>
      </c>
      <c r="O24" s="1893">
        <v>3</v>
      </c>
      <c r="P24" s="1893">
        <v>0</v>
      </c>
      <c r="R24" s="1893">
        <v>24</v>
      </c>
      <c r="S24" s="1893">
        <v>15</v>
      </c>
      <c r="T24" s="1893">
        <v>0</v>
      </c>
      <c r="V24" s="1893">
        <v>0</v>
      </c>
      <c r="W24" s="1893">
        <v>0</v>
      </c>
      <c r="X24" s="1893">
        <v>0</v>
      </c>
      <c r="Z24" s="1893">
        <v>0</v>
      </c>
      <c r="AA24" s="1893">
        <v>0</v>
      </c>
      <c r="AB24" s="1893">
        <v>0</v>
      </c>
      <c r="AD24" s="1893">
        <v>0</v>
      </c>
      <c r="AE24" s="1893">
        <v>0</v>
      </c>
      <c r="AF24" s="1893">
        <v>4</v>
      </c>
      <c r="AH24" s="1893">
        <v>4</v>
      </c>
      <c r="AI24" s="1893">
        <v>4</v>
      </c>
      <c r="AJ24" s="1893">
        <v>0</v>
      </c>
      <c r="AL24" s="1893">
        <v>0</v>
      </c>
      <c r="AM24" s="1893">
        <v>0</v>
      </c>
      <c r="AN24" s="1893">
        <v>0</v>
      </c>
      <c r="AP24" s="1893">
        <v>0</v>
      </c>
      <c r="AQ24" s="1893">
        <v>0</v>
      </c>
      <c r="AR24" s="1893">
        <v>0</v>
      </c>
      <c r="AT24" s="1893">
        <v>0</v>
      </c>
      <c r="AU24" s="1893">
        <v>0</v>
      </c>
      <c r="AV24" s="1893">
        <v>0</v>
      </c>
      <c r="AX24" s="1893">
        <v>0</v>
      </c>
      <c r="AY24" s="1893">
        <v>0</v>
      </c>
      <c r="BA24" s="1892">
        <v>0</v>
      </c>
      <c r="BB24" s="1892">
        <v>0</v>
      </c>
      <c r="BD24" s="1892">
        <v>1</v>
      </c>
      <c r="BE24" s="1892">
        <v>0</v>
      </c>
      <c r="BG24" s="1892">
        <v>1</v>
      </c>
      <c r="BH24" s="1892">
        <v>2</v>
      </c>
      <c r="BJ24" s="1892">
        <v>0</v>
      </c>
      <c r="BK24" s="1892">
        <v>0</v>
      </c>
      <c r="BM24" s="1892">
        <v>0</v>
      </c>
      <c r="BN24" s="1892">
        <v>0</v>
      </c>
      <c r="BP24" s="1892">
        <v>0</v>
      </c>
      <c r="BQ24" s="1892">
        <v>0</v>
      </c>
      <c r="BS24" s="1892">
        <v>0</v>
      </c>
      <c r="BT24" s="1892">
        <v>0</v>
      </c>
      <c r="BV24" s="1892">
        <v>7</v>
      </c>
      <c r="BW24" s="1892">
        <v>6</v>
      </c>
      <c r="BY24" s="1892">
        <v>8</v>
      </c>
      <c r="BZ24" s="1892">
        <v>8</v>
      </c>
      <c r="CA24" s="1118"/>
      <c r="CB24" s="1892">
        <v>7</v>
      </c>
      <c r="CC24" s="1892">
        <v>7</v>
      </c>
    </row>
    <row r="25" spans="1:81">
      <c r="A25" s="1897" t="s">
        <v>1640</v>
      </c>
      <c r="B25" s="2269">
        <v>9340</v>
      </c>
      <c r="C25" s="2269">
        <v>3672</v>
      </c>
      <c r="D25" s="2269">
        <v>848</v>
      </c>
      <c r="F25" s="2269">
        <v>9511</v>
      </c>
      <c r="G25" s="2269">
        <v>3760</v>
      </c>
      <c r="H25" s="2269">
        <v>799</v>
      </c>
      <c r="J25" s="2269">
        <v>10564</v>
      </c>
      <c r="K25" s="2269">
        <v>4009</v>
      </c>
      <c r="L25" s="2269">
        <v>1005</v>
      </c>
      <c r="N25" s="1898">
        <v>9869</v>
      </c>
      <c r="O25" s="1898">
        <v>3798</v>
      </c>
      <c r="P25" s="1898">
        <v>1123</v>
      </c>
      <c r="R25" s="1898">
        <v>10085</v>
      </c>
      <c r="S25" s="1898">
        <v>4385</v>
      </c>
      <c r="T25" s="1898">
        <v>745</v>
      </c>
      <c r="V25" s="1898">
        <v>3957</v>
      </c>
      <c r="W25" s="1898">
        <v>1001</v>
      </c>
      <c r="X25" s="1898">
        <v>593</v>
      </c>
      <c r="Z25" s="1898">
        <v>3184</v>
      </c>
      <c r="AA25" s="1898">
        <v>1878</v>
      </c>
      <c r="AB25" s="1898">
        <v>538</v>
      </c>
      <c r="AD25" s="1898">
        <v>3000</v>
      </c>
      <c r="AE25" s="1898">
        <v>1797</v>
      </c>
      <c r="AF25" s="1898">
        <v>732</v>
      </c>
      <c r="AH25" s="1898">
        <v>2938</v>
      </c>
      <c r="AI25" s="1898">
        <v>1754</v>
      </c>
      <c r="AJ25" s="1898">
        <v>691</v>
      </c>
      <c r="AL25" s="1898">
        <v>2579</v>
      </c>
      <c r="AM25" s="1898">
        <v>1531</v>
      </c>
      <c r="AN25" s="1898">
        <v>726</v>
      </c>
      <c r="AP25" s="1898">
        <v>2647</v>
      </c>
      <c r="AQ25" s="1898">
        <v>1603</v>
      </c>
      <c r="AR25" s="1898">
        <v>633</v>
      </c>
      <c r="AT25" s="1898">
        <v>2655</v>
      </c>
      <c r="AU25" s="1898">
        <v>1595</v>
      </c>
      <c r="AV25" s="1898">
        <v>624</v>
      </c>
      <c r="AX25" s="1898">
        <v>2653</v>
      </c>
      <c r="AY25" s="1898">
        <v>1633</v>
      </c>
      <c r="BA25" s="1898">
        <v>2969</v>
      </c>
      <c r="BB25" s="1898">
        <v>1820</v>
      </c>
      <c r="BD25" s="1898">
        <v>2759</v>
      </c>
      <c r="BE25" s="1898">
        <v>1756</v>
      </c>
      <c r="BG25" s="1898">
        <v>2682</v>
      </c>
      <c r="BH25" s="1898">
        <v>1798</v>
      </c>
      <c r="BJ25" s="1898">
        <v>2034</v>
      </c>
      <c r="BK25" s="1898">
        <v>1227</v>
      </c>
      <c r="BM25" s="1898">
        <v>1740</v>
      </c>
      <c r="BN25" s="1898">
        <v>1050</v>
      </c>
      <c r="BP25" s="1898">
        <v>1939</v>
      </c>
      <c r="BQ25" s="1898">
        <v>1216</v>
      </c>
      <c r="BS25" s="1898">
        <v>2510</v>
      </c>
      <c r="BT25" s="1898">
        <v>1616</v>
      </c>
      <c r="BV25" s="1898">
        <v>2887</v>
      </c>
      <c r="BW25" s="1898">
        <v>1737</v>
      </c>
      <c r="BY25" s="1898">
        <v>3346</v>
      </c>
      <c r="BZ25" s="1898">
        <v>2137</v>
      </c>
      <c r="CA25" s="1118"/>
      <c r="CB25" s="1898">
        <v>2692</v>
      </c>
      <c r="CC25" s="1898">
        <v>1847</v>
      </c>
    </row>
    <row r="26" spans="1:81" ht="14.4" thickBot="1">
      <c r="A26" s="1899" t="s">
        <v>144</v>
      </c>
      <c r="B26" s="2270">
        <v>60218</v>
      </c>
      <c r="C26" s="2270">
        <v>31426</v>
      </c>
      <c r="D26" s="2270">
        <v>8809</v>
      </c>
      <c r="F26" s="2270">
        <v>58015</v>
      </c>
      <c r="G26" s="2270">
        <v>30163</v>
      </c>
      <c r="H26" s="2270">
        <v>9430</v>
      </c>
      <c r="J26" s="2270">
        <v>59101</v>
      </c>
      <c r="K26" s="2270">
        <v>28779</v>
      </c>
      <c r="L26" s="2270">
        <v>10209</v>
      </c>
      <c r="N26" s="1900">
        <v>62140</v>
      </c>
      <c r="O26" s="1900">
        <v>32484</v>
      </c>
      <c r="P26" s="1900">
        <v>12013</v>
      </c>
      <c r="R26" s="1900">
        <v>62203</v>
      </c>
      <c r="S26" s="1900">
        <v>33381</v>
      </c>
      <c r="T26" s="1900">
        <v>10888</v>
      </c>
      <c r="V26" s="1900">
        <v>57424</v>
      </c>
      <c r="W26" s="1900">
        <v>17598</v>
      </c>
      <c r="X26" s="1900">
        <v>9305</v>
      </c>
      <c r="Z26" s="1900">
        <v>64269</v>
      </c>
      <c r="AA26" s="1900">
        <v>23345</v>
      </c>
      <c r="AB26" s="1900">
        <v>11777</v>
      </c>
      <c r="AD26" s="1900">
        <v>68652</v>
      </c>
      <c r="AE26" s="1900">
        <v>21750</v>
      </c>
      <c r="AF26" s="1900">
        <v>13575</v>
      </c>
      <c r="AH26" s="1900">
        <v>74476</v>
      </c>
      <c r="AI26" s="1900">
        <v>24483</v>
      </c>
      <c r="AJ26" s="1900">
        <v>13481</v>
      </c>
      <c r="AL26" s="1900">
        <v>79151</v>
      </c>
      <c r="AM26" s="1900">
        <v>26855</v>
      </c>
      <c r="AN26" s="1900">
        <v>14715</v>
      </c>
      <c r="AP26" s="1900">
        <v>81978</v>
      </c>
      <c r="AQ26" s="1900">
        <v>27866</v>
      </c>
      <c r="AR26" s="1900">
        <v>14867</v>
      </c>
      <c r="AT26" s="1900">
        <v>85199</v>
      </c>
      <c r="AU26" s="1900">
        <v>28773</v>
      </c>
      <c r="AV26" s="1900">
        <v>12731</v>
      </c>
      <c r="AX26" s="1900">
        <v>81592</v>
      </c>
      <c r="AY26" s="1900">
        <v>28523</v>
      </c>
      <c r="BA26" s="1900">
        <v>77942</v>
      </c>
      <c r="BB26" s="1900">
        <v>27212</v>
      </c>
      <c r="BD26" s="1900">
        <v>70000</v>
      </c>
      <c r="BE26" s="1900">
        <v>25693</v>
      </c>
      <c r="BG26" s="1900">
        <v>68541</v>
      </c>
      <c r="BH26" s="1900">
        <v>25122</v>
      </c>
      <c r="BJ26" s="1900">
        <v>66806</v>
      </c>
      <c r="BK26" s="1900">
        <v>22296</v>
      </c>
      <c r="BM26" s="1900">
        <v>62978</v>
      </c>
      <c r="BN26" s="1900">
        <v>20752</v>
      </c>
      <c r="BP26" s="1900">
        <v>28460</v>
      </c>
      <c r="BQ26" s="1900">
        <v>15223</v>
      </c>
      <c r="BS26" s="1900">
        <v>27786</v>
      </c>
      <c r="BT26" s="1900">
        <v>14421</v>
      </c>
      <c r="BV26" s="1900">
        <v>24879</v>
      </c>
      <c r="BW26" s="1900">
        <v>12039</v>
      </c>
      <c r="BY26" s="1900">
        <v>25032</v>
      </c>
      <c r="BZ26" s="1900">
        <v>12459</v>
      </c>
      <c r="CA26" s="1118"/>
      <c r="CB26" s="1900">
        <v>23981.647807140002</v>
      </c>
      <c r="CC26" s="1900">
        <v>12209.150345050915</v>
      </c>
    </row>
    <row r="27" spans="1:81">
      <c r="A27" s="1078" t="s">
        <v>1641</v>
      </c>
    </row>
    <row r="28" spans="1:81">
      <c r="A28" s="1325"/>
    </row>
  </sheetData>
  <mergeCells count="23">
    <mergeCell ref="V7:X7"/>
    <mergeCell ref="Z7:AB7"/>
    <mergeCell ref="CB7:CC7"/>
    <mergeCell ref="BS7:BT7"/>
    <mergeCell ref="BV7:BW7"/>
    <mergeCell ref="BM7:BN7"/>
    <mergeCell ref="BP7:BQ7"/>
    <mergeCell ref="B7:D7"/>
    <mergeCell ref="F7:H7"/>
    <mergeCell ref="J7:L7"/>
    <mergeCell ref="BY7:BZ7"/>
    <mergeCell ref="BJ7:BK7"/>
    <mergeCell ref="BA7:BB7"/>
    <mergeCell ref="BD7:BE7"/>
    <mergeCell ref="BG7:BH7"/>
    <mergeCell ref="AD7:AF7"/>
    <mergeCell ref="AH7:AJ7"/>
    <mergeCell ref="AL7:AN7"/>
    <mergeCell ref="AP7:AR7"/>
    <mergeCell ref="AX7:AY7"/>
    <mergeCell ref="AT7:AV7"/>
    <mergeCell ref="N7:P7"/>
    <mergeCell ref="R7:T7"/>
  </mergeCells>
  <hyperlinks>
    <hyperlink ref="A2" location="Contents!A1" display="CRB Setor: Informações adicionais sobre a qualidade creditícia das exposições" xr:uid="{A759CEB6-8B4B-41B1-BFD6-7C1438271F28}"/>
    <hyperlink ref="A2:CC2" location="Contents!A1" display="CRB - Additional disclosure related to the credit quality of assets: Industry" xr:uid="{39E06BAB-34DB-4A17-BE12-5B0FA79E4C2E}"/>
    <hyperlink ref="BS2:BT2" location="Contents!A1" display="CRB - Additional disclosure related to the credit quality of assets: Industry" xr:uid="{F2C9356D-4E80-4A1B-95D1-D7646683B3BE}"/>
    <hyperlink ref="BV2:BX2" location="Contents!A1" display="CRB - Additional disclosure related to the credit quality of assets: Industry" xr:uid="{E89FD22B-469C-4B34-882E-4F29E82DEDB9}"/>
    <hyperlink ref="BV2:BW2" location="Contents!A1" display="CRB - Additional disclosure related to the credit quality of assets: Industry" xr:uid="{9FBF2572-9ED9-477C-AABC-CAC9FA865FA5}"/>
    <hyperlink ref="BM2:BO2" location="Contents!A1" display="CRB - Additional disclosure related to the credit quality of assets: Industry" xr:uid="{D0A269BD-9869-4337-9B36-7C3D00DA2F31}"/>
    <hyperlink ref="BM2:BN2" location="Contents!A1" display="CRB - Additional disclosure related to the credit quality of assets: Industry" xr:uid="{90FF5B0D-6D4E-458D-A154-375DCE72D530}"/>
    <hyperlink ref="BP2:BR2" location="Contents!A1" display="CRB - Additional disclosure related to the credit quality of assets: Industry" xr:uid="{97E56073-5E4C-4FC8-A4BC-DB3C5506D45D}"/>
    <hyperlink ref="BP2:BQ2" location="Contents!A1" display="CRB - Additional disclosure related to the credit quality of assets: Industry" xr:uid="{225FC352-8252-4F3B-B797-324BCE8A88D3}"/>
    <hyperlink ref="BG2:BI2" location="Contents!A1" display="CRB - Additional disclosure related to the credit quality of assets: Industry" xr:uid="{E1421152-CABD-4D60-BFC0-7B9C812F9771}"/>
    <hyperlink ref="BG2:BH2" location="Contents!A1" display="CRB - Additional disclosure related to the credit quality of assets: Industry" xr:uid="{798BEFA5-E8B2-4847-A573-350BF5020552}"/>
    <hyperlink ref="BJ2:BL2" location="Contents!A1" display="CRB - Additional disclosure related to the credit quality of assets: Industry" xr:uid="{CB3D8426-FC88-4822-8BEB-41A770CEAE77}"/>
    <hyperlink ref="BJ2:BK2" location="Contents!A1" display="CRB - Additional disclosure related to the credit quality of assets: Industry" xr:uid="{9ABE4212-0BCD-40AA-934C-604B5E0A07D4}"/>
    <hyperlink ref="BD2:BF2" location="Contents!A1" display="CRB - Additional disclosure related to the credit quality of assets: Industry" xr:uid="{B748E82B-0A1C-49BD-8DDF-2DEA53B7C4BA}"/>
    <hyperlink ref="BD2:BE2" location="Contents!A1" display="CRB - Additional disclosure related to the credit quality of assets: Industry" xr:uid="{7665B498-55A2-47A3-AB56-626A8262CF42}"/>
    <hyperlink ref="BA2:BC2" location="Contents!A1" display="CRB - Additional disclosure related to the credit quality of assets: Industry" xr:uid="{B46FFBFD-DEAA-4DF6-9775-2DC1CCFCA7F6}"/>
    <hyperlink ref="BA2:BB2" location="Contents!A1" display="CRB - Additional disclosure related to the credit quality of assets: Industry" xr:uid="{19806E96-9CE8-451E-86A8-602DE39473BC}"/>
    <hyperlink ref="AX2:AZ2" location="Contents!A1" display="CRB - Additional disclosure related to the credit quality of assets: Industry" xr:uid="{940967B4-0999-4221-AA8A-36C7A567CBE2}"/>
    <hyperlink ref="AX2:AY2" location="Contents!A1" display="CRB - Additional disclosure related to the credit quality of assets: Industry" xr:uid="{11E4053D-0843-4D4B-BD2F-AA5BC37D8A27}"/>
    <hyperlink ref="AT2:AW2" location="Contents!A1" display="CRB - Additional disclosure related to the credit quality of assets: Industry" xr:uid="{4E42D25B-2E38-450D-BBF1-5DB9CEB2662C}"/>
    <hyperlink ref="AT2:AV2" location="Contents!A1" display="CRB - Additional disclosure related to the credit quality of assets: Industry" xr:uid="{E9FD027B-E7D7-4221-859B-4F42C7EB238E}"/>
    <hyperlink ref="AP2:AS2" location="Contents!A1" display="CRB - Additional disclosure related to the credit quality of assets: Industry" xr:uid="{A9A2795E-4855-4F43-8C97-631811266F8F}"/>
    <hyperlink ref="AP2:AR2" location="Contents!A1" display="CRB - Additional disclosure related to the credit quality of assets: Industry" xr:uid="{6283D55B-3599-4A2B-A4AC-FDA66188B9D6}"/>
    <hyperlink ref="AL2:AO2" location="Contents!A1" display="CRB - Additional disclosure related to the credit quality of assets: Industry" xr:uid="{36119C44-55D1-43C5-AD1E-0EA645C0D329}"/>
    <hyperlink ref="AL2:AN2" location="Contents!A1" display="CRB - Additional disclosure related to the credit quality of assets: Industry" xr:uid="{75401DC4-03A7-487A-8673-E4398744BB00}"/>
    <hyperlink ref="AH2:AK2" location="Contents!A1" display="CRB - Additional disclosure related to the credit quality of assets: Industry" xr:uid="{98DB695C-7E98-4BAD-A2A3-0FD4F7A3E56A}"/>
    <hyperlink ref="AH2:AJ2" location="Contents!A1" display="CRB - Additional disclosure related to the credit quality of assets: Industry" xr:uid="{CBA103C3-A160-4F7B-90BC-7D21A1140A5E}"/>
    <hyperlink ref="AD2:AG2" location="Contents!A1" display="CRB - Additional disclosure related to the credit quality of assets: Industry" xr:uid="{ED944F21-139B-407B-BF6E-8E4C5963A214}"/>
    <hyperlink ref="AD2:AF2" location="Contents!A1" display="CRB - Additional disclosure related to the credit quality of assets: Industry" xr:uid="{6629C53B-04B4-4C03-B96C-CEAEEEFE4FA8}"/>
    <hyperlink ref="Z2:AC2" location="Contents!A1" display="CRB - Additional disclosure related to the credit quality of assets: Industry" xr:uid="{D8380116-FA42-42F2-96E7-FA3460EC3CD9}"/>
    <hyperlink ref="Z2:AB2" location="Contents!A1" display="CRB - Additional disclosure related to the credit quality of assets: Industry" xr:uid="{E4039097-CE2D-44A7-9A4F-6FAF5A4FA34D}"/>
    <hyperlink ref="R2:U2" location="Contents!A1" display="CRB - Additional disclosure related to the credit quality of assets: Industry" xr:uid="{DD32F6D7-2860-438F-A620-43170B64B35C}"/>
    <hyperlink ref="Q2" location="Contents!A1" display="CRB - Additional disclosure related to the credit quality of assets: Industry" xr:uid="{FDD02283-24BB-42D6-8308-EB2ACEC42B30}"/>
    <hyperlink ref="N2:P2" location="Contents!A1" display="CRB - Additional disclosure related to the credit quality of assets: Industry" xr:uid="{6B6416CE-5E36-4368-BBCB-A46915A55102}"/>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2A757-0B86-4E3E-B696-EFDCA8EB3A35}">
  <sheetPr codeName="Planilha29">
    <tabColor rgb="FF73C6A1"/>
  </sheetPr>
  <dimension ref="A1:BS8"/>
  <sheetViews>
    <sheetView showGridLines="0" zoomScale="80" zoomScaleNormal="80" workbookViewId="0">
      <selection activeCell="C9" sqref="C9"/>
    </sheetView>
  </sheetViews>
  <sheetFormatPr defaultColWidth="8.77734375" defaultRowHeight="13.8"/>
  <cols>
    <col min="1" max="1" width="48.21875" style="1035" customWidth="1"/>
    <col min="2" max="3" width="11.21875" style="1035" customWidth="1"/>
    <col min="4" max="4" width="1.21875" style="1035" customWidth="1"/>
    <col min="5" max="6" width="11.21875" style="1035" customWidth="1"/>
    <col min="7" max="7" width="1.21875" style="1035" customWidth="1"/>
    <col min="8" max="9" width="11.21875" style="1035" customWidth="1"/>
    <col min="10" max="10" width="1.21875" style="1035" customWidth="1"/>
    <col min="11" max="11" width="11.21875" style="1035" customWidth="1"/>
    <col min="12" max="12" width="11.77734375" style="1035" customWidth="1"/>
    <col min="13" max="13" width="1.21875" style="1035" customWidth="1"/>
    <col min="14" max="14" width="11.21875" style="1035" customWidth="1"/>
    <col min="15" max="15" width="11.77734375" style="1035" customWidth="1"/>
    <col min="16" max="16" width="1.21875" style="1035" customWidth="1"/>
    <col min="17" max="17" width="11.21875" style="1035" customWidth="1"/>
    <col min="18" max="18" width="11.77734375" style="1035" customWidth="1"/>
    <col min="19" max="19" width="1.21875" style="1035" customWidth="1"/>
    <col min="20" max="20" width="11.21875" style="1035" customWidth="1"/>
    <col min="21" max="21" width="11.77734375" style="1035" customWidth="1"/>
    <col min="22" max="22" width="1.21875" style="1035" customWidth="1"/>
    <col min="23" max="23" width="11.21875" style="1035" customWidth="1"/>
    <col min="24" max="24" width="11.77734375" style="1035" customWidth="1"/>
    <col min="25" max="25" width="1.21875" style="1035" customWidth="1"/>
    <col min="26" max="26" width="11.21875" style="1035" customWidth="1"/>
    <col min="27" max="27" width="11.77734375" style="1035" customWidth="1"/>
    <col min="28" max="28" width="1.21875" style="1035" customWidth="1"/>
    <col min="29" max="29" width="11.21875" style="1035" customWidth="1"/>
    <col min="30" max="30" width="11.77734375" style="1035" customWidth="1"/>
    <col min="31" max="31" width="1.21875" style="1035" customWidth="1"/>
    <col min="32" max="32" width="11.21875" style="1035" customWidth="1"/>
    <col min="33" max="33" width="11.77734375" style="1035" customWidth="1"/>
    <col min="34" max="34" width="1.21875" style="1035" customWidth="1"/>
    <col min="35" max="35" width="11.21875" style="1035" customWidth="1"/>
    <col min="36" max="36" width="11.77734375" style="1035" customWidth="1"/>
    <col min="37" max="37" width="1.21875" style="1035" customWidth="1"/>
    <col min="38" max="38" width="11.21875" style="1035" customWidth="1"/>
    <col min="39" max="39" width="11.77734375" style="1035" customWidth="1"/>
    <col min="40" max="40" width="1.21875" style="1035" customWidth="1"/>
    <col min="41" max="41" width="11.21875" style="1035" customWidth="1"/>
    <col min="42" max="42" width="11.77734375" style="1035" customWidth="1"/>
    <col min="43" max="43" width="1.21875" style="1035" customWidth="1"/>
    <col min="44" max="44" width="11.21875" style="1035" customWidth="1"/>
    <col min="45" max="45" width="11.77734375" style="1035" customWidth="1"/>
    <col min="46" max="46" width="1.21875" style="1035" customWidth="1"/>
    <col min="47" max="47" width="11.21875" style="1035" customWidth="1"/>
    <col min="48" max="48" width="11.77734375" style="1035" customWidth="1"/>
    <col min="49" max="49" width="1.21875" style="1035" customWidth="1"/>
    <col min="50" max="50" width="11.21875" style="1035" customWidth="1"/>
    <col min="51" max="51" width="11.77734375" style="1035" customWidth="1"/>
    <col min="52" max="52" width="1.21875" style="1035" customWidth="1"/>
    <col min="53" max="53" width="11.21875" style="1035" customWidth="1"/>
    <col min="54" max="54" width="11.77734375" style="1035" customWidth="1"/>
    <col min="55" max="55" width="1.21875" style="1035" customWidth="1"/>
    <col min="56" max="56" width="11.21875" style="1035" customWidth="1"/>
    <col min="57" max="57" width="11.77734375" style="1035" customWidth="1"/>
    <col min="58" max="58" width="1.21875" style="1035" customWidth="1"/>
    <col min="59" max="59" width="11.21875" style="1035" customWidth="1"/>
    <col min="60" max="60" width="11.77734375" style="1035" customWidth="1"/>
    <col min="61" max="61" width="1.21875" style="1035" customWidth="1"/>
    <col min="62" max="62" width="11.21875" style="1035" customWidth="1"/>
    <col min="63" max="63" width="11.77734375" style="1035" customWidth="1"/>
    <col min="64" max="64" width="1.21875" style="1035" customWidth="1"/>
    <col min="65" max="65" width="11.21875" style="1035" customWidth="1"/>
    <col min="66" max="66" width="11.77734375" style="1035" customWidth="1"/>
    <col min="67" max="67" width="1.21875" style="1035" customWidth="1"/>
    <col min="68" max="68" width="11.21875" style="1035" customWidth="1"/>
    <col min="69" max="69" width="11.77734375" style="1035" customWidth="1"/>
    <col min="70" max="70" width="9.21875" style="1035" customWidth="1"/>
    <col min="71" max="16384" width="8.77734375" style="1035"/>
  </cols>
  <sheetData>
    <row r="1" spans="1:71" s="1209" customFormat="1" ht="5.25" customHeight="1">
      <c r="A1" s="1324"/>
      <c r="B1" s="1210"/>
      <c r="C1" s="1210"/>
      <c r="D1" s="1324"/>
      <c r="E1" s="1210"/>
      <c r="F1" s="1210"/>
      <c r="G1" s="1324"/>
      <c r="H1" s="1210"/>
      <c r="I1" s="1210"/>
      <c r="J1" s="1324"/>
      <c r="K1" s="1210"/>
      <c r="L1" s="1211"/>
      <c r="M1" s="1324"/>
      <c r="N1" s="1210"/>
      <c r="O1" s="1211"/>
      <c r="P1" s="1324"/>
      <c r="Q1" s="1210"/>
      <c r="R1" s="1211"/>
      <c r="S1" s="1324"/>
      <c r="T1" s="1210"/>
      <c r="U1" s="1211"/>
      <c r="V1" s="1324"/>
      <c r="W1" s="1210"/>
      <c r="X1" s="1211"/>
      <c r="Y1" s="1324"/>
      <c r="Z1" s="1210"/>
      <c r="AA1" s="1211"/>
      <c r="AB1" s="1324"/>
      <c r="AC1" s="1210"/>
      <c r="AD1" s="1211"/>
      <c r="AE1" s="1324"/>
      <c r="AF1" s="1210"/>
      <c r="AG1" s="1211"/>
      <c r="AH1" s="1324"/>
      <c r="AI1" s="1210"/>
      <c r="AJ1" s="1211"/>
      <c r="AK1" s="1324"/>
      <c r="AL1" s="1210"/>
      <c r="AM1" s="1211"/>
      <c r="AN1" s="1324"/>
      <c r="AO1" s="1210"/>
      <c r="AP1" s="1211"/>
      <c r="AQ1" s="1324"/>
      <c r="AR1" s="1210"/>
      <c r="AS1" s="1211"/>
      <c r="AT1" s="1324"/>
      <c r="AU1" s="1210"/>
      <c r="AV1" s="1211"/>
      <c r="AW1" s="1324"/>
      <c r="AX1" s="1210"/>
      <c r="AY1" s="1211"/>
      <c r="AZ1" s="1324"/>
      <c r="BA1" s="1210"/>
      <c r="BB1" s="1211"/>
      <c r="BC1" s="1324"/>
      <c r="BD1" s="1210"/>
      <c r="BE1" s="1211"/>
      <c r="BF1" s="1324"/>
      <c r="BG1" s="1210"/>
      <c r="BH1" s="1211"/>
      <c r="BI1" s="1324"/>
      <c r="BJ1" s="1210"/>
      <c r="BK1" s="1211"/>
      <c r="BL1" s="1324"/>
      <c r="BM1" s="1210"/>
      <c r="BN1" s="1211"/>
      <c r="BO1" s="1211"/>
      <c r="BP1" s="1210"/>
      <c r="BQ1" s="1211"/>
      <c r="BR1" s="1208"/>
    </row>
    <row r="2" spans="1:71" s="1646" customFormat="1" ht="15.6">
      <c r="A2" s="1911" t="s">
        <v>1644</v>
      </c>
      <c r="B2" s="1912"/>
      <c r="C2" s="1912"/>
      <c r="D2" s="1911"/>
      <c r="E2" s="1912"/>
      <c r="F2" s="1912"/>
      <c r="G2" s="1911"/>
      <c r="H2" s="1912"/>
      <c r="I2" s="1912"/>
      <c r="J2" s="1911"/>
      <c r="K2" s="1912"/>
      <c r="L2" s="1921"/>
      <c r="M2" s="1911"/>
      <c r="N2" s="1912"/>
      <c r="O2" s="1921"/>
      <c r="P2" s="1911"/>
      <c r="Q2" s="1912"/>
      <c r="R2" s="1921"/>
      <c r="S2" s="1911"/>
      <c r="T2" s="1912"/>
      <c r="U2" s="1921"/>
      <c r="V2" s="1911"/>
      <c r="W2" s="1912"/>
      <c r="X2" s="1921"/>
      <c r="Y2" s="1911"/>
      <c r="Z2" s="1912"/>
      <c r="AA2" s="1921"/>
      <c r="AB2" s="1911"/>
      <c r="AC2" s="1912"/>
      <c r="AD2" s="1921"/>
      <c r="AE2" s="1911"/>
      <c r="AF2" s="1912"/>
      <c r="AG2" s="1921"/>
      <c r="AH2" s="1911"/>
      <c r="AI2" s="1912"/>
      <c r="AJ2" s="1921"/>
      <c r="AK2" s="1911"/>
      <c r="AL2" s="1912"/>
      <c r="AM2" s="1921"/>
      <c r="AN2" s="1911"/>
      <c r="AO2" s="1912"/>
      <c r="AP2" s="1921"/>
      <c r="AQ2" s="1911"/>
      <c r="AR2" s="1912"/>
      <c r="AS2" s="1921"/>
      <c r="AT2" s="1911"/>
      <c r="AU2" s="1912"/>
      <c r="AV2" s="1921"/>
      <c r="AW2" s="1911"/>
      <c r="AX2" s="1912"/>
      <c r="AY2" s="1921"/>
      <c r="AZ2" s="1911"/>
      <c r="BA2" s="1912"/>
      <c r="BB2" s="1921"/>
      <c r="BC2" s="1911"/>
      <c r="BD2" s="1912"/>
      <c r="BE2" s="1921"/>
      <c r="BF2" s="1911"/>
      <c r="BG2" s="1912"/>
      <c r="BH2" s="1921"/>
      <c r="BI2" s="1911"/>
      <c r="BJ2" s="1912"/>
      <c r="BK2" s="1921"/>
      <c r="BL2" s="1911"/>
      <c r="BM2" s="1912"/>
      <c r="BN2" s="1921"/>
      <c r="BO2" s="1912"/>
      <c r="BP2" s="1912"/>
      <c r="BQ2" s="1921"/>
      <c r="BR2" s="1921"/>
      <c r="BS2" s="1921"/>
    </row>
    <row r="4" spans="1:71" ht="14.4" thickBot="1">
      <c r="A4" s="1870"/>
      <c r="B4" s="1871"/>
      <c r="C4" s="1872" t="s">
        <v>3260</v>
      </c>
      <c r="E4" s="1871"/>
      <c r="F4" s="1872" t="s">
        <v>3003</v>
      </c>
      <c r="H4" s="1871"/>
      <c r="I4" s="1872" t="s">
        <v>2942</v>
      </c>
      <c r="K4" s="1871"/>
      <c r="L4" s="1872" t="s">
        <v>2924</v>
      </c>
      <c r="N4" s="1871"/>
      <c r="O4" s="1872" t="s">
        <v>2871</v>
      </c>
      <c r="Q4" s="1871"/>
      <c r="R4" s="1872" t="s">
        <v>2835</v>
      </c>
      <c r="T4" s="1871"/>
      <c r="U4" s="1872" t="s">
        <v>66</v>
      </c>
      <c r="W4" s="1871"/>
      <c r="X4" s="1872" t="s">
        <v>67</v>
      </c>
      <c r="Z4" s="1871"/>
      <c r="AA4" s="1872" t="s">
        <v>68</v>
      </c>
      <c r="AC4" s="1871"/>
      <c r="AD4" s="1872" t="s">
        <v>69</v>
      </c>
      <c r="AF4" s="1871"/>
      <c r="AG4" s="1872" t="s">
        <v>70</v>
      </c>
      <c r="AI4" s="1871"/>
      <c r="AJ4" s="1872" t="s">
        <v>71</v>
      </c>
      <c r="AL4" s="1871"/>
      <c r="AM4" s="1872" t="s">
        <v>72</v>
      </c>
      <c r="AO4" s="1871"/>
      <c r="AP4" s="1872" t="s">
        <v>73</v>
      </c>
      <c r="AR4" s="1871"/>
      <c r="AS4" s="1872" t="s">
        <v>74</v>
      </c>
      <c r="AU4" s="1871"/>
      <c r="AV4" s="1872" t="s">
        <v>75</v>
      </c>
      <c r="AX4" s="1871"/>
      <c r="AY4" s="1872" t="s">
        <v>76</v>
      </c>
      <c r="BA4" s="1871"/>
      <c r="BB4" s="1872" t="s">
        <v>77</v>
      </c>
      <c r="BD4" s="1871"/>
      <c r="BE4" s="1872" t="s">
        <v>78</v>
      </c>
      <c r="BG4" s="1871"/>
      <c r="BH4" s="1872" t="s">
        <v>79</v>
      </c>
      <c r="BJ4" s="1871"/>
      <c r="BK4" s="1872" t="s">
        <v>80</v>
      </c>
      <c r="BM4" s="1871"/>
      <c r="BN4" s="1872" t="s">
        <v>81</v>
      </c>
      <c r="BP4" s="1871"/>
      <c r="BQ4" s="1873" t="s">
        <v>82</v>
      </c>
    </row>
    <row r="5" spans="1:71" ht="29.4" thickBot="1">
      <c r="A5" s="1874" t="s">
        <v>1645</v>
      </c>
      <c r="B5" s="2337" t="s">
        <v>1646</v>
      </c>
      <c r="C5" s="2338" t="s">
        <v>1647</v>
      </c>
      <c r="E5" s="2337" t="s">
        <v>1646</v>
      </c>
      <c r="F5" s="2338" t="s">
        <v>1647</v>
      </c>
      <c r="H5" s="1875" t="s">
        <v>1646</v>
      </c>
      <c r="I5" s="1876" t="s">
        <v>1647</v>
      </c>
      <c r="K5" s="1875" t="s">
        <v>1646</v>
      </c>
      <c r="L5" s="1876" t="s">
        <v>1647</v>
      </c>
      <c r="N5" s="1875" t="s">
        <v>1646</v>
      </c>
      <c r="O5" s="1876" t="s">
        <v>1647</v>
      </c>
      <c r="Q5" s="1875" t="s">
        <v>1646</v>
      </c>
      <c r="R5" s="1876" t="s">
        <v>1647</v>
      </c>
      <c r="T5" s="1875" t="s">
        <v>1646</v>
      </c>
      <c r="U5" s="1876" t="s">
        <v>1647</v>
      </c>
      <c r="W5" s="1875" t="s">
        <v>1646</v>
      </c>
      <c r="X5" s="1876" t="s">
        <v>1647</v>
      </c>
      <c r="Z5" s="1875" t="s">
        <v>1646</v>
      </c>
      <c r="AA5" s="1876" t="s">
        <v>1647</v>
      </c>
      <c r="AC5" s="1875" t="s">
        <v>1646</v>
      </c>
      <c r="AD5" s="1876" t="s">
        <v>1647</v>
      </c>
      <c r="AF5" s="1875" t="s">
        <v>1646</v>
      </c>
      <c r="AG5" s="1876" t="s">
        <v>1647</v>
      </c>
      <c r="AI5" s="1875" t="s">
        <v>1646</v>
      </c>
      <c r="AJ5" s="1876" t="s">
        <v>1647</v>
      </c>
      <c r="AL5" s="1875" t="s">
        <v>1646</v>
      </c>
      <c r="AM5" s="1876" t="s">
        <v>1647</v>
      </c>
      <c r="AO5" s="1875" t="s">
        <v>1646</v>
      </c>
      <c r="AP5" s="1876" t="s">
        <v>1647</v>
      </c>
      <c r="AR5" s="1875" t="s">
        <v>1646</v>
      </c>
      <c r="AS5" s="1876" t="s">
        <v>1647</v>
      </c>
      <c r="AU5" s="1875" t="s">
        <v>1646</v>
      </c>
      <c r="AV5" s="1876" t="s">
        <v>1647</v>
      </c>
      <c r="AX5" s="1875" t="s">
        <v>1646</v>
      </c>
      <c r="AY5" s="1876" t="s">
        <v>1647</v>
      </c>
      <c r="BA5" s="1875" t="s">
        <v>1646</v>
      </c>
      <c r="BB5" s="1876" t="s">
        <v>1647</v>
      </c>
      <c r="BD5" s="1875" t="s">
        <v>1646</v>
      </c>
      <c r="BE5" s="1876" t="s">
        <v>1647</v>
      </c>
      <c r="BG5" s="1875" t="s">
        <v>1646</v>
      </c>
      <c r="BH5" s="1876" t="s">
        <v>1647</v>
      </c>
      <c r="BJ5" s="1875" t="s">
        <v>1646</v>
      </c>
      <c r="BK5" s="1876" t="s">
        <v>1647</v>
      </c>
      <c r="BM5" s="1875" t="s">
        <v>1646</v>
      </c>
      <c r="BN5" s="1876" t="s">
        <v>1647</v>
      </c>
      <c r="BP5" s="1875" t="s">
        <v>1646</v>
      </c>
      <c r="BQ5" s="1876" t="s">
        <v>1647</v>
      </c>
    </row>
    <row r="6" spans="1:71">
      <c r="A6" s="1877" t="s">
        <v>1648</v>
      </c>
      <c r="B6" s="2271">
        <v>525100</v>
      </c>
      <c r="C6" s="2272">
        <v>0.2</v>
      </c>
      <c r="E6" s="2271">
        <v>477536</v>
      </c>
      <c r="F6" s="2272">
        <v>0.187</v>
      </c>
      <c r="H6" s="2271">
        <v>462700</v>
      </c>
      <c r="I6" s="2272">
        <v>0.17</v>
      </c>
      <c r="K6" s="1878">
        <v>545125</v>
      </c>
      <c r="L6" s="1879">
        <v>0.23499999999999999</v>
      </c>
      <c r="N6" s="1878">
        <v>501522</v>
      </c>
      <c r="O6" s="1879">
        <v>0.22</v>
      </c>
      <c r="Q6" s="1878">
        <v>429197</v>
      </c>
      <c r="R6" s="1879">
        <v>0.183</v>
      </c>
      <c r="T6" s="1878">
        <v>448350</v>
      </c>
      <c r="U6" s="1879">
        <v>0.19500000000000001</v>
      </c>
      <c r="W6" s="1878">
        <v>422100</v>
      </c>
      <c r="X6" s="1879">
        <v>0.2</v>
      </c>
      <c r="Z6" s="1878">
        <v>485968</v>
      </c>
      <c r="AA6" s="1879">
        <v>0.22</v>
      </c>
      <c r="AC6" s="1878">
        <v>431088</v>
      </c>
      <c r="AD6" s="1879">
        <v>0.21</v>
      </c>
      <c r="AF6" s="1878">
        <v>432338</v>
      </c>
      <c r="AG6" s="1879">
        <v>0.21</v>
      </c>
      <c r="AI6" s="1878">
        <v>404214</v>
      </c>
      <c r="AJ6" s="1879">
        <v>0.2</v>
      </c>
      <c r="AL6" s="1878">
        <v>401896</v>
      </c>
      <c r="AM6" s="1879">
        <v>0.21</v>
      </c>
      <c r="AO6" s="1878">
        <v>340889</v>
      </c>
      <c r="AP6" s="1879">
        <v>0.18</v>
      </c>
      <c r="AR6" s="1878">
        <v>342933</v>
      </c>
      <c r="AS6" s="1879">
        <v>0.18</v>
      </c>
      <c r="AU6" s="1878">
        <v>290756</v>
      </c>
      <c r="AV6" s="1879">
        <v>0.16</v>
      </c>
      <c r="AX6" s="1878">
        <v>311179</v>
      </c>
      <c r="AY6" s="1879">
        <v>0.18</v>
      </c>
      <c r="BA6" s="1878">
        <v>288415</v>
      </c>
      <c r="BB6" s="1879">
        <v>0.17</v>
      </c>
      <c r="BD6" s="1878">
        <v>287294</v>
      </c>
      <c r="BE6" s="1879">
        <v>0.17</v>
      </c>
      <c r="BG6" s="1878">
        <v>318731</v>
      </c>
      <c r="BH6" s="1879">
        <v>0.2</v>
      </c>
      <c r="BJ6" s="1878">
        <v>324363</v>
      </c>
      <c r="BK6" s="1879">
        <v>0.21</v>
      </c>
      <c r="BM6" s="1878">
        <v>345513</v>
      </c>
      <c r="BN6" s="1879">
        <v>0.223</v>
      </c>
      <c r="BP6" s="1878">
        <v>326047</v>
      </c>
      <c r="BQ6" s="1879">
        <v>0.222</v>
      </c>
    </row>
    <row r="7" spans="1:71">
      <c r="A7" s="1880" t="s">
        <v>1649</v>
      </c>
      <c r="B7" s="2273">
        <v>688155</v>
      </c>
      <c r="C7" s="2274">
        <v>0.26200000000000001</v>
      </c>
      <c r="E7" s="2273">
        <v>666599</v>
      </c>
      <c r="F7" s="2274">
        <v>0.26200000000000001</v>
      </c>
      <c r="H7" s="2273">
        <v>642682</v>
      </c>
      <c r="I7" s="2274">
        <v>0.23599999999999999</v>
      </c>
      <c r="K7" s="1881">
        <v>717804</v>
      </c>
      <c r="L7" s="1882">
        <v>0.31</v>
      </c>
      <c r="N7" s="1881">
        <v>658732</v>
      </c>
      <c r="O7" s="1882">
        <v>0.28899999999999998</v>
      </c>
      <c r="Q7" s="1881">
        <v>560809</v>
      </c>
      <c r="R7" s="1882">
        <v>0.24</v>
      </c>
      <c r="T7" s="1881">
        <v>643293</v>
      </c>
      <c r="U7" s="1882">
        <v>0.27900000000000003</v>
      </c>
      <c r="W7" s="1881">
        <v>607668</v>
      </c>
      <c r="X7" s="1882">
        <v>0.28000000000000003</v>
      </c>
      <c r="Z7" s="1881">
        <v>673209</v>
      </c>
      <c r="AA7" s="1882">
        <v>0.31</v>
      </c>
      <c r="AC7" s="1881">
        <v>623272</v>
      </c>
      <c r="AD7" s="1882">
        <v>0.3</v>
      </c>
      <c r="AF7" s="1881">
        <v>611157</v>
      </c>
      <c r="AG7" s="1882">
        <v>0.3</v>
      </c>
      <c r="AI7" s="1881">
        <v>573633</v>
      </c>
      <c r="AJ7" s="1882">
        <v>0.28000000000000003</v>
      </c>
      <c r="AL7" s="1881">
        <v>571434</v>
      </c>
      <c r="AM7" s="1882">
        <v>0.28999999999999998</v>
      </c>
      <c r="AO7" s="1881">
        <v>509379</v>
      </c>
      <c r="AP7" s="1882">
        <v>0.27</v>
      </c>
      <c r="AR7" s="1881">
        <v>505286</v>
      </c>
      <c r="AS7" s="1882">
        <v>0.26</v>
      </c>
      <c r="AU7" s="1881">
        <v>446832</v>
      </c>
      <c r="AV7" s="1882">
        <v>0.25</v>
      </c>
      <c r="AX7" s="1881">
        <v>467141</v>
      </c>
      <c r="AY7" s="1882">
        <v>0.26</v>
      </c>
      <c r="BA7" s="1881">
        <v>435668</v>
      </c>
      <c r="BB7" s="1883">
        <v>0.26</v>
      </c>
      <c r="BD7" s="1881">
        <v>428052</v>
      </c>
      <c r="BE7" s="1883">
        <v>0.26</v>
      </c>
      <c r="BG7" s="1881">
        <v>457261</v>
      </c>
      <c r="BH7" s="1883">
        <v>0.28000000000000003</v>
      </c>
      <c r="BJ7" s="1881">
        <v>461471</v>
      </c>
      <c r="BK7" s="1883">
        <v>0.3</v>
      </c>
      <c r="BM7" s="1881">
        <v>483113</v>
      </c>
      <c r="BN7" s="1883">
        <v>0.312</v>
      </c>
      <c r="BP7" s="1881">
        <v>458734</v>
      </c>
      <c r="BQ7" s="1883">
        <v>0.312</v>
      </c>
    </row>
    <row r="8" spans="1:71">
      <c r="A8" s="1078" t="s">
        <v>1650</v>
      </c>
      <c r="B8" s="1078"/>
      <c r="C8" s="1078"/>
      <c r="E8" s="1078"/>
      <c r="F8" s="1078"/>
      <c r="H8" s="1078"/>
      <c r="I8" s="1078"/>
      <c r="K8" s="1078"/>
      <c r="L8" s="1078"/>
      <c r="N8" s="1078"/>
      <c r="O8" s="1078"/>
      <c r="Q8" s="1078"/>
      <c r="R8" s="1078"/>
      <c r="T8" s="1078"/>
      <c r="U8" s="1078"/>
      <c r="W8" s="1078"/>
      <c r="X8" s="1078"/>
      <c r="Z8" s="1078"/>
      <c r="AA8" s="1078"/>
      <c r="AC8" s="1078"/>
      <c r="AD8" s="1078"/>
      <c r="AF8" s="1078"/>
      <c r="AG8" s="1078"/>
      <c r="AI8" s="1078"/>
      <c r="AJ8" s="1078"/>
      <c r="AL8" s="1078"/>
      <c r="AM8" s="1078"/>
      <c r="AO8" s="1078"/>
      <c r="AP8" s="1078"/>
      <c r="AR8" s="1078"/>
      <c r="AS8" s="1078"/>
      <c r="AU8" s="1078"/>
      <c r="AV8" s="1078"/>
      <c r="AX8" s="1078"/>
      <c r="AY8" s="1078"/>
      <c r="BA8" s="1078"/>
      <c r="BB8" s="1078"/>
      <c r="BD8" s="1078"/>
      <c r="BE8" s="1078"/>
      <c r="BG8" s="1078"/>
      <c r="BH8" s="1078"/>
      <c r="BJ8" s="1078"/>
      <c r="BK8" s="1078"/>
      <c r="BM8" s="1078"/>
      <c r="BN8" s="1078"/>
      <c r="BO8" s="1078"/>
      <c r="BP8" s="1078"/>
      <c r="BQ8" s="1078"/>
    </row>
  </sheetData>
  <hyperlinks>
    <hyperlink ref="A2" location="Contents!A1" display="CRB Setor: Informações adicionais sobre a qualidade creditícia das exposições" xr:uid="{095EBB6B-17BB-4426-BDF1-E3121D0AC31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CEF54-1B03-43EB-B0ED-56919A36CF2E}">
  <sheetPr codeName="Planilha30">
    <tabColor rgb="FF73C6A1"/>
  </sheetPr>
  <dimension ref="A1:BR7"/>
  <sheetViews>
    <sheetView showGridLines="0" zoomScaleNormal="100" workbookViewId="0">
      <selection activeCell="B6" sqref="B6:C6"/>
    </sheetView>
  </sheetViews>
  <sheetFormatPr defaultColWidth="8.77734375" defaultRowHeight="13.8"/>
  <cols>
    <col min="1" max="1" width="41.77734375" style="1035" customWidth="1"/>
    <col min="2" max="3" width="11.77734375" style="1035" customWidth="1"/>
    <col min="4" max="4" width="1.21875" style="1035" customWidth="1"/>
    <col min="5" max="6" width="11.77734375" style="1035" customWidth="1"/>
    <col min="7" max="7" width="1.21875" style="1035" customWidth="1"/>
    <col min="8" max="9" width="11.77734375" style="1035" customWidth="1"/>
    <col min="10" max="10" width="1.21875" style="1035" customWidth="1"/>
    <col min="11" max="11" width="11.77734375" style="1035" customWidth="1"/>
    <col min="12" max="12" width="10.21875" style="1035" bestFit="1" customWidth="1"/>
    <col min="13" max="13" width="1.21875" style="1035" customWidth="1"/>
    <col min="14" max="14" width="11.77734375" style="1035" customWidth="1"/>
    <col min="15" max="15" width="10.21875" style="1035" bestFit="1" customWidth="1"/>
    <col min="16" max="16" width="1.21875" style="1035" customWidth="1"/>
    <col min="17" max="17" width="11.77734375" style="1035" customWidth="1"/>
    <col min="18" max="18" width="10.21875" style="1035" bestFit="1" customWidth="1"/>
    <col min="19" max="19" width="1.21875" style="1035" customWidth="1"/>
    <col min="20" max="20" width="11.77734375" style="1035" customWidth="1"/>
    <col min="21" max="21" width="10.21875" style="1035" bestFit="1" customWidth="1"/>
    <col min="22" max="22" width="1.21875" style="1035" customWidth="1"/>
    <col min="23" max="23" width="11.77734375" style="1035" customWidth="1"/>
    <col min="24" max="24" width="10.21875" style="1035" bestFit="1" customWidth="1"/>
    <col min="25" max="25" width="1.21875" style="1035" customWidth="1"/>
    <col min="26" max="26" width="11.77734375" style="1035" customWidth="1"/>
    <col min="27" max="27" width="10.21875" style="1035" bestFit="1" customWidth="1"/>
    <col min="28" max="28" width="1.21875" style="1035" customWidth="1"/>
    <col min="29" max="29" width="11.77734375" style="1035" customWidth="1"/>
    <col min="30" max="30" width="10.21875" style="1035" bestFit="1" customWidth="1"/>
    <col min="31" max="31" width="1.21875" style="1035" customWidth="1"/>
    <col min="32" max="32" width="11.77734375" style="1035" customWidth="1"/>
    <col min="33" max="33" width="10.21875" style="1035" bestFit="1" customWidth="1"/>
    <col min="34" max="34" width="1.21875" style="1035" customWidth="1"/>
    <col min="35" max="35" width="11.77734375" style="1035" customWidth="1"/>
    <col min="36" max="36" width="10.21875" style="1035" bestFit="1" customWidth="1"/>
    <col min="37" max="37" width="1.21875" style="1035" customWidth="1"/>
    <col min="38" max="38" width="11.77734375" style="1035" customWidth="1"/>
    <col min="39" max="39" width="10.21875" style="1035" bestFit="1" customWidth="1"/>
    <col min="40" max="40" width="1.21875" style="1035" customWidth="1"/>
    <col min="41" max="41" width="11.77734375" style="1035" customWidth="1"/>
    <col min="42" max="42" width="10.21875" style="1035" bestFit="1" customWidth="1"/>
    <col min="43" max="43" width="1.21875" style="1035" customWidth="1"/>
    <col min="44" max="44" width="11.77734375" style="1035" customWidth="1"/>
    <col min="45" max="45" width="10.21875" style="1035" bestFit="1" customWidth="1"/>
    <col min="46" max="46" width="1.21875" style="1035" customWidth="1"/>
    <col min="47" max="47" width="11.77734375" style="1035" customWidth="1"/>
    <col min="48" max="48" width="10.21875" style="1035" bestFit="1" customWidth="1"/>
    <col min="49" max="49" width="1.21875" style="1035" customWidth="1"/>
    <col min="50" max="50" width="11.77734375" style="1035" customWidth="1"/>
    <col min="51" max="51" width="10.21875" style="1035" bestFit="1" customWidth="1"/>
    <col min="52" max="52" width="1.21875" style="1035" customWidth="1"/>
    <col min="53" max="53" width="11.77734375" style="1035" customWidth="1"/>
    <col min="54" max="54" width="10.21875" style="1035" bestFit="1" customWidth="1"/>
    <col min="55" max="55" width="1.21875" style="1035" customWidth="1"/>
    <col min="56" max="56" width="11.77734375" style="1035" customWidth="1"/>
    <col min="57" max="57" width="10.21875" style="1035" bestFit="1" customWidth="1"/>
    <col min="58" max="58" width="1.21875" style="1035" customWidth="1"/>
    <col min="59" max="59" width="11.77734375" style="1035" customWidth="1"/>
    <col min="60" max="60" width="10.21875" style="1035" bestFit="1" customWidth="1"/>
    <col min="61" max="61" width="1.21875" style="1035" customWidth="1"/>
    <col min="62" max="62" width="11.77734375" style="1035" customWidth="1"/>
    <col min="63" max="63" width="10.21875" style="1035" bestFit="1" customWidth="1"/>
    <col min="64" max="64" width="1.21875" style="1035" customWidth="1"/>
    <col min="65" max="65" width="11.77734375" style="1035" customWidth="1"/>
    <col min="66" max="66" width="10.21875" style="1035" bestFit="1" customWidth="1"/>
    <col min="67" max="67" width="1.21875" style="1035" customWidth="1"/>
    <col min="68" max="68" width="11.77734375" style="1035" customWidth="1"/>
    <col min="69" max="69" width="10.21875" style="1035" bestFit="1" customWidth="1"/>
    <col min="70" max="73" width="8.77734375" style="1035"/>
    <col min="74" max="74" width="4.21875" style="1035" customWidth="1"/>
    <col min="75" max="16384" width="8.77734375" style="1035"/>
  </cols>
  <sheetData>
    <row r="1" spans="1:70" s="1209" customFormat="1" ht="5.25" customHeight="1">
      <c r="A1" s="1324"/>
      <c r="B1" s="1210"/>
      <c r="C1" s="1210"/>
      <c r="D1" s="1324"/>
      <c r="E1" s="1210"/>
      <c r="F1" s="1210"/>
      <c r="G1" s="1324"/>
      <c r="H1" s="1210"/>
      <c r="I1" s="1210"/>
      <c r="J1" s="1324"/>
      <c r="K1" s="1210"/>
      <c r="L1" s="1211"/>
      <c r="M1" s="1324"/>
      <c r="N1" s="1210"/>
      <c r="O1" s="1211"/>
      <c r="P1" s="1324"/>
      <c r="Q1" s="1210"/>
      <c r="R1" s="1211"/>
      <c r="S1" s="1324"/>
      <c r="T1" s="1210"/>
      <c r="U1" s="1211"/>
      <c r="V1" s="1324"/>
      <c r="W1" s="1210"/>
      <c r="X1" s="1211"/>
      <c r="Y1" s="1324"/>
      <c r="Z1" s="1210"/>
      <c r="AA1" s="1211"/>
      <c r="AB1" s="1324"/>
      <c r="AC1" s="1210"/>
      <c r="AD1" s="1211"/>
      <c r="AE1" s="1324"/>
      <c r="AF1" s="1210"/>
      <c r="AG1" s="1211"/>
      <c r="AH1" s="1324"/>
      <c r="AI1" s="1210"/>
      <c r="AJ1" s="1211"/>
      <c r="AK1" s="1324"/>
      <c r="AL1" s="1210"/>
      <c r="AM1" s="1211"/>
      <c r="AN1" s="1324"/>
      <c r="AO1" s="1210"/>
      <c r="AP1" s="1211"/>
      <c r="AQ1" s="1324"/>
      <c r="AR1" s="1210"/>
      <c r="AS1" s="1211"/>
      <c r="AT1" s="1324"/>
      <c r="AU1" s="1210"/>
      <c r="AV1" s="1211"/>
      <c r="AW1" s="1324"/>
      <c r="AX1" s="1210"/>
      <c r="AY1" s="1211"/>
      <c r="AZ1" s="1324"/>
      <c r="BA1" s="1210"/>
      <c r="BB1" s="1211"/>
      <c r="BC1" s="1324"/>
      <c r="BD1" s="1210"/>
      <c r="BE1" s="1211"/>
      <c r="BF1" s="1324"/>
      <c r="BG1" s="1210"/>
      <c r="BH1" s="1211"/>
      <c r="BI1" s="1324"/>
      <c r="BJ1" s="1210"/>
      <c r="BK1" s="1211"/>
      <c r="BL1" s="1324"/>
      <c r="BM1" s="1210"/>
      <c r="BN1" s="1211"/>
      <c r="BO1" s="1211"/>
      <c r="BP1" s="1210"/>
      <c r="BQ1" s="1211"/>
      <c r="BR1" s="1208"/>
    </row>
    <row r="2" spans="1:70" s="1646" customFormat="1" ht="15.6">
      <c r="A2" s="1911" t="s">
        <v>1651</v>
      </c>
      <c r="B2" s="1912"/>
      <c r="C2" s="1912"/>
      <c r="D2" s="1911"/>
      <c r="E2" s="1912"/>
      <c r="F2" s="1912"/>
      <c r="G2" s="1911"/>
      <c r="H2" s="1912"/>
      <c r="I2" s="1912"/>
      <c r="J2" s="1911"/>
      <c r="K2" s="1912"/>
      <c r="L2" s="1921"/>
      <c r="M2" s="1911"/>
      <c r="N2" s="1912"/>
      <c r="O2" s="1921"/>
      <c r="P2" s="1911"/>
      <c r="Q2" s="1912"/>
      <c r="R2" s="1921"/>
      <c r="S2" s="1911"/>
      <c r="T2" s="1912"/>
      <c r="U2" s="1921"/>
      <c r="V2" s="1911"/>
      <c r="W2" s="1912"/>
      <c r="X2" s="1921"/>
      <c r="Y2" s="1911"/>
      <c r="Z2" s="1912"/>
      <c r="AA2" s="1921"/>
      <c r="AB2" s="1911"/>
      <c r="AC2" s="1912"/>
      <c r="AD2" s="1921"/>
      <c r="AE2" s="1911"/>
      <c r="AF2" s="1912"/>
      <c r="AG2" s="1921"/>
      <c r="AH2" s="1911"/>
      <c r="AI2" s="1912"/>
      <c r="AJ2" s="1921"/>
      <c r="AK2" s="1911"/>
      <c r="AL2" s="1912"/>
      <c r="AM2" s="1921"/>
      <c r="AN2" s="1911"/>
      <c r="AO2" s="1912"/>
      <c r="AP2" s="1921"/>
      <c r="AQ2" s="1911"/>
      <c r="AR2" s="1912"/>
      <c r="AS2" s="1921"/>
      <c r="AT2" s="1911"/>
      <c r="AU2" s="1912"/>
      <c r="AV2" s="1921"/>
      <c r="AW2" s="1911"/>
      <c r="AX2" s="1912"/>
      <c r="AY2" s="1921"/>
      <c r="AZ2" s="1911"/>
      <c r="BA2" s="1912"/>
      <c r="BB2" s="1921"/>
      <c r="BC2" s="1911"/>
      <c r="BD2" s="1912"/>
      <c r="BE2" s="1921"/>
      <c r="BF2" s="1911"/>
      <c r="BG2" s="1912"/>
      <c r="BH2" s="1921"/>
      <c r="BI2" s="1911"/>
      <c r="BJ2" s="1912"/>
      <c r="BK2" s="1921"/>
      <c r="BL2" s="1911"/>
      <c r="BM2" s="1912"/>
      <c r="BN2" s="1921"/>
      <c r="BO2" s="1921"/>
      <c r="BP2" s="1912"/>
      <c r="BQ2" s="1921"/>
    </row>
    <row r="4" spans="1:70" ht="14.4" thickBot="1">
      <c r="A4" s="1863"/>
      <c r="B4" s="1864"/>
      <c r="C4" s="1864" t="s">
        <v>3260</v>
      </c>
      <c r="E4" s="1864"/>
      <c r="F4" s="1864" t="s">
        <v>3003</v>
      </c>
      <c r="H4" s="1864"/>
      <c r="I4" s="1864" t="s">
        <v>2942</v>
      </c>
      <c r="K4" s="1864"/>
      <c r="L4" s="1864" t="s">
        <v>2924</v>
      </c>
      <c r="N4" s="1864"/>
      <c r="O4" s="1864" t="s">
        <v>2871</v>
      </c>
      <c r="Q4" s="1864"/>
      <c r="R4" s="1864" t="s">
        <v>2835</v>
      </c>
      <c r="T4" s="1864"/>
      <c r="U4" s="1864" t="s">
        <v>66</v>
      </c>
      <c r="W4" s="1864"/>
      <c r="X4" s="1864" t="s">
        <v>67</v>
      </c>
      <c r="Z4" s="1864"/>
      <c r="AA4" s="1864" t="s">
        <v>68</v>
      </c>
      <c r="AC4" s="1864"/>
      <c r="AD4" s="1864" t="s">
        <v>69</v>
      </c>
      <c r="AF4" s="1864"/>
      <c r="AG4" s="1864" t="s">
        <v>70</v>
      </c>
      <c r="AI4" s="1864"/>
      <c r="AJ4" s="1864" t="s">
        <v>71</v>
      </c>
      <c r="AL4" s="1864"/>
      <c r="AM4" s="1864" t="s">
        <v>72</v>
      </c>
      <c r="AO4" s="1864"/>
      <c r="AP4" s="1864" t="s">
        <v>73</v>
      </c>
      <c r="AR4" s="1864"/>
      <c r="AS4" s="1864" t="s">
        <v>74</v>
      </c>
      <c r="AU4" s="1864"/>
      <c r="AV4" s="1864" t="s">
        <v>75</v>
      </c>
      <c r="AX4" s="1864"/>
      <c r="AY4" s="1864" t="s">
        <v>76</v>
      </c>
      <c r="BA4" s="1864"/>
      <c r="BB4" s="1864" t="s">
        <v>77</v>
      </c>
      <c r="BD4" s="1864"/>
      <c r="BE4" s="1864" t="s">
        <v>78</v>
      </c>
      <c r="BG4" s="1864"/>
      <c r="BH4" s="1864" t="s">
        <v>79</v>
      </c>
      <c r="BJ4" s="1864"/>
      <c r="BK4" s="1864" t="s">
        <v>80</v>
      </c>
      <c r="BM4" s="1864"/>
      <c r="BN4" s="1864" t="s">
        <v>81</v>
      </c>
      <c r="BP4" s="1864"/>
      <c r="BQ4" s="1864" t="s">
        <v>82</v>
      </c>
    </row>
    <row r="5" spans="1:70" ht="27" thickBot="1">
      <c r="A5" s="1865" t="s">
        <v>65</v>
      </c>
      <c r="B5" s="2339" t="s">
        <v>1652</v>
      </c>
      <c r="C5" s="2339" t="s">
        <v>1653</v>
      </c>
      <c r="E5" s="2339" t="s">
        <v>1652</v>
      </c>
      <c r="F5" s="2339" t="s">
        <v>1653</v>
      </c>
      <c r="H5" s="1866" t="s">
        <v>1652</v>
      </c>
      <c r="I5" s="1866" t="s">
        <v>1653</v>
      </c>
      <c r="K5" s="1866" t="s">
        <v>1652</v>
      </c>
      <c r="L5" s="1866" t="s">
        <v>1653</v>
      </c>
      <c r="N5" s="1866" t="s">
        <v>1652</v>
      </c>
      <c r="O5" s="1866" t="s">
        <v>1653</v>
      </c>
      <c r="Q5" s="1866" t="s">
        <v>1652</v>
      </c>
      <c r="R5" s="1866" t="s">
        <v>1653</v>
      </c>
      <c r="T5" s="1866" t="s">
        <v>1652</v>
      </c>
      <c r="U5" s="1866" t="s">
        <v>1653</v>
      </c>
      <c r="W5" s="1866" t="s">
        <v>1652</v>
      </c>
      <c r="X5" s="1866" t="s">
        <v>1653</v>
      </c>
      <c r="Z5" s="1866" t="s">
        <v>1652</v>
      </c>
      <c r="AA5" s="1866" t="s">
        <v>1653</v>
      </c>
      <c r="AC5" s="1866" t="s">
        <v>1652</v>
      </c>
      <c r="AD5" s="1866" t="s">
        <v>1653</v>
      </c>
      <c r="AF5" s="1866" t="s">
        <v>1652</v>
      </c>
      <c r="AG5" s="1866" t="s">
        <v>1653</v>
      </c>
      <c r="AI5" s="1866" t="s">
        <v>1652</v>
      </c>
      <c r="AJ5" s="1866" t="s">
        <v>1653</v>
      </c>
      <c r="AL5" s="1866" t="s">
        <v>1652</v>
      </c>
      <c r="AM5" s="1866" t="s">
        <v>1653</v>
      </c>
      <c r="AO5" s="1866" t="s">
        <v>1652</v>
      </c>
      <c r="AP5" s="1866" t="s">
        <v>1653</v>
      </c>
      <c r="AR5" s="1866" t="s">
        <v>1652</v>
      </c>
      <c r="AS5" s="1866" t="s">
        <v>1653</v>
      </c>
      <c r="AU5" s="1866" t="s">
        <v>1652</v>
      </c>
      <c r="AV5" s="1866" t="s">
        <v>1653</v>
      </c>
      <c r="AX5" s="1866" t="s">
        <v>1652</v>
      </c>
      <c r="AY5" s="1866" t="s">
        <v>1653</v>
      </c>
      <c r="BA5" s="1866" t="s">
        <v>1652</v>
      </c>
      <c r="BB5" s="1866" t="s">
        <v>1653</v>
      </c>
      <c r="BD5" s="1866" t="s">
        <v>1652</v>
      </c>
      <c r="BE5" s="1866" t="s">
        <v>1653</v>
      </c>
      <c r="BG5" s="1866" t="s">
        <v>1652</v>
      </c>
      <c r="BH5" s="1866" t="s">
        <v>1653</v>
      </c>
      <c r="BJ5" s="1866" t="s">
        <v>1652</v>
      </c>
      <c r="BK5" s="1866" t="s">
        <v>1653</v>
      </c>
      <c r="BM5" s="1866" t="s">
        <v>1652</v>
      </c>
      <c r="BN5" s="1866" t="s">
        <v>1653</v>
      </c>
      <c r="BP5" s="1866" t="s">
        <v>1652</v>
      </c>
      <c r="BQ5" s="1866" t="s">
        <v>1653</v>
      </c>
    </row>
    <row r="6" spans="1:70" ht="16.2" thickBot="1">
      <c r="A6" s="1867" t="s">
        <v>2861</v>
      </c>
      <c r="B6" s="2275">
        <v>14060</v>
      </c>
      <c r="C6" s="2275">
        <v>4952</v>
      </c>
      <c r="E6" s="2340">
        <v>13193</v>
      </c>
      <c r="F6" s="2340">
        <v>4833</v>
      </c>
      <c r="H6" s="2275">
        <v>13235</v>
      </c>
      <c r="I6" s="2275">
        <v>5073</v>
      </c>
      <c r="K6" s="1868">
        <v>17136</v>
      </c>
      <c r="L6" s="1868">
        <v>4829</v>
      </c>
      <c r="N6" s="1868">
        <v>17666</v>
      </c>
      <c r="O6" s="1868">
        <v>4964</v>
      </c>
      <c r="Q6" s="1868">
        <v>18192</v>
      </c>
      <c r="R6" s="1868">
        <v>5259</v>
      </c>
      <c r="T6" s="1868">
        <v>23920</v>
      </c>
      <c r="U6" s="1868">
        <v>39</v>
      </c>
      <c r="W6" s="1868">
        <v>24802</v>
      </c>
      <c r="X6" s="1868">
        <v>42</v>
      </c>
      <c r="Z6" s="1868">
        <v>26404</v>
      </c>
      <c r="AA6" s="1868">
        <v>47</v>
      </c>
      <c r="AC6" s="1868">
        <v>27829</v>
      </c>
      <c r="AD6" s="1868">
        <v>53</v>
      </c>
      <c r="AF6" s="1868">
        <v>29256</v>
      </c>
      <c r="AG6" s="1868">
        <v>67</v>
      </c>
      <c r="AI6" s="1868">
        <v>30092</v>
      </c>
      <c r="AJ6" s="1868">
        <v>72</v>
      </c>
      <c r="AL6" s="1868">
        <v>28922</v>
      </c>
      <c r="AM6" s="1868">
        <v>76</v>
      </c>
      <c r="AO6" s="1868">
        <v>27422</v>
      </c>
      <c r="AP6" s="1868">
        <v>80</v>
      </c>
      <c r="AR6" s="1868">
        <v>26149</v>
      </c>
      <c r="AS6" s="1868">
        <v>84</v>
      </c>
      <c r="AU6" s="1868">
        <v>25060</v>
      </c>
      <c r="AV6" s="1868">
        <v>100</v>
      </c>
      <c r="AX6" s="1868">
        <v>23577</v>
      </c>
      <c r="AY6" s="1869">
        <v>105</v>
      </c>
      <c r="BA6" s="1868">
        <v>23478</v>
      </c>
      <c r="BB6" s="1868">
        <v>110</v>
      </c>
      <c r="BD6" s="1868">
        <v>4339</v>
      </c>
      <c r="BE6" s="1868">
        <v>18545</v>
      </c>
      <c r="BG6" s="1868">
        <v>4976</v>
      </c>
      <c r="BH6" s="1868">
        <v>18922</v>
      </c>
      <c r="BJ6" s="1868">
        <v>5065</v>
      </c>
      <c r="BK6" s="1868">
        <v>19764</v>
      </c>
      <c r="BM6" s="1868">
        <v>5136</v>
      </c>
      <c r="BN6" s="1868">
        <v>19267</v>
      </c>
      <c r="BP6" s="1868">
        <v>3892.4352751300003</v>
      </c>
      <c r="BQ6" s="1868">
        <v>18955.40259994</v>
      </c>
    </row>
    <row r="7" spans="1:70">
      <c r="A7" s="1078" t="s">
        <v>2862</v>
      </c>
    </row>
  </sheetData>
  <hyperlinks>
    <hyperlink ref="A2" location="Contents!A1" display="CRB Setor: Informações adicionais sobre a qualidade creditícia das exposições" xr:uid="{A00D7EC5-9E3B-44D7-B6A3-A42DA1EFF404}"/>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392C-C9E3-409E-9E88-0BAFF58C451E}">
  <sheetPr codeName="Planilha31">
    <tabColor rgb="FF73C6A1"/>
  </sheetPr>
  <dimension ref="A1:EP12"/>
  <sheetViews>
    <sheetView showGridLines="0" topLeftCell="B1" zoomScale="80" zoomScaleNormal="80" workbookViewId="0">
      <selection activeCell="F13" sqref="F13"/>
    </sheetView>
  </sheetViews>
  <sheetFormatPr defaultColWidth="9.21875" defaultRowHeight="13.2"/>
  <cols>
    <col min="1" max="1" width="76" style="1118" hidden="1" customWidth="1"/>
    <col min="2" max="2" width="49.21875" style="1118" bestFit="1" customWidth="1"/>
    <col min="3" max="7" width="15.44140625" style="1118" customWidth="1"/>
    <col min="8" max="8" width="1.21875" style="1118" customWidth="1"/>
    <col min="9" max="13" width="15.44140625" style="1118" customWidth="1"/>
    <col min="14" max="14" width="1.21875" style="1118" customWidth="1"/>
    <col min="15" max="19" width="15.44140625" style="1118" customWidth="1"/>
    <col min="20" max="20" width="1.21875" style="1118" customWidth="1"/>
    <col min="21" max="25" width="15.44140625" style="1118" customWidth="1"/>
    <col min="26" max="26" width="1.21875" style="1118" customWidth="1"/>
    <col min="27" max="31" width="15.44140625" style="1118" customWidth="1"/>
    <col min="32" max="32" width="1.21875" style="1118" customWidth="1"/>
    <col min="33" max="37" width="15.44140625" style="1118" customWidth="1"/>
    <col min="38" max="38" width="1.21875" style="1118" customWidth="1"/>
    <col min="39" max="43" width="15.44140625" style="1118" customWidth="1"/>
    <col min="44" max="44" width="1.21875" style="1118" customWidth="1"/>
    <col min="45" max="49" width="15.44140625" style="1118" customWidth="1"/>
    <col min="50" max="50" width="1.21875" style="1118" customWidth="1"/>
    <col min="51" max="55" width="15.44140625" style="1118" customWidth="1"/>
    <col min="56" max="56" width="1.21875" style="1118" customWidth="1"/>
    <col min="57" max="61" width="15.44140625" style="1118" customWidth="1"/>
    <col min="62" max="62" width="1.21875" style="1118" customWidth="1"/>
    <col min="63" max="67" width="15.44140625" style="1118" customWidth="1"/>
    <col min="68" max="68" width="1.21875" style="1118" customWidth="1"/>
    <col min="69" max="73" width="15.44140625" style="1118" customWidth="1"/>
    <col min="74" max="74" width="1.21875" style="1118" customWidth="1"/>
    <col min="75" max="79" width="15.44140625" style="1118" customWidth="1"/>
    <col min="80" max="80" width="1.21875" style="1118" customWidth="1"/>
    <col min="81" max="85" width="15.44140625" style="1118" customWidth="1"/>
    <col min="86" max="86" width="1.21875" style="1118" customWidth="1"/>
    <col min="87" max="91" width="15.44140625" style="1118" customWidth="1"/>
    <col min="92" max="92" width="1.21875" style="1118" customWidth="1"/>
    <col min="93" max="97" width="15.44140625" style="1118" customWidth="1"/>
    <col min="98" max="98" width="1.21875" style="1118" customWidth="1"/>
    <col min="99" max="103" width="15.44140625" style="1118" customWidth="1"/>
    <col min="104" max="104" width="1.21875" style="1118" customWidth="1"/>
    <col min="105" max="109" width="15.44140625" style="1118" customWidth="1"/>
    <col min="110" max="110" width="1.21875" style="1118" customWidth="1"/>
    <col min="111" max="115" width="15.44140625" style="1118" customWidth="1"/>
    <col min="116" max="116" width="1.21875" style="1118" customWidth="1"/>
    <col min="117" max="121" width="15.44140625" style="1118" customWidth="1"/>
    <col min="122" max="122" width="1.21875" style="1118" customWidth="1"/>
    <col min="123" max="127" width="15.44140625" style="1118" customWidth="1"/>
    <col min="128" max="128" width="1.21875" style="1118" customWidth="1"/>
    <col min="129" max="133" width="15.44140625" style="1118" customWidth="1"/>
    <col min="134" max="134" width="1.21875" style="1118" customWidth="1"/>
    <col min="135" max="139" width="15.44140625" style="1118" customWidth="1"/>
    <col min="140" max="140" width="1.21875" style="1118" customWidth="1"/>
    <col min="141" max="141" width="15.44140625" style="1118" customWidth="1"/>
    <col min="142" max="142" width="15.77734375" style="1118" customWidth="1"/>
    <col min="143" max="143" width="16.44140625" style="1118" customWidth="1"/>
    <col min="144" max="144" width="15.77734375" style="1118" customWidth="1"/>
    <col min="145" max="145" width="16.77734375" style="1118" customWidth="1"/>
    <col min="146" max="147" width="14.21875" style="1118" customWidth="1"/>
    <col min="148" max="16384" width="9.21875" style="1118"/>
  </cols>
  <sheetData>
    <row r="1" spans="1:146" s="1209" customFormat="1" ht="5.25" customHeight="1">
      <c r="A1" s="1324"/>
      <c r="B1" s="1210"/>
      <c r="C1" s="1211"/>
      <c r="D1" s="1211"/>
      <c r="E1" s="1211"/>
      <c r="F1" s="1211"/>
      <c r="G1" s="1211"/>
      <c r="H1" s="1210"/>
      <c r="I1" s="1211"/>
      <c r="J1" s="1211"/>
      <c r="K1" s="1211"/>
      <c r="L1" s="1211"/>
      <c r="M1" s="1211"/>
      <c r="N1" s="1210"/>
      <c r="O1" s="1211"/>
      <c r="P1" s="1211"/>
      <c r="Q1" s="1211"/>
      <c r="R1" s="1211"/>
      <c r="S1" s="1211"/>
      <c r="T1" s="1210"/>
      <c r="U1" s="1211"/>
      <c r="V1" s="1211"/>
      <c r="W1" s="1211"/>
      <c r="X1" s="1211"/>
      <c r="Y1" s="1211"/>
      <c r="Z1" s="1210"/>
      <c r="AA1" s="1211"/>
      <c r="AB1" s="1211"/>
      <c r="AC1" s="1211"/>
      <c r="AD1" s="1211"/>
      <c r="AE1" s="1211"/>
      <c r="AF1" s="1210"/>
      <c r="AG1" s="1211"/>
      <c r="AH1" s="1211"/>
      <c r="AI1" s="1211"/>
      <c r="AJ1" s="1211"/>
      <c r="AK1" s="1211"/>
      <c r="AL1" s="1210"/>
      <c r="AM1" s="1211"/>
      <c r="AN1" s="1211"/>
      <c r="AO1" s="1211"/>
      <c r="AP1" s="1211"/>
      <c r="AQ1" s="1211"/>
      <c r="AR1" s="1210"/>
      <c r="AS1" s="1211"/>
      <c r="AT1" s="1211"/>
      <c r="AU1" s="1211"/>
      <c r="AV1" s="1211"/>
      <c r="AW1" s="1211"/>
      <c r="AX1" s="1210"/>
      <c r="AY1" s="1211"/>
      <c r="AZ1" s="1211"/>
      <c r="BA1" s="1211"/>
      <c r="BB1" s="1211"/>
      <c r="BC1" s="1211"/>
      <c r="BD1" s="1210"/>
      <c r="BE1" s="1211"/>
      <c r="BF1" s="1211"/>
      <c r="BG1" s="1211"/>
      <c r="BH1" s="1211"/>
      <c r="BI1" s="1211"/>
      <c r="BJ1" s="1210"/>
      <c r="BK1" s="1211"/>
      <c r="BL1" s="1211"/>
      <c r="BM1" s="1211"/>
      <c r="BN1" s="1211"/>
      <c r="BO1" s="1211"/>
      <c r="BP1" s="1210"/>
      <c r="BQ1" s="1211"/>
      <c r="BR1" s="1211"/>
      <c r="BS1" s="1211"/>
      <c r="BT1" s="1211"/>
      <c r="BU1" s="1211"/>
      <c r="BV1" s="1210"/>
      <c r="BW1" s="1211"/>
      <c r="BX1" s="1211"/>
      <c r="BY1" s="1211"/>
      <c r="BZ1" s="1211"/>
      <c r="CA1" s="1211"/>
      <c r="CB1" s="1210"/>
      <c r="CC1" s="1211"/>
      <c r="CD1" s="1211"/>
      <c r="CE1" s="1211"/>
      <c r="CF1" s="1211"/>
      <c r="CG1" s="1211"/>
      <c r="CH1" s="1210"/>
      <c r="CI1" s="1211"/>
      <c r="CJ1" s="1211"/>
      <c r="CK1" s="1211"/>
      <c r="CL1" s="1211"/>
      <c r="CM1" s="1211"/>
      <c r="CN1" s="1210"/>
      <c r="CO1" s="1211"/>
      <c r="CP1" s="1211"/>
      <c r="CQ1" s="1211"/>
      <c r="CR1" s="1211"/>
      <c r="CS1" s="1211"/>
      <c r="CT1" s="1210"/>
      <c r="CU1" s="1211"/>
      <c r="CV1" s="1211"/>
      <c r="CW1" s="1211"/>
      <c r="CX1" s="1211"/>
      <c r="CY1" s="1211"/>
      <c r="CZ1" s="1210"/>
      <c r="DA1" s="1211"/>
      <c r="DB1" s="1211"/>
      <c r="DC1" s="1211"/>
      <c r="DD1" s="1211"/>
      <c r="DE1" s="1211"/>
      <c r="DF1" s="1210"/>
      <c r="DG1" s="1211"/>
      <c r="DH1" s="1211"/>
      <c r="DI1" s="1211"/>
      <c r="DJ1" s="1211"/>
      <c r="DK1" s="1211"/>
      <c r="DL1" s="1210"/>
      <c r="DM1" s="1211"/>
      <c r="DN1" s="1211"/>
      <c r="DO1" s="1211"/>
      <c r="DP1" s="1211"/>
      <c r="DQ1" s="1211"/>
      <c r="DR1" s="1210"/>
      <c r="DS1" s="1211"/>
      <c r="DT1" s="1211"/>
      <c r="DU1" s="1211"/>
      <c r="DV1" s="1211"/>
      <c r="DW1" s="1211"/>
      <c r="DX1" s="1210"/>
      <c r="DY1" s="1211"/>
      <c r="DZ1" s="1211"/>
      <c r="EA1" s="1211"/>
      <c r="EB1" s="1211"/>
      <c r="EC1" s="1211"/>
      <c r="ED1" s="1211"/>
      <c r="EE1" s="1211"/>
      <c r="EF1" s="1211"/>
      <c r="EG1" s="1211"/>
      <c r="EH1" s="1211"/>
      <c r="EI1" s="1211"/>
      <c r="EJ1" s="1211"/>
      <c r="EK1" s="1211"/>
      <c r="EL1" s="1204"/>
      <c r="EM1" s="1205"/>
      <c r="EN1" s="1206"/>
      <c r="EO1" s="1207"/>
      <c r="EP1" s="1208"/>
    </row>
    <row r="2" spans="1:146" s="1572" customFormat="1" ht="15.75" customHeight="1">
      <c r="B2" s="1645" t="s">
        <v>1654</v>
      </c>
      <c r="C2" s="1646"/>
      <c r="D2" s="1646"/>
      <c r="E2" s="1646"/>
      <c r="F2" s="1646"/>
      <c r="G2" s="1646"/>
      <c r="H2" s="1645"/>
      <c r="I2" s="1646"/>
      <c r="J2" s="1646"/>
      <c r="K2" s="1646"/>
      <c r="L2" s="1646"/>
      <c r="M2" s="1646"/>
      <c r="N2" s="1645"/>
      <c r="O2" s="1646"/>
      <c r="P2" s="1646"/>
      <c r="Q2" s="1646"/>
      <c r="R2" s="1646"/>
      <c r="S2" s="1646"/>
      <c r="T2" s="1645"/>
      <c r="U2" s="1646"/>
      <c r="V2" s="1646"/>
      <c r="W2" s="1646"/>
      <c r="X2" s="1646"/>
      <c r="Y2" s="1646"/>
      <c r="Z2" s="1645"/>
      <c r="AA2" s="1646"/>
      <c r="AB2" s="1646"/>
      <c r="AC2" s="1646"/>
      <c r="AD2" s="1646"/>
      <c r="AE2" s="1646"/>
      <c r="AF2" s="1645"/>
      <c r="AG2" s="1646"/>
      <c r="AH2" s="1646"/>
      <c r="AI2" s="1646"/>
      <c r="AJ2" s="1646"/>
      <c r="AK2" s="1646"/>
      <c r="AL2" s="1645"/>
      <c r="AM2" s="1646"/>
      <c r="AN2" s="1646"/>
      <c r="AO2" s="1646"/>
      <c r="AP2" s="1646"/>
      <c r="AQ2" s="1646"/>
      <c r="AR2" s="1645"/>
      <c r="AS2" s="1646"/>
      <c r="AT2" s="1646"/>
      <c r="AU2" s="1646"/>
      <c r="AV2" s="1646"/>
      <c r="AW2" s="1646"/>
      <c r="AX2" s="1645"/>
      <c r="AY2" s="1646"/>
      <c r="AZ2" s="1646"/>
      <c r="BA2" s="1646"/>
      <c r="BB2" s="1646"/>
      <c r="BC2" s="1646"/>
      <c r="BD2" s="1645"/>
      <c r="BE2" s="1646"/>
      <c r="BF2" s="1646"/>
      <c r="BG2" s="1646"/>
      <c r="BH2" s="1646"/>
      <c r="BI2" s="1646"/>
      <c r="BJ2" s="1645"/>
      <c r="BK2" s="1646"/>
      <c r="BL2" s="1646"/>
      <c r="BM2" s="1646"/>
      <c r="BN2" s="1646"/>
      <c r="BO2" s="1646"/>
      <c r="BP2" s="1645"/>
      <c r="BQ2" s="1646"/>
      <c r="BR2" s="1646"/>
      <c r="BS2" s="1646"/>
      <c r="BT2" s="1646"/>
      <c r="BU2" s="1646"/>
      <c r="BV2" s="1645"/>
      <c r="BW2" s="1646"/>
      <c r="BX2" s="1646"/>
      <c r="BY2" s="1646"/>
      <c r="BZ2" s="1646"/>
      <c r="CA2" s="1646"/>
      <c r="CB2" s="1645"/>
      <c r="CC2" s="1646"/>
      <c r="CD2" s="1646"/>
      <c r="CE2" s="1646"/>
      <c r="CF2" s="1646"/>
      <c r="CG2" s="1646"/>
      <c r="CH2" s="1645"/>
      <c r="CI2" s="1646"/>
      <c r="CJ2" s="1646"/>
      <c r="CK2" s="1646"/>
      <c r="CL2" s="1646"/>
      <c r="CM2" s="1646"/>
      <c r="CN2" s="1645"/>
      <c r="CO2" s="1646"/>
      <c r="CP2" s="1646"/>
      <c r="CQ2" s="1646"/>
      <c r="CR2" s="1646"/>
      <c r="CS2" s="1646"/>
      <c r="CT2" s="1645"/>
      <c r="CU2" s="1646"/>
      <c r="CV2" s="1646"/>
      <c r="CW2" s="1646"/>
      <c r="CX2" s="1646"/>
      <c r="CY2" s="1646"/>
      <c r="CZ2" s="1645"/>
      <c r="DA2" s="1646"/>
      <c r="DB2" s="1646"/>
      <c r="DC2" s="1646"/>
      <c r="DD2" s="1646"/>
      <c r="DE2" s="1646"/>
      <c r="DF2" s="1645"/>
      <c r="DG2" s="1646"/>
      <c r="DH2" s="1646"/>
      <c r="DI2" s="1646"/>
      <c r="DJ2" s="1646"/>
      <c r="DK2" s="1646"/>
      <c r="DL2" s="1645"/>
      <c r="DM2" s="1646"/>
      <c r="DN2" s="1646"/>
      <c r="DO2" s="1646"/>
      <c r="DP2" s="1646"/>
      <c r="DQ2" s="1646"/>
      <c r="DR2" s="1645"/>
      <c r="DS2" s="1646"/>
      <c r="DT2" s="1646"/>
      <c r="DU2" s="1646"/>
      <c r="DV2" s="1646"/>
      <c r="DW2" s="1646"/>
      <c r="DX2" s="1645"/>
      <c r="DY2" s="1646"/>
      <c r="DZ2" s="1646"/>
      <c r="EA2" s="1646"/>
      <c r="EB2" s="1646"/>
      <c r="EC2" s="1646"/>
      <c r="ED2" s="1646"/>
      <c r="EE2" s="1646"/>
      <c r="EF2" s="1646"/>
      <c r="EG2" s="1646"/>
      <c r="EH2" s="1646"/>
      <c r="EI2" s="1646"/>
      <c r="EJ2" s="1646"/>
      <c r="EK2" s="1646"/>
    </row>
    <row r="3" spans="1:146" ht="13.8" thickBot="1">
      <c r="B3" s="1085" t="s">
        <v>65</v>
      </c>
      <c r="C3" s="1854"/>
      <c r="D3" s="1854"/>
      <c r="E3" s="1854"/>
      <c r="F3" s="1854"/>
      <c r="G3" s="1763" t="s">
        <v>3260</v>
      </c>
      <c r="I3" s="1854"/>
      <c r="J3" s="1854"/>
      <c r="K3" s="1854"/>
      <c r="L3" s="1854"/>
      <c r="M3" s="1763" t="s">
        <v>3003</v>
      </c>
      <c r="O3" s="1854"/>
      <c r="P3" s="1854"/>
      <c r="Q3" s="1854"/>
      <c r="R3" s="1854"/>
      <c r="S3" s="1763" t="s">
        <v>2942</v>
      </c>
      <c r="U3" s="1854"/>
      <c r="V3" s="1854"/>
      <c r="W3" s="1854"/>
      <c r="X3" s="1854"/>
      <c r="Y3" s="1763" t="s">
        <v>2924</v>
      </c>
      <c r="AA3" s="1854"/>
      <c r="AB3" s="1854"/>
      <c r="AC3" s="1854"/>
      <c r="AD3" s="1854"/>
      <c r="AE3" s="1763" t="s">
        <v>2871</v>
      </c>
      <c r="AG3" s="1854"/>
      <c r="AH3" s="1854"/>
      <c r="AI3" s="1854"/>
      <c r="AJ3" s="1854"/>
      <c r="AK3" s="1763" t="s">
        <v>2835</v>
      </c>
      <c r="AM3" s="1854"/>
      <c r="AN3" s="1854"/>
      <c r="AO3" s="1854"/>
      <c r="AP3" s="1854"/>
      <c r="AQ3" s="1763" t="s">
        <v>66</v>
      </c>
      <c r="AS3" s="1854"/>
      <c r="AT3" s="1854"/>
      <c r="AU3" s="1854"/>
      <c r="AV3" s="1854"/>
      <c r="AW3" s="1763" t="s">
        <v>67</v>
      </c>
      <c r="AY3" s="1854"/>
      <c r="AZ3" s="1854"/>
      <c r="BA3" s="1854"/>
      <c r="BB3" s="1854"/>
      <c r="BC3" s="1763" t="s">
        <v>68</v>
      </c>
      <c r="BE3" s="1854"/>
      <c r="BF3" s="1854"/>
      <c r="BG3" s="1854"/>
      <c r="BH3" s="1854"/>
      <c r="BI3" s="1763" t="s">
        <v>69</v>
      </c>
      <c r="BK3" s="1854"/>
      <c r="BL3" s="1854"/>
      <c r="BM3" s="1854"/>
      <c r="BN3" s="1854"/>
      <c r="BO3" s="1763" t="s">
        <v>70</v>
      </c>
      <c r="BQ3" s="1854"/>
      <c r="BR3" s="1854"/>
      <c r="BS3" s="1854"/>
      <c r="BT3" s="1854"/>
      <c r="BU3" s="1763" t="s">
        <v>71</v>
      </c>
      <c r="BW3" s="1854"/>
      <c r="BX3" s="1854"/>
      <c r="BY3" s="1854"/>
      <c r="BZ3" s="1854"/>
      <c r="CA3" s="1763" t="s">
        <v>72</v>
      </c>
      <c r="CC3" s="1854"/>
      <c r="CD3" s="1854"/>
      <c r="CE3" s="1854"/>
      <c r="CF3" s="1854"/>
      <c r="CG3" s="1763" t="s">
        <v>73</v>
      </c>
      <c r="CI3" s="1854"/>
      <c r="CJ3" s="1854"/>
      <c r="CK3" s="1854"/>
      <c r="CL3" s="1854"/>
      <c r="CM3" s="1763" t="s">
        <v>74</v>
      </c>
      <c r="CO3" s="1854"/>
      <c r="CP3" s="1854"/>
      <c r="CQ3" s="1854"/>
      <c r="CR3" s="1854"/>
      <c r="CS3" s="1763" t="s">
        <v>75</v>
      </c>
      <c r="CU3" s="1854"/>
      <c r="CV3" s="1854"/>
      <c r="CW3" s="1854"/>
      <c r="CX3" s="1854"/>
      <c r="CY3" s="1763" t="s">
        <v>76</v>
      </c>
      <c r="DA3" s="1854"/>
      <c r="DB3" s="1854"/>
      <c r="DC3" s="1854"/>
      <c r="DD3" s="1854"/>
      <c r="DE3" s="1763" t="s">
        <v>77</v>
      </c>
      <c r="DG3" s="1854"/>
      <c r="DH3" s="1854"/>
      <c r="DI3" s="1854"/>
      <c r="DJ3" s="1854"/>
      <c r="DK3" s="1763" t="s">
        <v>78</v>
      </c>
      <c r="DM3" s="1854"/>
      <c r="DN3" s="1854"/>
      <c r="DO3" s="1854"/>
      <c r="DP3" s="1854"/>
      <c r="DQ3" s="1763" t="s">
        <v>79</v>
      </c>
      <c r="DS3" s="1854"/>
      <c r="DT3" s="1854"/>
      <c r="DU3" s="1854"/>
      <c r="DV3" s="1854"/>
      <c r="DW3" s="1763" t="s">
        <v>80</v>
      </c>
      <c r="DY3" s="1854"/>
      <c r="DZ3" s="1854"/>
      <c r="EA3" s="1854"/>
      <c r="EB3" s="1854"/>
      <c r="EC3" s="1763" t="s">
        <v>81</v>
      </c>
      <c r="EE3" s="1854"/>
      <c r="EF3" s="1854"/>
      <c r="EG3" s="1854"/>
      <c r="EH3" s="1854"/>
      <c r="EI3" s="1763" t="s">
        <v>82</v>
      </c>
      <c r="EK3" s="1854"/>
      <c r="EL3" s="1854"/>
      <c r="EM3" s="1854"/>
      <c r="EN3" s="1854"/>
      <c r="EO3" s="1763" t="s">
        <v>84</v>
      </c>
    </row>
    <row r="4" spans="1:146" ht="53.4" thickBot="1">
      <c r="B4" s="1855"/>
      <c r="C4" s="1856" t="s">
        <v>1655</v>
      </c>
      <c r="D4" s="1856" t="s">
        <v>1656</v>
      </c>
      <c r="E4" s="1313" t="s">
        <v>1657</v>
      </c>
      <c r="F4" s="1313" t="s">
        <v>1658</v>
      </c>
      <c r="G4" s="1313" t="s">
        <v>1659</v>
      </c>
      <c r="I4" s="1856" t="s">
        <v>1655</v>
      </c>
      <c r="J4" s="1856" t="s">
        <v>1656</v>
      </c>
      <c r="K4" s="1313" t="s">
        <v>1657</v>
      </c>
      <c r="L4" s="1313" t="s">
        <v>1658</v>
      </c>
      <c r="M4" s="1313" t="s">
        <v>1659</v>
      </c>
      <c r="O4" s="1856" t="s">
        <v>1655</v>
      </c>
      <c r="P4" s="1856" t="s">
        <v>1656</v>
      </c>
      <c r="Q4" s="1313" t="s">
        <v>1657</v>
      </c>
      <c r="R4" s="1313" t="s">
        <v>1658</v>
      </c>
      <c r="S4" s="1313" t="s">
        <v>1659</v>
      </c>
      <c r="U4" s="1856" t="s">
        <v>1655</v>
      </c>
      <c r="V4" s="1856" t="s">
        <v>1656</v>
      </c>
      <c r="W4" s="1313" t="s">
        <v>1657</v>
      </c>
      <c r="X4" s="1313" t="s">
        <v>1658</v>
      </c>
      <c r="Y4" s="1313" t="s">
        <v>1659</v>
      </c>
      <c r="AA4" s="1856" t="s">
        <v>1655</v>
      </c>
      <c r="AB4" s="1856" t="s">
        <v>1656</v>
      </c>
      <c r="AC4" s="1313" t="s">
        <v>1657</v>
      </c>
      <c r="AD4" s="1313" t="s">
        <v>1658</v>
      </c>
      <c r="AE4" s="1313" t="s">
        <v>1659</v>
      </c>
      <c r="AG4" s="1856" t="s">
        <v>1655</v>
      </c>
      <c r="AH4" s="1856" t="s">
        <v>1656</v>
      </c>
      <c r="AI4" s="1313" t="s">
        <v>1657</v>
      </c>
      <c r="AJ4" s="1313" t="s">
        <v>1658</v>
      </c>
      <c r="AK4" s="1313" t="s">
        <v>1659</v>
      </c>
      <c r="AM4" s="1856" t="s">
        <v>1655</v>
      </c>
      <c r="AN4" s="1856" t="s">
        <v>1656</v>
      </c>
      <c r="AO4" s="1313" t="s">
        <v>1657</v>
      </c>
      <c r="AP4" s="1313" t="s">
        <v>1658</v>
      </c>
      <c r="AQ4" s="1313" t="s">
        <v>1659</v>
      </c>
      <c r="AS4" s="1856" t="s">
        <v>1655</v>
      </c>
      <c r="AT4" s="1856" t="s">
        <v>1656</v>
      </c>
      <c r="AU4" s="1313" t="s">
        <v>1657</v>
      </c>
      <c r="AV4" s="1313" t="s">
        <v>1658</v>
      </c>
      <c r="AW4" s="1313" t="s">
        <v>1659</v>
      </c>
      <c r="AY4" s="1856" t="s">
        <v>1655</v>
      </c>
      <c r="AZ4" s="1856" t="s">
        <v>1656</v>
      </c>
      <c r="BA4" s="1313" t="s">
        <v>1657</v>
      </c>
      <c r="BB4" s="1313" t="s">
        <v>1658</v>
      </c>
      <c r="BC4" s="1313" t="s">
        <v>1659</v>
      </c>
      <c r="BE4" s="1856" t="s">
        <v>1655</v>
      </c>
      <c r="BF4" s="1856" t="s">
        <v>1656</v>
      </c>
      <c r="BG4" s="1313" t="s">
        <v>1657</v>
      </c>
      <c r="BH4" s="1313" t="s">
        <v>1658</v>
      </c>
      <c r="BI4" s="1313" t="s">
        <v>1659</v>
      </c>
      <c r="BK4" s="1856" t="s">
        <v>1655</v>
      </c>
      <c r="BL4" s="1856" t="s">
        <v>1656</v>
      </c>
      <c r="BM4" s="1313" t="s">
        <v>1657</v>
      </c>
      <c r="BN4" s="1313" t="s">
        <v>1658</v>
      </c>
      <c r="BO4" s="1313" t="s">
        <v>1659</v>
      </c>
      <c r="BQ4" s="1856" t="s">
        <v>1655</v>
      </c>
      <c r="BR4" s="1856" t="s">
        <v>1656</v>
      </c>
      <c r="BS4" s="1313" t="s">
        <v>1657</v>
      </c>
      <c r="BT4" s="1313" t="s">
        <v>1658</v>
      </c>
      <c r="BU4" s="1313" t="s">
        <v>1659</v>
      </c>
      <c r="BW4" s="1856" t="s">
        <v>1655</v>
      </c>
      <c r="BX4" s="1856" t="s">
        <v>1656</v>
      </c>
      <c r="BY4" s="1313" t="s">
        <v>1657</v>
      </c>
      <c r="BZ4" s="1313" t="s">
        <v>1658</v>
      </c>
      <c r="CA4" s="1313" t="s">
        <v>1659</v>
      </c>
      <c r="CC4" s="1856" t="s">
        <v>1655</v>
      </c>
      <c r="CD4" s="1856" t="s">
        <v>1656</v>
      </c>
      <c r="CE4" s="1313" t="s">
        <v>1657</v>
      </c>
      <c r="CF4" s="1313" t="s">
        <v>1658</v>
      </c>
      <c r="CG4" s="1313" t="s">
        <v>1659</v>
      </c>
      <c r="CI4" s="1856" t="s">
        <v>1655</v>
      </c>
      <c r="CJ4" s="1856" t="s">
        <v>1656</v>
      </c>
      <c r="CK4" s="1313" t="s">
        <v>1657</v>
      </c>
      <c r="CL4" s="1313" t="s">
        <v>1658</v>
      </c>
      <c r="CM4" s="1313" t="s">
        <v>1659</v>
      </c>
      <c r="CO4" s="1856" t="s">
        <v>1655</v>
      </c>
      <c r="CP4" s="1856" t="s">
        <v>1656</v>
      </c>
      <c r="CQ4" s="1313" t="s">
        <v>1657</v>
      </c>
      <c r="CR4" s="1313" t="s">
        <v>1658</v>
      </c>
      <c r="CS4" s="1313" t="s">
        <v>1659</v>
      </c>
      <c r="CU4" s="1856" t="s">
        <v>1655</v>
      </c>
      <c r="CV4" s="1856" t="s">
        <v>1656</v>
      </c>
      <c r="CW4" s="1313" t="s">
        <v>1657</v>
      </c>
      <c r="CX4" s="1313" t="s">
        <v>1658</v>
      </c>
      <c r="CY4" s="1313" t="s">
        <v>1659</v>
      </c>
      <c r="DA4" s="1856" t="s">
        <v>1655</v>
      </c>
      <c r="DB4" s="1856" t="s">
        <v>1656</v>
      </c>
      <c r="DC4" s="1313" t="s">
        <v>1657</v>
      </c>
      <c r="DD4" s="1313" t="s">
        <v>1658</v>
      </c>
      <c r="DE4" s="1313" t="s">
        <v>1659</v>
      </c>
      <c r="DG4" s="1856" t="s">
        <v>1655</v>
      </c>
      <c r="DH4" s="1856" t="s">
        <v>1656</v>
      </c>
      <c r="DI4" s="1313" t="s">
        <v>1657</v>
      </c>
      <c r="DJ4" s="1313" t="s">
        <v>1658</v>
      </c>
      <c r="DK4" s="1313" t="s">
        <v>1659</v>
      </c>
      <c r="DM4" s="1856" t="s">
        <v>1655</v>
      </c>
      <c r="DN4" s="1856" t="s">
        <v>1656</v>
      </c>
      <c r="DO4" s="1313" t="s">
        <v>1657</v>
      </c>
      <c r="DP4" s="1313" t="s">
        <v>1658</v>
      </c>
      <c r="DQ4" s="1313" t="s">
        <v>1659</v>
      </c>
      <c r="DS4" s="1856" t="s">
        <v>1655</v>
      </c>
      <c r="DT4" s="1856" t="s">
        <v>1656</v>
      </c>
      <c r="DU4" s="1313" t="s">
        <v>1657</v>
      </c>
      <c r="DV4" s="1313" t="s">
        <v>1658</v>
      </c>
      <c r="DW4" s="1313" t="s">
        <v>1659</v>
      </c>
      <c r="DY4" s="1856" t="s">
        <v>1655</v>
      </c>
      <c r="DZ4" s="1856" t="s">
        <v>1656</v>
      </c>
      <c r="EA4" s="1313" t="s">
        <v>1657</v>
      </c>
      <c r="EB4" s="1313" t="s">
        <v>1658</v>
      </c>
      <c r="EC4" s="1313" t="s">
        <v>1659</v>
      </c>
      <c r="EE4" s="1856" t="s">
        <v>1655</v>
      </c>
      <c r="EF4" s="1856" t="s">
        <v>1656</v>
      </c>
      <c r="EG4" s="1313" t="s">
        <v>1657</v>
      </c>
      <c r="EH4" s="1313" t="s">
        <v>1658</v>
      </c>
      <c r="EI4" s="1313" t="s">
        <v>1659</v>
      </c>
      <c r="EK4" s="1314" t="s">
        <v>1655</v>
      </c>
      <c r="EL4" s="1314" t="s">
        <v>1656</v>
      </c>
      <c r="EM4" s="1313" t="s">
        <v>1657</v>
      </c>
      <c r="EN4" s="1313" t="s">
        <v>1658</v>
      </c>
      <c r="EO4" s="1313" t="s">
        <v>1659</v>
      </c>
    </row>
    <row r="5" spans="1:146">
      <c r="A5" s="1588">
        <v>1</v>
      </c>
      <c r="B5" s="1812" t="s">
        <v>1460</v>
      </c>
      <c r="C5" s="2341">
        <v>930782</v>
      </c>
      <c r="D5" s="2341">
        <v>127873</v>
      </c>
      <c r="E5" s="2341">
        <v>14896</v>
      </c>
      <c r="F5" s="1819">
        <v>112977</v>
      </c>
      <c r="G5" s="1731">
        <v>0</v>
      </c>
      <c r="I5" s="2341">
        <v>923402</v>
      </c>
      <c r="J5" s="2341">
        <v>122930</v>
      </c>
      <c r="K5" s="2341">
        <v>14055</v>
      </c>
      <c r="L5" s="2289">
        <v>108876</v>
      </c>
      <c r="M5" s="1731">
        <v>0</v>
      </c>
      <c r="O5" s="2276">
        <v>948710</v>
      </c>
      <c r="P5" s="2276">
        <v>110679</v>
      </c>
      <c r="Q5" s="2277">
        <v>7973</v>
      </c>
      <c r="R5" s="2277">
        <v>102706</v>
      </c>
      <c r="S5" s="2278">
        <v>0</v>
      </c>
      <c r="U5" s="1761">
        <v>885810</v>
      </c>
      <c r="V5" s="1761">
        <v>112753</v>
      </c>
      <c r="W5" s="1761">
        <v>9072</v>
      </c>
      <c r="X5" s="1761">
        <v>103681</v>
      </c>
      <c r="Y5" s="1761">
        <v>0</v>
      </c>
      <c r="AA5" s="1761">
        <v>874800</v>
      </c>
      <c r="AB5" s="1761">
        <v>109482</v>
      </c>
      <c r="AC5" s="1761">
        <v>8015</v>
      </c>
      <c r="AD5" s="1761">
        <v>101468</v>
      </c>
      <c r="AE5" s="1761">
        <v>0</v>
      </c>
      <c r="AG5" s="1761">
        <v>862128</v>
      </c>
      <c r="AH5" s="1761">
        <v>105952</v>
      </c>
      <c r="AI5" s="1761">
        <v>9158</v>
      </c>
      <c r="AJ5" s="1761">
        <v>96795</v>
      </c>
      <c r="AK5" s="1761">
        <v>0</v>
      </c>
      <c r="AM5" s="1761">
        <v>884892</v>
      </c>
      <c r="AN5" s="1761">
        <v>113589</v>
      </c>
      <c r="AO5" s="1761">
        <v>19575</v>
      </c>
      <c r="AP5" s="1761">
        <v>94014</v>
      </c>
      <c r="AQ5" s="1761">
        <v>0</v>
      </c>
      <c r="AS5" s="1761">
        <v>828558</v>
      </c>
      <c r="AT5" s="1761">
        <v>103400</v>
      </c>
      <c r="AU5" s="1761">
        <v>18694</v>
      </c>
      <c r="AV5" s="1761">
        <v>84706</v>
      </c>
      <c r="AW5" s="1761">
        <v>0</v>
      </c>
      <c r="AY5" s="1761">
        <v>817351</v>
      </c>
      <c r="AZ5" s="1761">
        <v>99693</v>
      </c>
      <c r="BA5" s="1761">
        <v>16051</v>
      </c>
      <c r="BB5" s="1761">
        <v>83642</v>
      </c>
      <c r="BC5" s="1761">
        <v>0</v>
      </c>
      <c r="BE5" s="1761">
        <v>778383</v>
      </c>
      <c r="BF5" s="1761">
        <v>89084</v>
      </c>
      <c r="BG5" s="1761">
        <v>12007</v>
      </c>
      <c r="BH5" s="1761">
        <v>77077</v>
      </c>
      <c r="BI5" s="1761">
        <v>0</v>
      </c>
      <c r="BK5" s="1761">
        <v>784884</v>
      </c>
      <c r="BL5" s="1761">
        <v>88062</v>
      </c>
      <c r="BM5" s="1761">
        <v>9060</v>
      </c>
      <c r="BN5" s="1761">
        <v>79002</v>
      </c>
      <c r="BO5" s="1761">
        <v>0</v>
      </c>
      <c r="BQ5" s="1761">
        <v>774418</v>
      </c>
      <c r="BR5" s="1761">
        <v>89472</v>
      </c>
      <c r="BS5" s="1761">
        <v>8886</v>
      </c>
      <c r="BT5" s="1761">
        <v>80586</v>
      </c>
      <c r="BU5" s="1761">
        <v>0</v>
      </c>
      <c r="BW5" s="1761">
        <v>788528</v>
      </c>
      <c r="BX5" s="1761">
        <v>85119</v>
      </c>
      <c r="BY5" s="1761">
        <v>8302</v>
      </c>
      <c r="BZ5" s="1761">
        <v>76817</v>
      </c>
      <c r="CA5" s="1761">
        <v>0</v>
      </c>
      <c r="CC5" s="1761">
        <v>808964</v>
      </c>
      <c r="CD5" s="1761">
        <v>84302</v>
      </c>
      <c r="CE5" s="1761">
        <v>8319</v>
      </c>
      <c r="CF5" s="1761">
        <v>75983</v>
      </c>
      <c r="CG5" s="1761">
        <v>0</v>
      </c>
      <c r="CI5" s="1761">
        <v>799367</v>
      </c>
      <c r="CJ5" s="1761">
        <v>80983</v>
      </c>
      <c r="CK5" s="1761">
        <v>6979</v>
      </c>
      <c r="CL5" s="1761">
        <v>74004</v>
      </c>
      <c r="CM5" s="1761">
        <v>0</v>
      </c>
      <c r="CO5" s="1761">
        <v>784075</v>
      </c>
      <c r="CP5" s="1761">
        <v>80268</v>
      </c>
      <c r="CQ5" s="1761">
        <v>8746</v>
      </c>
      <c r="CR5" s="1761">
        <v>71522</v>
      </c>
      <c r="CS5" s="1761">
        <v>0</v>
      </c>
      <c r="CU5" s="1761">
        <v>761629</v>
      </c>
      <c r="CV5" s="1761">
        <v>80147</v>
      </c>
      <c r="CW5" s="1761">
        <v>9142</v>
      </c>
      <c r="CX5" s="1761">
        <v>71006</v>
      </c>
      <c r="CY5" s="1761">
        <v>0</v>
      </c>
      <c r="DA5" s="1761">
        <v>731443</v>
      </c>
      <c r="DB5" s="1761">
        <v>76859</v>
      </c>
      <c r="DC5" s="1761">
        <v>8601</v>
      </c>
      <c r="DD5" s="1761">
        <v>68258</v>
      </c>
      <c r="DE5" s="1761">
        <v>0</v>
      </c>
      <c r="DG5" s="1761">
        <v>723818</v>
      </c>
      <c r="DH5" s="1761">
        <v>79928</v>
      </c>
      <c r="DI5" s="1761">
        <v>11467</v>
      </c>
      <c r="DJ5" s="1761">
        <v>68461</v>
      </c>
      <c r="DK5" s="1761">
        <v>0</v>
      </c>
      <c r="DM5" s="1761">
        <v>660894</v>
      </c>
      <c r="DN5" s="1761">
        <v>81735</v>
      </c>
      <c r="DO5" s="1761">
        <v>11033</v>
      </c>
      <c r="DP5" s="1761">
        <v>70702</v>
      </c>
      <c r="DQ5" s="1761">
        <v>0</v>
      </c>
      <c r="DS5" s="1761">
        <v>616880</v>
      </c>
      <c r="DT5" s="1761">
        <v>76842</v>
      </c>
      <c r="DU5" s="1761">
        <v>8289</v>
      </c>
      <c r="DV5" s="1761">
        <v>68553</v>
      </c>
      <c r="DW5" s="1761">
        <v>0</v>
      </c>
      <c r="DY5" s="1761">
        <v>630245</v>
      </c>
      <c r="DZ5" s="1761">
        <v>75518</v>
      </c>
      <c r="EA5" s="1761">
        <v>7261</v>
      </c>
      <c r="EB5" s="1761">
        <v>68257</v>
      </c>
      <c r="EC5" s="1761">
        <v>0</v>
      </c>
      <c r="EE5" s="1761">
        <v>600583</v>
      </c>
      <c r="EF5" s="1761">
        <v>74089</v>
      </c>
      <c r="EG5" s="1761">
        <v>6360</v>
      </c>
      <c r="EH5" s="1761">
        <v>67729</v>
      </c>
      <c r="EI5" s="1761">
        <v>0</v>
      </c>
      <c r="EK5" s="1839">
        <v>574844</v>
      </c>
      <c r="EL5" s="1839">
        <v>51798</v>
      </c>
      <c r="EM5" s="1761">
        <v>6383</v>
      </c>
      <c r="EN5" s="1761">
        <v>45415</v>
      </c>
      <c r="EO5" s="1761">
        <v>0</v>
      </c>
    </row>
    <row r="6" spans="1:146">
      <c r="A6" s="1588">
        <v>2</v>
      </c>
      <c r="B6" s="1327" t="s">
        <v>1660</v>
      </c>
      <c r="C6" s="2289">
        <v>457695</v>
      </c>
      <c r="D6" s="2289">
        <v>581</v>
      </c>
      <c r="E6" s="2289">
        <v>455</v>
      </c>
      <c r="F6" s="2289">
        <v>126</v>
      </c>
      <c r="G6" s="1731">
        <v>0</v>
      </c>
      <c r="I6" s="2289">
        <v>423657</v>
      </c>
      <c r="J6" s="2289">
        <v>521</v>
      </c>
      <c r="K6" s="2289">
        <v>395</v>
      </c>
      <c r="L6" s="2289">
        <v>126</v>
      </c>
      <c r="M6" s="1731">
        <v>0</v>
      </c>
      <c r="O6" s="2279">
        <v>475901</v>
      </c>
      <c r="P6" s="2279">
        <v>549</v>
      </c>
      <c r="Q6" s="2279">
        <v>422</v>
      </c>
      <c r="R6" s="2279">
        <v>128</v>
      </c>
      <c r="S6" s="2278">
        <v>0</v>
      </c>
      <c r="U6" s="1761">
        <v>385554</v>
      </c>
      <c r="V6" s="1761">
        <v>623</v>
      </c>
      <c r="W6" s="1761">
        <v>222</v>
      </c>
      <c r="X6" s="1761">
        <v>402</v>
      </c>
      <c r="Y6" s="1761">
        <v>0</v>
      </c>
      <c r="AA6" s="1761">
        <v>334103</v>
      </c>
      <c r="AB6" s="1761">
        <v>514</v>
      </c>
      <c r="AC6" s="1761">
        <v>111</v>
      </c>
      <c r="AD6" s="1761">
        <v>404</v>
      </c>
      <c r="AE6" s="1761">
        <v>0</v>
      </c>
      <c r="AG6" s="1761">
        <v>340781</v>
      </c>
      <c r="AH6" s="1761">
        <v>135</v>
      </c>
      <c r="AI6" s="1761">
        <v>136</v>
      </c>
      <c r="AJ6" s="1761">
        <v>0</v>
      </c>
      <c r="AK6" s="1761">
        <v>0</v>
      </c>
      <c r="AM6" s="1761">
        <v>377444</v>
      </c>
      <c r="AN6" s="1761">
        <v>387</v>
      </c>
      <c r="AO6" s="1761">
        <v>387</v>
      </c>
      <c r="AP6" s="1761">
        <v>0</v>
      </c>
      <c r="AQ6" s="1761">
        <v>0</v>
      </c>
      <c r="AS6" s="1761">
        <v>362352</v>
      </c>
      <c r="AT6" s="1761">
        <v>934</v>
      </c>
      <c r="AU6" s="1761">
        <v>902</v>
      </c>
      <c r="AV6" s="1761">
        <v>33</v>
      </c>
      <c r="AW6" s="1761">
        <v>0</v>
      </c>
      <c r="AY6" s="1761">
        <v>620312</v>
      </c>
      <c r="AZ6" s="1761">
        <v>1283</v>
      </c>
      <c r="BA6" s="1761">
        <v>1282</v>
      </c>
      <c r="BB6" s="1761">
        <v>1</v>
      </c>
      <c r="BC6" s="1761">
        <v>0</v>
      </c>
      <c r="BE6" s="1761">
        <v>570307</v>
      </c>
      <c r="BF6" s="1761">
        <v>925</v>
      </c>
      <c r="BG6" s="1761">
        <v>901</v>
      </c>
      <c r="BH6" s="1761">
        <v>25</v>
      </c>
      <c r="BI6" s="1761">
        <v>0</v>
      </c>
      <c r="BK6" s="1761">
        <v>562343</v>
      </c>
      <c r="BL6" s="1761">
        <v>92</v>
      </c>
      <c r="BM6" s="1761">
        <v>74</v>
      </c>
      <c r="BN6" s="1761">
        <v>19</v>
      </c>
      <c r="BO6" s="1761">
        <v>0</v>
      </c>
      <c r="BQ6" s="1761">
        <v>532581</v>
      </c>
      <c r="BR6" s="1761">
        <v>183</v>
      </c>
      <c r="BS6" s="1761">
        <v>175</v>
      </c>
      <c r="BT6" s="1761">
        <v>8</v>
      </c>
      <c r="BU6" s="1761">
        <v>0</v>
      </c>
      <c r="BW6" s="1761">
        <v>563976</v>
      </c>
      <c r="BX6" s="1761">
        <v>515</v>
      </c>
      <c r="BY6" s="1761">
        <v>515</v>
      </c>
      <c r="BZ6" s="1761">
        <v>0</v>
      </c>
      <c r="CA6" s="1761">
        <v>0</v>
      </c>
      <c r="CC6" s="1761">
        <v>491125</v>
      </c>
      <c r="CD6" s="1761">
        <v>486</v>
      </c>
      <c r="CE6" s="1761">
        <v>486</v>
      </c>
      <c r="CF6" s="1761">
        <v>0</v>
      </c>
      <c r="CG6" s="1761">
        <v>0</v>
      </c>
      <c r="CI6" s="1761">
        <v>478932</v>
      </c>
      <c r="CJ6" s="1761">
        <v>769</v>
      </c>
      <c r="CK6" s="1761">
        <v>769</v>
      </c>
      <c r="CL6" s="1761">
        <v>0</v>
      </c>
      <c r="CM6" s="1761">
        <v>0</v>
      </c>
      <c r="CO6" s="1761">
        <v>426970</v>
      </c>
      <c r="CP6" s="1761">
        <v>966</v>
      </c>
      <c r="CQ6" s="1761">
        <v>966</v>
      </c>
      <c r="CR6" s="1761">
        <v>0</v>
      </c>
      <c r="CS6" s="1761">
        <v>0</v>
      </c>
      <c r="CU6" s="1761">
        <v>440089</v>
      </c>
      <c r="CV6" s="1761">
        <v>786</v>
      </c>
      <c r="CW6" s="1761">
        <v>786</v>
      </c>
      <c r="CX6" s="1761">
        <v>0</v>
      </c>
      <c r="CY6" s="1761">
        <v>0</v>
      </c>
      <c r="DA6" s="1761">
        <v>403913</v>
      </c>
      <c r="DB6" s="1761">
        <v>872</v>
      </c>
      <c r="DC6" s="1761">
        <v>872</v>
      </c>
      <c r="DD6" s="1761">
        <v>0</v>
      </c>
      <c r="DE6" s="1761">
        <v>0</v>
      </c>
      <c r="DG6" s="1761">
        <v>394891</v>
      </c>
      <c r="DH6" s="1761">
        <v>915</v>
      </c>
      <c r="DI6" s="1761">
        <v>915</v>
      </c>
      <c r="DJ6" s="1761">
        <v>0</v>
      </c>
      <c r="DK6" s="1761">
        <v>0</v>
      </c>
      <c r="DM6" s="1761">
        <v>421024</v>
      </c>
      <c r="DN6" s="1761">
        <v>434</v>
      </c>
      <c r="DO6" s="1761">
        <v>434</v>
      </c>
      <c r="DP6" s="1761">
        <v>0</v>
      </c>
      <c r="DQ6" s="1761">
        <v>0</v>
      </c>
      <c r="DS6" s="1761">
        <v>408945</v>
      </c>
      <c r="DT6" s="1761">
        <v>806</v>
      </c>
      <c r="DU6" s="1761">
        <v>806</v>
      </c>
      <c r="DV6" s="1761">
        <v>0</v>
      </c>
      <c r="DW6" s="1761">
        <v>0</v>
      </c>
      <c r="DY6" s="1761">
        <v>416826</v>
      </c>
      <c r="DZ6" s="1761">
        <v>246</v>
      </c>
      <c r="EA6" s="1761">
        <v>246</v>
      </c>
      <c r="EB6" s="1761">
        <v>0</v>
      </c>
      <c r="EC6" s="1761">
        <v>0</v>
      </c>
      <c r="EE6" s="1761">
        <v>391736</v>
      </c>
      <c r="EF6" s="1761">
        <v>490</v>
      </c>
      <c r="EG6" s="1761">
        <v>490</v>
      </c>
      <c r="EH6" s="1761">
        <v>0</v>
      </c>
      <c r="EI6" s="1761">
        <v>0</v>
      </c>
      <c r="EK6" s="1761">
        <v>323572</v>
      </c>
      <c r="EL6" s="1761">
        <v>0</v>
      </c>
      <c r="EM6" s="1761">
        <v>0</v>
      </c>
      <c r="EN6" s="1761">
        <v>0</v>
      </c>
      <c r="EO6" s="1761">
        <v>0</v>
      </c>
    </row>
    <row r="7" spans="1:146">
      <c r="A7" s="1319" t="s">
        <v>1661</v>
      </c>
      <c r="B7" s="1327" t="s">
        <v>1466</v>
      </c>
      <c r="C7" s="2289">
        <v>179175</v>
      </c>
      <c r="D7" s="2289">
        <v>5478</v>
      </c>
      <c r="E7" s="2289">
        <v>1835</v>
      </c>
      <c r="F7" s="2289">
        <v>3644</v>
      </c>
      <c r="G7" s="1731">
        <v>0</v>
      </c>
      <c r="I7" s="2289">
        <v>172740</v>
      </c>
      <c r="J7" s="2289">
        <v>3790</v>
      </c>
      <c r="K7" s="2289">
        <v>1738</v>
      </c>
      <c r="L7" s="2289">
        <v>2052</v>
      </c>
      <c r="M7" s="1731">
        <v>0</v>
      </c>
      <c r="O7" s="2279">
        <v>172381</v>
      </c>
      <c r="P7" s="2279">
        <v>3899</v>
      </c>
      <c r="Q7" s="2279">
        <v>1626</v>
      </c>
      <c r="R7" s="2279">
        <v>2273</v>
      </c>
      <c r="S7" s="2278">
        <v>0</v>
      </c>
      <c r="U7" s="1761">
        <v>159300</v>
      </c>
      <c r="V7" s="1761">
        <v>6183</v>
      </c>
      <c r="W7" s="1761">
        <v>1491</v>
      </c>
      <c r="X7" s="1761">
        <v>4692</v>
      </c>
      <c r="Y7" s="1761">
        <v>0</v>
      </c>
      <c r="AA7" s="1761">
        <v>153746</v>
      </c>
      <c r="AB7" s="1761">
        <v>3964</v>
      </c>
      <c r="AC7" s="1761">
        <v>1519</v>
      </c>
      <c r="AD7" s="1761">
        <v>2445</v>
      </c>
      <c r="AE7" s="1761">
        <v>0</v>
      </c>
      <c r="AG7" s="1761">
        <v>156268</v>
      </c>
      <c r="AH7" s="1761">
        <v>4892</v>
      </c>
      <c r="AI7" s="1761">
        <v>1585</v>
      </c>
      <c r="AJ7" s="1761">
        <v>3307</v>
      </c>
      <c r="AK7" s="1761">
        <v>0</v>
      </c>
      <c r="AM7" s="1761">
        <v>154807</v>
      </c>
      <c r="AN7" s="1761">
        <v>3480</v>
      </c>
      <c r="AO7" s="1761">
        <v>1610</v>
      </c>
      <c r="AP7" s="1761">
        <v>1870</v>
      </c>
      <c r="AQ7" s="1761">
        <v>0</v>
      </c>
      <c r="AS7" s="1761">
        <v>145543</v>
      </c>
      <c r="AT7" s="1761">
        <v>2976</v>
      </c>
      <c r="AU7" s="1761">
        <v>1557</v>
      </c>
      <c r="AV7" s="1761">
        <v>1418</v>
      </c>
      <c r="AW7" s="1761">
        <v>0</v>
      </c>
      <c r="AY7" s="1761">
        <v>143985</v>
      </c>
      <c r="AZ7" s="1761">
        <v>3014</v>
      </c>
      <c r="BA7" s="1761">
        <v>1628</v>
      </c>
      <c r="BB7" s="1761">
        <v>1386</v>
      </c>
      <c r="BC7" s="1761">
        <v>0</v>
      </c>
      <c r="BE7" s="1761">
        <v>135224</v>
      </c>
      <c r="BF7" s="1761">
        <v>2254</v>
      </c>
      <c r="BG7" s="1761">
        <v>1115</v>
      </c>
      <c r="BH7" s="1761">
        <v>1139</v>
      </c>
      <c r="BI7" s="1761">
        <v>0</v>
      </c>
      <c r="BK7" s="1761">
        <v>133375</v>
      </c>
      <c r="BL7" s="1761">
        <v>2059</v>
      </c>
      <c r="BM7" s="1761">
        <v>1462</v>
      </c>
      <c r="BN7" s="1761">
        <v>597</v>
      </c>
      <c r="BO7" s="1761">
        <v>0</v>
      </c>
      <c r="BQ7" s="1761">
        <v>123702</v>
      </c>
      <c r="BR7" s="1761">
        <v>2880</v>
      </c>
      <c r="BS7" s="1761">
        <v>1511</v>
      </c>
      <c r="BT7" s="1761">
        <v>1369</v>
      </c>
      <c r="BU7" s="1761">
        <v>0</v>
      </c>
      <c r="BW7" s="1761">
        <v>144251</v>
      </c>
      <c r="BX7" s="1761">
        <v>2675</v>
      </c>
      <c r="BY7" s="1761">
        <v>946</v>
      </c>
      <c r="BZ7" s="1761">
        <v>1729</v>
      </c>
      <c r="CA7" s="1761">
        <v>0</v>
      </c>
      <c r="CC7" s="1761">
        <v>142174</v>
      </c>
      <c r="CD7" s="1761">
        <v>3387</v>
      </c>
      <c r="CE7" s="1761">
        <v>1095</v>
      </c>
      <c r="CF7" s="1761">
        <v>2292</v>
      </c>
      <c r="CG7" s="1761">
        <v>0</v>
      </c>
      <c r="CI7" s="1761">
        <v>139477</v>
      </c>
      <c r="CJ7" s="1761">
        <v>3121</v>
      </c>
      <c r="CK7" s="1761">
        <v>1030</v>
      </c>
      <c r="CL7" s="1761">
        <v>2091</v>
      </c>
      <c r="CM7" s="1761">
        <v>0</v>
      </c>
      <c r="CO7" s="1761">
        <v>134849</v>
      </c>
      <c r="CP7" s="1761">
        <v>3044</v>
      </c>
      <c r="CQ7" s="1761">
        <v>1108</v>
      </c>
      <c r="CR7" s="1761">
        <v>1936</v>
      </c>
      <c r="CS7" s="1761">
        <v>0</v>
      </c>
      <c r="CU7" s="1761">
        <v>147418</v>
      </c>
      <c r="CV7" s="1761">
        <v>3302</v>
      </c>
      <c r="CW7" s="1761">
        <v>1379</v>
      </c>
      <c r="CX7" s="1761">
        <v>1923</v>
      </c>
      <c r="CY7" s="1761">
        <v>0</v>
      </c>
      <c r="DA7" s="1761">
        <v>143861</v>
      </c>
      <c r="DB7" s="1761">
        <v>2864</v>
      </c>
      <c r="DC7" s="1761">
        <v>881</v>
      </c>
      <c r="DD7" s="1761">
        <v>1983</v>
      </c>
      <c r="DE7" s="1761">
        <v>0</v>
      </c>
      <c r="DG7" s="1761">
        <v>142430</v>
      </c>
      <c r="DH7" s="1761">
        <v>3361</v>
      </c>
      <c r="DI7" s="1761">
        <v>957</v>
      </c>
      <c r="DJ7" s="1761">
        <v>2404</v>
      </c>
      <c r="DK7" s="1761">
        <v>0</v>
      </c>
      <c r="DM7" s="1761">
        <v>133059</v>
      </c>
      <c r="DN7" s="1761">
        <v>3351</v>
      </c>
      <c r="DO7" s="1761">
        <v>925</v>
      </c>
      <c r="DP7" s="1761">
        <v>2426</v>
      </c>
      <c r="DQ7" s="1761">
        <v>0</v>
      </c>
      <c r="DS7" s="1761">
        <v>131505</v>
      </c>
      <c r="DT7" s="1761">
        <v>3786</v>
      </c>
      <c r="DU7" s="1761">
        <v>753</v>
      </c>
      <c r="DV7" s="1761">
        <v>3033</v>
      </c>
      <c r="DW7" s="1761">
        <v>0</v>
      </c>
      <c r="DY7" s="1761">
        <v>129955</v>
      </c>
      <c r="DZ7" s="1761">
        <v>4041</v>
      </c>
      <c r="EA7" s="1761">
        <v>479</v>
      </c>
      <c r="EB7" s="1761">
        <v>3562</v>
      </c>
      <c r="EC7" s="1761">
        <v>0</v>
      </c>
      <c r="EE7" s="1761">
        <v>120349</v>
      </c>
      <c r="EF7" s="1761">
        <v>4039</v>
      </c>
      <c r="EG7" s="1761">
        <v>670</v>
      </c>
      <c r="EH7" s="1761">
        <v>3369</v>
      </c>
      <c r="EI7" s="1761">
        <v>0</v>
      </c>
      <c r="EK7" s="1761">
        <v>119321</v>
      </c>
      <c r="EL7" s="1761">
        <v>4103</v>
      </c>
      <c r="EM7" s="1761">
        <v>718</v>
      </c>
      <c r="EN7" s="1761">
        <v>3385</v>
      </c>
      <c r="EO7" s="1761">
        <v>0</v>
      </c>
    </row>
    <row r="8" spans="1:146">
      <c r="A8" s="1319" t="s">
        <v>1662</v>
      </c>
      <c r="B8" s="1327" t="s">
        <v>1663</v>
      </c>
      <c r="C8" s="2289">
        <v>490203</v>
      </c>
      <c r="D8" s="2289">
        <v>0</v>
      </c>
      <c r="E8" s="2289">
        <v>0</v>
      </c>
      <c r="F8" s="2289">
        <v>0</v>
      </c>
      <c r="G8" s="1731">
        <v>0</v>
      </c>
      <c r="I8" s="2289">
        <v>484191</v>
      </c>
      <c r="J8" s="2289">
        <v>0</v>
      </c>
      <c r="K8" s="2289">
        <v>0</v>
      </c>
      <c r="L8" s="2289">
        <v>0</v>
      </c>
      <c r="M8" s="1731">
        <v>0</v>
      </c>
      <c r="O8" s="2279">
        <v>469856</v>
      </c>
      <c r="P8" s="2279">
        <v>1197</v>
      </c>
      <c r="Q8" s="2279">
        <v>1198</v>
      </c>
      <c r="R8" s="2279">
        <v>0</v>
      </c>
      <c r="S8" s="2278">
        <v>0</v>
      </c>
      <c r="U8" s="1761">
        <v>447224</v>
      </c>
      <c r="V8" s="1761">
        <v>1672</v>
      </c>
      <c r="W8" s="1761">
        <v>1672</v>
      </c>
      <c r="X8" s="1761">
        <v>0</v>
      </c>
      <c r="Y8" s="1761">
        <v>0</v>
      </c>
      <c r="AA8" s="1761">
        <v>425403</v>
      </c>
      <c r="AB8" s="1761">
        <v>1190</v>
      </c>
      <c r="AC8" s="1761">
        <v>1190</v>
      </c>
      <c r="AD8" s="1761">
        <v>0</v>
      </c>
      <c r="AE8" s="1761">
        <v>0</v>
      </c>
      <c r="AG8" s="1761">
        <v>418729</v>
      </c>
      <c r="AH8" s="1761">
        <v>1083</v>
      </c>
      <c r="AI8" s="1761">
        <v>1083</v>
      </c>
      <c r="AJ8" s="1761">
        <v>0</v>
      </c>
      <c r="AK8" s="1761">
        <v>0</v>
      </c>
      <c r="AM8" s="1761">
        <v>435173</v>
      </c>
      <c r="AN8" s="1761">
        <v>347</v>
      </c>
      <c r="AO8" s="1761">
        <v>347</v>
      </c>
      <c r="AP8" s="1761">
        <v>0</v>
      </c>
      <c r="AQ8" s="1761">
        <v>0</v>
      </c>
      <c r="AS8" s="1761">
        <v>414952</v>
      </c>
      <c r="AT8" s="1761">
        <v>1065</v>
      </c>
      <c r="AU8" s="1761">
        <v>1065</v>
      </c>
      <c r="AV8" s="1761">
        <v>0</v>
      </c>
      <c r="AW8" s="1761">
        <v>0</v>
      </c>
      <c r="AY8" s="1761">
        <v>472530</v>
      </c>
      <c r="AZ8" s="1761">
        <v>8349</v>
      </c>
      <c r="BA8" s="1761">
        <v>8345</v>
      </c>
      <c r="BB8" s="1761">
        <v>4</v>
      </c>
      <c r="BC8" s="1761">
        <v>0</v>
      </c>
      <c r="BE8" s="1761">
        <v>456546</v>
      </c>
      <c r="BF8" s="1761">
        <v>6778</v>
      </c>
      <c r="BG8" s="1761">
        <v>6778</v>
      </c>
      <c r="BH8" s="1761">
        <v>0</v>
      </c>
      <c r="BI8" s="1761">
        <v>0</v>
      </c>
      <c r="BK8" s="1761">
        <v>436892</v>
      </c>
      <c r="BL8" s="1761">
        <v>5630</v>
      </c>
      <c r="BM8" s="1761">
        <v>5630</v>
      </c>
      <c r="BN8" s="1761">
        <v>0</v>
      </c>
      <c r="BO8" s="1761">
        <v>0</v>
      </c>
      <c r="BQ8" s="1761">
        <v>415405</v>
      </c>
      <c r="BR8" s="1761">
        <v>6481</v>
      </c>
      <c r="BS8" s="1761">
        <v>6481</v>
      </c>
      <c r="BT8" s="1761">
        <v>0</v>
      </c>
      <c r="BU8" s="1761">
        <v>0</v>
      </c>
      <c r="BW8" s="1761">
        <v>443143</v>
      </c>
      <c r="BX8" s="1761">
        <v>5162</v>
      </c>
      <c r="BY8" s="1761">
        <v>5162</v>
      </c>
      <c r="BZ8" s="1761">
        <v>0</v>
      </c>
      <c r="CA8" s="1761">
        <v>0</v>
      </c>
      <c r="CC8" s="1761">
        <v>428076</v>
      </c>
      <c r="CD8" s="1761">
        <v>6219</v>
      </c>
      <c r="CE8" s="1761">
        <v>6219</v>
      </c>
      <c r="CF8" s="1761">
        <v>0</v>
      </c>
      <c r="CG8" s="1761">
        <v>0</v>
      </c>
      <c r="CI8" s="1761">
        <v>411373</v>
      </c>
      <c r="CJ8" s="1761">
        <v>5900</v>
      </c>
      <c r="CK8" s="1761">
        <v>5900</v>
      </c>
      <c r="CL8" s="1761">
        <v>0</v>
      </c>
      <c r="CM8" s="1761">
        <v>0</v>
      </c>
      <c r="CO8" s="1761">
        <v>379480</v>
      </c>
      <c r="CP8" s="1761">
        <v>5918</v>
      </c>
      <c r="CQ8" s="1761">
        <v>5918</v>
      </c>
      <c r="CR8" s="1761">
        <v>0</v>
      </c>
      <c r="CS8" s="1761">
        <v>0</v>
      </c>
      <c r="CU8" s="1761">
        <v>364200</v>
      </c>
      <c r="CV8" s="1761">
        <v>5310</v>
      </c>
      <c r="CW8" s="1761">
        <v>5310</v>
      </c>
      <c r="CX8" s="1761">
        <v>0</v>
      </c>
      <c r="CY8" s="1761">
        <v>0</v>
      </c>
      <c r="DA8" s="1761">
        <v>351962</v>
      </c>
      <c r="DB8" s="1761">
        <v>3768</v>
      </c>
      <c r="DC8" s="1761">
        <v>3768</v>
      </c>
      <c r="DD8" s="1761">
        <v>0</v>
      </c>
      <c r="DE8" s="1761">
        <v>0</v>
      </c>
      <c r="DG8" s="1761">
        <v>360738</v>
      </c>
      <c r="DH8" s="1761">
        <v>3401</v>
      </c>
      <c r="DI8" s="1761">
        <v>3401</v>
      </c>
      <c r="DJ8" s="1761">
        <v>0</v>
      </c>
      <c r="DK8" s="1761">
        <v>0</v>
      </c>
      <c r="DM8" s="1761">
        <v>345440</v>
      </c>
      <c r="DN8" s="1761">
        <v>4325</v>
      </c>
      <c r="DO8" s="1761">
        <v>4325</v>
      </c>
      <c r="DP8" s="1761">
        <v>0</v>
      </c>
      <c r="DQ8" s="1761">
        <v>0</v>
      </c>
      <c r="DS8" s="1761">
        <v>353847</v>
      </c>
      <c r="DT8" s="1761">
        <v>4077</v>
      </c>
      <c r="DU8" s="1761">
        <v>4077</v>
      </c>
      <c r="DV8" s="1761">
        <v>0</v>
      </c>
      <c r="DW8" s="1761">
        <v>0</v>
      </c>
      <c r="DY8" s="1761">
        <v>361863</v>
      </c>
      <c r="DZ8" s="1761">
        <v>5240</v>
      </c>
      <c r="EA8" s="1761">
        <v>5240</v>
      </c>
      <c r="EB8" s="1761">
        <v>0</v>
      </c>
      <c r="EC8" s="1761">
        <v>0</v>
      </c>
      <c r="EE8" s="1761">
        <v>349927</v>
      </c>
      <c r="EF8" s="1761">
        <v>4888</v>
      </c>
      <c r="EG8" s="1761">
        <v>4888</v>
      </c>
      <c r="EH8" s="1761">
        <v>0</v>
      </c>
      <c r="EI8" s="1761">
        <v>0</v>
      </c>
      <c r="EK8" s="1761">
        <v>340524</v>
      </c>
      <c r="EL8" s="1761">
        <v>5782</v>
      </c>
      <c r="EM8" s="1761">
        <v>5782</v>
      </c>
      <c r="EN8" s="1761">
        <v>0</v>
      </c>
      <c r="EO8" s="1761">
        <v>0</v>
      </c>
    </row>
    <row r="9" spans="1:146" ht="13.8" thickBot="1">
      <c r="A9" s="1588">
        <v>3</v>
      </c>
      <c r="B9" s="1651" t="s">
        <v>144</v>
      </c>
      <c r="C9" s="2342">
        <v>2057855</v>
      </c>
      <c r="D9" s="2342">
        <v>133932</v>
      </c>
      <c r="E9" s="2342">
        <v>17186</v>
      </c>
      <c r="F9" s="2342">
        <v>116747</v>
      </c>
      <c r="G9" s="1731">
        <v>0</v>
      </c>
      <c r="I9" s="2342">
        <v>2003990</v>
      </c>
      <c r="J9" s="2342">
        <v>127241</v>
      </c>
      <c r="K9" s="2342">
        <v>16188</v>
      </c>
      <c r="L9" s="2342">
        <v>111054</v>
      </c>
      <c r="M9" s="1731">
        <v>0</v>
      </c>
      <c r="O9" s="2280">
        <v>2066848</v>
      </c>
      <c r="P9" s="2280">
        <v>116324</v>
      </c>
      <c r="Q9" s="2280">
        <v>11219</v>
      </c>
      <c r="R9" s="2280">
        <v>105107</v>
      </c>
      <c r="S9" s="2278">
        <v>0</v>
      </c>
      <c r="U9" s="1857">
        <v>1877888</v>
      </c>
      <c r="V9" s="1857">
        <v>121231</v>
      </c>
      <c r="W9" s="1857">
        <v>12457</v>
      </c>
      <c r="X9" s="1857">
        <v>108775</v>
      </c>
      <c r="Y9" s="1857">
        <v>0</v>
      </c>
      <c r="AA9" s="1857">
        <v>1788052</v>
      </c>
      <c r="AB9" s="1857">
        <v>115150</v>
      </c>
      <c r="AC9" s="1857">
        <v>10835</v>
      </c>
      <c r="AD9" s="1857">
        <v>104317</v>
      </c>
      <c r="AE9" s="1857">
        <v>0</v>
      </c>
      <c r="AG9" s="1857">
        <v>1777906</v>
      </c>
      <c r="AH9" s="1857">
        <v>112062</v>
      </c>
      <c r="AI9" s="1857">
        <v>11962</v>
      </c>
      <c r="AJ9" s="1857">
        <v>100102</v>
      </c>
      <c r="AK9" s="1857">
        <v>0</v>
      </c>
      <c r="AM9" s="1857">
        <v>1852316</v>
      </c>
      <c r="AN9" s="1857">
        <v>117803</v>
      </c>
      <c r="AO9" s="1857">
        <v>21919</v>
      </c>
      <c r="AP9" s="1857">
        <v>95884</v>
      </c>
      <c r="AQ9" s="1857">
        <v>0</v>
      </c>
      <c r="AS9" s="1857">
        <v>1751405</v>
      </c>
      <c r="AT9" s="1857">
        <v>108375</v>
      </c>
      <c r="AU9" s="1857">
        <v>22218</v>
      </c>
      <c r="AV9" s="1857">
        <v>86157</v>
      </c>
      <c r="AW9" s="1857">
        <v>0</v>
      </c>
      <c r="AY9" s="1857">
        <v>2054178</v>
      </c>
      <c r="AZ9" s="1857">
        <v>112339</v>
      </c>
      <c r="BA9" s="1857">
        <v>27306</v>
      </c>
      <c r="BB9" s="1857">
        <v>85033</v>
      </c>
      <c r="BC9" s="1857">
        <v>0</v>
      </c>
      <c r="BE9" s="1857">
        <v>1940460</v>
      </c>
      <c r="BF9" s="1857">
        <v>99041</v>
      </c>
      <c r="BG9" s="1857">
        <v>20801</v>
      </c>
      <c r="BH9" s="1857">
        <v>78241</v>
      </c>
      <c r="BI9" s="1857">
        <v>0</v>
      </c>
      <c r="BK9" s="1857">
        <v>1917494</v>
      </c>
      <c r="BL9" s="1857">
        <v>95843</v>
      </c>
      <c r="BM9" s="1857">
        <v>16226</v>
      </c>
      <c r="BN9" s="1857">
        <v>79618</v>
      </c>
      <c r="BO9" s="1857">
        <v>0</v>
      </c>
      <c r="BQ9" s="1857">
        <v>1846106</v>
      </c>
      <c r="BR9" s="1857">
        <v>99016</v>
      </c>
      <c r="BS9" s="1857">
        <v>17053</v>
      </c>
      <c r="BT9" s="1857">
        <v>81963</v>
      </c>
      <c r="BU9" s="1857">
        <v>0</v>
      </c>
      <c r="BW9" s="1857">
        <v>1939898</v>
      </c>
      <c r="BX9" s="1857">
        <v>93471</v>
      </c>
      <c r="BY9" s="1857">
        <v>14925</v>
      </c>
      <c r="BZ9" s="1857">
        <v>78546</v>
      </c>
      <c r="CA9" s="1857">
        <v>0</v>
      </c>
      <c r="CC9" s="1857">
        <v>1870339</v>
      </c>
      <c r="CD9" s="1857">
        <v>94394</v>
      </c>
      <c r="CE9" s="1857">
        <v>16119</v>
      </c>
      <c r="CF9" s="1857">
        <v>78275</v>
      </c>
      <c r="CG9" s="1857">
        <v>0</v>
      </c>
      <c r="CI9" s="1857">
        <v>1829149</v>
      </c>
      <c r="CJ9" s="1857">
        <v>90773</v>
      </c>
      <c r="CK9" s="1857">
        <v>14678</v>
      </c>
      <c r="CL9" s="1857">
        <v>76095</v>
      </c>
      <c r="CM9" s="1857">
        <v>0</v>
      </c>
      <c r="CO9" s="1857">
        <v>1725374</v>
      </c>
      <c r="CP9" s="1857">
        <v>90196</v>
      </c>
      <c r="CQ9" s="1857">
        <v>16738</v>
      </c>
      <c r="CR9" s="1857">
        <v>73458</v>
      </c>
      <c r="CS9" s="1857">
        <v>0</v>
      </c>
      <c r="CU9" s="1857">
        <v>1713336</v>
      </c>
      <c r="CV9" s="1857">
        <v>89545</v>
      </c>
      <c r="CW9" s="1857">
        <v>16617</v>
      </c>
      <c r="CX9" s="1857">
        <v>72929</v>
      </c>
      <c r="CY9" s="1857">
        <v>0</v>
      </c>
      <c r="DA9" s="1857">
        <v>1631179</v>
      </c>
      <c r="DB9" s="1857">
        <v>84363</v>
      </c>
      <c r="DC9" s="1857">
        <v>14122</v>
      </c>
      <c r="DD9" s="1857">
        <v>70241</v>
      </c>
      <c r="DE9" s="1857">
        <v>0</v>
      </c>
      <c r="DG9" s="1857">
        <v>1621877</v>
      </c>
      <c r="DH9" s="1857">
        <v>87605</v>
      </c>
      <c r="DI9" s="1857">
        <v>16740</v>
      </c>
      <c r="DJ9" s="1857">
        <v>70865</v>
      </c>
      <c r="DK9" s="1857">
        <v>0</v>
      </c>
      <c r="DM9" s="1857">
        <v>1560417</v>
      </c>
      <c r="DN9" s="1857">
        <v>89845</v>
      </c>
      <c r="DO9" s="1857">
        <v>16717</v>
      </c>
      <c r="DP9" s="1857">
        <v>73128</v>
      </c>
      <c r="DQ9" s="1857">
        <v>0</v>
      </c>
      <c r="DS9" s="1857">
        <v>1511177</v>
      </c>
      <c r="DT9" s="1857">
        <v>85511</v>
      </c>
      <c r="DU9" s="1857">
        <v>13925</v>
      </c>
      <c r="DV9" s="1857">
        <v>71586</v>
      </c>
      <c r="DW9" s="1857">
        <v>0</v>
      </c>
      <c r="DY9" s="1857">
        <v>1538889</v>
      </c>
      <c r="DZ9" s="1857">
        <v>85045</v>
      </c>
      <c r="EA9" s="1857">
        <v>13226</v>
      </c>
      <c r="EB9" s="1857">
        <v>71819</v>
      </c>
      <c r="EC9" s="1857">
        <v>0</v>
      </c>
      <c r="EE9" s="1857">
        <v>1462595</v>
      </c>
      <c r="EF9" s="1857">
        <v>83506</v>
      </c>
      <c r="EG9" s="1857">
        <v>12408</v>
      </c>
      <c r="EH9" s="1857">
        <v>71098</v>
      </c>
      <c r="EI9" s="1857">
        <v>0</v>
      </c>
      <c r="EK9" s="1857">
        <v>1358261</v>
      </c>
      <c r="EL9" s="1857">
        <v>61683</v>
      </c>
      <c r="EM9" s="1857">
        <v>12883</v>
      </c>
      <c r="EN9" s="1857">
        <v>48800</v>
      </c>
      <c r="EO9" s="1857">
        <v>0</v>
      </c>
    </row>
    <row r="10" spans="1:146">
      <c r="A10" s="1588">
        <v>4</v>
      </c>
      <c r="B10" s="1130" t="s">
        <v>1664</v>
      </c>
      <c r="C10" s="2343">
        <v>17558</v>
      </c>
      <c r="D10" s="2343">
        <v>68</v>
      </c>
      <c r="E10" s="2343">
        <v>68</v>
      </c>
      <c r="F10" s="1766">
        <v>0</v>
      </c>
      <c r="G10" s="1766">
        <v>0</v>
      </c>
      <c r="I10" s="2343">
        <v>17493</v>
      </c>
      <c r="J10" s="2343">
        <v>73</v>
      </c>
      <c r="K10" s="2343">
        <v>73</v>
      </c>
      <c r="L10" s="1766">
        <v>0</v>
      </c>
      <c r="M10" s="1766">
        <v>0</v>
      </c>
      <c r="O10" s="2281">
        <v>16154</v>
      </c>
      <c r="P10" s="2281">
        <v>44</v>
      </c>
      <c r="Q10" s="2281">
        <v>44</v>
      </c>
      <c r="R10" s="2282">
        <v>0</v>
      </c>
      <c r="S10" s="2282">
        <v>0</v>
      </c>
      <c r="U10" s="1761">
        <v>14433</v>
      </c>
      <c r="V10" s="1761">
        <v>43</v>
      </c>
      <c r="W10" s="1761">
        <v>43</v>
      </c>
      <c r="X10" s="1761">
        <v>0</v>
      </c>
      <c r="Y10" s="1761">
        <v>0</v>
      </c>
      <c r="AA10" s="1761">
        <v>18720</v>
      </c>
      <c r="AB10" s="1761">
        <v>18</v>
      </c>
      <c r="AC10" s="1761">
        <v>18</v>
      </c>
      <c r="AD10" s="1761">
        <v>0</v>
      </c>
      <c r="AE10" s="1761">
        <v>0</v>
      </c>
      <c r="AG10" s="1761">
        <v>20889</v>
      </c>
      <c r="AH10" s="1761">
        <v>0</v>
      </c>
      <c r="AI10" s="1761">
        <v>0</v>
      </c>
      <c r="AJ10" s="1761">
        <v>0</v>
      </c>
      <c r="AK10" s="1761">
        <v>0</v>
      </c>
      <c r="AM10" s="1761">
        <v>23249</v>
      </c>
      <c r="AN10" s="1761">
        <v>39</v>
      </c>
      <c r="AO10" s="1761">
        <v>39</v>
      </c>
      <c r="AP10" s="1761">
        <v>0</v>
      </c>
      <c r="AQ10" s="1761">
        <v>0</v>
      </c>
      <c r="AS10" s="1761">
        <v>20194</v>
      </c>
      <c r="AT10" s="1761">
        <v>60</v>
      </c>
      <c r="AU10" s="1761">
        <v>60</v>
      </c>
      <c r="AV10" s="1761">
        <v>0</v>
      </c>
      <c r="AW10" s="1761">
        <v>0</v>
      </c>
      <c r="AY10" s="1761">
        <v>17459</v>
      </c>
      <c r="AZ10" s="1761">
        <v>35</v>
      </c>
      <c r="BA10" s="1761">
        <v>34</v>
      </c>
      <c r="BB10" s="1761">
        <v>0</v>
      </c>
      <c r="BC10" s="1761">
        <v>0</v>
      </c>
      <c r="BE10" s="1761">
        <v>18838</v>
      </c>
      <c r="BF10" s="1761">
        <v>23</v>
      </c>
      <c r="BG10" s="1761">
        <v>21</v>
      </c>
      <c r="BH10" s="1761">
        <v>1</v>
      </c>
      <c r="BI10" s="1761">
        <v>0</v>
      </c>
      <c r="BK10" s="1761">
        <v>19630</v>
      </c>
      <c r="BL10" s="1761">
        <v>85</v>
      </c>
      <c r="BM10" s="1761">
        <v>85</v>
      </c>
      <c r="BN10" s="1761">
        <v>0</v>
      </c>
      <c r="BO10" s="1761">
        <v>0</v>
      </c>
      <c r="BQ10" s="1761">
        <v>17195</v>
      </c>
      <c r="BR10" s="1761">
        <v>79</v>
      </c>
      <c r="BS10" s="1761">
        <v>79</v>
      </c>
      <c r="BT10" s="1761">
        <v>0</v>
      </c>
      <c r="BU10" s="1761">
        <v>0</v>
      </c>
      <c r="BW10" s="1761">
        <v>28061</v>
      </c>
      <c r="BX10" s="1761">
        <v>841</v>
      </c>
      <c r="BY10" s="1761">
        <v>308</v>
      </c>
      <c r="BZ10" s="1761">
        <v>532</v>
      </c>
      <c r="CA10" s="1761">
        <v>0</v>
      </c>
      <c r="CC10" s="1761">
        <v>27683</v>
      </c>
      <c r="CD10" s="1761">
        <v>704</v>
      </c>
      <c r="CE10" s="1761">
        <v>171</v>
      </c>
      <c r="CF10" s="1761">
        <v>533</v>
      </c>
      <c r="CG10" s="1761">
        <v>0</v>
      </c>
      <c r="CI10" s="1761">
        <v>25217</v>
      </c>
      <c r="CJ10" s="1761">
        <v>626</v>
      </c>
      <c r="CK10" s="1761">
        <v>129</v>
      </c>
      <c r="CL10" s="1761">
        <v>497</v>
      </c>
      <c r="CM10" s="1761">
        <v>0</v>
      </c>
      <c r="CO10" s="1761">
        <v>23388</v>
      </c>
      <c r="CP10" s="1761">
        <v>623</v>
      </c>
      <c r="CQ10" s="1761">
        <v>67</v>
      </c>
      <c r="CR10" s="1761">
        <v>556</v>
      </c>
      <c r="CS10" s="1761">
        <v>0</v>
      </c>
      <c r="CU10" s="1761">
        <v>23101</v>
      </c>
      <c r="CV10" s="1761">
        <v>621</v>
      </c>
      <c r="CW10" s="1761">
        <v>103</v>
      </c>
      <c r="CX10" s="1761">
        <v>518</v>
      </c>
      <c r="CY10" s="1761">
        <v>0</v>
      </c>
      <c r="DA10" s="1761">
        <v>22055</v>
      </c>
      <c r="DB10" s="1761">
        <v>575</v>
      </c>
      <c r="DC10" s="1761">
        <v>221</v>
      </c>
      <c r="DD10" s="1761">
        <v>354</v>
      </c>
      <c r="DE10" s="1761">
        <v>0</v>
      </c>
      <c r="DG10" s="1761">
        <v>6202</v>
      </c>
      <c r="DH10" s="1761">
        <v>152</v>
      </c>
      <c r="DI10" s="1761">
        <v>0</v>
      </c>
      <c r="DJ10" s="1761">
        <v>151</v>
      </c>
      <c r="DK10" s="1761">
        <v>0</v>
      </c>
      <c r="DM10" s="1858">
        <v>6586</v>
      </c>
      <c r="DN10" s="1858">
        <v>246</v>
      </c>
      <c r="DO10" s="1858">
        <v>34</v>
      </c>
      <c r="DP10" s="1858">
        <v>212</v>
      </c>
      <c r="DQ10" s="1858">
        <v>0</v>
      </c>
      <c r="DS10" s="1858">
        <v>4848</v>
      </c>
      <c r="DT10" s="1858">
        <v>505</v>
      </c>
      <c r="DU10" s="1858">
        <v>45</v>
      </c>
      <c r="DV10" s="1858">
        <v>460</v>
      </c>
      <c r="DW10" s="1858">
        <v>0</v>
      </c>
      <c r="DY10" s="1858">
        <v>5199</v>
      </c>
      <c r="DZ10" s="1858">
        <v>522</v>
      </c>
      <c r="EA10" s="1858">
        <v>1</v>
      </c>
      <c r="EB10" s="1858">
        <v>521</v>
      </c>
      <c r="EC10" s="1858">
        <v>0</v>
      </c>
      <c r="EE10" s="1858">
        <v>4610</v>
      </c>
      <c r="EF10" s="1858">
        <v>133</v>
      </c>
      <c r="EG10" s="1858">
        <v>0</v>
      </c>
      <c r="EH10" s="1858">
        <v>133</v>
      </c>
      <c r="EI10" s="1858">
        <v>0</v>
      </c>
      <c r="EK10" s="1858">
        <v>4964</v>
      </c>
      <c r="EL10" s="1858">
        <v>427</v>
      </c>
      <c r="EM10" s="1858">
        <v>0</v>
      </c>
      <c r="EN10" s="1858">
        <v>427</v>
      </c>
      <c r="EO10" s="1858">
        <v>0</v>
      </c>
    </row>
    <row r="11" spans="1:146" ht="12.75" customHeight="1">
      <c r="B11" s="1859" t="s">
        <v>1665</v>
      </c>
      <c r="C11" s="1860"/>
      <c r="D11" s="1860"/>
      <c r="E11" s="1860"/>
      <c r="F11" s="1860"/>
      <c r="G11" s="1860"/>
      <c r="I11" s="1860"/>
      <c r="J11" s="1860"/>
      <c r="K11" s="1860"/>
      <c r="L11" s="1860"/>
      <c r="M11" s="1860"/>
      <c r="O11" s="1860"/>
      <c r="P11" s="1860"/>
      <c r="Q11" s="1860"/>
      <c r="R11" s="1860"/>
      <c r="S11" s="1860"/>
      <c r="U11" s="1860"/>
      <c r="V11" s="1860"/>
      <c r="W11" s="1860"/>
      <c r="X11" s="1860"/>
      <c r="Y11" s="1860"/>
      <c r="AA11" s="1860"/>
      <c r="AB11" s="1860"/>
      <c r="AC11" s="1860"/>
      <c r="AD11" s="1860"/>
      <c r="AE11" s="1860"/>
      <c r="AG11" s="1860"/>
      <c r="AH11" s="1860"/>
      <c r="AI11" s="1860"/>
      <c r="AJ11" s="1860"/>
      <c r="AK11" s="1860"/>
      <c r="AM11" s="1860"/>
      <c r="AN11" s="1860"/>
      <c r="AO11" s="1860"/>
      <c r="AP11" s="1860"/>
      <c r="AQ11" s="1860"/>
      <c r="AS11" s="1860"/>
      <c r="AT11" s="1860"/>
      <c r="AU11" s="1860"/>
      <c r="AV11" s="1860"/>
      <c r="AW11" s="1860"/>
      <c r="AY11" s="1860"/>
      <c r="AZ11" s="1860"/>
      <c r="BA11" s="1860"/>
      <c r="BB11" s="1860"/>
      <c r="BC11" s="1860"/>
      <c r="BE11" s="1860"/>
      <c r="BF11" s="1860"/>
      <c r="BG11" s="1860"/>
      <c r="BH11" s="1860"/>
      <c r="BI11" s="1860"/>
      <c r="BK11" s="1860"/>
      <c r="BL11" s="1860"/>
      <c r="BM11" s="1860"/>
      <c r="BN11" s="1860"/>
      <c r="BO11" s="1860"/>
      <c r="BQ11" s="1860"/>
      <c r="BR11" s="1860"/>
      <c r="BS11" s="1860"/>
      <c r="BT11" s="1860"/>
      <c r="BU11" s="1860"/>
      <c r="BW11" s="1860"/>
      <c r="BX11" s="1860"/>
      <c r="BY11" s="1860"/>
      <c r="BZ11" s="1860"/>
      <c r="CA11" s="1860"/>
      <c r="CC11" s="1860"/>
      <c r="CD11" s="1860"/>
      <c r="CE11" s="1860"/>
      <c r="CF11" s="1860"/>
      <c r="CG11" s="1860"/>
      <c r="CI11" s="1860"/>
      <c r="CJ11" s="1860"/>
      <c r="CK11" s="1860"/>
      <c r="CL11" s="1860"/>
      <c r="CM11" s="1860"/>
      <c r="CO11" s="1860"/>
      <c r="CP11" s="1860"/>
      <c r="CQ11" s="1860"/>
      <c r="CR11" s="1860"/>
      <c r="CS11" s="1860"/>
      <c r="CU11" s="1860"/>
      <c r="CV11" s="1860"/>
      <c r="CW11" s="1860"/>
      <c r="CX11" s="1860"/>
      <c r="CY11" s="1860"/>
      <c r="DA11" s="1860"/>
      <c r="DB11" s="1860"/>
      <c r="DC11" s="1860"/>
      <c r="DD11" s="1860"/>
      <c r="DE11" s="1860"/>
      <c r="DG11" s="1860"/>
      <c r="DH11" s="1860"/>
      <c r="DI11" s="1860"/>
      <c r="DJ11" s="1860"/>
      <c r="DK11" s="1860"/>
      <c r="DM11" s="1860"/>
      <c r="DN11" s="1860"/>
      <c r="DO11" s="1860"/>
      <c r="DP11" s="1860"/>
      <c r="DQ11" s="1860"/>
      <c r="DS11" s="1860"/>
      <c r="DT11" s="1860"/>
      <c r="DU11" s="1860"/>
      <c r="DV11" s="1860"/>
      <c r="DW11" s="1860"/>
      <c r="DY11" s="1860"/>
      <c r="DZ11" s="1860"/>
      <c r="EA11" s="1860"/>
      <c r="EB11" s="1860"/>
      <c r="EC11" s="1860"/>
      <c r="EE11" s="1860"/>
      <c r="EF11" s="1860"/>
      <c r="EG11" s="1860"/>
      <c r="EH11" s="1860"/>
      <c r="EI11" s="1860"/>
      <c r="EK11" s="1860"/>
      <c r="EL11" s="1860"/>
      <c r="EM11" s="1860"/>
      <c r="EN11" s="1860"/>
      <c r="EO11" s="1860"/>
    </row>
    <row r="12" spans="1:146">
      <c r="B12" s="1325"/>
      <c r="C12" s="1663"/>
      <c r="D12" s="1663"/>
      <c r="E12" s="1663"/>
      <c r="F12" s="1663"/>
      <c r="G12" s="1663"/>
      <c r="I12" s="1663"/>
      <c r="J12" s="1663"/>
      <c r="K12" s="1663"/>
      <c r="L12" s="1663"/>
      <c r="M12" s="1663"/>
      <c r="O12" s="1663"/>
      <c r="P12" s="1663"/>
      <c r="Q12" s="1663"/>
      <c r="R12" s="1663"/>
      <c r="S12" s="1663"/>
      <c r="U12" s="1663"/>
      <c r="V12" s="1663"/>
      <c r="W12" s="1663"/>
      <c r="X12" s="1663"/>
      <c r="Y12" s="1663"/>
      <c r="AA12" s="1663"/>
      <c r="AB12" s="1663"/>
      <c r="AC12" s="1663"/>
      <c r="AD12" s="1663"/>
      <c r="AE12" s="1663"/>
      <c r="AG12" s="1663"/>
      <c r="AH12" s="1663"/>
      <c r="AI12" s="1663"/>
      <c r="AJ12" s="1663"/>
      <c r="AK12" s="1663"/>
      <c r="AM12" s="1663"/>
      <c r="AN12" s="1663"/>
      <c r="AO12" s="1663"/>
      <c r="AP12" s="1663"/>
      <c r="AQ12" s="1663"/>
      <c r="AS12" s="1663"/>
      <c r="AT12" s="1663"/>
      <c r="AU12" s="1663"/>
      <c r="AV12" s="1663"/>
      <c r="AW12" s="1663"/>
      <c r="AY12" s="1663"/>
      <c r="AZ12" s="1663"/>
      <c r="BA12" s="1663"/>
      <c r="BB12" s="1663"/>
      <c r="BC12" s="1663"/>
      <c r="BE12" s="1663"/>
      <c r="BF12" s="1663"/>
      <c r="BG12" s="1663"/>
      <c r="BH12" s="1663"/>
      <c r="BI12" s="1663"/>
      <c r="BK12" s="1663"/>
      <c r="BL12" s="1663"/>
      <c r="BM12" s="1663"/>
      <c r="BN12" s="1663"/>
      <c r="BO12" s="1663"/>
      <c r="BQ12" s="1663"/>
      <c r="BR12" s="1663"/>
      <c r="BS12" s="1663"/>
      <c r="BT12" s="1663"/>
      <c r="BU12" s="1663"/>
      <c r="BW12" s="1663"/>
      <c r="BX12" s="1663"/>
      <c r="BY12" s="1663"/>
      <c r="BZ12" s="1663"/>
      <c r="CA12" s="1663"/>
      <c r="CC12" s="1663"/>
      <c r="CD12" s="1663"/>
      <c r="CE12" s="1663"/>
      <c r="CF12" s="1663"/>
      <c r="CG12" s="1663"/>
      <c r="CI12" s="1663"/>
      <c r="CJ12" s="1663"/>
      <c r="CK12" s="1663"/>
      <c r="CL12" s="1663"/>
      <c r="CM12" s="1663"/>
      <c r="CO12" s="1663"/>
      <c r="CP12" s="1663"/>
      <c r="CQ12" s="1663"/>
      <c r="CR12" s="1663"/>
      <c r="CS12" s="1663"/>
      <c r="CU12" s="1663"/>
      <c r="CV12" s="1663"/>
      <c r="CW12" s="1663"/>
      <c r="CX12" s="1663"/>
      <c r="CY12" s="1663"/>
      <c r="DA12" s="1663"/>
      <c r="DB12" s="1663"/>
      <c r="DC12" s="1663"/>
      <c r="DD12" s="1663"/>
      <c r="DE12" s="1663"/>
      <c r="DG12" s="1663"/>
      <c r="DH12" s="1663"/>
      <c r="DI12" s="1663"/>
      <c r="DJ12" s="1663"/>
      <c r="DK12" s="1663"/>
      <c r="DM12" s="1663"/>
      <c r="DN12" s="1663"/>
      <c r="DO12" s="1663"/>
      <c r="DP12" s="1663"/>
      <c r="DQ12" s="1663"/>
      <c r="DS12" s="1663"/>
      <c r="DT12" s="1663"/>
      <c r="DU12" s="1663"/>
      <c r="DV12" s="1663"/>
      <c r="DW12" s="1663"/>
      <c r="DY12" s="1663"/>
      <c r="DZ12" s="1663"/>
      <c r="EA12" s="1663"/>
      <c r="EB12" s="1663"/>
      <c r="EC12" s="1663"/>
      <c r="EE12" s="1663"/>
      <c r="EF12" s="1663"/>
      <c r="EG12" s="1663"/>
      <c r="EH12" s="1663"/>
      <c r="EI12" s="1663"/>
      <c r="EK12" s="1663"/>
      <c r="EL12" s="1663"/>
      <c r="EM12" s="1663"/>
      <c r="EN12" s="1663"/>
      <c r="EO12" s="1663"/>
    </row>
  </sheetData>
  <hyperlinks>
    <hyperlink ref="B2" location="Contents!C30" display="Credit Risk mitigation techniques - overview(1)" xr:uid="{3AE35288-061C-4DAF-8B4C-93E1DE9274B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165E-ECA9-446D-A677-CA7DD52ED866}">
  <sheetPr codeName="Planilha32">
    <tabColor rgb="FF73C6A1"/>
  </sheetPr>
  <dimension ref="A1:CH24"/>
  <sheetViews>
    <sheetView showGridLines="0" topLeftCell="B1" zoomScale="80" zoomScaleNormal="80" workbookViewId="0">
      <selection activeCell="C6" sqref="C6:H24"/>
    </sheetView>
  </sheetViews>
  <sheetFormatPr defaultColWidth="9.21875" defaultRowHeight="13.2"/>
  <cols>
    <col min="1" max="1" width="76" style="1118" hidden="1" customWidth="1"/>
    <col min="2" max="2" width="55.77734375" style="1118" customWidth="1"/>
    <col min="3" max="6" width="16.21875" style="1118" customWidth="1"/>
    <col min="7" max="8" width="15" style="1118" customWidth="1"/>
    <col min="9" max="9" width="1.21875" style="1118" customWidth="1"/>
    <col min="10" max="13" width="16.21875" style="1118" customWidth="1"/>
    <col min="14" max="15" width="15" style="1118" customWidth="1"/>
    <col min="16" max="16" width="1.21875" style="1118" customWidth="1"/>
    <col min="17" max="20" width="16.21875" style="1118" customWidth="1"/>
    <col min="21" max="22" width="15" style="1118" customWidth="1"/>
    <col min="23" max="23" width="1.21875" style="1118" customWidth="1"/>
    <col min="24" max="27" width="16.21875" style="1118" customWidth="1"/>
    <col min="28" max="29" width="15" style="1118" customWidth="1"/>
    <col min="30" max="30" width="1.21875" style="1118" customWidth="1"/>
    <col min="31" max="34" width="16.21875" style="1118" customWidth="1"/>
    <col min="35" max="36" width="15" style="1118" customWidth="1"/>
    <col min="37" max="37" width="1.21875" style="1118" customWidth="1"/>
    <col min="38" max="41" width="16.21875" style="1118" customWidth="1"/>
    <col min="42" max="43" width="15" style="1118" customWidth="1"/>
    <col min="44" max="44" width="1.21875" style="1118" customWidth="1"/>
    <col min="45" max="48" width="16.21875" style="1118" customWidth="1"/>
    <col min="49" max="50" width="15" style="1118" customWidth="1"/>
    <col min="51" max="51" width="1.21875" style="1118" customWidth="1"/>
    <col min="52" max="55" width="16.21875" style="1118" customWidth="1"/>
    <col min="56" max="57" width="15" style="1118" customWidth="1"/>
    <col min="58" max="58" width="1.21875" style="1118" customWidth="1"/>
    <col min="59" max="62" width="16.21875" style="1118" customWidth="1"/>
    <col min="63" max="64" width="15" style="1118" customWidth="1"/>
    <col min="65" max="65" width="1.21875" style="1118" customWidth="1"/>
    <col min="66" max="69" width="16.21875" style="1118" customWidth="1"/>
    <col min="70" max="71" width="15" style="1118" customWidth="1"/>
    <col min="72" max="72" width="1.21875" style="1118" customWidth="1"/>
    <col min="73" max="76" width="16.21875" style="1118" customWidth="1"/>
    <col min="77" max="78" width="15" style="1118" customWidth="1"/>
    <col min="79" max="79" width="1.21875" style="1118" customWidth="1"/>
    <col min="80" max="83" width="16.21875" style="1118" customWidth="1"/>
    <col min="84" max="85" width="15" style="1118" customWidth="1"/>
    <col min="86" max="86" width="1.21875" style="1118" customWidth="1"/>
    <col min="87" max="16384" width="9.21875" style="1118"/>
  </cols>
  <sheetData>
    <row r="1" spans="1:86" s="1209" customFormat="1" ht="5.25" customHeight="1">
      <c r="A1" s="1324"/>
      <c r="B1" s="1210"/>
      <c r="C1" s="1211"/>
      <c r="D1" s="1211"/>
      <c r="E1" s="1211"/>
      <c r="F1" s="1211"/>
      <c r="G1" s="1211"/>
      <c r="H1" s="1211"/>
      <c r="I1" s="1210"/>
      <c r="J1" s="1211"/>
      <c r="K1" s="1211"/>
      <c r="L1" s="1211"/>
      <c r="M1" s="1211"/>
      <c r="N1" s="1211"/>
      <c r="O1" s="1211"/>
      <c r="P1" s="1210"/>
      <c r="Q1" s="1211"/>
      <c r="R1" s="1211"/>
      <c r="S1" s="1211"/>
      <c r="T1" s="1211"/>
      <c r="U1" s="1211"/>
      <c r="V1" s="1211"/>
      <c r="W1" s="1210"/>
      <c r="X1" s="1211"/>
      <c r="Y1" s="1211"/>
      <c r="Z1" s="1211"/>
      <c r="AA1" s="1211"/>
      <c r="AB1" s="1211"/>
      <c r="AC1" s="1211"/>
      <c r="AD1" s="1210"/>
      <c r="AE1" s="1211"/>
      <c r="AF1" s="1211"/>
      <c r="AG1" s="1211"/>
      <c r="AH1" s="1211"/>
      <c r="AI1" s="1211"/>
      <c r="AJ1" s="1211"/>
      <c r="AK1" s="1210"/>
      <c r="AL1" s="1211"/>
      <c r="AM1" s="1211"/>
      <c r="AN1" s="1211"/>
      <c r="AO1" s="1211"/>
      <c r="AP1" s="1211"/>
      <c r="AQ1" s="1211"/>
      <c r="AR1" s="1210"/>
      <c r="AS1" s="1211"/>
      <c r="AT1" s="1211"/>
      <c r="AU1" s="1211"/>
      <c r="AV1" s="1211"/>
      <c r="AW1" s="1211"/>
      <c r="AX1" s="1211"/>
      <c r="AY1" s="1210"/>
      <c r="AZ1" s="1211"/>
      <c r="BA1" s="1211"/>
      <c r="BB1" s="1211"/>
      <c r="BC1" s="1211"/>
      <c r="BD1" s="1211"/>
      <c r="BE1" s="1211"/>
      <c r="BF1" s="1210"/>
      <c r="BG1" s="1211"/>
      <c r="BH1" s="1211"/>
      <c r="BI1" s="1211"/>
      <c r="BJ1" s="1211"/>
      <c r="BK1" s="1211"/>
      <c r="BL1" s="1211"/>
      <c r="BM1" s="1210"/>
      <c r="BN1" s="1211"/>
      <c r="BO1" s="1211"/>
      <c r="BP1" s="1211"/>
      <c r="BQ1" s="1211"/>
      <c r="BR1" s="1211"/>
      <c r="BS1" s="1211"/>
      <c r="BT1" s="1210"/>
      <c r="BU1" s="1211"/>
      <c r="BV1" s="1211"/>
      <c r="BW1" s="1211"/>
      <c r="BX1" s="1211"/>
      <c r="BY1" s="1211"/>
      <c r="BZ1" s="1211"/>
      <c r="CA1" s="1210"/>
      <c r="CB1" s="1211"/>
      <c r="CC1" s="1211"/>
      <c r="CD1" s="1211"/>
      <c r="CE1" s="1211"/>
      <c r="CF1" s="1211"/>
      <c r="CG1" s="1211"/>
      <c r="CH1" s="1210"/>
    </row>
    <row r="2" spans="1:86" s="1572" customFormat="1" ht="15.75" customHeight="1">
      <c r="B2" s="1645" t="s">
        <v>1666</v>
      </c>
      <c r="C2" s="1646"/>
      <c r="D2" s="1646"/>
      <c r="E2" s="1646"/>
      <c r="F2" s="1646"/>
      <c r="G2" s="1646"/>
      <c r="H2" s="1646"/>
      <c r="I2" s="1645"/>
      <c r="J2" s="1646"/>
      <c r="K2" s="1646"/>
      <c r="L2" s="1646"/>
      <c r="M2" s="1646"/>
      <c r="N2" s="1646"/>
      <c r="O2" s="1646"/>
      <c r="P2" s="1645"/>
      <c r="Q2" s="1646"/>
      <c r="R2" s="1646"/>
      <c r="S2" s="1646"/>
      <c r="T2" s="1646"/>
      <c r="U2" s="1646"/>
      <c r="V2" s="1646"/>
      <c r="W2" s="1645"/>
      <c r="X2" s="1646"/>
      <c r="Y2" s="1646"/>
      <c r="Z2" s="1646"/>
      <c r="AA2" s="1646"/>
      <c r="AB2" s="1646"/>
      <c r="AC2" s="1646"/>
      <c r="AD2" s="1645"/>
      <c r="AE2" s="1646"/>
      <c r="AF2" s="1646"/>
      <c r="AG2" s="1646"/>
      <c r="AH2" s="1646"/>
      <c r="AI2" s="1646"/>
      <c r="AJ2" s="1646"/>
      <c r="AK2" s="1645"/>
      <c r="AL2" s="1646"/>
      <c r="AM2" s="1646"/>
      <c r="AN2" s="1646"/>
      <c r="AO2" s="1646"/>
      <c r="AP2" s="1646"/>
      <c r="AQ2" s="1646"/>
      <c r="AR2" s="1645"/>
      <c r="AS2" s="1646"/>
      <c r="AT2" s="1646"/>
      <c r="AU2" s="1646"/>
      <c r="AV2" s="1646"/>
      <c r="AW2" s="1646"/>
      <c r="AX2" s="1646"/>
      <c r="AY2" s="1645"/>
      <c r="AZ2" s="1646"/>
      <c r="BA2" s="1646"/>
      <c r="BB2" s="1646"/>
      <c r="BC2" s="1646"/>
      <c r="BD2" s="1646"/>
      <c r="BE2" s="1646"/>
      <c r="BF2" s="1645"/>
      <c r="BG2" s="1646"/>
      <c r="BH2" s="1646"/>
      <c r="BI2" s="1646"/>
      <c r="BJ2" s="1646"/>
      <c r="BK2" s="1646"/>
      <c r="BL2" s="1646"/>
      <c r="BM2" s="1645"/>
      <c r="BN2" s="1646"/>
      <c r="BO2" s="1646"/>
      <c r="BP2" s="1646"/>
      <c r="BQ2" s="1646"/>
      <c r="BR2" s="1646"/>
      <c r="BS2" s="1646"/>
      <c r="BT2" s="1645"/>
      <c r="BU2" s="1646"/>
      <c r="BV2" s="1646"/>
      <c r="BW2" s="1646"/>
      <c r="BX2" s="1646"/>
      <c r="BY2" s="1646"/>
      <c r="BZ2" s="1646"/>
      <c r="CA2" s="1645"/>
      <c r="CB2" s="1646"/>
      <c r="CC2" s="1646"/>
      <c r="CD2" s="1646"/>
      <c r="CE2" s="1646"/>
      <c r="CF2" s="1646"/>
      <c r="CG2" s="1646"/>
      <c r="CH2" s="1645"/>
    </row>
    <row r="3" spans="1:86" ht="13.8" thickBot="1">
      <c r="B3" s="1085" t="s">
        <v>65</v>
      </c>
      <c r="C3" s="1328"/>
      <c r="D3" s="1328"/>
      <c r="E3" s="1328"/>
      <c r="F3" s="1328"/>
      <c r="G3" s="1328"/>
      <c r="H3" s="1763" t="s">
        <v>3260</v>
      </c>
      <c r="J3" s="1328"/>
      <c r="K3" s="1328"/>
      <c r="L3" s="1328"/>
      <c r="M3" s="1328"/>
      <c r="N3" s="1328"/>
      <c r="O3" s="1763" t="s">
        <v>3003</v>
      </c>
      <c r="Q3" s="1328"/>
      <c r="R3" s="1328"/>
      <c r="S3" s="1328"/>
      <c r="T3" s="1328"/>
      <c r="U3" s="1328"/>
      <c r="V3" s="1763" t="s">
        <v>2942</v>
      </c>
      <c r="X3" s="1328"/>
      <c r="Y3" s="1328"/>
      <c r="Z3" s="1328"/>
      <c r="AA3" s="1328"/>
      <c r="AB3" s="1328"/>
      <c r="AC3" s="1763" t="s">
        <v>2924</v>
      </c>
      <c r="AE3" s="1328"/>
      <c r="AF3" s="1328"/>
      <c r="AG3" s="1328"/>
      <c r="AH3" s="1328"/>
      <c r="AI3" s="1328"/>
      <c r="AJ3" s="1763" t="s">
        <v>2871</v>
      </c>
      <c r="AL3" s="1328"/>
      <c r="AM3" s="1328"/>
      <c r="AN3" s="1328"/>
      <c r="AO3" s="1328"/>
      <c r="AP3" s="1328"/>
      <c r="AQ3" s="1763" t="s">
        <v>2835</v>
      </c>
      <c r="AS3" s="1328"/>
      <c r="AT3" s="1328"/>
      <c r="AU3" s="1328"/>
      <c r="AV3" s="1328"/>
      <c r="AW3" s="1328"/>
      <c r="AX3" s="1763" t="s">
        <v>66</v>
      </c>
      <c r="AZ3" s="1328"/>
      <c r="BA3" s="1328"/>
      <c r="BB3" s="1328"/>
      <c r="BC3" s="1328"/>
      <c r="BD3" s="1328"/>
      <c r="BE3" s="1763" t="s">
        <v>67</v>
      </c>
      <c r="BG3" s="1328"/>
      <c r="BH3" s="1328"/>
      <c r="BI3" s="1328"/>
      <c r="BJ3" s="1328"/>
      <c r="BK3" s="1328"/>
      <c r="BL3" s="1763" t="s">
        <v>68</v>
      </c>
      <c r="BN3" s="1328"/>
      <c r="BO3" s="1328"/>
      <c r="BP3" s="1328"/>
      <c r="BQ3" s="1328"/>
      <c r="BR3" s="1328"/>
      <c r="BS3" s="1763" t="s">
        <v>69</v>
      </c>
      <c r="BU3" s="1328"/>
      <c r="BV3" s="1328"/>
      <c r="BW3" s="1328"/>
      <c r="BX3" s="1328"/>
      <c r="BY3" s="1328"/>
      <c r="BZ3" s="1763" t="s">
        <v>70</v>
      </c>
      <c r="CB3" s="1328"/>
      <c r="CC3" s="1328"/>
      <c r="CD3" s="1328"/>
      <c r="CE3" s="1328"/>
      <c r="CF3" s="1328"/>
      <c r="CG3" s="1763" t="s">
        <v>71</v>
      </c>
    </row>
    <row r="4" spans="1:86" s="1327" customFormat="1">
      <c r="C4" s="2527" t="s">
        <v>1667</v>
      </c>
      <c r="D4" s="2527"/>
      <c r="E4" s="2527" t="s">
        <v>1668</v>
      </c>
      <c r="F4" s="2527"/>
      <c r="G4" s="2527" t="s">
        <v>1669</v>
      </c>
      <c r="H4" s="2527"/>
      <c r="I4" s="1118"/>
      <c r="J4" s="2527" t="s">
        <v>1667</v>
      </c>
      <c r="K4" s="2527"/>
      <c r="L4" s="2527" t="s">
        <v>1668</v>
      </c>
      <c r="M4" s="2527"/>
      <c r="N4" s="2527" t="s">
        <v>1669</v>
      </c>
      <c r="O4" s="2527"/>
      <c r="P4" s="1118"/>
      <c r="Q4" s="2527" t="s">
        <v>1667</v>
      </c>
      <c r="R4" s="2527"/>
      <c r="S4" s="2527" t="s">
        <v>1668</v>
      </c>
      <c r="T4" s="2527"/>
      <c r="U4" s="2527" t="s">
        <v>1669</v>
      </c>
      <c r="V4" s="2527"/>
      <c r="W4" s="1118"/>
      <c r="X4" s="2527" t="s">
        <v>1667</v>
      </c>
      <c r="Y4" s="2527"/>
      <c r="Z4" s="2527" t="s">
        <v>1668</v>
      </c>
      <c r="AA4" s="2527"/>
      <c r="AB4" s="2527" t="s">
        <v>1669</v>
      </c>
      <c r="AC4" s="2527"/>
      <c r="AD4" s="1118"/>
      <c r="AE4" s="2527" t="s">
        <v>1667</v>
      </c>
      <c r="AF4" s="2527"/>
      <c r="AG4" s="2527" t="s">
        <v>1668</v>
      </c>
      <c r="AH4" s="2527"/>
      <c r="AI4" s="2527" t="s">
        <v>1669</v>
      </c>
      <c r="AJ4" s="2527"/>
      <c r="AK4" s="1118"/>
      <c r="AL4" s="2527" t="s">
        <v>1667</v>
      </c>
      <c r="AM4" s="2527"/>
      <c r="AN4" s="2527" t="s">
        <v>1668</v>
      </c>
      <c r="AO4" s="2527"/>
      <c r="AP4" s="2527" t="s">
        <v>1669</v>
      </c>
      <c r="AQ4" s="2527"/>
      <c r="AR4" s="1118"/>
      <c r="AS4" s="2527" t="s">
        <v>1667</v>
      </c>
      <c r="AT4" s="2527"/>
      <c r="AU4" s="2527" t="s">
        <v>1668</v>
      </c>
      <c r="AV4" s="2527"/>
      <c r="AW4" s="2527" t="s">
        <v>1669</v>
      </c>
      <c r="AX4" s="2527"/>
      <c r="AY4" s="1118"/>
      <c r="AZ4" s="2527" t="s">
        <v>1667</v>
      </c>
      <c r="BA4" s="2527"/>
      <c r="BB4" s="2527" t="s">
        <v>1668</v>
      </c>
      <c r="BC4" s="2527"/>
      <c r="BD4" s="2527" t="s">
        <v>1669</v>
      </c>
      <c r="BE4" s="2527"/>
      <c r="BF4" s="1118"/>
      <c r="BG4" s="2527" t="s">
        <v>1667</v>
      </c>
      <c r="BH4" s="2527"/>
      <c r="BI4" s="2527" t="s">
        <v>1668</v>
      </c>
      <c r="BJ4" s="2527"/>
      <c r="BK4" s="2527" t="s">
        <v>1669</v>
      </c>
      <c r="BL4" s="2527"/>
      <c r="BM4" s="1118"/>
      <c r="BN4" s="2527" t="s">
        <v>1667</v>
      </c>
      <c r="BO4" s="2527"/>
      <c r="BP4" s="2527" t="s">
        <v>1668</v>
      </c>
      <c r="BQ4" s="2527"/>
      <c r="BR4" s="2527" t="s">
        <v>1669</v>
      </c>
      <c r="BS4" s="2527"/>
      <c r="BT4" s="1118"/>
      <c r="BU4" s="2527" t="s">
        <v>1667</v>
      </c>
      <c r="BV4" s="2527"/>
      <c r="BW4" s="2527" t="s">
        <v>1668</v>
      </c>
      <c r="BX4" s="2527"/>
      <c r="BY4" s="2527" t="s">
        <v>1669</v>
      </c>
      <c r="BZ4" s="2527"/>
      <c r="CA4" s="1118"/>
      <c r="CB4" s="2527" t="s">
        <v>1667</v>
      </c>
      <c r="CC4" s="2527"/>
      <c r="CD4" s="2527" t="s">
        <v>1668</v>
      </c>
      <c r="CE4" s="2527"/>
      <c r="CF4" s="2527" t="s">
        <v>1669</v>
      </c>
      <c r="CG4" s="2527"/>
      <c r="CH4" s="1118"/>
    </row>
    <row r="5" spans="1:86" ht="40.200000000000003" thickBot="1">
      <c r="B5" s="1791" t="s">
        <v>1670</v>
      </c>
      <c r="C5" s="1313" t="s">
        <v>1671</v>
      </c>
      <c r="D5" s="1313" t="s">
        <v>1672</v>
      </c>
      <c r="E5" s="1313" t="s">
        <v>1673</v>
      </c>
      <c r="F5" s="1314" t="s">
        <v>1674</v>
      </c>
      <c r="G5" s="1313" t="s">
        <v>1675</v>
      </c>
      <c r="H5" s="1313" t="s">
        <v>1676</v>
      </c>
      <c r="J5" s="1313" t="s">
        <v>1671</v>
      </c>
      <c r="K5" s="1313" t="s">
        <v>1672</v>
      </c>
      <c r="L5" s="1313" t="s">
        <v>1673</v>
      </c>
      <c r="M5" s="1314" t="s">
        <v>1674</v>
      </c>
      <c r="N5" s="1313" t="s">
        <v>1675</v>
      </c>
      <c r="O5" s="1313" t="s">
        <v>1676</v>
      </c>
      <c r="Q5" s="1313" t="s">
        <v>1671</v>
      </c>
      <c r="R5" s="1313" t="s">
        <v>1672</v>
      </c>
      <c r="S5" s="1313" t="s">
        <v>1673</v>
      </c>
      <c r="T5" s="1314" t="s">
        <v>1674</v>
      </c>
      <c r="U5" s="1313" t="s">
        <v>1675</v>
      </c>
      <c r="V5" s="1313" t="s">
        <v>1676</v>
      </c>
      <c r="X5" s="1313" t="s">
        <v>1671</v>
      </c>
      <c r="Y5" s="1313" t="s">
        <v>1672</v>
      </c>
      <c r="Z5" s="1313" t="s">
        <v>1673</v>
      </c>
      <c r="AA5" s="1314" t="s">
        <v>1674</v>
      </c>
      <c r="AB5" s="1313" t="s">
        <v>1675</v>
      </c>
      <c r="AC5" s="1313" t="s">
        <v>1676</v>
      </c>
      <c r="AE5" s="1313" t="s">
        <v>1671</v>
      </c>
      <c r="AF5" s="1313" t="s">
        <v>1672</v>
      </c>
      <c r="AG5" s="1313" t="s">
        <v>1673</v>
      </c>
      <c r="AH5" s="1314" t="s">
        <v>1674</v>
      </c>
      <c r="AI5" s="1313" t="s">
        <v>1675</v>
      </c>
      <c r="AJ5" s="1313" t="s">
        <v>1676</v>
      </c>
      <c r="AL5" s="1313" t="s">
        <v>1671</v>
      </c>
      <c r="AM5" s="1313" t="s">
        <v>1672</v>
      </c>
      <c r="AN5" s="1313" t="s">
        <v>1673</v>
      </c>
      <c r="AO5" s="1314" t="s">
        <v>1674</v>
      </c>
      <c r="AP5" s="1313" t="s">
        <v>1675</v>
      </c>
      <c r="AQ5" s="1313" t="s">
        <v>1676</v>
      </c>
      <c r="AS5" s="1313" t="s">
        <v>1671</v>
      </c>
      <c r="AT5" s="1313" t="s">
        <v>1672</v>
      </c>
      <c r="AU5" s="1313" t="s">
        <v>1673</v>
      </c>
      <c r="AV5" s="1314" t="s">
        <v>1674</v>
      </c>
      <c r="AW5" s="1313" t="s">
        <v>1675</v>
      </c>
      <c r="AX5" s="1313" t="s">
        <v>1676</v>
      </c>
      <c r="AZ5" s="1313" t="s">
        <v>1671</v>
      </c>
      <c r="BA5" s="1313" t="s">
        <v>1672</v>
      </c>
      <c r="BB5" s="1313" t="s">
        <v>1673</v>
      </c>
      <c r="BC5" s="1314" t="s">
        <v>1674</v>
      </c>
      <c r="BD5" s="1313" t="s">
        <v>1675</v>
      </c>
      <c r="BE5" s="1313" t="s">
        <v>1676</v>
      </c>
      <c r="BG5" s="1313" t="s">
        <v>1671</v>
      </c>
      <c r="BH5" s="1313" t="s">
        <v>1672</v>
      </c>
      <c r="BI5" s="1313" t="s">
        <v>1673</v>
      </c>
      <c r="BJ5" s="1314" t="s">
        <v>1674</v>
      </c>
      <c r="BK5" s="1313" t="s">
        <v>1675</v>
      </c>
      <c r="BL5" s="1313" t="s">
        <v>1676</v>
      </c>
      <c r="BN5" s="1313" t="s">
        <v>1671</v>
      </c>
      <c r="BO5" s="1313" t="s">
        <v>1672</v>
      </c>
      <c r="BP5" s="1313" t="s">
        <v>1673</v>
      </c>
      <c r="BQ5" s="1314" t="s">
        <v>1674</v>
      </c>
      <c r="BR5" s="1313" t="s">
        <v>1675</v>
      </c>
      <c r="BS5" s="1313" t="s">
        <v>1676</v>
      </c>
      <c r="BU5" s="1313" t="s">
        <v>1671</v>
      </c>
      <c r="BV5" s="1313" t="s">
        <v>1672</v>
      </c>
      <c r="BW5" s="1313" t="s">
        <v>1673</v>
      </c>
      <c r="BX5" s="1314" t="s">
        <v>1674</v>
      </c>
      <c r="BY5" s="1313" t="s">
        <v>1675</v>
      </c>
      <c r="BZ5" s="1313" t="s">
        <v>1676</v>
      </c>
      <c r="CB5" s="1313" t="s">
        <v>1671</v>
      </c>
      <c r="CC5" s="1313" t="s">
        <v>1672</v>
      </c>
      <c r="CD5" s="1313" t="s">
        <v>1673</v>
      </c>
      <c r="CE5" s="1314" t="s">
        <v>1674</v>
      </c>
      <c r="CF5" s="1313" t="s">
        <v>1675</v>
      </c>
      <c r="CG5" s="1313" t="s">
        <v>1676</v>
      </c>
    </row>
    <row r="6" spans="1:86">
      <c r="A6" s="1575">
        <v>1</v>
      </c>
      <c r="B6" s="1327" t="s">
        <v>1677</v>
      </c>
      <c r="C6" s="2446">
        <v>582102</v>
      </c>
      <c r="D6" s="2344">
        <v>274</v>
      </c>
      <c r="E6" s="2345">
        <v>582102</v>
      </c>
      <c r="F6" s="2345">
        <v>274</v>
      </c>
      <c r="G6" s="2346">
        <v>32737</v>
      </c>
      <c r="H6" s="1841">
        <v>0.06</v>
      </c>
      <c r="J6" s="2349">
        <v>551525</v>
      </c>
      <c r="K6" s="2344">
        <v>332</v>
      </c>
      <c r="L6" s="2345">
        <v>551525</v>
      </c>
      <c r="M6" s="2345">
        <v>332</v>
      </c>
      <c r="N6" s="2346">
        <v>29217</v>
      </c>
      <c r="O6" s="1841">
        <v>0.05</v>
      </c>
      <c r="Q6" s="2283">
        <v>602136</v>
      </c>
      <c r="R6" s="2284">
        <v>651</v>
      </c>
      <c r="S6" s="2284">
        <v>602136</v>
      </c>
      <c r="T6" s="2285">
        <v>651</v>
      </c>
      <c r="U6" s="2284">
        <v>24938</v>
      </c>
      <c r="V6" s="2313">
        <v>0.04</v>
      </c>
      <c r="X6" s="2097">
        <v>512856</v>
      </c>
      <c r="Y6" s="1731">
        <v>419</v>
      </c>
      <c r="Z6" s="1731">
        <v>512856</v>
      </c>
      <c r="AA6" s="1849">
        <v>419</v>
      </c>
      <c r="AB6" s="1731">
        <v>26761</v>
      </c>
      <c r="AC6" s="1732">
        <v>0.05</v>
      </c>
      <c r="AE6" s="2097">
        <v>447109</v>
      </c>
      <c r="AF6" s="1731">
        <v>513</v>
      </c>
      <c r="AG6" s="1731">
        <v>447109</v>
      </c>
      <c r="AH6" s="1849">
        <v>513</v>
      </c>
      <c r="AI6" s="1731">
        <v>27590</v>
      </c>
      <c r="AJ6" s="1732">
        <v>0.06</v>
      </c>
      <c r="AL6" s="2097">
        <v>447174</v>
      </c>
      <c r="AM6" s="1731">
        <v>624</v>
      </c>
      <c r="AN6" s="1731">
        <v>447174</v>
      </c>
      <c r="AO6" s="1849">
        <v>624</v>
      </c>
      <c r="AP6" s="1731">
        <v>25795</v>
      </c>
      <c r="AQ6" s="1840">
        <v>5.7604098276455011E-2</v>
      </c>
      <c r="AS6" s="2097">
        <v>487892</v>
      </c>
      <c r="AT6" s="1731">
        <v>1251</v>
      </c>
      <c r="AU6" s="1731">
        <v>487892</v>
      </c>
      <c r="AV6" s="1849">
        <v>1250</v>
      </c>
      <c r="AW6" s="1731">
        <v>26154</v>
      </c>
      <c r="AX6" s="1732">
        <v>0.05</v>
      </c>
      <c r="AZ6" s="2097">
        <v>452803</v>
      </c>
      <c r="BA6" s="1731">
        <v>778</v>
      </c>
      <c r="BB6" s="1731">
        <v>452803</v>
      </c>
      <c r="BC6" s="1849">
        <v>778</v>
      </c>
      <c r="BD6" s="1731">
        <v>16471</v>
      </c>
      <c r="BE6" s="1732">
        <v>0.04</v>
      </c>
      <c r="BG6" s="2097">
        <v>757371</v>
      </c>
      <c r="BH6" s="1731">
        <v>868</v>
      </c>
      <c r="BI6" s="1731">
        <v>757371</v>
      </c>
      <c r="BJ6" s="1849">
        <v>868</v>
      </c>
      <c r="BK6" s="1731">
        <v>16920</v>
      </c>
      <c r="BL6" s="1732">
        <v>0.02</v>
      </c>
      <c r="BN6" s="1848">
        <v>702588</v>
      </c>
      <c r="BO6" s="1738">
        <v>891</v>
      </c>
      <c r="BP6" s="1738">
        <v>702588</v>
      </c>
      <c r="BQ6" s="1849">
        <v>891</v>
      </c>
      <c r="BR6" s="1731">
        <v>15048</v>
      </c>
      <c r="BS6" s="1732">
        <v>0.02</v>
      </c>
      <c r="BU6" s="1848">
        <v>675040</v>
      </c>
      <c r="BV6" s="1738">
        <v>387</v>
      </c>
      <c r="BW6" s="1738">
        <v>675040</v>
      </c>
      <c r="BX6" s="1849">
        <v>387</v>
      </c>
      <c r="BY6" s="1731">
        <v>14028</v>
      </c>
      <c r="BZ6" s="1732">
        <v>0.02</v>
      </c>
      <c r="CB6" s="1848">
        <v>645396</v>
      </c>
      <c r="CC6" s="1738">
        <v>1221</v>
      </c>
      <c r="CD6" s="1738">
        <v>645396</v>
      </c>
      <c r="CE6" s="1849">
        <v>1221</v>
      </c>
      <c r="CF6" s="1731">
        <v>15464</v>
      </c>
      <c r="CG6" s="1732">
        <v>0.02</v>
      </c>
    </row>
    <row r="7" spans="1:86">
      <c r="A7" s="1575">
        <v>2</v>
      </c>
      <c r="B7" s="1327" t="s">
        <v>1678</v>
      </c>
      <c r="C7" s="2446">
        <v>9578</v>
      </c>
      <c r="D7" s="2347">
        <v>125</v>
      </c>
      <c r="E7" s="2347">
        <v>9578</v>
      </c>
      <c r="F7" s="2347">
        <v>58</v>
      </c>
      <c r="G7" s="2347">
        <v>6384</v>
      </c>
      <c r="H7" s="2348">
        <v>0.66</v>
      </c>
      <c r="J7" s="2349">
        <v>8187</v>
      </c>
      <c r="K7" s="2347">
        <v>986</v>
      </c>
      <c r="L7" s="2347">
        <v>8187</v>
      </c>
      <c r="M7" s="2347">
        <v>720</v>
      </c>
      <c r="N7" s="2347">
        <v>4870</v>
      </c>
      <c r="O7" s="2348">
        <v>0.55000000000000004</v>
      </c>
      <c r="Q7" s="2286">
        <v>7811</v>
      </c>
      <c r="R7" s="2286">
        <v>320</v>
      </c>
      <c r="S7" s="2286">
        <v>7811</v>
      </c>
      <c r="T7" s="2286">
        <v>135</v>
      </c>
      <c r="U7" s="2286">
        <v>5345</v>
      </c>
      <c r="V7" s="2287">
        <v>0.67</v>
      </c>
      <c r="X7" s="1731">
        <v>5844</v>
      </c>
      <c r="Y7" s="1731">
        <v>317</v>
      </c>
      <c r="Z7" s="1731">
        <v>5844</v>
      </c>
      <c r="AA7" s="1731">
        <v>133</v>
      </c>
      <c r="AB7" s="1731">
        <v>3581</v>
      </c>
      <c r="AC7" s="1732">
        <v>0.6</v>
      </c>
      <c r="AE7" s="1731">
        <v>5559</v>
      </c>
      <c r="AF7" s="1731">
        <v>314</v>
      </c>
      <c r="AG7" s="1731">
        <v>5559</v>
      </c>
      <c r="AH7" s="1731">
        <v>132</v>
      </c>
      <c r="AI7" s="1731">
        <v>2724</v>
      </c>
      <c r="AJ7" s="1732">
        <v>0.48</v>
      </c>
      <c r="AL7" s="1734">
        <v>3410</v>
      </c>
      <c r="AM7" s="1734">
        <v>308</v>
      </c>
      <c r="AN7" s="1734">
        <v>3410</v>
      </c>
      <c r="AO7" s="1734">
        <v>130</v>
      </c>
      <c r="AP7" s="1734">
        <v>1379</v>
      </c>
      <c r="AQ7" s="2162">
        <v>0.38954802259887006</v>
      </c>
      <c r="AS7" s="1731">
        <v>5230</v>
      </c>
      <c r="AT7" s="1731">
        <v>318</v>
      </c>
      <c r="AU7" s="1731">
        <v>5230</v>
      </c>
      <c r="AV7" s="1731">
        <v>135</v>
      </c>
      <c r="AW7" s="1731">
        <v>2299</v>
      </c>
      <c r="AX7" s="1732">
        <v>0.43</v>
      </c>
      <c r="AZ7" s="1731">
        <v>5639</v>
      </c>
      <c r="BA7" s="1731">
        <v>326</v>
      </c>
      <c r="BB7" s="1731">
        <v>5639</v>
      </c>
      <c r="BC7" s="1731">
        <v>138</v>
      </c>
      <c r="BD7" s="1731">
        <v>2834</v>
      </c>
      <c r="BE7" s="1732">
        <v>0.49</v>
      </c>
      <c r="BG7" s="1731">
        <v>6539</v>
      </c>
      <c r="BH7" s="1731">
        <v>734</v>
      </c>
      <c r="BI7" s="1731">
        <v>6539</v>
      </c>
      <c r="BJ7" s="1731">
        <v>342</v>
      </c>
      <c r="BK7" s="1731">
        <v>3276</v>
      </c>
      <c r="BL7" s="1732">
        <v>0.48</v>
      </c>
      <c r="BN7" s="1738">
        <v>5510</v>
      </c>
      <c r="BO7" s="1738">
        <v>729</v>
      </c>
      <c r="BP7" s="1738">
        <v>5510</v>
      </c>
      <c r="BQ7" s="1738">
        <v>341</v>
      </c>
      <c r="BR7" s="1731">
        <v>2560</v>
      </c>
      <c r="BS7" s="1732">
        <v>0.44</v>
      </c>
      <c r="BU7" s="1738">
        <v>5821</v>
      </c>
      <c r="BV7" s="1738">
        <v>324</v>
      </c>
      <c r="BW7" s="1738">
        <v>5821</v>
      </c>
      <c r="BX7" s="1738">
        <v>147</v>
      </c>
      <c r="BY7" s="1731">
        <v>2651</v>
      </c>
      <c r="BZ7" s="1732">
        <v>0.44</v>
      </c>
      <c r="CB7" s="1738">
        <v>4910</v>
      </c>
      <c r="CC7" s="1738">
        <v>298</v>
      </c>
      <c r="CD7" s="1738">
        <v>4778</v>
      </c>
      <c r="CE7" s="1738">
        <v>193</v>
      </c>
      <c r="CF7" s="1731">
        <v>2189</v>
      </c>
      <c r="CG7" s="1732">
        <v>0.44</v>
      </c>
    </row>
    <row r="8" spans="1:86">
      <c r="A8" s="1575">
        <v>3</v>
      </c>
      <c r="B8" s="1327" t="s">
        <v>1679</v>
      </c>
      <c r="C8" s="1663">
        <v>0</v>
      </c>
      <c r="D8" s="2347">
        <v>0</v>
      </c>
      <c r="E8" s="2347">
        <v>0</v>
      </c>
      <c r="F8" s="2347">
        <v>0</v>
      </c>
      <c r="G8" s="2347">
        <v>0</v>
      </c>
      <c r="H8" s="2348" t="s">
        <v>1365</v>
      </c>
      <c r="J8" s="2350">
        <v>0</v>
      </c>
      <c r="K8" s="2347">
        <v>0</v>
      </c>
      <c r="L8" s="2347">
        <v>0</v>
      </c>
      <c r="M8" s="2347">
        <v>0</v>
      </c>
      <c r="N8" s="2347">
        <v>0</v>
      </c>
      <c r="O8" s="2348">
        <v>0</v>
      </c>
      <c r="Q8" s="2286">
        <v>0</v>
      </c>
      <c r="R8" s="2286">
        <v>0</v>
      </c>
      <c r="S8" s="2286">
        <v>0</v>
      </c>
      <c r="T8" s="2286">
        <v>0</v>
      </c>
      <c r="U8" s="2286">
        <v>0</v>
      </c>
      <c r="V8" s="2287" t="s">
        <v>1365</v>
      </c>
      <c r="X8" s="1731">
        <v>0</v>
      </c>
      <c r="Y8" s="1731">
        <v>0</v>
      </c>
      <c r="Z8" s="1731">
        <v>0</v>
      </c>
      <c r="AA8" s="1731">
        <v>0</v>
      </c>
      <c r="AB8" s="1731">
        <v>0</v>
      </c>
      <c r="AC8" s="2164">
        <v>0</v>
      </c>
      <c r="AE8" s="1731">
        <v>0</v>
      </c>
      <c r="AF8" s="1731">
        <v>0</v>
      </c>
      <c r="AG8" s="1731">
        <v>0</v>
      </c>
      <c r="AH8" s="1731">
        <v>0</v>
      </c>
      <c r="AI8" s="1731">
        <v>0</v>
      </c>
      <c r="AJ8" s="1732">
        <v>0</v>
      </c>
      <c r="AL8" s="1734">
        <v>0</v>
      </c>
      <c r="AM8" s="1734">
        <v>0</v>
      </c>
      <c r="AN8" s="1734">
        <v>0</v>
      </c>
      <c r="AO8" s="1734">
        <v>0</v>
      </c>
      <c r="AP8" s="1734">
        <v>0</v>
      </c>
      <c r="AQ8" s="2162">
        <v>0</v>
      </c>
      <c r="AS8" s="1731">
        <v>231</v>
      </c>
      <c r="AT8" s="1731">
        <v>0</v>
      </c>
      <c r="AU8" s="1731">
        <v>231</v>
      </c>
      <c r="AV8" s="1731">
        <v>0</v>
      </c>
      <c r="AW8" s="1731">
        <v>0</v>
      </c>
      <c r="AX8" s="1732">
        <v>0</v>
      </c>
      <c r="AZ8" s="1731">
        <v>112</v>
      </c>
      <c r="BA8" s="1731">
        <v>0</v>
      </c>
      <c r="BB8" s="1731">
        <v>112</v>
      </c>
      <c r="BC8" s="1731">
        <v>0</v>
      </c>
      <c r="BD8" s="1731">
        <v>0</v>
      </c>
      <c r="BE8" s="1732">
        <v>0</v>
      </c>
      <c r="BG8" s="1731">
        <v>262</v>
      </c>
      <c r="BH8" s="1731">
        <v>0</v>
      </c>
      <c r="BI8" s="1731">
        <v>262</v>
      </c>
      <c r="BJ8" s="1731">
        <v>0</v>
      </c>
      <c r="BK8" s="1731">
        <v>0</v>
      </c>
      <c r="BL8" s="1732">
        <v>0</v>
      </c>
      <c r="BN8" s="1738">
        <v>302</v>
      </c>
      <c r="BO8" s="1738">
        <v>0</v>
      </c>
      <c r="BP8" s="1738">
        <v>302</v>
      </c>
      <c r="BQ8" s="1738">
        <v>0</v>
      </c>
      <c r="BR8" s="1731">
        <v>0</v>
      </c>
      <c r="BS8" s="1732">
        <v>0</v>
      </c>
      <c r="BU8" s="1738">
        <v>289</v>
      </c>
      <c r="BV8" s="1738">
        <v>0</v>
      </c>
      <c r="BW8" s="1738">
        <v>289</v>
      </c>
      <c r="BX8" s="1738">
        <v>0</v>
      </c>
      <c r="BY8" s="1731">
        <v>0</v>
      </c>
      <c r="BZ8" s="1732">
        <v>0</v>
      </c>
      <c r="CB8" s="1738">
        <v>52</v>
      </c>
      <c r="CC8" s="1738">
        <v>0</v>
      </c>
      <c r="CD8" s="1738">
        <v>52</v>
      </c>
      <c r="CE8" s="1738">
        <v>0</v>
      </c>
      <c r="CF8" s="1731">
        <v>0</v>
      </c>
      <c r="CG8" s="1732">
        <v>0</v>
      </c>
    </row>
    <row r="9" spans="1:86">
      <c r="A9" s="1575">
        <v>4</v>
      </c>
      <c r="B9" s="1327" t="s">
        <v>1680</v>
      </c>
      <c r="C9" s="2446">
        <v>187836</v>
      </c>
      <c r="D9" s="2347">
        <v>13879</v>
      </c>
      <c r="E9" s="2347">
        <v>187836</v>
      </c>
      <c r="F9" s="2347">
        <v>9393</v>
      </c>
      <c r="G9" s="2347">
        <v>70581</v>
      </c>
      <c r="H9" s="2447">
        <v>0.36</v>
      </c>
      <c r="J9" s="2349">
        <v>186734</v>
      </c>
      <c r="K9" s="2347">
        <v>13312</v>
      </c>
      <c r="L9" s="2347">
        <v>186734</v>
      </c>
      <c r="M9" s="2347">
        <v>8762</v>
      </c>
      <c r="N9" s="2347">
        <v>73524</v>
      </c>
      <c r="O9" s="2348">
        <v>0.38</v>
      </c>
      <c r="Q9" s="2286">
        <v>179517</v>
      </c>
      <c r="R9" s="2286">
        <v>12294</v>
      </c>
      <c r="S9" s="2286">
        <v>179517</v>
      </c>
      <c r="T9" s="2286">
        <v>7560</v>
      </c>
      <c r="U9" s="2286">
        <v>73303</v>
      </c>
      <c r="V9" s="2287">
        <v>0.39</v>
      </c>
      <c r="X9" s="1731">
        <v>160828</v>
      </c>
      <c r="Y9" s="1731">
        <v>19655</v>
      </c>
      <c r="Z9" s="1731">
        <v>160828</v>
      </c>
      <c r="AA9" s="1731">
        <v>10612</v>
      </c>
      <c r="AB9" s="1731">
        <v>66016</v>
      </c>
      <c r="AC9" s="1732">
        <v>0.39</v>
      </c>
      <c r="AE9" s="1731">
        <v>149351</v>
      </c>
      <c r="AF9" s="1731">
        <v>11680</v>
      </c>
      <c r="AG9" s="1731">
        <v>149351</v>
      </c>
      <c r="AH9" s="1731">
        <v>7325</v>
      </c>
      <c r="AI9" s="1731">
        <v>58874</v>
      </c>
      <c r="AJ9" s="1732">
        <v>0.38</v>
      </c>
      <c r="AL9" s="1734">
        <v>141019</v>
      </c>
      <c r="AM9" s="1734">
        <v>12578</v>
      </c>
      <c r="AN9" s="1734">
        <v>141019</v>
      </c>
      <c r="AO9" s="1734">
        <v>8292</v>
      </c>
      <c r="AP9" s="1734">
        <v>56801</v>
      </c>
      <c r="AQ9" s="2162">
        <v>0.38042073256491482</v>
      </c>
      <c r="AS9" s="1731">
        <v>154354</v>
      </c>
      <c r="AT9" s="1731">
        <v>10549</v>
      </c>
      <c r="AU9" s="1731">
        <v>154354</v>
      </c>
      <c r="AV9" s="1731">
        <v>6243</v>
      </c>
      <c r="AW9" s="1731">
        <v>53397</v>
      </c>
      <c r="AX9" s="1732">
        <v>0.33</v>
      </c>
      <c r="AZ9" s="1731">
        <v>143904</v>
      </c>
      <c r="BA9" s="1731">
        <v>11089</v>
      </c>
      <c r="BB9" s="1731">
        <v>143904</v>
      </c>
      <c r="BC9" s="1731">
        <v>6302</v>
      </c>
      <c r="BD9" s="1731">
        <v>52172</v>
      </c>
      <c r="BE9" s="1732">
        <v>0.35</v>
      </c>
      <c r="BG9" s="1731">
        <v>149137</v>
      </c>
      <c r="BH9" s="1731">
        <v>11183</v>
      </c>
      <c r="BI9" s="1731">
        <v>149137</v>
      </c>
      <c r="BJ9" s="1731">
        <v>6561</v>
      </c>
      <c r="BK9" s="1731">
        <v>57622</v>
      </c>
      <c r="BL9" s="1732">
        <v>0.37</v>
      </c>
      <c r="BN9" s="1738">
        <v>141612</v>
      </c>
      <c r="BO9" s="1738">
        <v>9595</v>
      </c>
      <c r="BP9" s="1738">
        <v>141612</v>
      </c>
      <c r="BQ9" s="1738">
        <v>5902</v>
      </c>
      <c r="BR9" s="1731">
        <v>54597</v>
      </c>
      <c r="BS9" s="1732">
        <v>0.37</v>
      </c>
      <c r="BU9" s="1738">
        <v>152199</v>
      </c>
      <c r="BV9" s="1738">
        <v>10007</v>
      </c>
      <c r="BW9" s="1738">
        <v>152199</v>
      </c>
      <c r="BX9" s="1738">
        <v>6228</v>
      </c>
      <c r="BY9" s="1731">
        <v>60047</v>
      </c>
      <c r="BZ9" s="1732">
        <v>0.38</v>
      </c>
      <c r="CB9" s="1738">
        <v>137978</v>
      </c>
      <c r="CC9" s="1738">
        <v>10365</v>
      </c>
      <c r="CD9" s="1738">
        <v>137978</v>
      </c>
      <c r="CE9" s="1738">
        <v>6835</v>
      </c>
      <c r="CF9" s="1731">
        <v>55711</v>
      </c>
      <c r="CG9" s="1732">
        <v>0.38</v>
      </c>
    </row>
    <row r="10" spans="1:86">
      <c r="A10" s="1575">
        <v>6</v>
      </c>
      <c r="B10" s="1327" t="s">
        <v>1681</v>
      </c>
      <c r="C10" s="1663">
        <v>0</v>
      </c>
      <c r="D10" s="2345">
        <v>0</v>
      </c>
      <c r="E10" s="2345">
        <v>0</v>
      </c>
      <c r="F10" s="2345">
        <v>0</v>
      </c>
      <c r="G10" s="2345">
        <v>0</v>
      </c>
      <c r="H10" s="2448">
        <v>0</v>
      </c>
      <c r="J10" s="2350">
        <v>0</v>
      </c>
      <c r="K10" s="2345">
        <v>0</v>
      </c>
      <c r="L10" s="2345">
        <v>0</v>
      </c>
      <c r="M10" s="2345">
        <v>0</v>
      </c>
      <c r="N10" s="2345">
        <v>0</v>
      </c>
      <c r="O10" s="1841">
        <v>0</v>
      </c>
      <c r="Q10" s="2284">
        <v>0</v>
      </c>
      <c r="R10" s="2284">
        <v>0</v>
      </c>
      <c r="S10" s="2284">
        <v>0</v>
      </c>
      <c r="T10" s="2284">
        <v>0</v>
      </c>
      <c r="U10" s="2284">
        <v>0</v>
      </c>
      <c r="V10" s="2312">
        <v>0</v>
      </c>
      <c r="X10" s="1731">
        <v>0</v>
      </c>
      <c r="Y10" s="1731">
        <v>0</v>
      </c>
      <c r="Z10" s="1731">
        <v>0</v>
      </c>
      <c r="AA10" s="1731">
        <v>0</v>
      </c>
      <c r="AB10" s="1731">
        <v>0</v>
      </c>
      <c r="AC10" s="2164">
        <v>0</v>
      </c>
      <c r="AE10" s="1731">
        <v>0</v>
      </c>
      <c r="AF10" s="1731">
        <v>0</v>
      </c>
      <c r="AG10" s="1731">
        <v>0</v>
      </c>
      <c r="AH10" s="1731">
        <v>0</v>
      </c>
      <c r="AI10" s="1731">
        <v>0</v>
      </c>
      <c r="AJ10" s="1732">
        <v>0</v>
      </c>
      <c r="AL10" s="1731">
        <v>0</v>
      </c>
      <c r="AM10" s="1731">
        <v>0</v>
      </c>
      <c r="AN10" s="1731">
        <v>0</v>
      </c>
      <c r="AO10" s="1731">
        <v>0</v>
      </c>
      <c r="AP10" s="1731">
        <v>0</v>
      </c>
      <c r="AQ10" s="1840">
        <v>0</v>
      </c>
      <c r="AS10" s="1731">
        <v>0</v>
      </c>
      <c r="AT10" s="1731">
        <v>0</v>
      </c>
      <c r="AU10" s="1731">
        <v>454228</v>
      </c>
      <c r="AV10" s="1731">
        <v>0</v>
      </c>
      <c r="AW10" s="1731">
        <v>0</v>
      </c>
      <c r="AX10" s="1732">
        <v>0</v>
      </c>
      <c r="AZ10" s="1731">
        <v>0</v>
      </c>
      <c r="BA10" s="1731">
        <v>0</v>
      </c>
      <c r="BB10" s="1731">
        <v>0</v>
      </c>
      <c r="BC10" s="1731">
        <v>0</v>
      </c>
      <c r="BD10" s="1731">
        <v>0</v>
      </c>
      <c r="BE10" s="1732">
        <v>0</v>
      </c>
      <c r="BG10" s="1731">
        <v>0</v>
      </c>
      <c r="BH10" s="1731">
        <v>0</v>
      </c>
      <c r="BI10" s="1731">
        <v>0</v>
      </c>
      <c r="BJ10" s="1731">
        <v>0</v>
      </c>
      <c r="BK10" s="1731">
        <v>0</v>
      </c>
      <c r="BL10" s="1732">
        <v>0</v>
      </c>
      <c r="BN10" s="1738">
        <v>0</v>
      </c>
      <c r="BO10" s="1742">
        <v>0</v>
      </c>
      <c r="BP10" s="1742">
        <v>0</v>
      </c>
      <c r="BQ10" s="1742">
        <v>0</v>
      </c>
      <c r="BR10" s="1743">
        <v>0</v>
      </c>
      <c r="BS10" s="1732">
        <v>0</v>
      </c>
      <c r="BU10" s="1738">
        <v>0</v>
      </c>
      <c r="BV10" s="1742">
        <v>0</v>
      </c>
      <c r="BW10" s="1742">
        <v>0</v>
      </c>
      <c r="BX10" s="1742">
        <v>0</v>
      </c>
      <c r="BY10" s="1743">
        <v>0</v>
      </c>
      <c r="BZ10" s="1732">
        <v>0</v>
      </c>
      <c r="CB10" s="1738">
        <v>0</v>
      </c>
      <c r="CC10" s="1742">
        <v>0</v>
      </c>
      <c r="CD10" s="1742">
        <v>0</v>
      </c>
      <c r="CE10" s="1742">
        <v>0</v>
      </c>
      <c r="CF10" s="1743">
        <v>0</v>
      </c>
      <c r="CG10" s="1732">
        <v>0</v>
      </c>
    </row>
    <row r="11" spans="1:86">
      <c r="A11" s="1575">
        <v>7</v>
      </c>
      <c r="B11" s="1327" t="s">
        <v>1682</v>
      </c>
      <c r="C11" s="2446">
        <v>501541</v>
      </c>
      <c r="D11" s="2345">
        <v>196641</v>
      </c>
      <c r="E11" s="2345">
        <v>501541</v>
      </c>
      <c r="F11" s="2345">
        <v>120324</v>
      </c>
      <c r="G11" s="2345">
        <v>493011</v>
      </c>
      <c r="H11" s="2448">
        <v>0.79</v>
      </c>
      <c r="J11" s="2349">
        <v>493593</v>
      </c>
      <c r="K11" s="2345">
        <v>186214</v>
      </c>
      <c r="L11" s="2345">
        <v>493593</v>
      </c>
      <c r="M11" s="2345">
        <v>111817</v>
      </c>
      <c r="N11" s="2345">
        <v>477712</v>
      </c>
      <c r="O11" s="1841">
        <v>0.79</v>
      </c>
      <c r="Q11" s="2284">
        <v>488165</v>
      </c>
      <c r="R11" s="2284">
        <v>188461</v>
      </c>
      <c r="S11" s="2284">
        <v>488165</v>
      </c>
      <c r="T11" s="2284">
        <v>112440</v>
      </c>
      <c r="U11" s="2284">
        <v>474324</v>
      </c>
      <c r="V11" s="2313">
        <v>0.79</v>
      </c>
      <c r="X11" s="1731">
        <v>457934</v>
      </c>
      <c r="Y11" s="1731">
        <v>172718</v>
      </c>
      <c r="Z11" s="1731">
        <v>457934</v>
      </c>
      <c r="AA11" s="1731">
        <v>101941</v>
      </c>
      <c r="AB11" s="1731">
        <v>445743</v>
      </c>
      <c r="AC11" s="1732">
        <v>0.8</v>
      </c>
      <c r="AE11" s="1731">
        <v>446849</v>
      </c>
      <c r="AF11" s="1731">
        <v>166092</v>
      </c>
      <c r="AG11" s="1731">
        <v>446849</v>
      </c>
      <c r="AH11" s="1731">
        <v>97714</v>
      </c>
      <c r="AI11" s="1731">
        <v>431748</v>
      </c>
      <c r="AJ11" s="1732">
        <v>0.79</v>
      </c>
      <c r="AL11" s="1731">
        <v>436265</v>
      </c>
      <c r="AM11" s="1731">
        <v>169588</v>
      </c>
      <c r="AN11" s="1731">
        <v>436265</v>
      </c>
      <c r="AO11" s="1731">
        <v>102295</v>
      </c>
      <c r="AP11" s="1731">
        <v>421250</v>
      </c>
      <c r="AQ11" s="1840">
        <v>0.78217840166369579</v>
      </c>
      <c r="AS11" s="1731">
        <v>454228</v>
      </c>
      <c r="AT11" s="1731">
        <v>171837</v>
      </c>
      <c r="AU11" s="1731">
        <v>0</v>
      </c>
      <c r="AV11" s="1731">
        <v>103187</v>
      </c>
      <c r="AW11" s="1731">
        <v>440972</v>
      </c>
      <c r="AX11" s="1732">
        <v>0.79</v>
      </c>
      <c r="AZ11" s="1731">
        <v>432632</v>
      </c>
      <c r="BA11" s="1731">
        <v>162412</v>
      </c>
      <c r="BB11" s="1731">
        <v>432632</v>
      </c>
      <c r="BC11" s="1731">
        <v>96102</v>
      </c>
      <c r="BD11" s="1731">
        <v>420757</v>
      </c>
      <c r="BE11" s="1732">
        <v>0.8</v>
      </c>
      <c r="BG11" s="1731">
        <v>437085</v>
      </c>
      <c r="BH11" s="1731">
        <v>155465</v>
      </c>
      <c r="BI11" s="1731">
        <v>437085</v>
      </c>
      <c r="BJ11" s="1731">
        <v>94383</v>
      </c>
      <c r="BK11" s="1731">
        <v>419364</v>
      </c>
      <c r="BL11" s="1732">
        <v>0.79</v>
      </c>
      <c r="BN11" s="1738">
        <v>404832</v>
      </c>
      <c r="BO11" s="1742">
        <v>147369</v>
      </c>
      <c r="BP11" s="1742">
        <v>404832</v>
      </c>
      <c r="BQ11" s="1742">
        <v>87825</v>
      </c>
      <c r="BR11" s="1743">
        <v>391165</v>
      </c>
      <c r="BS11" s="1732">
        <v>0.79</v>
      </c>
      <c r="BU11" s="1738">
        <v>396215</v>
      </c>
      <c r="BV11" s="1742">
        <v>143325</v>
      </c>
      <c r="BW11" s="1742">
        <v>396215</v>
      </c>
      <c r="BX11" s="1742">
        <v>85572</v>
      </c>
      <c r="BY11" s="1743">
        <v>386903</v>
      </c>
      <c r="BZ11" s="1732">
        <v>0.8</v>
      </c>
      <c r="CB11" s="1738">
        <v>396573</v>
      </c>
      <c r="CC11" s="1742">
        <v>133996</v>
      </c>
      <c r="CD11" s="1742">
        <v>396705</v>
      </c>
      <c r="CE11" s="1742">
        <v>76237</v>
      </c>
      <c r="CF11" s="1743">
        <v>383779</v>
      </c>
      <c r="CG11" s="1732">
        <v>0.81</v>
      </c>
    </row>
    <row r="12" spans="1:86">
      <c r="A12" s="1575">
        <v>8</v>
      </c>
      <c r="B12" s="1850" t="s">
        <v>1683</v>
      </c>
      <c r="C12" s="1851">
        <v>380</v>
      </c>
      <c r="D12" s="2345">
        <v>0</v>
      </c>
      <c r="E12" s="2345">
        <v>380</v>
      </c>
      <c r="F12" s="2345">
        <v>0</v>
      </c>
      <c r="G12" s="2345">
        <v>380</v>
      </c>
      <c r="H12" s="2448">
        <v>1</v>
      </c>
      <c r="J12" s="2350">
        <v>381</v>
      </c>
      <c r="K12" s="2345">
        <v>111</v>
      </c>
      <c r="L12" s="2345">
        <v>381</v>
      </c>
      <c r="M12" s="2345">
        <v>111</v>
      </c>
      <c r="N12" s="2345">
        <v>469</v>
      </c>
      <c r="O12" s="1841">
        <v>0.95</v>
      </c>
      <c r="Q12" s="2284">
        <v>0</v>
      </c>
      <c r="R12" s="2284">
        <v>109</v>
      </c>
      <c r="S12" s="2284">
        <v>0</v>
      </c>
      <c r="T12" s="2284">
        <v>109</v>
      </c>
      <c r="U12" s="2284">
        <v>87</v>
      </c>
      <c r="V12" s="2313">
        <v>0.8</v>
      </c>
      <c r="X12" s="1731">
        <v>0</v>
      </c>
      <c r="Y12" s="1731">
        <v>108</v>
      </c>
      <c r="Z12" s="1731">
        <v>0</v>
      </c>
      <c r="AA12" s="1731">
        <v>108</v>
      </c>
      <c r="AB12" s="1731">
        <v>140</v>
      </c>
      <c r="AC12" s="1732">
        <v>1.3</v>
      </c>
      <c r="AE12" s="1731">
        <v>0</v>
      </c>
      <c r="AF12" s="1731">
        <v>106</v>
      </c>
      <c r="AG12" s="1731">
        <v>0</v>
      </c>
      <c r="AH12" s="1731">
        <v>106</v>
      </c>
      <c r="AI12" s="1731">
        <v>138</v>
      </c>
      <c r="AJ12" s="1732">
        <v>1.3</v>
      </c>
      <c r="AL12" s="1731">
        <v>0</v>
      </c>
      <c r="AM12" s="1731">
        <v>103</v>
      </c>
      <c r="AN12" s="1731">
        <v>0</v>
      </c>
      <c r="AO12" s="1731">
        <v>103</v>
      </c>
      <c r="AP12" s="1731">
        <v>134</v>
      </c>
      <c r="AQ12" s="1840">
        <v>1.3009708737864079</v>
      </c>
      <c r="AS12" s="1731">
        <v>23</v>
      </c>
      <c r="AT12" s="1731">
        <v>109</v>
      </c>
      <c r="AU12" s="1731">
        <v>23</v>
      </c>
      <c r="AV12" s="1731">
        <v>109</v>
      </c>
      <c r="AW12" s="1731">
        <v>157</v>
      </c>
      <c r="AX12" s="1732">
        <v>0.79</v>
      </c>
      <c r="AZ12" s="1731">
        <v>0</v>
      </c>
      <c r="BA12" s="1731">
        <v>99</v>
      </c>
      <c r="BB12" s="1731">
        <v>0</v>
      </c>
      <c r="BC12" s="1731">
        <v>99</v>
      </c>
      <c r="BD12" s="1731">
        <v>129</v>
      </c>
      <c r="BE12" s="1732">
        <v>1.3</v>
      </c>
      <c r="BG12" s="1731">
        <v>0</v>
      </c>
      <c r="BH12" s="1731">
        <v>98</v>
      </c>
      <c r="BI12" s="1731">
        <v>0</v>
      </c>
      <c r="BJ12" s="1731">
        <v>98</v>
      </c>
      <c r="BK12" s="1731">
        <v>127</v>
      </c>
      <c r="BL12" s="1732">
        <v>1.3</v>
      </c>
      <c r="BN12" s="1738">
        <v>0</v>
      </c>
      <c r="BO12" s="1738">
        <v>127</v>
      </c>
      <c r="BP12" s="1738">
        <v>0</v>
      </c>
      <c r="BQ12" s="1738">
        <v>127</v>
      </c>
      <c r="BR12" s="1731">
        <v>150</v>
      </c>
      <c r="BS12" s="1732">
        <v>1.18</v>
      </c>
      <c r="BU12" s="1738">
        <v>0</v>
      </c>
      <c r="BV12" s="1738">
        <v>306</v>
      </c>
      <c r="BW12" s="1738">
        <v>0</v>
      </c>
      <c r="BX12" s="1738">
        <v>306</v>
      </c>
      <c r="BY12" s="1731">
        <v>291</v>
      </c>
      <c r="BZ12" s="1732">
        <v>0.95</v>
      </c>
      <c r="CB12" s="1738">
        <v>0</v>
      </c>
      <c r="CC12" s="1738">
        <v>301</v>
      </c>
      <c r="CD12" s="1738">
        <v>0</v>
      </c>
      <c r="CE12" s="1738">
        <v>301</v>
      </c>
      <c r="CF12" s="1731">
        <v>287</v>
      </c>
      <c r="CG12" s="1732">
        <v>0.95</v>
      </c>
    </row>
    <row r="13" spans="1:86">
      <c r="A13" s="1575">
        <v>9</v>
      </c>
      <c r="B13" s="1850" t="s">
        <v>1684</v>
      </c>
      <c r="C13" s="2449">
        <v>501161</v>
      </c>
      <c r="D13" s="2345">
        <v>196641</v>
      </c>
      <c r="E13" s="2345">
        <v>501161</v>
      </c>
      <c r="F13" s="2345">
        <v>120324</v>
      </c>
      <c r="G13" s="2345">
        <v>492631</v>
      </c>
      <c r="H13" s="2448">
        <v>0.79</v>
      </c>
      <c r="J13" s="2349">
        <v>493212</v>
      </c>
      <c r="K13" s="2345">
        <v>186103</v>
      </c>
      <c r="L13" s="2345">
        <v>493212</v>
      </c>
      <c r="M13" s="2345">
        <v>111706</v>
      </c>
      <c r="N13" s="2345">
        <v>477243</v>
      </c>
      <c r="O13" s="1841">
        <v>0.79</v>
      </c>
      <c r="Q13" s="2284">
        <v>488165</v>
      </c>
      <c r="R13" s="2284">
        <v>188352</v>
      </c>
      <c r="S13" s="2284">
        <v>488165</v>
      </c>
      <c r="T13" s="2284">
        <v>112331</v>
      </c>
      <c r="U13" s="2284">
        <v>474237</v>
      </c>
      <c r="V13" s="2313">
        <v>0.79</v>
      </c>
      <c r="X13" s="1731">
        <v>457934</v>
      </c>
      <c r="Y13" s="1731">
        <v>172610</v>
      </c>
      <c r="Z13" s="1731">
        <v>457934</v>
      </c>
      <c r="AA13" s="1731">
        <v>101833</v>
      </c>
      <c r="AB13" s="1731">
        <v>445603</v>
      </c>
      <c r="AC13" s="1732">
        <v>0.8</v>
      </c>
      <c r="AE13" s="1731">
        <v>446849</v>
      </c>
      <c r="AF13" s="1731">
        <v>165986</v>
      </c>
      <c r="AG13" s="1731">
        <v>446849</v>
      </c>
      <c r="AH13" s="1731">
        <v>97608</v>
      </c>
      <c r="AI13" s="1731">
        <v>431610</v>
      </c>
      <c r="AJ13" s="1732">
        <v>0.79</v>
      </c>
      <c r="AL13" s="1731">
        <v>436265</v>
      </c>
      <c r="AM13" s="1731">
        <v>169485</v>
      </c>
      <c r="AN13" s="1731">
        <v>436265</v>
      </c>
      <c r="AO13" s="1731">
        <v>102192</v>
      </c>
      <c r="AP13" s="1731">
        <v>421116</v>
      </c>
      <c r="AQ13" s="1840">
        <v>0.78207916323866156</v>
      </c>
      <c r="AS13" s="1731">
        <v>454205</v>
      </c>
      <c r="AT13" s="1731">
        <v>171728</v>
      </c>
      <c r="AU13" s="1731">
        <v>454205</v>
      </c>
      <c r="AV13" s="1731">
        <v>103078</v>
      </c>
      <c r="AW13" s="1731">
        <v>440815</v>
      </c>
      <c r="AX13" s="1732">
        <v>1.19</v>
      </c>
      <c r="AZ13" s="1731">
        <v>432632</v>
      </c>
      <c r="BA13" s="1731">
        <v>162313</v>
      </c>
      <c r="BB13" s="1731">
        <v>432632</v>
      </c>
      <c r="BC13" s="1731">
        <v>96003</v>
      </c>
      <c r="BD13" s="1731">
        <v>420628</v>
      </c>
      <c r="BE13" s="1732">
        <v>0.8</v>
      </c>
      <c r="BG13" s="1731">
        <v>437085</v>
      </c>
      <c r="BH13" s="1731">
        <v>155367</v>
      </c>
      <c r="BI13" s="1731">
        <v>437085</v>
      </c>
      <c r="BJ13" s="1731">
        <v>94285</v>
      </c>
      <c r="BK13" s="1731">
        <v>419237</v>
      </c>
      <c r="BL13" s="1732">
        <v>0.79</v>
      </c>
      <c r="BN13" s="1738">
        <v>404832</v>
      </c>
      <c r="BO13" s="1738">
        <v>147242</v>
      </c>
      <c r="BP13" s="1738">
        <v>404832</v>
      </c>
      <c r="BQ13" s="1738">
        <v>87698</v>
      </c>
      <c r="BR13" s="1731">
        <v>391016</v>
      </c>
      <c r="BS13" s="1732">
        <v>0.79</v>
      </c>
      <c r="BU13" s="1738">
        <v>396215</v>
      </c>
      <c r="BV13" s="1738">
        <v>143019</v>
      </c>
      <c r="BW13" s="1738">
        <v>396215</v>
      </c>
      <c r="BX13" s="1738">
        <v>85266</v>
      </c>
      <c r="BY13" s="1731">
        <v>386612</v>
      </c>
      <c r="BZ13" s="1732">
        <v>0.8</v>
      </c>
      <c r="CB13" s="1738">
        <v>396573</v>
      </c>
      <c r="CC13" s="1738">
        <v>133695</v>
      </c>
      <c r="CD13" s="1738">
        <v>396705</v>
      </c>
      <c r="CE13" s="1738">
        <v>75936</v>
      </c>
      <c r="CF13" s="1731">
        <v>383491</v>
      </c>
      <c r="CG13" s="1732">
        <v>0.81</v>
      </c>
    </row>
    <row r="14" spans="1:86">
      <c r="A14" s="1575">
        <v>10</v>
      </c>
      <c r="B14" s="1327" t="s">
        <v>1685</v>
      </c>
      <c r="C14" s="2450">
        <v>33183</v>
      </c>
      <c r="D14" s="2345">
        <v>0</v>
      </c>
      <c r="E14" s="2345">
        <v>33183</v>
      </c>
      <c r="F14" s="2345">
        <v>0</v>
      </c>
      <c r="G14" s="2345">
        <v>70155</v>
      </c>
      <c r="H14" s="2448">
        <v>2.11</v>
      </c>
      <c r="J14" s="2351">
        <v>35138</v>
      </c>
      <c r="K14" s="2345">
        <v>0</v>
      </c>
      <c r="L14" s="2345">
        <v>35138</v>
      </c>
      <c r="M14" s="2345">
        <v>0</v>
      </c>
      <c r="N14" s="2345">
        <v>72101</v>
      </c>
      <c r="O14" s="1841">
        <v>2.0499999999999998</v>
      </c>
      <c r="Q14" s="2284">
        <v>34206</v>
      </c>
      <c r="R14" s="2284">
        <v>0</v>
      </c>
      <c r="S14" s="2284">
        <v>34206</v>
      </c>
      <c r="T14" s="2284">
        <v>0</v>
      </c>
      <c r="U14" s="2284">
        <v>60305</v>
      </c>
      <c r="V14" s="2313">
        <v>1.76</v>
      </c>
      <c r="X14" s="1731">
        <v>36364</v>
      </c>
      <c r="Y14" s="1731">
        <v>0</v>
      </c>
      <c r="Z14" s="1731">
        <v>36364</v>
      </c>
      <c r="AA14" s="1731">
        <v>0</v>
      </c>
      <c r="AB14" s="1731">
        <v>65214</v>
      </c>
      <c r="AC14" s="1732">
        <v>1.79</v>
      </c>
      <c r="AE14" s="1731">
        <v>34356</v>
      </c>
      <c r="AF14" s="1731">
        <v>0</v>
      </c>
      <c r="AG14" s="1731">
        <v>34356</v>
      </c>
      <c r="AH14" s="1731">
        <v>0</v>
      </c>
      <c r="AI14" s="1731">
        <v>61878</v>
      </c>
      <c r="AJ14" s="1732">
        <v>1.8</v>
      </c>
      <c r="AL14" s="1731">
        <v>33309</v>
      </c>
      <c r="AM14" s="1731">
        <v>0</v>
      </c>
      <c r="AN14" s="1731">
        <v>33309</v>
      </c>
      <c r="AO14" s="1731">
        <v>0</v>
      </c>
      <c r="AP14" s="1731">
        <v>60487</v>
      </c>
      <c r="AQ14" s="1840">
        <v>1.8159356330120988</v>
      </c>
      <c r="AS14" s="1731">
        <v>42199</v>
      </c>
      <c r="AT14" s="1731">
        <v>0</v>
      </c>
      <c r="AU14" s="1731">
        <v>42199</v>
      </c>
      <c r="AV14" s="1731">
        <v>0</v>
      </c>
      <c r="AW14" s="1731">
        <v>60546</v>
      </c>
      <c r="AX14" s="1732">
        <v>1.43</v>
      </c>
      <c r="AZ14" s="1731">
        <v>38876</v>
      </c>
      <c r="BA14" s="1731">
        <v>0</v>
      </c>
      <c r="BB14" s="1731">
        <v>38876</v>
      </c>
      <c r="BC14" s="1731">
        <v>0</v>
      </c>
      <c r="BD14" s="1731">
        <v>56031</v>
      </c>
      <c r="BE14" s="1732">
        <v>1.44</v>
      </c>
      <c r="BG14" s="1731">
        <v>46750</v>
      </c>
      <c r="BH14" s="1731">
        <v>0</v>
      </c>
      <c r="BI14" s="1731">
        <v>46750</v>
      </c>
      <c r="BJ14" s="1731">
        <v>0</v>
      </c>
      <c r="BK14" s="1731">
        <v>66319</v>
      </c>
      <c r="BL14" s="1732">
        <v>1.42</v>
      </c>
      <c r="BN14" s="1738">
        <v>44626</v>
      </c>
      <c r="BO14" s="1738">
        <v>0</v>
      </c>
      <c r="BP14" s="1738">
        <v>44626</v>
      </c>
      <c r="BQ14" s="1738">
        <v>0</v>
      </c>
      <c r="BR14" s="1731">
        <v>63486</v>
      </c>
      <c r="BS14" s="1732">
        <v>1.42</v>
      </c>
      <c r="BU14" s="1738">
        <v>40907</v>
      </c>
      <c r="BV14" s="1738">
        <v>0</v>
      </c>
      <c r="BW14" s="1738">
        <v>40907</v>
      </c>
      <c r="BX14" s="1738">
        <v>0</v>
      </c>
      <c r="BY14" s="1731">
        <v>42086</v>
      </c>
      <c r="BZ14" s="1732">
        <v>1.03</v>
      </c>
      <c r="CB14" s="1738">
        <v>36582</v>
      </c>
      <c r="CC14" s="1738">
        <v>0</v>
      </c>
      <c r="CD14" s="1738">
        <v>36582</v>
      </c>
      <c r="CE14" s="1738">
        <v>0</v>
      </c>
      <c r="CF14" s="1731">
        <v>37818</v>
      </c>
      <c r="CG14" s="1732">
        <v>1.03</v>
      </c>
    </row>
    <row r="15" spans="1:86">
      <c r="A15" s="1575"/>
      <c r="B15" s="1327" t="s">
        <v>1686</v>
      </c>
      <c r="C15" s="2450">
        <v>358809</v>
      </c>
      <c r="D15" s="2345">
        <v>503410</v>
      </c>
      <c r="E15" s="2345">
        <v>358809</v>
      </c>
      <c r="F15" s="2345">
        <v>50411</v>
      </c>
      <c r="G15" s="2345">
        <v>269897</v>
      </c>
      <c r="H15" s="2448">
        <v>0.66</v>
      </c>
      <c r="J15" s="2351">
        <v>356375</v>
      </c>
      <c r="K15" s="2345">
        <v>497525</v>
      </c>
      <c r="L15" s="2345">
        <v>356375</v>
      </c>
      <c r="M15" s="2345">
        <v>49725</v>
      </c>
      <c r="N15" s="2345">
        <v>268010</v>
      </c>
      <c r="O15" s="1841">
        <v>0.66</v>
      </c>
      <c r="Q15" s="2284">
        <v>355767</v>
      </c>
      <c r="R15" s="2284">
        <v>484249</v>
      </c>
      <c r="S15" s="2284">
        <v>355767</v>
      </c>
      <c r="T15" s="2284">
        <v>49723</v>
      </c>
      <c r="U15" s="2284">
        <v>268027</v>
      </c>
      <c r="V15" s="2313">
        <v>0.66</v>
      </c>
      <c r="X15" s="1731">
        <v>337403</v>
      </c>
      <c r="Y15" s="1731">
        <v>454735</v>
      </c>
      <c r="Z15" s="1731">
        <v>337403</v>
      </c>
      <c r="AA15" s="1731">
        <v>46243</v>
      </c>
      <c r="AB15" s="1731">
        <v>253753</v>
      </c>
      <c r="AC15" s="1732">
        <v>0.66</v>
      </c>
      <c r="AE15" s="1731">
        <v>336108</v>
      </c>
      <c r="AF15" s="1731">
        <v>446908</v>
      </c>
      <c r="AG15" s="1731">
        <v>336108</v>
      </c>
      <c r="AH15" s="1731">
        <v>45748</v>
      </c>
      <c r="AI15" s="1731">
        <v>252939</v>
      </c>
      <c r="AJ15" s="1732">
        <v>0.66</v>
      </c>
      <c r="AL15" s="1731">
        <v>339024</v>
      </c>
      <c r="AM15" s="1731">
        <v>434363.71210824983</v>
      </c>
      <c r="AN15" s="1731">
        <v>339024</v>
      </c>
      <c r="AO15" s="1731">
        <v>44348</v>
      </c>
      <c r="AP15" s="1731">
        <v>254968</v>
      </c>
      <c r="AQ15" s="1840">
        <v>0.66506682804169315</v>
      </c>
      <c r="AS15" s="1731">
        <v>335248</v>
      </c>
      <c r="AT15" s="1731">
        <v>410646</v>
      </c>
      <c r="AU15" s="1731">
        <v>335248</v>
      </c>
      <c r="AV15" s="1731">
        <v>40752</v>
      </c>
      <c r="AW15" s="1731">
        <v>248382</v>
      </c>
      <c r="AX15" s="1732">
        <v>0.66</v>
      </c>
      <c r="AZ15" s="1731">
        <v>323830</v>
      </c>
      <c r="BA15" s="1731">
        <v>400798</v>
      </c>
      <c r="BB15" s="1731">
        <v>323830</v>
      </c>
      <c r="BC15" s="1731">
        <v>39764</v>
      </c>
      <c r="BD15" s="1731">
        <v>240178</v>
      </c>
      <c r="BE15" s="1732">
        <v>0.66</v>
      </c>
      <c r="BG15" s="1731">
        <v>319801</v>
      </c>
      <c r="BH15" s="1731">
        <v>390517</v>
      </c>
      <c r="BI15" s="1731">
        <v>319801</v>
      </c>
      <c r="BJ15" s="1731">
        <v>39287</v>
      </c>
      <c r="BK15" s="1731">
        <v>236862</v>
      </c>
      <c r="BL15" s="1732">
        <v>0.66</v>
      </c>
      <c r="BN15" s="1738">
        <v>314031</v>
      </c>
      <c r="BO15" s="1738">
        <v>368747</v>
      </c>
      <c r="BP15" s="1738">
        <v>314031</v>
      </c>
      <c r="BQ15" s="1738">
        <v>37005</v>
      </c>
      <c r="BR15" s="1731">
        <v>232430</v>
      </c>
      <c r="BS15" s="1732">
        <v>0.66</v>
      </c>
      <c r="BU15" s="1738">
        <v>316207</v>
      </c>
      <c r="BV15" s="1738">
        <v>357198</v>
      </c>
      <c r="BW15" s="1738">
        <v>316207</v>
      </c>
      <c r="BX15" s="1738">
        <v>36417</v>
      </c>
      <c r="BY15" s="1731">
        <v>233063</v>
      </c>
      <c r="BZ15" s="1732">
        <v>0.66</v>
      </c>
      <c r="CB15" s="1738">
        <v>310420</v>
      </c>
      <c r="CC15" s="1738">
        <v>366927</v>
      </c>
      <c r="CD15" s="1738">
        <v>310420</v>
      </c>
      <c r="CE15" s="1738">
        <v>36600</v>
      </c>
      <c r="CF15" s="1731">
        <v>230071</v>
      </c>
      <c r="CG15" s="1732">
        <v>0.66</v>
      </c>
    </row>
    <row r="16" spans="1:86">
      <c r="A16" s="1575"/>
      <c r="B16" s="1327" t="s">
        <v>1687</v>
      </c>
      <c r="C16" s="2446">
        <v>251393</v>
      </c>
      <c r="D16" s="2345">
        <v>5370</v>
      </c>
      <c r="E16" s="2345">
        <v>251393</v>
      </c>
      <c r="F16" s="2345">
        <v>3342</v>
      </c>
      <c r="G16" s="2345">
        <v>109394</v>
      </c>
      <c r="H16" s="2448">
        <v>0.43</v>
      </c>
      <c r="J16" s="2349">
        <v>239917</v>
      </c>
      <c r="K16" s="2345">
        <v>5680</v>
      </c>
      <c r="L16" s="2345">
        <v>239917</v>
      </c>
      <c r="M16" s="2345">
        <v>4198</v>
      </c>
      <c r="N16" s="2345">
        <v>101401</v>
      </c>
      <c r="O16" s="1841">
        <v>0.42</v>
      </c>
      <c r="Q16" s="2284">
        <v>240103</v>
      </c>
      <c r="R16" s="2284">
        <v>6210</v>
      </c>
      <c r="S16" s="2284">
        <v>240103</v>
      </c>
      <c r="T16" s="2284">
        <v>4649</v>
      </c>
      <c r="U16" s="2284">
        <v>110050</v>
      </c>
      <c r="V16" s="2313">
        <v>0.45</v>
      </c>
      <c r="X16" s="1731">
        <v>227877</v>
      </c>
      <c r="Y16" s="1731">
        <v>6211</v>
      </c>
      <c r="Z16" s="1731">
        <v>227877</v>
      </c>
      <c r="AA16" s="1731">
        <v>4738</v>
      </c>
      <c r="AB16" s="1731">
        <v>104089</v>
      </c>
      <c r="AC16" s="1732">
        <v>0.45</v>
      </c>
      <c r="AE16" s="1731">
        <v>224304</v>
      </c>
      <c r="AF16" s="1731">
        <v>5916</v>
      </c>
      <c r="AG16" s="1731">
        <v>224304</v>
      </c>
      <c r="AH16" s="1731">
        <v>4952</v>
      </c>
      <c r="AI16" s="1731">
        <v>102096</v>
      </c>
      <c r="AJ16" s="1732">
        <v>0.45</v>
      </c>
      <c r="AL16" s="1731">
        <v>220994</v>
      </c>
      <c r="AM16" s="1731">
        <v>6012</v>
      </c>
      <c r="AN16" s="1731">
        <v>220994</v>
      </c>
      <c r="AO16" s="1731">
        <v>4737</v>
      </c>
      <c r="AP16" s="1731">
        <v>99591</v>
      </c>
      <c r="AQ16" s="1840">
        <v>0.44119327872556274</v>
      </c>
      <c r="AS16" s="1731">
        <v>225184</v>
      </c>
      <c r="AT16" s="1731">
        <v>7217</v>
      </c>
      <c r="AU16" s="1731">
        <v>225184</v>
      </c>
      <c r="AV16" s="1731">
        <v>5781</v>
      </c>
      <c r="AW16" s="1731">
        <v>104505</v>
      </c>
      <c r="AX16" s="1732">
        <v>0.45</v>
      </c>
      <c r="AZ16" s="1731">
        <v>200078</v>
      </c>
      <c r="BA16" s="1731">
        <v>4885</v>
      </c>
      <c r="BB16" s="1731">
        <v>200078</v>
      </c>
      <c r="BC16" s="1731">
        <v>4772</v>
      </c>
      <c r="BD16" s="1731">
        <v>89646</v>
      </c>
      <c r="BE16" s="1732">
        <v>0.44</v>
      </c>
      <c r="BG16" s="1731">
        <v>193492</v>
      </c>
      <c r="BH16" s="1731">
        <v>5242</v>
      </c>
      <c r="BI16" s="1731">
        <v>193492</v>
      </c>
      <c r="BJ16" s="1731">
        <v>5147</v>
      </c>
      <c r="BK16" s="1731">
        <v>88075</v>
      </c>
      <c r="BL16" s="1732">
        <v>0.44</v>
      </c>
      <c r="BN16" s="1738">
        <v>181523</v>
      </c>
      <c r="BO16" s="1738">
        <v>5173</v>
      </c>
      <c r="BP16" s="1738">
        <v>181523</v>
      </c>
      <c r="BQ16" s="1738">
        <v>5089</v>
      </c>
      <c r="BR16" s="1731">
        <v>80803</v>
      </c>
      <c r="BS16" s="1732">
        <v>0.43</v>
      </c>
      <c r="BU16" s="1738">
        <v>184526</v>
      </c>
      <c r="BV16" s="1738">
        <v>6132</v>
      </c>
      <c r="BW16" s="1738">
        <v>184526</v>
      </c>
      <c r="BX16" s="1738">
        <v>6057</v>
      </c>
      <c r="BY16" s="1731">
        <v>83070</v>
      </c>
      <c r="BZ16" s="1732">
        <v>0.44</v>
      </c>
      <c r="CB16" s="1738">
        <v>182168</v>
      </c>
      <c r="CC16" s="1738">
        <v>4742</v>
      </c>
      <c r="CD16" s="1738">
        <v>182168</v>
      </c>
      <c r="CE16" s="1738">
        <v>4664</v>
      </c>
      <c r="CF16" s="1731">
        <v>84622</v>
      </c>
      <c r="CG16" s="1732">
        <v>0.45</v>
      </c>
    </row>
    <row r="17" spans="1:85" ht="39.6">
      <c r="A17" s="1575"/>
      <c r="B17" s="1851" t="s">
        <v>1688</v>
      </c>
      <c r="C17" s="2449">
        <v>191113</v>
      </c>
      <c r="D17" s="2345">
        <v>1202</v>
      </c>
      <c r="E17" s="2345">
        <v>191113</v>
      </c>
      <c r="F17" s="2345">
        <v>266</v>
      </c>
      <c r="G17" s="2345">
        <v>55171</v>
      </c>
      <c r="H17" s="2448">
        <v>0.28999999999999998</v>
      </c>
      <c r="J17" s="2349">
        <v>183983</v>
      </c>
      <c r="K17" s="2345">
        <v>1000</v>
      </c>
      <c r="L17" s="2345">
        <v>183983</v>
      </c>
      <c r="M17" s="2345">
        <v>204</v>
      </c>
      <c r="N17" s="2345">
        <v>52884</v>
      </c>
      <c r="O17" s="1841">
        <v>0.28999999999999998</v>
      </c>
      <c r="Q17" s="2284">
        <v>181814</v>
      </c>
      <c r="R17" s="2284">
        <v>1126</v>
      </c>
      <c r="S17" s="2284">
        <v>181814</v>
      </c>
      <c r="T17" s="2284">
        <v>289</v>
      </c>
      <c r="U17" s="2284">
        <v>52299</v>
      </c>
      <c r="V17" s="2313">
        <v>0.28999999999999998</v>
      </c>
      <c r="X17" s="1731">
        <v>172586</v>
      </c>
      <c r="Y17" s="1731">
        <v>1046</v>
      </c>
      <c r="Z17" s="1731">
        <v>172586</v>
      </c>
      <c r="AA17" s="1731">
        <v>271</v>
      </c>
      <c r="AB17" s="1731">
        <v>49732</v>
      </c>
      <c r="AC17" s="1732">
        <v>0.28999999999999998</v>
      </c>
      <c r="AE17" s="1731">
        <v>172212</v>
      </c>
      <c r="AF17" s="1731">
        <v>641</v>
      </c>
      <c r="AG17" s="1731">
        <v>172212</v>
      </c>
      <c r="AH17" s="1731">
        <v>227</v>
      </c>
      <c r="AI17" s="1731">
        <v>50163</v>
      </c>
      <c r="AJ17" s="1732">
        <v>0.28999999999999998</v>
      </c>
      <c r="AL17" s="1731">
        <v>170055</v>
      </c>
      <c r="AM17" s="1731">
        <v>1123</v>
      </c>
      <c r="AN17" s="1731">
        <v>170055</v>
      </c>
      <c r="AO17" s="1731">
        <v>288</v>
      </c>
      <c r="AP17" s="1731">
        <v>49643</v>
      </c>
      <c r="AQ17" s="1840">
        <v>0.29142964489295126</v>
      </c>
      <c r="AS17" s="1731">
        <v>165007</v>
      </c>
      <c r="AT17" s="1731">
        <v>1035</v>
      </c>
      <c r="AU17" s="1731">
        <v>165007</v>
      </c>
      <c r="AV17" s="1731">
        <v>205</v>
      </c>
      <c r="AW17" s="1731">
        <v>47805</v>
      </c>
      <c r="AX17" s="1732">
        <v>0.28999999999999998</v>
      </c>
      <c r="AZ17" s="1731">
        <v>144582</v>
      </c>
      <c r="BA17" s="1731">
        <v>25</v>
      </c>
      <c r="BB17" s="1731">
        <v>144582</v>
      </c>
      <c r="BC17" s="1731">
        <v>25</v>
      </c>
      <c r="BD17" s="1731">
        <v>41452</v>
      </c>
      <c r="BE17" s="1732">
        <v>0.28999999999999998</v>
      </c>
      <c r="BG17" s="1731">
        <v>138916</v>
      </c>
      <c r="BH17" s="1731">
        <v>0</v>
      </c>
      <c r="BI17" s="1731">
        <v>138916</v>
      </c>
      <c r="BJ17" s="1731">
        <v>0</v>
      </c>
      <c r="BK17" s="1731">
        <v>39803</v>
      </c>
      <c r="BL17" s="1732">
        <v>0.28999999999999998</v>
      </c>
      <c r="BN17" s="1738">
        <v>133397</v>
      </c>
      <c r="BO17" s="1738">
        <v>0</v>
      </c>
      <c r="BP17" s="1738">
        <v>133397</v>
      </c>
      <c r="BQ17" s="1738">
        <v>0</v>
      </c>
      <c r="BR17" s="1731">
        <v>38182</v>
      </c>
      <c r="BS17" s="1732">
        <v>0.28999999999999998</v>
      </c>
      <c r="BU17" s="1738">
        <v>132582</v>
      </c>
      <c r="BV17" s="1738">
        <v>0</v>
      </c>
      <c r="BW17" s="1738">
        <v>132582</v>
      </c>
      <c r="BX17" s="1738">
        <v>0</v>
      </c>
      <c r="BY17" s="1731">
        <v>38163</v>
      </c>
      <c r="BZ17" s="1732">
        <v>0.28999999999999998</v>
      </c>
      <c r="CB17" s="1738">
        <v>112663</v>
      </c>
      <c r="CC17" s="1738">
        <v>0</v>
      </c>
      <c r="CD17" s="1738">
        <v>112663</v>
      </c>
      <c r="CE17" s="1738">
        <v>0</v>
      </c>
      <c r="CF17" s="1731">
        <v>32612</v>
      </c>
      <c r="CG17" s="1732">
        <v>0.28999999999999998</v>
      </c>
    </row>
    <row r="18" spans="1:85" ht="39.6">
      <c r="A18" s="1575"/>
      <c r="B18" s="1851" t="s">
        <v>1689</v>
      </c>
      <c r="C18" s="2449">
        <v>27939</v>
      </c>
      <c r="D18" s="2345">
        <v>659</v>
      </c>
      <c r="E18" s="2345">
        <v>27939</v>
      </c>
      <c r="F18" s="2345">
        <v>394</v>
      </c>
      <c r="G18" s="2345">
        <v>25295</v>
      </c>
      <c r="H18" s="2448">
        <v>0.89</v>
      </c>
      <c r="J18" s="2349">
        <v>24270</v>
      </c>
      <c r="K18" s="2345">
        <v>574</v>
      </c>
      <c r="L18" s="2345">
        <v>24270</v>
      </c>
      <c r="M18" s="2345">
        <v>352</v>
      </c>
      <c r="N18" s="2345">
        <v>20331</v>
      </c>
      <c r="O18" s="1841">
        <v>0.83</v>
      </c>
      <c r="Q18" s="2284">
        <v>35478</v>
      </c>
      <c r="R18" s="2284">
        <v>1563</v>
      </c>
      <c r="S18" s="2284">
        <v>35478</v>
      </c>
      <c r="T18" s="2284">
        <v>953</v>
      </c>
      <c r="U18" s="2284">
        <v>37726</v>
      </c>
      <c r="V18" s="2313">
        <v>1.04</v>
      </c>
      <c r="X18" s="1731">
        <v>32152</v>
      </c>
      <c r="Y18" s="1731">
        <v>1367</v>
      </c>
      <c r="Z18" s="1731">
        <v>32152</v>
      </c>
      <c r="AA18" s="1731">
        <v>820</v>
      </c>
      <c r="AB18" s="1731">
        <v>34345</v>
      </c>
      <c r="AC18" s="1732">
        <v>1.04</v>
      </c>
      <c r="AE18" s="1731">
        <v>33570</v>
      </c>
      <c r="AF18" s="1731">
        <v>1092</v>
      </c>
      <c r="AG18" s="1731">
        <v>33570</v>
      </c>
      <c r="AH18" s="1731">
        <v>663</v>
      </c>
      <c r="AI18" s="1731">
        <v>36045</v>
      </c>
      <c r="AJ18" s="1732">
        <v>1.05</v>
      </c>
      <c r="AL18" s="1731">
        <v>32585</v>
      </c>
      <c r="AM18" s="1731">
        <v>662</v>
      </c>
      <c r="AN18" s="1731">
        <v>32585</v>
      </c>
      <c r="AO18" s="1731">
        <v>409</v>
      </c>
      <c r="AP18" s="1731">
        <v>34283</v>
      </c>
      <c r="AQ18" s="1840">
        <v>1.0390677092804752</v>
      </c>
      <c r="AS18" s="1731">
        <v>32593</v>
      </c>
      <c r="AT18" s="1731">
        <v>1022</v>
      </c>
      <c r="AU18" s="1731">
        <v>32593</v>
      </c>
      <c r="AV18" s="1731">
        <v>783</v>
      </c>
      <c r="AW18" s="1731">
        <v>33189</v>
      </c>
      <c r="AX18" s="1732">
        <v>0.99</v>
      </c>
      <c r="AZ18" s="1731">
        <v>38886</v>
      </c>
      <c r="BA18" s="1731">
        <v>287</v>
      </c>
      <c r="BB18" s="1731">
        <v>38886</v>
      </c>
      <c r="BC18" s="1731">
        <v>273</v>
      </c>
      <c r="BD18" s="1731">
        <v>34421</v>
      </c>
      <c r="BE18" s="1732">
        <v>0.88</v>
      </c>
      <c r="BG18" s="1731">
        <v>38294</v>
      </c>
      <c r="BH18" s="1731">
        <v>204</v>
      </c>
      <c r="BI18" s="1731">
        <v>38294</v>
      </c>
      <c r="BJ18" s="1731">
        <v>202</v>
      </c>
      <c r="BK18" s="1731">
        <v>34483</v>
      </c>
      <c r="BL18" s="1732">
        <v>0.9</v>
      </c>
      <c r="BN18" s="1738">
        <v>33339</v>
      </c>
      <c r="BO18" s="1738">
        <v>169</v>
      </c>
      <c r="BP18" s="1738">
        <v>33339</v>
      </c>
      <c r="BQ18" s="1738">
        <v>167</v>
      </c>
      <c r="BR18" s="1731">
        <v>30021</v>
      </c>
      <c r="BS18" s="1732">
        <v>0.9</v>
      </c>
      <c r="BU18" s="1738">
        <v>35354</v>
      </c>
      <c r="BV18" s="1738">
        <v>781</v>
      </c>
      <c r="BW18" s="1738">
        <v>35354</v>
      </c>
      <c r="BX18" s="1738">
        <v>779</v>
      </c>
      <c r="BY18" s="1731">
        <v>30397</v>
      </c>
      <c r="BZ18" s="1732">
        <v>0.84</v>
      </c>
      <c r="CB18" s="1738">
        <v>52485</v>
      </c>
      <c r="CC18" s="1738">
        <v>198</v>
      </c>
      <c r="CD18" s="1738">
        <v>52485</v>
      </c>
      <c r="CE18" s="1738">
        <v>171</v>
      </c>
      <c r="CF18" s="1731">
        <v>36965</v>
      </c>
      <c r="CG18" s="1732">
        <v>0.7</v>
      </c>
    </row>
    <row r="19" spans="1:85" ht="39.6">
      <c r="A19" s="1575"/>
      <c r="B19" s="1851" t="s">
        <v>1690</v>
      </c>
      <c r="C19" s="2449">
        <v>16258</v>
      </c>
      <c r="D19" s="2345">
        <v>1626</v>
      </c>
      <c r="E19" s="2345">
        <v>16258</v>
      </c>
      <c r="F19" s="2345">
        <v>952</v>
      </c>
      <c r="G19" s="2345">
        <v>14787</v>
      </c>
      <c r="H19" s="2448">
        <v>0.86</v>
      </c>
      <c r="J19" s="2349">
        <v>15980</v>
      </c>
      <c r="K19" s="2345">
        <v>1157</v>
      </c>
      <c r="L19" s="2345">
        <v>15980</v>
      </c>
      <c r="M19" s="2345">
        <v>829</v>
      </c>
      <c r="N19" s="2345">
        <v>14397</v>
      </c>
      <c r="O19" s="1841">
        <v>0.86</v>
      </c>
      <c r="Q19" s="2284">
        <v>10524</v>
      </c>
      <c r="R19" s="2284">
        <v>559</v>
      </c>
      <c r="S19" s="2284">
        <v>10524</v>
      </c>
      <c r="T19" s="2284">
        <v>445</v>
      </c>
      <c r="U19" s="2284">
        <v>9549</v>
      </c>
      <c r="V19" s="2313">
        <v>0.87</v>
      </c>
      <c r="X19" s="1731">
        <v>10463</v>
      </c>
      <c r="Y19" s="1731">
        <v>561</v>
      </c>
      <c r="Z19" s="1731">
        <v>10463</v>
      </c>
      <c r="AA19" s="1731">
        <v>427</v>
      </c>
      <c r="AB19" s="1731">
        <v>9506</v>
      </c>
      <c r="AC19" s="1732">
        <v>0.87</v>
      </c>
      <c r="AE19" s="1731">
        <v>6068</v>
      </c>
      <c r="AF19" s="1731">
        <v>435</v>
      </c>
      <c r="AG19" s="1731">
        <v>6068</v>
      </c>
      <c r="AH19" s="1731">
        <v>318</v>
      </c>
      <c r="AI19" s="1731">
        <v>5535</v>
      </c>
      <c r="AJ19" s="1732">
        <v>0.87</v>
      </c>
      <c r="AL19" s="1731">
        <v>5721</v>
      </c>
      <c r="AM19" s="1731">
        <v>487</v>
      </c>
      <c r="AN19" s="1731">
        <v>5721</v>
      </c>
      <c r="AO19" s="1731">
        <v>355</v>
      </c>
      <c r="AP19" s="1731">
        <v>5273</v>
      </c>
      <c r="AQ19" s="1840">
        <v>0.8678406846609612</v>
      </c>
      <c r="AS19" s="1731">
        <v>10070</v>
      </c>
      <c r="AT19" s="1731">
        <v>731</v>
      </c>
      <c r="AU19" s="1731">
        <v>10070</v>
      </c>
      <c r="AV19" s="1731">
        <v>498</v>
      </c>
      <c r="AW19" s="1731">
        <v>9006</v>
      </c>
      <c r="AX19" s="1732">
        <v>0.85</v>
      </c>
      <c r="AZ19" s="1731">
        <v>5194</v>
      </c>
      <c r="BA19" s="1731">
        <v>360</v>
      </c>
      <c r="BB19" s="1731">
        <v>5194</v>
      </c>
      <c r="BC19" s="1731">
        <v>261</v>
      </c>
      <c r="BD19" s="1731">
        <v>4730</v>
      </c>
      <c r="BE19" s="1732">
        <v>0.87</v>
      </c>
      <c r="BG19" s="1731">
        <v>5383</v>
      </c>
      <c r="BH19" s="1731">
        <v>429</v>
      </c>
      <c r="BI19" s="1731">
        <v>5383</v>
      </c>
      <c r="BJ19" s="1731">
        <v>335</v>
      </c>
      <c r="BK19" s="1731">
        <v>4946</v>
      </c>
      <c r="BL19" s="1732">
        <v>0.87</v>
      </c>
      <c r="BN19" s="1738">
        <v>4909</v>
      </c>
      <c r="BO19" s="1738">
        <v>290</v>
      </c>
      <c r="BP19" s="1738">
        <v>4909</v>
      </c>
      <c r="BQ19" s="1738">
        <v>208</v>
      </c>
      <c r="BR19" s="1731">
        <v>4537</v>
      </c>
      <c r="BS19" s="1732">
        <v>0.89</v>
      </c>
      <c r="BU19" s="1738">
        <v>7112</v>
      </c>
      <c r="BV19" s="1738">
        <v>257</v>
      </c>
      <c r="BW19" s="1738">
        <v>7112</v>
      </c>
      <c r="BX19" s="1738">
        <v>184</v>
      </c>
      <c r="BY19" s="1731">
        <v>6549</v>
      </c>
      <c r="BZ19" s="1732">
        <v>0.9</v>
      </c>
      <c r="CB19" s="1738">
        <v>6901</v>
      </c>
      <c r="CC19" s="1738">
        <v>256</v>
      </c>
      <c r="CD19" s="1738">
        <v>6901</v>
      </c>
      <c r="CE19" s="1738">
        <v>206</v>
      </c>
      <c r="CF19" s="1731">
        <v>6467</v>
      </c>
      <c r="CG19" s="1732">
        <v>0.91</v>
      </c>
    </row>
    <row r="20" spans="1:85" ht="39.6">
      <c r="A20" s="1575"/>
      <c r="B20" s="1851" t="s">
        <v>1691</v>
      </c>
      <c r="C20" s="2449">
        <v>8586</v>
      </c>
      <c r="D20" s="2345">
        <v>381</v>
      </c>
      <c r="E20" s="2345">
        <v>8586</v>
      </c>
      <c r="F20" s="2345">
        <v>228</v>
      </c>
      <c r="G20" s="2345">
        <v>8112</v>
      </c>
      <c r="H20" s="2448">
        <v>0.92</v>
      </c>
      <c r="J20" s="2349">
        <v>7922</v>
      </c>
      <c r="K20" s="2345">
        <v>237</v>
      </c>
      <c r="L20" s="2345">
        <v>7922</v>
      </c>
      <c r="M20" s="2345">
        <v>101</v>
      </c>
      <c r="N20" s="2345">
        <v>7356</v>
      </c>
      <c r="O20" s="1841">
        <v>0.92</v>
      </c>
      <c r="Q20" s="2284">
        <v>3718</v>
      </c>
      <c r="R20" s="2284">
        <v>3</v>
      </c>
      <c r="S20" s="2284">
        <v>3718</v>
      </c>
      <c r="T20" s="2284">
        <v>3</v>
      </c>
      <c r="U20" s="2284">
        <v>3489</v>
      </c>
      <c r="V20" s="2313">
        <v>0.94</v>
      </c>
      <c r="X20" s="1731">
        <v>3971</v>
      </c>
      <c r="Y20" s="1731">
        <v>34</v>
      </c>
      <c r="Z20" s="1731">
        <v>3971</v>
      </c>
      <c r="AA20" s="1731">
        <v>17</v>
      </c>
      <c r="AB20" s="1731">
        <v>3483</v>
      </c>
      <c r="AC20" s="1732">
        <v>0.87</v>
      </c>
      <c r="AE20" s="1731">
        <v>3701</v>
      </c>
      <c r="AF20" s="1731">
        <v>5</v>
      </c>
      <c r="AG20" s="1731">
        <v>3701</v>
      </c>
      <c r="AH20" s="1731">
        <v>1</v>
      </c>
      <c r="AI20" s="1731">
        <v>3327</v>
      </c>
      <c r="AJ20" s="1732">
        <v>0.9</v>
      </c>
      <c r="AL20" s="1731">
        <v>3981</v>
      </c>
      <c r="AM20" s="1731">
        <v>65</v>
      </c>
      <c r="AN20" s="1731">
        <v>3981</v>
      </c>
      <c r="AO20" s="1731">
        <v>10</v>
      </c>
      <c r="AP20" s="1731">
        <v>3652</v>
      </c>
      <c r="AQ20" s="1840">
        <v>0.91505888248559253</v>
      </c>
      <c r="AS20" s="1731">
        <v>8672</v>
      </c>
      <c r="AT20" s="1731">
        <v>261</v>
      </c>
      <c r="AU20" s="1731">
        <v>8672</v>
      </c>
      <c r="AV20" s="1731">
        <v>127</v>
      </c>
      <c r="AW20" s="1731">
        <v>7443</v>
      </c>
      <c r="AX20" s="1732">
        <v>0.85</v>
      </c>
      <c r="AZ20" s="1731">
        <v>2974</v>
      </c>
      <c r="BA20" s="1731">
        <v>0</v>
      </c>
      <c r="BB20" s="1731">
        <v>2974</v>
      </c>
      <c r="BC20" s="1731">
        <v>0</v>
      </c>
      <c r="BD20" s="1731">
        <v>2370</v>
      </c>
      <c r="BE20" s="1732">
        <v>0.8</v>
      </c>
      <c r="BG20" s="1731">
        <v>2832</v>
      </c>
      <c r="BH20" s="1731">
        <v>2</v>
      </c>
      <c r="BI20" s="1731">
        <v>2832</v>
      </c>
      <c r="BJ20" s="1731">
        <v>2</v>
      </c>
      <c r="BK20" s="1731">
        <v>2260</v>
      </c>
      <c r="BL20" s="1732">
        <v>0.8</v>
      </c>
      <c r="BN20" s="1738">
        <v>2571</v>
      </c>
      <c r="BO20" s="1738">
        <v>0</v>
      </c>
      <c r="BP20" s="1738">
        <v>2571</v>
      </c>
      <c r="BQ20" s="1738">
        <v>0</v>
      </c>
      <c r="BR20" s="1731">
        <v>2010</v>
      </c>
      <c r="BS20" s="1732">
        <v>0.78</v>
      </c>
      <c r="BU20" s="1738">
        <v>2447</v>
      </c>
      <c r="BV20" s="1738">
        <v>0</v>
      </c>
      <c r="BW20" s="1738">
        <v>2447</v>
      </c>
      <c r="BX20" s="1738">
        <v>0</v>
      </c>
      <c r="BY20" s="1731">
        <v>1881</v>
      </c>
      <c r="BZ20" s="1732">
        <v>0.77</v>
      </c>
      <c r="CB20" s="1738">
        <v>3623</v>
      </c>
      <c r="CC20" s="1738">
        <v>0</v>
      </c>
      <c r="CD20" s="1738">
        <v>3623</v>
      </c>
      <c r="CE20" s="1738">
        <v>0</v>
      </c>
      <c r="CF20" s="1731">
        <v>3168</v>
      </c>
      <c r="CG20" s="1732">
        <v>0.87</v>
      </c>
    </row>
    <row r="21" spans="1:85">
      <c r="A21" s="1575"/>
      <c r="B21" s="1851" t="s">
        <v>1692</v>
      </c>
      <c r="C21" s="2449">
        <v>7497</v>
      </c>
      <c r="D21" s="2345">
        <v>1502</v>
      </c>
      <c r="E21" s="2345">
        <v>7497</v>
      </c>
      <c r="F21" s="2345">
        <v>1502</v>
      </c>
      <c r="G21" s="2345">
        <v>6029</v>
      </c>
      <c r="H21" s="2448">
        <v>0.67</v>
      </c>
      <c r="J21" s="2349">
        <v>7762</v>
      </c>
      <c r="K21" s="2345">
        <v>2712</v>
      </c>
      <c r="L21" s="2345">
        <v>7762</v>
      </c>
      <c r="M21" s="2345">
        <v>2712</v>
      </c>
      <c r="N21" s="2345">
        <v>6433</v>
      </c>
      <c r="O21" s="1841">
        <v>0.61</v>
      </c>
      <c r="Q21" s="2284">
        <v>8569</v>
      </c>
      <c r="R21" s="2284">
        <v>2959</v>
      </c>
      <c r="S21" s="2284">
        <v>8569</v>
      </c>
      <c r="T21" s="2284">
        <v>2959</v>
      </c>
      <c r="U21" s="2284">
        <v>6987</v>
      </c>
      <c r="V21" s="2313">
        <v>0.61</v>
      </c>
      <c r="X21" s="1731">
        <v>8705</v>
      </c>
      <c r="Y21" s="1731">
        <v>3203</v>
      </c>
      <c r="Z21" s="1731">
        <v>8705</v>
      </c>
      <c r="AA21" s="1731">
        <v>3203</v>
      </c>
      <c r="AB21" s="1731">
        <v>7023</v>
      </c>
      <c r="AC21" s="1732">
        <v>0.59</v>
      </c>
      <c r="AE21" s="1731">
        <v>8753</v>
      </c>
      <c r="AF21" s="1731">
        <v>3743</v>
      </c>
      <c r="AG21" s="1731">
        <v>8753</v>
      </c>
      <c r="AH21" s="1731">
        <v>3743</v>
      </c>
      <c r="AI21" s="1731">
        <v>7026</v>
      </c>
      <c r="AJ21" s="1732">
        <v>0.56000000000000005</v>
      </c>
      <c r="AL21" s="1731">
        <v>8652</v>
      </c>
      <c r="AM21" s="1731">
        <v>3675</v>
      </c>
      <c r="AN21" s="1731">
        <v>8652</v>
      </c>
      <c r="AO21" s="1731">
        <v>3675</v>
      </c>
      <c r="AP21" s="1731">
        <v>6740</v>
      </c>
      <c r="AQ21" s="1840">
        <v>0.5467672588626592</v>
      </c>
      <c r="AS21" s="1731">
        <v>8842</v>
      </c>
      <c r="AT21" s="1731">
        <v>4168</v>
      </c>
      <c r="AU21" s="1731">
        <v>8842</v>
      </c>
      <c r="AV21" s="1731">
        <v>4168</v>
      </c>
      <c r="AW21" s="1731">
        <v>7062</v>
      </c>
      <c r="AX21" s="1732">
        <v>0.54</v>
      </c>
      <c r="AZ21" s="1731">
        <v>8442</v>
      </c>
      <c r="BA21" s="1731">
        <v>4213</v>
      </c>
      <c r="BB21" s="1731">
        <v>8442</v>
      </c>
      <c r="BC21" s="1731">
        <v>4213</v>
      </c>
      <c r="BD21" s="1731">
        <v>6673</v>
      </c>
      <c r="BE21" s="1732">
        <v>0.53</v>
      </c>
      <c r="BG21" s="1731">
        <v>8067</v>
      </c>
      <c r="BH21" s="1731">
        <v>4608</v>
      </c>
      <c r="BI21" s="1731">
        <v>8067</v>
      </c>
      <c r="BJ21" s="1731">
        <v>4608</v>
      </c>
      <c r="BK21" s="1731">
        <v>6583</v>
      </c>
      <c r="BL21" s="1732">
        <v>0.52</v>
      </c>
      <c r="BN21" s="1738">
        <v>7307</v>
      </c>
      <c r="BO21" s="1738">
        <v>4714</v>
      </c>
      <c r="BP21" s="1738">
        <v>7307</v>
      </c>
      <c r="BQ21" s="1738">
        <v>4715</v>
      </c>
      <c r="BR21" s="1731">
        <v>6052</v>
      </c>
      <c r="BS21" s="1732">
        <v>0.5</v>
      </c>
      <c r="BU21" s="1738">
        <v>7031</v>
      </c>
      <c r="BV21" s="1738">
        <v>5095</v>
      </c>
      <c r="BW21" s="1738">
        <v>7031</v>
      </c>
      <c r="BX21" s="1738">
        <v>5095</v>
      </c>
      <c r="BY21" s="1731">
        <v>6080</v>
      </c>
      <c r="BZ21" s="1732">
        <v>0.5</v>
      </c>
      <c r="CB21" s="1738">
        <v>6495</v>
      </c>
      <c r="CC21" s="1738">
        <v>4287</v>
      </c>
      <c r="CD21" s="1738">
        <v>6495</v>
      </c>
      <c r="CE21" s="1738">
        <v>4287</v>
      </c>
      <c r="CF21" s="1731">
        <v>5410</v>
      </c>
      <c r="CG21" s="1732">
        <v>0.5</v>
      </c>
    </row>
    <row r="22" spans="1:85">
      <c r="A22" s="1575"/>
      <c r="B22" s="1327" t="s">
        <v>1693</v>
      </c>
      <c r="C22" s="2446">
        <v>16773</v>
      </c>
      <c r="D22" s="2345">
        <v>2158</v>
      </c>
      <c r="E22" s="2345">
        <v>16773</v>
      </c>
      <c r="F22" s="2345">
        <v>853</v>
      </c>
      <c r="G22" s="2345">
        <v>20531</v>
      </c>
      <c r="H22" s="2448">
        <v>1.1599999999999999</v>
      </c>
      <c r="J22" s="2349">
        <v>16589</v>
      </c>
      <c r="K22" s="2345">
        <v>2254</v>
      </c>
      <c r="L22" s="2345">
        <v>16589</v>
      </c>
      <c r="M22" s="2345">
        <v>977</v>
      </c>
      <c r="N22" s="2345">
        <v>20135</v>
      </c>
      <c r="O22" s="1841">
        <v>1.1499999999999999</v>
      </c>
      <c r="Q22" s="2284">
        <v>15077</v>
      </c>
      <c r="R22" s="2284">
        <v>2653</v>
      </c>
      <c r="S22" s="2284">
        <v>15077</v>
      </c>
      <c r="T22" s="2284">
        <v>1121</v>
      </c>
      <c r="U22" s="2284">
        <v>19382</v>
      </c>
      <c r="V22" s="2313">
        <v>1.2</v>
      </c>
      <c r="X22" s="1731">
        <v>13080</v>
      </c>
      <c r="Y22" s="1731">
        <v>2917</v>
      </c>
      <c r="Z22" s="1731">
        <v>13080</v>
      </c>
      <c r="AA22" s="1731">
        <v>1396</v>
      </c>
      <c r="AB22" s="1731">
        <v>16952</v>
      </c>
      <c r="AC22" s="1732">
        <v>1.17</v>
      </c>
      <c r="AE22" s="1731">
        <v>17412</v>
      </c>
      <c r="AF22" s="1731">
        <v>2837</v>
      </c>
      <c r="AG22" s="1731">
        <v>17412</v>
      </c>
      <c r="AH22" s="1731">
        <v>1326</v>
      </c>
      <c r="AI22" s="1731">
        <v>25162</v>
      </c>
      <c r="AJ22" s="1732">
        <v>1.34</v>
      </c>
      <c r="AL22" s="1731">
        <v>20154</v>
      </c>
      <c r="AM22" s="1731">
        <v>2100</v>
      </c>
      <c r="AN22" s="1731">
        <v>20154</v>
      </c>
      <c r="AO22" s="1731">
        <v>734</v>
      </c>
      <c r="AP22" s="1731">
        <v>25320</v>
      </c>
      <c r="AQ22" s="1840">
        <v>1.2121792416698582</v>
      </c>
      <c r="AS22" s="1731">
        <v>22348</v>
      </c>
      <c r="AT22" s="1731">
        <v>2435</v>
      </c>
      <c r="AU22" s="1731">
        <v>22348</v>
      </c>
      <c r="AV22" s="1731">
        <v>939</v>
      </c>
      <c r="AW22" s="1731">
        <v>17999</v>
      </c>
      <c r="AX22" s="1732">
        <v>0.77</v>
      </c>
      <c r="AZ22" s="1731">
        <v>19593</v>
      </c>
      <c r="BA22" s="1731">
        <v>2086</v>
      </c>
      <c r="BB22" s="1731">
        <v>19593</v>
      </c>
      <c r="BC22" s="1731">
        <v>661</v>
      </c>
      <c r="BD22" s="1731">
        <v>12741</v>
      </c>
      <c r="BE22" s="1732">
        <v>0.63</v>
      </c>
      <c r="BG22" s="1731">
        <v>17081</v>
      </c>
      <c r="BH22" s="1731">
        <v>1801</v>
      </c>
      <c r="BI22" s="1731">
        <v>17081</v>
      </c>
      <c r="BJ22" s="1731">
        <v>412</v>
      </c>
      <c r="BK22" s="1731">
        <v>9678</v>
      </c>
      <c r="BL22" s="1732">
        <v>0.55000000000000004</v>
      </c>
      <c r="BN22" s="1738">
        <v>18435</v>
      </c>
      <c r="BO22" s="1738">
        <v>1827</v>
      </c>
      <c r="BP22" s="1738">
        <v>18435</v>
      </c>
      <c r="BQ22" s="1738">
        <v>425</v>
      </c>
      <c r="BR22" s="1731">
        <v>14145</v>
      </c>
      <c r="BS22" s="1732">
        <v>0.75</v>
      </c>
      <c r="BU22" s="1738">
        <v>19088</v>
      </c>
      <c r="BV22" s="1738">
        <v>2019</v>
      </c>
      <c r="BW22" s="1738">
        <v>19088</v>
      </c>
      <c r="BX22" s="1738">
        <v>627</v>
      </c>
      <c r="BY22" s="1731">
        <v>15521</v>
      </c>
      <c r="BZ22" s="1732">
        <v>0.79</v>
      </c>
      <c r="CB22" s="1738">
        <v>16441</v>
      </c>
      <c r="CC22" s="1738">
        <v>2204</v>
      </c>
      <c r="CD22" s="1738">
        <v>16441</v>
      </c>
      <c r="CE22" s="1738">
        <v>832</v>
      </c>
      <c r="CF22" s="1731">
        <v>14957</v>
      </c>
      <c r="CG22" s="1732">
        <v>0.87</v>
      </c>
    </row>
    <row r="23" spans="1:85">
      <c r="A23" s="1575">
        <v>13</v>
      </c>
      <c r="B23" s="1327" t="s">
        <v>181</v>
      </c>
      <c r="C23" s="2446">
        <v>65917</v>
      </c>
      <c r="D23" s="2345">
        <v>0</v>
      </c>
      <c r="E23" s="2345">
        <v>65917</v>
      </c>
      <c r="F23" s="2345">
        <v>0</v>
      </c>
      <c r="G23" s="2345">
        <v>62965</v>
      </c>
      <c r="H23" s="2448">
        <v>0.96</v>
      </c>
      <c r="J23" s="2349">
        <v>66642</v>
      </c>
      <c r="K23" s="2345">
        <v>0</v>
      </c>
      <c r="L23" s="2345">
        <v>66642</v>
      </c>
      <c r="M23" s="2345">
        <v>0</v>
      </c>
      <c r="N23" s="2345">
        <v>64051</v>
      </c>
      <c r="O23" s="1841">
        <v>0.96</v>
      </c>
      <c r="Q23" s="2284">
        <v>84111</v>
      </c>
      <c r="R23" s="2284">
        <v>0</v>
      </c>
      <c r="S23" s="2284">
        <v>84111</v>
      </c>
      <c r="T23" s="2284">
        <v>0</v>
      </c>
      <c r="U23" s="2284">
        <v>84086</v>
      </c>
      <c r="V23" s="2313">
        <v>1</v>
      </c>
      <c r="X23" s="1731">
        <v>81451</v>
      </c>
      <c r="Y23" s="1731">
        <v>0</v>
      </c>
      <c r="Z23" s="1731">
        <v>81451</v>
      </c>
      <c r="AA23" s="1731">
        <v>0</v>
      </c>
      <c r="AB23" s="1731">
        <v>80765</v>
      </c>
      <c r="AC23" s="1732">
        <v>0.99</v>
      </c>
      <c r="AE23" s="1731">
        <v>84444</v>
      </c>
      <c r="AF23" s="1731">
        <v>0</v>
      </c>
      <c r="AG23" s="1731">
        <v>84444</v>
      </c>
      <c r="AH23" s="1731">
        <v>0</v>
      </c>
      <c r="AI23" s="1731">
        <v>81752</v>
      </c>
      <c r="AJ23" s="1732">
        <v>0.97</v>
      </c>
      <c r="AL23" s="1731">
        <v>87459</v>
      </c>
      <c r="AM23" s="1731">
        <v>0</v>
      </c>
      <c r="AN23" s="1731">
        <v>87459</v>
      </c>
      <c r="AO23" s="1731">
        <v>0</v>
      </c>
      <c r="AP23" s="1731">
        <v>90199</v>
      </c>
      <c r="AQ23" s="1840">
        <v>1.0313289655724396</v>
      </c>
      <c r="AS23" s="1731">
        <v>84919</v>
      </c>
      <c r="AT23" s="1731">
        <v>1</v>
      </c>
      <c r="AU23" s="1731">
        <v>84917</v>
      </c>
      <c r="AV23" s="1731">
        <v>1</v>
      </c>
      <c r="AW23" s="1731">
        <v>83984</v>
      </c>
      <c r="AX23" s="1732">
        <v>0.99</v>
      </c>
      <c r="AZ23" s="1731">
        <v>93794</v>
      </c>
      <c r="BA23" s="1731">
        <v>0</v>
      </c>
      <c r="BB23" s="1731">
        <v>93794</v>
      </c>
      <c r="BC23" s="1731">
        <v>2</v>
      </c>
      <c r="BD23" s="1731">
        <v>93112</v>
      </c>
      <c r="BE23" s="1732">
        <v>0.99</v>
      </c>
      <c r="BG23" s="1731">
        <v>91999</v>
      </c>
      <c r="BH23" s="1731">
        <v>0</v>
      </c>
      <c r="BI23" s="1731">
        <v>91999</v>
      </c>
      <c r="BJ23" s="1731">
        <v>0</v>
      </c>
      <c r="BK23" s="1731">
        <v>90823</v>
      </c>
      <c r="BL23" s="1732">
        <v>0.99</v>
      </c>
      <c r="BN23" s="1738">
        <v>88565</v>
      </c>
      <c r="BO23" s="1738">
        <v>0</v>
      </c>
      <c r="BP23" s="1738">
        <v>88565</v>
      </c>
      <c r="BQ23" s="1738">
        <v>0</v>
      </c>
      <c r="BR23" s="1738">
        <v>88715</v>
      </c>
      <c r="BS23" s="1732">
        <v>1</v>
      </c>
      <c r="BU23" s="1738">
        <v>87612</v>
      </c>
      <c r="BV23" s="1738">
        <v>0</v>
      </c>
      <c r="BW23" s="1738">
        <v>87612</v>
      </c>
      <c r="BX23" s="1738">
        <v>0</v>
      </c>
      <c r="BY23" s="1738">
        <v>87149</v>
      </c>
      <c r="BZ23" s="1732">
        <v>0.99</v>
      </c>
      <c r="CB23" s="1738">
        <v>88020</v>
      </c>
      <c r="CC23" s="1738">
        <v>0</v>
      </c>
      <c r="CD23" s="1738">
        <v>88020</v>
      </c>
      <c r="CE23" s="1738">
        <v>0</v>
      </c>
      <c r="CF23" s="1738">
        <v>88432</v>
      </c>
      <c r="CG23" s="1732">
        <v>1</v>
      </c>
    </row>
    <row r="24" spans="1:85" ht="13.8" thickBot="1">
      <c r="A24" s="1575">
        <v>14</v>
      </c>
      <c r="B24" s="1690" t="s">
        <v>144</v>
      </c>
      <c r="C24" s="2224">
        <v>2007132</v>
      </c>
      <c r="D24" s="1963">
        <v>721857</v>
      </c>
      <c r="E24" s="1963">
        <v>2007132</v>
      </c>
      <c r="F24" s="1963">
        <v>184655</v>
      </c>
      <c r="G24" s="1963">
        <v>1135655</v>
      </c>
      <c r="H24" s="2098">
        <v>0.52</v>
      </c>
      <c r="J24" s="2352">
        <v>1954700</v>
      </c>
      <c r="K24" s="2353">
        <v>706303</v>
      </c>
      <c r="L24" s="2353">
        <v>1954700</v>
      </c>
      <c r="M24" s="2353">
        <v>176531</v>
      </c>
      <c r="N24" s="2353">
        <v>1111021</v>
      </c>
      <c r="O24" s="2354">
        <v>0.52</v>
      </c>
      <c r="Q24" s="2288">
        <v>2006893</v>
      </c>
      <c r="R24" s="2288">
        <v>694838</v>
      </c>
      <c r="S24" s="2288">
        <v>2006893</v>
      </c>
      <c r="T24" s="2288">
        <v>176279</v>
      </c>
      <c r="U24" s="2288">
        <v>1119760</v>
      </c>
      <c r="V24" s="2314">
        <v>0.51</v>
      </c>
      <c r="X24" s="1963">
        <v>1833637</v>
      </c>
      <c r="Y24" s="1963">
        <v>656973</v>
      </c>
      <c r="Z24" s="1963">
        <v>1833637</v>
      </c>
      <c r="AA24" s="1963">
        <v>165482</v>
      </c>
      <c r="AB24" s="1963">
        <v>1062874</v>
      </c>
      <c r="AC24" s="2098">
        <v>0.53</v>
      </c>
      <c r="AE24" s="1963">
        <v>1745492</v>
      </c>
      <c r="AF24" s="1963">
        <v>634260</v>
      </c>
      <c r="AG24" s="1963">
        <v>1745492</v>
      </c>
      <c r="AH24" s="1963">
        <v>157710</v>
      </c>
      <c r="AI24" s="1963">
        <v>1044763</v>
      </c>
      <c r="AJ24" s="2098">
        <v>0.55000000000000004</v>
      </c>
      <c r="AL24" s="1963">
        <v>1728808</v>
      </c>
      <c r="AM24" s="1963">
        <v>625574</v>
      </c>
      <c r="AN24" s="1963">
        <v>1728808</v>
      </c>
      <c r="AO24" s="1963">
        <v>161160</v>
      </c>
      <c r="AP24" s="1963">
        <v>1035790</v>
      </c>
      <c r="AQ24" s="2098">
        <v>0.54804631612810373</v>
      </c>
      <c r="AS24" s="1963">
        <v>1811833</v>
      </c>
      <c r="AT24" s="1963">
        <v>604254</v>
      </c>
      <c r="AU24" s="1963">
        <v>1811831</v>
      </c>
      <c r="AV24" s="1963">
        <v>158288</v>
      </c>
      <c r="AW24" s="1963">
        <v>1038238</v>
      </c>
      <c r="AX24" s="2098">
        <v>0.53</v>
      </c>
      <c r="AZ24" s="1963">
        <v>1711261</v>
      </c>
      <c r="BA24" s="1963">
        <v>582374</v>
      </c>
      <c r="BB24" s="1963">
        <v>1711261</v>
      </c>
      <c r="BC24" s="1963">
        <v>148519</v>
      </c>
      <c r="BD24" s="1963">
        <v>983942</v>
      </c>
      <c r="BE24" s="2098">
        <v>0.53</v>
      </c>
      <c r="BG24" s="1963">
        <v>2019517</v>
      </c>
      <c r="BH24" s="1963">
        <v>565810</v>
      </c>
      <c r="BI24" s="1963">
        <v>2019517</v>
      </c>
      <c r="BJ24" s="1963">
        <v>147000</v>
      </c>
      <c r="BK24" s="1963">
        <v>988939</v>
      </c>
      <c r="BL24" s="2098">
        <v>0.46</v>
      </c>
      <c r="BN24" s="1852">
        <v>1902023</v>
      </c>
      <c r="BO24" s="1852">
        <v>534330</v>
      </c>
      <c r="BP24" s="1852">
        <v>1902023</v>
      </c>
      <c r="BQ24" s="1852">
        <v>137478</v>
      </c>
      <c r="BR24" s="1852">
        <v>942950</v>
      </c>
      <c r="BS24" s="1853">
        <v>0.46</v>
      </c>
      <c r="BU24" s="1852">
        <v>1877903</v>
      </c>
      <c r="BV24" s="1852">
        <v>519391</v>
      </c>
      <c r="BW24" s="1852">
        <v>1877903</v>
      </c>
      <c r="BX24" s="1852">
        <v>135434</v>
      </c>
      <c r="BY24" s="1852">
        <v>924518</v>
      </c>
      <c r="BZ24" s="1853">
        <v>0.46</v>
      </c>
      <c r="CB24" s="1852">
        <v>1818540</v>
      </c>
      <c r="CC24" s="1852">
        <v>519753</v>
      </c>
      <c r="CD24" s="1852">
        <v>1818540</v>
      </c>
      <c r="CE24" s="1852">
        <v>126582</v>
      </c>
      <c r="CF24" s="1852">
        <v>913042</v>
      </c>
      <c r="CG24" s="1853">
        <v>0.47</v>
      </c>
    </row>
  </sheetData>
  <mergeCells count="36">
    <mergeCell ref="CF4:CG4"/>
    <mergeCell ref="BU4:BV4"/>
    <mergeCell ref="BW4:BX4"/>
    <mergeCell ref="BY4:BZ4"/>
    <mergeCell ref="BN4:BO4"/>
    <mergeCell ref="BP4:BQ4"/>
    <mergeCell ref="BR4:BS4"/>
    <mergeCell ref="CB4:CC4"/>
    <mergeCell ref="CD4:CE4"/>
    <mergeCell ref="AP4:AQ4"/>
    <mergeCell ref="X4:Y4"/>
    <mergeCell ref="Z4:AA4"/>
    <mergeCell ref="AB4:AC4"/>
    <mergeCell ref="AE4:AF4"/>
    <mergeCell ref="AG4:AH4"/>
    <mergeCell ref="N4:O4"/>
    <mergeCell ref="Q4:R4"/>
    <mergeCell ref="S4:T4"/>
    <mergeCell ref="U4:V4"/>
    <mergeCell ref="BK4:BL4"/>
    <mergeCell ref="BG4:BH4"/>
    <mergeCell ref="BI4:BJ4"/>
    <mergeCell ref="AS4:AT4"/>
    <mergeCell ref="AU4:AV4"/>
    <mergeCell ref="AW4:AX4"/>
    <mergeCell ref="AI4:AJ4"/>
    <mergeCell ref="AL4:AM4"/>
    <mergeCell ref="AN4:AO4"/>
    <mergeCell ref="AZ4:BA4"/>
    <mergeCell ref="BB4:BC4"/>
    <mergeCell ref="BD4:BE4"/>
    <mergeCell ref="C4:D4"/>
    <mergeCell ref="E4:F4"/>
    <mergeCell ref="G4:H4"/>
    <mergeCell ref="J4:K4"/>
    <mergeCell ref="L4:M4"/>
  </mergeCells>
  <hyperlinks>
    <hyperlink ref="B2" location="Contents!C32" display="Standardized Approach – Credit Risk exposure and credit risk mitigation effects" xr:uid="{14E458F5-3587-49BE-80A2-F46A3219D62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AEA79-7E67-44E7-A46E-A5593D3E34C4}">
  <sheetPr codeName="Planilha3">
    <tabColor rgb="FF73C6A1"/>
  </sheetPr>
  <dimension ref="A1:O27"/>
  <sheetViews>
    <sheetView showGridLines="0" topLeftCell="B5" zoomScale="90" zoomScaleNormal="90" workbookViewId="0">
      <selection activeCell="C6" sqref="C6:C24"/>
    </sheetView>
  </sheetViews>
  <sheetFormatPr defaultColWidth="8.77734375" defaultRowHeight="13.8"/>
  <cols>
    <col min="1" max="1" width="4.21875" style="1035" hidden="1" customWidth="1"/>
    <col min="2" max="2" width="72.77734375" style="1035" customWidth="1"/>
    <col min="3" max="15" width="15.21875" style="1035" customWidth="1"/>
    <col min="16" max="16384" width="8.77734375" style="1035"/>
  </cols>
  <sheetData>
    <row r="1" spans="1:15" s="1054" customFormat="1" ht="5.25" customHeight="1">
      <c r="A1" s="1045"/>
      <c r="B1" s="1046"/>
      <c r="C1" s="1046"/>
      <c r="D1" s="1046"/>
      <c r="E1" s="1046"/>
      <c r="F1" s="1046"/>
      <c r="G1" s="1046"/>
      <c r="H1" s="1046"/>
      <c r="I1" s="1046"/>
      <c r="J1" s="1046"/>
      <c r="K1" s="1046"/>
      <c r="L1" s="1046"/>
      <c r="M1" s="1046"/>
      <c r="N1" s="1046"/>
      <c r="O1" s="1046"/>
    </row>
    <row r="2" spans="1:15">
      <c r="A2" s="1055"/>
      <c r="B2" s="1645" t="s">
        <v>4</v>
      </c>
      <c r="C2" s="1645"/>
      <c r="D2" s="1645"/>
      <c r="E2" s="1645"/>
      <c r="F2" s="1645"/>
      <c r="G2" s="1645"/>
      <c r="H2" s="1645"/>
      <c r="I2" s="1645"/>
      <c r="J2" s="1645"/>
      <c r="K2" s="1645"/>
      <c r="L2" s="1645"/>
      <c r="M2" s="1645"/>
      <c r="N2" s="1645"/>
      <c r="O2" s="1645"/>
    </row>
    <row r="3" spans="1:15" hidden="1">
      <c r="A3" s="1082" t="s">
        <v>122</v>
      </c>
      <c r="B3" s="1083"/>
      <c r="C3" s="1083"/>
      <c r="D3" s="1083"/>
      <c r="E3" s="1083"/>
      <c r="F3" s="1083"/>
      <c r="G3" s="1083"/>
      <c r="H3" s="1083"/>
      <c r="I3" s="1083"/>
      <c r="J3" s="1083"/>
      <c r="K3" s="1083"/>
      <c r="L3" s="1083"/>
      <c r="M3" s="1083"/>
      <c r="N3" s="1083"/>
      <c r="O3" s="1083"/>
    </row>
    <row r="4" spans="1:15">
      <c r="A4" s="1084"/>
      <c r="B4" s="1083"/>
      <c r="C4" s="1083"/>
      <c r="D4" s="1083"/>
      <c r="E4" s="1083"/>
      <c r="F4" s="1083"/>
      <c r="G4" s="1083"/>
      <c r="H4" s="1083"/>
      <c r="I4" s="1083"/>
      <c r="J4" s="1083"/>
      <c r="K4" s="1083"/>
      <c r="L4" s="1083"/>
      <c r="M4" s="1083"/>
      <c r="N4" s="1083"/>
      <c r="O4" s="1083"/>
    </row>
    <row r="5" spans="1:15" ht="16.2" thickBot="1">
      <c r="A5" s="1084"/>
      <c r="B5" s="1085" t="s">
        <v>65</v>
      </c>
      <c r="C5" s="2364" t="s">
        <v>3260</v>
      </c>
      <c r="D5" s="2364" t="s">
        <v>3003</v>
      </c>
      <c r="E5" s="2364" t="s">
        <v>2942</v>
      </c>
      <c r="F5" s="2364" t="s">
        <v>2924</v>
      </c>
      <c r="G5" s="2364" t="s">
        <v>2871</v>
      </c>
      <c r="H5" s="2364" t="s">
        <v>2835</v>
      </c>
      <c r="I5" s="2364" t="s">
        <v>66</v>
      </c>
      <c r="J5" s="2364" t="s">
        <v>67</v>
      </c>
      <c r="K5" s="2364" t="s">
        <v>68</v>
      </c>
      <c r="L5" s="2364" t="s">
        <v>69</v>
      </c>
      <c r="M5" s="2364" t="s">
        <v>70</v>
      </c>
      <c r="N5" s="2364" t="s">
        <v>71</v>
      </c>
      <c r="O5" s="2364" t="s">
        <v>123</v>
      </c>
    </row>
    <row r="6" spans="1:15">
      <c r="A6" s="1086">
        <v>0</v>
      </c>
      <c r="B6" s="1087" t="s">
        <v>124</v>
      </c>
      <c r="C6" s="2426">
        <v>1211900</v>
      </c>
      <c r="D6" s="2365">
        <v>1189707</v>
      </c>
      <c r="E6" s="2365">
        <v>1199103</v>
      </c>
      <c r="F6" s="2367">
        <v>1138362</v>
      </c>
      <c r="G6" s="2367">
        <v>1122327</v>
      </c>
      <c r="H6" s="2367">
        <v>1111228</v>
      </c>
      <c r="I6" s="2367">
        <v>1108011</v>
      </c>
      <c r="J6" s="2368">
        <v>1049228</v>
      </c>
      <c r="K6" s="2368">
        <v>1050890</v>
      </c>
      <c r="L6" s="2368">
        <v>999269</v>
      </c>
      <c r="M6" s="2368">
        <v>976915</v>
      </c>
      <c r="N6" s="2368">
        <v>968602</v>
      </c>
      <c r="O6" s="2368">
        <v>1040381</v>
      </c>
    </row>
    <row r="7" spans="1:15">
      <c r="A7" s="1086">
        <v>2</v>
      </c>
      <c r="B7" s="1088" t="s">
        <v>125</v>
      </c>
      <c r="C7" s="2196">
        <v>1135655</v>
      </c>
      <c r="D7" s="2197">
        <v>1111021</v>
      </c>
      <c r="E7" s="2197">
        <v>1119760</v>
      </c>
      <c r="F7" s="2075">
        <v>1062874</v>
      </c>
      <c r="G7" s="2075">
        <v>1044763</v>
      </c>
      <c r="H7" s="2075">
        <v>1035790</v>
      </c>
      <c r="I7" s="2075">
        <v>1038238</v>
      </c>
      <c r="J7" s="1095">
        <v>983942</v>
      </c>
      <c r="K7" s="1095">
        <v>988939</v>
      </c>
      <c r="L7" s="1095">
        <v>942950</v>
      </c>
      <c r="M7" s="1095">
        <v>924518</v>
      </c>
      <c r="N7" s="1095">
        <v>913042</v>
      </c>
      <c r="O7" s="1095">
        <v>1040381</v>
      </c>
    </row>
    <row r="8" spans="1:15" ht="26.4">
      <c r="A8" s="1086">
        <v>6</v>
      </c>
      <c r="B8" s="1088" t="s">
        <v>126</v>
      </c>
      <c r="C8" s="2196">
        <v>0</v>
      </c>
      <c r="D8" s="2197" t="s">
        <v>3004</v>
      </c>
      <c r="E8" s="2197">
        <v>0</v>
      </c>
      <c r="F8" s="2075">
        <v>0</v>
      </c>
      <c r="G8" s="2075">
        <v>0</v>
      </c>
      <c r="H8" s="2075">
        <v>0</v>
      </c>
      <c r="I8" s="2075">
        <v>0</v>
      </c>
      <c r="J8" s="1095">
        <v>0</v>
      </c>
      <c r="K8" s="1095">
        <v>0</v>
      </c>
      <c r="L8" s="1095">
        <v>0</v>
      </c>
      <c r="M8" s="1095">
        <v>0</v>
      </c>
      <c r="N8" s="1095">
        <v>0</v>
      </c>
      <c r="O8" s="1095">
        <v>0</v>
      </c>
    </row>
    <row r="9" spans="1:15">
      <c r="A9" s="1086">
        <v>7</v>
      </c>
      <c r="B9" s="1088" t="s">
        <v>127</v>
      </c>
      <c r="C9" s="2196">
        <v>76245</v>
      </c>
      <c r="D9" s="2197">
        <v>78686</v>
      </c>
      <c r="E9" s="2197">
        <v>79343</v>
      </c>
      <c r="F9" s="2075">
        <v>75488</v>
      </c>
      <c r="G9" s="2075">
        <v>77564</v>
      </c>
      <c r="H9" s="2075">
        <v>75438</v>
      </c>
      <c r="I9" s="2075">
        <v>69773</v>
      </c>
      <c r="J9" s="1095">
        <v>65286</v>
      </c>
      <c r="K9" s="1095">
        <v>61951</v>
      </c>
      <c r="L9" s="1095">
        <v>56319</v>
      </c>
      <c r="M9" s="1095">
        <v>52397</v>
      </c>
      <c r="N9" s="1095">
        <v>55560</v>
      </c>
      <c r="O9" s="1095">
        <v>0</v>
      </c>
    </row>
    <row r="10" spans="1:15" ht="26.4">
      <c r="A10" s="1089" t="s">
        <v>128</v>
      </c>
      <c r="B10" s="1090" t="s">
        <v>129</v>
      </c>
      <c r="C10" s="2196">
        <v>37727</v>
      </c>
      <c r="D10" s="2197">
        <v>34875</v>
      </c>
      <c r="E10" s="2197">
        <v>29789</v>
      </c>
      <c r="F10" s="2075">
        <v>29491</v>
      </c>
      <c r="G10" s="2075">
        <v>34377</v>
      </c>
      <c r="H10" s="2075">
        <v>44738</v>
      </c>
      <c r="I10" s="2075">
        <v>44837</v>
      </c>
      <c r="J10" s="1095">
        <v>32037</v>
      </c>
      <c r="K10" s="1095">
        <v>34629</v>
      </c>
      <c r="L10" s="1095">
        <v>31917</v>
      </c>
      <c r="M10" s="1095">
        <v>30804</v>
      </c>
      <c r="N10" s="1095">
        <v>33541</v>
      </c>
      <c r="O10" s="1095">
        <v>42783</v>
      </c>
    </row>
    <row r="11" spans="1:15">
      <c r="A11" s="1086">
        <v>9</v>
      </c>
      <c r="B11" s="1088" t="s">
        <v>130</v>
      </c>
      <c r="C11" s="2196">
        <v>26461</v>
      </c>
      <c r="D11" s="2197">
        <v>25533</v>
      </c>
      <c r="E11" s="2197">
        <v>20340</v>
      </c>
      <c r="F11" s="2075">
        <v>20812</v>
      </c>
      <c r="G11" s="2075">
        <v>23665</v>
      </c>
      <c r="H11" s="2075">
        <v>29697</v>
      </c>
      <c r="I11" s="2075">
        <v>35148</v>
      </c>
      <c r="J11" s="1095">
        <v>23207</v>
      </c>
      <c r="K11" s="1095">
        <v>25577</v>
      </c>
      <c r="L11" s="1095">
        <v>23720</v>
      </c>
      <c r="M11" s="1095">
        <v>22259</v>
      </c>
      <c r="N11" s="1095">
        <v>25073</v>
      </c>
      <c r="O11" s="1095">
        <v>30115</v>
      </c>
    </row>
    <row r="12" spans="1:15" ht="26.4">
      <c r="A12" s="1086">
        <v>10</v>
      </c>
      <c r="B12" s="1091" t="s">
        <v>131</v>
      </c>
      <c r="C12" s="2196">
        <v>0</v>
      </c>
      <c r="D12" s="2197" t="s">
        <v>3004</v>
      </c>
      <c r="E12" s="2197">
        <v>0</v>
      </c>
      <c r="F12" s="2075">
        <v>0</v>
      </c>
      <c r="G12" s="2075">
        <v>0</v>
      </c>
      <c r="H12" s="2075">
        <v>0</v>
      </c>
      <c r="I12" s="2075">
        <v>0</v>
      </c>
      <c r="J12" s="1095">
        <v>0</v>
      </c>
      <c r="K12" s="1095">
        <v>0</v>
      </c>
      <c r="L12" s="1095">
        <v>0</v>
      </c>
      <c r="M12" s="1095">
        <v>0</v>
      </c>
      <c r="N12" s="1095">
        <v>0</v>
      </c>
      <c r="O12" s="1095">
        <v>0</v>
      </c>
    </row>
    <row r="13" spans="1:15">
      <c r="A13" s="1086">
        <v>12</v>
      </c>
      <c r="B13" s="1088" t="s">
        <v>132</v>
      </c>
      <c r="C13" s="2196">
        <v>11266</v>
      </c>
      <c r="D13" s="2197">
        <v>9342</v>
      </c>
      <c r="E13" s="2197">
        <v>9449</v>
      </c>
      <c r="F13" s="2075">
        <v>8679</v>
      </c>
      <c r="G13" s="2075">
        <v>10712</v>
      </c>
      <c r="H13" s="2075">
        <v>15041</v>
      </c>
      <c r="I13" s="2075">
        <v>9689</v>
      </c>
      <c r="J13" s="1095">
        <v>8830</v>
      </c>
      <c r="K13" s="1095">
        <v>9052</v>
      </c>
      <c r="L13" s="1095">
        <v>8197</v>
      </c>
      <c r="M13" s="1095">
        <v>8545</v>
      </c>
      <c r="N13" s="1095">
        <v>8468</v>
      </c>
      <c r="O13" s="1095">
        <v>12668</v>
      </c>
    </row>
    <row r="14" spans="1:15">
      <c r="A14" s="1086">
        <v>13</v>
      </c>
      <c r="B14" s="1090" t="s">
        <v>133</v>
      </c>
      <c r="C14" s="2196">
        <v>5677</v>
      </c>
      <c r="D14" s="2197">
        <v>4304</v>
      </c>
      <c r="E14" s="2197">
        <v>6433</v>
      </c>
      <c r="F14" s="2075">
        <v>4360</v>
      </c>
      <c r="G14" s="2075">
        <v>3645</v>
      </c>
      <c r="H14" s="2075">
        <v>3764</v>
      </c>
      <c r="I14" s="2075">
        <v>4667</v>
      </c>
      <c r="J14" s="1095">
        <v>5151</v>
      </c>
      <c r="K14" s="1095">
        <v>7068</v>
      </c>
      <c r="L14" s="1095">
        <v>6153</v>
      </c>
      <c r="M14" s="1095">
        <v>5871</v>
      </c>
      <c r="N14" s="1095">
        <v>6076</v>
      </c>
      <c r="O14" s="1095">
        <v>6805</v>
      </c>
    </row>
    <row r="15" spans="1:15" ht="26.4">
      <c r="A15" s="1086">
        <v>14</v>
      </c>
      <c r="B15" s="1090" t="s">
        <v>134</v>
      </c>
      <c r="C15" s="2196">
        <v>0</v>
      </c>
      <c r="D15" s="2197" t="s">
        <v>3004</v>
      </c>
      <c r="E15" s="2197">
        <v>0</v>
      </c>
      <c r="F15" s="2075">
        <v>0</v>
      </c>
      <c r="G15" s="2075">
        <v>0</v>
      </c>
      <c r="H15" s="2075">
        <v>0</v>
      </c>
      <c r="I15" s="2075">
        <v>0</v>
      </c>
      <c r="J15" s="1095">
        <v>0</v>
      </c>
      <c r="K15" s="1095">
        <v>0</v>
      </c>
      <c r="L15" s="1095">
        <v>0</v>
      </c>
      <c r="M15" s="1095">
        <v>0</v>
      </c>
      <c r="N15" s="1095">
        <v>0</v>
      </c>
      <c r="O15" s="1095">
        <v>0</v>
      </c>
    </row>
    <row r="16" spans="1:15">
      <c r="A16" s="1086">
        <v>16</v>
      </c>
      <c r="B16" s="1090" t="s">
        <v>135</v>
      </c>
      <c r="C16" s="2196">
        <v>734</v>
      </c>
      <c r="D16" s="2197">
        <v>1415</v>
      </c>
      <c r="E16" s="2197">
        <v>1109</v>
      </c>
      <c r="F16" s="2075">
        <v>1330</v>
      </c>
      <c r="G16" s="2075">
        <v>1049</v>
      </c>
      <c r="H16" s="2075">
        <v>881</v>
      </c>
      <c r="I16" s="2075">
        <v>716</v>
      </c>
      <c r="J16" s="1095">
        <v>898</v>
      </c>
      <c r="K16" s="1095">
        <v>1448</v>
      </c>
      <c r="L16" s="1095">
        <v>2255</v>
      </c>
      <c r="M16" s="1095">
        <v>1543</v>
      </c>
      <c r="N16" s="1095">
        <v>2234</v>
      </c>
      <c r="O16" s="1095">
        <v>1597</v>
      </c>
    </row>
    <row r="17" spans="1:15">
      <c r="A17" s="1086">
        <v>25</v>
      </c>
      <c r="B17" s="1092" t="s">
        <v>136</v>
      </c>
      <c r="C17" s="2196">
        <v>14567</v>
      </c>
      <c r="D17" s="2197">
        <v>13497</v>
      </c>
      <c r="E17" s="2197">
        <v>12838</v>
      </c>
      <c r="F17" s="2075">
        <v>9528</v>
      </c>
      <c r="G17" s="2075">
        <v>8639</v>
      </c>
      <c r="H17" s="2075">
        <v>8488</v>
      </c>
      <c r="I17" s="2075">
        <v>9242</v>
      </c>
      <c r="J17" s="1095">
        <v>8007</v>
      </c>
      <c r="K17" s="1095">
        <v>7568</v>
      </c>
      <c r="L17" s="1095">
        <v>4774</v>
      </c>
      <c r="M17" s="1095">
        <v>4141</v>
      </c>
      <c r="N17" s="1095">
        <v>3712</v>
      </c>
      <c r="O17" s="1095">
        <v>3711</v>
      </c>
    </row>
    <row r="18" spans="1:15">
      <c r="A18" s="1086">
        <v>20</v>
      </c>
      <c r="B18" s="1093" t="s">
        <v>137</v>
      </c>
      <c r="C18" s="2426">
        <v>56563</v>
      </c>
      <c r="D18" s="2365">
        <v>68398</v>
      </c>
      <c r="E18" s="2365">
        <v>50248</v>
      </c>
      <c r="F18" s="2367">
        <v>61765</v>
      </c>
      <c r="G18" s="2367">
        <v>58067</v>
      </c>
      <c r="H18" s="2367">
        <v>57556</v>
      </c>
      <c r="I18" s="2367">
        <v>43189</v>
      </c>
      <c r="J18" s="2368">
        <v>43482</v>
      </c>
      <c r="K18" s="2368">
        <v>39825</v>
      </c>
      <c r="L18" s="2368">
        <v>45225</v>
      </c>
      <c r="M18" s="2368">
        <v>43179</v>
      </c>
      <c r="N18" s="2368">
        <v>46589</v>
      </c>
      <c r="O18" s="2368">
        <v>33011</v>
      </c>
    </row>
    <row r="19" spans="1:15">
      <c r="A19" s="1086">
        <v>21</v>
      </c>
      <c r="B19" s="1088" t="s">
        <v>138</v>
      </c>
      <c r="C19" s="2196">
        <v>69388</v>
      </c>
      <c r="D19" s="2197">
        <v>83598</v>
      </c>
      <c r="E19" s="2197">
        <v>61438</v>
      </c>
      <c r="F19" s="2075">
        <v>75499</v>
      </c>
      <c r="G19" s="2075">
        <v>71471</v>
      </c>
      <c r="H19" s="2075">
        <v>70653</v>
      </c>
      <c r="I19" s="2075">
        <v>52643</v>
      </c>
      <c r="J19" s="1095">
        <v>53442</v>
      </c>
      <c r="K19" s="1095">
        <v>49413</v>
      </c>
      <c r="L19" s="1095">
        <v>54761</v>
      </c>
      <c r="M19" s="1095">
        <v>52299</v>
      </c>
      <c r="N19" s="1095">
        <v>56438</v>
      </c>
      <c r="O19" s="1095">
        <v>39659</v>
      </c>
    </row>
    <row r="20" spans="1:15">
      <c r="A20" s="1086">
        <v>22</v>
      </c>
      <c r="B20" s="1088" t="s">
        <v>139</v>
      </c>
      <c r="C20" s="2196">
        <v>39518</v>
      </c>
      <c r="D20" s="2197">
        <v>36516</v>
      </c>
      <c r="E20" s="2197">
        <v>30685</v>
      </c>
      <c r="F20" s="2075">
        <v>33578</v>
      </c>
      <c r="G20" s="2075">
        <v>39784</v>
      </c>
      <c r="H20" s="2075">
        <v>32633</v>
      </c>
      <c r="I20" s="2075">
        <v>28471</v>
      </c>
      <c r="J20" s="1095">
        <v>23354</v>
      </c>
      <c r="K20" s="1095">
        <v>18833</v>
      </c>
      <c r="L20" s="1095">
        <v>19557</v>
      </c>
      <c r="M20" s="1095">
        <v>18871</v>
      </c>
      <c r="N20" s="1095">
        <v>22405</v>
      </c>
      <c r="O20" s="1095">
        <v>21818</v>
      </c>
    </row>
    <row r="21" spans="1:15" ht="15.6">
      <c r="A21" s="1086">
        <v>24</v>
      </c>
      <c r="B21" s="1093" t="s">
        <v>2866</v>
      </c>
      <c r="C21" s="2426">
        <v>181754</v>
      </c>
      <c r="D21" s="2365">
        <v>181754</v>
      </c>
      <c r="E21" s="2365">
        <v>143006</v>
      </c>
      <c r="F21" s="2367">
        <v>143006</v>
      </c>
      <c r="G21" s="2367">
        <v>141782</v>
      </c>
      <c r="H21" s="2367">
        <v>141782</v>
      </c>
      <c r="I21" s="2367">
        <v>112827</v>
      </c>
      <c r="J21" s="2368">
        <v>112827</v>
      </c>
      <c r="K21" s="2368">
        <v>107623</v>
      </c>
      <c r="L21" s="2368">
        <v>107623</v>
      </c>
      <c r="M21" s="2368">
        <v>103094</v>
      </c>
      <c r="N21" s="2368">
        <v>103094</v>
      </c>
      <c r="O21" s="2368">
        <v>101302</v>
      </c>
    </row>
    <row r="22" spans="1:15">
      <c r="A22" s="1086"/>
      <c r="B22" s="1094" t="s">
        <v>141</v>
      </c>
      <c r="C22" s="2427" t="s">
        <v>142</v>
      </c>
      <c r="D22" s="2197" t="s">
        <v>3005</v>
      </c>
      <c r="E22" s="2197" t="s">
        <v>142</v>
      </c>
      <c r="F22" s="2075" t="s">
        <v>142</v>
      </c>
      <c r="G22" s="2075" t="s">
        <v>142</v>
      </c>
      <c r="H22" s="2075" t="s">
        <v>142</v>
      </c>
      <c r="I22" s="2075" t="s">
        <v>142</v>
      </c>
      <c r="J22" s="1095" t="s">
        <v>142</v>
      </c>
      <c r="K22" s="1095" t="s">
        <v>142</v>
      </c>
      <c r="L22" s="1095" t="s">
        <v>142</v>
      </c>
      <c r="M22" s="1095" t="s">
        <v>142</v>
      </c>
      <c r="N22" s="1095" t="s">
        <v>142</v>
      </c>
      <c r="O22" s="1095" t="s">
        <v>142</v>
      </c>
    </row>
    <row r="23" spans="1:15">
      <c r="A23" s="1086"/>
      <c r="B23" s="1094" t="s">
        <v>143</v>
      </c>
      <c r="C23" s="1096">
        <v>73032</v>
      </c>
      <c r="D23" s="2366">
        <v>66860</v>
      </c>
      <c r="E23" s="2366">
        <v>62949</v>
      </c>
      <c r="F23" s="2369">
        <v>66400</v>
      </c>
      <c r="G23" s="2369">
        <v>66458</v>
      </c>
      <c r="H23" s="2369">
        <v>62193</v>
      </c>
      <c r="I23" s="2369">
        <v>55567</v>
      </c>
      <c r="J23" s="2369">
        <v>52997</v>
      </c>
      <c r="K23" s="2369">
        <v>52490</v>
      </c>
      <c r="L23" s="2369">
        <v>46357</v>
      </c>
      <c r="M23" s="2369">
        <v>49472</v>
      </c>
      <c r="N23" s="2369">
        <v>51001</v>
      </c>
      <c r="O23" s="2369">
        <v>45250</v>
      </c>
    </row>
    <row r="24" spans="1:15" ht="14.4" thickBot="1">
      <c r="A24" s="1086">
        <v>27</v>
      </c>
      <c r="B24" s="1097" t="s">
        <v>144</v>
      </c>
      <c r="C24" s="1098">
        <v>1581954</v>
      </c>
      <c r="D24" s="2370">
        <v>1560810</v>
      </c>
      <c r="E24" s="2370">
        <v>1505475</v>
      </c>
      <c r="F24" s="2371">
        <v>1454242</v>
      </c>
      <c r="G24" s="2371">
        <v>1436344</v>
      </c>
      <c r="H24" s="2371">
        <v>1430630</v>
      </c>
      <c r="I24" s="2371">
        <v>1379056</v>
      </c>
      <c r="J24" s="2371">
        <v>1304627</v>
      </c>
      <c r="K24" s="2371">
        <v>1301541</v>
      </c>
      <c r="L24" s="2371">
        <v>1243573</v>
      </c>
      <c r="M24" s="2371">
        <v>1215019</v>
      </c>
      <c r="N24" s="2371">
        <v>1214849</v>
      </c>
      <c r="O24" s="2371">
        <v>1274840</v>
      </c>
    </row>
    <row r="25" spans="1:15">
      <c r="B25" s="1078" t="s">
        <v>145</v>
      </c>
      <c r="C25" s="1099"/>
      <c r="D25" s="1099"/>
      <c r="E25" s="1099"/>
      <c r="F25" s="1099"/>
      <c r="G25" s="1099"/>
      <c r="H25" s="1099"/>
      <c r="I25" s="1099"/>
      <c r="J25" s="1099"/>
      <c r="K25" s="1099"/>
      <c r="L25" s="1099"/>
      <c r="M25" s="1099"/>
      <c r="N25" s="1099"/>
      <c r="O25" s="1099"/>
    </row>
    <row r="26" spans="1:15">
      <c r="B26" s="1078" t="s">
        <v>2867</v>
      </c>
      <c r="C26" s="1099"/>
      <c r="D26" s="1099"/>
      <c r="E26" s="1099"/>
      <c r="F26" s="1099"/>
      <c r="G26" s="1099"/>
      <c r="H26" s="1099"/>
      <c r="I26" s="1099"/>
      <c r="J26" s="1099"/>
      <c r="K26" s="1099"/>
      <c r="L26" s="1099"/>
      <c r="M26" s="1099"/>
      <c r="N26" s="1099"/>
      <c r="O26" s="1099"/>
    </row>
    <row r="27" spans="1:15">
      <c r="B27" s="1078" t="s">
        <v>146</v>
      </c>
    </row>
  </sheetData>
  <hyperlinks>
    <hyperlink ref="B2" location="Contents!C8" display="Overview of risk-weighted assets (RWA)" xr:uid="{7B577E54-992A-4654-A0D9-8B642E75B12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BC13-F893-4A6F-9830-88BFB909EB0F}">
  <sheetPr codeName="Planilha33">
    <tabColor rgb="FF5F6062"/>
  </sheetPr>
  <dimension ref="A1:CG16"/>
  <sheetViews>
    <sheetView showGridLines="0" topLeftCell="B1" zoomScale="80" zoomScaleNormal="80" workbookViewId="0">
      <selection activeCell="B1" sqref="B1"/>
    </sheetView>
  </sheetViews>
  <sheetFormatPr defaultColWidth="9.21875" defaultRowHeight="13.2"/>
  <cols>
    <col min="1" max="1" width="76" style="1118" hidden="1" customWidth="1"/>
    <col min="2" max="2" width="63" style="1118" customWidth="1"/>
    <col min="3" max="8" width="15" style="1118" customWidth="1"/>
    <col min="9" max="9" width="1.21875" style="1118" customWidth="1"/>
    <col min="10" max="15" width="15" style="1118" customWidth="1"/>
    <col min="16" max="16" width="1.21875" style="1118" customWidth="1"/>
    <col min="17" max="22" width="15" style="1118" customWidth="1"/>
    <col min="23" max="23" width="1.21875" style="1118" customWidth="1"/>
    <col min="24" max="29" width="15" style="1118" customWidth="1"/>
    <col min="30" max="30" width="1.21875" style="1118" customWidth="1"/>
    <col min="31" max="36" width="15" style="1118" customWidth="1"/>
    <col min="37" max="37" width="1.21875" style="1118" customWidth="1"/>
    <col min="38" max="43" width="15" style="1118" customWidth="1"/>
    <col min="44" max="44" width="1.21875" style="1118" customWidth="1"/>
    <col min="45" max="50" width="15" style="1118" customWidth="1"/>
    <col min="51" max="51" width="1.21875" style="1118" customWidth="1"/>
    <col min="52" max="57" width="15" style="1118" customWidth="1"/>
    <col min="58" max="58" width="1.21875" style="1118" customWidth="1"/>
    <col min="59" max="64" width="15" style="1118" customWidth="1"/>
    <col min="65" max="65" width="1.21875" style="1118" customWidth="1"/>
    <col min="66" max="71" width="15" style="1118" customWidth="1"/>
    <col min="72" max="72" width="1.21875" style="1118" customWidth="1"/>
    <col min="73" max="78" width="15" style="1118" customWidth="1"/>
    <col min="79" max="79" width="1.21875" style="1118" customWidth="1"/>
    <col min="80" max="85" width="15" style="1118" customWidth="1"/>
    <col min="86" max="16384" width="9.21875" style="1118"/>
  </cols>
  <sheetData>
    <row r="1" spans="1:85" s="1209" customFormat="1" ht="5.25" customHeight="1">
      <c r="A1" s="1324"/>
      <c r="B1" s="1210"/>
      <c r="C1" s="1211"/>
      <c r="D1" s="1211"/>
      <c r="E1" s="1211"/>
      <c r="F1" s="1211"/>
      <c r="G1" s="1211"/>
      <c r="H1" s="1211"/>
      <c r="I1" s="1210"/>
      <c r="J1" s="1211"/>
      <c r="K1" s="1211"/>
      <c r="L1" s="1211"/>
      <c r="M1" s="1211"/>
      <c r="N1" s="1211"/>
      <c r="O1" s="1211"/>
      <c r="P1" s="1210"/>
      <c r="Q1" s="1211"/>
      <c r="R1" s="1211"/>
      <c r="S1" s="1211"/>
      <c r="T1" s="1211"/>
      <c r="U1" s="1211"/>
      <c r="V1" s="1211"/>
      <c r="W1" s="1210"/>
      <c r="X1" s="1211"/>
      <c r="Y1" s="1211"/>
      <c r="Z1" s="1211"/>
      <c r="AA1" s="1211"/>
      <c r="AB1" s="1211"/>
      <c r="AC1" s="1211"/>
      <c r="AD1" s="1210"/>
      <c r="AE1" s="1211"/>
      <c r="AF1" s="1211"/>
      <c r="AG1" s="1211"/>
      <c r="AH1" s="1211"/>
      <c r="AI1" s="1211"/>
      <c r="AJ1" s="1211"/>
      <c r="AK1" s="1210"/>
      <c r="AL1" s="1211"/>
      <c r="AM1" s="1211"/>
      <c r="AN1" s="1211"/>
      <c r="AO1" s="1211"/>
      <c r="AP1" s="1211"/>
      <c r="AQ1" s="1211"/>
      <c r="AR1" s="1210"/>
      <c r="AS1" s="1211"/>
      <c r="AT1" s="1211"/>
      <c r="AU1" s="1211"/>
      <c r="AV1" s="1211"/>
      <c r="AW1" s="1211"/>
      <c r="AX1" s="1211"/>
      <c r="AY1" s="1210"/>
      <c r="AZ1" s="1211"/>
      <c r="BA1" s="1211"/>
      <c r="BB1" s="1211"/>
      <c r="BC1" s="1211"/>
      <c r="BD1" s="1211"/>
      <c r="BE1" s="1211"/>
      <c r="BF1" s="1210"/>
      <c r="BG1" s="1211"/>
      <c r="BH1" s="1211"/>
      <c r="BI1" s="1211"/>
      <c r="BJ1" s="1211"/>
      <c r="BK1" s="1211"/>
      <c r="BL1" s="1211"/>
      <c r="BM1" s="1210"/>
      <c r="BN1" s="1211"/>
      <c r="BO1" s="1211"/>
      <c r="BP1" s="1211"/>
      <c r="BQ1" s="1211"/>
      <c r="BR1" s="1211"/>
      <c r="BS1" s="1211"/>
      <c r="BT1" s="1211"/>
      <c r="BU1" s="1211"/>
      <c r="BV1" s="1211"/>
      <c r="BW1" s="1211"/>
      <c r="BX1" s="1211"/>
      <c r="BY1" s="1211"/>
      <c r="BZ1" s="1211"/>
      <c r="CA1" s="1211"/>
      <c r="CB1" s="1211"/>
      <c r="CC1" s="1204"/>
      <c r="CD1" s="1205"/>
      <c r="CE1" s="1206"/>
      <c r="CF1" s="1207"/>
      <c r="CG1" s="1208"/>
    </row>
    <row r="2" spans="1:85" s="1572" customFormat="1" ht="15.75" customHeight="1">
      <c r="B2" s="1645" t="s">
        <v>1666</v>
      </c>
      <c r="C2" s="1646"/>
      <c r="D2" s="1646"/>
      <c r="E2" s="1646"/>
      <c r="F2" s="1646"/>
      <c r="G2" s="1646"/>
      <c r="H2" s="1646"/>
      <c r="I2" s="1645"/>
      <c r="J2" s="1646"/>
      <c r="K2" s="1646"/>
      <c r="L2" s="1646"/>
      <c r="M2" s="1646"/>
      <c r="N2" s="1646"/>
      <c r="O2" s="1646"/>
      <c r="P2" s="1645"/>
      <c r="Q2" s="1646"/>
      <c r="R2" s="1646"/>
      <c r="S2" s="1646"/>
      <c r="T2" s="1646"/>
      <c r="U2" s="1646"/>
      <c r="V2" s="1646"/>
      <c r="W2" s="1645"/>
      <c r="X2" s="1646"/>
      <c r="Y2" s="1646"/>
      <c r="Z2" s="1646"/>
      <c r="AA2" s="1646"/>
      <c r="AB2" s="1646"/>
      <c r="AC2" s="1646"/>
      <c r="AD2" s="1645"/>
      <c r="AE2" s="1646"/>
      <c r="AF2" s="1646"/>
      <c r="AG2" s="1646"/>
      <c r="AH2" s="1646"/>
      <c r="AI2" s="1646"/>
      <c r="AJ2" s="1646"/>
      <c r="AK2" s="1645"/>
      <c r="AL2" s="1646"/>
      <c r="AM2" s="1646"/>
      <c r="AN2" s="1646"/>
      <c r="AO2" s="1646"/>
      <c r="AP2" s="1646"/>
      <c r="AQ2" s="1646"/>
      <c r="AR2" s="1645"/>
      <c r="AS2" s="1646"/>
      <c r="AT2" s="1646"/>
      <c r="AU2" s="1646"/>
      <c r="AV2" s="1646"/>
      <c r="AW2" s="1646"/>
      <c r="AX2" s="1646"/>
      <c r="AY2" s="1645"/>
      <c r="AZ2" s="1646"/>
      <c r="BA2" s="1646"/>
      <c r="BB2" s="1646"/>
      <c r="BC2" s="1646"/>
      <c r="BD2" s="1646"/>
      <c r="BE2" s="1646"/>
      <c r="BF2" s="1645"/>
      <c r="BG2" s="1646"/>
      <c r="BH2" s="1646"/>
      <c r="BI2" s="1646"/>
      <c r="BJ2" s="1646"/>
      <c r="BK2" s="1646"/>
      <c r="BL2" s="1646"/>
      <c r="BM2" s="1645"/>
      <c r="BN2" s="1646"/>
      <c r="BO2" s="1646"/>
      <c r="BP2" s="1646"/>
      <c r="BQ2" s="1646"/>
      <c r="BR2" s="1646"/>
      <c r="BS2" s="1646"/>
      <c r="BT2" s="1646"/>
      <c r="BU2" s="1646"/>
      <c r="BV2" s="1646"/>
      <c r="BW2" s="1646"/>
      <c r="BX2" s="1646"/>
      <c r="BY2" s="1646"/>
      <c r="BZ2" s="1646"/>
      <c r="CA2" s="1646"/>
      <c r="CB2" s="1646"/>
    </row>
    <row r="3" spans="1:85" ht="13.8" thickBot="1">
      <c r="B3" s="1085" t="s">
        <v>65</v>
      </c>
      <c r="C3" s="1328"/>
      <c r="D3" s="1328"/>
      <c r="E3" s="1328"/>
      <c r="F3" s="1328"/>
      <c r="G3" s="1328"/>
      <c r="H3" s="1763" t="s">
        <v>72</v>
      </c>
      <c r="J3" s="1328"/>
      <c r="K3" s="1328"/>
      <c r="L3" s="1328"/>
      <c r="M3" s="1328"/>
      <c r="N3" s="1328"/>
      <c r="O3" s="1763" t="s">
        <v>73</v>
      </c>
      <c r="Q3" s="1328"/>
      <c r="R3" s="1328"/>
      <c r="S3" s="1328"/>
      <c r="T3" s="1328"/>
      <c r="U3" s="1328"/>
      <c r="V3" s="1763" t="s">
        <v>74</v>
      </c>
      <c r="X3" s="1328"/>
      <c r="Y3" s="1328"/>
      <c r="Z3" s="1328"/>
      <c r="AA3" s="1328"/>
      <c r="AB3" s="1328"/>
      <c r="AC3" s="1763" t="s">
        <v>75</v>
      </c>
      <c r="AE3" s="1328"/>
      <c r="AF3" s="1328"/>
      <c r="AG3" s="1328"/>
      <c r="AH3" s="1328"/>
      <c r="AI3" s="1328"/>
      <c r="AJ3" s="1763" t="s">
        <v>76</v>
      </c>
      <c r="AL3" s="1328"/>
      <c r="AM3" s="1328"/>
      <c r="AN3" s="1328"/>
      <c r="AO3" s="1328"/>
      <c r="AP3" s="1328"/>
      <c r="AQ3" s="1763" t="s">
        <v>77</v>
      </c>
      <c r="AS3" s="1328"/>
      <c r="AT3" s="1328"/>
      <c r="AU3" s="1328"/>
      <c r="AV3" s="1328"/>
      <c r="AW3" s="1328"/>
      <c r="AX3" s="1763" t="s">
        <v>78</v>
      </c>
      <c r="AZ3" s="1328"/>
      <c r="BA3" s="1328"/>
      <c r="BB3" s="1328"/>
      <c r="BC3" s="1328"/>
      <c r="BD3" s="1328"/>
      <c r="BE3" s="1763" t="s">
        <v>79</v>
      </c>
      <c r="BG3" s="1328"/>
      <c r="BH3" s="1328"/>
      <c r="BI3" s="1328"/>
      <c r="BJ3" s="1328"/>
      <c r="BK3" s="1328"/>
      <c r="BL3" s="1763" t="s">
        <v>80</v>
      </c>
      <c r="BN3" s="1328"/>
      <c r="BO3" s="1328"/>
      <c r="BP3" s="1328"/>
      <c r="BQ3" s="1328"/>
      <c r="BR3" s="1328"/>
      <c r="BS3" s="1763" t="s">
        <v>81</v>
      </c>
      <c r="BU3" s="1328"/>
      <c r="BV3" s="1328"/>
      <c r="BW3" s="1328"/>
      <c r="BX3" s="1328"/>
      <c r="BY3" s="1328"/>
      <c r="BZ3" s="1763" t="s">
        <v>82</v>
      </c>
      <c r="CB3" s="1328"/>
      <c r="CC3" s="1328"/>
      <c r="CD3" s="1328"/>
      <c r="CE3" s="1328"/>
      <c r="CF3" s="1328"/>
      <c r="CG3" s="1763" t="s">
        <v>84</v>
      </c>
    </row>
    <row r="4" spans="1:85" s="1327" customFormat="1">
      <c r="C4" s="2527" t="s">
        <v>1667</v>
      </c>
      <c r="D4" s="2527"/>
      <c r="E4" s="2527" t="s">
        <v>1668</v>
      </c>
      <c r="F4" s="2527"/>
      <c r="G4" s="2527" t="s">
        <v>1669</v>
      </c>
      <c r="H4" s="2527"/>
      <c r="I4" s="1118"/>
      <c r="J4" s="2527" t="s">
        <v>1667</v>
      </c>
      <c r="K4" s="2527"/>
      <c r="L4" s="2527" t="s">
        <v>1668</v>
      </c>
      <c r="M4" s="2527"/>
      <c r="N4" s="2527" t="s">
        <v>1669</v>
      </c>
      <c r="O4" s="2527"/>
      <c r="P4" s="1118"/>
      <c r="Q4" s="2527" t="s">
        <v>1667</v>
      </c>
      <c r="R4" s="2527"/>
      <c r="S4" s="2527" t="s">
        <v>1668</v>
      </c>
      <c r="T4" s="2527"/>
      <c r="U4" s="2527" t="s">
        <v>1669</v>
      </c>
      <c r="V4" s="2527"/>
      <c r="W4" s="1118"/>
      <c r="X4" s="2527" t="s">
        <v>1667</v>
      </c>
      <c r="Y4" s="2527"/>
      <c r="Z4" s="2527" t="s">
        <v>1668</v>
      </c>
      <c r="AA4" s="2527"/>
      <c r="AB4" s="2527" t="s">
        <v>1669</v>
      </c>
      <c r="AC4" s="2527"/>
      <c r="AD4" s="1118"/>
      <c r="AE4" s="2527" t="s">
        <v>1667</v>
      </c>
      <c r="AF4" s="2527"/>
      <c r="AG4" s="2527" t="s">
        <v>1668</v>
      </c>
      <c r="AH4" s="2527"/>
      <c r="AI4" s="2527" t="s">
        <v>1669</v>
      </c>
      <c r="AJ4" s="2527"/>
      <c r="AK4" s="1118"/>
      <c r="AL4" s="2527" t="s">
        <v>1667</v>
      </c>
      <c r="AM4" s="2527"/>
      <c r="AN4" s="2527" t="s">
        <v>1668</v>
      </c>
      <c r="AO4" s="2527"/>
      <c r="AP4" s="2527" t="s">
        <v>1669</v>
      </c>
      <c r="AQ4" s="2527"/>
      <c r="AR4" s="1118"/>
      <c r="AS4" s="2527" t="s">
        <v>1667</v>
      </c>
      <c r="AT4" s="2527"/>
      <c r="AU4" s="2527" t="s">
        <v>1668</v>
      </c>
      <c r="AV4" s="2527"/>
      <c r="AW4" s="2527" t="s">
        <v>1669</v>
      </c>
      <c r="AX4" s="2527"/>
      <c r="AY4" s="1118"/>
      <c r="AZ4" s="2527" t="s">
        <v>1667</v>
      </c>
      <c r="BA4" s="2527"/>
      <c r="BB4" s="2527" t="s">
        <v>1668</v>
      </c>
      <c r="BC4" s="2527"/>
      <c r="BD4" s="2527" t="s">
        <v>1669</v>
      </c>
      <c r="BE4" s="2527"/>
      <c r="BF4" s="1118"/>
      <c r="BG4" s="2527" t="s">
        <v>1667</v>
      </c>
      <c r="BH4" s="2527"/>
      <c r="BI4" s="2527" t="s">
        <v>1668</v>
      </c>
      <c r="BJ4" s="2527"/>
      <c r="BK4" s="2527" t="s">
        <v>1669</v>
      </c>
      <c r="BL4" s="2527"/>
      <c r="BM4" s="1118"/>
      <c r="BN4" s="2527" t="s">
        <v>1667</v>
      </c>
      <c r="BO4" s="2527"/>
      <c r="BP4" s="2527" t="s">
        <v>1668</v>
      </c>
      <c r="BQ4" s="2527"/>
      <c r="BR4" s="2527" t="s">
        <v>1669</v>
      </c>
      <c r="BS4" s="2527"/>
      <c r="BT4" s="1118"/>
      <c r="BU4" s="2528" t="s">
        <v>1667</v>
      </c>
      <c r="BV4" s="2528"/>
      <c r="BW4" s="2527" t="s">
        <v>1668</v>
      </c>
      <c r="BX4" s="2527"/>
      <c r="BY4" s="2527" t="s">
        <v>1669</v>
      </c>
      <c r="BZ4" s="2527"/>
      <c r="CA4" s="1118"/>
      <c r="CB4" s="2527" t="s">
        <v>1667</v>
      </c>
      <c r="CC4" s="2527"/>
      <c r="CD4" s="2527" t="s">
        <v>1668</v>
      </c>
      <c r="CE4" s="2527"/>
      <c r="CF4" s="2527" t="s">
        <v>1669</v>
      </c>
      <c r="CG4" s="2527"/>
    </row>
    <row r="5" spans="1:85" ht="40.200000000000003" thickBot="1">
      <c r="B5" s="1791" t="s">
        <v>1670</v>
      </c>
      <c r="C5" s="1313" t="s">
        <v>1671</v>
      </c>
      <c r="D5" s="1313" t="s">
        <v>1672</v>
      </c>
      <c r="E5" s="1313" t="s">
        <v>1673</v>
      </c>
      <c r="F5" s="1314" t="s">
        <v>1674</v>
      </c>
      <c r="G5" s="1313" t="s">
        <v>1675</v>
      </c>
      <c r="H5" s="1313" t="s">
        <v>1676</v>
      </c>
      <c r="J5" s="1313" t="s">
        <v>1671</v>
      </c>
      <c r="K5" s="1313" t="s">
        <v>1672</v>
      </c>
      <c r="L5" s="1313" t="s">
        <v>1673</v>
      </c>
      <c r="M5" s="1314" t="s">
        <v>1674</v>
      </c>
      <c r="N5" s="1313" t="s">
        <v>1675</v>
      </c>
      <c r="O5" s="1313" t="s">
        <v>1676</v>
      </c>
      <c r="Q5" s="1313" t="s">
        <v>1671</v>
      </c>
      <c r="R5" s="1313" t="s">
        <v>1672</v>
      </c>
      <c r="S5" s="1313" t="s">
        <v>1673</v>
      </c>
      <c r="T5" s="1314" t="s">
        <v>1674</v>
      </c>
      <c r="U5" s="1313" t="s">
        <v>1675</v>
      </c>
      <c r="V5" s="1313" t="s">
        <v>1676</v>
      </c>
      <c r="X5" s="1313" t="s">
        <v>1671</v>
      </c>
      <c r="Y5" s="1313" t="s">
        <v>1672</v>
      </c>
      <c r="Z5" s="1313" t="s">
        <v>1673</v>
      </c>
      <c r="AA5" s="1314" t="s">
        <v>1674</v>
      </c>
      <c r="AB5" s="1313" t="s">
        <v>1675</v>
      </c>
      <c r="AC5" s="1313" t="s">
        <v>1676</v>
      </c>
      <c r="AE5" s="1313" t="s">
        <v>1671</v>
      </c>
      <c r="AF5" s="1313" t="s">
        <v>1672</v>
      </c>
      <c r="AG5" s="1313" t="s">
        <v>1673</v>
      </c>
      <c r="AH5" s="1314" t="s">
        <v>1674</v>
      </c>
      <c r="AI5" s="1313" t="s">
        <v>1675</v>
      </c>
      <c r="AJ5" s="1313" t="s">
        <v>1676</v>
      </c>
      <c r="AL5" s="1313" t="s">
        <v>1671</v>
      </c>
      <c r="AM5" s="1313" t="s">
        <v>1672</v>
      </c>
      <c r="AN5" s="1313" t="s">
        <v>1673</v>
      </c>
      <c r="AO5" s="1314" t="s">
        <v>1674</v>
      </c>
      <c r="AP5" s="1313" t="s">
        <v>1675</v>
      </c>
      <c r="AQ5" s="1313" t="s">
        <v>1676</v>
      </c>
      <c r="AS5" s="1313" t="s">
        <v>1671</v>
      </c>
      <c r="AT5" s="1313" t="s">
        <v>1672</v>
      </c>
      <c r="AU5" s="1313" t="s">
        <v>1673</v>
      </c>
      <c r="AV5" s="1314" t="s">
        <v>1674</v>
      </c>
      <c r="AW5" s="1313" t="s">
        <v>1675</v>
      </c>
      <c r="AX5" s="1313" t="s">
        <v>1676</v>
      </c>
      <c r="AZ5" s="1313" t="s">
        <v>1671</v>
      </c>
      <c r="BA5" s="1313" t="s">
        <v>1672</v>
      </c>
      <c r="BB5" s="1313" t="s">
        <v>1673</v>
      </c>
      <c r="BC5" s="1314" t="s">
        <v>1674</v>
      </c>
      <c r="BD5" s="1313" t="s">
        <v>1675</v>
      </c>
      <c r="BE5" s="1313" t="s">
        <v>1676</v>
      </c>
      <c r="BG5" s="1313" t="s">
        <v>1671</v>
      </c>
      <c r="BH5" s="1313" t="s">
        <v>1672</v>
      </c>
      <c r="BI5" s="1313" t="s">
        <v>1673</v>
      </c>
      <c r="BJ5" s="1314" t="s">
        <v>1674</v>
      </c>
      <c r="BK5" s="1313" t="s">
        <v>1675</v>
      </c>
      <c r="BL5" s="1313" t="s">
        <v>1676</v>
      </c>
      <c r="BN5" s="1313" t="s">
        <v>1671</v>
      </c>
      <c r="BO5" s="1313" t="s">
        <v>1672</v>
      </c>
      <c r="BP5" s="1313" t="s">
        <v>1673</v>
      </c>
      <c r="BQ5" s="1314" t="s">
        <v>1674</v>
      </c>
      <c r="BR5" s="1313" t="s">
        <v>1675</v>
      </c>
      <c r="BS5" s="1313" t="s">
        <v>1676</v>
      </c>
      <c r="BU5" s="1313" t="s">
        <v>1671</v>
      </c>
      <c r="BV5" s="1313" t="s">
        <v>1672</v>
      </c>
      <c r="BW5" s="1313" t="s">
        <v>1673</v>
      </c>
      <c r="BX5" s="1314" t="s">
        <v>1674</v>
      </c>
      <c r="BY5" s="1313" t="s">
        <v>1675</v>
      </c>
      <c r="BZ5" s="1313" t="s">
        <v>1676</v>
      </c>
      <c r="CB5" s="1313" t="s">
        <v>1671</v>
      </c>
      <c r="CC5" s="1313" t="s">
        <v>1672</v>
      </c>
      <c r="CD5" s="1313" t="s">
        <v>1673</v>
      </c>
      <c r="CE5" s="1314" t="s">
        <v>1674</v>
      </c>
      <c r="CF5" s="1313" t="s">
        <v>1675</v>
      </c>
      <c r="CG5" s="1313" t="s">
        <v>1676</v>
      </c>
    </row>
    <row r="6" spans="1:85">
      <c r="A6" s="1575">
        <v>1</v>
      </c>
      <c r="B6" s="1327" t="s">
        <v>1677</v>
      </c>
      <c r="C6" s="1834">
        <v>645935</v>
      </c>
      <c r="D6" s="1835">
        <v>0</v>
      </c>
      <c r="E6" s="1836">
        <v>645935</v>
      </c>
      <c r="F6" s="1835">
        <v>0</v>
      </c>
      <c r="G6" s="1761">
        <v>19877</v>
      </c>
      <c r="H6" s="1732">
        <v>0.03</v>
      </c>
      <c r="J6" s="1834">
        <v>577125</v>
      </c>
      <c r="K6" s="1835">
        <v>0</v>
      </c>
      <c r="L6" s="1836">
        <v>577125</v>
      </c>
      <c r="M6" s="1835">
        <v>0</v>
      </c>
      <c r="N6" s="1761">
        <v>21597</v>
      </c>
      <c r="O6" s="1732">
        <v>0.04</v>
      </c>
      <c r="Q6" s="1834">
        <v>553990</v>
      </c>
      <c r="R6" s="1835">
        <v>0</v>
      </c>
      <c r="S6" s="1836">
        <v>553990</v>
      </c>
      <c r="T6" s="1835">
        <v>0</v>
      </c>
      <c r="U6" s="1761">
        <v>20666</v>
      </c>
      <c r="V6" s="1732">
        <v>0.04</v>
      </c>
      <c r="X6" s="1834">
        <v>489424</v>
      </c>
      <c r="Y6" s="1835">
        <v>0</v>
      </c>
      <c r="Z6" s="1836">
        <v>489424</v>
      </c>
      <c r="AA6" s="1835">
        <v>0</v>
      </c>
      <c r="AB6" s="1761">
        <v>17879</v>
      </c>
      <c r="AC6" s="1732">
        <v>0.04</v>
      </c>
      <c r="AE6" s="1834">
        <v>503401</v>
      </c>
      <c r="AF6" s="1835">
        <v>0</v>
      </c>
      <c r="AG6" s="1836">
        <v>503401</v>
      </c>
      <c r="AH6" s="1835">
        <v>0</v>
      </c>
      <c r="AI6" s="1761">
        <v>16606</v>
      </c>
      <c r="AJ6" s="1732">
        <v>0.03</v>
      </c>
      <c r="AL6" s="1834">
        <v>473768</v>
      </c>
      <c r="AM6" s="1835">
        <v>0</v>
      </c>
      <c r="AN6" s="1836">
        <v>473768</v>
      </c>
      <c r="AO6" s="1835">
        <v>0</v>
      </c>
      <c r="AP6" s="1761">
        <v>15374</v>
      </c>
      <c r="AQ6" s="1837">
        <v>0.03</v>
      </c>
      <c r="AS6" s="1834">
        <v>476345</v>
      </c>
      <c r="AT6" s="1835">
        <v>0</v>
      </c>
      <c r="AU6" s="1836">
        <v>476345</v>
      </c>
      <c r="AV6" s="1835">
        <v>0</v>
      </c>
      <c r="AW6" s="1761">
        <v>17923</v>
      </c>
      <c r="AX6" s="1838">
        <v>0.04</v>
      </c>
      <c r="AZ6" s="1834">
        <v>492768</v>
      </c>
      <c r="BA6" s="1835">
        <v>0</v>
      </c>
      <c r="BB6" s="1836">
        <v>492768</v>
      </c>
      <c r="BC6" s="1835">
        <v>0</v>
      </c>
      <c r="BD6" s="1761">
        <v>16535</v>
      </c>
      <c r="BE6" s="1838">
        <v>0.03</v>
      </c>
      <c r="BG6" s="1834">
        <v>499635</v>
      </c>
      <c r="BH6" s="1835">
        <v>0</v>
      </c>
      <c r="BI6" s="1836">
        <v>499635</v>
      </c>
      <c r="BJ6" s="1835">
        <v>0</v>
      </c>
      <c r="BK6" s="1761">
        <v>14964</v>
      </c>
      <c r="BL6" s="1838">
        <v>0.03</v>
      </c>
      <c r="BN6" s="1834">
        <v>531242</v>
      </c>
      <c r="BO6" s="1835">
        <v>0</v>
      </c>
      <c r="BP6" s="1836">
        <v>531242</v>
      </c>
      <c r="BQ6" s="1835">
        <v>0</v>
      </c>
      <c r="BR6" s="1761">
        <v>15546</v>
      </c>
      <c r="BS6" s="1838">
        <v>0.03</v>
      </c>
      <c r="BU6" s="1834">
        <v>507625</v>
      </c>
      <c r="BV6" s="1835">
        <v>0</v>
      </c>
      <c r="BW6" s="1836">
        <v>507625</v>
      </c>
      <c r="BX6" s="1835">
        <v>0</v>
      </c>
      <c r="BY6" s="1761">
        <v>14353</v>
      </c>
      <c r="BZ6" s="1838">
        <v>0.03</v>
      </c>
      <c r="CB6" s="1834">
        <v>432526</v>
      </c>
      <c r="CC6" s="1836">
        <v>0</v>
      </c>
      <c r="CD6" s="1836">
        <v>432526</v>
      </c>
      <c r="CE6" s="1839">
        <v>0</v>
      </c>
      <c r="CF6" s="1761">
        <v>9471</v>
      </c>
      <c r="CG6" s="1840">
        <v>0.02</v>
      </c>
    </row>
    <row r="7" spans="1:85">
      <c r="A7" s="1575">
        <v>2</v>
      </c>
      <c r="B7" s="1327" t="s">
        <v>1678</v>
      </c>
      <c r="C7" s="1836">
        <v>3874</v>
      </c>
      <c r="D7" s="1836">
        <v>229</v>
      </c>
      <c r="E7" s="1836">
        <v>3874</v>
      </c>
      <c r="F7" s="1836">
        <v>158</v>
      </c>
      <c r="G7" s="1761">
        <v>3677</v>
      </c>
      <c r="H7" s="1732">
        <v>0.91</v>
      </c>
      <c r="J7" s="1836">
        <v>3155</v>
      </c>
      <c r="K7" s="1836">
        <v>469</v>
      </c>
      <c r="L7" s="1836">
        <v>3155</v>
      </c>
      <c r="M7" s="1836">
        <v>384</v>
      </c>
      <c r="N7" s="1761">
        <v>3018</v>
      </c>
      <c r="O7" s="1732">
        <v>0.85</v>
      </c>
      <c r="Q7" s="1836">
        <v>2789</v>
      </c>
      <c r="R7" s="1836">
        <v>1147</v>
      </c>
      <c r="S7" s="1836">
        <v>2789</v>
      </c>
      <c r="T7" s="1836">
        <v>1076</v>
      </c>
      <c r="U7" s="1761">
        <v>3168</v>
      </c>
      <c r="V7" s="1732">
        <v>0.82</v>
      </c>
      <c r="X7" s="1836">
        <v>3756</v>
      </c>
      <c r="Y7" s="1836">
        <v>181</v>
      </c>
      <c r="Z7" s="1836">
        <v>3756</v>
      </c>
      <c r="AA7" s="1836">
        <v>92</v>
      </c>
      <c r="AB7" s="1761">
        <v>3419</v>
      </c>
      <c r="AC7" s="1732">
        <v>0.89</v>
      </c>
      <c r="AE7" s="1836">
        <v>3379</v>
      </c>
      <c r="AF7" s="1836">
        <v>144</v>
      </c>
      <c r="AG7" s="1836">
        <v>3379</v>
      </c>
      <c r="AH7" s="1836">
        <v>74</v>
      </c>
      <c r="AI7" s="1761">
        <v>3222</v>
      </c>
      <c r="AJ7" s="1732">
        <v>0.93</v>
      </c>
      <c r="AL7" s="1836">
        <v>3674</v>
      </c>
      <c r="AM7" s="1836">
        <v>134</v>
      </c>
      <c r="AN7" s="1836">
        <v>3674</v>
      </c>
      <c r="AO7" s="1836">
        <v>69</v>
      </c>
      <c r="AP7" s="1761">
        <v>3330</v>
      </c>
      <c r="AQ7" s="1841">
        <v>0.89</v>
      </c>
      <c r="AS7" s="1836">
        <v>4358</v>
      </c>
      <c r="AT7" s="1836">
        <v>129</v>
      </c>
      <c r="AU7" s="1836">
        <v>4358</v>
      </c>
      <c r="AV7" s="1836">
        <v>64</v>
      </c>
      <c r="AW7" s="1761">
        <v>3690</v>
      </c>
      <c r="AX7" s="1840">
        <v>0.83</v>
      </c>
      <c r="AZ7" s="1836">
        <v>4614</v>
      </c>
      <c r="BA7" s="1836">
        <v>161</v>
      </c>
      <c r="BB7" s="1836">
        <v>4614</v>
      </c>
      <c r="BC7" s="1836">
        <v>81</v>
      </c>
      <c r="BD7" s="1761">
        <v>3806</v>
      </c>
      <c r="BE7" s="1840">
        <v>0.81</v>
      </c>
      <c r="BG7" s="1836">
        <v>4928</v>
      </c>
      <c r="BH7" s="1836">
        <v>30</v>
      </c>
      <c r="BI7" s="1836">
        <v>4928</v>
      </c>
      <c r="BJ7" s="1836">
        <v>16</v>
      </c>
      <c r="BK7" s="1761">
        <v>3851</v>
      </c>
      <c r="BL7" s="1840">
        <v>0.78</v>
      </c>
      <c r="BN7" s="1836">
        <v>4941</v>
      </c>
      <c r="BO7" s="1836">
        <v>78</v>
      </c>
      <c r="BP7" s="1836">
        <v>4941</v>
      </c>
      <c r="BQ7" s="1836">
        <v>39</v>
      </c>
      <c r="BR7" s="1761">
        <v>3900</v>
      </c>
      <c r="BS7" s="1840">
        <v>0.78</v>
      </c>
      <c r="BU7" s="1836">
        <v>4637</v>
      </c>
      <c r="BV7" s="1836">
        <v>0</v>
      </c>
      <c r="BW7" s="1836">
        <v>4623</v>
      </c>
      <c r="BX7" s="1836">
        <v>0</v>
      </c>
      <c r="BY7" s="1761">
        <v>3775</v>
      </c>
      <c r="BZ7" s="1840">
        <v>0.82</v>
      </c>
      <c r="CB7" s="1836">
        <v>6028</v>
      </c>
      <c r="CC7" s="1836">
        <v>30</v>
      </c>
      <c r="CD7" s="1836">
        <v>6028</v>
      </c>
      <c r="CE7" s="1836">
        <v>16</v>
      </c>
      <c r="CF7" s="1761">
        <v>4766</v>
      </c>
      <c r="CG7" s="1840">
        <v>0.79</v>
      </c>
    </row>
    <row r="8" spans="1:85">
      <c r="A8" s="1575">
        <v>3</v>
      </c>
      <c r="B8" s="1327" t="s">
        <v>1679</v>
      </c>
      <c r="C8" s="1836">
        <v>510</v>
      </c>
      <c r="D8" s="1836">
        <v>0</v>
      </c>
      <c r="E8" s="1836">
        <v>510</v>
      </c>
      <c r="F8" s="1836">
        <v>0</v>
      </c>
      <c r="G8" s="1761">
        <v>0</v>
      </c>
      <c r="H8" s="1732">
        <v>0</v>
      </c>
      <c r="J8" s="1836">
        <v>707</v>
      </c>
      <c r="K8" s="1836">
        <v>0</v>
      </c>
      <c r="L8" s="1836">
        <v>707</v>
      </c>
      <c r="M8" s="1836">
        <v>0</v>
      </c>
      <c r="N8" s="1761">
        <v>0</v>
      </c>
      <c r="O8" s="1732">
        <v>0</v>
      </c>
      <c r="Q8" s="1836">
        <v>752</v>
      </c>
      <c r="R8" s="1836">
        <v>0</v>
      </c>
      <c r="S8" s="1836">
        <v>752</v>
      </c>
      <c r="T8" s="1836">
        <v>0</v>
      </c>
      <c r="U8" s="1761">
        <v>0</v>
      </c>
      <c r="V8" s="1732">
        <v>0</v>
      </c>
      <c r="X8" s="1836">
        <v>756</v>
      </c>
      <c r="Y8" s="1836">
        <v>0</v>
      </c>
      <c r="Z8" s="1836">
        <v>756</v>
      </c>
      <c r="AA8" s="1836">
        <v>0</v>
      </c>
      <c r="AB8" s="1761">
        <v>0</v>
      </c>
      <c r="AC8" s="1732">
        <v>0</v>
      </c>
      <c r="AE8" s="1836">
        <v>801</v>
      </c>
      <c r="AF8" s="1836">
        <v>0</v>
      </c>
      <c r="AG8" s="1836">
        <v>801</v>
      </c>
      <c r="AH8" s="1836">
        <v>0</v>
      </c>
      <c r="AI8" s="1761">
        <v>0</v>
      </c>
      <c r="AJ8" s="1732">
        <v>0</v>
      </c>
      <c r="AL8" s="1836">
        <v>477</v>
      </c>
      <c r="AM8" s="1836">
        <v>0</v>
      </c>
      <c r="AN8" s="1836">
        <v>477</v>
      </c>
      <c r="AO8" s="1836">
        <v>0</v>
      </c>
      <c r="AP8" s="1761">
        <v>0</v>
      </c>
      <c r="AQ8" s="1841">
        <v>0</v>
      </c>
      <c r="AS8" s="1836">
        <v>407</v>
      </c>
      <c r="AT8" s="1836">
        <v>0</v>
      </c>
      <c r="AU8" s="1836">
        <v>407</v>
      </c>
      <c r="AV8" s="1836">
        <v>0</v>
      </c>
      <c r="AW8" s="1761">
        <v>0</v>
      </c>
      <c r="AX8" s="1840">
        <v>0</v>
      </c>
      <c r="AZ8" s="1836">
        <v>357</v>
      </c>
      <c r="BA8" s="1836">
        <v>0</v>
      </c>
      <c r="BB8" s="1836">
        <v>357</v>
      </c>
      <c r="BC8" s="1836">
        <v>0</v>
      </c>
      <c r="BD8" s="1761">
        <v>0</v>
      </c>
      <c r="BE8" s="1840">
        <v>0</v>
      </c>
      <c r="BG8" s="1836">
        <v>322</v>
      </c>
      <c r="BH8" s="1836">
        <v>0</v>
      </c>
      <c r="BI8" s="1836">
        <v>322</v>
      </c>
      <c r="BJ8" s="1836">
        <v>0</v>
      </c>
      <c r="BK8" s="1761">
        <v>0</v>
      </c>
      <c r="BL8" s="1840">
        <v>0</v>
      </c>
      <c r="BN8" s="1836">
        <v>320</v>
      </c>
      <c r="BO8" s="1836">
        <v>0</v>
      </c>
      <c r="BP8" s="1836">
        <v>320</v>
      </c>
      <c r="BQ8" s="1836">
        <v>0</v>
      </c>
      <c r="BR8" s="1761">
        <v>0</v>
      </c>
      <c r="BS8" s="1840">
        <v>0</v>
      </c>
      <c r="BU8" s="1836">
        <v>293</v>
      </c>
      <c r="BV8" s="1836">
        <v>0</v>
      </c>
      <c r="BW8" s="1836">
        <v>293</v>
      </c>
      <c r="BX8" s="1836">
        <v>0</v>
      </c>
      <c r="BY8" s="1761">
        <v>0</v>
      </c>
      <c r="BZ8" s="1840">
        <v>0</v>
      </c>
      <c r="CB8" s="1836">
        <v>831</v>
      </c>
      <c r="CC8" s="1836">
        <v>0</v>
      </c>
      <c r="CD8" s="1836">
        <v>831</v>
      </c>
      <c r="CE8" s="1836">
        <v>0</v>
      </c>
      <c r="CF8" s="1761">
        <v>0</v>
      </c>
      <c r="CG8" s="1840">
        <v>0</v>
      </c>
    </row>
    <row r="9" spans="1:85">
      <c r="A9" s="1575">
        <v>4</v>
      </c>
      <c r="B9" s="1327" t="s">
        <v>1680</v>
      </c>
      <c r="C9" s="1836">
        <v>138060</v>
      </c>
      <c r="D9" s="1836">
        <v>8959</v>
      </c>
      <c r="E9" s="1836">
        <v>138060</v>
      </c>
      <c r="F9" s="1836">
        <v>4573</v>
      </c>
      <c r="G9" s="1761">
        <v>51779</v>
      </c>
      <c r="H9" s="1732">
        <v>0.36</v>
      </c>
      <c r="J9" s="1836">
        <v>140269</v>
      </c>
      <c r="K9" s="1836">
        <v>8342</v>
      </c>
      <c r="L9" s="1836">
        <v>140269</v>
      </c>
      <c r="M9" s="1836">
        <v>4495</v>
      </c>
      <c r="N9" s="1761">
        <v>52035</v>
      </c>
      <c r="O9" s="1732">
        <v>0.36</v>
      </c>
      <c r="Q9" s="1836">
        <v>144728</v>
      </c>
      <c r="R9" s="1836">
        <v>8039</v>
      </c>
      <c r="S9" s="1836">
        <v>144728</v>
      </c>
      <c r="T9" s="1836">
        <v>4009</v>
      </c>
      <c r="U9" s="1761">
        <v>54059</v>
      </c>
      <c r="V9" s="1732">
        <v>0.36</v>
      </c>
      <c r="X9" s="1836">
        <v>139240</v>
      </c>
      <c r="Y9" s="1836">
        <v>8845</v>
      </c>
      <c r="Z9" s="1836">
        <v>139240</v>
      </c>
      <c r="AA9" s="1836">
        <v>4487</v>
      </c>
      <c r="AB9" s="1761">
        <v>52367</v>
      </c>
      <c r="AC9" s="1732">
        <v>0.36</v>
      </c>
      <c r="AE9" s="1836">
        <v>129806</v>
      </c>
      <c r="AF9" s="1836">
        <v>8474</v>
      </c>
      <c r="AG9" s="1836">
        <v>129806</v>
      </c>
      <c r="AH9" s="1836">
        <v>4189</v>
      </c>
      <c r="AI9" s="1761">
        <v>49088</v>
      </c>
      <c r="AJ9" s="1732">
        <v>0.37</v>
      </c>
      <c r="AL9" s="1836">
        <v>133192</v>
      </c>
      <c r="AM9" s="1836">
        <v>8360</v>
      </c>
      <c r="AN9" s="1836">
        <v>133192</v>
      </c>
      <c r="AO9" s="1836">
        <v>4036</v>
      </c>
      <c r="AP9" s="1761">
        <v>48814</v>
      </c>
      <c r="AQ9" s="1841">
        <v>0.36</v>
      </c>
      <c r="AS9" s="1836">
        <v>127732</v>
      </c>
      <c r="AT9" s="1836">
        <v>5379</v>
      </c>
      <c r="AU9" s="1836">
        <v>127732</v>
      </c>
      <c r="AV9" s="1836">
        <v>2565</v>
      </c>
      <c r="AW9" s="1761">
        <v>46337</v>
      </c>
      <c r="AX9" s="1840">
        <v>0.36</v>
      </c>
      <c r="AZ9" s="1836">
        <v>120041</v>
      </c>
      <c r="BA9" s="1836">
        <v>4945</v>
      </c>
      <c r="BB9" s="1836">
        <v>120041</v>
      </c>
      <c r="BC9" s="1836">
        <v>2038</v>
      </c>
      <c r="BD9" s="1761">
        <v>44032</v>
      </c>
      <c r="BE9" s="1840">
        <v>0.36</v>
      </c>
      <c r="BG9" s="1836">
        <v>117973</v>
      </c>
      <c r="BH9" s="1836">
        <v>4490</v>
      </c>
      <c r="BI9" s="1836">
        <v>117973</v>
      </c>
      <c r="BJ9" s="1836">
        <v>1878</v>
      </c>
      <c r="BK9" s="1761">
        <v>42454</v>
      </c>
      <c r="BL9" s="1840">
        <v>0.35</v>
      </c>
      <c r="BN9" s="1836">
        <v>116152</v>
      </c>
      <c r="BO9" s="1836">
        <v>4033</v>
      </c>
      <c r="BP9" s="1836">
        <v>116152</v>
      </c>
      <c r="BQ9" s="1836">
        <v>1591</v>
      </c>
      <c r="BR9" s="1761">
        <v>40981</v>
      </c>
      <c r="BS9" s="1840">
        <v>0.35</v>
      </c>
      <c r="BU9" s="1836">
        <v>109713</v>
      </c>
      <c r="BV9" s="1836">
        <v>4074</v>
      </c>
      <c r="BW9" s="1836">
        <v>109713</v>
      </c>
      <c r="BX9" s="1836">
        <v>1729</v>
      </c>
      <c r="BY9" s="1761">
        <v>42053</v>
      </c>
      <c r="BZ9" s="1840">
        <v>0.38</v>
      </c>
      <c r="CB9" s="1836">
        <v>108428</v>
      </c>
      <c r="CC9" s="1836">
        <v>4617</v>
      </c>
      <c r="CD9" s="1836">
        <v>108428</v>
      </c>
      <c r="CE9" s="1836">
        <v>1938</v>
      </c>
      <c r="CF9" s="1761">
        <v>40178</v>
      </c>
      <c r="CG9" s="1840">
        <v>0.36</v>
      </c>
    </row>
    <row r="10" spans="1:85">
      <c r="A10" s="1575">
        <v>6</v>
      </c>
      <c r="B10" s="1327" t="s">
        <v>1694</v>
      </c>
      <c r="C10" s="1836">
        <v>451187</v>
      </c>
      <c r="D10" s="1836">
        <v>114654</v>
      </c>
      <c r="E10" s="1836">
        <v>451187</v>
      </c>
      <c r="F10" s="1836">
        <v>78643</v>
      </c>
      <c r="G10" s="1761">
        <v>473954</v>
      </c>
      <c r="H10" s="1732">
        <v>0.89</v>
      </c>
      <c r="J10" s="1836">
        <v>447496</v>
      </c>
      <c r="K10" s="1836">
        <v>114320</v>
      </c>
      <c r="L10" s="1836">
        <v>447496</v>
      </c>
      <c r="M10" s="1836">
        <v>76368</v>
      </c>
      <c r="N10" s="1761">
        <v>465993</v>
      </c>
      <c r="O10" s="1732">
        <v>0.89</v>
      </c>
      <c r="Q10" s="1836">
        <v>442871</v>
      </c>
      <c r="R10" s="1836">
        <v>113819</v>
      </c>
      <c r="S10" s="1836">
        <v>442871</v>
      </c>
      <c r="T10" s="1836">
        <v>74912</v>
      </c>
      <c r="U10" s="1761">
        <v>460328</v>
      </c>
      <c r="V10" s="1732">
        <v>0.89</v>
      </c>
      <c r="X10" s="1836">
        <v>444616</v>
      </c>
      <c r="Y10" s="1836">
        <v>114532</v>
      </c>
      <c r="Z10" s="1836">
        <v>444616</v>
      </c>
      <c r="AA10" s="1836">
        <v>72852</v>
      </c>
      <c r="AB10" s="1761">
        <v>458830</v>
      </c>
      <c r="AC10" s="1732">
        <v>0.89</v>
      </c>
      <c r="AE10" s="1836">
        <v>438512</v>
      </c>
      <c r="AF10" s="1836">
        <v>134813</v>
      </c>
      <c r="AG10" s="1836">
        <v>438511</v>
      </c>
      <c r="AH10" s="1836">
        <v>75188</v>
      </c>
      <c r="AI10" s="1761">
        <v>456495</v>
      </c>
      <c r="AJ10" s="1732">
        <v>0.89</v>
      </c>
      <c r="AL10" s="1836">
        <v>421291</v>
      </c>
      <c r="AM10" s="1836">
        <v>131201</v>
      </c>
      <c r="AN10" s="1836">
        <v>421291</v>
      </c>
      <c r="AO10" s="1836">
        <v>72167</v>
      </c>
      <c r="AP10" s="1761">
        <v>440420</v>
      </c>
      <c r="AQ10" s="1841">
        <v>0.89</v>
      </c>
      <c r="AS10" s="1836">
        <v>431676</v>
      </c>
      <c r="AT10" s="1836">
        <v>131581</v>
      </c>
      <c r="AU10" s="1836">
        <v>431676</v>
      </c>
      <c r="AV10" s="1836">
        <v>73720</v>
      </c>
      <c r="AW10" s="1761">
        <v>449360</v>
      </c>
      <c r="AX10" s="1840">
        <v>0.89</v>
      </c>
      <c r="AZ10" s="1836">
        <v>404872</v>
      </c>
      <c r="BA10" s="1836">
        <v>123845</v>
      </c>
      <c r="BB10" s="1836">
        <v>404872</v>
      </c>
      <c r="BC10" s="1836">
        <v>67400</v>
      </c>
      <c r="BD10" s="1761">
        <v>418771</v>
      </c>
      <c r="BE10" s="1840">
        <v>0.89</v>
      </c>
      <c r="BG10" s="1836">
        <v>378821</v>
      </c>
      <c r="BH10" s="1836">
        <v>121397</v>
      </c>
      <c r="BI10" s="1836">
        <v>378821</v>
      </c>
      <c r="BJ10" s="1836">
        <v>66509</v>
      </c>
      <c r="BK10" s="1761">
        <v>395096</v>
      </c>
      <c r="BL10" s="1840">
        <v>0.89</v>
      </c>
      <c r="BN10" s="1836">
        <v>382674</v>
      </c>
      <c r="BO10" s="1836">
        <v>118330</v>
      </c>
      <c r="BP10" s="1836">
        <v>382674</v>
      </c>
      <c r="BQ10" s="1836">
        <v>65771</v>
      </c>
      <c r="BR10" s="1761">
        <v>399375</v>
      </c>
      <c r="BS10" s="1840">
        <v>0.89</v>
      </c>
      <c r="BU10" s="1836">
        <v>368300</v>
      </c>
      <c r="BV10" s="1836">
        <v>113535</v>
      </c>
      <c r="BW10" s="1836">
        <v>368314</v>
      </c>
      <c r="BX10" s="1836">
        <v>62250</v>
      </c>
      <c r="BY10" s="1761">
        <v>378285</v>
      </c>
      <c r="BZ10" s="1840">
        <v>0.88</v>
      </c>
      <c r="CB10" s="1836">
        <v>354781</v>
      </c>
      <c r="CC10" s="1836">
        <v>110481</v>
      </c>
      <c r="CD10" s="1836">
        <v>354781</v>
      </c>
      <c r="CE10" s="1836">
        <v>61923</v>
      </c>
      <c r="CF10" s="1761">
        <v>380152</v>
      </c>
      <c r="CG10" s="1840">
        <v>0.91</v>
      </c>
    </row>
    <row r="11" spans="1:85">
      <c r="A11" s="1575">
        <v>7</v>
      </c>
      <c r="B11" s="1327" t="s">
        <v>1695</v>
      </c>
      <c r="C11" s="1836">
        <v>361466</v>
      </c>
      <c r="D11" s="1836">
        <v>295653</v>
      </c>
      <c r="E11" s="1836">
        <v>361466</v>
      </c>
      <c r="F11" s="1836">
        <v>58753</v>
      </c>
      <c r="G11" s="1761">
        <v>294293</v>
      </c>
      <c r="H11" s="1732">
        <v>0.7</v>
      </c>
      <c r="J11" s="1836">
        <v>362536</v>
      </c>
      <c r="K11" s="1836">
        <v>292662</v>
      </c>
      <c r="L11" s="1836">
        <v>362536</v>
      </c>
      <c r="M11" s="1836">
        <v>59047</v>
      </c>
      <c r="N11" s="1761">
        <v>295033</v>
      </c>
      <c r="O11" s="1732">
        <v>0.7</v>
      </c>
      <c r="Q11" s="1836">
        <v>359442</v>
      </c>
      <c r="R11" s="1836">
        <v>284874</v>
      </c>
      <c r="S11" s="1836">
        <v>359442</v>
      </c>
      <c r="T11" s="1836">
        <v>57163</v>
      </c>
      <c r="U11" s="1761">
        <v>291997</v>
      </c>
      <c r="V11" s="1732">
        <v>0.7</v>
      </c>
      <c r="X11" s="1836">
        <v>346004</v>
      </c>
      <c r="Y11" s="1836">
        <v>283646</v>
      </c>
      <c r="Z11" s="1836">
        <v>346004</v>
      </c>
      <c r="AA11" s="1836">
        <v>55299</v>
      </c>
      <c r="AB11" s="1761">
        <v>281175</v>
      </c>
      <c r="AC11" s="1732">
        <v>0.7</v>
      </c>
      <c r="AE11" s="1836">
        <v>338717</v>
      </c>
      <c r="AF11" s="1836">
        <v>337426</v>
      </c>
      <c r="AG11" s="1836">
        <v>338717</v>
      </c>
      <c r="AH11" s="1836">
        <v>66150</v>
      </c>
      <c r="AI11" s="1761">
        <v>283530</v>
      </c>
      <c r="AJ11" s="1732">
        <v>0.7</v>
      </c>
      <c r="AL11" s="1836">
        <v>316786</v>
      </c>
      <c r="AM11" s="1836">
        <v>330418</v>
      </c>
      <c r="AN11" s="1836">
        <v>316786</v>
      </c>
      <c r="AO11" s="1836">
        <v>65151</v>
      </c>
      <c r="AP11" s="1761">
        <v>267402</v>
      </c>
      <c r="AQ11" s="1841">
        <v>0.7</v>
      </c>
      <c r="AS11" s="1836">
        <v>308852</v>
      </c>
      <c r="AT11" s="1836">
        <v>324282</v>
      </c>
      <c r="AU11" s="1836">
        <v>308852</v>
      </c>
      <c r="AV11" s="1836">
        <v>64579</v>
      </c>
      <c r="AW11" s="1761">
        <v>260208</v>
      </c>
      <c r="AX11" s="1840">
        <v>0.7</v>
      </c>
      <c r="AZ11" s="1836">
        <v>286930</v>
      </c>
      <c r="BA11" s="1836">
        <v>313157</v>
      </c>
      <c r="BB11" s="1836">
        <v>286930</v>
      </c>
      <c r="BC11" s="1836">
        <v>62551</v>
      </c>
      <c r="BD11" s="1761">
        <v>241648</v>
      </c>
      <c r="BE11" s="1840">
        <v>0.69</v>
      </c>
      <c r="BG11" s="1836">
        <v>263790</v>
      </c>
      <c r="BH11" s="1836">
        <v>299233</v>
      </c>
      <c r="BI11" s="1836">
        <v>263790</v>
      </c>
      <c r="BJ11" s="1836">
        <v>62805</v>
      </c>
      <c r="BK11" s="1761">
        <v>225570</v>
      </c>
      <c r="BL11" s="1840">
        <v>0.69</v>
      </c>
      <c r="BN11" s="1836">
        <v>257372</v>
      </c>
      <c r="BO11" s="1836">
        <v>295483</v>
      </c>
      <c r="BP11" s="1836">
        <v>257372</v>
      </c>
      <c r="BQ11" s="1836">
        <v>62527</v>
      </c>
      <c r="BR11" s="1761">
        <v>220241</v>
      </c>
      <c r="BS11" s="1840">
        <v>0.69</v>
      </c>
      <c r="BU11" s="1836">
        <v>250130</v>
      </c>
      <c r="BV11" s="1836">
        <v>267834</v>
      </c>
      <c r="BW11" s="1836">
        <v>250130</v>
      </c>
      <c r="BX11" s="1836">
        <v>56919</v>
      </c>
      <c r="BY11" s="1761">
        <v>210878</v>
      </c>
      <c r="BZ11" s="1840">
        <v>0.69</v>
      </c>
      <c r="CB11" s="1836">
        <v>223159</v>
      </c>
      <c r="CC11" s="1836">
        <v>268534</v>
      </c>
      <c r="CD11" s="1836">
        <v>223159</v>
      </c>
      <c r="CE11" s="1836">
        <v>56728</v>
      </c>
      <c r="CF11" s="1761">
        <v>193686</v>
      </c>
      <c r="CG11" s="1840">
        <v>0.69</v>
      </c>
    </row>
    <row r="12" spans="1:85">
      <c r="A12" s="1575">
        <v>8</v>
      </c>
      <c r="B12" s="1327" t="s">
        <v>1696</v>
      </c>
      <c r="C12" s="1836">
        <v>137986</v>
      </c>
      <c r="D12" s="1836">
        <v>3599</v>
      </c>
      <c r="E12" s="1836">
        <v>137986</v>
      </c>
      <c r="F12" s="1836">
        <v>3599</v>
      </c>
      <c r="G12" s="1761">
        <v>51173</v>
      </c>
      <c r="H12" s="1732">
        <v>0.36</v>
      </c>
      <c r="J12" s="1836">
        <v>136954</v>
      </c>
      <c r="K12" s="1836">
        <v>4082</v>
      </c>
      <c r="L12" s="1836">
        <v>136954</v>
      </c>
      <c r="M12" s="1836">
        <v>4082</v>
      </c>
      <c r="N12" s="1761">
        <v>50967</v>
      </c>
      <c r="O12" s="1732">
        <v>0.36</v>
      </c>
      <c r="Q12" s="1836">
        <v>131415</v>
      </c>
      <c r="R12" s="1836">
        <v>4144</v>
      </c>
      <c r="S12" s="1836">
        <v>131415</v>
      </c>
      <c r="T12" s="1836">
        <v>4144</v>
      </c>
      <c r="U12" s="1761">
        <v>48988</v>
      </c>
      <c r="V12" s="1732">
        <v>0.36</v>
      </c>
      <c r="X12" s="1836">
        <v>123070</v>
      </c>
      <c r="Y12" s="1836">
        <v>3682</v>
      </c>
      <c r="Z12" s="1836">
        <v>123070</v>
      </c>
      <c r="AA12" s="1836">
        <v>3682</v>
      </c>
      <c r="AB12" s="1761">
        <v>45734</v>
      </c>
      <c r="AC12" s="1732">
        <v>0.36</v>
      </c>
      <c r="AE12" s="1836">
        <v>117680</v>
      </c>
      <c r="AF12" s="1836">
        <v>3506</v>
      </c>
      <c r="AG12" s="1836">
        <v>117680</v>
      </c>
      <c r="AH12" s="1836">
        <v>3506</v>
      </c>
      <c r="AI12" s="1761">
        <v>43711</v>
      </c>
      <c r="AJ12" s="1732">
        <v>0.36</v>
      </c>
      <c r="AL12" s="1836">
        <v>113426</v>
      </c>
      <c r="AM12" s="1836">
        <v>3084</v>
      </c>
      <c r="AN12" s="1836">
        <v>113426</v>
      </c>
      <c r="AO12" s="1836">
        <v>3084</v>
      </c>
      <c r="AP12" s="1761">
        <v>41925</v>
      </c>
      <c r="AQ12" s="1841">
        <v>0.36</v>
      </c>
      <c r="AS12" s="1836">
        <v>110606</v>
      </c>
      <c r="AT12" s="1836">
        <v>3151</v>
      </c>
      <c r="AU12" s="1836">
        <v>110606</v>
      </c>
      <c r="AV12" s="1836">
        <v>3151</v>
      </c>
      <c r="AW12" s="1761">
        <v>40930</v>
      </c>
      <c r="AX12" s="1840">
        <v>0.36</v>
      </c>
      <c r="AZ12" s="1836">
        <v>103602</v>
      </c>
      <c r="BA12" s="1836">
        <v>2834</v>
      </c>
      <c r="BB12" s="1836">
        <v>103602</v>
      </c>
      <c r="BC12" s="1836">
        <v>2834</v>
      </c>
      <c r="BD12" s="1761">
        <v>38280</v>
      </c>
      <c r="BE12" s="1840">
        <v>0.36</v>
      </c>
      <c r="BG12" s="1836">
        <v>95998</v>
      </c>
      <c r="BH12" s="1836">
        <v>2721</v>
      </c>
      <c r="BI12" s="1836">
        <v>95998</v>
      </c>
      <c r="BJ12" s="1836">
        <v>2721</v>
      </c>
      <c r="BK12" s="1761">
        <v>35498</v>
      </c>
      <c r="BL12" s="1840">
        <v>0.36</v>
      </c>
      <c r="BN12" s="1836">
        <v>91760</v>
      </c>
      <c r="BO12" s="1836">
        <v>2649</v>
      </c>
      <c r="BP12" s="1836">
        <v>91760</v>
      </c>
      <c r="BQ12" s="1836">
        <v>2649</v>
      </c>
      <c r="BR12" s="1761">
        <v>33979</v>
      </c>
      <c r="BS12" s="1840">
        <v>0.36</v>
      </c>
      <c r="BU12" s="1836">
        <v>83670</v>
      </c>
      <c r="BV12" s="1836">
        <v>2215</v>
      </c>
      <c r="BW12" s="1836">
        <v>83670</v>
      </c>
      <c r="BX12" s="1836">
        <v>2215</v>
      </c>
      <c r="BY12" s="1761">
        <v>30897</v>
      </c>
      <c r="BZ12" s="1840">
        <v>0.36</v>
      </c>
      <c r="CB12" s="1836">
        <v>74094</v>
      </c>
      <c r="CC12" s="1836">
        <v>1653</v>
      </c>
      <c r="CD12" s="1836">
        <v>74094</v>
      </c>
      <c r="CE12" s="1836">
        <v>1653</v>
      </c>
      <c r="CF12" s="1761">
        <v>27222</v>
      </c>
      <c r="CG12" s="1840">
        <v>0.36</v>
      </c>
    </row>
    <row r="13" spans="1:85">
      <c r="A13" s="1575">
        <v>9</v>
      </c>
      <c r="B13" s="1327" t="s">
        <v>1697</v>
      </c>
      <c r="C13" s="1836">
        <v>419</v>
      </c>
      <c r="D13" s="1836">
        <v>361</v>
      </c>
      <c r="E13" s="1836">
        <v>419</v>
      </c>
      <c r="F13" s="1836">
        <v>361</v>
      </c>
      <c r="G13" s="1761">
        <v>390</v>
      </c>
      <c r="H13" s="1732">
        <v>0.5</v>
      </c>
      <c r="J13" s="1836">
        <v>351</v>
      </c>
      <c r="K13" s="1836">
        <v>265</v>
      </c>
      <c r="L13" s="1836">
        <v>351</v>
      </c>
      <c r="M13" s="1836">
        <v>265</v>
      </c>
      <c r="N13" s="1761">
        <v>308</v>
      </c>
      <c r="O13" s="1732">
        <v>0.5</v>
      </c>
      <c r="Q13" s="1836">
        <v>370</v>
      </c>
      <c r="R13" s="1836">
        <v>443</v>
      </c>
      <c r="S13" s="1836">
        <v>370</v>
      </c>
      <c r="T13" s="1836">
        <v>443</v>
      </c>
      <c r="U13" s="1761">
        <v>407</v>
      </c>
      <c r="V13" s="1732">
        <v>0.5</v>
      </c>
      <c r="X13" s="1836">
        <v>362</v>
      </c>
      <c r="Y13" s="1836">
        <v>319</v>
      </c>
      <c r="Z13" s="1836">
        <v>362</v>
      </c>
      <c r="AA13" s="1836">
        <v>319</v>
      </c>
      <c r="AB13" s="1761">
        <v>340</v>
      </c>
      <c r="AC13" s="1732">
        <v>0.5</v>
      </c>
      <c r="AE13" s="1836">
        <v>315</v>
      </c>
      <c r="AF13" s="1836">
        <v>514</v>
      </c>
      <c r="AG13" s="1836">
        <v>315</v>
      </c>
      <c r="AH13" s="1836">
        <v>514</v>
      </c>
      <c r="AI13" s="1761">
        <v>414</v>
      </c>
      <c r="AJ13" s="1732">
        <v>0.5</v>
      </c>
      <c r="AL13" s="1836">
        <v>251</v>
      </c>
      <c r="AM13" s="1836">
        <v>543</v>
      </c>
      <c r="AN13" s="1836">
        <v>251</v>
      </c>
      <c r="AO13" s="1836">
        <v>543</v>
      </c>
      <c r="AP13" s="1761">
        <v>397</v>
      </c>
      <c r="AQ13" s="1841">
        <v>0.5</v>
      </c>
      <c r="AS13" s="1836">
        <v>222</v>
      </c>
      <c r="AT13" s="1836">
        <v>467</v>
      </c>
      <c r="AU13" s="1836">
        <v>222</v>
      </c>
      <c r="AV13" s="1836">
        <v>467</v>
      </c>
      <c r="AW13" s="1761">
        <v>345</v>
      </c>
      <c r="AX13" s="1840">
        <v>0.5</v>
      </c>
      <c r="AZ13" s="1836">
        <v>235</v>
      </c>
      <c r="BA13" s="1836">
        <v>226</v>
      </c>
      <c r="BB13" s="1836">
        <v>235</v>
      </c>
      <c r="BC13" s="1836">
        <v>226</v>
      </c>
      <c r="BD13" s="1761">
        <v>230</v>
      </c>
      <c r="BE13" s="1840">
        <v>0.5</v>
      </c>
      <c r="BG13" s="1836">
        <v>221</v>
      </c>
      <c r="BH13" s="1836">
        <v>164</v>
      </c>
      <c r="BI13" s="1836">
        <v>221</v>
      </c>
      <c r="BJ13" s="1836">
        <v>164</v>
      </c>
      <c r="BK13" s="1761">
        <v>193</v>
      </c>
      <c r="BL13" s="1840">
        <v>0.5</v>
      </c>
      <c r="BN13" s="1836">
        <v>184</v>
      </c>
      <c r="BO13" s="1836">
        <v>259</v>
      </c>
      <c r="BP13" s="1836">
        <v>184</v>
      </c>
      <c r="BQ13" s="1836">
        <v>259</v>
      </c>
      <c r="BR13" s="1761">
        <v>221</v>
      </c>
      <c r="BS13" s="1840">
        <v>0.5</v>
      </c>
      <c r="BU13" s="1836">
        <v>147</v>
      </c>
      <c r="BV13" s="1836">
        <v>169</v>
      </c>
      <c r="BW13" s="1836">
        <v>147</v>
      </c>
      <c r="BX13" s="1836">
        <v>169</v>
      </c>
      <c r="BY13" s="1761">
        <v>158</v>
      </c>
      <c r="BZ13" s="1840">
        <v>0.5</v>
      </c>
      <c r="CB13" s="1836">
        <v>286</v>
      </c>
      <c r="CC13" s="1836">
        <v>192</v>
      </c>
      <c r="CD13" s="1836">
        <v>286</v>
      </c>
      <c r="CE13" s="1836">
        <v>192</v>
      </c>
      <c r="CF13" s="1761">
        <v>239</v>
      </c>
      <c r="CG13" s="1840">
        <v>0.5</v>
      </c>
    </row>
    <row r="14" spans="1:85">
      <c r="A14" s="1575">
        <v>10</v>
      </c>
      <c r="B14" s="1327" t="s">
        <v>1698</v>
      </c>
      <c r="C14" s="1836">
        <v>36840</v>
      </c>
      <c r="D14" s="1836">
        <v>0</v>
      </c>
      <c r="E14" s="1836">
        <v>36840</v>
      </c>
      <c r="F14" s="1836">
        <v>0</v>
      </c>
      <c r="G14" s="1761">
        <v>34283</v>
      </c>
      <c r="H14" s="1732">
        <v>0.93</v>
      </c>
      <c r="J14" s="1836">
        <v>35448</v>
      </c>
      <c r="K14" s="1836">
        <v>0</v>
      </c>
      <c r="L14" s="1836">
        <v>35448</v>
      </c>
      <c r="M14" s="1836">
        <v>0</v>
      </c>
      <c r="N14" s="1761">
        <v>29858</v>
      </c>
      <c r="O14" s="1732">
        <v>0.84</v>
      </c>
      <c r="Q14" s="1836">
        <v>31406</v>
      </c>
      <c r="R14" s="1836">
        <v>0</v>
      </c>
      <c r="S14" s="1836">
        <v>31406</v>
      </c>
      <c r="T14" s="1836">
        <v>0</v>
      </c>
      <c r="U14" s="1761">
        <v>26131</v>
      </c>
      <c r="V14" s="1732">
        <v>0.83</v>
      </c>
      <c r="X14" s="1836">
        <v>24999</v>
      </c>
      <c r="Y14" s="1836">
        <v>0</v>
      </c>
      <c r="Z14" s="1836">
        <v>24999</v>
      </c>
      <c r="AA14" s="1836">
        <v>0</v>
      </c>
      <c r="AB14" s="1761">
        <v>20540</v>
      </c>
      <c r="AC14" s="1732">
        <v>0.82</v>
      </c>
      <c r="AE14" s="1836">
        <v>24316</v>
      </c>
      <c r="AF14" s="1836">
        <v>0</v>
      </c>
      <c r="AG14" s="1836">
        <v>24316</v>
      </c>
      <c r="AH14" s="1836">
        <v>0</v>
      </c>
      <c r="AI14" s="1761">
        <v>23382</v>
      </c>
      <c r="AJ14" s="1732">
        <v>0.96</v>
      </c>
      <c r="AL14" s="1836">
        <v>19978</v>
      </c>
      <c r="AM14" s="1836">
        <v>0</v>
      </c>
      <c r="AN14" s="1836">
        <v>19978</v>
      </c>
      <c r="AO14" s="1836">
        <v>0</v>
      </c>
      <c r="AP14" s="1761">
        <v>19111</v>
      </c>
      <c r="AQ14" s="1841">
        <v>0.96</v>
      </c>
      <c r="AS14" s="1836">
        <v>19072</v>
      </c>
      <c r="AT14" s="1836">
        <v>0</v>
      </c>
      <c r="AU14" s="1836">
        <v>19072</v>
      </c>
      <c r="AV14" s="1836">
        <v>0</v>
      </c>
      <c r="AW14" s="1761">
        <v>18366</v>
      </c>
      <c r="AX14" s="1840">
        <v>0.96</v>
      </c>
      <c r="AZ14" s="1836">
        <v>19611</v>
      </c>
      <c r="BA14" s="1836">
        <v>0</v>
      </c>
      <c r="BB14" s="1836">
        <v>19611</v>
      </c>
      <c r="BC14" s="1836">
        <v>0</v>
      </c>
      <c r="BD14" s="1761">
        <v>18912</v>
      </c>
      <c r="BE14" s="1840">
        <v>0.96</v>
      </c>
      <c r="BG14" s="1836">
        <v>19378</v>
      </c>
      <c r="BH14" s="1836">
        <v>0</v>
      </c>
      <c r="BI14" s="1836">
        <v>19378</v>
      </c>
      <c r="BJ14" s="1836">
        <v>0</v>
      </c>
      <c r="BK14" s="1761">
        <v>18612</v>
      </c>
      <c r="BL14" s="1840">
        <v>0.96</v>
      </c>
      <c r="BN14" s="1836">
        <v>23826</v>
      </c>
      <c r="BO14" s="1836">
        <v>0</v>
      </c>
      <c r="BP14" s="1836">
        <v>23826</v>
      </c>
      <c r="BQ14" s="1836">
        <v>0</v>
      </c>
      <c r="BR14" s="1761">
        <v>23274</v>
      </c>
      <c r="BS14" s="1840">
        <v>0.98</v>
      </c>
      <c r="BU14" s="1836">
        <v>23342</v>
      </c>
      <c r="BV14" s="1836">
        <v>0</v>
      </c>
      <c r="BW14" s="1836">
        <v>23342</v>
      </c>
      <c r="BX14" s="1836">
        <v>0</v>
      </c>
      <c r="BY14" s="1761">
        <v>22796</v>
      </c>
      <c r="BZ14" s="1840">
        <v>0.98</v>
      </c>
      <c r="CB14" s="1836">
        <v>24771</v>
      </c>
      <c r="CC14" s="1836">
        <v>0</v>
      </c>
      <c r="CD14" s="1836">
        <v>24771</v>
      </c>
      <c r="CE14" s="1836">
        <v>0</v>
      </c>
      <c r="CF14" s="1761">
        <v>24413</v>
      </c>
      <c r="CG14" s="1840">
        <v>0.99</v>
      </c>
    </row>
    <row r="15" spans="1:85">
      <c r="A15" s="1575">
        <v>13</v>
      </c>
      <c r="B15" s="1327" t="s">
        <v>181</v>
      </c>
      <c r="C15" s="1842">
        <v>110166</v>
      </c>
      <c r="D15" s="1842">
        <v>2717</v>
      </c>
      <c r="E15" s="1842">
        <v>110166</v>
      </c>
      <c r="F15" s="1842">
        <v>839</v>
      </c>
      <c r="G15" s="1842">
        <v>110955</v>
      </c>
      <c r="H15" s="1732">
        <v>1</v>
      </c>
      <c r="J15" s="1842">
        <v>115131</v>
      </c>
      <c r="K15" s="1842">
        <v>2697</v>
      </c>
      <c r="L15" s="1842">
        <v>115131</v>
      </c>
      <c r="M15" s="1842">
        <v>920</v>
      </c>
      <c r="N15" s="1842">
        <v>116009</v>
      </c>
      <c r="O15" s="1732">
        <v>1</v>
      </c>
      <c r="Q15" s="1842">
        <v>109561</v>
      </c>
      <c r="R15" s="1842">
        <v>2589</v>
      </c>
      <c r="S15" s="1842">
        <v>109561</v>
      </c>
      <c r="T15" s="1842">
        <v>851</v>
      </c>
      <c r="U15" s="1842">
        <v>110393</v>
      </c>
      <c r="V15" s="1732">
        <v>1</v>
      </c>
      <c r="X15" s="1842">
        <v>105450</v>
      </c>
      <c r="Y15" s="1842">
        <v>3354</v>
      </c>
      <c r="Z15" s="1842">
        <v>105450</v>
      </c>
      <c r="AA15" s="1842">
        <v>1162</v>
      </c>
      <c r="AB15" s="1842">
        <v>106599</v>
      </c>
      <c r="AC15" s="1732">
        <v>1</v>
      </c>
      <c r="AE15" s="1842">
        <v>95235</v>
      </c>
      <c r="AF15" s="1842">
        <v>2561</v>
      </c>
      <c r="AG15" s="1842">
        <v>95235</v>
      </c>
      <c r="AH15" s="1842">
        <v>1099</v>
      </c>
      <c r="AI15" s="1842">
        <v>96325</v>
      </c>
      <c r="AJ15" s="1732">
        <v>1</v>
      </c>
      <c r="AL15" s="1842">
        <v>85974</v>
      </c>
      <c r="AM15" s="1842">
        <v>3067</v>
      </c>
      <c r="AN15" s="1842">
        <v>85974</v>
      </c>
      <c r="AO15" s="1842">
        <v>1675</v>
      </c>
      <c r="AP15" s="1842">
        <v>87621</v>
      </c>
      <c r="AQ15" s="1843">
        <v>1</v>
      </c>
      <c r="AS15" s="1842">
        <v>84421</v>
      </c>
      <c r="AT15" s="1842">
        <v>2593</v>
      </c>
      <c r="AU15" s="1842">
        <v>84421</v>
      </c>
      <c r="AV15" s="1842">
        <v>1245</v>
      </c>
      <c r="AW15" s="1842">
        <v>85665</v>
      </c>
      <c r="AX15" s="1844">
        <v>1</v>
      </c>
      <c r="AZ15" s="1842">
        <v>80822</v>
      </c>
      <c r="BA15" s="1842">
        <v>2561</v>
      </c>
      <c r="BB15" s="1842">
        <v>80822</v>
      </c>
      <c r="BC15" s="1842">
        <v>1280</v>
      </c>
      <c r="BD15" s="1842">
        <v>82102</v>
      </c>
      <c r="BE15" s="1844">
        <v>1</v>
      </c>
      <c r="BG15" s="1842">
        <v>80331</v>
      </c>
      <c r="BH15" s="1842">
        <v>2402</v>
      </c>
      <c r="BI15" s="1842">
        <v>80331</v>
      </c>
      <c r="BJ15" s="1842">
        <v>1198</v>
      </c>
      <c r="BK15" s="1842">
        <v>81527</v>
      </c>
      <c r="BL15" s="1844">
        <v>1</v>
      </c>
      <c r="BN15" s="1842">
        <v>81467</v>
      </c>
      <c r="BO15" s="1842">
        <v>2332</v>
      </c>
      <c r="BP15" s="1842">
        <v>81467</v>
      </c>
      <c r="BQ15" s="1842">
        <v>1160</v>
      </c>
      <c r="BR15" s="1842">
        <v>82507</v>
      </c>
      <c r="BS15" s="1844">
        <v>1</v>
      </c>
      <c r="BU15" s="1842">
        <v>73856</v>
      </c>
      <c r="BV15" s="1842">
        <v>2174</v>
      </c>
      <c r="BW15" s="1842">
        <v>73856</v>
      </c>
      <c r="BX15" s="1842">
        <v>1106</v>
      </c>
      <c r="BY15" s="1842">
        <v>74958</v>
      </c>
      <c r="BZ15" s="1844">
        <v>1</v>
      </c>
      <c r="CB15" s="1836">
        <v>71616</v>
      </c>
      <c r="CC15" s="1836">
        <v>1442</v>
      </c>
      <c r="CD15" s="1836">
        <v>71616</v>
      </c>
      <c r="CE15" s="1836">
        <v>974</v>
      </c>
      <c r="CF15" s="1836">
        <v>72591</v>
      </c>
      <c r="CG15" s="1840">
        <v>1</v>
      </c>
    </row>
    <row r="16" spans="1:85" ht="13.8" thickBot="1">
      <c r="A16" s="1575">
        <v>14</v>
      </c>
      <c r="B16" s="1351" t="s">
        <v>144</v>
      </c>
      <c r="C16" s="1845">
        <v>1886443</v>
      </c>
      <c r="D16" s="1845">
        <v>426172</v>
      </c>
      <c r="E16" s="1845">
        <v>1886443</v>
      </c>
      <c r="F16" s="1845">
        <v>146926</v>
      </c>
      <c r="G16" s="1845">
        <v>1040381</v>
      </c>
      <c r="H16" s="1846">
        <v>0.51</v>
      </c>
      <c r="J16" s="1845">
        <v>1819172</v>
      </c>
      <c r="K16" s="1845">
        <v>422837</v>
      </c>
      <c r="L16" s="1845">
        <v>1819172</v>
      </c>
      <c r="M16" s="1845">
        <v>145561</v>
      </c>
      <c r="N16" s="1845">
        <v>1034818</v>
      </c>
      <c r="O16" s="1846">
        <v>0.53</v>
      </c>
      <c r="Q16" s="1845">
        <v>1777324</v>
      </c>
      <c r="R16" s="1845">
        <v>415055</v>
      </c>
      <c r="S16" s="1845">
        <v>1777324</v>
      </c>
      <c r="T16" s="1845">
        <v>142598</v>
      </c>
      <c r="U16" s="1845">
        <v>1016137</v>
      </c>
      <c r="V16" s="1846">
        <v>0.53</v>
      </c>
      <c r="X16" s="1845">
        <v>1677677</v>
      </c>
      <c r="Y16" s="1845">
        <v>414559</v>
      </c>
      <c r="Z16" s="1845">
        <v>1677677</v>
      </c>
      <c r="AA16" s="1845">
        <v>137893</v>
      </c>
      <c r="AB16" s="1845">
        <v>986883</v>
      </c>
      <c r="AC16" s="1846">
        <v>0.54</v>
      </c>
      <c r="AE16" s="1845">
        <v>1652162</v>
      </c>
      <c r="AF16" s="1845">
        <v>487438</v>
      </c>
      <c r="AG16" s="1845">
        <v>1652161</v>
      </c>
      <c r="AH16" s="1845">
        <v>150720</v>
      </c>
      <c r="AI16" s="1845">
        <v>972773</v>
      </c>
      <c r="AJ16" s="1846">
        <v>0.54</v>
      </c>
      <c r="AL16" s="1845">
        <v>1568817</v>
      </c>
      <c r="AM16" s="1845">
        <v>476807</v>
      </c>
      <c r="AN16" s="1845">
        <v>1568817</v>
      </c>
      <c r="AO16" s="1845">
        <v>146725</v>
      </c>
      <c r="AP16" s="1845">
        <v>924394</v>
      </c>
      <c r="AQ16" s="1847">
        <v>0.54</v>
      </c>
      <c r="AS16" s="1845">
        <v>1563691</v>
      </c>
      <c r="AT16" s="1845">
        <v>467582</v>
      </c>
      <c r="AU16" s="1845">
        <v>1563691</v>
      </c>
      <c r="AV16" s="1845">
        <v>145791</v>
      </c>
      <c r="AW16" s="1845">
        <v>922824</v>
      </c>
      <c r="AX16" s="1846">
        <v>0.54</v>
      </c>
      <c r="AZ16" s="1845">
        <v>1513852</v>
      </c>
      <c r="BA16" s="1845">
        <v>447729</v>
      </c>
      <c r="BB16" s="1845">
        <v>1513852</v>
      </c>
      <c r="BC16" s="1845">
        <v>136410</v>
      </c>
      <c r="BD16" s="1845">
        <v>864316</v>
      </c>
      <c r="BE16" s="1846">
        <v>0.52</v>
      </c>
      <c r="BG16" s="1845">
        <v>1461397</v>
      </c>
      <c r="BH16" s="1845">
        <v>430437</v>
      </c>
      <c r="BI16" s="1845">
        <v>1461397</v>
      </c>
      <c r="BJ16" s="1845">
        <v>135291</v>
      </c>
      <c r="BK16" s="1845">
        <v>817765</v>
      </c>
      <c r="BL16" s="1846">
        <v>0.51</v>
      </c>
      <c r="BN16" s="1845">
        <v>1489938</v>
      </c>
      <c r="BO16" s="1845">
        <v>423164</v>
      </c>
      <c r="BP16" s="1845">
        <v>1489938</v>
      </c>
      <c r="BQ16" s="1845">
        <v>133996</v>
      </c>
      <c r="BR16" s="1845">
        <v>820024</v>
      </c>
      <c r="BS16" s="1846">
        <v>0.5</v>
      </c>
      <c r="BU16" s="1845">
        <v>1421713</v>
      </c>
      <c r="BV16" s="1845">
        <v>390001</v>
      </c>
      <c r="BW16" s="1845">
        <v>1421713</v>
      </c>
      <c r="BX16" s="1845">
        <v>124388</v>
      </c>
      <c r="BY16" s="1845">
        <v>778153</v>
      </c>
      <c r="BZ16" s="1846">
        <v>0.5</v>
      </c>
      <c r="CB16" s="1845">
        <v>1296520</v>
      </c>
      <c r="CC16" s="1845">
        <v>386949</v>
      </c>
      <c r="CD16" s="1845">
        <v>1296520</v>
      </c>
      <c r="CE16" s="1845">
        <v>123424</v>
      </c>
      <c r="CF16" s="1845">
        <v>752718</v>
      </c>
      <c r="CG16" s="1846">
        <v>0.53</v>
      </c>
    </row>
  </sheetData>
  <mergeCells count="36">
    <mergeCell ref="CF4:CG4"/>
    <mergeCell ref="BG4:BH4"/>
    <mergeCell ref="BI4:BJ4"/>
    <mergeCell ref="BK4:BL4"/>
    <mergeCell ref="BN4:BO4"/>
    <mergeCell ref="BP4:BQ4"/>
    <mergeCell ref="BR4:BS4"/>
    <mergeCell ref="BU4:BV4"/>
    <mergeCell ref="BW4:BX4"/>
    <mergeCell ref="BY4:BZ4"/>
    <mergeCell ref="CB4:CC4"/>
    <mergeCell ref="CD4:CE4"/>
    <mergeCell ref="BD4:BE4"/>
    <mergeCell ref="AE4:AF4"/>
    <mergeCell ref="AG4:AH4"/>
    <mergeCell ref="AI4:AJ4"/>
    <mergeCell ref="AL4:AM4"/>
    <mergeCell ref="AN4:AO4"/>
    <mergeCell ref="AP4:AQ4"/>
    <mergeCell ref="AS4:AT4"/>
    <mergeCell ref="AU4:AV4"/>
    <mergeCell ref="AW4:AX4"/>
    <mergeCell ref="AZ4:BA4"/>
    <mergeCell ref="BB4:BC4"/>
    <mergeCell ref="AB4:AC4"/>
    <mergeCell ref="C4:D4"/>
    <mergeCell ref="E4:F4"/>
    <mergeCell ref="G4:H4"/>
    <mergeCell ref="J4:K4"/>
    <mergeCell ref="L4:M4"/>
    <mergeCell ref="N4:O4"/>
    <mergeCell ref="Q4:R4"/>
    <mergeCell ref="S4:T4"/>
    <mergeCell ref="U4:V4"/>
    <mergeCell ref="X4:Y4"/>
    <mergeCell ref="Z4:AA4"/>
  </mergeCells>
  <hyperlinks>
    <hyperlink ref="B2" location="Contents!C32" display="Standardized Approach – Credit Risk exposure and credit risk mitigation effects" xr:uid="{EC71733D-354F-496F-8C01-DA5ADC4D877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410B-A724-4119-B0EE-D7CEA752B791}">
  <sheetPr codeName="Planilha34">
    <tabColor rgb="FF73C6A1"/>
  </sheetPr>
  <dimension ref="A1:IT66"/>
  <sheetViews>
    <sheetView showGridLines="0" topLeftCell="H30" zoomScale="90" zoomScaleNormal="90" workbookViewId="0">
      <selection activeCell="S41" sqref="S41"/>
    </sheetView>
  </sheetViews>
  <sheetFormatPr defaultColWidth="9.21875" defaultRowHeight="13.2"/>
  <cols>
    <col min="1" max="1" width="2.21875" style="1118" hidden="1" customWidth="1"/>
    <col min="2" max="2" width="65.77734375" style="1118" bestFit="1" customWidth="1"/>
    <col min="3" max="6" width="14.21875" style="1118" customWidth="1"/>
    <col min="7" max="9" width="19.21875" style="1118" customWidth="1"/>
    <col min="10" max="10" width="19.44140625" style="1118" customWidth="1"/>
    <col min="11" max="11" width="18.77734375" style="1118" customWidth="1"/>
    <col min="12" max="12" width="9.21875" style="1118" bestFit="1" customWidth="1"/>
    <col min="13" max="13" width="18.77734375" style="1118" customWidth="1"/>
    <col min="14" max="21" width="9.21875" style="1118" bestFit="1" customWidth="1"/>
    <col min="22" max="22" width="19.21875" style="1118" customWidth="1"/>
    <col min="23" max="26" width="14.21875" style="1118" customWidth="1"/>
    <col min="27" max="29" width="19.21875" style="1118" customWidth="1"/>
    <col min="30" max="30" width="19.44140625" style="1118" customWidth="1"/>
    <col min="31" max="31" width="18.77734375" style="1118" customWidth="1"/>
    <col min="32" max="32" width="9.21875" style="1118" bestFit="1" customWidth="1"/>
    <col min="33" max="33" width="18.77734375" style="1118" customWidth="1"/>
    <col min="34" max="41" width="9.21875" style="1118" bestFit="1" customWidth="1"/>
    <col min="42" max="42" width="19.21875" style="1118" customWidth="1"/>
    <col min="43" max="43" width="14.21875" style="1118" customWidth="1"/>
    <col min="44" max="44" width="14.21875" style="2061" customWidth="1"/>
    <col min="45" max="47" width="14.21875" style="1118" customWidth="1"/>
    <col min="48" max="50" width="19.21875" style="1118" customWidth="1"/>
    <col min="51" max="51" width="19.44140625" style="1118" customWidth="1"/>
    <col min="52" max="52" width="18.77734375" style="1118" customWidth="1"/>
    <col min="53" max="53" width="9.21875" style="1118"/>
    <col min="54" max="54" width="18.77734375" style="1118" customWidth="1"/>
    <col min="55" max="62" width="9.21875" style="1118"/>
    <col min="63" max="63" width="19.21875" style="1118" customWidth="1"/>
    <col min="64" max="64" width="1.77734375" style="1118" customWidth="1"/>
    <col min="65" max="65" width="65.77734375" style="1118" bestFit="1" customWidth="1"/>
    <col min="66" max="66" width="14.21875" style="2061" customWidth="1"/>
    <col min="67" max="69" width="14.21875" style="1118" customWidth="1"/>
    <col min="70" max="72" width="19.21875" style="1118" customWidth="1"/>
    <col min="73" max="73" width="19.44140625" style="1118" customWidth="1"/>
    <col min="74" max="74" width="18.77734375" style="1118" customWidth="1"/>
    <col min="75" max="75" width="9.21875" style="1118"/>
    <col min="76" max="76" width="18.77734375" style="1118" customWidth="1"/>
    <col min="77" max="84" width="9.21875" style="1118"/>
    <col min="85" max="85" width="19.21875" style="1118" customWidth="1"/>
    <col min="86" max="86" width="1.77734375" style="1118" customWidth="1"/>
    <col min="87" max="87" width="14.21875" style="2061" customWidth="1"/>
    <col min="88" max="90" width="14.21875" style="1118" customWidth="1"/>
    <col min="91" max="93" width="19.21875" style="1118" customWidth="1"/>
    <col min="94" max="94" width="19.44140625" style="1118" customWidth="1"/>
    <col min="95" max="95" width="18.77734375" style="1118" customWidth="1"/>
    <col min="96" max="96" width="9.21875" style="1118"/>
    <col min="97" max="97" width="18.77734375" style="1118" customWidth="1"/>
    <col min="98" max="105" width="9.21875" style="1118"/>
    <col min="106" max="106" width="19.21875" style="1118" customWidth="1"/>
    <col min="107" max="107" width="1.77734375" style="1118" customWidth="1"/>
    <col min="108" max="108" width="14.21875" style="2061" customWidth="1"/>
    <col min="109" max="111" width="14.21875" style="1118" customWidth="1"/>
    <col min="112" max="114" width="19.21875" style="1118" customWidth="1"/>
    <col min="115" max="115" width="19.44140625" style="1118" customWidth="1"/>
    <col min="116" max="116" width="18.77734375" style="1118" customWidth="1"/>
    <col min="117" max="117" width="9.21875" style="1118"/>
    <col min="118" max="118" width="18.77734375" style="1118" customWidth="1"/>
    <col min="119" max="126" width="9.21875" style="1118"/>
    <col min="127" max="127" width="19.21875" style="1118" customWidth="1"/>
    <col min="128" max="128" width="1.77734375" style="1118" customWidth="1"/>
    <col min="129" max="129" width="14.21875" style="2061" customWidth="1"/>
    <col min="130" max="132" width="14.21875" style="1118" customWidth="1"/>
    <col min="133" max="135" width="19.21875" style="1118" customWidth="1"/>
    <col min="136" max="136" width="19.44140625" style="1118" customWidth="1"/>
    <col min="137" max="137" width="18.77734375" style="1118" customWidth="1"/>
    <col min="138" max="138" width="9.21875" style="1118" bestFit="1"/>
    <col min="139" max="139" width="18.77734375" style="1118" customWidth="1"/>
    <col min="140" max="147" width="9.21875" style="1118" bestFit="1"/>
    <col min="148" max="148" width="19.21875" style="1118" customWidth="1"/>
    <col min="149" max="149" width="1.77734375" style="1118" customWidth="1"/>
    <col min="150" max="153" width="14.21875" style="1118" customWidth="1"/>
    <col min="154" max="156" width="19.21875" style="1118" customWidth="1"/>
    <col min="157" max="157" width="19.44140625" style="1118" customWidth="1"/>
    <col min="158" max="158" width="18.77734375" style="1118" customWidth="1"/>
    <col min="159" max="159" width="9.21875" style="1118"/>
    <col min="160" max="160" width="18.77734375" style="1118" customWidth="1"/>
    <col min="161" max="168" width="9.21875" style="1118"/>
    <col min="169" max="169" width="19.21875" style="1118" customWidth="1"/>
    <col min="170" max="170" width="1.77734375" style="1118" customWidth="1"/>
    <col min="171" max="174" width="14.21875" style="1118" customWidth="1"/>
    <col min="175" max="177" width="19.21875" style="1118" customWidth="1"/>
    <col min="178" max="178" width="19.44140625" style="1118" customWidth="1"/>
    <col min="179" max="179" width="18.77734375" style="1118" customWidth="1"/>
    <col min="180" max="180" width="9.21875" style="1118"/>
    <col min="181" max="181" width="18.77734375" style="1118" customWidth="1"/>
    <col min="182" max="189" width="9.21875" style="1118"/>
    <col min="190" max="190" width="19.21875" style="1118" customWidth="1"/>
    <col min="191" max="191" width="1.77734375" style="1118" customWidth="1"/>
    <col min="192" max="195" width="14.21875" style="1118" customWidth="1"/>
    <col min="196" max="198" width="19.21875" style="1118" customWidth="1"/>
    <col min="199" max="199" width="19.44140625" style="1118" customWidth="1"/>
    <col min="200" max="200" width="18.77734375" style="1118" customWidth="1"/>
    <col min="201" max="201" width="9.21875" style="1118"/>
    <col min="202" max="202" width="18.77734375" style="1118" customWidth="1"/>
    <col min="203" max="210" width="9.21875" style="1118"/>
    <col min="211" max="211" width="19.21875" style="1118" customWidth="1"/>
    <col min="212" max="212" width="1.77734375" style="1118" customWidth="1"/>
    <col min="213" max="216" width="14.21875" style="1118" customWidth="1"/>
    <col min="217" max="219" width="19.21875" style="1118" customWidth="1"/>
    <col min="220" max="220" width="19.44140625" style="1118" customWidth="1"/>
    <col min="221" max="221" width="18.77734375" style="1118" customWidth="1"/>
    <col min="222" max="222" width="9.21875" style="1118"/>
    <col min="223" max="223" width="18.77734375" style="1118" customWidth="1"/>
    <col min="224" max="231" width="9.21875" style="1118"/>
    <col min="232" max="232" width="19.21875" style="1118" customWidth="1"/>
    <col min="233" max="233" width="1.77734375" style="1118" customWidth="1"/>
    <col min="234" max="237" width="14.21875" style="1118" customWidth="1"/>
    <col min="238" max="240" width="19.21875" style="1118" customWidth="1"/>
    <col min="241" max="241" width="19.44140625" style="1118" customWidth="1"/>
    <col min="242" max="242" width="18.77734375" style="1118" customWidth="1"/>
    <col min="243" max="243" width="10.77734375" style="1118" bestFit="1" customWidth="1"/>
    <col min="244" max="244" width="18.77734375" style="1118" customWidth="1"/>
    <col min="245" max="246" width="11.77734375" style="1118" bestFit="1" customWidth="1"/>
    <col min="247" max="247" width="10.77734375" style="1118" bestFit="1" customWidth="1"/>
    <col min="248" max="248" width="11.77734375" style="1118" bestFit="1" customWidth="1"/>
    <col min="249" max="249" width="9.77734375" style="1118" bestFit="1" customWidth="1"/>
    <col min="250" max="250" width="11.77734375" style="1118" bestFit="1" customWidth="1"/>
    <col min="251" max="251" width="12.77734375" style="1118" bestFit="1" customWidth="1"/>
    <col min="252" max="252" width="9.21875" style="1118" bestFit="1" customWidth="1"/>
    <col min="253" max="253" width="19.21875" style="1118" customWidth="1"/>
    <col min="254" max="254" width="1.77734375" style="1118" customWidth="1"/>
    <col min="255" max="16384" width="9.21875" style="1118"/>
  </cols>
  <sheetData>
    <row r="1" spans="1:254" s="1209" customFormat="1" ht="5.25" customHeight="1">
      <c r="A1" s="1324"/>
      <c r="B1" s="1210"/>
      <c r="BM1" s="1210"/>
    </row>
    <row r="2" spans="1:254" s="1995" customFormat="1" ht="15.6">
      <c r="B2" s="1996" t="s">
        <v>1699</v>
      </c>
      <c r="C2" s="1996"/>
      <c r="D2" s="1996"/>
      <c r="E2" s="1996"/>
      <c r="F2" s="1996"/>
      <c r="G2" s="1996"/>
      <c r="H2" s="1996"/>
      <c r="I2" s="1996"/>
      <c r="J2" s="1996"/>
      <c r="K2" s="1996"/>
      <c r="L2" s="1996"/>
      <c r="M2" s="1996"/>
      <c r="N2" s="1996"/>
      <c r="O2" s="1996"/>
      <c r="P2" s="1996"/>
      <c r="Q2" s="1996"/>
      <c r="R2" s="1996"/>
      <c r="S2" s="1996"/>
      <c r="T2" s="1996"/>
      <c r="U2" s="1996"/>
      <c r="V2" s="1996"/>
      <c r="W2" s="1996"/>
      <c r="X2" s="1996"/>
      <c r="Y2" s="1996"/>
      <c r="Z2" s="1996"/>
      <c r="AA2" s="1996"/>
      <c r="AB2" s="1996"/>
      <c r="AC2" s="1996"/>
      <c r="AD2" s="1996"/>
      <c r="AE2" s="1996"/>
      <c r="AF2" s="1996"/>
      <c r="AG2" s="1996"/>
      <c r="AH2" s="1996"/>
      <c r="AI2" s="1996"/>
      <c r="AJ2" s="1996"/>
      <c r="AK2" s="1996"/>
      <c r="AL2" s="1996"/>
      <c r="AM2" s="1996"/>
      <c r="AN2" s="1996"/>
      <c r="AO2" s="1996"/>
      <c r="AP2" s="1996"/>
      <c r="AQ2" s="1996"/>
      <c r="AR2" s="1996"/>
      <c r="AS2" s="1996"/>
      <c r="AT2" s="1996"/>
      <c r="AU2" s="1996"/>
      <c r="AV2" s="1996"/>
      <c r="AW2" s="1996"/>
      <c r="AX2" s="1996"/>
      <c r="AY2" s="1996"/>
      <c r="AZ2" s="1996"/>
      <c r="BA2" s="1996"/>
      <c r="BB2" s="1996"/>
      <c r="BC2" s="1996"/>
      <c r="BD2" s="1996"/>
      <c r="BE2" s="1996"/>
      <c r="BF2" s="1996"/>
      <c r="BG2" s="1996"/>
      <c r="BH2" s="1996"/>
      <c r="BI2" s="1996"/>
      <c r="BJ2" s="1996"/>
      <c r="BK2" s="1996"/>
      <c r="BL2" s="1996"/>
      <c r="BM2" s="1996" t="s">
        <v>1699</v>
      </c>
      <c r="BN2" s="1996"/>
      <c r="BO2" s="1996"/>
      <c r="BP2" s="1996"/>
      <c r="BQ2" s="1996"/>
      <c r="BR2" s="1996"/>
      <c r="BS2" s="1996"/>
      <c r="BT2" s="1996"/>
      <c r="BU2" s="1996"/>
      <c r="BV2" s="1996"/>
      <c r="BW2" s="1996"/>
      <c r="BX2" s="1996"/>
      <c r="BY2" s="1996"/>
      <c r="BZ2" s="1996"/>
      <c r="CA2" s="1996"/>
      <c r="CB2" s="1996"/>
      <c r="CC2" s="1996"/>
      <c r="CD2" s="1996"/>
      <c r="CE2" s="1996"/>
      <c r="CF2" s="1996"/>
      <c r="CG2" s="1996"/>
      <c r="CH2" s="1996"/>
      <c r="CI2" s="1996"/>
      <c r="CJ2" s="1996"/>
      <c r="CK2" s="1996"/>
      <c r="CL2" s="1996"/>
      <c r="CM2" s="1996"/>
      <c r="CN2" s="1996"/>
      <c r="CO2" s="1996"/>
      <c r="CP2" s="1996"/>
      <c r="CQ2" s="1996"/>
      <c r="CR2" s="1996"/>
      <c r="CS2" s="1996"/>
      <c r="CT2" s="1996"/>
      <c r="CU2" s="1996"/>
      <c r="CV2" s="1996"/>
      <c r="CW2" s="1996"/>
      <c r="CX2" s="1996"/>
      <c r="CY2" s="1996"/>
      <c r="CZ2" s="1996"/>
      <c r="DA2" s="1996"/>
      <c r="DB2" s="1996"/>
      <c r="DC2" s="1996"/>
      <c r="DD2" s="1996"/>
      <c r="DE2" s="1996"/>
      <c r="DF2" s="1996"/>
      <c r="DG2" s="1996"/>
      <c r="DH2" s="1996"/>
      <c r="DI2" s="1996"/>
      <c r="DJ2" s="1996"/>
      <c r="DK2" s="1996"/>
      <c r="DL2" s="1996"/>
      <c r="DM2" s="1996"/>
      <c r="DN2" s="1996"/>
      <c r="DO2" s="1996"/>
      <c r="DP2" s="1996"/>
      <c r="DQ2" s="1996"/>
      <c r="DR2" s="1996"/>
      <c r="DS2" s="1996"/>
      <c r="DT2" s="1996"/>
      <c r="DU2" s="1996"/>
      <c r="DV2" s="1996"/>
      <c r="DW2" s="1996"/>
      <c r="DX2" s="1996"/>
      <c r="DY2" s="1996"/>
      <c r="DZ2" s="1996"/>
      <c r="EA2" s="1996"/>
      <c r="EB2" s="1996"/>
      <c r="EC2" s="1996"/>
      <c r="ED2" s="1996"/>
      <c r="EE2" s="1996"/>
      <c r="EF2" s="1996"/>
      <c r="EG2" s="1996"/>
      <c r="EH2" s="1996"/>
      <c r="EI2" s="1996"/>
      <c r="EJ2" s="1996"/>
      <c r="EK2" s="1996"/>
      <c r="EL2" s="1996"/>
      <c r="EM2" s="1996"/>
      <c r="EN2" s="1996"/>
      <c r="EO2" s="1996"/>
      <c r="EP2" s="1996"/>
      <c r="EQ2" s="1996"/>
      <c r="ER2" s="1996"/>
      <c r="ES2" s="1996"/>
      <c r="ET2" s="1996"/>
      <c r="EU2" s="1996"/>
      <c r="EV2" s="1996"/>
      <c r="EW2" s="1996"/>
      <c r="EX2" s="1996"/>
      <c r="EY2" s="1996"/>
      <c r="EZ2" s="1996"/>
      <c r="FA2" s="1996"/>
      <c r="FB2" s="1996"/>
      <c r="FC2" s="1996"/>
      <c r="FD2" s="1996"/>
      <c r="FE2" s="1996"/>
      <c r="FF2" s="1996"/>
      <c r="FG2" s="1996"/>
      <c r="FH2" s="1996"/>
      <c r="FI2" s="1996"/>
      <c r="FJ2" s="1996"/>
      <c r="FK2" s="1996"/>
      <c r="FL2" s="1996"/>
      <c r="FM2" s="1996"/>
      <c r="FN2" s="1996"/>
      <c r="FO2" s="1996"/>
      <c r="FP2" s="1996"/>
      <c r="FQ2" s="1996"/>
      <c r="FR2" s="1996"/>
      <c r="FS2" s="1996"/>
      <c r="FT2" s="1996"/>
      <c r="FU2" s="1996"/>
      <c r="FV2" s="1996"/>
      <c r="FW2" s="1996"/>
      <c r="FX2" s="1996"/>
      <c r="FY2" s="1996"/>
      <c r="FZ2" s="1996"/>
      <c r="GA2" s="1996"/>
      <c r="GB2" s="1996"/>
      <c r="GC2" s="1996"/>
      <c r="GD2" s="1996"/>
      <c r="GE2" s="1996"/>
      <c r="GF2" s="1996"/>
      <c r="GG2" s="1996"/>
      <c r="GH2" s="1996"/>
      <c r="GI2" s="1996"/>
      <c r="GJ2" s="1996"/>
      <c r="GK2" s="1996"/>
      <c r="GL2" s="1996"/>
      <c r="GM2" s="1996"/>
      <c r="GN2" s="1996"/>
      <c r="GO2" s="1996"/>
      <c r="GP2" s="1996"/>
      <c r="GQ2" s="1996"/>
      <c r="GR2" s="1996"/>
      <c r="GS2" s="1996"/>
      <c r="GT2" s="1996"/>
      <c r="GU2" s="1996"/>
      <c r="GV2" s="1996"/>
      <c r="GW2" s="1996"/>
      <c r="GX2" s="1996"/>
      <c r="GY2" s="1996"/>
      <c r="GZ2" s="1996"/>
      <c r="HA2" s="1996"/>
      <c r="HB2" s="1996"/>
      <c r="HC2" s="1996"/>
      <c r="HD2" s="1996"/>
      <c r="HE2" s="1996"/>
      <c r="HF2" s="1996"/>
      <c r="HG2" s="1996"/>
      <c r="HH2" s="1996"/>
      <c r="HI2" s="1996"/>
      <c r="HJ2" s="1996"/>
      <c r="HK2" s="1996"/>
      <c r="HL2" s="1996"/>
      <c r="HM2" s="1996"/>
      <c r="HN2" s="1996"/>
      <c r="HO2" s="1996"/>
      <c r="HP2" s="1996"/>
      <c r="HQ2" s="1996"/>
      <c r="HR2" s="1996"/>
      <c r="HS2" s="1996"/>
      <c r="HT2" s="1996"/>
      <c r="HU2" s="1996"/>
      <c r="HV2" s="1996"/>
      <c r="HW2" s="1996"/>
      <c r="HX2" s="1996"/>
      <c r="HY2" s="1996"/>
      <c r="HZ2" s="1996"/>
      <c r="IA2" s="1996"/>
      <c r="IB2" s="1996"/>
      <c r="IC2" s="1996"/>
      <c r="ID2" s="1996"/>
      <c r="IE2" s="1996"/>
      <c r="IF2" s="1996"/>
      <c r="IG2" s="1996"/>
      <c r="IH2" s="1996"/>
      <c r="II2" s="1996"/>
      <c r="IJ2" s="1996"/>
      <c r="IK2" s="1996"/>
      <c r="IL2" s="1996"/>
      <c r="IM2" s="1996"/>
      <c r="IN2" s="1996"/>
      <c r="IO2" s="1996"/>
      <c r="IP2" s="1996"/>
      <c r="IQ2" s="1996"/>
      <c r="IR2" s="1996"/>
      <c r="IS2" s="1996"/>
      <c r="IT2" s="1996"/>
    </row>
    <row r="3" spans="1:254" s="1035" customFormat="1" ht="13.8">
      <c r="B3" s="1118"/>
      <c r="M3" s="1118"/>
      <c r="AG3" s="1118"/>
      <c r="BB3" s="1118"/>
      <c r="BM3" s="1118"/>
      <c r="BX3" s="1118"/>
      <c r="CS3" s="1118"/>
      <c r="DN3" s="1118"/>
      <c r="EI3" s="1118"/>
      <c r="FD3" s="1118"/>
      <c r="FY3" s="1118"/>
      <c r="GT3" s="1118"/>
      <c r="HO3" s="1118"/>
      <c r="IJ3" s="1118"/>
    </row>
    <row r="4" spans="1:254" ht="13.8" thickBot="1">
      <c r="B4" s="1804" t="s">
        <v>65</v>
      </c>
      <c r="C4" s="1805" t="s">
        <v>1700</v>
      </c>
      <c r="D4" s="1805"/>
      <c r="E4" s="1805"/>
      <c r="F4" s="1805"/>
      <c r="G4" s="1805"/>
      <c r="H4" s="1805"/>
      <c r="I4" s="1805"/>
      <c r="J4" s="1805"/>
      <c r="K4" s="1805"/>
      <c r="L4" s="1805"/>
      <c r="M4" s="1805"/>
      <c r="N4" s="1805"/>
      <c r="O4" s="1805"/>
      <c r="P4" s="1805"/>
      <c r="Q4" s="1805"/>
      <c r="R4" s="1805"/>
      <c r="S4" s="1805"/>
      <c r="T4" s="1805"/>
      <c r="U4" s="1805"/>
      <c r="V4" s="1648" t="s">
        <v>3260</v>
      </c>
      <c r="W4" s="1805" t="s">
        <v>1700</v>
      </c>
      <c r="X4" s="1805"/>
      <c r="Y4" s="1805"/>
      <c r="Z4" s="1805"/>
      <c r="AA4" s="1805"/>
      <c r="AB4" s="1805"/>
      <c r="AC4" s="1805"/>
      <c r="AD4" s="1805"/>
      <c r="AE4" s="1805"/>
      <c r="AF4" s="1805"/>
      <c r="AG4" s="1805"/>
      <c r="AH4" s="1805"/>
      <c r="AI4" s="1805"/>
      <c r="AJ4" s="1805"/>
      <c r="AK4" s="1805"/>
      <c r="AL4" s="1805"/>
      <c r="AM4" s="1805"/>
      <c r="AN4" s="1805"/>
      <c r="AO4" s="1805"/>
      <c r="AP4" s="1648" t="s">
        <v>3003</v>
      </c>
      <c r="AQ4" s="1805"/>
      <c r="AR4" s="1805" t="s">
        <v>1700</v>
      </c>
      <c r="AS4" s="1805"/>
      <c r="AT4" s="1805"/>
      <c r="AU4" s="1805"/>
      <c r="AV4" s="1805"/>
      <c r="AW4" s="1805"/>
      <c r="AX4" s="1805"/>
      <c r="AY4" s="1805"/>
      <c r="AZ4" s="1805"/>
      <c r="BA4" s="1805"/>
      <c r="BB4" s="1805"/>
      <c r="BC4" s="1805"/>
      <c r="BD4" s="1805"/>
      <c r="BE4" s="1805"/>
      <c r="BF4" s="1805"/>
      <c r="BG4" s="1805"/>
      <c r="BH4" s="1805"/>
      <c r="BI4" s="1805"/>
      <c r="BJ4" s="1805"/>
      <c r="BK4" s="1648" t="s">
        <v>2942</v>
      </c>
      <c r="BM4" s="1804" t="s">
        <v>65</v>
      </c>
      <c r="BN4" s="1805" t="s">
        <v>1700</v>
      </c>
      <c r="BO4" s="1805"/>
      <c r="BP4" s="1805"/>
      <c r="BQ4" s="1805"/>
      <c r="BR4" s="1805"/>
      <c r="BS4" s="1805"/>
      <c r="BT4" s="1805"/>
      <c r="BU4" s="1805"/>
      <c r="BV4" s="1805"/>
      <c r="BW4" s="1805"/>
      <c r="BX4" s="1805"/>
      <c r="BY4" s="1805"/>
      <c r="BZ4" s="1805"/>
      <c r="CA4" s="1805"/>
      <c r="CB4" s="1805"/>
      <c r="CC4" s="1805"/>
      <c r="CD4" s="1805"/>
      <c r="CE4" s="1805"/>
      <c r="CF4" s="1805"/>
      <c r="CG4" s="1648" t="s">
        <v>2924</v>
      </c>
      <c r="CI4" s="1805" t="s">
        <v>1700</v>
      </c>
      <c r="CJ4" s="1805"/>
      <c r="CK4" s="1805"/>
      <c r="CL4" s="1805"/>
      <c r="CM4" s="1805"/>
      <c r="CN4" s="1805"/>
      <c r="CO4" s="1805"/>
      <c r="CP4" s="1805"/>
      <c r="CQ4" s="1805"/>
      <c r="CR4" s="1805"/>
      <c r="CS4" s="1805"/>
      <c r="CT4" s="1805"/>
      <c r="CU4" s="1805"/>
      <c r="CV4" s="1805"/>
      <c r="CW4" s="1805"/>
      <c r="CX4" s="1805"/>
      <c r="CY4" s="1805"/>
      <c r="CZ4" s="1805"/>
      <c r="DA4" s="1805"/>
      <c r="DB4" s="1648" t="s">
        <v>2871</v>
      </c>
      <c r="DD4" s="1805" t="s">
        <v>1700</v>
      </c>
      <c r="DE4" s="1805"/>
      <c r="DF4" s="1805"/>
      <c r="DG4" s="1805"/>
      <c r="DH4" s="1805"/>
      <c r="DI4" s="1805"/>
      <c r="DJ4" s="1805"/>
      <c r="DK4" s="1805"/>
      <c r="DL4" s="1805"/>
      <c r="DM4" s="1805"/>
      <c r="DN4" s="1805"/>
      <c r="DO4" s="1805"/>
      <c r="DP4" s="1805"/>
      <c r="DQ4" s="1805"/>
      <c r="DR4" s="1805"/>
      <c r="DS4" s="1805"/>
      <c r="DT4" s="1805"/>
      <c r="DU4" s="1805"/>
      <c r="DV4" s="1805"/>
      <c r="DW4" s="1648" t="s">
        <v>2835</v>
      </c>
      <c r="DY4" s="1805" t="s">
        <v>1700</v>
      </c>
      <c r="DZ4" s="1805"/>
      <c r="EA4" s="1805"/>
      <c r="EB4" s="1805"/>
      <c r="EC4" s="1805"/>
      <c r="ED4" s="1805"/>
      <c r="EE4" s="1805"/>
      <c r="EF4" s="1805"/>
      <c r="EG4" s="1805"/>
      <c r="EH4" s="1805"/>
      <c r="EI4" s="1805"/>
      <c r="EJ4" s="1805"/>
      <c r="EK4" s="1805"/>
      <c r="EL4" s="1805"/>
      <c r="EM4" s="1805"/>
      <c r="EN4" s="1805"/>
      <c r="EO4" s="1805"/>
      <c r="EP4" s="1805"/>
      <c r="EQ4" s="1805"/>
      <c r="ER4" s="1648" t="s">
        <v>66</v>
      </c>
      <c r="ET4" s="1805" t="s">
        <v>1700</v>
      </c>
      <c r="EU4" s="1805"/>
      <c r="EV4" s="1805"/>
      <c r="EW4" s="1805"/>
      <c r="EX4" s="1805"/>
      <c r="EY4" s="1805"/>
      <c r="EZ4" s="1805"/>
      <c r="FA4" s="1805"/>
      <c r="FB4" s="1805"/>
      <c r="FC4" s="1805"/>
      <c r="FD4" s="1805"/>
      <c r="FE4" s="1805"/>
      <c r="FF4" s="1805"/>
      <c r="FG4" s="1805"/>
      <c r="FH4" s="1805"/>
      <c r="FI4" s="1805"/>
      <c r="FJ4" s="1805"/>
      <c r="FK4" s="1805"/>
      <c r="FL4" s="1805"/>
      <c r="FM4" s="1648" t="s">
        <v>67</v>
      </c>
      <c r="FO4" s="1805" t="s">
        <v>1700</v>
      </c>
      <c r="FP4" s="1805"/>
      <c r="FQ4" s="1805"/>
      <c r="FR4" s="1805"/>
      <c r="FS4" s="1805"/>
      <c r="FT4" s="1805"/>
      <c r="FU4" s="1805"/>
      <c r="FV4" s="1805"/>
      <c r="FW4" s="1805"/>
      <c r="FX4" s="1805"/>
      <c r="FY4" s="1805"/>
      <c r="FZ4" s="1805"/>
      <c r="GA4" s="1805"/>
      <c r="GB4" s="1805"/>
      <c r="GC4" s="1805"/>
      <c r="GD4" s="1805"/>
      <c r="GE4" s="1805"/>
      <c r="GF4" s="1805"/>
      <c r="GG4" s="1805"/>
      <c r="GH4" s="1648" t="s">
        <v>68</v>
      </c>
      <c r="GJ4" s="1805" t="s">
        <v>1700</v>
      </c>
      <c r="GK4" s="1805"/>
      <c r="GL4" s="1805"/>
      <c r="GM4" s="1805"/>
      <c r="GN4" s="1805"/>
      <c r="GO4" s="1805"/>
      <c r="GP4" s="1805"/>
      <c r="GQ4" s="1805"/>
      <c r="GR4" s="1805"/>
      <c r="GS4" s="1805"/>
      <c r="GT4" s="1805"/>
      <c r="GU4" s="1805"/>
      <c r="GV4" s="1805"/>
      <c r="GW4" s="1805"/>
      <c r="GX4" s="1805"/>
      <c r="GY4" s="1805"/>
      <c r="GZ4" s="1805"/>
      <c r="HA4" s="1805"/>
      <c r="HB4" s="1805"/>
      <c r="HC4" s="1648" t="s">
        <v>69</v>
      </c>
      <c r="HE4" s="1805" t="s">
        <v>1700</v>
      </c>
      <c r="HF4" s="1805"/>
      <c r="HG4" s="1805"/>
      <c r="HH4" s="1805"/>
      <c r="HI4" s="1805"/>
      <c r="HJ4" s="1805"/>
      <c r="HK4" s="1805"/>
      <c r="HL4" s="1805"/>
      <c r="HM4" s="1805"/>
      <c r="HN4" s="1805"/>
      <c r="HO4" s="1805"/>
      <c r="HP4" s="1805"/>
      <c r="HQ4" s="1805"/>
      <c r="HR4" s="1805"/>
      <c r="HS4" s="1805"/>
      <c r="HT4" s="1805"/>
      <c r="HU4" s="1805"/>
      <c r="HV4" s="1805"/>
      <c r="HW4" s="1805"/>
      <c r="HX4" s="1648">
        <v>45291</v>
      </c>
      <c r="HZ4" s="1805" t="s">
        <v>1700</v>
      </c>
      <c r="IA4" s="1805"/>
      <c r="IB4" s="1805"/>
      <c r="IC4" s="1805"/>
      <c r="ID4" s="1805"/>
      <c r="IE4" s="1805"/>
      <c r="IF4" s="1805"/>
      <c r="IG4" s="1805"/>
      <c r="IH4" s="1805"/>
      <c r="II4" s="1805"/>
      <c r="IJ4" s="1648">
        <v>45199</v>
      </c>
    </row>
    <row r="5" spans="1:254" ht="53.4" thickBot="1">
      <c r="B5" s="1806" t="s">
        <v>1670</v>
      </c>
      <c r="C5" s="1807">
        <v>0</v>
      </c>
      <c r="D5" s="1807">
        <v>0.2</v>
      </c>
      <c r="E5" s="1807">
        <v>0.5</v>
      </c>
      <c r="F5" s="1807">
        <v>1</v>
      </c>
      <c r="G5" s="1807">
        <v>1.5</v>
      </c>
      <c r="H5" s="1807">
        <v>2</v>
      </c>
      <c r="I5" s="1808" t="s">
        <v>1653</v>
      </c>
      <c r="J5" s="1809" t="s">
        <v>1701</v>
      </c>
      <c r="K5" s="1810"/>
      <c r="L5" s="1810"/>
      <c r="M5" s="1810"/>
      <c r="N5" s="1810"/>
      <c r="O5" s="1810"/>
      <c r="P5" s="1810"/>
      <c r="Q5" s="1810"/>
      <c r="R5" s="1810"/>
      <c r="S5" s="1810"/>
      <c r="T5" s="1810"/>
      <c r="U5" s="1810"/>
      <c r="V5" s="1810"/>
      <c r="W5" s="1807">
        <v>0</v>
      </c>
      <c r="X5" s="1807">
        <v>0.2</v>
      </c>
      <c r="Y5" s="1807">
        <v>0.5</v>
      </c>
      <c r="Z5" s="1807">
        <v>1</v>
      </c>
      <c r="AA5" s="1807">
        <v>1.5</v>
      </c>
      <c r="AB5" s="1807">
        <v>2</v>
      </c>
      <c r="AC5" s="1808" t="s">
        <v>1653</v>
      </c>
      <c r="AD5" s="1809" t="s">
        <v>1701</v>
      </c>
      <c r="AE5" s="1810"/>
      <c r="AF5" s="1810"/>
      <c r="AG5" s="1810"/>
      <c r="AH5" s="1810"/>
      <c r="AI5" s="1810"/>
      <c r="AJ5" s="1810"/>
      <c r="AK5" s="1810"/>
      <c r="AL5" s="1810"/>
      <c r="AM5" s="1810"/>
      <c r="AN5" s="1810"/>
      <c r="AO5" s="1810"/>
      <c r="AP5" s="1810"/>
      <c r="AQ5" s="1807"/>
      <c r="AR5" s="1807">
        <v>0</v>
      </c>
      <c r="AS5" s="1807">
        <v>0.2</v>
      </c>
      <c r="AT5" s="1807">
        <v>0.5</v>
      </c>
      <c r="AU5" s="1807">
        <v>1</v>
      </c>
      <c r="AV5" s="1807">
        <v>1.5</v>
      </c>
      <c r="AW5" s="1807">
        <v>2</v>
      </c>
      <c r="AX5" s="1808" t="s">
        <v>1653</v>
      </c>
      <c r="AY5" s="1809" t="s">
        <v>1701</v>
      </c>
      <c r="AZ5" s="1810"/>
      <c r="BA5" s="1810"/>
      <c r="BB5" s="1810"/>
      <c r="BC5" s="1810"/>
      <c r="BD5" s="1810"/>
      <c r="BE5" s="1810"/>
      <c r="BF5" s="1810"/>
      <c r="BG5" s="1810"/>
      <c r="BH5" s="1810"/>
      <c r="BI5" s="1810"/>
      <c r="BJ5" s="1810"/>
      <c r="BK5" s="1810"/>
      <c r="BM5" s="1806" t="s">
        <v>1670</v>
      </c>
      <c r="BN5" s="1807">
        <v>0</v>
      </c>
      <c r="BO5" s="1807">
        <v>0.2</v>
      </c>
      <c r="BP5" s="1807">
        <v>0.5</v>
      </c>
      <c r="BQ5" s="1807">
        <v>1</v>
      </c>
      <c r="BR5" s="1807">
        <v>1.5</v>
      </c>
      <c r="BS5" s="1807">
        <v>2</v>
      </c>
      <c r="BT5" s="1808" t="s">
        <v>1653</v>
      </c>
      <c r="BU5" s="1809" t="s">
        <v>1701</v>
      </c>
      <c r="BV5" s="1810"/>
      <c r="BW5" s="1810"/>
      <c r="BX5" s="1810"/>
      <c r="BY5" s="1810"/>
      <c r="BZ5" s="1810"/>
      <c r="CA5" s="1810"/>
      <c r="CB5" s="1810"/>
      <c r="CC5" s="1810"/>
      <c r="CD5" s="1810"/>
      <c r="CE5" s="1810"/>
      <c r="CF5" s="1810"/>
      <c r="CG5" s="1810"/>
      <c r="CI5" s="1807">
        <v>0</v>
      </c>
      <c r="CJ5" s="1807">
        <v>0.2</v>
      </c>
      <c r="CK5" s="1807">
        <v>0.5</v>
      </c>
      <c r="CL5" s="1807">
        <v>1</v>
      </c>
      <c r="CM5" s="1807">
        <v>1.5</v>
      </c>
      <c r="CN5" s="1807">
        <v>2</v>
      </c>
      <c r="CO5" s="1808" t="s">
        <v>1653</v>
      </c>
      <c r="CP5" s="1809" t="s">
        <v>1701</v>
      </c>
      <c r="CQ5" s="1810"/>
      <c r="CR5" s="1810"/>
      <c r="CS5" s="1810"/>
      <c r="CT5" s="1810"/>
      <c r="CU5" s="1810"/>
      <c r="CV5" s="1810"/>
      <c r="CW5" s="1810"/>
      <c r="CX5" s="1810"/>
      <c r="CY5" s="1810"/>
      <c r="CZ5" s="1810"/>
      <c r="DA5" s="1810"/>
      <c r="DB5" s="1810"/>
      <c r="DD5" s="1807">
        <v>0</v>
      </c>
      <c r="DE5" s="1807">
        <v>0.2</v>
      </c>
      <c r="DF5" s="1807">
        <v>0.5</v>
      </c>
      <c r="DG5" s="1807">
        <v>1</v>
      </c>
      <c r="DH5" s="1807">
        <v>1.5</v>
      </c>
      <c r="DI5" s="1807">
        <v>2</v>
      </c>
      <c r="DJ5" s="1808" t="s">
        <v>1653</v>
      </c>
      <c r="DK5" s="1809" t="s">
        <v>1701</v>
      </c>
      <c r="DL5" s="1810"/>
      <c r="DM5" s="1810"/>
      <c r="DN5" s="1810"/>
      <c r="DO5" s="1810"/>
      <c r="DP5" s="1810"/>
      <c r="DQ5" s="1810"/>
      <c r="DR5" s="1810"/>
      <c r="DS5" s="1810"/>
      <c r="DT5" s="1810"/>
      <c r="DU5" s="1810"/>
      <c r="DV5" s="1810"/>
      <c r="DW5" s="1810"/>
      <c r="DY5" s="1807">
        <v>0</v>
      </c>
      <c r="DZ5" s="1807">
        <v>0.2</v>
      </c>
      <c r="EA5" s="1807">
        <v>0.5</v>
      </c>
      <c r="EB5" s="1807">
        <v>1</v>
      </c>
      <c r="EC5" s="1807">
        <v>1.5</v>
      </c>
      <c r="ED5" s="1807">
        <v>2</v>
      </c>
      <c r="EE5" s="1808" t="s">
        <v>1653</v>
      </c>
      <c r="EF5" s="1809" t="s">
        <v>1701</v>
      </c>
      <c r="EG5" s="1810"/>
      <c r="EH5" s="1810"/>
      <c r="EI5" s="1810"/>
      <c r="EJ5" s="1810"/>
      <c r="EK5" s="1810"/>
      <c r="EL5" s="1810"/>
      <c r="EM5" s="1810"/>
      <c r="EN5" s="1810"/>
      <c r="EO5" s="1810"/>
      <c r="EP5" s="1810"/>
      <c r="EQ5" s="1810"/>
      <c r="ER5" s="1810"/>
      <c r="ET5" s="1807">
        <v>0</v>
      </c>
      <c r="EU5" s="1807">
        <v>0.2</v>
      </c>
      <c r="EV5" s="1807">
        <v>0.5</v>
      </c>
      <c r="EW5" s="1807">
        <v>1</v>
      </c>
      <c r="EX5" s="1807">
        <v>1.5</v>
      </c>
      <c r="EY5" s="1807">
        <v>2</v>
      </c>
      <c r="EZ5" s="1808" t="s">
        <v>1653</v>
      </c>
      <c r="FA5" s="1809" t="s">
        <v>1701</v>
      </c>
      <c r="FB5" s="1810"/>
      <c r="FC5" s="1810"/>
      <c r="FD5" s="1810"/>
      <c r="FE5" s="1810"/>
      <c r="FF5" s="1810"/>
      <c r="FG5" s="1810"/>
      <c r="FH5" s="1810"/>
      <c r="FI5" s="1810"/>
      <c r="FJ5" s="1810"/>
      <c r="FK5" s="1810"/>
      <c r="FL5" s="1810"/>
      <c r="FM5" s="1810"/>
      <c r="FP5" s="1807">
        <v>0</v>
      </c>
      <c r="FQ5" s="1807">
        <v>0.2</v>
      </c>
      <c r="FR5" s="1807">
        <v>0.5</v>
      </c>
      <c r="FS5" s="1807">
        <v>1</v>
      </c>
      <c r="FT5" s="1807">
        <v>1.5</v>
      </c>
      <c r="FU5" s="1808" t="s">
        <v>1653</v>
      </c>
      <c r="FV5" s="1809" t="s">
        <v>1701</v>
      </c>
      <c r="FW5" s="1810"/>
      <c r="FX5" s="1810"/>
      <c r="FY5" s="1810"/>
      <c r="FZ5" s="1810"/>
      <c r="GA5" s="1810"/>
      <c r="GB5" s="1810"/>
      <c r="GC5" s="1810"/>
      <c r="GD5" s="1810"/>
      <c r="GE5" s="1810"/>
      <c r="GF5" s="1810"/>
      <c r="GG5" s="1810"/>
      <c r="GH5" s="1810"/>
      <c r="GK5" s="1807">
        <v>0</v>
      </c>
      <c r="GL5" s="1807">
        <v>0.2</v>
      </c>
      <c r="GM5" s="1807">
        <v>0.5</v>
      </c>
      <c r="GN5" s="1807">
        <v>1</v>
      </c>
      <c r="GO5" s="1807">
        <v>1.5</v>
      </c>
      <c r="GP5" s="1808" t="s">
        <v>1653</v>
      </c>
      <c r="GQ5" s="1809" t="s">
        <v>1701</v>
      </c>
      <c r="GR5" s="1810"/>
      <c r="GS5" s="1810"/>
      <c r="GT5" s="1810"/>
      <c r="GU5" s="1810"/>
      <c r="GV5" s="1810"/>
      <c r="GW5" s="1810"/>
      <c r="GX5" s="1810"/>
      <c r="GY5" s="1810"/>
      <c r="GZ5" s="1810"/>
      <c r="HA5" s="1810"/>
      <c r="HB5" s="1810"/>
      <c r="HC5" s="1810"/>
      <c r="HF5" s="1807">
        <v>0</v>
      </c>
      <c r="HG5" s="1807">
        <v>0.2</v>
      </c>
      <c r="HH5" s="1807">
        <v>0.5</v>
      </c>
      <c r="HI5" s="1807">
        <v>1</v>
      </c>
      <c r="HJ5" s="1807">
        <v>1.5</v>
      </c>
      <c r="HK5" s="1808" t="s">
        <v>1653</v>
      </c>
      <c r="HL5" s="1809" t="s">
        <v>1701</v>
      </c>
      <c r="HM5" s="1810"/>
      <c r="HN5" s="1810"/>
      <c r="HO5" s="1810"/>
      <c r="HP5" s="1810"/>
      <c r="HQ5" s="1810"/>
      <c r="HR5" s="1810"/>
      <c r="HS5" s="1810"/>
      <c r="HT5" s="1810"/>
      <c r="HU5" s="1810"/>
      <c r="HV5" s="1810"/>
      <c r="HW5" s="1810"/>
      <c r="HX5" s="1810"/>
      <c r="IA5" s="1807">
        <v>0</v>
      </c>
      <c r="IB5" s="1807">
        <v>0.2</v>
      </c>
      <c r="IC5" s="1807">
        <v>0.5</v>
      </c>
      <c r="ID5" s="1807">
        <v>1</v>
      </c>
      <c r="IE5" s="1807">
        <v>1.5</v>
      </c>
      <c r="IF5" s="1808" t="s">
        <v>1653</v>
      </c>
      <c r="IG5" s="1809" t="s">
        <v>1701</v>
      </c>
      <c r="IH5" s="1810"/>
      <c r="II5" s="1810"/>
      <c r="IJ5" s="1810"/>
      <c r="IK5" s="1810"/>
    </row>
    <row r="6" spans="1:254">
      <c r="B6" s="1811" t="s">
        <v>1677</v>
      </c>
      <c r="C6" s="2451">
        <v>514685</v>
      </c>
      <c r="D6" s="2452">
        <v>25173</v>
      </c>
      <c r="E6" s="2452">
        <v>34555</v>
      </c>
      <c r="F6" s="2452">
        <v>5198</v>
      </c>
      <c r="G6" s="2452">
        <v>605</v>
      </c>
      <c r="H6" s="2452">
        <v>2160</v>
      </c>
      <c r="I6" s="2452">
        <v>0</v>
      </c>
      <c r="J6" s="2452">
        <v>582376</v>
      </c>
      <c r="K6" s="1812"/>
      <c r="L6" s="1209"/>
      <c r="M6" s="1209"/>
      <c r="W6" s="2289">
        <v>488023</v>
      </c>
      <c r="X6" s="2289">
        <v>25571</v>
      </c>
      <c r="Y6" s="2289">
        <v>32546</v>
      </c>
      <c r="Z6" s="2289">
        <v>3573</v>
      </c>
      <c r="AA6" s="2289">
        <v>63</v>
      </c>
      <c r="AB6" s="2289">
        <v>2081</v>
      </c>
      <c r="AC6" s="2289">
        <v>0</v>
      </c>
      <c r="AD6" s="1731">
        <v>551857</v>
      </c>
      <c r="AE6" s="1812"/>
      <c r="AF6" s="1209"/>
      <c r="AG6" s="1209"/>
      <c r="AQ6" s="2289"/>
      <c r="AR6" s="2289">
        <v>549402</v>
      </c>
      <c r="AS6" s="2289">
        <v>21202</v>
      </c>
      <c r="AT6" s="2289">
        <v>26171</v>
      </c>
      <c r="AU6" s="2289">
        <v>4389</v>
      </c>
      <c r="AV6" s="2289">
        <v>44</v>
      </c>
      <c r="AW6" s="2289">
        <v>1579</v>
      </c>
      <c r="AX6" s="2289">
        <v>0</v>
      </c>
      <c r="AY6" s="1731">
        <v>602787</v>
      </c>
      <c r="AZ6" s="1812"/>
      <c r="BA6" s="1209"/>
      <c r="BB6" s="1209"/>
      <c r="BM6" s="1811" t="s">
        <v>1677</v>
      </c>
      <c r="BN6" s="1731">
        <v>458534</v>
      </c>
      <c r="BO6" s="1731">
        <v>13367</v>
      </c>
      <c r="BP6" s="1731">
        <v>37215</v>
      </c>
      <c r="BQ6" s="1731">
        <v>2840</v>
      </c>
      <c r="BR6" s="1731">
        <v>41</v>
      </c>
      <c r="BS6" s="2158">
        <v>1278</v>
      </c>
      <c r="BT6" s="1731">
        <v>0</v>
      </c>
      <c r="BU6" s="1731">
        <v>513275</v>
      </c>
      <c r="BV6" s="1812"/>
      <c r="BW6" s="1209"/>
      <c r="BX6" s="1209"/>
      <c r="CI6" s="1731">
        <v>396125</v>
      </c>
      <c r="CJ6" s="1731">
        <v>10306</v>
      </c>
      <c r="CK6" s="1731">
        <v>35054</v>
      </c>
      <c r="CL6" s="1731">
        <v>3337</v>
      </c>
      <c r="CM6" s="1731">
        <v>1869</v>
      </c>
      <c r="CN6" s="2158">
        <v>931</v>
      </c>
      <c r="CO6" s="1731">
        <v>0</v>
      </c>
      <c r="CP6" s="1731">
        <v>447622</v>
      </c>
      <c r="CQ6" s="1812"/>
      <c r="CR6" s="1209"/>
      <c r="CS6" s="1209"/>
      <c r="DD6" s="1731">
        <v>397622</v>
      </c>
      <c r="DE6" s="1731">
        <v>9528</v>
      </c>
      <c r="DF6" s="1731">
        <v>35740</v>
      </c>
      <c r="DG6" s="1731">
        <v>2967</v>
      </c>
      <c r="DH6" s="1731">
        <v>1662</v>
      </c>
      <c r="DI6" s="1731">
        <v>279</v>
      </c>
      <c r="DJ6" s="1731">
        <v>0</v>
      </c>
      <c r="DK6" s="1731">
        <v>447798</v>
      </c>
      <c r="DL6" s="1812"/>
      <c r="DM6" s="1209"/>
      <c r="DN6" s="1209"/>
      <c r="DY6" s="1731">
        <v>437574</v>
      </c>
      <c r="DZ6" s="1731">
        <v>10931</v>
      </c>
      <c r="EA6" s="1731">
        <v>35235</v>
      </c>
      <c r="EB6" s="1731">
        <v>3800</v>
      </c>
      <c r="EC6" s="1731">
        <v>1306</v>
      </c>
      <c r="ED6" s="1731">
        <v>296</v>
      </c>
      <c r="EE6" s="1731">
        <v>0</v>
      </c>
      <c r="EF6" s="1731">
        <v>489142</v>
      </c>
      <c r="EG6" s="1812"/>
      <c r="EH6" s="1209"/>
      <c r="EI6" s="1209"/>
      <c r="ET6" s="1743">
        <v>417643</v>
      </c>
      <c r="EU6" s="1743">
        <v>10356</v>
      </c>
      <c r="EV6" s="1743">
        <v>22864</v>
      </c>
      <c r="EW6" s="1743">
        <v>2468</v>
      </c>
      <c r="EX6" s="1743">
        <v>0</v>
      </c>
      <c r="EY6" s="1743">
        <v>250</v>
      </c>
      <c r="EZ6" s="1743">
        <v>0</v>
      </c>
      <c r="FA6" s="1743">
        <v>453581</v>
      </c>
      <c r="FB6" s="1812"/>
      <c r="FC6" s="1209"/>
      <c r="FD6" s="1209"/>
      <c r="FO6" s="1743">
        <v>716417</v>
      </c>
      <c r="FP6" s="1743">
        <v>18323</v>
      </c>
      <c r="FQ6" s="1743">
        <v>20790</v>
      </c>
      <c r="FR6" s="1743">
        <v>2556</v>
      </c>
      <c r="FS6" s="1743">
        <v>0</v>
      </c>
      <c r="FT6" s="1743">
        <v>153</v>
      </c>
      <c r="FU6" s="1743">
        <v>758239</v>
      </c>
      <c r="FV6" s="1812"/>
      <c r="FW6" s="1812"/>
      <c r="FX6" s="1209"/>
      <c r="FY6" s="1209"/>
      <c r="GJ6" s="1742">
        <v>668522</v>
      </c>
      <c r="GK6" s="1742">
        <v>12155</v>
      </c>
      <c r="GL6" s="1742">
        <v>20417</v>
      </c>
      <c r="GM6" s="1742">
        <v>2360</v>
      </c>
      <c r="GN6" s="1742">
        <v>0</v>
      </c>
      <c r="GO6" s="1742">
        <v>24</v>
      </c>
      <c r="GP6" s="1742">
        <v>703479</v>
      </c>
      <c r="GQ6" s="1812"/>
      <c r="GR6" s="1812"/>
      <c r="GS6" s="1209"/>
      <c r="GT6" s="1209"/>
      <c r="HE6" s="1742">
        <v>645602</v>
      </c>
      <c r="HF6" s="1742">
        <v>8328</v>
      </c>
      <c r="HG6" s="1742">
        <v>18270</v>
      </c>
      <c r="HH6" s="1742">
        <v>3227</v>
      </c>
      <c r="HI6" s="1742">
        <v>0</v>
      </c>
      <c r="HJ6" s="1742">
        <v>0</v>
      </c>
      <c r="HK6" s="1742">
        <v>675427</v>
      </c>
      <c r="HL6" s="1812"/>
      <c r="HM6" s="1812"/>
      <c r="HN6" s="1209"/>
      <c r="HO6" s="1209"/>
      <c r="HZ6" s="1742">
        <v>611007.19314154994</v>
      </c>
      <c r="IA6" s="1742">
        <v>12500.22980279</v>
      </c>
      <c r="IB6" s="1742">
        <v>20290.831567609999</v>
      </c>
      <c r="IC6" s="1742">
        <v>2818.2017288400002</v>
      </c>
      <c r="ID6" s="1742">
        <v>0.20542679</v>
      </c>
      <c r="IE6" s="1742">
        <v>0</v>
      </c>
      <c r="IF6" s="1742">
        <v>646616.66166758002</v>
      </c>
      <c r="IG6" s="1812"/>
      <c r="IH6" s="1812"/>
      <c r="II6" s="1209"/>
      <c r="IJ6" s="1209"/>
    </row>
    <row r="7" spans="1:254" ht="5.25" customHeight="1" thickBot="1">
      <c r="A7" s="1575"/>
      <c r="B7" s="1813"/>
      <c r="C7" s="1812"/>
      <c r="D7" s="1812"/>
      <c r="E7" s="1812"/>
      <c r="F7" s="1812"/>
      <c r="G7" s="1812"/>
      <c r="H7" s="1812"/>
      <c r="I7" s="1812"/>
      <c r="J7" s="1812"/>
      <c r="K7" s="1812"/>
      <c r="L7" s="1209"/>
      <c r="M7" s="1209"/>
      <c r="W7" s="1812"/>
      <c r="X7" s="1812"/>
      <c r="Y7" s="1812"/>
      <c r="Z7" s="1812"/>
      <c r="AA7" s="1812"/>
      <c r="AB7" s="1812"/>
      <c r="AC7" s="1812"/>
      <c r="AD7" s="1812"/>
      <c r="AE7" s="1812"/>
      <c r="AF7" s="1209"/>
      <c r="AG7" s="1209"/>
      <c r="AQ7" s="1812"/>
      <c r="AR7" s="1812"/>
      <c r="AS7" s="1812"/>
      <c r="AT7" s="1812"/>
      <c r="AU7" s="1812"/>
      <c r="AV7" s="1812"/>
      <c r="AW7" s="1812"/>
      <c r="AX7" s="1812"/>
      <c r="AY7" s="1812"/>
      <c r="AZ7" s="1812"/>
      <c r="BA7" s="1209"/>
      <c r="BB7" s="1209"/>
      <c r="BM7" s="1813"/>
      <c r="BN7" s="1812"/>
      <c r="BO7" s="1812"/>
      <c r="BP7" s="1812"/>
      <c r="BQ7" s="1812"/>
      <c r="BR7" s="1812"/>
      <c r="BS7" s="1812"/>
      <c r="BT7" s="1812"/>
      <c r="BU7" s="1812"/>
      <c r="BV7" s="1812"/>
      <c r="BW7" s="1209"/>
      <c r="BX7" s="1209"/>
      <c r="CI7" s="1812"/>
      <c r="CJ7" s="1812"/>
      <c r="CK7" s="1812"/>
      <c r="CL7" s="1812"/>
      <c r="CM7" s="1812"/>
      <c r="CN7" s="1812"/>
      <c r="CO7" s="1812"/>
      <c r="CP7" s="1812"/>
      <c r="CQ7" s="1812"/>
      <c r="CR7" s="1209"/>
      <c r="CS7" s="1209"/>
      <c r="DD7" s="1812"/>
      <c r="DE7" s="1812"/>
      <c r="DF7" s="1812"/>
      <c r="DG7" s="1812"/>
      <c r="DH7" s="1812"/>
      <c r="DI7" s="1812"/>
      <c r="DJ7" s="1812"/>
      <c r="DK7" s="1812"/>
      <c r="DL7" s="1812"/>
      <c r="DM7" s="1209"/>
      <c r="DN7" s="1209"/>
      <c r="DY7" s="1812"/>
      <c r="DZ7" s="1812"/>
      <c r="EA7" s="1812"/>
      <c r="EB7" s="1812"/>
      <c r="EC7" s="1812"/>
      <c r="ED7" s="1812"/>
      <c r="EE7" s="1812"/>
      <c r="EF7" s="1812"/>
      <c r="EG7" s="1812"/>
      <c r="EH7" s="1209"/>
      <c r="EI7" s="1209"/>
      <c r="ET7" s="1812"/>
      <c r="EU7" s="1812"/>
      <c r="EV7" s="1812"/>
      <c r="EW7" s="1812"/>
      <c r="EX7" s="1812"/>
      <c r="EY7" s="1812"/>
      <c r="EZ7" s="1812"/>
      <c r="FA7" s="1812"/>
      <c r="FB7" s="1812"/>
      <c r="FC7" s="1209"/>
      <c r="FD7" s="1209"/>
      <c r="FO7" s="1812"/>
      <c r="FP7" s="1812"/>
      <c r="FQ7" s="1812"/>
      <c r="FR7" s="1812"/>
      <c r="FS7" s="1812"/>
      <c r="FT7" s="1812"/>
      <c r="FU7" s="1812"/>
      <c r="FV7" s="1812"/>
      <c r="FW7" s="1812"/>
      <c r="FX7" s="1209"/>
      <c r="FY7" s="1209"/>
      <c r="GJ7" s="1812"/>
      <c r="GK7" s="1812"/>
      <c r="GL7" s="1812"/>
      <c r="GM7" s="1812"/>
      <c r="GN7" s="1812"/>
      <c r="GO7" s="1812"/>
      <c r="GP7" s="1812"/>
      <c r="GQ7" s="1812"/>
      <c r="GR7" s="1812"/>
      <c r="GS7" s="1209"/>
      <c r="GT7" s="1209"/>
      <c r="HE7" s="1812"/>
      <c r="HF7" s="1812"/>
      <c r="HG7" s="1812"/>
      <c r="HH7" s="1812"/>
      <c r="HI7" s="1812"/>
      <c r="HJ7" s="1812"/>
      <c r="HK7" s="1812"/>
      <c r="HL7" s="1812"/>
      <c r="HM7" s="1812"/>
      <c r="HN7" s="1209"/>
      <c r="HO7" s="1209"/>
      <c r="HZ7" s="1812"/>
      <c r="IA7" s="1812"/>
      <c r="IB7" s="1812"/>
      <c r="IC7" s="1812"/>
      <c r="ID7" s="1812"/>
      <c r="IE7" s="1812"/>
      <c r="IF7" s="1812"/>
      <c r="IG7" s="1812"/>
      <c r="IH7" s="1812"/>
      <c r="II7" s="1209"/>
      <c r="IJ7" s="1209"/>
    </row>
    <row r="8" spans="1:254" ht="53.4" thickBot="1">
      <c r="A8" s="1575"/>
      <c r="B8" s="1806" t="s">
        <v>1670</v>
      </c>
      <c r="C8" s="1807">
        <v>0.2</v>
      </c>
      <c r="D8" s="1807">
        <v>0.5</v>
      </c>
      <c r="E8" s="1807">
        <v>1</v>
      </c>
      <c r="F8" s="1807">
        <v>1.5</v>
      </c>
      <c r="G8" s="1808" t="s">
        <v>1653</v>
      </c>
      <c r="H8" s="1809" t="s">
        <v>1701</v>
      </c>
      <c r="I8" s="1812"/>
      <c r="J8" s="1812"/>
      <c r="K8" s="1812"/>
      <c r="L8" s="1209"/>
      <c r="M8" s="1209"/>
      <c r="W8" s="1807">
        <v>0.2</v>
      </c>
      <c r="X8" s="1807">
        <v>0.5</v>
      </c>
      <c r="Y8" s="1807">
        <v>1</v>
      </c>
      <c r="Z8" s="1807">
        <v>1.5</v>
      </c>
      <c r="AA8" s="1808" t="s">
        <v>1653</v>
      </c>
      <c r="AB8" s="1809" t="s">
        <v>1701</v>
      </c>
      <c r="AC8" s="1812"/>
      <c r="AD8" s="1812"/>
      <c r="AE8" s="1812"/>
      <c r="AF8" s="1209"/>
      <c r="AG8" s="1209"/>
      <c r="AQ8" s="1807"/>
      <c r="AR8" s="1807">
        <v>0.2</v>
      </c>
      <c r="AS8" s="1807">
        <v>0.5</v>
      </c>
      <c r="AT8" s="1807">
        <v>1</v>
      </c>
      <c r="AU8" s="1807">
        <v>1.5</v>
      </c>
      <c r="AV8" s="1808" t="s">
        <v>1653</v>
      </c>
      <c r="AW8" s="1809" t="s">
        <v>1701</v>
      </c>
      <c r="AX8" s="1812"/>
      <c r="AY8" s="1812"/>
      <c r="AZ8" s="1812"/>
      <c r="BA8" s="1209"/>
      <c r="BB8" s="1209"/>
      <c r="BM8" s="1806" t="s">
        <v>1670</v>
      </c>
      <c r="BN8" s="1807">
        <v>0.2</v>
      </c>
      <c r="BO8" s="1807">
        <v>0.5</v>
      </c>
      <c r="BP8" s="1807">
        <v>1</v>
      </c>
      <c r="BQ8" s="1807">
        <v>1.5</v>
      </c>
      <c r="BR8" s="1808" t="s">
        <v>1653</v>
      </c>
      <c r="BS8" s="1809" t="s">
        <v>1701</v>
      </c>
      <c r="BT8" s="1812"/>
      <c r="BU8" s="1812"/>
      <c r="BV8" s="1812"/>
      <c r="BW8" s="1209"/>
      <c r="BX8" s="1209"/>
      <c r="CI8" s="1807">
        <v>0.2</v>
      </c>
      <c r="CJ8" s="1807">
        <v>0.5</v>
      </c>
      <c r="CK8" s="1807">
        <v>1</v>
      </c>
      <c r="CL8" s="1807">
        <v>1.5</v>
      </c>
      <c r="CM8" s="1808" t="s">
        <v>1653</v>
      </c>
      <c r="CN8" s="1809" t="s">
        <v>1701</v>
      </c>
      <c r="CO8" s="1812"/>
      <c r="CP8" s="1812"/>
      <c r="CQ8" s="1812"/>
      <c r="CR8" s="1209"/>
      <c r="CS8" s="1209"/>
      <c r="DD8" s="1807">
        <v>0.2</v>
      </c>
      <c r="DE8" s="1807">
        <v>0.5</v>
      </c>
      <c r="DF8" s="1807">
        <v>1</v>
      </c>
      <c r="DG8" s="1807">
        <v>1.5</v>
      </c>
      <c r="DH8" s="1808" t="s">
        <v>1653</v>
      </c>
      <c r="DI8" s="1809" t="s">
        <v>1701</v>
      </c>
      <c r="DJ8" s="1812"/>
      <c r="DK8" s="1812"/>
      <c r="DL8" s="1812"/>
      <c r="DM8" s="1209"/>
      <c r="DN8" s="1209"/>
      <c r="DY8" s="1807">
        <v>0.2</v>
      </c>
      <c r="DZ8" s="1807">
        <v>0.5</v>
      </c>
      <c r="EA8" s="1807">
        <v>1</v>
      </c>
      <c r="EB8" s="1807">
        <v>1.5</v>
      </c>
      <c r="EC8" s="1808" t="s">
        <v>1653</v>
      </c>
      <c r="ED8" s="1809" t="s">
        <v>1701</v>
      </c>
      <c r="EE8" s="1812"/>
      <c r="EF8" s="1812"/>
      <c r="EG8" s="1812"/>
      <c r="EH8" s="1209"/>
      <c r="EI8" s="1209"/>
      <c r="ET8" s="1807">
        <v>0.2</v>
      </c>
      <c r="EU8" s="1807">
        <v>0.5</v>
      </c>
      <c r="EV8" s="1807">
        <v>1</v>
      </c>
      <c r="EW8" s="1807">
        <v>1.5</v>
      </c>
      <c r="EX8" s="1808" t="s">
        <v>1653</v>
      </c>
      <c r="EY8" s="1809" t="s">
        <v>1701</v>
      </c>
      <c r="EZ8" s="1812"/>
      <c r="FA8" s="1812"/>
      <c r="FB8" s="1812"/>
      <c r="FC8" s="1209"/>
      <c r="FD8" s="1209"/>
      <c r="FO8" s="1807">
        <v>0.2</v>
      </c>
      <c r="FP8" s="1807">
        <v>0.5</v>
      </c>
      <c r="FQ8" s="1807">
        <v>1</v>
      </c>
      <c r="FR8" s="1807">
        <v>1.5</v>
      </c>
      <c r="FS8" s="1808" t="s">
        <v>1653</v>
      </c>
      <c r="FT8" s="1809" t="s">
        <v>1701</v>
      </c>
      <c r="FU8" s="1812"/>
      <c r="FV8" s="1812"/>
      <c r="FW8" s="1812"/>
      <c r="FX8" s="1209"/>
      <c r="FY8" s="1209"/>
      <c r="GJ8" s="1807">
        <v>0.2</v>
      </c>
      <c r="GK8" s="1807">
        <v>0.5</v>
      </c>
      <c r="GL8" s="1807">
        <v>1</v>
      </c>
      <c r="GM8" s="1807">
        <v>1.5</v>
      </c>
      <c r="GN8" s="1808" t="s">
        <v>1653</v>
      </c>
      <c r="GO8" s="1809" t="s">
        <v>1701</v>
      </c>
      <c r="GP8" s="1812"/>
      <c r="GQ8" s="1812"/>
      <c r="GR8" s="1812"/>
      <c r="GS8" s="1209"/>
      <c r="GT8" s="1209"/>
      <c r="HE8" s="1807">
        <v>0.2</v>
      </c>
      <c r="HF8" s="1807">
        <v>0.5</v>
      </c>
      <c r="HG8" s="1807">
        <v>1</v>
      </c>
      <c r="HH8" s="1807">
        <v>1.5</v>
      </c>
      <c r="HI8" s="1808" t="s">
        <v>1653</v>
      </c>
      <c r="HJ8" s="1809" t="s">
        <v>1701</v>
      </c>
      <c r="HK8" s="1812"/>
      <c r="HL8" s="1812"/>
      <c r="HM8" s="1812"/>
      <c r="HN8" s="1209"/>
      <c r="HO8" s="1209"/>
      <c r="HZ8" s="1807">
        <v>0.2</v>
      </c>
      <c r="IA8" s="1807">
        <v>0.5</v>
      </c>
      <c r="IB8" s="1807">
        <v>1</v>
      </c>
      <c r="IC8" s="1807">
        <v>1.5</v>
      </c>
      <c r="ID8" s="1808" t="s">
        <v>1653</v>
      </c>
      <c r="IE8" s="1809" t="s">
        <v>1701</v>
      </c>
      <c r="IF8" s="1812"/>
      <c r="IG8" s="1812"/>
      <c r="IH8" s="1812"/>
      <c r="II8" s="1209"/>
      <c r="IJ8" s="1209"/>
    </row>
    <row r="9" spans="1:254">
      <c r="A9" s="1575"/>
      <c r="B9" s="1811" t="s">
        <v>1678</v>
      </c>
      <c r="C9" s="2289">
        <v>220</v>
      </c>
      <c r="D9" s="2289">
        <v>0</v>
      </c>
      <c r="E9" s="2289">
        <v>2508</v>
      </c>
      <c r="F9" s="2289">
        <v>702</v>
      </c>
      <c r="G9" s="2289">
        <v>6206</v>
      </c>
      <c r="H9" s="2289">
        <v>9636</v>
      </c>
      <c r="I9" s="1812"/>
      <c r="J9" s="1812"/>
      <c r="K9" s="1812"/>
      <c r="L9" s="1209"/>
      <c r="M9" s="1209"/>
      <c r="W9" s="2289">
        <v>340</v>
      </c>
      <c r="X9" s="2289">
        <v>0</v>
      </c>
      <c r="Y9" s="2289">
        <v>1245</v>
      </c>
      <c r="Z9" s="2289">
        <v>710</v>
      </c>
      <c r="AA9" s="2289">
        <v>6612</v>
      </c>
      <c r="AB9" s="2289">
        <v>8907</v>
      </c>
      <c r="AC9" s="1812"/>
      <c r="AD9" s="1812"/>
      <c r="AE9" s="1812"/>
      <c r="AF9" s="1209"/>
      <c r="AG9" s="1209"/>
      <c r="AQ9" s="2289"/>
      <c r="AR9" s="2289">
        <v>365</v>
      </c>
      <c r="AS9" s="2289">
        <v>0</v>
      </c>
      <c r="AT9" s="2289">
        <v>1591</v>
      </c>
      <c r="AU9" s="2289">
        <v>720</v>
      </c>
      <c r="AV9" s="2289">
        <v>5270</v>
      </c>
      <c r="AW9" s="2289">
        <v>7946</v>
      </c>
      <c r="AX9" s="1812"/>
      <c r="AY9" s="1812"/>
      <c r="AZ9" s="1812"/>
      <c r="BA9" s="1209"/>
      <c r="BB9" s="1209"/>
      <c r="BM9" s="1811" t="s">
        <v>1678</v>
      </c>
      <c r="BN9" s="1731">
        <v>573</v>
      </c>
      <c r="BO9" s="1731">
        <v>0</v>
      </c>
      <c r="BP9" s="2099">
        <v>618</v>
      </c>
      <c r="BQ9" s="1731">
        <v>0</v>
      </c>
      <c r="BR9" s="1731">
        <v>4786</v>
      </c>
      <c r="BS9" s="1731">
        <v>5977</v>
      </c>
      <c r="BT9" s="1812"/>
      <c r="BU9" s="1812"/>
      <c r="BV9" s="1812"/>
      <c r="BW9" s="1209"/>
      <c r="BX9" s="1209"/>
      <c r="CI9" s="1731">
        <v>519</v>
      </c>
      <c r="CJ9" s="1731">
        <v>0</v>
      </c>
      <c r="CK9" s="2099">
        <v>644</v>
      </c>
      <c r="CL9" s="1731">
        <v>0</v>
      </c>
      <c r="CM9" s="1731">
        <v>4528</v>
      </c>
      <c r="CN9" s="1731">
        <v>5691</v>
      </c>
      <c r="CO9" s="1812"/>
      <c r="CP9" s="1812"/>
      <c r="CQ9" s="1812"/>
      <c r="CR9" s="1209"/>
      <c r="CS9" s="1209"/>
      <c r="DD9" s="1731">
        <v>509</v>
      </c>
      <c r="DE9" s="1731">
        <v>0</v>
      </c>
      <c r="DF9" s="1731">
        <v>839</v>
      </c>
      <c r="DG9" s="1731">
        <v>0</v>
      </c>
      <c r="DH9" s="1731">
        <v>2192</v>
      </c>
      <c r="DI9" s="1731">
        <v>3540</v>
      </c>
      <c r="DJ9" s="1812"/>
      <c r="DK9" s="1812"/>
      <c r="DL9" s="1812"/>
      <c r="DM9" s="1209"/>
      <c r="DN9" s="1209"/>
      <c r="DY9" s="1731">
        <v>519</v>
      </c>
      <c r="DZ9" s="1731">
        <v>0</v>
      </c>
      <c r="EA9" s="2099">
        <v>369</v>
      </c>
      <c r="EB9" s="1731">
        <v>0</v>
      </c>
      <c r="EC9" s="1731">
        <v>4477</v>
      </c>
      <c r="ED9" s="1731">
        <v>5365</v>
      </c>
      <c r="EE9" s="1812"/>
      <c r="EF9" s="1812"/>
      <c r="EG9" s="1812"/>
      <c r="EH9" s="1209"/>
      <c r="EI9" s="1209"/>
      <c r="ET9" s="1738">
        <v>480</v>
      </c>
      <c r="EU9" s="1738">
        <v>0</v>
      </c>
      <c r="EV9" s="1814">
        <v>1363</v>
      </c>
      <c r="EW9" s="1738">
        <v>0</v>
      </c>
      <c r="EX9" s="1738">
        <v>3934</v>
      </c>
      <c r="EY9" s="1738">
        <v>5777</v>
      </c>
      <c r="EZ9" s="1812"/>
      <c r="FA9" s="1812"/>
      <c r="FB9" s="1812"/>
      <c r="FC9" s="1209"/>
      <c r="FD9" s="1209"/>
      <c r="FO9" s="1738">
        <v>433</v>
      </c>
      <c r="FP9" s="1738">
        <v>0</v>
      </c>
      <c r="FQ9" s="1814">
        <v>1404</v>
      </c>
      <c r="FR9" s="1738">
        <v>0</v>
      </c>
      <c r="FS9" s="1738">
        <v>5044</v>
      </c>
      <c r="FT9" s="1738">
        <v>6881</v>
      </c>
      <c r="FU9" s="1812"/>
      <c r="FV9" s="1812"/>
      <c r="FW9" s="1812"/>
      <c r="FX9" s="1209"/>
      <c r="FY9" s="1209"/>
      <c r="GJ9" s="1738">
        <v>488</v>
      </c>
      <c r="GK9" s="1738">
        <v>0</v>
      </c>
      <c r="GL9" s="1814">
        <v>732</v>
      </c>
      <c r="GM9" s="1738">
        <v>0</v>
      </c>
      <c r="GN9" s="1738">
        <v>4631</v>
      </c>
      <c r="GO9" s="1738">
        <v>5851</v>
      </c>
      <c r="GP9" s="1812"/>
      <c r="GQ9" s="1812"/>
      <c r="GR9" s="1812"/>
      <c r="GS9" s="1209"/>
      <c r="GT9" s="1209"/>
      <c r="HE9" s="1742">
        <v>270</v>
      </c>
      <c r="HF9" s="1742">
        <v>0</v>
      </c>
      <c r="HG9" s="1742">
        <v>736</v>
      </c>
      <c r="HH9" s="1742">
        <v>0</v>
      </c>
      <c r="HI9" s="1742">
        <v>4961</v>
      </c>
      <c r="HJ9" s="1742">
        <v>5967</v>
      </c>
      <c r="HK9" s="1812"/>
      <c r="HL9" s="1812"/>
      <c r="HM9" s="1812"/>
      <c r="HN9" s="1209"/>
      <c r="HO9" s="1209"/>
      <c r="HZ9" s="1738">
        <v>0</v>
      </c>
      <c r="IA9" s="1738">
        <v>0</v>
      </c>
      <c r="IB9" s="1815">
        <v>755.44439720999992</v>
      </c>
      <c r="IC9" s="1738">
        <v>0</v>
      </c>
      <c r="ID9" s="1738">
        <v>4215.6344958500003</v>
      </c>
      <c r="IE9" s="1738">
        <v>4971.0788930600002</v>
      </c>
      <c r="IF9" s="1812"/>
      <c r="IG9" s="1812"/>
      <c r="IH9" s="1812"/>
      <c r="II9" s="1209"/>
      <c r="IJ9" s="1209"/>
    </row>
    <row r="10" spans="1:254" ht="13.8" thickBot="1">
      <c r="A10" s="1575"/>
      <c r="B10" s="1813"/>
      <c r="C10" s="1812"/>
      <c r="D10" s="1812"/>
      <c r="E10" s="1812"/>
      <c r="F10" s="1812"/>
      <c r="G10" s="1812"/>
      <c r="H10" s="1812"/>
      <c r="I10" s="1812"/>
      <c r="J10" s="1812"/>
      <c r="K10" s="1812"/>
      <c r="L10" s="1209"/>
      <c r="M10" s="1209"/>
      <c r="W10" s="1812"/>
      <c r="X10" s="1812"/>
      <c r="Y10" s="1812"/>
      <c r="Z10" s="1812"/>
      <c r="AA10" s="1812"/>
      <c r="AB10" s="1812"/>
      <c r="AC10" s="1812"/>
      <c r="AD10" s="1812"/>
      <c r="AE10" s="1812"/>
      <c r="AF10" s="1209"/>
      <c r="AG10" s="1209"/>
      <c r="AQ10" s="1812"/>
      <c r="AR10" s="1812"/>
      <c r="AS10" s="1812"/>
      <c r="AT10" s="1812"/>
      <c r="AU10" s="1812"/>
      <c r="AV10" s="1812"/>
      <c r="AW10" s="1812"/>
      <c r="AX10" s="1812"/>
      <c r="AY10" s="1812"/>
      <c r="AZ10" s="1812"/>
      <c r="BA10" s="1209"/>
      <c r="BB10" s="1209"/>
      <c r="BM10" s="1813"/>
      <c r="BN10" s="1812"/>
      <c r="BO10" s="1812"/>
      <c r="BP10" s="1812"/>
      <c r="BQ10" s="1812"/>
      <c r="BR10" s="1812"/>
      <c r="BS10" s="1812"/>
      <c r="BT10" s="1812"/>
      <c r="BU10" s="1812"/>
      <c r="BV10" s="1812"/>
      <c r="BW10" s="1209"/>
      <c r="BX10" s="1209"/>
      <c r="CI10" s="1812"/>
      <c r="CJ10" s="1812"/>
      <c r="CK10" s="1812"/>
      <c r="CL10" s="1812"/>
      <c r="CM10" s="1812"/>
      <c r="CN10" s="1812"/>
      <c r="CO10" s="1812"/>
      <c r="CP10" s="1812"/>
      <c r="CQ10" s="1812"/>
      <c r="CR10" s="1209"/>
      <c r="CS10" s="1209"/>
      <c r="DD10" s="1812"/>
      <c r="DE10" s="1812"/>
      <c r="DF10" s="1812"/>
      <c r="DG10" s="1812"/>
      <c r="DH10" s="1812"/>
      <c r="DI10" s="1812"/>
      <c r="DJ10" s="1812"/>
      <c r="DK10" s="1812"/>
      <c r="DL10" s="1812"/>
      <c r="DM10" s="1209"/>
      <c r="DN10" s="1209"/>
      <c r="DY10" s="1812"/>
      <c r="DZ10" s="1812"/>
      <c r="EA10" s="1812"/>
      <c r="EB10" s="1812"/>
      <c r="EC10" s="1812"/>
      <c r="ED10" s="1812"/>
      <c r="EE10" s="1812"/>
      <c r="EF10" s="1812"/>
      <c r="EG10" s="1812"/>
      <c r="EH10" s="1209"/>
      <c r="EI10" s="1209"/>
      <c r="ET10" s="1812"/>
      <c r="EU10" s="1812"/>
      <c r="EV10" s="1812"/>
      <c r="EW10" s="1812"/>
      <c r="EX10" s="1812"/>
      <c r="EY10" s="1812"/>
      <c r="EZ10" s="1812"/>
      <c r="FA10" s="1812"/>
      <c r="FB10" s="1812"/>
      <c r="FC10" s="1209"/>
      <c r="FD10" s="1209"/>
      <c r="FO10" s="1812"/>
      <c r="FP10" s="1812"/>
      <c r="FQ10" s="1812"/>
      <c r="FR10" s="1812"/>
      <c r="FS10" s="1812"/>
      <c r="FT10" s="1812"/>
      <c r="FU10" s="1812"/>
      <c r="FV10" s="1812"/>
      <c r="FW10" s="1812"/>
      <c r="FX10" s="1209"/>
      <c r="FY10" s="1209"/>
      <c r="GJ10" s="1812"/>
      <c r="GK10" s="1812"/>
      <c r="GL10" s="1812"/>
      <c r="GM10" s="1812"/>
      <c r="GN10" s="1812"/>
      <c r="GO10" s="1812"/>
      <c r="GP10" s="1812"/>
      <c r="GQ10" s="1812"/>
      <c r="GR10" s="1812"/>
      <c r="GS10" s="1209"/>
      <c r="GT10" s="1209"/>
      <c r="HE10" s="1812"/>
      <c r="HF10" s="1812"/>
      <c r="HG10" s="1812"/>
      <c r="HH10" s="1812"/>
      <c r="HI10" s="1812"/>
      <c r="HJ10" s="1812"/>
      <c r="HK10" s="1812"/>
      <c r="HL10" s="1812"/>
      <c r="HM10" s="1812"/>
      <c r="HN10" s="1209"/>
      <c r="HO10" s="1209"/>
      <c r="HZ10" s="1812"/>
      <c r="IA10" s="1812"/>
      <c r="IB10" s="1812"/>
      <c r="IC10" s="1812"/>
      <c r="ID10" s="1812"/>
      <c r="IE10" s="1812"/>
      <c r="IF10" s="1812"/>
      <c r="IG10" s="1812"/>
      <c r="IH10" s="1812"/>
      <c r="II10" s="1209"/>
      <c r="IJ10" s="1209"/>
    </row>
    <row r="11" spans="1:254" ht="53.4" thickBot="1">
      <c r="A11" s="1575"/>
      <c r="B11" s="1806" t="s">
        <v>1670</v>
      </c>
      <c r="C11" s="1807">
        <v>0</v>
      </c>
      <c r="D11" s="1807">
        <v>0.2</v>
      </c>
      <c r="E11" s="1807">
        <v>0.5</v>
      </c>
      <c r="F11" s="1807">
        <v>1</v>
      </c>
      <c r="G11" s="1807">
        <v>1.5</v>
      </c>
      <c r="H11" s="1807">
        <v>2</v>
      </c>
      <c r="I11" s="1808" t="s">
        <v>1653</v>
      </c>
      <c r="J11" s="1809" t="s">
        <v>1701</v>
      </c>
      <c r="K11" s="1812"/>
      <c r="L11" s="1209"/>
      <c r="M11" s="1209"/>
      <c r="W11" s="1807">
        <v>0</v>
      </c>
      <c r="X11" s="1807">
        <v>0.2</v>
      </c>
      <c r="Y11" s="1807">
        <v>0.5</v>
      </c>
      <c r="Z11" s="1807">
        <v>1</v>
      </c>
      <c r="AA11" s="1807">
        <v>1.5</v>
      </c>
      <c r="AB11" s="1807">
        <v>2</v>
      </c>
      <c r="AC11" s="1808" t="s">
        <v>1653</v>
      </c>
      <c r="AD11" s="1809" t="s">
        <v>1701</v>
      </c>
      <c r="AE11" s="1812"/>
      <c r="AF11" s="1209"/>
      <c r="AG11" s="1209"/>
      <c r="AQ11" s="1807"/>
      <c r="AR11" s="1807">
        <v>0</v>
      </c>
      <c r="AS11" s="1807">
        <v>0.2</v>
      </c>
      <c r="AT11" s="1807">
        <v>0.3</v>
      </c>
      <c r="AU11" s="1807">
        <v>0.5</v>
      </c>
      <c r="AV11" s="1807">
        <v>1</v>
      </c>
      <c r="AW11" s="1807">
        <v>1.5</v>
      </c>
      <c r="AX11" s="1808" t="s">
        <v>1653</v>
      </c>
      <c r="AY11" s="1809" t="s">
        <v>1701</v>
      </c>
      <c r="AZ11" s="1812"/>
      <c r="BA11" s="1209"/>
      <c r="BB11" s="1209"/>
      <c r="BM11" s="1806" t="s">
        <v>1670</v>
      </c>
      <c r="BN11" s="1807">
        <v>0</v>
      </c>
      <c r="BO11" s="1807">
        <v>0.2</v>
      </c>
      <c r="BP11" s="1807">
        <v>0.3</v>
      </c>
      <c r="BQ11" s="1807">
        <v>0.5</v>
      </c>
      <c r="BR11" s="1807">
        <v>1</v>
      </c>
      <c r="BS11" s="1807">
        <v>1.5</v>
      </c>
      <c r="BT11" s="1808" t="s">
        <v>1653</v>
      </c>
      <c r="BU11" s="1809" t="s">
        <v>1701</v>
      </c>
      <c r="BV11" s="1812"/>
      <c r="BW11" s="1209"/>
      <c r="BX11" s="1209"/>
      <c r="CI11" s="1807">
        <v>0</v>
      </c>
      <c r="CJ11" s="1807">
        <v>0.2</v>
      </c>
      <c r="CK11" s="1807">
        <v>0.3</v>
      </c>
      <c r="CL11" s="1807">
        <v>0.5</v>
      </c>
      <c r="CM11" s="1807">
        <v>1</v>
      </c>
      <c r="CN11" s="1807">
        <v>1.5</v>
      </c>
      <c r="CO11" s="1808" t="s">
        <v>1653</v>
      </c>
      <c r="CP11" s="1809" t="s">
        <v>1701</v>
      </c>
      <c r="CQ11" s="1812"/>
      <c r="CR11" s="1209"/>
      <c r="CS11" s="1209"/>
      <c r="DD11" s="1807">
        <v>0</v>
      </c>
      <c r="DE11" s="1807">
        <v>0.2</v>
      </c>
      <c r="DF11" s="1807">
        <v>0.3</v>
      </c>
      <c r="DG11" s="1807">
        <v>0.5</v>
      </c>
      <c r="DH11" s="1807">
        <v>1</v>
      </c>
      <c r="DI11" s="1807">
        <v>1.5</v>
      </c>
      <c r="DJ11" s="1808" t="s">
        <v>1653</v>
      </c>
      <c r="DK11" s="1809" t="s">
        <v>1701</v>
      </c>
      <c r="DL11" s="1812"/>
      <c r="DM11" s="1209"/>
      <c r="DN11" s="1209"/>
      <c r="DY11" s="1807">
        <v>0</v>
      </c>
      <c r="DZ11" s="1807">
        <v>0.2</v>
      </c>
      <c r="EA11" s="1807">
        <v>0.3</v>
      </c>
      <c r="EB11" s="1807">
        <v>0.5</v>
      </c>
      <c r="EC11" s="1807">
        <v>1</v>
      </c>
      <c r="ED11" s="1807">
        <v>1.5</v>
      </c>
      <c r="EE11" s="1808" t="s">
        <v>1653</v>
      </c>
      <c r="EF11" s="1809" t="s">
        <v>1701</v>
      </c>
      <c r="EG11" s="1812"/>
      <c r="EH11" s="1209"/>
      <c r="EI11" s="1209"/>
      <c r="ET11" s="1807">
        <v>0</v>
      </c>
      <c r="EU11" s="1807">
        <v>0.2</v>
      </c>
      <c r="EV11" s="1807">
        <v>0.3</v>
      </c>
      <c r="EW11" s="1807">
        <v>0.5</v>
      </c>
      <c r="EX11" s="1807">
        <v>1</v>
      </c>
      <c r="EY11" s="1807">
        <v>1.5</v>
      </c>
      <c r="EZ11" s="1808" t="s">
        <v>1653</v>
      </c>
      <c r="FA11" s="1809" t="s">
        <v>1701</v>
      </c>
      <c r="FB11" s="1812"/>
      <c r="FC11" s="1209"/>
      <c r="FD11" s="1209"/>
      <c r="FO11" s="1807">
        <v>0</v>
      </c>
      <c r="FP11" s="1807">
        <v>0.2</v>
      </c>
      <c r="FQ11" s="1807">
        <v>0.3</v>
      </c>
      <c r="FR11" s="1807">
        <v>0.5</v>
      </c>
      <c r="FS11" s="1807">
        <v>1</v>
      </c>
      <c r="FT11" s="1807">
        <v>1.5</v>
      </c>
      <c r="FU11" s="1808" t="s">
        <v>1653</v>
      </c>
      <c r="FV11" s="1809" t="s">
        <v>1701</v>
      </c>
      <c r="FW11" s="1812"/>
      <c r="FX11" s="1209"/>
      <c r="FY11" s="1209"/>
      <c r="GJ11" s="1807">
        <v>0</v>
      </c>
      <c r="GK11" s="1807">
        <v>0.2</v>
      </c>
      <c r="GL11" s="1807">
        <v>0.3</v>
      </c>
      <c r="GM11" s="1807">
        <v>0.5</v>
      </c>
      <c r="GN11" s="1807">
        <v>1</v>
      </c>
      <c r="GO11" s="1807">
        <v>1.5</v>
      </c>
      <c r="GP11" s="1808" t="s">
        <v>1653</v>
      </c>
      <c r="GQ11" s="1809" t="s">
        <v>1701</v>
      </c>
      <c r="GR11" s="1812"/>
      <c r="GS11" s="1209"/>
      <c r="GT11" s="1209"/>
      <c r="HE11" s="1807">
        <v>0</v>
      </c>
      <c r="HF11" s="1807">
        <v>0.2</v>
      </c>
      <c r="HG11" s="1807">
        <v>0.3</v>
      </c>
      <c r="HH11" s="1807">
        <v>0.5</v>
      </c>
      <c r="HI11" s="1807">
        <v>1</v>
      </c>
      <c r="HJ11" s="1807">
        <v>1.5</v>
      </c>
      <c r="HK11" s="1808" t="s">
        <v>1653</v>
      </c>
      <c r="HL11" s="1809" t="s">
        <v>1701</v>
      </c>
      <c r="HM11" s="1812"/>
      <c r="HN11" s="1209"/>
      <c r="HO11" s="1209"/>
      <c r="HZ11" s="1807">
        <v>0</v>
      </c>
      <c r="IA11" s="1807">
        <v>0.2</v>
      </c>
      <c r="IB11" s="1807">
        <v>0.3</v>
      </c>
      <c r="IC11" s="1807">
        <v>0.5</v>
      </c>
      <c r="ID11" s="1807">
        <v>1</v>
      </c>
      <c r="IE11" s="1807">
        <v>1.5</v>
      </c>
      <c r="IF11" s="1808" t="s">
        <v>1653</v>
      </c>
      <c r="IG11" s="1809" t="s">
        <v>1701</v>
      </c>
      <c r="IH11" s="1812"/>
      <c r="II11" s="1209"/>
      <c r="IJ11" s="1209"/>
    </row>
    <row r="12" spans="1:254">
      <c r="A12" s="1575"/>
      <c r="B12" s="1811" t="s">
        <v>1679</v>
      </c>
      <c r="C12" s="2289">
        <v>0</v>
      </c>
      <c r="D12" s="2289">
        <v>0</v>
      </c>
      <c r="E12" s="2289">
        <v>0</v>
      </c>
      <c r="F12" s="2289">
        <v>0</v>
      </c>
      <c r="G12" s="2289">
        <v>0</v>
      </c>
      <c r="H12" s="2289">
        <v>0</v>
      </c>
      <c r="I12" s="2289">
        <v>0</v>
      </c>
      <c r="J12" s="2289">
        <v>0</v>
      </c>
      <c r="K12" s="1812"/>
      <c r="L12" s="1209"/>
      <c r="M12" s="1209"/>
      <c r="W12" s="2289">
        <v>0</v>
      </c>
      <c r="X12" s="2289">
        <v>0</v>
      </c>
      <c r="Y12" s="2289">
        <v>0</v>
      </c>
      <c r="Z12" s="2289">
        <v>0</v>
      </c>
      <c r="AA12" s="2289">
        <v>0</v>
      </c>
      <c r="AB12" s="2289">
        <v>0</v>
      </c>
      <c r="AC12" s="2289">
        <v>0</v>
      </c>
      <c r="AD12" s="2289">
        <v>0</v>
      </c>
      <c r="AE12" s="1812"/>
      <c r="AF12" s="1209"/>
      <c r="AG12" s="1209"/>
      <c r="AQ12" s="2289"/>
      <c r="AR12" s="2289">
        <v>0</v>
      </c>
      <c r="AS12" s="2289">
        <v>0</v>
      </c>
      <c r="AT12" s="2289">
        <v>0</v>
      </c>
      <c r="AU12" s="2289">
        <v>0</v>
      </c>
      <c r="AV12" s="2289">
        <v>0</v>
      </c>
      <c r="AW12" s="2289">
        <v>0</v>
      </c>
      <c r="AX12" s="2289">
        <v>0</v>
      </c>
      <c r="AY12" s="2289">
        <v>0</v>
      </c>
      <c r="AZ12" s="1812"/>
      <c r="BA12" s="1209"/>
      <c r="BB12" s="1209"/>
      <c r="BM12" s="1811" t="s">
        <v>1679</v>
      </c>
      <c r="BN12" s="1731">
        <v>0</v>
      </c>
      <c r="BO12" s="1731">
        <v>0</v>
      </c>
      <c r="BP12" s="1731">
        <v>0</v>
      </c>
      <c r="BQ12" s="1731">
        <v>0</v>
      </c>
      <c r="BR12" s="1731">
        <v>0</v>
      </c>
      <c r="BS12" s="1731">
        <v>0</v>
      </c>
      <c r="BT12" s="1731">
        <v>0</v>
      </c>
      <c r="BU12" s="1731">
        <v>0</v>
      </c>
      <c r="BV12" s="1812"/>
      <c r="BW12" s="1209"/>
      <c r="BX12" s="1209"/>
      <c r="CI12" s="2099">
        <v>0</v>
      </c>
      <c r="CJ12" s="1731">
        <v>0</v>
      </c>
      <c r="CK12" s="1731">
        <v>0</v>
      </c>
      <c r="CL12" s="1731">
        <v>0</v>
      </c>
      <c r="CM12" s="1731">
        <v>0</v>
      </c>
      <c r="CN12" s="1731">
        <v>0</v>
      </c>
      <c r="CO12" s="1731">
        <v>0</v>
      </c>
      <c r="CP12" s="2099">
        <v>0</v>
      </c>
      <c r="CQ12" s="1812"/>
      <c r="CR12" s="1209"/>
      <c r="CS12" s="1209"/>
      <c r="DD12" s="2099">
        <v>0</v>
      </c>
      <c r="DE12" s="1731">
        <v>0</v>
      </c>
      <c r="DF12" s="1731">
        <v>0</v>
      </c>
      <c r="DG12" s="1731">
        <v>0</v>
      </c>
      <c r="DH12" s="1731">
        <v>0</v>
      </c>
      <c r="DI12" s="1731">
        <v>0</v>
      </c>
      <c r="DJ12" s="1731">
        <v>0</v>
      </c>
      <c r="DK12" s="2099">
        <v>0</v>
      </c>
      <c r="DL12" s="1812"/>
      <c r="DM12" s="1209"/>
      <c r="DN12" s="1209"/>
      <c r="DY12" s="2099">
        <v>231</v>
      </c>
      <c r="DZ12" s="1731">
        <v>0</v>
      </c>
      <c r="EA12" s="1731">
        <v>0</v>
      </c>
      <c r="EB12" s="1731">
        <v>0</v>
      </c>
      <c r="EC12" s="1731">
        <v>0</v>
      </c>
      <c r="ED12" s="1731">
        <v>0</v>
      </c>
      <c r="EE12" s="1731">
        <v>0</v>
      </c>
      <c r="EF12" s="2099">
        <v>231</v>
      </c>
      <c r="EG12" s="1812"/>
      <c r="EH12" s="1209"/>
      <c r="EI12" s="1209"/>
      <c r="ET12" s="1814">
        <v>112</v>
      </c>
      <c r="EU12" s="1738">
        <v>0</v>
      </c>
      <c r="EV12" s="1738">
        <v>0</v>
      </c>
      <c r="EW12" s="1738">
        <v>0</v>
      </c>
      <c r="EX12" s="1738">
        <v>0</v>
      </c>
      <c r="EY12" s="1738">
        <v>0</v>
      </c>
      <c r="EZ12" s="1738">
        <v>0</v>
      </c>
      <c r="FA12" s="1814">
        <v>112</v>
      </c>
      <c r="FB12" s="1812"/>
      <c r="FC12" s="1209"/>
      <c r="FD12" s="1209"/>
      <c r="FO12" s="1814">
        <v>262</v>
      </c>
      <c r="FP12" s="1738">
        <v>0</v>
      </c>
      <c r="FQ12" s="1738">
        <v>0</v>
      </c>
      <c r="FR12" s="1738">
        <v>0</v>
      </c>
      <c r="FS12" s="1738">
        <v>0</v>
      </c>
      <c r="FT12" s="1738">
        <v>0</v>
      </c>
      <c r="FU12" s="1738">
        <v>0</v>
      </c>
      <c r="FV12" s="1814">
        <v>262</v>
      </c>
      <c r="FW12" s="1812"/>
      <c r="FX12" s="1209"/>
      <c r="FY12" s="1209"/>
      <c r="GJ12" s="1814">
        <v>302</v>
      </c>
      <c r="GK12" s="1738">
        <v>0</v>
      </c>
      <c r="GL12" s="1738">
        <v>0</v>
      </c>
      <c r="GM12" s="1738">
        <v>0</v>
      </c>
      <c r="GN12" s="1738">
        <v>0</v>
      </c>
      <c r="GO12" s="1738">
        <v>0</v>
      </c>
      <c r="GP12" s="1738">
        <v>0</v>
      </c>
      <c r="GQ12" s="1814">
        <v>302</v>
      </c>
      <c r="GR12" s="1812"/>
      <c r="GS12" s="1209"/>
      <c r="GT12" s="1209"/>
      <c r="HE12" s="1742">
        <v>289</v>
      </c>
      <c r="HF12" s="1742">
        <v>0</v>
      </c>
      <c r="HG12" s="1742">
        <v>0</v>
      </c>
      <c r="HH12" s="1742">
        <v>0</v>
      </c>
      <c r="HI12" s="1742">
        <v>0</v>
      </c>
      <c r="HJ12" s="1742">
        <v>0</v>
      </c>
      <c r="HK12" s="1742">
        <v>0</v>
      </c>
      <c r="HL12" s="1742">
        <v>289</v>
      </c>
      <c r="HM12" s="1812"/>
      <c r="HN12" s="1209"/>
      <c r="HO12" s="1209"/>
      <c r="HZ12" s="1814">
        <v>52</v>
      </c>
      <c r="IA12" s="1738">
        <v>0</v>
      </c>
      <c r="IB12" s="1738">
        <v>0</v>
      </c>
      <c r="IC12" s="1738">
        <v>0</v>
      </c>
      <c r="ID12" s="1738">
        <v>0</v>
      </c>
      <c r="IE12" s="1738">
        <v>0</v>
      </c>
      <c r="IF12" s="1738">
        <v>0</v>
      </c>
      <c r="IG12" s="1814">
        <v>52</v>
      </c>
      <c r="IH12" s="1812"/>
      <c r="II12" s="1209"/>
      <c r="IJ12" s="1209"/>
    </row>
    <row r="13" spans="1:254" ht="14.55" customHeight="1" thickBot="1">
      <c r="A13" s="1575"/>
      <c r="B13" s="1813"/>
      <c r="C13" s="1812"/>
      <c r="D13" s="1812"/>
      <c r="E13" s="1812"/>
      <c r="F13" s="1812"/>
      <c r="G13" s="1812"/>
      <c r="H13" s="1812"/>
      <c r="I13" s="1812"/>
      <c r="J13" s="1812"/>
      <c r="K13" s="1812"/>
      <c r="L13" s="1209"/>
      <c r="M13" s="1209"/>
      <c r="W13" s="1812"/>
      <c r="X13" s="1812"/>
      <c r="Y13" s="1812"/>
      <c r="Z13" s="1812"/>
      <c r="AA13" s="1812"/>
      <c r="AB13" s="1812"/>
      <c r="AC13" s="1812"/>
      <c r="AD13" s="1812"/>
      <c r="AE13" s="1812"/>
      <c r="AF13" s="1209"/>
      <c r="AG13" s="1209"/>
      <c r="AQ13" s="1812"/>
      <c r="AR13" s="1812"/>
      <c r="AS13" s="1812"/>
      <c r="AT13" s="1812"/>
      <c r="AU13" s="1812"/>
      <c r="AV13" s="1812"/>
      <c r="AW13" s="1812"/>
      <c r="AX13" s="1812"/>
      <c r="AY13" s="1812"/>
      <c r="AZ13" s="1812"/>
      <c r="BA13" s="1209"/>
      <c r="BB13" s="1209"/>
      <c r="BM13" s="1813"/>
      <c r="BN13" s="1812"/>
      <c r="BO13" s="1812"/>
      <c r="BP13" s="1812"/>
      <c r="BQ13" s="1812"/>
      <c r="BR13" s="1812"/>
      <c r="BS13" s="1812"/>
      <c r="BT13" s="1812"/>
      <c r="BU13" s="1812"/>
      <c r="BV13" s="1812"/>
      <c r="BW13" s="1209"/>
      <c r="BX13" s="1209"/>
      <c r="CI13" s="1812"/>
      <c r="CJ13" s="1812"/>
      <c r="CK13" s="1812"/>
      <c r="CL13" s="1812"/>
      <c r="CM13" s="1812"/>
      <c r="CN13" s="1812"/>
      <c r="CO13" s="1812"/>
      <c r="CP13" s="1812"/>
      <c r="CQ13" s="1812"/>
      <c r="CR13" s="1209"/>
      <c r="CS13" s="1209"/>
      <c r="DD13" s="1812"/>
      <c r="DE13" s="1812"/>
      <c r="DF13" s="1812"/>
      <c r="DG13" s="1812"/>
      <c r="DH13" s="1812"/>
      <c r="DI13" s="1812"/>
      <c r="DJ13" s="1812"/>
      <c r="DK13" s="1812"/>
      <c r="DL13" s="1812"/>
      <c r="DM13" s="1209"/>
      <c r="DN13" s="1209"/>
      <c r="DY13" s="1812"/>
      <c r="DZ13" s="1812"/>
      <c r="EA13" s="1812"/>
      <c r="EB13" s="1812"/>
      <c r="EC13" s="1812"/>
      <c r="ED13" s="1812"/>
      <c r="EE13" s="1812"/>
      <c r="EF13" s="1812"/>
      <c r="EG13" s="1812"/>
      <c r="EH13" s="1209"/>
      <c r="EI13" s="1209"/>
      <c r="ET13" s="1812"/>
      <c r="EU13" s="1812"/>
      <c r="EV13" s="1812"/>
      <c r="EW13" s="1812"/>
      <c r="EX13" s="1812"/>
      <c r="EY13" s="1812"/>
      <c r="EZ13" s="1812"/>
      <c r="FA13" s="1812"/>
      <c r="FB13" s="1812"/>
      <c r="FC13" s="1209"/>
      <c r="FD13" s="1209"/>
      <c r="FO13" s="1812"/>
      <c r="FP13" s="1812"/>
      <c r="FQ13" s="1812"/>
      <c r="FR13" s="1812"/>
      <c r="FS13" s="1812"/>
      <c r="FT13" s="1812"/>
      <c r="FU13" s="1812"/>
      <c r="FV13" s="1812"/>
      <c r="FW13" s="1812"/>
      <c r="FX13" s="1209"/>
      <c r="FY13" s="1209"/>
      <c r="GJ13" s="1812"/>
      <c r="GK13" s="1812"/>
      <c r="GL13" s="1812"/>
      <c r="GM13" s="1812"/>
      <c r="GN13" s="1812"/>
      <c r="GO13" s="1812"/>
      <c r="GP13" s="1812"/>
      <c r="GQ13" s="1812"/>
      <c r="GR13" s="1812"/>
      <c r="GS13" s="1209"/>
      <c r="GT13" s="1209"/>
      <c r="HE13" s="1812"/>
      <c r="HF13" s="1812"/>
      <c r="HG13" s="1812"/>
      <c r="HH13" s="1812"/>
      <c r="HI13" s="1812"/>
      <c r="HJ13" s="1812"/>
      <c r="HK13" s="1812"/>
      <c r="HL13" s="1812"/>
      <c r="HM13" s="1812"/>
      <c r="HN13" s="1209"/>
      <c r="HO13" s="1209"/>
      <c r="HZ13" s="1812"/>
      <c r="IA13" s="1812"/>
      <c r="IB13" s="1812"/>
      <c r="IC13" s="1812"/>
      <c r="ID13" s="1812"/>
      <c r="IE13" s="1812"/>
      <c r="IF13" s="1812"/>
      <c r="IG13" s="1812"/>
      <c r="IH13" s="1812"/>
      <c r="II13" s="1209"/>
      <c r="IJ13" s="1209"/>
    </row>
    <row r="14" spans="1:254" ht="53.4" thickBot="1">
      <c r="A14" s="1575"/>
      <c r="B14" s="1806" t="s">
        <v>1670</v>
      </c>
      <c r="C14" s="1807">
        <v>0.2</v>
      </c>
      <c r="D14" s="1807">
        <v>0.3</v>
      </c>
      <c r="E14" s="1807">
        <v>0.4</v>
      </c>
      <c r="F14" s="1807">
        <v>0.5</v>
      </c>
      <c r="G14" s="1807">
        <v>0.75</v>
      </c>
      <c r="H14" s="1807">
        <v>1</v>
      </c>
      <c r="I14" s="1807">
        <v>1.5</v>
      </c>
      <c r="J14" s="1808" t="s">
        <v>1653</v>
      </c>
      <c r="K14" s="1809" t="s">
        <v>1701</v>
      </c>
      <c r="L14" s="1209"/>
      <c r="M14" s="1209"/>
      <c r="W14" s="1807">
        <v>0.2</v>
      </c>
      <c r="X14" s="1807">
        <v>0.3</v>
      </c>
      <c r="Y14" s="1807">
        <v>0.4</v>
      </c>
      <c r="Z14" s="1807">
        <v>0.5</v>
      </c>
      <c r="AA14" s="1807">
        <v>0.75</v>
      </c>
      <c r="AB14" s="1807">
        <v>1</v>
      </c>
      <c r="AC14" s="1807">
        <v>1.5</v>
      </c>
      <c r="AD14" s="1808" t="s">
        <v>1653</v>
      </c>
      <c r="AE14" s="1809" t="s">
        <v>1701</v>
      </c>
      <c r="AF14" s="1209"/>
      <c r="AG14" s="1209"/>
      <c r="AQ14" s="1807"/>
      <c r="AR14" s="1807">
        <v>0.2</v>
      </c>
      <c r="AS14" s="1807">
        <v>0.3</v>
      </c>
      <c r="AT14" s="1807">
        <v>0.4</v>
      </c>
      <c r="AU14" s="1807">
        <v>0.5</v>
      </c>
      <c r="AV14" s="1807">
        <v>0.75</v>
      </c>
      <c r="AW14" s="1807">
        <v>1</v>
      </c>
      <c r="AX14" s="1807">
        <v>1.5</v>
      </c>
      <c r="AY14" s="1808" t="s">
        <v>1653</v>
      </c>
      <c r="AZ14" s="1809" t="s">
        <v>1701</v>
      </c>
      <c r="BA14" s="1209"/>
      <c r="BB14" s="1209"/>
      <c r="BM14" s="1806" t="s">
        <v>1670</v>
      </c>
      <c r="BN14" s="1807">
        <v>0.2</v>
      </c>
      <c r="BO14" s="1807">
        <v>0.3</v>
      </c>
      <c r="BP14" s="1807">
        <v>0.4</v>
      </c>
      <c r="BQ14" s="1807">
        <v>0.5</v>
      </c>
      <c r="BR14" s="1807">
        <v>0.75</v>
      </c>
      <c r="BS14" s="1807">
        <v>1</v>
      </c>
      <c r="BT14" s="1807">
        <v>1.5</v>
      </c>
      <c r="BU14" s="1808" t="s">
        <v>1653</v>
      </c>
      <c r="BV14" s="1809" t="s">
        <v>1701</v>
      </c>
      <c r="BW14" s="1209"/>
      <c r="BX14" s="1209"/>
      <c r="CI14" s="1807">
        <v>0.2</v>
      </c>
      <c r="CJ14" s="1807">
        <v>0.3</v>
      </c>
      <c r="CK14" s="1807">
        <v>0.4</v>
      </c>
      <c r="CL14" s="1807">
        <v>0.5</v>
      </c>
      <c r="CM14" s="1807">
        <v>0.75</v>
      </c>
      <c r="CN14" s="1807">
        <v>1</v>
      </c>
      <c r="CO14" s="1807">
        <v>1.5</v>
      </c>
      <c r="CP14" s="1808" t="s">
        <v>1653</v>
      </c>
      <c r="CQ14" s="1809" t="s">
        <v>1701</v>
      </c>
      <c r="CR14" s="1209"/>
      <c r="CS14" s="1209"/>
      <c r="DD14" s="1807">
        <v>0.2</v>
      </c>
      <c r="DE14" s="1807">
        <v>0.3</v>
      </c>
      <c r="DF14" s="1807">
        <v>0.4</v>
      </c>
      <c r="DG14" s="1807">
        <v>0.5</v>
      </c>
      <c r="DH14" s="1807">
        <v>0.75</v>
      </c>
      <c r="DI14" s="1807">
        <v>1</v>
      </c>
      <c r="DJ14" s="1807">
        <v>1.5</v>
      </c>
      <c r="DK14" s="1808" t="s">
        <v>1653</v>
      </c>
      <c r="DL14" s="1809" t="s">
        <v>1701</v>
      </c>
      <c r="DM14" s="1209"/>
      <c r="DN14" s="1209"/>
      <c r="DY14" s="1807">
        <v>0.2</v>
      </c>
      <c r="DZ14" s="1807">
        <v>0.3</v>
      </c>
      <c r="EA14" s="1807">
        <v>0.4</v>
      </c>
      <c r="EB14" s="1807">
        <v>0.5</v>
      </c>
      <c r="EC14" s="1807">
        <v>0.75</v>
      </c>
      <c r="ED14" s="1807">
        <v>1</v>
      </c>
      <c r="EE14" s="1807">
        <v>1.5</v>
      </c>
      <c r="EF14" s="1808" t="s">
        <v>1653</v>
      </c>
      <c r="EG14" s="1809" t="s">
        <v>1701</v>
      </c>
      <c r="EH14" s="1209"/>
      <c r="EI14" s="1209"/>
      <c r="ET14" s="1807">
        <v>0.2</v>
      </c>
      <c r="EU14" s="1807">
        <v>0.3</v>
      </c>
      <c r="EV14" s="1807">
        <v>0.4</v>
      </c>
      <c r="EW14" s="1807">
        <v>0.5</v>
      </c>
      <c r="EX14" s="1807">
        <v>0.75</v>
      </c>
      <c r="EY14" s="1807">
        <v>1</v>
      </c>
      <c r="EZ14" s="1807">
        <v>1.5</v>
      </c>
      <c r="FA14" s="1808" t="s">
        <v>1653</v>
      </c>
      <c r="FB14" s="1809" t="s">
        <v>1701</v>
      </c>
      <c r="FC14" s="1209"/>
      <c r="FD14" s="1209"/>
      <c r="FO14" s="1807">
        <v>0.2</v>
      </c>
      <c r="FP14" s="1807">
        <v>0.3</v>
      </c>
      <c r="FQ14" s="1807">
        <v>0.4</v>
      </c>
      <c r="FR14" s="1807">
        <v>0.5</v>
      </c>
      <c r="FS14" s="1807">
        <v>0.75</v>
      </c>
      <c r="FT14" s="1807">
        <v>1</v>
      </c>
      <c r="FU14" s="1807">
        <v>1.5</v>
      </c>
      <c r="FV14" s="1808" t="s">
        <v>1653</v>
      </c>
      <c r="FW14" s="1809" t="s">
        <v>1701</v>
      </c>
      <c r="FX14" s="1209"/>
      <c r="FY14" s="1209"/>
      <c r="GJ14" s="1807">
        <v>0.2</v>
      </c>
      <c r="GK14" s="1807">
        <v>0.3</v>
      </c>
      <c r="GL14" s="1807">
        <v>0.4</v>
      </c>
      <c r="GM14" s="1807">
        <v>0.5</v>
      </c>
      <c r="GN14" s="1807">
        <v>0.75</v>
      </c>
      <c r="GO14" s="1807">
        <v>1</v>
      </c>
      <c r="GP14" s="1807">
        <v>1.5</v>
      </c>
      <c r="GQ14" s="1808" t="s">
        <v>1653</v>
      </c>
      <c r="GR14" s="1809" t="s">
        <v>1701</v>
      </c>
      <c r="GS14" s="1209"/>
      <c r="GT14" s="1209"/>
      <c r="HE14" s="1807">
        <v>0.2</v>
      </c>
      <c r="HF14" s="1807">
        <v>0.3</v>
      </c>
      <c r="HG14" s="1807">
        <v>0.4</v>
      </c>
      <c r="HH14" s="1807">
        <v>0.5</v>
      </c>
      <c r="HI14" s="1807">
        <v>0.75</v>
      </c>
      <c r="HJ14" s="1807">
        <v>1</v>
      </c>
      <c r="HK14" s="1807">
        <v>1.5</v>
      </c>
      <c r="HL14" s="1808" t="s">
        <v>1653</v>
      </c>
      <c r="HM14" s="1809" t="s">
        <v>1701</v>
      </c>
      <c r="HN14" s="1209"/>
      <c r="HO14" s="1209"/>
      <c r="HZ14" s="1807">
        <v>0.2</v>
      </c>
      <c r="IA14" s="1807">
        <v>0.3</v>
      </c>
      <c r="IB14" s="1807">
        <v>0.4</v>
      </c>
      <c r="IC14" s="1807">
        <v>0.5</v>
      </c>
      <c r="ID14" s="1807">
        <v>0.75</v>
      </c>
      <c r="IE14" s="1807">
        <v>1</v>
      </c>
      <c r="IF14" s="1807">
        <v>1.5</v>
      </c>
      <c r="IG14" s="1808" t="s">
        <v>1653</v>
      </c>
      <c r="IH14" s="1809" t="s">
        <v>1701</v>
      </c>
      <c r="II14" s="1209"/>
      <c r="IJ14" s="1209"/>
    </row>
    <row r="15" spans="1:254">
      <c r="A15" s="1575"/>
      <c r="B15" s="1811" t="s">
        <v>1680</v>
      </c>
      <c r="C15" s="2289">
        <v>65644</v>
      </c>
      <c r="D15" s="2289">
        <v>7577</v>
      </c>
      <c r="E15" s="2289">
        <v>108310</v>
      </c>
      <c r="F15" s="2289">
        <v>1734</v>
      </c>
      <c r="G15" s="2289">
        <v>156</v>
      </c>
      <c r="H15" s="2289">
        <v>1091</v>
      </c>
      <c r="I15" s="2289">
        <v>6552</v>
      </c>
      <c r="J15" s="2289">
        <v>6165</v>
      </c>
      <c r="K15" s="2289">
        <v>197229</v>
      </c>
      <c r="L15" s="1209"/>
      <c r="M15" s="1209"/>
      <c r="W15" s="2289">
        <v>61999</v>
      </c>
      <c r="X15" s="2289">
        <v>13901</v>
      </c>
      <c r="Y15" s="2289">
        <v>98917</v>
      </c>
      <c r="Z15" s="2289">
        <v>3464</v>
      </c>
      <c r="AA15" s="2289">
        <v>2141</v>
      </c>
      <c r="AB15" s="2289">
        <v>954</v>
      </c>
      <c r="AC15" s="2289">
        <v>8849</v>
      </c>
      <c r="AD15" s="2289">
        <v>5271</v>
      </c>
      <c r="AE15" s="2289">
        <v>195496</v>
      </c>
      <c r="AF15" s="1209"/>
      <c r="AG15" s="1209"/>
      <c r="AQ15" s="2289"/>
      <c r="AR15" s="2289">
        <v>69013</v>
      </c>
      <c r="AS15" s="2289">
        <v>11811</v>
      </c>
      <c r="AT15" s="2289">
        <v>90226</v>
      </c>
      <c r="AU15" s="2289">
        <v>1851</v>
      </c>
      <c r="AV15" s="2289">
        <v>0</v>
      </c>
      <c r="AW15" s="2289">
        <v>528</v>
      </c>
      <c r="AX15" s="2289">
        <v>12341</v>
      </c>
      <c r="AY15" s="2289">
        <v>1307</v>
      </c>
      <c r="AZ15" s="2289">
        <v>187077</v>
      </c>
      <c r="BA15" s="1209"/>
      <c r="BB15" s="1209"/>
      <c r="BM15" s="1811" t="s">
        <v>1680</v>
      </c>
      <c r="BN15" s="1731">
        <v>58115</v>
      </c>
      <c r="BO15" s="1731">
        <v>9477</v>
      </c>
      <c r="BP15" s="1731">
        <v>89887</v>
      </c>
      <c r="BQ15" s="1731">
        <v>2789</v>
      </c>
      <c r="BR15" s="1731">
        <v>0</v>
      </c>
      <c r="BS15" s="1731">
        <v>1055</v>
      </c>
      <c r="BT15" s="1731">
        <v>8774</v>
      </c>
      <c r="BU15" s="1731">
        <v>1343</v>
      </c>
      <c r="BV15" s="1731">
        <v>171440</v>
      </c>
      <c r="BW15" s="1209"/>
      <c r="BX15" s="1209"/>
      <c r="CI15" s="1731">
        <v>49463</v>
      </c>
      <c r="CJ15" s="1731">
        <v>7967</v>
      </c>
      <c r="CK15" s="1731">
        <v>87749</v>
      </c>
      <c r="CL15" s="1731">
        <v>2856</v>
      </c>
      <c r="CM15" s="2099">
        <v>439</v>
      </c>
      <c r="CN15" s="1731">
        <v>1009</v>
      </c>
      <c r="CO15" s="1731">
        <v>5814</v>
      </c>
      <c r="CP15" s="1731">
        <v>1379</v>
      </c>
      <c r="CQ15" s="1731">
        <v>156676</v>
      </c>
      <c r="CR15" s="1209"/>
      <c r="CS15" s="1209"/>
      <c r="DD15" s="1731">
        <v>42333</v>
      </c>
      <c r="DE15" s="1731">
        <v>8635</v>
      </c>
      <c r="DF15" s="1731">
        <v>87054</v>
      </c>
      <c r="DG15" s="1731">
        <v>3450</v>
      </c>
      <c r="DH15" s="2099">
        <v>401</v>
      </c>
      <c r="DI15" s="1731">
        <v>807</v>
      </c>
      <c r="DJ15" s="1731">
        <v>5400</v>
      </c>
      <c r="DK15" s="1731">
        <v>1231</v>
      </c>
      <c r="DL15" s="1731">
        <v>149311</v>
      </c>
      <c r="DM15" s="1209"/>
      <c r="DN15" s="1209"/>
      <c r="DY15" s="1731">
        <v>52369</v>
      </c>
      <c r="DZ15" s="1731">
        <v>6053</v>
      </c>
      <c r="EA15" s="1731">
        <v>88764</v>
      </c>
      <c r="EB15" s="1731">
        <v>1987</v>
      </c>
      <c r="EC15" s="2099">
        <v>364</v>
      </c>
      <c r="ED15" s="1731">
        <v>1338</v>
      </c>
      <c r="EE15" s="1731">
        <v>2006</v>
      </c>
      <c r="EF15" s="1731">
        <v>7716</v>
      </c>
      <c r="EG15" s="1731">
        <v>160597</v>
      </c>
      <c r="EH15" s="1209"/>
      <c r="EI15" s="1209"/>
      <c r="ET15" s="1738">
        <v>42161</v>
      </c>
      <c r="EU15" s="1738">
        <v>7637</v>
      </c>
      <c r="EV15" s="1738">
        <v>75159</v>
      </c>
      <c r="EW15" s="1738">
        <v>13560</v>
      </c>
      <c r="EX15" s="1814">
        <v>226</v>
      </c>
      <c r="EY15" s="1738">
        <v>904</v>
      </c>
      <c r="EZ15" s="1738">
        <v>2363</v>
      </c>
      <c r="FA15" s="1738">
        <v>8196</v>
      </c>
      <c r="FB15" s="1738">
        <v>150206</v>
      </c>
      <c r="FC15" s="1209"/>
      <c r="FD15" s="1209"/>
      <c r="FO15" s="1738">
        <v>43403</v>
      </c>
      <c r="FP15" s="1738">
        <v>7790</v>
      </c>
      <c r="FQ15" s="1738">
        <v>79477</v>
      </c>
      <c r="FR15" s="1738">
        <v>13646</v>
      </c>
      <c r="FS15" s="1814">
        <v>138</v>
      </c>
      <c r="FT15" s="1738">
        <v>1247</v>
      </c>
      <c r="FU15" s="1738">
        <v>4059</v>
      </c>
      <c r="FV15" s="1738">
        <v>5938</v>
      </c>
      <c r="FW15" s="1738">
        <v>155698</v>
      </c>
      <c r="FX15" s="1209"/>
      <c r="FY15" s="1209"/>
      <c r="GJ15" s="1738">
        <v>41476</v>
      </c>
      <c r="GK15" s="1738">
        <v>7274</v>
      </c>
      <c r="GL15" s="1738">
        <v>80208</v>
      </c>
      <c r="GM15" s="1738">
        <v>12386</v>
      </c>
      <c r="GN15" s="1814">
        <v>0</v>
      </c>
      <c r="GO15" s="1738">
        <v>474</v>
      </c>
      <c r="GP15" s="1738">
        <v>3581</v>
      </c>
      <c r="GQ15" s="1738">
        <v>2115</v>
      </c>
      <c r="GR15" s="1738">
        <v>147514</v>
      </c>
      <c r="GS15" s="1209"/>
      <c r="GT15" s="1209"/>
      <c r="HE15" s="1742">
        <v>29132</v>
      </c>
      <c r="HF15" s="1742">
        <v>9336</v>
      </c>
      <c r="HG15" s="1742">
        <v>99407</v>
      </c>
      <c r="HH15" s="1742">
        <v>13195</v>
      </c>
      <c r="HI15" s="1742">
        <v>2063</v>
      </c>
      <c r="HJ15" s="1742">
        <v>671</v>
      </c>
      <c r="HK15" s="1742">
        <v>1918</v>
      </c>
      <c r="HL15" s="1742">
        <v>2704</v>
      </c>
      <c r="HM15" s="1742">
        <v>158427</v>
      </c>
      <c r="HN15" s="1209"/>
      <c r="HO15" s="1209"/>
      <c r="HZ15" s="1738">
        <v>23967.688672449596</v>
      </c>
      <c r="IA15" s="1738">
        <v>8662.637208099999</v>
      </c>
      <c r="IB15" s="1738">
        <v>93305.219539680009</v>
      </c>
      <c r="IC15" s="1738">
        <v>13296.860118639994</v>
      </c>
      <c r="ID15" s="1814">
        <v>410.13967971000005</v>
      </c>
      <c r="IE15" s="1738">
        <v>1679.4533407700001</v>
      </c>
      <c r="IF15" s="1738">
        <v>1595.8798886989998</v>
      </c>
      <c r="IG15" s="1738">
        <v>1894.8939178000146</v>
      </c>
      <c r="IH15" s="1738">
        <v>144812.77236584865</v>
      </c>
      <c r="II15" s="1209"/>
      <c r="IJ15" s="1209"/>
    </row>
    <row r="16" spans="1:254" ht="5.25" customHeight="1" thickBot="1">
      <c r="A16" s="1575"/>
      <c r="B16" s="1813"/>
      <c r="C16" s="1812"/>
      <c r="D16" s="1812"/>
      <c r="E16" s="1812"/>
      <c r="F16" s="1812"/>
      <c r="G16" s="1812"/>
      <c r="H16" s="1812"/>
      <c r="I16" s="1812"/>
      <c r="J16" s="1812"/>
      <c r="K16" s="1812"/>
      <c r="L16" s="1209"/>
      <c r="M16" s="1209"/>
      <c r="W16" s="1812"/>
      <c r="X16" s="1812"/>
      <c r="Y16" s="1812"/>
      <c r="Z16" s="1812"/>
      <c r="AA16" s="1812"/>
      <c r="AB16" s="1812"/>
      <c r="AC16" s="1812"/>
      <c r="AD16" s="1812"/>
      <c r="AE16" s="1812"/>
      <c r="AF16" s="1209"/>
      <c r="AG16" s="1209"/>
      <c r="AQ16" s="1812"/>
      <c r="AR16" s="1812"/>
      <c r="AS16" s="1812"/>
      <c r="AT16" s="1812"/>
      <c r="AU16" s="1812"/>
      <c r="AV16" s="1812"/>
      <c r="AW16" s="1812"/>
      <c r="AX16" s="1812"/>
      <c r="AY16" s="1812"/>
      <c r="AZ16" s="1812"/>
      <c r="BA16" s="1209"/>
      <c r="BB16" s="1209"/>
      <c r="BM16" s="1813"/>
      <c r="BN16" s="1812"/>
      <c r="BO16" s="1812"/>
      <c r="BP16" s="1812"/>
      <c r="BQ16" s="1812"/>
      <c r="BR16" s="1812"/>
      <c r="BS16" s="1812"/>
      <c r="BT16" s="1812"/>
      <c r="BU16" s="1812"/>
      <c r="BV16" s="1812"/>
      <c r="BW16" s="1209"/>
      <c r="BX16" s="1209"/>
      <c r="CI16" s="1812"/>
      <c r="CJ16" s="1812"/>
      <c r="CK16" s="1812"/>
      <c r="CL16" s="1812"/>
      <c r="CM16" s="1812"/>
      <c r="CN16" s="1812"/>
      <c r="CO16" s="1812"/>
      <c r="CP16" s="1812"/>
      <c r="CQ16" s="1812"/>
      <c r="CR16" s="1209"/>
      <c r="CS16" s="1209"/>
      <c r="DD16" s="1812"/>
      <c r="DE16" s="1812"/>
      <c r="DF16" s="1812"/>
      <c r="DG16" s="1812"/>
      <c r="DH16" s="1812"/>
      <c r="DI16" s="1812"/>
      <c r="DJ16" s="1812"/>
      <c r="DK16" s="1812"/>
      <c r="DL16" s="1812"/>
      <c r="DM16" s="1209"/>
      <c r="DN16" s="1209"/>
      <c r="DY16" s="1812"/>
      <c r="DZ16" s="1812"/>
      <c r="EA16" s="1812"/>
      <c r="EB16" s="1812"/>
      <c r="EC16" s="1812"/>
      <c r="ED16" s="1812"/>
      <c r="EE16" s="1812"/>
      <c r="EF16" s="1812"/>
      <c r="EG16" s="1812"/>
      <c r="EH16" s="1209"/>
      <c r="EI16" s="1209"/>
      <c r="ET16" s="1812"/>
      <c r="EU16" s="1812"/>
      <c r="EV16" s="1812"/>
      <c r="EW16" s="1812"/>
      <c r="EX16" s="1812"/>
      <c r="EY16" s="1812"/>
      <c r="EZ16" s="1812"/>
      <c r="FA16" s="1812"/>
      <c r="FB16" s="1812"/>
      <c r="FC16" s="1209"/>
      <c r="FD16" s="1209"/>
      <c r="FO16" s="1812"/>
      <c r="FP16" s="1812"/>
      <c r="FQ16" s="1812"/>
      <c r="FR16" s="1812"/>
      <c r="FS16" s="1812"/>
      <c r="FT16" s="1812"/>
      <c r="FU16" s="1812"/>
      <c r="FV16" s="1812"/>
      <c r="FW16" s="1812"/>
      <c r="FX16" s="1209"/>
      <c r="FY16" s="1209"/>
      <c r="GJ16" s="1812"/>
      <c r="GK16" s="1812"/>
      <c r="GL16" s="1812"/>
      <c r="GM16" s="1812"/>
      <c r="GN16" s="1812"/>
      <c r="GO16" s="1812"/>
      <c r="GP16" s="1812"/>
      <c r="GQ16" s="1812"/>
      <c r="GR16" s="1812"/>
      <c r="GS16" s="1209"/>
      <c r="GT16" s="1209"/>
      <c r="HE16" s="1812"/>
      <c r="HF16" s="1812"/>
      <c r="HG16" s="1812"/>
      <c r="HH16" s="1812"/>
      <c r="HI16" s="1812"/>
      <c r="HJ16" s="1812"/>
      <c r="HK16" s="1812"/>
      <c r="HL16" s="1812"/>
      <c r="HM16" s="1812"/>
      <c r="HN16" s="1209"/>
      <c r="HO16" s="1209"/>
      <c r="HZ16" s="1812"/>
      <c r="IA16" s="1812"/>
      <c r="IB16" s="1812"/>
      <c r="IC16" s="1812"/>
      <c r="ID16" s="1812"/>
      <c r="IE16" s="1812"/>
      <c r="IF16" s="1812"/>
      <c r="IG16" s="1812"/>
      <c r="IH16" s="1812"/>
      <c r="II16" s="1209"/>
      <c r="IJ16" s="1209"/>
    </row>
    <row r="17" spans="1:253" ht="53.4" thickBot="1">
      <c r="A17" s="1575"/>
      <c r="B17" s="1806" t="s">
        <v>1670</v>
      </c>
      <c r="C17" s="1807">
        <v>0.1</v>
      </c>
      <c r="D17" s="1807">
        <v>0.15</v>
      </c>
      <c r="E17" s="1807">
        <v>0.2</v>
      </c>
      <c r="F17" s="1807">
        <v>0.25</v>
      </c>
      <c r="G17" s="1807">
        <v>0.35</v>
      </c>
      <c r="H17" s="1807">
        <v>0.5</v>
      </c>
      <c r="I17" s="1807">
        <v>1</v>
      </c>
      <c r="J17" s="1808" t="s">
        <v>1653</v>
      </c>
      <c r="K17" s="1809" t="s">
        <v>1701</v>
      </c>
      <c r="L17" s="1209"/>
      <c r="M17" s="1209"/>
      <c r="W17" s="1807">
        <v>0.1</v>
      </c>
      <c r="X17" s="1807">
        <v>0.15</v>
      </c>
      <c r="Y17" s="1807">
        <v>0.2</v>
      </c>
      <c r="Z17" s="1807">
        <v>0.25</v>
      </c>
      <c r="AA17" s="1807">
        <v>0.35</v>
      </c>
      <c r="AB17" s="1807">
        <v>0.5</v>
      </c>
      <c r="AC17" s="1807">
        <v>1</v>
      </c>
      <c r="AD17" s="1808" t="s">
        <v>1653</v>
      </c>
      <c r="AE17" s="1809" t="s">
        <v>1701</v>
      </c>
      <c r="AF17" s="1209"/>
      <c r="AG17" s="1209"/>
      <c r="AQ17" s="1807"/>
      <c r="AR17" s="1807">
        <v>0.1</v>
      </c>
      <c r="AS17" s="1807">
        <v>0.15</v>
      </c>
      <c r="AT17" s="1807">
        <v>0.2</v>
      </c>
      <c r="AU17" s="1807">
        <v>0.25</v>
      </c>
      <c r="AV17" s="1807">
        <v>0.35</v>
      </c>
      <c r="AW17" s="1807">
        <v>0.5</v>
      </c>
      <c r="AX17" s="1807">
        <v>1</v>
      </c>
      <c r="AY17" s="1808" t="s">
        <v>1653</v>
      </c>
      <c r="AZ17" s="1809" t="s">
        <v>1701</v>
      </c>
      <c r="BA17" s="1209"/>
      <c r="BB17" s="1209"/>
      <c r="BM17" s="1806" t="s">
        <v>1670</v>
      </c>
      <c r="BN17" s="1807">
        <v>0.1</v>
      </c>
      <c r="BO17" s="1807">
        <v>0.15</v>
      </c>
      <c r="BP17" s="1807">
        <v>0.2</v>
      </c>
      <c r="BQ17" s="1807">
        <v>0.25</v>
      </c>
      <c r="BR17" s="1807">
        <v>0.35</v>
      </c>
      <c r="BS17" s="1807">
        <v>0.5</v>
      </c>
      <c r="BT17" s="1807">
        <v>1</v>
      </c>
      <c r="BU17" s="1808" t="s">
        <v>1653</v>
      </c>
      <c r="BV17" s="1809" t="s">
        <v>1701</v>
      </c>
      <c r="BW17" s="1209"/>
      <c r="BX17" s="1209"/>
      <c r="CI17" s="1807">
        <v>0.1</v>
      </c>
      <c r="CJ17" s="1807">
        <v>0.15</v>
      </c>
      <c r="CK17" s="1807">
        <v>0.2</v>
      </c>
      <c r="CL17" s="1807">
        <v>0.25</v>
      </c>
      <c r="CM17" s="1807">
        <v>0.35</v>
      </c>
      <c r="CN17" s="1807">
        <v>0.5</v>
      </c>
      <c r="CO17" s="1807">
        <v>1</v>
      </c>
      <c r="CP17" s="1808" t="s">
        <v>1653</v>
      </c>
      <c r="CQ17" s="1809" t="s">
        <v>1701</v>
      </c>
      <c r="CR17" s="1209"/>
      <c r="CS17" s="1209"/>
      <c r="DD17" s="1807">
        <v>0.1</v>
      </c>
      <c r="DE17" s="1807">
        <v>0.15</v>
      </c>
      <c r="DF17" s="1807">
        <v>0.2</v>
      </c>
      <c r="DG17" s="1807">
        <v>0.25</v>
      </c>
      <c r="DH17" s="1807">
        <v>0.35</v>
      </c>
      <c r="DI17" s="1807">
        <v>0.5</v>
      </c>
      <c r="DJ17" s="1807">
        <v>1</v>
      </c>
      <c r="DK17" s="1808" t="s">
        <v>1653</v>
      </c>
      <c r="DL17" s="1809" t="s">
        <v>1701</v>
      </c>
      <c r="DM17" s="1209"/>
      <c r="DN17" s="1209"/>
      <c r="DY17" s="1807">
        <v>0.1</v>
      </c>
      <c r="DZ17" s="1807">
        <v>0.15</v>
      </c>
      <c r="EA17" s="1807">
        <v>0.2</v>
      </c>
      <c r="EB17" s="1807">
        <v>0.25</v>
      </c>
      <c r="EC17" s="1807">
        <v>0.35</v>
      </c>
      <c r="ED17" s="1807">
        <v>0.5</v>
      </c>
      <c r="EE17" s="1807">
        <v>1</v>
      </c>
      <c r="EF17" s="1808" t="s">
        <v>1653</v>
      </c>
      <c r="EG17" s="1809" t="s">
        <v>1701</v>
      </c>
      <c r="EH17" s="1209"/>
      <c r="EI17" s="1209"/>
      <c r="ET17" s="1807">
        <v>0.1</v>
      </c>
      <c r="EU17" s="1807">
        <v>0.15</v>
      </c>
      <c r="EV17" s="1807">
        <v>0.2</v>
      </c>
      <c r="EW17" s="1807">
        <v>0.25</v>
      </c>
      <c r="EX17" s="1807">
        <v>0.35</v>
      </c>
      <c r="EY17" s="1807">
        <v>0.5</v>
      </c>
      <c r="EZ17" s="1807">
        <v>1</v>
      </c>
      <c r="FA17" s="1808" t="s">
        <v>1653</v>
      </c>
      <c r="FB17" s="1809" t="s">
        <v>1701</v>
      </c>
      <c r="FC17" s="1209"/>
      <c r="FD17" s="1209"/>
      <c r="FO17" s="1807">
        <v>0.1</v>
      </c>
      <c r="FP17" s="1807">
        <v>0.15</v>
      </c>
      <c r="FQ17" s="1807">
        <v>0.2</v>
      </c>
      <c r="FR17" s="1807">
        <v>0.25</v>
      </c>
      <c r="FS17" s="1807">
        <v>0.35</v>
      </c>
      <c r="FT17" s="1807">
        <v>0.5</v>
      </c>
      <c r="FU17" s="1807">
        <v>1</v>
      </c>
      <c r="FV17" s="1808" t="s">
        <v>1653</v>
      </c>
      <c r="FW17" s="1809" t="s">
        <v>1701</v>
      </c>
      <c r="FX17" s="1209"/>
      <c r="FY17" s="1209"/>
      <c r="GJ17" s="1807">
        <v>0.1</v>
      </c>
      <c r="GK17" s="1807">
        <v>0.15</v>
      </c>
      <c r="GL17" s="1807">
        <v>0.2</v>
      </c>
      <c r="GM17" s="1807">
        <v>0.25</v>
      </c>
      <c r="GN17" s="1807">
        <v>0.35</v>
      </c>
      <c r="GO17" s="1807">
        <v>0.5</v>
      </c>
      <c r="GP17" s="1807">
        <v>1</v>
      </c>
      <c r="GQ17" s="1808" t="s">
        <v>1653</v>
      </c>
      <c r="GR17" s="1809" t="s">
        <v>1701</v>
      </c>
      <c r="GS17" s="1209"/>
      <c r="GT17" s="1209"/>
      <c r="HE17" s="1807">
        <v>0.1</v>
      </c>
      <c r="HF17" s="1807">
        <v>0.15</v>
      </c>
      <c r="HG17" s="1807">
        <v>0.2</v>
      </c>
      <c r="HH17" s="1807">
        <v>0.25</v>
      </c>
      <c r="HI17" s="1807">
        <v>0.35</v>
      </c>
      <c r="HJ17" s="1807">
        <v>0.5</v>
      </c>
      <c r="HK17" s="1807">
        <v>1</v>
      </c>
      <c r="HL17" s="1808" t="s">
        <v>1653</v>
      </c>
      <c r="HM17" s="1809" t="s">
        <v>1701</v>
      </c>
      <c r="HN17" s="1209"/>
      <c r="HO17" s="1209"/>
      <c r="HZ17" s="1807">
        <v>0.1</v>
      </c>
      <c r="IA17" s="1807">
        <v>0.15</v>
      </c>
      <c r="IB17" s="1807">
        <v>0.2</v>
      </c>
      <c r="IC17" s="1807">
        <v>0.25</v>
      </c>
      <c r="ID17" s="1807">
        <v>0.35</v>
      </c>
      <c r="IE17" s="1807">
        <v>0.5</v>
      </c>
      <c r="IF17" s="1807">
        <v>1</v>
      </c>
      <c r="IG17" s="1808" t="s">
        <v>1653</v>
      </c>
      <c r="IH17" s="1809" t="s">
        <v>1701</v>
      </c>
      <c r="II17" s="1209"/>
      <c r="IJ17" s="1209"/>
    </row>
    <row r="18" spans="1:253">
      <c r="B18" s="1811" t="s">
        <v>1681</v>
      </c>
      <c r="C18" s="2453">
        <v>0</v>
      </c>
      <c r="D18" s="2453">
        <v>0</v>
      </c>
      <c r="E18" s="2453">
        <v>0</v>
      </c>
      <c r="F18" s="2453">
        <v>0</v>
      </c>
      <c r="G18" s="2453">
        <v>0</v>
      </c>
      <c r="H18" s="2453">
        <v>0</v>
      </c>
      <c r="I18" s="2453">
        <v>0</v>
      </c>
      <c r="J18" s="2453">
        <v>0</v>
      </c>
      <c r="K18" s="2453">
        <v>0</v>
      </c>
      <c r="L18" s="1209"/>
      <c r="M18" s="1209"/>
      <c r="W18" s="2289">
        <v>0</v>
      </c>
      <c r="X18" s="2289">
        <v>0</v>
      </c>
      <c r="Y18" s="2289">
        <v>0</v>
      </c>
      <c r="Z18" s="2289">
        <v>0</v>
      </c>
      <c r="AA18" s="2289">
        <v>0</v>
      </c>
      <c r="AB18" s="2289">
        <v>0</v>
      </c>
      <c r="AC18" s="2289">
        <v>0</v>
      </c>
      <c r="AD18" s="2289">
        <v>0</v>
      </c>
      <c r="AE18" s="2289">
        <v>0</v>
      </c>
      <c r="AF18" s="1209"/>
      <c r="AG18" s="1209"/>
      <c r="AQ18" s="2289"/>
      <c r="AR18" s="2290" t="s">
        <v>1365</v>
      </c>
      <c r="AS18" s="2289">
        <v>0</v>
      </c>
      <c r="AT18" s="2289">
        <v>0</v>
      </c>
      <c r="AU18" s="2289">
        <v>0</v>
      </c>
      <c r="AV18" s="2289">
        <v>0</v>
      </c>
      <c r="AW18" s="2289">
        <v>0</v>
      </c>
      <c r="AX18" s="2289">
        <v>0</v>
      </c>
      <c r="AY18" s="2289">
        <v>0</v>
      </c>
      <c r="AZ18" s="2289">
        <v>0</v>
      </c>
      <c r="BA18" s="1209"/>
      <c r="BB18" s="1209"/>
      <c r="BM18" s="1811" t="s">
        <v>1681</v>
      </c>
      <c r="BN18" s="1731">
        <v>0</v>
      </c>
      <c r="BO18" s="1731">
        <v>0</v>
      </c>
      <c r="BP18" s="1731">
        <v>0</v>
      </c>
      <c r="BQ18" s="1731">
        <v>0</v>
      </c>
      <c r="BR18" s="1731">
        <v>0</v>
      </c>
      <c r="BS18" s="1731">
        <v>0</v>
      </c>
      <c r="BT18" s="1731">
        <v>0</v>
      </c>
      <c r="BU18" s="1731">
        <v>0</v>
      </c>
      <c r="BV18" s="1731">
        <v>0</v>
      </c>
      <c r="BW18" s="1209"/>
      <c r="BX18" s="1209"/>
      <c r="CI18" s="1731">
        <v>0</v>
      </c>
      <c r="CJ18" s="1731">
        <v>0</v>
      </c>
      <c r="CK18" s="1731">
        <v>0</v>
      </c>
      <c r="CL18" s="1731">
        <v>0</v>
      </c>
      <c r="CM18" s="1731">
        <v>0</v>
      </c>
      <c r="CN18" s="1731">
        <v>0</v>
      </c>
      <c r="CO18" s="1731">
        <v>0</v>
      </c>
      <c r="CP18" s="1731">
        <v>0</v>
      </c>
      <c r="CQ18" s="1731">
        <v>0</v>
      </c>
      <c r="CR18" s="1209"/>
      <c r="CS18" s="1209"/>
      <c r="DD18" s="1731">
        <v>0</v>
      </c>
      <c r="DE18" s="1731">
        <v>0</v>
      </c>
      <c r="DF18" s="1731">
        <v>0</v>
      </c>
      <c r="DG18" s="1731">
        <v>0</v>
      </c>
      <c r="DH18" s="1731">
        <v>0</v>
      </c>
      <c r="DI18" s="1731">
        <v>0</v>
      </c>
      <c r="DJ18" s="1731">
        <v>0</v>
      </c>
      <c r="DK18" s="1731">
        <v>0</v>
      </c>
      <c r="DL18" s="1731">
        <v>0</v>
      </c>
      <c r="DM18" s="1209"/>
      <c r="DN18" s="1209"/>
      <c r="DY18" s="1731">
        <v>0</v>
      </c>
      <c r="DZ18" s="1731">
        <v>0</v>
      </c>
      <c r="EA18" s="1731">
        <v>0</v>
      </c>
      <c r="EB18" s="1731">
        <v>0</v>
      </c>
      <c r="EC18" s="1731">
        <v>0</v>
      </c>
      <c r="ED18" s="1731">
        <v>0</v>
      </c>
      <c r="EE18" s="1731">
        <v>0</v>
      </c>
      <c r="EF18" s="1731">
        <v>0</v>
      </c>
      <c r="EG18" s="1731">
        <v>0</v>
      </c>
      <c r="EH18" s="1209"/>
      <c r="EI18" s="1209"/>
      <c r="ET18" s="1738">
        <v>0</v>
      </c>
      <c r="EU18" s="1738">
        <v>0</v>
      </c>
      <c r="EV18" s="1738">
        <v>0</v>
      </c>
      <c r="EW18" s="1738">
        <v>0</v>
      </c>
      <c r="EX18" s="1738">
        <v>0</v>
      </c>
      <c r="EY18" s="1738">
        <v>0</v>
      </c>
      <c r="EZ18" s="1738">
        <v>0</v>
      </c>
      <c r="FA18" s="1738">
        <v>0</v>
      </c>
      <c r="FB18" s="1738">
        <v>0</v>
      </c>
      <c r="FC18" s="1209"/>
      <c r="FD18" s="1209"/>
      <c r="FO18" s="1738">
        <v>0</v>
      </c>
      <c r="FP18" s="1738">
        <v>0</v>
      </c>
      <c r="FQ18" s="1738">
        <v>0</v>
      </c>
      <c r="FR18" s="1738">
        <v>0</v>
      </c>
      <c r="FS18" s="1738">
        <v>0</v>
      </c>
      <c r="FT18" s="1738">
        <v>0</v>
      </c>
      <c r="FU18" s="1738">
        <v>0</v>
      </c>
      <c r="FV18" s="1738">
        <v>0</v>
      </c>
      <c r="FW18" s="1738">
        <v>0</v>
      </c>
      <c r="FX18" s="1209"/>
      <c r="FY18" s="1209"/>
      <c r="GJ18" s="1738">
        <v>0</v>
      </c>
      <c r="GK18" s="1738">
        <v>0</v>
      </c>
      <c r="GL18" s="1738">
        <v>0</v>
      </c>
      <c r="GM18" s="1738">
        <v>0</v>
      </c>
      <c r="GN18" s="1738">
        <v>0</v>
      </c>
      <c r="GO18" s="1738">
        <v>0</v>
      </c>
      <c r="GP18" s="1738">
        <v>0</v>
      </c>
      <c r="GQ18" s="1738">
        <v>0</v>
      </c>
      <c r="GR18" s="1738">
        <v>0</v>
      </c>
      <c r="GS18" s="1209"/>
      <c r="GT18" s="1209"/>
      <c r="HE18" s="1742">
        <v>0</v>
      </c>
      <c r="HF18" s="1742">
        <v>0</v>
      </c>
      <c r="HG18" s="1742">
        <v>0</v>
      </c>
      <c r="HH18" s="1742">
        <v>0</v>
      </c>
      <c r="HI18" s="1742">
        <v>0</v>
      </c>
      <c r="HJ18" s="1742">
        <v>0</v>
      </c>
      <c r="HK18" s="1742">
        <v>0</v>
      </c>
      <c r="HL18" s="1742">
        <v>0</v>
      </c>
      <c r="HM18" s="1742">
        <v>0</v>
      </c>
      <c r="HN18" s="1209"/>
      <c r="HO18" s="1209"/>
      <c r="HZ18" s="1738">
        <v>0</v>
      </c>
      <c r="IA18" s="1738">
        <v>0</v>
      </c>
      <c r="IB18" s="1738">
        <v>0</v>
      </c>
      <c r="IC18" s="1738">
        <v>0</v>
      </c>
      <c r="ID18" s="1738">
        <v>0</v>
      </c>
      <c r="IE18" s="1738">
        <v>0</v>
      </c>
      <c r="IF18" s="1738">
        <v>0</v>
      </c>
      <c r="IG18" s="1738">
        <v>0</v>
      </c>
      <c r="IH18" s="1738">
        <v>0</v>
      </c>
      <c r="II18" s="1209"/>
      <c r="IJ18" s="1209"/>
    </row>
    <row r="19" spans="1:253" ht="5.25" customHeight="1" thickBot="1">
      <c r="B19" s="1202"/>
      <c r="C19" s="1209"/>
      <c r="D19" s="1209"/>
      <c r="E19" s="1209"/>
      <c r="F19" s="1209"/>
      <c r="G19" s="1209"/>
      <c r="H19" s="1209"/>
      <c r="I19" s="1209"/>
      <c r="J19" s="1209"/>
      <c r="K19" s="1209"/>
      <c r="L19" s="1209"/>
      <c r="M19" s="1209"/>
      <c r="W19" s="1209"/>
      <c r="X19" s="1209"/>
      <c r="Y19" s="1209"/>
      <c r="Z19" s="1209"/>
      <c r="AA19" s="1209"/>
      <c r="AB19" s="1209"/>
      <c r="AC19" s="1209"/>
      <c r="AD19" s="1209"/>
      <c r="AE19" s="1209"/>
      <c r="AF19" s="1209"/>
      <c r="AG19" s="1209"/>
      <c r="AQ19" s="1209"/>
      <c r="AR19" s="1209"/>
      <c r="AS19" s="1209"/>
      <c r="AT19" s="1209"/>
      <c r="AU19" s="1209"/>
      <c r="AV19" s="1209"/>
      <c r="AW19" s="1209"/>
      <c r="AX19" s="1209"/>
      <c r="AY19" s="1209"/>
      <c r="AZ19" s="1209"/>
      <c r="BA19" s="1209"/>
      <c r="BB19" s="1209"/>
      <c r="BM19" s="1202"/>
      <c r="BN19" s="1209"/>
      <c r="BO19" s="1209"/>
      <c r="BP19" s="1209"/>
      <c r="BQ19" s="1209"/>
      <c r="BR19" s="1209"/>
      <c r="BS19" s="1209"/>
      <c r="BT19" s="1209"/>
      <c r="BU19" s="1209"/>
      <c r="BV19" s="1209"/>
      <c r="BW19" s="1209"/>
      <c r="BX19" s="1209"/>
      <c r="CI19" s="1209"/>
      <c r="CJ19" s="1209"/>
      <c r="CK19" s="1209"/>
      <c r="CL19" s="1209"/>
      <c r="CM19" s="1209"/>
      <c r="CN19" s="1209"/>
      <c r="CO19" s="1209"/>
      <c r="CP19" s="1209"/>
      <c r="CQ19" s="1209"/>
      <c r="CR19" s="1209"/>
      <c r="CS19" s="1209"/>
      <c r="DD19" s="1209"/>
      <c r="DE19" s="1209"/>
      <c r="DF19" s="1209"/>
      <c r="DG19" s="1209"/>
      <c r="DH19" s="1209"/>
      <c r="DI19" s="1209"/>
      <c r="DJ19" s="1209"/>
      <c r="DK19" s="1209"/>
      <c r="DL19" s="1209"/>
      <c r="DM19" s="1209"/>
      <c r="DN19" s="1209"/>
      <c r="DY19" s="1209"/>
      <c r="DZ19" s="1209"/>
      <c r="EA19" s="1209"/>
      <c r="EB19" s="1209"/>
      <c r="EC19" s="1209"/>
      <c r="ED19" s="1209"/>
      <c r="EE19" s="1209"/>
      <c r="EF19" s="1209"/>
      <c r="EG19" s="1209"/>
      <c r="EH19" s="1209"/>
      <c r="EI19" s="1209"/>
      <c r="ET19" s="1209"/>
      <c r="EU19" s="1209"/>
      <c r="EV19" s="1209"/>
      <c r="EW19" s="1209"/>
      <c r="EX19" s="1209"/>
      <c r="EY19" s="1209"/>
      <c r="EZ19" s="1209"/>
      <c r="FA19" s="1209"/>
      <c r="FB19" s="1209"/>
      <c r="FC19" s="1209"/>
      <c r="FD19" s="1209"/>
      <c r="FO19" s="1209"/>
      <c r="FP19" s="1209"/>
      <c r="FQ19" s="1209"/>
      <c r="FR19" s="1209"/>
      <c r="FS19" s="1209"/>
      <c r="FT19" s="1209"/>
      <c r="FU19" s="1209"/>
      <c r="FV19" s="1209"/>
      <c r="FW19" s="1209"/>
      <c r="FX19" s="1209"/>
      <c r="FY19" s="1209"/>
      <c r="GJ19" s="1209"/>
      <c r="GK19" s="1209"/>
      <c r="GL19" s="1209"/>
      <c r="GM19" s="1209"/>
      <c r="GN19" s="1209"/>
      <c r="GO19" s="1209"/>
      <c r="GP19" s="1209"/>
      <c r="GQ19" s="1209"/>
      <c r="GR19" s="1209"/>
      <c r="GS19" s="1209"/>
      <c r="GT19" s="1209"/>
      <c r="HE19" s="1209"/>
      <c r="HF19" s="1209"/>
      <c r="HG19" s="1209"/>
      <c r="HH19" s="1209"/>
      <c r="HI19" s="1209"/>
      <c r="HJ19" s="1209"/>
      <c r="HK19" s="1209"/>
      <c r="HL19" s="1209"/>
      <c r="HM19" s="1209"/>
      <c r="HN19" s="1209"/>
      <c r="HO19" s="1209"/>
      <c r="HZ19" s="1209"/>
      <c r="IA19" s="1209"/>
      <c r="IB19" s="1209"/>
      <c r="IC19" s="1209"/>
      <c r="ID19" s="1209"/>
      <c r="IE19" s="1209"/>
      <c r="IF19" s="1209"/>
      <c r="IG19" s="1209"/>
      <c r="IH19" s="1209"/>
      <c r="II19" s="1209"/>
      <c r="IJ19" s="1209"/>
    </row>
    <row r="20" spans="1:253" ht="53.4" thickBot="1">
      <c r="B20" s="1806" t="s">
        <v>1670</v>
      </c>
      <c r="C20" s="1807">
        <v>0.2</v>
      </c>
      <c r="D20" s="1807">
        <v>0.5</v>
      </c>
      <c r="E20" s="1807">
        <v>0.65</v>
      </c>
      <c r="F20" s="1807">
        <v>0.75</v>
      </c>
      <c r="G20" s="1807">
        <v>0.8</v>
      </c>
      <c r="H20" s="1807">
        <v>0.85</v>
      </c>
      <c r="I20" s="1807">
        <v>1</v>
      </c>
      <c r="J20" s="1807">
        <v>1.3</v>
      </c>
      <c r="K20" s="1808" t="s">
        <v>3009</v>
      </c>
      <c r="L20" s="1808" t="s">
        <v>1653</v>
      </c>
      <c r="M20" s="1809" t="s">
        <v>1701</v>
      </c>
      <c r="W20" s="1807">
        <v>0.2</v>
      </c>
      <c r="X20" s="1807">
        <v>0.5</v>
      </c>
      <c r="Y20" s="1807">
        <v>0.65</v>
      </c>
      <c r="Z20" s="1807">
        <v>0.75</v>
      </c>
      <c r="AA20" s="1807">
        <v>0.8</v>
      </c>
      <c r="AB20" s="1807">
        <v>0.85</v>
      </c>
      <c r="AC20" s="1807">
        <v>1</v>
      </c>
      <c r="AD20" s="1807">
        <v>1.3</v>
      </c>
      <c r="AE20" s="1808" t="s">
        <v>3009</v>
      </c>
      <c r="AF20" s="1808" t="s">
        <v>1653</v>
      </c>
      <c r="AG20" s="1809" t="s">
        <v>1701</v>
      </c>
      <c r="AQ20" s="1807"/>
      <c r="AR20" s="1807">
        <v>0.2</v>
      </c>
      <c r="AS20" s="1807">
        <v>0.5</v>
      </c>
      <c r="AT20" s="1807">
        <v>0.65</v>
      </c>
      <c r="AU20" s="1807">
        <v>0.75</v>
      </c>
      <c r="AV20" s="1807">
        <v>0.8</v>
      </c>
      <c r="AW20" s="1807">
        <v>0.85</v>
      </c>
      <c r="AX20" s="1807">
        <v>1</v>
      </c>
      <c r="AY20" s="1807">
        <v>1.3</v>
      </c>
      <c r="AZ20" s="1807">
        <v>1.5</v>
      </c>
      <c r="BA20" s="1808" t="s">
        <v>1653</v>
      </c>
      <c r="BB20" s="1809" t="s">
        <v>1701</v>
      </c>
      <c r="BM20" s="1806" t="s">
        <v>1670</v>
      </c>
      <c r="BN20" s="1807">
        <v>0.2</v>
      </c>
      <c r="BO20" s="1807">
        <v>0.5</v>
      </c>
      <c r="BP20" s="1807">
        <v>0.65</v>
      </c>
      <c r="BQ20" s="1807">
        <v>0.75</v>
      </c>
      <c r="BR20" s="1807">
        <v>0.8</v>
      </c>
      <c r="BS20" s="1807">
        <v>0.85</v>
      </c>
      <c r="BT20" s="1807">
        <v>1</v>
      </c>
      <c r="BU20" s="1807">
        <v>1.3</v>
      </c>
      <c r="BV20" s="1807">
        <v>1.5</v>
      </c>
      <c r="BW20" s="1808" t="s">
        <v>1653</v>
      </c>
      <c r="BX20" s="1809" t="s">
        <v>1701</v>
      </c>
      <c r="CI20" s="1807">
        <v>0.2</v>
      </c>
      <c r="CJ20" s="1807">
        <v>0.5</v>
      </c>
      <c r="CK20" s="1807">
        <v>0.65</v>
      </c>
      <c r="CL20" s="1807">
        <v>0.75</v>
      </c>
      <c r="CM20" s="1807">
        <v>0.8</v>
      </c>
      <c r="CN20" s="1807">
        <v>0.85</v>
      </c>
      <c r="CO20" s="1807">
        <v>1</v>
      </c>
      <c r="CP20" s="1807">
        <v>1.3</v>
      </c>
      <c r="CQ20" s="1807">
        <v>1.5</v>
      </c>
      <c r="CR20" s="1808" t="s">
        <v>1653</v>
      </c>
      <c r="CS20" s="1809" t="s">
        <v>1701</v>
      </c>
      <c r="DD20" s="1807">
        <v>0.2</v>
      </c>
      <c r="DE20" s="1807">
        <v>0.5</v>
      </c>
      <c r="DF20" s="1807">
        <v>0.65</v>
      </c>
      <c r="DG20" s="1807">
        <v>0.75</v>
      </c>
      <c r="DH20" s="1807">
        <v>0.8</v>
      </c>
      <c r="DI20" s="1807">
        <v>0.85</v>
      </c>
      <c r="DJ20" s="1807">
        <v>1</v>
      </c>
      <c r="DK20" s="1807">
        <v>1.3</v>
      </c>
      <c r="DL20" s="1807">
        <v>1.5</v>
      </c>
      <c r="DM20" s="1808" t="s">
        <v>1653</v>
      </c>
      <c r="DN20" s="1809" t="s">
        <v>1701</v>
      </c>
      <c r="DY20" s="1807">
        <v>0.2</v>
      </c>
      <c r="DZ20" s="1807">
        <v>0.5</v>
      </c>
      <c r="EA20" s="1807">
        <v>0.65</v>
      </c>
      <c r="EB20" s="1807">
        <v>0.75</v>
      </c>
      <c r="EC20" s="1807">
        <v>0.8</v>
      </c>
      <c r="ED20" s="1807">
        <v>0.85</v>
      </c>
      <c r="EE20" s="1807">
        <v>1</v>
      </c>
      <c r="EF20" s="1807">
        <v>1.3</v>
      </c>
      <c r="EG20" s="1807">
        <v>1.5</v>
      </c>
      <c r="EH20" s="1808" t="s">
        <v>1653</v>
      </c>
      <c r="EI20" s="1809" t="s">
        <v>1701</v>
      </c>
      <c r="ET20" s="1807">
        <v>0.2</v>
      </c>
      <c r="EU20" s="1807">
        <v>0.5</v>
      </c>
      <c r="EV20" s="1807">
        <v>0.65</v>
      </c>
      <c r="EW20" s="1807">
        <v>0.75</v>
      </c>
      <c r="EX20" s="1807">
        <v>0.8</v>
      </c>
      <c r="EY20" s="1807">
        <v>0.85</v>
      </c>
      <c r="EZ20" s="1807">
        <v>1</v>
      </c>
      <c r="FA20" s="1807">
        <v>1.3</v>
      </c>
      <c r="FB20" s="1807">
        <v>1.5</v>
      </c>
      <c r="FC20" s="1808" t="s">
        <v>1653</v>
      </c>
      <c r="FD20" s="1809" t="s">
        <v>1701</v>
      </c>
      <c r="FO20" s="1807">
        <v>0.2</v>
      </c>
      <c r="FP20" s="1807">
        <v>0.5</v>
      </c>
      <c r="FQ20" s="1807">
        <v>0.65</v>
      </c>
      <c r="FR20" s="1807">
        <v>0.75</v>
      </c>
      <c r="FS20" s="1807">
        <v>0.8</v>
      </c>
      <c r="FT20" s="1807">
        <v>0.85</v>
      </c>
      <c r="FU20" s="1807">
        <v>1</v>
      </c>
      <c r="FV20" s="1807">
        <v>1.3</v>
      </c>
      <c r="FW20" s="1807">
        <v>1.5</v>
      </c>
      <c r="FX20" s="1808" t="s">
        <v>1653</v>
      </c>
      <c r="FY20" s="1809" t="s">
        <v>1701</v>
      </c>
      <c r="GJ20" s="1807">
        <v>0.2</v>
      </c>
      <c r="GK20" s="1807">
        <v>0.5</v>
      </c>
      <c r="GL20" s="1807">
        <v>0.65</v>
      </c>
      <c r="GM20" s="1807">
        <v>0.75</v>
      </c>
      <c r="GN20" s="1807">
        <v>0.8</v>
      </c>
      <c r="GO20" s="1807">
        <v>0.85</v>
      </c>
      <c r="GP20" s="1807">
        <v>1</v>
      </c>
      <c r="GQ20" s="1807">
        <v>1.3</v>
      </c>
      <c r="GR20" s="1807">
        <v>1.5</v>
      </c>
      <c r="GS20" s="1808" t="s">
        <v>1653</v>
      </c>
      <c r="GT20" s="1809" t="s">
        <v>1701</v>
      </c>
      <c r="HE20" s="1807">
        <v>0.2</v>
      </c>
      <c r="HF20" s="1807">
        <v>0.5</v>
      </c>
      <c r="HG20" s="1807">
        <v>0.65</v>
      </c>
      <c r="HH20" s="1807">
        <v>0.75</v>
      </c>
      <c r="HI20" s="1807">
        <v>0.8</v>
      </c>
      <c r="HJ20" s="1807">
        <v>0.85</v>
      </c>
      <c r="HK20" s="1807">
        <v>1</v>
      </c>
      <c r="HL20" s="1807">
        <v>1.3</v>
      </c>
      <c r="HM20" s="1807">
        <v>1.5</v>
      </c>
      <c r="HN20" s="1808" t="s">
        <v>1653</v>
      </c>
      <c r="HO20" s="1809" t="s">
        <v>1701</v>
      </c>
      <c r="HZ20" s="1807">
        <v>0.2</v>
      </c>
      <c r="IA20" s="1807">
        <v>0.5</v>
      </c>
      <c r="IB20" s="1807">
        <v>0.65</v>
      </c>
      <c r="IC20" s="1807">
        <v>0.75</v>
      </c>
      <c r="ID20" s="1807">
        <v>0.8</v>
      </c>
      <c r="IE20" s="1807">
        <v>0.85</v>
      </c>
      <c r="IF20" s="1807">
        <v>1</v>
      </c>
      <c r="IG20" s="1807">
        <v>1.3</v>
      </c>
      <c r="IH20" s="1807">
        <v>1.5</v>
      </c>
      <c r="II20" s="1808" t="s">
        <v>1653</v>
      </c>
      <c r="IJ20" s="1809" t="s">
        <v>1701</v>
      </c>
    </row>
    <row r="21" spans="1:253">
      <c r="B21" s="1811" t="s">
        <v>1682</v>
      </c>
      <c r="C21" s="2453">
        <v>0</v>
      </c>
      <c r="D21" s="2453">
        <v>58432</v>
      </c>
      <c r="E21" s="2453">
        <v>221109</v>
      </c>
      <c r="F21" s="2453">
        <v>0</v>
      </c>
      <c r="G21" s="2453">
        <v>0</v>
      </c>
      <c r="H21" s="2453">
        <v>69583</v>
      </c>
      <c r="I21" s="2453">
        <v>262273</v>
      </c>
      <c r="J21" s="2453">
        <v>0</v>
      </c>
      <c r="K21" s="2453">
        <v>0</v>
      </c>
      <c r="L21" s="2453">
        <v>10468</v>
      </c>
      <c r="M21" s="2453">
        <v>621865</v>
      </c>
      <c r="W21" s="2289">
        <v>0</v>
      </c>
      <c r="X21" s="2289">
        <v>54026</v>
      </c>
      <c r="Y21" s="2289">
        <v>228250</v>
      </c>
      <c r="Z21" s="2289">
        <v>0</v>
      </c>
      <c r="AA21" s="2289">
        <v>111</v>
      </c>
      <c r="AB21" s="2289">
        <v>59296</v>
      </c>
      <c r="AC21" s="2289">
        <v>253175</v>
      </c>
      <c r="AD21" s="2289">
        <v>0</v>
      </c>
      <c r="AE21" s="2289">
        <v>0</v>
      </c>
      <c r="AF21" s="2289">
        <v>10552</v>
      </c>
      <c r="AG21" s="2289">
        <v>605410</v>
      </c>
      <c r="AQ21" s="2289"/>
      <c r="AR21" s="2289">
        <v>0</v>
      </c>
      <c r="AS21" s="2289">
        <v>51691</v>
      </c>
      <c r="AT21" s="2289">
        <v>233109</v>
      </c>
      <c r="AU21" s="2289">
        <v>0</v>
      </c>
      <c r="AV21" s="2289">
        <v>109</v>
      </c>
      <c r="AW21" s="2289">
        <v>71777</v>
      </c>
      <c r="AX21" s="2289">
        <v>236486</v>
      </c>
      <c r="AY21" s="2289">
        <v>0</v>
      </c>
      <c r="AZ21" s="2289">
        <v>0</v>
      </c>
      <c r="BA21" s="2289">
        <v>7433</v>
      </c>
      <c r="BB21" s="2289">
        <v>600605</v>
      </c>
      <c r="BM21" s="1811" t="s">
        <v>1682</v>
      </c>
      <c r="BN21" s="1731">
        <v>0</v>
      </c>
      <c r="BO21" s="1731">
        <v>49559</v>
      </c>
      <c r="BP21" s="1731">
        <v>201079</v>
      </c>
      <c r="BQ21" s="1731">
        <v>0</v>
      </c>
      <c r="BR21" s="1731">
        <v>0</v>
      </c>
      <c r="BS21" s="1731">
        <v>67266</v>
      </c>
      <c r="BT21" s="1731">
        <v>233474</v>
      </c>
      <c r="BU21" s="1731">
        <v>108</v>
      </c>
      <c r="BV21" s="1731">
        <v>0</v>
      </c>
      <c r="BW21" s="1731">
        <v>8389</v>
      </c>
      <c r="BX21" s="1731">
        <v>559875</v>
      </c>
      <c r="CI21" s="1731">
        <v>0</v>
      </c>
      <c r="CJ21" s="1731">
        <v>45674</v>
      </c>
      <c r="CK21" s="1731">
        <v>201835</v>
      </c>
      <c r="CL21" s="1731">
        <v>0</v>
      </c>
      <c r="CM21" s="2099">
        <v>0</v>
      </c>
      <c r="CN21" s="1731">
        <v>70927</v>
      </c>
      <c r="CO21" s="1731">
        <v>217798</v>
      </c>
      <c r="CP21" s="2099">
        <v>106</v>
      </c>
      <c r="CQ21" s="1731">
        <v>0</v>
      </c>
      <c r="CR21" s="1731">
        <v>8223</v>
      </c>
      <c r="CS21" s="1731">
        <v>544563</v>
      </c>
      <c r="DD21" s="1731">
        <v>0</v>
      </c>
      <c r="DE21" s="1731">
        <v>38889</v>
      </c>
      <c r="DF21" s="1731">
        <v>209735</v>
      </c>
      <c r="DG21" s="1731">
        <v>0</v>
      </c>
      <c r="DH21" s="1731">
        <v>0</v>
      </c>
      <c r="DI21" s="1731">
        <v>75130</v>
      </c>
      <c r="DJ21" s="1731">
        <v>210276</v>
      </c>
      <c r="DK21" s="1731">
        <v>103</v>
      </c>
      <c r="DL21" s="1731">
        <v>0</v>
      </c>
      <c r="DM21" s="1731">
        <v>4428</v>
      </c>
      <c r="DN21" s="1731">
        <v>538561</v>
      </c>
      <c r="DY21" s="1731">
        <v>0</v>
      </c>
      <c r="DZ21" s="1731">
        <v>34473</v>
      </c>
      <c r="EA21" s="1731">
        <v>212295</v>
      </c>
      <c r="EB21" s="1731">
        <v>0</v>
      </c>
      <c r="EC21" s="2099">
        <v>30</v>
      </c>
      <c r="ED21" s="1731">
        <v>77471</v>
      </c>
      <c r="EE21" s="1731">
        <v>220429</v>
      </c>
      <c r="EF21" s="2099">
        <v>102</v>
      </c>
      <c r="EG21" s="1731">
        <v>0</v>
      </c>
      <c r="EH21" s="1731">
        <v>12615</v>
      </c>
      <c r="EI21" s="1731">
        <v>557415</v>
      </c>
      <c r="ET21" s="1738">
        <v>0</v>
      </c>
      <c r="EU21" s="1738">
        <v>26940</v>
      </c>
      <c r="EV21" s="1738">
        <v>202891</v>
      </c>
      <c r="EW21" s="1738">
        <v>0</v>
      </c>
      <c r="EX21" s="1814">
        <v>0</v>
      </c>
      <c r="EY21" s="1738">
        <v>71173</v>
      </c>
      <c r="EZ21" s="1738">
        <v>215377</v>
      </c>
      <c r="FA21" s="1814">
        <v>99</v>
      </c>
      <c r="FB21" s="1738">
        <v>0</v>
      </c>
      <c r="FC21" s="1738">
        <v>12254</v>
      </c>
      <c r="FD21" s="1738">
        <v>528734</v>
      </c>
      <c r="FO21" s="1738">
        <v>0</v>
      </c>
      <c r="FP21" s="1738">
        <v>25940</v>
      </c>
      <c r="FQ21" s="1738">
        <v>201967</v>
      </c>
      <c r="FR21" s="1738">
        <v>0</v>
      </c>
      <c r="FS21" s="1814">
        <v>0</v>
      </c>
      <c r="FT21" s="1738">
        <v>67545</v>
      </c>
      <c r="FU21" s="1738">
        <v>218260</v>
      </c>
      <c r="FV21" s="1814">
        <v>98</v>
      </c>
      <c r="FW21" s="1738">
        <v>0</v>
      </c>
      <c r="FX21" s="1738">
        <v>17658</v>
      </c>
      <c r="FY21" s="1738">
        <v>531468</v>
      </c>
      <c r="GJ21" s="1738">
        <v>0</v>
      </c>
      <c r="GK21" s="1738">
        <v>25134</v>
      </c>
      <c r="GL21" s="1738">
        <v>182308</v>
      </c>
      <c r="GM21" s="1738">
        <v>0</v>
      </c>
      <c r="GN21" s="1814">
        <v>31</v>
      </c>
      <c r="GO21" s="1738">
        <v>60251</v>
      </c>
      <c r="GP21" s="1738">
        <v>209374</v>
      </c>
      <c r="GQ21" s="1814">
        <v>96</v>
      </c>
      <c r="GR21" s="1738">
        <v>0</v>
      </c>
      <c r="GS21" s="1738">
        <v>15463</v>
      </c>
      <c r="GT21" s="1738">
        <v>492657</v>
      </c>
      <c r="HE21" s="1742">
        <v>0</v>
      </c>
      <c r="HF21" s="1742">
        <v>24819</v>
      </c>
      <c r="HG21" s="1742">
        <v>174163</v>
      </c>
      <c r="HH21" s="1742">
        <v>0</v>
      </c>
      <c r="HI21" s="1742">
        <v>211</v>
      </c>
      <c r="HJ21" s="1742">
        <v>64000</v>
      </c>
      <c r="HK21" s="1742">
        <v>207533</v>
      </c>
      <c r="HL21" s="1742">
        <v>94</v>
      </c>
      <c r="HM21" s="1742">
        <v>0</v>
      </c>
      <c r="HN21" s="1742">
        <v>10966</v>
      </c>
      <c r="HO21" s="1742">
        <v>481787</v>
      </c>
      <c r="HZ21" s="1738">
        <v>0</v>
      </c>
      <c r="IA21" s="1738">
        <v>23893.923759470003</v>
      </c>
      <c r="IB21" s="1738">
        <v>159187.70122333008</v>
      </c>
      <c r="IC21" s="1738">
        <v>0</v>
      </c>
      <c r="ID21" s="1814">
        <v>208.42508457</v>
      </c>
      <c r="IE21" s="1738">
        <v>56271.974969760035</v>
      </c>
      <c r="IF21" s="1738">
        <v>221148.62308819589</v>
      </c>
      <c r="IG21" s="1814">
        <v>92.888419560000003</v>
      </c>
      <c r="IH21" s="1738">
        <v>0</v>
      </c>
      <c r="II21" s="1738">
        <v>12138.874888688619</v>
      </c>
      <c r="IJ21" s="1738">
        <v>472942.41143357463</v>
      </c>
    </row>
    <row r="22" spans="1:253">
      <c r="B22" s="1816" t="s">
        <v>1683</v>
      </c>
      <c r="C22" s="2453">
        <v>0</v>
      </c>
      <c r="D22" s="2453">
        <v>0</v>
      </c>
      <c r="E22" s="2453">
        <v>0</v>
      </c>
      <c r="F22" s="2453">
        <v>0</v>
      </c>
      <c r="G22" s="2453">
        <v>0</v>
      </c>
      <c r="H22" s="2453">
        <v>0</v>
      </c>
      <c r="I22" s="2453">
        <v>380</v>
      </c>
      <c r="J22" s="2453">
        <v>0</v>
      </c>
      <c r="K22" s="2453">
        <v>0</v>
      </c>
      <c r="L22" s="2453">
        <v>0</v>
      </c>
      <c r="M22" s="2453">
        <v>380</v>
      </c>
      <c r="W22" s="2289">
        <v>0</v>
      </c>
      <c r="X22" s="2289">
        <v>0</v>
      </c>
      <c r="Y22" s="2289">
        <v>0</v>
      </c>
      <c r="Z22" s="2289">
        <v>0</v>
      </c>
      <c r="AA22" s="2289">
        <v>111</v>
      </c>
      <c r="AB22" s="2289">
        <v>0</v>
      </c>
      <c r="AC22" s="2289">
        <v>381</v>
      </c>
      <c r="AD22" s="2289">
        <v>0</v>
      </c>
      <c r="AE22" s="2289">
        <v>0</v>
      </c>
      <c r="AF22" s="2289">
        <v>0</v>
      </c>
      <c r="AG22" s="2289">
        <v>492</v>
      </c>
      <c r="AQ22" s="2289"/>
      <c r="AR22" s="2289">
        <v>0</v>
      </c>
      <c r="AS22" s="2289">
        <v>0</v>
      </c>
      <c r="AT22" s="2289">
        <v>0</v>
      </c>
      <c r="AU22" s="2289">
        <v>0</v>
      </c>
      <c r="AV22" s="2289">
        <v>109</v>
      </c>
      <c r="AW22" s="2289">
        <v>0</v>
      </c>
      <c r="AX22" s="2289">
        <v>0</v>
      </c>
      <c r="AY22" s="2289">
        <v>0</v>
      </c>
      <c r="AZ22" s="2289">
        <v>0</v>
      </c>
      <c r="BA22" s="2289">
        <v>0</v>
      </c>
      <c r="BB22" s="2289">
        <v>109</v>
      </c>
      <c r="BM22" s="1816" t="s">
        <v>1683</v>
      </c>
      <c r="BN22" s="1731">
        <v>0</v>
      </c>
      <c r="BO22" s="1731">
        <v>0</v>
      </c>
      <c r="BP22" s="1731">
        <v>0</v>
      </c>
      <c r="BQ22" s="1731">
        <v>0</v>
      </c>
      <c r="BR22" s="1731">
        <v>0</v>
      </c>
      <c r="BS22" s="1731">
        <v>0</v>
      </c>
      <c r="BT22" s="1731">
        <v>0</v>
      </c>
      <c r="BU22" s="1731">
        <v>108</v>
      </c>
      <c r="BV22" s="1731">
        <v>0</v>
      </c>
      <c r="BW22" s="1731">
        <v>0</v>
      </c>
      <c r="BX22" s="1731">
        <v>108</v>
      </c>
      <c r="CI22" s="1731">
        <v>0</v>
      </c>
      <c r="CJ22" s="1731">
        <v>0</v>
      </c>
      <c r="CK22" s="1731">
        <v>0</v>
      </c>
      <c r="CL22" s="1731">
        <v>0</v>
      </c>
      <c r="CM22" s="2099">
        <v>0</v>
      </c>
      <c r="CN22" s="1731">
        <v>0</v>
      </c>
      <c r="CO22" s="1731">
        <v>0</v>
      </c>
      <c r="CP22" s="2099">
        <v>106</v>
      </c>
      <c r="CQ22" s="1731">
        <v>0</v>
      </c>
      <c r="CR22" s="1731">
        <v>0</v>
      </c>
      <c r="CS22" s="1731">
        <v>106</v>
      </c>
      <c r="DD22" s="1731">
        <v>0</v>
      </c>
      <c r="DE22" s="1731">
        <v>0</v>
      </c>
      <c r="DF22" s="1731">
        <v>0</v>
      </c>
      <c r="DG22" s="1731">
        <v>0</v>
      </c>
      <c r="DH22" s="1731">
        <v>0</v>
      </c>
      <c r="DI22" s="1731">
        <v>0</v>
      </c>
      <c r="DJ22" s="1731">
        <v>0</v>
      </c>
      <c r="DK22" s="1731">
        <v>103</v>
      </c>
      <c r="DL22" s="1731">
        <v>0</v>
      </c>
      <c r="DM22" s="1731">
        <v>0</v>
      </c>
      <c r="DN22" s="1731">
        <v>103</v>
      </c>
      <c r="DY22" s="1731">
        <v>0</v>
      </c>
      <c r="DZ22" s="1731">
        <v>0</v>
      </c>
      <c r="EA22" s="1731">
        <v>0</v>
      </c>
      <c r="EB22" s="1731">
        <v>0</v>
      </c>
      <c r="EC22" s="2099">
        <v>30</v>
      </c>
      <c r="ED22" s="1731">
        <v>0</v>
      </c>
      <c r="EE22" s="1731">
        <v>0</v>
      </c>
      <c r="EF22" s="2099">
        <v>102</v>
      </c>
      <c r="EG22" s="1731">
        <v>0</v>
      </c>
      <c r="EH22" s="1731">
        <v>0</v>
      </c>
      <c r="EI22" s="1731">
        <v>132</v>
      </c>
      <c r="ET22" s="1738">
        <v>0</v>
      </c>
      <c r="EU22" s="1738">
        <v>0</v>
      </c>
      <c r="EV22" s="1738">
        <v>0</v>
      </c>
      <c r="EW22" s="1738">
        <v>0</v>
      </c>
      <c r="EX22" s="1814">
        <v>0</v>
      </c>
      <c r="EY22" s="1738">
        <v>0</v>
      </c>
      <c r="EZ22" s="1738">
        <v>0</v>
      </c>
      <c r="FA22" s="1814">
        <v>99</v>
      </c>
      <c r="FB22" s="1738">
        <v>0</v>
      </c>
      <c r="FC22" s="1738">
        <v>0</v>
      </c>
      <c r="FD22" s="1738">
        <v>99</v>
      </c>
      <c r="FO22" s="1738">
        <v>0</v>
      </c>
      <c r="FP22" s="1738">
        <v>0</v>
      </c>
      <c r="FQ22" s="1738">
        <v>0</v>
      </c>
      <c r="FR22" s="1738">
        <v>0</v>
      </c>
      <c r="FS22" s="1814">
        <v>0</v>
      </c>
      <c r="FT22" s="1738">
        <v>0</v>
      </c>
      <c r="FU22" s="1738">
        <v>0</v>
      </c>
      <c r="FV22" s="1814">
        <v>98</v>
      </c>
      <c r="FW22" s="1738">
        <v>0</v>
      </c>
      <c r="FX22" s="1738">
        <v>0</v>
      </c>
      <c r="FY22" s="1738">
        <v>98</v>
      </c>
      <c r="GJ22" s="1738">
        <v>0</v>
      </c>
      <c r="GK22" s="1738">
        <v>0</v>
      </c>
      <c r="GL22" s="1738">
        <v>0</v>
      </c>
      <c r="GM22" s="1738">
        <v>0</v>
      </c>
      <c r="GN22" s="1814">
        <v>31</v>
      </c>
      <c r="GO22" s="1738">
        <v>0</v>
      </c>
      <c r="GP22" s="1738">
        <v>0</v>
      </c>
      <c r="GQ22" s="1814">
        <v>96</v>
      </c>
      <c r="GR22" s="1738">
        <v>0</v>
      </c>
      <c r="GS22" s="1738">
        <v>0</v>
      </c>
      <c r="GT22" s="1738">
        <v>127</v>
      </c>
      <c r="HE22" s="1742">
        <v>0</v>
      </c>
      <c r="HF22" s="1742">
        <v>0</v>
      </c>
      <c r="HG22" s="1742">
        <v>0</v>
      </c>
      <c r="HH22" s="1742">
        <v>0</v>
      </c>
      <c r="HI22" s="1742">
        <v>211</v>
      </c>
      <c r="HJ22" s="1742">
        <v>0</v>
      </c>
      <c r="HK22" s="1742">
        <v>0</v>
      </c>
      <c r="HL22" s="1742">
        <v>94</v>
      </c>
      <c r="HM22" s="1742">
        <v>0</v>
      </c>
      <c r="HN22" s="1742">
        <v>0</v>
      </c>
      <c r="HO22" s="1742">
        <v>306</v>
      </c>
      <c r="HZ22" s="1738">
        <v>0</v>
      </c>
      <c r="IA22" s="1738">
        <v>0</v>
      </c>
      <c r="IB22" s="1738">
        <v>0</v>
      </c>
      <c r="IC22" s="1738">
        <v>0</v>
      </c>
      <c r="ID22" s="1814">
        <v>208.42508457</v>
      </c>
      <c r="IE22" s="1738">
        <v>0</v>
      </c>
      <c r="IF22" s="1738">
        <v>0</v>
      </c>
      <c r="IG22" s="1814">
        <v>92.888419560000003</v>
      </c>
      <c r="IH22" s="1738">
        <v>0</v>
      </c>
      <c r="II22" s="1738">
        <v>0</v>
      </c>
      <c r="IJ22" s="1738">
        <v>301.31350413000001</v>
      </c>
    </row>
    <row r="23" spans="1:253">
      <c r="B23" s="1816" t="s">
        <v>1684</v>
      </c>
      <c r="C23" s="2453">
        <v>0</v>
      </c>
      <c r="D23" s="2453">
        <v>58432</v>
      </c>
      <c r="E23" s="2453">
        <v>221109</v>
      </c>
      <c r="F23" s="2453">
        <v>0</v>
      </c>
      <c r="G23" s="2453">
        <v>0</v>
      </c>
      <c r="H23" s="2453">
        <v>69583</v>
      </c>
      <c r="I23" s="2453">
        <v>261893</v>
      </c>
      <c r="J23" s="2453">
        <v>0</v>
      </c>
      <c r="K23" s="2453">
        <v>0</v>
      </c>
      <c r="L23" s="2453">
        <v>10468</v>
      </c>
      <c r="M23" s="2453">
        <v>621485</v>
      </c>
      <c r="W23" s="2289">
        <v>0</v>
      </c>
      <c r="X23" s="2289">
        <v>54026</v>
      </c>
      <c r="Y23" s="2289">
        <v>228250</v>
      </c>
      <c r="Z23" s="2289">
        <v>0</v>
      </c>
      <c r="AA23" s="2289">
        <v>0</v>
      </c>
      <c r="AB23" s="2289">
        <v>59296</v>
      </c>
      <c r="AC23" s="2289">
        <v>252794</v>
      </c>
      <c r="AD23" s="2289">
        <v>0</v>
      </c>
      <c r="AE23" s="2289">
        <v>0</v>
      </c>
      <c r="AF23" s="2289">
        <v>10552</v>
      </c>
      <c r="AG23" s="2289">
        <v>604918</v>
      </c>
      <c r="AQ23" s="2289"/>
      <c r="AR23" s="2289">
        <v>0</v>
      </c>
      <c r="AS23" s="2289">
        <v>51691</v>
      </c>
      <c r="AT23" s="2289">
        <v>233109</v>
      </c>
      <c r="AU23" s="2289">
        <v>0</v>
      </c>
      <c r="AV23" s="2289">
        <v>0</v>
      </c>
      <c r="AW23" s="2289">
        <v>71777</v>
      </c>
      <c r="AX23" s="2289">
        <v>236486</v>
      </c>
      <c r="AY23" s="2289">
        <v>0</v>
      </c>
      <c r="AZ23" s="2289">
        <v>0</v>
      </c>
      <c r="BA23" s="2289">
        <v>7433</v>
      </c>
      <c r="BB23" s="2289">
        <v>600496</v>
      </c>
      <c r="BM23" s="1816" t="s">
        <v>1684</v>
      </c>
      <c r="BN23" s="1731">
        <v>0</v>
      </c>
      <c r="BO23" s="1731">
        <v>49559</v>
      </c>
      <c r="BP23" s="1731">
        <v>201079</v>
      </c>
      <c r="BQ23" s="1731">
        <v>0</v>
      </c>
      <c r="BR23" s="1731">
        <v>0</v>
      </c>
      <c r="BS23" s="1731">
        <v>67266</v>
      </c>
      <c r="BT23" s="1731">
        <v>233474</v>
      </c>
      <c r="BU23" s="1731">
        <v>0</v>
      </c>
      <c r="BV23" s="1731">
        <v>0</v>
      </c>
      <c r="BW23" s="1731">
        <v>8389</v>
      </c>
      <c r="BX23" s="1731">
        <v>559767</v>
      </c>
      <c r="CI23" s="1731">
        <v>0</v>
      </c>
      <c r="CJ23" s="1731">
        <v>45674</v>
      </c>
      <c r="CK23" s="1731">
        <v>201835</v>
      </c>
      <c r="CL23" s="1731">
        <v>0</v>
      </c>
      <c r="CM23" s="2099">
        <v>0</v>
      </c>
      <c r="CN23" s="1731">
        <v>70927</v>
      </c>
      <c r="CO23" s="1731">
        <v>217798</v>
      </c>
      <c r="CP23" s="2099">
        <v>0</v>
      </c>
      <c r="CQ23" s="1731">
        <v>0</v>
      </c>
      <c r="CR23" s="1731">
        <v>8223</v>
      </c>
      <c r="CS23" s="1731">
        <v>544457</v>
      </c>
      <c r="DD23" s="1731">
        <v>0</v>
      </c>
      <c r="DE23" s="1731">
        <v>38889</v>
      </c>
      <c r="DF23" s="1731">
        <v>209735</v>
      </c>
      <c r="DG23" s="1731">
        <v>0</v>
      </c>
      <c r="DH23" s="1731">
        <v>0</v>
      </c>
      <c r="DI23" s="1731">
        <v>75130</v>
      </c>
      <c r="DJ23" s="1731">
        <v>210276</v>
      </c>
      <c r="DK23" s="1731">
        <v>0</v>
      </c>
      <c r="DL23" s="1731">
        <v>0</v>
      </c>
      <c r="DM23" s="1731">
        <v>4428</v>
      </c>
      <c r="DN23" s="1731">
        <v>538458</v>
      </c>
      <c r="DY23" s="1731">
        <v>0</v>
      </c>
      <c r="DZ23" s="1731">
        <v>34473</v>
      </c>
      <c r="EA23" s="1731">
        <v>212295</v>
      </c>
      <c r="EB23" s="1731">
        <v>0</v>
      </c>
      <c r="EC23" s="2099">
        <v>0</v>
      </c>
      <c r="ED23" s="1731">
        <v>77471</v>
      </c>
      <c r="EE23" s="1731">
        <v>220429</v>
      </c>
      <c r="EF23" s="2099">
        <v>0</v>
      </c>
      <c r="EG23" s="1731">
        <v>0</v>
      </c>
      <c r="EH23" s="1731">
        <v>12615</v>
      </c>
      <c r="EI23" s="1731">
        <v>557283</v>
      </c>
      <c r="ET23" s="1738">
        <v>0</v>
      </c>
      <c r="EU23" s="1738">
        <v>26940</v>
      </c>
      <c r="EV23" s="1738">
        <v>202891</v>
      </c>
      <c r="EW23" s="1738">
        <v>0</v>
      </c>
      <c r="EX23" s="1814">
        <v>0</v>
      </c>
      <c r="EY23" s="1738">
        <v>71173</v>
      </c>
      <c r="EZ23" s="1738">
        <v>215377</v>
      </c>
      <c r="FA23" s="1814">
        <v>0</v>
      </c>
      <c r="FB23" s="1738">
        <v>0</v>
      </c>
      <c r="FC23" s="1738">
        <v>12254</v>
      </c>
      <c r="FD23" s="1738">
        <v>528635</v>
      </c>
      <c r="FO23" s="1738">
        <v>0</v>
      </c>
      <c r="FP23" s="1738">
        <v>25940</v>
      </c>
      <c r="FQ23" s="1738">
        <v>201967</v>
      </c>
      <c r="FR23" s="1738">
        <v>0</v>
      </c>
      <c r="FS23" s="1814">
        <v>0</v>
      </c>
      <c r="FT23" s="1738">
        <v>67545</v>
      </c>
      <c r="FU23" s="1738">
        <v>218260</v>
      </c>
      <c r="FV23" s="1814">
        <v>0</v>
      </c>
      <c r="FW23" s="1738">
        <v>0</v>
      </c>
      <c r="FX23" s="1738">
        <v>17658</v>
      </c>
      <c r="FY23" s="1738">
        <v>531370</v>
      </c>
      <c r="GJ23" s="1738">
        <v>0</v>
      </c>
      <c r="GK23" s="1738">
        <v>25134</v>
      </c>
      <c r="GL23" s="1738">
        <v>182308</v>
      </c>
      <c r="GM23" s="1738">
        <v>0</v>
      </c>
      <c r="GN23" s="1814">
        <v>0</v>
      </c>
      <c r="GO23" s="1738">
        <v>60251</v>
      </c>
      <c r="GP23" s="1738">
        <v>209374</v>
      </c>
      <c r="GQ23" s="1814">
        <v>0</v>
      </c>
      <c r="GR23" s="1738">
        <v>0</v>
      </c>
      <c r="GS23" s="1738">
        <v>15463</v>
      </c>
      <c r="GT23" s="1738">
        <v>492530</v>
      </c>
      <c r="HE23" s="1742">
        <v>0</v>
      </c>
      <c r="HF23" s="1742">
        <v>24819</v>
      </c>
      <c r="HG23" s="1742">
        <v>174163</v>
      </c>
      <c r="HH23" s="1742">
        <v>0</v>
      </c>
      <c r="HI23" s="1742">
        <v>0</v>
      </c>
      <c r="HJ23" s="1742">
        <v>64000</v>
      </c>
      <c r="HK23" s="1742">
        <v>207533</v>
      </c>
      <c r="HL23" s="1742">
        <v>0</v>
      </c>
      <c r="HM23" s="1742">
        <v>0</v>
      </c>
      <c r="HN23" s="1742">
        <v>10966</v>
      </c>
      <c r="HO23" s="1742">
        <v>481481</v>
      </c>
      <c r="HZ23" s="1738">
        <v>0</v>
      </c>
      <c r="IA23" s="1738">
        <v>23893.923759470003</v>
      </c>
      <c r="IB23" s="1738">
        <v>159187.70122333008</v>
      </c>
      <c r="IC23" s="1738">
        <v>0</v>
      </c>
      <c r="ID23" s="1814">
        <v>0</v>
      </c>
      <c r="IE23" s="1738">
        <v>56271.974969760035</v>
      </c>
      <c r="IF23" s="1738">
        <v>221148.62308819589</v>
      </c>
      <c r="IG23" s="1814">
        <v>0</v>
      </c>
      <c r="IH23" s="1738">
        <v>0</v>
      </c>
      <c r="II23" s="1738">
        <v>12138.874888688619</v>
      </c>
      <c r="IJ23" s="1738">
        <v>472641.09792944457</v>
      </c>
    </row>
    <row r="24" spans="1:253" ht="5.25" customHeight="1" thickBot="1">
      <c r="B24" s="1813"/>
      <c r="C24" s="1812"/>
      <c r="D24" s="1812"/>
      <c r="E24" s="1812"/>
      <c r="F24" s="1812"/>
      <c r="G24" s="1812"/>
      <c r="H24" s="1812"/>
      <c r="I24" s="1812"/>
      <c r="J24" s="1812"/>
      <c r="K24" s="1812"/>
      <c r="L24" s="1812"/>
      <c r="M24" s="1812"/>
      <c r="W24" s="1812"/>
      <c r="X24" s="1812"/>
      <c r="Y24" s="1812"/>
      <c r="Z24" s="1812"/>
      <c r="AA24" s="1812"/>
      <c r="AB24" s="1812"/>
      <c r="AC24" s="1812"/>
      <c r="AD24" s="1812"/>
      <c r="AE24" s="1812"/>
      <c r="AF24" s="1812"/>
      <c r="AG24" s="1812"/>
      <c r="AQ24" s="1812"/>
      <c r="AR24" s="1812"/>
      <c r="AS24" s="1812"/>
      <c r="AT24" s="1812"/>
      <c r="AU24" s="1812"/>
      <c r="AV24" s="1812"/>
      <c r="AW24" s="1812"/>
      <c r="AX24" s="1812"/>
      <c r="AY24" s="1812"/>
      <c r="AZ24" s="1812"/>
      <c r="BA24" s="1812"/>
      <c r="BB24" s="1812"/>
      <c r="BM24" s="1813"/>
      <c r="BN24" s="1812"/>
      <c r="BO24" s="1812"/>
      <c r="BP24" s="1812"/>
      <c r="BQ24" s="1812"/>
      <c r="BR24" s="1812"/>
      <c r="BS24" s="1812"/>
      <c r="BT24" s="1812"/>
      <c r="BU24" s="1812"/>
      <c r="BV24" s="1812"/>
      <c r="BW24" s="1812"/>
      <c r="BX24" s="1812"/>
      <c r="CI24" s="1812"/>
      <c r="CJ24" s="1812"/>
      <c r="CK24" s="1812"/>
      <c r="CL24" s="1812"/>
      <c r="CM24" s="1812"/>
      <c r="CN24" s="1812"/>
      <c r="CO24" s="1812"/>
      <c r="CP24" s="1812"/>
      <c r="CQ24" s="1812"/>
      <c r="CR24" s="1812"/>
      <c r="CS24" s="1812"/>
      <c r="DD24" s="1812"/>
      <c r="DE24" s="1812"/>
      <c r="DF24" s="1812"/>
      <c r="DG24" s="1812"/>
      <c r="DH24" s="1812"/>
      <c r="DI24" s="1812"/>
      <c r="DJ24" s="1812"/>
      <c r="DK24" s="1812"/>
      <c r="DL24" s="1812"/>
      <c r="DM24" s="1812"/>
      <c r="DN24" s="1812"/>
      <c r="DY24" s="1812"/>
      <c r="DZ24" s="1812"/>
      <c r="EA24" s="1812"/>
      <c r="EB24" s="1812"/>
      <c r="EC24" s="1812"/>
      <c r="ED24" s="1812"/>
      <c r="EE24" s="1812"/>
      <c r="EF24" s="1812"/>
      <c r="EG24" s="1812"/>
      <c r="EH24" s="1812"/>
      <c r="EI24" s="1812"/>
      <c r="ET24" s="1812"/>
      <c r="EU24" s="1812"/>
      <c r="EV24" s="1812"/>
      <c r="EW24" s="1812"/>
      <c r="EX24" s="1812"/>
      <c r="EY24" s="1812"/>
      <c r="EZ24" s="1812"/>
      <c r="FA24" s="1812"/>
      <c r="FB24" s="1812"/>
      <c r="FC24" s="1812"/>
      <c r="FD24" s="1812"/>
      <c r="FO24" s="1812"/>
      <c r="FP24" s="1812"/>
      <c r="FQ24" s="1812"/>
      <c r="FR24" s="1812"/>
      <c r="FS24" s="1812"/>
      <c r="FT24" s="1812"/>
      <c r="FU24" s="1812"/>
      <c r="FV24" s="1812"/>
      <c r="FW24" s="1812"/>
      <c r="FX24" s="1812"/>
      <c r="FY24" s="1812"/>
      <c r="GJ24" s="1812"/>
      <c r="GK24" s="1812"/>
      <c r="GL24" s="1812"/>
      <c r="GM24" s="1812"/>
      <c r="GN24" s="1812"/>
      <c r="GO24" s="1812"/>
      <c r="GP24" s="1812"/>
      <c r="GQ24" s="1812"/>
      <c r="GR24" s="1812"/>
      <c r="GS24" s="1812"/>
      <c r="GT24" s="1812"/>
      <c r="HE24" s="1812"/>
      <c r="HF24" s="1812"/>
      <c r="HG24" s="1812"/>
      <c r="HH24" s="1812"/>
      <c r="HI24" s="1812"/>
      <c r="HJ24" s="1812"/>
      <c r="HK24" s="1812"/>
      <c r="HL24" s="1812"/>
      <c r="HM24" s="1812"/>
      <c r="HN24" s="1812"/>
      <c r="HO24" s="1812"/>
      <c r="HZ24" s="1812"/>
      <c r="IA24" s="1812"/>
      <c r="IB24" s="1812"/>
      <c r="IC24" s="1812"/>
      <c r="ID24" s="1812"/>
      <c r="IE24" s="1812"/>
      <c r="IF24" s="1812"/>
      <c r="IG24" s="1812"/>
      <c r="IH24" s="1812"/>
      <c r="II24" s="1812"/>
      <c r="IJ24" s="1812"/>
    </row>
    <row r="25" spans="1:253" ht="53.4" thickBot="1">
      <c r="B25" s="1806" t="s">
        <v>1670</v>
      </c>
      <c r="C25" s="1807">
        <v>1</v>
      </c>
      <c r="D25" s="1807">
        <v>1.5</v>
      </c>
      <c r="E25" s="1807">
        <v>2.5</v>
      </c>
      <c r="F25" s="1807">
        <v>4</v>
      </c>
      <c r="G25" s="1808" t="s">
        <v>1653</v>
      </c>
      <c r="H25" s="1809" t="s">
        <v>1701</v>
      </c>
      <c r="I25" s="1812"/>
      <c r="J25" s="1812"/>
      <c r="K25" s="1812"/>
      <c r="L25" s="1812"/>
      <c r="M25" s="1812"/>
      <c r="W25" s="1807">
        <v>1</v>
      </c>
      <c r="X25" s="1807">
        <v>1.5</v>
      </c>
      <c r="Y25" s="1807">
        <v>2.5</v>
      </c>
      <c r="Z25" s="1807">
        <v>4</v>
      </c>
      <c r="AA25" s="1808" t="s">
        <v>1653</v>
      </c>
      <c r="AB25" s="1809" t="s">
        <v>1701</v>
      </c>
      <c r="AC25" s="1812"/>
      <c r="AD25" s="1812"/>
      <c r="AE25" s="1812"/>
      <c r="AF25" s="1812"/>
      <c r="AG25" s="1812"/>
      <c r="AQ25" s="1807"/>
      <c r="AR25" s="1807">
        <v>1</v>
      </c>
      <c r="AS25" s="1807">
        <v>1.5</v>
      </c>
      <c r="AT25" s="1807">
        <v>2.5</v>
      </c>
      <c r="AU25" s="1807">
        <v>4</v>
      </c>
      <c r="AV25" s="1808" t="s">
        <v>1653</v>
      </c>
      <c r="AW25" s="1809" t="s">
        <v>1701</v>
      </c>
      <c r="AX25" s="1812"/>
      <c r="AY25" s="1812"/>
      <c r="AZ25" s="1812"/>
      <c r="BA25" s="1812"/>
      <c r="BB25" s="1812"/>
      <c r="BM25" s="1806" t="s">
        <v>1670</v>
      </c>
      <c r="BN25" s="1807">
        <v>1</v>
      </c>
      <c r="BO25" s="1807">
        <v>1.5</v>
      </c>
      <c r="BP25" s="1807">
        <v>2.5</v>
      </c>
      <c r="BQ25" s="1807">
        <v>4</v>
      </c>
      <c r="BR25" s="1808" t="s">
        <v>1653</v>
      </c>
      <c r="BS25" s="1809" t="s">
        <v>1701</v>
      </c>
      <c r="BT25" s="1812"/>
      <c r="BU25" s="1812"/>
      <c r="BV25" s="1812"/>
      <c r="BW25" s="1812"/>
      <c r="BX25" s="1812"/>
      <c r="CI25" s="1807">
        <v>1</v>
      </c>
      <c r="CJ25" s="1807">
        <v>1.5</v>
      </c>
      <c r="CK25" s="1807">
        <v>2.5</v>
      </c>
      <c r="CL25" s="1807">
        <v>4</v>
      </c>
      <c r="CM25" s="1808" t="s">
        <v>1653</v>
      </c>
      <c r="CN25" s="1809" t="s">
        <v>1701</v>
      </c>
      <c r="CO25" s="1812"/>
      <c r="CP25" s="1812"/>
      <c r="CQ25" s="1812"/>
      <c r="CR25" s="1812"/>
      <c r="CS25" s="1812"/>
      <c r="DD25" s="1807">
        <v>1</v>
      </c>
      <c r="DE25" s="1807">
        <v>1.5</v>
      </c>
      <c r="DF25" s="1807">
        <v>2.5</v>
      </c>
      <c r="DG25" s="1807">
        <v>4</v>
      </c>
      <c r="DH25" s="1808" t="s">
        <v>1653</v>
      </c>
      <c r="DI25" s="1809" t="s">
        <v>1701</v>
      </c>
      <c r="DJ25" s="1812"/>
      <c r="DK25" s="1812"/>
      <c r="DL25" s="1812"/>
      <c r="DM25" s="1812"/>
      <c r="DN25" s="1812"/>
      <c r="DY25" s="1807">
        <v>1</v>
      </c>
      <c r="DZ25" s="1807">
        <v>1.5</v>
      </c>
      <c r="EA25" s="1807">
        <v>2.5</v>
      </c>
      <c r="EB25" s="1807">
        <v>4</v>
      </c>
      <c r="EC25" s="1808" t="s">
        <v>1653</v>
      </c>
      <c r="ED25" s="1809" t="s">
        <v>1701</v>
      </c>
      <c r="EE25" s="1812"/>
      <c r="EF25" s="1812"/>
      <c r="EG25" s="1812"/>
      <c r="EH25" s="1812"/>
      <c r="EI25" s="1812"/>
      <c r="ET25" s="1807">
        <v>1</v>
      </c>
      <c r="EU25" s="1807">
        <v>1.5</v>
      </c>
      <c r="EV25" s="1807">
        <v>2.5</v>
      </c>
      <c r="EW25" s="1807">
        <v>4</v>
      </c>
      <c r="EX25" s="1808" t="s">
        <v>1653</v>
      </c>
      <c r="EY25" s="1809" t="s">
        <v>1701</v>
      </c>
      <c r="EZ25" s="1812"/>
      <c r="FA25" s="1812"/>
      <c r="FB25" s="1812"/>
      <c r="FC25" s="1812"/>
      <c r="FD25" s="1812"/>
      <c r="FO25" s="1807">
        <v>1</v>
      </c>
      <c r="FP25" s="1807">
        <v>1.5</v>
      </c>
      <c r="FQ25" s="1807">
        <v>2.5</v>
      </c>
      <c r="FR25" s="1807">
        <v>4</v>
      </c>
      <c r="FS25" s="1808" t="s">
        <v>1653</v>
      </c>
      <c r="FT25" s="1809" t="s">
        <v>1701</v>
      </c>
      <c r="FU25" s="1812"/>
      <c r="FV25" s="1812"/>
      <c r="FW25" s="1812"/>
      <c r="FX25" s="1812"/>
      <c r="FY25" s="1812"/>
      <c r="GJ25" s="1807">
        <v>1</v>
      </c>
      <c r="GK25" s="1807">
        <v>1.5</v>
      </c>
      <c r="GL25" s="1807">
        <v>2.5</v>
      </c>
      <c r="GM25" s="1807">
        <v>4</v>
      </c>
      <c r="GN25" s="1808" t="s">
        <v>1653</v>
      </c>
      <c r="GO25" s="1809" t="s">
        <v>1701</v>
      </c>
      <c r="GP25" s="1812"/>
      <c r="GQ25" s="1812"/>
      <c r="GR25" s="1812"/>
      <c r="GS25" s="1812"/>
      <c r="GT25" s="1812"/>
      <c r="HE25" s="1807">
        <v>1</v>
      </c>
      <c r="HF25" s="1807">
        <v>1.5</v>
      </c>
      <c r="HG25" s="1807">
        <v>2.5</v>
      </c>
      <c r="HH25" s="1807">
        <v>4</v>
      </c>
      <c r="HI25" s="1808" t="s">
        <v>1653</v>
      </c>
      <c r="HJ25" s="1809" t="s">
        <v>1701</v>
      </c>
      <c r="HK25" s="1812"/>
      <c r="HL25" s="1812"/>
      <c r="HM25" s="1812"/>
      <c r="HN25" s="1812"/>
      <c r="HO25" s="1812"/>
      <c r="HZ25" s="1807">
        <v>1</v>
      </c>
      <c r="IA25" s="1807">
        <v>1.5</v>
      </c>
      <c r="IB25" s="1807">
        <v>2.5</v>
      </c>
      <c r="IC25" s="1807">
        <v>4</v>
      </c>
      <c r="ID25" s="1808" t="s">
        <v>1653</v>
      </c>
      <c r="IE25" s="1809" t="s">
        <v>1701</v>
      </c>
      <c r="IF25" s="1812"/>
      <c r="IG25" s="1812"/>
      <c r="IH25" s="1812"/>
      <c r="II25" s="1812"/>
      <c r="IJ25" s="1812"/>
    </row>
    <row r="26" spans="1:253">
      <c r="B26" s="1811" t="s">
        <v>1685</v>
      </c>
      <c r="C26" s="2453">
        <v>0</v>
      </c>
      <c r="D26" s="2453">
        <v>3680</v>
      </c>
      <c r="E26" s="2453">
        <v>19971</v>
      </c>
      <c r="F26" s="2453">
        <v>9532</v>
      </c>
      <c r="G26" s="2453">
        <v>0</v>
      </c>
      <c r="H26" s="2453">
        <v>33183</v>
      </c>
      <c r="I26" s="1812"/>
      <c r="J26" s="1812"/>
      <c r="K26" s="1812"/>
      <c r="L26" s="1812"/>
      <c r="M26" s="1812"/>
      <c r="W26" s="2289">
        <v>141</v>
      </c>
      <c r="X26" s="2289">
        <v>3901</v>
      </c>
      <c r="Y26" s="2289">
        <v>23290</v>
      </c>
      <c r="Z26" s="2289">
        <v>7806</v>
      </c>
      <c r="AA26" s="2289">
        <v>0</v>
      </c>
      <c r="AB26" s="2289">
        <v>35138</v>
      </c>
      <c r="AC26" s="1812"/>
      <c r="AD26" s="1812"/>
      <c r="AE26" s="1812"/>
      <c r="AF26" s="1812"/>
      <c r="AG26" s="1812"/>
      <c r="AQ26" s="2289"/>
      <c r="AR26" s="2289">
        <v>0</v>
      </c>
      <c r="AS26" s="2289">
        <v>3769</v>
      </c>
      <c r="AT26" s="2289">
        <v>0</v>
      </c>
      <c r="AU26" s="2289">
        <v>0</v>
      </c>
      <c r="AV26" s="2289">
        <v>30437</v>
      </c>
      <c r="AW26" s="2289">
        <v>34206</v>
      </c>
      <c r="AX26" s="1812"/>
      <c r="AY26" s="1812"/>
      <c r="AZ26" s="1812"/>
      <c r="BA26" s="1812"/>
      <c r="BB26" s="1812"/>
      <c r="BM26" s="1811" t="s">
        <v>1685</v>
      </c>
      <c r="BN26" s="1731">
        <v>101</v>
      </c>
      <c r="BO26" s="1731">
        <v>4231</v>
      </c>
      <c r="BP26" s="1731">
        <v>0</v>
      </c>
      <c r="BQ26" s="1731">
        <v>0</v>
      </c>
      <c r="BR26" s="1731">
        <v>32032</v>
      </c>
      <c r="BS26" s="1731">
        <v>36364</v>
      </c>
      <c r="BT26" s="1812"/>
      <c r="BU26" s="1812"/>
      <c r="BV26" s="1812"/>
      <c r="BW26" s="1812"/>
      <c r="BX26" s="1812"/>
      <c r="CI26" s="1731">
        <v>13</v>
      </c>
      <c r="CJ26" s="1731">
        <v>4099</v>
      </c>
      <c r="CK26" s="1731">
        <v>0</v>
      </c>
      <c r="CL26" s="1731">
        <v>0</v>
      </c>
      <c r="CM26" s="1731">
        <v>30244</v>
      </c>
      <c r="CN26" s="1731">
        <v>34356</v>
      </c>
      <c r="CO26" s="1812"/>
      <c r="CP26" s="1812"/>
      <c r="CQ26" s="1812"/>
      <c r="CR26" s="1812"/>
      <c r="CS26" s="1812"/>
      <c r="DD26" s="1731">
        <v>13</v>
      </c>
      <c r="DE26" s="1731">
        <v>4097</v>
      </c>
      <c r="DF26" s="1731">
        <v>0</v>
      </c>
      <c r="DG26" s="1731">
        <v>0</v>
      </c>
      <c r="DH26" s="1731">
        <v>29199</v>
      </c>
      <c r="DI26" s="1731">
        <v>33309</v>
      </c>
      <c r="DJ26" s="1812"/>
      <c r="DK26" s="1812"/>
      <c r="DL26" s="1812"/>
      <c r="DM26" s="1812"/>
      <c r="DN26" s="1812"/>
      <c r="DY26" s="1731">
        <v>169</v>
      </c>
      <c r="DZ26" s="1731">
        <v>3700</v>
      </c>
      <c r="EA26" s="1731">
        <v>0</v>
      </c>
      <c r="EB26" s="1731">
        <v>0</v>
      </c>
      <c r="EC26" s="1731">
        <v>38330</v>
      </c>
      <c r="ED26" s="1731">
        <v>42199</v>
      </c>
      <c r="EE26" s="1812"/>
      <c r="EF26" s="1812"/>
      <c r="EG26" s="1812"/>
      <c r="EH26" s="1812"/>
      <c r="EI26" s="1812"/>
      <c r="ET26" s="1738">
        <v>228</v>
      </c>
      <c r="EU26" s="1738">
        <v>3711</v>
      </c>
      <c r="EV26" s="1738">
        <v>0</v>
      </c>
      <c r="EW26" s="1738">
        <v>0</v>
      </c>
      <c r="EX26" s="1738">
        <v>34937</v>
      </c>
      <c r="EY26" s="1738">
        <v>38876</v>
      </c>
      <c r="EZ26" s="1812"/>
      <c r="FA26" s="1812"/>
      <c r="FB26" s="1812"/>
      <c r="FC26" s="1812"/>
      <c r="FD26" s="1812"/>
      <c r="FO26" s="1738">
        <v>228</v>
      </c>
      <c r="FP26" s="1738">
        <v>3116</v>
      </c>
      <c r="FQ26" s="1738">
        <v>0</v>
      </c>
      <c r="FR26" s="1738">
        <v>0</v>
      </c>
      <c r="FS26" s="1738">
        <v>43406</v>
      </c>
      <c r="FT26" s="1738">
        <v>46750</v>
      </c>
      <c r="FU26" s="1812"/>
      <c r="FV26" s="1812"/>
      <c r="FW26" s="1812"/>
      <c r="FX26" s="1812"/>
      <c r="FY26" s="1812"/>
      <c r="GJ26" s="1738">
        <v>0</v>
      </c>
      <c r="GK26" s="1738">
        <v>3111</v>
      </c>
      <c r="GL26" s="1738">
        <v>0</v>
      </c>
      <c r="GM26" s="1738">
        <v>0</v>
      </c>
      <c r="GN26" s="1738">
        <v>41515</v>
      </c>
      <c r="GO26" s="1738">
        <v>44626</v>
      </c>
      <c r="GP26" s="1812"/>
      <c r="GQ26" s="1812"/>
      <c r="GR26" s="1812"/>
      <c r="GS26" s="1812"/>
      <c r="GT26" s="1812"/>
      <c r="HE26" s="1742">
        <v>38550</v>
      </c>
      <c r="HF26" s="1742">
        <v>2357</v>
      </c>
      <c r="HG26" s="1742">
        <v>0</v>
      </c>
      <c r="HH26" s="1742">
        <v>0</v>
      </c>
      <c r="HI26" s="1742">
        <v>0</v>
      </c>
      <c r="HJ26" s="1742">
        <v>40907</v>
      </c>
      <c r="HK26" s="1812"/>
      <c r="HL26" s="1812"/>
      <c r="HM26" s="1812"/>
      <c r="HN26" s="1812"/>
      <c r="HO26" s="1812"/>
      <c r="HZ26" s="1738">
        <v>34108.239419240002</v>
      </c>
      <c r="IA26" s="1738">
        <v>2473.2606570600001</v>
      </c>
      <c r="IB26" s="1738">
        <v>0</v>
      </c>
      <c r="IC26" s="1738">
        <v>0</v>
      </c>
      <c r="ID26" s="1738">
        <v>0</v>
      </c>
      <c r="IE26" s="1738">
        <v>36581.500076299999</v>
      </c>
      <c r="IF26" s="1812"/>
      <c r="IG26" s="1812"/>
      <c r="IH26" s="1812"/>
      <c r="II26" s="1812"/>
      <c r="IJ26" s="1812"/>
    </row>
    <row r="27" spans="1:253" ht="5.25" customHeight="1" thickBot="1">
      <c r="B27" s="1813"/>
      <c r="C27" s="1812"/>
      <c r="D27" s="1812"/>
      <c r="E27" s="1812"/>
      <c r="F27" s="1812"/>
      <c r="G27" s="1812"/>
      <c r="H27" s="1812"/>
      <c r="I27" s="1812"/>
      <c r="J27" s="1812"/>
      <c r="K27" s="1812"/>
      <c r="L27" s="1812"/>
      <c r="M27" s="1812"/>
      <c r="W27" s="1812"/>
      <c r="X27" s="1812"/>
      <c r="Y27" s="1812"/>
      <c r="Z27" s="1812"/>
      <c r="AA27" s="1812"/>
      <c r="AB27" s="1812"/>
      <c r="AC27" s="1812"/>
      <c r="AD27" s="1812"/>
      <c r="AE27" s="1812"/>
      <c r="AF27" s="1812"/>
      <c r="AG27" s="1812"/>
      <c r="AQ27" s="1812"/>
      <c r="AR27" s="1812"/>
      <c r="AS27" s="1812"/>
      <c r="AT27" s="1812"/>
      <c r="AU27" s="1812"/>
      <c r="AV27" s="1812"/>
      <c r="AW27" s="1812"/>
      <c r="AX27" s="1812"/>
      <c r="AY27" s="1812"/>
      <c r="AZ27" s="1812"/>
      <c r="BA27" s="1812"/>
      <c r="BB27" s="1812"/>
      <c r="BM27" s="1813"/>
      <c r="BN27" s="1812"/>
      <c r="BO27" s="1812"/>
      <c r="BP27" s="1812"/>
      <c r="BQ27" s="1812"/>
      <c r="BR27" s="1812"/>
      <c r="BS27" s="1812"/>
      <c r="BT27" s="1812"/>
      <c r="BU27" s="1812"/>
      <c r="BV27" s="1812"/>
      <c r="BW27" s="1812"/>
      <c r="BX27" s="1812"/>
      <c r="CI27" s="1812"/>
      <c r="CJ27" s="1812"/>
      <c r="CK27" s="1812"/>
      <c r="CL27" s="1812"/>
      <c r="CM27" s="1812"/>
      <c r="CN27" s="1812"/>
      <c r="CO27" s="1812"/>
      <c r="CP27" s="1812"/>
      <c r="CQ27" s="1812"/>
      <c r="CR27" s="1812"/>
      <c r="CS27" s="1812"/>
      <c r="DD27" s="1812"/>
      <c r="DE27" s="1812"/>
      <c r="DF27" s="1812"/>
      <c r="DG27" s="1812"/>
      <c r="DH27" s="1812"/>
      <c r="DI27" s="1812"/>
      <c r="DJ27" s="1812"/>
      <c r="DK27" s="1812"/>
      <c r="DL27" s="1812"/>
      <c r="DM27" s="1812"/>
      <c r="DN27" s="1812"/>
      <c r="DY27" s="1812"/>
      <c r="DZ27" s="1812"/>
      <c r="EA27" s="1812"/>
      <c r="EB27" s="1812"/>
      <c r="EC27" s="1812"/>
      <c r="ED27" s="1812"/>
      <c r="EE27" s="1812"/>
      <c r="EF27" s="1812"/>
      <c r="EG27" s="1812"/>
      <c r="EH27" s="1812"/>
      <c r="EI27" s="1812"/>
      <c r="ET27" s="1812"/>
      <c r="EU27" s="1812"/>
      <c r="EV27" s="1812"/>
      <c r="EW27" s="1812"/>
      <c r="EX27" s="1812"/>
      <c r="EY27" s="1812"/>
      <c r="EZ27" s="1812"/>
      <c r="FA27" s="1812"/>
      <c r="FB27" s="1812"/>
      <c r="FC27" s="1812"/>
      <c r="FD27" s="1812"/>
      <c r="FO27" s="1812"/>
      <c r="FP27" s="1812"/>
      <c r="FQ27" s="1812"/>
      <c r="FR27" s="1812"/>
      <c r="FS27" s="1812"/>
      <c r="FT27" s="1812"/>
      <c r="FU27" s="1812"/>
      <c r="FV27" s="1812"/>
      <c r="FW27" s="1812"/>
      <c r="FX27" s="1812"/>
      <c r="FY27" s="1812"/>
      <c r="GJ27" s="1812"/>
      <c r="GK27" s="1812"/>
      <c r="GL27" s="1812"/>
      <c r="GM27" s="1812"/>
      <c r="GN27" s="1812"/>
      <c r="GO27" s="1812"/>
      <c r="GP27" s="1812"/>
      <c r="GQ27" s="1812"/>
      <c r="GR27" s="1812"/>
      <c r="GS27" s="1812"/>
      <c r="GT27" s="1812"/>
      <c r="HE27" s="1812"/>
      <c r="HF27" s="1812"/>
      <c r="HG27" s="1812"/>
      <c r="HH27" s="1812"/>
      <c r="HI27" s="1812"/>
      <c r="HJ27" s="1812"/>
      <c r="HK27" s="1812"/>
      <c r="HL27" s="1812"/>
      <c r="HM27" s="1812"/>
      <c r="HN27" s="1812"/>
      <c r="HO27" s="1812"/>
      <c r="HZ27" s="1812"/>
      <c r="IA27" s="1812"/>
      <c r="IB27" s="1812"/>
      <c r="IC27" s="1812"/>
      <c r="ID27" s="1812"/>
      <c r="IE27" s="1812"/>
      <c r="IF27" s="1812"/>
      <c r="IG27" s="1812"/>
      <c r="IH27" s="1812"/>
      <c r="II27" s="1812"/>
      <c r="IJ27" s="1812"/>
    </row>
    <row r="28" spans="1:253" ht="53.4" thickBot="1">
      <c r="B28" s="1806" t="s">
        <v>1670</v>
      </c>
      <c r="C28" s="1817">
        <v>0.45</v>
      </c>
      <c r="D28" s="1807">
        <v>0.75</v>
      </c>
      <c r="E28" s="1807">
        <v>1</v>
      </c>
      <c r="F28" s="1808" t="s">
        <v>1653</v>
      </c>
      <c r="G28" s="1809" t="s">
        <v>1701</v>
      </c>
      <c r="H28" s="1812"/>
      <c r="I28" s="1812"/>
      <c r="J28" s="1812"/>
      <c r="K28" s="1812"/>
      <c r="L28" s="1812"/>
      <c r="M28" s="1812"/>
      <c r="W28" s="1817">
        <v>0.45</v>
      </c>
      <c r="X28" s="1807">
        <v>0.75</v>
      </c>
      <c r="Y28" s="1807">
        <v>1</v>
      </c>
      <c r="Z28" s="1808" t="s">
        <v>1653</v>
      </c>
      <c r="AA28" s="1809" t="s">
        <v>1701</v>
      </c>
      <c r="AB28" s="1812"/>
      <c r="AC28" s="1812"/>
      <c r="AD28" s="1812"/>
      <c r="AE28" s="1812"/>
      <c r="AF28" s="1812"/>
      <c r="AG28" s="1812"/>
      <c r="AQ28" s="1817"/>
      <c r="AR28" s="1817">
        <v>0.45</v>
      </c>
      <c r="AS28" s="1807">
        <v>0.75</v>
      </c>
      <c r="AT28" s="1807">
        <v>1</v>
      </c>
      <c r="AU28" s="1808" t="s">
        <v>1653</v>
      </c>
      <c r="AV28" s="1809" t="s">
        <v>1701</v>
      </c>
      <c r="AW28" s="1812"/>
      <c r="AX28" s="1812"/>
      <c r="AY28" s="1812"/>
      <c r="AZ28" s="1812"/>
      <c r="BA28" s="1812"/>
      <c r="BB28" s="1812"/>
      <c r="BM28" s="1806" t="s">
        <v>1670</v>
      </c>
      <c r="BN28" s="1817">
        <v>0.45</v>
      </c>
      <c r="BO28" s="1807">
        <v>0.75</v>
      </c>
      <c r="BP28" s="1807">
        <v>1</v>
      </c>
      <c r="BQ28" s="1808" t="s">
        <v>1653</v>
      </c>
      <c r="BR28" s="1809" t="s">
        <v>1701</v>
      </c>
      <c r="BS28" s="1812"/>
      <c r="BT28" s="1812"/>
      <c r="BU28" s="1812"/>
      <c r="BV28" s="1812"/>
      <c r="BW28" s="1812"/>
      <c r="BX28" s="1812"/>
      <c r="CI28" s="1817">
        <v>0.45</v>
      </c>
      <c r="CJ28" s="1807">
        <v>0.75</v>
      </c>
      <c r="CK28" s="1807">
        <v>1</v>
      </c>
      <c r="CL28" s="1808" t="s">
        <v>1653</v>
      </c>
      <c r="CM28" s="1809" t="s">
        <v>1701</v>
      </c>
      <c r="CN28" s="1812"/>
      <c r="CO28" s="1812"/>
      <c r="CP28" s="1812"/>
      <c r="CQ28" s="1812"/>
      <c r="CR28" s="1812"/>
      <c r="CS28" s="1812"/>
      <c r="DD28" s="1817">
        <v>0.45</v>
      </c>
      <c r="DE28" s="1807">
        <v>0.75</v>
      </c>
      <c r="DF28" s="1807">
        <v>1</v>
      </c>
      <c r="DG28" s="1808" t="s">
        <v>1653</v>
      </c>
      <c r="DH28" s="1809" t="s">
        <v>1701</v>
      </c>
      <c r="DI28" s="1812"/>
      <c r="DJ28" s="1812"/>
      <c r="DK28" s="1812"/>
      <c r="DL28" s="1812"/>
      <c r="DM28" s="1812"/>
      <c r="DN28" s="1812"/>
      <c r="DY28" s="1817">
        <v>0.45</v>
      </c>
      <c r="DZ28" s="1807">
        <v>0.75</v>
      </c>
      <c r="EA28" s="1807">
        <v>1</v>
      </c>
      <c r="EB28" s="1808" t="s">
        <v>1653</v>
      </c>
      <c r="EC28" s="1809" t="s">
        <v>1701</v>
      </c>
      <c r="ED28" s="1812"/>
      <c r="EE28" s="1812"/>
      <c r="EF28" s="1812"/>
      <c r="EG28" s="1812"/>
      <c r="EH28" s="1812"/>
      <c r="EI28" s="1812"/>
      <c r="ET28" s="1817">
        <v>0.45</v>
      </c>
      <c r="EU28" s="1807">
        <v>0.75</v>
      </c>
      <c r="EV28" s="1807">
        <v>1</v>
      </c>
      <c r="EW28" s="1808" t="s">
        <v>1653</v>
      </c>
      <c r="EX28" s="1809" t="s">
        <v>1701</v>
      </c>
      <c r="EY28" s="1812"/>
      <c r="EZ28" s="1812"/>
      <c r="FA28" s="1812"/>
      <c r="FB28" s="1812"/>
      <c r="FC28" s="1812"/>
      <c r="FD28" s="1812"/>
      <c r="FO28" s="1817">
        <v>0.45</v>
      </c>
      <c r="FP28" s="1807">
        <v>0.75</v>
      </c>
      <c r="FQ28" s="1807">
        <v>1</v>
      </c>
      <c r="FR28" s="1808" t="s">
        <v>1653</v>
      </c>
      <c r="FS28" s="1809" t="s">
        <v>1701</v>
      </c>
      <c r="FT28" s="1812"/>
      <c r="FU28" s="1812"/>
      <c r="FV28" s="1812"/>
      <c r="FW28" s="1812"/>
      <c r="FX28" s="1812"/>
      <c r="FY28" s="1812"/>
      <c r="GJ28" s="1817">
        <v>0.45</v>
      </c>
      <c r="GK28" s="1807">
        <v>0.75</v>
      </c>
      <c r="GL28" s="1807">
        <v>1</v>
      </c>
      <c r="GM28" s="1808" t="s">
        <v>1653</v>
      </c>
      <c r="GN28" s="1809" t="s">
        <v>1701</v>
      </c>
      <c r="GO28" s="1812"/>
      <c r="GP28" s="1812"/>
      <c r="GQ28" s="1812"/>
      <c r="GR28" s="1812"/>
      <c r="GS28" s="1812"/>
      <c r="GT28" s="1812"/>
      <c r="HE28" s="1817">
        <v>0.45</v>
      </c>
      <c r="HF28" s="1807">
        <v>0.75</v>
      </c>
      <c r="HG28" s="1807">
        <v>1</v>
      </c>
      <c r="HH28" s="1808" t="s">
        <v>1653</v>
      </c>
      <c r="HI28" s="1809" t="s">
        <v>1701</v>
      </c>
      <c r="HJ28" s="1812"/>
      <c r="HK28" s="1812"/>
      <c r="HL28" s="1812"/>
      <c r="HM28" s="1812"/>
      <c r="HN28" s="1812"/>
      <c r="HO28" s="1812"/>
      <c r="HZ28" s="1817">
        <v>0.45</v>
      </c>
      <c r="IA28" s="1807">
        <v>0.75</v>
      </c>
      <c r="IB28" s="1807">
        <v>1</v>
      </c>
      <c r="IC28" s="1808" t="s">
        <v>1653</v>
      </c>
      <c r="ID28" s="1809" t="s">
        <v>1701</v>
      </c>
      <c r="IE28" s="1812"/>
      <c r="IF28" s="1812"/>
      <c r="IG28" s="1812"/>
      <c r="IH28" s="1812"/>
      <c r="II28" s="1812"/>
      <c r="IJ28" s="1812"/>
    </row>
    <row r="29" spans="1:253">
      <c r="B29" s="1811" t="s">
        <v>1686</v>
      </c>
      <c r="C29" s="2453">
        <v>80865</v>
      </c>
      <c r="D29" s="2453">
        <v>280152</v>
      </c>
      <c r="E29" s="2453">
        <v>234</v>
      </c>
      <c r="F29" s="2453">
        <v>47969</v>
      </c>
      <c r="G29" s="2453">
        <v>409220</v>
      </c>
      <c r="H29" s="1812"/>
      <c r="I29" s="1812"/>
      <c r="J29" s="1812"/>
      <c r="K29" s="1812"/>
      <c r="L29" s="1812"/>
      <c r="M29" s="1812"/>
      <c r="W29" s="1067">
        <v>79085</v>
      </c>
      <c r="X29" s="1067">
        <v>278871</v>
      </c>
      <c r="Y29" s="1067">
        <v>246</v>
      </c>
      <c r="Z29" s="1067">
        <v>47898</v>
      </c>
      <c r="AA29" s="1067">
        <v>406100</v>
      </c>
      <c r="AB29" s="1812"/>
      <c r="AC29" s="1812"/>
      <c r="AD29" s="1812"/>
      <c r="AE29" s="1812"/>
      <c r="AF29" s="1812"/>
      <c r="AG29" s="1812"/>
      <c r="AQ29" s="1067"/>
      <c r="AR29" s="1067">
        <v>77788</v>
      </c>
      <c r="AS29" s="1067">
        <v>279567</v>
      </c>
      <c r="AT29" s="1067">
        <v>254</v>
      </c>
      <c r="AU29" s="1067">
        <v>47881</v>
      </c>
      <c r="AV29" s="1067">
        <v>405490</v>
      </c>
      <c r="AW29" s="1812"/>
      <c r="AX29" s="1812"/>
      <c r="AY29" s="1812"/>
      <c r="AZ29" s="1812"/>
      <c r="BA29" s="1812"/>
      <c r="BB29" s="1812"/>
      <c r="BM29" s="1811" t="s">
        <v>1686</v>
      </c>
      <c r="BN29" s="1731">
        <v>69762</v>
      </c>
      <c r="BO29" s="1731">
        <v>264221</v>
      </c>
      <c r="BP29" s="1731">
        <v>246</v>
      </c>
      <c r="BQ29" s="1731">
        <v>49417</v>
      </c>
      <c r="BR29" s="1731">
        <v>383646</v>
      </c>
      <c r="BS29" s="1812"/>
      <c r="BT29" s="1812"/>
      <c r="BU29" s="1812"/>
      <c r="BV29" s="1812"/>
      <c r="BW29" s="1812"/>
      <c r="BX29" s="1812"/>
      <c r="CI29" s="1731">
        <v>69118</v>
      </c>
      <c r="CJ29" s="1731">
        <v>262462</v>
      </c>
      <c r="CK29" s="1731">
        <v>269</v>
      </c>
      <c r="CL29" s="1731">
        <v>50007</v>
      </c>
      <c r="CM29" s="1731">
        <v>381856</v>
      </c>
      <c r="CN29" s="1812"/>
      <c r="CO29" s="1812"/>
      <c r="CP29" s="1812"/>
      <c r="CQ29" s="1812"/>
      <c r="CR29" s="1812"/>
      <c r="CS29" s="1812"/>
      <c r="DD29" s="1067">
        <v>67738</v>
      </c>
      <c r="DE29" s="1067">
        <v>263204</v>
      </c>
      <c r="DF29" s="1067">
        <v>301</v>
      </c>
      <c r="DG29" s="1067">
        <v>52129</v>
      </c>
      <c r="DH29" s="1067">
        <v>383372</v>
      </c>
      <c r="DI29" s="1812"/>
      <c r="DJ29" s="1812"/>
      <c r="DK29" s="1812"/>
      <c r="DL29" s="1812"/>
      <c r="DM29" s="1812"/>
      <c r="DN29" s="1812"/>
      <c r="DY29" s="1731">
        <v>67923</v>
      </c>
      <c r="DZ29" s="1731">
        <v>255987</v>
      </c>
      <c r="EA29" s="1731">
        <v>279</v>
      </c>
      <c r="EB29" s="1731">
        <v>51811</v>
      </c>
      <c r="EC29" s="1731">
        <v>376000</v>
      </c>
      <c r="ED29" s="1812"/>
      <c r="EE29" s="1812"/>
      <c r="EF29" s="1812"/>
      <c r="EG29" s="1812"/>
      <c r="EH29" s="1812"/>
      <c r="EI29" s="1812"/>
      <c r="ET29" s="1738">
        <v>63601</v>
      </c>
      <c r="EU29" s="1738">
        <v>247580</v>
      </c>
      <c r="EV29" s="1738">
        <v>246</v>
      </c>
      <c r="EW29" s="1738">
        <v>52167</v>
      </c>
      <c r="EX29" s="1738">
        <v>363594</v>
      </c>
      <c r="EY29" s="1812"/>
      <c r="EZ29" s="1812"/>
      <c r="FA29" s="1812"/>
      <c r="FB29" s="1812"/>
      <c r="FC29" s="1812"/>
      <c r="FD29" s="1812"/>
      <c r="FO29" s="1738">
        <v>63061</v>
      </c>
      <c r="FP29" s="1738">
        <v>243442</v>
      </c>
      <c r="FQ29" s="1738">
        <v>208</v>
      </c>
      <c r="FR29" s="1738">
        <v>52377</v>
      </c>
      <c r="FS29" s="1738">
        <v>359088</v>
      </c>
      <c r="FT29" s="1812"/>
      <c r="FU29" s="1812"/>
      <c r="FV29" s="1812"/>
      <c r="FW29" s="1812"/>
      <c r="FX29" s="1812"/>
      <c r="FY29" s="1812"/>
      <c r="GJ29" s="1738">
        <v>61512</v>
      </c>
      <c r="GK29" s="1738">
        <v>241548</v>
      </c>
      <c r="GL29" s="1738">
        <v>171</v>
      </c>
      <c r="GM29" s="1738">
        <v>47805</v>
      </c>
      <c r="GN29" s="1738">
        <v>351036</v>
      </c>
      <c r="GO29" s="1812"/>
      <c r="GP29" s="1812"/>
      <c r="GQ29" s="1812"/>
      <c r="GR29" s="1812"/>
      <c r="GS29" s="1812"/>
      <c r="GT29" s="1812"/>
      <c r="HE29" s="1067">
        <v>61084</v>
      </c>
      <c r="HF29" s="1067">
        <v>240967</v>
      </c>
      <c r="HG29" s="1067">
        <v>166</v>
      </c>
      <c r="HH29" s="1067">
        <v>50407</v>
      </c>
      <c r="HI29" s="1067">
        <v>352624</v>
      </c>
      <c r="HJ29" s="1812"/>
      <c r="HK29" s="1812"/>
      <c r="HL29" s="1812"/>
      <c r="HM29" s="1812"/>
      <c r="HN29" s="1812"/>
      <c r="HO29" s="1812"/>
      <c r="HZ29" s="1738">
        <v>56718</v>
      </c>
      <c r="IA29" s="1738">
        <v>238492</v>
      </c>
      <c r="IB29" s="1738">
        <v>0</v>
      </c>
      <c r="IC29" s="1738">
        <v>51810</v>
      </c>
      <c r="ID29" s="1738">
        <v>347020</v>
      </c>
      <c r="IE29" s="1812"/>
      <c r="IF29" s="1812"/>
      <c r="IG29" s="1812"/>
      <c r="IH29" s="1812"/>
      <c r="II29" s="1812"/>
      <c r="IJ29" s="1812"/>
    </row>
    <row r="30" spans="1:253" ht="13.8" thickBot="1">
      <c r="B30" s="1811"/>
      <c r="C30" s="1067"/>
      <c r="D30" s="1067"/>
      <c r="E30" s="1067"/>
      <c r="F30" s="1067"/>
      <c r="G30" s="1067"/>
      <c r="H30" s="1812"/>
      <c r="I30" s="1812"/>
      <c r="J30" s="1812"/>
      <c r="K30" s="1812"/>
      <c r="L30" s="1812"/>
      <c r="M30" s="1812"/>
      <c r="V30" s="1648"/>
      <c r="W30" s="1067"/>
      <c r="X30" s="1067"/>
      <c r="Y30" s="1067"/>
      <c r="Z30" s="1067"/>
      <c r="AA30" s="1067"/>
      <c r="AB30" s="1812"/>
      <c r="AC30" s="1812"/>
      <c r="AD30" s="1812"/>
      <c r="AE30" s="1812"/>
      <c r="AF30" s="1812"/>
      <c r="AG30" s="1812"/>
      <c r="AP30" s="1648"/>
      <c r="AQ30" s="1067"/>
      <c r="AR30" s="1067"/>
      <c r="AS30" s="1067"/>
      <c r="AT30" s="1067"/>
      <c r="AU30" s="1067"/>
      <c r="AV30" s="1067"/>
      <c r="AW30" s="1812"/>
      <c r="AX30" s="1812"/>
      <c r="AY30" s="1812"/>
      <c r="AZ30" s="1812"/>
      <c r="BA30" s="1812"/>
      <c r="BB30" s="1812"/>
      <c r="BK30" s="1648"/>
      <c r="BM30" s="1811"/>
      <c r="BN30" s="1067"/>
      <c r="BO30" s="1067"/>
      <c r="BP30" s="1067"/>
      <c r="BQ30" s="1067"/>
      <c r="BR30" s="1067"/>
      <c r="BS30" s="1812"/>
      <c r="BT30" s="1812"/>
      <c r="BU30" s="1812"/>
      <c r="BV30" s="1812"/>
      <c r="BW30" s="1812"/>
      <c r="BX30" s="1812"/>
      <c r="CI30" s="1067"/>
      <c r="CJ30" s="1067"/>
      <c r="CK30" s="1067"/>
      <c r="CL30" s="1067"/>
      <c r="CM30" s="1067"/>
      <c r="CN30" s="1812"/>
      <c r="CO30" s="1812"/>
      <c r="CP30" s="1812"/>
      <c r="CQ30" s="1812"/>
      <c r="CR30" s="1812"/>
      <c r="CS30" s="1812"/>
      <c r="DD30" s="1067"/>
      <c r="DE30" s="1067"/>
      <c r="DF30" s="1067"/>
      <c r="DG30" s="1067"/>
      <c r="DH30" s="1067"/>
      <c r="DI30" s="1812"/>
      <c r="DJ30" s="1812"/>
      <c r="DK30" s="1812"/>
      <c r="DL30" s="1812"/>
      <c r="DM30" s="1812"/>
      <c r="DN30" s="1812"/>
      <c r="DY30" s="1067"/>
      <c r="DZ30" s="1067"/>
      <c r="EA30" s="1067"/>
      <c r="EB30" s="1067"/>
      <c r="EC30" s="1067"/>
      <c r="ED30" s="1812"/>
      <c r="EE30" s="1812"/>
      <c r="EF30" s="1812"/>
      <c r="EG30" s="1812"/>
      <c r="EH30" s="1812"/>
      <c r="EI30" s="1812"/>
      <c r="ET30" s="1067"/>
      <c r="EU30" s="1067"/>
      <c r="EV30" s="1067"/>
      <c r="EW30" s="1067"/>
      <c r="EX30" s="1067"/>
      <c r="EY30" s="1812"/>
      <c r="EZ30" s="1812"/>
      <c r="FA30" s="1812"/>
      <c r="FB30" s="1812"/>
      <c r="FC30" s="1812"/>
      <c r="FD30" s="1812"/>
      <c r="FO30" s="1067"/>
      <c r="FP30" s="1067"/>
      <c r="FQ30" s="1067"/>
      <c r="FR30" s="1067"/>
      <c r="FS30" s="1067"/>
      <c r="FT30" s="1812"/>
      <c r="FU30" s="1812"/>
      <c r="FV30" s="1812"/>
      <c r="FW30" s="1812"/>
      <c r="FX30" s="1812"/>
      <c r="FY30" s="1812"/>
      <c r="GJ30" s="1067"/>
      <c r="GK30" s="1067"/>
      <c r="GL30" s="1067"/>
      <c r="GM30" s="1067"/>
      <c r="GN30" s="1067"/>
      <c r="GO30" s="1812"/>
      <c r="GP30" s="1812"/>
      <c r="GQ30" s="1812"/>
      <c r="GR30" s="1812"/>
      <c r="GS30" s="1812"/>
      <c r="GT30" s="1812"/>
      <c r="HE30" s="1067"/>
      <c r="HF30" s="1067"/>
      <c r="HG30" s="1067"/>
      <c r="HH30" s="1067"/>
      <c r="HI30" s="1067"/>
      <c r="HJ30" s="1812"/>
      <c r="HK30" s="1812"/>
      <c r="HL30" s="1812"/>
      <c r="HM30" s="1812"/>
      <c r="HN30" s="1812"/>
      <c r="HO30" s="1812"/>
      <c r="HZ30" s="1067"/>
      <c r="IA30" s="1067"/>
      <c r="IB30" s="1067"/>
      <c r="IC30" s="1067"/>
      <c r="ID30" s="1067"/>
      <c r="IE30" s="1812"/>
      <c r="IF30" s="1812"/>
      <c r="IG30" s="1812"/>
      <c r="IH30" s="1812"/>
      <c r="II30" s="1812"/>
      <c r="IJ30" s="1812"/>
    </row>
    <row r="31" spans="1:253" ht="53.4" thickBot="1">
      <c r="B31" s="1818" t="s">
        <v>1670</v>
      </c>
      <c r="C31" s="1807">
        <v>0</v>
      </c>
      <c r="D31" s="1807">
        <v>0.2</v>
      </c>
      <c r="E31" s="1807">
        <v>0.25</v>
      </c>
      <c r="F31" s="1807">
        <v>0.3</v>
      </c>
      <c r="G31" s="1807">
        <v>0.35</v>
      </c>
      <c r="H31" s="1807">
        <v>0.4</v>
      </c>
      <c r="I31" s="1807">
        <v>0.45</v>
      </c>
      <c r="J31" s="1807">
        <v>0.5</v>
      </c>
      <c r="K31" s="1807">
        <v>0.6</v>
      </c>
      <c r="L31" s="1807">
        <v>0.65</v>
      </c>
      <c r="M31" s="1807">
        <v>0.7</v>
      </c>
      <c r="N31" s="1807">
        <v>0.75</v>
      </c>
      <c r="O31" s="1807">
        <v>0.85</v>
      </c>
      <c r="P31" s="1807">
        <v>0.9</v>
      </c>
      <c r="Q31" s="1807">
        <v>1</v>
      </c>
      <c r="R31" s="1807">
        <v>1.05</v>
      </c>
      <c r="S31" s="1807">
        <v>1.1000000000000001</v>
      </c>
      <c r="T31" s="1807">
        <v>1.5</v>
      </c>
      <c r="U31" s="1808" t="s">
        <v>1653</v>
      </c>
      <c r="V31" s="1809" t="s">
        <v>1701</v>
      </c>
      <c r="W31" s="1807">
        <v>0</v>
      </c>
      <c r="X31" s="1807">
        <v>0.2</v>
      </c>
      <c r="Y31" s="1807">
        <v>0.25</v>
      </c>
      <c r="Z31" s="1807">
        <v>0.3</v>
      </c>
      <c r="AA31" s="1807">
        <v>0.35</v>
      </c>
      <c r="AB31" s="1807">
        <v>0.4</v>
      </c>
      <c r="AC31" s="1807">
        <v>0.45</v>
      </c>
      <c r="AD31" s="1807">
        <v>0.5</v>
      </c>
      <c r="AE31" s="1807">
        <v>0.6</v>
      </c>
      <c r="AF31" s="1807">
        <v>0.65</v>
      </c>
      <c r="AG31" s="1807">
        <v>0.7</v>
      </c>
      <c r="AH31" s="1807">
        <v>0.75</v>
      </c>
      <c r="AI31" s="1807">
        <v>0.85</v>
      </c>
      <c r="AJ31" s="1807">
        <v>0.9</v>
      </c>
      <c r="AK31" s="1807">
        <v>1</v>
      </c>
      <c r="AL31" s="1807">
        <v>1.05</v>
      </c>
      <c r="AM31" s="1807">
        <v>1.1000000000000001</v>
      </c>
      <c r="AN31" s="1807">
        <v>1.5</v>
      </c>
      <c r="AO31" s="1808" t="s">
        <v>1653</v>
      </c>
      <c r="AP31" s="1809" t="s">
        <v>1701</v>
      </c>
      <c r="AQ31" s="1807"/>
      <c r="AR31" s="1807">
        <v>0</v>
      </c>
      <c r="AS31" s="1807">
        <v>0.2</v>
      </c>
      <c r="AT31" s="1807">
        <v>0.25</v>
      </c>
      <c r="AU31" s="1807">
        <v>0.3</v>
      </c>
      <c r="AV31" s="1807">
        <v>0.35</v>
      </c>
      <c r="AW31" s="1807">
        <v>0.4</v>
      </c>
      <c r="AX31" s="1807">
        <v>0.45</v>
      </c>
      <c r="AY31" s="1807">
        <v>0.5</v>
      </c>
      <c r="AZ31" s="1807">
        <v>0.6</v>
      </c>
      <c r="BA31" s="1807">
        <v>0.65</v>
      </c>
      <c r="BB31" s="1807">
        <v>0.7</v>
      </c>
      <c r="BC31" s="1807">
        <v>0.75</v>
      </c>
      <c r="BD31" s="1807">
        <v>0.85</v>
      </c>
      <c r="BE31" s="1807">
        <v>0.9</v>
      </c>
      <c r="BF31" s="1807">
        <v>1</v>
      </c>
      <c r="BG31" s="1807">
        <v>1.05</v>
      </c>
      <c r="BH31" s="1807">
        <v>1.1000000000000001</v>
      </c>
      <c r="BI31" s="1807">
        <v>1.5</v>
      </c>
      <c r="BJ31" s="1808" t="s">
        <v>1653</v>
      </c>
      <c r="BK31" s="1809" t="s">
        <v>1701</v>
      </c>
      <c r="BM31" s="1818" t="s">
        <v>1670</v>
      </c>
      <c r="BN31" s="1807">
        <v>0</v>
      </c>
      <c r="BO31" s="1807">
        <v>0.2</v>
      </c>
      <c r="BP31" s="1807">
        <v>0.25</v>
      </c>
      <c r="BQ31" s="1807">
        <v>0.3</v>
      </c>
      <c r="BR31" s="1807">
        <v>0.35</v>
      </c>
      <c r="BS31" s="1807">
        <v>0.4</v>
      </c>
      <c r="BT31" s="1807">
        <v>0.45</v>
      </c>
      <c r="BU31" s="1807">
        <v>0.5</v>
      </c>
      <c r="BV31" s="1807">
        <v>0.6</v>
      </c>
      <c r="BW31" s="1807">
        <v>0.65</v>
      </c>
      <c r="BX31" s="1807">
        <v>0.7</v>
      </c>
      <c r="BY31" s="1807">
        <v>0.75</v>
      </c>
      <c r="BZ31" s="1807">
        <v>0.85</v>
      </c>
      <c r="CA31" s="1807">
        <v>0.9</v>
      </c>
      <c r="CB31" s="1807">
        <v>1</v>
      </c>
      <c r="CC31" s="1807">
        <v>1.05</v>
      </c>
      <c r="CD31" s="1807">
        <v>1.1000000000000001</v>
      </c>
      <c r="CE31" s="1807">
        <v>1.5</v>
      </c>
      <c r="CF31" s="1808" t="s">
        <v>1653</v>
      </c>
      <c r="CG31" s="1809" t="s">
        <v>1701</v>
      </c>
      <c r="CI31" s="1807">
        <v>0</v>
      </c>
      <c r="CJ31" s="1807">
        <v>0.2</v>
      </c>
      <c r="CK31" s="1807">
        <v>0.25</v>
      </c>
      <c r="CL31" s="1807">
        <v>0.3</v>
      </c>
      <c r="CM31" s="1807">
        <v>0.35</v>
      </c>
      <c r="CN31" s="1807">
        <v>0.4</v>
      </c>
      <c r="CO31" s="1807">
        <v>0.45</v>
      </c>
      <c r="CP31" s="1807">
        <v>0.5</v>
      </c>
      <c r="CQ31" s="1807">
        <v>0.6</v>
      </c>
      <c r="CR31" s="1807">
        <v>0.65</v>
      </c>
      <c r="CS31" s="1807">
        <v>0.7</v>
      </c>
      <c r="CT31" s="1807">
        <v>0.75</v>
      </c>
      <c r="CU31" s="1807">
        <v>0.85</v>
      </c>
      <c r="CV31" s="1807">
        <v>0.9</v>
      </c>
      <c r="CW31" s="1807">
        <v>1</v>
      </c>
      <c r="CX31" s="1807">
        <v>1.05</v>
      </c>
      <c r="CY31" s="1807">
        <v>1.1000000000000001</v>
      </c>
      <c r="CZ31" s="1807">
        <v>1.5</v>
      </c>
      <c r="DA31" s="1808" t="s">
        <v>1653</v>
      </c>
      <c r="DB31" s="1809" t="s">
        <v>1701</v>
      </c>
      <c r="DD31" s="1807">
        <v>0</v>
      </c>
      <c r="DE31" s="1807">
        <v>0.2</v>
      </c>
      <c r="DF31" s="1807">
        <v>0.25</v>
      </c>
      <c r="DG31" s="1807">
        <v>0.3</v>
      </c>
      <c r="DH31" s="1807">
        <v>0.35</v>
      </c>
      <c r="DI31" s="1807">
        <v>0.4</v>
      </c>
      <c r="DJ31" s="1807">
        <v>0.45</v>
      </c>
      <c r="DK31" s="1807">
        <v>0.5</v>
      </c>
      <c r="DL31" s="1807">
        <v>0.6</v>
      </c>
      <c r="DM31" s="1807">
        <v>0.65</v>
      </c>
      <c r="DN31" s="1807">
        <v>0.7</v>
      </c>
      <c r="DO31" s="1807">
        <v>0.75</v>
      </c>
      <c r="DP31" s="1807">
        <v>0.85</v>
      </c>
      <c r="DQ31" s="1807">
        <v>0.9</v>
      </c>
      <c r="DR31" s="1807">
        <v>1</v>
      </c>
      <c r="DS31" s="1807">
        <v>1.05</v>
      </c>
      <c r="DT31" s="1807">
        <v>1.1000000000000001</v>
      </c>
      <c r="DU31" s="1807">
        <v>1.5</v>
      </c>
      <c r="DV31" s="1808" t="s">
        <v>1653</v>
      </c>
      <c r="DW31" s="1809" t="s">
        <v>1701</v>
      </c>
      <c r="DY31" s="1807">
        <v>0</v>
      </c>
      <c r="DZ31" s="1807">
        <v>0.2</v>
      </c>
      <c r="EA31" s="1807">
        <v>0.25</v>
      </c>
      <c r="EB31" s="1807">
        <v>0.3</v>
      </c>
      <c r="EC31" s="1807">
        <v>0.35</v>
      </c>
      <c r="ED31" s="1807">
        <v>0.4</v>
      </c>
      <c r="EE31" s="1807">
        <v>0.45</v>
      </c>
      <c r="EF31" s="1807">
        <v>0.5</v>
      </c>
      <c r="EG31" s="1807">
        <v>0.6</v>
      </c>
      <c r="EH31" s="1807">
        <v>0.65</v>
      </c>
      <c r="EI31" s="1807">
        <v>0.7</v>
      </c>
      <c r="EJ31" s="1807">
        <v>0.75</v>
      </c>
      <c r="EK31" s="1807">
        <v>0.85</v>
      </c>
      <c r="EL31" s="1807">
        <v>0.9</v>
      </c>
      <c r="EM31" s="1807">
        <v>1</v>
      </c>
      <c r="EN31" s="1807">
        <v>1.05</v>
      </c>
      <c r="EO31" s="1807">
        <v>1.1000000000000001</v>
      </c>
      <c r="EP31" s="1807">
        <v>1.5</v>
      </c>
      <c r="EQ31" s="1808" t="s">
        <v>1653</v>
      </c>
      <c r="ER31" s="1809" t="s">
        <v>1701</v>
      </c>
      <c r="ET31" s="1807">
        <v>0</v>
      </c>
      <c r="EU31" s="1807">
        <v>0.2</v>
      </c>
      <c r="EV31" s="1807">
        <v>0.25</v>
      </c>
      <c r="EW31" s="1807">
        <v>0.3</v>
      </c>
      <c r="EX31" s="1807">
        <v>0.35</v>
      </c>
      <c r="EY31" s="1807">
        <v>0.4</v>
      </c>
      <c r="EZ31" s="1807">
        <v>0.45</v>
      </c>
      <c r="FA31" s="1807">
        <v>0.5</v>
      </c>
      <c r="FB31" s="1807">
        <v>0.6</v>
      </c>
      <c r="FC31" s="1807">
        <v>0.65</v>
      </c>
      <c r="FD31" s="1807">
        <v>0.7</v>
      </c>
      <c r="FE31" s="1807">
        <v>0.75</v>
      </c>
      <c r="FF31" s="1807">
        <v>0.85</v>
      </c>
      <c r="FG31" s="1807">
        <v>0.9</v>
      </c>
      <c r="FH31" s="1807">
        <v>1</v>
      </c>
      <c r="FI31" s="1807">
        <v>1.05</v>
      </c>
      <c r="FJ31" s="1807">
        <v>1.1000000000000001</v>
      </c>
      <c r="FK31" s="1807">
        <v>1.5</v>
      </c>
      <c r="FL31" s="1808" t="s">
        <v>1653</v>
      </c>
      <c r="FM31" s="1809" t="s">
        <v>1701</v>
      </c>
      <c r="FO31" s="1807">
        <v>0</v>
      </c>
      <c r="FP31" s="1807">
        <v>0.2</v>
      </c>
      <c r="FQ31" s="1807">
        <v>0.25</v>
      </c>
      <c r="FR31" s="1807">
        <v>0.3</v>
      </c>
      <c r="FS31" s="1807">
        <v>0.35</v>
      </c>
      <c r="FT31" s="1807">
        <v>0.4</v>
      </c>
      <c r="FU31" s="1807">
        <v>0.45</v>
      </c>
      <c r="FV31" s="1807">
        <v>0.5</v>
      </c>
      <c r="FW31" s="1807">
        <v>0.6</v>
      </c>
      <c r="FX31" s="1807">
        <v>0.65</v>
      </c>
      <c r="FY31" s="1807">
        <v>0.7</v>
      </c>
      <c r="FZ31" s="1807">
        <v>0.75</v>
      </c>
      <c r="GA31" s="1807">
        <v>0.85</v>
      </c>
      <c r="GB31" s="1807">
        <v>0.9</v>
      </c>
      <c r="GC31" s="1807">
        <v>1</v>
      </c>
      <c r="GD31" s="1807">
        <v>1.05</v>
      </c>
      <c r="GE31" s="1807">
        <v>1.1000000000000001</v>
      </c>
      <c r="GF31" s="1807">
        <v>1.5</v>
      </c>
      <c r="GG31" s="1808" t="s">
        <v>1653</v>
      </c>
      <c r="GH31" s="1809" t="s">
        <v>1701</v>
      </c>
      <c r="GJ31" s="1807">
        <v>0</v>
      </c>
      <c r="GK31" s="1807">
        <v>0.2</v>
      </c>
      <c r="GL31" s="1807">
        <v>0.25</v>
      </c>
      <c r="GM31" s="1807">
        <v>0.3</v>
      </c>
      <c r="GN31" s="1807">
        <v>0.35</v>
      </c>
      <c r="GO31" s="1807">
        <v>0.4</v>
      </c>
      <c r="GP31" s="1807">
        <v>0.45</v>
      </c>
      <c r="GQ31" s="1807">
        <v>0.5</v>
      </c>
      <c r="GR31" s="1807">
        <v>0.6</v>
      </c>
      <c r="GS31" s="1807">
        <v>0.65</v>
      </c>
      <c r="GT31" s="1807">
        <v>0.7</v>
      </c>
      <c r="GU31" s="1807">
        <v>0.75</v>
      </c>
      <c r="GV31" s="1807">
        <v>0.85</v>
      </c>
      <c r="GW31" s="1807">
        <v>0.9</v>
      </c>
      <c r="GX31" s="1807">
        <v>1</v>
      </c>
      <c r="GY31" s="1807">
        <v>1.05</v>
      </c>
      <c r="GZ31" s="1807">
        <v>1.1000000000000001</v>
      </c>
      <c r="HA31" s="1807">
        <v>1.5</v>
      </c>
      <c r="HB31" s="1808" t="s">
        <v>1653</v>
      </c>
      <c r="HC31" s="1809" t="s">
        <v>1701</v>
      </c>
      <c r="HE31" s="1807">
        <v>0</v>
      </c>
      <c r="HF31" s="1807">
        <v>0.2</v>
      </c>
      <c r="HG31" s="1807">
        <v>0.25</v>
      </c>
      <c r="HH31" s="1807">
        <v>0.3</v>
      </c>
      <c r="HI31" s="1807">
        <v>0.35</v>
      </c>
      <c r="HJ31" s="1807">
        <v>0.4</v>
      </c>
      <c r="HK31" s="1807">
        <v>0.45</v>
      </c>
      <c r="HL31" s="1807">
        <v>0.5</v>
      </c>
      <c r="HM31" s="1807">
        <v>0.6</v>
      </c>
      <c r="HN31" s="1807">
        <v>0.65</v>
      </c>
      <c r="HO31" s="1807">
        <v>0.7</v>
      </c>
      <c r="HP31" s="1807">
        <v>0.75</v>
      </c>
      <c r="HQ31" s="1807">
        <v>0.85</v>
      </c>
      <c r="HR31" s="1807">
        <v>0.9</v>
      </c>
      <c r="HS31" s="1807">
        <v>1</v>
      </c>
      <c r="HT31" s="1807">
        <v>1.05</v>
      </c>
      <c r="HU31" s="1807">
        <v>1.1000000000000001</v>
      </c>
      <c r="HV31" s="1807">
        <v>1.5</v>
      </c>
      <c r="HW31" s="1808" t="s">
        <v>1653</v>
      </c>
      <c r="HX31" s="1809" t="s">
        <v>1701</v>
      </c>
      <c r="HZ31" s="1807">
        <v>0</v>
      </c>
      <c r="IA31" s="1807">
        <v>0.2</v>
      </c>
      <c r="IB31" s="1807">
        <v>0.25</v>
      </c>
      <c r="IC31" s="1807">
        <v>0.3</v>
      </c>
      <c r="ID31" s="1807">
        <v>0.35</v>
      </c>
      <c r="IE31" s="1807">
        <v>0.4</v>
      </c>
      <c r="IF31" s="1807">
        <v>0.45</v>
      </c>
      <c r="IG31" s="1807">
        <v>0.5</v>
      </c>
      <c r="IH31" s="1807">
        <v>0.6</v>
      </c>
      <c r="II31" s="1807">
        <v>0.65</v>
      </c>
      <c r="IJ31" s="1807">
        <v>0.7</v>
      </c>
      <c r="IK31" s="1807">
        <v>0.75</v>
      </c>
      <c r="IL31" s="1807">
        <v>0.85</v>
      </c>
      <c r="IM31" s="1807">
        <v>0.9</v>
      </c>
      <c r="IN31" s="1807">
        <v>1</v>
      </c>
      <c r="IO31" s="1807">
        <v>1.05</v>
      </c>
      <c r="IP31" s="1807">
        <v>1.1000000000000001</v>
      </c>
      <c r="IQ31" s="1807">
        <v>1.5</v>
      </c>
      <c r="IR31" s="1808" t="s">
        <v>1653</v>
      </c>
      <c r="IS31" s="1809" t="s">
        <v>1701</v>
      </c>
    </row>
    <row r="32" spans="1:253">
      <c r="B32" s="1469" t="s">
        <v>1687</v>
      </c>
      <c r="C32" s="2453">
        <v>125</v>
      </c>
      <c r="D32" s="2453">
        <v>52133</v>
      </c>
      <c r="E32" s="2453">
        <v>30756</v>
      </c>
      <c r="F32" s="2453">
        <v>89357</v>
      </c>
      <c r="G32" s="2453">
        <v>3287</v>
      </c>
      <c r="H32" s="2453">
        <v>17747</v>
      </c>
      <c r="I32" s="2453">
        <v>4172</v>
      </c>
      <c r="J32" s="2453">
        <v>7947</v>
      </c>
      <c r="K32" s="2453">
        <v>3949</v>
      </c>
      <c r="L32" s="2453">
        <v>783</v>
      </c>
      <c r="M32" s="2453">
        <v>8599</v>
      </c>
      <c r="N32" s="2453">
        <v>2120</v>
      </c>
      <c r="O32" s="2453">
        <v>3166</v>
      </c>
      <c r="P32" s="2453">
        <v>1873</v>
      </c>
      <c r="Q32" s="2453">
        <v>11583</v>
      </c>
      <c r="R32" s="2453">
        <v>412</v>
      </c>
      <c r="S32" s="2453">
        <v>3922</v>
      </c>
      <c r="T32" s="2453">
        <v>12788</v>
      </c>
      <c r="U32" s="2453">
        <v>16</v>
      </c>
      <c r="V32" s="2454">
        <v>254735</v>
      </c>
      <c r="W32" s="1067">
        <v>22</v>
      </c>
      <c r="X32" s="1067">
        <v>50292</v>
      </c>
      <c r="Y32" s="1067">
        <v>30090</v>
      </c>
      <c r="Z32" s="1067">
        <v>85269</v>
      </c>
      <c r="AA32" s="1067">
        <v>3297</v>
      </c>
      <c r="AB32" s="1067">
        <v>17642</v>
      </c>
      <c r="AC32" s="1067">
        <v>4132</v>
      </c>
      <c r="AD32" s="1067">
        <v>10078</v>
      </c>
      <c r="AE32" s="1067">
        <v>3922</v>
      </c>
      <c r="AF32" s="1067">
        <v>1036</v>
      </c>
      <c r="AG32" s="1067">
        <v>7501</v>
      </c>
      <c r="AH32" s="1067">
        <v>2316</v>
      </c>
      <c r="AI32" s="1067">
        <v>2363</v>
      </c>
      <c r="AJ32" s="1067">
        <v>1655</v>
      </c>
      <c r="AK32" s="1067">
        <v>10862</v>
      </c>
      <c r="AL32" s="1067">
        <v>433</v>
      </c>
      <c r="AM32" s="1067">
        <v>3581</v>
      </c>
      <c r="AN32" s="1067">
        <v>9579</v>
      </c>
      <c r="AO32" s="1067">
        <v>45</v>
      </c>
      <c r="AP32" s="1989">
        <v>244115</v>
      </c>
      <c r="AQ32" s="1067"/>
      <c r="AR32" s="1067">
        <v>38</v>
      </c>
      <c r="AS32" s="1067">
        <v>49578</v>
      </c>
      <c r="AT32" s="1067">
        <v>29964</v>
      </c>
      <c r="AU32" s="1067">
        <v>84080</v>
      </c>
      <c r="AV32" s="1067">
        <v>3500</v>
      </c>
      <c r="AW32" s="1067">
        <v>17832</v>
      </c>
      <c r="AX32" s="1067">
        <v>4242</v>
      </c>
      <c r="AY32" s="1067">
        <v>11073</v>
      </c>
      <c r="AZ32" s="1067">
        <v>1006</v>
      </c>
      <c r="BA32" s="1067">
        <v>1113</v>
      </c>
      <c r="BB32" s="1067">
        <v>5732</v>
      </c>
      <c r="BC32" s="1067">
        <v>2428</v>
      </c>
      <c r="BD32" s="1067">
        <v>2551</v>
      </c>
      <c r="BE32" s="1067">
        <v>860</v>
      </c>
      <c r="BF32" s="1067">
        <v>7370</v>
      </c>
      <c r="BG32" s="1067">
        <v>395</v>
      </c>
      <c r="BH32" s="1067">
        <v>1798</v>
      </c>
      <c r="BI32" s="1067">
        <v>21176</v>
      </c>
      <c r="BJ32" s="1067">
        <v>16</v>
      </c>
      <c r="BK32" s="1989">
        <v>244752</v>
      </c>
      <c r="BM32" s="1469" t="s">
        <v>1687</v>
      </c>
      <c r="BN32" s="2099">
        <v>63</v>
      </c>
      <c r="BO32" s="1731">
        <v>47525</v>
      </c>
      <c r="BP32" s="1731">
        <v>28236</v>
      </c>
      <c r="BQ32" s="1731">
        <v>78889</v>
      </c>
      <c r="BR32" s="1731">
        <v>3123</v>
      </c>
      <c r="BS32" s="1731">
        <v>16976</v>
      </c>
      <c r="BT32" s="1731">
        <v>3822</v>
      </c>
      <c r="BU32" s="1731">
        <v>11730</v>
      </c>
      <c r="BV32" s="1731">
        <v>1035</v>
      </c>
      <c r="BW32" s="2099">
        <v>1061</v>
      </c>
      <c r="BX32" s="1731">
        <v>6523</v>
      </c>
      <c r="BY32" s="1731">
        <v>1727</v>
      </c>
      <c r="BZ32" s="1731">
        <v>2576</v>
      </c>
      <c r="CA32" s="2099">
        <v>807</v>
      </c>
      <c r="CB32" s="1731">
        <v>7376</v>
      </c>
      <c r="CC32" s="2099">
        <v>335</v>
      </c>
      <c r="CD32" s="1731">
        <v>1368</v>
      </c>
      <c r="CE32" s="1731">
        <v>19401</v>
      </c>
      <c r="CF32" s="1731">
        <v>42</v>
      </c>
      <c r="CG32" s="1731">
        <v>232615</v>
      </c>
      <c r="CI32" s="2099">
        <v>111</v>
      </c>
      <c r="CJ32" s="1731">
        <v>46852</v>
      </c>
      <c r="CK32" s="1731">
        <v>27794</v>
      </c>
      <c r="CL32" s="1731">
        <v>77519</v>
      </c>
      <c r="CM32" s="1731">
        <v>3225</v>
      </c>
      <c r="CN32" s="1731">
        <v>17851</v>
      </c>
      <c r="CO32" s="1731">
        <v>3988</v>
      </c>
      <c r="CP32" s="1731">
        <v>13070</v>
      </c>
      <c r="CQ32" s="1731">
        <v>825</v>
      </c>
      <c r="CR32" s="2099">
        <v>812</v>
      </c>
      <c r="CS32" s="1731">
        <v>7045</v>
      </c>
      <c r="CT32" s="1731">
        <v>752</v>
      </c>
      <c r="CU32" s="1731">
        <v>1816</v>
      </c>
      <c r="CV32" s="2099">
        <v>797</v>
      </c>
      <c r="CW32" s="1731">
        <v>4593</v>
      </c>
      <c r="CX32" s="2099">
        <v>338</v>
      </c>
      <c r="CY32" s="1731">
        <v>1444</v>
      </c>
      <c r="CZ32" s="1731">
        <v>20411</v>
      </c>
      <c r="DA32" s="1731">
        <v>13</v>
      </c>
      <c r="DB32" s="1731">
        <v>229256</v>
      </c>
      <c r="DD32" s="2099">
        <v>100</v>
      </c>
      <c r="DE32" s="1731">
        <v>46130</v>
      </c>
      <c r="DF32" s="1731">
        <v>27239</v>
      </c>
      <c r="DG32" s="1731">
        <v>76350</v>
      </c>
      <c r="DH32" s="1731">
        <v>3252</v>
      </c>
      <c r="DI32" s="1731">
        <v>18148</v>
      </c>
      <c r="DJ32" s="1731">
        <v>4057</v>
      </c>
      <c r="DK32" s="1731">
        <v>13229</v>
      </c>
      <c r="DL32" s="1731">
        <v>734</v>
      </c>
      <c r="DM32" s="2099">
        <v>677</v>
      </c>
      <c r="DN32" s="1731">
        <v>7016</v>
      </c>
      <c r="DO32" s="1731">
        <v>738</v>
      </c>
      <c r="DP32" s="1731">
        <v>2157</v>
      </c>
      <c r="DQ32" s="2099">
        <v>751</v>
      </c>
      <c r="DR32" s="1731">
        <v>3758</v>
      </c>
      <c r="DS32" s="2099">
        <v>380</v>
      </c>
      <c r="DT32" s="1731">
        <v>1769</v>
      </c>
      <c r="DU32" s="1731">
        <v>23250</v>
      </c>
      <c r="DV32" s="1731">
        <v>9</v>
      </c>
      <c r="DW32" s="1731">
        <v>229744</v>
      </c>
      <c r="DY32" s="2099">
        <v>191</v>
      </c>
      <c r="DZ32" s="1731">
        <v>44841</v>
      </c>
      <c r="EA32" s="1731">
        <v>26607</v>
      </c>
      <c r="EB32" s="1731">
        <v>74583</v>
      </c>
      <c r="EC32" s="1731">
        <v>3590</v>
      </c>
      <c r="ED32" s="1731">
        <v>18161</v>
      </c>
      <c r="EE32" s="1731">
        <v>4772</v>
      </c>
      <c r="EF32" s="1731">
        <v>13894</v>
      </c>
      <c r="EG32" s="1731">
        <v>2509</v>
      </c>
      <c r="EH32" s="2099">
        <v>416</v>
      </c>
      <c r="EI32" s="1731">
        <v>9399</v>
      </c>
      <c r="EJ32" s="1731">
        <v>718</v>
      </c>
      <c r="EK32" s="1731">
        <v>2501</v>
      </c>
      <c r="EL32" s="2099">
        <v>1505</v>
      </c>
      <c r="EM32" s="1731">
        <v>6288</v>
      </c>
      <c r="EN32" s="2099">
        <v>367</v>
      </c>
      <c r="EO32" s="1731">
        <v>2468</v>
      </c>
      <c r="EP32" s="1731">
        <v>18079</v>
      </c>
      <c r="EQ32" s="1731">
        <v>76</v>
      </c>
      <c r="ER32" s="1731">
        <v>230965</v>
      </c>
      <c r="ET32" s="1814">
        <v>161</v>
      </c>
      <c r="EU32" s="1738">
        <v>42069</v>
      </c>
      <c r="EV32" s="1738">
        <v>22532</v>
      </c>
      <c r="EW32" s="1738">
        <v>67409</v>
      </c>
      <c r="EX32" s="1738">
        <v>4844</v>
      </c>
      <c r="EY32" s="1738">
        <v>16183</v>
      </c>
      <c r="EZ32" s="1738">
        <v>7143</v>
      </c>
      <c r="FA32" s="1738">
        <v>13504</v>
      </c>
      <c r="FB32" s="1738">
        <v>898</v>
      </c>
      <c r="FC32" s="1814">
        <v>305</v>
      </c>
      <c r="FD32" s="1738">
        <v>5651</v>
      </c>
      <c r="FE32" s="1738">
        <v>541</v>
      </c>
      <c r="FF32" s="1738">
        <v>1591</v>
      </c>
      <c r="FG32" s="1814">
        <v>569</v>
      </c>
      <c r="FH32" s="1738">
        <v>3356</v>
      </c>
      <c r="FI32" s="1814">
        <v>97</v>
      </c>
      <c r="FJ32" s="1738">
        <v>438</v>
      </c>
      <c r="FK32" s="1738">
        <v>17559</v>
      </c>
      <c r="FL32" s="1738">
        <v>0</v>
      </c>
      <c r="FM32" s="1738">
        <v>204850</v>
      </c>
      <c r="FO32" s="1814">
        <v>151</v>
      </c>
      <c r="FP32" s="1738">
        <v>40499</v>
      </c>
      <c r="FQ32" s="1738">
        <v>21652</v>
      </c>
      <c r="FR32" s="1738">
        <v>64677</v>
      </c>
      <c r="FS32" s="1738">
        <v>4630</v>
      </c>
      <c r="FT32" s="1738">
        <v>15522</v>
      </c>
      <c r="FU32" s="1738">
        <v>6997</v>
      </c>
      <c r="FV32" s="1738">
        <v>13546</v>
      </c>
      <c r="FW32" s="1738">
        <v>897</v>
      </c>
      <c r="FX32" s="1814">
        <v>326</v>
      </c>
      <c r="FY32" s="1738">
        <v>5482</v>
      </c>
      <c r="FZ32" s="1738">
        <v>566</v>
      </c>
      <c r="GA32" s="1738">
        <v>1517</v>
      </c>
      <c r="GB32" s="1814">
        <v>505</v>
      </c>
      <c r="GC32" s="1738">
        <v>3347</v>
      </c>
      <c r="GD32" s="1814">
        <v>13</v>
      </c>
      <c r="GE32" s="1738">
        <v>440</v>
      </c>
      <c r="GF32" s="1738">
        <v>17872</v>
      </c>
      <c r="GG32" s="1738">
        <v>0</v>
      </c>
      <c r="GH32" s="1738">
        <v>198639</v>
      </c>
      <c r="GJ32" s="1814">
        <v>22</v>
      </c>
      <c r="GK32" s="1738">
        <v>38431</v>
      </c>
      <c r="GL32" s="1738">
        <v>20703</v>
      </c>
      <c r="GM32" s="1738">
        <v>61467</v>
      </c>
      <c r="GN32" s="1738">
        <v>3976</v>
      </c>
      <c r="GO32" s="1738">
        <v>15856</v>
      </c>
      <c r="GP32" s="1738">
        <v>6122</v>
      </c>
      <c r="GQ32" s="1738">
        <v>13071</v>
      </c>
      <c r="GR32" s="1738">
        <v>932</v>
      </c>
      <c r="GS32" s="1814">
        <v>340</v>
      </c>
      <c r="GT32" s="1738">
        <v>4880</v>
      </c>
      <c r="GU32" s="1738">
        <v>321</v>
      </c>
      <c r="GV32" s="1738">
        <v>1269</v>
      </c>
      <c r="GW32" s="1814">
        <v>484</v>
      </c>
      <c r="GX32" s="1738">
        <v>2859</v>
      </c>
      <c r="GY32" s="1814">
        <v>82</v>
      </c>
      <c r="GZ32" s="1738">
        <v>287</v>
      </c>
      <c r="HA32" s="1738">
        <v>15509</v>
      </c>
      <c r="HB32" s="1738">
        <v>1</v>
      </c>
      <c r="HC32" s="1738">
        <v>186612</v>
      </c>
      <c r="HE32" s="1067">
        <v>114</v>
      </c>
      <c r="HF32" s="1067">
        <v>37267</v>
      </c>
      <c r="HG32" s="1067">
        <v>20090</v>
      </c>
      <c r="HH32" s="1067">
        <v>62696</v>
      </c>
      <c r="HI32" s="1067">
        <v>4793</v>
      </c>
      <c r="HJ32" s="1067">
        <v>16807</v>
      </c>
      <c r="HK32" s="1067">
        <v>7310</v>
      </c>
      <c r="HL32" s="1067">
        <v>13282</v>
      </c>
      <c r="HM32" s="1067">
        <v>977</v>
      </c>
      <c r="HN32" s="1067">
        <v>353</v>
      </c>
      <c r="HO32" s="1067">
        <v>4796</v>
      </c>
      <c r="HP32" s="1067">
        <v>414</v>
      </c>
      <c r="HQ32" s="1067">
        <v>1386</v>
      </c>
      <c r="HR32" s="1067">
        <v>480</v>
      </c>
      <c r="HS32" s="1067">
        <v>4579</v>
      </c>
      <c r="HT32" s="1067">
        <v>14</v>
      </c>
      <c r="HU32" s="1067">
        <v>180</v>
      </c>
      <c r="HV32" s="1067">
        <v>15046</v>
      </c>
      <c r="HW32" s="1067">
        <v>0</v>
      </c>
      <c r="HX32" s="1989">
        <v>190583</v>
      </c>
      <c r="HZ32" s="1819">
        <v>108.01223313000001</v>
      </c>
      <c r="IA32" s="1819">
        <v>31078.033980449996</v>
      </c>
      <c r="IB32" s="1819">
        <v>16617.725638029999</v>
      </c>
      <c r="IC32" s="1819">
        <v>57030.019267500007</v>
      </c>
      <c r="ID32" s="1819">
        <v>7291.5195226500009</v>
      </c>
      <c r="IE32" s="1819">
        <v>16689.287127700001</v>
      </c>
      <c r="IF32" s="1819">
        <v>15995.397116329998</v>
      </c>
      <c r="IG32" s="1819">
        <v>11641.682269879999</v>
      </c>
      <c r="IH32" s="1819">
        <v>1336.0651414780002</v>
      </c>
      <c r="II32" s="1819">
        <v>453.45195060999987</v>
      </c>
      <c r="IJ32" s="1819">
        <v>4032.8024581</v>
      </c>
      <c r="IK32" s="1819">
        <v>2418.2022550900001</v>
      </c>
      <c r="IL32" s="1819">
        <v>1150.7547591380003</v>
      </c>
      <c r="IM32" s="1819">
        <v>552.03070823999997</v>
      </c>
      <c r="IN32" s="1819">
        <v>4868.1225085159977</v>
      </c>
      <c r="IO32" s="1819">
        <v>22.980212989999998</v>
      </c>
      <c r="IP32" s="1819">
        <v>1304.4769955900001</v>
      </c>
      <c r="IQ32" s="1819">
        <v>14240.909956010997</v>
      </c>
      <c r="IR32" s="1819">
        <v>6.5483618527650833E-11</v>
      </c>
      <c r="IS32" s="1819">
        <v>186831.47410143306</v>
      </c>
    </row>
    <row r="33" spans="2:253" ht="26.4">
      <c r="B33" s="1820" t="s">
        <v>1688</v>
      </c>
      <c r="C33" s="2453">
        <v>24</v>
      </c>
      <c r="D33" s="2453">
        <v>52133</v>
      </c>
      <c r="E33" s="2453">
        <v>30756</v>
      </c>
      <c r="F33" s="2453">
        <v>82916</v>
      </c>
      <c r="G33" s="2291"/>
      <c r="H33" s="2453">
        <v>17747</v>
      </c>
      <c r="I33" s="2291"/>
      <c r="J33" s="2453">
        <v>2082</v>
      </c>
      <c r="K33" s="2291"/>
      <c r="L33" s="2453">
        <v>0</v>
      </c>
      <c r="M33" s="2453">
        <v>5584</v>
      </c>
      <c r="N33" s="2453">
        <v>7</v>
      </c>
      <c r="O33" s="2453">
        <v>0</v>
      </c>
      <c r="P33" s="2291"/>
      <c r="Q33" s="2453">
        <v>0</v>
      </c>
      <c r="R33" s="2455" t="s">
        <v>3268</v>
      </c>
      <c r="S33" s="2291"/>
      <c r="T33" s="2453">
        <v>0</v>
      </c>
      <c r="U33" s="2453">
        <v>11</v>
      </c>
      <c r="V33" s="2454">
        <v>191379</v>
      </c>
      <c r="W33" s="1067">
        <v>9</v>
      </c>
      <c r="X33" s="1067">
        <v>50292</v>
      </c>
      <c r="Y33" s="1067">
        <v>30090</v>
      </c>
      <c r="Z33" s="1067">
        <v>79234</v>
      </c>
      <c r="AA33" s="2291"/>
      <c r="AB33" s="1067">
        <v>17642</v>
      </c>
      <c r="AC33" s="2291"/>
      <c r="AD33" s="1067">
        <v>2040</v>
      </c>
      <c r="AE33" s="2291"/>
      <c r="AF33" s="1067">
        <v>0</v>
      </c>
      <c r="AG33" s="1067">
        <v>4749</v>
      </c>
      <c r="AH33" s="1067">
        <v>0</v>
      </c>
      <c r="AI33" s="1067">
        <v>0</v>
      </c>
      <c r="AJ33" s="2291"/>
      <c r="AK33" s="1067">
        <v>0</v>
      </c>
      <c r="AL33" s="1108">
        <v>122</v>
      </c>
      <c r="AM33" s="2291"/>
      <c r="AN33" s="1067">
        <v>0</v>
      </c>
      <c r="AO33" s="1067">
        <v>9</v>
      </c>
      <c r="AP33" s="1989">
        <v>184187</v>
      </c>
      <c r="AQ33" s="1067"/>
      <c r="AR33" s="1067">
        <v>24</v>
      </c>
      <c r="AS33" s="1067">
        <v>49578</v>
      </c>
      <c r="AT33" s="1067">
        <v>29964</v>
      </c>
      <c r="AU33" s="1067">
        <v>77886</v>
      </c>
      <c r="AV33" s="2291"/>
      <c r="AW33" s="1067">
        <v>17832</v>
      </c>
      <c r="AX33" s="2291"/>
      <c r="AY33" s="1067">
        <v>2048</v>
      </c>
      <c r="AZ33" s="2291"/>
      <c r="BA33" s="1067">
        <v>0</v>
      </c>
      <c r="BB33" s="1067">
        <v>4680</v>
      </c>
      <c r="BC33" s="1067">
        <v>1</v>
      </c>
      <c r="BD33" s="1067">
        <v>0</v>
      </c>
      <c r="BE33" s="2291"/>
      <c r="BF33" s="1067">
        <v>0</v>
      </c>
      <c r="BG33" s="1108" t="s">
        <v>2961</v>
      </c>
      <c r="BH33" s="2291"/>
      <c r="BI33" s="1067">
        <v>0</v>
      </c>
      <c r="BJ33" s="1067">
        <v>4</v>
      </c>
      <c r="BK33" s="1989">
        <v>182103</v>
      </c>
      <c r="BM33" s="1820" t="s">
        <v>1688</v>
      </c>
      <c r="BN33" s="2099">
        <v>18</v>
      </c>
      <c r="BO33" s="1731">
        <v>47525</v>
      </c>
      <c r="BP33" s="1731">
        <v>28236</v>
      </c>
      <c r="BQ33" s="1731">
        <v>73291</v>
      </c>
      <c r="BR33" s="1665"/>
      <c r="BS33" s="1731">
        <v>16976</v>
      </c>
      <c r="BT33" s="1665"/>
      <c r="BU33" s="2099">
        <v>1985</v>
      </c>
      <c r="BV33" s="1665"/>
      <c r="BW33" s="1731">
        <v>0</v>
      </c>
      <c r="BX33" s="1731">
        <v>4722</v>
      </c>
      <c r="BY33" s="1731">
        <v>2</v>
      </c>
      <c r="BZ33" s="1731">
        <v>0</v>
      </c>
      <c r="CA33" s="1665"/>
      <c r="CB33" s="1731">
        <v>0</v>
      </c>
      <c r="CC33" s="2099" t="s">
        <v>2930</v>
      </c>
      <c r="CD33" s="1665"/>
      <c r="CE33" s="1731">
        <v>0</v>
      </c>
      <c r="CF33" s="1731">
        <v>23</v>
      </c>
      <c r="CG33" s="1731">
        <v>172857</v>
      </c>
      <c r="CI33" s="2099">
        <v>13</v>
      </c>
      <c r="CJ33" s="1731">
        <v>46852</v>
      </c>
      <c r="CK33" s="1731">
        <v>27794</v>
      </c>
      <c r="CL33" s="1731">
        <v>72088</v>
      </c>
      <c r="CM33" s="1665"/>
      <c r="CN33" s="1731">
        <v>17851</v>
      </c>
      <c r="CO33" s="1665"/>
      <c r="CP33" s="2099">
        <v>2171</v>
      </c>
      <c r="CQ33" s="1665"/>
      <c r="CR33" s="1731">
        <v>0</v>
      </c>
      <c r="CS33" s="1731">
        <v>5588</v>
      </c>
      <c r="CT33" s="1731">
        <v>0</v>
      </c>
      <c r="CU33" s="1731">
        <v>0</v>
      </c>
      <c r="CV33" s="1665"/>
      <c r="CW33" s="1731">
        <v>0</v>
      </c>
      <c r="CX33" s="2099">
        <v>74</v>
      </c>
      <c r="CY33" s="1665"/>
      <c r="CZ33" s="1731">
        <v>0</v>
      </c>
      <c r="DA33" s="1731">
        <v>8</v>
      </c>
      <c r="DB33" s="1731">
        <v>172439</v>
      </c>
      <c r="DD33" s="2099">
        <v>25</v>
      </c>
      <c r="DE33" s="1731">
        <v>46130</v>
      </c>
      <c r="DF33" s="1731">
        <v>27239</v>
      </c>
      <c r="DG33" s="1731">
        <v>71053</v>
      </c>
      <c r="DH33" s="1665"/>
      <c r="DI33" s="1731">
        <v>18148</v>
      </c>
      <c r="DJ33" s="1665"/>
      <c r="DK33" s="2099">
        <v>2100</v>
      </c>
      <c r="DL33" s="1665"/>
      <c r="DM33" s="1731">
        <v>0</v>
      </c>
      <c r="DN33" s="1731">
        <v>5545</v>
      </c>
      <c r="DO33" s="1731">
        <v>0</v>
      </c>
      <c r="DP33" s="1731">
        <v>0</v>
      </c>
      <c r="DQ33" s="1665"/>
      <c r="DR33" s="1731">
        <v>0</v>
      </c>
      <c r="DS33" s="2099" t="s">
        <v>2920</v>
      </c>
      <c r="DT33" s="1665"/>
      <c r="DU33" s="1731">
        <v>0</v>
      </c>
      <c r="DV33" s="1731">
        <v>9</v>
      </c>
      <c r="DW33" s="1731">
        <v>170343</v>
      </c>
      <c r="DY33" s="2099">
        <v>23</v>
      </c>
      <c r="DZ33" s="1731">
        <v>44841</v>
      </c>
      <c r="EA33" s="1731">
        <v>26607</v>
      </c>
      <c r="EB33" s="1731">
        <v>68896</v>
      </c>
      <c r="EC33" s="1665"/>
      <c r="ED33" s="1731">
        <v>18161</v>
      </c>
      <c r="EE33" s="1665"/>
      <c r="EF33" s="2099">
        <v>2026</v>
      </c>
      <c r="EG33" s="1665"/>
      <c r="EH33" s="1731">
        <v>0</v>
      </c>
      <c r="EI33" s="1731">
        <v>4573</v>
      </c>
      <c r="EJ33" s="1731">
        <v>17</v>
      </c>
      <c r="EK33" s="1731">
        <v>0</v>
      </c>
      <c r="EL33" s="1665"/>
      <c r="EM33" s="1731">
        <v>0</v>
      </c>
      <c r="EN33" s="1665"/>
      <c r="EO33" s="1665"/>
      <c r="EP33" s="1731">
        <v>0</v>
      </c>
      <c r="EQ33" s="1731">
        <v>68</v>
      </c>
      <c r="ER33" s="1731">
        <v>165212</v>
      </c>
      <c r="ET33" s="1814">
        <v>19</v>
      </c>
      <c r="EU33" s="1738">
        <v>42069</v>
      </c>
      <c r="EV33" s="1738">
        <v>22532</v>
      </c>
      <c r="EW33" s="1738">
        <v>58542</v>
      </c>
      <c r="EX33" s="1665"/>
      <c r="EY33" s="1738">
        <v>16183</v>
      </c>
      <c r="EZ33" s="1665"/>
      <c r="FA33" s="1814">
        <v>1571</v>
      </c>
      <c r="FB33" s="1665"/>
      <c r="FC33" s="1738">
        <v>0</v>
      </c>
      <c r="FD33" s="1738">
        <v>3684</v>
      </c>
      <c r="FE33" s="1738">
        <v>7</v>
      </c>
      <c r="FF33" s="1738">
        <v>0</v>
      </c>
      <c r="FG33" s="1665"/>
      <c r="FH33" s="1738">
        <v>0</v>
      </c>
      <c r="FI33" s="1665"/>
      <c r="FJ33" s="1665"/>
      <c r="FK33" s="1738">
        <v>0</v>
      </c>
      <c r="FL33" s="1738">
        <v>0</v>
      </c>
      <c r="FM33" s="1738">
        <v>144607</v>
      </c>
      <c r="FO33" s="1814">
        <v>5</v>
      </c>
      <c r="FP33" s="1738">
        <v>40499</v>
      </c>
      <c r="FQ33" s="1738">
        <v>21652</v>
      </c>
      <c r="FR33" s="1738">
        <v>56283</v>
      </c>
      <c r="FS33" s="1665"/>
      <c r="FT33" s="1738">
        <v>15522</v>
      </c>
      <c r="FU33" s="1665"/>
      <c r="FV33" s="1814">
        <v>1362</v>
      </c>
      <c r="FW33" s="1665"/>
      <c r="FX33" s="1738">
        <v>0</v>
      </c>
      <c r="FY33" s="1738">
        <v>3593</v>
      </c>
      <c r="FZ33" s="1738">
        <v>0</v>
      </c>
      <c r="GA33" s="1738">
        <v>0</v>
      </c>
      <c r="GB33" s="1665"/>
      <c r="GC33" s="1738">
        <v>0</v>
      </c>
      <c r="GD33" s="1665"/>
      <c r="GE33" s="1665"/>
      <c r="GF33" s="1738">
        <v>0</v>
      </c>
      <c r="GG33" s="1738">
        <v>0</v>
      </c>
      <c r="GH33" s="1738">
        <v>138916</v>
      </c>
      <c r="GJ33" s="1814">
        <v>10</v>
      </c>
      <c r="GK33" s="1738">
        <v>38431</v>
      </c>
      <c r="GL33" s="1738">
        <v>20703</v>
      </c>
      <c r="GM33" s="1738">
        <v>54184</v>
      </c>
      <c r="GN33" s="1665"/>
      <c r="GO33" s="1738">
        <v>15856</v>
      </c>
      <c r="GP33" s="1665"/>
      <c r="GQ33" s="1814">
        <v>1131</v>
      </c>
      <c r="GR33" s="1665"/>
      <c r="GS33" s="1738">
        <v>0</v>
      </c>
      <c r="GT33" s="1738">
        <v>3082</v>
      </c>
      <c r="GU33" s="1738">
        <v>0</v>
      </c>
      <c r="GV33" s="1738">
        <v>0</v>
      </c>
      <c r="GW33" s="1665"/>
      <c r="GX33" s="1738">
        <v>0</v>
      </c>
      <c r="GY33" s="1665"/>
      <c r="GZ33" s="1665"/>
      <c r="HA33" s="1738">
        <v>0</v>
      </c>
      <c r="HB33" s="1738">
        <v>0</v>
      </c>
      <c r="HC33" s="1738">
        <v>133397</v>
      </c>
      <c r="HE33" s="1067">
        <v>10</v>
      </c>
      <c r="HF33" s="1067">
        <v>37267</v>
      </c>
      <c r="HG33" s="1067">
        <v>20090</v>
      </c>
      <c r="HH33" s="1067">
        <v>54209</v>
      </c>
      <c r="HI33" s="1990"/>
      <c r="HJ33" s="1067">
        <v>16807</v>
      </c>
      <c r="HK33" s="1990"/>
      <c r="HL33" s="1067">
        <v>1191</v>
      </c>
      <c r="HM33" s="1990"/>
      <c r="HN33" s="1067">
        <v>0</v>
      </c>
      <c r="HO33" s="1067">
        <v>3009</v>
      </c>
      <c r="HP33" s="1067">
        <v>0</v>
      </c>
      <c r="HQ33" s="1067">
        <v>0</v>
      </c>
      <c r="HR33" s="1990"/>
      <c r="HS33" s="1067">
        <v>0</v>
      </c>
      <c r="HT33" s="1990"/>
      <c r="HU33" s="1990"/>
      <c r="HV33" s="1067">
        <v>0</v>
      </c>
      <c r="HW33" s="1067">
        <v>0</v>
      </c>
      <c r="HX33" s="1989">
        <v>132582</v>
      </c>
      <c r="HZ33" s="1819">
        <v>9.40712598</v>
      </c>
      <c r="IA33" s="1819">
        <v>31078.033980449996</v>
      </c>
      <c r="IB33" s="1819">
        <v>16617.725638029999</v>
      </c>
      <c r="IC33" s="1819">
        <v>45107.090939060006</v>
      </c>
      <c r="ID33" s="1821"/>
      <c r="IE33" s="1819">
        <v>16689.287127700001</v>
      </c>
      <c r="IF33" s="1821"/>
      <c r="IG33" s="1819">
        <v>895.50067842999999</v>
      </c>
      <c r="IH33" s="1821"/>
      <c r="II33" s="1819">
        <v>0</v>
      </c>
      <c r="IJ33" s="1819">
        <v>2266.4008279499999</v>
      </c>
      <c r="IK33" s="1819">
        <v>0</v>
      </c>
      <c r="IL33" s="1819">
        <v>0</v>
      </c>
      <c r="IM33" s="1821"/>
      <c r="IN33" s="1819">
        <v>0</v>
      </c>
      <c r="IO33" s="1821"/>
      <c r="IP33" s="1821"/>
      <c r="IQ33" s="1819">
        <v>0</v>
      </c>
      <c r="IR33" s="1819">
        <v>0</v>
      </c>
      <c r="IS33" s="1819">
        <v>112663.4463176</v>
      </c>
    </row>
    <row r="34" spans="2:253">
      <c r="B34" s="1822" t="s">
        <v>1702</v>
      </c>
      <c r="C34" s="2453">
        <v>24</v>
      </c>
      <c r="D34" s="2453">
        <v>52133</v>
      </c>
      <c r="E34" s="2453">
        <v>30756</v>
      </c>
      <c r="F34" s="2453">
        <v>82916</v>
      </c>
      <c r="G34" s="2291"/>
      <c r="H34" s="2453">
        <v>17747</v>
      </c>
      <c r="I34" s="2291"/>
      <c r="J34" s="2453">
        <v>2082</v>
      </c>
      <c r="K34" s="2291"/>
      <c r="L34" s="2453">
        <v>0</v>
      </c>
      <c r="M34" s="2453">
        <v>5584</v>
      </c>
      <c r="N34" s="2453">
        <v>7</v>
      </c>
      <c r="O34" s="2453">
        <v>0</v>
      </c>
      <c r="P34" s="2291"/>
      <c r="Q34" s="2453">
        <v>0</v>
      </c>
      <c r="R34" s="2455" t="s">
        <v>3268</v>
      </c>
      <c r="S34" s="2291"/>
      <c r="T34" s="2453">
        <v>0</v>
      </c>
      <c r="U34" s="2453">
        <v>11</v>
      </c>
      <c r="V34" s="2454">
        <v>191375</v>
      </c>
      <c r="W34" s="1067">
        <v>9</v>
      </c>
      <c r="X34" s="1067">
        <v>50292</v>
      </c>
      <c r="Y34" s="1067">
        <v>30090</v>
      </c>
      <c r="Z34" s="1067">
        <v>79234</v>
      </c>
      <c r="AA34" s="2291"/>
      <c r="AB34" s="1067">
        <v>17642</v>
      </c>
      <c r="AC34" s="2291"/>
      <c r="AD34" s="1067">
        <v>2040</v>
      </c>
      <c r="AE34" s="2291"/>
      <c r="AF34" s="1067">
        <v>0</v>
      </c>
      <c r="AG34" s="1067">
        <v>4749</v>
      </c>
      <c r="AH34" s="1067">
        <v>0</v>
      </c>
      <c r="AI34" s="1067">
        <v>0</v>
      </c>
      <c r="AJ34" s="2291"/>
      <c r="AK34" s="1067">
        <v>0</v>
      </c>
      <c r="AL34" s="1108">
        <v>122</v>
      </c>
      <c r="AM34" s="2291"/>
      <c r="AN34" s="1067">
        <v>0</v>
      </c>
      <c r="AO34" s="1067">
        <v>9</v>
      </c>
      <c r="AP34" s="1989">
        <v>184187</v>
      </c>
      <c r="AQ34" s="1067"/>
      <c r="AR34" s="1067">
        <v>24</v>
      </c>
      <c r="AS34" s="1067">
        <v>49578</v>
      </c>
      <c r="AT34" s="1067">
        <v>29964</v>
      </c>
      <c r="AU34" s="1067">
        <v>77886</v>
      </c>
      <c r="AV34" s="2291"/>
      <c r="AW34" s="1067">
        <v>17832</v>
      </c>
      <c r="AX34" s="2291"/>
      <c r="AY34" s="1067">
        <v>2048</v>
      </c>
      <c r="AZ34" s="2291"/>
      <c r="BA34" s="1067">
        <v>0</v>
      </c>
      <c r="BB34" s="1067">
        <v>4680</v>
      </c>
      <c r="BC34" s="1067">
        <v>1</v>
      </c>
      <c r="BD34" s="1067">
        <v>0</v>
      </c>
      <c r="BE34" s="2291"/>
      <c r="BF34" s="1067">
        <v>0</v>
      </c>
      <c r="BG34" s="1108" t="s">
        <v>2961</v>
      </c>
      <c r="BH34" s="2291"/>
      <c r="BI34" s="1067">
        <v>0</v>
      </c>
      <c r="BJ34" s="1067">
        <v>4</v>
      </c>
      <c r="BK34" s="1989">
        <v>182103</v>
      </c>
      <c r="BM34" s="1822" t="s">
        <v>1702</v>
      </c>
      <c r="BN34" s="2099">
        <v>18</v>
      </c>
      <c r="BO34" s="1731">
        <v>47525</v>
      </c>
      <c r="BP34" s="1731">
        <v>28236</v>
      </c>
      <c r="BQ34" s="1731">
        <v>73291</v>
      </c>
      <c r="BR34" s="1665"/>
      <c r="BS34" s="1731">
        <v>16976</v>
      </c>
      <c r="BT34" s="1665"/>
      <c r="BU34" s="2099">
        <v>1985</v>
      </c>
      <c r="BV34" s="1665"/>
      <c r="BW34" s="1731">
        <v>0</v>
      </c>
      <c r="BX34" s="1731">
        <v>4722</v>
      </c>
      <c r="BY34" s="1731">
        <v>2</v>
      </c>
      <c r="BZ34" s="1731">
        <v>0</v>
      </c>
      <c r="CA34" s="1665"/>
      <c r="CB34" s="1731">
        <v>0</v>
      </c>
      <c r="CC34" s="2099" t="s">
        <v>2930</v>
      </c>
      <c r="CD34" s="1665"/>
      <c r="CE34" s="1731">
        <v>0</v>
      </c>
      <c r="CF34" s="1731">
        <v>23</v>
      </c>
      <c r="CG34" s="1731">
        <v>172857</v>
      </c>
      <c r="CI34" s="2099">
        <v>13</v>
      </c>
      <c r="CJ34" s="1731">
        <v>46852</v>
      </c>
      <c r="CK34" s="1731">
        <v>27794</v>
      </c>
      <c r="CL34" s="1731">
        <v>72088</v>
      </c>
      <c r="CM34" s="1665"/>
      <c r="CN34" s="1731">
        <v>17851</v>
      </c>
      <c r="CO34" s="1665"/>
      <c r="CP34" s="2099">
        <v>2171</v>
      </c>
      <c r="CQ34" s="1665"/>
      <c r="CR34" s="1731">
        <v>0</v>
      </c>
      <c r="CS34" s="1731">
        <v>5588</v>
      </c>
      <c r="CT34" s="1731">
        <v>0</v>
      </c>
      <c r="CU34" s="1731">
        <v>0</v>
      </c>
      <c r="CV34" s="1665"/>
      <c r="CW34" s="1731">
        <v>0</v>
      </c>
      <c r="CX34" s="2099">
        <v>74</v>
      </c>
      <c r="CY34" s="1665"/>
      <c r="CZ34" s="1731">
        <v>0</v>
      </c>
      <c r="DA34" s="1731">
        <v>8</v>
      </c>
      <c r="DB34" s="1731">
        <v>172439</v>
      </c>
      <c r="DD34" s="2099">
        <v>25</v>
      </c>
      <c r="DE34" s="1731">
        <v>46130</v>
      </c>
      <c r="DF34" s="1731">
        <v>27239</v>
      </c>
      <c r="DG34" s="1731">
        <v>71053</v>
      </c>
      <c r="DH34" s="1665"/>
      <c r="DI34" s="1731">
        <v>18148</v>
      </c>
      <c r="DJ34" s="1665"/>
      <c r="DK34" s="2099">
        <v>2100</v>
      </c>
      <c r="DL34" s="1665"/>
      <c r="DM34" s="1731">
        <v>0</v>
      </c>
      <c r="DN34" s="1731">
        <v>5545</v>
      </c>
      <c r="DO34" s="1731">
        <v>0</v>
      </c>
      <c r="DP34" s="1731">
        <v>0</v>
      </c>
      <c r="DQ34" s="1665"/>
      <c r="DR34" s="1731">
        <v>0</v>
      </c>
      <c r="DS34" s="2099" t="s">
        <v>2920</v>
      </c>
      <c r="DT34" s="1665"/>
      <c r="DU34" s="1731">
        <v>0</v>
      </c>
      <c r="DV34" s="1731">
        <v>9</v>
      </c>
      <c r="DW34" s="1731">
        <v>170343</v>
      </c>
      <c r="DY34" s="2099">
        <v>23</v>
      </c>
      <c r="DZ34" s="1731">
        <v>44841</v>
      </c>
      <c r="EA34" s="1731">
        <v>26607</v>
      </c>
      <c r="EB34" s="1731">
        <v>68896</v>
      </c>
      <c r="EC34" s="1665"/>
      <c r="ED34" s="1731">
        <v>18161</v>
      </c>
      <c r="EE34" s="1665"/>
      <c r="EF34" s="2099">
        <v>2026</v>
      </c>
      <c r="EG34" s="1665"/>
      <c r="EH34" s="1731">
        <v>0</v>
      </c>
      <c r="EI34" s="1731">
        <v>4573</v>
      </c>
      <c r="EJ34" s="1731">
        <v>17</v>
      </c>
      <c r="EK34" s="1731">
        <v>0</v>
      </c>
      <c r="EL34" s="1665"/>
      <c r="EM34" s="1731">
        <v>0</v>
      </c>
      <c r="EN34" s="1665"/>
      <c r="EO34" s="1665"/>
      <c r="EP34" s="1731">
        <v>0</v>
      </c>
      <c r="EQ34" s="1731">
        <v>68</v>
      </c>
      <c r="ER34" s="1731">
        <v>165212</v>
      </c>
      <c r="ET34" s="1814">
        <v>19</v>
      </c>
      <c r="EU34" s="1738">
        <v>42069</v>
      </c>
      <c r="EV34" s="1738">
        <v>22532</v>
      </c>
      <c r="EW34" s="1738">
        <v>58542</v>
      </c>
      <c r="EX34" s="1665"/>
      <c r="EY34" s="1738">
        <v>16183</v>
      </c>
      <c r="EZ34" s="1665"/>
      <c r="FA34" s="1814">
        <v>1571</v>
      </c>
      <c r="FB34" s="1665"/>
      <c r="FC34" s="1738">
        <v>0</v>
      </c>
      <c r="FD34" s="1738">
        <v>3684</v>
      </c>
      <c r="FE34" s="1738">
        <v>7</v>
      </c>
      <c r="FF34" s="1738">
        <v>0</v>
      </c>
      <c r="FG34" s="1665"/>
      <c r="FH34" s="1738">
        <v>0</v>
      </c>
      <c r="FI34" s="1665"/>
      <c r="FJ34" s="1665"/>
      <c r="FK34" s="1738">
        <v>0</v>
      </c>
      <c r="FL34" s="1738">
        <v>0</v>
      </c>
      <c r="FM34" s="1738">
        <v>144607</v>
      </c>
      <c r="FO34" s="1814">
        <v>5</v>
      </c>
      <c r="FP34" s="1738">
        <v>40499</v>
      </c>
      <c r="FQ34" s="1738">
        <v>21652</v>
      </c>
      <c r="FR34" s="1738">
        <v>56283</v>
      </c>
      <c r="FS34" s="1665"/>
      <c r="FT34" s="1738">
        <v>15522</v>
      </c>
      <c r="FU34" s="1665"/>
      <c r="FV34" s="1814">
        <v>1362</v>
      </c>
      <c r="FW34" s="1665"/>
      <c r="FX34" s="1738">
        <v>0</v>
      </c>
      <c r="FY34" s="1738">
        <v>3593</v>
      </c>
      <c r="FZ34" s="1738">
        <v>0</v>
      </c>
      <c r="GA34" s="1738">
        <v>0</v>
      </c>
      <c r="GB34" s="1665"/>
      <c r="GC34" s="1738">
        <v>0</v>
      </c>
      <c r="GD34" s="1665"/>
      <c r="GE34" s="1665"/>
      <c r="GF34" s="1738">
        <v>0</v>
      </c>
      <c r="GG34" s="1738">
        <v>0</v>
      </c>
      <c r="GH34" s="1738">
        <v>138916</v>
      </c>
      <c r="GJ34" s="1814">
        <v>10</v>
      </c>
      <c r="GK34" s="1738">
        <v>38431</v>
      </c>
      <c r="GL34" s="1738">
        <v>20703</v>
      </c>
      <c r="GM34" s="1738">
        <v>54184</v>
      </c>
      <c r="GN34" s="1665"/>
      <c r="GO34" s="1738">
        <v>15856</v>
      </c>
      <c r="GP34" s="1665"/>
      <c r="GQ34" s="1814">
        <v>1131</v>
      </c>
      <c r="GR34" s="1665"/>
      <c r="GS34" s="1738">
        <v>0</v>
      </c>
      <c r="GT34" s="1738">
        <v>3082</v>
      </c>
      <c r="GU34" s="1738">
        <v>0</v>
      </c>
      <c r="GV34" s="1738">
        <v>0</v>
      </c>
      <c r="GW34" s="1665"/>
      <c r="GX34" s="1738">
        <v>0</v>
      </c>
      <c r="GY34" s="1665"/>
      <c r="GZ34" s="1665"/>
      <c r="HA34" s="1738">
        <v>0</v>
      </c>
      <c r="HB34" s="1738">
        <v>0</v>
      </c>
      <c r="HC34" s="1738">
        <v>133397</v>
      </c>
      <c r="HE34" s="1067">
        <v>10</v>
      </c>
      <c r="HF34" s="1067">
        <v>37267</v>
      </c>
      <c r="HG34" s="1067">
        <v>20090</v>
      </c>
      <c r="HH34" s="1067">
        <v>54209</v>
      </c>
      <c r="HI34" s="1990"/>
      <c r="HJ34" s="1067">
        <v>16807</v>
      </c>
      <c r="HK34" s="1990"/>
      <c r="HL34" s="1067">
        <v>1191</v>
      </c>
      <c r="HM34" s="1990"/>
      <c r="HN34" s="1067">
        <v>0</v>
      </c>
      <c r="HO34" s="1067">
        <v>3009</v>
      </c>
      <c r="HP34" s="1067">
        <v>0</v>
      </c>
      <c r="HQ34" s="1067">
        <v>0</v>
      </c>
      <c r="HR34" s="1990"/>
      <c r="HS34" s="1067">
        <v>0</v>
      </c>
      <c r="HT34" s="1990"/>
      <c r="HU34" s="1990"/>
      <c r="HV34" s="1067">
        <v>0</v>
      </c>
      <c r="HW34" s="1067">
        <v>0</v>
      </c>
      <c r="HX34" s="1989">
        <v>132582</v>
      </c>
      <c r="HZ34" s="1819">
        <v>9.40712598</v>
      </c>
      <c r="IA34" s="1819">
        <v>31078.033980449996</v>
      </c>
      <c r="IB34" s="1819">
        <v>16617.725638029999</v>
      </c>
      <c r="IC34" s="1819">
        <v>45107.090939060006</v>
      </c>
      <c r="ID34" s="1821"/>
      <c r="IE34" s="1819">
        <v>16689.287127700001</v>
      </c>
      <c r="IF34" s="1821"/>
      <c r="IG34" s="1819">
        <v>895.50067842999999</v>
      </c>
      <c r="IH34" s="1821"/>
      <c r="II34" s="1819">
        <v>0</v>
      </c>
      <c r="IJ34" s="1819">
        <v>2266.4008279499999</v>
      </c>
      <c r="IK34" s="1819">
        <v>0</v>
      </c>
      <c r="IL34" s="1819">
        <v>0</v>
      </c>
      <c r="IM34" s="1821"/>
      <c r="IN34" s="1819">
        <v>0</v>
      </c>
      <c r="IO34" s="1821"/>
      <c r="IP34" s="1821"/>
      <c r="IQ34" s="1819">
        <v>0</v>
      </c>
      <c r="IR34" s="1819">
        <v>0</v>
      </c>
      <c r="IS34" s="1819">
        <v>112663.4463176</v>
      </c>
    </row>
    <row r="35" spans="2:253">
      <c r="B35" s="1823" t="s">
        <v>1684</v>
      </c>
      <c r="C35" s="2453">
        <v>0</v>
      </c>
      <c r="D35" s="2453">
        <v>0</v>
      </c>
      <c r="E35" s="2453">
        <v>0</v>
      </c>
      <c r="F35" s="2453">
        <v>0</v>
      </c>
      <c r="G35" s="2291"/>
      <c r="H35" s="2453">
        <v>0</v>
      </c>
      <c r="I35" s="2291"/>
      <c r="J35" s="2453">
        <v>0</v>
      </c>
      <c r="K35" s="2291"/>
      <c r="L35" s="2453">
        <v>0</v>
      </c>
      <c r="M35" s="2453">
        <v>0</v>
      </c>
      <c r="N35" s="2453">
        <v>0</v>
      </c>
      <c r="O35" s="2453">
        <v>0</v>
      </c>
      <c r="P35" s="2291"/>
      <c r="Q35" s="2453">
        <v>0</v>
      </c>
      <c r="R35" s="2291"/>
      <c r="S35" s="2291"/>
      <c r="T35" s="2453">
        <v>0</v>
      </c>
      <c r="U35" s="2453">
        <v>0</v>
      </c>
      <c r="V35" s="2454">
        <v>0</v>
      </c>
      <c r="W35" s="1067">
        <v>0</v>
      </c>
      <c r="X35" s="1067">
        <v>0</v>
      </c>
      <c r="Y35" s="1067">
        <v>0</v>
      </c>
      <c r="Z35" s="1067">
        <v>0</v>
      </c>
      <c r="AA35" s="2291"/>
      <c r="AB35" s="1067">
        <v>0</v>
      </c>
      <c r="AC35" s="2291"/>
      <c r="AD35" s="1067">
        <v>0</v>
      </c>
      <c r="AE35" s="2291"/>
      <c r="AF35" s="1067">
        <v>0</v>
      </c>
      <c r="AG35" s="1067">
        <v>0</v>
      </c>
      <c r="AH35" s="1067">
        <v>0</v>
      </c>
      <c r="AI35" s="1067">
        <v>0</v>
      </c>
      <c r="AJ35" s="2291"/>
      <c r="AK35" s="1067">
        <v>0</v>
      </c>
      <c r="AL35" s="2291"/>
      <c r="AM35" s="2291"/>
      <c r="AN35" s="1067">
        <v>0</v>
      </c>
      <c r="AO35" s="1067">
        <v>0</v>
      </c>
      <c r="AP35" s="1989">
        <v>0</v>
      </c>
      <c r="AQ35" s="1067"/>
      <c r="AR35" s="1067">
        <v>0</v>
      </c>
      <c r="AS35" s="1067">
        <v>0</v>
      </c>
      <c r="AT35" s="1067">
        <v>0</v>
      </c>
      <c r="AU35" s="1067">
        <v>0</v>
      </c>
      <c r="AV35" s="2291"/>
      <c r="AW35" s="1067">
        <v>0</v>
      </c>
      <c r="AX35" s="2291"/>
      <c r="AY35" s="1067">
        <v>0</v>
      </c>
      <c r="AZ35" s="2291"/>
      <c r="BA35" s="1067">
        <v>0</v>
      </c>
      <c r="BB35" s="1067">
        <v>0</v>
      </c>
      <c r="BC35" s="1067">
        <v>0</v>
      </c>
      <c r="BD35" s="1067">
        <v>0</v>
      </c>
      <c r="BE35" s="2291"/>
      <c r="BF35" s="1067">
        <v>0</v>
      </c>
      <c r="BG35" s="2291"/>
      <c r="BH35" s="2291"/>
      <c r="BI35" s="1067">
        <v>0</v>
      </c>
      <c r="BJ35" s="1067">
        <v>0</v>
      </c>
      <c r="BK35" s="1989">
        <v>0</v>
      </c>
      <c r="BM35" s="1823" t="s">
        <v>1684</v>
      </c>
      <c r="BN35" s="1731">
        <v>0</v>
      </c>
      <c r="BO35" s="1731">
        <v>0</v>
      </c>
      <c r="BP35" s="1731">
        <v>0</v>
      </c>
      <c r="BQ35" s="1731">
        <v>0</v>
      </c>
      <c r="BR35" s="1665"/>
      <c r="BS35" s="1731">
        <v>0</v>
      </c>
      <c r="BT35" s="1665"/>
      <c r="BU35" s="1731">
        <v>0</v>
      </c>
      <c r="BV35" s="1665"/>
      <c r="BW35" s="1731">
        <v>0</v>
      </c>
      <c r="BX35" s="1731">
        <v>0</v>
      </c>
      <c r="BY35" s="1731">
        <v>0</v>
      </c>
      <c r="BZ35" s="1731">
        <v>0</v>
      </c>
      <c r="CA35" s="1665"/>
      <c r="CB35" s="1731">
        <v>0</v>
      </c>
      <c r="CC35" s="1665"/>
      <c r="CD35" s="1665"/>
      <c r="CE35" s="1731">
        <v>0</v>
      </c>
      <c r="CF35" s="1731">
        <v>0</v>
      </c>
      <c r="CG35" s="1731">
        <v>0</v>
      </c>
      <c r="CI35" s="1731">
        <v>0</v>
      </c>
      <c r="CJ35" s="1731">
        <v>0</v>
      </c>
      <c r="CK35" s="1731">
        <v>0</v>
      </c>
      <c r="CL35" s="1731">
        <v>0</v>
      </c>
      <c r="CM35" s="1665"/>
      <c r="CN35" s="1731">
        <v>0</v>
      </c>
      <c r="CO35" s="1665"/>
      <c r="CP35" s="1731">
        <v>0</v>
      </c>
      <c r="CQ35" s="1665"/>
      <c r="CR35" s="1731">
        <v>0</v>
      </c>
      <c r="CS35" s="1731">
        <v>0</v>
      </c>
      <c r="CT35" s="1731">
        <v>0</v>
      </c>
      <c r="CU35" s="1731">
        <v>0</v>
      </c>
      <c r="CV35" s="1665"/>
      <c r="CW35" s="1731">
        <v>0</v>
      </c>
      <c r="CX35" s="1665"/>
      <c r="CY35" s="1665"/>
      <c r="CZ35" s="1731">
        <v>0</v>
      </c>
      <c r="DA35" s="1731">
        <v>0</v>
      </c>
      <c r="DB35" s="1731">
        <v>0</v>
      </c>
      <c r="DD35" s="1731">
        <v>0</v>
      </c>
      <c r="DE35" s="1731">
        <v>0</v>
      </c>
      <c r="DF35" s="1731">
        <v>0</v>
      </c>
      <c r="DG35" s="1731">
        <v>0</v>
      </c>
      <c r="DH35" s="1665"/>
      <c r="DI35" s="1731">
        <v>0</v>
      </c>
      <c r="DJ35" s="1665"/>
      <c r="DK35" s="1731">
        <v>0</v>
      </c>
      <c r="DL35" s="1665"/>
      <c r="DM35" s="1731">
        <v>0</v>
      </c>
      <c r="DN35" s="1731">
        <v>0</v>
      </c>
      <c r="DO35" s="1731">
        <v>0</v>
      </c>
      <c r="DP35" s="1731">
        <v>0</v>
      </c>
      <c r="DQ35" s="1665"/>
      <c r="DR35" s="1731">
        <v>0</v>
      </c>
      <c r="DS35" s="1665"/>
      <c r="DT35" s="1665"/>
      <c r="DU35" s="1731">
        <v>0</v>
      </c>
      <c r="DV35" s="1731">
        <v>0</v>
      </c>
      <c r="DW35" s="1731">
        <v>0</v>
      </c>
      <c r="DY35" s="1731">
        <v>0</v>
      </c>
      <c r="DZ35" s="1731">
        <v>0</v>
      </c>
      <c r="EA35" s="1731">
        <v>0</v>
      </c>
      <c r="EB35" s="1731">
        <v>0</v>
      </c>
      <c r="EC35" s="1665"/>
      <c r="ED35" s="1731">
        <v>0</v>
      </c>
      <c r="EE35" s="1665"/>
      <c r="EF35" s="1731">
        <v>0</v>
      </c>
      <c r="EG35" s="1665"/>
      <c r="EH35" s="1731">
        <v>0</v>
      </c>
      <c r="EI35" s="1731">
        <v>0</v>
      </c>
      <c r="EJ35" s="1731">
        <v>0</v>
      </c>
      <c r="EK35" s="1731">
        <v>0</v>
      </c>
      <c r="EL35" s="1665"/>
      <c r="EM35" s="1731">
        <v>0</v>
      </c>
      <c r="EN35" s="1665"/>
      <c r="EO35" s="1665"/>
      <c r="EP35" s="1731">
        <v>0</v>
      </c>
      <c r="EQ35" s="1731">
        <v>0</v>
      </c>
      <c r="ER35" s="1731">
        <v>0</v>
      </c>
      <c r="ET35" s="1738">
        <v>0</v>
      </c>
      <c r="EU35" s="1738">
        <v>0</v>
      </c>
      <c r="EV35" s="1738">
        <v>0</v>
      </c>
      <c r="EW35" s="1738">
        <v>0</v>
      </c>
      <c r="EX35" s="1665"/>
      <c r="EY35" s="1738">
        <v>0</v>
      </c>
      <c r="EZ35" s="1665"/>
      <c r="FA35" s="1738">
        <v>0</v>
      </c>
      <c r="FB35" s="1665"/>
      <c r="FC35" s="1738">
        <v>0</v>
      </c>
      <c r="FD35" s="1738">
        <v>0</v>
      </c>
      <c r="FE35" s="1738">
        <v>0</v>
      </c>
      <c r="FF35" s="1738">
        <v>0</v>
      </c>
      <c r="FG35" s="1665"/>
      <c r="FH35" s="1738">
        <v>0</v>
      </c>
      <c r="FI35" s="1665"/>
      <c r="FJ35" s="1665"/>
      <c r="FK35" s="1738">
        <v>0</v>
      </c>
      <c r="FL35" s="1738">
        <v>0</v>
      </c>
      <c r="FM35" s="1738">
        <v>0</v>
      </c>
      <c r="FO35" s="1738">
        <v>0</v>
      </c>
      <c r="FP35" s="1738">
        <v>0</v>
      </c>
      <c r="FQ35" s="1738">
        <v>0</v>
      </c>
      <c r="FR35" s="1738">
        <v>0</v>
      </c>
      <c r="FS35" s="1665"/>
      <c r="FT35" s="1738">
        <v>0</v>
      </c>
      <c r="FU35" s="1665"/>
      <c r="FV35" s="1738">
        <v>0</v>
      </c>
      <c r="FW35" s="1665"/>
      <c r="FX35" s="1738">
        <v>0</v>
      </c>
      <c r="FY35" s="1738">
        <v>0</v>
      </c>
      <c r="FZ35" s="1738">
        <v>0</v>
      </c>
      <c r="GA35" s="1738">
        <v>0</v>
      </c>
      <c r="GB35" s="1665"/>
      <c r="GC35" s="1738">
        <v>0</v>
      </c>
      <c r="GD35" s="1665"/>
      <c r="GE35" s="1665"/>
      <c r="GF35" s="1738">
        <v>0</v>
      </c>
      <c r="GG35" s="1738">
        <v>0</v>
      </c>
      <c r="GH35" s="1738">
        <v>0</v>
      </c>
      <c r="GJ35" s="1738">
        <v>0</v>
      </c>
      <c r="GK35" s="1738">
        <v>0</v>
      </c>
      <c r="GL35" s="1738">
        <v>0</v>
      </c>
      <c r="GM35" s="1738">
        <v>0</v>
      </c>
      <c r="GN35" s="1665"/>
      <c r="GO35" s="1738">
        <v>0</v>
      </c>
      <c r="GP35" s="1665"/>
      <c r="GQ35" s="1738">
        <v>0</v>
      </c>
      <c r="GR35" s="1665"/>
      <c r="GS35" s="1738">
        <v>0</v>
      </c>
      <c r="GT35" s="1738">
        <v>0</v>
      </c>
      <c r="GU35" s="1738">
        <v>0</v>
      </c>
      <c r="GV35" s="1738">
        <v>0</v>
      </c>
      <c r="GW35" s="1665"/>
      <c r="GX35" s="1738">
        <v>0</v>
      </c>
      <c r="GY35" s="1665"/>
      <c r="GZ35" s="1665"/>
      <c r="HA35" s="1738">
        <v>0</v>
      </c>
      <c r="HB35" s="1738">
        <v>0</v>
      </c>
      <c r="HC35" s="1738">
        <v>0</v>
      </c>
      <c r="HE35" s="1067">
        <v>0</v>
      </c>
      <c r="HF35" s="1067">
        <v>0</v>
      </c>
      <c r="HG35" s="1067">
        <v>0</v>
      </c>
      <c r="HH35" s="1067">
        <v>0</v>
      </c>
      <c r="HI35" s="1990"/>
      <c r="HJ35" s="1067">
        <v>0</v>
      </c>
      <c r="HK35" s="1990"/>
      <c r="HL35" s="1067">
        <v>0</v>
      </c>
      <c r="HM35" s="1990"/>
      <c r="HN35" s="1067">
        <v>0</v>
      </c>
      <c r="HO35" s="1067">
        <v>0</v>
      </c>
      <c r="HP35" s="1067">
        <v>0</v>
      </c>
      <c r="HQ35" s="1067">
        <v>0</v>
      </c>
      <c r="HR35" s="1990"/>
      <c r="HS35" s="1067">
        <v>0</v>
      </c>
      <c r="HT35" s="1990"/>
      <c r="HU35" s="1990"/>
      <c r="HV35" s="1067">
        <v>0</v>
      </c>
      <c r="HW35" s="1067">
        <v>0</v>
      </c>
      <c r="HX35" s="1989">
        <v>0</v>
      </c>
      <c r="HZ35" s="1819">
        <v>0</v>
      </c>
      <c r="IA35" s="1819">
        <v>0</v>
      </c>
      <c r="IB35" s="1819">
        <v>0</v>
      </c>
      <c r="IC35" s="1819">
        <v>0</v>
      </c>
      <c r="ID35" s="1821"/>
      <c r="IE35" s="1819">
        <v>0</v>
      </c>
      <c r="IF35" s="1821"/>
      <c r="IG35" s="1819">
        <v>0</v>
      </c>
      <c r="IH35" s="1821"/>
      <c r="II35" s="1819">
        <v>0</v>
      </c>
      <c r="IJ35" s="1819">
        <v>0</v>
      </c>
      <c r="IK35" s="1819">
        <v>0</v>
      </c>
      <c r="IL35" s="1819">
        <v>0</v>
      </c>
      <c r="IM35" s="1821"/>
      <c r="IN35" s="1819">
        <v>0</v>
      </c>
      <c r="IO35" s="1821"/>
      <c r="IP35" s="1821"/>
      <c r="IQ35" s="1819">
        <v>0</v>
      </c>
      <c r="IR35" s="1819">
        <v>0</v>
      </c>
      <c r="IS35" s="1819">
        <v>0</v>
      </c>
    </row>
    <row r="36" spans="2:253" ht="26.4">
      <c r="B36" s="1824" t="s">
        <v>1689</v>
      </c>
      <c r="C36" s="2291"/>
      <c r="D36" s="2291"/>
      <c r="E36" s="2291"/>
      <c r="F36" s="2453">
        <v>6441</v>
      </c>
      <c r="G36" s="2453">
        <v>3287</v>
      </c>
      <c r="H36" s="2291"/>
      <c r="I36" s="2453">
        <v>4172</v>
      </c>
      <c r="J36" s="2291"/>
      <c r="K36" s="2453">
        <v>999</v>
      </c>
      <c r="L36" s="2291"/>
      <c r="M36" s="2291"/>
      <c r="N36" s="2453">
        <v>321</v>
      </c>
      <c r="O36" s="2291"/>
      <c r="P36" s="2291"/>
      <c r="Q36" s="2291"/>
      <c r="R36" s="2453">
        <v>297</v>
      </c>
      <c r="S36" s="2291"/>
      <c r="T36" s="2453">
        <v>12788</v>
      </c>
      <c r="U36" s="2453">
        <v>1</v>
      </c>
      <c r="V36" s="2454">
        <v>28333</v>
      </c>
      <c r="W36" s="2291"/>
      <c r="X36" s="2291"/>
      <c r="Y36" s="2291"/>
      <c r="Z36" s="1067">
        <v>6035</v>
      </c>
      <c r="AA36" s="1067">
        <v>3297</v>
      </c>
      <c r="AB36" s="2291"/>
      <c r="AC36" s="1067">
        <v>4132</v>
      </c>
      <c r="AD36" s="2291"/>
      <c r="AE36" s="1067">
        <v>921</v>
      </c>
      <c r="AF36" s="2291"/>
      <c r="AG36" s="2291"/>
      <c r="AH36" s="1067">
        <v>346</v>
      </c>
      <c r="AI36" s="2291"/>
      <c r="AJ36" s="2291"/>
      <c r="AK36" s="2291"/>
      <c r="AL36" s="1067">
        <v>311</v>
      </c>
      <c r="AM36" s="2291"/>
      <c r="AN36" s="1067">
        <v>9579</v>
      </c>
      <c r="AO36" s="1067">
        <v>1</v>
      </c>
      <c r="AP36" s="1989">
        <v>24622</v>
      </c>
      <c r="AQ36" s="2291"/>
      <c r="AR36" s="2291"/>
      <c r="AS36" s="2291"/>
      <c r="AT36" s="2291"/>
      <c r="AU36" s="1067">
        <v>6194</v>
      </c>
      <c r="AV36" s="1067">
        <v>3500</v>
      </c>
      <c r="AW36" s="2291"/>
      <c r="AX36" s="1067">
        <v>4242</v>
      </c>
      <c r="AY36" s="2291"/>
      <c r="AZ36" s="1067">
        <v>647</v>
      </c>
      <c r="BA36" s="2291"/>
      <c r="BB36" s="2291"/>
      <c r="BC36" s="1067">
        <v>362</v>
      </c>
      <c r="BD36" s="2291"/>
      <c r="BE36" s="2291"/>
      <c r="BF36" s="2291"/>
      <c r="BG36" s="1067">
        <v>309</v>
      </c>
      <c r="BH36" s="2291"/>
      <c r="BI36" s="1067">
        <v>21176</v>
      </c>
      <c r="BJ36" s="1067">
        <v>1</v>
      </c>
      <c r="BK36" s="1989">
        <v>36431</v>
      </c>
      <c r="BM36" s="1824" t="s">
        <v>1689</v>
      </c>
      <c r="BN36" s="1665"/>
      <c r="BO36" s="1665"/>
      <c r="BP36" s="1665"/>
      <c r="BQ36" s="1731">
        <v>5598</v>
      </c>
      <c r="BR36" s="1731">
        <v>3123</v>
      </c>
      <c r="BS36" s="1665"/>
      <c r="BT36" s="1731">
        <v>3822</v>
      </c>
      <c r="BU36" s="1665"/>
      <c r="BV36" s="2099">
        <v>562</v>
      </c>
      <c r="BW36" s="1665"/>
      <c r="BX36" s="1665"/>
      <c r="BY36" s="1731">
        <v>203</v>
      </c>
      <c r="BZ36" s="1665"/>
      <c r="CA36" s="1665"/>
      <c r="CB36" s="1665"/>
      <c r="CC36" s="2099">
        <v>256</v>
      </c>
      <c r="CD36" s="1665"/>
      <c r="CE36" s="1731">
        <v>19401</v>
      </c>
      <c r="CF36" s="1731">
        <v>7</v>
      </c>
      <c r="CG36" s="1731">
        <v>32972</v>
      </c>
      <c r="CI36" s="1665"/>
      <c r="CJ36" s="1665"/>
      <c r="CK36" s="1665"/>
      <c r="CL36" s="1731">
        <v>5431</v>
      </c>
      <c r="CM36" s="1731">
        <v>3225</v>
      </c>
      <c r="CN36" s="1665"/>
      <c r="CO36" s="1731">
        <v>3988</v>
      </c>
      <c r="CP36" s="1665"/>
      <c r="CQ36" s="2099">
        <v>542</v>
      </c>
      <c r="CR36" s="1665"/>
      <c r="CS36" s="1665"/>
      <c r="CT36" s="1731">
        <v>372</v>
      </c>
      <c r="CU36" s="1665"/>
      <c r="CV36" s="1665"/>
      <c r="CW36" s="1665"/>
      <c r="CX36" s="2099">
        <v>264</v>
      </c>
      <c r="CY36" s="1665"/>
      <c r="CZ36" s="1731">
        <v>20411</v>
      </c>
      <c r="DA36" s="1731">
        <v>0</v>
      </c>
      <c r="DB36" s="1731">
        <v>34233</v>
      </c>
      <c r="DD36" s="1665"/>
      <c r="DE36" s="1665"/>
      <c r="DF36" s="1665"/>
      <c r="DG36" s="1731">
        <v>5297</v>
      </c>
      <c r="DH36" s="1731">
        <v>3252</v>
      </c>
      <c r="DI36" s="1665"/>
      <c r="DJ36" s="1731">
        <v>4057</v>
      </c>
      <c r="DK36" s="1665"/>
      <c r="DL36" s="2099">
        <v>495</v>
      </c>
      <c r="DM36" s="1665"/>
      <c r="DN36" s="1665"/>
      <c r="DO36" s="1731">
        <v>370</v>
      </c>
      <c r="DP36" s="1665"/>
      <c r="DQ36" s="1665"/>
      <c r="DR36" s="1665"/>
      <c r="DS36" s="2099">
        <v>286</v>
      </c>
      <c r="DT36" s="1665"/>
      <c r="DU36" s="1731">
        <v>23250</v>
      </c>
      <c r="DV36" s="1731">
        <v>0</v>
      </c>
      <c r="DW36" s="1731">
        <v>37007</v>
      </c>
      <c r="DY36" s="1665"/>
      <c r="DZ36" s="1665"/>
      <c r="EA36" s="1665"/>
      <c r="EB36" s="1731">
        <v>5687</v>
      </c>
      <c r="EC36" s="1731">
        <v>3590</v>
      </c>
      <c r="ED36" s="1665"/>
      <c r="EE36" s="1731">
        <v>4772</v>
      </c>
      <c r="EF36" s="1665"/>
      <c r="EG36" s="2099">
        <v>568</v>
      </c>
      <c r="EH36" s="1665"/>
      <c r="EI36" s="1665"/>
      <c r="EJ36" s="1731">
        <v>305</v>
      </c>
      <c r="EK36" s="1665"/>
      <c r="EL36" s="1665"/>
      <c r="EM36" s="1665"/>
      <c r="EN36" s="2099">
        <v>367</v>
      </c>
      <c r="EO36" s="1665"/>
      <c r="EP36" s="1731">
        <v>18079</v>
      </c>
      <c r="EQ36" s="1731">
        <v>8</v>
      </c>
      <c r="ER36" s="1731">
        <v>33376</v>
      </c>
      <c r="ET36" s="1665"/>
      <c r="EU36" s="1665"/>
      <c r="EV36" s="1665"/>
      <c r="EW36" s="1738">
        <v>8867</v>
      </c>
      <c r="EX36" s="1738">
        <v>4844</v>
      </c>
      <c r="EY36" s="1665"/>
      <c r="EZ36" s="1738">
        <v>7143</v>
      </c>
      <c r="FA36" s="1665"/>
      <c r="FB36" s="1814">
        <v>509</v>
      </c>
      <c r="FC36" s="1665"/>
      <c r="FD36" s="1665"/>
      <c r="FE36" s="1738">
        <v>140</v>
      </c>
      <c r="FF36" s="1665"/>
      <c r="FG36" s="1665"/>
      <c r="FH36" s="1665"/>
      <c r="FI36" s="1814">
        <v>97</v>
      </c>
      <c r="FJ36" s="1665"/>
      <c r="FK36" s="1738">
        <v>17559</v>
      </c>
      <c r="FL36" s="1738">
        <v>0</v>
      </c>
      <c r="FM36" s="1738">
        <v>39159</v>
      </c>
      <c r="FO36" s="1665"/>
      <c r="FP36" s="1665"/>
      <c r="FQ36" s="1665"/>
      <c r="FR36" s="1738">
        <v>8394</v>
      </c>
      <c r="FS36" s="1738">
        <v>4630</v>
      </c>
      <c r="FT36" s="1665"/>
      <c r="FU36" s="1738">
        <v>6997</v>
      </c>
      <c r="FV36" s="1665"/>
      <c r="FW36" s="1814">
        <v>460</v>
      </c>
      <c r="FX36" s="1665"/>
      <c r="FY36" s="1665"/>
      <c r="FZ36" s="1738">
        <v>130</v>
      </c>
      <c r="GA36" s="1665"/>
      <c r="GB36" s="1665"/>
      <c r="GC36" s="1665"/>
      <c r="GD36" s="1814">
        <v>13</v>
      </c>
      <c r="GE36" s="1665"/>
      <c r="GF36" s="1738">
        <v>17872</v>
      </c>
      <c r="GG36" s="1738">
        <v>0</v>
      </c>
      <c r="GH36" s="1738">
        <v>38496</v>
      </c>
      <c r="GJ36" s="1665"/>
      <c r="GK36" s="1665"/>
      <c r="GL36" s="1665"/>
      <c r="GM36" s="1738">
        <v>7283</v>
      </c>
      <c r="GN36" s="1738">
        <v>3976</v>
      </c>
      <c r="GO36" s="1665"/>
      <c r="GP36" s="1738">
        <v>6122</v>
      </c>
      <c r="GQ36" s="1665"/>
      <c r="GR36" s="1814">
        <v>405</v>
      </c>
      <c r="GS36" s="1665"/>
      <c r="GT36" s="1665"/>
      <c r="GU36" s="1738">
        <v>128</v>
      </c>
      <c r="GV36" s="1665"/>
      <c r="GW36" s="1665"/>
      <c r="GX36" s="1665"/>
      <c r="GY36" s="1814">
        <v>82</v>
      </c>
      <c r="GZ36" s="1665"/>
      <c r="HA36" s="1738">
        <v>15509</v>
      </c>
      <c r="HB36" s="1738">
        <v>0</v>
      </c>
      <c r="HC36" s="1738">
        <v>33506</v>
      </c>
      <c r="HE36" s="1990"/>
      <c r="HF36" s="1990"/>
      <c r="HG36" s="1990"/>
      <c r="HH36" s="1067">
        <v>8487</v>
      </c>
      <c r="HI36" s="1067">
        <v>4793</v>
      </c>
      <c r="HJ36" s="1990"/>
      <c r="HK36" s="1067">
        <v>7310</v>
      </c>
      <c r="HL36" s="1990"/>
      <c r="HM36" s="1067">
        <v>418</v>
      </c>
      <c r="HN36" s="1990"/>
      <c r="HO36" s="1990"/>
      <c r="HP36" s="1067">
        <v>65</v>
      </c>
      <c r="HQ36" s="1990"/>
      <c r="HR36" s="1990"/>
      <c r="HS36" s="1990"/>
      <c r="HT36" s="1067">
        <v>14</v>
      </c>
      <c r="HU36" s="1990"/>
      <c r="HV36" s="1067">
        <v>15046</v>
      </c>
      <c r="HW36" s="1067">
        <v>0</v>
      </c>
      <c r="HX36" s="1989">
        <v>36133</v>
      </c>
      <c r="HZ36" s="1821"/>
      <c r="IA36" s="1821"/>
      <c r="IB36" s="1821"/>
      <c r="IC36" s="1819">
        <v>11922.928328439999</v>
      </c>
      <c r="ID36" s="1819">
        <v>7291.5195226500009</v>
      </c>
      <c r="IE36" s="1821"/>
      <c r="IF36" s="1819">
        <v>15995.397116329998</v>
      </c>
      <c r="IG36" s="1821"/>
      <c r="IH36" s="1819">
        <v>894.58566151000014</v>
      </c>
      <c r="II36" s="1821"/>
      <c r="IJ36" s="1821"/>
      <c r="IK36" s="1819">
        <v>2287.4223429100002</v>
      </c>
      <c r="IL36" s="1821"/>
      <c r="IM36" s="1821"/>
      <c r="IN36" s="1821"/>
      <c r="IO36" s="1819">
        <v>22.980212989999998</v>
      </c>
      <c r="IP36" s="1821"/>
      <c r="IQ36" s="1819">
        <v>14240.909956010997</v>
      </c>
      <c r="IR36" s="1819">
        <v>6.5483618527650833E-11</v>
      </c>
      <c r="IS36" s="1819">
        <v>52655.743140841056</v>
      </c>
    </row>
    <row r="37" spans="2:253" ht="26.4">
      <c r="B37" s="1824" t="s">
        <v>1690</v>
      </c>
      <c r="C37" s="2453">
        <v>74</v>
      </c>
      <c r="D37" s="2453">
        <v>0</v>
      </c>
      <c r="E37" s="2291"/>
      <c r="F37" s="2453">
        <v>0</v>
      </c>
      <c r="G37" s="2291"/>
      <c r="H37" s="2453">
        <v>0</v>
      </c>
      <c r="I37" s="2291"/>
      <c r="J37" s="2453">
        <v>0</v>
      </c>
      <c r="K37" s="2453">
        <v>2946</v>
      </c>
      <c r="L37" s="2453">
        <v>783</v>
      </c>
      <c r="M37" s="2291"/>
      <c r="N37" s="2453">
        <v>1792</v>
      </c>
      <c r="O37" s="2453">
        <v>2914</v>
      </c>
      <c r="P37" s="2291"/>
      <c r="Q37" s="2453">
        <v>8701</v>
      </c>
      <c r="R37" s="2291"/>
      <c r="S37" s="2291"/>
      <c r="T37" s="2453">
        <v>0</v>
      </c>
      <c r="U37" s="2453">
        <v>0</v>
      </c>
      <c r="V37" s="2454">
        <v>17210</v>
      </c>
      <c r="W37" s="1067">
        <v>13</v>
      </c>
      <c r="X37" s="1067">
        <v>0</v>
      </c>
      <c r="Y37" s="2291"/>
      <c r="Z37" s="1067">
        <v>0</v>
      </c>
      <c r="AA37" s="2291"/>
      <c r="AB37" s="1067">
        <v>0</v>
      </c>
      <c r="AC37" s="2291"/>
      <c r="AD37" s="1067">
        <v>0</v>
      </c>
      <c r="AE37" s="1067">
        <v>3001</v>
      </c>
      <c r="AF37" s="1067">
        <v>1036</v>
      </c>
      <c r="AG37" s="2291"/>
      <c r="AH37" s="1067">
        <v>1970</v>
      </c>
      <c r="AI37" s="1067">
        <v>2217</v>
      </c>
      <c r="AJ37" s="2291"/>
      <c r="AK37" s="1067">
        <v>8572</v>
      </c>
      <c r="AL37" s="2291"/>
      <c r="AM37" s="2291"/>
      <c r="AN37" s="1067">
        <v>0</v>
      </c>
      <c r="AO37" s="1067">
        <v>0</v>
      </c>
      <c r="AP37" s="1989">
        <v>16809</v>
      </c>
      <c r="AQ37" s="1067"/>
      <c r="AR37" s="1067">
        <v>14</v>
      </c>
      <c r="AS37" s="1067">
        <v>0</v>
      </c>
      <c r="AT37" s="2291"/>
      <c r="AU37" s="1067">
        <v>0</v>
      </c>
      <c r="AV37" s="2291"/>
      <c r="AW37" s="1067">
        <v>0</v>
      </c>
      <c r="AX37" s="2291"/>
      <c r="AY37" s="1067">
        <v>0</v>
      </c>
      <c r="AZ37" s="1067">
        <v>359</v>
      </c>
      <c r="BA37" s="1067">
        <v>1113</v>
      </c>
      <c r="BB37" s="2291"/>
      <c r="BC37" s="1067">
        <v>2065</v>
      </c>
      <c r="BD37" s="1067">
        <v>2361</v>
      </c>
      <c r="BE37" s="2291"/>
      <c r="BF37" s="1067">
        <v>5057</v>
      </c>
      <c r="BG37" s="2291"/>
      <c r="BH37" s="2291"/>
      <c r="BI37" s="1067">
        <v>0</v>
      </c>
      <c r="BJ37" s="1067">
        <v>0</v>
      </c>
      <c r="BK37" s="1989">
        <v>10969</v>
      </c>
      <c r="BM37" s="1824" t="s">
        <v>1690</v>
      </c>
      <c r="BN37" s="2099">
        <v>45</v>
      </c>
      <c r="BO37" s="1731">
        <v>0</v>
      </c>
      <c r="BP37" s="1665"/>
      <c r="BQ37" s="1731">
        <v>0</v>
      </c>
      <c r="BR37" s="1665"/>
      <c r="BS37" s="1731">
        <v>0</v>
      </c>
      <c r="BT37" s="1665"/>
      <c r="BU37" s="1731">
        <v>0</v>
      </c>
      <c r="BV37" s="2099">
        <v>473</v>
      </c>
      <c r="BW37" s="2099">
        <v>1061</v>
      </c>
      <c r="BX37" s="1665"/>
      <c r="BY37" s="2099">
        <v>1522</v>
      </c>
      <c r="BZ37" s="1731">
        <v>2492</v>
      </c>
      <c r="CA37" s="1665"/>
      <c r="CB37" s="1731">
        <v>5297</v>
      </c>
      <c r="CC37" s="1665"/>
      <c r="CD37" s="1665"/>
      <c r="CE37" s="1731">
        <v>0</v>
      </c>
      <c r="CF37" s="1731">
        <v>0</v>
      </c>
      <c r="CG37" s="1731">
        <v>10890</v>
      </c>
      <c r="CI37" s="2099">
        <v>98</v>
      </c>
      <c r="CJ37" s="1731">
        <v>0</v>
      </c>
      <c r="CK37" s="1665"/>
      <c r="CL37" s="1731">
        <v>0</v>
      </c>
      <c r="CM37" s="1665"/>
      <c r="CN37" s="1731">
        <v>0</v>
      </c>
      <c r="CO37" s="1665"/>
      <c r="CP37" s="1731">
        <v>0</v>
      </c>
      <c r="CQ37" s="2099">
        <v>283</v>
      </c>
      <c r="CR37" s="2099">
        <v>812</v>
      </c>
      <c r="CS37" s="1665"/>
      <c r="CT37" s="2099">
        <v>380</v>
      </c>
      <c r="CU37" s="1731">
        <v>1680</v>
      </c>
      <c r="CV37" s="1665"/>
      <c r="CW37" s="1731">
        <v>3132</v>
      </c>
      <c r="CX37" s="1665"/>
      <c r="CY37" s="1665"/>
      <c r="CZ37" s="1731">
        <v>0</v>
      </c>
      <c r="DA37" s="1731">
        <v>1</v>
      </c>
      <c r="DB37" s="1731">
        <v>6386</v>
      </c>
      <c r="DD37" s="2099">
        <v>75</v>
      </c>
      <c r="DE37" s="1731">
        <v>0</v>
      </c>
      <c r="DF37" s="1665"/>
      <c r="DG37" s="1731">
        <v>0</v>
      </c>
      <c r="DH37" s="1665"/>
      <c r="DI37" s="1731">
        <v>0</v>
      </c>
      <c r="DJ37" s="1665"/>
      <c r="DK37" s="1731">
        <v>0</v>
      </c>
      <c r="DL37" s="2099">
        <v>239</v>
      </c>
      <c r="DM37" s="2099">
        <v>677</v>
      </c>
      <c r="DN37" s="1665"/>
      <c r="DO37" s="2099">
        <v>368</v>
      </c>
      <c r="DP37" s="1731">
        <v>2006</v>
      </c>
      <c r="DQ37" s="1665"/>
      <c r="DR37" s="1731">
        <v>2711</v>
      </c>
      <c r="DS37" s="1665"/>
      <c r="DT37" s="1665"/>
      <c r="DU37" s="1731">
        <v>0</v>
      </c>
      <c r="DV37" s="1731">
        <v>0</v>
      </c>
      <c r="DW37" s="1731">
        <v>6076</v>
      </c>
      <c r="DY37" s="2099">
        <v>168</v>
      </c>
      <c r="DZ37" s="1731">
        <v>0</v>
      </c>
      <c r="EA37" s="1665"/>
      <c r="EB37" s="1731">
        <v>0</v>
      </c>
      <c r="EC37" s="1665"/>
      <c r="ED37" s="1731">
        <v>0</v>
      </c>
      <c r="EE37" s="1665"/>
      <c r="EF37" s="1731">
        <v>0</v>
      </c>
      <c r="EG37" s="2099">
        <v>1941</v>
      </c>
      <c r="EH37" s="2099">
        <v>416</v>
      </c>
      <c r="EI37" s="1665"/>
      <c r="EJ37" s="2099">
        <v>396</v>
      </c>
      <c r="EK37" s="1731">
        <v>2407</v>
      </c>
      <c r="EL37" s="1665"/>
      <c r="EM37" s="1731">
        <v>5240</v>
      </c>
      <c r="EN37" s="1665"/>
      <c r="EO37" s="1665"/>
      <c r="EP37" s="1731">
        <v>0</v>
      </c>
      <c r="EQ37" s="1731">
        <v>0</v>
      </c>
      <c r="ER37" s="1731">
        <v>10568</v>
      </c>
      <c r="ET37" s="1814">
        <v>142</v>
      </c>
      <c r="EU37" s="1738">
        <v>0</v>
      </c>
      <c r="EV37" s="1665"/>
      <c r="EW37" s="1738">
        <v>0</v>
      </c>
      <c r="EX37" s="1665"/>
      <c r="EY37" s="1738">
        <v>0</v>
      </c>
      <c r="EZ37" s="1665"/>
      <c r="FA37" s="1738">
        <v>0</v>
      </c>
      <c r="FB37" s="1814">
        <v>389</v>
      </c>
      <c r="FC37" s="1814">
        <v>305</v>
      </c>
      <c r="FD37" s="1665"/>
      <c r="FE37" s="1814">
        <v>394</v>
      </c>
      <c r="FF37" s="1738">
        <v>1486</v>
      </c>
      <c r="FG37" s="1665"/>
      <c r="FH37" s="1738">
        <v>2739</v>
      </c>
      <c r="FI37" s="1665"/>
      <c r="FJ37" s="1665"/>
      <c r="FK37" s="1738">
        <v>0</v>
      </c>
      <c r="FL37" s="1738">
        <v>0</v>
      </c>
      <c r="FM37" s="1738">
        <v>5455</v>
      </c>
      <c r="FO37" s="1814">
        <v>146</v>
      </c>
      <c r="FP37" s="1738">
        <v>0</v>
      </c>
      <c r="FQ37" s="1665"/>
      <c r="FR37" s="1738">
        <v>0</v>
      </c>
      <c r="FS37" s="1665"/>
      <c r="FT37" s="1738">
        <v>0</v>
      </c>
      <c r="FU37" s="1665"/>
      <c r="FV37" s="1738">
        <v>0</v>
      </c>
      <c r="FW37" s="1814">
        <v>436</v>
      </c>
      <c r="FX37" s="1814">
        <v>326</v>
      </c>
      <c r="FY37" s="1665"/>
      <c r="FZ37" s="1814">
        <v>436</v>
      </c>
      <c r="GA37" s="1738">
        <v>1517</v>
      </c>
      <c r="GB37" s="1665"/>
      <c r="GC37" s="1738">
        <v>2856</v>
      </c>
      <c r="GD37" s="1665"/>
      <c r="GE37" s="1665"/>
      <c r="GF37" s="1738">
        <v>0</v>
      </c>
      <c r="GG37" s="1738">
        <v>0</v>
      </c>
      <c r="GH37" s="1738">
        <v>5718</v>
      </c>
      <c r="GJ37" s="1814">
        <v>11</v>
      </c>
      <c r="GK37" s="1738">
        <v>0</v>
      </c>
      <c r="GL37" s="1665"/>
      <c r="GM37" s="1738">
        <v>0</v>
      </c>
      <c r="GN37" s="1665"/>
      <c r="GO37" s="1738">
        <v>0</v>
      </c>
      <c r="GP37" s="1665"/>
      <c r="GQ37" s="1738">
        <v>0</v>
      </c>
      <c r="GR37" s="1814">
        <v>526</v>
      </c>
      <c r="GS37" s="1814">
        <v>340</v>
      </c>
      <c r="GT37" s="1665"/>
      <c r="GU37" s="1814">
        <v>193</v>
      </c>
      <c r="GV37" s="1738">
        <v>1269</v>
      </c>
      <c r="GW37" s="1665"/>
      <c r="GX37" s="1738">
        <v>2777</v>
      </c>
      <c r="GY37" s="1665"/>
      <c r="GZ37" s="1665"/>
      <c r="HA37" s="1738">
        <v>0</v>
      </c>
      <c r="HB37" s="1738">
        <v>0</v>
      </c>
      <c r="HC37" s="1738">
        <v>5117</v>
      </c>
      <c r="HE37" s="1067">
        <v>104</v>
      </c>
      <c r="HF37" s="1067">
        <v>0</v>
      </c>
      <c r="HG37" s="1990"/>
      <c r="HH37" s="1067">
        <v>0</v>
      </c>
      <c r="HI37" s="1990"/>
      <c r="HJ37" s="1067">
        <v>0</v>
      </c>
      <c r="HK37" s="1990"/>
      <c r="HL37" s="1067">
        <v>0</v>
      </c>
      <c r="HM37" s="1067">
        <v>559</v>
      </c>
      <c r="HN37" s="1067">
        <v>353</v>
      </c>
      <c r="HO37" s="1990"/>
      <c r="HP37" s="1067">
        <v>350</v>
      </c>
      <c r="HQ37" s="1067">
        <v>1386</v>
      </c>
      <c r="HR37" s="1990"/>
      <c r="HS37" s="1067">
        <v>4544</v>
      </c>
      <c r="HT37" s="1990"/>
      <c r="HU37" s="1990"/>
      <c r="HV37" s="1067">
        <v>0</v>
      </c>
      <c r="HW37" s="1067">
        <v>0</v>
      </c>
      <c r="HX37" s="1989">
        <v>7296</v>
      </c>
      <c r="HZ37" s="1819">
        <v>98.605107150000009</v>
      </c>
      <c r="IA37" s="1819">
        <v>0</v>
      </c>
      <c r="IB37" s="1821"/>
      <c r="IC37" s="1819">
        <v>0</v>
      </c>
      <c r="ID37" s="1821"/>
      <c r="IE37" s="1819">
        <v>0</v>
      </c>
      <c r="IF37" s="1821"/>
      <c r="IG37" s="1819">
        <v>0</v>
      </c>
      <c r="IH37" s="1819">
        <v>441.47947996800002</v>
      </c>
      <c r="II37" s="1819">
        <v>453.45195060999987</v>
      </c>
      <c r="IJ37" s="1821"/>
      <c r="IK37" s="1819">
        <v>130.77991217999997</v>
      </c>
      <c r="IL37" s="1819">
        <v>1150.7547591380003</v>
      </c>
      <c r="IM37" s="1821"/>
      <c r="IN37" s="1819">
        <v>4831.4876036359974</v>
      </c>
      <c r="IO37" s="1821"/>
      <c r="IP37" s="1821"/>
      <c r="IQ37" s="1819">
        <v>0</v>
      </c>
      <c r="IR37" s="1819">
        <v>0</v>
      </c>
      <c r="IS37" s="1819">
        <v>7106.5588126819976</v>
      </c>
    </row>
    <row r="38" spans="2:253">
      <c r="B38" s="1823" t="s">
        <v>1703</v>
      </c>
      <c r="C38" s="2453">
        <v>74</v>
      </c>
      <c r="D38" s="2453">
        <v>0</v>
      </c>
      <c r="E38" s="2291"/>
      <c r="F38" s="2453">
        <v>0</v>
      </c>
      <c r="G38" s="2291"/>
      <c r="H38" s="2453">
        <v>0</v>
      </c>
      <c r="I38" s="2291"/>
      <c r="J38" s="2453">
        <v>0</v>
      </c>
      <c r="K38" s="2453">
        <v>2946</v>
      </c>
      <c r="L38" s="2453">
        <v>0</v>
      </c>
      <c r="M38" s="2291"/>
      <c r="N38" s="2453">
        <v>0</v>
      </c>
      <c r="O38" s="2453">
        <v>0</v>
      </c>
      <c r="P38" s="2291"/>
      <c r="Q38" s="2453">
        <v>0</v>
      </c>
      <c r="R38" s="2291"/>
      <c r="S38" s="2291"/>
      <c r="T38" s="2453">
        <v>0</v>
      </c>
      <c r="U38" s="2453">
        <v>0</v>
      </c>
      <c r="V38" s="2454">
        <v>3020</v>
      </c>
      <c r="W38" s="1067">
        <v>13</v>
      </c>
      <c r="X38" s="1067">
        <v>0</v>
      </c>
      <c r="Y38" s="2291"/>
      <c r="Z38" s="1067">
        <v>0</v>
      </c>
      <c r="AA38" s="2291"/>
      <c r="AB38" s="1067">
        <v>0</v>
      </c>
      <c r="AC38" s="2291"/>
      <c r="AD38" s="1067">
        <v>0</v>
      </c>
      <c r="AE38" s="1067">
        <v>3001</v>
      </c>
      <c r="AF38" s="1067">
        <v>0</v>
      </c>
      <c r="AG38" s="1990"/>
      <c r="AH38" s="1067">
        <v>0</v>
      </c>
      <c r="AI38" s="1067">
        <v>0</v>
      </c>
      <c r="AJ38" s="1990"/>
      <c r="AK38" s="1067">
        <v>0</v>
      </c>
      <c r="AL38" s="1990"/>
      <c r="AM38" s="1990"/>
      <c r="AN38" s="1067">
        <v>0</v>
      </c>
      <c r="AO38" s="1067">
        <v>0</v>
      </c>
      <c r="AP38" s="1989">
        <v>3014</v>
      </c>
      <c r="AQ38" s="1067"/>
      <c r="AR38" s="1067">
        <v>14</v>
      </c>
      <c r="AS38" s="1067">
        <v>0</v>
      </c>
      <c r="AT38" s="2291"/>
      <c r="AU38" s="1067">
        <v>0</v>
      </c>
      <c r="AV38" s="2291"/>
      <c r="AW38" s="1067">
        <v>0</v>
      </c>
      <c r="AX38" s="2291"/>
      <c r="AY38" s="1067">
        <v>0</v>
      </c>
      <c r="AZ38" s="1067">
        <v>359</v>
      </c>
      <c r="BA38" s="1067">
        <v>0</v>
      </c>
      <c r="BB38" s="1990"/>
      <c r="BC38" s="1067">
        <v>0</v>
      </c>
      <c r="BD38" s="1067">
        <v>0</v>
      </c>
      <c r="BE38" s="1990"/>
      <c r="BF38" s="1067">
        <v>0</v>
      </c>
      <c r="BG38" s="1990"/>
      <c r="BH38" s="1990"/>
      <c r="BI38" s="1067">
        <v>0</v>
      </c>
      <c r="BJ38" s="1067">
        <v>0</v>
      </c>
      <c r="BK38" s="1989">
        <v>373</v>
      </c>
      <c r="BM38" s="1823" t="s">
        <v>1703</v>
      </c>
      <c r="BN38" s="2099">
        <v>45</v>
      </c>
      <c r="BO38" s="1731">
        <v>0</v>
      </c>
      <c r="BP38" s="1665"/>
      <c r="BQ38" s="1731">
        <v>0</v>
      </c>
      <c r="BR38" s="1665"/>
      <c r="BS38" s="1731">
        <v>0</v>
      </c>
      <c r="BT38" s="1665"/>
      <c r="BU38" s="1731">
        <v>0</v>
      </c>
      <c r="BV38" s="2099">
        <v>473</v>
      </c>
      <c r="BW38" s="1665">
        <v>0</v>
      </c>
      <c r="BX38" s="1665"/>
      <c r="BY38" s="1665">
        <v>0</v>
      </c>
      <c r="BZ38" s="1665">
        <v>0</v>
      </c>
      <c r="CA38" s="1665"/>
      <c r="CB38" s="1665">
        <v>0</v>
      </c>
      <c r="CC38" s="1665"/>
      <c r="CD38" s="1665"/>
      <c r="CE38" s="1665">
        <v>0</v>
      </c>
      <c r="CF38" s="1731">
        <v>0</v>
      </c>
      <c r="CG38" s="1731">
        <v>518</v>
      </c>
      <c r="CI38" s="2099">
        <v>98</v>
      </c>
      <c r="CJ38" s="1731">
        <v>0</v>
      </c>
      <c r="CK38" s="1665"/>
      <c r="CL38" s="1731">
        <v>0</v>
      </c>
      <c r="CM38" s="1665"/>
      <c r="CN38" s="1731">
        <v>0</v>
      </c>
      <c r="CO38" s="1665"/>
      <c r="CP38" s="1731">
        <v>0</v>
      </c>
      <c r="CQ38" s="2099">
        <v>283</v>
      </c>
      <c r="CR38" s="1665">
        <v>0</v>
      </c>
      <c r="CS38" s="1665"/>
      <c r="CT38" s="1665">
        <v>0</v>
      </c>
      <c r="CU38" s="1665">
        <v>0</v>
      </c>
      <c r="CV38" s="1665"/>
      <c r="CW38" s="1665">
        <v>0</v>
      </c>
      <c r="CX38" s="1665"/>
      <c r="CY38" s="1665"/>
      <c r="CZ38" s="1665">
        <v>0</v>
      </c>
      <c r="DA38" s="1731">
        <v>0</v>
      </c>
      <c r="DB38" s="1731">
        <v>381</v>
      </c>
      <c r="DD38" s="2099">
        <v>75</v>
      </c>
      <c r="DE38" s="1731">
        <v>0</v>
      </c>
      <c r="DF38" s="1665"/>
      <c r="DG38" s="1731">
        <v>0</v>
      </c>
      <c r="DH38" s="1665"/>
      <c r="DI38" s="1731">
        <v>0</v>
      </c>
      <c r="DJ38" s="1665"/>
      <c r="DK38" s="1731">
        <v>0</v>
      </c>
      <c r="DL38" s="2099">
        <v>239</v>
      </c>
      <c r="DM38" s="1665"/>
      <c r="DN38" s="1665"/>
      <c r="DO38" s="1665"/>
      <c r="DP38" s="1665"/>
      <c r="DQ38" s="1665"/>
      <c r="DR38" s="1665"/>
      <c r="DS38" s="1665"/>
      <c r="DT38" s="1665"/>
      <c r="DU38" s="1665"/>
      <c r="DV38" s="1731">
        <v>0</v>
      </c>
      <c r="DW38" s="1731">
        <v>314</v>
      </c>
      <c r="DY38" s="2099">
        <v>168</v>
      </c>
      <c r="DZ38" s="1731">
        <v>0</v>
      </c>
      <c r="EA38" s="1665"/>
      <c r="EB38" s="1731">
        <v>0</v>
      </c>
      <c r="EC38" s="1665"/>
      <c r="ED38" s="1731">
        <v>0</v>
      </c>
      <c r="EE38" s="1665"/>
      <c r="EF38" s="1731">
        <v>0</v>
      </c>
      <c r="EG38" s="2099">
        <v>1941</v>
      </c>
      <c r="EH38" s="1665"/>
      <c r="EI38" s="1665"/>
      <c r="EJ38" s="1665"/>
      <c r="EK38" s="1665"/>
      <c r="EL38" s="1665"/>
      <c r="EM38" s="1665"/>
      <c r="EN38" s="1665"/>
      <c r="EO38" s="1665"/>
      <c r="EP38" s="1665"/>
      <c r="EQ38" s="1731">
        <v>0</v>
      </c>
      <c r="ER38" s="1731">
        <v>2109</v>
      </c>
      <c r="ET38" s="1814">
        <v>142</v>
      </c>
      <c r="EU38" s="1738">
        <v>0</v>
      </c>
      <c r="EV38" s="1665"/>
      <c r="EW38" s="1738">
        <v>0</v>
      </c>
      <c r="EX38" s="1665"/>
      <c r="EY38" s="1738">
        <v>0</v>
      </c>
      <c r="EZ38" s="1665"/>
      <c r="FA38" s="1738">
        <v>0</v>
      </c>
      <c r="FB38" s="1814">
        <v>389</v>
      </c>
      <c r="FC38" s="1665"/>
      <c r="FD38" s="1665"/>
      <c r="FE38" s="1665"/>
      <c r="FF38" s="1665"/>
      <c r="FG38" s="1665"/>
      <c r="FH38" s="1665"/>
      <c r="FI38" s="1665"/>
      <c r="FJ38" s="1665"/>
      <c r="FK38" s="1665"/>
      <c r="FL38" s="1738">
        <v>0</v>
      </c>
      <c r="FM38" s="1738">
        <v>531</v>
      </c>
      <c r="FO38" s="1814">
        <v>146</v>
      </c>
      <c r="FP38" s="1738">
        <v>0</v>
      </c>
      <c r="FQ38" s="1665"/>
      <c r="FR38" s="1738">
        <v>0</v>
      </c>
      <c r="FS38" s="1665"/>
      <c r="FT38" s="1738">
        <v>0</v>
      </c>
      <c r="FU38" s="1665"/>
      <c r="FV38" s="1738">
        <v>0</v>
      </c>
      <c r="FW38" s="1814">
        <v>436</v>
      </c>
      <c r="FX38" s="1665"/>
      <c r="FY38" s="1665"/>
      <c r="FZ38" s="1665"/>
      <c r="GA38" s="1665"/>
      <c r="GB38" s="1665"/>
      <c r="GC38" s="1665"/>
      <c r="GD38" s="1665"/>
      <c r="GE38" s="1665"/>
      <c r="GF38" s="1665"/>
      <c r="GG38" s="1738">
        <v>0</v>
      </c>
      <c r="GH38" s="1738">
        <v>582</v>
      </c>
      <c r="GJ38" s="1814">
        <v>11</v>
      </c>
      <c r="GK38" s="1738">
        <v>0</v>
      </c>
      <c r="GL38" s="1665"/>
      <c r="GM38" s="1738">
        <v>0</v>
      </c>
      <c r="GN38" s="1665"/>
      <c r="GO38" s="1738">
        <v>0</v>
      </c>
      <c r="GP38" s="1665"/>
      <c r="GQ38" s="1738">
        <v>0</v>
      </c>
      <c r="GR38" s="1814">
        <v>526</v>
      </c>
      <c r="GS38" s="1665"/>
      <c r="GT38" s="1665"/>
      <c r="GU38" s="1665"/>
      <c r="GV38" s="1665"/>
      <c r="GW38" s="1665"/>
      <c r="GX38" s="1665"/>
      <c r="GY38" s="1665"/>
      <c r="GZ38" s="1665"/>
      <c r="HA38" s="1665"/>
      <c r="HB38" s="1738">
        <v>0</v>
      </c>
      <c r="HC38" s="1738">
        <v>537</v>
      </c>
      <c r="HE38" s="1067">
        <v>104</v>
      </c>
      <c r="HF38" s="1067">
        <v>0</v>
      </c>
      <c r="HG38" s="1990"/>
      <c r="HH38" s="1067">
        <v>0</v>
      </c>
      <c r="HI38" s="1990"/>
      <c r="HJ38" s="1067">
        <v>0</v>
      </c>
      <c r="HK38" s="1990"/>
      <c r="HL38" s="1067">
        <v>0</v>
      </c>
      <c r="HM38" s="1067">
        <v>559</v>
      </c>
      <c r="HN38" s="1990"/>
      <c r="HO38" s="1990"/>
      <c r="HP38" s="1990"/>
      <c r="HQ38" s="1990"/>
      <c r="HR38" s="1990"/>
      <c r="HS38" s="1990"/>
      <c r="HT38" s="1990"/>
      <c r="HU38" s="1990"/>
      <c r="HV38" s="1990"/>
      <c r="HW38" s="1067">
        <v>0</v>
      </c>
      <c r="HX38" s="1989">
        <v>663</v>
      </c>
      <c r="HZ38" s="1819">
        <v>98.605107150000009</v>
      </c>
      <c r="IA38" s="1819">
        <v>0</v>
      </c>
      <c r="IB38" s="1821"/>
      <c r="IC38" s="1819">
        <v>0</v>
      </c>
      <c r="ID38" s="1821"/>
      <c r="IE38" s="1819">
        <v>0</v>
      </c>
      <c r="IF38" s="1821"/>
      <c r="IG38" s="1819">
        <v>0</v>
      </c>
      <c r="IH38" s="1819">
        <v>441.47947996800002</v>
      </c>
      <c r="II38" s="1821"/>
      <c r="IJ38" s="1821"/>
      <c r="IK38" s="1821"/>
      <c r="IL38" s="1821"/>
      <c r="IM38" s="1821"/>
      <c r="IN38" s="1821"/>
      <c r="IO38" s="1821"/>
      <c r="IP38" s="1821"/>
      <c r="IQ38" s="1821"/>
      <c r="IR38" s="1819"/>
      <c r="IS38" s="1819">
        <v>540.08458711800006</v>
      </c>
    </row>
    <row r="39" spans="2:253">
      <c r="B39" s="1823" t="s">
        <v>1684</v>
      </c>
      <c r="C39" s="2453">
        <v>0</v>
      </c>
      <c r="D39" s="2453">
        <v>0</v>
      </c>
      <c r="E39" s="2291"/>
      <c r="F39" s="2453">
        <v>0</v>
      </c>
      <c r="G39" s="2291"/>
      <c r="H39" s="2453">
        <v>0</v>
      </c>
      <c r="I39" s="2453">
        <v>0</v>
      </c>
      <c r="J39" s="2453">
        <v>0</v>
      </c>
      <c r="K39" s="2453">
        <v>0</v>
      </c>
      <c r="L39" s="2453">
        <v>783</v>
      </c>
      <c r="M39" s="2291"/>
      <c r="N39" s="2453">
        <v>1792</v>
      </c>
      <c r="O39" s="2453">
        <v>2914</v>
      </c>
      <c r="P39" s="2291"/>
      <c r="Q39" s="2453">
        <v>8701</v>
      </c>
      <c r="R39" s="2291"/>
      <c r="S39" s="2291"/>
      <c r="T39" s="2453">
        <v>0</v>
      </c>
      <c r="U39" s="2453">
        <v>0</v>
      </c>
      <c r="V39" s="2454">
        <v>14190</v>
      </c>
      <c r="W39" s="1067">
        <v>0</v>
      </c>
      <c r="X39" s="1067">
        <v>0</v>
      </c>
      <c r="Y39" s="2291"/>
      <c r="Z39" s="1067">
        <v>0</v>
      </c>
      <c r="AA39" s="2291"/>
      <c r="AB39" s="1067">
        <v>0</v>
      </c>
      <c r="AC39" s="1067">
        <v>0</v>
      </c>
      <c r="AD39" s="1067">
        <v>0</v>
      </c>
      <c r="AE39" s="1067">
        <v>0</v>
      </c>
      <c r="AF39" s="1067">
        <v>1036</v>
      </c>
      <c r="AG39" s="2291"/>
      <c r="AH39" s="1067">
        <v>1970</v>
      </c>
      <c r="AI39" s="1067">
        <v>2217</v>
      </c>
      <c r="AJ39" s="2291"/>
      <c r="AK39" s="1067">
        <v>8572</v>
      </c>
      <c r="AL39" s="2291"/>
      <c r="AM39" s="2291"/>
      <c r="AN39" s="1067">
        <v>0</v>
      </c>
      <c r="AO39" s="1067">
        <v>0</v>
      </c>
      <c r="AP39" s="1989">
        <v>13795</v>
      </c>
      <c r="AQ39" s="1067"/>
      <c r="AR39" s="1067">
        <v>0</v>
      </c>
      <c r="AS39" s="1067">
        <v>0</v>
      </c>
      <c r="AT39" s="2291"/>
      <c r="AU39" s="1067">
        <v>0</v>
      </c>
      <c r="AV39" s="2291"/>
      <c r="AW39" s="1067">
        <v>0</v>
      </c>
      <c r="AX39" s="1067">
        <v>0</v>
      </c>
      <c r="AY39" s="1067">
        <v>0</v>
      </c>
      <c r="AZ39" s="1067">
        <v>0</v>
      </c>
      <c r="BA39" s="1067">
        <v>1113</v>
      </c>
      <c r="BB39" s="2291"/>
      <c r="BC39" s="1067">
        <v>2065</v>
      </c>
      <c r="BD39" s="1067">
        <v>2361</v>
      </c>
      <c r="BE39" s="2291"/>
      <c r="BF39" s="1067">
        <v>5057</v>
      </c>
      <c r="BG39" s="2291"/>
      <c r="BH39" s="2291"/>
      <c r="BI39" s="1067">
        <v>0</v>
      </c>
      <c r="BJ39" s="1067">
        <v>0</v>
      </c>
      <c r="BK39" s="1989">
        <v>10596</v>
      </c>
      <c r="BM39" s="1823" t="s">
        <v>1684</v>
      </c>
      <c r="BN39" s="1731">
        <v>0</v>
      </c>
      <c r="BO39" s="1731">
        <v>0</v>
      </c>
      <c r="BP39" s="1665"/>
      <c r="BQ39" s="1731">
        <v>0</v>
      </c>
      <c r="BR39" s="1665"/>
      <c r="BS39" s="1731">
        <v>0</v>
      </c>
      <c r="BT39" s="1731">
        <v>0</v>
      </c>
      <c r="BU39" s="1731">
        <v>0</v>
      </c>
      <c r="BV39" s="1731">
        <v>0</v>
      </c>
      <c r="BW39" s="2099">
        <v>1061</v>
      </c>
      <c r="BX39" s="1665"/>
      <c r="BY39" s="2099">
        <v>1522</v>
      </c>
      <c r="BZ39" s="1731">
        <v>2492</v>
      </c>
      <c r="CA39" s="1665"/>
      <c r="CB39" s="1731">
        <v>5297</v>
      </c>
      <c r="CC39" s="1665"/>
      <c r="CD39" s="1665"/>
      <c r="CE39" s="1731">
        <v>0</v>
      </c>
      <c r="CF39" s="1731">
        <v>0</v>
      </c>
      <c r="CG39" s="1731">
        <v>10372</v>
      </c>
      <c r="CI39" s="1731">
        <v>0</v>
      </c>
      <c r="CJ39" s="1731">
        <v>0</v>
      </c>
      <c r="CK39" s="1665"/>
      <c r="CL39" s="1731">
        <v>0</v>
      </c>
      <c r="CM39" s="1665"/>
      <c r="CN39" s="1731">
        <v>0</v>
      </c>
      <c r="CO39" s="1731">
        <v>0</v>
      </c>
      <c r="CP39" s="1731">
        <v>0</v>
      </c>
      <c r="CQ39" s="1731">
        <v>0</v>
      </c>
      <c r="CR39" s="2099">
        <v>812</v>
      </c>
      <c r="CS39" s="1665"/>
      <c r="CT39" s="2099">
        <v>380</v>
      </c>
      <c r="CU39" s="1731">
        <v>1680</v>
      </c>
      <c r="CV39" s="1665"/>
      <c r="CW39" s="1731">
        <v>3132</v>
      </c>
      <c r="CX39" s="1665"/>
      <c r="CY39" s="1665"/>
      <c r="CZ39" s="1731">
        <v>0</v>
      </c>
      <c r="DA39" s="1731">
        <v>0</v>
      </c>
      <c r="DB39" s="1731">
        <v>6004</v>
      </c>
      <c r="DD39" s="1731">
        <v>0</v>
      </c>
      <c r="DE39" s="1731">
        <v>0</v>
      </c>
      <c r="DF39" s="1665"/>
      <c r="DG39" s="1731">
        <v>0</v>
      </c>
      <c r="DH39" s="1665"/>
      <c r="DI39" s="1731">
        <v>0</v>
      </c>
      <c r="DJ39" s="1731">
        <v>0</v>
      </c>
      <c r="DK39" s="1731">
        <v>0</v>
      </c>
      <c r="DL39" s="1731">
        <v>0</v>
      </c>
      <c r="DM39" s="2099">
        <v>677</v>
      </c>
      <c r="DN39" s="1665"/>
      <c r="DO39" s="2099">
        <v>368</v>
      </c>
      <c r="DP39" s="1731">
        <v>2006</v>
      </c>
      <c r="DQ39" s="1665"/>
      <c r="DR39" s="1731">
        <v>2711</v>
      </c>
      <c r="DS39" s="1665"/>
      <c r="DT39" s="1665"/>
      <c r="DU39" s="1731">
        <v>0</v>
      </c>
      <c r="DV39" s="1731">
        <v>0</v>
      </c>
      <c r="DW39" s="1731">
        <v>5762</v>
      </c>
      <c r="DY39" s="1731">
        <v>0</v>
      </c>
      <c r="DZ39" s="1731">
        <v>0</v>
      </c>
      <c r="EA39" s="1665"/>
      <c r="EB39" s="1731">
        <v>0</v>
      </c>
      <c r="EC39" s="1665"/>
      <c r="ED39" s="1731">
        <v>0</v>
      </c>
      <c r="EE39" s="1731">
        <v>0</v>
      </c>
      <c r="EF39" s="1731">
        <v>0</v>
      </c>
      <c r="EG39" s="1731">
        <v>0</v>
      </c>
      <c r="EH39" s="2099">
        <v>416</v>
      </c>
      <c r="EI39" s="1665"/>
      <c r="EJ39" s="2099">
        <v>396</v>
      </c>
      <c r="EK39" s="1731">
        <v>2407</v>
      </c>
      <c r="EL39" s="1665"/>
      <c r="EM39" s="1731">
        <v>5240</v>
      </c>
      <c r="EN39" s="1665"/>
      <c r="EO39" s="1665"/>
      <c r="EP39" s="1731">
        <v>0</v>
      </c>
      <c r="EQ39" s="1731">
        <v>0</v>
      </c>
      <c r="ER39" s="1731">
        <v>8459</v>
      </c>
      <c r="ET39" s="1738">
        <v>0</v>
      </c>
      <c r="EU39" s="1738">
        <v>0</v>
      </c>
      <c r="EV39" s="1665"/>
      <c r="EW39" s="1738">
        <v>0</v>
      </c>
      <c r="EX39" s="1665"/>
      <c r="EY39" s="1738">
        <v>0</v>
      </c>
      <c r="EZ39" s="1738">
        <v>0</v>
      </c>
      <c r="FA39" s="1738">
        <v>0</v>
      </c>
      <c r="FB39" s="1738">
        <v>0</v>
      </c>
      <c r="FC39" s="1814">
        <v>305</v>
      </c>
      <c r="FD39" s="1665"/>
      <c r="FE39" s="1814">
        <v>394</v>
      </c>
      <c r="FF39" s="1738">
        <v>1486</v>
      </c>
      <c r="FG39" s="1665"/>
      <c r="FH39" s="1738">
        <v>2739</v>
      </c>
      <c r="FI39" s="1665"/>
      <c r="FJ39" s="1665"/>
      <c r="FK39" s="1738">
        <v>0</v>
      </c>
      <c r="FL39" s="1738">
        <v>0</v>
      </c>
      <c r="FM39" s="1738">
        <v>4924</v>
      </c>
      <c r="FO39" s="1738">
        <v>0</v>
      </c>
      <c r="FP39" s="1738">
        <v>0</v>
      </c>
      <c r="FQ39" s="1665"/>
      <c r="FR39" s="1738">
        <v>0</v>
      </c>
      <c r="FS39" s="1665"/>
      <c r="FT39" s="1738">
        <v>0</v>
      </c>
      <c r="FU39" s="1738">
        <v>0</v>
      </c>
      <c r="FV39" s="1738">
        <v>0</v>
      </c>
      <c r="FW39" s="1738">
        <v>0</v>
      </c>
      <c r="FX39" s="1814">
        <v>326</v>
      </c>
      <c r="FY39" s="1665"/>
      <c r="FZ39" s="1814">
        <v>436</v>
      </c>
      <c r="GA39" s="1738">
        <v>1517</v>
      </c>
      <c r="GB39" s="1665"/>
      <c r="GC39" s="1738">
        <v>2856</v>
      </c>
      <c r="GD39" s="1665"/>
      <c r="GE39" s="1665"/>
      <c r="GF39" s="1738">
        <v>0</v>
      </c>
      <c r="GG39" s="1738">
        <v>0</v>
      </c>
      <c r="GH39" s="1738">
        <v>5135</v>
      </c>
      <c r="GJ39" s="1738">
        <v>0</v>
      </c>
      <c r="GK39" s="1738">
        <v>0</v>
      </c>
      <c r="GL39" s="1665"/>
      <c r="GM39" s="1738">
        <v>0</v>
      </c>
      <c r="GN39" s="1665"/>
      <c r="GO39" s="1738">
        <v>0</v>
      </c>
      <c r="GP39" s="1738">
        <v>0</v>
      </c>
      <c r="GQ39" s="1738">
        <v>0</v>
      </c>
      <c r="GR39" s="1738">
        <v>0</v>
      </c>
      <c r="GS39" s="1814">
        <v>340</v>
      </c>
      <c r="GT39" s="1665"/>
      <c r="GU39" s="1814">
        <v>193</v>
      </c>
      <c r="GV39" s="1738">
        <v>1269</v>
      </c>
      <c r="GW39" s="1665"/>
      <c r="GX39" s="1738">
        <v>2777</v>
      </c>
      <c r="GY39" s="1665"/>
      <c r="GZ39" s="1665"/>
      <c r="HA39" s="1738">
        <v>0</v>
      </c>
      <c r="HB39" s="1738">
        <v>0</v>
      </c>
      <c r="HC39" s="1738">
        <v>4579</v>
      </c>
      <c r="HE39" s="1067">
        <v>0</v>
      </c>
      <c r="HF39" s="1067">
        <v>0</v>
      </c>
      <c r="HG39" s="1990"/>
      <c r="HH39" s="1067">
        <v>0</v>
      </c>
      <c r="HI39" s="1990"/>
      <c r="HJ39" s="1067">
        <v>0</v>
      </c>
      <c r="HK39" s="1067">
        <v>0</v>
      </c>
      <c r="HL39" s="1067">
        <v>0</v>
      </c>
      <c r="HM39" s="1067">
        <v>0</v>
      </c>
      <c r="HN39" s="1067">
        <v>353</v>
      </c>
      <c r="HO39" s="1990"/>
      <c r="HP39" s="1067">
        <v>350</v>
      </c>
      <c r="HQ39" s="1067">
        <v>1386</v>
      </c>
      <c r="HR39" s="1990"/>
      <c r="HS39" s="1067">
        <v>4544</v>
      </c>
      <c r="HT39" s="1990"/>
      <c r="HU39" s="1990"/>
      <c r="HV39" s="1067">
        <v>0</v>
      </c>
      <c r="HW39" s="1067">
        <v>0</v>
      </c>
      <c r="HX39" s="1989">
        <v>6632</v>
      </c>
      <c r="HZ39" s="1819">
        <v>0</v>
      </c>
      <c r="IA39" s="1819">
        <v>0</v>
      </c>
      <c r="IB39" s="1821"/>
      <c r="IC39" s="1819">
        <v>0</v>
      </c>
      <c r="ID39" s="1821"/>
      <c r="IE39" s="1819">
        <v>0</v>
      </c>
      <c r="IF39" s="1819"/>
      <c r="IG39" s="1819">
        <v>0</v>
      </c>
      <c r="IH39" s="1819">
        <v>0</v>
      </c>
      <c r="II39" s="1819">
        <v>453.45195060999987</v>
      </c>
      <c r="IJ39" s="1821"/>
      <c r="IK39" s="1819">
        <v>130.77991217999997</v>
      </c>
      <c r="IL39" s="1819">
        <v>1150.7547591380003</v>
      </c>
      <c r="IM39" s="1821"/>
      <c r="IN39" s="1819">
        <v>4831.4876036359974</v>
      </c>
      <c r="IO39" s="1821"/>
      <c r="IP39" s="1821"/>
      <c r="IQ39" s="1067">
        <v>0</v>
      </c>
      <c r="IR39" s="1819">
        <v>0</v>
      </c>
      <c r="IS39" s="1819">
        <v>6566.4742255639976</v>
      </c>
    </row>
    <row r="40" spans="2:253" ht="26.4">
      <c r="B40" s="1824" t="s">
        <v>1691</v>
      </c>
      <c r="C40" s="2291"/>
      <c r="D40" s="2291"/>
      <c r="E40" s="2291"/>
      <c r="F40" s="2291"/>
      <c r="G40" s="2291"/>
      <c r="H40" s="2291"/>
      <c r="I40" s="2291"/>
      <c r="J40" s="2291"/>
      <c r="K40" s="2291"/>
      <c r="L40" s="2291"/>
      <c r="M40" s="2453">
        <v>3015</v>
      </c>
      <c r="N40" s="2291"/>
      <c r="O40" s="2291"/>
      <c r="P40" s="2453">
        <v>1873</v>
      </c>
      <c r="Q40" s="2291"/>
      <c r="R40" s="2291"/>
      <c r="S40" s="2453">
        <v>3922</v>
      </c>
      <c r="T40" s="2453">
        <v>0</v>
      </c>
      <c r="U40" s="2453">
        <v>4</v>
      </c>
      <c r="V40" s="2454">
        <v>8814</v>
      </c>
      <c r="W40" s="2291"/>
      <c r="X40" s="2291"/>
      <c r="Y40" s="2291"/>
      <c r="Z40" s="2291"/>
      <c r="AA40" s="2291"/>
      <c r="AB40" s="2291"/>
      <c r="AC40" s="2291"/>
      <c r="AD40" s="2291"/>
      <c r="AE40" s="2291"/>
      <c r="AF40" s="2291"/>
      <c r="AG40" s="1067">
        <v>2752</v>
      </c>
      <c r="AH40" s="2291"/>
      <c r="AI40" s="2291"/>
      <c r="AJ40" s="1067">
        <v>1655</v>
      </c>
      <c r="AK40" s="2291"/>
      <c r="AL40" s="2291"/>
      <c r="AM40" s="1067">
        <v>3581</v>
      </c>
      <c r="AN40" s="1067">
        <v>0</v>
      </c>
      <c r="AO40" s="1067">
        <v>35</v>
      </c>
      <c r="AP40" s="1989">
        <v>8023</v>
      </c>
      <c r="AQ40" s="2291"/>
      <c r="AR40" s="2291"/>
      <c r="AS40" s="2291"/>
      <c r="AT40" s="2291"/>
      <c r="AU40" s="2291"/>
      <c r="AV40" s="2291"/>
      <c r="AW40" s="2291"/>
      <c r="AX40" s="2291"/>
      <c r="AY40" s="2291"/>
      <c r="AZ40" s="2291"/>
      <c r="BA40" s="2291"/>
      <c r="BB40" s="1067">
        <v>1052</v>
      </c>
      <c r="BC40" s="2291"/>
      <c r="BD40" s="2291"/>
      <c r="BE40" s="1067">
        <v>860</v>
      </c>
      <c r="BF40" s="2291"/>
      <c r="BG40" s="2291"/>
      <c r="BH40" s="1067">
        <v>1798</v>
      </c>
      <c r="BI40" s="1067">
        <v>0</v>
      </c>
      <c r="BJ40" s="1067">
        <v>11</v>
      </c>
      <c r="BK40" s="1989">
        <v>3721</v>
      </c>
      <c r="BM40" s="1824" t="s">
        <v>1691</v>
      </c>
      <c r="BN40" s="1665"/>
      <c r="BO40" s="1665"/>
      <c r="BP40" s="1665"/>
      <c r="BQ40" s="1665"/>
      <c r="BR40" s="1665"/>
      <c r="BS40" s="1665"/>
      <c r="BT40" s="1665"/>
      <c r="BU40" s="1665"/>
      <c r="BV40" s="1665"/>
      <c r="BW40" s="1665"/>
      <c r="BX40" s="1731">
        <v>1801</v>
      </c>
      <c r="BY40" s="1665"/>
      <c r="BZ40" s="1665"/>
      <c r="CA40" s="2099">
        <v>807</v>
      </c>
      <c r="CB40" s="1665"/>
      <c r="CC40" s="1665"/>
      <c r="CD40" s="1731">
        <v>1368</v>
      </c>
      <c r="CE40" s="1731">
        <v>0</v>
      </c>
      <c r="CF40" s="1731">
        <v>12</v>
      </c>
      <c r="CG40" s="1731">
        <v>3988</v>
      </c>
      <c r="CI40" s="1665"/>
      <c r="CJ40" s="1665"/>
      <c r="CK40" s="1665"/>
      <c r="CL40" s="1665"/>
      <c r="CM40" s="1665"/>
      <c r="CN40" s="1665"/>
      <c r="CO40" s="1665"/>
      <c r="CP40" s="1665"/>
      <c r="CQ40" s="1665"/>
      <c r="CR40" s="1665"/>
      <c r="CS40" s="1731">
        <v>1457</v>
      </c>
      <c r="CT40" s="1665"/>
      <c r="CU40" s="1665"/>
      <c r="CV40" s="2099">
        <v>797</v>
      </c>
      <c r="CW40" s="1665"/>
      <c r="CX40" s="1665"/>
      <c r="CY40" s="1731">
        <v>1444</v>
      </c>
      <c r="CZ40" s="1731">
        <v>0</v>
      </c>
      <c r="DA40" s="1731">
        <v>4</v>
      </c>
      <c r="DB40" s="1731">
        <v>3702</v>
      </c>
      <c r="DD40" s="1665"/>
      <c r="DE40" s="1665"/>
      <c r="DF40" s="1665"/>
      <c r="DG40" s="1665"/>
      <c r="DH40" s="1665"/>
      <c r="DI40" s="1665"/>
      <c r="DJ40" s="1665"/>
      <c r="DK40" s="1665"/>
      <c r="DL40" s="1665"/>
      <c r="DM40" s="1665"/>
      <c r="DN40" s="1731">
        <v>1471</v>
      </c>
      <c r="DO40" s="1665"/>
      <c r="DP40" s="1665"/>
      <c r="DQ40" s="2099">
        <v>751</v>
      </c>
      <c r="DR40" s="1665"/>
      <c r="DS40" s="1665"/>
      <c r="DT40" s="1731">
        <v>1769</v>
      </c>
      <c r="DU40" s="1731">
        <v>0</v>
      </c>
      <c r="DV40" s="1731">
        <v>0</v>
      </c>
      <c r="DW40" s="1731">
        <v>3991</v>
      </c>
      <c r="DY40" s="1665"/>
      <c r="DZ40" s="1665"/>
      <c r="EA40" s="1665"/>
      <c r="EB40" s="1665"/>
      <c r="EC40" s="1665"/>
      <c r="ED40" s="1665"/>
      <c r="EE40" s="1665"/>
      <c r="EF40" s="1665"/>
      <c r="EG40" s="1665"/>
      <c r="EH40" s="1665"/>
      <c r="EI40" s="1731">
        <v>4826</v>
      </c>
      <c r="EJ40" s="1665"/>
      <c r="EK40" s="1665"/>
      <c r="EL40" s="2099">
        <v>1505</v>
      </c>
      <c r="EM40" s="1665"/>
      <c r="EN40" s="1665"/>
      <c r="EO40" s="1731">
        <v>2468</v>
      </c>
      <c r="EP40" s="1731">
        <v>0</v>
      </c>
      <c r="EQ40" s="1731">
        <v>0</v>
      </c>
      <c r="ER40" s="1731">
        <v>8799</v>
      </c>
      <c r="ET40" s="1665"/>
      <c r="EU40" s="1665"/>
      <c r="EV40" s="1665"/>
      <c r="EW40" s="1665"/>
      <c r="EX40" s="1665"/>
      <c r="EY40" s="1665"/>
      <c r="EZ40" s="1665"/>
      <c r="FA40" s="1665"/>
      <c r="FB40" s="1665"/>
      <c r="FC40" s="1665"/>
      <c r="FD40" s="1738">
        <v>1967</v>
      </c>
      <c r="FE40" s="1665"/>
      <c r="FF40" s="1665"/>
      <c r="FG40" s="1814">
        <v>569</v>
      </c>
      <c r="FH40" s="1665"/>
      <c r="FI40" s="1665"/>
      <c r="FJ40" s="1738">
        <v>438</v>
      </c>
      <c r="FK40" s="1738">
        <v>0</v>
      </c>
      <c r="FL40" s="1738">
        <v>0</v>
      </c>
      <c r="FM40" s="1738">
        <v>2974</v>
      </c>
      <c r="FO40" s="1665"/>
      <c r="FP40" s="1665"/>
      <c r="FQ40" s="1665"/>
      <c r="FR40" s="1665"/>
      <c r="FS40" s="1665"/>
      <c r="FT40" s="1665"/>
      <c r="FU40" s="1665"/>
      <c r="FV40" s="1665"/>
      <c r="FW40" s="1665"/>
      <c r="FX40" s="1665"/>
      <c r="FY40" s="1738">
        <v>1889</v>
      </c>
      <c r="FZ40" s="1665"/>
      <c r="GA40" s="1665"/>
      <c r="GB40" s="1814">
        <v>505</v>
      </c>
      <c r="GC40" s="1665"/>
      <c r="GD40" s="1665"/>
      <c r="GE40" s="1738">
        <v>440</v>
      </c>
      <c r="GF40" s="1738">
        <v>0</v>
      </c>
      <c r="GG40" s="1738">
        <v>0</v>
      </c>
      <c r="GH40" s="1738">
        <v>2834</v>
      </c>
      <c r="GJ40" s="1665"/>
      <c r="GK40" s="1665"/>
      <c r="GL40" s="1665"/>
      <c r="GM40" s="1665"/>
      <c r="GN40" s="1665"/>
      <c r="GO40" s="1665"/>
      <c r="GP40" s="1665"/>
      <c r="GQ40" s="1665"/>
      <c r="GR40" s="1665"/>
      <c r="GS40" s="1665"/>
      <c r="GT40" s="1738">
        <v>1798</v>
      </c>
      <c r="GU40" s="1665"/>
      <c r="GV40" s="1665"/>
      <c r="GW40" s="1814">
        <v>484</v>
      </c>
      <c r="GX40" s="1665"/>
      <c r="GY40" s="1665"/>
      <c r="GZ40" s="1738">
        <v>287</v>
      </c>
      <c r="HA40" s="1738">
        <v>0</v>
      </c>
      <c r="HB40" s="1738">
        <v>1</v>
      </c>
      <c r="HC40" s="1738">
        <v>2571</v>
      </c>
      <c r="HE40" s="1990"/>
      <c r="HF40" s="1990"/>
      <c r="HG40" s="1990"/>
      <c r="HH40" s="1990"/>
      <c r="HI40" s="1990"/>
      <c r="HJ40" s="1990"/>
      <c r="HK40" s="1990"/>
      <c r="HL40" s="1990"/>
      <c r="HM40" s="1990"/>
      <c r="HN40" s="1990"/>
      <c r="HO40" s="1067">
        <v>1787</v>
      </c>
      <c r="HP40" s="1990"/>
      <c r="HQ40" s="1990"/>
      <c r="HR40" s="1067">
        <v>480</v>
      </c>
      <c r="HS40" s="1990"/>
      <c r="HT40" s="1990"/>
      <c r="HU40" s="1067">
        <v>180</v>
      </c>
      <c r="HV40" s="1067">
        <v>0</v>
      </c>
      <c r="HW40" s="1067">
        <v>0</v>
      </c>
      <c r="HX40" s="1989">
        <v>2447</v>
      </c>
      <c r="HZ40" s="1821"/>
      <c r="IA40" s="1821"/>
      <c r="IB40" s="1821"/>
      <c r="IC40" s="1821"/>
      <c r="ID40" s="1821"/>
      <c r="IE40" s="1821"/>
      <c r="IF40" s="1821"/>
      <c r="IG40" s="1821"/>
      <c r="IH40" s="1821"/>
      <c r="II40" s="1821"/>
      <c r="IJ40" s="1819">
        <v>1766.4016301500001</v>
      </c>
      <c r="IK40" s="1821"/>
      <c r="IL40" s="1821"/>
      <c r="IM40" s="1819">
        <v>552.03070823999997</v>
      </c>
      <c r="IN40" s="1821"/>
      <c r="IO40" s="1821"/>
      <c r="IP40" s="1819">
        <v>1304.4769955900001</v>
      </c>
      <c r="IQ40" s="1819">
        <v>0</v>
      </c>
      <c r="IR40" s="1819">
        <v>0</v>
      </c>
      <c r="IS40" s="1819">
        <v>3622.9093339800002</v>
      </c>
    </row>
    <row r="41" spans="2:253">
      <c r="B41" s="1825" t="s">
        <v>1692</v>
      </c>
      <c r="C41" s="2291"/>
      <c r="D41" s="2291"/>
      <c r="E41" s="2291"/>
      <c r="F41" s="2291"/>
      <c r="G41" s="2291"/>
      <c r="H41" s="2291"/>
      <c r="I41" s="2291"/>
      <c r="J41" s="2456">
        <v>5865</v>
      </c>
      <c r="K41" s="2291"/>
      <c r="L41" s="2291"/>
      <c r="M41" s="2291"/>
      <c r="N41" s="2291"/>
      <c r="O41" s="2453">
        <v>252</v>
      </c>
      <c r="P41" s="2291"/>
      <c r="Q41" s="2453">
        <v>2882</v>
      </c>
      <c r="R41" s="2291"/>
      <c r="S41" s="2291"/>
      <c r="T41" s="2453">
        <v>0</v>
      </c>
      <c r="U41" s="2453">
        <v>0</v>
      </c>
      <c r="V41" s="2454">
        <v>8999</v>
      </c>
      <c r="W41" s="2291"/>
      <c r="X41" s="2291"/>
      <c r="Y41" s="2291"/>
      <c r="Z41" s="2291"/>
      <c r="AA41" s="2291"/>
      <c r="AB41" s="2291"/>
      <c r="AC41" s="2291"/>
      <c r="AD41" s="1991">
        <v>8038</v>
      </c>
      <c r="AE41" s="2291"/>
      <c r="AF41" s="2291"/>
      <c r="AG41" s="2291"/>
      <c r="AH41" s="1990"/>
      <c r="AI41" s="1067">
        <v>146</v>
      </c>
      <c r="AJ41" s="1990"/>
      <c r="AK41" s="1067">
        <v>2290</v>
      </c>
      <c r="AL41" s="1990"/>
      <c r="AM41" s="1990"/>
      <c r="AN41" s="1067">
        <v>0</v>
      </c>
      <c r="AO41" s="1067">
        <v>0</v>
      </c>
      <c r="AP41" s="1989">
        <v>10474</v>
      </c>
      <c r="AQ41" s="2291"/>
      <c r="AR41" s="2291"/>
      <c r="AS41" s="2291"/>
      <c r="AT41" s="2291"/>
      <c r="AU41" s="2291"/>
      <c r="AV41" s="2291"/>
      <c r="AW41" s="2291"/>
      <c r="AX41" s="2291"/>
      <c r="AY41" s="1991">
        <v>9025</v>
      </c>
      <c r="AZ41" s="2291"/>
      <c r="BA41" s="2291"/>
      <c r="BB41" s="2291"/>
      <c r="BC41" s="1990"/>
      <c r="BD41" s="1067">
        <v>190</v>
      </c>
      <c r="BE41" s="1990"/>
      <c r="BF41" s="1067">
        <v>2313</v>
      </c>
      <c r="BG41" s="1990"/>
      <c r="BH41" s="1990"/>
      <c r="BI41" s="1067">
        <v>0</v>
      </c>
      <c r="BJ41" s="1067">
        <v>0</v>
      </c>
      <c r="BK41" s="1989">
        <v>11528</v>
      </c>
      <c r="BM41" s="1825" t="s">
        <v>1692</v>
      </c>
      <c r="BN41" s="1665"/>
      <c r="BO41" s="1665"/>
      <c r="BP41" s="1665"/>
      <c r="BQ41" s="1665"/>
      <c r="BR41" s="1665"/>
      <c r="BS41" s="1665"/>
      <c r="BT41" s="1665"/>
      <c r="BU41" s="1731">
        <v>9745</v>
      </c>
      <c r="BV41" s="1665"/>
      <c r="BW41" s="1665"/>
      <c r="BX41" s="1665"/>
      <c r="BY41" s="1665"/>
      <c r="BZ41" s="1731">
        <v>84</v>
      </c>
      <c r="CA41" s="1665"/>
      <c r="CB41" s="2099">
        <v>2079</v>
      </c>
      <c r="CC41" s="1665"/>
      <c r="CD41" s="1665"/>
      <c r="CE41" s="1731">
        <v>0</v>
      </c>
      <c r="CF41" s="1731">
        <v>0</v>
      </c>
      <c r="CG41" s="1731">
        <v>11908</v>
      </c>
      <c r="CI41" s="1665"/>
      <c r="CJ41" s="1665"/>
      <c r="CK41" s="1665"/>
      <c r="CL41" s="1665"/>
      <c r="CM41" s="1665"/>
      <c r="CN41" s="1665"/>
      <c r="CO41" s="1665"/>
      <c r="CP41" s="1731">
        <v>10899</v>
      </c>
      <c r="CQ41" s="1665"/>
      <c r="CR41" s="1665"/>
      <c r="CS41" s="1665"/>
      <c r="CT41" s="1665"/>
      <c r="CU41" s="1731">
        <v>136</v>
      </c>
      <c r="CV41" s="1665"/>
      <c r="CW41" s="2099">
        <v>1461</v>
      </c>
      <c r="CX41" s="1665"/>
      <c r="CY41" s="1665"/>
      <c r="CZ41" s="1731">
        <v>0</v>
      </c>
      <c r="DA41" s="1731">
        <v>0</v>
      </c>
      <c r="DB41" s="1731">
        <v>12496</v>
      </c>
      <c r="DD41" s="1665"/>
      <c r="DE41" s="1665"/>
      <c r="DF41" s="1665"/>
      <c r="DG41" s="1665"/>
      <c r="DH41" s="1665"/>
      <c r="DI41" s="1665"/>
      <c r="DJ41" s="1665"/>
      <c r="DK41" s="1731">
        <v>11129</v>
      </c>
      <c r="DL41" s="1665"/>
      <c r="DM41" s="1665"/>
      <c r="DN41" s="1665"/>
      <c r="DO41" s="1665"/>
      <c r="DP41" s="1731">
        <v>151</v>
      </c>
      <c r="DQ41" s="1665"/>
      <c r="DR41" s="2099">
        <v>1047</v>
      </c>
      <c r="DS41" s="1665"/>
      <c r="DT41" s="1665"/>
      <c r="DU41" s="1731">
        <v>0</v>
      </c>
      <c r="DV41" s="1731">
        <v>0</v>
      </c>
      <c r="DW41" s="1731">
        <v>12327</v>
      </c>
      <c r="DY41" s="1665"/>
      <c r="DZ41" s="1665"/>
      <c r="EA41" s="1665"/>
      <c r="EB41" s="1665"/>
      <c r="EC41" s="1665"/>
      <c r="ED41" s="1665"/>
      <c r="EE41" s="1665"/>
      <c r="EF41" s="1731">
        <v>11868</v>
      </c>
      <c r="EG41" s="1665"/>
      <c r="EH41" s="1665"/>
      <c r="EI41" s="1665"/>
      <c r="EJ41" s="1665"/>
      <c r="EK41" s="1731"/>
      <c r="EL41" s="1665"/>
      <c r="EM41" s="2099">
        <v>1048</v>
      </c>
      <c r="EN41" s="1665"/>
      <c r="EO41" s="1665"/>
      <c r="EP41" s="1731">
        <v>0</v>
      </c>
      <c r="EQ41" s="1731">
        <v>0</v>
      </c>
      <c r="ER41" s="1731">
        <v>13010</v>
      </c>
      <c r="ET41" s="1665"/>
      <c r="EU41" s="1665"/>
      <c r="EV41" s="1665"/>
      <c r="EW41" s="1665"/>
      <c r="EX41" s="1665"/>
      <c r="EY41" s="1665"/>
      <c r="EZ41" s="1665"/>
      <c r="FA41" s="1738">
        <v>11933</v>
      </c>
      <c r="FB41" s="1665"/>
      <c r="FC41" s="1665"/>
      <c r="FD41" s="1665"/>
      <c r="FE41" s="1665"/>
      <c r="FF41" s="1738">
        <v>105</v>
      </c>
      <c r="FG41" s="1665"/>
      <c r="FH41" s="1814">
        <v>617</v>
      </c>
      <c r="FI41" s="1665"/>
      <c r="FJ41" s="1665"/>
      <c r="FK41" s="1738">
        <v>0</v>
      </c>
      <c r="FL41" s="1738">
        <v>0</v>
      </c>
      <c r="FM41" s="1738">
        <v>12655</v>
      </c>
      <c r="FO41" s="1665"/>
      <c r="FP41" s="1665"/>
      <c r="FQ41" s="1665"/>
      <c r="FR41" s="1665"/>
      <c r="FS41" s="1665"/>
      <c r="FT41" s="1665"/>
      <c r="FU41" s="1665"/>
      <c r="FV41" s="1738">
        <v>12184</v>
      </c>
      <c r="FW41" s="1665"/>
      <c r="FX41" s="1665"/>
      <c r="FY41" s="1665"/>
      <c r="FZ41" s="1665" t="s">
        <v>1365</v>
      </c>
      <c r="GA41" s="1665" t="s">
        <v>1365</v>
      </c>
      <c r="GB41" s="1665"/>
      <c r="GC41" s="1814">
        <v>491</v>
      </c>
      <c r="GD41" s="1665"/>
      <c r="GE41" s="1665"/>
      <c r="GF41" s="1738">
        <v>0</v>
      </c>
      <c r="GG41" s="1738">
        <v>0</v>
      </c>
      <c r="GH41" s="1738">
        <v>12675</v>
      </c>
      <c r="GJ41" s="1665"/>
      <c r="GK41" s="1665"/>
      <c r="GL41" s="1665"/>
      <c r="GM41" s="1665"/>
      <c r="GN41" s="1665"/>
      <c r="GO41" s="1665"/>
      <c r="GP41" s="1665"/>
      <c r="GQ41" s="1738">
        <v>11940</v>
      </c>
      <c r="GR41" s="1665"/>
      <c r="GS41" s="1665"/>
      <c r="GT41" s="1665"/>
      <c r="GU41" s="1665"/>
      <c r="GV41" s="1665"/>
      <c r="GW41" s="1665"/>
      <c r="GX41" s="1814">
        <v>82</v>
      </c>
      <c r="GY41" s="1665"/>
      <c r="GZ41" s="1665"/>
      <c r="HA41" s="1738">
        <v>0</v>
      </c>
      <c r="HB41" s="1738">
        <v>0</v>
      </c>
      <c r="HC41" s="1738">
        <v>12022</v>
      </c>
      <c r="HE41" s="1990"/>
      <c r="HF41" s="1990"/>
      <c r="HG41" s="1990"/>
      <c r="HH41" s="1990"/>
      <c r="HI41" s="1990"/>
      <c r="HJ41" s="1990"/>
      <c r="HK41" s="1990"/>
      <c r="HL41" s="1991">
        <v>12091</v>
      </c>
      <c r="HM41" s="1990"/>
      <c r="HN41" s="1990"/>
      <c r="HO41" s="1990"/>
      <c r="HP41" s="1990"/>
      <c r="HQ41" s="1990"/>
      <c r="HR41" s="1990"/>
      <c r="HS41" s="1067">
        <v>34</v>
      </c>
      <c r="HT41" s="1990"/>
      <c r="HU41" s="1990"/>
      <c r="HV41" s="1067">
        <v>0</v>
      </c>
      <c r="HW41" s="1067">
        <v>0</v>
      </c>
      <c r="HX41" s="1989">
        <v>12126</v>
      </c>
      <c r="HZ41" s="1821"/>
      <c r="IA41" s="1821"/>
      <c r="IB41" s="1821"/>
      <c r="IC41" s="1821"/>
      <c r="ID41" s="1821"/>
      <c r="IE41" s="1821"/>
      <c r="IF41" s="1821"/>
      <c r="IG41" s="1819">
        <v>10746.181591449998</v>
      </c>
      <c r="IH41" s="1821"/>
      <c r="II41" s="1821"/>
      <c r="IJ41" s="1821"/>
      <c r="IK41" s="1821"/>
      <c r="IL41" s="1821"/>
      <c r="IM41" s="1821"/>
      <c r="IN41" s="1819">
        <v>36.634904879999993</v>
      </c>
      <c r="IO41" s="1821"/>
      <c r="IP41" s="1821"/>
      <c r="IQ41" s="1819">
        <v>0</v>
      </c>
      <c r="IR41" s="1819">
        <v>0</v>
      </c>
      <c r="IS41" s="1819">
        <v>10782.816496329999</v>
      </c>
    </row>
    <row r="42" spans="2:253" ht="5.25" customHeight="1" thickBot="1">
      <c r="B42" s="1811"/>
      <c r="C42" s="1067"/>
      <c r="D42" s="1067"/>
      <c r="E42" s="1067"/>
      <c r="F42" s="1067"/>
      <c r="G42" s="1067"/>
      <c r="H42" s="1812"/>
      <c r="I42" s="1812"/>
      <c r="J42" s="1812"/>
      <c r="K42" s="1812"/>
      <c r="L42" s="1812"/>
      <c r="M42" s="1812"/>
      <c r="W42" s="1067"/>
      <c r="X42" s="1067"/>
      <c r="Y42" s="1067"/>
      <c r="Z42" s="1067"/>
      <c r="AA42" s="1067"/>
      <c r="AB42" s="1812"/>
      <c r="AC42" s="1812"/>
      <c r="AD42" s="1812"/>
      <c r="AE42" s="1812"/>
      <c r="AF42" s="1812"/>
      <c r="AG42" s="1812"/>
      <c r="AQ42" s="1067"/>
      <c r="AR42" s="1067"/>
      <c r="AS42" s="1067"/>
      <c r="AT42" s="1067"/>
      <c r="AU42" s="1067"/>
      <c r="AV42" s="1067"/>
      <c r="AW42" s="1812"/>
      <c r="AX42" s="1812"/>
      <c r="AY42" s="1812"/>
      <c r="AZ42" s="1812"/>
      <c r="BA42" s="1812"/>
      <c r="BB42" s="1812"/>
      <c r="BM42" s="1811"/>
      <c r="BN42" s="1067"/>
      <c r="BO42" s="1067"/>
      <c r="BP42" s="1067"/>
      <c r="BQ42" s="1067"/>
      <c r="BR42" s="1067"/>
      <c r="BS42" s="1812"/>
      <c r="BT42" s="1812"/>
      <c r="BU42" s="1812"/>
      <c r="BV42" s="1812"/>
      <c r="BW42" s="1812"/>
      <c r="BX42" s="1812"/>
      <c r="CI42" s="1067"/>
      <c r="CJ42" s="1067"/>
      <c r="CK42" s="1067"/>
      <c r="CL42" s="1067"/>
      <c r="CM42" s="1067"/>
      <c r="CN42" s="1812"/>
      <c r="CO42" s="1812"/>
      <c r="CP42" s="1812"/>
      <c r="CQ42" s="1812"/>
      <c r="CR42" s="1812"/>
      <c r="CS42" s="1812"/>
      <c r="DD42" s="1067"/>
      <c r="DE42" s="1067"/>
      <c r="DF42" s="1067"/>
      <c r="DG42" s="1067"/>
      <c r="DH42" s="1067"/>
      <c r="DI42" s="1812"/>
      <c r="DJ42" s="1812"/>
      <c r="DK42" s="1812"/>
      <c r="DL42" s="1812"/>
      <c r="DM42" s="1812"/>
      <c r="DN42" s="1812"/>
      <c r="DY42" s="1067"/>
      <c r="DZ42" s="1067"/>
      <c r="EA42" s="1067"/>
      <c r="EB42" s="1067"/>
      <c r="EC42" s="1067"/>
      <c r="ED42" s="1812"/>
      <c r="EE42" s="1812"/>
      <c r="EF42" s="1812"/>
      <c r="EG42" s="1812"/>
      <c r="EH42" s="1812"/>
      <c r="EI42" s="1812"/>
      <c r="ET42" s="1067"/>
      <c r="EU42" s="1067"/>
      <c r="EV42" s="1067"/>
      <c r="EW42" s="1067"/>
      <c r="EX42" s="1067"/>
      <c r="EY42" s="1812"/>
      <c r="EZ42" s="1812"/>
      <c r="FA42" s="1812"/>
      <c r="FB42" s="1812"/>
      <c r="FC42" s="1812"/>
      <c r="FD42" s="1812"/>
      <c r="FO42" s="1067"/>
      <c r="FP42" s="1067"/>
      <c r="FQ42" s="1067"/>
      <c r="FR42" s="1067"/>
      <c r="FS42" s="1067"/>
      <c r="FT42" s="1812"/>
      <c r="FU42" s="1812"/>
      <c r="FV42" s="1812"/>
      <c r="FW42" s="1812"/>
      <c r="FX42" s="1812"/>
      <c r="FY42" s="1812"/>
      <c r="GJ42" s="1067"/>
      <c r="GK42" s="1067"/>
      <c r="GL42" s="1067"/>
      <c r="GM42" s="1067"/>
      <c r="GN42" s="1067"/>
      <c r="GO42" s="1812"/>
      <c r="GP42" s="1812"/>
      <c r="GQ42" s="1812"/>
      <c r="GR42" s="1812"/>
      <c r="GS42" s="1812"/>
      <c r="GT42" s="1812"/>
      <c r="HE42" s="1067"/>
      <c r="HF42" s="1067"/>
      <c r="HG42" s="1067"/>
      <c r="HH42" s="1067"/>
      <c r="HI42" s="1067"/>
      <c r="HJ42" s="1812"/>
      <c r="HK42" s="1812"/>
      <c r="HL42" s="1812"/>
      <c r="HM42" s="1812"/>
      <c r="HN42" s="1812"/>
      <c r="HO42" s="1812"/>
      <c r="HZ42" s="1067"/>
      <c r="IA42" s="1067"/>
      <c r="IB42" s="1067"/>
      <c r="IC42" s="1067"/>
      <c r="ID42" s="1067"/>
      <c r="IE42" s="1812"/>
      <c r="IF42" s="1812"/>
      <c r="IG42" s="1812"/>
      <c r="IH42" s="1812"/>
      <c r="II42" s="1812"/>
      <c r="IJ42" s="1812"/>
    </row>
    <row r="43" spans="2:253" ht="53.4" thickBot="1">
      <c r="B43" s="1806" t="s">
        <v>1670</v>
      </c>
      <c r="C43" s="1807">
        <v>0.5</v>
      </c>
      <c r="D43" s="1807">
        <v>1</v>
      </c>
      <c r="E43" s="1807">
        <v>1.5</v>
      </c>
      <c r="F43" s="1808" t="s">
        <v>1653</v>
      </c>
      <c r="G43" s="1809" t="s">
        <v>1701</v>
      </c>
      <c r="H43" s="1812"/>
      <c r="I43" s="1209"/>
      <c r="J43" s="1209"/>
      <c r="K43" s="1209"/>
      <c r="L43" s="1209"/>
      <c r="M43" s="1209"/>
      <c r="W43" s="1807">
        <v>0.5</v>
      </c>
      <c r="X43" s="1807">
        <v>1</v>
      </c>
      <c r="Y43" s="1807">
        <v>1.5</v>
      </c>
      <c r="Z43" s="1808" t="s">
        <v>1653</v>
      </c>
      <c r="AA43" s="1809" t="s">
        <v>1701</v>
      </c>
      <c r="AB43" s="1812"/>
      <c r="AC43" s="1209"/>
      <c r="AD43" s="1209"/>
      <c r="AE43" s="1209"/>
      <c r="AF43" s="1209"/>
      <c r="AG43" s="1209"/>
      <c r="AQ43" s="1807"/>
      <c r="AR43" s="1807">
        <v>0.5</v>
      </c>
      <c r="AS43" s="1807">
        <v>1</v>
      </c>
      <c r="AT43" s="1807">
        <v>1.5</v>
      </c>
      <c r="AU43" s="1808" t="s">
        <v>1653</v>
      </c>
      <c r="AV43" s="1809" t="s">
        <v>1701</v>
      </c>
      <c r="AW43" s="1812"/>
      <c r="AX43" s="1209"/>
      <c r="AY43" s="1209"/>
      <c r="AZ43" s="1209"/>
      <c r="BA43" s="1209"/>
      <c r="BB43" s="1209"/>
      <c r="BM43" s="1806" t="s">
        <v>1670</v>
      </c>
      <c r="BN43" s="1807">
        <v>0.5</v>
      </c>
      <c r="BO43" s="1807">
        <v>1</v>
      </c>
      <c r="BP43" s="1807">
        <v>1.5</v>
      </c>
      <c r="BQ43" s="1808" t="s">
        <v>1653</v>
      </c>
      <c r="BR43" s="1809" t="s">
        <v>1701</v>
      </c>
      <c r="BS43" s="1812"/>
      <c r="BT43" s="1209"/>
      <c r="BU43" s="1209"/>
      <c r="BV43" s="1209"/>
      <c r="BW43" s="1209"/>
      <c r="BX43" s="1209"/>
      <c r="CI43" s="1807">
        <v>0.5</v>
      </c>
      <c r="CJ43" s="1807">
        <v>1</v>
      </c>
      <c r="CK43" s="1807">
        <v>1.5</v>
      </c>
      <c r="CL43" s="1808" t="s">
        <v>1653</v>
      </c>
      <c r="CM43" s="1809" t="s">
        <v>1701</v>
      </c>
      <c r="CN43" s="1812"/>
      <c r="CO43" s="1209"/>
      <c r="CP43" s="1209"/>
      <c r="CQ43" s="1209"/>
      <c r="CR43" s="1209"/>
      <c r="CS43" s="1209"/>
      <c r="DD43" s="1807">
        <v>0.5</v>
      </c>
      <c r="DE43" s="1807">
        <v>1</v>
      </c>
      <c r="DF43" s="1807">
        <v>1.5</v>
      </c>
      <c r="DG43" s="1808" t="s">
        <v>1653</v>
      </c>
      <c r="DH43" s="1809" t="s">
        <v>1701</v>
      </c>
      <c r="DI43" s="1812"/>
      <c r="DJ43" s="1209"/>
      <c r="DK43" s="1209"/>
      <c r="DL43" s="1209"/>
      <c r="DM43" s="1209"/>
      <c r="DN43" s="1209"/>
      <c r="DY43" s="1807">
        <v>0.5</v>
      </c>
      <c r="DZ43" s="1807">
        <v>1</v>
      </c>
      <c r="EA43" s="1807">
        <v>1.5</v>
      </c>
      <c r="EB43" s="1808" t="s">
        <v>1653</v>
      </c>
      <c r="EC43" s="1809" t="s">
        <v>1701</v>
      </c>
      <c r="ED43" s="1812"/>
      <c r="EE43" s="1209"/>
      <c r="EF43" s="1209"/>
      <c r="EG43" s="1209"/>
      <c r="EH43" s="1209"/>
      <c r="EI43" s="1209"/>
      <c r="ET43" s="1807">
        <v>0.5</v>
      </c>
      <c r="EU43" s="1807">
        <v>1</v>
      </c>
      <c r="EV43" s="1807">
        <v>1.5</v>
      </c>
      <c r="EW43" s="1808" t="s">
        <v>1653</v>
      </c>
      <c r="EX43" s="1809" t="s">
        <v>1701</v>
      </c>
      <c r="EY43" s="1812"/>
      <c r="EZ43" s="1209"/>
      <c r="FA43" s="1209"/>
      <c r="FB43" s="1209"/>
      <c r="FC43" s="1209"/>
      <c r="FD43" s="1209"/>
      <c r="FO43" s="1807">
        <v>0.5</v>
      </c>
      <c r="FP43" s="1807">
        <v>1</v>
      </c>
      <c r="FQ43" s="1807">
        <v>1.5</v>
      </c>
      <c r="FR43" s="1808" t="s">
        <v>1653</v>
      </c>
      <c r="FS43" s="1809" t="s">
        <v>1701</v>
      </c>
      <c r="FT43" s="1812"/>
      <c r="FU43" s="1209"/>
      <c r="FV43" s="1209"/>
      <c r="FW43" s="1209"/>
      <c r="FX43" s="1209"/>
      <c r="FY43" s="1209"/>
      <c r="GJ43" s="1807">
        <v>0.5</v>
      </c>
      <c r="GK43" s="1807">
        <v>1</v>
      </c>
      <c r="GL43" s="1807">
        <v>1.5</v>
      </c>
      <c r="GM43" s="1808" t="s">
        <v>1653</v>
      </c>
      <c r="GN43" s="1809" t="s">
        <v>1701</v>
      </c>
      <c r="GO43" s="1812"/>
      <c r="GP43" s="1209"/>
      <c r="GQ43" s="1209"/>
      <c r="GR43" s="1209"/>
      <c r="GS43" s="1209"/>
      <c r="GT43" s="1209"/>
      <c r="HE43" s="1807">
        <v>0.5</v>
      </c>
      <c r="HF43" s="1807">
        <v>1</v>
      </c>
      <c r="HG43" s="1807">
        <v>1.5</v>
      </c>
      <c r="HH43" s="1808" t="s">
        <v>1653</v>
      </c>
      <c r="HI43" s="1809" t="s">
        <v>1701</v>
      </c>
      <c r="HJ43" s="1812"/>
      <c r="HK43" s="1209"/>
      <c r="HL43" s="1209"/>
      <c r="HM43" s="1209"/>
      <c r="HN43" s="1209"/>
      <c r="HO43" s="1209"/>
      <c r="HZ43" s="1807">
        <v>0.5</v>
      </c>
      <c r="IA43" s="1807">
        <v>1</v>
      </c>
      <c r="IB43" s="1807">
        <v>1.5</v>
      </c>
      <c r="IC43" s="1808" t="s">
        <v>1653</v>
      </c>
      <c r="ID43" s="1809" t="s">
        <v>1701</v>
      </c>
      <c r="IE43" s="1812"/>
      <c r="IF43" s="1209"/>
      <c r="IG43" s="1209"/>
      <c r="IH43" s="1209"/>
      <c r="II43" s="1209"/>
      <c r="IJ43" s="1209"/>
    </row>
    <row r="44" spans="2:253">
      <c r="B44" s="1826" t="s">
        <v>1652</v>
      </c>
      <c r="C44" s="2453">
        <v>69</v>
      </c>
      <c r="D44" s="2453">
        <v>11476</v>
      </c>
      <c r="E44" s="2453">
        <v>6014</v>
      </c>
      <c r="F44" s="2453">
        <v>67</v>
      </c>
      <c r="G44" s="2453">
        <v>17626</v>
      </c>
      <c r="H44" s="1812"/>
      <c r="I44" s="1209"/>
      <c r="J44" s="1209"/>
      <c r="K44" s="1209"/>
      <c r="L44" s="1209"/>
      <c r="M44" s="1209"/>
      <c r="W44" s="2289">
        <v>352</v>
      </c>
      <c r="X44" s="2289">
        <v>11504</v>
      </c>
      <c r="Y44" s="2289">
        <v>5637</v>
      </c>
      <c r="Z44" s="2289">
        <v>73</v>
      </c>
      <c r="AA44" s="2289">
        <v>17566</v>
      </c>
      <c r="AB44" s="1812"/>
      <c r="AC44" s="1209"/>
      <c r="AD44" s="1209"/>
      <c r="AE44" s="1209"/>
      <c r="AF44" s="1209"/>
      <c r="AG44" s="1209"/>
      <c r="AQ44" s="2289"/>
      <c r="AR44" s="2289">
        <v>69</v>
      </c>
      <c r="AS44" s="2289">
        <v>9562</v>
      </c>
      <c r="AT44" s="2289">
        <v>6523</v>
      </c>
      <c r="AU44" s="2289">
        <v>44</v>
      </c>
      <c r="AV44" s="2289">
        <v>16198</v>
      </c>
      <c r="AW44" s="1812"/>
      <c r="AX44" s="1209"/>
      <c r="AY44" s="1209"/>
      <c r="AZ44" s="1209"/>
      <c r="BA44" s="1209"/>
      <c r="BB44" s="1209"/>
      <c r="BM44" s="1826" t="s">
        <v>1652</v>
      </c>
      <c r="BN44" s="1731">
        <v>58</v>
      </c>
      <c r="BO44" s="1731">
        <v>9207</v>
      </c>
      <c r="BP44" s="1731">
        <v>5169</v>
      </c>
      <c r="BQ44" s="1731">
        <v>42</v>
      </c>
      <c r="BR44" s="1731">
        <v>14476</v>
      </c>
      <c r="BS44" s="1812"/>
      <c r="BT44" s="1209"/>
      <c r="BU44" s="1209"/>
      <c r="BV44" s="1209"/>
      <c r="BW44" s="1209"/>
      <c r="BX44" s="1209"/>
      <c r="CI44" s="1731">
        <v>3</v>
      </c>
      <c r="CJ44" s="1731">
        <v>11225</v>
      </c>
      <c r="CK44" s="1731">
        <v>7510</v>
      </c>
      <c r="CL44" s="1731">
        <v>0</v>
      </c>
      <c r="CM44" s="1731">
        <v>18738</v>
      </c>
      <c r="CN44" s="1812"/>
      <c r="CO44" s="1209"/>
      <c r="CP44" s="1209"/>
      <c r="CQ44" s="1209"/>
      <c r="CR44" s="1209"/>
      <c r="CS44" s="1209"/>
      <c r="DD44" s="1731">
        <v>97</v>
      </c>
      <c r="DE44" s="1731">
        <v>11832</v>
      </c>
      <c r="DF44" s="1731">
        <v>8959</v>
      </c>
      <c r="DG44" s="1731">
        <v>0</v>
      </c>
      <c r="DH44" s="1731">
        <v>20888</v>
      </c>
      <c r="DI44" s="1812"/>
      <c r="DJ44" s="1209"/>
      <c r="DK44" s="1209"/>
      <c r="DL44" s="1209"/>
      <c r="DM44" s="1209"/>
      <c r="DN44" s="1209"/>
      <c r="DY44" s="1731">
        <v>16121</v>
      </c>
      <c r="DZ44" s="1731">
        <v>1507</v>
      </c>
      <c r="EA44" s="1731">
        <v>5621</v>
      </c>
      <c r="EB44" s="2099">
        <v>38</v>
      </c>
      <c r="EC44" s="1731">
        <v>23287</v>
      </c>
      <c r="ED44" s="1812"/>
      <c r="EE44" s="1209"/>
      <c r="EF44" s="1209"/>
      <c r="EG44" s="1209"/>
      <c r="EH44" s="1209"/>
      <c r="EI44" s="1209"/>
      <c r="ET44" s="1738">
        <v>16942</v>
      </c>
      <c r="EU44" s="1738">
        <v>1215</v>
      </c>
      <c r="EV44" s="1738">
        <v>2037</v>
      </c>
      <c r="EW44" s="1814">
        <v>60</v>
      </c>
      <c r="EX44" s="1738">
        <v>20254</v>
      </c>
      <c r="EY44" s="1812"/>
      <c r="EZ44" s="1209"/>
      <c r="FA44" s="1209"/>
      <c r="FB44" s="1209"/>
      <c r="FC44" s="1209"/>
      <c r="FD44" s="1209"/>
      <c r="FO44" s="1738">
        <v>15761</v>
      </c>
      <c r="FP44" s="1738">
        <v>1498</v>
      </c>
      <c r="FQ44" s="1738">
        <v>200</v>
      </c>
      <c r="FR44" s="1814">
        <v>34</v>
      </c>
      <c r="FS44" s="1738">
        <v>17493</v>
      </c>
      <c r="FT44" s="1812"/>
      <c r="FU44" s="1209"/>
      <c r="FV44" s="1209"/>
      <c r="FW44" s="1209"/>
      <c r="FX44" s="1209"/>
      <c r="FY44" s="1209"/>
      <c r="GJ44" s="1738">
        <v>13008</v>
      </c>
      <c r="GK44" s="1738">
        <v>2208</v>
      </c>
      <c r="GL44" s="1738">
        <v>3622</v>
      </c>
      <c r="GM44" s="1814">
        <v>23</v>
      </c>
      <c r="GN44" s="1738">
        <v>18860</v>
      </c>
      <c r="GO44" s="1812"/>
      <c r="GP44" s="1209"/>
      <c r="GQ44" s="1209"/>
      <c r="GR44" s="1209"/>
      <c r="GS44" s="1209"/>
      <c r="GT44" s="1209"/>
      <c r="HE44" s="1742">
        <v>12621</v>
      </c>
      <c r="HF44" s="1742">
        <v>2605</v>
      </c>
      <c r="HG44" s="1742">
        <v>4404</v>
      </c>
      <c r="HH44" s="1742">
        <v>85</v>
      </c>
      <c r="HI44" s="1742">
        <v>19715</v>
      </c>
      <c r="HJ44" s="1812"/>
      <c r="HK44" s="1209"/>
      <c r="HL44" s="1209"/>
      <c r="HM44" s="1209"/>
      <c r="HN44" s="1209"/>
      <c r="HO44" s="1209"/>
      <c r="HZ44" s="1738">
        <v>9778</v>
      </c>
      <c r="IA44" s="1738">
        <v>2113</v>
      </c>
      <c r="IB44" s="1738">
        <v>5303</v>
      </c>
      <c r="IC44" s="1814">
        <v>79</v>
      </c>
      <c r="ID44" s="1738">
        <v>17274</v>
      </c>
      <c r="IE44" s="1812"/>
      <c r="IF44" s="1209"/>
      <c r="IG44" s="1209"/>
      <c r="IH44" s="1209"/>
      <c r="II44" s="1209"/>
      <c r="IJ44" s="1209"/>
    </row>
    <row r="45" spans="2:253" ht="5.25" customHeight="1" thickBot="1">
      <c r="B45" s="1813"/>
      <c r="C45" s="1812"/>
      <c r="D45" s="1812"/>
      <c r="E45" s="1812"/>
      <c r="F45" s="1812"/>
      <c r="G45" s="1812"/>
      <c r="H45" s="1812"/>
      <c r="I45" s="1209"/>
      <c r="J45" s="1209"/>
      <c r="K45" s="1209"/>
      <c r="L45" s="1209"/>
      <c r="M45" s="1209"/>
      <c r="W45" s="1812"/>
      <c r="X45" s="1812"/>
      <c r="Y45" s="1812"/>
      <c r="Z45" s="1812"/>
      <c r="AA45" s="1812"/>
      <c r="AB45" s="1812"/>
      <c r="AC45" s="1209"/>
      <c r="AD45" s="1209"/>
      <c r="AE45" s="1209"/>
      <c r="AF45" s="1209"/>
      <c r="AG45" s="1209"/>
      <c r="AQ45" s="1812"/>
      <c r="AR45" s="1812"/>
      <c r="AS45" s="1812"/>
      <c r="AT45" s="1812"/>
      <c r="AU45" s="1812"/>
      <c r="AV45" s="1812"/>
      <c r="AW45" s="1812"/>
      <c r="AX45" s="1209"/>
      <c r="AY45" s="1209"/>
      <c r="AZ45" s="1209"/>
      <c r="BA45" s="1209"/>
      <c r="BB45" s="1209"/>
      <c r="BM45" s="1813"/>
      <c r="BN45" s="1812"/>
      <c r="BO45" s="1812"/>
      <c r="BP45" s="1812"/>
      <c r="BQ45" s="1812"/>
      <c r="BR45" s="1812"/>
      <c r="BS45" s="1812"/>
      <c r="BT45" s="1209"/>
      <c r="BU45" s="1209"/>
      <c r="BV45" s="1209"/>
      <c r="BW45" s="1209"/>
      <c r="BX45" s="1209"/>
      <c r="CI45" s="1812"/>
      <c r="CJ45" s="1812"/>
      <c r="CK45" s="1812"/>
      <c r="CL45" s="1812"/>
      <c r="CM45" s="1812"/>
      <c r="CN45" s="1812"/>
      <c r="CO45" s="1209"/>
      <c r="CP45" s="1209"/>
      <c r="CQ45" s="1209"/>
      <c r="CR45" s="1209"/>
      <c r="CS45" s="1209"/>
      <c r="DD45" s="1812"/>
      <c r="DE45" s="1812"/>
      <c r="DF45" s="1812"/>
      <c r="DG45" s="1812"/>
      <c r="DH45" s="1812"/>
      <c r="DI45" s="1812"/>
      <c r="DJ45" s="1209"/>
      <c r="DK45" s="1209"/>
      <c r="DL45" s="1209"/>
      <c r="DM45" s="1209"/>
      <c r="DN45" s="1209"/>
      <c r="DY45" s="1812"/>
      <c r="DZ45" s="1812"/>
      <c r="EA45" s="1812"/>
      <c r="EB45" s="1812"/>
      <c r="EC45" s="1812"/>
      <c r="ED45" s="1812"/>
      <c r="EE45" s="1209"/>
      <c r="EF45" s="1209"/>
      <c r="EG45" s="1209"/>
      <c r="EH45" s="1209"/>
      <c r="EI45" s="1209"/>
      <c r="ET45" s="1812"/>
      <c r="EU45" s="1812"/>
      <c r="EV45" s="1812"/>
      <c r="EW45" s="1812"/>
      <c r="EX45" s="1812"/>
      <c r="EY45" s="1812"/>
      <c r="EZ45" s="1209"/>
      <c r="FA45" s="1209"/>
      <c r="FB45" s="1209"/>
      <c r="FC45" s="1209"/>
      <c r="FD45" s="1209"/>
      <c r="FO45" s="1812"/>
      <c r="FP45" s="1812"/>
      <c r="FQ45" s="1812"/>
      <c r="FR45" s="1812"/>
      <c r="FS45" s="1812"/>
      <c r="FT45" s="1812"/>
      <c r="FU45" s="1209"/>
      <c r="FV45" s="1209"/>
      <c r="FW45" s="1209"/>
      <c r="FX45" s="1209"/>
      <c r="FY45" s="1209"/>
      <c r="GJ45" s="1812"/>
      <c r="GK45" s="1812"/>
      <c r="GL45" s="1812"/>
      <c r="GM45" s="1812"/>
      <c r="GN45" s="1812"/>
      <c r="GO45" s="1812"/>
      <c r="GP45" s="1209"/>
      <c r="GQ45" s="1209"/>
      <c r="GR45" s="1209"/>
      <c r="GS45" s="1209"/>
      <c r="GT45" s="1209"/>
      <c r="HE45" s="1812"/>
      <c r="HF45" s="1812"/>
      <c r="HG45" s="1812"/>
      <c r="HH45" s="1812"/>
      <c r="HI45" s="1812"/>
      <c r="HJ45" s="1812"/>
      <c r="HK45" s="1209"/>
      <c r="HL45" s="1209"/>
      <c r="HM45" s="1209"/>
      <c r="HN45" s="1209"/>
      <c r="HO45" s="1209"/>
      <c r="HZ45" s="1812"/>
      <c r="IA45" s="1812"/>
      <c r="IB45" s="1812"/>
      <c r="IC45" s="1812"/>
      <c r="ID45" s="1812"/>
      <c r="IE45" s="1812"/>
      <c r="IF45" s="1209"/>
      <c r="IG45" s="1209"/>
      <c r="IH45" s="1209"/>
      <c r="II45" s="1209"/>
      <c r="IJ45" s="1209"/>
    </row>
    <row r="46" spans="2:253" ht="53.4" thickBot="1">
      <c r="B46" s="1806" t="s">
        <v>1670</v>
      </c>
      <c r="C46" s="1807">
        <v>0</v>
      </c>
      <c r="D46" s="1807">
        <v>0.2</v>
      </c>
      <c r="E46" s="1807">
        <v>1</v>
      </c>
      <c r="F46" s="1807">
        <v>12.5</v>
      </c>
      <c r="G46" s="1808" t="s">
        <v>1653</v>
      </c>
      <c r="H46" s="1809" t="s">
        <v>1701</v>
      </c>
      <c r="I46" s="1209"/>
      <c r="J46" s="1209"/>
      <c r="K46" s="1209"/>
      <c r="L46" s="1209"/>
      <c r="M46" s="1209"/>
      <c r="W46" s="1807">
        <v>0</v>
      </c>
      <c r="X46" s="1807">
        <v>0.2</v>
      </c>
      <c r="Y46" s="1807">
        <v>1</v>
      </c>
      <c r="Z46" s="1807">
        <v>12.5</v>
      </c>
      <c r="AA46" s="1808" t="s">
        <v>1653</v>
      </c>
      <c r="AB46" s="1809" t="s">
        <v>1701</v>
      </c>
      <c r="AC46" s="1209"/>
      <c r="AD46" s="1209"/>
      <c r="AE46" s="1209"/>
      <c r="AF46" s="1209"/>
      <c r="AG46" s="1209"/>
      <c r="AQ46" s="1807"/>
      <c r="AR46" s="1807">
        <v>0</v>
      </c>
      <c r="AS46" s="1807">
        <v>0.2</v>
      </c>
      <c r="AT46" s="1807">
        <v>1</v>
      </c>
      <c r="AU46" s="1807">
        <v>12.5</v>
      </c>
      <c r="AV46" s="1808" t="s">
        <v>1653</v>
      </c>
      <c r="AW46" s="1809" t="s">
        <v>1701</v>
      </c>
      <c r="AX46" s="1209"/>
      <c r="AY46" s="1209"/>
      <c r="AZ46" s="1209"/>
      <c r="BA46" s="1209"/>
      <c r="BB46" s="1209"/>
      <c r="BM46" s="1806" t="s">
        <v>1670</v>
      </c>
      <c r="BN46" s="1807">
        <v>0</v>
      </c>
      <c r="BO46" s="1807">
        <v>0.2</v>
      </c>
      <c r="BP46" s="1807">
        <v>1</v>
      </c>
      <c r="BQ46" s="1807">
        <v>12.5</v>
      </c>
      <c r="BR46" s="1808" t="s">
        <v>1653</v>
      </c>
      <c r="BS46" s="1809" t="s">
        <v>1701</v>
      </c>
      <c r="BT46" s="1209"/>
      <c r="BU46" s="1209"/>
      <c r="BV46" s="1209"/>
      <c r="BW46" s="1209"/>
      <c r="BX46" s="1209"/>
      <c r="CI46" s="1807">
        <v>0</v>
      </c>
      <c r="CJ46" s="1807">
        <v>0.2</v>
      </c>
      <c r="CK46" s="1807">
        <v>1</v>
      </c>
      <c r="CL46" s="1807">
        <v>12.5</v>
      </c>
      <c r="CM46" s="1808" t="s">
        <v>1653</v>
      </c>
      <c r="CN46" s="1809" t="s">
        <v>1701</v>
      </c>
      <c r="CO46" s="1209"/>
      <c r="CP46" s="1209"/>
      <c r="CQ46" s="1209"/>
      <c r="CR46" s="1209"/>
      <c r="CS46" s="1209"/>
      <c r="DD46" s="1807">
        <v>0</v>
      </c>
      <c r="DE46" s="1807">
        <v>0.2</v>
      </c>
      <c r="DF46" s="1807">
        <v>1</v>
      </c>
      <c r="DG46" s="1807">
        <v>12.5</v>
      </c>
      <c r="DH46" s="1808" t="s">
        <v>1653</v>
      </c>
      <c r="DI46" s="1809" t="s">
        <v>1701</v>
      </c>
      <c r="DJ46" s="1209"/>
      <c r="DK46" s="1209"/>
      <c r="DL46" s="1209"/>
      <c r="DM46" s="1209"/>
      <c r="DN46" s="1209"/>
      <c r="DY46" s="1807">
        <v>0</v>
      </c>
      <c r="DZ46" s="1807">
        <v>0.2</v>
      </c>
      <c r="EA46" s="1807">
        <v>1</v>
      </c>
      <c r="EB46" s="1807">
        <v>12.5</v>
      </c>
      <c r="EC46" s="1808" t="s">
        <v>1653</v>
      </c>
      <c r="ED46" s="1809" t="s">
        <v>1701</v>
      </c>
      <c r="EE46" s="1209"/>
      <c r="EF46" s="1209"/>
      <c r="EG46" s="1209"/>
      <c r="EH46" s="1209"/>
      <c r="EI46" s="1209"/>
      <c r="ET46" s="1807">
        <v>0</v>
      </c>
      <c r="EU46" s="1807">
        <v>0.2</v>
      </c>
      <c r="EV46" s="1807">
        <v>1</v>
      </c>
      <c r="EW46" s="1807">
        <v>12.5</v>
      </c>
      <c r="EX46" s="1808" t="s">
        <v>1653</v>
      </c>
      <c r="EY46" s="1809" t="s">
        <v>1701</v>
      </c>
      <c r="EZ46" s="1209"/>
      <c r="FA46" s="1209"/>
      <c r="FB46" s="1209"/>
      <c r="FC46" s="1209"/>
      <c r="FD46" s="1209"/>
      <c r="FO46" s="1807">
        <v>0</v>
      </c>
      <c r="FP46" s="1807">
        <v>0.2</v>
      </c>
      <c r="FQ46" s="1807">
        <v>1</v>
      </c>
      <c r="FR46" s="1807">
        <v>12.5</v>
      </c>
      <c r="FS46" s="1808" t="s">
        <v>1653</v>
      </c>
      <c r="FT46" s="1809" t="s">
        <v>1701</v>
      </c>
      <c r="FU46" s="1209"/>
      <c r="FV46" s="1209"/>
      <c r="FW46" s="1209"/>
      <c r="FX46" s="1209"/>
      <c r="FY46" s="1209"/>
      <c r="GJ46" s="1807">
        <v>0</v>
      </c>
      <c r="GK46" s="1807">
        <v>0.2</v>
      </c>
      <c r="GL46" s="1807">
        <v>1</v>
      </c>
      <c r="GM46" s="1807">
        <v>12.5</v>
      </c>
      <c r="GN46" s="1808" t="s">
        <v>1653</v>
      </c>
      <c r="GO46" s="1809" t="s">
        <v>1701</v>
      </c>
      <c r="GP46" s="1209"/>
      <c r="GQ46" s="1209"/>
      <c r="GR46" s="1209"/>
      <c r="GS46" s="1209"/>
      <c r="GT46" s="1209"/>
      <c r="HE46" s="1807">
        <v>0</v>
      </c>
      <c r="HF46" s="1807">
        <v>0.2</v>
      </c>
      <c r="HG46" s="1807">
        <v>1</v>
      </c>
      <c r="HH46" s="1807">
        <v>12.5</v>
      </c>
      <c r="HI46" s="1808" t="s">
        <v>1653</v>
      </c>
      <c r="HJ46" s="1809" t="s">
        <v>1701</v>
      </c>
      <c r="HK46" s="1209"/>
      <c r="HL46" s="1209"/>
      <c r="HM46" s="1209"/>
      <c r="HN46" s="1209"/>
      <c r="HO46" s="1209"/>
      <c r="HZ46" s="1807">
        <v>0</v>
      </c>
      <c r="IA46" s="1807">
        <v>0.2</v>
      </c>
      <c r="IB46" s="1807">
        <v>1</v>
      </c>
      <c r="IC46" s="1807">
        <v>12.5</v>
      </c>
      <c r="ID46" s="1808" t="s">
        <v>1653</v>
      </c>
      <c r="IE46" s="1809" t="s">
        <v>1701</v>
      </c>
      <c r="IF46" s="1209"/>
      <c r="IG46" s="1209"/>
      <c r="IH46" s="1209"/>
      <c r="II46" s="1209"/>
      <c r="IJ46" s="1209"/>
    </row>
    <row r="47" spans="2:253">
      <c r="B47" s="1811" t="s">
        <v>181</v>
      </c>
      <c r="C47" s="2453">
        <v>2950</v>
      </c>
      <c r="D47" s="2453">
        <v>0</v>
      </c>
      <c r="E47" s="2453">
        <v>62967</v>
      </c>
      <c r="F47" s="2453">
        <v>0</v>
      </c>
      <c r="G47" s="2453">
        <v>0</v>
      </c>
      <c r="H47" s="2453">
        <v>65917</v>
      </c>
      <c r="I47" s="1209"/>
      <c r="J47" s="1209"/>
      <c r="K47" s="1209"/>
      <c r="L47" s="1209"/>
      <c r="M47" s="1209"/>
      <c r="W47" s="2289">
        <v>2588</v>
      </c>
      <c r="X47" s="2289">
        <v>0</v>
      </c>
      <c r="Y47" s="2289">
        <v>64054</v>
      </c>
      <c r="Z47" s="2289">
        <v>0</v>
      </c>
      <c r="AA47" s="2289">
        <v>0</v>
      </c>
      <c r="AB47" s="2289">
        <v>66642</v>
      </c>
      <c r="AC47" s="1209"/>
      <c r="AD47" s="1209"/>
      <c r="AE47" s="1209"/>
      <c r="AF47" s="1209"/>
      <c r="AG47" s="1209"/>
      <c r="AQ47" s="2289"/>
      <c r="AR47" s="2289">
        <v>26</v>
      </c>
      <c r="AS47" s="2289">
        <v>0</v>
      </c>
      <c r="AT47" s="2289">
        <v>84085</v>
      </c>
      <c r="AU47" s="2289">
        <v>0</v>
      </c>
      <c r="AV47" s="2289">
        <v>0</v>
      </c>
      <c r="AW47" s="2289">
        <v>84111</v>
      </c>
      <c r="AX47" s="1209"/>
      <c r="AY47" s="1209"/>
      <c r="AZ47" s="1209"/>
      <c r="BA47" s="1209"/>
      <c r="BB47" s="1209"/>
      <c r="BM47" s="1811" t="s">
        <v>181</v>
      </c>
      <c r="BN47" s="1731">
        <v>686</v>
      </c>
      <c r="BO47" s="1731">
        <v>0</v>
      </c>
      <c r="BP47" s="1731">
        <v>80765</v>
      </c>
      <c r="BQ47" s="1731">
        <v>0</v>
      </c>
      <c r="BR47" s="1731">
        <v>0</v>
      </c>
      <c r="BS47" s="1731">
        <v>81451</v>
      </c>
      <c r="BT47" s="1209"/>
      <c r="BU47" s="1209"/>
      <c r="BV47" s="1209"/>
      <c r="BW47" s="1209"/>
      <c r="BX47" s="1209"/>
      <c r="CI47" s="1731">
        <v>0</v>
      </c>
      <c r="CJ47" s="1731">
        <v>0</v>
      </c>
      <c r="CK47" s="1731">
        <v>84444</v>
      </c>
      <c r="CL47" s="1731">
        <v>0</v>
      </c>
      <c r="CM47" s="1731">
        <v>0</v>
      </c>
      <c r="CN47" s="1731">
        <v>84444</v>
      </c>
      <c r="CO47" s="1209"/>
      <c r="CP47" s="1209"/>
      <c r="CQ47" s="1209"/>
      <c r="CR47" s="1209"/>
      <c r="CS47" s="1209"/>
      <c r="DD47" s="1731">
        <v>0</v>
      </c>
      <c r="DE47" s="1731">
        <v>0</v>
      </c>
      <c r="DF47" s="1731">
        <v>87459</v>
      </c>
      <c r="DG47" s="1731">
        <v>0</v>
      </c>
      <c r="DH47" s="1731">
        <v>0</v>
      </c>
      <c r="DI47" s="1731">
        <v>87459</v>
      </c>
      <c r="DJ47" s="1209"/>
      <c r="DK47" s="1209"/>
      <c r="DL47" s="1209"/>
      <c r="DM47" s="1209"/>
      <c r="DN47" s="1209"/>
      <c r="DY47" s="1731">
        <v>32</v>
      </c>
      <c r="DZ47" s="1731">
        <v>0</v>
      </c>
      <c r="EA47" s="1731">
        <v>84709</v>
      </c>
      <c r="EB47" s="1731">
        <v>0</v>
      </c>
      <c r="EC47" s="1731">
        <v>177</v>
      </c>
      <c r="ED47" s="1731">
        <v>84918</v>
      </c>
      <c r="EE47" s="1209"/>
      <c r="EF47" s="1209"/>
      <c r="EG47" s="1209"/>
      <c r="EH47" s="1209"/>
      <c r="EI47" s="1209"/>
      <c r="ET47" s="1738">
        <v>34</v>
      </c>
      <c r="EU47" s="1738">
        <v>0</v>
      </c>
      <c r="EV47" s="1738">
        <v>93260</v>
      </c>
      <c r="EW47" s="1738">
        <v>0</v>
      </c>
      <c r="EX47" s="1738">
        <v>502</v>
      </c>
      <c r="EY47" s="1738">
        <v>93796</v>
      </c>
      <c r="EZ47" s="1209"/>
      <c r="FA47" s="1209"/>
      <c r="FB47" s="1209"/>
      <c r="FC47" s="1209"/>
      <c r="FD47" s="1209"/>
      <c r="FO47" s="1738">
        <v>21</v>
      </c>
      <c r="FP47" s="1738">
        <v>0</v>
      </c>
      <c r="FQ47" s="1738">
        <v>90802</v>
      </c>
      <c r="FR47" s="1738">
        <v>0</v>
      </c>
      <c r="FS47" s="1738">
        <v>1176</v>
      </c>
      <c r="FT47" s="1738">
        <v>91999</v>
      </c>
      <c r="FU47" s="1209"/>
      <c r="FV47" s="1209"/>
      <c r="FW47" s="1209"/>
      <c r="FX47" s="1209"/>
      <c r="FY47" s="1209"/>
      <c r="GJ47" s="1738">
        <v>0</v>
      </c>
      <c r="GK47" s="1738">
        <v>0</v>
      </c>
      <c r="GL47" s="1738">
        <v>88565</v>
      </c>
      <c r="GM47" s="1738">
        <v>0</v>
      </c>
      <c r="GN47" s="1738">
        <v>0</v>
      </c>
      <c r="GO47" s="1738">
        <v>88565</v>
      </c>
      <c r="GP47" s="1209"/>
      <c r="GQ47" s="1209"/>
      <c r="GR47" s="1209"/>
      <c r="GS47" s="1209"/>
      <c r="GT47" s="1209"/>
      <c r="HE47" s="1742">
        <v>0</v>
      </c>
      <c r="HF47" s="1742">
        <v>0</v>
      </c>
      <c r="HG47" s="1742">
        <v>86901</v>
      </c>
      <c r="HH47" s="1742">
        <v>0</v>
      </c>
      <c r="HI47" s="1742">
        <v>711</v>
      </c>
      <c r="HJ47" s="1742">
        <v>87612</v>
      </c>
      <c r="HK47" s="1209"/>
      <c r="HL47" s="1209"/>
      <c r="HM47" s="1209"/>
      <c r="HN47" s="1209"/>
      <c r="HO47" s="1209"/>
      <c r="HZ47" s="1738">
        <v>-8.0001831054687504E-8</v>
      </c>
      <c r="IA47" s="1738">
        <v>0</v>
      </c>
      <c r="IB47" s="1738">
        <v>87770.332928589967</v>
      </c>
      <c r="IC47" s="1738">
        <v>0</v>
      </c>
      <c r="ID47" s="1738">
        <v>249.93578789001913</v>
      </c>
      <c r="IE47" s="1738">
        <v>88020.26871639998</v>
      </c>
      <c r="IF47" s="1209"/>
      <c r="IG47" s="1209"/>
      <c r="IH47" s="1209"/>
      <c r="II47" s="1209"/>
      <c r="IJ47" s="1209"/>
    </row>
    <row r="48" spans="2:253">
      <c r="B48" s="1202"/>
      <c r="C48" s="1209"/>
      <c r="D48" s="1209"/>
      <c r="E48" s="1209"/>
      <c r="F48" s="1209"/>
      <c r="G48" s="1209"/>
      <c r="H48" s="1209"/>
      <c r="I48" s="1209"/>
      <c r="J48" s="1209"/>
      <c r="K48" s="1209"/>
      <c r="L48" s="1209"/>
      <c r="M48" s="1209"/>
      <c r="W48" s="1209"/>
      <c r="X48" s="1209"/>
      <c r="Y48" s="1209"/>
      <c r="Z48" s="1209"/>
      <c r="AA48" s="1209"/>
      <c r="AB48" s="1209"/>
      <c r="AC48" s="1209"/>
      <c r="AD48" s="1209"/>
      <c r="AE48" s="1209"/>
      <c r="AF48" s="1209"/>
      <c r="AG48" s="1209"/>
      <c r="AQ48" s="1209"/>
      <c r="AR48" s="1209"/>
      <c r="AS48" s="1209"/>
      <c r="AT48" s="1209"/>
      <c r="AU48" s="1209"/>
      <c r="AV48" s="1209"/>
      <c r="AW48" s="1209"/>
      <c r="AX48" s="1209"/>
      <c r="AY48" s="1209"/>
      <c r="AZ48" s="1209"/>
      <c r="BA48" s="1209"/>
      <c r="BB48" s="1209"/>
      <c r="BM48" s="1202"/>
      <c r="BN48" s="1209"/>
      <c r="BO48" s="1209"/>
      <c r="BP48" s="1209"/>
      <c r="BQ48" s="1209"/>
      <c r="BR48" s="1209"/>
      <c r="BS48" s="1209"/>
      <c r="BT48" s="1209"/>
      <c r="BU48" s="1209"/>
      <c r="BV48" s="1209"/>
      <c r="BW48" s="1209"/>
      <c r="BX48" s="1209"/>
      <c r="CI48" s="1209"/>
      <c r="CJ48" s="1209"/>
      <c r="CK48" s="1209"/>
      <c r="CL48" s="1209"/>
      <c r="CM48" s="1209"/>
      <c r="CN48" s="1209"/>
      <c r="CO48" s="1209"/>
      <c r="CP48" s="1209"/>
      <c r="CQ48" s="1209"/>
      <c r="CR48" s="1209"/>
      <c r="CS48" s="1209"/>
      <c r="DD48" s="1209"/>
      <c r="DE48" s="1209"/>
      <c r="DF48" s="1209"/>
      <c r="DG48" s="1209"/>
      <c r="DH48" s="1209"/>
      <c r="DI48" s="1209"/>
      <c r="DJ48" s="1209"/>
      <c r="DK48" s="1209"/>
      <c r="DL48" s="1209"/>
      <c r="DM48" s="1209"/>
      <c r="DN48" s="1209"/>
      <c r="DY48" s="1209"/>
      <c r="DZ48" s="1209"/>
      <c r="EA48" s="1209"/>
      <c r="EB48" s="1209"/>
      <c r="EC48" s="1209"/>
      <c r="ED48" s="1209"/>
      <c r="EE48" s="1209"/>
      <c r="EF48" s="1209"/>
      <c r="EG48" s="1209"/>
      <c r="EH48" s="1209"/>
      <c r="EI48" s="1209"/>
      <c r="ET48" s="1209"/>
      <c r="EU48" s="1209"/>
      <c r="EV48" s="1209"/>
      <c r="EW48" s="1209"/>
      <c r="EX48" s="1209"/>
      <c r="EY48" s="1209"/>
      <c r="EZ48" s="1209"/>
      <c r="FA48" s="1209"/>
      <c r="FB48" s="1209"/>
      <c r="FC48" s="1209"/>
      <c r="FD48" s="1209"/>
      <c r="FO48" s="1209"/>
      <c r="FP48" s="1209"/>
      <c r="FQ48" s="1209"/>
      <c r="FR48" s="1209"/>
      <c r="FS48" s="1209"/>
      <c r="FT48" s="1209"/>
      <c r="FU48" s="1209"/>
      <c r="FV48" s="1209"/>
      <c r="FW48" s="1209"/>
      <c r="FX48" s="1209"/>
      <c r="FY48" s="1209"/>
      <c r="GJ48" s="1209"/>
      <c r="GK48" s="1209"/>
      <c r="GL48" s="1209"/>
      <c r="GM48" s="1209"/>
      <c r="GN48" s="1209"/>
      <c r="GO48" s="1209"/>
      <c r="GP48" s="1209"/>
      <c r="GQ48" s="1209"/>
      <c r="GR48" s="1209"/>
      <c r="GS48" s="1209"/>
      <c r="GT48" s="1209"/>
      <c r="HE48" s="1209"/>
      <c r="HF48" s="1209"/>
      <c r="HG48" s="1209"/>
      <c r="HH48" s="1209"/>
      <c r="HI48" s="1209"/>
      <c r="HJ48" s="1209"/>
      <c r="HK48" s="1209"/>
      <c r="HL48" s="1209"/>
      <c r="HM48" s="1209"/>
      <c r="HN48" s="1209"/>
      <c r="HO48" s="1209"/>
      <c r="HZ48" s="1209"/>
      <c r="IA48" s="1209"/>
      <c r="IB48" s="1209"/>
      <c r="IC48" s="1209"/>
      <c r="ID48" s="1209"/>
      <c r="IE48" s="1209"/>
      <c r="IF48" s="1209"/>
      <c r="IG48" s="1209"/>
      <c r="IH48" s="1209"/>
      <c r="II48" s="1209"/>
      <c r="IJ48" s="1209"/>
    </row>
    <row r="49" spans="2:244">
      <c r="B49" s="1130" t="s">
        <v>1704</v>
      </c>
      <c r="C49" s="1209"/>
      <c r="D49" s="1209"/>
      <c r="E49" s="1209"/>
      <c r="F49" s="1209"/>
      <c r="G49" s="1209"/>
      <c r="H49" s="1209"/>
      <c r="I49" s="1209"/>
      <c r="J49" s="1209"/>
      <c r="K49" s="1209"/>
      <c r="L49" s="1209"/>
      <c r="M49" s="1209"/>
      <c r="W49" s="1209"/>
      <c r="X49" s="1209"/>
      <c r="Y49" s="1209"/>
      <c r="Z49" s="1209"/>
      <c r="AA49" s="1209"/>
      <c r="AB49" s="1209"/>
      <c r="AC49" s="1209"/>
      <c r="AD49" s="1209"/>
      <c r="AE49" s="1209"/>
      <c r="AF49" s="1209"/>
      <c r="AG49" s="1209"/>
      <c r="AQ49" s="1209"/>
      <c r="AR49" s="1209"/>
      <c r="AS49" s="1209"/>
      <c r="AT49" s="1209"/>
      <c r="AU49" s="1209"/>
      <c r="AV49" s="1209"/>
      <c r="AW49" s="1209"/>
      <c r="AX49" s="1209"/>
      <c r="AY49" s="1209"/>
      <c r="AZ49" s="1209"/>
      <c r="BA49" s="1209"/>
      <c r="BB49" s="1209"/>
      <c r="BM49" s="1130" t="s">
        <v>1704</v>
      </c>
      <c r="BN49" s="1209"/>
      <c r="BO49" s="1209"/>
      <c r="BP49" s="1209"/>
      <c r="BQ49" s="1209"/>
      <c r="BR49" s="1209"/>
      <c r="BS49" s="1209"/>
      <c r="BT49" s="1209"/>
      <c r="BU49" s="1209"/>
      <c r="BV49" s="1209"/>
      <c r="BW49" s="1209"/>
      <c r="BX49" s="1209"/>
      <c r="CI49" s="1209"/>
      <c r="CJ49" s="1209"/>
      <c r="CK49" s="1209"/>
      <c r="CL49" s="1209"/>
      <c r="CM49" s="1209"/>
      <c r="CN49" s="1209"/>
      <c r="CO49" s="1209"/>
      <c r="CP49" s="1209"/>
      <c r="CQ49" s="1209"/>
      <c r="CR49" s="1209"/>
      <c r="CS49" s="1209"/>
      <c r="DD49" s="1209"/>
      <c r="DE49" s="1209"/>
      <c r="DF49" s="1209"/>
      <c r="DG49" s="1209"/>
      <c r="DH49" s="1209"/>
      <c r="DI49" s="1209"/>
      <c r="DJ49" s="1209"/>
      <c r="DK49" s="1209"/>
      <c r="DL49" s="1209"/>
      <c r="DM49" s="1209"/>
      <c r="DN49" s="1209"/>
      <c r="DY49" s="1209"/>
      <c r="DZ49" s="1209"/>
      <c r="EA49" s="1209"/>
      <c r="EB49" s="1209"/>
      <c r="EC49" s="1209"/>
      <c r="ED49" s="1209"/>
      <c r="EE49" s="1209"/>
      <c r="EF49" s="1209"/>
      <c r="EG49" s="1209"/>
      <c r="EH49" s="1209"/>
      <c r="EI49" s="1209"/>
      <c r="ET49" s="1209"/>
      <c r="EU49" s="1209"/>
      <c r="EV49" s="1209"/>
      <c r="EW49" s="1209"/>
      <c r="EX49" s="1209"/>
      <c r="EY49" s="1209"/>
      <c r="EZ49" s="1209"/>
      <c r="FA49" s="1209"/>
      <c r="FB49" s="1209"/>
      <c r="FC49" s="1209"/>
      <c r="FD49" s="1209"/>
      <c r="FO49" s="1209"/>
      <c r="FP49" s="1209"/>
      <c r="FQ49" s="1209"/>
      <c r="FR49" s="1209"/>
      <c r="FS49" s="1209"/>
      <c r="FT49" s="1209"/>
      <c r="FU49" s="1209"/>
      <c r="FV49" s="1209"/>
      <c r="FW49" s="1209"/>
      <c r="FX49" s="1209"/>
      <c r="FY49" s="1209"/>
      <c r="GJ49" s="1209"/>
      <c r="GK49" s="1209"/>
      <c r="GL49" s="1209"/>
      <c r="GM49" s="1209"/>
      <c r="GN49" s="1209"/>
      <c r="GO49" s="1209"/>
      <c r="GP49" s="1209"/>
      <c r="GQ49" s="1209"/>
      <c r="GR49" s="1209"/>
      <c r="GS49" s="1209"/>
      <c r="GT49" s="1209"/>
      <c r="HE49" s="1209"/>
      <c r="HF49" s="1209"/>
      <c r="HG49" s="1209"/>
      <c r="HH49" s="1209"/>
      <c r="HI49" s="1209"/>
      <c r="HJ49" s="1209"/>
      <c r="HK49" s="1209"/>
      <c r="HL49" s="1209"/>
      <c r="HM49" s="1209"/>
      <c r="HN49" s="1209"/>
      <c r="HO49" s="1209"/>
      <c r="HZ49" s="1209"/>
      <c r="IA49" s="1209"/>
      <c r="IB49" s="1209"/>
      <c r="IC49" s="1209"/>
      <c r="ID49" s="1209"/>
      <c r="IE49" s="1209"/>
      <c r="IF49" s="1209"/>
      <c r="IG49" s="1209"/>
      <c r="IH49" s="1209"/>
      <c r="II49" s="1209"/>
      <c r="IJ49" s="1209"/>
    </row>
    <row r="50" spans="2:244" ht="13.8" thickBot="1">
      <c r="B50" s="1804" t="s">
        <v>65</v>
      </c>
      <c r="C50" s="1812"/>
      <c r="D50" s="1812"/>
      <c r="E50" s="1812"/>
      <c r="F50" s="1648" t="s">
        <v>3260</v>
      </c>
      <c r="G50" s="1209"/>
      <c r="H50" s="1209"/>
      <c r="I50" s="1209"/>
      <c r="J50" s="1209"/>
      <c r="K50" s="1209"/>
      <c r="L50" s="1209"/>
      <c r="M50" s="1209"/>
      <c r="W50" s="1812"/>
      <c r="X50" s="1812"/>
      <c r="Y50" s="1812"/>
      <c r="Z50" s="1648" t="s">
        <v>3003</v>
      </c>
      <c r="AA50" s="1209"/>
      <c r="AB50" s="1209"/>
      <c r="AC50" s="1209"/>
      <c r="AD50" s="1209"/>
      <c r="AE50" s="1209"/>
      <c r="AF50" s="1209"/>
      <c r="AG50" s="1209"/>
      <c r="AQ50" s="1812"/>
      <c r="AR50" s="1812"/>
      <c r="AS50" s="1812"/>
      <c r="AT50" s="1812"/>
      <c r="AU50" s="1648" t="s">
        <v>2942</v>
      </c>
      <c r="AV50" s="1209"/>
      <c r="AW50" s="1209"/>
      <c r="AX50" s="1209"/>
      <c r="AY50" s="1209"/>
      <c r="AZ50" s="1209"/>
      <c r="BA50" s="1209"/>
      <c r="BB50" s="1209"/>
      <c r="BM50" s="1804" t="s">
        <v>65</v>
      </c>
      <c r="BN50" s="1812"/>
      <c r="BO50" s="1812"/>
      <c r="BP50" s="1812"/>
      <c r="BQ50" s="1648" t="s">
        <v>2924</v>
      </c>
      <c r="BR50" s="1209"/>
      <c r="BS50" s="1209"/>
      <c r="BT50" s="1209"/>
      <c r="BU50" s="1209"/>
      <c r="BV50" s="1209"/>
      <c r="BW50" s="1209"/>
      <c r="BX50" s="1209"/>
      <c r="CI50" s="1812"/>
      <c r="CJ50" s="1812"/>
      <c r="CK50" s="1812"/>
      <c r="CL50" s="1648" t="s">
        <v>2871</v>
      </c>
      <c r="CM50" s="1209"/>
      <c r="CN50" s="1209"/>
      <c r="CO50" s="1209"/>
      <c r="CP50" s="1209"/>
      <c r="CQ50" s="1209"/>
      <c r="CR50" s="1209"/>
      <c r="CS50" s="1209"/>
      <c r="DD50" s="1812"/>
      <c r="DE50" s="1812"/>
      <c r="DF50" s="1812"/>
      <c r="DG50" s="1648" t="s">
        <v>2835</v>
      </c>
      <c r="DH50" s="1209"/>
      <c r="DI50" s="1209"/>
      <c r="DJ50" s="1209"/>
      <c r="DK50" s="1209"/>
      <c r="DL50" s="1209"/>
      <c r="DM50" s="1209"/>
      <c r="DN50" s="1209"/>
      <c r="DY50" s="1812"/>
      <c r="DZ50" s="1812"/>
      <c r="EA50" s="1812"/>
      <c r="EB50" s="1648" t="str">
        <f>$ER$4</f>
        <v>12/31/2024</v>
      </c>
      <c r="EC50" s="1209"/>
      <c r="ED50" s="1209"/>
      <c r="EE50" s="1209"/>
      <c r="EF50" s="1209"/>
      <c r="EG50" s="1209"/>
      <c r="EH50" s="1209"/>
      <c r="EI50" s="1209"/>
      <c r="ET50" s="1812"/>
      <c r="EU50" s="1812"/>
      <c r="EV50" s="1812"/>
      <c r="EW50" s="1648" t="s">
        <v>67</v>
      </c>
      <c r="EX50" s="1209"/>
      <c r="EY50" s="1209"/>
      <c r="EZ50" s="1209"/>
      <c r="FA50" s="1209"/>
      <c r="FB50" s="1209"/>
      <c r="FC50" s="1209"/>
      <c r="FD50" s="1209"/>
      <c r="FO50" s="1812"/>
      <c r="FP50" s="1812"/>
      <c r="FQ50" s="1812"/>
      <c r="FR50" s="1648" t="s">
        <v>68</v>
      </c>
      <c r="FS50" s="1209"/>
      <c r="FT50" s="1209"/>
      <c r="FU50" s="1209"/>
      <c r="FV50" s="1209"/>
      <c r="FW50" s="1209"/>
      <c r="FX50" s="1209"/>
      <c r="FY50" s="1209"/>
      <c r="GJ50" s="1812"/>
      <c r="GK50" s="1812"/>
      <c r="GL50" s="1812"/>
      <c r="GM50" s="1648" t="s">
        <v>69</v>
      </c>
      <c r="GN50" s="1209"/>
      <c r="GO50" s="1209"/>
      <c r="GP50" s="1209"/>
      <c r="GQ50" s="1209"/>
      <c r="GR50" s="1209"/>
      <c r="GS50" s="1209"/>
      <c r="GT50" s="1209"/>
      <c r="HE50" s="1812"/>
      <c r="HF50" s="1812"/>
      <c r="HG50" s="1812"/>
      <c r="HH50" s="1648" t="s">
        <v>70</v>
      </c>
      <c r="HI50" s="1209"/>
      <c r="HJ50" s="1209"/>
      <c r="HK50" s="1209"/>
      <c r="HL50" s="1209"/>
      <c r="HM50" s="1209"/>
      <c r="HN50" s="1209"/>
      <c r="HO50" s="1209"/>
      <c r="HZ50" s="1812"/>
      <c r="IA50" s="1812"/>
      <c r="IB50" s="1812"/>
      <c r="IC50" s="1648">
        <v>45199</v>
      </c>
      <c r="ID50" s="1209"/>
      <c r="IE50" s="1209"/>
      <c r="IF50" s="1209"/>
      <c r="IG50" s="1209"/>
      <c r="IH50" s="1209"/>
      <c r="II50" s="1209"/>
      <c r="IJ50" s="1209"/>
    </row>
    <row r="51" spans="2:244" ht="51" customHeight="1" thickBot="1">
      <c r="B51" s="1818" t="s">
        <v>2859</v>
      </c>
      <c r="C51" s="1827" t="s">
        <v>1705</v>
      </c>
      <c r="D51" s="1827" t="s">
        <v>1706</v>
      </c>
      <c r="E51" s="1827" t="s">
        <v>1707</v>
      </c>
      <c r="F51" s="1809" t="s">
        <v>1708</v>
      </c>
      <c r="W51" s="1827" t="s">
        <v>1705</v>
      </c>
      <c r="X51" s="1827" t="s">
        <v>1706</v>
      </c>
      <c r="Y51" s="1827" t="s">
        <v>1707</v>
      </c>
      <c r="Z51" s="1809" t="s">
        <v>1708</v>
      </c>
      <c r="AQ51" s="1827"/>
      <c r="AR51" s="1827" t="s">
        <v>1705</v>
      </c>
      <c r="AS51" s="1827" t="s">
        <v>1706</v>
      </c>
      <c r="AT51" s="1827" t="s">
        <v>1707</v>
      </c>
      <c r="AU51" s="1809" t="s">
        <v>1708</v>
      </c>
      <c r="BM51" s="1818" t="s">
        <v>2859</v>
      </c>
      <c r="BN51" s="1827" t="s">
        <v>1705</v>
      </c>
      <c r="BO51" s="1827" t="s">
        <v>1706</v>
      </c>
      <c r="BP51" s="1827" t="s">
        <v>1707</v>
      </c>
      <c r="BQ51" s="1809" t="s">
        <v>1708</v>
      </c>
      <c r="CI51" s="1827" t="s">
        <v>1705</v>
      </c>
      <c r="CJ51" s="1827" t="s">
        <v>1706</v>
      </c>
      <c r="CK51" s="1827" t="s">
        <v>1707</v>
      </c>
      <c r="CL51" s="1809" t="s">
        <v>1708</v>
      </c>
      <c r="DD51" s="1827" t="s">
        <v>1705</v>
      </c>
      <c r="DE51" s="1827" t="s">
        <v>1706</v>
      </c>
      <c r="DF51" s="1827" t="s">
        <v>1707</v>
      </c>
      <c r="DG51" s="1809" t="s">
        <v>1708</v>
      </c>
      <c r="DY51" s="1827" t="s">
        <v>1705</v>
      </c>
      <c r="DZ51" s="1827" t="s">
        <v>1706</v>
      </c>
      <c r="EA51" s="1827" t="s">
        <v>1707</v>
      </c>
      <c r="EB51" s="1809" t="s">
        <v>1708</v>
      </c>
      <c r="ET51" s="1827" t="s">
        <v>1705</v>
      </c>
      <c r="EU51" s="1827" t="s">
        <v>1706</v>
      </c>
      <c r="EV51" s="1827" t="s">
        <v>1707</v>
      </c>
      <c r="EW51" s="1809" t="s">
        <v>1708</v>
      </c>
      <c r="FO51" s="1827" t="s">
        <v>1705</v>
      </c>
      <c r="FP51" s="1827" t="s">
        <v>1706</v>
      </c>
      <c r="FQ51" s="1827" t="s">
        <v>1707</v>
      </c>
      <c r="FR51" s="1809" t="s">
        <v>1708</v>
      </c>
      <c r="GJ51" s="1827" t="s">
        <v>1705</v>
      </c>
      <c r="GK51" s="1827" t="s">
        <v>1706</v>
      </c>
      <c r="GL51" s="1827" t="s">
        <v>1707</v>
      </c>
      <c r="GM51" s="1809" t="s">
        <v>1708</v>
      </c>
      <c r="HE51" s="1827" t="s">
        <v>1705</v>
      </c>
      <c r="HF51" s="1827" t="s">
        <v>1706</v>
      </c>
      <c r="HG51" s="1827" t="s">
        <v>1707</v>
      </c>
      <c r="HH51" s="1809" t="s">
        <v>1708</v>
      </c>
      <c r="HZ51" s="1827" t="s">
        <v>1705</v>
      </c>
      <c r="IA51" s="1827" t="s">
        <v>1706</v>
      </c>
      <c r="IB51" s="1827" t="s">
        <v>1707</v>
      </c>
      <c r="IC51" s="1809" t="s">
        <v>1708</v>
      </c>
    </row>
    <row r="52" spans="2:244">
      <c r="B52" s="1469" t="s">
        <v>1709</v>
      </c>
      <c r="C52" s="1731">
        <v>809140</v>
      </c>
      <c r="D52" s="1731">
        <v>6548</v>
      </c>
      <c r="E52" s="1840">
        <v>0.58152733567195891</v>
      </c>
      <c r="F52" s="1731">
        <v>812948</v>
      </c>
      <c r="W52" s="1731">
        <v>779278</v>
      </c>
      <c r="X52" s="1731">
        <v>5140</v>
      </c>
      <c r="Y52" s="1840">
        <v>0.55000000000000004</v>
      </c>
      <c r="Z52" s="1731">
        <v>782081</v>
      </c>
      <c r="AQ52" s="1731"/>
      <c r="AR52" s="1731">
        <v>828364</v>
      </c>
      <c r="AS52" s="1731">
        <v>4759</v>
      </c>
      <c r="AT52" s="1840">
        <v>0.56999999999999995</v>
      </c>
      <c r="AU52" s="1731">
        <v>831094</v>
      </c>
      <c r="BM52" s="1469" t="s">
        <v>1709</v>
      </c>
      <c r="BN52" s="1731">
        <v>704947</v>
      </c>
      <c r="BO52" s="1731">
        <v>12113</v>
      </c>
      <c r="BP52" s="1840">
        <v>0.46</v>
      </c>
      <c r="BQ52" s="1731">
        <v>710532</v>
      </c>
      <c r="CI52" s="1731">
        <v>629420</v>
      </c>
      <c r="CJ52" s="1731">
        <v>3820</v>
      </c>
      <c r="CK52" s="1840">
        <v>0.66</v>
      </c>
      <c r="CL52" s="1731">
        <v>631952</v>
      </c>
      <c r="DD52" s="1731">
        <v>622197</v>
      </c>
      <c r="DE52" s="1731">
        <v>4510</v>
      </c>
      <c r="DF52" s="1840">
        <v>0.5855411298870582</v>
      </c>
      <c r="DG52" s="1731">
        <v>624838</v>
      </c>
      <c r="DY52" s="1731">
        <v>677871</v>
      </c>
      <c r="DZ52" s="1731">
        <v>6725</v>
      </c>
      <c r="EA52" s="1840">
        <v>0.6</v>
      </c>
      <c r="EB52" s="1731">
        <v>681907</v>
      </c>
      <c r="ET52" s="1738">
        <v>636340</v>
      </c>
      <c r="EU52" s="1738">
        <v>5064</v>
      </c>
      <c r="EV52" s="1828">
        <v>0.66</v>
      </c>
      <c r="EW52" s="1738">
        <v>639667</v>
      </c>
      <c r="FO52" s="1738">
        <v>943144</v>
      </c>
      <c r="FP52" s="1738">
        <v>5192</v>
      </c>
      <c r="FQ52" s="1828">
        <v>0.66</v>
      </c>
      <c r="FR52" s="1738">
        <v>946591</v>
      </c>
      <c r="GJ52" s="1738">
        <v>872577.21372511878</v>
      </c>
      <c r="GK52" s="1738">
        <v>4541.4433722699769</v>
      </c>
      <c r="GL52" s="1828">
        <v>0.6729798643349213</v>
      </c>
      <c r="GM52" s="1738">
        <v>875633.51366967347</v>
      </c>
      <c r="HE52" s="1742">
        <v>832884</v>
      </c>
      <c r="HF52" s="1742">
        <v>4777</v>
      </c>
      <c r="HG52" s="1986">
        <v>0.61</v>
      </c>
      <c r="HH52" s="1742">
        <v>835813</v>
      </c>
      <c r="HZ52" s="1738">
        <v>781971.9204704694</v>
      </c>
      <c r="IA52" s="1738">
        <v>5204.0076895500297</v>
      </c>
      <c r="IB52" s="1828">
        <v>0.67586359454709899</v>
      </c>
      <c r="IC52" s="1738">
        <v>785489.11981357948</v>
      </c>
    </row>
    <row r="53" spans="2:244">
      <c r="B53" s="1811" t="s">
        <v>1710</v>
      </c>
      <c r="C53" s="1731">
        <v>512079</v>
      </c>
      <c r="D53" s="1731">
        <v>315895</v>
      </c>
      <c r="E53" s="1840">
        <v>0.27114867222561717</v>
      </c>
      <c r="F53" s="1731">
        <v>597734</v>
      </c>
      <c r="W53" s="1731">
        <v>496799</v>
      </c>
      <c r="X53" s="1731">
        <v>332120</v>
      </c>
      <c r="Y53" s="1840">
        <v>0.28000000000000003</v>
      </c>
      <c r="Z53" s="1731">
        <v>590614</v>
      </c>
      <c r="AQ53" s="1731"/>
      <c r="AR53" s="1731">
        <v>480743</v>
      </c>
      <c r="AS53" s="1731">
        <v>317660</v>
      </c>
      <c r="AT53" s="1840">
        <v>0.28999999999999998</v>
      </c>
      <c r="AU53" s="1731">
        <v>571324</v>
      </c>
      <c r="BM53" s="1811" t="s">
        <v>1710</v>
      </c>
      <c r="BN53" s="1731">
        <v>468663</v>
      </c>
      <c r="BO53" s="1731">
        <v>276468</v>
      </c>
      <c r="BP53" s="1840">
        <v>0.27</v>
      </c>
      <c r="BQ53" s="1731">
        <v>543070</v>
      </c>
      <c r="CI53" s="1731">
        <v>462859</v>
      </c>
      <c r="CJ53" s="1731">
        <v>275364</v>
      </c>
      <c r="CK53" s="1840">
        <v>0.27</v>
      </c>
      <c r="CL53" s="1731">
        <v>537423</v>
      </c>
      <c r="DD53" s="1731">
        <v>463546</v>
      </c>
      <c r="DE53" s="1731">
        <v>267804</v>
      </c>
      <c r="DF53" s="1840">
        <v>0.27339176188930214</v>
      </c>
      <c r="DG53" s="1731">
        <v>536761</v>
      </c>
      <c r="DY53" s="1731">
        <v>488043</v>
      </c>
      <c r="DZ53" s="1731">
        <v>250505</v>
      </c>
      <c r="EA53" s="1840">
        <v>0.28000000000000003</v>
      </c>
      <c r="EB53" s="1731">
        <v>558237</v>
      </c>
      <c r="ET53" s="1738">
        <v>447467</v>
      </c>
      <c r="EU53" s="1738">
        <v>252347</v>
      </c>
      <c r="EV53" s="1828">
        <v>0.28000000000000003</v>
      </c>
      <c r="EW53" s="1738">
        <v>518327</v>
      </c>
      <c r="FO53" s="1738">
        <v>447242</v>
      </c>
      <c r="FP53" s="1738">
        <v>247280</v>
      </c>
      <c r="FQ53" s="1828">
        <v>0.28000000000000003</v>
      </c>
      <c r="FR53" s="1738">
        <v>516857</v>
      </c>
      <c r="GJ53" s="1738">
        <v>417726.22577946918</v>
      </c>
      <c r="GK53" s="1738">
        <v>238360.05825605997</v>
      </c>
      <c r="GL53" s="1828">
        <v>0.28136182885316102</v>
      </c>
      <c r="GM53" s="1738">
        <v>484791.6476959397</v>
      </c>
      <c r="HE53" s="1742">
        <v>435499</v>
      </c>
      <c r="HF53" s="1742">
        <v>226431</v>
      </c>
      <c r="HG53" s="1986">
        <v>0.27</v>
      </c>
      <c r="HH53" s="1742">
        <v>498501</v>
      </c>
      <c r="HZ53" s="1738">
        <v>425257.92494372994</v>
      </c>
      <c r="IA53" s="1738">
        <v>220886.69657765992</v>
      </c>
      <c r="IB53" s="1828">
        <v>0.2435625855228766</v>
      </c>
      <c r="IC53" s="1738">
        <v>479057.65986979177</v>
      </c>
    </row>
    <row r="54" spans="2:244">
      <c r="B54" s="1985">
        <v>0.75</v>
      </c>
      <c r="C54" s="1731">
        <v>255280</v>
      </c>
      <c r="D54" s="1731">
        <v>267123</v>
      </c>
      <c r="E54" s="1840">
        <v>0.10163177368518096</v>
      </c>
      <c r="F54" s="1731">
        <v>282428</v>
      </c>
      <c r="W54" s="1731">
        <v>257047</v>
      </c>
      <c r="X54" s="1731">
        <v>260625</v>
      </c>
      <c r="Y54" s="1840">
        <v>0.1</v>
      </c>
      <c r="Z54" s="1731">
        <v>283328</v>
      </c>
      <c r="AQ54" s="1731"/>
      <c r="AR54" s="1731">
        <v>254934</v>
      </c>
      <c r="AS54" s="1731">
        <v>260083</v>
      </c>
      <c r="AT54" s="1840">
        <v>0.1</v>
      </c>
      <c r="AU54" s="1731">
        <v>281995</v>
      </c>
      <c r="BM54" s="1829" t="s">
        <v>1711</v>
      </c>
      <c r="BN54" s="1731">
        <v>240262</v>
      </c>
      <c r="BO54" s="1731">
        <v>248979</v>
      </c>
      <c r="BP54" s="1840">
        <v>0.1</v>
      </c>
      <c r="BQ54" s="1731">
        <v>265949</v>
      </c>
      <c r="CI54" s="1731">
        <v>238298</v>
      </c>
      <c r="CJ54" s="1731">
        <v>244177</v>
      </c>
      <c r="CK54" s="1840">
        <v>0.1</v>
      </c>
      <c r="CL54" s="1731">
        <v>263654</v>
      </c>
      <c r="DD54" s="1731">
        <v>239690</v>
      </c>
      <c r="DE54" s="1731">
        <v>238355</v>
      </c>
      <c r="DF54" s="1840">
        <v>0.10342757698909641</v>
      </c>
      <c r="DG54" s="1731">
        <v>264342</v>
      </c>
      <c r="DY54" s="1731">
        <v>233504</v>
      </c>
      <c r="DZ54" s="1731">
        <v>231549</v>
      </c>
      <c r="EA54" s="1840">
        <v>0.1</v>
      </c>
      <c r="EB54" s="1731">
        <v>257069</v>
      </c>
      <c r="ET54" s="1738">
        <v>225472</v>
      </c>
      <c r="EU54" s="1738">
        <v>224904</v>
      </c>
      <c r="EV54" s="1828">
        <v>0.1</v>
      </c>
      <c r="EW54" s="1738">
        <v>248347</v>
      </c>
      <c r="FO54" s="1738">
        <v>221834</v>
      </c>
      <c r="FP54" s="1738">
        <v>216340</v>
      </c>
      <c r="FQ54" s="1828">
        <v>0.1</v>
      </c>
      <c r="FR54" s="1738">
        <v>244147</v>
      </c>
      <c r="GJ54" s="1738">
        <v>221457.46638793015</v>
      </c>
      <c r="GK54" s="1738">
        <v>199016.45562092989</v>
      </c>
      <c r="GL54" s="1828">
        <v>0.10256167790633391</v>
      </c>
      <c r="GM54" s="1738">
        <v>241868.92800738401</v>
      </c>
      <c r="HE54" s="1742">
        <v>223016</v>
      </c>
      <c r="HF54" s="1742">
        <v>193616</v>
      </c>
      <c r="HG54" s="1986">
        <v>0.1</v>
      </c>
      <c r="HH54" s="1742">
        <v>243445</v>
      </c>
      <c r="HZ54" s="1738">
        <v>221124.98925326992</v>
      </c>
      <c r="IA54" s="1738">
        <v>198593.22562661002</v>
      </c>
      <c r="IB54" s="1828">
        <v>0.10274206713115609</v>
      </c>
      <c r="IC54" s="1738">
        <v>241528.86777239206</v>
      </c>
    </row>
    <row r="55" spans="2:244">
      <c r="B55" s="1811" t="s">
        <v>1712</v>
      </c>
      <c r="C55" s="1731">
        <v>64101</v>
      </c>
      <c r="D55" s="1731">
        <v>41201</v>
      </c>
      <c r="E55" s="1840">
        <v>0.20989178337426032</v>
      </c>
      <c r="F55" s="1731">
        <v>72749</v>
      </c>
      <c r="W55" s="1731">
        <v>55230</v>
      </c>
      <c r="X55" s="1731">
        <v>36897</v>
      </c>
      <c r="Y55" s="1840">
        <v>0.18</v>
      </c>
      <c r="Z55" s="1731">
        <v>61769</v>
      </c>
      <c r="AQ55" s="1731"/>
      <c r="AR55" s="1731">
        <v>66133</v>
      </c>
      <c r="AS55" s="1731">
        <v>40170</v>
      </c>
      <c r="AT55" s="1840">
        <v>0.21</v>
      </c>
      <c r="AU55" s="1731">
        <v>74436</v>
      </c>
      <c r="BM55" s="1811" t="s">
        <v>1712</v>
      </c>
      <c r="BN55" s="1731">
        <v>61685</v>
      </c>
      <c r="BO55" s="1731">
        <v>36827</v>
      </c>
      <c r="BP55" s="1840">
        <v>0.22</v>
      </c>
      <c r="BQ55" s="1731">
        <v>69842</v>
      </c>
      <c r="CI55" s="1731">
        <v>64540</v>
      </c>
      <c r="CJ55" s="1731">
        <v>36544</v>
      </c>
      <c r="CK55" s="1840">
        <v>0.22</v>
      </c>
      <c r="CL55" s="1731">
        <v>72746</v>
      </c>
      <c r="DD55" s="1731">
        <v>69361</v>
      </c>
      <c r="DE55" s="1731">
        <v>36321</v>
      </c>
      <c r="DF55" s="1840">
        <v>0.21822814682003697</v>
      </c>
      <c r="DG55" s="1731">
        <v>77287</v>
      </c>
      <c r="DY55" s="1731">
        <v>71809</v>
      </c>
      <c r="DZ55" s="1731">
        <v>36540</v>
      </c>
      <c r="EA55" s="1840">
        <v>0.22</v>
      </c>
      <c r="EB55" s="1731">
        <v>80003</v>
      </c>
      <c r="ET55" s="1738">
        <v>65460</v>
      </c>
      <c r="EU55" s="1738">
        <v>34944</v>
      </c>
      <c r="EV55" s="1828">
        <v>0.21</v>
      </c>
      <c r="EW55" s="1738">
        <v>72765</v>
      </c>
      <c r="FO55" s="1738">
        <v>62517</v>
      </c>
      <c r="FP55" s="1738">
        <v>30417</v>
      </c>
      <c r="FQ55" s="1828">
        <v>0.22</v>
      </c>
      <c r="FR55" s="1738">
        <v>69062</v>
      </c>
      <c r="GJ55" s="1738">
        <v>55983.076086499997</v>
      </c>
      <c r="GK55" s="1738">
        <v>29429.304090719997</v>
      </c>
      <c r="GL55" s="1828">
        <v>0.18920987921168225</v>
      </c>
      <c r="GM55" s="1738">
        <v>61551.391158788996</v>
      </c>
      <c r="HE55" s="1742">
        <v>59119</v>
      </c>
      <c r="HF55" s="1742">
        <v>30700</v>
      </c>
      <c r="HG55" s="1986">
        <v>0.21</v>
      </c>
      <c r="HH55" s="1742">
        <v>65597</v>
      </c>
      <c r="HZ55" s="1738">
        <v>52139.299403060038</v>
      </c>
      <c r="IA55" s="1738">
        <v>28488.591190920004</v>
      </c>
      <c r="IB55" s="1828">
        <v>0.18545776063233188</v>
      </c>
      <c r="IC55" s="1738">
        <v>57422.729728898055</v>
      </c>
    </row>
    <row r="56" spans="2:244">
      <c r="B56" s="1811" t="s">
        <v>1713</v>
      </c>
      <c r="C56" s="1731">
        <v>301655</v>
      </c>
      <c r="D56" s="1731">
        <v>87709</v>
      </c>
      <c r="E56" s="1840">
        <v>0.65612768199269456</v>
      </c>
      <c r="F56" s="1731">
        <v>359203</v>
      </c>
      <c r="W56" s="1731">
        <v>302442</v>
      </c>
      <c r="X56" s="1731">
        <v>67758</v>
      </c>
      <c r="Y56" s="1840">
        <v>0.66</v>
      </c>
      <c r="Z56" s="1731">
        <v>347409</v>
      </c>
      <c r="AQ56" s="1731"/>
      <c r="AR56" s="1731">
        <v>300091</v>
      </c>
      <c r="AS56" s="1731">
        <v>67242</v>
      </c>
      <c r="AT56" s="1840">
        <v>0.67</v>
      </c>
      <c r="AU56" s="1731">
        <v>345124</v>
      </c>
      <c r="BM56" s="1811" t="s">
        <v>1713</v>
      </c>
      <c r="BN56" s="1731">
        <v>288020</v>
      </c>
      <c r="BO56" s="1731">
        <v>77155</v>
      </c>
      <c r="BP56" s="1840">
        <v>0.63</v>
      </c>
      <c r="BQ56" s="1731">
        <v>336493</v>
      </c>
      <c r="CI56" s="1731">
        <v>279610</v>
      </c>
      <c r="CJ56" s="1731">
        <v>69599</v>
      </c>
      <c r="CK56" s="1840">
        <v>0.64</v>
      </c>
      <c r="CL56" s="1731">
        <v>324095</v>
      </c>
      <c r="DD56" s="1731">
        <v>264923</v>
      </c>
      <c r="DE56" s="1731">
        <v>75620</v>
      </c>
      <c r="DF56" s="1840">
        <v>0.66264390948208773</v>
      </c>
      <c r="DG56" s="1731">
        <v>315032</v>
      </c>
      <c r="DY56" s="1731">
        <v>269270</v>
      </c>
      <c r="DZ56" s="1731">
        <v>77394</v>
      </c>
      <c r="EA56" s="1840">
        <v>0.66</v>
      </c>
      <c r="EB56" s="1731">
        <v>320393</v>
      </c>
      <c r="ET56" s="1738">
        <v>275540</v>
      </c>
      <c r="EU56" s="1738">
        <v>63510</v>
      </c>
      <c r="EV56" s="1828">
        <v>0.68</v>
      </c>
      <c r="EW56" s="1738">
        <v>318985</v>
      </c>
      <c r="FO56" s="1738">
        <v>275637</v>
      </c>
      <c r="FP56" s="1738">
        <v>65223</v>
      </c>
      <c r="FQ56" s="1828">
        <v>0.68</v>
      </c>
      <c r="FR56" s="1738">
        <v>320055</v>
      </c>
      <c r="GJ56" s="1738">
        <v>266527.98992521066</v>
      </c>
      <c r="GK56" s="1738">
        <v>61569.803544600058</v>
      </c>
      <c r="GL56" s="1828">
        <v>0.6610137037350583</v>
      </c>
      <c r="GM56" s="1738">
        <v>307226.4738044666</v>
      </c>
      <c r="HE56" s="1742">
        <v>304140</v>
      </c>
      <c r="HF56" s="1742">
        <v>61816</v>
      </c>
      <c r="HG56" s="1986">
        <v>0.66</v>
      </c>
      <c r="HH56" s="1742">
        <v>345448</v>
      </c>
      <c r="HZ56" s="1738">
        <v>313405.80208701</v>
      </c>
      <c r="IA56" s="1738">
        <v>64225.91450617995</v>
      </c>
      <c r="IB56" s="1828">
        <v>0.66028631503318569</v>
      </c>
      <c r="IC56" s="1738">
        <v>355813.29450593173</v>
      </c>
    </row>
    <row r="57" spans="2:244">
      <c r="B57" s="1811" t="s">
        <v>1714</v>
      </c>
      <c r="C57" s="1731">
        <v>4623</v>
      </c>
      <c r="D57" s="1731">
        <v>187</v>
      </c>
      <c r="E57" s="1840">
        <v>0.51406492318782815</v>
      </c>
      <c r="F57" s="1731">
        <v>4719</v>
      </c>
      <c r="W57" s="1731">
        <v>4049</v>
      </c>
      <c r="X57" s="1731">
        <v>110</v>
      </c>
      <c r="Y57" s="1840">
        <v>0.6</v>
      </c>
      <c r="Z57" s="1731">
        <v>4115</v>
      </c>
      <c r="AQ57" s="1731"/>
      <c r="AR57" s="1731">
        <v>2591</v>
      </c>
      <c r="AS57" s="1731">
        <v>79</v>
      </c>
      <c r="AT57" s="1840">
        <v>0.22</v>
      </c>
      <c r="AU57" s="1731">
        <v>2608</v>
      </c>
      <c r="BM57" s="1811" t="s">
        <v>1714</v>
      </c>
      <c r="BN57" s="1731">
        <v>2164</v>
      </c>
      <c r="BO57" s="1731">
        <v>225</v>
      </c>
      <c r="BP57" s="1840">
        <v>0.64</v>
      </c>
      <c r="BQ57" s="1731">
        <v>2308</v>
      </c>
      <c r="CI57" s="1731">
        <v>2304</v>
      </c>
      <c r="CJ57" s="1731">
        <v>192</v>
      </c>
      <c r="CK57" s="1840">
        <v>0.69</v>
      </c>
      <c r="CL57" s="1731">
        <v>2436</v>
      </c>
      <c r="DD57" s="1731">
        <v>2697</v>
      </c>
      <c r="DE57" s="1731">
        <v>242</v>
      </c>
      <c r="DF57" s="1840">
        <v>0.56858679918180255</v>
      </c>
      <c r="DG57" s="1731">
        <v>2835</v>
      </c>
      <c r="DY57" s="1731">
        <v>25089</v>
      </c>
      <c r="DZ57" s="1731">
        <v>485</v>
      </c>
      <c r="EA57" s="1840">
        <v>0.51</v>
      </c>
      <c r="EB57" s="1731">
        <v>25334</v>
      </c>
      <c r="ET57" s="1738">
        <v>19906</v>
      </c>
      <c r="EU57" s="1738">
        <v>272</v>
      </c>
      <c r="EV57" s="1828">
        <v>0.46</v>
      </c>
      <c r="EW57" s="1738">
        <v>20030</v>
      </c>
      <c r="FO57" s="1738">
        <v>27674</v>
      </c>
      <c r="FP57" s="1738">
        <v>140</v>
      </c>
      <c r="FQ57" s="1828">
        <v>0.74</v>
      </c>
      <c r="FR57" s="1738">
        <v>27777</v>
      </c>
      <c r="GJ57" s="1738">
        <v>26307.061769137181</v>
      </c>
      <c r="GK57" s="1738">
        <v>158.64533571999999</v>
      </c>
      <c r="GL57" s="1828">
        <v>0.67806400119987098</v>
      </c>
      <c r="GM57" s="1738">
        <v>26414.63346024718</v>
      </c>
      <c r="HE57" s="1742">
        <v>695</v>
      </c>
      <c r="HF57" s="1742">
        <v>174</v>
      </c>
      <c r="HG57" s="1986">
        <v>0.64</v>
      </c>
      <c r="HH57" s="1742">
        <v>807</v>
      </c>
      <c r="HZ57" s="1738">
        <v>1843.4288839199999</v>
      </c>
      <c r="IA57" s="1738">
        <v>141.68179970000003</v>
      </c>
      <c r="IB57" s="1828">
        <v>0.72681816383646614</v>
      </c>
      <c r="IC57" s="1738">
        <v>1946.4057894269997</v>
      </c>
    </row>
    <row r="58" spans="2:244">
      <c r="B58" s="1985">
        <v>1.5</v>
      </c>
      <c r="C58" s="1731">
        <v>28591</v>
      </c>
      <c r="D58" s="1731">
        <v>3194</v>
      </c>
      <c r="E58" s="1840">
        <v>0.54817615843270895</v>
      </c>
      <c r="F58" s="1731">
        <v>30342</v>
      </c>
      <c r="W58" s="1731">
        <v>26678</v>
      </c>
      <c r="X58" s="1731">
        <v>3653</v>
      </c>
      <c r="Y58" s="1840">
        <v>0.56000000000000005</v>
      </c>
      <c r="Z58" s="1731">
        <v>28738</v>
      </c>
      <c r="AQ58" s="1731"/>
      <c r="AR58" s="1731">
        <v>42021</v>
      </c>
      <c r="AS58" s="1731">
        <v>4845</v>
      </c>
      <c r="AT58" s="1840">
        <v>0.53</v>
      </c>
      <c r="AU58" s="1731">
        <v>44575</v>
      </c>
      <c r="BM58" s="1985">
        <v>1.5</v>
      </c>
      <c r="BN58" s="1731">
        <v>34586</v>
      </c>
      <c r="BO58" s="1731">
        <v>5205</v>
      </c>
      <c r="BP58" s="1840">
        <v>0.57999999999999996</v>
      </c>
      <c r="BQ58" s="1731">
        <v>37614</v>
      </c>
      <c r="CI58" s="1731">
        <v>37270</v>
      </c>
      <c r="CJ58" s="1731">
        <v>4564</v>
      </c>
      <c r="CK58" s="1840">
        <v>0.53</v>
      </c>
      <c r="CL58" s="1731">
        <v>39705</v>
      </c>
      <c r="DD58" s="1731">
        <v>36917</v>
      </c>
      <c r="DE58" s="1731">
        <v>2722</v>
      </c>
      <c r="DF58" s="1840">
        <v>0.91071727476181363</v>
      </c>
      <c r="DG58" s="1731">
        <v>39396</v>
      </c>
      <c r="DY58" s="1731">
        <v>29288</v>
      </c>
      <c r="DZ58" s="1731">
        <v>1056</v>
      </c>
      <c r="EA58" s="1840">
        <v>0.88</v>
      </c>
      <c r="EB58" s="1731">
        <v>30217</v>
      </c>
      <c r="ET58" s="1742">
        <v>24759</v>
      </c>
      <c r="EU58" s="1742">
        <v>1333</v>
      </c>
      <c r="EV58" s="1986">
        <v>0.44</v>
      </c>
      <c r="EW58" s="1742">
        <v>25342</v>
      </c>
      <c r="FO58" s="1742">
        <v>24688</v>
      </c>
      <c r="FP58" s="1742">
        <v>1218</v>
      </c>
      <c r="FQ58" s="1986">
        <v>0.46</v>
      </c>
      <c r="FR58" s="1742">
        <v>25247</v>
      </c>
      <c r="GJ58" s="1742">
        <v>25253.278179929981</v>
      </c>
      <c r="GK58" s="1742">
        <v>1254.4659036799999</v>
      </c>
      <c r="GL58" s="1986">
        <v>0.45479359216010529</v>
      </c>
      <c r="GM58" s="1742">
        <v>25823.801234506976</v>
      </c>
      <c r="HE58" s="1742">
        <v>22550</v>
      </c>
      <c r="HF58" s="1742">
        <v>1878</v>
      </c>
      <c r="HG58" s="1986">
        <v>0.62</v>
      </c>
      <c r="HH58" s="1742">
        <v>23726</v>
      </c>
      <c r="HZ58" s="1742">
        <v>22796.296853719719</v>
      </c>
      <c r="IA58" s="1742">
        <v>2213.1473456500221</v>
      </c>
      <c r="IB58" s="1986">
        <v>0.48219825394254689</v>
      </c>
      <c r="IC58" s="1742">
        <v>23863.472639509731</v>
      </c>
    </row>
    <row r="59" spans="2:244">
      <c r="B59" s="1985">
        <v>2</v>
      </c>
      <c r="C59" s="1731">
        <v>2160</v>
      </c>
      <c r="D59" s="1731">
        <v>0</v>
      </c>
      <c r="E59" s="1731">
        <v>0</v>
      </c>
      <c r="F59" s="1731">
        <v>2160</v>
      </c>
      <c r="W59" s="1731">
        <v>2081</v>
      </c>
      <c r="X59" s="1731">
        <v>0</v>
      </c>
      <c r="Y59" s="1731">
        <v>0</v>
      </c>
      <c r="Z59" s="1731">
        <v>2081</v>
      </c>
      <c r="AQ59" s="1731"/>
      <c r="AR59" s="1731">
        <v>20517</v>
      </c>
      <c r="AS59" s="1731">
        <v>0</v>
      </c>
      <c r="AT59" s="1731">
        <v>0</v>
      </c>
      <c r="AU59" s="1731">
        <v>20517</v>
      </c>
      <c r="BM59" s="1985">
        <v>1.6</v>
      </c>
      <c r="BN59" s="1731">
        <v>19508</v>
      </c>
      <c r="BO59" s="1731">
        <v>1</v>
      </c>
      <c r="BP59" s="1840">
        <v>0</v>
      </c>
      <c r="BQ59" s="1731">
        <v>19508</v>
      </c>
      <c r="CI59" s="1731">
        <v>18043</v>
      </c>
      <c r="CJ59" s="1731">
        <v>0</v>
      </c>
      <c r="CK59" s="1840">
        <v>0</v>
      </c>
      <c r="CL59" s="1731">
        <v>18043</v>
      </c>
      <c r="DD59" s="1731">
        <v>16514</v>
      </c>
      <c r="DE59" s="1731">
        <v>0</v>
      </c>
      <c r="DF59" s="1840">
        <v>0</v>
      </c>
      <c r="DG59" s="1731">
        <v>16514</v>
      </c>
      <c r="DY59" s="1731">
        <v>16663</v>
      </c>
      <c r="DZ59" s="1731">
        <v>0</v>
      </c>
      <c r="EA59" s="1840">
        <v>0</v>
      </c>
      <c r="EB59" s="1731">
        <v>16663</v>
      </c>
      <c r="ET59" s="1742">
        <v>16067</v>
      </c>
      <c r="EU59" s="1742">
        <v>0</v>
      </c>
      <c r="EV59" s="1986">
        <v>0</v>
      </c>
      <c r="EW59" s="1742">
        <v>16067</v>
      </c>
      <c r="FO59" s="1742">
        <v>16629</v>
      </c>
      <c r="FP59" s="1742">
        <v>0</v>
      </c>
      <c r="FQ59" s="1986">
        <v>0</v>
      </c>
      <c r="FR59" s="1742">
        <v>16629</v>
      </c>
      <c r="GJ59" s="1742">
        <v>16166.637438869999</v>
      </c>
      <c r="GK59" s="1742">
        <v>0</v>
      </c>
      <c r="GL59" s="1986">
        <v>0</v>
      </c>
      <c r="GM59" s="1742">
        <v>16166.637438869999</v>
      </c>
      <c r="HE59" s="1742">
        <v>0</v>
      </c>
      <c r="HF59" s="1742">
        <v>0</v>
      </c>
      <c r="HG59" s="1986">
        <v>0</v>
      </c>
      <c r="HH59" s="1742">
        <v>0</v>
      </c>
      <c r="HZ59" s="1742"/>
      <c r="IA59" s="1742"/>
      <c r="IB59" s="1986"/>
      <c r="IC59" s="1742"/>
    </row>
    <row r="60" spans="2:244">
      <c r="B60" s="1985">
        <v>2.5</v>
      </c>
      <c r="C60" s="1731">
        <v>19971</v>
      </c>
      <c r="D60" s="1731">
        <v>0</v>
      </c>
      <c r="E60" s="1731">
        <v>0</v>
      </c>
      <c r="F60" s="1731">
        <v>19971</v>
      </c>
      <c r="W60" s="1731">
        <v>23290</v>
      </c>
      <c r="X60" s="1731">
        <v>0</v>
      </c>
      <c r="Y60" s="1731">
        <v>0</v>
      </c>
      <c r="Z60" s="1731">
        <v>23290</v>
      </c>
      <c r="AQ60" s="1731"/>
      <c r="AR60" s="1731">
        <v>1579</v>
      </c>
      <c r="AS60" s="1731">
        <v>0</v>
      </c>
      <c r="AT60" s="1731">
        <v>0</v>
      </c>
      <c r="AU60" s="1731">
        <v>1579</v>
      </c>
      <c r="BM60" s="1985">
        <v>2</v>
      </c>
      <c r="BN60" s="1731">
        <v>1278</v>
      </c>
      <c r="BO60" s="1731">
        <v>0</v>
      </c>
      <c r="BP60" s="1840">
        <v>0</v>
      </c>
      <c r="BQ60" s="1731">
        <v>1278</v>
      </c>
      <c r="CI60" s="1731">
        <v>931</v>
      </c>
      <c r="CJ60" s="1731">
        <v>0</v>
      </c>
      <c r="CK60" s="1840">
        <v>0</v>
      </c>
      <c r="CL60" s="1731">
        <v>931</v>
      </c>
      <c r="DD60" s="1731">
        <v>279</v>
      </c>
      <c r="DE60" s="1731">
        <v>0</v>
      </c>
      <c r="DF60" s="1840">
        <v>0</v>
      </c>
      <c r="DG60" s="1731">
        <v>279</v>
      </c>
      <c r="DY60" s="1731">
        <v>296</v>
      </c>
      <c r="DZ60" s="1731">
        <v>0</v>
      </c>
      <c r="EA60" s="1840">
        <v>0</v>
      </c>
      <c r="EB60" s="1731">
        <v>296</v>
      </c>
      <c r="ET60" s="1742">
        <v>250</v>
      </c>
      <c r="EU60" s="1742">
        <v>0</v>
      </c>
      <c r="EV60" s="1986">
        <v>0</v>
      </c>
      <c r="EW60" s="1742">
        <v>250</v>
      </c>
      <c r="FO60" s="1742">
        <v>152</v>
      </c>
      <c r="FP60" s="1742">
        <v>0</v>
      </c>
      <c r="FQ60" s="1986">
        <v>0</v>
      </c>
      <c r="FR60" s="1742">
        <v>152</v>
      </c>
      <c r="GJ60" s="1742">
        <v>24.465149889999999</v>
      </c>
      <c r="GK60" s="1742">
        <v>0</v>
      </c>
      <c r="GL60" s="1986">
        <v>0</v>
      </c>
      <c r="GM60" s="1742">
        <v>24.465149889999999</v>
      </c>
      <c r="HE60" s="1742">
        <v>0</v>
      </c>
      <c r="HF60" s="1742">
        <v>0</v>
      </c>
      <c r="HG60" s="1986">
        <v>0</v>
      </c>
      <c r="HH60" s="1742">
        <v>0</v>
      </c>
      <c r="HZ60" s="1742">
        <v>0</v>
      </c>
      <c r="IA60" s="1742">
        <v>0</v>
      </c>
      <c r="IB60" s="1986">
        <v>0</v>
      </c>
      <c r="IC60" s="1742">
        <v>0</v>
      </c>
    </row>
    <row r="61" spans="2:244">
      <c r="B61" s="1985">
        <v>4</v>
      </c>
      <c r="C61" s="1731">
        <v>9532</v>
      </c>
      <c r="D61" s="1731">
        <v>0</v>
      </c>
      <c r="E61" s="1731">
        <v>0</v>
      </c>
      <c r="F61" s="1731">
        <v>9532</v>
      </c>
      <c r="W61" s="1731">
        <v>7806</v>
      </c>
      <c r="X61" s="1731">
        <v>0</v>
      </c>
      <c r="Y61" s="1731">
        <v>0</v>
      </c>
      <c r="Z61" s="1731">
        <v>7806</v>
      </c>
      <c r="AQ61" s="1731"/>
      <c r="AR61" s="1731">
        <v>9920</v>
      </c>
      <c r="AS61" s="1731">
        <v>0</v>
      </c>
      <c r="AT61" s="1731">
        <v>0</v>
      </c>
      <c r="AU61" s="1731">
        <v>9920</v>
      </c>
      <c r="BM61" s="1985" t="s">
        <v>2858</v>
      </c>
      <c r="BN61" s="1731">
        <v>12524</v>
      </c>
      <c r="BO61" s="1731">
        <v>0</v>
      </c>
      <c r="BP61" s="1840">
        <v>0</v>
      </c>
      <c r="BQ61" s="1731">
        <v>12524</v>
      </c>
      <c r="CI61" s="1731">
        <v>12217</v>
      </c>
      <c r="CJ61" s="1731">
        <v>0</v>
      </c>
      <c r="CK61" s="1840">
        <v>0</v>
      </c>
      <c r="CL61" s="1731">
        <v>12217</v>
      </c>
      <c r="DD61" s="1731">
        <v>12684</v>
      </c>
      <c r="DE61" s="1731">
        <v>0</v>
      </c>
      <c r="DF61" s="1840">
        <v>0</v>
      </c>
      <c r="DG61" s="1731">
        <v>12684</v>
      </c>
      <c r="DY61" s="1731">
        <v>0</v>
      </c>
      <c r="DZ61" s="1731">
        <v>0</v>
      </c>
      <c r="EA61" s="1840">
        <v>0</v>
      </c>
      <c r="EB61" s="1731">
        <v>0</v>
      </c>
      <c r="ET61" s="1742">
        <v>0</v>
      </c>
      <c r="EU61" s="1742">
        <v>0</v>
      </c>
      <c r="EV61" s="1986">
        <v>0</v>
      </c>
      <c r="EW61" s="1742">
        <v>0</v>
      </c>
      <c r="FO61" s="1742">
        <v>0</v>
      </c>
      <c r="FP61" s="1742">
        <v>0</v>
      </c>
      <c r="FQ61" s="1986">
        <v>0</v>
      </c>
      <c r="FR61" s="1742">
        <v>0</v>
      </c>
      <c r="GJ61" s="1742">
        <v>0</v>
      </c>
      <c r="GK61" s="1742">
        <v>0</v>
      </c>
      <c r="GL61" s="1986">
        <v>0</v>
      </c>
      <c r="GM61" s="1742">
        <v>0</v>
      </c>
      <c r="HE61" s="1742"/>
      <c r="HF61" s="1742"/>
      <c r="HG61" s="1986"/>
      <c r="HH61" s="1742"/>
      <c r="HZ61" s="1742"/>
      <c r="IA61" s="1742"/>
      <c r="IB61" s="1986"/>
      <c r="IC61" s="1742"/>
    </row>
    <row r="62" spans="2:244">
      <c r="B62" s="1985">
        <v>12.5</v>
      </c>
      <c r="C62" s="1731">
        <v>0</v>
      </c>
      <c r="D62" s="1731">
        <v>0</v>
      </c>
      <c r="E62" s="1731">
        <v>0</v>
      </c>
      <c r="F62" s="1731">
        <v>0</v>
      </c>
      <c r="W62" s="1731">
        <v>0</v>
      </c>
      <c r="X62" s="1731">
        <v>0</v>
      </c>
      <c r="Y62" s="1731">
        <v>0</v>
      </c>
      <c r="Z62" s="1731">
        <v>0</v>
      </c>
      <c r="AQ62" s="1731"/>
      <c r="AR62" s="1731">
        <v>0</v>
      </c>
      <c r="AS62" s="1731">
        <v>0</v>
      </c>
      <c r="AT62" s="1731">
        <v>0</v>
      </c>
      <c r="AU62" s="1731">
        <v>0</v>
      </c>
      <c r="BM62" s="1811" t="s">
        <v>1715</v>
      </c>
      <c r="BN62" s="1731">
        <v>0</v>
      </c>
      <c r="BO62" s="1731">
        <v>0</v>
      </c>
      <c r="BP62" s="1840">
        <v>0</v>
      </c>
      <c r="BQ62" s="1731">
        <v>0</v>
      </c>
      <c r="CI62" s="1731">
        <v>0</v>
      </c>
      <c r="CJ62" s="1731">
        <v>0</v>
      </c>
      <c r="CK62" s="1840">
        <v>0</v>
      </c>
      <c r="CL62" s="1731">
        <v>0</v>
      </c>
      <c r="DD62" s="1731">
        <v>0</v>
      </c>
      <c r="DE62" s="1731">
        <v>0</v>
      </c>
      <c r="DF62" s="1840">
        <v>0</v>
      </c>
      <c r="DG62" s="1731">
        <v>0</v>
      </c>
      <c r="DY62" s="1731">
        <v>0</v>
      </c>
      <c r="DZ62" s="1731">
        <v>0</v>
      </c>
      <c r="EA62" s="1840">
        <v>0</v>
      </c>
      <c r="EB62" s="1731">
        <v>0</v>
      </c>
      <c r="ET62" s="1738">
        <v>0</v>
      </c>
      <c r="EU62" s="1738">
        <v>0</v>
      </c>
      <c r="EV62" s="1828">
        <v>0</v>
      </c>
      <c r="EW62" s="1738">
        <v>0</v>
      </c>
      <c r="FO62" s="1738">
        <v>0</v>
      </c>
      <c r="FP62" s="1738">
        <v>0</v>
      </c>
      <c r="FQ62" s="1828">
        <v>0</v>
      </c>
      <c r="FR62" s="1738">
        <v>0</v>
      </c>
      <c r="GJ62" s="1738">
        <v>0</v>
      </c>
      <c r="GK62" s="1738">
        <v>0</v>
      </c>
      <c r="GL62" s="1828">
        <v>0</v>
      </c>
      <c r="GM62" s="1738">
        <v>0</v>
      </c>
      <c r="HE62" s="1742">
        <v>0</v>
      </c>
      <c r="HF62" s="1742">
        <v>0</v>
      </c>
      <c r="HG62" s="1986">
        <v>0</v>
      </c>
      <c r="HH62" s="1742">
        <v>0</v>
      </c>
      <c r="HZ62" s="1738">
        <v>0</v>
      </c>
      <c r="IA62" s="1738">
        <v>0</v>
      </c>
      <c r="IB62" s="1828">
        <v>0</v>
      </c>
      <c r="IC62" s="1738">
        <v>0</v>
      </c>
    </row>
    <row r="63" spans="2:244">
      <c r="B63" s="1830" t="s">
        <v>144</v>
      </c>
      <c r="C63" s="1992">
        <v>2007132</v>
      </c>
      <c r="D63" s="1992">
        <v>721857</v>
      </c>
      <c r="E63" s="2121">
        <v>0.25580406989819704</v>
      </c>
      <c r="F63" s="1992">
        <v>2191787</v>
      </c>
      <c r="W63" s="1992">
        <v>1954700</v>
      </c>
      <c r="X63" s="1992">
        <v>706303</v>
      </c>
      <c r="Y63" s="2121">
        <v>0.25</v>
      </c>
      <c r="Z63" s="1992">
        <v>2131231</v>
      </c>
      <c r="AQ63" s="1731"/>
      <c r="AR63" s="1731">
        <v>0</v>
      </c>
      <c r="AS63" s="1731">
        <v>0</v>
      </c>
      <c r="AT63" s="1731">
        <v>0</v>
      </c>
      <c r="AU63" s="1731">
        <v>0</v>
      </c>
      <c r="BM63" s="1469" t="s">
        <v>1716</v>
      </c>
      <c r="BN63" s="1731">
        <v>0</v>
      </c>
      <c r="BO63" s="1731">
        <v>0</v>
      </c>
      <c r="BP63" s="1840">
        <v>0</v>
      </c>
      <c r="BQ63" s="1731">
        <v>0</v>
      </c>
      <c r="CI63" s="1731">
        <v>0</v>
      </c>
      <c r="CJ63" s="1731">
        <v>0</v>
      </c>
      <c r="CK63" s="1840">
        <v>0</v>
      </c>
      <c r="CL63" s="1731">
        <v>0</v>
      </c>
      <c r="DD63" s="1731">
        <v>0</v>
      </c>
      <c r="DE63" s="1731">
        <v>0</v>
      </c>
      <c r="DF63" s="1840">
        <v>0</v>
      </c>
      <c r="DG63" s="1731">
        <v>0</v>
      </c>
      <c r="DY63" s="1731">
        <v>0</v>
      </c>
      <c r="DZ63" s="1731">
        <v>0</v>
      </c>
      <c r="EA63" s="1840">
        <v>0</v>
      </c>
      <c r="EB63" s="1731">
        <v>0</v>
      </c>
      <c r="ET63" s="1738">
        <v>0</v>
      </c>
      <c r="EU63" s="1738">
        <v>0</v>
      </c>
      <c r="EV63" s="1828">
        <v>0</v>
      </c>
      <c r="EW63" s="1738">
        <v>0</v>
      </c>
      <c r="FO63" s="1738">
        <v>0</v>
      </c>
      <c r="FP63" s="1738">
        <v>0</v>
      </c>
      <c r="FQ63" s="1828">
        <v>0</v>
      </c>
      <c r="FR63" s="1738">
        <v>0</v>
      </c>
      <c r="GJ63" s="1738">
        <v>0</v>
      </c>
      <c r="GK63" s="1738">
        <v>0</v>
      </c>
      <c r="GL63" s="1828">
        <v>0</v>
      </c>
      <c r="GM63" s="1738">
        <v>0</v>
      </c>
      <c r="HE63" s="1742">
        <v>0</v>
      </c>
      <c r="HF63" s="1742">
        <v>0</v>
      </c>
      <c r="HG63" s="1986">
        <v>0</v>
      </c>
      <c r="HH63" s="1742">
        <v>0</v>
      </c>
      <c r="HZ63" s="1738">
        <v>0</v>
      </c>
      <c r="IA63" s="1738">
        <v>0</v>
      </c>
      <c r="IB63" s="1828">
        <v>0</v>
      </c>
      <c r="IC63" s="1738">
        <v>0</v>
      </c>
    </row>
    <row r="64" spans="2:244">
      <c r="B64" s="1832" t="s">
        <v>1717</v>
      </c>
      <c r="C64" s="1833"/>
      <c r="D64" s="1833"/>
      <c r="E64" s="1833"/>
      <c r="F64" s="1833"/>
      <c r="W64" s="1833"/>
      <c r="X64" s="1833"/>
      <c r="Y64" s="1833"/>
      <c r="Z64" s="1833"/>
      <c r="AQ64" s="1992"/>
      <c r="AR64" s="1992">
        <v>2006893</v>
      </c>
      <c r="AS64" s="1992">
        <v>694838</v>
      </c>
      <c r="AT64" s="2121">
        <v>0.25</v>
      </c>
      <c r="AU64" s="1992">
        <v>2183172</v>
      </c>
      <c r="BM64" s="1830" t="s">
        <v>144</v>
      </c>
      <c r="BN64" s="1992">
        <v>1833637</v>
      </c>
      <c r="BO64" s="1992">
        <v>656973</v>
      </c>
      <c r="BP64" s="2121" t="s">
        <v>2931</v>
      </c>
      <c r="BQ64" s="1992">
        <v>1999119</v>
      </c>
      <c r="CI64" s="1992">
        <v>1745492</v>
      </c>
      <c r="CJ64" s="1992">
        <v>634260</v>
      </c>
      <c r="CK64" s="2121">
        <v>0.25</v>
      </c>
      <c r="CL64" s="1992">
        <v>1903202</v>
      </c>
      <c r="DD64" s="1992">
        <v>1728808</v>
      </c>
      <c r="DE64" s="1992">
        <v>625574</v>
      </c>
      <c r="DF64" s="2121">
        <v>0.25761973823478729</v>
      </c>
      <c r="DG64" s="1992">
        <v>1889968</v>
      </c>
      <c r="DY64" s="1776">
        <v>1811833</v>
      </c>
      <c r="DZ64" s="1776">
        <v>604254</v>
      </c>
      <c r="EA64" s="1831">
        <v>0.26</v>
      </c>
      <c r="EB64" s="1776">
        <v>1970119</v>
      </c>
      <c r="ET64" s="1776">
        <v>1711261</v>
      </c>
      <c r="EU64" s="1776">
        <v>582374</v>
      </c>
      <c r="EV64" s="1831">
        <v>0.26</v>
      </c>
      <c r="EW64" s="1776">
        <v>1859780</v>
      </c>
      <c r="FO64" s="1776">
        <v>2019517</v>
      </c>
      <c r="FP64" s="1776">
        <v>565810</v>
      </c>
      <c r="FQ64" s="1831">
        <v>0.26</v>
      </c>
      <c r="FR64" s="1776">
        <v>2166517</v>
      </c>
      <c r="GJ64" s="1776">
        <v>1902023.4144420559</v>
      </c>
      <c r="GK64" s="1776">
        <v>534330.17612397985</v>
      </c>
      <c r="GL64" s="1831">
        <v>0.25729049812416577</v>
      </c>
      <c r="GM64" s="1776">
        <v>2039501.4916197669</v>
      </c>
      <c r="HE64" s="1992">
        <v>1877903</v>
      </c>
      <c r="HF64" s="1992">
        <v>519391</v>
      </c>
      <c r="HG64" s="1993">
        <v>0.26</v>
      </c>
      <c r="HH64" s="1992">
        <v>2013337</v>
      </c>
      <c r="HZ64" s="1776">
        <v>1818539.6618951792</v>
      </c>
      <c r="IA64" s="1776">
        <v>519753.26473626995</v>
      </c>
      <c r="IB64" s="1831">
        <v>0.24354226671107226</v>
      </c>
      <c r="IC64" s="1776">
        <v>1945121.5501195297</v>
      </c>
    </row>
    <row r="65" spans="2:237">
      <c r="B65" s="1833" t="s">
        <v>2860</v>
      </c>
      <c r="AQ65" s="1833"/>
      <c r="AR65" s="1833"/>
      <c r="AS65" s="1833"/>
      <c r="AT65" s="1833"/>
      <c r="AU65" s="1833"/>
      <c r="BM65" s="1832" t="s">
        <v>1717</v>
      </c>
      <c r="BN65" s="1833"/>
      <c r="BO65" s="1833"/>
      <c r="BP65" s="1833"/>
      <c r="BQ65" s="1833"/>
      <c r="CI65" s="1833"/>
      <c r="CJ65" s="1833"/>
      <c r="CK65" s="1833"/>
      <c r="CL65" s="1833"/>
      <c r="DD65" s="1833"/>
      <c r="DE65" s="1833"/>
      <c r="DF65" s="1833"/>
      <c r="DG65" s="1833"/>
      <c r="DY65" s="1833"/>
      <c r="DZ65" s="1833"/>
      <c r="EA65" s="1833"/>
      <c r="EB65" s="1833"/>
      <c r="ET65" s="1833"/>
      <c r="EU65" s="1833"/>
      <c r="EV65" s="1833"/>
      <c r="EW65" s="1833"/>
      <c r="FO65" s="1833"/>
      <c r="FP65" s="1833"/>
      <c r="FQ65" s="1833"/>
      <c r="FR65" s="1833"/>
      <c r="GJ65" s="1833"/>
      <c r="GK65" s="1833"/>
      <c r="GL65" s="1833"/>
      <c r="GM65" s="1833"/>
      <c r="HE65" s="1833"/>
      <c r="HF65" s="1833"/>
      <c r="HG65" s="1833"/>
      <c r="HH65" s="1833"/>
      <c r="HZ65" s="1833"/>
      <c r="IA65" s="1833"/>
      <c r="IB65" s="1833"/>
      <c r="IC65" s="1833"/>
    </row>
    <row r="66" spans="2:237">
      <c r="BM66" s="1833" t="s">
        <v>2860</v>
      </c>
    </row>
  </sheetData>
  <conditionalFormatting sqref="C6:J6">
    <cfRule type="cellIs" dxfId="0" priority="1" operator="lessThan">
      <formula>0</formula>
    </cfRule>
  </conditionalFormatting>
  <hyperlinks>
    <hyperlink ref="BM2" location="Contents!C34" display="Standardized Approach – exposures by asset classes and risk weights" xr:uid="{00807FE9-6C33-45D9-B5D1-6B464C0C0CCA}"/>
    <hyperlink ref="B2" location="Contents!C34" display="Standardized Approach – exposures by asset classes and risk weights" xr:uid="{D554D131-4C20-4884-B407-255C363E2EE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FC656-CAFC-4B66-8BBA-999ED8EA8710}">
  <sheetPr codeName="Planilha35">
    <tabColor rgb="FF5F6062"/>
  </sheetPr>
  <dimension ref="A1:EC16"/>
  <sheetViews>
    <sheetView showGridLines="0" topLeftCell="G1" zoomScale="80" zoomScaleNormal="80" workbookViewId="0">
      <selection activeCell="B1" sqref="B1"/>
    </sheetView>
  </sheetViews>
  <sheetFormatPr defaultColWidth="9.21875" defaultRowHeight="13.2"/>
  <cols>
    <col min="1" max="1" width="2.21875" style="1118" hidden="1" customWidth="1"/>
    <col min="2" max="2" width="65.77734375" style="1118" bestFit="1" customWidth="1"/>
    <col min="3" max="3" width="9.44140625" style="1118" bestFit="1" customWidth="1"/>
    <col min="4" max="4" width="5.44140625" style="1118" bestFit="1" customWidth="1"/>
    <col min="5" max="5" width="8.44140625" style="1118" bestFit="1" customWidth="1"/>
    <col min="6" max="10" width="9.44140625" style="1118" bestFit="1" customWidth="1"/>
    <col min="11" max="11" width="8" style="1118" bestFit="1" customWidth="1"/>
    <col min="12" max="12" width="26.77734375" style="1118" bestFit="1" customWidth="1"/>
    <col min="13" max="13" width="1.21875" style="1118" customWidth="1"/>
    <col min="14" max="14" width="9.44140625" style="1118" bestFit="1" customWidth="1"/>
    <col min="15" max="15" width="5.44140625" style="1118" bestFit="1" customWidth="1"/>
    <col min="16" max="16" width="8.44140625" style="1118" bestFit="1" customWidth="1"/>
    <col min="17" max="21" width="9.44140625" style="1118" bestFit="1" customWidth="1"/>
    <col min="22" max="22" width="8" style="1118" bestFit="1" customWidth="1"/>
    <col min="23" max="23" width="26.77734375" style="1118" bestFit="1" customWidth="1"/>
    <col min="24" max="24" width="1.21875" style="1118" customWidth="1"/>
    <col min="25" max="25" width="9.44140625" style="1118" bestFit="1" customWidth="1"/>
    <col min="26" max="26" width="5.44140625" style="1118" bestFit="1" customWidth="1"/>
    <col min="27" max="27" width="8.44140625" style="1118" bestFit="1" customWidth="1"/>
    <col min="28" max="32" width="9.44140625" style="1118" bestFit="1" customWidth="1"/>
    <col min="33" max="33" width="8" style="1118" bestFit="1" customWidth="1"/>
    <col min="34" max="34" width="22" style="1118" bestFit="1" customWidth="1"/>
    <col min="35" max="35" width="1.21875" style="1118" customWidth="1"/>
    <col min="36" max="44" width="9.21875" style="1118" customWidth="1"/>
    <col min="45" max="45" width="22" style="1118" bestFit="1" customWidth="1"/>
    <col min="46" max="46" width="1.21875" style="1118" customWidth="1"/>
    <col min="47" max="55" width="9.21875" style="1118" customWidth="1"/>
    <col min="56" max="56" width="22" style="1118" bestFit="1" customWidth="1"/>
    <col min="57" max="57" width="1.21875" style="1118" customWidth="1"/>
    <col min="58" max="66" width="9.21875" style="1118" customWidth="1"/>
    <col min="67" max="67" width="22" style="1118" bestFit="1" customWidth="1"/>
    <col min="68" max="68" width="1.21875" style="1118" customWidth="1"/>
    <col min="69" max="77" width="9.21875" style="1118" customWidth="1"/>
    <col min="78" max="78" width="22" style="1118" bestFit="1" customWidth="1"/>
    <col min="79" max="79" width="1.21875" style="1118" customWidth="1"/>
    <col min="80" max="88" width="9.21875" style="1118" customWidth="1"/>
    <col min="89" max="89" width="22" style="1118" bestFit="1" customWidth="1"/>
    <col min="90" max="90" width="1.21875" style="1118" customWidth="1"/>
    <col min="91" max="99" width="9.21875" style="1118" customWidth="1"/>
    <col min="100" max="100" width="22" style="1118" bestFit="1" customWidth="1"/>
    <col min="101" max="101" width="1.21875" style="1118" customWidth="1"/>
    <col min="102" max="110" width="9.21875" style="1118" customWidth="1"/>
    <col min="111" max="111" width="22" style="1118" bestFit="1" customWidth="1"/>
    <col min="112" max="112" width="1.21875" style="1118" customWidth="1"/>
    <col min="113" max="121" width="9.21875" style="1118" customWidth="1"/>
    <col min="122" max="122" width="22" style="1118" bestFit="1" customWidth="1"/>
    <col min="123" max="123" width="1.21875" style="1118" customWidth="1"/>
    <col min="124" max="132" width="9.21875" style="1118" customWidth="1"/>
    <col min="133" max="133" width="22" style="1118" bestFit="1" customWidth="1"/>
    <col min="134" max="16384" width="9.21875" style="1118"/>
  </cols>
  <sheetData>
    <row r="1" spans="1:133" s="1209" customFormat="1" ht="5.25" customHeight="1">
      <c r="A1" s="1324"/>
      <c r="B1" s="1210"/>
      <c r="C1" s="1211"/>
      <c r="D1" s="1211"/>
      <c r="E1" s="1211"/>
      <c r="F1" s="1211"/>
      <c r="G1" s="1211"/>
      <c r="H1" s="1211"/>
      <c r="I1" s="1211"/>
      <c r="J1" s="1211"/>
      <c r="K1" s="1211"/>
      <c r="L1" s="1211"/>
      <c r="M1" s="1210"/>
      <c r="N1" s="1211"/>
      <c r="O1" s="1211"/>
      <c r="P1" s="1211"/>
      <c r="Q1" s="1211"/>
      <c r="R1" s="1211"/>
      <c r="S1" s="1211"/>
      <c r="T1" s="1211"/>
      <c r="U1" s="1211"/>
      <c r="V1" s="1211"/>
      <c r="W1" s="1211"/>
      <c r="X1" s="1210"/>
      <c r="Y1" s="1211"/>
      <c r="Z1" s="1211"/>
      <c r="AA1" s="1211"/>
      <c r="AB1" s="1211"/>
      <c r="AC1" s="1211"/>
      <c r="AD1" s="1211"/>
      <c r="AE1" s="1211"/>
      <c r="AF1" s="1211"/>
      <c r="AG1" s="1211"/>
      <c r="AH1" s="1211"/>
      <c r="AI1" s="1210"/>
      <c r="AJ1" s="1211"/>
      <c r="AK1" s="1211"/>
      <c r="AL1" s="1211"/>
      <c r="AM1" s="1211"/>
      <c r="AN1" s="1211"/>
      <c r="AO1" s="1211"/>
      <c r="AP1" s="1211"/>
      <c r="AQ1" s="1211"/>
      <c r="AR1" s="1211"/>
      <c r="AS1" s="1211"/>
      <c r="AT1" s="1210"/>
      <c r="AU1" s="1211"/>
      <c r="AV1" s="1211"/>
      <c r="AW1" s="1211"/>
      <c r="AX1" s="1211"/>
      <c r="AY1" s="1211"/>
      <c r="AZ1" s="1211"/>
      <c r="BA1" s="1211"/>
      <c r="BB1" s="1211"/>
      <c r="BC1" s="1211"/>
      <c r="BD1" s="1211"/>
      <c r="BE1" s="1210"/>
      <c r="BF1" s="1211"/>
      <c r="BG1" s="1211"/>
      <c r="BH1" s="1211"/>
      <c r="BI1" s="1211"/>
      <c r="BJ1" s="1211"/>
      <c r="BK1" s="1211"/>
      <c r="BL1" s="1211"/>
      <c r="BM1" s="1211"/>
      <c r="BN1" s="1211"/>
      <c r="BO1" s="1211"/>
      <c r="BP1" s="1210"/>
      <c r="BQ1" s="1211"/>
      <c r="BR1" s="1211"/>
      <c r="BS1" s="1211"/>
      <c r="BT1" s="1211"/>
      <c r="BU1" s="1211"/>
      <c r="BV1" s="1211"/>
      <c r="BW1" s="1211"/>
      <c r="BX1" s="1211"/>
      <c r="BY1" s="1211"/>
      <c r="BZ1" s="1211"/>
      <c r="CA1" s="1210"/>
      <c r="CB1" s="1211"/>
      <c r="CC1" s="1211"/>
      <c r="CD1" s="1211"/>
      <c r="CE1" s="1211"/>
      <c r="CF1" s="1211"/>
      <c r="CG1" s="1211"/>
      <c r="CH1" s="1211"/>
      <c r="CI1" s="1211"/>
      <c r="CJ1" s="1211"/>
      <c r="CK1" s="1211"/>
      <c r="CL1" s="1210"/>
      <c r="CM1" s="1211"/>
      <c r="CN1" s="1211"/>
      <c r="CO1" s="1211"/>
      <c r="CP1" s="1211"/>
      <c r="CQ1" s="1211"/>
      <c r="CR1" s="1211"/>
      <c r="CS1" s="1211"/>
      <c r="CT1" s="1211"/>
      <c r="CU1" s="1211"/>
      <c r="CV1" s="1211"/>
      <c r="CW1" s="1210"/>
      <c r="CX1" s="1211"/>
      <c r="CY1" s="1211"/>
      <c r="CZ1" s="1211"/>
      <c r="DA1" s="1211"/>
      <c r="DB1" s="1211"/>
      <c r="DC1" s="1211"/>
      <c r="DD1" s="1211"/>
      <c r="DE1" s="1211"/>
      <c r="DF1" s="1211"/>
      <c r="DG1" s="1211"/>
      <c r="DH1" s="1211"/>
      <c r="DI1" s="1211"/>
      <c r="DJ1" s="1211"/>
      <c r="DK1" s="1211"/>
      <c r="DL1" s="1211"/>
      <c r="DM1" s="1211"/>
      <c r="DN1" s="1211"/>
      <c r="DO1" s="1211"/>
      <c r="DP1" s="1211"/>
      <c r="DQ1" s="1211"/>
      <c r="DR1" s="1211"/>
      <c r="DS1" s="1211"/>
      <c r="DT1" s="1211"/>
      <c r="DU1" s="1204"/>
      <c r="DV1" s="1205"/>
      <c r="DW1" s="1206"/>
      <c r="DX1" s="1207"/>
      <c r="DY1" s="1208"/>
    </row>
    <row r="2" spans="1:133" s="1572" customFormat="1" ht="15.75" customHeight="1">
      <c r="B2" s="1645" t="s">
        <v>1699</v>
      </c>
      <c r="C2" s="1646"/>
      <c r="D2" s="1646"/>
      <c r="E2" s="1646"/>
      <c r="F2" s="1646"/>
      <c r="G2" s="1646"/>
      <c r="H2" s="1646"/>
      <c r="I2" s="1646"/>
      <c r="J2" s="1646"/>
      <c r="K2" s="1646"/>
      <c r="L2" s="1646"/>
      <c r="M2" s="1645"/>
      <c r="N2" s="1646"/>
      <c r="O2" s="1646"/>
      <c r="P2" s="1646"/>
      <c r="Q2" s="1646"/>
      <c r="R2" s="1646"/>
      <c r="S2" s="1646"/>
      <c r="T2" s="1646"/>
      <c r="U2" s="1646"/>
      <c r="V2" s="1646"/>
      <c r="W2" s="1646"/>
      <c r="X2" s="1645"/>
      <c r="Y2" s="1646"/>
      <c r="Z2" s="1646"/>
      <c r="AA2" s="1646"/>
      <c r="AB2" s="1646"/>
      <c r="AC2" s="1646"/>
      <c r="AD2" s="1646"/>
      <c r="AE2" s="1646"/>
      <c r="AF2" s="1646"/>
      <c r="AG2" s="1646"/>
      <c r="AH2" s="1646"/>
      <c r="AI2" s="1645"/>
      <c r="AJ2" s="1646"/>
      <c r="AK2" s="1646"/>
      <c r="AL2" s="1646"/>
      <c r="AM2" s="1646"/>
      <c r="AN2" s="1646"/>
      <c r="AO2" s="1646"/>
      <c r="AP2" s="1646"/>
      <c r="AQ2" s="1646"/>
      <c r="AR2" s="1646"/>
      <c r="AS2" s="1646"/>
      <c r="AT2" s="1645"/>
      <c r="AU2" s="1646"/>
      <c r="AV2" s="1646"/>
      <c r="AW2" s="1646"/>
      <c r="AX2" s="1646"/>
      <c r="AY2" s="1646"/>
      <c r="AZ2" s="1646"/>
      <c r="BA2" s="1646"/>
      <c r="BB2" s="1646"/>
      <c r="BC2" s="1646"/>
      <c r="BD2" s="1646"/>
      <c r="BE2" s="1645"/>
      <c r="BF2" s="1646"/>
      <c r="BG2" s="1646"/>
      <c r="BH2" s="1646"/>
      <c r="BI2" s="1646"/>
      <c r="BJ2" s="1646"/>
      <c r="BK2" s="1646"/>
      <c r="BL2" s="1646"/>
      <c r="BM2" s="1646"/>
      <c r="BN2" s="1646"/>
      <c r="BO2" s="1646"/>
      <c r="BP2" s="1645"/>
      <c r="BQ2" s="1646"/>
      <c r="BR2" s="1646"/>
      <c r="BS2" s="1646"/>
      <c r="BT2" s="1646"/>
      <c r="BU2" s="1646"/>
      <c r="BV2" s="1646"/>
      <c r="BW2" s="1646"/>
      <c r="BX2" s="1646"/>
      <c r="BY2" s="1646"/>
      <c r="BZ2" s="1646"/>
      <c r="CA2" s="1645"/>
      <c r="CB2" s="1646"/>
      <c r="CC2" s="1646"/>
      <c r="CD2" s="1646"/>
      <c r="CE2" s="1646"/>
      <c r="CF2" s="1646"/>
      <c r="CG2" s="1646"/>
      <c r="CH2" s="1646"/>
      <c r="CI2" s="1646"/>
      <c r="CJ2" s="1646"/>
      <c r="CK2" s="1646"/>
      <c r="CL2" s="1645"/>
      <c r="CM2" s="1646"/>
      <c r="CN2" s="1646"/>
      <c r="CO2" s="1646"/>
      <c r="CP2" s="1646"/>
      <c r="CQ2" s="1646"/>
      <c r="CR2" s="1646"/>
      <c r="CS2" s="1646"/>
      <c r="CT2" s="1646"/>
      <c r="CU2" s="1646"/>
      <c r="CV2" s="1646"/>
      <c r="CW2" s="1645"/>
      <c r="CX2" s="1646"/>
      <c r="CY2" s="1646"/>
      <c r="CZ2" s="1646"/>
      <c r="DA2" s="1646"/>
      <c r="DB2" s="1646"/>
      <c r="DC2" s="1646"/>
      <c r="DD2" s="1646"/>
      <c r="DE2" s="1646"/>
      <c r="DF2" s="1646"/>
      <c r="DG2" s="1646"/>
      <c r="DH2" s="1646"/>
      <c r="DI2" s="1646"/>
      <c r="DJ2" s="1646"/>
      <c r="DK2" s="1646"/>
      <c r="DL2" s="1646"/>
      <c r="DM2" s="1646"/>
      <c r="DN2" s="1646"/>
      <c r="DO2" s="1646"/>
      <c r="DP2" s="1646"/>
      <c r="DQ2" s="1646"/>
      <c r="DR2" s="1646"/>
      <c r="DS2" s="1646"/>
      <c r="DT2" s="1646"/>
    </row>
    <row r="3" spans="1:133" ht="13.8" thickBot="1">
      <c r="B3" s="1085" t="s">
        <v>65</v>
      </c>
      <c r="C3" s="2529" t="s">
        <v>1700</v>
      </c>
      <c r="D3" s="2529"/>
      <c r="E3" s="2529"/>
      <c r="F3" s="2529"/>
      <c r="G3" s="2529"/>
      <c r="H3" s="2529"/>
      <c r="I3" s="2529"/>
      <c r="J3" s="2529"/>
      <c r="K3" s="2529"/>
      <c r="L3" s="1648" t="s">
        <v>72</v>
      </c>
      <c r="N3" s="2529" t="s">
        <v>1700</v>
      </c>
      <c r="O3" s="2529"/>
      <c r="P3" s="2529"/>
      <c r="Q3" s="2529"/>
      <c r="R3" s="2529"/>
      <c r="S3" s="2529"/>
      <c r="T3" s="2529"/>
      <c r="U3" s="2529"/>
      <c r="V3" s="2529"/>
      <c r="W3" s="1648" t="s">
        <v>73</v>
      </c>
      <c r="Y3" s="2529" t="s">
        <v>1700</v>
      </c>
      <c r="Z3" s="2529"/>
      <c r="AA3" s="2529"/>
      <c r="AB3" s="2529"/>
      <c r="AC3" s="2529"/>
      <c r="AD3" s="2529"/>
      <c r="AE3" s="2529"/>
      <c r="AF3" s="2529"/>
      <c r="AG3" s="2529"/>
      <c r="AH3" s="1648" t="s">
        <v>74</v>
      </c>
      <c r="AJ3" s="2529" t="s">
        <v>1700</v>
      </c>
      <c r="AK3" s="2529"/>
      <c r="AL3" s="2529"/>
      <c r="AM3" s="2529"/>
      <c r="AN3" s="2529"/>
      <c r="AO3" s="2529"/>
      <c r="AP3" s="2529"/>
      <c r="AQ3" s="2529"/>
      <c r="AR3" s="2529"/>
      <c r="AS3" s="1648" t="s">
        <v>75</v>
      </c>
      <c r="AU3" s="2529" t="s">
        <v>1700</v>
      </c>
      <c r="AV3" s="2529"/>
      <c r="AW3" s="2529"/>
      <c r="AX3" s="2529"/>
      <c r="AY3" s="2529"/>
      <c r="AZ3" s="2529"/>
      <c r="BA3" s="2529"/>
      <c r="BB3" s="2529"/>
      <c r="BC3" s="2529"/>
      <c r="BD3" s="1648" t="s">
        <v>76</v>
      </c>
      <c r="BF3" s="2529" t="s">
        <v>1700</v>
      </c>
      <c r="BG3" s="2529"/>
      <c r="BH3" s="2529"/>
      <c r="BI3" s="2529"/>
      <c r="BJ3" s="2529"/>
      <c r="BK3" s="2529"/>
      <c r="BL3" s="2529"/>
      <c r="BM3" s="2529"/>
      <c r="BN3" s="2529"/>
      <c r="BO3" s="1648" t="s">
        <v>77</v>
      </c>
      <c r="BQ3" s="2529" t="s">
        <v>1700</v>
      </c>
      <c r="BR3" s="2529"/>
      <c r="BS3" s="2529"/>
      <c r="BT3" s="2529"/>
      <c r="BU3" s="2529"/>
      <c r="BV3" s="2529"/>
      <c r="BW3" s="2529"/>
      <c r="BX3" s="2529"/>
      <c r="BY3" s="2529"/>
      <c r="BZ3" s="1648" t="s">
        <v>78</v>
      </c>
      <c r="CB3" s="2529" t="s">
        <v>1700</v>
      </c>
      <c r="CC3" s="2529"/>
      <c r="CD3" s="2529"/>
      <c r="CE3" s="2529"/>
      <c r="CF3" s="2529"/>
      <c r="CG3" s="2529"/>
      <c r="CH3" s="2529"/>
      <c r="CI3" s="2529"/>
      <c r="CJ3" s="2529"/>
      <c r="CK3" s="1648" t="s">
        <v>79</v>
      </c>
      <c r="CM3" s="2529" t="s">
        <v>1700</v>
      </c>
      <c r="CN3" s="2529"/>
      <c r="CO3" s="2529"/>
      <c r="CP3" s="2529"/>
      <c r="CQ3" s="2529"/>
      <c r="CR3" s="2529"/>
      <c r="CS3" s="2529"/>
      <c r="CT3" s="2529"/>
      <c r="CU3" s="2529"/>
      <c r="CV3" s="1648" t="s">
        <v>80</v>
      </c>
      <c r="CX3" s="2529" t="s">
        <v>1700</v>
      </c>
      <c r="CY3" s="2529"/>
      <c r="CZ3" s="2529"/>
      <c r="DA3" s="2529"/>
      <c r="DB3" s="2529"/>
      <c r="DC3" s="2529"/>
      <c r="DD3" s="2529"/>
      <c r="DE3" s="2529"/>
      <c r="DF3" s="2529"/>
      <c r="DG3" s="1648" t="s">
        <v>81</v>
      </c>
      <c r="DI3" s="2529" t="s">
        <v>1700</v>
      </c>
      <c r="DJ3" s="2529"/>
      <c r="DK3" s="2529"/>
      <c r="DL3" s="2529"/>
      <c r="DM3" s="2529"/>
      <c r="DN3" s="2529"/>
      <c r="DO3" s="2529"/>
      <c r="DP3" s="2529"/>
      <c r="DQ3" s="2529"/>
      <c r="DR3" s="1648" t="s">
        <v>82</v>
      </c>
      <c r="DT3" s="2529" t="s">
        <v>1700</v>
      </c>
      <c r="DU3" s="2529"/>
      <c r="DV3" s="2529"/>
      <c r="DW3" s="2529"/>
      <c r="DX3" s="2529"/>
      <c r="DY3" s="2529"/>
      <c r="DZ3" s="2529"/>
      <c r="EA3" s="2529"/>
      <c r="EB3" s="2529"/>
      <c r="EC3" s="1648" t="s">
        <v>84</v>
      </c>
    </row>
    <row r="4" spans="1:133" hidden="1">
      <c r="B4" s="1575"/>
      <c r="C4" s="1694" t="s">
        <v>59</v>
      </c>
      <c r="D4" s="1694" t="s">
        <v>60</v>
      </c>
      <c r="E4" s="1694" t="s">
        <v>61</v>
      </c>
      <c r="F4" s="1694" t="s">
        <v>62</v>
      </c>
      <c r="G4" s="1694" t="s">
        <v>63</v>
      </c>
      <c r="H4" s="1694" t="s">
        <v>64</v>
      </c>
      <c r="I4" s="1694" t="s">
        <v>1718</v>
      </c>
      <c r="J4" s="1694" t="s">
        <v>157</v>
      </c>
      <c r="K4" s="1694" t="s">
        <v>1719</v>
      </c>
      <c r="L4" s="1694" t="s">
        <v>1720</v>
      </c>
      <c r="N4" s="1694" t="s">
        <v>59</v>
      </c>
      <c r="O4" s="1694" t="s">
        <v>60</v>
      </c>
      <c r="P4" s="1694" t="s">
        <v>61</v>
      </c>
      <c r="Q4" s="1694" t="s">
        <v>62</v>
      </c>
      <c r="R4" s="1694" t="s">
        <v>63</v>
      </c>
      <c r="S4" s="1694" t="s">
        <v>64</v>
      </c>
      <c r="T4" s="1694" t="s">
        <v>1718</v>
      </c>
      <c r="U4" s="1694" t="s">
        <v>157</v>
      </c>
      <c r="V4" s="1694" t="s">
        <v>1719</v>
      </c>
      <c r="W4" s="1694" t="s">
        <v>1720</v>
      </c>
      <c r="Y4" s="1694" t="s">
        <v>59</v>
      </c>
      <c r="Z4" s="1694" t="s">
        <v>60</v>
      </c>
      <c r="AA4" s="1694" t="s">
        <v>61</v>
      </c>
      <c r="AB4" s="1694" t="s">
        <v>62</v>
      </c>
      <c r="AC4" s="1694" t="s">
        <v>63</v>
      </c>
      <c r="AD4" s="1694" t="s">
        <v>64</v>
      </c>
      <c r="AE4" s="1694" t="s">
        <v>1718</v>
      </c>
      <c r="AF4" s="1694" t="s">
        <v>157</v>
      </c>
      <c r="AG4" s="1694" t="s">
        <v>1719</v>
      </c>
      <c r="AH4" s="1694" t="s">
        <v>1720</v>
      </c>
      <c r="AJ4" s="1694" t="s">
        <v>59</v>
      </c>
      <c r="AK4" s="1694" t="s">
        <v>60</v>
      </c>
      <c r="AL4" s="1694" t="s">
        <v>61</v>
      </c>
      <c r="AM4" s="1694" t="s">
        <v>62</v>
      </c>
      <c r="AN4" s="1694" t="s">
        <v>63</v>
      </c>
      <c r="AO4" s="1694" t="s">
        <v>64</v>
      </c>
      <c r="AP4" s="1694" t="s">
        <v>1718</v>
      </c>
      <c r="AQ4" s="1694" t="s">
        <v>157</v>
      </c>
      <c r="AR4" s="1694" t="s">
        <v>1719</v>
      </c>
      <c r="AS4" s="1694" t="s">
        <v>1720</v>
      </c>
      <c r="AU4" s="1694" t="s">
        <v>59</v>
      </c>
      <c r="AV4" s="1694" t="s">
        <v>60</v>
      </c>
      <c r="AW4" s="1694" t="s">
        <v>61</v>
      </c>
      <c r="AX4" s="1694" t="s">
        <v>62</v>
      </c>
      <c r="AY4" s="1694" t="s">
        <v>63</v>
      </c>
      <c r="AZ4" s="1694" t="s">
        <v>64</v>
      </c>
      <c r="BA4" s="1694" t="s">
        <v>1718</v>
      </c>
      <c r="BB4" s="1694" t="s">
        <v>157</v>
      </c>
      <c r="BC4" s="1694" t="s">
        <v>1719</v>
      </c>
      <c r="BD4" s="1694" t="s">
        <v>1720</v>
      </c>
      <c r="BF4" s="1694" t="s">
        <v>59</v>
      </c>
      <c r="BG4" s="1694" t="s">
        <v>60</v>
      </c>
      <c r="BH4" s="1694" t="s">
        <v>61</v>
      </c>
      <c r="BI4" s="1694" t="s">
        <v>62</v>
      </c>
      <c r="BJ4" s="1694" t="s">
        <v>63</v>
      </c>
      <c r="BK4" s="1694" t="s">
        <v>64</v>
      </c>
      <c r="BL4" s="1694" t="s">
        <v>1718</v>
      </c>
      <c r="BM4" s="1694" t="s">
        <v>157</v>
      </c>
      <c r="BN4" s="1694" t="s">
        <v>1719</v>
      </c>
      <c r="BO4" s="1694" t="s">
        <v>1720</v>
      </c>
      <c r="BQ4" s="1694" t="s">
        <v>59</v>
      </c>
      <c r="BR4" s="1694" t="s">
        <v>60</v>
      </c>
      <c r="BS4" s="1694" t="s">
        <v>61</v>
      </c>
      <c r="BT4" s="1694" t="s">
        <v>62</v>
      </c>
      <c r="BU4" s="1694" t="s">
        <v>63</v>
      </c>
      <c r="BV4" s="1694" t="s">
        <v>64</v>
      </c>
      <c r="BW4" s="1694" t="s">
        <v>1718</v>
      </c>
      <c r="BX4" s="1694" t="s">
        <v>157</v>
      </c>
      <c r="BY4" s="1694" t="s">
        <v>1719</v>
      </c>
      <c r="BZ4" s="1694" t="s">
        <v>1720</v>
      </c>
      <c r="CB4" s="1694" t="s">
        <v>59</v>
      </c>
      <c r="CC4" s="1694" t="s">
        <v>60</v>
      </c>
      <c r="CD4" s="1694" t="s">
        <v>61</v>
      </c>
      <c r="CE4" s="1694" t="s">
        <v>62</v>
      </c>
      <c r="CF4" s="1694" t="s">
        <v>63</v>
      </c>
      <c r="CG4" s="1694" t="s">
        <v>64</v>
      </c>
      <c r="CH4" s="1694" t="s">
        <v>1718</v>
      </c>
      <c r="CI4" s="1694" t="s">
        <v>157</v>
      </c>
      <c r="CJ4" s="1694" t="s">
        <v>1719</v>
      </c>
      <c r="CK4" s="1694" t="s">
        <v>1720</v>
      </c>
      <c r="CM4" s="1694" t="s">
        <v>59</v>
      </c>
      <c r="CN4" s="1694" t="s">
        <v>60</v>
      </c>
      <c r="CO4" s="1694" t="s">
        <v>61</v>
      </c>
      <c r="CP4" s="1694" t="s">
        <v>62</v>
      </c>
      <c r="CQ4" s="1694" t="s">
        <v>63</v>
      </c>
      <c r="CR4" s="1694" t="s">
        <v>64</v>
      </c>
      <c r="CS4" s="1694" t="s">
        <v>1718</v>
      </c>
      <c r="CT4" s="1694" t="s">
        <v>157</v>
      </c>
      <c r="CU4" s="1694" t="s">
        <v>1719</v>
      </c>
      <c r="CV4" s="1694" t="s">
        <v>1720</v>
      </c>
      <c r="CX4" s="1694" t="s">
        <v>59</v>
      </c>
      <c r="CY4" s="1694" t="s">
        <v>60</v>
      </c>
      <c r="CZ4" s="1694" t="s">
        <v>61</v>
      </c>
      <c r="DA4" s="1694" t="s">
        <v>62</v>
      </c>
      <c r="DB4" s="1694" t="s">
        <v>63</v>
      </c>
      <c r="DC4" s="1694" t="s">
        <v>64</v>
      </c>
      <c r="DD4" s="1694" t="s">
        <v>1718</v>
      </c>
      <c r="DE4" s="1694" t="s">
        <v>157</v>
      </c>
      <c r="DF4" s="1694" t="s">
        <v>1719</v>
      </c>
      <c r="DG4" s="1694" t="s">
        <v>1720</v>
      </c>
      <c r="DI4" s="1694" t="s">
        <v>59</v>
      </c>
      <c r="DJ4" s="1694" t="s">
        <v>60</v>
      </c>
      <c r="DK4" s="1694" t="s">
        <v>61</v>
      </c>
      <c r="DL4" s="1694" t="s">
        <v>62</v>
      </c>
      <c r="DM4" s="1694" t="s">
        <v>63</v>
      </c>
      <c r="DN4" s="1694" t="s">
        <v>64</v>
      </c>
      <c r="DO4" s="1694" t="s">
        <v>1718</v>
      </c>
      <c r="DP4" s="1694" t="s">
        <v>157</v>
      </c>
      <c r="DQ4" s="1694" t="s">
        <v>1719</v>
      </c>
      <c r="DR4" s="1694" t="s">
        <v>1720</v>
      </c>
      <c r="DT4" s="1694" t="s">
        <v>59</v>
      </c>
      <c r="DU4" s="1694" t="s">
        <v>60</v>
      </c>
      <c r="DV4" s="1694" t="s">
        <v>61</v>
      </c>
      <c r="DW4" s="1694" t="s">
        <v>62</v>
      </c>
      <c r="DX4" s="1694" t="s">
        <v>63</v>
      </c>
      <c r="DY4" s="1694" t="s">
        <v>64</v>
      </c>
      <c r="DZ4" s="1694" t="s">
        <v>1718</v>
      </c>
      <c r="EA4" s="1694" t="s">
        <v>157</v>
      </c>
      <c r="EB4" s="1694" t="s">
        <v>1719</v>
      </c>
      <c r="EC4" s="1694" t="s">
        <v>1720</v>
      </c>
    </row>
    <row r="5" spans="1:133" ht="53.4" thickBot="1">
      <c r="B5" s="1791" t="s">
        <v>1670</v>
      </c>
      <c r="C5" s="1698">
        <v>0</v>
      </c>
      <c r="D5" s="1698">
        <v>0.1</v>
      </c>
      <c r="E5" s="1698">
        <v>0.2</v>
      </c>
      <c r="F5" s="1699">
        <v>0.35</v>
      </c>
      <c r="G5" s="1698">
        <v>0.5</v>
      </c>
      <c r="H5" s="1698">
        <v>0.75</v>
      </c>
      <c r="I5" s="1699">
        <v>0.85</v>
      </c>
      <c r="J5" s="1698">
        <v>1</v>
      </c>
      <c r="K5" s="1792" t="s">
        <v>1653</v>
      </c>
      <c r="L5" s="1332" t="s">
        <v>1701</v>
      </c>
      <c r="N5" s="1698">
        <v>0</v>
      </c>
      <c r="O5" s="1698">
        <v>0.1</v>
      </c>
      <c r="P5" s="1698">
        <v>0.2</v>
      </c>
      <c r="Q5" s="1699">
        <v>0.35</v>
      </c>
      <c r="R5" s="1698">
        <v>0.5</v>
      </c>
      <c r="S5" s="1698">
        <v>0.75</v>
      </c>
      <c r="T5" s="1699">
        <v>0.85</v>
      </c>
      <c r="U5" s="1698">
        <v>1</v>
      </c>
      <c r="V5" s="1792" t="s">
        <v>1653</v>
      </c>
      <c r="W5" s="1332" t="s">
        <v>1701</v>
      </c>
      <c r="Y5" s="1698">
        <v>0</v>
      </c>
      <c r="Z5" s="1698">
        <v>0.1</v>
      </c>
      <c r="AA5" s="1698">
        <v>0.2</v>
      </c>
      <c r="AB5" s="1699">
        <v>0.35</v>
      </c>
      <c r="AC5" s="1698">
        <v>0.5</v>
      </c>
      <c r="AD5" s="1698">
        <v>0.75</v>
      </c>
      <c r="AE5" s="1699">
        <v>0.85</v>
      </c>
      <c r="AF5" s="1698">
        <v>1</v>
      </c>
      <c r="AG5" s="1792" t="s">
        <v>1653</v>
      </c>
      <c r="AH5" s="1332" t="s">
        <v>1701</v>
      </c>
      <c r="AJ5" s="1698">
        <v>0</v>
      </c>
      <c r="AK5" s="1698">
        <v>0.1</v>
      </c>
      <c r="AL5" s="1698">
        <v>0.2</v>
      </c>
      <c r="AM5" s="1699">
        <v>0.35</v>
      </c>
      <c r="AN5" s="1698">
        <v>0.5</v>
      </c>
      <c r="AO5" s="1698">
        <v>0.75</v>
      </c>
      <c r="AP5" s="1699">
        <v>0.85</v>
      </c>
      <c r="AQ5" s="1698">
        <v>1</v>
      </c>
      <c r="AR5" s="1792" t="s">
        <v>1653</v>
      </c>
      <c r="AS5" s="1332" t="s">
        <v>1701</v>
      </c>
      <c r="AU5" s="1698">
        <v>0</v>
      </c>
      <c r="AV5" s="1698">
        <v>0.1</v>
      </c>
      <c r="AW5" s="1698">
        <v>0.2</v>
      </c>
      <c r="AX5" s="1699">
        <v>0.35</v>
      </c>
      <c r="AY5" s="1698">
        <v>0.5</v>
      </c>
      <c r="AZ5" s="1698">
        <v>0.75</v>
      </c>
      <c r="BA5" s="1699">
        <v>0.85</v>
      </c>
      <c r="BB5" s="1698">
        <v>1</v>
      </c>
      <c r="BC5" s="1792" t="s">
        <v>1653</v>
      </c>
      <c r="BD5" s="1332" t="s">
        <v>1701</v>
      </c>
      <c r="BF5" s="1698">
        <v>0</v>
      </c>
      <c r="BG5" s="1698">
        <v>0.1</v>
      </c>
      <c r="BH5" s="1698">
        <v>0.2</v>
      </c>
      <c r="BI5" s="1699">
        <v>0.35</v>
      </c>
      <c r="BJ5" s="1698">
        <v>0.5</v>
      </c>
      <c r="BK5" s="1698">
        <v>0.75</v>
      </c>
      <c r="BL5" s="1699">
        <v>0.85</v>
      </c>
      <c r="BM5" s="1698">
        <v>1</v>
      </c>
      <c r="BN5" s="1792" t="s">
        <v>1653</v>
      </c>
      <c r="BO5" s="1332" t="s">
        <v>1701</v>
      </c>
      <c r="BQ5" s="1698">
        <v>0</v>
      </c>
      <c r="BR5" s="1698">
        <v>0.1</v>
      </c>
      <c r="BS5" s="1698">
        <v>0.2</v>
      </c>
      <c r="BT5" s="1699">
        <v>0.35</v>
      </c>
      <c r="BU5" s="1698">
        <v>0.5</v>
      </c>
      <c r="BV5" s="1698">
        <v>0.75</v>
      </c>
      <c r="BW5" s="1699">
        <v>0.85</v>
      </c>
      <c r="BX5" s="1698">
        <v>1</v>
      </c>
      <c r="BY5" s="1792" t="s">
        <v>1653</v>
      </c>
      <c r="BZ5" s="1332" t="s">
        <v>1701</v>
      </c>
      <c r="CB5" s="1698">
        <v>0</v>
      </c>
      <c r="CC5" s="1698">
        <v>0.1</v>
      </c>
      <c r="CD5" s="1698">
        <v>0.2</v>
      </c>
      <c r="CE5" s="1699">
        <v>0.35</v>
      </c>
      <c r="CF5" s="1698">
        <v>0.5</v>
      </c>
      <c r="CG5" s="1698">
        <v>0.75</v>
      </c>
      <c r="CH5" s="1699">
        <v>0.85</v>
      </c>
      <c r="CI5" s="1698">
        <v>1</v>
      </c>
      <c r="CJ5" s="1792" t="s">
        <v>1653</v>
      </c>
      <c r="CK5" s="1332" t="s">
        <v>1701</v>
      </c>
      <c r="CM5" s="1698">
        <v>0</v>
      </c>
      <c r="CN5" s="1698">
        <v>0.1</v>
      </c>
      <c r="CO5" s="1698">
        <v>0.2</v>
      </c>
      <c r="CP5" s="1699">
        <v>0.35</v>
      </c>
      <c r="CQ5" s="1698">
        <v>0.5</v>
      </c>
      <c r="CR5" s="1698">
        <v>0.75</v>
      </c>
      <c r="CS5" s="1699">
        <v>0.85</v>
      </c>
      <c r="CT5" s="1698">
        <v>1</v>
      </c>
      <c r="CU5" s="1792" t="s">
        <v>1653</v>
      </c>
      <c r="CV5" s="1332" t="s">
        <v>1701</v>
      </c>
      <c r="CX5" s="1698">
        <v>0</v>
      </c>
      <c r="CY5" s="1698">
        <v>0.1</v>
      </c>
      <c r="CZ5" s="1698">
        <v>0.2</v>
      </c>
      <c r="DA5" s="1699">
        <v>0.35</v>
      </c>
      <c r="DB5" s="1698">
        <v>0.5</v>
      </c>
      <c r="DC5" s="1698">
        <v>0.75</v>
      </c>
      <c r="DD5" s="1699">
        <v>0.85</v>
      </c>
      <c r="DE5" s="1698">
        <v>1</v>
      </c>
      <c r="DF5" s="1792" t="s">
        <v>1653</v>
      </c>
      <c r="DG5" s="1332" t="s">
        <v>1701</v>
      </c>
      <c r="DI5" s="1698">
        <v>0</v>
      </c>
      <c r="DJ5" s="1698">
        <v>0.1</v>
      </c>
      <c r="DK5" s="1698">
        <v>0.2</v>
      </c>
      <c r="DL5" s="1699">
        <v>0.35</v>
      </c>
      <c r="DM5" s="1698">
        <v>0.5</v>
      </c>
      <c r="DN5" s="1698">
        <v>0.75</v>
      </c>
      <c r="DO5" s="1699">
        <v>0.85</v>
      </c>
      <c r="DP5" s="1698">
        <v>1</v>
      </c>
      <c r="DQ5" s="1792" t="s">
        <v>1653</v>
      </c>
      <c r="DR5" s="1332" t="s">
        <v>1701</v>
      </c>
      <c r="DT5" s="1698">
        <v>0</v>
      </c>
      <c r="DU5" s="1698">
        <v>0.1</v>
      </c>
      <c r="DV5" s="1698">
        <v>0.2</v>
      </c>
      <c r="DW5" s="1699">
        <v>0.35</v>
      </c>
      <c r="DX5" s="1698">
        <v>0.5</v>
      </c>
      <c r="DY5" s="1698">
        <v>0.75</v>
      </c>
      <c r="DZ5" s="1699">
        <v>0.85</v>
      </c>
      <c r="EA5" s="1698">
        <v>1</v>
      </c>
      <c r="EB5" s="1792" t="s">
        <v>1653</v>
      </c>
      <c r="EC5" s="1332" t="s">
        <v>1701</v>
      </c>
    </row>
    <row r="6" spans="1:133">
      <c r="A6" s="1575"/>
      <c r="B6" s="1663" t="s">
        <v>1677</v>
      </c>
      <c r="C6" s="1700">
        <v>614559</v>
      </c>
      <c r="D6" s="1700">
        <v>0</v>
      </c>
      <c r="E6" s="1700">
        <v>3873</v>
      </c>
      <c r="F6" s="1342">
        <v>0</v>
      </c>
      <c r="G6" s="1700">
        <v>18561</v>
      </c>
      <c r="H6" s="1700">
        <v>0</v>
      </c>
      <c r="I6" s="1342">
        <v>0</v>
      </c>
      <c r="J6" s="1700">
        <v>7184</v>
      </c>
      <c r="K6" s="1639">
        <v>1758</v>
      </c>
      <c r="L6" s="1793">
        <v>645935</v>
      </c>
      <c r="N6" s="1700">
        <v>542600</v>
      </c>
      <c r="O6" s="1700">
        <v>0</v>
      </c>
      <c r="P6" s="1700">
        <v>4267</v>
      </c>
      <c r="Q6" s="1342">
        <v>0</v>
      </c>
      <c r="R6" s="1700">
        <v>20807</v>
      </c>
      <c r="S6" s="1700">
        <v>0</v>
      </c>
      <c r="T6" s="1342">
        <v>0</v>
      </c>
      <c r="U6" s="1700">
        <v>7674</v>
      </c>
      <c r="V6" s="1639">
        <v>1777</v>
      </c>
      <c r="W6" s="1793">
        <v>577125</v>
      </c>
      <c r="Y6" s="1700">
        <v>521169</v>
      </c>
      <c r="Z6" s="1700">
        <v>0</v>
      </c>
      <c r="AA6" s="1700">
        <v>3939</v>
      </c>
      <c r="AB6" s="1342">
        <v>0</v>
      </c>
      <c r="AC6" s="1700">
        <v>19583</v>
      </c>
      <c r="AD6" s="1700">
        <v>0</v>
      </c>
      <c r="AE6" s="1342">
        <v>0</v>
      </c>
      <c r="AF6" s="1700">
        <v>7725</v>
      </c>
      <c r="AG6" s="1639">
        <v>1574</v>
      </c>
      <c r="AH6" s="1793">
        <v>553990</v>
      </c>
      <c r="AJ6" s="1700">
        <v>461538</v>
      </c>
      <c r="AK6" s="1700">
        <v>0</v>
      </c>
      <c r="AL6" s="1700">
        <v>571</v>
      </c>
      <c r="AM6" s="1342">
        <v>0</v>
      </c>
      <c r="AN6" s="1700">
        <v>20676</v>
      </c>
      <c r="AO6" s="1700">
        <v>0</v>
      </c>
      <c r="AP6" s="1342">
        <v>0</v>
      </c>
      <c r="AQ6" s="1700">
        <v>5064</v>
      </c>
      <c r="AR6" s="1639">
        <v>1575</v>
      </c>
      <c r="AS6" s="1793">
        <v>489424</v>
      </c>
      <c r="AU6" s="1700">
        <v>475350</v>
      </c>
      <c r="AV6" s="1700">
        <v>0</v>
      </c>
      <c r="AW6" s="1700">
        <v>2436</v>
      </c>
      <c r="AX6" s="1342">
        <v>0</v>
      </c>
      <c r="AY6" s="1700">
        <v>20437</v>
      </c>
      <c r="AZ6" s="1700">
        <v>0</v>
      </c>
      <c r="BA6" s="1342">
        <v>0</v>
      </c>
      <c r="BB6" s="1700">
        <v>3731</v>
      </c>
      <c r="BC6" s="1639">
        <v>1447</v>
      </c>
      <c r="BD6" s="1793">
        <v>503401</v>
      </c>
      <c r="BF6" s="1700">
        <v>449656</v>
      </c>
      <c r="BG6" s="1700">
        <v>0</v>
      </c>
      <c r="BH6" s="1700">
        <v>1702</v>
      </c>
      <c r="BI6" s="1342">
        <v>0</v>
      </c>
      <c r="BJ6" s="1700">
        <v>16348</v>
      </c>
      <c r="BK6" s="1700">
        <v>0</v>
      </c>
      <c r="BL6" s="1342">
        <v>0</v>
      </c>
      <c r="BM6" s="1700">
        <v>4468</v>
      </c>
      <c r="BN6" s="1639">
        <v>1594</v>
      </c>
      <c r="BO6" s="1793">
        <v>473768</v>
      </c>
      <c r="BQ6" s="1700">
        <v>448985</v>
      </c>
      <c r="BR6" s="1700">
        <v>0</v>
      </c>
      <c r="BS6" s="1700">
        <v>1454</v>
      </c>
      <c r="BT6" s="1342">
        <v>0</v>
      </c>
      <c r="BU6" s="1700">
        <v>18746</v>
      </c>
      <c r="BV6" s="1700">
        <v>0</v>
      </c>
      <c r="BW6" s="1342">
        <v>0</v>
      </c>
      <c r="BX6" s="1700">
        <v>4959</v>
      </c>
      <c r="BY6" s="1639">
        <v>2201</v>
      </c>
      <c r="BZ6" s="1793">
        <v>476345</v>
      </c>
      <c r="CB6" s="1700">
        <v>466900</v>
      </c>
      <c r="CC6" s="1700">
        <v>0</v>
      </c>
      <c r="CD6" s="1700">
        <v>1212</v>
      </c>
      <c r="CE6" s="1342">
        <v>0</v>
      </c>
      <c r="CF6" s="1700">
        <v>18519</v>
      </c>
      <c r="CG6" s="1700">
        <v>0</v>
      </c>
      <c r="CH6" s="1342">
        <v>0</v>
      </c>
      <c r="CI6" s="1700">
        <v>4346</v>
      </c>
      <c r="CJ6" s="1639">
        <v>1791</v>
      </c>
      <c r="CK6" s="1793">
        <v>492768</v>
      </c>
      <c r="CM6" s="1700">
        <v>475708</v>
      </c>
      <c r="CN6" s="1700">
        <v>0</v>
      </c>
      <c r="CO6" s="1700">
        <v>1169</v>
      </c>
      <c r="CP6" s="1342">
        <v>0</v>
      </c>
      <c r="CQ6" s="1700">
        <v>17470</v>
      </c>
      <c r="CR6" s="1700">
        <v>0</v>
      </c>
      <c r="CS6" s="1342">
        <v>0</v>
      </c>
      <c r="CT6" s="1700">
        <v>3875</v>
      </c>
      <c r="CU6" s="1639">
        <v>1413</v>
      </c>
      <c r="CV6" s="1793">
        <v>499635</v>
      </c>
      <c r="CX6" s="1700">
        <v>507180</v>
      </c>
      <c r="CY6" s="1700">
        <v>0</v>
      </c>
      <c r="CZ6" s="1700">
        <v>172</v>
      </c>
      <c r="DA6" s="1342">
        <v>0</v>
      </c>
      <c r="DB6" s="1700">
        <v>18559</v>
      </c>
      <c r="DC6" s="1700">
        <v>0</v>
      </c>
      <c r="DD6" s="1342">
        <v>0</v>
      </c>
      <c r="DE6" s="1700">
        <v>3526</v>
      </c>
      <c r="DF6" s="1639">
        <v>1805</v>
      </c>
      <c r="DG6" s="1793">
        <v>531242</v>
      </c>
      <c r="DI6" s="1700">
        <v>484367</v>
      </c>
      <c r="DJ6" s="1700">
        <v>0</v>
      </c>
      <c r="DK6" s="1700">
        <v>1841</v>
      </c>
      <c r="DL6" s="1342">
        <v>0</v>
      </c>
      <c r="DM6" s="1700">
        <v>16229</v>
      </c>
      <c r="DN6" s="1700">
        <v>0</v>
      </c>
      <c r="DO6" s="1342">
        <v>0</v>
      </c>
      <c r="DP6" s="1700">
        <v>3824</v>
      </c>
      <c r="DQ6" s="1639">
        <v>1364</v>
      </c>
      <c r="DR6" s="1793">
        <v>507625</v>
      </c>
      <c r="DT6" s="1700">
        <v>415457</v>
      </c>
      <c r="DU6" s="1700">
        <v>0</v>
      </c>
      <c r="DV6" s="1700">
        <v>1013</v>
      </c>
      <c r="DW6" s="1342">
        <v>0</v>
      </c>
      <c r="DX6" s="1700">
        <v>13574</v>
      </c>
      <c r="DY6" s="1700">
        <v>0</v>
      </c>
      <c r="DZ6" s="1342">
        <v>0</v>
      </c>
      <c r="EA6" s="1700">
        <v>2480</v>
      </c>
      <c r="EB6" s="1639">
        <v>2</v>
      </c>
      <c r="EC6" s="1793">
        <v>432526</v>
      </c>
    </row>
    <row r="7" spans="1:133">
      <c r="A7" s="1575"/>
      <c r="B7" s="1663" t="s">
        <v>1678</v>
      </c>
      <c r="C7" s="1336">
        <v>18</v>
      </c>
      <c r="D7" s="1336">
        <v>0</v>
      </c>
      <c r="E7" s="1336">
        <v>0</v>
      </c>
      <c r="F7" s="1336">
        <v>0</v>
      </c>
      <c r="G7" s="1336">
        <v>33</v>
      </c>
      <c r="H7" s="1336">
        <v>0</v>
      </c>
      <c r="I7" s="1336">
        <v>2154</v>
      </c>
      <c r="J7" s="1336">
        <v>1827</v>
      </c>
      <c r="K7" s="1794">
        <v>0</v>
      </c>
      <c r="L7" s="1795">
        <v>4032</v>
      </c>
      <c r="N7" s="1336">
        <v>5</v>
      </c>
      <c r="O7" s="1336">
        <v>0</v>
      </c>
      <c r="P7" s="1336">
        <v>88</v>
      </c>
      <c r="Q7" s="1336">
        <v>0</v>
      </c>
      <c r="R7" s="1336">
        <v>205</v>
      </c>
      <c r="S7" s="1336">
        <v>0</v>
      </c>
      <c r="T7" s="1336">
        <v>2284</v>
      </c>
      <c r="U7" s="1336">
        <v>957</v>
      </c>
      <c r="V7" s="1794">
        <v>0</v>
      </c>
      <c r="W7" s="1795">
        <v>3539</v>
      </c>
      <c r="Y7" s="1336">
        <v>266</v>
      </c>
      <c r="Z7" s="1336">
        <v>0</v>
      </c>
      <c r="AA7" s="1336">
        <v>11</v>
      </c>
      <c r="AB7" s="1336">
        <v>0</v>
      </c>
      <c r="AC7" s="1336">
        <v>109</v>
      </c>
      <c r="AD7" s="1336">
        <v>0</v>
      </c>
      <c r="AE7" s="1336">
        <v>2454</v>
      </c>
      <c r="AF7" s="1336">
        <v>1025</v>
      </c>
      <c r="AG7" s="1794">
        <v>0</v>
      </c>
      <c r="AH7" s="1795">
        <v>3865</v>
      </c>
      <c r="AJ7" s="1336">
        <v>158</v>
      </c>
      <c r="AK7" s="1336">
        <v>0</v>
      </c>
      <c r="AL7" s="1336">
        <v>1</v>
      </c>
      <c r="AM7" s="1336">
        <v>0</v>
      </c>
      <c r="AN7" s="1336">
        <v>101</v>
      </c>
      <c r="AO7" s="1336">
        <v>0</v>
      </c>
      <c r="AP7" s="1336">
        <v>1466</v>
      </c>
      <c r="AQ7" s="1336">
        <v>2122</v>
      </c>
      <c r="AR7" s="1794">
        <v>0</v>
      </c>
      <c r="AS7" s="1795">
        <v>3848</v>
      </c>
      <c r="AU7" s="1336">
        <v>45</v>
      </c>
      <c r="AV7" s="1336">
        <v>0</v>
      </c>
      <c r="AW7" s="1336">
        <v>1</v>
      </c>
      <c r="AX7" s="1336">
        <v>0</v>
      </c>
      <c r="AY7" s="1336">
        <v>67</v>
      </c>
      <c r="AZ7" s="1336">
        <v>0</v>
      </c>
      <c r="BA7" s="1336">
        <v>1012</v>
      </c>
      <c r="BB7" s="1336">
        <v>2328</v>
      </c>
      <c r="BC7" s="1794">
        <v>0</v>
      </c>
      <c r="BD7" s="1795">
        <v>3453</v>
      </c>
      <c r="BF7" s="1336">
        <v>15</v>
      </c>
      <c r="BG7" s="1336">
        <v>0</v>
      </c>
      <c r="BH7" s="1336">
        <v>36</v>
      </c>
      <c r="BI7" s="1336">
        <v>0</v>
      </c>
      <c r="BJ7" s="1336">
        <v>277</v>
      </c>
      <c r="BK7" s="1336">
        <v>0</v>
      </c>
      <c r="BL7" s="1336">
        <v>1540</v>
      </c>
      <c r="BM7" s="1336">
        <v>1875</v>
      </c>
      <c r="BN7" s="1794">
        <v>0</v>
      </c>
      <c r="BO7" s="1795">
        <v>3743</v>
      </c>
      <c r="BQ7" s="1336">
        <v>27</v>
      </c>
      <c r="BR7" s="1336">
        <v>0</v>
      </c>
      <c r="BS7" s="1336">
        <v>54</v>
      </c>
      <c r="BT7" s="1336">
        <v>0</v>
      </c>
      <c r="BU7" s="1336">
        <v>371</v>
      </c>
      <c r="BV7" s="1336">
        <v>0</v>
      </c>
      <c r="BW7" s="1336">
        <v>3180</v>
      </c>
      <c r="BX7" s="1336">
        <v>790</v>
      </c>
      <c r="BY7" s="1794">
        <v>0</v>
      </c>
      <c r="BZ7" s="1795">
        <v>4422</v>
      </c>
      <c r="CB7" s="1336">
        <v>90</v>
      </c>
      <c r="CC7" s="1336">
        <v>0</v>
      </c>
      <c r="CD7" s="1336">
        <v>33</v>
      </c>
      <c r="CE7" s="1336">
        <v>0</v>
      </c>
      <c r="CF7" s="1336">
        <v>341</v>
      </c>
      <c r="CG7" s="1336">
        <v>0</v>
      </c>
      <c r="CH7" s="1336">
        <v>4003</v>
      </c>
      <c r="CI7" s="1336">
        <v>228</v>
      </c>
      <c r="CJ7" s="1794">
        <v>0</v>
      </c>
      <c r="CK7" s="1795">
        <v>4695</v>
      </c>
      <c r="CM7" s="1336">
        <v>297</v>
      </c>
      <c r="CN7" s="1336">
        <v>0</v>
      </c>
      <c r="CO7" s="1336">
        <v>0</v>
      </c>
      <c r="CP7" s="1336">
        <v>0</v>
      </c>
      <c r="CQ7" s="1336">
        <v>308</v>
      </c>
      <c r="CR7" s="1336">
        <v>0</v>
      </c>
      <c r="CS7" s="1336">
        <v>4271</v>
      </c>
      <c r="CT7" s="1336">
        <v>68</v>
      </c>
      <c r="CU7" s="1794">
        <v>0</v>
      </c>
      <c r="CV7" s="1795">
        <v>4944</v>
      </c>
      <c r="CX7" s="1336">
        <v>184</v>
      </c>
      <c r="CY7" s="1336">
        <v>0</v>
      </c>
      <c r="CZ7" s="1336">
        <v>23</v>
      </c>
      <c r="DA7" s="1336">
        <v>0</v>
      </c>
      <c r="DB7" s="1336">
        <v>523</v>
      </c>
      <c r="DC7" s="1336">
        <v>0</v>
      </c>
      <c r="DD7" s="1336">
        <v>4109</v>
      </c>
      <c r="DE7" s="1336">
        <v>141</v>
      </c>
      <c r="DF7" s="1794">
        <v>0</v>
      </c>
      <c r="DG7" s="1795">
        <v>4980</v>
      </c>
      <c r="DI7" s="1336">
        <v>24</v>
      </c>
      <c r="DJ7" s="1336">
        <v>0</v>
      </c>
      <c r="DK7" s="1336">
        <v>25</v>
      </c>
      <c r="DL7" s="1336">
        <v>0</v>
      </c>
      <c r="DM7" s="1336">
        <v>398</v>
      </c>
      <c r="DN7" s="1336">
        <v>0</v>
      </c>
      <c r="DO7" s="1336">
        <v>4032</v>
      </c>
      <c r="DP7" s="1336">
        <v>144</v>
      </c>
      <c r="DQ7" s="1794">
        <v>0</v>
      </c>
      <c r="DR7" s="1795">
        <v>4623</v>
      </c>
      <c r="DT7" s="1342">
        <v>78</v>
      </c>
      <c r="DU7" s="1342">
        <v>0</v>
      </c>
      <c r="DV7" s="1342">
        <v>24</v>
      </c>
      <c r="DW7" s="1342">
        <v>0</v>
      </c>
      <c r="DX7" s="1342">
        <v>828</v>
      </c>
      <c r="DY7" s="1342">
        <v>0</v>
      </c>
      <c r="DZ7" s="1342">
        <v>5114</v>
      </c>
      <c r="EA7" s="1342">
        <v>0</v>
      </c>
      <c r="EB7" s="1639">
        <v>0</v>
      </c>
      <c r="EC7" s="1793">
        <v>6044</v>
      </c>
    </row>
    <row r="8" spans="1:133">
      <c r="A8" s="1575"/>
      <c r="B8" s="1663" t="s">
        <v>1679</v>
      </c>
      <c r="C8" s="1336">
        <v>510</v>
      </c>
      <c r="D8" s="1336">
        <v>0</v>
      </c>
      <c r="E8" s="1336">
        <v>0</v>
      </c>
      <c r="F8" s="1336">
        <v>0</v>
      </c>
      <c r="G8" s="1336">
        <v>0</v>
      </c>
      <c r="H8" s="1336">
        <v>0</v>
      </c>
      <c r="I8" s="1336">
        <v>0</v>
      </c>
      <c r="J8" s="1336">
        <v>0</v>
      </c>
      <c r="K8" s="1794">
        <v>0</v>
      </c>
      <c r="L8" s="1795">
        <v>510</v>
      </c>
      <c r="N8" s="1336">
        <v>707</v>
      </c>
      <c r="O8" s="1336">
        <v>0</v>
      </c>
      <c r="P8" s="1336">
        <v>0</v>
      </c>
      <c r="Q8" s="1336">
        <v>0</v>
      </c>
      <c r="R8" s="1336">
        <v>0</v>
      </c>
      <c r="S8" s="1336">
        <v>0</v>
      </c>
      <c r="T8" s="1336">
        <v>0</v>
      </c>
      <c r="U8" s="1336">
        <v>0</v>
      </c>
      <c r="V8" s="1794">
        <v>0</v>
      </c>
      <c r="W8" s="1795">
        <v>707</v>
      </c>
      <c r="Y8" s="1336">
        <v>752</v>
      </c>
      <c r="Z8" s="1336">
        <v>0</v>
      </c>
      <c r="AA8" s="1336">
        <v>0</v>
      </c>
      <c r="AB8" s="1336">
        <v>0</v>
      </c>
      <c r="AC8" s="1336">
        <v>0</v>
      </c>
      <c r="AD8" s="1336">
        <v>0</v>
      </c>
      <c r="AE8" s="1336">
        <v>0</v>
      </c>
      <c r="AF8" s="1336">
        <v>0</v>
      </c>
      <c r="AG8" s="1794">
        <v>0</v>
      </c>
      <c r="AH8" s="1795">
        <v>752</v>
      </c>
      <c r="AJ8" s="1336">
        <v>756</v>
      </c>
      <c r="AK8" s="1336">
        <v>0</v>
      </c>
      <c r="AL8" s="1336">
        <v>0</v>
      </c>
      <c r="AM8" s="1336">
        <v>0</v>
      </c>
      <c r="AN8" s="1336">
        <v>0</v>
      </c>
      <c r="AO8" s="1336">
        <v>0</v>
      </c>
      <c r="AP8" s="1336">
        <v>0</v>
      </c>
      <c r="AQ8" s="1336">
        <v>0</v>
      </c>
      <c r="AR8" s="1794">
        <v>0</v>
      </c>
      <c r="AS8" s="1795">
        <v>756</v>
      </c>
      <c r="AU8" s="1336">
        <v>801</v>
      </c>
      <c r="AV8" s="1336">
        <v>0</v>
      </c>
      <c r="AW8" s="1336">
        <v>0</v>
      </c>
      <c r="AX8" s="1336">
        <v>0</v>
      </c>
      <c r="AY8" s="1336">
        <v>0</v>
      </c>
      <c r="AZ8" s="1336">
        <v>0</v>
      </c>
      <c r="BA8" s="1336">
        <v>0</v>
      </c>
      <c r="BB8" s="1336">
        <v>0</v>
      </c>
      <c r="BC8" s="1794">
        <v>0</v>
      </c>
      <c r="BD8" s="1795">
        <v>801</v>
      </c>
      <c r="BF8" s="1336">
        <v>477</v>
      </c>
      <c r="BG8" s="1336">
        <v>0</v>
      </c>
      <c r="BH8" s="1336">
        <v>0</v>
      </c>
      <c r="BI8" s="1336">
        <v>0</v>
      </c>
      <c r="BJ8" s="1336">
        <v>0</v>
      </c>
      <c r="BK8" s="1336">
        <v>0</v>
      </c>
      <c r="BL8" s="1336">
        <v>0</v>
      </c>
      <c r="BM8" s="1336">
        <v>0</v>
      </c>
      <c r="BN8" s="1794">
        <v>0</v>
      </c>
      <c r="BO8" s="1795">
        <v>477</v>
      </c>
      <c r="BQ8" s="1336">
        <v>407</v>
      </c>
      <c r="BR8" s="1336">
        <v>0</v>
      </c>
      <c r="BS8" s="1336">
        <v>0</v>
      </c>
      <c r="BT8" s="1336">
        <v>0</v>
      </c>
      <c r="BU8" s="1336">
        <v>0</v>
      </c>
      <c r="BV8" s="1336">
        <v>0</v>
      </c>
      <c r="BW8" s="1336">
        <v>0</v>
      </c>
      <c r="BX8" s="1336">
        <v>0</v>
      </c>
      <c r="BY8" s="1794">
        <v>0</v>
      </c>
      <c r="BZ8" s="1795">
        <v>407</v>
      </c>
      <c r="CB8" s="1336">
        <v>357</v>
      </c>
      <c r="CC8" s="1336">
        <v>0</v>
      </c>
      <c r="CD8" s="1336">
        <v>0</v>
      </c>
      <c r="CE8" s="1336">
        <v>0</v>
      </c>
      <c r="CF8" s="1336">
        <v>0</v>
      </c>
      <c r="CG8" s="1336">
        <v>0</v>
      </c>
      <c r="CH8" s="1336">
        <v>0</v>
      </c>
      <c r="CI8" s="1336">
        <v>0</v>
      </c>
      <c r="CJ8" s="1794">
        <v>0</v>
      </c>
      <c r="CK8" s="1795">
        <v>357</v>
      </c>
      <c r="CM8" s="1336">
        <v>322</v>
      </c>
      <c r="CN8" s="1336">
        <v>0</v>
      </c>
      <c r="CO8" s="1336">
        <v>0</v>
      </c>
      <c r="CP8" s="1336">
        <v>0</v>
      </c>
      <c r="CQ8" s="1336">
        <v>0</v>
      </c>
      <c r="CR8" s="1336">
        <v>0</v>
      </c>
      <c r="CS8" s="1336">
        <v>0</v>
      </c>
      <c r="CT8" s="1336">
        <v>0</v>
      </c>
      <c r="CU8" s="1794">
        <v>0</v>
      </c>
      <c r="CV8" s="1795">
        <v>322</v>
      </c>
      <c r="CX8" s="1336">
        <v>320</v>
      </c>
      <c r="CY8" s="1336">
        <v>0</v>
      </c>
      <c r="CZ8" s="1336">
        <v>0</v>
      </c>
      <c r="DA8" s="1336">
        <v>0</v>
      </c>
      <c r="DB8" s="1336">
        <v>0</v>
      </c>
      <c r="DC8" s="1336">
        <v>0</v>
      </c>
      <c r="DD8" s="1336">
        <v>0</v>
      </c>
      <c r="DE8" s="1336">
        <v>0</v>
      </c>
      <c r="DF8" s="1794">
        <v>0</v>
      </c>
      <c r="DG8" s="1795">
        <v>320</v>
      </c>
      <c r="DI8" s="1336">
        <v>293</v>
      </c>
      <c r="DJ8" s="1336">
        <v>0</v>
      </c>
      <c r="DK8" s="1336">
        <v>0</v>
      </c>
      <c r="DL8" s="1336">
        <v>0</v>
      </c>
      <c r="DM8" s="1336">
        <v>0</v>
      </c>
      <c r="DN8" s="1336">
        <v>0</v>
      </c>
      <c r="DO8" s="1336">
        <v>0</v>
      </c>
      <c r="DP8" s="1336">
        <v>0</v>
      </c>
      <c r="DQ8" s="1794">
        <v>0</v>
      </c>
      <c r="DR8" s="1795">
        <v>293</v>
      </c>
      <c r="DT8" s="1342">
        <v>831</v>
      </c>
      <c r="DU8" s="1342">
        <v>0</v>
      </c>
      <c r="DV8" s="1342">
        <v>0</v>
      </c>
      <c r="DW8" s="1342">
        <v>0</v>
      </c>
      <c r="DX8" s="1342">
        <v>0</v>
      </c>
      <c r="DY8" s="1342">
        <v>0</v>
      </c>
      <c r="DZ8" s="1342">
        <v>0</v>
      </c>
      <c r="EA8" s="1342">
        <v>0</v>
      </c>
      <c r="EB8" s="1639">
        <v>0</v>
      </c>
      <c r="EC8" s="1793">
        <v>831</v>
      </c>
    </row>
    <row r="9" spans="1:133">
      <c r="A9" s="1575"/>
      <c r="B9" s="1663" t="s">
        <v>1680</v>
      </c>
      <c r="C9" s="1336">
        <v>3459</v>
      </c>
      <c r="D9" s="1336">
        <v>0</v>
      </c>
      <c r="E9" s="1336">
        <v>63202</v>
      </c>
      <c r="F9" s="1336">
        <v>24</v>
      </c>
      <c r="G9" s="1336">
        <v>73635</v>
      </c>
      <c r="H9" s="1336">
        <v>0</v>
      </c>
      <c r="I9" s="1336">
        <v>0</v>
      </c>
      <c r="J9" s="1336">
        <v>2313</v>
      </c>
      <c r="K9" s="1794">
        <v>0</v>
      </c>
      <c r="L9" s="1795">
        <v>142633</v>
      </c>
      <c r="N9" s="1336">
        <v>3599</v>
      </c>
      <c r="O9" s="1336">
        <v>0</v>
      </c>
      <c r="P9" s="1336">
        <v>65112</v>
      </c>
      <c r="Q9" s="1336">
        <v>158</v>
      </c>
      <c r="R9" s="1336">
        <v>73877</v>
      </c>
      <c r="S9" s="1336">
        <v>0</v>
      </c>
      <c r="T9" s="1336">
        <v>0</v>
      </c>
      <c r="U9" s="1336">
        <v>2018</v>
      </c>
      <c r="V9" s="1794">
        <v>0</v>
      </c>
      <c r="W9" s="1795">
        <v>144764</v>
      </c>
      <c r="Y9" s="1336">
        <v>3278</v>
      </c>
      <c r="Z9" s="1336">
        <v>0</v>
      </c>
      <c r="AA9" s="1336">
        <v>65743</v>
      </c>
      <c r="AB9" s="1336">
        <v>213</v>
      </c>
      <c r="AC9" s="1336">
        <v>77319</v>
      </c>
      <c r="AD9" s="1336">
        <v>0</v>
      </c>
      <c r="AE9" s="1336">
        <v>0</v>
      </c>
      <c r="AF9" s="1336">
        <v>2160</v>
      </c>
      <c r="AG9" s="1794">
        <v>24</v>
      </c>
      <c r="AH9" s="1795">
        <v>148737</v>
      </c>
      <c r="AJ9" s="1336">
        <v>2138</v>
      </c>
      <c r="AK9" s="1336">
        <v>0</v>
      </c>
      <c r="AL9" s="1336">
        <v>64609</v>
      </c>
      <c r="AM9" s="1336">
        <v>1381</v>
      </c>
      <c r="AN9" s="1336">
        <v>73276</v>
      </c>
      <c r="AO9" s="1336">
        <v>0</v>
      </c>
      <c r="AP9" s="1336">
        <v>0</v>
      </c>
      <c r="AQ9" s="1336">
        <v>2323</v>
      </c>
      <c r="AR9" s="1794">
        <v>0</v>
      </c>
      <c r="AS9" s="1795">
        <v>143727</v>
      </c>
      <c r="AU9" s="1336">
        <v>2576</v>
      </c>
      <c r="AV9" s="1336">
        <v>0</v>
      </c>
      <c r="AW9" s="1336">
        <v>57438</v>
      </c>
      <c r="AX9" s="1336">
        <v>2324</v>
      </c>
      <c r="AY9" s="1336">
        <v>69705</v>
      </c>
      <c r="AZ9" s="1336">
        <v>0</v>
      </c>
      <c r="BA9" s="1336">
        <v>0</v>
      </c>
      <c r="BB9" s="1336">
        <v>1935</v>
      </c>
      <c r="BC9" s="1794">
        <v>17</v>
      </c>
      <c r="BD9" s="1795">
        <v>133995</v>
      </c>
      <c r="BF9" s="1336">
        <v>1669</v>
      </c>
      <c r="BG9" s="1336">
        <v>0</v>
      </c>
      <c r="BH9" s="1336">
        <v>64322</v>
      </c>
      <c r="BI9" s="1336">
        <v>3760</v>
      </c>
      <c r="BJ9" s="1336">
        <v>65687</v>
      </c>
      <c r="BK9" s="1336">
        <v>0</v>
      </c>
      <c r="BL9" s="1336">
        <v>0</v>
      </c>
      <c r="BM9" s="1336">
        <v>1790</v>
      </c>
      <c r="BN9" s="1794">
        <v>0</v>
      </c>
      <c r="BO9" s="1795">
        <v>137228</v>
      </c>
      <c r="BQ9" s="1336">
        <v>1527</v>
      </c>
      <c r="BR9" s="1336">
        <v>0</v>
      </c>
      <c r="BS9" s="1336">
        <v>63396</v>
      </c>
      <c r="BT9" s="1336">
        <v>1964</v>
      </c>
      <c r="BU9" s="1336">
        <v>60880</v>
      </c>
      <c r="BV9" s="1336">
        <v>0</v>
      </c>
      <c r="BW9" s="1336">
        <v>0</v>
      </c>
      <c r="BX9" s="1336">
        <v>2530</v>
      </c>
      <c r="BY9" s="1794">
        <v>0</v>
      </c>
      <c r="BZ9" s="1795">
        <v>130297</v>
      </c>
      <c r="CB9" s="1336">
        <v>1676</v>
      </c>
      <c r="CC9" s="1336">
        <v>0</v>
      </c>
      <c r="CD9" s="1336">
        <v>56717</v>
      </c>
      <c r="CE9" s="1336">
        <v>2527</v>
      </c>
      <c r="CF9" s="1336">
        <v>58710</v>
      </c>
      <c r="CG9" s="1336">
        <v>0</v>
      </c>
      <c r="CH9" s="1336">
        <v>0</v>
      </c>
      <c r="CI9" s="1336">
        <v>2449</v>
      </c>
      <c r="CJ9" s="1794">
        <v>0</v>
      </c>
      <c r="CK9" s="1795">
        <v>122079</v>
      </c>
      <c r="CM9" s="1336">
        <v>1563</v>
      </c>
      <c r="CN9" s="1336">
        <v>0</v>
      </c>
      <c r="CO9" s="1336">
        <v>57376</v>
      </c>
      <c r="CP9" s="1336">
        <v>2898</v>
      </c>
      <c r="CQ9" s="1336">
        <v>56100</v>
      </c>
      <c r="CR9" s="1336">
        <v>0</v>
      </c>
      <c r="CS9" s="1336">
        <v>0</v>
      </c>
      <c r="CT9" s="1336">
        <v>1914</v>
      </c>
      <c r="CU9" s="1794">
        <v>0</v>
      </c>
      <c r="CV9" s="1795">
        <v>119851</v>
      </c>
      <c r="CX9" s="1336">
        <v>2048</v>
      </c>
      <c r="CY9" s="1336">
        <v>0</v>
      </c>
      <c r="CZ9" s="1336">
        <v>56759</v>
      </c>
      <c r="DA9" s="1336">
        <v>3067</v>
      </c>
      <c r="DB9" s="1336">
        <v>54626</v>
      </c>
      <c r="DC9" s="1336">
        <v>0</v>
      </c>
      <c r="DD9" s="1336">
        <v>0</v>
      </c>
      <c r="DE9" s="1336">
        <v>1243</v>
      </c>
      <c r="DF9" s="1794">
        <v>0</v>
      </c>
      <c r="DG9" s="1795">
        <v>117743</v>
      </c>
      <c r="DI9" s="1336">
        <v>967</v>
      </c>
      <c r="DJ9" s="1336">
        <v>0</v>
      </c>
      <c r="DK9" s="1336">
        <v>46693</v>
      </c>
      <c r="DL9" s="1336">
        <v>3100</v>
      </c>
      <c r="DM9" s="1336">
        <v>58104</v>
      </c>
      <c r="DN9" s="1336">
        <v>0</v>
      </c>
      <c r="DO9" s="1336">
        <v>0</v>
      </c>
      <c r="DP9" s="1336">
        <v>2578</v>
      </c>
      <c r="DQ9" s="1794">
        <v>0</v>
      </c>
      <c r="DR9" s="1795">
        <v>111442</v>
      </c>
      <c r="DT9" s="1342">
        <v>1872</v>
      </c>
      <c r="DU9" s="1342">
        <v>0</v>
      </c>
      <c r="DV9" s="1342">
        <v>48676</v>
      </c>
      <c r="DW9" s="1342">
        <v>856</v>
      </c>
      <c r="DX9" s="1342">
        <v>57637</v>
      </c>
      <c r="DY9" s="1342">
        <v>0</v>
      </c>
      <c r="DZ9" s="1342">
        <v>0</v>
      </c>
      <c r="EA9" s="1342">
        <v>1325</v>
      </c>
      <c r="EB9" s="1639">
        <v>0</v>
      </c>
      <c r="EC9" s="1793">
        <v>110366</v>
      </c>
    </row>
    <row r="10" spans="1:133">
      <c r="A10" s="1575"/>
      <c r="B10" s="1663" t="s">
        <v>1694</v>
      </c>
      <c r="C10" s="1336">
        <v>9008</v>
      </c>
      <c r="D10" s="1336">
        <v>0</v>
      </c>
      <c r="E10" s="1336">
        <v>0</v>
      </c>
      <c r="F10" s="1336">
        <v>0</v>
      </c>
      <c r="G10" s="1336">
        <v>13551</v>
      </c>
      <c r="H10" s="1336">
        <v>0</v>
      </c>
      <c r="I10" s="1796">
        <v>266660</v>
      </c>
      <c r="J10" s="1796">
        <v>240344</v>
      </c>
      <c r="K10" s="1797">
        <v>267</v>
      </c>
      <c r="L10" s="1798">
        <v>529830</v>
      </c>
      <c r="N10" s="1336">
        <v>10303</v>
      </c>
      <c r="O10" s="1336">
        <v>0</v>
      </c>
      <c r="P10" s="1336">
        <v>0</v>
      </c>
      <c r="Q10" s="1336">
        <v>0</v>
      </c>
      <c r="R10" s="1336">
        <v>11858</v>
      </c>
      <c r="S10" s="1336">
        <v>0</v>
      </c>
      <c r="T10" s="1796">
        <v>276911</v>
      </c>
      <c r="U10" s="1796">
        <v>224556</v>
      </c>
      <c r="V10" s="1797">
        <v>236</v>
      </c>
      <c r="W10" s="1798">
        <v>523864</v>
      </c>
      <c r="Y10" s="1336">
        <v>9148</v>
      </c>
      <c r="Z10" s="1336">
        <v>0</v>
      </c>
      <c r="AA10" s="1336">
        <v>0</v>
      </c>
      <c r="AB10" s="1336">
        <v>0</v>
      </c>
      <c r="AC10" s="1336">
        <v>11920</v>
      </c>
      <c r="AD10" s="1336">
        <v>0</v>
      </c>
      <c r="AE10" s="1796">
        <v>278896</v>
      </c>
      <c r="AF10" s="1796">
        <v>216284</v>
      </c>
      <c r="AG10" s="1797">
        <v>1535</v>
      </c>
      <c r="AH10" s="1798">
        <v>517783</v>
      </c>
      <c r="AJ10" s="1336">
        <v>10784</v>
      </c>
      <c r="AK10" s="1336">
        <v>0</v>
      </c>
      <c r="AL10" s="1336">
        <v>0</v>
      </c>
      <c r="AM10" s="1336">
        <v>0</v>
      </c>
      <c r="AN10" s="1336">
        <v>11834</v>
      </c>
      <c r="AO10" s="1336">
        <v>0</v>
      </c>
      <c r="AP10" s="1336">
        <v>278272</v>
      </c>
      <c r="AQ10" s="1336">
        <v>216143</v>
      </c>
      <c r="AR10" s="1794">
        <v>435</v>
      </c>
      <c r="AS10" s="1795">
        <v>517468</v>
      </c>
      <c r="AU10" s="1336">
        <v>10243</v>
      </c>
      <c r="AV10" s="1336">
        <v>0</v>
      </c>
      <c r="AW10" s="1336">
        <v>0</v>
      </c>
      <c r="AX10" s="1336">
        <v>0</v>
      </c>
      <c r="AY10" s="1336">
        <v>12387</v>
      </c>
      <c r="AZ10" s="1336">
        <v>0</v>
      </c>
      <c r="BA10" s="1336">
        <v>269806</v>
      </c>
      <c r="BB10" s="1336">
        <v>220534</v>
      </c>
      <c r="BC10" s="1794">
        <v>729</v>
      </c>
      <c r="BD10" s="1795">
        <v>513699</v>
      </c>
      <c r="BF10" s="1336">
        <v>9085</v>
      </c>
      <c r="BG10" s="1336">
        <v>0</v>
      </c>
      <c r="BH10" s="1336">
        <v>0</v>
      </c>
      <c r="BI10" s="1336">
        <v>0</v>
      </c>
      <c r="BJ10" s="1336">
        <v>12479</v>
      </c>
      <c r="BK10" s="1336">
        <v>0</v>
      </c>
      <c r="BL10" s="1336">
        <v>249825</v>
      </c>
      <c r="BM10" s="1336">
        <v>221541</v>
      </c>
      <c r="BN10" s="1794">
        <v>528</v>
      </c>
      <c r="BO10" s="1795">
        <v>493458</v>
      </c>
      <c r="BQ10" s="1336">
        <v>12045</v>
      </c>
      <c r="BR10" s="1336">
        <v>0</v>
      </c>
      <c r="BS10" s="1336">
        <v>0</v>
      </c>
      <c r="BT10" s="1336">
        <v>0</v>
      </c>
      <c r="BU10" s="1336">
        <v>13532</v>
      </c>
      <c r="BV10" s="1336">
        <v>0</v>
      </c>
      <c r="BW10" s="1336">
        <v>246662</v>
      </c>
      <c r="BX10" s="1336">
        <v>232688</v>
      </c>
      <c r="BY10" s="1794">
        <v>469</v>
      </c>
      <c r="BZ10" s="1795">
        <v>505396</v>
      </c>
      <c r="CB10" s="1336">
        <v>11671</v>
      </c>
      <c r="CC10" s="1336">
        <v>0</v>
      </c>
      <c r="CD10" s="1336">
        <v>0</v>
      </c>
      <c r="CE10" s="1336">
        <v>0</v>
      </c>
      <c r="CF10" s="1336">
        <v>14373</v>
      </c>
      <c r="CG10" s="1336">
        <v>0</v>
      </c>
      <c r="CH10" s="1336">
        <v>229271</v>
      </c>
      <c r="CI10" s="1336">
        <v>216399</v>
      </c>
      <c r="CJ10" s="1794">
        <v>558</v>
      </c>
      <c r="CK10" s="1795">
        <v>472272</v>
      </c>
      <c r="CM10" s="1336">
        <v>10004</v>
      </c>
      <c r="CN10" s="1336">
        <v>0</v>
      </c>
      <c r="CO10" s="1336">
        <v>0</v>
      </c>
      <c r="CP10" s="1336">
        <v>0</v>
      </c>
      <c r="CQ10" s="1336">
        <v>14978</v>
      </c>
      <c r="CR10" s="1336">
        <v>0</v>
      </c>
      <c r="CS10" s="1336">
        <v>216563</v>
      </c>
      <c r="CT10" s="1336">
        <v>203164</v>
      </c>
      <c r="CU10" s="1794">
        <v>621</v>
      </c>
      <c r="CV10" s="1795">
        <v>445330</v>
      </c>
      <c r="CX10" s="1336">
        <v>8794</v>
      </c>
      <c r="CY10" s="1336">
        <v>0</v>
      </c>
      <c r="CZ10" s="1336">
        <v>0</v>
      </c>
      <c r="DA10" s="1336">
        <v>0</v>
      </c>
      <c r="DB10" s="1336">
        <v>15574</v>
      </c>
      <c r="DC10" s="1336">
        <v>0</v>
      </c>
      <c r="DD10" s="1336">
        <v>214879</v>
      </c>
      <c r="DE10" s="1336">
        <v>208579</v>
      </c>
      <c r="DF10" s="1794">
        <v>619</v>
      </c>
      <c r="DG10" s="1795">
        <v>448445</v>
      </c>
      <c r="DI10" s="1336">
        <v>9089</v>
      </c>
      <c r="DJ10" s="1336">
        <v>0</v>
      </c>
      <c r="DK10" s="1336">
        <v>0</v>
      </c>
      <c r="DL10" s="1336">
        <v>0</v>
      </c>
      <c r="DM10" s="1336">
        <v>15285</v>
      </c>
      <c r="DN10" s="1336">
        <v>0</v>
      </c>
      <c r="DO10" s="1336">
        <v>232253</v>
      </c>
      <c r="DP10" s="1336">
        <v>172749</v>
      </c>
      <c r="DQ10" s="1794">
        <v>1188</v>
      </c>
      <c r="DR10" s="1795">
        <v>430564</v>
      </c>
      <c r="DT10" s="1342">
        <v>8325</v>
      </c>
      <c r="DU10" s="1342">
        <v>0</v>
      </c>
      <c r="DV10" s="1342">
        <v>0</v>
      </c>
      <c r="DW10" s="1342">
        <v>0</v>
      </c>
      <c r="DX10" s="1342">
        <v>2</v>
      </c>
      <c r="DY10" s="1342">
        <v>0</v>
      </c>
      <c r="DZ10" s="1342">
        <v>187006</v>
      </c>
      <c r="EA10" s="1342">
        <v>220787</v>
      </c>
      <c r="EB10" s="1639">
        <v>584</v>
      </c>
      <c r="EC10" s="1793">
        <v>416704</v>
      </c>
    </row>
    <row r="11" spans="1:133">
      <c r="A11" s="1575"/>
      <c r="B11" s="1663" t="s">
        <v>1695</v>
      </c>
      <c r="C11" s="1336">
        <v>7199</v>
      </c>
      <c r="D11" s="1336">
        <v>0</v>
      </c>
      <c r="E11" s="1336">
        <v>0</v>
      </c>
      <c r="F11" s="1336">
        <v>0</v>
      </c>
      <c r="G11" s="1336">
        <v>61385</v>
      </c>
      <c r="H11" s="1336">
        <v>350934</v>
      </c>
      <c r="I11" s="1796">
        <v>0</v>
      </c>
      <c r="J11" s="1796">
        <v>0</v>
      </c>
      <c r="K11" s="1797">
        <v>701</v>
      </c>
      <c r="L11" s="1798">
        <v>420219</v>
      </c>
      <c r="N11" s="1336">
        <v>7317</v>
      </c>
      <c r="O11" s="1336">
        <v>0</v>
      </c>
      <c r="P11" s="1336">
        <v>0</v>
      </c>
      <c r="Q11" s="1336">
        <v>0</v>
      </c>
      <c r="R11" s="1336">
        <v>61219</v>
      </c>
      <c r="S11" s="1336">
        <v>351966</v>
      </c>
      <c r="T11" s="1796">
        <v>0</v>
      </c>
      <c r="U11" s="1796">
        <v>0</v>
      </c>
      <c r="V11" s="1797">
        <v>1081</v>
      </c>
      <c r="W11" s="1798">
        <v>421583</v>
      </c>
      <c r="Y11" s="1336">
        <v>6923</v>
      </c>
      <c r="Z11" s="1336">
        <v>0</v>
      </c>
      <c r="AA11" s="1336">
        <v>0</v>
      </c>
      <c r="AB11" s="1336">
        <v>0</v>
      </c>
      <c r="AC11" s="1336">
        <v>58455</v>
      </c>
      <c r="AD11" s="1336">
        <v>348709</v>
      </c>
      <c r="AE11" s="1796">
        <v>1</v>
      </c>
      <c r="AF11" s="1796">
        <v>0</v>
      </c>
      <c r="AG11" s="1797">
        <v>2517</v>
      </c>
      <c r="AH11" s="1798">
        <v>416605</v>
      </c>
      <c r="AJ11" s="1336">
        <v>6543</v>
      </c>
      <c r="AK11" s="1336">
        <v>0</v>
      </c>
      <c r="AL11" s="1336">
        <v>0</v>
      </c>
      <c r="AM11" s="1336">
        <v>0</v>
      </c>
      <c r="AN11" s="1336">
        <v>56303</v>
      </c>
      <c r="AO11" s="1336">
        <v>336654</v>
      </c>
      <c r="AP11" s="1336">
        <v>45</v>
      </c>
      <c r="AQ11" s="1336">
        <v>0</v>
      </c>
      <c r="AR11" s="1794">
        <v>1758</v>
      </c>
      <c r="AS11" s="1795">
        <v>401303</v>
      </c>
      <c r="AU11" s="1336">
        <v>7361</v>
      </c>
      <c r="AV11" s="1336">
        <v>0</v>
      </c>
      <c r="AW11" s="1336">
        <v>0</v>
      </c>
      <c r="AX11" s="1336">
        <v>0</v>
      </c>
      <c r="AY11" s="1336">
        <v>54171</v>
      </c>
      <c r="AZ11" s="1336">
        <v>341224</v>
      </c>
      <c r="BA11" s="1336">
        <v>0</v>
      </c>
      <c r="BB11" s="1336">
        <v>0</v>
      </c>
      <c r="BC11" s="1794">
        <v>2111</v>
      </c>
      <c r="BD11" s="1795">
        <v>404867</v>
      </c>
      <c r="BF11" s="1336">
        <v>7524</v>
      </c>
      <c r="BG11" s="1336">
        <v>0</v>
      </c>
      <c r="BH11" s="1336">
        <v>0</v>
      </c>
      <c r="BI11" s="1336">
        <v>0</v>
      </c>
      <c r="BJ11" s="1336">
        <v>48469</v>
      </c>
      <c r="BK11" s="1336">
        <v>323478</v>
      </c>
      <c r="BL11" s="1336">
        <v>0</v>
      </c>
      <c r="BM11" s="1336">
        <v>0</v>
      </c>
      <c r="BN11" s="1794">
        <v>2466</v>
      </c>
      <c r="BO11" s="1795">
        <v>381937</v>
      </c>
      <c r="BQ11" s="1336">
        <v>8136</v>
      </c>
      <c r="BR11" s="1336">
        <v>0</v>
      </c>
      <c r="BS11" s="1336">
        <v>0</v>
      </c>
      <c r="BT11" s="1336">
        <v>0</v>
      </c>
      <c r="BU11" s="1336">
        <v>48996</v>
      </c>
      <c r="BV11" s="1336">
        <v>313488</v>
      </c>
      <c r="BW11" s="1336">
        <v>0</v>
      </c>
      <c r="BX11" s="1336">
        <v>0</v>
      </c>
      <c r="BY11" s="1794">
        <v>2811</v>
      </c>
      <c r="BZ11" s="1795">
        <v>373431</v>
      </c>
      <c r="CB11" s="1336">
        <v>8585</v>
      </c>
      <c r="CC11" s="1336">
        <v>0</v>
      </c>
      <c r="CD11" s="1336">
        <v>0</v>
      </c>
      <c r="CE11" s="1336">
        <v>0</v>
      </c>
      <c r="CF11" s="1336">
        <v>48946</v>
      </c>
      <c r="CG11" s="1336">
        <v>288721</v>
      </c>
      <c r="CH11" s="1336">
        <v>0</v>
      </c>
      <c r="CI11" s="1336">
        <v>0</v>
      </c>
      <c r="CJ11" s="1794">
        <v>3229</v>
      </c>
      <c r="CK11" s="1795">
        <v>349481</v>
      </c>
      <c r="CM11" s="1336">
        <v>8016</v>
      </c>
      <c r="CN11" s="1336">
        <v>0</v>
      </c>
      <c r="CO11" s="1336">
        <v>0</v>
      </c>
      <c r="CP11" s="1336">
        <v>0</v>
      </c>
      <c r="CQ11" s="1336">
        <v>45488</v>
      </c>
      <c r="CR11" s="1336">
        <v>269553</v>
      </c>
      <c r="CS11" s="1336">
        <v>0</v>
      </c>
      <c r="CT11" s="1336">
        <v>0</v>
      </c>
      <c r="CU11" s="1794">
        <v>3538</v>
      </c>
      <c r="CV11" s="1795">
        <v>326595</v>
      </c>
      <c r="CX11" s="1336">
        <v>8839</v>
      </c>
      <c r="CY11" s="1336">
        <v>0</v>
      </c>
      <c r="CZ11" s="1336">
        <v>0</v>
      </c>
      <c r="DA11" s="1336">
        <v>0</v>
      </c>
      <c r="DB11" s="1336">
        <v>43542</v>
      </c>
      <c r="DC11" s="1336">
        <v>263701</v>
      </c>
      <c r="DD11" s="1336">
        <v>0</v>
      </c>
      <c r="DE11" s="1336">
        <v>0</v>
      </c>
      <c r="DF11" s="1794">
        <v>3817</v>
      </c>
      <c r="DG11" s="1795">
        <v>319899</v>
      </c>
      <c r="DI11" s="1336">
        <v>8849</v>
      </c>
      <c r="DJ11" s="1336">
        <v>0</v>
      </c>
      <c r="DK11" s="1336">
        <v>0</v>
      </c>
      <c r="DL11" s="1336">
        <v>0</v>
      </c>
      <c r="DM11" s="1336">
        <v>43082</v>
      </c>
      <c r="DN11" s="1336">
        <v>251572</v>
      </c>
      <c r="DO11" s="1336">
        <v>0</v>
      </c>
      <c r="DP11" s="1336">
        <v>0</v>
      </c>
      <c r="DQ11" s="1794">
        <v>3546</v>
      </c>
      <c r="DR11" s="1795">
        <v>307049</v>
      </c>
      <c r="DT11" s="1342">
        <v>8584</v>
      </c>
      <c r="DU11" s="1342">
        <v>0</v>
      </c>
      <c r="DV11" s="1342">
        <v>0</v>
      </c>
      <c r="DW11" s="1342">
        <v>0</v>
      </c>
      <c r="DX11" s="1342">
        <v>39085</v>
      </c>
      <c r="DY11" s="1342">
        <v>231814</v>
      </c>
      <c r="DZ11" s="1342">
        <v>0</v>
      </c>
      <c r="EA11" s="1342">
        <v>0</v>
      </c>
      <c r="EB11" s="1639">
        <v>404</v>
      </c>
      <c r="EC11" s="1793">
        <v>279887</v>
      </c>
    </row>
    <row r="12" spans="1:133">
      <c r="A12" s="1575"/>
      <c r="B12" s="1663" t="s">
        <v>1696</v>
      </c>
      <c r="C12" s="1336">
        <v>1</v>
      </c>
      <c r="D12" s="1336">
        <v>0</v>
      </c>
      <c r="E12" s="1336">
        <v>0</v>
      </c>
      <c r="F12" s="1336">
        <v>131010</v>
      </c>
      <c r="G12" s="1336">
        <v>10411</v>
      </c>
      <c r="H12" s="1336">
        <v>0</v>
      </c>
      <c r="I12" s="1336">
        <v>0</v>
      </c>
      <c r="J12" s="1336">
        <v>0</v>
      </c>
      <c r="K12" s="1794">
        <v>163</v>
      </c>
      <c r="L12" s="1795">
        <v>141585</v>
      </c>
      <c r="N12" s="1336">
        <v>1</v>
      </c>
      <c r="O12" s="1336">
        <v>0</v>
      </c>
      <c r="P12" s="1336">
        <v>0</v>
      </c>
      <c r="Q12" s="1336">
        <v>130686</v>
      </c>
      <c r="R12" s="1336">
        <v>10138</v>
      </c>
      <c r="S12" s="1336">
        <v>0</v>
      </c>
      <c r="T12" s="1336">
        <v>70</v>
      </c>
      <c r="U12" s="1336">
        <v>0</v>
      </c>
      <c r="V12" s="1794">
        <v>141</v>
      </c>
      <c r="W12" s="1795">
        <v>141036</v>
      </c>
      <c r="Y12" s="1336">
        <v>1</v>
      </c>
      <c r="Z12" s="1336">
        <v>0</v>
      </c>
      <c r="AA12" s="1336">
        <v>0</v>
      </c>
      <c r="AB12" s="1336">
        <v>125597</v>
      </c>
      <c r="AC12" s="1336">
        <v>9717</v>
      </c>
      <c r="AD12" s="1336">
        <v>0</v>
      </c>
      <c r="AE12" s="1336">
        <v>0</v>
      </c>
      <c r="AF12" s="1336">
        <v>0</v>
      </c>
      <c r="AG12" s="1794">
        <v>244</v>
      </c>
      <c r="AH12" s="1795">
        <v>135559</v>
      </c>
      <c r="AJ12" s="1336">
        <v>1</v>
      </c>
      <c r="AK12" s="1336">
        <v>0</v>
      </c>
      <c r="AL12" s="1336">
        <v>0</v>
      </c>
      <c r="AM12" s="1336">
        <v>117766</v>
      </c>
      <c r="AN12" s="1336">
        <v>8868</v>
      </c>
      <c r="AO12" s="1336">
        <v>0</v>
      </c>
      <c r="AP12" s="1336">
        <v>0</v>
      </c>
      <c r="AQ12" s="1336">
        <v>0</v>
      </c>
      <c r="AR12" s="1794">
        <v>117</v>
      </c>
      <c r="AS12" s="1795">
        <v>126752</v>
      </c>
      <c r="AU12" s="1336">
        <v>1</v>
      </c>
      <c r="AV12" s="1336">
        <v>0</v>
      </c>
      <c r="AW12" s="1336">
        <v>0</v>
      </c>
      <c r="AX12" s="1336">
        <v>112678</v>
      </c>
      <c r="AY12" s="1336">
        <v>8410</v>
      </c>
      <c r="AZ12" s="1336">
        <v>0</v>
      </c>
      <c r="BA12" s="1336">
        <v>0</v>
      </c>
      <c r="BB12" s="1336">
        <v>0</v>
      </c>
      <c r="BC12" s="1794">
        <v>97</v>
      </c>
      <c r="BD12" s="1795">
        <v>121186</v>
      </c>
      <c r="BF12" s="1336">
        <v>1</v>
      </c>
      <c r="BG12" s="1336">
        <v>0</v>
      </c>
      <c r="BH12" s="1336">
        <v>0</v>
      </c>
      <c r="BI12" s="1336">
        <v>108990</v>
      </c>
      <c r="BJ12" s="1336">
        <v>7423</v>
      </c>
      <c r="BK12" s="1336">
        <v>0</v>
      </c>
      <c r="BL12" s="1336">
        <v>0</v>
      </c>
      <c r="BM12" s="1336">
        <v>0</v>
      </c>
      <c r="BN12" s="1794">
        <v>96</v>
      </c>
      <c r="BO12" s="1795">
        <v>116510</v>
      </c>
      <c r="BQ12" s="1336">
        <v>1</v>
      </c>
      <c r="BR12" s="1336">
        <v>0</v>
      </c>
      <c r="BS12" s="1336">
        <v>0</v>
      </c>
      <c r="BT12" s="1336">
        <v>106433</v>
      </c>
      <c r="BU12" s="1336">
        <v>7236</v>
      </c>
      <c r="BV12" s="1336">
        <v>0</v>
      </c>
      <c r="BW12" s="1336">
        <v>0</v>
      </c>
      <c r="BX12" s="1336">
        <v>0</v>
      </c>
      <c r="BY12" s="1794">
        <v>87</v>
      </c>
      <c r="BZ12" s="1795">
        <v>113757</v>
      </c>
      <c r="CB12" s="1336">
        <v>0</v>
      </c>
      <c r="CC12" s="1336">
        <v>0</v>
      </c>
      <c r="CD12" s="1336">
        <v>0</v>
      </c>
      <c r="CE12" s="1336">
        <v>99699</v>
      </c>
      <c r="CF12" s="1336">
        <v>6656</v>
      </c>
      <c r="CG12" s="1336">
        <v>0</v>
      </c>
      <c r="CH12" s="1336">
        <v>0</v>
      </c>
      <c r="CI12" s="1336">
        <v>0</v>
      </c>
      <c r="CJ12" s="1794">
        <v>81</v>
      </c>
      <c r="CK12" s="1795">
        <v>106436</v>
      </c>
      <c r="CM12" s="1336">
        <v>0</v>
      </c>
      <c r="CN12" s="1336">
        <v>0</v>
      </c>
      <c r="CO12" s="1336">
        <v>0</v>
      </c>
      <c r="CP12" s="1336">
        <v>92519</v>
      </c>
      <c r="CQ12" s="1336">
        <v>6121</v>
      </c>
      <c r="CR12" s="1336">
        <v>0</v>
      </c>
      <c r="CS12" s="1336">
        <v>0</v>
      </c>
      <c r="CT12" s="1336">
        <v>0</v>
      </c>
      <c r="CU12" s="1794">
        <v>79</v>
      </c>
      <c r="CV12" s="1795">
        <v>98719</v>
      </c>
      <c r="CX12" s="1336">
        <v>0</v>
      </c>
      <c r="CY12" s="1336">
        <v>0</v>
      </c>
      <c r="CZ12" s="1336">
        <v>0</v>
      </c>
      <c r="DA12" s="1336">
        <v>88273</v>
      </c>
      <c r="DB12" s="1336">
        <v>6062</v>
      </c>
      <c r="DC12" s="1336">
        <v>0</v>
      </c>
      <c r="DD12" s="1336">
        <v>0</v>
      </c>
      <c r="DE12" s="1336">
        <v>0</v>
      </c>
      <c r="DF12" s="1794">
        <v>74</v>
      </c>
      <c r="DG12" s="1795">
        <v>94409</v>
      </c>
      <c r="DI12" s="1336">
        <v>0</v>
      </c>
      <c r="DJ12" s="1336">
        <v>0</v>
      </c>
      <c r="DK12" s="1336">
        <v>0</v>
      </c>
      <c r="DL12" s="1336">
        <v>80392</v>
      </c>
      <c r="DM12" s="1336">
        <v>5426</v>
      </c>
      <c r="DN12" s="1336">
        <v>0</v>
      </c>
      <c r="DO12" s="1336">
        <v>0</v>
      </c>
      <c r="DP12" s="1336">
        <v>0</v>
      </c>
      <c r="DQ12" s="1794">
        <v>67</v>
      </c>
      <c r="DR12" s="1795">
        <v>85885</v>
      </c>
      <c r="DT12" s="1342">
        <v>0</v>
      </c>
      <c r="DU12" s="1342">
        <v>0</v>
      </c>
      <c r="DV12" s="1342">
        <v>0</v>
      </c>
      <c r="DW12" s="1342">
        <v>71075</v>
      </c>
      <c r="DX12" s="1342">
        <v>4624</v>
      </c>
      <c r="DY12" s="1342">
        <v>0</v>
      </c>
      <c r="DZ12" s="1342">
        <v>0</v>
      </c>
      <c r="EA12" s="1342">
        <v>0</v>
      </c>
      <c r="EB12" s="1639">
        <v>48</v>
      </c>
      <c r="EC12" s="1793">
        <v>75747</v>
      </c>
    </row>
    <row r="13" spans="1:133">
      <c r="A13" s="1575"/>
      <c r="B13" s="1663" t="s">
        <v>1697</v>
      </c>
      <c r="C13" s="1336">
        <v>0</v>
      </c>
      <c r="D13" s="1336">
        <v>0</v>
      </c>
      <c r="E13" s="1336">
        <v>0</v>
      </c>
      <c r="F13" s="1336">
        <v>0</v>
      </c>
      <c r="G13" s="1336">
        <v>780</v>
      </c>
      <c r="H13" s="1336">
        <v>0</v>
      </c>
      <c r="I13" s="1336">
        <v>0</v>
      </c>
      <c r="J13" s="1336">
        <v>0</v>
      </c>
      <c r="K13" s="1794">
        <v>0</v>
      </c>
      <c r="L13" s="1795">
        <v>780</v>
      </c>
      <c r="N13" s="1336">
        <v>0</v>
      </c>
      <c r="O13" s="1336">
        <v>0</v>
      </c>
      <c r="P13" s="1336">
        <v>0</v>
      </c>
      <c r="Q13" s="1336">
        <v>0</v>
      </c>
      <c r="R13" s="1336">
        <v>616</v>
      </c>
      <c r="S13" s="1336">
        <v>0</v>
      </c>
      <c r="T13" s="1336">
        <v>0</v>
      </c>
      <c r="U13" s="1336">
        <v>0</v>
      </c>
      <c r="V13" s="1794">
        <v>0</v>
      </c>
      <c r="W13" s="1795">
        <v>616</v>
      </c>
      <c r="Y13" s="1336">
        <v>0</v>
      </c>
      <c r="Z13" s="1336">
        <v>0</v>
      </c>
      <c r="AA13" s="1336">
        <v>0</v>
      </c>
      <c r="AB13" s="1336">
        <v>0</v>
      </c>
      <c r="AC13" s="1336">
        <v>813</v>
      </c>
      <c r="AD13" s="1336">
        <v>0</v>
      </c>
      <c r="AE13" s="1336">
        <v>0</v>
      </c>
      <c r="AF13" s="1336">
        <v>0</v>
      </c>
      <c r="AG13" s="1794">
        <v>0</v>
      </c>
      <c r="AH13" s="1795">
        <v>813</v>
      </c>
      <c r="AJ13" s="1336">
        <v>0</v>
      </c>
      <c r="AK13" s="1336">
        <v>0</v>
      </c>
      <c r="AL13" s="1336">
        <v>0</v>
      </c>
      <c r="AM13" s="1336">
        <v>0</v>
      </c>
      <c r="AN13" s="1336">
        <v>681</v>
      </c>
      <c r="AO13" s="1336">
        <v>0</v>
      </c>
      <c r="AP13" s="1336">
        <v>0</v>
      </c>
      <c r="AQ13" s="1336">
        <v>0</v>
      </c>
      <c r="AR13" s="1794">
        <v>0</v>
      </c>
      <c r="AS13" s="1795">
        <v>681</v>
      </c>
      <c r="AU13" s="1336">
        <v>0</v>
      </c>
      <c r="AV13" s="1336">
        <v>0</v>
      </c>
      <c r="AW13" s="1336">
        <v>0</v>
      </c>
      <c r="AX13" s="1336">
        <v>0</v>
      </c>
      <c r="AY13" s="1336">
        <v>829</v>
      </c>
      <c r="AZ13" s="1336">
        <v>0</v>
      </c>
      <c r="BA13" s="1336">
        <v>0</v>
      </c>
      <c r="BB13" s="1336">
        <v>0</v>
      </c>
      <c r="BC13" s="1794">
        <v>0</v>
      </c>
      <c r="BD13" s="1795">
        <v>829</v>
      </c>
      <c r="BF13" s="1336">
        <v>0</v>
      </c>
      <c r="BG13" s="1336">
        <v>0</v>
      </c>
      <c r="BH13" s="1336">
        <v>0</v>
      </c>
      <c r="BI13" s="1336">
        <v>0</v>
      </c>
      <c r="BJ13" s="1336">
        <v>794</v>
      </c>
      <c r="BK13" s="1336">
        <v>0</v>
      </c>
      <c r="BL13" s="1336">
        <v>0</v>
      </c>
      <c r="BM13" s="1336">
        <v>0</v>
      </c>
      <c r="BN13" s="1794">
        <v>0</v>
      </c>
      <c r="BO13" s="1795">
        <v>794</v>
      </c>
      <c r="BQ13" s="1336">
        <v>0</v>
      </c>
      <c r="BR13" s="1336">
        <v>0</v>
      </c>
      <c r="BS13" s="1336">
        <v>0</v>
      </c>
      <c r="BT13" s="1336">
        <v>0</v>
      </c>
      <c r="BU13" s="1336">
        <v>689</v>
      </c>
      <c r="BV13" s="1336">
        <v>0</v>
      </c>
      <c r="BW13" s="1336">
        <v>0</v>
      </c>
      <c r="BX13" s="1336">
        <v>0</v>
      </c>
      <c r="BY13" s="1794">
        <v>0</v>
      </c>
      <c r="BZ13" s="1795">
        <v>689</v>
      </c>
      <c r="CB13" s="1336">
        <v>0</v>
      </c>
      <c r="CC13" s="1336">
        <v>0</v>
      </c>
      <c r="CD13" s="1336">
        <v>0</v>
      </c>
      <c r="CE13" s="1336">
        <v>0</v>
      </c>
      <c r="CF13" s="1336">
        <v>461</v>
      </c>
      <c r="CG13" s="1336">
        <v>0</v>
      </c>
      <c r="CH13" s="1336">
        <v>0</v>
      </c>
      <c r="CI13" s="1336">
        <v>0</v>
      </c>
      <c r="CJ13" s="1794">
        <v>0</v>
      </c>
      <c r="CK13" s="1795">
        <v>461</v>
      </c>
      <c r="CM13" s="1336">
        <v>0</v>
      </c>
      <c r="CN13" s="1336">
        <v>0</v>
      </c>
      <c r="CO13" s="1336">
        <v>0</v>
      </c>
      <c r="CP13" s="1336">
        <v>0</v>
      </c>
      <c r="CQ13" s="1336">
        <v>385</v>
      </c>
      <c r="CR13" s="1336">
        <v>0</v>
      </c>
      <c r="CS13" s="1336">
        <v>0</v>
      </c>
      <c r="CT13" s="1336">
        <v>0</v>
      </c>
      <c r="CU13" s="1794">
        <v>0</v>
      </c>
      <c r="CV13" s="1795">
        <v>385</v>
      </c>
      <c r="CX13" s="1336">
        <v>0</v>
      </c>
      <c r="CY13" s="1336">
        <v>0</v>
      </c>
      <c r="CZ13" s="1336">
        <v>0</v>
      </c>
      <c r="DA13" s="1336">
        <v>0</v>
      </c>
      <c r="DB13" s="1336">
        <v>443</v>
      </c>
      <c r="DC13" s="1336">
        <v>0</v>
      </c>
      <c r="DD13" s="1336">
        <v>0</v>
      </c>
      <c r="DE13" s="1336">
        <v>0</v>
      </c>
      <c r="DF13" s="1794">
        <v>0</v>
      </c>
      <c r="DG13" s="1795">
        <v>443</v>
      </c>
      <c r="DI13" s="1336">
        <v>0</v>
      </c>
      <c r="DJ13" s="1336">
        <v>0</v>
      </c>
      <c r="DK13" s="1336">
        <v>0</v>
      </c>
      <c r="DL13" s="1336">
        <v>0</v>
      </c>
      <c r="DM13" s="1336">
        <v>316</v>
      </c>
      <c r="DN13" s="1336">
        <v>0</v>
      </c>
      <c r="DO13" s="1336">
        <v>0</v>
      </c>
      <c r="DP13" s="1336">
        <v>0</v>
      </c>
      <c r="DQ13" s="1794">
        <v>0</v>
      </c>
      <c r="DR13" s="1795">
        <v>316</v>
      </c>
      <c r="DT13" s="1342">
        <v>0</v>
      </c>
      <c r="DU13" s="1342">
        <v>0</v>
      </c>
      <c r="DV13" s="1342">
        <v>0</v>
      </c>
      <c r="DW13" s="1342">
        <v>0</v>
      </c>
      <c r="DX13" s="1342">
        <v>478</v>
      </c>
      <c r="DY13" s="1342">
        <v>0</v>
      </c>
      <c r="DZ13" s="1342">
        <v>0</v>
      </c>
      <c r="EA13" s="1342">
        <v>0</v>
      </c>
      <c r="EB13" s="1639">
        <v>0</v>
      </c>
      <c r="EC13" s="1793">
        <v>478</v>
      </c>
    </row>
    <row r="14" spans="1:133">
      <c r="A14" s="1575"/>
      <c r="B14" s="1663" t="s">
        <v>1698</v>
      </c>
      <c r="C14" s="1336">
        <v>0</v>
      </c>
      <c r="D14" s="1336">
        <v>0</v>
      </c>
      <c r="E14" s="1336">
        <v>0</v>
      </c>
      <c r="F14" s="1336">
        <v>0</v>
      </c>
      <c r="G14" s="1336">
        <v>64</v>
      </c>
      <c r="H14" s="1336">
        <v>0</v>
      </c>
      <c r="I14" s="1336">
        <v>16833</v>
      </c>
      <c r="J14" s="1336">
        <v>19943</v>
      </c>
      <c r="K14" s="1794">
        <v>0</v>
      </c>
      <c r="L14" s="1795">
        <v>36840</v>
      </c>
      <c r="N14" s="1336">
        <v>0</v>
      </c>
      <c r="O14" s="1336">
        <v>0</v>
      </c>
      <c r="P14" s="1336">
        <v>0</v>
      </c>
      <c r="Q14" s="1336">
        <v>0</v>
      </c>
      <c r="R14" s="1336">
        <v>7083</v>
      </c>
      <c r="S14" s="1336">
        <v>0</v>
      </c>
      <c r="T14" s="1336">
        <v>13654</v>
      </c>
      <c r="U14" s="1336">
        <v>14711</v>
      </c>
      <c r="V14" s="1794">
        <v>0</v>
      </c>
      <c r="W14" s="1795">
        <v>35448</v>
      </c>
      <c r="Y14" s="1336">
        <v>0</v>
      </c>
      <c r="Z14" s="1336">
        <v>0</v>
      </c>
      <c r="AA14" s="1336">
        <v>0</v>
      </c>
      <c r="AB14" s="1336">
        <v>0</v>
      </c>
      <c r="AC14" s="1336">
        <v>7091</v>
      </c>
      <c r="AD14" s="1336">
        <v>0</v>
      </c>
      <c r="AE14" s="1336">
        <v>11528</v>
      </c>
      <c r="AF14" s="1336">
        <v>12787</v>
      </c>
      <c r="AG14" s="1794">
        <v>0</v>
      </c>
      <c r="AH14" s="1795">
        <v>31406</v>
      </c>
      <c r="AJ14" s="1336">
        <v>0</v>
      </c>
      <c r="AK14" s="1336">
        <v>0</v>
      </c>
      <c r="AL14" s="1336">
        <v>0</v>
      </c>
      <c r="AM14" s="1336">
        <v>0</v>
      </c>
      <c r="AN14" s="1336">
        <v>7114</v>
      </c>
      <c r="AO14" s="1336">
        <v>0</v>
      </c>
      <c r="AP14" s="1336">
        <v>6013</v>
      </c>
      <c r="AQ14" s="1336">
        <v>11872</v>
      </c>
      <c r="AR14" s="1794">
        <v>0</v>
      </c>
      <c r="AS14" s="1795">
        <v>24999</v>
      </c>
      <c r="AU14" s="1336">
        <v>0</v>
      </c>
      <c r="AV14" s="1336">
        <v>0</v>
      </c>
      <c r="AW14" s="1336">
        <v>0</v>
      </c>
      <c r="AX14" s="1336">
        <v>0</v>
      </c>
      <c r="AY14" s="1336">
        <v>69</v>
      </c>
      <c r="AZ14" s="1336">
        <v>0</v>
      </c>
      <c r="BA14" s="1336">
        <v>5993</v>
      </c>
      <c r="BB14" s="1336">
        <v>18254</v>
      </c>
      <c r="BC14" s="1794">
        <v>0</v>
      </c>
      <c r="BD14" s="1795">
        <v>24316</v>
      </c>
      <c r="BF14" s="1336">
        <v>0</v>
      </c>
      <c r="BG14" s="1336">
        <v>0</v>
      </c>
      <c r="BH14" s="1336">
        <v>0</v>
      </c>
      <c r="BI14" s="1336">
        <v>0</v>
      </c>
      <c r="BJ14" s="1336">
        <v>115</v>
      </c>
      <c r="BK14" s="1336">
        <v>0</v>
      </c>
      <c r="BL14" s="1336">
        <v>5397</v>
      </c>
      <c r="BM14" s="1336">
        <v>14466</v>
      </c>
      <c r="BN14" s="1794">
        <v>0</v>
      </c>
      <c r="BO14" s="1795">
        <v>19978</v>
      </c>
      <c r="BQ14" s="1336">
        <v>0</v>
      </c>
      <c r="BR14" s="1336">
        <v>0</v>
      </c>
      <c r="BS14" s="1336">
        <v>0</v>
      </c>
      <c r="BT14" s="1336">
        <v>0</v>
      </c>
      <c r="BU14" s="1336">
        <v>92</v>
      </c>
      <c r="BV14" s="1336">
        <v>0</v>
      </c>
      <c r="BW14" s="1336">
        <v>4400</v>
      </c>
      <c r="BX14" s="1336">
        <v>14580</v>
      </c>
      <c r="BY14" s="1794">
        <v>0</v>
      </c>
      <c r="BZ14" s="1795">
        <v>19072</v>
      </c>
      <c r="CB14" s="1336">
        <v>0</v>
      </c>
      <c r="CC14" s="1336">
        <v>0</v>
      </c>
      <c r="CD14" s="1336">
        <v>0</v>
      </c>
      <c r="CE14" s="1336">
        <v>0</v>
      </c>
      <c r="CF14" s="1336">
        <v>0</v>
      </c>
      <c r="CG14" s="1336">
        <v>0</v>
      </c>
      <c r="CH14" s="1336">
        <v>4665</v>
      </c>
      <c r="CI14" s="1336">
        <v>14946</v>
      </c>
      <c r="CJ14" s="1794">
        <v>0</v>
      </c>
      <c r="CK14" s="1795">
        <v>19611</v>
      </c>
      <c r="CM14" s="1336">
        <v>0</v>
      </c>
      <c r="CN14" s="1336">
        <v>0</v>
      </c>
      <c r="CO14" s="1336">
        <v>0</v>
      </c>
      <c r="CP14" s="1336">
        <v>0</v>
      </c>
      <c r="CQ14" s="1336">
        <v>66</v>
      </c>
      <c r="CR14" s="1336">
        <v>0</v>
      </c>
      <c r="CS14" s="1336">
        <v>4884</v>
      </c>
      <c r="CT14" s="1336">
        <v>14428</v>
      </c>
      <c r="CU14" s="1794">
        <v>0</v>
      </c>
      <c r="CV14" s="1795">
        <v>19378</v>
      </c>
      <c r="CX14" s="1336">
        <v>0</v>
      </c>
      <c r="CY14" s="1336">
        <v>0</v>
      </c>
      <c r="CZ14" s="1336">
        <v>0</v>
      </c>
      <c r="DA14" s="1336">
        <v>0</v>
      </c>
      <c r="DB14" s="1336">
        <v>0</v>
      </c>
      <c r="DC14" s="1336">
        <v>0</v>
      </c>
      <c r="DD14" s="1336">
        <v>3684</v>
      </c>
      <c r="DE14" s="1336">
        <v>20142</v>
      </c>
      <c r="DF14" s="1794">
        <v>0</v>
      </c>
      <c r="DG14" s="1795">
        <v>23826</v>
      </c>
      <c r="DI14" s="1336">
        <v>0</v>
      </c>
      <c r="DJ14" s="1336">
        <v>0</v>
      </c>
      <c r="DK14" s="1336">
        <v>0</v>
      </c>
      <c r="DL14" s="1336">
        <v>0</v>
      </c>
      <c r="DM14" s="1336">
        <v>0</v>
      </c>
      <c r="DN14" s="1336">
        <v>0</v>
      </c>
      <c r="DO14" s="1336">
        <v>3636</v>
      </c>
      <c r="DP14" s="1336">
        <v>19706</v>
      </c>
      <c r="DQ14" s="1794">
        <v>0</v>
      </c>
      <c r="DR14" s="1795">
        <v>23342</v>
      </c>
      <c r="DT14" s="1342">
        <v>0</v>
      </c>
      <c r="DU14" s="1342">
        <v>0</v>
      </c>
      <c r="DV14" s="1342">
        <v>0</v>
      </c>
      <c r="DW14" s="1342">
        <v>0</v>
      </c>
      <c r="DX14" s="1342">
        <v>74</v>
      </c>
      <c r="DY14" s="1342">
        <v>0</v>
      </c>
      <c r="DZ14" s="1342">
        <v>2140</v>
      </c>
      <c r="EA14" s="1342">
        <v>22557</v>
      </c>
      <c r="EB14" s="1639">
        <v>0</v>
      </c>
      <c r="EC14" s="1793">
        <v>24771</v>
      </c>
    </row>
    <row r="15" spans="1:133">
      <c r="A15" s="1575"/>
      <c r="B15" s="1719" t="s">
        <v>181</v>
      </c>
      <c r="C15" s="1799">
        <v>50</v>
      </c>
      <c r="D15" s="1799">
        <v>0</v>
      </c>
      <c r="E15" s="1799">
        <v>0</v>
      </c>
      <c r="F15" s="1799">
        <v>0</v>
      </c>
      <c r="G15" s="1799">
        <v>0</v>
      </c>
      <c r="H15" s="1799">
        <v>0</v>
      </c>
      <c r="I15" s="1799">
        <v>0</v>
      </c>
      <c r="J15" s="1799">
        <v>110955</v>
      </c>
      <c r="K15" s="1799">
        <v>0</v>
      </c>
      <c r="L15" s="1800">
        <v>111005</v>
      </c>
      <c r="N15" s="1799">
        <v>42</v>
      </c>
      <c r="O15" s="1799">
        <v>0</v>
      </c>
      <c r="P15" s="1799">
        <v>0</v>
      </c>
      <c r="Q15" s="1799">
        <v>0</v>
      </c>
      <c r="R15" s="1799">
        <v>0</v>
      </c>
      <c r="S15" s="1799">
        <v>0</v>
      </c>
      <c r="T15" s="1799">
        <v>0</v>
      </c>
      <c r="U15" s="1799">
        <v>116009</v>
      </c>
      <c r="V15" s="1799">
        <v>0</v>
      </c>
      <c r="W15" s="1800">
        <v>116051</v>
      </c>
      <c r="Y15" s="1799">
        <v>16</v>
      </c>
      <c r="Z15" s="1799">
        <v>0</v>
      </c>
      <c r="AA15" s="1799">
        <v>0</v>
      </c>
      <c r="AB15" s="1799">
        <v>0</v>
      </c>
      <c r="AC15" s="1799">
        <v>0</v>
      </c>
      <c r="AD15" s="1799">
        <v>0</v>
      </c>
      <c r="AE15" s="1799">
        <v>0</v>
      </c>
      <c r="AF15" s="1799">
        <v>110384</v>
      </c>
      <c r="AG15" s="1799">
        <v>12</v>
      </c>
      <c r="AH15" s="1800">
        <v>110412</v>
      </c>
      <c r="AJ15" s="1799">
        <v>13</v>
      </c>
      <c r="AK15" s="1799">
        <v>0</v>
      </c>
      <c r="AL15" s="1799">
        <v>0</v>
      </c>
      <c r="AM15" s="1799">
        <v>0</v>
      </c>
      <c r="AN15" s="1799">
        <v>0</v>
      </c>
      <c r="AO15" s="1799">
        <v>0</v>
      </c>
      <c r="AP15" s="1799">
        <v>0</v>
      </c>
      <c r="AQ15" s="1799">
        <v>106599</v>
      </c>
      <c r="AR15" s="1799">
        <v>0</v>
      </c>
      <c r="AS15" s="1800">
        <v>106612</v>
      </c>
      <c r="AU15" s="1799">
        <v>11</v>
      </c>
      <c r="AV15" s="1799">
        <v>0</v>
      </c>
      <c r="AW15" s="1799">
        <v>0</v>
      </c>
      <c r="AX15" s="1799">
        <v>0</v>
      </c>
      <c r="AY15" s="1799">
        <v>0</v>
      </c>
      <c r="AZ15" s="1799">
        <v>0</v>
      </c>
      <c r="BA15" s="1799">
        <v>0</v>
      </c>
      <c r="BB15" s="1799">
        <v>96323</v>
      </c>
      <c r="BC15" s="1799">
        <v>0</v>
      </c>
      <c r="BD15" s="1800">
        <v>96334</v>
      </c>
      <c r="BF15" s="1799">
        <v>28</v>
      </c>
      <c r="BG15" s="1799">
        <v>0</v>
      </c>
      <c r="BH15" s="1799">
        <v>0</v>
      </c>
      <c r="BI15" s="1799">
        <v>0</v>
      </c>
      <c r="BJ15" s="1799">
        <v>0</v>
      </c>
      <c r="BK15" s="1799">
        <v>0</v>
      </c>
      <c r="BL15" s="1799">
        <v>0</v>
      </c>
      <c r="BM15" s="1799">
        <v>87621</v>
      </c>
      <c r="BN15" s="1799">
        <v>0</v>
      </c>
      <c r="BO15" s="1800">
        <v>87649</v>
      </c>
      <c r="BQ15" s="1799">
        <v>0</v>
      </c>
      <c r="BR15" s="1799">
        <v>0</v>
      </c>
      <c r="BS15" s="1799">
        <v>0</v>
      </c>
      <c r="BT15" s="1799">
        <v>0</v>
      </c>
      <c r="BU15" s="1799">
        <v>0</v>
      </c>
      <c r="BV15" s="1799">
        <v>0</v>
      </c>
      <c r="BW15" s="1799">
        <v>0</v>
      </c>
      <c r="BX15" s="1799">
        <v>85666</v>
      </c>
      <c r="BY15" s="1799">
        <v>0</v>
      </c>
      <c r="BZ15" s="1800">
        <v>85666</v>
      </c>
      <c r="CB15" s="1799">
        <v>0</v>
      </c>
      <c r="CC15" s="1799">
        <v>0</v>
      </c>
      <c r="CD15" s="1799">
        <v>0</v>
      </c>
      <c r="CE15" s="1799">
        <v>0</v>
      </c>
      <c r="CF15" s="1799">
        <v>0</v>
      </c>
      <c r="CG15" s="1799">
        <v>0</v>
      </c>
      <c r="CH15" s="1799">
        <v>0</v>
      </c>
      <c r="CI15" s="1799">
        <v>82102</v>
      </c>
      <c r="CJ15" s="1799">
        <v>0</v>
      </c>
      <c r="CK15" s="1800">
        <v>82102</v>
      </c>
      <c r="CM15" s="1799">
        <v>2</v>
      </c>
      <c r="CN15" s="1799">
        <v>0</v>
      </c>
      <c r="CO15" s="1799">
        <v>0</v>
      </c>
      <c r="CP15" s="1799">
        <v>0</v>
      </c>
      <c r="CQ15" s="1799">
        <v>0</v>
      </c>
      <c r="CR15" s="1799">
        <v>0</v>
      </c>
      <c r="CS15" s="1799">
        <v>0</v>
      </c>
      <c r="CT15" s="1799">
        <v>81527</v>
      </c>
      <c r="CU15" s="1799">
        <v>0</v>
      </c>
      <c r="CV15" s="1800">
        <v>81529</v>
      </c>
      <c r="CX15" s="1799">
        <v>120</v>
      </c>
      <c r="CY15" s="1799">
        <v>0</v>
      </c>
      <c r="CZ15" s="1799">
        <v>0</v>
      </c>
      <c r="DA15" s="1799">
        <v>0</v>
      </c>
      <c r="DB15" s="1799">
        <v>0</v>
      </c>
      <c r="DC15" s="1799">
        <v>0</v>
      </c>
      <c r="DD15" s="1799">
        <v>0</v>
      </c>
      <c r="DE15" s="1799">
        <v>82507</v>
      </c>
      <c r="DF15" s="1799">
        <v>0</v>
      </c>
      <c r="DG15" s="1800">
        <v>82627</v>
      </c>
      <c r="DI15" s="1799">
        <v>7</v>
      </c>
      <c r="DJ15" s="1799">
        <v>0</v>
      </c>
      <c r="DK15" s="1799">
        <v>0</v>
      </c>
      <c r="DL15" s="1799">
        <v>0</v>
      </c>
      <c r="DM15" s="1799">
        <v>0</v>
      </c>
      <c r="DN15" s="1799">
        <v>0</v>
      </c>
      <c r="DO15" s="1799">
        <v>0</v>
      </c>
      <c r="DP15" s="1799">
        <v>74955</v>
      </c>
      <c r="DQ15" s="1799">
        <v>0</v>
      </c>
      <c r="DR15" s="1800">
        <v>74962</v>
      </c>
      <c r="DT15" s="1725">
        <v>0</v>
      </c>
      <c r="DU15" s="1725">
        <v>0</v>
      </c>
      <c r="DV15" s="1725">
        <v>0</v>
      </c>
      <c r="DW15" s="1725">
        <v>0</v>
      </c>
      <c r="DX15" s="1725">
        <v>0</v>
      </c>
      <c r="DY15" s="1725">
        <v>0</v>
      </c>
      <c r="DZ15" s="1725">
        <v>0</v>
      </c>
      <c r="EA15" s="1725">
        <v>72590</v>
      </c>
      <c r="EB15" s="1725">
        <v>0</v>
      </c>
      <c r="EC15" s="1801">
        <v>72590</v>
      </c>
    </row>
    <row r="16" spans="1:133" ht="13.8" thickBot="1">
      <c r="A16" s="1575"/>
      <c r="B16" s="1802" t="s">
        <v>144</v>
      </c>
      <c r="C16" s="1803">
        <v>634804</v>
      </c>
      <c r="D16" s="1803">
        <v>0</v>
      </c>
      <c r="E16" s="1803">
        <v>67075</v>
      </c>
      <c r="F16" s="1803">
        <v>131034</v>
      </c>
      <c r="G16" s="1803">
        <v>178420</v>
      </c>
      <c r="H16" s="1803">
        <v>350934</v>
      </c>
      <c r="I16" s="1803">
        <v>285647</v>
      </c>
      <c r="J16" s="1803">
        <v>382566</v>
      </c>
      <c r="K16" s="1803">
        <v>2889</v>
      </c>
      <c r="L16" s="1803">
        <v>2033369</v>
      </c>
      <c r="N16" s="1803">
        <v>564574</v>
      </c>
      <c r="O16" s="1803">
        <v>0</v>
      </c>
      <c r="P16" s="1803">
        <v>69467</v>
      </c>
      <c r="Q16" s="1803">
        <v>130844</v>
      </c>
      <c r="R16" s="1803">
        <v>185803</v>
      </c>
      <c r="S16" s="1803">
        <v>351966</v>
      </c>
      <c r="T16" s="1803">
        <v>292919</v>
      </c>
      <c r="U16" s="1803">
        <v>365925</v>
      </c>
      <c r="V16" s="1803">
        <v>3235</v>
      </c>
      <c r="W16" s="1803">
        <v>1964733</v>
      </c>
      <c r="Y16" s="1803">
        <v>541553</v>
      </c>
      <c r="Z16" s="1803">
        <v>0</v>
      </c>
      <c r="AA16" s="1803">
        <v>69693</v>
      </c>
      <c r="AB16" s="1803">
        <v>125810</v>
      </c>
      <c r="AC16" s="1803">
        <v>185007</v>
      </c>
      <c r="AD16" s="1803">
        <v>348709</v>
      </c>
      <c r="AE16" s="1803">
        <v>292879</v>
      </c>
      <c r="AF16" s="1803">
        <v>350365</v>
      </c>
      <c r="AG16" s="1803">
        <v>5906</v>
      </c>
      <c r="AH16" s="1803">
        <v>1919922</v>
      </c>
      <c r="AJ16" s="1803">
        <v>481931</v>
      </c>
      <c r="AK16" s="1803">
        <v>0</v>
      </c>
      <c r="AL16" s="1803">
        <v>65181</v>
      </c>
      <c r="AM16" s="1803">
        <v>119147</v>
      </c>
      <c r="AN16" s="1803">
        <v>178853</v>
      </c>
      <c r="AO16" s="1803">
        <v>336654</v>
      </c>
      <c r="AP16" s="1803">
        <v>285796</v>
      </c>
      <c r="AQ16" s="1803">
        <v>344123</v>
      </c>
      <c r="AR16" s="1803">
        <v>3885</v>
      </c>
      <c r="AS16" s="1803">
        <v>1815570</v>
      </c>
      <c r="AU16" s="1803">
        <v>496388</v>
      </c>
      <c r="AV16" s="1803">
        <v>0</v>
      </c>
      <c r="AW16" s="1803">
        <v>59875</v>
      </c>
      <c r="AX16" s="1803">
        <v>115002</v>
      </c>
      <c r="AY16" s="1803">
        <v>166075</v>
      </c>
      <c r="AZ16" s="1803">
        <v>341224</v>
      </c>
      <c r="BA16" s="1803">
        <v>276811</v>
      </c>
      <c r="BB16" s="1803">
        <v>343105</v>
      </c>
      <c r="BC16" s="1803">
        <v>4401</v>
      </c>
      <c r="BD16" s="1803">
        <v>1802881</v>
      </c>
      <c r="BF16" s="1803">
        <v>468455</v>
      </c>
      <c r="BG16" s="1803">
        <v>0</v>
      </c>
      <c r="BH16" s="1803">
        <v>66060</v>
      </c>
      <c r="BI16" s="1803">
        <v>112750</v>
      </c>
      <c r="BJ16" s="1803">
        <v>151592</v>
      </c>
      <c r="BK16" s="1803">
        <v>323478</v>
      </c>
      <c r="BL16" s="1803">
        <v>256762</v>
      </c>
      <c r="BM16" s="1803">
        <v>331761</v>
      </c>
      <c r="BN16" s="1803">
        <v>4684</v>
      </c>
      <c r="BO16" s="1803">
        <v>1715542</v>
      </c>
      <c r="BQ16" s="1803">
        <v>471128</v>
      </c>
      <c r="BR16" s="1803">
        <v>0</v>
      </c>
      <c r="BS16" s="1803">
        <v>64904</v>
      </c>
      <c r="BT16" s="1803">
        <v>108397</v>
      </c>
      <c r="BU16" s="1803">
        <v>150542</v>
      </c>
      <c r="BV16" s="1803">
        <v>313488</v>
      </c>
      <c r="BW16" s="1803">
        <v>254242</v>
      </c>
      <c r="BX16" s="1803">
        <v>341213</v>
      </c>
      <c r="BY16" s="1803">
        <v>5568</v>
      </c>
      <c r="BZ16" s="1803">
        <v>1709482</v>
      </c>
      <c r="CB16" s="1803">
        <v>489279</v>
      </c>
      <c r="CC16" s="1803">
        <v>0</v>
      </c>
      <c r="CD16" s="1803">
        <v>57962</v>
      </c>
      <c r="CE16" s="1803">
        <v>102226</v>
      </c>
      <c r="CF16" s="1803">
        <v>148006</v>
      </c>
      <c r="CG16" s="1803">
        <v>288721</v>
      </c>
      <c r="CH16" s="1803">
        <v>237939</v>
      </c>
      <c r="CI16" s="1803">
        <v>320470</v>
      </c>
      <c r="CJ16" s="1803">
        <v>5659</v>
      </c>
      <c r="CK16" s="1803">
        <v>1650262</v>
      </c>
      <c r="CM16" s="1803">
        <v>495912</v>
      </c>
      <c r="CN16" s="1803">
        <v>0</v>
      </c>
      <c r="CO16" s="1803">
        <v>58545</v>
      </c>
      <c r="CP16" s="1803">
        <v>95417</v>
      </c>
      <c r="CQ16" s="1803">
        <v>140916</v>
      </c>
      <c r="CR16" s="1803">
        <v>269553</v>
      </c>
      <c r="CS16" s="1803">
        <v>225718</v>
      </c>
      <c r="CT16" s="1803">
        <v>304976</v>
      </c>
      <c r="CU16" s="1803">
        <v>5651</v>
      </c>
      <c r="CV16" s="1803">
        <v>1596688</v>
      </c>
      <c r="CX16" s="1803">
        <v>527485</v>
      </c>
      <c r="CY16" s="1803">
        <v>0</v>
      </c>
      <c r="CZ16" s="1803">
        <v>56954</v>
      </c>
      <c r="DA16" s="1803">
        <v>91340</v>
      </c>
      <c r="DB16" s="1803">
        <v>139329</v>
      </c>
      <c r="DC16" s="1803">
        <v>263701</v>
      </c>
      <c r="DD16" s="1803">
        <v>222672</v>
      </c>
      <c r="DE16" s="1803">
        <v>316138</v>
      </c>
      <c r="DF16" s="1803">
        <v>6315</v>
      </c>
      <c r="DG16" s="1803">
        <v>1623934</v>
      </c>
      <c r="DI16" s="1803">
        <v>503596</v>
      </c>
      <c r="DJ16" s="1803">
        <v>0</v>
      </c>
      <c r="DK16" s="1803">
        <v>48559</v>
      </c>
      <c r="DL16" s="1803">
        <v>83492</v>
      </c>
      <c r="DM16" s="1803">
        <v>138840</v>
      </c>
      <c r="DN16" s="1803">
        <v>251572</v>
      </c>
      <c r="DO16" s="1803">
        <v>239921</v>
      </c>
      <c r="DP16" s="1803">
        <v>273956</v>
      </c>
      <c r="DQ16" s="1803">
        <v>6165</v>
      </c>
      <c r="DR16" s="1803">
        <v>1546101</v>
      </c>
      <c r="DT16" s="1803">
        <v>435147</v>
      </c>
      <c r="DU16" s="1803">
        <v>0</v>
      </c>
      <c r="DV16" s="1803">
        <v>49713</v>
      </c>
      <c r="DW16" s="1803">
        <v>71931</v>
      </c>
      <c r="DX16" s="1803">
        <v>116302</v>
      </c>
      <c r="DY16" s="1803">
        <v>231814</v>
      </c>
      <c r="DZ16" s="1803">
        <v>194260</v>
      </c>
      <c r="EA16" s="1803">
        <v>319739</v>
      </c>
      <c r="EB16" s="1803">
        <v>1038</v>
      </c>
      <c r="EC16" s="1803">
        <v>1419944</v>
      </c>
    </row>
  </sheetData>
  <mergeCells count="12">
    <mergeCell ref="DT3:EB3"/>
    <mergeCell ref="C3:K3"/>
    <mergeCell ref="N3:V3"/>
    <mergeCell ref="Y3:AG3"/>
    <mergeCell ref="AJ3:AR3"/>
    <mergeCell ref="AU3:BC3"/>
    <mergeCell ref="BF3:BN3"/>
    <mergeCell ref="BQ3:BY3"/>
    <mergeCell ref="CB3:CJ3"/>
    <mergeCell ref="CM3:CU3"/>
    <mergeCell ref="CX3:DF3"/>
    <mergeCell ref="DI3:DQ3"/>
  </mergeCells>
  <hyperlinks>
    <hyperlink ref="B2" location="Contents!C34" display="Standardized Approach – exposures by asset classes and risk weights" xr:uid="{BDC792FA-3C96-4FC1-82F3-43F915F94D1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3346-71D5-4422-946F-63910C579D2D}">
  <sheetPr codeName="Planilha36">
    <tabColor rgb="FF1D4080"/>
  </sheetPr>
  <dimension ref="A1:CA36"/>
  <sheetViews>
    <sheetView showGridLines="0" topLeftCell="B1" zoomScale="70" zoomScaleNormal="70" workbookViewId="0">
      <selection activeCell="C6" sqref="C6:N34"/>
    </sheetView>
  </sheetViews>
  <sheetFormatPr defaultColWidth="9.21875" defaultRowHeight="13.2"/>
  <cols>
    <col min="1" max="1" width="76" style="1118" hidden="1" customWidth="1"/>
    <col min="2" max="2" width="30.109375" style="1118" customWidth="1"/>
    <col min="3" max="3" width="17.21875" style="1118" bestFit="1" customWidth="1"/>
    <col min="4" max="4" width="18.44140625" style="1118" bestFit="1" customWidth="1"/>
    <col min="5" max="5" width="13.77734375" style="1760" bestFit="1" customWidth="1"/>
    <col min="6" max="6" width="24" style="1118" bestFit="1" customWidth="1"/>
    <col min="7" max="7" width="11.21875" style="1760" bestFit="1" customWidth="1"/>
    <col min="8" max="8" width="12" style="1118" bestFit="1" customWidth="1"/>
    <col min="9" max="9" width="13.21875" style="1760" bestFit="1" customWidth="1"/>
    <col min="10" max="10" width="11.44140625" style="1790" customWidth="1"/>
    <col min="11" max="11" width="8.44140625" style="1118" bestFit="1" customWidth="1"/>
    <col min="12" max="12" width="8.77734375" style="1760" customWidth="1"/>
    <col min="13" max="13" width="10.44140625" style="1118" bestFit="1" customWidth="1"/>
    <col min="14" max="14" width="11.44140625" style="1118" customWidth="1"/>
    <col min="15" max="15" width="2.21875" style="1118" customWidth="1"/>
    <col min="16" max="16" width="17.21875" style="1118" bestFit="1" customWidth="1"/>
    <col min="17" max="17" width="18.44140625" style="1118" bestFit="1" customWidth="1"/>
    <col min="18" max="18" width="13.77734375" style="1760" bestFit="1" customWidth="1"/>
    <col min="19" max="19" width="24" style="1118" bestFit="1" customWidth="1"/>
    <col min="20" max="20" width="11.21875" style="1760" bestFit="1" customWidth="1"/>
    <col min="21" max="21" width="12" style="1118" bestFit="1" customWidth="1"/>
    <col min="22" max="22" width="13.21875" style="1760" bestFit="1" customWidth="1"/>
    <col min="23" max="23" width="11.44140625" style="1790" customWidth="1"/>
    <col min="24" max="24" width="8.44140625" style="1118" bestFit="1" customWidth="1"/>
    <col min="25" max="25" width="8.77734375" style="1760" customWidth="1"/>
    <col min="26" max="26" width="10.44140625" style="1118" bestFit="1" customWidth="1"/>
    <col min="27" max="27" width="11.44140625" style="1118" customWidth="1"/>
    <col min="28" max="28" width="2.21875" style="1118" customWidth="1"/>
    <col min="29" max="29" width="17.21875" style="1118" bestFit="1" customWidth="1"/>
    <col min="30" max="30" width="18.44140625" style="1118" bestFit="1" customWidth="1"/>
    <col min="31" max="31" width="13.77734375" style="1760" bestFit="1" customWidth="1"/>
    <col min="32" max="32" width="24" style="1118" bestFit="1" customWidth="1"/>
    <col min="33" max="33" width="11.21875" style="1760" bestFit="1" customWidth="1"/>
    <col min="34" max="34" width="12" style="1118" bestFit="1" customWidth="1"/>
    <col min="35" max="35" width="13.21875" style="1760" bestFit="1" customWidth="1"/>
    <col min="36" max="36" width="11.44140625" style="1790" customWidth="1"/>
    <col min="37" max="37" width="8.44140625" style="1118" bestFit="1" customWidth="1"/>
    <col min="38" max="38" width="8.77734375" style="1760" customWidth="1"/>
    <col min="39" max="39" width="10.44140625" style="1118" bestFit="1" customWidth="1"/>
    <col min="40" max="40" width="11.44140625" style="1118" customWidth="1"/>
    <col min="41" max="41" width="2.21875" style="1118" customWidth="1"/>
    <col min="42" max="42" width="17.21875" style="1118" bestFit="1" customWidth="1"/>
    <col min="43" max="43" width="18.44140625" style="1118" bestFit="1" customWidth="1"/>
    <col min="44" max="44" width="13.77734375" style="1760" bestFit="1" customWidth="1"/>
    <col min="45" max="45" width="24" style="1118" bestFit="1" customWidth="1"/>
    <col min="46" max="46" width="11.21875" style="1760" bestFit="1" customWidth="1"/>
    <col min="47" max="47" width="12" style="1118" bestFit="1" customWidth="1"/>
    <col min="48" max="48" width="13.21875" style="1760" bestFit="1" customWidth="1"/>
    <col min="49" max="49" width="11.44140625" style="1790" customWidth="1"/>
    <col min="50" max="50" width="8.44140625" style="1118" bestFit="1" customWidth="1"/>
    <col min="51" max="51" width="8.77734375" style="1760" customWidth="1"/>
    <col min="52" max="52" width="10.44140625" style="1118" bestFit="1" customWidth="1"/>
    <col min="53" max="53" width="11.44140625" style="1118" customWidth="1"/>
    <col min="54" max="54" width="2.21875" style="1118" customWidth="1"/>
    <col min="55" max="55" width="17.21875" style="1118" bestFit="1" customWidth="1"/>
    <col min="56" max="56" width="18.44140625" style="1118" bestFit="1" customWidth="1"/>
    <col min="57" max="57" width="13.77734375" style="1760" bestFit="1" customWidth="1"/>
    <col min="58" max="58" width="24" style="1118" bestFit="1" customWidth="1"/>
    <col min="59" max="59" width="11.21875" style="1760" bestFit="1" customWidth="1"/>
    <col min="60" max="60" width="12" style="1118" bestFit="1" customWidth="1"/>
    <col min="61" max="61" width="13.21875" style="1760" bestFit="1" customWidth="1"/>
    <col min="62" max="62" width="11.44140625" style="1790" customWidth="1"/>
    <col min="63" max="63" width="8.44140625" style="1118" bestFit="1" customWidth="1"/>
    <col min="64" max="64" width="8.77734375" style="1760" customWidth="1"/>
    <col min="65" max="65" width="10.44140625" style="1118" bestFit="1" customWidth="1"/>
    <col min="66" max="66" width="11.44140625" style="1118" customWidth="1"/>
    <col min="67" max="67" width="2.21875" style="1118" customWidth="1"/>
    <col min="68" max="68" width="17.21875" style="1118" bestFit="1" customWidth="1"/>
    <col min="69" max="69" width="18.44140625" style="1118" bestFit="1" customWidth="1"/>
    <col min="70" max="70" width="13.77734375" style="1760" bestFit="1" customWidth="1"/>
    <col min="71" max="71" width="24" style="1118" bestFit="1" customWidth="1"/>
    <col min="72" max="72" width="11.21875" style="1760" bestFit="1" customWidth="1"/>
    <col min="73" max="73" width="12" style="1118" bestFit="1" customWidth="1"/>
    <col min="74" max="74" width="13.21875" style="1760" bestFit="1" customWidth="1"/>
    <col min="75" max="75" width="11.44140625" style="1790" customWidth="1"/>
    <col min="76" max="76" width="8.44140625" style="1118" bestFit="1" customWidth="1"/>
    <col min="77" max="77" width="8.77734375" style="1760" customWidth="1"/>
    <col min="78" max="78" width="10.44140625" style="1118" bestFit="1" customWidth="1"/>
    <col min="79" max="79" width="11.44140625" style="1118" customWidth="1"/>
    <col min="80" max="16384" width="9.21875" style="1118"/>
  </cols>
  <sheetData>
    <row r="1" spans="1:79" s="1209" customFormat="1" ht="5.25" customHeight="1">
      <c r="A1" s="1324"/>
      <c r="B1" s="1210"/>
      <c r="C1" s="1211"/>
      <c r="D1" s="1211"/>
      <c r="E1" s="1767"/>
      <c r="F1" s="1211"/>
      <c r="G1" s="1767"/>
      <c r="H1" s="1211"/>
      <c r="I1" s="1727"/>
      <c r="J1" s="1768"/>
      <c r="L1" s="1727"/>
      <c r="P1" s="1211"/>
      <c r="Q1" s="1211"/>
      <c r="R1" s="1767"/>
      <c r="S1" s="1211"/>
      <c r="T1" s="1767"/>
      <c r="U1" s="1211"/>
      <c r="V1" s="1727"/>
      <c r="W1" s="1768"/>
      <c r="Y1" s="1727"/>
      <c r="AC1" s="1211"/>
      <c r="AD1" s="1211"/>
      <c r="AE1" s="1767"/>
      <c r="AF1" s="1211"/>
      <c r="AG1" s="1767"/>
      <c r="AH1" s="1211"/>
      <c r="AI1" s="1727"/>
      <c r="AJ1" s="1768"/>
      <c r="AL1" s="1727"/>
      <c r="AP1" s="1211"/>
      <c r="AQ1" s="1211"/>
      <c r="AR1" s="1767"/>
      <c r="AS1" s="1211"/>
      <c r="AT1" s="1767"/>
      <c r="AU1" s="1211"/>
      <c r="AV1" s="1727"/>
      <c r="AW1" s="1768"/>
      <c r="AY1" s="1727"/>
      <c r="BC1" s="1211"/>
      <c r="BD1" s="1211"/>
      <c r="BE1" s="1767"/>
      <c r="BF1" s="1211"/>
      <c r="BG1" s="1767"/>
      <c r="BH1" s="1211"/>
      <c r="BI1" s="1727"/>
      <c r="BJ1" s="1768"/>
      <c r="BL1" s="1727"/>
      <c r="BP1" s="1211"/>
      <c r="BQ1" s="1211"/>
      <c r="BR1" s="1767"/>
      <c r="BS1" s="1211"/>
      <c r="BT1" s="1767"/>
      <c r="BU1" s="1211"/>
      <c r="BV1" s="1727"/>
      <c r="BW1" s="1768"/>
      <c r="BY1" s="1727"/>
    </row>
    <row r="2" spans="1:79" ht="16.2">
      <c r="B2" s="1645" t="s">
        <v>1721</v>
      </c>
      <c r="C2" s="1645"/>
      <c r="D2" s="1645"/>
      <c r="E2" s="1729"/>
      <c r="F2" s="1645"/>
      <c r="G2" s="1729"/>
      <c r="H2" s="1645"/>
      <c r="I2" s="1729"/>
      <c r="J2" s="1769"/>
      <c r="K2" s="1645"/>
      <c r="L2" s="1729"/>
      <c r="M2" s="1645"/>
      <c r="N2" s="1645"/>
      <c r="O2" s="1645"/>
      <c r="P2" s="1645"/>
      <c r="Q2" s="1645"/>
      <c r="R2" s="1729"/>
      <c r="S2" s="1645"/>
      <c r="T2" s="1729"/>
      <c r="U2" s="1645"/>
      <c r="V2" s="1729"/>
      <c r="W2" s="1769"/>
      <c r="X2" s="1645"/>
      <c r="Y2" s="1729"/>
      <c r="Z2" s="1645"/>
      <c r="AA2" s="1645"/>
      <c r="AB2" s="1645"/>
      <c r="AC2" s="1645"/>
      <c r="AD2" s="1645"/>
      <c r="AE2" s="1729"/>
      <c r="AF2" s="1645"/>
      <c r="AG2" s="1729"/>
      <c r="AH2" s="1645"/>
      <c r="AI2" s="1729"/>
      <c r="AJ2" s="1769"/>
      <c r="AK2" s="1645"/>
      <c r="AL2" s="1729"/>
      <c r="AM2" s="1645"/>
      <c r="AN2" s="1645"/>
      <c r="AO2" s="1645"/>
      <c r="AP2" s="1645"/>
      <c r="AQ2" s="1645"/>
      <c r="AR2" s="1729"/>
      <c r="AS2" s="1645"/>
      <c r="AT2" s="1729"/>
      <c r="AU2" s="1645"/>
      <c r="AV2" s="1729"/>
      <c r="AW2" s="1769"/>
      <c r="AX2" s="1645"/>
      <c r="AY2" s="1729"/>
      <c r="AZ2" s="1645"/>
      <c r="BA2" s="1645"/>
      <c r="BB2" s="1645"/>
      <c r="BC2" s="1645"/>
      <c r="BD2" s="1645"/>
      <c r="BE2" s="1729"/>
      <c r="BF2" s="1645"/>
      <c r="BG2" s="1729"/>
      <c r="BH2" s="1645"/>
      <c r="BI2" s="1729"/>
      <c r="BJ2" s="1769"/>
      <c r="BK2" s="1645"/>
      <c r="BL2" s="1729"/>
      <c r="BM2" s="1645"/>
      <c r="BN2" s="1645"/>
      <c r="BO2" s="1645"/>
      <c r="BP2" s="1645"/>
      <c r="BQ2" s="1645"/>
      <c r="BR2" s="1729"/>
      <c r="BS2" s="1645"/>
      <c r="BT2" s="1729"/>
      <c r="BU2" s="1645"/>
      <c r="BV2" s="1729"/>
      <c r="BW2" s="1769"/>
      <c r="BX2" s="1645"/>
      <c r="BY2" s="1729"/>
      <c r="BZ2" s="1645"/>
      <c r="CA2" s="1645"/>
    </row>
    <row r="3" spans="1:79" ht="13.8" thickBot="1">
      <c r="B3" s="1085" t="s">
        <v>65</v>
      </c>
      <c r="C3" s="1328"/>
      <c r="D3" s="1328"/>
      <c r="E3" s="1770"/>
      <c r="F3" s="1328"/>
      <c r="G3" s="1770"/>
      <c r="H3" s="1328"/>
      <c r="I3" s="1770"/>
      <c r="J3" s="1771"/>
      <c r="K3" s="1328"/>
      <c r="L3" s="1770"/>
      <c r="M3" s="1328"/>
      <c r="N3" s="1763" t="s">
        <v>3260</v>
      </c>
      <c r="O3" s="1732"/>
      <c r="P3" s="1328"/>
      <c r="Q3" s="1328"/>
      <c r="R3" s="1770"/>
      <c r="S3" s="1328"/>
      <c r="T3" s="1770"/>
      <c r="U3" s="1328"/>
      <c r="V3" s="1770"/>
      <c r="W3" s="1771"/>
      <c r="X3" s="1328"/>
      <c r="Y3" s="1770"/>
      <c r="Z3" s="1328"/>
      <c r="AA3" s="1763" t="s">
        <v>2942</v>
      </c>
      <c r="AB3" s="1732"/>
      <c r="AC3" s="1328"/>
      <c r="AD3" s="1328"/>
      <c r="AE3" s="1770"/>
      <c r="AF3" s="1328"/>
      <c r="AG3" s="1770"/>
      <c r="AH3" s="1328"/>
      <c r="AI3" s="1770"/>
      <c r="AJ3" s="1771"/>
      <c r="AK3" s="1328"/>
      <c r="AL3" s="1770"/>
      <c r="AM3" s="1328"/>
      <c r="AN3" s="1763" t="s">
        <v>2871</v>
      </c>
      <c r="AO3" s="1732"/>
      <c r="AP3" s="1328"/>
      <c r="AQ3" s="1328"/>
      <c r="AR3" s="1770"/>
      <c r="AS3" s="1328"/>
      <c r="AT3" s="1770"/>
      <c r="AU3" s="1328"/>
      <c r="AV3" s="1770"/>
      <c r="AW3" s="1771"/>
      <c r="AX3" s="1328"/>
      <c r="AY3" s="1770"/>
      <c r="AZ3" s="1328"/>
      <c r="BA3" s="1763" t="s">
        <v>66</v>
      </c>
      <c r="BB3" s="1732"/>
      <c r="BC3" s="1328"/>
      <c r="BD3" s="1328"/>
      <c r="BE3" s="1770"/>
      <c r="BF3" s="1328"/>
      <c r="BG3" s="1770"/>
      <c r="BH3" s="1328"/>
      <c r="BI3" s="1770"/>
      <c r="BJ3" s="1771"/>
      <c r="BK3" s="1328"/>
      <c r="BL3" s="1770"/>
      <c r="BM3" s="1328"/>
      <c r="BN3" s="1763" t="s">
        <v>68</v>
      </c>
      <c r="BO3" s="1732"/>
      <c r="BP3" s="1328"/>
      <c r="BQ3" s="1328"/>
      <c r="BR3" s="1770"/>
      <c r="BS3" s="1328"/>
      <c r="BT3" s="1770"/>
      <c r="BU3" s="1328"/>
      <c r="BV3" s="1770"/>
      <c r="BW3" s="1771"/>
      <c r="BX3" s="1328"/>
      <c r="BY3" s="1770"/>
      <c r="BZ3" s="1328"/>
      <c r="CA3" s="1763" t="s">
        <v>70</v>
      </c>
    </row>
    <row r="4" spans="1:79" ht="40.200000000000003" thickBot="1">
      <c r="B4" s="1772" t="s">
        <v>1722</v>
      </c>
      <c r="C4" s="1313" t="s">
        <v>1723</v>
      </c>
      <c r="D4" s="1313" t="s">
        <v>1724</v>
      </c>
      <c r="E4" s="1773" t="s">
        <v>1725</v>
      </c>
      <c r="F4" s="1313" t="s">
        <v>1726</v>
      </c>
      <c r="G4" s="1773" t="s">
        <v>1727</v>
      </c>
      <c r="H4" s="1313" t="s">
        <v>1728</v>
      </c>
      <c r="I4" s="1773" t="s">
        <v>1729</v>
      </c>
      <c r="J4" s="1774" t="s">
        <v>1730</v>
      </c>
      <c r="K4" s="1313" t="s">
        <v>147</v>
      </c>
      <c r="L4" s="1773" t="s">
        <v>1731</v>
      </c>
      <c r="M4" s="1313" t="s">
        <v>1732</v>
      </c>
      <c r="N4" s="1313" t="s">
        <v>203</v>
      </c>
      <c r="O4" s="1732"/>
      <c r="P4" s="1313" t="s">
        <v>1723</v>
      </c>
      <c r="Q4" s="1313" t="s">
        <v>1724</v>
      </c>
      <c r="R4" s="1773" t="s">
        <v>1725</v>
      </c>
      <c r="S4" s="1313" t="s">
        <v>1726</v>
      </c>
      <c r="T4" s="1773" t="s">
        <v>1727</v>
      </c>
      <c r="U4" s="1313" t="s">
        <v>1728</v>
      </c>
      <c r="V4" s="1773" t="s">
        <v>1729</v>
      </c>
      <c r="W4" s="1774" t="s">
        <v>1730</v>
      </c>
      <c r="X4" s="1313" t="s">
        <v>147</v>
      </c>
      <c r="Y4" s="1773" t="s">
        <v>1731</v>
      </c>
      <c r="Z4" s="1313" t="s">
        <v>1732</v>
      </c>
      <c r="AA4" s="1313" t="s">
        <v>203</v>
      </c>
      <c r="AB4" s="1732"/>
      <c r="AC4" s="1313" t="s">
        <v>1723</v>
      </c>
      <c r="AD4" s="1313" t="s">
        <v>1724</v>
      </c>
      <c r="AE4" s="1773" t="s">
        <v>1725</v>
      </c>
      <c r="AF4" s="1313" t="s">
        <v>1726</v>
      </c>
      <c r="AG4" s="1773" t="s">
        <v>1727</v>
      </c>
      <c r="AH4" s="1313" t="s">
        <v>1728</v>
      </c>
      <c r="AI4" s="1773" t="s">
        <v>1729</v>
      </c>
      <c r="AJ4" s="1774" t="s">
        <v>1730</v>
      </c>
      <c r="AK4" s="1313" t="s">
        <v>147</v>
      </c>
      <c r="AL4" s="1773" t="s">
        <v>1731</v>
      </c>
      <c r="AM4" s="1313" t="s">
        <v>1732</v>
      </c>
      <c r="AN4" s="1313" t="s">
        <v>203</v>
      </c>
      <c r="AO4" s="1732"/>
      <c r="AP4" s="1313" t="s">
        <v>1723</v>
      </c>
      <c r="AQ4" s="1313" t="s">
        <v>1724</v>
      </c>
      <c r="AR4" s="1773" t="s">
        <v>1725</v>
      </c>
      <c r="AS4" s="1313" t="s">
        <v>1726</v>
      </c>
      <c r="AT4" s="1773" t="s">
        <v>1727</v>
      </c>
      <c r="AU4" s="1313" t="s">
        <v>1728</v>
      </c>
      <c r="AV4" s="1773" t="s">
        <v>1729</v>
      </c>
      <c r="AW4" s="1774" t="s">
        <v>1730</v>
      </c>
      <c r="AX4" s="1313" t="s">
        <v>147</v>
      </c>
      <c r="AY4" s="1773" t="s">
        <v>1731</v>
      </c>
      <c r="AZ4" s="1313" t="s">
        <v>1732</v>
      </c>
      <c r="BA4" s="1313" t="s">
        <v>203</v>
      </c>
      <c r="BB4" s="1732"/>
      <c r="BC4" s="1313" t="s">
        <v>1723</v>
      </c>
      <c r="BD4" s="1313" t="s">
        <v>1724</v>
      </c>
      <c r="BE4" s="1773" t="s">
        <v>1725</v>
      </c>
      <c r="BF4" s="1313" t="s">
        <v>1726</v>
      </c>
      <c r="BG4" s="1773" t="s">
        <v>1727</v>
      </c>
      <c r="BH4" s="1313" t="s">
        <v>1728</v>
      </c>
      <c r="BI4" s="1773" t="s">
        <v>1729</v>
      </c>
      <c r="BJ4" s="1774" t="s">
        <v>1730</v>
      </c>
      <c r="BK4" s="1313" t="s">
        <v>147</v>
      </c>
      <c r="BL4" s="1773" t="s">
        <v>1731</v>
      </c>
      <c r="BM4" s="1313" t="s">
        <v>1732</v>
      </c>
      <c r="BN4" s="1313" t="s">
        <v>203</v>
      </c>
      <c r="BO4" s="1732"/>
      <c r="BP4" s="1313" t="s">
        <v>1723</v>
      </c>
      <c r="BQ4" s="1313" t="s">
        <v>1724</v>
      </c>
      <c r="BR4" s="1773" t="s">
        <v>1725</v>
      </c>
      <c r="BS4" s="1313" t="s">
        <v>1726</v>
      </c>
      <c r="BT4" s="1773" t="s">
        <v>1727</v>
      </c>
      <c r="BU4" s="1313" t="s">
        <v>1728</v>
      </c>
      <c r="BV4" s="1773" t="s">
        <v>1729</v>
      </c>
      <c r="BW4" s="1774" t="s">
        <v>1730</v>
      </c>
      <c r="BX4" s="1313" t="s">
        <v>147</v>
      </c>
      <c r="BY4" s="1773" t="s">
        <v>1731</v>
      </c>
      <c r="BZ4" s="1313" t="s">
        <v>1732</v>
      </c>
      <c r="CA4" s="1313" t="s">
        <v>203</v>
      </c>
    </row>
    <row r="5" spans="1:79">
      <c r="A5" s="1118">
        <v>2</v>
      </c>
      <c r="B5" s="1775" t="s">
        <v>1733</v>
      </c>
      <c r="C5" s="1776"/>
      <c r="D5" s="1776"/>
      <c r="E5" s="1777"/>
      <c r="F5" s="1776"/>
      <c r="G5" s="1777"/>
      <c r="H5" s="1776"/>
      <c r="I5" s="1777"/>
      <c r="J5" s="1778"/>
      <c r="K5" s="1776"/>
      <c r="L5" s="1777"/>
      <c r="M5" s="1776"/>
      <c r="N5" s="1776"/>
      <c r="P5" s="1776"/>
      <c r="Q5" s="1776"/>
      <c r="R5" s="1777"/>
      <c r="S5" s="1776"/>
      <c r="T5" s="1777"/>
      <c r="U5" s="1776"/>
      <c r="V5" s="1777"/>
      <c r="W5" s="1778"/>
      <c r="X5" s="1776"/>
      <c r="Y5" s="1777"/>
      <c r="Z5" s="1776"/>
      <c r="AA5" s="1776"/>
      <c r="AC5" s="1776"/>
      <c r="AD5" s="1776"/>
      <c r="AE5" s="1777"/>
      <c r="AF5" s="1776"/>
      <c r="AG5" s="1777"/>
      <c r="AH5" s="1776"/>
      <c r="AI5" s="1777"/>
      <c r="AJ5" s="1778"/>
      <c r="AK5" s="1776"/>
      <c r="AL5" s="1777"/>
      <c r="AM5" s="1776"/>
      <c r="AN5" s="1776"/>
      <c r="AP5" s="1776"/>
      <c r="AQ5" s="1776"/>
      <c r="AR5" s="1777"/>
      <c r="AS5" s="1776"/>
      <c r="AT5" s="1777"/>
      <c r="AU5" s="1776"/>
      <c r="AV5" s="1777"/>
      <c r="AW5" s="1778"/>
      <c r="AX5" s="1776"/>
      <c r="AY5" s="1777"/>
      <c r="AZ5" s="1776"/>
      <c r="BA5" s="1776"/>
      <c r="BC5" s="1776"/>
      <c r="BD5" s="1776"/>
      <c r="BE5" s="1777"/>
      <c r="BF5" s="1776"/>
      <c r="BG5" s="1777"/>
      <c r="BH5" s="1776"/>
      <c r="BI5" s="1777"/>
      <c r="BJ5" s="1778"/>
      <c r="BK5" s="1776"/>
      <c r="BL5" s="1777"/>
      <c r="BM5" s="1776"/>
      <c r="BN5" s="1776"/>
      <c r="BP5" s="1776"/>
      <c r="BQ5" s="1776"/>
      <c r="BR5" s="1777"/>
      <c r="BS5" s="1776"/>
      <c r="BT5" s="1777"/>
      <c r="BU5" s="1776"/>
      <c r="BV5" s="1777"/>
      <c r="BW5" s="1778"/>
      <c r="BX5" s="1776"/>
      <c r="BY5" s="1777"/>
      <c r="BZ5" s="1776"/>
      <c r="CA5" s="1776"/>
    </row>
    <row r="6" spans="1:79" ht="15" customHeight="1">
      <c r="A6" s="1575">
        <v>3</v>
      </c>
      <c r="B6" s="1737" t="s">
        <v>1734</v>
      </c>
      <c r="C6" s="1067">
        <v>50563</v>
      </c>
      <c r="D6" s="1067">
        <v>7802</v>
      </c>
      <c r="E6" s="2292">
        <v>0.47239999999999999</v>
      </c>
      <c r="F6" s="1067">
        <v>54249</v>
      </c>
      <c r="G6" s="2292">
        <v>1.1999999999999999E-3</v>
      </c>
      <c r="H6" s="1067">
        <v>445</v>
      </c>
      <c r="I6" s="2292">
        <v>0.46110000000000001</v>
      </c>
      <c r="J6" s="1067">
        <v>2.7</v>
      </c>
      <c r="K6" s="1067">
        <v>18717</v>
      </c>
      <c r="L6" s="2292">
        <v>0.34499999999999997</v>
      </c>
      <c r="M6" s="1067">
        <v>30</v>
      </c>
      <c r="N6" s="1781"/>
      <c r="O6" s="1732"/>
      <c r="P6" s="1067">
        <v>31776</v>
      </c>
      <c r="Q6" s="1067">
        <v>4051</v>
      </c>
      <c r="R6" s="2292">
        <v>0.52700000000000002</v>
      </c>
      <c r="S6" s="1067">
        <v>33911</v>
      </c>
      <c r="T6" s="2292">
        <v>8.0000000000000004E-4</v>
      </c>
      <c r="U6" s="1067">
        <v>203</v>
      </c>
      <c r="V6" s="2292">
        <v>0.46429999999999999</v>
      </c>
      <c r="W6" s="1067">
        <v>2.7</v>
      </c>
      <c r="X6" s="1067">
        <v>8882</v>
      </c>
      <c r="Y6" s="2292">
        <v>0.26190000000000002</v>
      </c>
      <c r="Z6" s="1067">
        <v>13</v>
      </c>
      <c r="AA6" s="1781"/>
      <c r="AB6" s="1732"/>
      <c r="AC6" s="1067">
        <v>30112</v>
      </c>
      <c r="AD6" s="1067">
        <v>4049</v>
      </c>
      <c r="AE6" s="1779">
        <v>0.43880000000000002</v>
      </c>
      <c r="AF6" s="1067">
        <v>31889</v>
      </c>
      <c r="AG6" s="1779">
        <v>8.0000000000000004E-4</v>
      </c>
      <c r="AH6" s="1067">
        <v>213</v>
      </c>
      <c r="AI6" s="1779">
        <v>0.4763</v>
      </c>
      <c r="AJ6" s="1780">
        <v>2.8</v>
      </c>
      <c r="AK6" s="1067">
        <v>9338</v>
      </c>
      <c r="AL6" s="1779">
        <v>0.2928</v>
      </c>
      <c r="AM6" s="1067">
        <v>13</v>
      </c>
      <c r="AN6" s="1781"/>
      <c r="AO6" s="1732"/>
      <c r="AP6" s="1067">
        <v>23806</v>
      </c>
      <c r="AQ6" s="1067">
        <v>2380</v>
      </c>
      <c r="AR6" s="1779">
        <v>0.63400000000000001</v>
      </c>
      <c r="AS6" s="1067">
        <v>25316</v>
      </c>
      <c r="AT6" s="1779">
        <v>7.000000000000001E-4</v>
      </c>
      <c r="AU6" s="1067">
        <v>204</v>
      </c>
      <c r="AV6" s="1779">
        <v>0.47020000000000001</v>
      </c>
      <c r="AW6" s="1780">
        <v>2.9</v>
      </c>
      <c r="AX6" s="1067">
        <v>7282</v>
      </c>
      <c r="AY6" s="1779">
        <v>0.28760000000000002</v>
      </c>
      <c r="AZ6" s="1067">
        <v>12</v>
      </c>
      <c r="BA6" s="1781"/>
      <c r="BB6" s="1732"/>
      <c r="BC6" s="1067">
        <v>16324</v>
      </c>
      <c r="BD6" s="1067">
        <v>752</v>
      </c>
      <c r="BE6" s="1779">
        <v>0.47449999999999998</v>
      </c>
      <c r="BF6" s="1067">
        <v>16681</v>
      </c>
      <c r="BG6" s="1779">
        <v>5.9999999999999995E-4</v>
      </c>
      <c r="BH6" s="1067">
        <v>59</v>
      </c>
      <c r="BI6" s="1779">
        <v>0.48799999999999999</v>
      </c>
      <c r="BJ6" s="1780">
        <v>2.8</v>
      </c>
      <c r="BK6" s="1067">
        <v>4569</v>
      </c>
      <c r="BL6" s="1779">
        <v>0.27389999999999998</v>
      </c>
      <c r="BM6" s="1067">
        <v>5</v>
      </c>
      <c r="BN6" s="1781"/>
      <c r="BO6" s="1732"/>
      <c r="BP6" s="1067">
        <v>30420</v>
      </c>
      <c r="BQ6" s="1067">
        <v>2943</v>
      </c>
      <c r="BR6" s="1779">
        <v>0.48280000000000001</v>
      </c>
      <c r="BS6" s="1067">
        <v>31841</v>
      </c>
      <c r="BT6" s="1779">
        <v>8.9999999999999998E-4</v>
      </c>
      <c r="BU6" s="1067">
        <v>554</v>
      </c>
      <c r="BV6" s="1779">
        <v>0.52049999999999996</v>
      </c>
      <c r="BW6" s="1780">
        <v>2.6</v>
      </c>
      <c r="BX6" s="1067">
        <v>10521</v>
      </c>
      <c r="BY6" s="1779">
        <v>0.33040000000000003</v>
      </c>
      <c r="BZ6" s="1067">
        <v>16</v>
      </c>
      <c r="CA6" s="1781"/>
    </row>
    <row r="7" spans="1:79" ht="15" customHeight="1">
      <c r="A7" s="1118">
        <v>4</v>
      </c>
      <c r="B7" s="1737" t="s">
        <v>1735</v>
      </c>
      <c r="C7" s="1067">
        <v>0</v>
      </c>
      <c r="D7" s="1067">
        <v>0</v>
      </c>
      <c r="E7" s="1108">
        <v>0</v>
      </c>
      <c r="F7" s="1067">
        <v>0</v>
      </c>
      <c r="G7" s="1108">
        <v>0</v>
      </c>
      <c r="H7" s="1067">
        <v>0</v>
      </c>
      <c r="I7" s="1108">
        <v>0</v>
      </c>
      <c r="J7" s="1067">
        <v>0</v>
      </c>
      <c r="K7" s="1067">
        <v>0</v>
      </c>
      <c r="L7" s="1108">
        <v>0</v>
      </c>
      <c r="M7" s="1067">
        <v>0</v>
      </c>
      <c r="N7" s="1781"/>
      <c r="O7" s="1732"/>
      <c r="P7" s="1067">
        <v>18662</v>
      </c>
      <c r="Q7" s="1067">
        <v>3638</v>
      </c>
      <c r="R7" s="2292">
        <v>0.35639999999999999</v>
      </c>
      <c r="S7" s="1067">
        <v>19959</v>
      </c>
      <c r="T7" s="2292">
        <v>1.8E-3</v>
      </c>
      <c r="U7" s="1067">
        <v>314</v>
      </c>
      <c r="V7" s="2292">
        <v>0.4597</v>
      </c>
      <c r="W7" s="1067">
        <v>2.4</v>
      </c>
      <c r="X7" s="1067">
        <v>8114</v>
      </c>
      <c r="Y7" s="2292">
        <v>0.40649999999999997</v>
      </c>
      <c r="Z7" s="1067">
        <v>17</v>
      </c>
      <c r="AA7" s="1781"/>
      <c r="AB7" s="1732"/>
      <c r="AC7" s="1067">
        <v>16063</v>
      </c>
      <c r="AD7" s="1067">
        <v>3499</v>
      </c>
      <c r="AE7" s="1779">
        <v>0.36699999999999999</v>
      </c>
      <c r="AF7" s="1067">
        <v>17347</v>
      </c>
      <c r="AG7" s="1779">
        <v>1.8E-3</v>
      </c>
      <c r="AH7" s="1067">
        <v>328</v>
      </c>
      <c r="AI7" s="1779">
        <v>0.45950000000000002</v>
      </c>
      <c r="AJ7" s="1780">
        <v>2.1</v>
      </c>
      <c r="AK7" s="1067">
        <v>6688</v>
      </c>
      <c r="AL7" s="1779">
        <v>0.38550000000000001</v>
      </c>
      <c r="AM7" s="1067">
        <v>14</v>
      </c>
      <c r="AN7" s="1781"/>
      <c r="AO7" s="1732"/>
      <c r="AP7" s="1067">
        <v>15860</v>
      </c>
      <c r="AQ7" s="1067">
        <v>1440</v>
      </c>
      <c r="AR7" s="1779">
        <v>0.4289</v>
      </c>
      <c r="AS7" s="1067">
        <v>16478</v>
      </c>
      <c r="AT7" s="1779">
        <v>1.8E-3</v>
      </c>
      <c r="AU7" s="1067">
        <v>347</v>
      </c>
      <c r="AV7" s="1779">
        <v>0.45779999999999998</v>
      </c>
      <c r="AW7" s="1780">
        <v>2</v>
      </c>
      <c r="AX7" s="1067">
        <v>5963</v>
      </c>
      <c r="AY7" s="1779">
        <v>0.3619</v>
      </c>
      <c r="AZ7" s="1067">
        <v>14</v>
      </c>
      <c r="BA7" s="1781"/>
      <c r="BB7" s="1732"/>
      <c r="BC7" s="1067">
        <v>8196</v>
      </c>
      <c r="BD7" s="1067">
        <v>764</v>
      </c>
      <c r="BE7" s="1779">
        <v>0.59830000000000005</v>
      </c>
      <c r="BF7" s="1067">
        <v>8653</v>
      </c>
      <c r="BG7" s="1779">
        <v>1.6999999999999999E-3</v>
      </c>
      <c r="BH7" s="1067">
        <v>144</v>
      </c>
      <c r="BI7" s="1779">
        <v>0.51219999999999999</v>
      </c>
      <c r="BJ7" s="1780">
        <v>2.5</v>
      </c>
      <c r="BK7" s="1067">
        <v>3907</v>
      </c>
      <c r="BL7" s="1779">
        <v>0.45150000000000001</v>
      </c>
      <c r="BM7" s="1067">
        <v>8</v>
      </c>
      <c r="BN7" s="1781"/>
      <c r="BO7" s="1732"/>
      <c r="BP7" s="1067">
        <v>12769</v>
      </c>
      <c r="BQ7" s="1067">
        <v>817</v>
      </c>
      <c r="BR7" s="1779">
        <v>0.53949999999999998</v>
      </c>
      <c r="BS7" s="1067">
        <v>13210</v>
      </c>
      <c r="BT7" s="1779">
        <v>2.3E-3</v>
      </c>
      <c r="BU7" s="1067">
        <v>617</v>
      </c>
      <c r="BV7" s="1779">
        <v>0.45779999999999998</v>
      </c>
      <c r="BW7" s="1780">
        <v>2.2000000000000002</v>
      </c>
      <c r="BX7" s="1067">
        <v>5756</v>
      </c>
      <c r="BY7" s="1779">
        <v>0.43559999999999999</v>
      </c>
      <c r="BZ7" s="1067">
        <v>14</v>
      </c>
      <c r="CA7" s="1781"/>
    </row>
    <row r="8" spans="1:79" ht="15" customHeight="1">
      <c r="A8" s="1118">
        <v>6</v>
      </c>
      <c r="B8" s="1737" t="s">
        <v>1736</v>
      </c>
      <c r="C8" s="1067">
        <v>32264</v>
      </c>
      <c r="D8" s="1067">
        <v>6466</v>
      </c>
      <c r="E8" s="2292">
        <v>0.2747</v>
      </c>
      <c r="F8" s="1067">
        <v>34040</v>
      </c>
      <c r="G8" s="2292">
        <v>3.8E-3</v>
      </c>
      <c r="H8" s="1067">
        <v>1152</v>
      </c>
      <c r="I8" s="2292">
        <v>0.38350000000000001</v>
      </c>
      <c r="J8" s="1067">
        <v>2.1</v>
      </c>
      <c r="K8" s="1067">
        <v>15758</v>
      </c>
      <c r="L8" s="2292">
        <v>0.46289999999999998</v>
      </c>
      <c r="M8" s="1067">
        <v>50</v>
      </c>
      <c r="N8" s="1781"/>
      <c r="O8" s="1732"/>
      <c r="P8" s="1067">
        <v>37928</v>
      </c>
      <c r="Q8" s="1067">
        <v>6169</v>
      </c>
      <c r="R8" s="2292">
        <v>0.26500000000000001</v>
      </c>
      <c r="S8" s="1067">
        <v>39564</v>
      </c>
      <c r="T8" s="2292">
        <v>3.0999999999999999E-3</v>
      </c>
      <c r="U8" s="1067">
        <v>1433</v>
      </c>
      <c r="V8" s="2292">
        <v>0.3851</v>
      </c>
      <c r="W8" s="1067">
        <v>2</v>
      </c>
      <c r="X8" s="1067">
        <v>16333</v>
      </c>
      <c r="Y8" s="2292">
        <v>0.4128</v>
      </c>
      <c r="Z8" s="1067">
        <v>47</v>
      </c>
      <c r="AA8" s="1781"/>
      <c r="AB8" s="1732"/>
      <c r="AC8" s="1067">
        <v>35814</v>
      </c>
      <c r="AD8" s="1067">
        <v>6057</v>
      </c>
      <c r="AE8" s="1779">
        <v>0.25119999999999998</v>
      </c>
      <c r="AF8" s="1067">
        <v>37336</v>
      </c>
      <c r="AG8" s="1779">
        <v>3.0999999999999999E-3</v>
      </c>
      <c r="AH8" s="1067">
        <v>1500</v>
      </c>
      <c r="AI8" s="1779">
        <v>0.41</v>
      </c>
      <c r="AJ8" s="1780">
        <v>2.2000000000000002</v>
      </c>
      <c r="AK8" s="1067">
        <v>16841</v>
      </c>
      <c r="AL8" s="1779">
        <v>0.4511</v>
      </c>
      <c r="AM8" s="1067">
        <v>48</v>
      </c>
      <c r="AN8" s="1781"/>
      <c r="AO8" s="1732"/>
      <c r="AP8" s="1067">
        <v>31871</v>
      </c>
      <c r="AQ8" s="1067">
        <v>2269</v>
      </c>
      <c r="AR8" s="1779">
        <v>0.52610000000000001</v>
      </c>
      <c r="AS8" s="1067">
        <v>33065</v>
      </c>
      <c r="AT8" s="1779">
        <v>3.0000000000000001E-3</v>
      </c>
      <c r="AU8" s="1067">
        <v>1345</v>
      </c>
      <c r="AV8" s="1779">
        <v>0.40490000000000004</v>
      </c>
      <c r="AW8" s="1780">
        <v>2.2000000000000002</v>
      </c>
      <c r="AX8" s="1067">
        <v>14445</v>
      </c>
      <c r="AY8" s="1779">
        <v>0.43680000000000002</v>
      </c>
      <c r="AZ8" s="1067">
        <v>41</v>
      </c>
      <c r="BA8" s="1781"/>
      <c r="BB8" s="1732"/>
      <c r="BC8" s="1067">
        <v>28255</v>
      </c>
      <c r="BD8" s="1067">
        <v>2059</v>
      </c>
      <c r="BE8" s="1779">
        <v>0.44180000000000003</v>
      </c>
      <c r="BF8" s="1067">
        <v>29165</v>
      </c>
      <c r="BG8" s="1779">
        <v>3.5999999999999999E-3</v>
      </c>
      <c r="BH8" s="1067">
        <v>873</v>
      </c>
      <c r="BI8" s="1779">
        <v>0.46089999999999998</v>
      </c>
      <c r="BJ8" s="1780">
        <v>2.2000000000000002</v>
      </c>
      <c r="BK8" s="1067">
        <v>16013</v>
      </c>
      <c r="BL8" s="1779">
        <v>0.54900000000000004</v>
      </c>
      <c r="BM8" s="1067">
        <v>49</v>
      </c>
      <c r="BN8" s="1781"/>
      <c r="BO8" s="1732"/>
      <c r="BP8" s="1067">
        <v>15307</v>
      </c>
      <c r="BQ8" s="1067">
        <v>705</v>
      </c>
      <c r="BR8" s="1779">
        <v>0.45679999999999998</v>
      </c>
      <c r="BS8" s="1067">
        <v>15629</v>
      </c>
      <c r="BT8" s="1779">
        <v>3.8999999999999998E-3</v>
      </c>
      <c r="BU8" s="1067">
        <v>931</v>
      </c>
      <c r="BV8" s="1779">
        <v>0.45469999999999999</v>
      </c>
      <c r="BW8" s="1780">
        <v>2.1</v>
      </c>
      <c r="BX8" s="1067">
        <v>8576</v>
      </c>
      <c r="BY8" s="1779">
        <v>0.54869999999999997</v>
      </c>
      <c r="BZ8" s="1067">
        <v>28</v>
      </c>
      <c r="CA8" s="1781"/>
    </row>
    <row r="9" spans="1:79" ht="15" customHeight="1">
      <c r="A9" s="1118">
        <v>7</v>
      </c>
      <c r="B9" s="1737" t="s">
        <v>1737</v>
      </c>
      <c r="C9" s="1067">
        <v>527</v>
      </c>
      <c r="D9" s="1067">
        <v>27</v>
      </c>
      <c r="E9" s="2292">
        <v>0.1</v>
      </c>
      <c r="F9" s="1067">
        <v>530</v>
      </c>
      <c r="G9" s="2292">
        <v>6.0000000000000001E-3</v>
      </c>
      <c r="H9" s="1067">
        <v>1</v>
      </c>
      <c r="I9" s="2292">
        <v>0.45</v>
      </c>
      <c r="J9" s="1067">
        <v>1</v>
      </c>
      <c r="K9" s="1067">
        <v>306</v>
      </c>
      <c r="L9" s="2292">
        <v>0.57650000000000001</v>
      </c>
      <c r="M9" s="1067">
        <v>1</v>
      </c>
      <c r="N9" s="1781"/>
      <c r="P9" s="1067">
        <v>10519</v>
      </c>
      <c r="Q9" s="1067">
        <v>654</v>
      </c>
      <c r="R9" s="2292">
        <v>0.18729999999999999</v>
      </c>
      <c r="S9" s="1067">
        <v>10641</v>
      </c>
      <c r="T9" s="2292">
        <v>5.7000000000000002E-3</v>
      </c>
      <c r="U9" s="1067">
        <v>577</v>
      </c>
      <c r="V9" s="2292">
        <v>0.31840000000000002</v>
      </c>
      <c r="W9" s="1067">
        <v>2</v>
      </c>
      <c r="X9" s="1067">
        <v>4911</v>
      </c>
      <c r="Y9" s="2292">
        <v>0.46139999999999998</v>
      </c>
      <c r="Z9" s="1067">
        <v>19</v>
      </c>
      <c r="AA9" s="1781"/>
      <c r="AC9" s="1067">
        <v>9799</v>
      </c>
      <c r="AD9" s="1067">
        <v>713</v>
      </c>
      <c r="AE9" s="1779">
        <v>0.23100000000000001</v>
      </c>
      <c r="AF9" s="1067">
        <v>9963</v>
      </c>
      <c r="AG9" s="1779">
        <v>5.7000000000000002E-3</v>
      </c>
      <c r="AH9" s="1067">
        <v>619</v>
      </c>
      <c r="AI9" s="1779">
        <v>0.37340000000000001</v>
      </c>
      <c r="AJ9" s="1780">
        <v>2.1</v>
      </c>
      <c r="AK9" s="1067">
        <v>5337</v>
      </c>
      <c r="AL9" s="1779">
        <v>0.53559999999999997</v>
      </c>
      <c r="AM9" s="1067">
        <v>21</v>
      </c>
      <c r="AN9" s="1781"/>
      <c r="AP9" s="1067">
        <v>14716</v>
      </c>
      <c r="AQ9" s="1067">
        <v>794</v>
      </c>
      <c r="AR9" s="1779">
        <v>0.23399999999999999</v>
      </c>
      <c r="AS9" s="1067">
        <v>14902</v>
      </c>
      <c r="AT9" s="1779">
        <v>5.6000000000000008E-3</v>
      </c>
      <c r="AU9" s="1067">
        <v>962</v>
      </c>
      <c r="AV9" s="1779">
        <v>0.39520000000000005</v>
      </c>
      <c r="AW9" s="1780">
        <v>2.2999999999999998</v>
      </c>
      <c r="AX9" s="1067">
        <v>8806</v>
      </c>
      <c r="AY9" s="1779">
        <v>0.59089999999999998</v>
      </c>
      <c r="AZ9" s="1067">
        <v>33</v>
      </c>
      <c r="BA9" s="1781"/>
      <c r="BC9" s="1067">
        <v>16812</v>
      </c>
      <c r="BD9" s="1067">
        <v>611</v>
      </c>
      <c r="BE9" s="1779">
        <v>0.50870000000000004</v>
      </c>
      <c r="BF9" s="1067">
        <v>17123</v>
      </c>
      <c r="BG9" s="1779">
        <v>5.7000000000000002E-3</v>
      </c>
      <c r="BH9" s="1067">
        <v>816</v>
      </c>
      <c r="BI9" s="1779">
        <v>0.44450000000000001</v>
      </c>
      <c r="BJ9" s="1780">
        <v>2.2000000000000002</v>
      </c>
      <c r="BK9" s="1067">
        <v>11225</v>
      </c>
      <c r="BL9" s="1779">
        <v>0.65549999999999997</v>
      </c>
      <c r="BM9" s="1067">
        <v>44</v>
      </c>
      <c r="BN9" s="1781"/>
      <c r="BP9" s="1067">
        <v>9440</v>
      </c>
      <c r="BQ9" s="1067">
        <v>757</v>
      </c>
      <c r="BR9" s="1779">
        <v>0.19420000000000001</v>
      </c>
      <c r="BS9" s="1067">
        <v>9587</v>
      </c>
      <c r="BT9" s="1779">
        <v>7.3000000000000001E-3</v>
      </c>
      <c r="BU9" s="1067">
        <v>970</v>
      </c>
      <c r="BV9" s="1779">
        <v>0.39860000000000001</v>
      </c>
      <c r="BW9" s="1780">
        <v>1.9</v>
      </c>
      <c r="BX9" s="1067">
        <v>5615</v>
      </c>
      <c r="BY9" s="1779">
        <v>0.58560000000000001</v>
      </c>
      <c r="BZ9" s="1067">
        <v>28</v>
      </c>
      <c r="CA9" s="1781"/>
    </row>
    <row r="10" spans="1:79" ht="15" customHeight="1">
      <c r="A10" s="1118">
        <v>8</v>
      </c>
      <c r="B10" s="1737" t="s">
        <v>1738</v>
      </c>
      <c r="C10" s="1067">
        <v>19428</v>
      </c>
      <c r="D10" s="1067">
        <v>2981</v>
      </c>
      <c r="E10" s="2292">
        <v>0.27139999999999997</v>
      </c>
      <c r="F10" s="1067">
        <v>20238</v>
      </c>
      <c r="G10" s="2292">
        <v>8.8000000000000005E-3</v>
      </c>
      <c r="H10" s="1067">
        <v>1281</v>
      </c>
      <c r="I10" s="2292">
        <v>0.30399999999999999</v>
      </c>
      <c r="J10" s="1067">
        <v>2</v>
      </c>
      <c r="K10" s="1067">
        <v>10497</v>
      </c>
      <c r="L10" s="2292">
        <v>0.51870000000000005</v>
      </c>
      <c r="M10" s="1067">
        <v>55</v>
      </c>
      <c r="N10" s="1781"/>
      <c r="P10" s="1067">
        <v>15945</v>
      </c>
      <c r="Q10" s="1067">
        <v>3189</v>
      </c>
      <c r="R10" s="2292">
        <v>0.22689999999999999</v>
      </c>
      <c r="S10" s="1067">
        <v>16669</v>
      </c>
      <c r="T10" s="2292">
        <v>1.3299999999999999E-2</v>
      </c>
      <c r="U10" s="1067">
        <v>1489</v>
      </c>
      <c r="V10" s="2292">
        <v>0.28720000000000001</v>
      </c>
      <c r="W10" s="1067">
        <v>2</v>
      </c>
      <c r="X10" s="1067">
        <v>9123</v>
      </c>
      <c r="Y10" s="2292">
        <v>0.54730000000000001</v>
      </c>
      <c r="Z10" s="1067">
        <v>63</v>
      </c>
      <c r="AA10" s="1781"/>
      <c r="AC10" s="1067">
        <v>15352</v>
      </c>
      <c r="AD10" s="1067">
        <v>2529</v>
      </c>
      <c r="AE10" s="1779">
        <v>0.1903</v>
      </c>
      <c r="AF10" s="1067">
        <v>15833</v>
      </c>
      <c r="AG10" s="1779">
        <v>1.2800000000000001E-2</v>
      </c>
      <c r="AH10" s="1067">
        <v>1489</v>
      </c>
      <c r="AI10" s="1779">
        <v>0.34320000000000001</v>
      </c>
      <c r="AJ10" s="1780">
        <v>2.2000000000000002</v>
      </c>
      <c r="AK10" s="1067">
        <v>10256</v>
      </c>
      <c r="AL10" s="1779">
        <v>0.64770000000000005</v>
      </c>
      <c r="AM10" s="1067">
        <v>69</v>
      </c>
      <c r="AN10" s="1781"/>
      <c r="AP10" s="1067">
        <v>13752</v>
      </c>
      <c r="AQ10" s="1067">
        <v>722</v>
      </c>
      <c r="AR10" s="1779">
        <v>0.33409999999999995</v>
      </c>
      <c r="AS10" s="1067">
        <v>13993</v>
      </c>
      <c r="AT10" s="1779">
        <v>1.2800000000000001E-2</v>
      </c>
      <c r="AU10" s="1067">
        <v>1364</v>
      </c>
      <c r="AV10" s="1779">
        <v>0.35630000000000001</v>
      </c>
      <c r="AW10" s="1780">
        <v>2.1</v>
      </c>
      <c r="AX10" s="1067">
        <v>9279</v>
      </c>
      <c r="AY10" s="1779">
        <v>0.66310000000000002</v>
      </c>
      <c r="AZ10" s="1067">
        <v>64</v>
      </c>
      <c r="BA10" s="1781"/>
      <c r="BC10" s="1067">
        <v>21773</v>
      </c>
      <c r="BD10" s="1067">
        <v>1440</v>
      </c>
      <c r="BE10" s="1779">
        <v>0.2429</v>
      </c>
      <c r="BF10" s="1067">
        <v>22123</v>
      </c>
      <c r="BG10" s="1779">
        <v>1.24E-2</v>
      </c>
      <c r="BH10" s="1067">
        <v>2123</v>
      </c>
      <c r="BI10" s="1779">
        <v>0.38819999999999999</v>
      </c>
      <c r="BJ10" s="1780">
        <v>2.1</v>
      </c>
      <c r="BK10" s="1067">
        <v>15857</v>
      </c>
      <c r="BL10" s="1779">
        <v>0.7167</v>
      </c>
      <c r="BM10" s="1067">
        <v>106</v>
      </c>
      <c r="BN10" s="1781"/>
      <c r="BP10" s="1067">
        <v>7122</v>
      </c>
      <c r="BQ10" s="1067">
        <v>420</v>
      </c>
      <c r="BR10" s="1779">
        <v>0.17249999999999999</v>
      </c>
      <c r="BS10" s="1067">
        <v>7194</v>
      </c>
      <c r="BT10" s="1779">
        <v>1.3599999999999999E-2</v>
      </c>
      <c r="BU10" s="1067">
        <v>754</v>
      </c>
      <c r="BV10" s="1779">
        <v>0.42220000000000002</v>
      </c>
      <c r="BW10" s="1780">
        <v>2</v>
      </c>
      <c r="BX10" s="1067">
        <v>5882</v>
      </c>
      <c r="BY10" s="1779">
        <v>0.8175</v>
      </c>
      <c r="BZ10" s="1067">
        <v>42</v>
      </c>
      <c r="CA10" s="1781"/>
    </row>
    <row r="11" spans="1:79" ht="15" customHeight="1">
      <c r="A11" s="1118">
        <v>9</v>
      </c>
      <c r="B11" s="1737" t="s">
        <v>1739</v>
      </c>
      <c r="C11" s="1067">
        <v>10214</v>
      </c>
      <c r="D11" s="1067">
        <v>1750</v>
      </c>
      <c r="E11" s="2292">
        <v>0.36709999999999998</v>
      </c>
      <c r="F11" s="1067">
        <v>10857</v>
      </c>
      <c r="G11" s="2292">
        <v>3.5400000000000001E-2</v>
      </c>
      <c r="H11" s="1067">
        <v>1203</v>
      </c>
      <c r="I11" s="2292">
        <v>0.28399999999999997</v>
      </c>
      <c r="J11" s="1067">
        <v>2.1</v>
      </c>
      <c r="K11" s="1067">
        <v>8137</v>
      </c>
      <c r="L11" s="2292">
        <v>0.74939999999999996</v>
      </c>
      <c r="M11" s="1067">
        <v>106</v>
      </c>
      <c r="N11" s="1781"/>
      <c r="P11" s="1067">
        <v>4133</v>
      </c>
      <c r="Q11" s="1067">
        <v>459</v>
      </c>
      <c r="R11" s="2292">
        <v>0.3543</v>
      </c>
      <c r="S11" s="1067">
        <v>4295</v>
      </c>
      <c r="T11" s="2292">
        <v>4.2700000000000002E-2</v>
      </c>
      <c r="U11" s="1067">
        <v>457</v>
      </c>
      <c r="V11" s="2292">
        <v>0.25719999999999998</v>
      </c>
      <c r="W11" s="1067">
        <v>1.9</v>
      </c>
      <c r="X11" s="1067">
        <v>3019</v>
      </c>
      <c r="Y11" s="2292">
        <v>0.70289999999999997</v>
      </c>
      <c r="Z11" s="1067">
        <v>62</v>
      </c>
      <c r="AA11" s="1781"/>
      <c r="AC11" s="1067">
        <v>3068</v>
      </c>
      <c r="AD11" s="1067">
        <v>405</v>
      </c>
      <c r="AE11" s="1779">
        <v>0.18010000000000001</v>
      </c>
      <c r="AF11" s="1067">
        <v>3141</v>
      </c>
      <c r="AG11" s="1779">
        <v>4.3700000000000003E-2</v>
      </c>
      <c r="AH11" s="1067">
        <v>497</v>
      </c>
      <c r="AI11" s="1779">
        <v>0.32540000000000002</v>
      </c>
      <c r="AJ11" s="1780">
        <v>2.1</v>
      </c>
      <c r="AK11" s="1067">
        <v>2780</v>
      </c>
      <c r="AL11" s="1779">
        <v>0.88490000000000002</v>
      </c>
      <c r="AM11" s="1067">
        <v>59</v>
      </c>
      <c r="AN11" s="1781"/>
      <c r="AP11" s="1067">
        <v>3084</v>
      </c>
      <c r="AQ11" s="1067">
        <v>171</v>
      </c>
      <c r="AR11" s="1779">
        <v>0.25800000000000001</v>
      </c>
      <c r="AS11" s="1067">
        <v>3128</v>
      </c>
      <c r="AT11" s="1779">
        <v>4.3299999999999998E-2</v>
      </c>
      <c r="AU11" s="1067">
        <v>461</v>
      </c>
      <c r="AV11" s="1779">
        <v>0.34570000000000001</v>
      </c>
      <c r="AW11" s="1780">
        <v>1.9</v>
      </c>
      <c r="AX11" s="1067">
        <v>2854</v>
      </c>
      <c r="AY11" s="1779">
        <v>0.9123</v>
      </c>
      <c r="AZ11" s="1067">
        <v>47</v>
      </c>
      <c r="BA11" s="1781"/>
      <c r="BC11" s="1067">
        <v>1836</v>
      </c>
      <c r="BD11" s="1067">
        <v>157</v>
      </c>
      <c r="BE11" s="1779">
        <v>0.1406</v>
      </c>
      <c r="BF11" s="1067">
        <v>1858</v>
      </c>
      <c r="BG11" s="1779">
        <v>4.3200000000000002E-2</v>
      </c>
      <c r="BH11" s="1067">
        <v>270</v>
      </c>
      <c r="BI11" s="1779">
        <v>0.3982</v>
      </c>
      <c r="BJ11" s="1780">
        <v>1.9</v>
      </c>
      <c r="BK11" s="1067">
        <v>1982</v>
      </c>
      <c r="BL11" s="1779">
        <v>1.0667</v>
      </c>
      <c r="BM11" s="1067">
        <v>31</v>
      </c>
      <c r="BN11" s="1781"/>
      <c r="BP11" s="1067">
        <v>4344</v>
      </c>
      <c r="BQ11" s="1067">
        <v>167</v>
      </c>
      <c r="BR11" s="1779">
        <v>0.1414</v>
      </c>
      <c r="BS11" s="1067">
        <v>4368</v>
      </c>
      <c r="BT11" s="1779">
        <v>3.1099999999999999E-2</v>
      </c>
      <c r="BU11" s="1067">
        <v>472</v>
      </c>
      <c r="BV11" s="1779">
        <v>0.40029999999999999</v>
      </c>
      <c r="BW11" s="1780">
        <v>2</v>
      </c>
      <c r="BX11" s="1067">
        <v>4366</v>
      </c>
      <c r="BY11" s="1779">
        <v>0.99939999999999996</v>
      </c>
      <c r="BZ11" s="1067">
        <v>54</v>
      </c>
      <c r="CA11" s="1781"/>
    </row>
    <row r="12" spans="1:79" ht="15" customHeight="1">
      <c r="B12" s="1737" t="s">
        <v>1740</v>
      </c>
      <c r="C12" s="1067">
        <v>3216</v>
      </c>
      <c r="D12" s="1067">
        <v>176</v>
      </c>
      <c r="E12" s="2292">
        <v>0.3206</v>
      </c>
      <c r="F12" s="1067">
        <v>3272</v>
      </c>
      <c r="G12" s="2292">
        <v>0.25559999999999999</v>
      </c>
      <c r="H12" s="1067">
        <v>374</v>
      </c>
      <c r="I12" s="2292">
        <v>0.30280000000000001</v>
      </c>
      <c r="J12" s="1067">
        <v>2.2999999999999998</v>
      </c>
      <c r="K12" s="1067">
        <v>4662</v>
      </c>
      <c r="L12" s="2292">
        <v>1.4246000000000001</v>
      </c>
      <c r="M12" s="1067">
        <v>254</v>
      </c>
      <c r="N12" s="1781"/>
      <c r="P12" s="1067">
        <v>3029</v>
      </c>
      <c r="Q12" s="1067">
        <v>70</v>
      </c>
      <c r="R12" s="2292">
        <v>0.14729999999999999</v>
      </c>
      <c r="S12" s="1067">
        <v>3039</v>
      </c>
      <c r="T12" s="2292">
        <v>0.3</v>
      </c>
      <c r="U12" s="1067">
        <v>359</v>
      </c>
      <c r="V12" s="2292">
        <v>0.27200000000000002</v>
      </c>
      <c r="W12" s="1067">
        <v>2.2999999999999998</v>
      </c>
      <c r="X12" s="1067">
        <v>3727</v>
      </c>
      <c r="Y12" s="2292">
        <v>1.2261</v>
      </c>
      <c r="Z12" s="1067">
        <v>237</v>
      </c>
      <c r="AA12" s="1781"/>
      <c r="AC12" s="1067">
        <v>2168</v>
      </c>
      <c r="AD12" s="1067">
        <v>56</v>
      </c>
      <c r="AE12" s="1779">
        <v>0.1</v>
      </c>
      <c r="AF12" s="1067">
        <v>2173</v>
      </c>
      <c r="AG12" s="1779">
        <v>0.28160000000000002</v>
      </c>
      <c r="AH12" s="1067">
        <v>290</v>
      </c>
      <c r="AI12" s="1779">
        <v>0.32340000000000002</v>
      </c>
      <c r="AJ12" s="1780">
        <v>2.2999999999999998</v>
      </c>
      <c r="AK12" s="1067">
        <v>2962</v>
      </c>
      <c r="AL12" s="1779">
        <v>1.363</v>
      </c>
      <c r="AM12" s="1067">
        <v>206</v>
      </c>
      <c r="AN12" s="1781"/>
      <c r="AP12" s="1067">
        <v>977</v>
      </c>
      <c r="AQ12" s="1067">
        <v>28</v>
      </c>
      <c r="AR12" s="1779">
        <v>0.11410000000000001</v>
      </c>
      <c r="AS12" s="1067">
        <v>980</v>
      </c>
      <c r="AT12" s="1779">
        <v>0.32189999999999996</v>
      </c>
      <c r="AU12" s="1067">
        <v>186</v>
      </c>
      <c r="AV12" s="1779">
        <v>0.33310000000000001</v>
      </c>
      <c r="AW12" s="1780">
        <v>2.8</v>
      </c>
      <c r="AX12" s="1067">
        <v>1498</v>
      </c>
      <c r="AY12" s="1779">
        <v>1.5284</v>
      </c>
      <c r="AZ12" s="1067">
        <v>105</v>
      </c>
      <c r="BA12" s="1781"/>
      <c r="BC12" s="1067">
        <v>885</v>
      </c>
      <c r="BD12" s="1067">
        <v>42</v>
      </c>
      <c r="BE12" s="1779">
        <v>0.14219999999999999</v>
      </c>
      <c r="BF12" s="1067">
        <v>891</v>
      </c>
      <c r="BG12" s="1779">
        <v>0.30640000000000001</v>
      </c>
      <c r="BH12" s="1067">
        <v>126</v>
      </c>
      <c r="BI12" s="1779">
        <v>0.33210000000000001</v>
      </c>
      <c r="BJ12" s="1780">
        <v>2.2000000000000002</v>
      </c>
      <c r="BK12" s="1067">
        <v>1386</v>
      </c>
      <c r="BL12" s="1779">
        <v>1.5553999999999999</v>
      </c>
      <c r="BM12" s="1067">
        <v>94</v>
      </c>
      <c r="BN12" s="1781"/>
      <c r="BP12" s="1067">
        <v>575</v>
      </c>
      <c r="BQ12" s="1067">
        <v>24</v>
      </c>
      <c r="BR12" s="1779">
        <v>0.1149</v>
      </c>
      <c r="BS12" s="1067">
        <v>578</v>
      </c>
      <c r="BT12" s="1779">
        <v>0.38740000000000002</v>
      </c>
      <c r="BU12" s="1067">
        <v>93</v>
      </c>
      <c r="BV12" s="1779">
        <v>0.39319999999999999</v>
      </c>
      <c r="BW12" s="1780">
        <v>2.1</v>
      </c>
      <c r="BX12" s="1067">
        <v>1015</v>
      </c>
      <c r="BY12" s="1779">
        <v>1.7566999999999999</v>
      </c>
      <c r="BZ12" s="1067">
        <v>85</v>
      </c>
      <c r="CA12" s="1781"/>
    </row>
    <row r="13" spans="1:79" ht="15" customHeight="1">
      <c r="B13" s="1745" t="s">
        <v>1741</v>
      </c>
      <c r="C13" s="1067">
        <v>3831</v>
      </c>
      <c r="D13" s="1067">
        <v>90</v>
      </c>
      <c r="E13" s="2292">
        <v>0.34279999999999999</v>
      </c>
      <c r="F13" s="1067">
        <v>3862</v>
      </c>
      <c r="G13" s="2292">
        <v>1</v>
      </c>
      <c r="H13" s="1067">
        <v>507</v>
      </c>
      <c r="I13" s="2292">
        <v>0.37640000000000001</v>
      </c>
      <c r="J13" s="1067">
        <v>2.4</v>
      </c>
      <c r="K13" s="1067">
        <v>4638</v>
      </c>
      <c r="L13" s="2292">
        <v>1.2008000000000001</v>
      </c>
      <c r="M13" s="1067">
        <v>1454</v>
      </c>
      <c r="N13" s="1781"/>
      <c r="P13" s="1067">
        <v>2832</v>
      </c>
      <c r="Q13" s="1067">
        <v>37</v>
      </c>
      <c r="R13" s="2292">
        <v>0.18149999999999999</v>
      </c>
      <c r="S13" s="1067">
        <v>2839</v>
      </c>
      <c r="T13" s="2292">
        <v>1</v>
      </c>
      <c r="U13" s="1067">
        <v>418</v>
      </c>
      <c r="V13" s="2292">
        <v>0.40689999999999998</v>
      </c>
      <c r="W13" s="1067">
        <v>2.4</v>
      </c>
      <c r="X13" s="1067">
        <v>9675</v>
      </c>
      <c r="Y13" s="2292">
        <v>3.4077000000000002</v>
      </c>
      <c r="Z13" s="1067">
        <v>1155</v>
      </c>
      <c r="AA13" s="1781"/>
      <c r="AC13" s="1067">
        <v>2215</v>
      </c>
      <c r="AD13" s="1067">
        <v>78</v>
      </c>
      <c r="AE13" s="1779">
        <v>0.1008</v>
      </c>
      <c r="AF13" s="1067">
        <v>2223</v>
      </c>
      <c r="AG13" s="1779">
        <v>1</v>
      </c>
      <c r="AH13" s="1067">
        <v>239</v>
      </c>
      <c r="AI13" s="1779">
        <v>0.43020000000000003</v>
      </c>
      <c r="AJ13" s="1780">
        <v>2.2999999999999998</v>
      </c>
      <c r="AK13" s="1067">
        <v>7641</v>
      </c>
      <c r="AL13" s="1779">
        <v>3.4369000000000001</v>
      </c>
      <c r="AM13" s="1067">
        <v>957</v>
      </c>
      <c r="AN13" s="1781"/>
      <c r="AP13" s="1067">
        <v>1653</v>
      </c>
      <c r="AQ13" s="1067">
        <v>24</v>
      </c>
      <c r="AR13" s="1779">
        <v>0.13980000000000001</v>
      </c>
      <c r="AS13" s="1067">
        <v>1656</v>
      </c>
      <c r="AT13" s="1779">
        <v>1</v>
      </c>
      <c r="AU13" s="1067">
        <v>211</v>
      </c>
      <c r="AV13" s="1779">
        <v>0.35289999999999999</v>
      </c>
      <c r="AW13" s="1780">
        <v>3.1</v>
      </c>
      <c r="AX13" s="1067">
        <v>4535</v>
      </c>
      <c r="AY13" s="1779">
        <v>2.7385000000000002</v>
      </c>
      <c r="AZ13" s="1067">
        <v>584</v>
      </c>
      <c r="BA13" s="1781"/>
      <c r="BC13" s="1067">
        <v>694</v>
      </c>
      <c r="BD13" s="1067">
        <v>11</v>
      </c>
      <c r="BE13" s="1779">
        <v>0.1</v>
      </c>
      <c r="BF13" s="1067">
        <v>695</v>
      </c>
      <c r="BG13" s="1779">
        <v>1</v>
      </c>
      <c r="BH13" s="1067">
        <v>136</v>
      </c>
      <c r="BI13" s="1779">
        <v>0.40079999999999999</v>
      </c>
      <c r="BJ13" s="1780">
        <v>2.2999999999999998</v>
      </c>
      <c r="BK13" s="1067">
        <v>1343</v>
      </c>
      <c r="BL13" s="1779">
        <v>1.9322999999999999</v>
      </c>
      <c r="BM13" s="1067">
        <v>279</v>
      </c>
      <c r="BN13" s="1781"/>
      <c r="BP13" s="1067">
        <v>499</v>
      </c>
      <c r="BQ13" s="1067">
        <v>8</v>
      </c>
      <c r="BR13" s="1779">
        <v>0.1</v>
      </c>
      <c r="BS13" s="1067">
        <v>499</v>
      </c>
      <c r="BT13" s="1779">
        <v>1</v>
      </c>
      <c r="BU13" s="1067">
        <v>94</v>
      </c>
      <c r="BV13" s="1779">
        <v>0.4904</v>
      </c>
      <c r="BW13" s="1780">
        <v>2</v>
      </c>
      <c r="BX13" s="1067">
        <v>1544</v>
      </c>
      <c r="BY13" s="1779">
        <v>3.0910000000000002</v>
      </c>
      <c r="BZ13" s="1067">
        <v>245</v>
      </c>
      <c r="CA13" s="1781"/>
    </row>
    <row r="14" spans="1:79">
      <c r="B14" s="1782" t="s">
        <v>1112</v>
      </c>
      <c r="C14" s="1783">
        <v>120044</v>
      </c>
      <c r="D14" s="1783">
        <v>19292</v>
      </c>
      <c r="E14" s="2293">
        <v>0.36299999999999999</v>
      </c>
      <c r="F14" s="1783">
        <v>127049</v>
      </c>
      <c r="G14" s="2293">
        <v>4.2999999999999997E-2</v>
      </c>
      <c r="H14" s="1783">
        <v>4963</v>
      </c>
      <c r="I14" s="2293">
        <v>0.39340000000000003</v>
      </c>
      <c r="J14" s="1783">
        <v>2.2999999999999998</v>
      </c>
      <c r="K14" s="1783">
        <v>62715</v>
      </c>
      <c r="L14" s="2293">
        <v>0.49359999999999998</v>
      </c>
      <c r="M14" s="1783">
        <v>1951</v>
      </c>
      <c r="N14" s="1783">
        <v>2040</v>
      </c>
      <c r="P14" s="1783">
        <v>124825</v>
      </c>
      <c r="Q14" s="1783">
        <v>18266</v>
      </c>
      <c r="R14" s="2293">
        <v>0.33350000000000002</v>
      </c>
      <c r="S14" s="1783">
        <v>130917</v>
      </c>
      <c r="T14" s="2293">
        <v>3.3099999999999997E-2</v>
      </c>
      <c r="U14" s="1783">
        <v>5250</v>
      </c>
      <c r="V14" s="2293">
        <v>0.39269999999999999</v>
      </c>
      <c r="W14" s="1783">
        <v>2.2999999999999998</v>
      </c>
      <c r="X14" s="1783">
        <v>63784</v>
      </c>
      <c r="Y14" s="2293">
        <v>0.48720000000000002</v>
      </c>
      <c r="Z14" s="1783">
        <v>1613</v>
      </c>
      <c r="AA14" s="1783">
        <v>1662</v>
      </c>
      <c r="AC14" s="1783">
        <v>114591</v>
      </c>
      <c r="AD14" s="1783">
        <v>17387</v>
      </c>
      <c r="AE14" s="1784">
        <v>0.30570000000000003</v>
      </c>
      <c r="AF14" s="1783">
        <v>119906</v>
      </c>
      <c r="AG14" s="1784">
        <v>2.8400000000000002E-2</v>
      </c>
      <c r="AH14" s="1783">
        <v>5175</v>
      </c>
      <c r="AI14" s="1784">
        <v>0.41949999999999998</v>
      </c>
      <c r="AJ14" s="1785">
        <v>2.2999999999999998</v>
      </c>
      <c r="AK14" s="1783">
        <v>61844</v>
      </c>
      <c r="AL14" s="1784">
        <v>0.51580000000000004</v>
      </c>
      <c r="AM14" s="1783">
        <v>1388</v>
      </c>
      <c r="AN14" s="1783">
        <v>1425</v>
      </c>
      <c r="AP14" s="1783">
        <v>105720</v>
      </c>
      <c r="AQ14" s="1783">
        <v>7828</v>
      </c>
      <c r="AR14" s="1784">
        <v>0.48520000000000002</v>
      </c>
      <c r="AS14" s="1783">
        <v>109518</v>
      </c>
      <c r="AT14" s="1784">
        <v>2.3E-2</v>
      </c>
      <c r="AU14" s="1783">
        <v>5080</v>
      </c>
      <c r="AV14" s="1784">
        <v>0.41729999999999995</v>
      </c>
      <c r="AW14" s="1785">
        <v>2.2999999999999998</v>
      </c>
      <c r="AX14" s="1783">
        <v>54663</v>
      </c>
      <c r="AY14" s="1784">
        <v>0.49909999999999999</v>
      </c>
      <c r="AZ14" s="1783">
        <v>901</v>
      </c>
      <c r="BA14" s="1783">
        <v>465</v>
      </c>
      <c r="BC14" s="1783">
        <v>94775</v>
      </c>
      <c r="BD14" s="1783">
        <v>5837</v>
      </c>
      <c r="BE14" s="1784">
        <v>0.41349999999999998</v>
      </c>
      <c r="BF14" s="1783">
        <v>97189</v>
      </c>
      <c r="BG14" s="1784">
        <v>1.5900000000000001E-2</v>
      </c>
      <c r="BH14" s="1783">
        <v>4547</v>
      </c>
      <c r="BI14" s="1784">
        <v>0.44790000000000002</v>
      </c>
      <c r="BJ14" s="1785">
        <v>2.2999999999999998</v>
      </c>
      <c r="BK14" s="1783">
        <v>56283</v>
      </c>
      <c r="BL14" s="1784">
        <v>0.57909999999999995</v>
      </c>
      <c r="BM14" s="1783">
        <v>615</v>
      </c>
      <c r="BN14" s="1783">
        <v>267</v>
      </c>
      <c r="BP14" s="1783">
        <v>80476</v>
      </c>
      <c r="BQ14" s="1783">
        <v>5842</v>
      </c>
      <c r="BR14" s="1784">
        <v>0.41610000000000003</v>
      </c>
      <c r="BS14" s="1783">
        <v>82907</v>
      </c>
      <c r="BT14" s="1784">
        <v>1.3899999999999999E-2</v>
      </c>
      <c r="BU14" s="1783">
        <v>4485</v>
      </c>
      <c r="BV14" s="1784">
        <v>0.46810000000000002</v>
      </c>
      <c r="BW14" s="1785">
        <v>2.2999999999999998</v>
      </c>
      <c r="BX14" s="1783">
        <v>43274</v>
      </c>
      <c r="BY14" s="1784">
        <v>0.52200000000000002</v>
      </c>
      <c r="BZ14" s="1783">
        <v>513</v>
      </c>
      <c r="CA14" s="1783">
        <v>290</v>
      </c>
    </row>
    <row r="15" spans="1:79">
      <c r="B15" s="1775" t="s">
        <v>1742</v>
      </c>
      <c r="C15" s="1776"/>
      <c r="D15" s="1776"/>
      <c r="E15" s="1776"/>
      <c r="F15" s="1776"/>
      <c r="G15" s="1776"/>
      <c r="H15" s="1776"/>
      <c r="I15" s="1776"/>
      <c r="J15" s="1776"/>
      <c r="K15" s="1776"/>
      <c r="L15" s="1776"/>
      <c r="M15" s="1776"/>
      <c r="N15" s="1776"/>
      <c r="P15" s="1776"/>
      <c r="Q15" s="1776"/>
      <c r="R15" s="1777"/>
      <c r="S15" s="1776"/>
      <c r="T15" s="1777"/>
      <c r="U15" s="1776"/>
      <c r="V15" s="1777"/>
      <c r="W15" s="1778"/>
      <c r="X15" s="1776"/>
      <c r="Y15" s="1777"/>
      <c r="Z15" s="1776"/>
      <c r="AA15" s="1776"/>
      <c r="AC15" s="1776"/>
      <c r="AD15" s="1776"/>
      <c r="AE15" s="1777"/>
      <c r="AF15" s="1776"/>
      <c r="AG15" s="1777"/>
      <c r="AH15" s="1776"/>
      <c r="AI15" s="1777"/>
      <c r="AJ15" s="1778"/>
      <c r="AK15" s="1776"/>
      <c r="AL15" s="1777"/>
      <c r="AM15" s="1776"/>
      <c r="AN15" s="1776"/>
      <c r="AP15" s="1776"/>
      <c r="AQ15" s="1776"/>
      <c r="AR15" s="1777"/>
      <c r="AS15" s="1776"/>
      <c r="AT15" s="1777"/>
      <c r="AU15" s="1776"/>
      <c r="AV15" s="1777"/>
      <c r="AW15" s="1778"/>
      <c r="AX15" s="1776"/>
      <c r="AY15" s="1777"/>
      <c r="AZ15" s="1776"/>
      <c r="BA15" s="1776"/>
      <c r="BC15" s="1776"/>
      <c r="BD15" s="1776"/>
      <c r="BE15" s="1777"/>
      <c r="BF15" s="1776"/>
      <c r="BG15" s="1777"/>
      <c r="BH15" s="1776"/>
      <c r="BI15" s="1777"/>
      <c r="BJ15" s="1778"/>
      <c r="BK15" s="1776"/>
      <c r="BL15" s="1777"/>
      <c r="BM15" s="1776"/>
      <c r="BN15" s="1776" t="s">
        <v>1365</v>
      </c>
      <c r="BP15" s="1776"/>
      <c r="BQ15" s="1776"/>
      <c r="BR15" s="1777"/>
      <c r="BS15" s="1776"/>
      <c r="BT15" s="1777"/>
      <c r="BU15" s="1776"/>
      <c r="BV15" s="1777"/>
      <c r="BW15" s="1778"/>
      <c r="BX15" s="1776"/>
      <c r="BY15" s="1777"/>
      <c r="BZ15" s="1776"/>
      <c r="CA15" s="1776"/>
    </row>
    <row r="16" spans="1:79">
      <c r="B16" s="1737" t="s">
        <v>1734</v>
      </c>
      <c r="C16" s="1067">
        <v>0</v>
      </c>
      <c r="D16" s="1067">
        <v>0</v>
      </c>
      <c r="E16" s="1108">
        <v>0</v>
      </c>
      <c r="F16" s="1067">
        <v>0</v>
      </c>
      <c r="G16" s="1108">
        <v>0</v>
      </c>
      <c r="H16" s="1067">
        <v>0</v>
      </c>
      <c r="I16" s="1108">
        <v>0</v>
      </c>
      <c r="J16" s="1067">
        <v>0</v>
      </c>
      <c r="K16" s="1067">
        <v>0</v>
      </c>
      <c r="L16" s="1108">
        <v>0</v>
      </c>
      <c r="M16" s="1067">
        <v>0</v>
      </c>
      <c r="N16" s="1781"/>
      <c r="P16" s="1067">
        <v>0</v>
      </c>
      <c r="Q16" s="1067">
        <v>0</v>
      </c>
      <c r="R16" s="1108">
        <v>0</v>
      </c>
      <c r="S16" s="1067">
        <v>0</v>
      </c>
      <c r="T16" s="1108">
        <v>0</v>
      </c>
      <c r="U16" s="1067">
        <v>0</v>
      </c>
      <c r="V16" s="1108">
        <v>0</v>
      </c>
      <c r="W16" s="1067">
        <v>0</v>
      </c>
      <c r="X16" s="1067">
        <v>0</v>
      </c>
      <c r="Y16" s="1108">
        <v>0</v>
      </c>
      <c r="Z16" s="1067">
        <v>0</v>
      </c>
      <c r="AA16" s="1781"/>
      <c r="AC16" s="1067">
        <v>0</v>
      </c>
      <c r="AD16" s="1067">
        <v>0</v>
      </c>
      <c r="AE16" s="1779">
        <v>0</v>
      </c>
      <c r="AF16" s="1067">
        <v>0</v>
      </c>
      <c r="AG16" s="1779">
        <v>0</v>
      </c>
      <c r="AH16" s="1067">
        <v>0</v>
      </c>
      <c r="AI16" s="1779">
        <v>0</v>
      </c>
      <c r="AJ16" s="1780">
        <v>0</v>
      </c>
      <c r="AK16" s="1067">
        <v>0</v>
      </c>
      <c r="AL16" s="1779">
        <v>0</v>
      </c>
      <c r="AM16" s="1067">
        <v>0</v>
      </c>
      <c r="AN16" s="1781"/>
      <c r="AP16" s="1067">
        <v>0</v>
      </c>
      <c r="AQ16" s="1067">
        <v>0</v>
      </c>
      <c r="AR16" s="1779">
        <v>0</v>
      </c>
      <c r="AS16" s="1067">
        <v>0</v>
      </c>
      <c r="AT16" s="1779">
        <v>0</v>
      </c>
      <c r="AU16" s="1067">
        <v>0</v>
      </c>
      <c r="AV16" s="1779">
        <v>0</v>
      </c>
      <c r="AW16" s="1780">
        <v>0</v>
      </c>
      <c r="AX16" s="1067">
        <v>0</v>
      </c>
      <c r="AY16" s="1779">
        <v>0</v>
      </c>
      <c r="AZ16" s="1067">
        <v>0</v>
      </c>
      <c r="BA16" s="1781"/>
      <c r="BC16" s="1067">
        <v>0</v>
      </c>
      <c r="BD16" s="1067">
        <v>0</v>
      </c>
      <c r="BE16" s="1779">
        <v>0</v>
      </c>
      <c r="BF16" s="1067">
        <v>0</v>
      </c>
      <c r="BG16" s="1779">
        <v>0</v>
      </c>
      <c r="BH16" s="1067">
        <v>0</v>
      </c>
      <c r="BI16" s="1779">
        <v>0</v>
      </c>
      <c r="BJ16" s="1780">
        <v>0</v>
      </c>
      <c r="BK16" s="1067">
        <v>0</v>
      </c>
      <c r="BL16" s="1779">
        <v>0</v>
      </c>
      <c r="BM16" s="1067">
        <v>0</v>
      </c>
      <c r="BN16" s="1781"/>
      <c r="BP16" s="1067">
        <v>0</v>
      </c>
      <c r="BQ16" s="1067">
        <v>0</v>
      </c>
      <c r="BR16" s="1779">
        <v>0</v>
      </c>
      <c r="BS16" s="1067">
        <v>0</v>
      </c>
      <c r="BT16" s="1779">
        <v>0</v>
      </c>
      <c r="BU16" s="1067">
        <v>0</v>
      </c>
      <c r="BV16" s="1779">
        <v>0</v>
      </c>
      <c r="BW16" s="1780">
        <v>0</v>
      </c>
      <c r="BX16" s="1067">
        <v>0</v>
      </c>
      <c r="BY16" s="1779">
        <v>0</v>
      </c>
      <c r="BZ16" s="1067">
        <v>0</v>
      </c>
      <c r="CA16" s="1781"/>
    </row>
    <row r="17" spans="1:79">
      <c r="B17" s="1737" t="s">
        <v>1735</v>
      </c>
      <c r="C17" s="1067">
        <v>0</v>
      </c>
      <c r="D17" s="1067">
        <v>0</v>
      </c>
      <c r="E17" s="1108">
        <v>0</v>
      </c>
      <c r="F17" s="1067">
        <v>0</v>
      </c>
      <c r="G17" s="1108">
        <v>0</v>
      </c>
      <c r="H17" s="1067">
        <v>0</v>
      </c>
      <c r="I17" s="1108">
        <v>0</v>
      </c>
      <c r="J17" s="1067">
        <v>0</v>
      </c>
      <c r="K17" s="1067">
        <v>0</v>
      </c>
      <c r="L17" s="1108">
        <v>0</v>
      </c>
      <c r="M17" s="1067">
        <v>0</v>
      </c>
      <c r="N17" s="1781"/>
      <c r="P17" s="1067">
        <v>0</v>
      </c>
      <c r="Q17" s="1067">
        <v>0</v>
      </c>
      <c r="R17" s="1108">
        <v>0</v>
      </c>
      <c r="S17" s="1067">
        <v>0</v>
      </c>
      <c r="T17" s="1108">
        <v>0</v>
      </c>
      <c r="U17" s="1067">
        <v>0</v>
      </c>
      <c r="V17" s="1108">
        <v>0</v>
      </c>
      <c r="W17" s="1067">
        <v>0</v>
      </c>
      <c r="X17" s="1067">
        <v>0</v>
      </c>
      <c r="Y17" s="1108">
        <v>0</v>
      </c>
      <c r="Z17" s="1067">
        <v>0</v>
      </c>
      <c r="AA17" s="1781"/>
      <c r="AC17" s="1067">
        <v>0</v>
      </c>
      <c r="AD17" s="1067">
        <v>0</v>
      </c>
      <c r="AE17" s="1779">
        <v>0</v>
      </c>
      <c r="AF17" s="1067">
        <v>0</v>
      </c>
      <c r="AG17" s="1779">
        <v>0</v>
      </c>
      <c r="AH17" s="1067">
        <v>0</v>
      </c>
      <c r="AI17" s="1779">
        <v>0</v>
      </c>
      <c r="AJ17" s="1780">
        <v>0</v>
      </c>
      <c r="AK17" s="1067">
        <v>0</v>
      </c>
      <c r="AL17" s="1779">
        <v>0</v>
      </c>
      <c r="AM17" s="1067">
        <v>0</v>
      </c>
      <c r="AN17" s="1781"/>
      <c r="AP17" s="1067">
        <v>0</v>
      </c>
      <c r="AQ17" s="1067">
        <v>0</v>
      </c>
      <c r="AR17" s="1779">
        <v>0</v>
      </c>
      <c r="AS17" s="1067">
        <v>0</v>
      </c>
      <c r="AT17" s="1779">
        <v>0</v>
      </c>
      <c r="AU17" s="1067">
        <v>0</v>
      </c>
      <c r="AV17" s="1779">
        <v>0</v>
      </c>
      <c r="AW17" s="1780">
        <v>0</v>
      </c>
      <c r="AX17" s="1067">
        <v>0</v>
      </c>
      <c r="AY17" s="1779">
        <v>0</v>
      </c>
      <c r="AZ17" s="1067">
        <v>0</v>
      </c>
      <c r="BA17" s="1781"/>
      <c r="BC17" s="1067">
        <v>0</v>
      </c>
      <c r="BD17" s="1067">
        <v>0</v>
      </c>
      <c r="BE17" s="1779">
        <v>0</v>
      </c>
      <c r="BF17" s="1067">
        <v>0</v>
      </c>
      <c r="BG17" s="1779">
        <v>0</v>
      </c>
      <c r="BH17" s="1067">
        <v>0</v>
      </c>
      <c r="BI17" s="1779">
        <v>0</v>
      </c>
      <c r="BJ17" s="1780">
        <v>0</v>
      </c>
      <c r="BK17" s="1067">
        <v>0</v>
      </c>
      <c r="BL17" s="1779">
        <v>0</v>
      </c>
      <c r="BM17" s="1067">
        <v>0</v>
      </c>
      <c r="BN17" s="1781"/>
      <c r="BP17" s="1067">
        <v>1</v>
      </c>
      <c r="BQ17" s="1067">
        <v>0</v>
      </c>
      <c r="BR17" s="1779">
        <v>0</v>
      </c>
      <c r="BS17" s="1067">
        <v>1</v>
      </c>
      <c r="BT17" s="1779">
        <v>2.3E-3</v>
      </c>
      <c r="BU17" s="1067">
        <v>2</v>
      </c>
      <c r="BV17" s="1779">
        <v>0.56699999999999995</v>
      </c>
      <c r="BW17" s="1780">
        <v>1</v>
      </c>
      <c r="BX17" s="1067">
        <v>0</v>
      </c>
      <c r="BY17" s="1779">
        <v>0.25690000000000002</v>
      </c>
      <c r="BZ17" s="1067">
        <v>0</v>
      </c>
      <c r="CA17" s="1781"/>
    </row>
    <row r="18" spans="1:79">
      <c r="B18" s="1737" t="s">
        <v>1736</v>
      </c>
      <c r="C18" s="1067">
        <v>0</v>
      </c>
      <c r="D18" s="1067">
        <v>0</v>
      </c>
      <c r="E18" s="1108">
        <v>0</v>
      </c>
      <c r="F18" s="1067">
        <v>0</v>
      </c>
      <c r="G18" s="1108">
        <v>0</v>
      </c>
      <c r="H18" s="1067">
        <v>0</v>
      </c>
      <c r="I18" s="1108">
        <v>0</v>
      </c>
      <c r="J18" s="1067">
        <v>0</v>
      </c>
      <c r="K18" s="1067">
        <v>0</v>
      </c>
      <c r="L18" s="1108">
        <v>0</v>
      </c>
      <c r="M18" s="1067">
        <v>0</v>
      </c>
      <c r="N18" s="1781"/>
      <c r="P18" s="1067">
        <v>0</v>
      </c>
      <c r="Q18" s="1067">
        <v>0</v>
      </c>
      <c r="R18" s="1108">
        <v>0</v>
      </c>
      <c r="S18" s="1067">
        <v>0</v>
      </c>
      <c r="T18" s="1108">
        <v>0</v>
      </c>
      <c r="U18" s="1067">
        <v>0</v>
      </c>
      <c r="V18" s="1108">
        <v>0</v>
      </c>
      <c r="W18" s="1067">
        <v>0</v>
      </c>
      <c r="X18" s="1067">
        <v>0</v>
      </c>
      <c r="Y18" s="1108">
        <v>0</v>
      </c>
      <c r="Z18" s="1067">
        <v>0</v>
      </c>
      <c r="AA18" s="1781"/>
      <c r="AC18" s="1067">
        <v>0</v>
      </c>
      <c r="AD18" s="1067">
        <v>0</v>
      </c>
      <c r="AE18" s="1779">
        <v>0</v>
      </c>
      <c r="AF18" s="1067">
        <v>0</v>
      </c>
      <c r="AG18" s="1779">
        <v>0</v>
      </c>
      <c r="AH18" s="1067">
        <v>0</v>
      </c>
      <c r="AI18" s="1779">
        <v>0</v>
      </c>
      <c r="AJ18" s="1780">
        <v>0</v>
      </c>
      <c r="AK18" s="1067">
        <v>0</v>
      </c>
      <c r="AL18" s="1779">
        <v>0</v>
      </c>
      <c r="AM18" s="1067">
        <v>0</v>
      </c>
      <c r="AN18" s="1781"/>
      <c r="AP18" s="1067">
        <v>1</v>
      </c>
      <c r="AQ18" s="1067">
        <v>0</v>
      </c>
      <c r="AR18" s="1779">
        <v>0</v>
      </c>
      <c r="AS18" s="1067">
        <v>1</v>
      </c>
      <c r="AT18" s="1779">
        <v>3.2000000000000002E-3</v>
      </c>
      <c r="AU18" s="1067">
        <v>4</v>
      </c>
      <c r="AV18" s="1779">
        <v>0.48899999999999999</v>
      </c>
      <c r="AW18" s="1780">
        <v>1</v>
      </c>
      <c r="AX18" s="1067">
        <v>0</v>
      </c>
      <c r="AY18" s="1779">
        <v>0.2717</v>
      </c>
      <c r="AZ18" s="1067">
        <v>0</v>
      </c>
      <c r="BA18" s="1781"/>
      <c r="BC18" s="1067">
        <v>1</v>
      </c>
      <c r="BD18" s="1067">
        <v>0</v>
      </c>
      <c r="BE18" s="1779">
        <v>0</v>
      </c>
      <c r="BF18" s="1067">
        <v>1</v>
      </c>
      <c r="BG18" s="1779">
        <v>4.1999999999999997E-3</v>
      </c>
      <c r="BH18" s="1067">
        <v>3</v>
      </c>
      <c r="BI18" s="1779">
        <v>0.53890000000000005</v>
      </c>
      <c r="BJ18" s="1780">
        <v>1</v>
      </c>
      <c r="BK18" s="1067">
        <v>0</v>
      </c>
      <c r="BL18" s="1779">
        <v>0.35460000000000003</v>
      </c>
      <c r="BM18" s="1067">
        <v>0</v>
      </c>
      <c r="BN18" s="1781"/>
      <c r="BP18" s="1067">
        <v>3</v>
      </c>
      <c r="BQ18" s="1067">
        <v>0</v>
      </c>
      <c r="BR18" s="1779">
        <v>0</v>
      </c>
      <c r="BS18" s="1067">
        <v>3</v>
      </c>
      <c r="BT18" s="1779">
        <v>4.0000000000000001E-3</v>
      </c>
      <c r="BU18" s="1067">
        <v>5</v>
      </c>
      <c r="BV18" s="1779">
        <v>0.56689999999999996</v>
      </c>
      <c r="BW18" s="1780">
        <v>1</v>
      </c>
      <c r="BX18" s="1067">
        <v>1</v>
      </c>
      <c r="BY18" s="1779">
        <v>0.35859999999999997</v>
      </c>
      <c r="BZ18" s="1067">
        <v>0</v>
      </c>
      <c r="CA18" s="1781"/>
    </row>
    <row r="19" spans="1:79">
      <c r="B19" s="1737" t="s">
        <v>1737</v>
      </c>
      <c r="C19" s="1067">
        <v>0</v>
      </c>
      <c r="D19" s="1067">
        <v>0</v>
      </c>
      <c r="E19" s="1108">
        <v>0</v>
      </c>
      <c r="F19" s="1067">
        <v>0</v>
      </c>
      <c r="G19" s="1108">
        <v>0</v>
      </c>
      <c r="H19" s="1067">
        <v>0</v>
      </c>
      <c r="I19" s="1108">
        <v>0</v>
      </c>
      <c r="J19" s="1067">
        <v>0</v>
      </c>
      <c r="K19" s="1067">
        <v>0</v>
      </c>
      <c r="L19" s="1108">
        <v>0</v>
      </c>
      <c r="M19" s="1067">
        <v>0</v>
      </c>
      <c r="N19" s="1781"/>
      <c r="P19" s="1067">
        <v>0</v>
      </c>
      <c r="Q19" s="1067">
        <v>0</v>
      </c>
      <c r="R19" s="1108">
        <v>0</v>
      </c>
      <c r="S19" s="1067">
        <v>0</v>
      </c>
      <c r="T19" s="1108">
        <v>0</v>
      </c>
      <c r="U19" s="1067">
        <v>0</v>
      </c>
      <c r="V19" s="1108">
        <v>0</v>
      </c>
      <c r="W19" s="1067">
        <v>0</v>
      </c>
      <c r="X19" s="1067">
        <v>0</v>
      </c>
      <c r="Y19" s="1108">
        <v>0</v>
      </c>
      <c r="Z19" s="1067">
        <v>0</v>
      </c>
      <c r="AA19" s="1781"/>
      <c r="AC19" s="1067">
        <v>0</v>
      </c>
      <c r="AD19" s="1067">
        <v>0</v>
      </c>
      <c r="AE19" s="1779">
        <v>0</v>
      </c>
      <c r="AF19" s="1067">
        <v>0</v>
      </c>
      <c r="AG19" s="1779">
        <v>0</v>
      </c>
      <c r="AH19" s="1067">
        <v>0</v>
      </c>
      <c r="AI19" s="1779">
        <v>0</v>
      </c>
      <c r="AJ19" s="1780">
        <v>0</v>
      </c>
      <c r="AK19" s="1067">
        <v>0</v>
      </c>
      <c r="AL19" s="1779">
        <v>0</v>
      </c>
      <c r="AM19" s="1067">
        <v>0</v>
      </c>
      <c r="AN19" s="1781"/>
      <c r="AP19" s="1067">
        <v>0</v>
      </c>
      <c r="AQ19" s="1067">
        <v>0</v>
      </c>
      <c r="AR19" s="1779">
        <v>0</v>
      </c>
      <c r="AS19" s="1067">
        <v>0</v>
      </c>
      <c r="AT19" s="1779">
        <v>5.6999999999999993E-3</v>
      </c>
      <c r="AU19" s="1067">
        <v>2</v>
      </c>
      <c r="AV19" s="1779">
        <v>0.48909999999999998</v>
      </c>
      <c r="AW19" s="1780">
        <v>1</v>
      </c>
      <c r="AX19" s="1067">
        <v>0</v>
      </c>
      <c r="AY19" s="1779">
        <v>0.38</v>
      </c>
      <c r="AZ19" s="1067">
        <v>0</v>
      </c>
      <c r="BA19" s="1781"/>
      <c r="BC19" s="1067">
        <v>0</v>
      </c>
      <c r="BD19" s="1067">
        <v>0</v>
      </c>
      <c r="BE19" s="1779">
        <v>0</v>
      </c>
      <c r="BF19" s="1067">
        <v>0</v>
      </c>
      <c r="BG19" s="1779">
        <v>5.7000000000000002E-3</v>
      </c>
      <c r="BH19" s="1067">
        <v>1</v>
      </c>
      <c r="BI19" s="1779">
        <v>0.53879999999999995</v>
      </c>
      <c r="BJ19" s="1780">
        <v>1</v>
      </c>
      <c r="BK19" s="1067">
        <v>0</v>
      </c>
      <c r="BL19" s="1779">
        <v>0.41849999999999998</v>
      </c>
      <c r="BM19" s="1067">
        <v>0</v>
      </c>
      <c r="BN19" s="1781"/>
      <c r="BP19" s="1067">
        <v>0</v>
      </c>
      <c r="BQ19" s="1067">
        <v>0</v>
      </c>
      <c r="BR19" s="1779">
        <v>0</v>
      </c>
      <c r="BS19" s="1067">
        <v>0</v>
      </c>
      <c r="BT19" s="1779">
        <v>7.3000000000000001E-3</v>
      </c>
      <c r="BU19" s="1067">
        <v>3</v>
      </c>
      <c r="BV19" s="1779">
        <v>0.56699999999999995</v>
      </c>
      <c r="BW19" s="1780">
        <v>1</v>
      </c>
      <c r="BX19" s="1067">
        <v>0</v>
      </c>
      <c r="BY19" s="1779">
        <v>0.50170000000000003</v>
      </c>
      <c r="BZ19" s="1067">
        <v>0</v>
      </c>
      <c r="CA19" s="1781"/>
    </row>
    <row r="20" spans="1:79">
      <c r="B20" s="1737" t="s">
        <v>1738</v>
      </c>
      <c r="C20" s="1067">
        <v>0</v>
      </c>
      <c r="D20" s="1067">
        <v>0</v>
      </c>
      <c r="E20" s="1108">
        <v>0</v>
      </c>
      <c r="F20" s="1067">
        <v>0</v>
      </c>
      <c r="G20" s="1108">
        <v>0</v>
      </c>
      <c r="H20" s="1067">
        <v>0</v>
      </c>
      <c r="I20" s="1108">
        <v>0</v>
      </c>
      <c r="J20" s="1067">
        <v>0</v>
      </c>
      <c r="K20" s="1067">
        <v>0</v>
      </c>
      <c r="L20" s="1108">
        <v>0</v>
      </c>
      <c r="M20" s="1067">
        <v>0</v>
      </c>
      <c r="N20" s="1781"/>
      <c r="P20" s="1067">
        <v>0</v>
      </c>
      <c r="Q20" s="1067">
        <v>0</v>
      </c>
      <c r="R20" s="1108">
        <v>0</v>
      </c>
      <c r="S20" s="1067">
        <v>0</v>
      </c>
      <c r="T20" s="1108">
        <v>0</v>
      </c>
      <c r="U20" s="1067">
        <v>0</v>
      </c>
      <c r="V20" s="1108">
        <v>0</v>
      </c>
      <c r="W20" s="1067">
        <v>0</v>
      </c>
      <c r="X20" s="1067">
        <v>0</v>
      </c>
      <c r="Y20" s="1108">
        <v>0</v>
      </c>
      <c r="Z20" s="1067">
        <v>0</v>
      </c>
      <c r="AA20" s="1781"/>
      <c r="AC20" s="1067">
        <v>0</v>
      </c>
      <c r="AD20" s="1067">
        <v>0</v>
      </c>
      <c r="AE20" s="1779">
        <v>0</v>
      </c>
      <c r="AF20" s="1067">
        <v>0</v>
      </c>
      <c r="AG20" s="1779">
        <v>0</v>
      </c>
      <c r="AH20" s="1067">
        <v>0</v>
      </c>
      <c r="AI20" s="1779">
        <v>0</v>
      </c>
      <c r="AJ20" s="1780">
        <v>0</v>
      </c>
      <c r="AK20" s="1067">
        <v>0</v>
      </c>
      <c r="AL20" s="1779">
        <v>0</v>
      </c>
      <c r="AM20" s="1067">
        <v>0</v>
      </c>
      <c r="AN20" s="1781"/>
      <c r="AP20" s="1067">
        <v>1</v>
      </c>
      <c r="AQ20" s="1067">
        <v>0</v>
      </c>
      <c r="AR20" s="1779">
        <v>0</v>
      </c>
      <c r="AS20" s="1067">
        <v>1</v>
      </c>
      <c r="AT20" s="1779">
        <v>1.5800000000000002E-2</v>
      </c>
      <c r="AU20" s="1067">
        <v>4</v>
      </c>
      <c r="AV20" s="1779">
        <v>0.48899999999999999</v>
      </c>
      <c r="AW20" s="1780">
        <v>1</v>
      </c>
      <c r="AX20" s="1067">
        <v>0</v>
      </c>
      <c r="AY20" s="1779">
        <v>0.57009999999999994</v>
      </c>
      <c r="AZ20" s="1067">
        <v>0</v>
      </c>
      <c r="BA20" s="1781"/>
      <c r="BC20" s="1067">
        <v>1</v>
      </c>
      <c r="BD20" s="1067">
        <v>0</v>
      </c>
      <c r="BE20" s="1779">
        <v>0</v>
      </c>
      <c r="BF20" s="1067">
        <v>1</v>
      </c>
      <c r="BG20" s="1779">
        <v>1.32E-2</v>
      </c>
      <c r="BH20" s="1067">
        <v>6</v>
      </c>
      <c r="BI20" s="1779">
        <v>0.53890000000000005</v>
      </c>
      <c r="BJ20" s="1780">
        <v>1</v>
      </c>
      <c r="BK20" s="1067">
        <v>1</v>
      </c>
      <c r="BL20" s="1779">
        <v>0.59309999999999996</v>
      </c>
      <c r="BM20" s="1067">
        <v>0</v>
      </c>
      <c r="BN20" s="1781"/>
      <c r="BP20" s="1067">
        <v>0</v>
      </c>
      <c r="BQ20" s="1067">
        <v>0</v>
      </c>
      <c r="BR20" s="1779">
        <v>0</v>
      </c>
      <c r="BS20" s="1067">
        <v>0</v>
      </c>
      <c r="BT20" s="1779">
        <v>1.3599999999999999E-2</v>
      </c>
      <c r="BU20" s="1067">
        <v>1</v>
      </c>
      <c r="BV20" s="1779">
        <v>0.56689999999999996</v>
      </c>
      <c r="BW20" s="1780">
        <v>1</v>
      </c>
      <c r="BX20" s="1067">
        <v>0</v>
      </c>
      <c r="BY20" s="1779">
        <v>0.65100000000000002</v>
      </c>
      <c r="BZ20" s="1067">
        <v>0</v>
      </c>
      <c r="CA20" s="1781"/>
    </row>
    <row r="21" spans="1:79">
      <c r="B21" s="1737" t="s">
        <v>1739</v>
      </c>
      <c r="C21" s="1067">
        <v>0</v>
      </c>
      <c r="D21" s="1067">
        <v>0</v>
      </c>
      <c r="E21" s="1108">
        <v>0</v>
      </c>
      <c r="F21" s="1067">
        <v>0</v>
      </c>
      <c r="G21" s="1108">
        <v>0</v>
      </c>
      <c r="H21" s="1067">
        <v>0</v>
      </c>
      <c r="I21" s="1108">
        <v>0</v>
      </c>
      <c r="J21" s="1067">
        <v>0</v>
      </c>
      <c r="K21" s="1067">
        <v>0</v>
      </c>
      <c r="L21" s="1108">
        <v>0</v>
      </c>
      <c r="M21" s="1067">
        <v>0</v>
      </c>
      <c r="N21" s="1781"/>
      <c r="P21" s="1067">
        <v>0</v>
      </c>
      <c r="Q21" s="1067">
        <v>0</v>
      </c>
      <c r="R21" s="1108">
        <v>0</v>
      </c>
      <c r="S21" s="1067">
        <v>0</v>
      </c>
      <c r="T21" s="1108">
        <v>0</v>
      </c>
      <c r="U21" s="1067">
        <v>0</v>
      </c>
      <c r="V21" s="1108">
        <v>0</v>
      </c>
      <c r="W21" s="1067">
        <v>0</v>
      </c>
      <c r="X21" s="1067">
        <v>0</v>
      </c>
      <c r="Y21" s="1108">
        <v>0</v>
      </c>
      <c r="Z21" s="1067">
        <v>0</v>
      </c>
      <c r="AA21" s="1781"/>
      <c r="AC21" s="1067">
        <v>0</v>
      </c>
      <c r="AD21" s="1067">
        <v>0</v>
      </c>
      <c r="AE21" s="1779">
        <v>0</v>
      </c>
      <c r="AF21" s="1067">
        <v>0</v>
      </c>
      <c r="AG21" s="1779">
        <v>6.08E-2</v>
      </c>
      <c r="AH21" s="1067">
        <v>2</v>
      </c>
      <c r="AI21" s="1779">
        <v>0.81100000000000005</v>
      </c>
      <c r="AJ21" s="1780">
        <v>1</v>
      </c>
      <c r="AK21" s="1067">
        <v>0</v>
      </c>
      <c r="AL21" s="1779">
        <v>1.2229000000000001</v>
      </c>
      <c r="AM21" s="1067">
        <v>0</v>
      </c>
      <c r="AN21" s="1781"/>
      <c r="AP21" s="1067">
        <v>0</v>
      </c>
      <c r="AQ21" s="1067">
        <v>0</v>
      </c>
      <c r="AR21" s="1779">
        <v>0</v>
      </c>
      <c r="AS21" s="1067">
        <v>0</v>
      </c>
      <c r="AT21" s="1779">
        <v>3.0099999999999998E-2</v>
      </c>
      <c r="AU21" s="1067">
        <v>1</v>
      </c>
      <c r="AV21" s="1779">
        <v>0.48909999999999998</v>
      </c>
      <c r="AW21" s="1780">
        <v>1</v>
      </c>
      <c r="AX21" s="1067">
        <v>0</v>
      </c>
      <c r="AY21" s="1779">
        <v>0.68290000000000006</v>
      </c>
      <c r="AZ21" s="1067">
        <v>0</v>
      </c>
      <c r="BA21" s="1781"/>
      <c r="BC21" s="1067">
        <v>0</v>
      </c>
      <c r="BD21" s="1067">
        <v>0</v>
      </c>
      <c r="BE21" s="1779">
        <v>0</v>
      </c>
      <c r="BF21" s="1067">
        <v>0</v>
      </c>
      <c r="BG21" s="1779">
        <v>0</v>
      </c>
      <c r="BH21" s="1067">
        <v>0</v>
      </c>
      <c r="BI21" s="1779">
        <v>0</v>
      </c>
      <c r="BJ21" s="1780">
        <v>0</v>
      </c>
      <c r="BK21" s="1067">
        <v>0</v>
      </c>
      <c r="BL21" s="1779">
        <v>0</v>
      </c>
      <c r="BM21" s="1067">
        <v>0</v>
      </c>
      <c r="BN21" s="1781"/>
      <c r="BP21" s="1067">
        <v>1</v>
      </c>
      <c r="BQ21" s="1067">
        <v>0</v>
      </c>
      <c r="BR21" s="1779">
        <v>0</v>
      </c>
      <c r="BS21" s="1067">
        <v>1</v>
      </c>
      <c r="BT21" s="1779">
        <v>5.3499999999999999E-2</v>
      </c>
      <c r="BU21" s="1067">
        <v>4</v>
      </c>
      <c r="BV21" s="1779">
        <v>0.56699999999999995</v>
      </c>
      <c r="BW21" s="1780">
        <v>1</v>
      </c>
      <c r="BX21" s="1067">
        <v>1</v>
      </c>
      <c r="BY21" s="1779">
        <v>0.83819999999999995</v>
      </c>
      <c r="BZ21" s="1067">
        <v>0</v>
      </c>
      <c r="CA21" s="1781"/>
    </row>
    <row r="22" spans="1:79">
      <c r="B22" s="1737" t="s">
        <v>1740</v>
      </c>
      <c r="C22" s="1067">
        <v>0</v>
      </c>
      <c r="D22" s="1067">
        <v>0</v>
      </c>
      <c r="E22" s="1108">
        <v>0</v>
      </c>
      <c r="F22" s="1067">
        <v>0</v>
      </c>
      <c r="G22" s="1108">
        <v>0</v>
      </c>
      <c r="H22" s="1067">
        <v>0</v>
      </c>
      <c r="I22" s="1108">
        <v>0</v>
      </c>
      <c r="J22" s="1067">
        <v>0</v>
      </c>
      <c r="K22" s="1067">
        <v>0</v>
      </c>
      <c r="L22" s="1108">
        <v>0</v>
      </c>
      <c r="M22" s="1067">
        <v>0</v>
      </c>
      <c r="N22" s="1781"/>
      <c r="P22" s="1067">
        <v>0</v>
      </c>
      <c r="Q22" s="1067">
        <v>0</v>
      </c>
      <c r="R22" s="1108">
        <v>0</v>
      </c>
      <c r="S22" s="1067">
        <v>0</v>
      </c>
      <c r="T22" s="1108">
        <v>0</v>
      </c>
      <c r="U22" s="1067">
        <v>0</v>
      </c>
      <c r="V22" s="1108">
        <v>0</v>
      </c>
      <c r="W22" s="1067">
        <v>0</v>
      </c>
      <c r="X22" s="1067">
        <v>0</v>
      </c>
      <c r="Y22" s="1108">
        <v>0</v>
      </c>
      <c r="Z22" s="1067">
        <v>0</v>
      </c>
      <c r="AA22" s="1781"/>
      <c r="AC22" s="1067">
        <v>0</v>
      </c>
      <c r="AD22" s="1067">
        <v>0</v>
      </c>
      <c r="AE22" s="1779">
        <v>0</v>
      </c>
      <c r="AF22" s="1067">
        <v>0</v>
      </c>
      <c r="AG22" s="1779">
        <v>0</v>
      </c>
      <c r="AH22" s="1067">
        <v>0</v>
      </c>
      <c r="AI22" s="1779">
        <v>0</v>
      </c>
      <c r="AJ22" s="1780">
        <v>0</v>
      </c>
      <c r="AK22" s="1067">
        <v>0</v>
      </c>
      <c r="AL22" s="1779">
        <v>0</v>
      </c>
      <c r="AM22" s="1067">
        <v>0</v>
      </c>
      <c r="AN22" s="1781"/>
      <c r="AP22" s="1067">
        <v>0</v>
      </c>
      <c r="AQ22" s="1067">
        <v>0</v>
      </c>
      <c r="AR22" s="1779">
        <v>0</v>
      </c>
      <c r="AS22" s="1067">
        <v>0</v>
      </c>
      <c r="AT22" s="1779">
        <v>0</v>
      </c>
      <c r="AU22" s="1067">
        <v>0</v>
      </c>
      <c r="AV22" s="1779">
        <v>0</v>
      </c>
      <c r="AW22" s="1780">
        <v>0</v>
      </c>
      <c r="AX22" s="1067">
        <v>0</v>
      </c>
      <c r="AY22" s="1779">
        <v>0</v>
      </c>
      <c r="AZ22" s="1067">
        <v>0</v>
      </c>
      <c r="BA22" s="1781"/>
      <c r="BC22" s="1067">
        <v>1</v>
      </c>
      <c r="BD22" s="1067">
        <v>0</v>
      </c>
      <c r="BE22" s="1779">
        <v>0</v>
      </c>
      <c r="BF22" s="1067">
        <v>1</v>
      </c>
      <c r="BG22" s="1779">
        <v>0.60119999999999996</v>
      </c>
      <c r="BH22" s="1067">
        <v>2</v>
      </c>
      <c r="BI22" s="1779">
        <v>0.53879999999999995</v>
      </c>
      <c r="BJ22" s="1780">
        <v>1</v>
      </c>
      <c r="BK22" s="1067">
        <v>1</v>
      </c>
      <c r="BL22" s="1779">
        <v>1.2665999999999999</v>
      </c>
      <c r="BM22" s="1067">
        <v>0</v>
      </c>
      <c r="BN22" s="1781"/>
      <c r="BP22" s="1067">
        <v>0</v>
      </c>
      <c r="BQ22" s="1067">
        <v>0</v>
      </c>
      <c r="BR22" s="1779">
        <v>0</v>
      </c>
      <c r="BS22" s="1067">
        <v>0</v>
      </c>
      <c r="BT22" s="1779">
        <v>0.5141</v>
      </c>
      <c r="BU22" s="1067">
        <v>1</v>
      </c>
      <c r="BV22" s="1779">
        <v>0.56699999999999995</v>
      </c>
      <c r="BW22" s="1780">
        <v>1</v>
      </c>
      <c r="BX22" s="1067">
        <v>0</v>
      </c>
      <c r="BY22" s="1779">
        <v>1.4508000000000001</v>
      </c>
      <c r="BZ22" s="1067">
        <v>0</v>
      </c>
      <c r="CA22" s="1781"/>
    </row>
    <row r="23" spans="1:79">
      <c r="B23" s="1745" t="s">
        <v>1741</v>
      </c>
      <c r="C23" s="1067">
        <v>1</v>
      </c>
      <c r="D23" s="1067">
        <v>0</v>
      </c>
      <c r="E23" s="1108">
        <v>0</v>
      </c>
      <c r="F23" s="1067">
        <v>1</v>
      </c>
      <c r="G23" s="2292">
        <v>1</v>
      </c>
      <c r="H23" s="1067">
        <v>5</v>
      </c>
      <c r="I23" s="2292">
        <v>0.747</v>
      </c>
      <c r="J23" s="1067">
        <v>1</v>
      </c>
      <c r="K23" s="1067">
        <v>1</v>
      </c>
      <c r="L23" s="2292">
        <v>0.90349999999999997</v>
      </c>
      <c r="M23" s="1067">
        <v>1</v>
      </c>
      <c r="N23" s="1781"/>
      <c r="P23" s="1067">
        <v>1</v>
      </c>
      <c r="Q23" s="1067">
        <v>0</v>
      </c>
      <c r="R23" s="1108">
        <v>0</v>
      </c>
      <c r="S23" s="1067">
        <v>1</v>
      </c>
      <c r="T23" s="2292">
        <v>1</v>
      </c>
      <c r="U23" s="1067">
        <v>6</v>
      </c>
      <c r="V23" s="2292">
        <v>0.80459999999999998</v>
      </c>
      <c r="W23" s="1067">
        <v>1</v>
      </c>
      <c r="X23" s="1067">
        <v>0</v>
      </c>
      <c r="Y23" s="2292">
        <v>0.21740000000000001</v>
      </c>
      <c r="Z23" s="1067">
        <v>1</v>
      </c>
      <c r="AA23" s="1781"/>
      <c r="AC23" s="1067">
        <v>1</v>
      </c>
      <c r="AD23" s="1067">
        <v>0</v>
      </c>
      <c r="AE23" s="1779">
        <v>0</v>
      </c>
      <c r="AF23" s="1067">
        <v>1</v>
      </c>
      <c r="AG23" s="1779">
        <v>1</v>
      </c>
      <c r="AH23" s="1067">
        <v>5</v>
      </c>
      <c r="AI23" s="1779">
        <v>0.81100000000000005</v>
      </c>
      <c r="AJ23" s="1780">
        <v>1</v>
      </c>
      <c r="AK23" s="1067">
        <v>0</v>
      </c>
      <c r="AL23" s="1779">
        <v>0.2175</v>
      </c>
      <c r="AM23" s="1067">
        <v>1</v>
      </c>
      <c r="AN23" s="1781"/>
      <c r="AP23" s="1067">
        <v>1</v>
      </c>
      <c r="AQ23" s="1067">
        <v>0</v>
      </c>
      <c r="AR23" s="1779">
        <v>0</v>
      </c>
      <c r="AS23" s="1067">
        <v>1</v>
      </c>
      <c r="AT23" s="1779">
        <v>1</v>
      </c>
      <c r="AU23" s="1067">
        <v>3</v>
      </c>
      <c r="AV23" s="1779">
        <v>0.48899999999999999</v>
      </c>
      <c r="AW23" s="1780">
        <v>1</v>
      </c>
      <c r="AX23" s="1067">
        <v>1</v>
      </c>
      <c r="AY23" s="1779">
        <v>1.9549000000000001</v>
      </c>
      <c r="AZ23" s="1067">
        <v>0</v>
      </c>
      <c r="BA23" s="1781"/>
      <c r="BC23" s="1067">
        <v>0</v>
      </c>
      <c r="BD23" s="1067">
        <v>0</v>
      </c>
      <c r="BE23" s="1779">
        <v>0</v>
      </c>
      <c r="BF23" s="1067">
        <v>0</v>
      </c>
      <c r="BG23" s="1779">
        <v>1</v>
      </c>
      <c r="BH23" s="1067">
        <v>1</v>
      </c>
      <c r="BI23" s="1779">
        <v>0.53890000000000005</v>
      </c>
      <c r="BJ23" s="1780">
        <v>1</v>
      </c>
      <c r="BK23" s="1067">
        <v>0</v>
      </c>
      <c r="BL23" s="1779">
        <v>0.88119999999999998</v>
      </c>
      <c r="BM23" s="1067">
        <v>0</v>
      </c>
      <c r="BN23" s="1781"/>
      <c r="BP23" s="1067">
        <v>0</v>
      </c>
      <c r="BQ23" s="1067">
        <v>0</v>
      </c>
      <c r="BR23" s="1779">
        <v>0</v>
      </c>
      <c r="BS23" s="1067">
        <v>0</v>
      </c>
      <c r="BT23" s="1779">
        <v>0</v>
      </c>
      <c r="BU23" s="1067">
        <v>0</v>
      </c>
      <c r="BV23" s="1779">
        <v>0</v>
      </c>
      <c r="BW23" s="1780">
        <v>0</v>
      </c>
      <c r="BX23" s="1067">
        <v>0</v>
      </c>
      <c r="BY23" s="1779">
        <v>0</v>
      </c>
      <c r="BZ23" s="1067">
        <v>0</v>
      </c>
      <c r="CA23" s="1781"/>
    </row>
    <row r="24" spans="1:79">
      <c r="B24" s="1782" t="s">
        <v>1112</v>
      </c>
      <c r="C24" s="1783">
        <v>1</v>
      </c>
      <c r="D24" s="1783">
        <v>0</v>
      </c>
      <c r="E24" s="2294">
        <v>0</v>
      </c>
      <c r="F24" s="1783">
        <v>1</v>
      </c>
      <c r="G24" s="2293">
        <v>1</v>
      </c>
      <c r="H24" s="1783">
        <v>5</v>
      </c>
      <c r="I24" s="2293">
        <v>0.747</v>
      </c>
      <c r="J24" s="1783">
        <v>1</v>
      </c>
      <c r="K24" s="1783">
        <v>1</v>
      </c>
      <c r="L24" s="2293">
        <v>0.90359999999999996</v>
      </c>
      <c r="M24" s="1783">
        <v>1</v>
      </c>
      <c r="N24" s="1783">
        <v>1</v>
      </c>
      <c r="P24" s="1783">
        <v>1</v>
      </c>
      <c r="Q24" s="1783">
        <v>0</v>
      </c>
      <c r="R24" s="2294">
        <v>0</v>
      </c>
      <c r="S24" s="1783">
        <v>1</v>
      </c>
      <c r="T24" s="2293">
        <v>1</v>
      </c>
      <c r="U24" s="1783">
        <v>6</v>
      </c>
      <c r="V24" s="2293">
        <v>0.80459999999999998</v>
      </c>
      <c r="W24" s="1783">
        <v>1</v>
      </c>
      <c r="X24" s="1783">
        <v>0</v>
      </c>
      <c r="Y24" s="2294">
        <v>0</v>
      </c>
      <c r="Z24" s="1783">
        <v>1</v>
      </c>
      <c r="AA24" s="1783">
        <v>1</v>
      </c>
      <c r="AC24" s="1783">
        <v>1</v>
      </c>
      <c r="AD24" s="1783">
        <v>0</v>
      </c>
      <c r="AE24" s="1784">
        <v>0</v>
      </c>
      <c r="AF24" s="1783">
        <v>1</v>
      </c>
      <c r="AG24" s="1784">
        <v>0.8206</v>
      </c>
      <c r="AH24" s="1783">
        <v>7</v>
      </c>
      <c r="AI24" s="1784">
        <v>0.81100000000000005</v>
      </c>
      <c r="AJ24" s="1785">
        <v>1</v>
      </c>
      <c r="AK24" s="1783">
        <v>1</v>
      </c>
      <c r="AL24" s="1784">
        <v>0.40939999999999999</v>
      </c>
      <c r="AM24" s="1783">
        <v>1</v>
      </c>
      <c r="AN24" s="1783">
        <v>1</v>
      </c>
      <c r="AP24" s="1783">
        <v>3</v>
      </c>
      <c r="AQ24" s="1783">
        <v>0</v>
      </c>
      <c r="AR24" s="1784">
        <v>0</v>
      </c>
      <c r="AS24" s="1783">
        <v>3</v>
      </c>
      <c r="AT24" s="1784">
        <v>0.2757</v>
      </c>
      <c r="AU24" s="1783">
        <v>14</v>
      </c>
      <c r="AV24" s="1784">
        <v>0.48899999999999999</v>
      </c>
      <c r="AW24" s="1785">
        <v>1</v>
      </c>
      <c r="AX24" s="1783">
        <v>2</v>
      </c>
      <c r="AY24" s="1784">
        <v>0.82909999999999995</v>
      </c>
      <c r="AZ24" s="1783">
        <v>0</v>
      </c>
      <c r="BA24" s="1783">
        <v>0</v>
      </c>
      <c r="BC24" s="1783">
        <v>3</v>
      </c>
      <c r="BD24" s="1783">
        <v>0</v>
      </c>
      <c r="BE24" s="1784">
        <v>0</v>
      </c>
      <c r="BF24" s="1783">
        <v>3</v>
      </c>
      <c r="BG24" s="1784">
        <v>0.154</v>
      </c>
      <c r="BH24" s="1783">
        <v>13</v>
      </c>
      <c r="BI24" s="1784">
        <v>0.53879999999999995</v>
      </c>
      <c r="BJ24" s="1785">
        <v>1</v>
      </c>
      <c r="BK24" s="1783">
        <v>2</v>
      </c>
      <c r="BL24" s="1784">
        <v>0.67100000000000004</v>
      </c>
      <c r="BM24" s="1783">
        <v>0</v>
      </c>
      <c r="BN24" s="1783">
        <v>0</v>
      </c>
      <c r="BP24" s="1783">
        <v>5</v>
      </c>
      <c r="BQ24" s="1783">
        <v>0</v>
      </c>
      <c r="BR24" s="1784">
        <v>0</v>
      </c>
      <c r="BS24" s="1783">
        <v>5</v>
      </c>
      <c r="BT24" s="1784">
        <v>2.1299999999999999E-2</v>
      </c>
      <c r="BU24" s="1783">
        <v>16</v>
      </c>
      <c r="BV24" s="1784">
        <v>0.56699999999999995</v>
      </c>
      <c r="BW24" s="1785">
        <v>1</v>
      </c>
      <c r="BX24" s="1783">
        <v>2</v>
      </c>
      <c r="BY24" s="1784">
        <v>0.46839999999999998</v>
      </c>
      <c r="BZ24" s="1783">
        <v>0</v>
      </c>
      <c r="CA24" s="1783">
        <v>0</v>
      </c>
    </row>
    <row r="25" spans="1:79">
      <c r="A25" s="1575"/>
      <c r="B25" s="1775" t="s">
        <v>1743</v>
      </c>
      <c r="C25" s="1776"/>
      <c r="D25" s="1776"/>
      <c r="E25" s="1776"/>
      <c r="F25" s="1776"/>
      <c r="G25" s="1776"/>
      <c r="H25" s="1776"/>
      <c r="I25" s="1776"/>
      <c r="J25" s="1776"/>
      <c r="K25" s="1776"/>
      <c r="L25" s="1776"/>
      <c r="M25" s="1776"/>
      <c r="N25" s="1776"/>
      <c r="O25" s="1732"/>
      <c r="P25" s="1776"/>
      <c r="Q25" s="1776"/>
      <c r="R25" s="1777"/>
      <c r="S25" s="1776"/>
      <c r="T25" s="1777"/>
      <c r="U25" s="1776"/>
      <c r="V25" s="1777"/>
      <c r="W25" s="1778"/>
      <c r="X25" s="1776"/>
      <c r="Y25" s="1777"/>
      <c r="Z25" s="1776"/>
      <c r="AA25" s="1776"/>
      <c r="AB25" s="1732"/>
      <c r="AC25" s="1776"/>
      <c r="AD25" s="1776"/>
      <c r="AE25" s="1777"/>
      <c r="AF25" s="1776"/>
      <c r="AG25" s="1777"/>
      <c r="AH25" s="1776"/>
      <c r="AI25" s="1777"/>
      <c r="AJ25" s="1778"/>
      <c r="AK25" s="1776"/>
      <c r="AL25" s="1777"/>
      <c r="AM25" s="1776"/>
      <c r="AN25" s="1776"/>
      <c r="AO25" s="1732"/>
      <c r="AP25" s="1776"/>
      <c r="AQ25" s="1776"/>
      <c r="AR25" s="1777"/>
      <c r="AS25" s="1776"/>
      <c r="AT25" s="1777"/>
      <c r="AU25" s="1776"/>
      <c r="AV25" s="1777"/>
      <c r="AW25" s="1778"/>
      <c r="AX25" s="1776"/>
      <c r="AY25" s="1777"/>
      <c r="AZ25" s="1776"/>
      <c r="BA25" s="1776"/>
      <c r="BB25" s="1732"/>
      <c r="BC25" s="1776"/>
      <c r="BD25" s="1776"/>
      <c r="BE25" s="1777"/>
      <c r="BF25" s="1776"/>
      <c r="BG25" s="1777"/>
      <c r="BH25" s="1776"/>
      <c r="BI25" s="1777"/>
      <c r="BJ25" s="1778"/>
      <c r="BK25" s="1776"/>
      <c r="BL25" s="1777"/>
      <c r="BM25" s="1776"/>
      <c r="BN25" s="1776" t="s">
        <v>1365</v>
      </c>
      <c r="BO25" s="1732"/>
      <c r="BP25" s="1776"/>
      <c r="BQ25" s="1776"/>
      <c r="BR25" s="1777"/>
      <c r="BS25" s="1776"/>
      <c r="BT25" s="1777"/>
      <c r="BU25" s="1776"/>
      <c r="BV25" s="1777"/>
      <c r="BW25" s="1778"/>
      <c r="BX25" s="1776"/>
      <c r="BY25" s="1777"/>
      <c r="BZ25" s="1776"/>
      <c r="CA25" s="1776"/>
    </row>
    <row r="26" spans="1:79">
      <c r="A26" s="1575"/>
      <c r="B26" s="1737" t="s">
        <v>1734</v>
      </c>
      <c r="C26" s="1067">
        <v>50563</v>
      </c>
      <c r="D26" s="1067">
        <v>7802</v>
      </c>
      <c r="E26" s="2292">
        <v>0.47239999999999999</v>
      </c>
      <c r="F26" s="1067">
        <v>54249</v>
      </c>
      <c r="G26" s="2292">
        <v>1.1999999999999999E-3</v>
      </c>
      <c r="H26" s="1067">
        <v>445</v>
      </c>
      <c r="I26" s="2292">
        <v>0.46110000000000001</v>
      </c>
      <c r="J26" s="1067">
        <v>2.7</v>
      </c>
      <c r="K26" s="1067">
        <v>18717</v>
      </c>
      <c r="L26" s="2292">
        <v>0.34499999999999997</v>
      </c>
      <c r="M26" s="1067">
        <v>30</v>
      </c>
      <c r="N26" s="1781"/>
      <c r="O26" s="1732"/>
      <c r="P26" s="1067">
        <v>31776</v>
      </c>
      <c r="Q26" s="1067">
        <v>4051</v>
      </c>
      <c r="R26" s="2292">
        <v>0.52700000000000002</v>
      </c>
      <c r="S26" s="1067">
        <v>33911</v>
      </c>
      <c r="T26" s="2292">
        <v>8.0000000000000004E-4</v>
      </c>
      <c r="U26" s="1067">
        <v>203</v>
      </c>
      <c r="V26" s="2292">
        <v>0.46429999999999999</v>
      </c>
      <c r="W26" s="1067">
        <v>2.7</v>
      </c>
      <c r="X26" s="1067">
        <v>8881</v>
      </c>
      <c r="Y26" s="2292">
        <v>0.26190000000000002</v>
      </c>
      <c r="Z26" s="1067">
        <v>13</v>
      </c>
      <c r="AA26" s="1781"/>
      <c r="AB26" s="1732"/>
      <c r="AC26" s="1067">
        <v>30112</v>
      </c>
      <c r="AD26" s="1067">
        <v>4049</v>
      </c>
      <c r="AE26" s="1779">
        <v>0.43880000000000002</v>
      </c>
      <c r="AF26" s="1067">
        <v>31889</v>
      </c>
      <c r="AG26" s="1779">
        <v>8.0000000000000004E-4</v>
      </c>
      <c r="AH26" s="1067">
        <v>213</v>
      </c>
      <c r="AI26" s="1779">
        <v>0.4763</v>
      </c>
      <c r="AJ26" s="1780">
        <v>2.8</v>
      </c>
      <c r="AK26" s="1067">
        <v>9338</v>
      </c>
      <c r="AL26" s="1779">
        <v>0.2928</v>
      </c>
      <c r="AM26" s="1067">
        <v>13</v>
      </c>
      <c r="AN26" s="1781"/>
      <c r="AO26" s="1732"/>
      <c r="AP26" s="1067">
        <v>23806</v>
      </c>
      <c r="AQ26" s="1067">
        <v>2380</v>
      </c>
      <c r="AR26" s="1779">
        <v>0.63400000000000001</v>
      </c>
      <c r="AS26" s="1067">
        <v>25316</v>
      </c>
      <c r="AT26" s="1779">
        <v>7.000000000000001E-4</v>
      </c>
      <c r="AU26" s="1067">
        <v>204</v>
      </c>
      <c r="AV26" s="1779">
        <v>0.47020000000000001</v>
      </c>
      <c r="AW26" s="1780">
        <v>2.9</v>
      </c>
      <c r="AX26" s="1067">
        <v>7282</v>
      </c>
      <c r="AY26" s="1779">
        <v>0.28760000000000002</v>
      </c>
      <c r="AZ26" s="1067">
        <v>12</v>
      </c>
      <c r="BA26" s="1781"/>
      <c r="BB26" s="1732"/>
      <c r="BC26" s="1067">
        <v>16324</v>
      </c>
      <c r="BD26" s="1067">
        <v>752</v>
      </c>
      <c r="BE26" s="1779">
        <v>0.47449999999999998</v>
      </c>
      <c r="BF26" s="1067">
        <v>16681</v>
      </c>
      <c r="BG26" s="1779">
        <v>5.9999999999999995E-4</v>
      </c>
      <c r="BH26" s="1067">
        <v>59</v>
      </c>
      <c r="BI26" s="1779">
        <v>0.48799999999999999</v>
      </c>
      <c r="BJ26" s="1780">
        <v>2.8</v>
      </c>
      <c r="BK26" s="1067">
        <v>4569</v>
      </c>
      <c r="BL26" s="1779">
        <v>0.27389999999999998</v>
      </c>
      <c r="BM26" s="1067">
        <v>5</v>
      </c>
      <c r="BN26" s="1781"/>
      <c r="BO26" s="1732"/>
      <c r="BP26" s="1067">
        <v>30420</v>
      </c>
      <c r="BQ26" s="1067">
        <v>2943</v>
      </c>
      <c r="BR26" s="1779">
        <v>0.48280000000000001</v>
      </c>
      <c r="BS26" s="1067">
        <v>31841</v>
      </c>
      <c r="BT26" s="1779">
        <v>8.9999999999999998E-4</v>
      </c>
      <c r="BU26" s="1067">
        <v>554</v>
      </c>
      <c r="BV26" s="1779">
        <v>0.52049999999999996</v>
      </c>
      <c r="BW26" s="1780">
        <v>2.6</v>
      </c>
      <c r="BX26" s="1067">
        <v>10521</v>
      </c>
      <c r="BY26" s="1779">
        <v>0.33040000000000003</v>
      </c>
      <c r="BZ26" s="1067">
        <v>16</v>
      </c>
      <c r="CA26" s="1781"/>
    </row>
    <row r="27" spans="1:79">
      <c r="A27" s="1575"/>
      <c r="B27" s="1737" t="s">
        <v>1735</v>
      </c>
      <c r="C27" s="1067">
        <v>0</v>
      </c>
      <c r="D27" s="1067">
        <v>0</v>
      </c>
      <c r="E27" s="1108">
        <v>0</v>
      </c>
      <c r="F27" s="1067">
        <v>0</v>
      </c>
      <c r="G27" s="1108">
        <v>0</v>
      </c>
      <c r="H27" s="1067">
        <v>0</v>
      </c>
      <c r="I27" s="1108">
        <v>0</v>
      </c>
      <c r="J27" s="1067">
        <v>0</v>
      </c>
      <c r="K27" s="1067">
        <v>0</v>
      </c>
      <c r="L27" s="1108">
        <v>0</v>
      </c>
      <c r="M27" s="1067">
        <v>0</v>
      </c>
      <c r="N27" s="1781"/>
      <c r="O27" s="1732"/>
      <c r="P27" s="1067">
        <v>18662</v>
      </c>
      <c r="Q27" s="1067">
        <v>3638</v>
      </c>
      <c r="R27" s="2292">
        <v>0.35639999999999999</v>
      </c>
      <c r="S27" s="1067">
        <v>19959</v>
      </c>
      <c r="T27" s="2292">
        <v>1.8E-3</v>
      </c>
      <c r="U27" s="1067">
        <v>314</v>
      </c>
      <c r="V27" s="2292">
        <v>0.4597</v>
      </c>
      <c r="W27" s="1067">
        <v>2.4</v>
      </c>
      <c r="X27" s="1067">
        <v>8113</v>
      </c>
      <c r="Y27" s="2292">
        <v>0.40649999999999997</v>
      </c>
      <c r="Z27" s="1067">
        <v>17</v>
      </c>
      <c r="AA27" s="1781"/>
      <c r="AB27" s="1732"/>
      <c r="AC27" s="1067">
        <v>16063</v>
      </c>
      <c r="AD27" s="1067">
        <v>3499</v>
      </c>
      <c r="AE27" s="1779">
        <v>0.36699999999999999</v>
      </c>
      <c r="AF27" s="1067">
        <v>17347</v>
      </c>
      <c r="AG27" s="1779">
        <v>1.8E-3</v>
      </c>
      <c r="AH27" s="1067">
        <v>328</v>
      </c>
      <c r="AI27" s="1779">
        <v>0.45950000000000002</v>
      </c>
      <c r="AJ27" s="1780">
        <v>2.1</v>
      </c>
      <c r="AK27" s="1067">
        <v>6688</v>
      </c>
      <c r="AL27" s="1779">
        <v>0.38550000000000001</v>
      </c>
      <c r="AM27" s="1067">
        <v>14</v>
      </c>
      <c r="AN27" s="1781"/>
      <c r="AO27" s="1732"/>
      <c r="AP27" s="1067">
        <v>15860</v>
      </c>
      <c r="AQ27" s="1067">
        <v>1440</v>
      </c>
      <c r="AR27" s="1779">
        <v>0.4289</v>
      </c>
      <c r="AS27" s="1067">
        <v>16478</v>
      </c>
      <c r="AT27" s="1779">
        <v>1.8E-3</v>
      </c>
      <c r="AU27" s="1067">
        <v>347</v>
      </c>
      <c r="AV27" s="1779">
        <v>0.45779999999999998</v>
      </c>
      <c r="AW27" s="1780">
        <v>2</v>
      </c>
      <c r="AX27" s="1067">
        <v>5963</v>
      </c>
      <c r="AY27" s="1779">
        <v>0.3619</v>
      </c>
      <c r="AZ27" s="1067">
        <v>14</v>
      </c>
      <c r="BA27" s="1781"/>
      <c r="BB27" s="1732"/>
      <c r="BC27" s="1067">
        <v>8196</v>
      </c>
      <c r="BD27" s="1067">
        <v>764</v>
      </c>
      <c r="BE27" s="1779">
        <v>0.59830000000000005</v>
      </c>
      <c r="BF27" s="1067">
        <v>8653</v>
      </c>
      <c r="BG27" s="1779">
        <v>1.6999999999999999E-3</v>
      </c>
      <c r="BH27" s="1067">
        <v>144</v>
      </c>
      <c r="BI27" s="1779">
        <v>0.51219999999999999</v>
      </c>
      <c r="BJ27" s="1780">
        <v>2.5</v>
      </c>
      <c r="BK27" s="1067">
        <v>3907</v>
      </c>
      <c r="BL27" s="1779">
        <v>0.45150000000000001</v>
      </c>
      <c r="BM27" s="1067">
        <v>8</v>
      </c>
      <c r="BN27" s="1781"/>
      <c r="BO27" s="1732"/>
      <c r="BP27" s="1067">
        <v>12770</v>
      </c>
      <c r="BQ27" s="1067">
        <v>817</v>
      </c>
      <c r="BR27" s="1779">
        <v>0.53949999999999998</v>
      </c>
      <c r="BS27" s="1067">
        <v>13211</v>
      </c>
      <c r="BT27" s="1779">
        <v>2.3E-3</v>
      </c>
      <c r="BU27" s="1067">
        <v>619</v>
      </c>
      <c r="BV27" s="1779">
        <v>0.45779999999999998</v>
      </c>
      <c r="BW27" s="1780">
        <v>2.2000000000000002</v>
      </c>
      <c r="BX27" s="1067">
        <v>5756</v>
      </c>
      <c r="BY27" s="1779">
        <v>0.43559999999999999</v>
      </c>
      <c r="BZ27" s="1067">
        <v>14</v>
      </c>
      <c r="CA27" s="1781"/>
    </row>
    <row r="28" spans="1:79">
      <c r="A28" s="1575"/>
      <c r="B28" s="1737" t="s">
        <v>1736</v>
      </c>
      <c r="C28" s="1067">
        <v>32264</v>
      </c>
      <c r="D28" s="1067">
        <v>6466</v>
      </c>
      <c r="E28" s="2292">
        <v>0.2747</v>
      </c>
      <c r="F28" s="1067">
        <v>34040</v>
      </c>
      <c r="G28" s="2292">
        <v>3.8E-3</v>
      </c>
      <c r="H28" s="1067">
        <v>1152</v>
      </c>
      <c r="I28" s="2292">
        <v>0.38350000000000001</v>
      </c>
      <c r="J28" s="1067">
        <v>2.1</v>
      </c>
      <c r="K28" s="1067">
        <v>15758</v>
      </c>
      <c r="L28" s="2292">
        <v>0.46289999999999998</v>
      </c>
      <c r="M28" s="1067">
        <v>50</v>
      </c>
      <c r="N28" s="1781"/>
      <c r="O28" s="1732"/>
      <c r="P28" s="1067">
        <v>37928</v>
      </c>
      <c r="Q28" s="1067">
        <v>6169</v>
      </c>
      <c r="R28" s="2292">
        <v>0.26500000000000001</v>
      </c>
      <c r="S28" s="1067">
        <v>39564</v>
      </c>
      <c r="T28" s="2292">
        <v>3.0999999999999999E-3</v>
      </c>
      <c r="U28" s="1067">
        <v>1433</v>
      </c>
      <c r="V28" s="2292">
        <v>0.3851</v>
      </c>
      <c r="W28" s="1067">
        <v>2</v>
      </c>
      <c r="X28" s="1067">
        <v>16331</v>
      </c>
      <c r="Y28" s="2292">
        <v>0.4128</v>
      </c>
      <c r="Z28" s="1067">
        <v>47</v>
      </c>
      <c r="AA28" s="1781"/>
      <c r="AB28" s="1732"/>
      <c r="AC28" s="1067">
        <v>35814</v>
      </c>
      <c r="AD28" s="1067">
        <v>6057</v>
      </c>
      <c r="AE28" s="1779">
        <v>0.25119999999999998</v>
      </c>
      <c r="AF28" s="1067">
        <v>37336</v>
      </c>
      <c r="AG28" s="1779">
        <v>3.0999999999999999E-3</v>
      </c>
      <c r="AH28" s="1067">
        <v>1500</v>
      </c>
      <c r="AI28" s="1779">
        <v>0.41</v>
      </c>
      <c r="AJ28" s="1780">
        <v>2.2000000000000002</v>
      </c>
      <c r="AK28" s="1067">
        <v>16841</v>
      </c>
      <c r="AL28" s="1779">
        <v>0.4511</v>
      </c>
      <c r="AM28" s="1067">
        <v>48</v>
      </c>
      <c r="AN28" s="1781"/>
      <c r="AO28" s="1732"/>
      <c r="AP28" s="1067">
        <v>31872</v>
      </c>
      <c r="AQ28" s="1067">
        <v>2269</v>
      </c>
      <c r="AR28" s="1779">
        <v>0.52610000000000001</v>
      </c>
      <c r="AS28" s="1067">
        <v>33066</v>
      </c>
      <c r="AT28" s="1779">
        <v>3.0000000000000001E-3</v>
      </c>
      <c r="AU28" s="1067">
        <v>1349</v>
      </c>
      <c r="AV28" s="1779">
        <v>0.40490000000000004</v>
      </c>
      <c r="AW28" s="1780">
        <v>2.2000000000000002</v>
      </c>
      <c r="AX28" s="1067">
        <v>14445</v>
      </c>
      <c r="AY28" s="1779">
        <v>0.43680000000000002</v>
      </c>
      <c r="AZ28" s="1067">
        <v>41</v>
      </c>
      <c r="BA28" s="1781"/>
      <c r="BB28" s="1732"/>
      <c r="BC28" s="1067">
        <v>28255</v>
      </c>
      <c r="BD28" s="1067">
        <v>2059</v>
      </c>
      <c r="BE28" s="1779">
        <v>0.44180000000000003</v>
      </c>
      <c r="BF28" s="1067">
        <v>29165</v>
      </c>
      <c r="BG28" s="1779">
        <v>3.5999999999999999E-3</v>
      </c>
      <c r="BH28" s="1067">
        <v>876</v>
      </c>
      <c r="BI28" s="1779">
        <v>0.46089999999999998</v>
      </c>
      <c r="BJ28" s="1780">
        <v>2.2000000000000002</v>
      </c>
      <c r="BK28" s="1067">
        <v>16013</v>
      </c>
      <c r="BL28" s="1779">
        <v>0.54900000000000004</v>
      </c>
      <c r="BM28" s="1067">
        <v>49</v>
      </c>
      <c r="BN28" s="1781"/>
      <c r="BO28" s="1732"/>
      <c r="BP28" s="1067">
        <v>15310</v>
      </c>
      <c r="BQ28" s="1067">
        <v>705</v>
      </c>
      <c r="BR28" s="1779">
        <v>0.45679999999999998</v>
      </c>
      <c r="BS28" s="1067">
        <v>15632</v>
      </c>
      <c r="BT28" s="1779">
        <v>3.8999999999999998E-3</v>
      </c>
      <c r="BU28" s="1067">
        <v>936</v>
      </c>
      <c r="BV28" s="1779">
        <v>0.45479999999999998</v>
      </c>
      <c r="BW28" s="1780">
        <v>2.1</v>
      </c>
      <c r="BX28" s="1067">
        <v>8577</v>
      </c>
      <c r="BY28" s="1779">
        <v>0.54859999999999998</v>
      </c>
      <c r="BZ28" s="1067">
        <v>28</v>
      </c>
      <c r="CA28" s="1781"/>
    </row>
    <row r="29" spans="1:79">
      <c r="A29" s="1575"/>
      <c r="B29" s="1737" t="s">
        <v>1737</v>
      </c>
      <c r="C29" s="1067">
        <v>527</v>
      </c>
      <c r="D29" s="1067">
        <v>27</v>
      </c>
      <c r="E29" s="2292">
        <v>0.1</v>
      </c>
      <c r="F29" s="1067">
        <v>530</v>
      </c>
      <c r="G29" s="2292">
        <v>6.0000000000000001E-3</v>
      </c>
      <c r="H29" s="1067">
        <v>1</v>
      </c>
      <c r="I29" s="2292">
        <v>0.45</v>
      </c>
      <c r="J29" s="1067">
        <v>1</v>
      </c>
      <c r="K29" s="1067">
        <v>306</v>
      </c>
      <c r="L29" s="2292">
        <v>0.57650000000000001</v>
      </c>
      <c r="M29" s="1067">
        <v>1</v>
      </c>
      <c r="N29" s="1781"/>
      <c r="O29" s="1732"/>
      <c r="P29" s="1067">
        <v>10519</v>
      </c>
      <c r="Q29" s="1067">
        <v>654</v>
      </c>
      <c r="R29" s="2292">
        <v>0.18729999999999999</v>
      </c>
      <c r="S29" s="1067">
        <v>10641</v>
      </c>
      <c r="T29" s="2292">
        <v>5.7000000000000002E-3</v>
      </c>
      <c r="U29" s="1067">
        <v>577</v>
      </c>
      <c r="V29" s="2292">
        <v>0.31840000000000002</v>
      </c>
      <c r="W29" s="1067">
        <v>2</v>
      </c>
      <c r="X29" s="1067">
        <v>4910</v>
      </c>
      <c r="Y29" s="2292">
        <v>0.46139999999999998</v>
      </c>
      <c r="Z29" s="1067">
        <v>19</v>
      </c>
      <c r="AA29" s="1781"/>
      <c r="AB29" s="1732"/>
      <c r="AC29" s="1067">
        <v>9799</v>
      </c>
      <c r="AD29" s="1067">
        <v>713</v>
      </c>
      <c r="AE29" s="1779">
        <v>0.23100000000000001</v>
      </c>
      <c r="AF29" s="1067">
        <v>9963</v>
      </c>
      <c r="AG29" s="1779">
        <v>5.7000000000000002E-3</v>
      </c>
      <c r="AH29" s="1067">
        <v>619</v>
      </c>
      <c r="AI29" s="1779">
        <v>0.37340000000000001</v>
      </c>
      <c r="AJ29" s="1780">
        <v>2.1</v>
      </c>
      <c r="AK29" s="1067">
        <v>5337</v>
      </c>
      <c r="AL29" s="1779">
        <v>0.53559999999999997</v>
      </c>
      <c r="AM29" s="1067">
        <v>21</v>
      </c>
      <c r="AN29" s="1781"/>
      <c r="AO29" s="1732"/>
      <c r="AP29" s="1067">
        <v>14717</v>
      </c>
      <c r="AQ29" s="1067">
        <v>794</v>
      </c>
      <c r="AR29" s="1779">
        <v>0.23399999999999999</v>
      </c>
      <c r="AS29" s="1067">
        <v>14902</v>
      </c>
      <c r="AT29" s="1779">
        <v>5.6000000000000008E-3</v>
      </c>
      <c r="AU29" s="1067">
        <v>964</v>
      </c>
      <c r="AV29" s="1779">
        <v>0.39520000000000005</v>
      </c>
      <c r="AW29" s="1780">
        <v>2.2999999999999998</v>
      </c>
      <c r="AX29" s="1067">
        <v>8806</v>
      </c>
      <c r="AY29" s="1779">
        <v>0.59089999999999998</v>
      </c>
      <c r="AZ29" s="1067">
        <v>33</v>
      </c>
      <c r="BA29" s="1781"/>
      <c r="BB29" s="1732"/>
      <c r="BC29" s="1067">
        <v>16812</v>
      </c>
      <c r="BD29" s="1067">
        <v>611</v>
      </c>
      <c r="BE29" s="1779">
        <v>0.50870000000000004</v>
      </c>
      <c r="BF29" s="1067">
        <v>17123</v>
      </c>
      <c r="BG29" s="1779">
        <v>5.7000000000000002E-3</v>
      </c>
      <c r="BH29" s="1067">
        <v>817</v>
      </c>
      <c r="BI29" s="1779">
        <v>0.44450000000000001</v>
      </c>
      <c r="BJ29" s="1780">
        <v>2.2000000000000002</v>
      </c>
      <c r="BK29" s="1067">
        <v>11226</v>
      </c>
      <c r="BL29" s="1779">
        <v>0.65549999999999997</v>
      </c>
      <c r="BM29" s="1067">
        <v>44</v>
      </c>
      <c r="BN29" s="1781"/>
      <c r="BO29" s="1732"/>
      <c r="BP29" s="1067">
        <v>9441</v>
      </c>
      <c r="BQ29" s="1067">
        <v>757</v>
      </c>
      <c r="BR29" s="1779">
        <v>0.19420000000000001</v>
      </c>
      <c r="BS29" s="1067">
        <v>9588</v>
      </c>
      <c r="BT29" s="1779">
        <v>7.3000000000000001E-3</v>
      </c>
      <c r="BU29" s="1067">
        <v>973</v>
      </c>
      <c r="BV29" s="1779">
        <v>0.39860000000000001</v>
      </c>
      <c r="BW29" s="1780">
        <v>1.9</v>
      </c>
      <c r="BX29" s="1067">
        <v>5615</v>
      </c>
      <c r="BY29" s="1779">
        <v>0.58560000000000001</v>
      </c>
      <c r="BZ29" s="1067">
        <v>28</v>
      </c>
      <c r="CA29" s="1781"/>
    </row>
    <row r="30" spans="1:79">
      <c r="A30" s="1575"/>
      <c r="B30" s="1737" t="s">
        <v>1738</v>
      </c>
      <c r="C30" s="1067">
        <v>19428</v>
      </c>
      <c r="D30" s="1067">
        <v>2981</v>
      </c>
      <c r="E30" s="2292">
        <v>0.27139999999999997</v>
      </c>
      <c r="F30" s="1067">
        <v>20238</v>
      </c>
      <c r="G30" s="2292">
        <v>8.8000000000000005E-3</v>
      </c>
      <c r="H30" s="1067">
        <v>1281</v>
      </c>
      <c r="I30" s="2292">
        <v>0.30399999999999999</v>
      </c>
      <c r="J30" s="1067">
        <v>2</v>
      </c>
      <c r="K30" s="1067">
        <v>10497</v>
      </c>
      <c r="L30" s="2292">
        <v>0.51870000000000005</v>
      </c>
      <c r="M30" s="1067">
        <v>55</v>
      </c>
      <c r="N30" s="1781"/>
      <c r="O30" s="1732"/>
      <c r="P30" s="1067">
        <v>15945</v>
      </c>
      <c r="Q30" s="1067">
        <v>3189</v>
      </c>
      <c r="R30" s="2292">
        <v>0.22689999999999999</v>
      </c>
      <c r="S30" s="1067">
        <v>16669</v>
      </c>
      <c r="T30" s="2292">
        <v>1.32E-2</v>
      </c>
      <c r="U30" s="1067">
        <v>1489</v>
      </c>
      <c r="V30" s="2292">
        <v>0.28720000000000001</v>
      </c>
      <c r="W30" s="1067">
        <v>2</v>
      </c>
      <c r="X30" s="1067">
        <v>9123</v>
      </c>
      <c r="Y30" s="2292">
        <v>0.54730000000000001</v>
      </c>
      <c r="Z30" s="1067">
        <v>63</v>
      </c>
      <c r="AA30" s="1781"/>
      <c r="AB30" s="1732"/>
      <c r="AC30" s="1067">
        <v>15352</v>
      </c>
      <c r="AD30" s="1067">
        <v>2529</v>
      </c>
      <c r="AE30" s="1779">
        <v>0.1903</v>
      </c>
      <c r="AF30" s="1067">
        <v>15833</v>
      </c>
      <c r="AG30" s="1779">
        <v>1.2800000000000001E-2</v>
      </c>
      <c r="AH30" s="1067">
        <v>1489</v>
      </c>
      <c r="AI30" s="1779">
        <v>0.34320000000000001</v>
      </c>
      <c r="AJ30" s="1780">
        <v>2.2000000000000002</v>
      </c>
      <c r="AK30" s="1067">
        <v>10256</v>
      </c>
      <c r="AL30" s="1779">
        <v>0.64770000000000005</v>
      </c>
      <c r="AM30" s="1067">
        <v>69</v>
      </c>
      <c r="AN30" s="1781"/>
      <c r="AO30" s="1732"/>
      <c r="AP30" s="1067">
        <v>13752</v>
      </c>
      <c r="AQ30" s="1067">
        <v>722</v>
      </c>
      <c r="AR30" s="1779">
        <v>0.33409999999999995</v>
      </c>
      <c r="AS30" s="1067">
        <v>13994</v>
      </c>
      <c r="AT30" s="1779">
        <v>1.2800000000000001E-2</v>
      </c>
      <c r="AU30" s="1067">
        <v>1368</v>
      </c>
      <c r="AV30" s="1779">
        <v>0.35630000000000001</v>
      </c>
      <c r="AW30" s="1780">
        <v>2.1</v>
      </c>
      <c r="AX30" s="1067">
        <v>9280</v>
      </c>
      <c r="AY30" s="1779">
        <v>0.66310000000000002</v>
      </c>
      <c r="AZ30" s="1067">
        <v>64</v>
      </c>
      <c r="BA30" s="1781"/>
      <c r="BB30" s="1732"/>
      <c r="BC30" s="1067">
        <v>21774</v>
      </c>
      <c r="BD30" s="1067">
        <v>1440</v>
      </c>
      <c r="BE30" s="1779">
        <v>0.2429</v>
      </c>
      <c r="BF30" s="1067">
        <v>22124</v>
      </c>
      <c r="BG30" s="1779">
        <v>1.24E-2</v>
      </c>
      <c r="BH30" s="1067">
        <v>2129</v>
      </c>
      <c r="BI30" s="1779">
        <v>0.38819999999999999</v>
      </c>
      <c r="BJ30" s="1780">
        <v>2.1</v>
      </c>
      <c r="BK30" s="1067">
        <v>15858</v>
      </c>
      <c r="BL30" s="1779">
        <v>0.7167</v>
      </c>
      <c r="BM30" s="1067">
        <v>106</v>
      </c>
      <c r="BN30" s="1781"/>
      <c r="BO30" s="1732"/>
      <c r="BP30" s="1067">
        <v>7122</v>
      </c>
      <c r="BQ30" s="1067">
        <v>420</v>
      </c>
      <c r="BR30" s="1779">
        <v>0.17249999999999999</v>
      </c>
      <c r="BS30" s="1067">
        <v>7194</v>
      </c>
      <c r="BT30" s="1779">
        <v>1.3599999999999999E-2</v>
      </c>
      <c r="BU30" s="1067">
        <v>755</v>
      </c>
      <c r="BV30" s="1779">
        <v>0.42220000000000002</v>
      </c>
      <c r="BW30" s="1780">
        <v>2</v>
      </c>
      <c r="BX30" s="1067">
        <v>5882</v>
      </c>
      <c r="BY30" s="1779">
        <v>0.8175</v>
      </c>
      <c r="BZ30" s="1067">
        <v>42</v>
      </c>
      <c r="CA30" s="1781"/>
    </row>
    <row r="31" spans="1:79">
      <c r="A31" s="1575"/>
      <c r="B31" s="1737" t="s">
        <v>1739</v>
      </c>
      <c r="C31" s="1067">
        <v>10214</v>
      </c>
      <c r="D31" s="1067">
        <v>1750</v>
      </c>
      <c r="E31" s="2292">
        <v>0.36709999999999998</v>
      </c>
      <c r="F31" s="1067">
        <v>10857</v>
      </c>
      <c r="G31" s="2292">
        <v>3.5400000000000001E-2</v>
      </c>
      <c r="H31" s="1067">
        <v>1203</v>
      </c>
      <c r="I31" s="2292">
        <v>0.28399999999999997</v>
      </c>
      <c r="J31" s="1067">
        <v>2.1</v>
      </c>
      <c r="K31" s="1067">
        <v>8137</v>
      </c>
      <c r="L31" s="2292">
        <v>0.74939999999999996</v>
      </c>
      <c r="M31" s="1067">
        <v>106</v>
      </c>
      <c r="N31" s="1781"/>
      <c r="O31" s="1732"/>
      <c r="P31" s="1067">
        <v>4133</v>
      </c>
      <c r="Q31" s="1067">
        <v>459</v>
      </c>
      <c r="R31" s="2292">
        <v>0.3543</v>
      </c>
      <c r="S31" s="1067">
        <v>4295</v>
      </c>
      <c r="T31" s="2292">
        <v>4.2599999999999999E-2</v>
      </c>
      <c r="U31" s="1067">
        <v>457</v>
      </c>
      <c r="V31" s="2292">
        <v>0.25719999999999998</v>
      </c>
      <c r="W31" s="1067">
        <v>1.9</v>
      </c>
      <c r="X31" s="1067">
        <v>3019</v>
      </c>
      <c r="Y31" s="2292">
        <v>0.70289999999999997</v>
      </c>
      <c r="Z31" s="1067">
        <v>62</v>
      </c>
      <c r="AA31" s="1781"/>
      <c r="AB31" s="1732"/>
      <c r="AC31" s="1067">
        <v>3068</v>
      </c>
      <c r="AD31" s="1067">
        <v>405</v>
      </c>
      <c r="AE31" s="1779">
        <v>0.18010000000000001</v>
      </c>
      <c r="AF31" s="1067">
        <v>3141</v>
      </c>
      <c r="AG31" s="1779">
        <v>4.3700000000000003E-2</v>
      </c>
      <c r="AH31" s="1067">
        <v>499</v>
      </c>
      <c r="AI31" s="1779">
        <v>0.32540000000000002</v>
      </c>
      <c r="AJ31" s="1780">
        <v>2</v>
      </c>
      <c r="AK31" s="1067">
        <v>2780</v>
      </c>
      <c r="AL31" s="1779">
        <v>0.88490000000000002</v>
      </c>
      <c r="AM31" s="1067">
        <v>59</v>
      </c>
      <c r="AN31" s="1781"/>
      <c r="AO31" s="1732"/>
      <c r="AP31" s="1067">
        <v>3084</v>
      </c>
      <c r="AQ31" s="1067">
        <v>171</v>
      </c>
      <c r="AR31" s="1779">
        <v>0.25800000000000001</v>
      </c>
      <c r="AS31" s="1067">
        <v>3128</v>
      </c>
      <c r="AT31" s="1779">
        <v>4.3299999999999998E-2</v>
      </c>
      <c r="AU31" s="1067">
        <v>462</v>
      </c>
      <c r="AV31" s="1779">
        <v>0.34570000000000001</v>
      </c>
      <c r="AW31" s="1780">
        <v>1.9</v>
      </c>
      <c r="AX31" s="1067">
        <v>2854</v>
      </c>
      <c r="AY31" s="1779">
        <v>0.9123</v>
      </c>
      <c r="AZ31" s="1067">
        <v>47</v>
      </c>
      <c r="BA31" s="1781"/>
      <c r="BB31" s="1732"/>
      <c r="BC31" s="1067">
        <v>1836</v>
      </c>
      <c r="BD31" s="1067">
        <v>157</v>
      </c>
      <c r="BE31" s="1779">
        <v>0.1406</v>
      </c>
      <c r="BF31" s="1067">
        <v>1858</v>
      </c>
      <c r="BG31" s="1779">
        <v>4.3200000000000002E-2</v>
      </c>
      <c r="BH31" s="1067">
        <v>270</v>
      </c>
      <c r="BI31" s="1779">
        <v>0.3982</v>
      </c>
      <c r="BJ31" s="1780">
        <v>1.9</v>
      </c>
      <c r="BK31" s="1067">
        <v>1982</v>
      </c>
      <c r="BL31" s="1779">
        <v>1.0667</v>
      </c>
      <c r="BM31" s="1067">
        <v>31</v>
      </c>
      <c r="BN31" s="1781"/>
      <c r="BO31" s="1732"/>
      <c r="BP31" s="1067">
        <v>4345</v>
      </c>
      <c r="BQ31" s="1067">
        <v>167</v>
      </c>
      <c r="BR31" s="1779">
        <v>0.1414</v>
      </c>
      <c r="BS31" s="1067">
        <v>4369</v>
      </c>
      <c r="BT31" s="1779">
        <v>3.1099999999999999E-2</v>
      </c>
      <c r="BU31" s="1067">
        <v>476</v>
      </c>
      <c r="BV31" s="1779">
        <v>0.40029999999999999</v>
      </c>
      <c r="BW31" s="1780">
        <v>2</v>
      </c>
      <c r="BX31" s="1067">
        <v>4366</v>
      </c>
      <c r="BY31" s="1779">
        <v>0.99939999999999996</v>
      </c>
      <c r="BZ31" s="1067">
        <v>54</v>
      </c>
      <c r="CA31" s="1781"/>
    </row>
    <row r="32" spans="1:79">
      <c r="A32" s="1575"/>
      <c r="B32" s="1737" t="s">
        <v>1740</v>
      </c>
      <c r="C32" s="1067">
        <v>3216</v>
      </c>
      <c r="D32" s="1067">
        <v>176</v>
      </c>
      <c r="E32" s="2292">
        <v>0.3206</v>
      </c>
      <c r="F32" s="1067">
        <v>3272</v>
      </c>
      <c r="G32" s="2292">
        <v>0.25559999999999999</v>
      </c>
      <c r="H32" s="1067">
        <v>374</v>
      </c>
      <c r="I32" s="2292">
        <v>0.30280000000000001</v>
      </c>
      <c r="J32" s="1067">
        <v>2.2999999999999998</v>
      </c>
      <c r="K32" s="1067">
        <v>4662</v>
      </c>
      <c r="L32" s="2292">
        <v>1.4246000000000001</v>
      </c>
      <c r="M32" s="1067">
        <v>254</v>
      </c>
      <c r="N32" s="1781"/>
      <c r="O32" s="1732"/>
      <c r="P32" s="1067">
        <v>3029</v>
      </c>
      <c r="Q32" s="1067">
        <v>70</v>
      </c>
      <c r="R32" s="2292">
        <v>0.14729999999999999</v>
      </c>
      <c r="S32" s="1067">
        <v>3039</v>
      </c>
      <c r="T32" s="2292">
        <v>0.27989999999999998</v>
      </c>
      <c r="U32" s="1067">
        <v>359</v>
      </c>
      <c r="V32" s="2292">
        <v>0.27200000000000002</v>
      </c>
      <c r="W32" s="1067">
        <v>2.2999999999999998</v>
      </c>
      <c r="X32" s="1067">
        <v>3726</v>
      </c>
      <c r="Y32" s="2292">
        <v>1.2261</v>
      </c>
      <c r="Z32" s="1067">
        <v>237</v>
      </c>
      <c r="AA32" s="1781"/>
      <c r="AB32" s="1732"/>
      <c r="AC32" s="1067">
        <v>2168</v>
      </c>
      <c r="AD32" s="1067">
        <v>56</v>
      </c>
      <c r="AE32" s="1779">
        <v>0.1</v>
      </c>
      <c r="AF32" s="1067">
        <v>2173</v>
      </c>
      <c r="AG32" s="1779">
        <v>0.28160000000000002</v>
      </c>
      <c r="AH32" s="1067">
        <v>290</v>
      </c>
      <c r="AI32" s="1779">
        <v>0.32340000000000002</v>
      </c>
      <c r="AJ32" s="1780">
        <v>2.2999999999999998</v>
      </c>
      <c r="AK32" s="1067">
        <v>2962</v>
      </c>
      <c r="AL32" s="1779">
        <v>1.363</v>
      </c>
      <c r="AM32" s="1067">
        <v>206</v>
      </c>
      <c r="AN32" s="1781"/>
      <c r="AO32" s="1732"/>
      <c r="AP32" s="1067">
        <v>977</v>
      </c>
      <c r="AQ32" s="1067">
        <v>28</v>
      </c>
      <c r="AR32" s="1779">
        <v>0.11410000000000001</v>
      </c>
      <c r="AS32" s="1067">
        <v>980</v>
      </c>
      <c r="AT32" s="1779">
        <v>0.32189999999999996</v>
      </c>
      <c r="AU32" s="1067">
        <v>186</v>
      </c>
      <c r="AV32" s="1779">
        <v>0.33310000000000001</v>
      </c>
      <c r="AW32" s="1780">
        <v>2.8</v>
      </c>
      <c r="AX32" s="1067">
        <v>1498</v>
      </c>
      <c r="AY32" s="1779">
        <v>1.5284</v>
      </c>
      <c r="AZ32" s="1067">
        <v>105</v>
      </c>
      <c r="BA32" s="1781"/>
      <c r="BB32" s="1732"/>
      <c r="BC32" s="1067">
        <v>886</v>
      </c>
      <c r="BD32" s="1067">
        <v>42</v>
      </c>
      <c r="BE32" s="1779">
        <v>0.14219999999999999</v>
      </c>
      <c r="BF32" s="1067">
        <v>892</v>
      </c>
      <c r="BG32" s="1779">
        <v>0.30659999999999998</v>
      </c>
      <c r="BH32" s="1067">
        <v>128</v>
      </c>
      <c r="BI32" s="1779">
        <v>0.3322</v>
      </c>
      <c r="BJ32" s="1780">
        <v>2.2000000000000002</v>
      </c>
      <c r="BK32" s="1067">
        <v>1387</v>
      </c>
      <c r="BL32" s="1779">
        <v>1.5551999999999999</v>
      </c>
      <c r="BM32" s="1067">
        <v>94</v>
      </c>
      <c r="BN32" s="1781"/>
      <c r="BO32" s="1732"/>
      <c r="BP32" s="1067">
        <v>575</v>
      </c>
      <c r="BQ32" s="1067">
        <v>24</v>
      </c>
      <c r="BR32" s="1779">
        <v>0.1149</v>
      </c>
      <c r="BS32" s="1067">
        <v>578</v>
      </c>
      <c r="BT32" s="1779">
        <v>0.38740000000000002</v>
      </c>
      <c r="BU32" s="1067">
        <v>94</v>
      </c>
      <c r="BV32" s="1779">
        <v>0.39319999999999999</v>
      </c>
      <c r="BW32" s="1780">
        <v>2.1</v>
      </c>
      <c r="BX32" s="1067">
        <v>1015</v>
      </c>
      <c r="BY32" s="1779">
        <v>1.7565999999999999</v>
      </c>
      <c r="BZ32" s="1067">
        <v>85</v>
      </c>
      <c r="CA32" s="1781"/>
    </row>
    <row r="33" spans="1:79">
      <c r="A33" s="1575"/>
      <c r="B33" s="1745" t="s">
        <v>1741</v>
      </c>
      <c r="C33" s="1067">
        <v>3832</v>
      </c>
      <c r="D33" s="1067">
        <v>90</v>
      </c>
      <c r="E33" s="2292">
        <v>0.34279999999999999</v>
      </c>
      <c r="F33" s="1067">
        <v>3863</v>
      </c>
      <c r="G33" s="2292">
        <v>1</v>
      </c>
      <c r="H33" s="1067">
        <v>512</v>
      </c>
      <c r="I33" s="2292">
        <v>0.3765</v>
      </c>
      <c r="J33" s="1067">
        <v>2.4</v>
      </c>
      <c r="K33" s="1067">
        <v>4639</v>
      </c>
      <c r="L33" s="2292">
        <v>1.2007000000000001</v>
      </c>
      <c r="M33" s="1067">
        <v>1455</v>
      </c>
      <c r="N33" s="1781"/>
      <c r="O33" s="1732"/>
      <c r="P33" s="1067">
        <v>2834</v>
      </c>
      <c r="Q33" s="1067">
        <v>37</v>
      </c>
      <c r="R33" s="2292">
        <v>0.18149999999999999</v>
      </c>
      <c r="S33" s="1067">
        <v>2840</v>
      </c>
      <c r="T33" s="2292">
        <v>1</v>
      </c>
      <c r="U33" s="1067">
        <v>424</v>
      </c>
      <c r="V33" s="2292">
        <v>0.40710000000000002</v>
      </c>
      <c r="W33" s="1067">
        <v>2.4</v>
      </c>
      <c r="X33" s="1067">
        <v>9675</v>
      </c>
      <c r="Y33" s="2292">
        <v>3.4064000000000001</v>
      </c>
      <c r="Z33" s="1067">
        <v>1156</v>
      </c>
      <c r="AA33" s="1781"/>
      <c r="AB33" s="1732"/>
      <c r="AC33" s="1067">
        <v>2216</v>
      </c>
      <c r="AD33" s="1067">
        <v>78</v>
      </c>
      <c r="AE33" s="1779">
        <v>0.1008</v>
      </c>
      <c r="AF33" s="1067">
        <v>2224</v>
      </c>
      <c r="AG33" s="1779">
        <v>1</v>
      </c>
      <c r="AH33" s="1067">
        <v>244</v>
      </c>
      <c r="AI33" s="1779">
        <v>0.4304</v>
      </c>
      <c r="AJ33" s="1780">
        <v>2.2999999999999998</v>
      </c>
      <c r="AK33" s="1067">
        <v>7641</v>
      </c>
      <c r="AL33" s="1779">
        <v>3.4352999999999998</v>
      </c>
      <c r="AM33" s="1067">
        <v>957</v>
      </c>
      <c r="AN33" s="1781"/>
      <c r="AO33" s="1732"/>
      <c r="AP33" s="1067">
        <v>1653</v>
      </c>
      <c r="AQ33" s="1067">
        <v>24</v>
      </c>
      <c r="AR33" s="1779">
        <v>0.13980000000000001</v>
      </c>
      <c r="AS33" s="1067">
        <v>1657</v>
      </c>
      <c r="AT33" s="1779">
        <v>1</v>
      </c>
      <c r="AU33" s="1067">
        <v>214</v>
      </c>
      <c r="AV33" s="1779">
        <v>0.35299999999999998</v>
      </c>
      <c r="AW33" s="1780">
        <v>3.1</v>
      </c>
      <c r="AX33" s="1067">
        <v>4536</v>
      </c>
      <c r="AY33" s="1779">
        <v>2.7382</v>
      </c>
      <c r="AZ33" s="1067">
        <v>585</v>
      </c>
      <c r="BA33" s="1781"/>
      <c r="BB33" s="1732"/>
      <c r="BC33" s="1067">
        <v>694</v>
      </c>
      <c r="BD33" s="1067">
        <v>11</v>
      </c>
      <c r="BE33" s="1779">
        <v>0.1</v>
      </c>
      <c r="BF33" s="1067">
        <v>695</v>
      </c>
      <c r="BG33" s="1779">
        <v>1</v>
      </c>
      <c r="BH33" s="1067">
        <v>137</v>
      </c>
      <c r="BI33" s="1779">
        <v>0.40079999999999999</v>
      </c>
      <c r="BJ33" s="1780">
        <v>2.2999999999999998</v>
      </c>
      <c r="BK33" s="1067">
        <v>1343</v>
      </c>
      <c r="BL33" s="1779">
        <v>1.9321999999999999</v>
      </c>
      <c r="BM33" s="1067">
        <v>279</v>
      </c>
      <c r="BN33" s="1781"/>
      <c r="BO33" s="1732"/>
      <c r="BP33" s="1067">
        <v>499</v>
      </c>
      <c r="BQ33" s="1067">
        <v>8</v>
      </c>
      <c r="BR33" s="1779">
        <v>0.1</v>
      </c>
      <c r="BS33" s="1067">
        <v>499</v>
      </c>
      <c r="BT33" s="1779">
        <v>1</v>
      </c>
      <c r="BU33" s="1067">
        <v>94</v>
      </c>
      <c r="BV33" s="1779">
        <v>0.4904</v>
      </c>
      <c r="BW33" s="1780">
        <v>2</v>
      </c>
      <c r="BX33" s="1067">
        <v>1544</v>
      </c>
      <c r="BY33" s="1779">
        <v>3.0910000000000002</v>
      </c>
      <c r="BZ33" s="1067">
        <v>245</v>
      </c>
      <c r="CA33" s="1781"/>
    </row>
    <row r="34" spans="1:79">
      <c r="A34" s="1575"/>
      <c r="B34" s="1782" t="s">
        <v>1112</v>
      </c>
      <c r="C34" s="1783">
        <v>120045</v>
      </c>
      <c r="D34" s="1783">
        <v>19292</v>
      </c>
      <c r="E34" s="2293">
        <v>0.36299999999999999</v>
      </c>
      <c r="F34" s="1783">
        <v>127050</v>
      </c>
      <c r="G34" s="2293">
        <v>4.2999999999999997E-2</v>
      </c>
      <c r="H34" s="1783">
        <v>4968</v>
      </c>
      <c r="I34" s="2293">
        <v>0.39340000000000003</v>
      </c>
      <c r="J34" s="1783">
        <v>2.2999999999999998</v>
      </c>
      <c r="K34" s="1783">
        <v>62716</v>
      </c>
      <c r="L34" s="2293">
        <v>0.49359999999999998</v>
      </c>
      <c r="M34" s="1783">
        <v>1951</v>
      </c>
      <c r="N34" s="1783">
        <v>2041</v>
      </c>
      <c r="O34" s="1732"/>
      <c r="P34" s="1783">
        <v>124826</v>
      </c>
      <c r="Q34" s="1783">
        <v>18266</v>
      </c>
      <c r="R34" s="2293">
        <v>0.33350000000000002</v>
      </c>
      <c r="S34" s="1783">
        <v>130918</v>
      </c>
      <c r="T34" s="2293">
        <v>3.3099999999999997E-2</v>
      </c>
      <c r="U34" s="1783">
        <v>5256</v>
      </c>
      <c r="V34" s="2293">
        <v>0.39269999999999999</v>
      </c>
      <c r="W34" s="1783">
        <v>2.2999999999999998</v>
      </c>
      <c r="X34" s="1783">
        <v>63784</v>
      </c>
      <c r="Y34" s="2293">
        <v>0.48720000000000002</v>
      </c>
      <c r="Z34" s="1783">
        <v>1614</v>
      </c>
      <c r="AA34" s="1783">
        <v>1663</v>
      </c>
      <c r="AB34" s="1732"/>
      <c r="AC34" s="1783">
        <v>114592</v>
      </c>
      <c r="AD34" s="1783">
        <v>17387</v>
      </c>
      <c r="AE34" s="1784">
        <v>0.30570000000000003</v>
      </c>
      <c r="AF34" s="1783">
        <v>119907</v>
      </c>
      <c r="AG34" s="1784">
        <v>2.8400000000000002E-2</v>
      </c>
      <c r="AH34" s="1783">
        <v>5182</v>
      </c>
      <c r="AI34" s="1784">
        <v>0.41949999999999998</v>
      </c>
      <c r="AJ34" s="1785">
        <v>2.2999999999999998</v>
      </c>
      <c r="AK34" s="1783">
        <v>61845</v>
      </c>
      <c r="AL34" s="1784">
        <v>0.51580000000000004</v>
      </c>
      <c r="AM34" s="1783">
        <v>1389</v>
      </c>
      <c r="AN34" s="1783">
        <v>1426</v>
      </c>
      <c r="AO34" s="1732"/>
      <c r="AP34" s="1783">
        <v>105722</v>
      </c>
      <c r="AQ34" s="1783">
        <v>7828</v>
      </c>
      <c r="AR34" s="1784">
        <v>0.48520000000000002</v>
      </c>
      <c r="AS34" s="1783">
        <v>109521</v>
      </c>
      <c r="AT34" s="1784">
        <v>2.3E-2</v>
      </c>
      <c r="AU34" s="1783">
        <v>5094</v>
      </c>
      <c r="AV34" s="1784">
        <v>0.41729999999999995</v>
      </c>
      <c r="AW34" s="1785">
        <v>2.2999999999999998</v>
      </c>
      <c r="AX34" s="1783">
        <v>54665</v>
      </c>
      <c r="AY34" s="1784">
        <v>0.49909999999999999</v>
      </c>
      <c r="AZ34" s="1783">
        <v>901</v>
      </c>
      <c r="BA34" s="1783">
        <v>465</v>
      </c>
      <c r="BB34" s="1732"/>
      <c r="BC34" s="1783">
        <v>94778</v>
      </c>
      <c r="BD34" s="1783">
        <v>5837</v>
      </c>
      <c r="BE34" s="1784">
        <v>0.41349999999999998</v>
      </c>
      <c r="BF34" s="1783">
        <v>97192</v>
      </c>
      <c r="BG34" s="1784">
        <v>1.5900000000000001E-2</v>
      </c>
      <c r="BH34" s="1783">
        <v>4560</v>
      </c>
      <c r="BI34" s="1784">
        <v>0.44790000000000002</v>
      </c>
      <c r="BJ34" s="1785">
        <v>2.2999999999999998</v>
      </c>
      <c r="BK34" s="1783">
        <v>56285</v>
      </c>
      <c r="BL34" s="1784">
        <v>0.57909999999999995</v>
      </c>
      <c r="BM34" s="1783">
        <v>615</v>
      </c>
      <c r="BN34" s="1783">
        <v>267</v>
      </c>
      <c r="BO34" s="1732"/>
      <c r="BP34" s="1783">
        <v>80481</v>
      </c>
      <c r="BQ34" s="1783">
        <v>5842</v>
      </c>
      <c r="BR34" s="1784">
        <v>0.41610000000000003</v>
      </c>
      <c r="BS34" s="1783">
        <v>82912</v>
      </c>
      <c r="BT34" s="1784">
        <v>1.3899999999999999E-2</v>
      </c>
      <c r="BU34" s="1783">
        <v>4501</v>
      </c>
      <c r="BV34" s="1784">
        <v>0.46810000000000002</v>
      </c>
      <c r="BW34" s="1785">
        <v>2.2999999999999998</v>
      </c>
      <c r="BX34" s="1783">
        <v>43276</v>
      </c>
      <c r="BY34" s="1784">
        <v>0.52190000000000003</v>
      </c>
      <c r="BZ34" s="1783">
        <v>513</v>
      </c>
      <c r="CA34" s="1783">
        <v>290</v>
      </c>
    </row>
    <row r="35" spans="1:79">
      <c r="A35" s="1575"/>
      <c r="B35" s="1078" t="s">
        <v>1744</v>
      </c>
      <c r="C35" s="1786"/>
      <c r="D35" s="1786"/>
      <c r="E35" s="1787"/>
      <c r="F35" s="1786"/>
      <c r="G35" s="1787"/>
      <c r="H35" s="1786"/>
      <c r="I35" s="1787"/>
      <c r="J35" s="1788"/>
      <c r="K35" s="1786"/>
      <c r="L35" s="1787"/>
      <c r="M35" s="1786"/>
      <c r="N35" s="1786"/>
      <c r="O35" s="1732"/>
      <c r="P35" s="1786"/>
      <c r="Q35" s="1786"/>
      <c r="R35" s="1787"/>
      <c r="S35" s="1786"/>
      <c r="T35" s="1787"/>
      <c r="U35" s="1786"/>
      <c r="V35" s="1787"/>
      <c r="W35" s="1788"/>
      <c r="X35" s="1786"/>
      <c r="Y35" s="1787"/>
      <c r="Z35" s="1786"/>
      <c r="AA35" s="1786"/>
      <c r="AB35" s="1732"/>
      <c r="AC35" s="1786"/>
      <c r="AD35" s="1786"/>
      <c r="AE35" s="1787"/>
      <c r="AF35" s="1786"/>
      <c r="AG35" s="1787"/>
      <c r="AH35" s="1786"/>
      <c r="AI35" s="1787"/>
      <c r="AJ35" s="1788"/>
      <c r="AK35" s="1786"/>
      <c r="AL35" s="1787"/>
      <c r="AM35" s="1786"/>
      <c r="AN35" s="1786"/>
      <c r="AO35" s="1732"/>
      <c r="AP35" s="1786"/>
      <c r="AQ35" s="1786"/>
      <c r="AR35" s="1787"/>
      <c r="AS35" s="1786"/>
      <c r="AT35" s="1787"/>
      <c r="AU35" s="1786"/>
      <c r="AV35" s="1787"/>
      <c r="AW35" s="1788"/>
      <c r="AX35" s="1786"/>
      <c r="AY35" s="1787"/>
      <c r="AZ35" s="1786"/>
      <c r="BA35" s="1786"/>
      <c r="BB35" s="1732"/>
      <c r="BC35" s="1786"/>
      <c r="BD35" s="1786"/>
      <c r="BE35" s="1787"/>
      <c r="BF35" s="1786"/>
      <c r="BG35" s="1787"/>
      <c r="BH35" s="1786"/>
      <c r="BI35" s="1787"/>
      <c r="BJ35" s="1788"/>
      <c r="BK35" s="1786"/>
      <c r="BL35" s="1787"/>
      <c r="BM35" s="1786"/>
      <c r="BN35" s="1786"/>
      <c r="BO35" s="1732"/>
      <c r="BP35" s="1786"/>
      <c r="BQ35" s="1786"/>
      <c r="BR35" s="1787"/>
      <c r="BS35" s="1786"/>
      <c r="BT35" s="1787"/>
      <c r="BU35" s="1786"/>
      <c r="BV35" s="1787"/>
      <c r="BW35" s="1788"/>
      <c r="BX35" s="1786"/>
      <c r="BY35" s="1787"/>
      <c r="BZ35" s="1786"/>
      <c r="CA35" s="1786"/>
    </row>
    <row r="36" spans="1:79">
      <c r="A36" s="1575"/>
      <c r="B36" s="1078" t="s">
        <v>1745</v>
      </c>
      <c r="C36" s="1738"/>
      <c r="D36" s="1738"/>
      <c r="E36" s="1741"/>
      <c r="F36" s="1738"/>
      <c r="G36" s="1344"/>
      <c r="H36" s="1732"/>
      <c r="J36" s="1789"/>
      <c r="K36" s="1738"/>
      <c r="L36" s="1741"/>
      <c r="M36" s="1738"/>
      <c r="N36" s="1731"/>
      <c r="O36" s="1732"/>
      <c r="P36" s="1738"/>
      <c r="Q36" s="1738"/>
      <c r="R36" s="1741"/>
      <c r="S36" s="1738"/>
      <c r="T36" s="1344"/>
      <c r="U36" s="1732"/>
      <c r="W36" s="1789"/>
      <c r="X36" s="1738"/>
      <c r="Y36" s="1741"/>
      <c r="Z36" s="1738"/>
      <c r="AA36" s="1731"/>
      <c r="AB36" s="1732"/>
      <c r="AC36" s="1738"/>
      <c r="AD36" s="1738"/>
      <c r="AE36" s="1741"/>
      <c r="AF36" s="1738"/>
      <c r="AG36" s="1344"/>
      <c r="AH36" s="1732"/>
      <c r="AJ36" s="1789"/>
      <c r="AK36" s="1738"/>
      <c r="AL36" s="1741"/>
      <c r="AM36" s="1738"/>
      <c r="AN36" s="1731"/>
      <c r="AO36" s="1732"/>
      <c r="AP36" s="1738"/>
      <c r="AQ36" s="1738"/>
      <c r="AR36" s="1741"/>
      <c r="AS36" s="1738"/>
      <c r="AT36" s="1344"/>
      <c r="AU36" s="1732"/>
      <c r="AW36" s="1789"/>
      <c r="AX36" s="1738"/>
      <c r="AY36" s="1741"/>
      <c r="AZ36" s="1738"/>
      <c r="BA36" s="1731"/>
      <c r="BB36" s="1732"/>
      <c r="BC36" s="1738"/>
      <c r="BD36" s="1738"/>
      <c r="BE36" s="1741"/>
      <c r="BF36" s="1738"/>
      <c r="BG36" s="1344"/>
      <c r="BH36" s="1732"/>
      <c r="BJ36" s="1789"/>
      <c r="BK36" s="1738"/>
      <c r="BL36" s="1741"/>
      <c r="BM36" s="1738"/>
      <c r="BN36" s="1731"/>
      <c r="BO36" s="1732"/>
      <c r="BP36" s="1738"/>
      <c r="BQ36" s="1738"/>
      <c r="BR36" s="1741"/>
      <c r="BS36" s="1738"/>
      <c r="BT36" s="1344"/>
      <c r="BU36" s="1732"/>
      <c r="BW36" s="1789"/>
      <c r="BX36" s="1738"/>
      <c r="BY36" s="1741"/>
      <c r="BZ36" s="1738"/>
      <c r="CA36" s="1731"/>
    </row>
  </sheetData>
  <hyperlinks>
    <hyperlink ref="BC2:BH2" location="Índice!C32" display="Abordagem padronizada – exposições e efeitos da mitigação do risco de crédito" xr:uid="{28566490-2FF7-4C62-9772-28F70699245F}"/>
    <hyperlink ref="B2" location="Contents!A1" display="CR6: IRB – Credit risk exposures by portfolio and PD range" xr:uid="{C8090194-874D-4D7E-BBAC-2BF585C5C0B5}"/>
    <hyperlink ref="BP2:BU2" location="Índice!C32" display="Abordagem padronizada – exposições e efeitos da mitigação do risco de crédito" xr:uid="{EFC9B13B-AC89-432E-A847-C381FC88F216}"/>
    <hyperlink ref="AP2:AU2" location="Índice!C32" display="Abordagem padronizada – exposições e efeitos da mitigação do risco de crédito" xr:uid="{45111E40-0B41-49E3-98A0-C583EE3D11B8}"/>
    <hyperlink ref="AC2:AH2" location="Índice!C32" display="Abordagem padronizada – exposições e efeitos da mitigação do risco de crédito" xr:uid="{FC63782D-A3EE-47D5-946B-BA18F854009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0A08-7A2D-4622-AE51-B7E470A267C3}">
  <sheetPr codeName="Planilha37">
    <tabColor rgb="FF1D4080"/>
  </sheetPr>
  <dimension ref="A1:W19"/>
  <sheetViews>
    <sheetView showGridLines="0" topLeftCell="B1" zoomScale="80" zoomScaleNormal="80" workbookViewId="0">
      <selection activeCell="C5" sqref="C5:D17"/>
    </sheetView>
  </sheetViews>
  <sheetFormatPr defaultColWidth="9.21875" defaultRowHeight="13.2"/>
  <cols>
    <col min="1" max="1" width="76" style="1118" hidden="1" customWidth="1"/>
    <col min="2" max="2" width="73" style="1327" customWidth="1"/>
    <col min="3" max="4" width="16.21875" style="1118" customWidth="1"/>
    <col min="5" max="5" width="1.44140625" style="1118" customWidth="1"/>
    <col min="6" max="7" width="16.21875" style="1118" customWidth="1"/>
    <col min="8" max="8" width="1.44140625" style="1118" customWidth="1"/>
    <col min="9" max="9" width="16.21875" style="1118" bestFit="1" customWidth="1"/>
    <col min="10" max="10" width="14.44140625" style="1118" bestFit="1" customWidth="1"/>
    <col min="11" max="11" width="1.44140625" style="1118" customWidth="1"/>
    <col min="12" max="12" width="16.21875" style="1118" bestFit="1" customWidth="1"/>
    <col min="13" max="13" width="14.44140625" style="1118" bestFit="1" customWidth="1"/>
    <col min="14" max="14" width="1.44140625" style="1118" customWidth="1"/>
    <col min="15" max="15" width="16.21875" style="1118" bestFit="1" customWidth="1"/>
    <col min="16" max="16" width="14.44140625" style="1118" bestFit="1" customWidth="1"/>
    <col min="17" max="17" width="1.44140625" style="1118" customWidth="1"/>
    <col min="18" max="18" width="16.21875" style="1118" bestFit="1" customWidth="1"/>
    <col min="19" max="19" width="14.44140625" style="1118" bestFit="1" customWidth="1"/>
    <col min="20" max="20" width="14.21875" style="1118" bestFit="1" customWidth="1"/>
    <col min="21" max="21" width="15" style="1118" customWidth="1"/>
    <col min="22" max="22" width="11.21875" style="1118" bestFit="1" customWidth="1"/>
    <col min="23" max="23" width="13.44140625" style="1118" bestFit="1" customWidth="1"/>
    <col min="24" max="16384" width="9.21875" style="1118"/>
  </cols>
  <sheetData>
    <row r="1" spans="1:23" s="1209" customFormat="1" ht="2.5499999999999998" customHeight="1">
      <c r="A1" s="1324"/>
      <c r="B1" s="1210"/>
      <c r="C1" s="1211"/>
      <c r="D1" s="1211"/>
      <c r="F1" s="1211"/>
      <c r="G1" s="1211"/>
      <c r="I1" s="1211"/>
      <c r="J1" s="1211"/>
      <c r="L1" s="1211"/>
      <c r="M1" s="1211"/>
      <c r="O1" s="1211"/>
      <c r="P1" s="1211"/>
      <c r="R1" s="1211"/>
      <c r="S1" s="1211"/>
    </row>
    <row r="2" spans="1:23" ht="16.2">
      <c r="B2" s="1629" t="s">
        <v>1746</v>
      </c>
      <c r="C2" s="1645"/>
      <c r="D2" s="1645"/>
      <c r="E2" s="1645"/>
      <c r="F2" s="1645"/>
      <c r="G2" s="1645"/>
      <c r="H2" s="1645"/>
      <c r="I2" s="1645"/>
      <c r="J2" s="1645"/>
      <c r="K2" s="1645"/>
      <c r="L2" s="1645"/>
      <c r="M2" s="1645"/>
      <c r="N2" s="1645"/>
      <c r="O2" s="1645"/>
      <c r="P2" s="1645"/>
      <c r="Q2" s="1645"/>
      <c r="R2" s="1645"/>
      <c r="S2" s="1645"/>
      <c r="T2" s="1645"/>
      <c r="U2" s="1645"/>
      <c r="V2" s="1645"/>
      <c r="W2" s="1645"/>
    </row>
    <row r="3" spans="1:23" ht="13.8" thickBot="1">
      <c r="B3" s="1085" t="s">
        <v>65</v>
      </c>
      <c r="C3" s="1328"/>
      <c r="D3" s="1763" t="s">
        <v>3260</v>
      </c>
      <c r="F3" s="1328"/>
      <c r="G3" s="1763" t="s">
        <v>2942</v>
      </c>
      <c r="I3" s="1328"/>
      <c r="J3" s="1763" t="s">
        <v>2871</v>
      </c>
      <c r="L3" s="1328"/>
      <c r="M3" s="1763" t="s">
        <v>66</v>
      </c>
      <c r="O3" s="1328"/>
      <c r="P3" s="1763" t="s">
        <v>68</v>
      </c>
      <c r="R3" s="1328"/>
      <c r="S3" s="1763" t="s">
        <v>70</v>
      </c>
      <c r="T3" s="1738"/>
      <c r="U3" s="1738"/>
      <c r="V3" s="1731"/>
      <c r="W3" s="1732"/>
    </row>
    <row r="4" spans="1:23" s="1575" customFormat="1" ht="27" thickBot="1">
      <c r="B4" s="1313"/>
      <c r="C4" s="1313" t="s">
        <v>1747</v>
      </c>
      <c r="D4" s="1313" t="s">
        <v>1748</v>
      </c>
      <c r="E4" s="1118"/>
      <c r="F4" s="1313" t="s">
        <v>1747</v>
      </c>
      <c r="G4" s="1313" t="s">
        <v>1748</v>
      </c>
      <c r="H4" s="1118"/>
      <c r="I4" s="1313" t="s">
        <v>1747</v>
      </c>
      <c r="J4" s="1313" t="s">
        <v>1748</v>
      </c>
      <c r="K4" s="1118"/>
      <c r="L4" s="1313" t="s">
        <v>1747</v>
      </c>
      <c r="M4" s="1313" t="s">
        <v>1748</v>
      </c>
      <c r="N4" s="1118"/>
      <c r="O4" s="1313" t="s">
        <v>1747</v>
      </c>
      <c r="P4" s="1313" t="s">
        <v>1748</v>
      </c>
      <c r="Q4" s="1118"/>
      <c r="R4" s="1313" t="s">
        <v>1747</v>
      </c>
      <c r="S4" s="1313" t="s">
        <v>1748</v>
      </c>
      <c r="T4" s="1738"/>
      <c r="U4" s="1738"/>
      <c r="V4" s="1731"/>
      <c r="W4" s="1732"/>
    </row>
    <row r="5" spans="1:23">
      <c r="A5" s="1575">
        <v>1</v>
      </c>
      <c r="B5" s="1663" t="s">
        <v>1749</v>
      </c>
      <c r="C5" s="1731">
        <v>0</v>
      </c>
      <c r="D5" s="1731">
        <v>0</v>
      </c>
      <c r="F5" s="1731">
        <v>0</v>
      </c>
      <c r="G5" s="1731">
        <v>0</v>
      </c>
      <c r="I5" s="1731">
        <v>0</v>
      </c>
      <c r="J5" s="1731">
        <v>0</v>
      </c>
      <c r="L5" s="1731">
        <v>0</v>
      </c>
      <c r="M5" s="1731">
        <v>0</v>
      </c>
      <c r="O5" s="1731">
        <v>0</v>
      </c>
      <c r="P5" s="1731">
        <v>0</v>
      </c>
      <c r="R5" s="1731">
        <v>0</v>
      </c>
      <c r="S5" s="1731">
        <v>0</v>
      </c>
      <c r="T5" s="1738"/>
      <c r="U5" s="1738"/>
      <c r="V5" s="1731"/>
      <c r="W5" s="1732"/>
    </row>
    <row r="6" spans="1:23" ht="26.4">
      <c r="A6" s="1575">
        <v>2</v>
      </c>
      <c r="B6" s="1663" t="s">
        <v>1750</v>
      </c>
      <c r="C6" s="1731">
        <v>0</v>
      </c>
      <c r="D6" s="1731">
        <v>0</v>
      </c>
      <c r="F6" s="1731">
        <v>0</v>
      </c>
      <c r="G6" s="1731">
        <v>0</v>
      </c>
      <c r="I6" s="1731">
        <v>0</v>
      </c>
      <c r="J6" s="1731">
        <v>0</v>
      </c>
      <c r="L6" s="1731">
        <v>0</v>
      </c>
      <c r="M6" s="1731">
        <v>0</v>
      </c>
      <c r="O6" s="1731">
        <v>0</v>
      </c>
      <c r="P6" s="1731">
        <v>0</v>
      </c>
      <c r="R6" s="1731">
        <v>0</v>
      </c>
      <c r="S6" s="1731">
        <v>0</v>
      </c>
      <c r="T6" s="1738"/>
      <c r="U6" s="1738"/>
      <c r="V6" s="1731"/>
      <c r="W6" s="1732"/>
    </row>
    <row r="7" spans="1:23" ht="26.4">
      <c r="A7" s="1575">
        <v>3</v>
      </c>
      <c r="B7" s="1663" t="s">
        <v>1733</v>
      </c>
      <c r="C7" s="1731">
        <v>62714.765599999999</v>
      </c>
      <c r="D7" s="1731">
        <v>62714.765599999999</v>
      </c>
      <c r="F7" s="1731">
        <v>63784</v>
      </c>
      <c r="G7" s="1731">
        <v>63784</v>
      </c>
      <c r="I7" s="1731">
        <v>61844</v>
      </c>
      <c r="J7" s="1731">
        <v>61844</v>
      </c>
      <c r="L7" s="1731">
        <v>54663</v>
      </c>
      <c r="M7" s="1731">
        <v>54663</v>
      </c>
      <c r="O7" s="1731">
        <v>56283</v>
      </c>
      <c r="P7" s="1731">
        <v>56283</v>
      </c>
      <c r="R7" s="1731">
        <v>43274</v>
      </c>
      <c r="S7" s="1731">
        <v>43274</v>
      </c>
      <c r="T7" s="1738"/>
      <c r="U7" s="1738"/>
      <c r="V7" s="1731"/>
      <c r="W7" s="1732"/>
    </row>
    <row r="8" spans="1:23">
      <c r="A8" s="1575">
        <v>4</v>
      </c>
      <c r="B8" s="1663" t="s">
        <v>1751</v>
      </c>
      <c r="C8" s="1731">
        <v>0</v>
      </c>
      <c r="D8" s="1731">
        <v>0</v>
      </c>
      <c r="F8" s="1731">
        <v>0</v>
      </c>
      <c r="G8" s="1731">
        <v>0</v>
      </c>
      <c r="I8" s="1731">
        <v>0</v>
      </c>
      <c r="J8" s="1731">
        <v>0</v>
      </c>
      <c r="L8" s="1731">
        <v>0</v>
      </c>
      <c r="M8" s="1731">
        <v>0</v>
      </c>
      <c r="O8" s="1731">
        <v>0</v>
      </c>
      <c r="P8" s="1731">
        <v>0</v>
      </c>
      <c r="R8" s="1731">
        <v>0</v>
      </c>
      <c r="S8" s="1731">
        <v>0</v>
      </c>
      <c r="T8" s="1738"/>
      <c r="U8" s="1738"/>
      <c r="V8" s="1731"/>
      <c r="W8" s="1732"/>
    </row>
    <row r="9" spans="1:23">
      <c r="A9" s="1575">
        <v>6</v>
      </c>
      <c r="B9" s="1663" t="s">
        <v>1752</v>
      </c>
      <c r="C9" s="1731">
        <v>0</v>
      </c>
      <c r="D9" s="1731">
        <v>0</v>
      </c>
      <c r="F9" s="1731">
        <v>0</v>
      </c>
      <c r="G9" s="1731">
        <v>0</v>
      </c>
      <c r="I9" s="1743">
        <v>0</v>
      </c>
      <c r="J9" s="1743">
        <v>0</v>
      </c>
      <c r="L9" s="1743">
        <v>0</v>
      </c>
      <c r="M9" s="1743">
        <v>0</v>
      </c>
      <c r="O9" s="1743">
        <v>0</v>
      </c>
      <c r="P9" s="1743">
        <v>0</v>
      </c>
      <c r="R9" s="1743">
        <v>0</v>
      </c>
      <c r="S9" s="1743">
        <v>0</v>
      </c>
      <c r="T9" s="1742"/>
      <c r="U9" s="1742"/>
      <c r="V9" s="1743"/>
      <c r="W9" s="1732"/>
    </row>
    <row r="10" spans="1:23">
      <c r="A10" s="1575">
        <v>7</v>
      </c>
      <c r="B10" s="1663" t="s">
        <v>1753</v>
      </c>
      <c r="C10" s="1731">
        <v>0</v>
      </c>
      <c r="D10" s="1731">
        <v>0</v>
      </c>
      <c r="F10" s="1731">
        <v>0</v>
      </c>
      <c r="G10" s="1731">
        <v>0</v>
      </c>
      <c r="I10" s="1743">
        <v>0</v>
      </c>
      <c r="J10" s="1743">
        <v>0</v>
      </c>
      <c r="L10" s="1743">
        <v>0</v>
      </c>
      <c r="M10" s="1743">
        <v>0</v>
      </c>
      <c r="O10" s="1743">
        <v>0</v>
      </c>
      <c r="P10" s="1743">
        <v>0</v>
      </c>
      <c r="R10" s="1743">
        <v>0</v>
      </c>
      <c r="S10" s="1743">
        <v>0</v>
      </c>
      <c r="T10" s="1742"/>
      <c r="U10" s="1742"/>
      <c r="V10" s="1743"/>
      <c r="W10" s="1732"/>
    </row>
    <row r="11" spans="1:23">
      <c r="A11" s="1575">
        <v>8</v>
      </c>
      <c r="B11" s="1663" t="s">
        <v>1754</v>
      </c>
      <c r="C11" s="1731">
        <v>0</v>
      </c>
      <c r="D11" s="1731">
        <v>0</v>
      </c>
      <c r="F11" s="1731">
        <v>0</v>
      </c>
      <c r="G11" s="1731">
        <v>0</v>
      </c>
      <c r="I11" s="1731">
        <v>0</v>
      </c>
      <c r="J11" s="1731">
        <v>0</v>
      </c>
      <c r="L11" s="1731">
        <v>0</v>
      </c>
      <c r="M11" s="1731">
        <v>0</v>
      </c>
      <c r="O11" s="1731">
        <v>0</v>
      </c>
      <c r="P11" s="1731">
        <v>0</v>
      </c>
      <c r="R11" s="1731">
        <v>0</v>
      </c>
      <c r="S11" s="1731">
        <v>0</v>
      </c>
      <c r="T11" s="1738"/>
      <c r="U11" s="1738"/>
      <c r="V11" s="1731"/>
      <c r="W11" s="1732"/>
    </row>
    <row r="12" spans="1:23">
      <c r="A12" s="1575">
        <v>9</v>
      </c>
      <c r="B12" s="1663" t="s">
        <v>1755</v>
      </c>
      <c r="C12" s="1731">
        <v>0</v>
      </c>
      <c r="D12" s="1731">
        <v>0</v>
      </c>
      <c r="F12" s="1731">
        <v>0</v>
      </c>
      <c r="G12" s="1731">
        <v>0</v>
      </c>
      <c r="I12" s="1731">
        <v>0</v>
      </c>
      <c r="J12" s="1731">
        <v>0</v>
      </c>
      <c r="L12" s="1731">
        <v>0</v>
      </c>
      <c r="M12" s="1731">
        <v>0</v>
      </c>
      <c r="O12" s="1731">
        <v>0</v>
      </c>
      <c r="P12" s="1731">
        <v>0</v>
      </c>
      <c r="R12" s="1731">
        <v>0</v>
      </c>
      <c r="S12" s="1731">
        <v>0</v>
      </c>
      <c r="T12" s="1738"/>
      <c r="U12" s="1738"/>
      <c r="V12" s="1731"/>
      <c r="W12" s="1732"/>
    </row>
    <row r="13" spans="1:23">
      <c r="A13" s="1575"/>
      <c r="B13" s="1663" t="s">
        <v>1756</v>
      </c>
      <c r="C13" s="1731">
        <v>0</v>
      </c>
      <c r="D13" s="1731">
        <v>0</v>
      </c>
      <c r="F13" s="1731">
        <v>0</v>
      </c>
      <c r="G13" s="1731">
        <v>0</v>
      </c>
      <c r="I13" s="1731">
        <v>0</v>
      </c>
      <c r="J13" s="1731">
        <v>0</v>
      </c>
      <c r="L13" s="1731">
        <v>0</v>
      </c>
      <c r="M13" s="1731">
        <v>0</v>
      </c>
      <c r="O13" s="1731">
        <v>0</v>
      </c>
      <c r="P13" s="1731">
        <v>0</v>
      </c>
      <c r="R13" s="1731">
        <v>0</v>
      </c>
      <c r="S13" s="1731">
        <v>0</v>
      </c>
      <c r="T13" s="1738"/>
      <c r="U13" s="1738"/>
      <c r="V13" s="1731"/>
      <c r="W13" s="1732"/>
    </row>
    <row r="14" spans="1:23">
      <c r="A14" s="1575"/>
      <c r="B14" s="1663" t="s">
        <v>1742</v>
      </c>
      <c r="C14" s="2457">
        <v>0.87619999999999998</v>
      </c>
      <c r="D14" s="2457">
        <v>0.87619999999999998</v>
      </c>
      <c r="F14" s="1731">
        <v>0</v>
      </c>
      <c r="G14" s="1731">
        <v>0</v>
      </c>
      <c r="I14" s="1731">
        <v>1</v>
      </c>
      <c r="J14" s="1731">
        <v>1</v>
      </c>
      <c r="L14" s="1731">
        <v>2</v>
      </c>
      <c r="M14" s="1731">
        <v>2</v>
      </c>
      <c r="O14" s="1731">
        <v>2</v>
      </c>
      <c r="P14" s="1731">
        <v>2</v>
      </c>
      <c r="R14" s="1731">
        <v>2</v>
      </c>
      <c r="S14" s="1731">
        <v>2</v>
      </c>
      <c r="T14" s="1738"/>
      <c r="U14" s="1738"/>
      <c r="V14" s="1731"/>
      <c r="W14" s="1732"/>
    </row>
    <row r="15" spans="1:23">
      <c r="A15" s="1575"/>
      <c r="B15" s="1663" t="s">
        <v>1757</v>
      </c>
      <c r="C15" s="1731">
        <v>0</v>
      </c>
      <c r="D15" s="1731">
        <v>0</v>
      </c>
      <c r="F15" s="1731">
        <v>0</v>
      </c>
      <c r="G15" s="1731">
        <v>0</v>
      </c>
      <c r="I15" s="1731">
        <v>0</v>
      </c>
      <c r="J15" s="1731">
        <v>0</v>
      </c>
      <c r="L15" s="1731">
        <v>0</v>
      </c>
      <c r="M15" s="1731">
        <v>0</v>
      </c>
      <c r="O15" s="1731">
        <v>0</v>
      </c>
      <c r="P15" s="1731">
        <v>0</v>
      </c>
      <c r="R15" s="1731">
        <v>0</v>
      </c>
      <c r="S15" s="1731">
        <v>0</v>
      </c>
      <c r="T15" s="1738"/>
      <c r="U15" s="1738"/>
      <c r="V15" s="1731"/>
      <c r="W15" s="1732"/>
    </row>
    <row r="16" spans="1:23" ht="13.8" thickBot="1">
      <c r="A16" s="1575"/>
      <c r="B16" s="1651" t="s">
        <v>144</v>
      </c>
      <c r="C16" s="1764">
        <v>62715.641799999998</v>
      </c>
      <c r="D16" s="1764">
        <v>62715.641799999998</v>
      </c>
      <c r="F16" s="1764">
        <v>63784</v>
      </c>
      <c r="G16" s="1764">
        <v>63784</v>
      </c>
      <c r="I16" s="1764">
        <v>61845</v>
      </c>
      <c r="J16" s="1764">
        <v>61845</v>
      </c>
      <c r="L16" s="1764">
        <v>54665</v>
      </c>
      <c r="M16" s="1764">
        <v>54665</v>
      </c>
      <c r="O16" s="1764">
        <v>56285</v>
      </c>
      <c r="P16" s="1764">
        <v>56285</v>
      </c>
      <c r="R16" s="1764">
        <v>43276</v>
      </c>
      <c r="S16" s="1764">
        <v>43276</v>
      </c>
      <c r="T16" s="1738"/>
      <c r="U16" s="1738"/>
      <c r="V16" s="1731"/>
      <c r="W16" s="1732"/>
    </row>
    <row r="17" spans="1:23">
      <c r="A17" s="1575"/>
      <c r="B17" s="1765" t="s">
        <v>1758</v>
      </c>
      <c r="C17" s="2295">
        <v>62715.641799999998</v>
      </c>
      <c r="D17" s="2295">
        <v>62715.641799999998</v>
      </c>
      <c r="F17" s="2295">
        <v>63784</v>
      </c>
      <c r="G17" s="2295">
        <v>63784</v>
      </c>
      <c r="I17" s="1766">
        <v>61845</v>
      </c>
      <c r="J17" s="1766">
        <v>61845</v>
      </c>
      <c r="L17" s="1766">
        <v>54665</v>
      </c>
      <c r="M17" s="1766">
        <v>54665</v>
      </c>
      <c r="O17" s="1766">
        <v>56285</v>
      </c>
      <c r="P17" s="1766">
        <v>56285</v>
      </c>
      <c r="R17" s="1766">
        <v>43276</v>
      </c>
      <c r="S17" s="1766">
        <v>43276</v>
      </c>
      <c r="T17" s="1738"/>
      <c r="U17" s="1738"/>
      <c r="V17" s="1731"/>
      <c r="W17" s="1732"/>
    </row>
    <row r="18" spans="1:23">
      <c r="A18" s="1575"/>
      <c r="B18" s="1759" t="s">
        <v>1744</v>
      </c>
      <c r="C18" s="1731"/>
      <c r="D18" s="1731"/>
      <c r="F18" s="1731"/>
      <c r="G18" s="1731"/>
      <c r="I18" s="1731"/>
      <c r="J18" s="1732"/>
      <c r="L18" s="1731"/>
      <c r="M18" s="1732"/>
      <c r="O18" s="1731"/>
      <c r="P18" s="1732"/>
      <c r="R18" s="1731"/>
      <c r="S18" s="1732"/>
      <c r="T18" s="1738"/>
      <c r="U18" s="1738"/>
      <c r="V18" s="1731"/>
      <c r="W18" s="1732"/>
    </row>
    <row r="19" spans="1:23">
      <c r="B19" s="1325" t="s">
        <v>1745</v>
      </c>
      <c r="T19" s="1738"/>
      <c r="U19" s="1738"/>
      <c r="V19" s="1731"/>
      <c r="W19" s="1732"/>
    </row>
  </sheetData>
  <hyperlinks>
    <hyperlink ref="O2:P2" location="Índice!C32" display="Abordagem padronizada – exposições e efeitos da mitigação do risco de crédito" xr:uid="{0EFCA3F4-A0A8-4464-BE1B-E1F569F4756B}"/>
    <hyperlink ref="B2" location="Contents!A1" display="CR6: IRB – Credit risk exposures by portfolio and PD range" xr:uid="{451DBEDA-616D-419D-B27E-FC36B043E8B4}"/>
    <hyperlink ref="R2:S2" location="Índice!C32" display="Abordagem padronizada – exposições e efeitos da mitigação do risco de crédito" xr:uid="{F120F505-EB65-469F-8E82-F006527B4800}"/>
    <hyperlink ref="L2:M2" location="Índice!C32" display="Abordagem padronizada – exposições e efeitos da mitigação do risco de crédito" xr:uid="{0172C6A2-05C2-42D2-9296-AE1E6065F5BF}"/>
    <hyperlink ref="I2:J2" location="Índice!C32" display="Abordagem padronizada – exposições e efeitos da mitigação do risco de crédito" xr:uid="{E3DE7771-1E37-4E97-91A1-C30BC1225ED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35A1A-6D54-4855-A874-5B2CEDD728B8}">
  <sheetPr codeName="Planilha38">
    <tabColor rgb="FF73C6A1"/>
  </sheetPr>
  <dimension ref="A1:O96"/>
  <sheetViews>
    <sheetView showGridLines="0" topLeftCell="B72" zoomScale="80" zoomScaleNormal="80" workbookViewId="0">
      <selection activeCell="B94" sqref="B94"/>
    </sheetView>
  </sheetViews>
  <sheetFormatPr defaultColWidth="9.21875" defaultRowHeight="13.2"/>
  <cols>
    <col min="1" max="1" width="76" style="1118" hidden="1" customWidth="1"/>
    <col min="2" max="2" width="68" style="1118" customWidth="1"/>
    <col min="3" max="3" width="16.77734375" style="1118" customWidth="1"/>
    <col min="4" max="4" width="14.21875" style="1118" customWidth="1"/>
    <col min="5" max="6" width="14.77734375" style="1118" customWidth="1"/>
    <col min="7" max="8" width="11.77734375" style="1118" customWidth="1"/>
    <col min="9" max="9" width="1.44140625" style="1118" customWidth="1"/>
    <col min="10" max="10" width="14.21875" style="1118" bestFit="1" customWidth="1"/>
    <col min="11" max="11" width="15" style="1118" customWidth="1"/>
    <col min="12" max="12" width="14.21875" style="1118" bestFit="1" customWidth="1"/>
    <col min="13" max="13" width="15" style="1118" customWidth="1"/>
    <col min="14" max="14" width="11.21875" style="1118" bestFit="1" customWidth="1"/>
    <col min="15" max="15" width="13.44140625" style="1118" bestFit="1" customWidth="1"/>
    <col min="16" max="16384" width="9.21875" style="1118"/>
  </cols>
  <sheetData>
    <row r="1" spans="1:15" s="1209" customFormat="1" ht="1.5" customHeight="1">
      <c r="A1" s="1324"/>
      <c r="B1" s="1210"/>
      <c r="C1" s="1211"/>
      <c r="D1" s="1211"/>
      <c r="E1" s="1211"/>
      <c r="F1" s="1211"/>
      <c r="G1" s="1211"/>
      <c r="H1" s="1211"/>
    </row>
    <row r="2" spans="1:15" ht="16.2">
      <c r="B2" s="1629" t="s">
        <v>1759</v>
      </c>
      <c r="C2" s="1645"/>
      <c r="D2" s="1645"/>
      <c r="E2" s="1645"/>
      <c r="F2" s="1645"/>
      <c r="G2" s="1645"/>
      <c r="H2" s="1645"/>
      <c r="I2" s="1645"/>
      <c r="J2" s="1645"/>
      <c r="K2" s="1645"/>
      <c r="L2" s="1645"/>
      <c r="M2" s="1645"/>
      <c r="N2" s="1645"/>
      <c r="O2" s="1645"/>
    </row>
    <row r="3" spans="1:15" ht="13.8" thickBot="1">
      <c r="B3" s="1085" t="s">
        <v>65</v>
      </c>
      <c r="C3" s="1667" t="s">
        <v>1760</v>
      </c>
      <c r="E3" s="1738"/>
      <c r="F3" s="1738"/>
      <c r="G3" s="1738"/>
      <c r="H3" s="1738"/>
      <c r="I3" s="1731"/>
      <c r="J3" s="1732"/>
    </row>
    <row r="4" spans="1:15">
      <c r="B4" s="1327" t="s">
        <v>1761</v>
      </c>
      <c r="C4" s="1318">
        <v>43655</v>
      </c>
      <c r="E4" s="1738"/>
      <c r="F4" s="1738"/>
      <c r="G4" s="1738"/>
      <c r="H4" s="1738"/>
      <c r="I4" s="1731"/>
      <c r="J4" s="1732"/>
    </row>
    <row r="5" spans="1:15">
      <c r="A5" s="1575">
        <v>2</v>
      </c>
      <c r="B5" s="1663" t="s">
        <v>1762</v>
      </c>
      <c r="C5" s="1761">
        <v>-858</v>
      </c>
      <c r="E5" s="1738"/>
      <c r="F5" s="1738"/>
      <c r="G5" s="1738"/>
      <c r="H5" s="1738"/>
      <c r="I5" s="1731"/>
      <c r="J5" s="1732"/>
    </row>
    <row r="6" spans="1:15">
      <c r="A6" s="1575">
        <v>3</v>
      </c>
      <c r="B6" s="1327" t="s">
        <v>1763</v>
      </c>
      <c r="C6" s="1318">
        <v>613</v>
      </c>
      <c r="E6" s="1738"/>
      <c r="F6" s="1738"/>
      <c r="G6" s="1738"/>
      <c r="H6" s="1738"/>
      <c r="I6" s="1731"/>
      <c r="J6" s="1732"/>
    </row>
    <row r="7" spans="1:15">
      <c r="A7" s="1575">
        <v>4</v>
      </c>
      <c r="B7" s="1327" t="s">
        <v>1764</v>
      </c>
      <c r="C7" s="1318">
        <v>0</v>
      </c>
      <c r="E7" s="1738"/>
      <c r="F7" s="1738"/>
      <c r="G7" s="1738"/>
      <c r="H7" s="1738"/>
      <c r="I7" s="1731"/>
      <c r="J7" s="1732"/>
    </row>
    <row r="8" spans="1:15">
      <c r="A8" s="1575">
        <v>6</v>
      </c>
      <c r="B8" s="1327" t="s">
        <v>1765</v>
      </c>
      <c r="C8" s="1318">
        <v>0</v>
      </c>
      <c r="E8" s="1738"/>
      <c r="F8" s="1738"/>
      <c r="G8" s="1738"/>
      <c r="H8" s="1738"/>
      <c r="I8" s="1731"/>
      <c r="J8" s="1732"/>
    </row>
    <row r="9" spans="1:15">
      <c r="A9" s="1575">
        <v>7</v>
      </c>
      <c r="B9" s="1327" t="s">
        <v>1766</v>
      </c>
      <c r="C9" s="1318">
        <v>0</v>
      </c>
      <c r="E9" s="1738"/>
      <c r="F9" s="1738"/>
      <c r="G9" s="1738"/>
      <c r="H9" s="1738"/>
      <c r="I9" s="1731"/>
      <c r="J9" s="1732"/>
    </row>
    <row r="10" spans="1:15">
      <c r="A10" s="1575"/>
      <c r="B10" s="1327" t="s">
        <v>1767</v>
      </c>
      <c r="C10" s="1318">
        <v>-134</v>
      </c>
      <c r="E10" s="1738"/>
      <c r="F10" s="1738"/>
      <c r="G10" s="1738"/>
      <c r="H10" s="1738"/>
      <c r="I10" s="1731"/>
      <c r="J10" s="1732"/>
    </row>
    <row r="11" spans="1:15">
      <c r="A11" s="1575"/>
      <c r="B11" s="1687" t="s">
        <v>191</v>
      </c>
      <c r="C11" s="1096">
        <v>0</v>
      </c>
      <c r="E11" s="1738"/>
      <c r="F11" s="1742"/>
      <c r="G11" s="1742"/>
      <c r="H11" s="1742"/>
      <c r="I11" s="1743"/>
      <c r="J11" s="1732"/>
    </row>
    <row r="12" spans="1:15" ht="13.8" thickBot="1">
      <c r="A12" s="1575"/>
      <c r="B12" s="1762" t="s">
        <v>1768</v>
      </c>
      <c r="C12" s="1098">
        <v>43276</v>
      </c>
      <c r="E12" s="1738"/>
      <c r="F12" s="1742"/>
      <c r="G12" s="1742"/>
      <c r="H12" s="1742"/>
      <c r="I12" s="1743"/>
      <c r="J12" s="1732"/>
    </row>
    <row r="13" spans="1:15">
      <c r="A13" s="1575">
        <v>2</v>
      </c>
      <c r="B13" s="1663" t="s">
        <v>1762</v>
      </c>
      <c r="C13" s="1761">
        <v>3199</v>
      </c>
      <c r="E13" s="1738"/>
      <c r="F13" s="1738"/>
      <c r="G13" s="1738"/>
      <c r="H13" s="1738"/>
      <c r="I13" s="1731"/>
      <c r="J13" s="1732"/>
    </row>
    <row r="14" spans="1:15">
      <c r="A14" s="1575">
        <v>3</v>
      </c>
      <c r="B14" s="1327" t="s">
        <v>1763</v>
      </c>
      <c r="C14" s="1318">
        <v>1377</v>
      </c>
      <c r="E14" s="1738"/>
      <c r="F14" s="1738"/>
      <c r="G14" s="1738"/>
      <c r="H14" s="1738"/>
      <c r="I14" s="1731"/>
      <c r="J14" s="1732"/>
    </row>
    <row r="15" spans="1:15">
      <c r="A15" s="1575">
        <v>4</v>
      </c>
      <c r="B15" s="1327" t="s">
        <v>1764</v>
      </c>
      <c r="C15" s="1318">
        <v>4860</v>
      </c>
      <c r="E15" s="1738"/>
      <c r="F15" s="1738"/>
      <c r="G15" s="1738"/>
      <c r="H15" s="1738"/>
      <c r="I15" s="1731"/>
      <c r="J15" s="1732"/>
    </row>
    <row r="16" spans="1:15">
      <c r="A16" s="1575">
        <v>6</v>
      </c>
      <c r="B16" s="1327" t="s">
        <v>1765</v>
      </c>
      <c r="C16" s="1318">
        <v>0</v>
      </c>
      <c r="E16" s="1738"/>
      <c r="F16" s="1738"/>
      <c r="G16" s="1738"/>
      <c r="H16" s="1738"/>
      <c r="I16" s="1731"/>
      <c r="J16" s="1732"/>
    </row>
    <row r="17" spans="1:10">
      <c r="A17" s="1575">
        <v>7</v>
      </c>
      <c r="B17" s="1327" t="s">
        <v>1766</v>
      </c>
      <c r="C17" s="1318">
        <v>0</v>
      </c>
      <c r="E17" s="1738"/>
      <c r="F17" s="1738"/>
      <c r="G17" s="1738"/>
      <c r="H17" s="1738"/>
      <c r="I17" s="1731"/>
      <c r="J17" s="1732"/>
    </row>
    <row r="18" spans="1:10">
      <c r="A18" s="1575"/>
      <c r="B18" s="1327" t="s">
        <v>1767</v>
      </c>
      <c r="C18" s="1318">
        <v>179</v>
      </c>
      <c r="E18" s="1738"/>
      <c r="F18" s="1738"/>
      <c r="G18" s="1738"/>
      <c r="H18" s="1738"/>
      <c r="I18" s="1731"/>
      <c r="J18" s="1732"/>
    </row>
    <row r="19" spans="1:10">
      <c r="A19" s="1575"/>
      <c r="B19" s="1687" t="s">
        <v>191</v>
      </c>
      <c r="C19" s="1096">
        <v>0</v>
      </c>
      <c r="E19" s="1738"/>
      <c r="F19" s="1742"/>
      <c r="G19" s="1742"/>
      <c r="H19" s="1742"/>
      <c r="I19" s="1743"/>
      <c r="J19" s="1732"/>
    </row>
    <row r="20" spans="1:10" ht="13.8" thickBot="1">
      <c r="A20" s="1575"/>
      <c r="B20" s="1762" t="s">
        <v>1769</v>
      </c>
      <c r="C20" s="1098">
        <v>52891</v>
      </c>
      <c r="E20" s="1738"/>
      <c r="F20" s="1742"/>
      <c r="G20" s="1742"/>
      <c r="H20" s="1742"/>
      <c r="I20" s="1743"/>
      <c r="J20" s="1732"/>
    </row>
    <row r="21" spans="1:10">
      <c r="A21" s="1575">
        <v>2</v>
      </c>
      <c r="B21" s="1663" t="s">
        <v>1762</v>
      </c>
      <c r="C21" s="1761">
        <v>4371</v>
      </c>
      <c r="E21" s="1738"/>
      <c r="F21" s="1738"/>
      <c r="G21" s="1738"/>
      <c r="H21" s="1738"/>
      <c r="I21" s="1731"/>
      <c r="J21" s="1732"/>
    </row>
    <row r="22" spans="1:10">
      <c r="A22" s="1575">
        <v>3</v>
      </c>
      <c r="B22" s="1327" t="s">
        <v>1763</v>
      </c>
      <c r="C22" s="1318">
        <v>-1576</v>
      </c>
      <c r="E22" s="1738"/>
      <c r="F22" s="1738"/>
      <c r="G22" s="1738"/>
      <c r="H22" s="1738"/>
      <c r="I22" s="1731"/>
      <c r="J22" s="1732"/>
    </row>
    <row r="23" spans="1:10">
      <c r="A23" s="1575">
        <v>4</v>
      </c>
      <c r="B23" s="1327" t="s">
        <v>1764</v>
      </c>
      <c r="C23" s="1318">
        <v>0</v>
      </c>
      <c r="E23" s="1738"/>
      <c r="F23" s="1738"/>
      <c r="G23" s="1738"/>
      <c r="H23" s="1738"/>
      <c r="I23" s="1731"/>
      <c r="J23" s="1732"/>
    </row>
    <row r="24" spans="1:10">
      <c r="A24" s="1575">
        <v>6</v>
      </c>
      <c r="B24" s="1327" t="s">
        <v>1765</v>
      </c>
      <c r="C24" s="1318">
        <v>0</v>
      </c>
      <c r="E24" s="1738"/>
      <c r="F24" s="1738"/>
      <c r="G24" s="1738"/>
      <c r="H24" s="1738"/>
      <c r="I24" s="1731"/>
      <c r="J24" s="1732"/>
    </row>
    <row r="25" spans="1:10">
      <c r="A25" s="1575">
        <v>7</v>
      </c>
      <c r="B25" s="1327" t="s">
        <v>1766</v>
      </c>
      <c r="C25" s="1318">
        <v>0</v>
      </c>
      <c r="E25" s="1738"/>
      <c r="F25" s="1738"/>
      <c r="G25" s="1738"/>
      <c r="H25" s="1738"/>
      <c r="I25" s="1731"/>
      <c r="J25" s="1732"/>
    </row>
    <row r="26" spans="1:10">
      <c r="A26" s="1575"/>
      <c r="B26" s="1327" t="s">
        <v>1767</v>
      </c>
      <c r="C26" s="1318">
        <v>600</v>
      </c>
      <c r="E26" s="1738"/>
      <c r="F26" s="1738"/>
      <c r="G26" s="1738"/>
      <c r="H26" s="1738"/>
      <c r="I26" s="1731"/>
      <c r="J26" s="1732"/>
    </row>
    <row r="27" spans="1:10">
      <c r="A27" s="1575"/>
      <c r="B27" s="1687" t="s">
        <v>191</v>
      </c>
      <c r="C27" s="1096">
        <v>0</v>
      </c>
      <c r="E27" s="1738"/>
      <c r="F27" s="1742"/>
      <c r="G27" s="1742"/>
      <c r="H27" s="1742"/>
      <c r="I27" s="1743"/>
      <c r="J27" s="1732"/>
    </row>
    <row r="28" spans="1:10" ht="13.8" thickBot="1">
      <c r="A28" s="1575"/>
      <c r="B28" s="1762" t="s">
        <v>1770</v>
      </c>
      <c r="C28" s="1098">
        <v>56285</v>
      </c>
      <c r="E28" s="1738"/>
      <c r="F28" s="1742"/>
      <c r="G28" s="1742"/>
      <c r="H28" s="1742"/>
      <c r="I28" s="1743"/>
      <c r="J28" s="1732"/>
    </row>
    <row r="29" spans="1:10">
      <c r="B29" s="1663" t="s">
        <v>1762</v>
      </c>
      <c r="C29" s="1761">
        <v>2682</v>
      </c>
    </row>
    <row r="30" spans="1:10">
      <c r="B30" s="1327" t="s">
        <v>1763</v>
      </c>
      <c r="C30" s="1318">
        <v>1277</v>
      </c>
    </row>
    <row r="31" spans="1:10">
      <c r="B31" s="1327" t="s">
        <v>1764</v>
      </c>
      <c r="C31" s="1318">
        <v>0</v>
      </c>
    </row>
    <row r="32" spans="1:10">
      <c r="B32" s="1327" t="s">
        <v>1765</v>
      </c>
      <c r="C32" s="1318">
        <v>0</v>
      </c>
    </row>
    <row r="33" spans="2:3">
      <c r="B33" s="1327" t="s">
        <v>1766</v>
      </c>
      <c r="C33" s="1318">
        <v>0</v>
      </c>
    </row>
    <row r="34" spans="2:3">
      <c r="B34" s="1327" t="s">
        <v>1767</v>
      </c>
      <c r="C34" s="1318">
        <v>-121</v>
      </c>
    </row>
    <row r="35" spans="2:3">
      <c r="B35" s="1687" t="s">
        <v>191</v>
      </c>
      <c r="C35" s="1096">
        <v>0</v>
      </c>
    </row>
    <row r="36" spans="2:3" ht="13.8" thickBot="1">
      <c r="B36" s="1762" t="s">
        <v>1771</v>
      </c>
      <c r="C36" s="1098">
        <v>60123</v>
      </c>
    </row>
    <row r="37" spans="2:3">
      <c r="B37" s="1663" t="s">
        <v>1762</v>
      </c>
      <c r="C37" s="1761">
        <v>2867</v>
      </c>
    </row>
    <row r="38" spans="2:3">
      <c r="B38" s="1327" t="s">
        <v>1763</v>
      </c>
      <c r="C38" s="1318">
        <v>1965</v>
      </c>
    </row>
    <row r="39" spans="2:3">
      <c r="B39" s="1327" t="s">
        <v>1764</v>
      </c>
      <c r="C39" s="1318">
        <v>-11101</v>
      </c>
    </row>
    <row r="40" spans="2:3">
      <c r="B40" s="1327" t="s">
        <v>1765</v>
      </c>
      <c r="C40" s="1318">
        <v>0</v>
      </c>
    </row>
    <row r="41" spans="2:3">
      <c r="B41" s="1327" t="s">
        <v>1766</v>
      </c>
      <c r="C41" s="1318">
        <v>0</v>
      </c>
    </row>
    <row r="42" spans="2:3">
      <c r="B42" s="1327" t="s">
        <v>1767</v>
      </c>
      <c r="C42" s="1318">
        <v>811</v>
      </c>
    </row>
    <row r="43" spans="2:3">
      <c r="B43" s="1687" t="s">
        <v>191</v>
      </c>
      <c r="C43" s="1096">
        <v>0</v>
      </c>
    </row>
    <row r="44" spans="2:3" ht="13.8" thickBot="1">
      <c r="B44" s="1762" t="s">
        <v>1772</v>
      </c>
      <c r="C44" s="1098">
        <v>54665</v>
      </c>
    </row>
    <row r="45" spans="2:3">
      <c r="B45" s="1663" t="s">
        <v>1762</v>
      </c>
      <c r="C45" s="1761">
        <v>4310</v>
      </c>
    </row>
    <row r="46" spans="2:3">
      <c r="B46" s="1327" t="s">
        <v>1763</v>
      </c>
      <c r="C46" s="1318">
        <v>2185</v>
      </c>
    </row>
    <row r="47" spans="2:3">
      <c r="B47" s="1327" t="s">
        <v>1764</v>
      </c>
      <c r="C47" s="1318">
        <v>0</v>
      </c>
    </row>
    <row r="48" spans="2:3">
      <c r="B48" s="1327" t="s">
        <v>1765</v>
      </c>
      <c r="C48" s="2122">
        <v>0</v>
      </c>
    </row>
    <row r="49" spans="2:3">
      <c r="B49" s="1327" t="s">
        <v>1766</v>
      </c>
      <c r="C49" s="1318">
        <v>0</v>
      </c>
    </row>
    <row r="50" spans="2:3">
      <c r="B50" s="1327" t="s">
        <v>1767</v>
      </c>
      <c r="C50" s="1318">
        <v>-471</v>
      </c>
    </row>
    <row r="51" spans="2:3">
      <c r="B51" s="1687" t="s">
        <v>191</v>
      </c>
      <c r="C51" s="1096">
        <v>0</v>
      </c>
    </row>
    <row r="52" spans="2:3" ht="13.8" thickBot="1">
      <c r="B52" s="1762" t="s">
        <v>2856</v>
      </c>
      <c r="C52" s="1098">
        <v>60690</v>
      </c>
    </row>
    <row r="53" spans="2:3">
      <c r="B53" s="1663" t="s">
        <v>1762</v>
      </c>
      <c r="C53" s="1761">
        <v>2504</v>
      </c>
    </row>
    <row r="54" spans="2:3">
      <c r="B54" s="1327" t="s">
        <v>1763</v>
      </c>
      <c r="C54" s="1318">
        <v>-202</v>
      </c>
    </row>
    <row r="55" spans="2:3">
      <c r="B55" s="1327" t="s">
        <v>1764</v>
      </c>
      <c r="C55" s="1318">
        <v>0</v>
      </c>
    </row>
    <row r="56" spans="2:3">
      <c r="B56" s="1327" t="s">
        <v>1765</v>
      </c>
      <c r="C56" s="2122">
        <v>0</v>
      </c>
    </row>
    <row r="57" spans="2:3">
      <c r="B57" s="1327" t="s">
        <v>1766</v>
      </c>
      <c r="C57" s="1318">
        <v>0</v>
      </c>
    </row>
    <row r="58" spans="2:3">
      <c r="B58" s="1327" t="s">
        <v>1767</v>
      </c>
      <c r="C58" s="1318">
        <v>-1147</v>
      </c>
    </row>
    <row r="59" spans="2:3">
      <c r="B59" s="1687" t="s">
        <v>191</v>
      </c>
      <c r="C59" s="1096">
        <v>0</v>
      </c>
    </row>
    <row r="60" spans="2:3" ht="13.8" thickBot="1">
      <c r="B60" s="1762" t="s">
        <v>2896</v>
      </c>
      <c r="C60" s="1098">
        <v>61845</v>
      </c>
    </row>
    <row r="61" spans="2:3">
      <c r="B61" s="1663" t="s">
        <v>1762</v>
      </c>
      <c r="C61" s="1761">
        <v>3511</v>
      </c>
    </row>
    <row r="62" spans="2:3">
      <c r="B62" s="1327" t="s">
        <v>1763</v>
      </c>
      <c r="C62" s="1318">
        <v>-3236</v>
      </c>
    </row>
    <row r="63" spans="2:3">
      <c r="B63" s="1327" t="s">
        <v>1764</v>
      </c>
      <c r="C63" s="1318">
        <v>0</v>
      </c>
    </row>
    <row r="64" spans="2:3">
      <c r="B64" s="1327" t="s">
        <v>1765</v>
      </c>
      <c r="C64" s="2122">
        <v>0</v>
      </c>
    </row>
    <row r="65" spans="2:3">
      <c r="B65" s="1327" t="s">
        <v>1766</v>
      </c>
      <c r="C65" s="1318">
        <v>0</v>
      </c>
    </row>
    <row r="66" spans="2:3">
      <c r="B66" s="1327" t="s">
        <v>1767</v>
      </c>
      <c r="C66" s="1318">
        <v>-114</v>
      </c>
    </row>
    <row r="67" spans="2:3">
      <c r="B67" s="1687" t="s">
        <v>191</v>
      </c>
      <c r="C67" s="1096">
        <v>0</v>
      </c>
    </row>
    <row r="68" spans="2:3" ht="13.8" thickBot="1">
      <c r="B68" s="1762" t="s">
        <v>2928</v>
      </c>
      <c r="C68" s="1098">
        <v>62006</v>
      </c>
    </row>
    <row r="69" spans="2:3">
      <c r="B69" s="1663" t="s">
        <v>1762</v>
      </c>
      <c r="C69" s="1761">
        <v>2482</v>
      </c>
    </row>
    <row r="70" spans="2:3">
      <c r="B70" s="1327" t="s">
        <v>1763</v>
      </c>
      <c r="C70" s="1318">
        <v>-1007</v>
      </c>
    </row>
    <row r="71" spans="2:3">
      <c r="B71" s="1327" t="s">
        <v>1764</v>
      </c>
      <c r="C71" s="1318">
        <v>0</v>
      </c>
    </row>
    <row r="72" spans="2:3">
      <c r="B72" s="1327" t="s">
        <v>1765</v>
      </c>
      <c r="C72" s="2122">
        <v>0</v>
      </c>
    </row>
    <row r="73" spans="2:3">
      <c r="B73" s="1327" t="s">
        <v>1766</v>
      </c>
      <c r="C73" s="1318">
        <v>0</v>
      </c>
    </row>
    <row r="74" spans="2:3">
      <c r="B74" s="1327" t="s">
        <v>1767</v>
      </c>
      <c r="C74" s="1318">
        <v>302</v>
      </c>
    </row>
    <row r="75" spans="2:3">
      <c r="B75" s="1687" t="s">
        <v>191</v>
      </c>
      <c r="C75" s="1096">
        <v>0</v>
      </c>
    </row>
    <row r="76" spans="2:3" ht="13.8" thickBot="1">
      <c r="B76" s="1762" t="s">
        <v>2945</v>
      </c>
      <c r="C76" s="1098">
        <v>63784</v>
      </c>
    </row>
    <row r="77" spans="2:3">
      <c r="B77" s="1663" t="s">
        <v>1762</v>
      </c>
      <c r="C77" s="1761">
        <v>652.41505652848866</v>
      </c>
    </row>
    <row r="78" spans="2:3">
      <c r="B78" s="1327" t="s">
        <v>1763</v>
      </c>
      <c r="C78" s="1318">
        <v>1385.4636886928004</v>
      </c>
    </row>
    <row r="79" spans="2:3">
      <c r="B79" s="1327" t="s">
        <v>1764</v>
      </c>
      <c r="C79" s="1318">
        <v>-6374.7794924993295</v>
      </c>
    </row>
    <row r="80" spans="2:3">
      <c r="B80" s="1327" t="s">
        <v>1765</v>
      </c>
      <c r="C80" s="2122">
        <v>0</v>
      </c>
    </row>
    <row r="81" spans="2:3">
      <c r="B81" s="1327" t="s">
        <v>1766</v>
      </c>
      <c r="C81" s="1318">
        <v>0</v>
      </c>
    </row>
    <row r="82" spans="2:3">
      <c r="B82" s="1327" t="s">
        <v>1767</v>
      </c>
      <c r="C82" s="1318">
        <v>-1107.8913042627019</v>
      </c>
    </row>
    <row r="83" spans="2:3">
      <c r="B83" s="1687" t="s">
        <v>191</v>
      </c>
      <c r="C83" s="1096">
        <v>0</v>
      </c>
    </row>
    <row r="84" spans="2:3" ht="13.8" thickBot="1">
      <c r="B84" s="1762" t="s">
        <v>3253</v>
      </c>
      <c r="C84" s="1098">
        <v>58339.207948459254</v>
      </c>
    </row>
    <row r="85" spans="2:3">
      <c r="B85" s="1663" t="s">
        <v>1762</v>
      </c>
      <c r="C85" s="1761">
        <v>-1161</v>
      </c>
    </row>
    <row r="86" spans="2:3">
      <c r="B86" s="1327" t="s">
        <v>1763</v>
      </c>
      <c r="C86" s="1318">
        <v>5730</v>
      </c>
    </row>
    <row r="87" spans="2:3">
      <c r="B87" s="1327" t="s">
        <v>1764</v>
      </c>
      <c r="C87" s="1318">
        <v>0</v>
      </c>
    </row>
    <row r="88" spans="2:3">
      <c r="B88" s="1327" t="s">
        <v>1765</v>
      </c>
      <c r="C88" s="2122">
        <v>0</v>
      </c>
    </row>
    <row r="89" spans="2:3">
      <c r="B89" s="1327" t="s">
        <v>1766</v>
      </c>
      <c r="C89" s="1318">
        <v>0</v>
      </c>
    </row>
    <row r="90" spans="2:3">
      <c r="B90" s="1327" t="s">
        <v>1767</v>
      </c>
      <c r="C90" s="1318">
        <v>-192</v>
      </c>
    </row>
    <row r="91" spans="2:3">
      <c r="B91" s="1687" t="s">
        <v>191</v>
      </c>
      <c r="C91" s="1096">
        <v>0</v>
      </c>
    </row>
    <row r="92" spans="2:3" ht="13.8" thickBot="1">
      <c r="B92" s="1762" t="s">
        <v>3263</v>
      </c>
      <c r="C92" s="1098">
        <v>62716</v>
      </c>
    </row>
    <row r="93" spans="2:3">
      <c r="B93" s="2459" t="s">
        <v>3270</v>
      </c>
      <c r="C93" s="2458"/>
    </row>
    <row r="94" spans="2:3">
      <c r="B94" s="1325" t="s">
        <v>1773</v>
      </c>
    </row>
    <row r="96" spans="2:3">
      <c r="B96" s="1325"/>
    </row>
  </sheetData>
  <hyperlinks>
    <hyperlink ref="C2:H2" location="Índice!C32" display="Abordagem padronizada – exposições e efeitos da mitigação do risco de crédito" xr:uid="{15E7A8E8-D716-4D6C-85F8-B14B06ED05AC}"/>
    <hyperlink ref="B2" location="Contents!A1" display="CR6: IRB – Credit risk exposures by portfolio and PD range" xr:uid="{A91185EC-CB64-480A-ACD8-9EBD93ACF1B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3CE8-632D-4731-AA86-89B6FB956B86}">
  <sheetPr codeName="Planilha39">
    <tabColor rgb="FFFF7800"/>
  </sheetPr>
  <dimension ref="A1:AG34"/>
  <sheetViews>
    <sheetView showGridLines="0" topLeftCell="B2" zoomScale="80" zoomScaleNormal="80" workbookViewId="0">
      <selection activeCell="M44" sqref="M44"/>
    </sheetView>
  </sheetViews>
  <sheetFormatPr defaultColWidth="9.21875" defaultRowHeight="13.2"/>
  <cols>
    <col min="1" max="1" width="76" style="1118" hidden="1" customWidth="1"/>
    <col min="2" max="2" width="23" style="1118" customWidth="1"/>
    <col min="3" max="3" width="22" style="1290" customWidth="1"/>
    <col min="4" max="4" width="14.77734375" style="1118" customWidth="1"/>
    <col min="5" max="6" width="17.44140625" style="1118" customWidth="1"/>
    <col min="7" max="8" width="13.77734375" style="1118" customWidth="1"/>
    <col min="9" max="9" width="17" style="1118" customWidth="1"/>
    <col min="10" max="10" width="22.77734375" style="1118" customWidth="1"/>
    <col min="11" max="11" width="19.44140625" style="1760" customWidth="1"/>
    <col min="12" max="12" width="2.21875" style="1118" customWidth="1"/>
    <col min="13" max="13" width="22" style="1290" customWidth="1"/>
    <col min="14" max="14" width="14.77734375" style="1118" customWidth="1"/>
    <col min="15" max="16" width="17.44140625" style="1118" customWidth="1"/>
    <col min="17" max="18" width="13.77734375" style="1118" customWidth="1"/>
    <col min="19" max="19" width="17" style="1118" customWidth="1"/>
    <col min="20" max="20" width="22.77734375" style="1118" customWidth="1"/>
    <col min="21" max="21" width="19.44140625" style="1760" customWidth="1"/>
    <col min="22" max="22" width="2.21875" style="1118" customWidth="1"/>
    <col min="23" max="23" width="22" style="1290" customWidth="1"/>
    <col min="24" max="24" width="14.77734375" style="1118" customWidth="1"/>
    <col min="25" max="26" width="17.44140625" style="1118" customWidth="1"/>
    <col min="27" max="28" width="13.77734375" style="1118" customWidth="1"/>
    <col min="29" max="29" width="17" style="1118" customWidth="1"/>
    <col min="30" max="30" width="22.77734375" style="1118" customWidth="1"/>
    <col min="31" max="31" width="19.44140625" style="1760" customWidth="1"/>
    <col min="32" max="32" width="11.21875" style="1118" bestFit="1" customWidth="1"/>
    <col min="33" max="33" width="13.44140625" style="1118" bestFit="1" customWidth="1"/>
    <col min="34" max="16384" width="9.21875" style="1118"/>
  </cols>
  <sheetData>
    <row r="1" spans="1:33" s="1209" customFormat="1" ht="1.5" hidden="1" customHeight="1">
      <c r="A1" s="1324"/>
      <c r="B1" s="1210"/>
      <c r="C1" s="1210"/>
      <c r="D1" s="1211"/>
      <c r="E1" s="1211"/>
      <c r="F1" s="1211"/>
      <c r="G1" s="1211"/>
      <c r="H1" s="1211"/>
      <c r="K1" s="1727"/>
      <c r="M1" s="1210"/>
      <c r="N1" s="1211"/>
      <c r="O1" s="1211"/>
      <c r="P1" s="1211"/>
      <c r="Q1" s="1211"/>
      <c r="R1" s="1211"/>
      <c r="U1" s="1727"/>
      <c r="W1" s="1210"/>
      <c r="X1" s="1211"/>
      <c r="Y1" s="1211"/>
      <c r="Z1" s="1211"/>
      <c r="AA1" s="1211"/>
      <c r="AB1" s="1211"/>
      <c r="AE1" s="1727"/>
    </row>
    <row r="2" spans="1:33" ht="16.2">
      <c r="B2" s="1645" t="s">
        <v>1774</v>
      </c>
      <c r="C2" s="1728"/>
      <c r="D2" s="1645"/>
      <c r="E2" s="1645"/>
      <c r="F2" s="1645"/>
      <c r="G2" s="1645"/>
      <c r="H2" s="1645"/>
      <c r="I2" s="1645"/>
      <c r="J2" s="1645"/>
      <c r="K2" s="1729"/>
      <c r="L2" s="1645"/>
      <c r="M2" s="1728"/>
      <c r="N2" s="1645"/>
      <c r="O2" s="1645"/>
      <c r="P2" s="1645"/>
      <c r="Q2" s="1645"/>
      <c r="R2" s="1645"/>
      <c r="S2" s="1645"/>
      <c r="T2" s="1645"/>
      <c r="U2" s="1729"/>
      <c r="V2" s="1645"/>
      <c r="W2" s="1728"/>
      <c r="X2" s="1645"/>
      <c r="Y2" s="1645"/>
      <c r="Z2" s="1645"/>
      <c r="AA2" s="1645"/>
      <c r="AB2" s="1645"/>
      <c r="AC2" s="1645"/>
      <c r="AD2" s="1645"/>
      <c r="AE2" s="1729"/>
      <c r="AF2" s="2362"/>
      <c r="AG2" s="2362"/>
    </row>
    <row r="3" spans="1:33" ht="13.8" thickBot="1">
      <c r="B3" s="1085" t="s">
        <v>65</v>
      </c>
      <c r="C3" s="1328"/>
      <c r="D3" s="1328"/>
      <c r="E3" s="1328"/>
      <c r="F3" s="1328"/>
      <c r="G3" s="1328"/>
      <c r="H3" s="1328"/>
      <c r="I3" s="1328"/>
      <c r="J3" s="1328"/>
      <c r="K3" s="1730" t="s">
        <v>2942</v>
      </c>
      <c r="L3" s="1731"/>
      <c r="M3" s="1328"/>
      <c r="N3" s="1328"/>
      <c r="O3" s="1328"/>
      <c r="P3" s="1328"/>
      <c r="Q3" s="1328"/>
      <c r="R3" s="1328"/>
      <c r="S3" s="1328"/>
      <c r="T3" s="1328"/>
      <c r="U3" s="1730" t="s">
        <v>66</v>
      </c>
      <c r="V3" s="1731"/>
      <c r="W3" s="1328"/>
      <c r="X3" s="1328"/>
      <c r="Y3" s="1328"/>
      <c r="Z3" s="1328"/>
      <c r="AA3" s="1328"/>
      <c r="AB3" s="1328"/>
      <c r="AC3" s="1328"/>
      <c r="AD3" s="1328"/>
      <c r="AE3" s="1730" t="s">
        <v>70</v>
      </c>
      <c r="AF3" s="1731"/>
      <c r="AG3" s="1732"/>
    </row>
    <row r="4" spans="1:33" s="1733" customFormat="1" ht="18" customHeight="1">
      <c r="B4" s="2532" t="s">
        <v>1514</v>
      </c>
      <c r="C4" s="2534" t="s">
        <v>1775</v>
      </c>
      <c r="D4" s="2534" t="s">
        <v>1776</v>
      </c>
      <c r="E4" s="2534" t="s">
        <v>1777</v>
      </c>
      <c r="F4" s="2534" t="s">
        <v>1778</v>
      </c>
      <c r="G4" s="2527" t="s">
        <v>1728</v>
      </c>
      <c r="H4" s="2527"/>
      <c r="I4" s="2534" t="s">
        <v>1779</v>
      </c>
      <c r="J4" s="2534" t="s">
        <v>1780</v>
      </c>
      <c r="K4" s="2530" t="s">
        <v>1781</v>
      </c>
      <c r="L4" s="1734"/>
      <c r="M4" s="2534" t="s">
        <v>1775</v>
      </c>
      <c r="N4" s="2534" t="s">
        <v>1776</v>
      </c>
      <c r="O4" s="2534" t="s">
        <v>1777</v>
      </c>
      <c r="P4" s="2534" t="s">
        <v>1778</v>
      </c>
      <c r="Q4" s="2527" t="s">
        <v>1728</v>
      </c>
      <c r="R4" s="2527"/>
      <c r="S4" s="2534" t="s">
        <v>1779</v>
      </c>
      <c r="T4" s="2534" t="s">
        <v>1780</v>
      </c>
      <c r="U4" s="2530" t="s">
        <v>1781</v>
      </c>
      <c r="V4" s="1734"/>
      <c r="W4" s="2534" t="s">
        <v>1775</v>
      </c>
      <c r="X4" s="2534" t="s">
        <v>1776</v>
      </c>
      <c r="Y4" s="2534" t="s">
        <v>1777</v>
      </c>
      <c r="Z4" s="2534" t="s">
        <v>1778</v>
      </c>
      <c r="AA4" s="2527" t="s">
        <v>1728</v>
      </c>
      <c r="AB4" s="2527"/>
      <c r="AC4" s="2534" t="s">
        <v>1779</v>
      </c>
      <c r="AD4" s="2534" t="s">
        <v>1780</v>
      </c>
      <c r="AE4" s="2530" t="s">
        <v>1781</v>
      </c>
      <c r="AF4" s="1734"/>
      <c r="AG4" s="1735"/>
    </row>
    <row r="5" spans="1:33" s="1227" customFormat="1" ht="27" thickBot="1">
      <c r="B5" s="2533"/>
      <c r="C5" s="2535"/>
      <c r="D5" s="2535"/>
      <c r="E5" s="2535"/>
      <c r="F5" s="2535"/>
      <c r="G5" s="1736" t="s">
        <v>1782</v>
      </c>
      <c r="H5" s="1736" t="s">
        <v>1783</v>
      </c>
      <c r="I5" s="2535"/>
      <c r="J5" s="2535"/>
      <c r="K5" s="2531"/>
      <c r="L5" s="1734"/>
      <c r="M5" s="2535"/>
      <c r="N5" s="2535"/>
      <c r="O5" s="2535"/>
      <c r="P5" s="2535"/>
      <c r="Q5" s="1736" t="s">
        <v>1782</v>
      </c>
      <c r="R5" s="1736" t="s">
        <v>1783</v>
      </c>
      <c r="S5" s="2535"/>
      <c r="T5" s="2535"/>
      <c r="U5" s="2531"/>
      <c r="V5" s="1734"/>
      <c r="W5" s="2535"/>
      <c r="X5" s="2535"/>
      <c r="Y5" s="2535"/>
      <c r="Z5" s="2535"/>
      <c r="AA5" s="1736" t="s">
        <v>1782</v>
      </c>
      <c r="AB5" s="1736" t="s">
        <v>1783</v>
      </c>
      <c r="AC5" s="2535"/>
      <c r="AD5" s="2535"/>
      <c r="AE5" s="2531"/>
      <c r="AF5" s="1734"/>
      <c r="AG5" s="1735"/>
    </row>
    <row r="6" spans="1:33">
      <c r="A6" s="1118">
        <v>2</v>
      </c>
      <c r="B6" s="2536" t="s">
        <v>1733</v>
      </c>
      <c r="C6" s="1737" t="s">
        <v>1734</v>
      </c>
      <c r="D6" s="1731">
        <v>0</v>
      </c>
      <c r="E6" s="2358">
        <v>8.0000000000000004E-4</v>
      </c>
      <c r="F6" s="2358">
        <v>8.9999999999999998E-4</v>
      </c>
      <c r="G6" s="1731">
        <v>204</v>
      </c>
      <c r="H6" s="1731">
        <v>203</v>
      </c>
      <c r="I6" s="1731">
        <v>4</v>
      </c>
      <c r="J6" s="1731">
        <v>1</v>
      </c>
      <c r="K6" s="2358">
        <v>1.8E-3</v>
      </c>
      <c r="M6" s="1737" t="s">
        <v>1734</v>
      </c>
      <c r="N6" s="1738">
        <v>0</v>
      </c>
      <c r="O6" s="1739">
        <v>1E-3</v>
      </c>
      <c r="P6" s="1739">
        <v>8.9999999999999998E-4</v>
      </c>
      <c r="Q6" s="1731">
        <v>554</v>
      </c>
      <c r="R6" s="1740">
        <v>204</v>
      </c>
      <c r="S6" s="1118">
        <v>3</v>
      </c>
      <c r="T6" s="1738">
        <v>0</v>
      </c>
      <c r="U6" s="1741">
        <v>1.1999999999999999E-3</v>
      </c>
      <c r="W6" s="1737" t="s">
        <v>1734</v>
      </c>
      <c r="X6" s="1738">
        <v>0</v>
      </c>
      <c r="Y6" s="1739">
        <v>8.9999999999999998E-4</v>
      </c>
      <c r="Z6" s="1739">
        <v>1.1999999999999999E-3</v>
      </c>
      <c r="AA6" s="1731">
        <v>536</v>
      </c>
      <c r="AB6" s="1740">
        <v>554</v>
      </c>
      <c r="AC6" s="1118">
        <v>0</v>
      </c>
      <c r="AD6" s="1738">
        <v>0</v>
      </c>
      <c r="AE6" s="1741">
        <v>5.0000000000000001E-4</v>
      </c>
    </row>
    <row r="7" spans="1:33">
      <c r="A7" s="1118">
        <v>3</v>
      </c>
      <c r="B7" s="2537"/>
      <c r="C7" s="1737" t="s">
        <v>1735</v>
      </c>
      <c r="D7" s="1731">
        <v>0</v>
      </c>
      <c r="E7" s="2358">
        <v>1.8E-3</v>
      </c>
      <c r="F7" s="2358">
        <v>1.8E-3</v>
      </c>
      <c r="G7" s="1731">
        <v>347</v>
      </c>
      <c r="H7" s="1731">
        <v>314</v>
      </c>
      <c r="I7" s="1731">
        <v>3</v>
      </c>
      <c r="J7" s="1731">
        <v>1</v>
      </c>
      <c r="K7" s="2358">
        <v>2.3999999999999998E-3</v>
      </c>
      <c r="M7" s="1737" t="s">
        <v>1735</v>
      </c>
      <c r="N7" s="1738">
        <v>0</v>
      </c>
      <c r="O7" s="1739">
        <v>1.8E-3</v>
      </c>
      <c r="P7" s="1739">
        <v>1.8E-3</v>
      </c>
      <c r="Q7" s="1731">
        <v>616</v>
      </c>
      <c r="R7" s="1740">
        <v>347</v>
      </c>
      <c r="S7" s="1118">
        <v>3</v>
      </c>
      <c r="T7" s="1738">
        <v>1</v>
      </c>
      <c r="U7" s="1741">
        <v>3.0999999999999999E-3</v>
      </c>
      <c r="W7" s="1737" t="s">
        <v>1735</v>
      </c>
      <c r="X7" s="1738">
        <v>0</v>
      </c>
      <c r="Y7" s="1739">
        <v>2.3E-3</v>
      </c>
      <c r="Z7" s="1739">
        <v>2.3999999999999998E-3</v>
      </c>
      <c r="AA7" s="1731">
        <v>633</v>
      </c>
      <c r="AB7" s="1740">
        <v>617</v>
      </c>
      <c r="AC7" s="1118">
        <v>0</v>
      </c>
      <c r="AD7" s="1738">
        <v>0</v>
      </c>
      <c r="AE7" s="1741">
        <v>1.6999999999999999E-3</v>
      </c>
    </row>
    <row r="8" spans="1:33">
      <c r="A8" s="1118">
        <v>4</v>
      </c>
      <c r="B8" s="2537"/>
      <c r="C8" s="1737" t="s">
        <v>1736</v>
      </c>
      <c r="D8" s="1731">
        <v>0</v>
      </c>
      <c r="E8" s="2358">
        <v>3.0999999999999999E-3</v>
      </c>
      <c r="F8" s="2358">
        <v>3.2000000000000002E-3</v>
      </c>
      <c r="G8" s="1731">
        <v>1345</v>
      </c>
      <c r="H8" s="1731">
        <v>1433</v>
      </c>
      <c r="I8" s="1731">
        <v>58</v>
      </c>
      <c r="J8" s="1731">
        <v>2</v>
      </c>
      <c r="K8" s="2358">
        <v>4.7999999999999996E-3</v>
      </c>
      <c r="M8" s="1737" t="s">
        <v>1736</v>
      </c>
      <c r="N8" s="1738">
        <v>0</v>
      </c>
      <c r="O8" s="1739">
        <v>3.0999999999999999E-3</v>
      </c>
      <c r="P8" s="1739">
        <v>3.0999999999999999E-3</v>
      </c>
      <c r="Q8" s="1731">
        <v>931</v>
      </c>
      <c r="R8" s="1740">
        <v>1345</v>
      </c>
      <c r="S8" s="1118">
        <v>14</v>
      </c>
      <c r="T8" s="1738">
        <v>1</v>
      </c>
      <c r="U8" s="1741">
        <v>3.8E-3</v>
      </c>
      <c r="W8" s="1737" t="s">
        <v>1736</v>
      </c>
      <c r="X8" s="1738">
        <v>0</v>
      </c>
      <c r="Y8" s="1739">
        <v>3.8999999999999998E-3</v>
      </c>
      <c r="Z8" s="1739">
        <v>4.0000000000000001E-3</v>
      </c>
      <c r="AA8" s="1731">
        <v>625</v>
      </c>
      <c r="AB8" s="1740">
        <v>931</v>
      </c>
      <c r="AC8" s="1118">
        <v>0</v>
      </c>
      <c r="AD8" s="1738">
        <v>0</v>
      </c>
      <c r="AE8" s="1741">
        <v>2.5000000000000001E-3</v>
      </c>
    </row>
    <row r="9" spans="1:33">
      <c r="A9" s="1118">
        <v>6</v>
      </c>
      <c r="B9" s="2537"/>
      <c r="C9" s="1737" t="s">
        <v>1737</v>
      </c>
      <c r="D9" s="1731">
        <v>0</v>
      </c>
      <c r="E9" s="2358">
        <v>5.7000000000000002E-3</v>
      </c>
      <c r="F9" s="2358">
        <v>5.7999999999999996E-3</v>
      </c>
      <c r="G9" s="1731">
        <v>962</v>
      </c>
      <c r="H9" s="1731">
        <v>577</v>
      </c>
      <c r="I9" s="1731">
        <v>19</v>
      </c>
      <c r="J9" s="1731">
        <v>2</v>
      </c>
      <c r="K9" s="2358">
        <v>2.5999999999999999E-3</v>
      </c>
      <c r="M9" s="1737" t="s">
        <v>1737</v>
      </c>
      <c r="N9" s="1742">
        <v>0</v>
      </c>
      <c r="O9" s="1739">
        <v>5.4999999999999997E-3</v>
      </c>
      <c r="P9" s="1739">
        <v>5.7999999999999996E-3</v>
      </c>
      <c r="Q9" s="1743">
        <v>970</v>
      </c>
      <c r="R9" s="1740">
        <v>962</v>
      </c>
      <c r="S9" s="1118">
        <v>14</v>
      </c>
      <c r="T9" s="1738">
        <v>1</v>
      </c>
      <c r="U9" s="1744">
        <v>4.5999999999999999E-3</v>
      </c>
      <c r="W9" s="1737" t="s">
        <v>1737</v>
      </c>
      <c r="X9" s="1742">
        <v>0</v>
      </c>
      <c r="Y9" s="1739">
        <v>7.3000000000000001E-3</v>
      </c>
      <c r="Z9" s="1739">
        <v>7.4000000000000003E-3</v>
      </c>
      <c r="AA9" s="1743">
        <v>721</v>
      </c>
      <c r="AB9" s="1740">
        <v>970</v>
      </c>
      <c r="AC9" s="1118">
        <v>3</v>
      </c>
      <c r="AD9" s="1738">
        <v>0</v>
      </c>
      <c r="AE9" s="1744">
        <v>2.5000000000000001E-3</v>
      </c>
    </row>
    <row r="10" spans="1:33">
      <c r="A10" s="1118">
        <v>7</v>
      </c>
      <c r="B10" s="2537"/>
      <c r="C10" s="1737" t="s">
        <v>1738</v>
      </c>
      <c r="D10" s="1731">
        <v>0</v>
      </c>
      <c r="E10" s="2358">
        <v>1.3299999999999999E-2</v>
      </c>
      <c r="F10" s="2358">
        <v>1.37E-2</v>
      </c>
      <c r="G10" s="1731">
        <v>1364</v>
      </c>
      <c r="H10" s="1731">
        <v>1489</v>
      </c>
      <c r="I10" s="1731">
        <v>86</v>
      </c>
      <c r="J10" s="1731">
        <v>1</v>
      </c>
      <c r="K10" s="2358">
        <v>1.35E-2</v>
      </c>
      <c r="M10" s="1737" t="s">
        <v>1738</v>
      </c>
      <c r="N10" s="1742">
        <v>0</v>
      </c>
      <c r="O10" s="1739">
        <v>1.29E-2</v>
      </c>
      <c r="P10" s="1739">
        <v>1.34E-2</v>
      </c>
      <c r="Q10" s="1743">
        <v>752</v>
      </c>
      <c r="R10" s="1740">
        <v>1364</v>
      </c>
      <c r="S10" s="1118">
        <v>29</v>
      </c>
      <c r="T10" s="1738">
        <v>2</v>
      </c>
      <c r="U10" s="1744">
        <v>1.0200000000000001E-2</v>
      </c>
      <c r="W10" s="1737" t="s">
        <v>1738</v>
      </c>
      <c r="X10" s="1742">
        <v>0</v>
      </c>
      <c r="Y10" s="1739">
        <v>1.3599999999999999E-2</v>
      </c>
      <c r="Z10" s="1739">
        <v>1.3599999999999999E-2</v>
      </c>
      <c r="AA10" s="1743">
        <v>495</v>
      </c>
      <c r="AB10" s="1740">
        <v>754</v>
      </c>
      <c r="AC10" s="1118">
        <v>4</v>
      </c>
      <c r="AD10" s="1738">
        <v>0</v>
      </c>
      <c r="AE10" s="1744">
        <v>1.95E-2</v>
      </c>
    </row>
    <row r="11" spans="1:33">
      <c r="A11" s="1118">
        <v>8</v>
      </c>
      <c r="B11" s="2537"/>
      <c r="C11" s="1737" t="s">
        <v>1739</v>
      </c>
      <c r="D11" s="1731">
        <v>0</v>
      </c>
      <c r="E11" s="2358">
        <v>4.2700000000000002E-2</v>
      </c>
      <c r="F11" s="2358">
        <v>4.3700000000000003E-2</v>
      </c>
      <c r="G11" s="1731">
        <v>461</v>
      </c>
      <c r="H11" s="1731">
        <v>457</v>
      </c>
      <c r="I11" s="1731">
        <v>78</v>
      </c>
      <c r="J11" s="1731">
        <v>3</v>
      </c>
      <c r="K11" s="2358">
        <v>2.24E-2</v>
      </c>
      <c r="M11" s="1737" t="s">
        <v>1739</v>
      </c>
      <c r="N11" s="1738">
        <v>0</v>
      </c>
      <c r="O11" s="1739">
        <v>4.3400000000000001E-2</v>
      </c>
      <c r="P11" s="1739">
        <v>4.65E-2</v>
      </c>
      <c r="Q11" s="1731">
        <v>475</v>
      </c>
      <c r="R11" s="1740">
        <v>461</v>
      </c>
      <c r="S11" s="1118">
        <v>13</v>
      </c>
      <c r="T11" s="1738">
        <v>4</v>
      </c>
      <c r="U11" s="1741">
        <v>2.1399999999999999E-2</v>
      </c>
      <c r="W11" s="1737" t="s">
        <v>1739</v>
      </c>
      <c r="X11" s="1738">
        <v>0</v>
      </c>
      <c r="Y11" s="1739">
        <v>3.1099999999999999E-2</v>
      </c>
      <c r="Z11" s="1739">
        <v>3.3599999999999998E-2</v>
      </c>
      <c r="AA11" s="1731">
        <v>524</v>
      </c>
      <c r="AB11" s="1740">
        <v>472</v>
      </c>
      <c r="AC11" s="1118">
        <v>5</v>
      </c>
      <c r="AD11" s="1738">
        <v>0</v>
      </c>
      <c r="AE11" s="1741">
        <v>3.1399999999999997E-2</v>
      </c>
    </row>
    <row r="12" spans="1:33">
      <c r="A12" s="1118">
        <v>9</v>
      </c>
      <c r="B12" s="2537"/>
      <c r="C12" s="1737" t="s">
        <v>1740</v>
      </c>
      <c r="D12" s="1731">
        <v>0</v>
      </c>
      <c r="E12" s="2358">
        <v>0.3</v>
      </c>
      <c r="F12" s="2358">
        <v>0.28199999999999997</v>
      </c>
      <c r="G12" s="1731">
        <v>186</v>
      </c>
      <c r="H12" s="1731">
        <v>359</v>
      </c>
      <c r="I12" s="1731">
        <v>89</v>
      </c>
      <c r="J12" s="1731">
        <v>4</v>
      </c>
      <c r="K12" s="2358">
        <v>0.1173</v>
      </c>
      <c r="M12" s="1737" t="s">
        <v>1740</v>
      </c>
      <c r="N12" s="1738">
        <v>0</v>
      </c>
      <c r="O12" s="1739">
        <v>0.32190000000000002</v>
      </c>
      <c r="P12" s="1739">
        <v>0.3095</v>
      </c>
      <c r="Q12" s="1731">
        <v>93</v>
      </c>
      <c r="R12" s="1740">
        <v>186</v>
      </c>
      <c r="S12" s="1118">
        <v>18</v>
      </c>
      <c r="T12" s="1738">
        <v>2</v>
      </c>
      <c r="U12" s="1741">
        <v>0.1182</v>
      </c>
      <c r="W12" s="1737" t="s">
        <v>1740</v>
      </c>
      <c r="X12" s="1738">
        <v>0</v>
      </c>
      <c r="Y12" s="1739">
        <v>0.38740000000000002</v>
      </c>
      <c r="Z12" s="1739">
        <v>0.36449999999999999</v>
      </c>
      <c r="AA12" s="1731">
        <v>70</v>
      </c>
      <c r="AB12" s="1740">
        <v>93</v>
      </c>
      <c r="AC12" s="1118">
        <v>15</v>
      </c>
      <c r="AD12" s="1738">
        <v>0</v>
      </c>
      <c r="AE12" s="1741">
        <v>0.2374</v>
      </c>
    </row>
    <row r="13" spans="1:33">
      <c r="A13" s="1118">
        <v>13</v>
      </c>
      <c r="B13" s="2537"/>
      <c r="C13" s="1745" t="s">
        <v>1741</v>
      </c>
      <c r="D13" s="1731">
        <v>0</v>
      </c>
      <c r="E13" s="2358">
        <v>1</v>
      </c>
      <c r="F13" s="2358">
        <v>1</v>
      </c>
      <c r="G13" s="1731">
        <v>211</v>
      </c>
      <c r="H13" s="1731">
        <v>418</v>
      </c>
      <c r="I13" s="1731">
        <v>0</v>
      </c>
      <c r="J13" s="1731">
        <v>0</v>
      </c>
      <c r="K13" s="1731">
        <v>0</v>
      </c>
      <c r="M13" s="1745" t="s">
        <v>1741</v>
      </c>
      <c r="N13" s="1738">
        <v>0</v>
      </c>
      <c r="O13" s="1739">
        <v>1</v>
      </c>
      <c r="P13" s="1739">
        <v>1</v>
      </c>
      <c r="Q13" s="1731">
        <v>94</v>
      </c>
      <c r="R13" s="1740">
        <v>211</v>
      </c>
      <c r="S13" s="1118">
        <v>0</v>
      </c>
      <c r="T13" s="1738">
        <v>0</v>
      </c>
      <c r="U13" s="1741">
        <v>0</v>
      </c>
      <c r="W13" s="1745" t="s">
        <v>1741</v>
      </c>
      <c r="X13" s="1738">
        <v>0</v>
      </c>
      <c r="Y13" s="1739">
        <v>1</v>
      </c>
      <c r="Z13" s="1739">
        <v>1</v>
      </c>
      <c r="AA13" s="1731">
        <v>54</v>
      </c>
      <c r="AB13" s="1740">
        <v>94</v>
      </c>
      <c r="AC13" s="1118">
        <v>0</v>
      </c>
      <c r="AD13" s="1738">
        <v>0</v>
      </c>
      <c r="AE13" s="1741">
        <v>0</v>
      </c>
    </row>
    <row r="14" spans="1:33">
      <c r="A14" s="1118">
        <v>14</v>
      </c>
      <c r="B14" s="1746" t="s">
        <v>144</v>
      </c>
      <c r="C14" s="1747"/>
      <c r="D14" s="2359"/>
      <c r="E14" s="2359" t="s">
        <v>1365</v>
      </c>
      <c r="F14" s="2359" t="s">
        <v>1365</v>
      </c>
      <c r="G14" s="2359">
        <v>5080</v>
      </c>
      <c r="H14" s="2359">
        <v>5250</v>
      </c>
      <c r="I14" s="2359">
        <v>337</v>
      </c>
      <c r="J14" s="2359">
        <v>14</v>
      </c>
      <c r="K14" s="2360">
        <v>1.4999999999999999E-2</v>
      </c>
      <c r="M14" s="1747"/>
      <c r="N14" s="1748">
        <v>0</v>
      </c>
      <c r="O14" s="1749">
        <v>2.3E-2</v>
      </c>
      <c r="P14" s="1749">
        <v>6.2799999999999995E-2</v>
      </c>
      <c r="Q14" s="1748">
        <v>4485</v>
      </c>
      <c r="R14" s="1748">
        <v>5080</v>
      </c>
      <c r="S14" s="1750">
        <v>94</v>
      </c>
      <c r="T14" s="1748">
        <v>11</v>
      </c>
      <c r="U14" s="1751">
        <v>1.67E-2</v>
      </c>
      <c r="W14" s="1747"/>
      <c r="X14" s="1748">
        <v>0</v>
      </c>
      <c r="Y14" s="1749">
        <v>1.3899999999999999E-2</v>
      </c>
      <c r="Z14" s="1749">
        <v>3.73E-2</v>
      </c>
      <c r="AA14" s="1748">
        <v>3658</v>
      </c>
      <c r="AB14" s="1748">
        <v>4485</v>
      </c>
      <c r="AC14" s="1750">
        <v>27</v>
      </c>
      <c r="AD14" s="1748">
        <v>0</v>
      </c>
      <c r="AE14" s="1751">
        <v>2.5000000000000001E-2</v>
      </c>
    </row>
    <row r="15" spans="1:33">
      <c r="B15" s="2538" t="s">
        <v>1742</v>
      </c>
      <c r="C15" s="1737" t="s">
        <v>1734</v>
      </c>
      <c r="D15" s="1731">
        <v>0</v>
      </c>
      <c r="E15" s="1731">
        <v>0</v>
      </c>
      <c r="F15" s="1731">
        <v>0</v>
      </c>
      <c r="G15" s="1731">
        <v>0</v>
      </c>
      <c r="H15" s="1731">
        <v>0</v>
      </c>
      <c r="I15" s="1731">
        <v>0</v>
      </c>
      <c r="J15" s="1731">
        <v>0</v>
      </c>
      <c r="K15" s="1731">
        <v>0</v>
      </c>
      <c r="M15" s="1737" t="s">
        <v>1734</v>
      </c>
      <c r="N15" s="1738">
        <v>0</v>
      </c>
      <c r="O15" s="1739">
        <v>0</v>
      </c>
      <c r="P15" s="1739">
        <v>0</v>
      </c>
      <c r="Q15" s="1731">
        <v>0</v>
      </c>
      <c r="R15" s="1740">
        <v>0</v>
      </c>
      <c r="S15" s="1118">
        <v>0</v>
      </c>
      <c r="T15" s="1738">
        <v>0</v>
      </c>
      <c r="U15" s="1741">
        <v>0</v>
      </c>
      <c r="W15" s="1737" t="s">
        <v>1734</v>
      </c>
      <c r="X15" s="1738">
        <v>0</v>
      </c>
      <c r="Y15" s="1739">
        <v>0</v>
      </c>
      <c r="Z15" s="1739">
        <v>0</v>
      </c>
      <c r="AA15" s="1731">
        <v>0</v>
      </c>
      <c r="AB15" s="1740">
        <v>0</v>
      </c>
      <c r="AC15" s="1118">
        <v>0</v>
      </c>
      <c r="AD15" s="1738">
        <v>0</v>
      </c>
      <c r="AE15" s="1741">
        <v>0</v>
      </c>
    </row>
    <row r="16" spans="1:33">
      <c r="B16" s="2537"/>
      <c r="C16" s="1737" t="s">
        <v>1735</v>
      </c>
      <c r="D16" s="1731">
        <v>0</v>
      </c>
      <c r="E16" s="1731">
        <v>0</v>
      </c>
      <c r="F16" s="1731">
        <v>0</v>
      </c>
      <c r="G16" s="1731">
        <v>0</v>
      </c>
      <c r="H16" s="1731">
        <v>0</v>
      </c>
      <c r="I16" s="1731">
        <v>0</v>
      </c>
      <c r="J16" s="1731">
        <v>0</v>
      </c>
      <c r="K16" s="1731">
        <v>0</v>
      </c>
      <c r="M16" s="1737" t="s">
        <v>1735</v>
      </c>
      <c r="N16" s="1738">
        <v>0</v>
      </c>
      <c r="O16" s="1739">
        <v>0</v>
      </c>
      <c r="P16" s="1739">
        <v>0</v>
      </c>
      <c r="Q16" s="1731">
        <v>2</v>
      </c>
      <c r="R16" s="1740">
        <v>0</v>
      </c>
      <c r="S16" s="1118">
        <v>0</v>
      </c>
      <c r="T16" s="1738">
        <v>0</v>
      </c>
      <c r="U16" s="1741">
        <v>0</v>
      </c>
      <c r="W16" s="1737" t="s">
        <v>1735</v>
      </c>
      <c r="X16" s="1738">
        <v>0</v>
      </c>
      <c r="Y16" s="1739">
        <v>2.3E-3</v>
      </c>
      <c r="Z16" s="1739">
        <v>2.3999999999999998E-3</v>
      </c>
      <c r="AA16" s="1731">
        <v>0</v>
      </c>
      <c r="AB16" s="1740">
        <v>2</v>
      </c>
      <c r="AC16" s="1118">
        <v>0</v>
      </c>
      <c r="AD16" s="1738">
        <v>0</v>
      </c>
      <c r="AE16" s="1741">
        <v>0</v>
      </c>
    </row>
    <row r="17" spans="1:33">
      <c r="B17" s="2537"/>
      <c r="C17" s="1737" t="s">
        <v>1736</v>
      </c>
      <c r="D17" s="1731">
        <v>0</v>
      </c>
      <c r="E17" s="1731">
        <v>0</v>
      </c>
      <c r="F17" s="1731">
        <v>0</v>
      </c>
      <c r="G17" s="1731">
        <v>4</v>
      </c>
      <c r="H17" s="1731">
        <v>0</v>
      </c>
      <c r="I17" s="1731">
        <v>0</v>
      </c>
      <c r="J17" s="1731">
        <v>0</v>
      </c>
      <c r="K17" s="1731">
        <v>0</v>
      </c>
      <c r="M17" s="1737" t="s">
        <v>1736</v>
      </c>
      <c r="N17" s="1738">
        <v>0</v>
      </c>
      <c r="O17" s="1739">
        <v>3.3E-3</v>
      </c>
      <c r="P17" s="1739">
        <v>3.3E-3</v>
      </c>
      <c r="Q17" s="1731">
        <v>7</v>
      </c>
      <c r="R17" s="1740">
        <v>4</v>
      </c>
      <c r="S17" s="1118">
        <v>0</v>
      </c>
      <c r="T17" s="1738">
        <v>0</v>
      </c>
      <c r="U17" s="1741">
        <v>0</v>
      </c>
      <c r="W17" s="1737" t="s">
        <v>1736</v>
      </c>
      <c r="X17" s="1738">
        <v>0</v>
      </c>
      <c r="Y17" s="1739">
        <v>4.0000000000000001E-3</v>
      </c>
      <c r="Z17" s="1739">
        <v>4.0000000000000001E-3</v>
      </c>
      <c r="AA17" s="1731">
        <v>0</v>
      </c>
      <c r="AB17" s="1740">
        <v>5</v>
      </c>
      <c r="AC17" s="1118">
        <v>0</v>
      </c>
      <c r="AD17" s="1738">
        <v>0</v>
      </c>
      <c r="AE17" s="1741">
        <v>0</v>
      </c>
    </row>
    <row r="18" spans="1:33">
      <c r="B18" s="2537"/>
      <c r="C18" s="1737" t="s">
        <v>1737</v>
      </c>
      <c r="D18" s="1731">
        <v>0</v>
      </c>
      <c r="E18" s="1731">
        <v>0</v>
      </c>
      <c r="F18" s="1731">
        <v>0</v>
      </c>
      <c r="G18" s="1731">
        <v>2</v>
      </c>
      <c r="H18" s="1731">
        <v>0</v>
      </c>
      <c r="I18" s="1731">
        <v>0</v>
      </c>
      <c r="J18" s="1731">
        <v>0</v>
      </c>
      <c r="K18" s="1731">
        <v>0</v>
      </c>
      <c r="M18" s="1737" t="s">
        <v>1737</v>
      </c>
      <c r="N18" s="1742">
        <v>0</v>
      </c>
      <c r="O18" s="1739">
        <v>5.7999999999999996E-3</v>
      </c>
      <c r="P18" s="1739">
        <v>5.7999999999999996E-3</v>
      </c>
      <c r="Q18" s="1743">
        <v>3</v>
      </c>
      <c r="R18" s="1740">
        <v>2</v>
      </c>
      <c r="S18" s="1118">
        <v>0</v>
      </c>
      <c r="T18" s="1738">
        <v>0</v>
      </c>
      <c r="U18" s="1744">
        <v>0</v>
      </c>
      <c r="W18" s="1737" t="s">
        <v>1737</v>
      </c>
      <c r="X18" s="1742">
        <v>0</v>
      </c>
      <c r="Y18" s="1739">
        <v>7.3000000000000001E-3</v>
      </c>
      <c r="Z18" s="1739">
        <v>7.4000000000000003E-3</v>
      </c>
      <c r="AA18" s="1743">
        <v>0</v>
      </c>
      <c r="AB18" s="1740">
        <v>3</v>
      </c>
      <c r="AC18" s="1118">
        <v>0</v>
      </c>
      <c r="AD18" s="1738">
        <v>0</v>
      </c>
      <c r="AE18" s="1744">
        <v>0</v>
      </c>
    </row>
    <row r="19" spans="1:33">
      <c r="B19" s="2537"/>
      <c r="C19" s="1737" t="s">
        <v>1738</v>
      </c>
      <c r="D19" s="1731">
        <v>0</v>
      </c>
      <c r="E19" s="1731">
        <v>0</v>
      </c>
      <c r="F19" s="1731">
        <v>0</v>
      </c>
      <c r="G19" s="1731">
        <v>4</v>
      </c>
      <c r="H19" s="1731">
        <v>0</v>
      </c>
      <c r="I19" s="1731">
        <v>2</v>
      </c>
      <c r="J19" s="1731">
        <v>0</v>
      </c>
      <c r="K19" s="1731">
        <v>0</v>
      </c>
      <c r="M19" s="1737" t="s">
        <v>1738</v>
      </c>
      <c r="N19" s="1742">
        <v>0</v>
      </c>
      <c r="O19" s="1739">
        <v>1.5800000000000002E-2</v>
      </c>
      <c r="P19" s="1739">
        <v>1.8499999999999999E-2</v>
      </c>
      <c r="Q19" s="1743">
        <v>1</v>
      </c>
      <c r="R19" s="1740">
        <v>4</v>
      </c>
      <c r="S19" s="1118">
        <v>0</v>
      </c>
      <c r="T19" s="1738">
        <v>0</v>
      </c>
      <c r="U19" s="1744">
        <v>0</v>
      </c>
      <c r="W19" s="1737" t="s">
        <v>1738</v>
      </c>
      <c r="X19" s="1742">
        <v>0</v>
      </c>
      <c r="Y19" s="1739">
        <v>1.3599999999999999E-2</v>
      </c>
      <c r="Z19" s="1739">
        <v>1.3599999999999999E-2</v>
      </c>
      <c r="AA19" s="1743">
        <v>0</v>
      </c>
      <c r="AB19" s="1740">
        <v>1</v>
      </c>
      <c r="AC19" s="1118">
        <v>0</v>
      </c>
      <c r="AD19" s="1738">
        <v>0</v>
      </c>
      <c r="AE19" s="1744">
        <v>0</v>
      </c>
    </row>
    <row r="20" spans="1:33">
      <c r="B20" s="2537"/>
      <c r="C20" s="1737" t="s">
        <v>1739</v>
      </c>
      <c r="D20" s="1731">
        <v>0</v>
      </c>
      <c r="E20" s="1731">
        <v>0</v>
      </c>
      <c r="F20" s="1731">
        <v>0</v>
      </c>
      <c r="G20" s="1731">
        <v>1</v>
      </c>
      <c r="H20" s="1731">
        <v>0</v>
      </c>
      <c r="I20" s="1731">
        <v>1</v>
      </c>
      <c r="J20" s="1731">
        <v>0</v>
      </c>
      <c r="K20" s="1731">
        <v>0</v>
      </c>
      <c r="M20" s="1737" t="s">
        <v>1739</v>
      </c>
      <c r="N20" s="1738">
        <v>0</v>
      </c>
      <c r="O20" s="1739">
        <v>3.0099999999999998E-2</v>
      </c>
      <c r="P20" s="1739">
        <v>3.0099999999999998E-2</v>
      </c>
      <c r="Q20" s="1731">
        <v>4</v>
      </c>
      <c r="R20" s="1740">
        <v>1</v>
      </c>
      <c r="S20" s="1118">
        <v>0</v>
      </c>
      <c r="T20" s="1738">
        <v>0</v>
      </c>
      <c r="U20" s="1741">
        <v>0</v>
      </c>
      <c r="W20" s="1737" t="s">
        <v>1739</v>
      </c>
      <c r="X20" s="1738">
        <v>0</v>
      </c>
      <c r="Y20" s="1739">
        <v>5.3499999999999999E-2</v>
      </c>
      <c r="Z20" s="1739">
        <v>0.05</v>
      </c>
      <c r="AA20" s="1731">
        <v>0</v>
      </c>
      <c r="AB20" s="1740">
        <v>4</v>
      </c>
      <c r="AC20" s="1118">
        <v>0</v>
      </c>
      <c r="AD20" s="1738">
        <v>0</v>
      </c>
      <c r="AE20" s="1741">
        <v>0</v>
      </c>
    </row>
    <row r="21" spans="1:33">
      <c r="B21" s="2537"/>
      <c r="C21" s="1737" t="s">
        <v>1740</v>
      </c>
      <c r="D21" s="1731">
        <v>0</v>
      </c>
      <c r="E21" s="1731">
        <v>0</v>
      </c>
      <c r="F21" s="1731">
        <v>0</v>
      </c>
      <c r="G21" s="1731">
        <v>0</v>
      </c>
      <c r="H21" s="1731">
        <v>0</v>
      </c>
      <c r="I21" s="1731">
        <v>1</v>
      </c>
      <c r="J21" s="1731">
        <v>1</v>
      </c>
      <c r="K21" s="1731">
        <v>0</v>
      </c>
      <c r="M21" s="1737" t="s">
        <v>1740</v>
      </c>
      <c r="N21" s="1738">
        <v>0</v>
      </c>
      <c r="O21" s="1739">
        <v>0</v>
      </c>
      <c r="P21" s="1739">
        <v>0</v>
      </c>
      <c r="Q21" s="1731">
        <v>1</v>
      </c>
      <c r="R21" s="1740">
        <v>0</v>
      </c>
      <c r="S21" s="1118">
        <v>0</v>
      </c>
      <c r="T21" s="1738">
        <v>0</v>
      </c>
      <c r="U21" s="1741">
        <v>0</v>
      </c>
      <c r="W21" s="1737" t="s">
        <v>1740</v>
      </c>
      <c r="X21" s="1738">
        <v>0</v>
      </c>
      <c r="Y21" s="1739">
        <v>0.5141</v>
      </c>
      <c r="Z21" s="1739">
        <v>0.51419999999999999</v>
      </c>
      <c r="AA21" s="1731">
        <v>0</v>
      </c>
      <c r="AB21" s="1740">
        <v>1</v>
      </c>
      <c r="AC21" s="1118">
        <v>0</v>
      </c>
      <c r="AD21" s="1738">
        <v>0</v>
      </c>
      <c r="AE21" s="1741">
        <v>0</v>
      </c>
    </row>
    <row r="22" spans="1:33">
      <c r="B22" s="2537"/>
      <c r="C22" s="1745" t="s">
        <v>1741</v>
      </c>
      <c r="D22" s="1731">
        <v>0</v>
      </c>
      <c r="E22" s="2358">
        <v>1</v>
      </c>
      <c r="F22" s="2358">
        <v>1</v>
      </c>
      <c r="G22" s="1731">
        <v>3</v>
      </c>
      <c r="H22" s="1731">
        <v>6</v>
      </c>
      <c r="I22" s="1731">
        <v>0</v>
      </c>
      <c r="J22" s="1731">
        <v>0</v>
      </c>
      <c r="K22" s="1731">
        <v>0</v>
      </c>
      <c r="M22" s="1745" t="s">
        <v>1741</v>
      </c>
      <c r="N22" s="1738">
        <v>0</v>
      </c>
      <c r="O22" s="1739">
        <v>1</v>
      </c>
      <c r="P22" s="1739">
        <v>1</v>
      </c>
      <c r="Q22" s="1731">
        <v>0</v>
      </c>
      <c r="R22" s="1740">
        <v>3</v>
      </c>
      <c r="S22" s="1118">
        <v>0</v>
      </c>
      <c r="T22" s="1738">
        <v>0</v>
      </c>
      <c r="U22" s="1741">
        <v>0</v>
      </c>
      <c r="W22" s="1745" t="s">
        <v>1741</v>
      </c>
      <c r="X22" s="1738">
        <v>0</v>
      </c>
      <c r="Y22" s="1739">
        <v>0</v>
      </c>
      <c r="Z22" s="1739">
        <v>0</v>
      </c>
      <c r="AA22" s="1731">
        <v>0</v>
      </c>
      <c r="AB22" s="1740">
        <v>0</v>
      </c>
      <c r="AC22" s="1118">
        <v>0</v>
      </c>
      <c r="AD22" s="1738">
        <v>0</v>
      </c>
      <c r="AE22" s="1741">
        <v>0</v>
      </c>
    </row>
    <row r="23" spans="1:33">
      <c r="B23" s="1746" t="s">
        <v>144</v>
      </c>
      <c r="C23" s="1747"/>
      <c r="D23" s="2359"/>
      <c r="E23" s="2359" t="s">
        <v>1365</v>
      </c>
      <c r="F23" s="2359" t="s">
        <v>1365</v>
      </c>
      <c r="G23" s="2359">
        <v>14</v>
      </c>
      <c r="H23" s="2359">
        <v>6</v>
      </c>
      <c r="I23" s="2359">
        <v>4</v>
      </c>
      <c r="J23" s="2359">
        <v>1</v>
      </c>
      <c r="K23" s="2361">
        <v>0</v>
      </c>
      <c r="M23" s="1747"/>
      <c r="N23" s="1748">
        <v>0</v>
      </c>
      <c r="O23" s="1749">
        <v>0.2757</v>
      </c>
      <c r="P23" s="1749">
        <v>0.2235</v>
      </c>
      <c r="Q23" s="1748">
        <v>18</v>
      </c>
      <c r="R23" s="1752">
        <v>14</v>
      </c>
      <c r="S23" s="1750">
        <v>0</v>
      </c>
      <c r="T23" s="1748">
        <v>0</v>
      </c>
      <c r="U23" s="1751">
        <v>0</v>
      </c>
      <c r="W23" s="1747"/>
      <c r="X23" s="1748">
        <v>0</v>
      </c>
      <c r="Y23" s="1749">
        <v>2.1299999999999999E-2</v>
      </c>
      <c r="Z23" s="1749">
        <v>4.3499999999999997E-2</v>
      </c>
      <c r="AA23" s="1748">
        <v>0</v>
      </c>
      <c r="AB23" s="1752">
        <v>16</v>
      </c>
      <c r="AC23" s="1750">
        <v>0</v>
      </c>
      <c r="AD23" s="1748">
        <v>0</v>
      </c>
      <c r="AE23" s="1751">
        <v>0</v>
      </c>
    </row>
    <row r="24" spans="1:33">
      <c r="A24" s="1575"/>
      <c r="B24" s="2538" t="s">
        <v>1743</v>
      </c>
      <c r="C24" s="1737" t="s">
        <v>1734</v>
      </c>
      <c r="D24" s="1731">
        <v>0</v>
      </c>
      <c r="E24" s="2358">
        <v>8.0000000000000004E-4</v>
      </c>
      <c r="F24" s="2358">
        <v>8.9999999999999998E-4</v>
      </c>
      <c r="G24" s="1731">
        <v>204</v>
      </c>
      <c r="H24" s="1731">
        <v>203</v>
      </c>
      <c r="I24" s="1731">
        <v>4</v>
      </c>
      <c r="J24" s="1731">
        <v>1</v>
      </c>
      <c r="K24" s="2358">
        <v>1.8E-3</v>
      </c>
      <c r="L24" s="1731"/>
      <c r="M24" s="1737" t="s">
        <v>1734</v>
      </c>
      <c r="N24" s="1738">
        <v>0</v>
      </c>
      <c r="O24" s="1739">
        <v>1E-3</v>
      </c>
      <c r="P24" s="1739">
        <v>8.9999999999999998E-4</v>
      </c>
      <c r="Q24" s="1731">
        <v>554</v>
      </c>
      <c r="R24" s="1740">
        <v>204</v>
      </c>
      <c r="S24" s="1118">
        <v>3</v>
      </c>
      <c r="T24" s="1738">
        <v>0</v>
      </c>
      <c r="U24" s="1741">
        <v>1.1999999999999999E-3</v>
      </c>
      <c r="V24" s="1731"/>
      <c r="W24" s="1737" t="s">
        <v>1734</v>
      </c>
      <c r="X24" s="1738">
        <v>0</v>
      </c>
      <c r="Y24" s="1739">
        <v>8.9999999999999998E-4</v>
      </c>
      <c r="Z24" s="1739">
        <v>1.1999999999999999E-3</v>
      </c>
      <c r="AA24" s="1731">
        <v>536</v>
      </c>
      <c r="AB24" s="1740">
        <v>554</v>
      </c>
      <c r="AC24" s="1118">
        <v>0</v>
      </c>
      <c r="AD24" s="1738">
        <v>0</v>
      </c>
      <c r="AE24" s="1741">
        <v>5.0000000000000001E-4</v>
      </c>
      <c r="AF24" s="1731"/>
      <c r="AG24" s="1732"/>
    </row>
    <row r="25" spans="1:33">
      <c r="A25" s="1575"/>
      <c r="B25" s="2537"/>
      <c r="C25" s="1737" t="s">
        <v>1735</v>
      </c>
      <c r="D25" s="1731">
        <v>0</v>
      </c>
      <c r="E25" s="2358">
        <v>1.8E-3</v>
      </c>
      <c r="F25" s="2358">
        <v>1.8E-3</v>
      </c>
      <c r="G25" s="1731">
        <v>347</v>
      </c>
      <c r="H25" s="1731">
        <v>314</v>
      </c>
      <c r="I25" s="1731">
        <v>3</v>
      </c>
      <c r="J25" s="1731">
        <v>1</v>
      </c>
      <c r="K25" s="2358">
        <v>2.3999999999999998E-3</v>
      </c>
      <c r="L25" s="1731"/>
      <c r="M25" s="1737" t="s">
        <v>1735</v>
      </c>
      <c r="N25" s="1738">
        <v>0</v>
      </c>
      <c r="O25" s="1739">
        <v>1.8E-3</v>
      </c>
      <c r="P25" s="1739">
        <v>1.8E-3</v>
      </c>
      <c r="Q25" s="1731">
        <v>618</v>
      </c>
      <c r="R25" s="1740">
        <v>347</v>
      </c>
      <c r="S25" s="1118">
        <v>3</v>
      </c>
      <c r="T25" s="1738">
        <v>1</v>
      </c>
      <c r="U25" s="1741">
        <v>3.0999999999999999E-3</v>
      </c>
      <c r="V25" s="1731"/>
      <c r="W25" s="1737" t="s">
        <v>1735</v>
      </c>
      <c r="X25" s="1738">
        <v>0</v>
      </c>
      <c r="Y25" s="1739">
        <v>2.3E-3</v>
      </c>
      <c r="Z25" s="1739">
        <v>2.3999999999999998E-3</v>
      </c>
      <c r="AA25" s="1731">
        <v>633</v>
      </c>
      <c r="AB25" s="1740">
        <v>619</v>
      </c>
      <c r="AC25" s="1118">
        <v>0</v>
      </c>
      <c r="AD25" s="1738">
        <v>0</v>
      </c>
      <c r="AE25" s="1741">
        <v>1.6999999999999999E-3</v>
      </c>
      <c r="AF25" s="1731"/>
      <c r="AG25" s="1732"/>
    </row>
    <row r="26" spans="1:33">
      <c r="A26" s="1575"/>
      <c r="B26" s="2537"/>
      <c r="C26" s="1737" t="s">
        <v>1736</v>
      </c>
      <c r="D26" s="1731">
        <v>0</v>
      </c>
      <c r="E26" s="2358">
        <v>3.0999999999999999E-3</v>
      </c>
      <c r="F26" s="2358">
        <v>3.2000000000000002E-3</v>
      </c>
      <c r="G26" s="1731">
        <v>1349</v>
      </c>
      <c r="H26" s="1731">
        <v>1433</v>
      </c>
      <c r="I26" s="1731">
        <v>58</v>
      </c>
      <c r="J26" s="1731">
        <v>2</v>
      </c>
      <c r="K26" s="2358">
        <v>4.7999999999999996E-3</v>
      </c>
      <c r="L26" s="1731"/>
      <c r="M26" s="1737" t="s">
        <v>1736</v>
      </c>
      <c r="N26" s="1738">
        <v>0</v>
      </c>
      <c r="O26" s="1739">
        <v>3.0999999999999999E-3</v>
      </c>
      <c r="P26" s="1739">
        <v>3.0999999999999999E-3</v>
      </c>
      <c r="Q26" s="1731">
        <v>936</v>
      </c>
      <c r="R26" s="1740">
        <v>1349</v>
      </c>
      <c r="S26" s="1118">
        <v>14</v>
      </c>
      <c r="T26" s="1738">
        <v>1</v>
      </c>
      <c r="U26" s="1741">
        <v>3.8E-3</v>
      </c>
      <c r="V26" s="1731"/>
      <c r="W26" s="1737" t="s">
        <v>1736</v>
      </c>
      <c r="X26" s="1738">
        <v>0</v>
      </c>
      <c r="Y26" s="1739">
        <v>3.8999999999999998E-3</v>
      </c>
      <c r="Z26" s="1739">
        <v>4.0000000000000001E-3</v>
      </c>
      <c r="AA26" s="1731">
        <v>625</v>
      </c>
      <c r="AB26" s="1740">
        <v>936</v>
      </c>
      <c r="AC26" s="1118">
        <v>0</v>
      </c>
      <c r="AD26" s="1738">
        <v>0</v>
      </c>
      <c r="AE26" s="1741">
        <v>2.5000000000000001E-3</v>
      </c>
      <c r="AF26" s="1731"/>
      <c r="AG26" s="1732"/>
    </row>
    <row r="27" spans="1:33">
      <c r="A27" s="1575"/>
      <c r="B27" s="2537"/>
      <c r="C27" s="1737" t="s">
        <v>1737</v>
      </c>
      <c r="D27" s="1731">
        <v>0</v>
      </c>
      <c r="E27" s="2358">
        <v>5.7000000000000002E-3</v>
      </c>
      <c r="F27" s="2358">
        <v>5.7999999999999996E-3</v>
      </c>
      <c r="G27" s="1731">
        <v>964</v>
      </c>
      <c r="H27" s="1731">
        <v>577</v>
      </c>
      <c r="I27" s="1731">
        <v>19</v>
      </c>
      <c r="J27" s="1731">
        <v>2</v>
      </c>
      <c r="K27" s="2358">
        <v>2.5999999999999999E-3</v>
      </c>
      <c r="L27" s="1743"/>
      <c r="M27" s="1737" t="s">
        <v>1737</v>
      </c>
      <c r="N27" s="1742">
        <v>0</v>
      </c>
      <c r="O27" s="1739">
        <v>5.4999999999999997E-3</v>
      </c>
      <c r="P27" s="1739">
        <v>5.7999999999999996E-3</v>
      </c>
      <c r="Q27" s="1743">
        <v>973</v>
      </c>
      <c r="R27" s="1740">
        <v>964</v>
      </c>
      <c r="S27" s="1118">
        <v>14</v>
      </c>
      <c r="T27" s="1738">
        <v>1</v>
      </c>
      <c r="U27" s="1744">
        <v>4.5999999999999999E-3</v>
      </c>
      <c r="V27" s="1743"/>
      <c r="W27" s="1737" t="s">
        <v>1737</v>
      </c>
      <c r="X27" s="1742">
        <v>0</v>
      </c>
      <c r="Y27" s="1739">
        <v>7.3000000000000001E-3</v>
      </c>
      <c r="Z27" s="1739">
        <v>7.4000000000000003E-3</v>
      </c>
      <c r="AA27" s="1743">
        <v>721</v>
      </c>
      <c r="AB27" s="1740">
        <v>973</v>
      </c>
      <c r="AC27" s="1118">
        <v>3</v>
      </c>
      <c r="AD27" s="1738">
        <v>0</v>
      </c>
      <c r="AE27" s="1744">
        <v>2.5000000000000001E-3</v>
      </c>
      <c r="AF27" s="1743"/>
      <c r="AG27" s="1732"/>
    </row>
    <row r="28" spans="1:33">
      <c r="A28" s="1575"/>
      <c r="B28" s="2537"/>
      <c r="C28" s="1737" t="s">
        <v>1738</v>
      </c>
      <c r="D28" s="1731">
        <v>0</v>
      </c>
      <c r="E28" s="2358">
        <v>1.3299999999999999E-2</v>
      </c>
      <c r="F28" s="2358">
        <v>1.37E-2</v>
      </c>
      <c r="G28" s="1731">
        <v>1368</v>
      </c>
      <c r="H28" s="1731">
        <v>1489</v>
      </c>
      <c r="I28" s="1731">
        <v>88</v>
      </c>
      <c r="J28" s="1731">
        <v>1</v>
      </c>
      <c r="K28" s="2358">
        <v>1.35E-2</v>
      </c>
      <c r="L28" s="1743"/>
      <c r="M28" s="1737" t="s">
        <v>1738</v>
      </c>
      <c r="N28" s="1742">
        <v>0</v>
      </c>
      <c r="O28" s="1739">
        <v>1.29E-2</v>
      </c>
      <c r="P28" s="1739">
        <v>1.34E-2</v>
      </c>
      <c r="Q28" s="1743">
        <v>753</v>
      </c>
      <c r="R28" s="1740">
        <v>1368</v>
      </c>
      <c r="S28" s="1118">
        <v>29</v>
      </c>
      <c r="T28" s="1738">
        <v>2</v>
      </c>
      <c r="U28" s="1744">
        <v>1.0200000000000001E-2</v>
      </c>
      <c r="V28" s="1743"/>
      <c r="W28" s="1737" t="s">
        <v>1738</v>
      </c>
      <c r="X28" s="1742">
        <v>0</v>
      </c>
      <c r="Y28" s="1739">
        <v>1.3599999999999999E-2</v>
      </c>
      <c r="Z28" s="1739">
        <v>1.3599999999999999E-2</v>
      </c>
      <c r="AA28" s="1743">
        <v>495</v>
      </c>
      <c r="AB28" s="1740">
        <v>755</v>
      </c>
      <c r="AC28" s="1118">
        <v>4</v>
      </c>
      <c r="AD28" s="1738">
        <v>0</v>
      </c>
      <c r="AE28" s="1744">
        <v>1.95E-2</v>
      </c>
      <c r="AF28" s="1743"/>
      <c r="AG28" s="1732"/>
    </row>
    <row r="29" spans="1:33">
      <c r="A29" s="1575"/>
      <c r="B29" s="2537"/>
      <c r="C29" s="1737" t="s">
        <v>1739</v>
      </c>
      <c r="D29" s="1731">
        <v>0</v>
      </c>
      <c r="E29" s="2358">
        <v>4.2700000000000002E-2</v>
      </c>
      <c r="F29" s="2358">
        <v>4.3700000000000003E-2</v>
      </c>
      <c r="G29" s="1731">
        <v>462</v>
      </c>
      <c r="H29" s="1731">
        <v>457</v>
      </c>
      <c r="I29" s="1731">
        <v>79</v>
      </c>
      <c r="J29" s="1731">
        <v>3</v>
      </c>
      <c r="K29" s="2358">
        <v>2.24E-2</v>
      </c>
      <c r="L29" s="1731"/>
      <c r="M29" s="1737" t="s">
        <v>1739</v>
      </c>
      <c r="N29" s="1738">
        <v>0</v>
      </c>
      <c r="O29" s="1739">
        <v>4.3400000000000001E-2</v>
      </c>
      <c r="P29" s="1739">
        <v>4.65E-2</v>
      </c>
      <c r="Q29" s="1731">
        <v>479</v>
      </c>
      <c r="R29" s="1740">
        <v>462</v>
      </c>
      <c r="S29" s="1118">
        <v>13</v>
      </c>
      <c r="T29" s="1738">
        <v>4</v>
      </c>
      <c r="U29" s="1741">
        <v>2.1399999999999999E-2</v>
      </c>
      <c r="V29" s="1731"/>
      <c r="W29" s="1737" t="s">
        <v>1739</v>
      </c>
      <c r="X29" s="1738">
        <v>0</v>
      </c>
      <c r="Y29" s="1739">
        <v>3.1099999999999999E-2</v>
      </c>
      <c r="Z29" s="1739">
        <v>3.3700000000000001E-2</v>
      </c>
      <c r="AA29" s="1731">
        <v>524</v>
      </c>
      <c r="AB29" s="1740">
        <v>476</v>
      </c>
      <c r="AC29" s="1118">
        <v>5</v>
      </c>
      <c r="AD29" s="1738">
        <v>0</v>
      </c>
      <c r="AE29" s="1741">
        <v>3.1399999999999997E-2</v>
      </c>
      <c r="AF29" s="1731"/>
      <c r="AG29" s="1732"/>
    </row>
    <row r="30" spans="1:33">
      <c r="A30" s="1575"/>
      <c r="B30" s="2537"/>
      <c r="C30" s="1737" t="s">
        <v>1740</v>
      </c>
      <c r="D30" s="1731">
        <v>0</v>
      </c>
      <c r="E30" s="2358">
        <v>0.3</v>
      </c>
      <c r="F30" s="2358">
        <v>0.28199999999999997</v>
      </c>
      <c r="G30" s="1731">
        <v>186</v>
      </c>
      <c r="H30" s="1731">
        <v>359</v>
      </c>
      <c r="I30" s="1731">
        <v>90</v>
      </c>
      <c r="J30" s="1731">
        <v>5</v>
      </c>
      <c r="K30" s="2358">
        <v>0.1173</v>
      </c>
      <c r="L30" s="1731"/>
      <c r="M30" s="1737" t="s">
        <v>1740</v>
      </c>
      <c r="N30" s="1738">
        <v>0</v>
      </c>
      <c r="O30" s="1739">
        <v>0.32190000000000002</v>
      </c>
      <c r="P30" s="1739">
        <v>0.3095</v>
      </c>
      <c r="Q30" s="1731">
        <v>94</v>
      </c>
      <c r="R30" s="1740">
        <v>186</v>
      </c>
      <c r="S30" s="1118">
        <v>18</v>
      </c>
      <c r="T30" s="1738">
        <v>2</v>
      </c>
      <c r="U30" s="1741">
        <v>0.1182</v>
      </c>
      <c r="V30" s="1731"/>
      <c r="W30" s="1737" t="s">
        <v>1740</v>
      </c>
      <c r="X30" s="1738">
        <v>0</v>
      </c>
      <c r="Y30" s="1739">
        <v>0.38740000000000002</v>
      </c>
      <c r="Z30" s="1739">
        <v>0.36609999999999998</v>
      </c>
      <c r="AA30" s="1731">
        <v>70</v>
      </c>
      <c r="AB30" s="1740">
        <v>94</v>
      </c>
      <c r="AC30" s="1118">
        <v>15</v>
      </c>
      <c r="AD30" s="1738">
        <v>0</v>
      </c>
      <c r="AE30" s="1741">
        <v>0.2374</v>
      </c>
      <c r="AF30" s="1731"/>
      <c r="AG30" s="1732"/>
    </row>
    <row r="31" spans="1:33">
      <c r="A31" s="1575"/>
      <c r="B31" s="2537"/>
      <c r="C31" s="1745" t="s">
        <v>1741</v>
      </c>
      <c r="D31" s="1731">
        <v>0</v>
      </c>
      <c r="E31" s="2358">
        <v>1</v>
      </c>
      <c r="F31" s="2358">
        <v>1</v>
      </c>
      <c r="G31" s="1731">
        <v>214</v>
      </c>
      <c r="H31" s="1731">
        <v>424</v>
      </c>
      <c r="I31" s="1731">
        <v>0</v>
      </c>
      <c r="J31" s="1731">
        <v>0</v>
      </c>
      <c r="K31" s="2358">
        <v>1</v>
      </c>
      <c r="L31" s="1731"/>
      <c r="M31" s="1745" t="s">
        <v>1741</v>
      </c>
      <c r="N31" s="1738">
        <v>0</v>
      </c>
      <c r="O31" s="1739">
        <v>1</v>
      </c>
      <c r="P31" s="1739">
        <v>1</v>
      </c>
      <c r="Q31" s="1731">
        <v>94</v>
      </c>
      <c r="R31" s="1740">
        <v>214</v>
      </c>
      <c r="S31" s="1118">
        <v>0</v>
      </c>
      <c r="T31" s="1738">
        <v>0</v>
      </c>
      <c r="U31" s="1741">
        <v>0</v>
      </c>
      <c r="V31" s="1731"/>
      <c r="W31" s="1745" t="s">
        <v>1741</v>
      </c>
      <c r="X31" s="1738">
        <v>0</v>
      </c>
      <c r="Y31" s="1739">
        <v>1</v>
      </c>
      <c r="Z31" s="1739">
        <v>1</v>
      </c>
      <c r="AA31" s="1731">
        <v>54</v>
      </c>
      <c r="AB31" s="1740">
        <v>94</v>
      </c>
      <c r="AC31" s="1118">
        <v>0</v>
      </c>
      <c r="AD31" s="1738">
        <v>0</v>
      </c>
      <c r="AE31" s="1741">
        <v>0</v>
      </c>
      <c r="AF31" s="1731"/>
      <c r="AG31" s="1732"/>
    </row>
    <row r="32" spans="1:33" ht="13.8" thickBot="1">
      <c r="A32" s="1575"/>
      <c r="B32" s="1753" t="s">
        <v>144</v>
      </c>
      <c r="C32" s="1754"/>
      <c r="D32" s="2359"/>
      <c r="E32" s="2359" t="s">
        <v>1365</v>
      </c>
      <c r="F32" s="2359" t="s">
        <v>1365</v>
      </c>
      <c r="G32" s="2359">
        <v>5094</v>
      </c>
      <c r="H32" s="2359">
        <v>5256</v>
      </c>
      <c r="I32" s="2359">
        <v>341</v>
      </c>
      <c r="J32" s="2359">
        <v>15</v>
      </c>
      <c r="K32" s="2360">
        <v>1.4999999999999999E-2</v>
      </c>
      <c r="L32" s="1731"/>
      <c r="M32" s="1754"/>
      <c r="N32" s="1755">
        <v>0</v>
      </c>
      <c r="O32" s="1756">
        <v>2.3099999999999999E-2</v>
      </c>
      <c r="P32" s="1756">
        <v>6.3200000000000006E-2</v>
      </c>
      <c r="Q32" s="1755">
        <v>4501</v>
      </c>
      <c r="R32" s="1755">
        <v>5094</v>
      </c>
      <c r="S32" s="1757">
        <v>94</v>
      </c>
      <c r="T32" s="1755">
        <v>11</v>
      </c>
      <c r="U32" s="1758">
        <v>1.67E-2</v>
      </c>
      <c r="V32" s="1731"/>
      <c r="W32" s="1754"/>
      <c r="X32" s="1755">
        <v>0</v>
      </c>
      <c r="Y32" s="1756">
        <v>1.3899999999999999E-2</v>
      </c>
      <c r="Z32" s="1756">
        <v>3.73E-2</v>
      </c>
      <c r="AA32" s="1755">
        <v>3658</v>
      </c>
      <c r="AB32" s="1755">
        <v>4501</v>
      </c>
      <c r="AC32" s="1757">
        <v>27</v>
      </c>
      <c r="AD32" s="1755">
        <v>0</v>
      </c>
      <c r="AE32" s="1758">
        <v>2.5000000000000001E-2</v>
      </c>
      <c r="AF32" s="1731"/>
      <c r="AG32" s="1732"/>
    </row>
    <row r="33" spans="2:2">
      <c r="B33" s="1759" t="s">
        <v>1744</v>
      </c>
    </row>
    <row r="34" spans="2:2">
      <c r="B34" s="1325" t="s">
        <v>1745</v>
      </c>
    </row>
  </sheetData>
  <mergeCells count="28">
    <mergeCell ref="B6:B13"/>
    <mergeCell ref="B15:B22"/>
    <mergeCell ref="B24:B31"/>
    <mergeCell ref="AC4:AC5"/>
    <mergeCell ref="AD4:AD5"/>
    <mergeCell ref="C4:C5"/>
    <mergeCell ref="N4:N5"/>
    <mergeCell ref="O4:O5"/>
    <mergeCell ref="P4:P5"/>
    <mergeCell ref="Q4:R4"/>
    <mergeCell ref="S4:S5"/>
    <mergeCell ref="T4:T5"/>
    <mergeCell ref="U4:U5"/>
    <mergeCell ref="AE4:AE5"/>
    <mergeCell ref="B4:B5"/>
    <mergeCell ref="W4:W5"/>
    <mergeCell ref="X4:X5"/>
    <mergeCell ref="Y4:Y5"/>
    <mergeCell ref="Z4:Z5"/>
    <mergeCell ref="AA4:AB4"/>
    <mergeCell ref="D4:D5"/>
    <mergeCell ref="E4:E5"/>
    <mergeCell ref="F4:F5"/>
    <mergeCell ref="G4:H4"/>
    <mergeCell ref="I4:I5"/>
    <mergeCell ref="J4:J5"/>
    <mergeCell ref="K4:K5"/>
    <mergeCell ref="M4:M5"/>
  </mergeCells>
  <hyperlinks>
    <hyperlink ref="W2:AB2" location="Índice!C32" display="Abordagem padronizada – exposições e efeitos da mitigação do risco de crédito" xr:uid="{915830C8-A850-4482-9F14-12D6943FBECD}"/>
    <hyperlink ref="B2" location="Contents!A1" display="CR6: IRB – Credit risk exposures by portfolio and PD range" xr:uid="{86E9F5C5-F79C-4005-A886-32F055D79216}"/>
    <hyperlink ref="C2:R2" location="Índice!C32" display="Abordagem padronizada – exposições e efeitos da mitigação do risco de crédito" xr:uid="{EDADB6DB-4EC4-4868-8218-590CDF185F2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3626A-2FD3-40DA-B7AF-5CFB384A950B}">
  <sheetPr codeName="Planilha77">
    <tabColor rgb="FF73C6A1"/>
  </sheetPr>
  <dimension ref="A1:AI32"/>
  <sheetViews>
    <sheetView showGridLines="0" zoomScale="80" zoomScaleNormal="80" workbookViewId="0">
      <selection activeCell="B4" sqref="B4:E4"/>
    </sheetView>
  </sheetViews>
  <sheetFormatPr defaultColWidth="8.77734375" defaultRowHeight="13.8"/>
  <cols>
    <col min="1" max="1" width="55" style="1044" customWidth="1"/>
    <col min="2" max="5" width="22.44140625" style="1044" customWidth="1"/>
    <col min="6" max="6" width="2.21875" style="1118" customWidth="1"/>
    <col min="7" max="10" width="22.44140625" style="1044" customWidth="1"/>
    <col min="11" max="11" width="2.21875" style="1118" customWidth="1"/>
    <col min="12" max="15" width="22.44140625" style="1044" customWidth="1"/>
    <col min="16" max="16" width="2.21875" style="1118" customWidth="1"/>
    <col min="17" max="17" width="22.44140625" style="1044" customWidth="1"/>
    <col min="18" max="18" width="20.44140625" style="1044" customWidth="1"/>
    <col min="19" max="19" width="21.77734375" style="1044" customWidth="1"/>
    <col min="20" max="20" width="23.77734375" style="1035" customWidth="1"/>
    <col min="21" max="21" width="2.21875" style="1118" customWidth="1"/>
    <col min="22" max="22" width="22.44140625" style="1044" customWidth="1"/>
    <col min="23" max="23" width="20.44140625" style="1044" customWidth="1"/>
    <col min="24" max="24" width="21.77734375" style="1044" customWidth="1"/>
    <col min="25" max="25" width="23.77734375" style="1035" customWidth="1"/>
    <col min="26" max="26" width="2.21875" style="1118" customWidth="1"/>
    <col min="27" max="27" width="22.44140625" style="1044" customWidth="1"/>
    <col min="28" max="28" width="20.44140625" style="1044" customWidth="1"/>
    <col min="29" max="29" width="21.77734375" style="1044" customWidth="1"/>
    <col min="30" max="30" width="23.77734375" style="1035" customWidth="1"/>
    <col min="31" max="31" width="2.21875" style="1118" customWidth="1"/>
    <col min="32" max="32" width="22.44140625" style="1044" customWidth="1"/>
    <col min="33" max="33" width="20.44140625" style="1044" customWidth="1"/>
    <col min="34" max="34" width="21.77734375" style="1044" customWidth="1"/>
    <col min="35" max="35" width="23.77734375" style="1035" customWidth="1"/>
    <col min="36" max="16384" width="8.77734375" style="1035"/>
  </cols>
  <sheetData>
    <row r="1" spans="1:35" s="1054" customFormat="1" ht="5.25" customHeight="1">
      <c r="A1" s="1046"/>
      <c r="B1" s="1047"/>
      <c r="C1" s="1047"/>
      <c r="D1" s="1047"/>
      <c r="E1" s="1047"/>
      <c r="F1" s="1209"/>
      <c r="G1" s="1047"/>
      <c r="H1" s="1047"/>
      <c r="I1" s="1047"/>
      <c r="J1" s="1047"/>
      <c r="K1" s="1209"/>
      <c r="L1" s="1047"/>
      <c r="M1" s="1047"/>
      <c r="N1" s="1047"/>
      <c r="O1" s="1047"/>
      <c r="P1" s="1209"/>
      <c r="Q1" s="1047"/>
      <c r="R1" s="1047"/>
      <c r="S1" s="1047"/>
      <c r="U1" s="1209"/>
      <c r="V1" s="1047"/>
      <c r="W1" s="1047"/>
      <c r="X1" s="1047"/>
      <c r="Z1" s="1209"/>
      <c r="AA1" s="1047"/>
      <c r="AB1" s="1047"/>
      <c r="AC1" s="1047"/>
      <c r="AE1" s="1209"/>
      <c r="AF1" s="1047"/>
      <c r="AG1" s="1047"/>
      <c r="AH1" s="1047"/>
    </row>
    <row r="2" spans="1:35">
      <c r="A2" s="1988" t="s">
        <v>1784</v>
      </c>
      <c r="B2" s="1988"/>
      <c r="C2" s="1988"/>
      <c r="D2" s="1988"/>
      <c r="E2" s="1988"/>
      <c r="F2" s="1645"/>
      <c r="G2" s="1988"/>
      <c r="H2" s="1988"/>
      <c r="I2" s="1988"/>
      <c r="J2" s="1988"/>
      <c r="K2" s="1645"/>
      <c r="L2" s="1988"/>
      <c r="M2" s="1988"/>
      <c r="N2" s="1988"/>
      <c r="O2" s="1988"/>
      <c r="P2" s="1645"/>
      <c r="Q2" s="1988"/>
      <c r="R2" s="1988"/>
      <c r="S2" s="1988"/>
      <c r="T2" s="1988"/>
      <c r="U2" s="1645"/>
      <c r="V2" s="1988"/>
      <c r="W2" s="1988"/>
      <c r="X2" s="1988"/>
      <c r="Y2" s="1988"/>
      <c r="Z2" s="1645"/>
      <c r="AA2" s="1988"/>
      <c r="AB2" s="1988"/>
      <c r="AC2" s="1988"/>
      <c r="AD2" s="1988"/>
      <c r="AE2" s="1645"/>
      <c r="AF2" s="1988"/>
      <c r="AG2" s="1988"/>
      <c r="AH2" s="1988"/>
      <c r="AI2" s="1988"/>
    </row>
    <row r="3" spans="1:35" ht="14.4" thickBot="1">
      <c r="A3" s="2057"/>
      <c r="B3" s="2046"/>
      <c r="C3" s="2046"/>
      <c r="D3" s="2046"/>
      <c r="E3" s="2058" t="s">
        <v>3260</v>
      </c>
      <c r="F3" s="1731"/>
      <c r="G3" s="2046"/>
      <c r="H3" s="2046"/>
      <c r="I3" s="2046"/>
      <c r="J3" s="2058" t="s">
        <v>3003</v>
      </c>
      <c r="K3" s="1731"/>
      <c r="L3" s="2046"/>
      <c r="M3" s="2046"/>
      <c r="N3" s="2046"/>
      <c r="O3" s="2058" t="s">
        <v>2942</v>
      </c>
      <c r="P3" s="1731"/>
      <c r="Q3" s="2046"/>
      <c r="R3" s="2046"/>
      <c r="S3" s="2046"/>
      <c r="T3" s="2058" t="s">
        <v>2924</v>
      </c>
      <c r="U3" s="1731"/>
      <c r="V3" s="2046"/>
      <c r="W3" s="2046"/>
      <c r="X3" s="2046"/>
      <c r="Y3" s="2058" t="s">
        <v>2871</v>
      </c>
      <c r="Z3" s="1731"/>
      <c r="AA3" s="2046"/>
      <c r="AB3" s="2046"/>
      <c r="AC3" s="2046"/>
      <c r="AD3" s="2058" t="s">
        <v>2835</v>
      </c>
      <c r="AE3" s="1731"/>
      <c r="AF3" s="2046"/>
      <c r="AG3" s="2046"/>
      <c r="AH3" s="2046"/>
      <c r="AI3" s="2058" t="s">
        <v>66</v>
      </c>
    </row>
    <row r="4" spans="1:35">
      <c r="A4" s="2047"/>
      <c r="B4" s="2539" t="s">
        <v>147</v>
      </c>
      <c r="C4" s="2539"/>
      <c r="D4" s="2539"/>
      <c r="E4" s="2539"/>
      <c r="F4" s="1734"/>
      <c r="G4" s="2539" t="s">
        <v>147</v>
      </c>
      <c r="H4" s="2539"/>
      <c r="I4" s="2539"/>
      <c r="J4" s="2539"/>
      <c r="K4" s="1734"/>
      <c r="L4" s="2539" t="s">
        <v>147</v>
      </c>
      <c r="M4" s="2539"/>
      <c r="N4" s="2539"/>
      <c r="O4" s="2539"/>
      <c r="P4" s="1734"/>
      <c r="Q4" s="2539" t="s">
        <v>147</v>
      </c>
      <c r="R4" s="2539"/>
      <c r="S4" s="2539"/>
      <c r="T4" s="2539"/>
      <c r="U4" s="1734"/>
      <c r="V4" s="2539" t="s">
        <v>147</v>
      </c>
      <c r="W4" s="2539"/>
      <c r="X4" s="2539"/>
      <c r="Y4" s="2539"/>
      <c r="Z4" s="1734"/>
      <c r="AA4" s="2539" t="s">
        <v>147</v>
      </c>
      <c r="AB4" s="2539"/>
      <c r="AC4" s="2539"/>
      <c r="AD4" s="2539"/>
      <c r="AE4" s="1734"/>
      <c r="AF4" s="2539" t="s">
        <v>147</v>
      </c>
      <c r="AG4" s="2539"/>
      <c r="AH4" s="2539"/>
      <c r="AI4" s="2539"/>
    </row>
    <row r="5" spans="1:35" ht="66">
      <c r="A5" s="2048"/>
      <c r="B5" s="2049" t="s">
        <v>1785</v>
      </c>
      <c r="C5" s="2049" t="s">
        <v>1786</v>
      </c>
      <c r="D5" s="2049" t="s">
        <v>1787</v>
      </c>
      <c r="E5" s="2049" t="s">
        <v>1788</v>
      </c>
      <c r="F5" s="1734"/>
      <c r="G5" s="2049" t="s">
        <v>1785</v>
      </c>
      <c r="H5" s="2049" t="s">
        <v>1786</v>
      </c>
      <c r="I5" s="2049" t="s">
        <v>1787</v>
      </c>
      <c r="J5" s="2049" t="s">
        <v>1788</v>
      </c>
      <c r="K5" s="1734"/>
      <c r="L5" s="2049" t="s">
        <v>1785</v>
      </c>
      <c r="M5" s="2049" t="s">
        <v>1786</v>
      </c>
      <c r="N5" s="2049" t="s">
        <v>1787</v>
      </c>
      <c r="O5" s="2049" t="s">
        <v>1788</v>
      </c>
      <c r="P5" s="1734"/>
      <c r="Q5" s="2049" t="s">
        <v>1785</v>
      </c>
      <c r="R5" s="2049" t="s">
        <v>1786</v>
      </c>
      <c r="S5" s="2049" t="s">
        <v>1787</v>
      </c>
      <c r="T5" s="2049" t="s">
        <v>1788</v>
      </c>
      <c r="U5" s="1734"/>
      <c r="V5" s="2049" t="s">
        <v>1785</v>
      </c>
      <c r="W5" s="2049" t="s">
        <v>1786</v>
      </c>
      <c r="X5" s="2049" t="s">
        <v>1787</v>
      </c>
      <c r="Y5" s="2049" t="s">
        <v>1788</v>
      </c>
      <c r="Z5" s="1734"/>
      <c r="AA5" s="2049" t="s">
        <v>1785</v>
      </c>
      <c r="AB5" s="2049" t="s">
        <v>1786</v>
      </c>
      <c r="AC5" s="2049" t="s">
        <v>1787</v>
      </c>
      <c r="AD5" s="2049" t="s">
        <v>1788</v>
      </c>
      <c r="AE5" s="1734"/>
      <c r="AF5" s="2049" t="s">
        <v>1785</v>
      </c>
      <c r="AG5" s="2049" t="s">
        <v>1786</v>
      </c>
      <c r="AH5" s="2049" t="s">
        <v>1787</v>
      </c>
      <c r="AI5" s="2049" t="s">
        <v>1788</v>
      </c>
    </row>
    <row r="6" spans="1:35">
      <c r="A6" s="1469" t="s">
        <v>124</v>
      </c>
      <c r="B6" s="1067">
        <v>76245</v>
      </c>
      <c r="C6" s="1067">
        <v>1135652</v>
      </c>
      <c r="D6" s="1067">
        <v>1211897</v>
      </c>
      <c r="E6" s="1067">
        <v>1240818</v>
      </c>
      <c r="G6" s="1067">
        <v>78686</v>
      </c>
      <c r="H6" s="1067">
        <v>1111021</v>
      </c>
      <c r="I6" s="1067">
        <v>1189707</v>
      </c>
      <c r="J6" s="1067">
        <v>1219553</v>
      </c>
      <c r="L6" s="1067">
        <v>79343</v>
      </c>
      <c r="M6" s="1067">
        <v>1119760</v>
      </c>
      <c r="N6" s="1067">
        <v>1199103</v>
      </c>
      <c r="O6" s="1067">
        <v>1229199</v>
      </c>
      <c r="Q6" s="1067">
        <v>75488</v>
      </c>
      <c r="R6" s="1067">
        <v>1062874</v>
      </c>
      <c r="S6" s="1067">
        <v>1138362</v>
      </c>
      <c r="T6" s="1067">
        <v>1166995</v>
      </c>
      <c r="V6" s="1067">
        <v>77564</v>
      </c>
      <c r="W6" s="1067">
        <v>1044763</v>
      </c>
      <c r="X6" s="1067">
        <v>1122327</v>
      </c>
      <c r="Y6" s="1067">
        <v>1151748</v>
      </c>
      <c r="AA6" s="1067">
        <v>75438</v>
      </c>
      <c r="AB6" s="1067">
        <v>1035790</v>
      </c>
      <c r="AC6" s="1067">
        <v>1111228</v>
      </c>
      <c r="AD6" s="1067">
        <v>1139842</v>
      </c>
      <c r="AF6" s="1067">
        <v>69773</v>
      </c>
      <c r="AG6" s="1067">
        <v>1038238</v>
      </c>
      <c r="AH6" s="1067">
        <v>1108011</v>
      </c>
      <c r="AI6" s="1067">
        <v>1134477</v>
      </c>
    </row>
    <row r="7" spans="1:35">
      <c r="A7" s="1469" t="s">
        <v>1789</v>
      </c>
      <c r="B7" s="2050"/>
      <c r="C7" s="1067">
        <v>34668</v>
      </c>
      <c r="D7" s="1067">
        <v>37727</v>
      </c>
      <c r="E7" s="1067">
        <v>38887</v>
      </c>
      <c r="G7" s="2050"/>
      <c r="H7" s="1067">
        <v>31453</v>
      </c>
      <c r="I7" s="1067">
        <v>34875</v>
      </c>
      <c r="J7" s="1067">
        <v>36173</v>
      </c>
      <c r="L7" s="2050"/>
      <c r="M7" s="1067">
        <v>26631</v>
      </c>
      <c r="N7" s="1067">
        <v>29789</v>
      </c>
      <c r="O7" s="1067">
        <v>30987</v>
      </c>
      <c r="Q7" s="2050"/>
      <c r="R7" s="1067">
        <v>25739</v>
      </c>
      <c r="S7" s="1067">
        <v>29491</v>
      </c>
      <c r="T7" s="1067">
        <v>30914</v>
      </c>
      <c r="V7" s="2050"/>
      <c r="W7" s="1067">
        <v>30636</v>
      </c>
      <c r="X7" s="1067">
        <v>34377</v>
      </c>
      <c r="Y7" s="1067">
        <v>35796</v>
      </c>
      <c r="AA7" s="2050"/>
      <c r="AB7" s="1067">
        <v>40882</v>
      </c>
      <c r="AC7" s="1067">
        <v>44738</v>
      </c>
      <c r="AD7" s="1067">
        <v>46201</v>
      </c>
      <c r="AF7" s="2050"/>
      <c r="AG7" s="1067">
        <v>37674</v>
      </c>
      <c r="AH7" s="1067">
        <v>44837</v>
      </c>
      <c r="AI7" s="1067">
        <v>47560</v>
      </c>
    </row>
    <row r="8" spans="1:35">
      <c r="A8" s="1469" t="s">
        <v>1790</v>
      </c>
      <c r="B8" s="2050"/>
      <c r="C8" s="1067">
        <v>14567</v>
      </c>
      <c r="D8" s="1067">
        <v>14567</v>
      </c>
      <c r="E8" s="1067">
        <v>14567</v>
      </c>
      <c r="G8" s="2050"/>
      <c r="H8" s="1067">
        <v>13497</v>
      </c>
      <c r="I8" s="1067">
        <v>13497</v>
      </c>
      <c r="J8" s="1067">
        <v>13497</v>
      </c>
      <c r="L8" s="2050"/>
      <c r="M8" s="1067">
        <v>12838</v>
      </c>
      <c r="N8" s="1067">
        <v>12838</v>
      </c>
      <c r="O8" s="1067">
        <v>12838</v>
      </c>
      <c r="Q8" s="2050"/>
      <c r="R8" s="1067">
        <v>9528</v>
      </c>
      <c r="S8" s="1067">
        <v>9528</v>
      </c>
      <c r="T8" s="1067">
        <v>9528</v>
      </c>
      <c r="V8" s="2050"/>
      <c r="W8" s="1067">
        <v>8639</v>
      </c>
      <c r="X8" s="1067">
        <v>8639</v>
      </c>
      <c r="Y8" s="1067">
        <v>8639</v>
      </c>
      <c r="AA8" s="2050"/>
      <c r="AB8" s="1067">
        <v>8488</v>
      </c>
      <c r="AC8" s="1067">
        <v>8488</v>
      </c>
      <c r="AD8" s="1067">
        <v>8488</v>
      </c>
      <c r="AF8" s="2050"/>
      <c r="AG8" s="1067">
        <v>9242</v>
      </c>
      <c r="AH8" s="1067">
        <v>9242</v>
      </c>
      <c r="AI8" s="1067">
        <v>9242</v>
      </c>
    </row>
    <row r="9" spans="1:35">
      <c r="A9" s="1469" t="s">
        <v>137</v>
      </c>
      <c r="B9" s="1067">
        <v>51300</v>
      </c>
      <c r="C9" s="1067">
        <v>5263</v>
      </c>
      <c r="D9" s="1067">
        <v>56563</v>
      </c>
      <c r="E9" s="1067">
        <v>69388</v>
      </c>
      <c r="G9" s="1067">
        <v>60802</v>
      </c>
      <c r="H9" s="1067">
        <v>7596</v>
      </c>
      <c r="I9" s="1067">
        <v>68398</v>
      </c>
      <c r="J9" s="1067">
        <v>83598</v>
      </c>
      <c r="L9" s="1067">
        <v>44760</v>
      </c>
      <c r="M9" s="1067">
        <v>5488</v>
      </c>
      <c r="N9" s="1067">
        <v>50248</v>
      </c>
      <c r="O9" s="1067">
        <v>61438</v>
      </c>
      <c r="Q9" s="1067">
        <v>54940</v>
      </c>
      <c r="R9" s="1067">
        <v>6825</v>
      </c>
      <c r="S9" s="1067">
        <v>61765</v>
      </c>
      <c r="T9" s="1067">
        <v>75499</v>
      </c>
      <c r="V9" s="1067">
        <v>53620</v>
      </c>
      <c r="W9" s="1067">
        <v>4447</v>
      </c>
      <c r="X9" s="1067">
        <v>58067</v>
      </c>
      <c r="Y9" s="1067">
        <v>71471</v>
      </c>
      <c r="AA9" s="1067">
        <v>52385</v>
      </c>
      <c r="AB9" s="1067">
        <v>5171</v>
      </c>
      <c r="AC9" s="1067">
        <v>57556</v>
      </c>
      <c r="AD9" s="1067">
        <v>70653</v>
      </c>
      <c r="AF9" s="1067">
        <v>37816</v>
      </c>
      <c r="AG9" s="1067">
        <v>5373</v>
      </c>
      <c r="AH9" s="1067">
        <v>43189</v>
      </c>
      <c r="AI9" s="1067">
        <v>52643</v>
      </c>
    </row>
    <row r="10" spans="1:35">
      <c r="A10" s="1469" t="s">
        <v>140</v>
      </c>
      <c r="B10" s="2050"/>
      <c r="C10" s="1067">
        <v>181754</v>
      </c>
      <c r="D10" s="1067">
        <v>181754</v>
      </c>
      <c r="E10" s="1067">
        <v>181754</v>
      </c>
      <c r="G10" s="2050"/>
      <c r="H10" s="1067">
        <v>181754</v>
      </c>
      <c r="I10" s="1067">
        <v>181754</v>
      </c>
      <c r="J10" s="1067">
        <v>181754</v>
      </c>
      <c r="L10" s="2050"/>
      <c r="M10" s="1067">
        <v>143006</v>
      </c>
      <c r="N10" s="1067">
        <v>143006</v>
      </c>
      <c r="O10" s="1067">
        <v>143006</v>
      </c>
      <c r="Q10" s="2050"/>
      <c r="R10" s="1067">
        <v>143006</v>
      </c>
      <c r="S10" s="1067">
        <v>143006</v>
      </c>
      <c r="T10" s="1067">
        <v>143006</v>
      </c>
      <c r="V10" s="2050"/>
      <c r="W10" s="1067">
        <v>141782</v>
      </c>
      <c r="X10" s="1067">
        <v>141782</v>
      </c>
      <c r="Y10" s="1067">
        <v>141782</v>
      </c>
      <c r="AA10" s="2050"/>
      <c r="AB10" s="1067">
        <v>141782</v>
      </c>
      <c r="AC10" s="1067">
        <v>141782</v>
      </c>
      <c r="AD10" s="1067">
        <v>141782</v>
      </c>
      <c r="AF10" s="2050"/>
      <c r="AG10" s="1067">
        <v>112827</v>
      </c>
      <c r="AH10" s="1067">
        <v>112827</v>
      </c>
      <c r="AI10" s="1067">
        <v>112827</v>
      </c>
    </row>
    <row r="11" spans="1:35">
      <c r="A11" s="1469" t="s">
        <v>1791</v>
      </c>
      <c r="B11" s="2050"/>
      <c r="C11" s="1067">
        <v>79443</v>
      </c>
      <c r="D11" s="1067">
        <v>79443</v>
      </c>
      <c r="E11" s="1067">
        <v>79443</v>
      </c>
      <c r="G11" s="2050"/>
      <c r="H11" s="1067">
        <v>72579</v>
      </c>
      <c r="I11" s="1067">
        <v>72579</v>
      </c>
      <c r="J11" s="1067">
        <v>72579</v>
      </c>
      <c r="L11" s="2050"/>
      <c r="M11" s="1067">
        <v>70491</v>
      </c>
      <c r="N11" s="1067">
        <v>70491</v>
      </c>
      <c r="O11" s="1067">
        <v>70491</v>
      </c>
      <c r="Q11" s="2050"/>
      <c r="R11" s="1067">
        <v>72090</v>
      </c>
      <c r="S11" s="1067">
        <v>72090</v>
      </c>
      <c r="T11" s="1067">
        <v>72090</v>
      </c>
      <c r="V11" s="2050"/>
      <c r="W11" s="1067">
        <v>71152</v>
      </c>
      <c r="X11" s="1067">
        <v>71152</v>
      </c>
      <c r="Y11" s="1067">
        <v>71152</v>
      </c>
      <c r="AA11" s="2050"/>
      <c r="AB11" s="1067">
        <v>66838</v>
      </c>
      <c r="AC11" s="1067">
        <v>66838</v>
      </c>
      <c r="AD11" s="1067">
        <v>66838</v>
      </c>
      <c r="AF11" s="2050"/>
      <c r="AG11" s="1067">
        <v>60950</v>
      </c>
      <c r="AH11" s="1067">
        <v>60950</v>
      </c>
      <c r="AI11" s="1067">
        <v>60950</v>
      </c>
    </row>
    <row r="12" spans="1:35">
      <c r="A12" s="1830" t="s">
        <v>144</v>
      </c>
      <c r="B12" s="1776">
        <v>127545</v>
      </c>
      <c r="C12" s="1776">
        <v>1451347</v>
      </c>
      <c r="D12" s="1776">
        <v>1581951</v>
      </c>
      <c r="E12" s="1776">
        <v>1624857</v>
      </c>
      <c r="G12" s="1776">
        <v>139488</v>
      </c>
      <c r="H12" s="1776">
        <v>1417900</v>
      </c>
      <c r="I12" s="1776">
        <v>1560810</v>
      </c>
      <c r="J12" s="1776">
        <v>1607154</v>
      </c>
      <c r="L12" s="1776">
        <v>124103</v>
      </c>
      <c r="M12" s="1776">
        <v>1378214</v>
      </c>
      <c r="N12" s="1776">
        <v>1505475</v>
      </c>
      <c r="O12" s="1776">
        <v>1547959</v>
      </c>
      <c r="Q12" s="1776">
        <v>130428</v>
      </c>
      <c r="R12" s="1776">
        <v>1320062</v>
      </c>
      <c r="S12" s="1776">
        <v>1454242</v>
      </c>
      <c r="T12" s="1776">
        <v>1498032</v>
      </c>
      <c r="V12" s="1776">
        <v>131184</v>
      </c>
      <c r="W12" s="1776">
        <v>1301419</v>
      </c>
      <c r="X12" s="1776">
        <v>1436344</v>
      </c>
      <c r="Y12" s="1776">
        <v>1480588</v>
      </c>
      <c r="AA12" s="1776">
        <v>127823</v>
      </c>
      <c r="AB12" s="1776">
        <v>1298951</v>
      </c>
      <c r="AC12" s="1776">
        <v>1430630</v>
      </c>
      <c r="AD12" s="1776">
        <v>1473804</v>
      </c>
      <c r="AF12" s="1776">
        <v>107589</v>
      </c>
      <c r="AG12" s="1776">
        <v>1264304</v>
      </c>
      <c r="AH12" s="1776">
        <v>1379056</v>
      </c>
      <c r="AI12" s="1776">
        <v>1417699</v>
      </c>
    </row>
    <row r="24" spans="6:31">
      <c r="F24" s="1731"/>
      <c r="K24" s="1731"/>
      <c r="P24" s="1731"/>
      <c r="U24" s="1731"/>
      <c r="Z24" s="1731"/>
      <c r="AE24" s="1731"/>
    </row>
    <row r="25" spans="6:31">
      <c r="F25" s="1731"/>
      <c r="K25" s="1731"/>
      <c r="P25" s="1731"/>
      <c r="U25" s="1731"/>
      <c r="Z25" s="1731"/>
      <c r="AE25" s="1731"/>
    </row>
    <row r="26" spans="6:31">
      <c r="F26" s="1731"/>
      <c r="K26" s="1731"/>
      <c r="P26" s="1731"/>
      <c r="U26" s="1731"/>
      <c r="Z26" s="1731"/>
      <c r="AE26" s="1731"/>
    </row>
    <row r="27" spans="6:31">
      <c r="F27" s="1743"/>
      <c r="K27" s="1743"/>
      <c r="P27" s="1743"/>
      <c r="U27" s="1743"/>
      <c r="Z27" s="1743"/>
      <c r="AE27" s="1743"/>
    </row>
    <row r="28" spans="6:31">
      <c r="F28" s="1743"/>
      <c r="K28" s="1743"/>
      <c r="P28" s="1743"/>
      <c r="U28" s="1743"/>
      <c r="Z28" s="1743"/>
      <c r="AE28" s="1743"/>
    </row>
    <row r="29" spans="6:31">
      <c r="F29" s="1731"/>
      <c r="K29" s="1731"/>
      <c r="P29" s="1731"/>
      <c r="U29" s="1731"/>
      <c r="Z29" s="1731"/>
      <c r="AE29" s="1731"/>
    </row>
    <row r="30" spans="6:31">
      <c r="F30" s="1731"/>
      <c r="K30" s="1731"/>
      <c r="P30" s="1731"/>
      <c r="U30" s="1731"/>
      <c r="Z30" s="1731"/>
      <c r="AE30" s="1731"/>
    </row>
    <row r="31" spans="6:31">
      <c r="F31" s="1731"/>
      <c r="K31" s="1731"/>
      <c r="P31" s="1731"/>
      <c r="U31" s="1731"/>
      <c r="Z31" s="1731"/>
      <c r="AE31" s="1731"/>
    </row>
    <row r="32" spans="6:31">
      <c r="F32" s="1731"/>
      <c r="K32" s="1731"/>
      <c r="P32" s="1731"/>
      <c r="U32" s="1731"/>
      <c r="Z32" s="1731"/>
      <c r="AE32" s="1731"/>
    </row>
  </sheetData>
  <mergeCells count="7">
    <mergeCell ref="B4:E4"/>
    <mergeCell ref="G4:J4"/>
    <mergeCell ref="AF4:AI4"/>
    <mergeCell ref="AA4:AD4"/>
    <mergeCell ref="V4:Y4"/>
    <mergeCell ref="Q4:T4"/>
    <mergeCell ref="L4:O4"/>
  </mergeCells>
  <hyperlinks>
    <hyperlink ref="AF2:AI2" location="Índice!C32" display="Abordagem padronizada – exposições e efeitos da mitigação do risco de crédito" xr:uid="{98B69F62-EB1D-4BCA-AD38-B3B6FFB3DE4A}"/>
    <hyperlink ref="A2" location="Contents!A1" display="CR6: IRB – Credit risk exposures by portfolio and PD range" xr:uid="{D16C43FE-90BB-463F-B454-F5A094BEE819}"/>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B4109-930F-48E9-88C3-4C3AE6E3CFEB}">
  <sheetPr codeName="Planilha78">
    <tabColor rgb="FF1D4080"/>
  </sheetPr>
  <dimension ref="A1:V22"/>
  <sheetViews>
    <sheetView showGridLines="0" topLeftCell="B1" zoomScale="80" zoomScaleNormal="80" workbookViewId="0">
      <selection activeCell="D4" sqref="D4:G4"/>
    </sheetView>
  </sheetViews>
  <sheetFormatPr defaultColWidth="8.77734375" defaultRowHeight="14.4"/>
  <cols>
    <col min="1" max="1" width="3" style="1044" hidden="1" customWidth="1"/>
    <col min="2" max="2" width="54.21875" style="1044" customWidth="1"/>
    <col min="3" max="3" width="1.21875" customWidth="1"/>
    <col min="4" max="7" width="21.44140625" style="1044" customWidth="1"/>
    <col min="8" max="8" width="1.21875" customWidth="1"/>
    <col min="9" max="12" width="21.44140625" style="1044" customWidth="1"/>
    <col min="13" max="13" width="1.21875" customWidth="1"/>
    <col min="14" max="14" width="21.44140625" style="1044" bestFit="1" customWidth="1"/>
    <col min="15" max="15" width="19.77734375" style="1044" bestFit="1" customWidth="1"/>
    <col min="16" max="16" width="14.77734375" style="1044" customWidth="1"/>
    <col min="17" max="17" width="15.77734375" style="1044" bestFit="1" customWidth="1"/>
    <col min="18" max="18" width="1.21875" customWidth="1"/>
    <col min="19" max="19" width="21.44140625" style="1044" bestFit="1" customWidth="1"/>
    <col min="20" max="20" width="19.77734375" style="1044" bestFit="1" customWidth="1"/>
    <col min="21" max="21" width="14.77734375" style="1044" customWidth="1"/>
    <col min="22" max="22" width="15.77734375" style="1044" bestFit="1" customWidth="1"/>
    <col min="23" max="16384" width="8.77734375" style="1035"/>
  </cols>
  <sheetData>
    <row r="1" spans="1:22" s="1054" customFormat="1" ht="4.5" customHeight="1">
      <c r="A1" s="1045"/>
      <c r="B1" s="1046"/>
      <c r="C1"/>
      <c r="D1" s="1047"/>
      <c r="E1" s="1047"/>
      <c r="F1" s="1047"/>
      <c r="G1" s="1047"/>
      <c r="H1"/>
      <c r="I1" s="1047"/>
      <c r="J1" s="1047"/>
      <c r="K1" s="1047"/>
      <c r="L1" s="1047"/>
      <c r="M1"/>
      <c r="N1" s="1047"/>
      <c r="O1" s="1047"/>
      <c r="P1" s="1047"/>
      <c r="Q1" s="1047"/>
      <c r="R1"/>
      <c r="S1" s="1047"/>
      <c r="T1" s="1047"/>
      <c r="U1" s="1047"/>
      <c r="V1" s="1047"/>
    </row>
    <row r="2" spans="1:22" ht="13.8">
      <c r="A2" s="1055"/>
      <c r="B2" s="1988" t="s">
        <v>1792</v>
      </c>
      <c r="C2" s="1988"/>
      <c r="D2" s="1988"/>
      <c r="E2" s="1988"/>
      <c r="F2" s="1988"/>
      <c r="G2" s="1988"/>
      <c r="H2" s="1988"/>
      <c r="I2" s="1988"/>
      <c r="J2" s="1988"/>
      <c r="K2" s="1988"/>
      <c r="L2" s="1988"/>
      <c r="M2" s="1988"/>
      <c r="N2" s="1988"/>
      <c r="O2" s="1988"/>
      <c r="P2" s="1988"/>
      <c r="Q2" s="1988"/>
      <c r="R2" s="1988"/>
      <c r="S2" s="1988"/>
      <c r="T2" s="1988"/>
      <c r="U2" s="1988"/>
      <c r="V2" s="1988"/>
    </row>
    <row r="3" spans="1:22">
      <c r="B3" s="2051"/>
      <c r="D3" s="2051"/>
      <c r="E3" s="2051"/>
      <c r="F3" s="2051"/>
      <c r="G3" s="2064" t="s">
        <v>3260</v>
      </c>
      <c r="I3" s="2051"/>
      <c r="J3" s="2051"/>
      <c r="K3" s="2051"/>
      <c r="L3" s="2064" t="s">
        <v>2942</v>
      </c>
      <c r="N3" s="2051"/>
      <c r="O3" s="2051"/>
      <c r="P3" s="2051"/>
      <c r="Q3" s="2064" t="s">
        <v>2871</v>
      </c>
      <c r="S3" s="2051"/>
      <c r="T3" s="2051"/>
      <c r="U3" s="2051"/>
      <c r="V3" s="2064" t="s">
        <v>66</v>
      </c>
    </row>
    <row r="4" spans="1:22" ht="15.6" thickBot="1">
      <c r="B4" s="2052"/>
      <c r="D4" s="2540" t="s">
        <v>147</v>
      </c>
      <c r="E4" s="2540"/>
      <c r="F4" s="2540"/>
      <c r="G4" s="2540"/>
      <c r="I4" s="2540" t="s">
        <v>147</v>
      </c>
      <c r="J4" s="2540"/>
      <c r="K4" s="2540"/>
      <c r="L4" s="2540"/>
      <c r="N4" s="2540" t="s">
        <v>147</v>
      </c>
      <c r="O4" s="2540"/>
      <c r="P4" s="2540"/>
      <c r="Q4" s="2540"/>
      <c r="S4" s="2540" t="s">
        <v>147</v>
      </c>
      <c r="T4" s="2540"/>
      <c r="U4" s="2540"/>
      <c r="V4" s="2540"/>
    </row>
    <row r="5" spans="1:22" ht="106.2" thickBot="1">
      <c r="B5" s="2053" t="s">
        <v>1793</v>
      </c>
      <c r="D5" s="1827" t="s">
        <v>1794</v>
      </c>
      <c r="E5" s="1827" t="s">
        <v>1795</v>
      </c>
      <c r="F5" s="1827" t="s">
        <v>1796</v>
      </c>
      <c r="G5" s="1827" t="s">
        <v>1797</v>
      </c>
      <c r="I5" s="1827" t="s">
        <v>1794</v>
      </c>
      <c r="J5" s="1827" t="s">
        <v>1795</v>
      </c>
      <c r="K5" s="1827" t="s">
        <v>1796</v>
      </c>
      <c r="L5" s="1827" t="s">
        <v>1797</v>
      </c>
      <c r="N5" s="1827" t="s">
        <v>1794</v>
      </c>
      <c r="O5" s="1827" t="s">
        <v>1795</v>
      </c>
      <c r="P5" s="1827" t="s">
        <v>1796</v>
      </c>
      <c r="Q5" s="1827" t="s">
        <v>1797</v>
      </c>
      <c r="S5" s="1827" t="s">
        <v>1794</v>
      </c>
      <c r="T5" s="1827" t="s">
        <v>1795</v>
      </c>
      <c r="U5" s="1827" t="s">
        <v>1796</v>
      </c>
      <c r="V5" s="1827" t="s">
        <v>1797</v>
      </c>
    </row>
    <row r="6" spans="1:22">
      <c r="B6" s="1469" t="s">
        <v>1798</v>
      </c>
      <c r="D6" s="2160"/>
      <c r="E6" s="2160"/>
      <c r="F6" s="2160"/>
      <c r="G6" s="2160"/>
      <c r="I6" s="2160"/>
      <c r="J6" s="2160"/>
      <c r="K6" s="2160"/>
      <c r="L6" s="2160"/>
      <c r="N6" s="2160"/>
      <c r="O6" s="2160"/>
      <c r="P6" s="1761">
        <v>0</v>
      </c>
      <c r="Q6" s="1761">
        <v>0</v>
      </c>
      <c r="S6" s="2054"/>
      <c r="T6" s="2054"/>
      <c r="U6" s="1664">
        <v>0</v>
      </c>
      <c r="V6" s="1664">
        <v>0</v>
      </c>
    </row>
    <row r="7" spans="1:22">
      <c r="B7" s="1824" t="s">
        <v>1799</v>
      </c>
      <c r="D7" s="2160"/>
      <c r="E7" s="2160"/>
      <c r="F7" s="2160"/>
      <c r="G7" s="2160"/>
      <c r="I7" s="2160"/>
      <c r="J7" s="2160"/>
      <c r="K7" s="2160"/>
      <c r="L7" s="2160"/>
      <c r="N7" s="2160"/>
      <c r="O7" s="2160"/>
      <c r="P7" s="1761">
        <v>0</v>
      </c>
      <c r="Q7" s="1761">
        <v>0</v>
      </c>
      <c r="S7" s="2054"/>
      <c r="T7" s="2054"/>
      <c r="U7" s="1664">
        <v>0</v>
      </c>
      <c r="V7" s="1664">
        <v>0</v>
      </c>
    </row>
    <row r="8" spans="1:22">
      <c r="B8" s="1811" t="s">
        <v>1800</v>
      </c>
      <c r="D8" s="1761">
        <v>0</v>
      </c>
      <c r="E8" s="1761">
        <v>0</v>
      </c>
      <c r="F8" s="1761">
        <v>0</v>
      </c>
      <c r="G8" s="1761">
        <v>0</v>
      </c>
      <c r="I8" s="1761">
        <v>0</v>
      </c>
      <c r="J8" s="1761">
        <v>0</v>
      </c>
      <c r="K8" s="1761">
        <v>0</v>
      </c>
      <c r="L8" s="1761">
        <v>0</v>
      </c>
      <c r="N8" s="1761">
        <v>0</v>
      </c>
      <c r="O8" s="1761">
        <v>0</v>
      </c>
      <c r="P8" s="1761">
        <v>0</v>
      </c>
      <c r="Q8" s="1761">
        <v>0</v>
      </c>
      <c r="S8" s="1664"/>
      <c r="T8" s="1664">
        <v>0</v>
      </c>
      <c r="U8" s="1664">
        <v>0</v>
      </c>
      <c r="V8" s="1664">
        <v>0</v>
      </c>
    </row>
    <row r="9" spans="1:22">
      <c r="B9" s="1811" t="s">
        <v>220</v>
      </c>
      <c r="D9" s="2160"/>
      <c r="E9" s="2160"/>
      <c r="F9" s="2160"/>
      <c r="G9" s="2160"/>
      <c r="I9" s="2160"/>
      <c r="J9" s="2160"/>
      <c r="K9" s="2160"/>
      <c r="L9" s="2160"/>
      <c r="N9" s="2160"/>
      <c r="O9" s="2160"/>
      <c r="P9" s="1761">
        <v>0</v>
      </c>
      <c r="Q9" s="1761">
        <v>0</v>
      </c>
      <c r="S9" s="2054"/>
      <c r="T9" s="2054"/>
      <c r="U9" s="1664">
        <v>0</v>
      </c>
      <c r="V9" s="1664">
        <v>0</v>
      </c>
    </row>
    <row r="10" spans="1:22">
      <c r="B10" s="1811" t="s">
        <v>1801</v>
      </c>
      <c r="D10" s="1761">
        <v>0</v>
      </c>
      <c r="E10" s="1761">
        <v>0</v>
      </c>
      <c r="F10" s="1761">
        <v>0</v>
      </c>
      <c r="G10" s="1761">
        <v>0</v>
      </c>
      <c r="I10" s="1761">
        <v>0</v>
      </c>
      <c r="J10" s="1761">
        <v>0</v>
      </c>
      <c r="K10" s="1761">
        <v>0</v>
      </c>
      <c r="L10" s="1761">
        <v>0</v>
      </c>
      <c r="N10" s="1761">
        <v>0</v>
      </c>
      <c r="O10" s="1761">
        <v>0</v>
      </c>
      <c r="P10" s="1761">
        <v>0</v>
      </c>
      <c r="Q10" s="1761">
        <v>0</v>
      </c>
      <c r="S10" s="1664"/>
      <c r="T10" s="1664">
        <v>0</v>
      </c>
      <c r="U10" s="1664">
        <v>0</v>
      </c>
      <c r="V10" s="1664">
        <v>0</v>
      </c>
    </row>
    <row r="11" spans="1:22">
      <c r="B11" s="1811" t="s">
        <v>1694</v>
      </c>
      <c r="D11" s="1191">
        <v>0</v>
      </c>
      <c r="E11" s="1191">
        <v>0</v>
      </c>
      <c r="F11" s="1191">
        <v>0</v>
      </c>
      <c r="G11" s="1191">
        <v>0</v>
      </c>
      <c r="I11" s="1191">
        <v>79343</v>
      </c>
      <c r="J11" s="1191">
        <v>109439</v>
      </c>
      <c r="K11" s="1191">
        <v>79343</v>
      </c>
      <c r="L11" s="1191">
        <v>109439</v>
      </c>
      <c r="N11" s="1191">
        <v>77563</v>
      </c>
      <c r="O11" s="1191">
        <v>106984</v>
      </c>
      <c r="P11" s="1191">
        <v>77563</v>
      </c>
      <c r="Q11" s="1191">
        <v>106984</v>
      </c>
      <c r="S11" s="1067"/>
      <c r="T11" s="1067">
        <v>96237</v>
      </c>
      <c r="U11" s="1067">
        <v>69771</v>
      </c>
      <c r="V11" s="1067">
        <v>96237</v>
      </c>
    </row>
    <row r="12" spans="1:22">
      <c r="B12" s="1824" t="s">
        <v>1802</v>
      </c>
      <c r="D12" s="1761">
        <v>0</v>
      </c>
      <c r="E12" s="1761">
        <v>0</v>
      </c>
      <c r="F12" s="1761">
        <v>0</v>
      </c>
      <c r="G12" s="1761">
        <v>0</v>
      </c>
      <c r="I12" s="1761">
        <v>0</v>
      </c>
      <c r="J12" s="1761">
        <v>0</v>
      </c>
      <c r="K12" s="1761">
        <v>0</v>
      </c>
      <c r="L12" s="1761">
        <v>0</v>
      </c>
      <c r="N12" s="1761">
        <v>0</v>
      </c>
      <c r="O12" s="1761">
        <v>0</v>
      </c>
      <c r="P12" s="1761">
        <v>0</v>
      </c>
      <c r="Q12" s="1761">
        <v>0</v>
      </c>
      <c r="S12" s="1664"/>
      <c r="T12" s="1664">
        <v>0</v>
      </c>
      <c r="U12" s="1664">
        <v>0</v>
      </c>
      <c r="V12" s="1664">
        <v>0</v>
      </c>
    </row>
    <row r="13" spans="1:22">
      <c r="B13" s="1824" t="s">
        <v>1803</v>
      </c>
      <c r="D13" s="1191">
        <v>76245</v>
      </c>
      <c r="E13" s="1191">
        <v>105166</v>
      </c>
      <c r="F13" s="1191">
        <v>76245</v>
      </c>
      <c r="G13" s="1191">
        <v>105166</v>
      </c>
      <c r="I13" s="1191">
        <v>79343</v>
      </c>
      <c r="J13" s="1191">
        <v>109439</v>
      </c>
      <c r="K13" s="1191">
        <v>79343</v>
      </c>
      <c r="L13" s="1191">
        <v>109439</v>
      </c>
      <c r="N13" s="1191">
        <v>77563</v>
      </c>
      <c r="O13" s="1191">
        <v>106984</v>
      </c>
      <c r="P13" s="1191">
        <v>77563</v>
      </c>
      <c r="Q13" s="1191">
        <v>106984</v>
      </c>
      <c r="S13" s="1067"/>
      <c r="T13" s="1067">
        <v>96237</v>
      </c>
      <c r="U13" s="1067">
        <v>69771</v>
      </c>
      <c r="V13" s="1067">
        <v>96237</v>
      </c>
    </row>
    <row r="14" spans="1:22">
      <c r="B14" s="1811" t="s">
        <v>1686</v>
      </c>
      <c r="D14" s="1191">
        <v>0</v>
      </c>
      <c r="E14" s="1191">
        <v>0</v>
      </c>
      <c r="F14" s="1191">
        <v>0</v>
      </c>
      <c r="G14" s="1191">
        <v>0</v>
      </c>
      <c r="I14" s="1191">
        <v>0</v>
      </c>
      <c r="J14" s="1191">
        <v>0</v>
      </c>
      <c r="K14" s="1191">
        <v>0</v>
      </c>
      <c r="L14" s="1191">
        <v>0</v>
      </c>
      <c r="N14" s="1191">
        <v>0</v>
      </c>
      <c r="O14" s="1191">
        <v>0</v>
      </c>
      <c r="P14" s="1191">
        <v>0</v>
      </c>
      <c r="Q14" s="1191">
        <v>0</v>
      </c>
      <c r="S14" s="1067"/>
      <c r="T14" s="1067">
        <v>2</v>
      </c>
      <c r="U14" s="1067">
        <v>2</v>
      </c>
      <c r="V14" s="1067">
        <v>2</v>
      </c>
    </row>
    <row r="15" spans="1:22">
      <c r="B15" s="1825" t="s">
        <v>1804</v>
      </c>
      <c r="D15" s="1761">
        <v>0</v>
      </c>
      <c r="E15" s="1761">
        <v>0</v>
      </c>
      <c r="F15" s="1761">
        <v>0</v>
      </c>
      <c r="G15" s="1761">
        <v>0</v>
      </c>
      <c r="I15" s="1761">
        <v>0</v>
      </c>
      <c r="J15" s="1761">
        <v>0</v>
      </c>
      <c r="K15" s="1761">
        <v>0</v>
      </c>
      <c r="L15" s="1761">
        <v>0</v>
      </c>
      <c r="N15" s="1761">
        <v>0</v>
      </c>
      <c r="O15" s="1761">
        <v>0</v>
      </c>
      <c r="P15" s="1761">
        <v>0</v>
      </c>
      <c r="Q15" s="1761">
        <v>0</v>
      </c>
      <c r="S15" s="1664"/>
      <c r="T15" s="1664">
        <v>0</v>
      </c>
      <c r="U15" s="1664">
        <v>0</v>
      </c>
      <c r="V15" s="1664">
        <v>0</v>
      </c>
    </row>
    <row r="16" spans="1:22">
      <c r="B16" s="1825" t="s">
        <v>1805</v>
      </c>
      <c r="D16" s="1761">
        <v>0</v>
      </c>
      <c r="E16" s="1761">
        <v>0</v>
      </c>
      <c r="F16" s="1761">
        <v>0</v>
      </c>
      <c r="G16" s="1761">
        <v>0</v>
      </c>
      <c r="I16" s="1761">
        <v>0</v>
      </c>
      <c r="J16" s="1761">
        <v>0</v>
      </c>
      <c r="K16" s="1761">
        <v>0</v>
      </c>
      <c r="L16" s="1761">
        <v>0</v>
      </c>
      <c r="N16" s="1761">
        <v>0</v>
      </c>
      <c r="O16" s="1761">
        <v>0</v>
      </c>
      <c r="P16" s="1761">
        <v>0</v>
      </c>
      <c r="Q16" s="1761">
        <v>0</v>
      </c>
      <c r="S16" s="1664"/>
      <c r="T16" s="1664">
        <v>0</v>
      </c>
      <c r="U16" s="1664">
        <v>0</v>
      </c>
      <c r="V16" s="1664">
        <v>0</v>
      </c>
    </row>
    <row r="17" spans="2:22">
      <c r="B17" s="1825" t="s">
        <v>1806</v>
      </c>
      <c r="D17" s="1191">
        <v>0</v>
      </c>
      <c r="E17" s="1191">
        <v>0</v>
      </c>
      <c r="F17" s="1191">
        <v>0</v>
      </c>
      <c r="G17" s="1191">
        <v>0</v>
      </c>
      <c r="I17" s="1191">
        <v>0</v>
      </c>
      <c r="J17" s="1191">
        <v>0</v>
      </c>
      <c r="K17" s="1191">
        <v>0</v>
      </c>
      <c r="L17" s="1191">
        <v>0</v>
      </c>
      <c r="N17" s="1191">
        <v>1</v>
      </c>
      <c r="O17" s="1191">
        <v>1</v>
      </c>
      <c r="P17" s="1191">
        <v>1</v>
      </c>
      <c r="Q17" s="1191">
        <v>1</v>
      </c>
      <c r="S17" s="1067"/>
      <c r="T17" s="1067">
        <v>2</v>
      </c>
      <c r="U17" s="1067">
        <v>2</v>
      </c>
      <c r="V17" s="1067">
        <v>2</v>
      </c>
    </row>
    <row r="18" spans="2:22">
      <c r="B18" s="1469" t="s">
        <v>1807</v>
      </c>
      <c r="D18" s="1761">
        <v>0</v>
      </c>
      <c r="E18" s="1761">
        <v>0</v>
      </c>
      <c r="F18" s="1761">
        <v>0</v>
      </c>
      <c r="G18" s="1761">
        <v>0</v>
      </c>
      <c r="I18" s="1761">
        <v>0</v>
      </c>
      <c r="J18" s="1761">
        <v>0</v>
      </c>
      <c r="K18" s="1761">
        <v>0</v>
      </c>
      <c r="L18" s="1761">
        <v>0</v>
      </c>
      <c r="N18" s="1761">
        <v>0</v>
      </c>
      <c r="O18" s="1761">
        <v>0</v>
      </c>
      <c r="P18" s="1761">
        <v>0</v>
      </c>
      <c r="Q18" s="1761">
        <v>0</v>
      </c>
      <c r="S18" s="1664"/>
      <c r="T18" s="1664">
        <v>0</v>
      </c>
      <c r="U18" s="1664">
        <v>0</v>
      </c>
      <c r="V18" s="1664">
        <v>0</v>
      </c>
    </row>
    <row r="19" spans="2:22" ht="26.4">
      <c r="B19" s="1824" t="s">
        <v>1808</v>
      </c>
      <c r="D19" s="1761">
        <v>0</v>
      </c>
      <c r="E19" s="1761">
        <v>0</v>
      </c>
      <c r="F19" s="1761">
        <v>0</v>
      </c>
      <c r="G19" s="1761">
        <v>0</v>
      </c>
      <c r="I19" s="1761">
        <v>0</v>
      </c>
      <c r="J19" s="1761">
        <v>0</v>
      </c>
      <c r="K19" s="1761">
        <v>0</v>
      </c>
      <c r="L19" s="1761">
        <v>0</v>
      </c>
      <c r="N19" s="1761">
        <v>0</v>
      </c>
      <c r="O19" s="1761">
        <v>0</v>
      </c>
      <c r="P19" s="1761">
        <v>0</v>
      </c>
      <c r="Q19" s="1761">
        <v>0</v>
      </c>
      <c r="S19" s="1664"/>
      <c r="T19" s="1664">
        <v>0</v>
      </c>
      <c r="U19" s="1664">
        <v>0</v>
      </c>
      <c r="V19" s="1664">
        <v>0</v>
      </c>
    </row>
    <row r="20" spans="2:22">
      <c r="B20" s="1469" t="s">
        <v>1653</v>
      </c>
      <c r="D20" s="1761">
        <v>0</v>
      </c>
      <c r="E20" s="1761">
        <v>0</v>
      </c>
      <c r="F20" s="1761">
        <v>1135652</v>
      </c>
      <c r="G20" s="1761">
        <v>1135652</v>
      </c>
      <c r="I20" s="1761">
        <v>0</v>
      </c>
      <c r="J20" s="1761">
        <v>0</v>
      </c>
      <c r="K20" s="1761">
        <v>1119760</v>
      </c>
      <c r="L20" s="1761">
        <v>1119760</v>
      </c>
      <c r="N20" s="1761">
        <v>0</v>
      </c>
      <c r="O20" s="1761">
        <v>0</v>
      </c>
      <c r="P20" s="1191">
        <v>1044763</v>
      </c>
      <c r="Q20" s="1191">
        <v>1044763</v>
      </c>
      <c r="S20" s="1664"/>
      <c r="T20" s="1664">
        <v>0</v>
      </c>
      <c r="U20" s="1067">
        <v>1038238</v>
      </c>
      <c r="V20" s="1067">
        <v>1038238</v>
      </c>
    </row>
    <row r="21" spans="2:22">
      <c r="B21" s="2047" t="s">
        <v>144</v>
      </c>
      <c r="D21" s="1190">
        <v>76245</v>
      </c>
      <c r="E21" s="1190">
        <v>105166</v>
      </c>
      <c r="F21" s="1190">
        <v>1211897</v>
      </c>
      <c r="G21" s="1190">
        <v>1240818</v>
      </c>
      <c r="I21" s="1190">
        <v>79343</v>
      </c>
      <c r="J21" s="1190">
        <v>109439</v>
      </c>
      <c r="K21" s="1190">
        <v>1199103</v>
      </c>
      <c r="L21" s="1190">
        <v>1229199</v>
      </c>
      <c r="N21" s="1190">
        <v>77564</v>
      </c>
      <c r="O21" s="1190">
        <v>106985</v>
      </c>
      <c r="P21" s="1190">
        <v>1122327</v>
      </c>
      <c r="Q21" s="1190">
        <v>1151748</v>
      </c>
      <c r="S21" s="1109"/>
      <c r="T21" s="1109">
        <v>96239</v>
      </c>
      <c r="U21" s="1109">
        <v>1108011</v>
      </c>
      <c r="V21" s="1109">
        <v>1134477</v>
      </c>
    </row>
    <row r="22" spans="2:22" ht="15" thickBot="1">
      <c r="B22" s="2055" t="s">
        <v>1809</v>
      </c>
      <c r="D22" s="2161">
        <v>76245</v>
      </c>
      <c r="E22" s="2161">
        <v>105166</v>
      </c>
      <c r="F22" s="2161">
        <v>76245</v>
      </c>
      <c r="G22" s="2161">
        <v>105166</v>
      </c>
      <c r="I22" s="2161">
        <v>79343</v>
      </c>
      <c r="J22" s="2161">
        <v>109439</v>
      </c>
      <c r="K22" s="2161">
        <v>79343</v>
      </c>
      <c r="L22" s="2161">
        <v>109439</v>
      </c>
      <c r="N22" s="2161">
        <v>77564</v>
      </c>
      <c r="O22" s="2161">
        <v>106985</v>
      </c>
      <c r="P22" s="2161">
        <v>77564</v>
      </c>
      <c r="Q22" s="2161">
        <v>106985</v>
      </c>
      <c r="S22" s="2056"/>
      <c r="T22" s="2056">
        <v>96239</v>
      </c>
      <c r="U22" s="2056">
        <v>69773</v>
      </c>
      <c r="V22" s="2056">
        <v>96239</v>
      </c>
    </row>
  </sheetData>
  <mergeCells count="4">
    <mergeCell ref="S4:V4"/>
    <mergeCell ref="N4:Q4"/>
    <mergeCell ref="I4:L4"/>
    <mergeCell ref="D4:G4"/>
  </mergeCells>
  <hyperlinks>
    <hyperlink ref="S2:X2" location="Índice!C32" display="Abordagem padronizada – exposições e efeitos da mitigação do risco de crédito" xr:uid="{167882DB-D4B2-460D-869E-03B329E77021}"/>
    <hyperlink ref="B2" location="Contents!A1" display="CR6: IRB – Credit risk exposures by portfolio and PD range" xr:uid="{B6CDA733-23CE-4041-956F-0FAD393449AC}"/>
    <hyperlink ref="N2:Q2" location="Índice!C32" display="Abordagem padronizada – exposições e efeitos da mitigação do risco de crédito" xr:uid="{34768B39-5A6A-427B-A713-DAD0BE92B157}"/>
    <hyperlink ref="R2" location="Índice!C32" display="Abordagem padronizada – exposições e efeitos da mitigação do risco de crédito" xr:uid="{BCC5DE36-B7E6-482A-ABE6-1BD9035B12F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4739-AADA-4C97-A5E7-47CF328CA054}">
  <sheetPr codeName="Planilha40">
    <tabColor rgb="FF73C6A1"/>
  </sheetPr>
  <dimension ref="A1:EP9"/>
  <sheetViews>
    <sheetView showGridLines="0" topLeftCell="B1" zoomScale="80" zoomScaleNormal="80" workbookViewId="0">
      <selection activeCell="G4" sqref="G4"/>
    </sheetView>
  </sheetViews>
  <sheetFormatPr defaultColWidth="9.21875" defaultRowHeight="13.2"/>
  <cols>
    <col min="1" max="1" width="6.21875" style="1118" hidden="1" customWidth="1"/>
    <col min="2" max="2" width="61.77734375" style="1118" bestFit="1" customWidth="1"/>
    <col min="3" max="7" width="15.77734375" style="1118" customWidth="1"/>
    <col min="8" max="8" width="1.21875" style="1118" customWidth="1"/>
    <col min="9" max="13" width="15.77734375" style="1118" customWidth="1"/>
    <col min="14" max="14" width="1.21875" style="1118" customWidth="1"/>
    <col min="15" max="19" width="15.77734375" style="1118" customWidth="1"/>
    <col min="20" max="20" width="1.21875" style="1118" customWidth="1"/>
    <col min="21" max="25" width="15.77734375" style="1118" customWidth="1"/>
    <col min="26" max="26" width="1.21875" style="1118" customWidth="1"/>
    <col min="27" max="31" width="15.77734375" style="1118" customWidth="1"/>
    <col min="32" max="32" width="1.21875" style="1118" customWidth="1"/>
    <col min="33" max="37" width="15.77734375" style="1118" customWidth="1"/>
    <col min="38" max="38" width="1.21875" style="1118" customWidth="1"/>
    <col min="39" max="43" width="15.77734375" style="1118" customWidth="1"/>
    <col min="44" max="44" width="1.21875" style="1118" customWidth="1"/>
    <col min="45" max="49" width="15.77734375" style="1118" customWidth="1"/>
    <col min="50" max="50" width="1.21875" style="1118" customWidth="1"/>
    <col min="51" max="55" width="15.77734375" style="1118" customWidth="1"/>
    <col min="56" max="56" width="1.21875" style="1118" customWidth="1"/>
    <col min="57" max="61" width="15.77734375" style="1118" customWidth="1"/>
    <col min="62" max="62" width="1.21875" style="1118" customWidth="1"/>
    <col min="63" max="67" width="15.77734375" style="1118" customWidth="1"/>
    <col min="68" max="68" width="1.21875" style="1118" customWidth="1"/>
    <col min="69" max="73" width="15.77734375" style="1118" customWidth="1"/>
    <col min="74" max="74" width="1.21875" style="1118" customWidth="1"/>
    <col min="75" max="79" width="15.77734375" style="1118" customWidth="1"/>
    <col min="80" max="80" width="1.21875" style="1118" customWidth="1"/>
    <col min="81" max="85" width="15.77734375" style="1118" customWidth="1"/>
    <col min="86" max="86" width="1.21875" style="1118" customWidth="1"/>
    <col min="87" max="91" width="15.77734375" style="1118" customWidth="1"/>
    <col min="92" max="92" width="1.21875" style="1118" customWidth="1"/>
    <col min="93" max="97" width="15.77734375" style="1118" customWidth="1"/>
    <col min="98" max="98" width="1.21875" style="1118" customWidth="1"/>
    <col min="99" max="103" width="15.77734375" style="1118" customWidth="1"/>
    <col min="104" max="104" width="1.21875" style="1118" customWidth="1"/>
    <col min="105" max="109" width="15.77734375" style="1118" customWidth="1"/>
    <col min="110" max="110" width="1.21875" style="1118" customWidth="1"/>
    <col min="111" max="115" width="15.77734375" style="1118" customWidth="1"/>
    <col min="116" max="116" width="1.21875" style="1118" customWidth="1"/>
    <col min="117" max="121" width="15.77734375" style="1118" customWidth="1"/>
    <col min="122" max="122" width="1.21875" style="1118" customWidth="1"/>
    <col min="123" max="127" width="15.77734375" style="1118" customWidth="1"/>
    <col min="128" max="128" width="1.21875" style="1118" customWidth="1"/>
    <col min="129" max="133" width="15.77734375" style="1118" customWidth="1"/>
    <col min="134" max="134" width="1.21875" style="1118" customWidth="1"/>
    <col min="135" max="139" width="15.77734375" style="1118" customWidth="1"/>
    <col min="140" max="140" width="1.21875" style="1118" customWidth="1"/>
    <col min="141" max="142" width="15.77734375" style="1118" customWidth="1"/>
    <col min="143" max="143" width="23.21875" style="1118" customWidth="1"/>
    <col min="144" max="145" width="15.77734375" style="1118" customWidth="1"/>
    <col min="146" max="16384" width="9.21875" style="1118"/>
  </cols>
  <sheetData>
    <row r="1" spans="1:146" s="1209" customFormat="1" ht="5.25" customHeight="1">
      <c r="A1" s="1324"/>
      <c r="B1" s="1210"/>
      <c r="C1" s="1211"/>
      <c r="D1" s="1211"/>
      <c r="E1" s="1211"/>
      <c r="F1" s="1211"/>
      <c r="G1" s="1211"/>
      <c r="H1" s="1210"/>
      <c r="I1" s="1211"/>
      <c r="J1" s="1211"/>
      <c r="K1" s="1211"/>
      <c r="L1" s="1211"/>
      <c r="M1" s="1211"/>
      <c r="N1" s="1210"/>
      <c r="O1" s="1211"/>
      <c r="P1" s="1211"/>
      <c r="Q1" s="1211"/>
      <c r="R1" s="1211"/>
      <c r="S1" s="1211"/>
      <c r="T1" s="1210"/>
      <c r="U1" s="1211"/>
      <c r="V1" s="1211"/>
      <c r="W1" s="1211"/>
      <c r="X1" s="1211"/>
      <c r="Y1" s="1211"/>
      <c r="Z1" s="1210"/>
      <c r="AA1" s="1211"/>
      <c r="AB1" s="1211"/>
      <c r="AC1" s="1211"/>
      <c r="AD1" s="1211"/>
      <c r="AE1" s="1211"/>
      <c r="AF1" s="1210"/>
      <c r="AG1" s="1211"/>
      <c r="AH1" s="1211"/>
      <c r="AI1" s="1211"/>
      <c r="AJ1" s="1211"/>
      <c r="AK1" s="1211"/>
      <c r="AL1" s="1210"/>
      <c r="AM1" s="1211"/>
      <c r="AN1" s="1211"/>
      <c r="AO1" s="1211"/>
      <c r="AP1" s="1211"/>
      <c r="AQ1" s="1211"/>
      <c r="AR1" s="1210"/>
      <c r="AS1" s="1211"/>
      <c r="AT1" s="1211"/>
      <c r="AU1" s="1211"/>
      <c r="AV1" s="1211"/>
      <c r="AW1" s="1211"/>
      <c r="AX1" s="1210"/>
      <c r="AY1" s="1211"/>
      <c r="AZ1" s="1211"/>
      <c r="BA1" s="1211"/>
      <c r="BB1" s="1211"/>
      <c r="BC1" s="1211"/>
      <c r="BD1" s="1210"/>
      <c r="BE1" s="1211"/>
      <c r="BF1" s="1211"/>
      <c r="BG1" s="1211"/>
      <c r="BH1" s="1211"/>
      <c r="BI1" s="1211"/>
      <c r="BJ1" s="1210"/>
      <c r="BK1" s="1211"/>
      <c r="BL1" s="1211"/>
      <c r="BM1" s="1211"/>
      <c r="BN1" s="1211"/>
      <c r="BO1" s="1211"/>
      <c r="BP1" s="1210"/>
      <c r="BQ1" s="1211"/>
      <c r="BR1" s="1211"/>
      <c r="BS1" s="1211"/>
      <c r="BT1" s="1211"/>
      <c r="BU1" s="1211"/>
      <c r="BV1" s="1210"/>
      <c r="BW1" s="1211"/>
      <c r="BX1" s="1211"/>
      <c r="BY1" s="1211"/>
      <c r="BZ1" s="1211"/>
      <c r="CA1" s="1211"/>
      <c r="CB1" s="1210"/>
      <c r="CC1" s="1211"/>
      <c r="CD1" s="1211"/>
      <c r="CE1" s="1211"/>
      <c r="CF1" s="1211"/>
      <c r="CG1" s="1211"/>
      <c r="CH1" s="1210"/>
      <c r="CI1" s="1211"/>
      <c r="CJ1" s="1211"/>
      <c r="CK1" s="1211"/>
      <c r="CL1" s="1211"/>
      <c r="CM1" s="1211"/>
      <c r="CN1" s="1210"/>
      <c r="CO1" s="1211"/>
      <c r="CP1" s="1211"/>
      <c r="CQ1" s="1211"/>
      <c r="CR1" s="1211"/>
      <c r="CS1" s="1211"/>
      <c r="CT1" s="1210"/>
      <c r="CU1" s="1211"/>
      <c r="CV1" s="1211"/>
      <c r="CW1" s="1211"/>
      <c r="CX1" s="1211"/>
      <c r="CY1" s="1211"/>
      <c r="CZ1" s="1210"/>
      <c r="DA1" s="1211"/>
      <c r="DB1" s="1211"/>
      <c r="DC1" s="1211"/>
      <c r="DD1" s="1211"/>
      <c r="DE1" s="1211"/>
      <c r="DF1" s="1210"/>
      <c r="DG1" s="1211"/>
      <c r="DH1" s="1211"/>
      <c r="DI1" s="1211"/>
      <c r="DJ1" s="1211"/>
      <c r="DK1" s="1211"/>
      <c r="DL1" s="1210"/>
      <c r="DM1" s="1211"/>
      <c r="DN1" s="1211"/>
      <c r="DO1" s="1211"/>
      <c r="DP1" s="1211"/>
      <c r="DQ1" s="1211"/>
      <c r="DR1" s="1210"/>
      <c r="DS1" s="1211"/>
      <c r="DT1" s="1211"/>
      <c r="DU1" s="1211"/>
      <c r="DV1" s="1211"/>
      <c r="DW1" s="1211"/>
      <c r="DX1" s="1210"/>
      <c r="DY1" s="1211"/>
      <c r="DZ1" s="1211"/>
      <c r="EA1" s="1211"/>
      <c r="EB1" s="1211"/>
      <c r="EC1" s="1211"/>
      <c r="ED1" s="1211"/>
      <c r="EE1" s="1211"/>
      <c r="EF1" s="1211"/>
      <c r="EG1" s="1211"/>
      <c r="EH1" s="1211"/>
      <c r="EI1" s="1211"/>
      <c r="EJ1" s="1211"/>
      <c r="EK1" s="1211"/>
      <c r="EL1" s="1204"/>
      <c r="EM1" s="1205"/>
      <c r="EN1" s="1206"/>
      <c r="EO1" s="1207"/>
      <c r="EP1" s="1208"/>
    </row>
    <row r="2" spans="1:146" ht="15.75" customHeight="1">
      <c r="A2" s="1572"/>
      <c r="B2" s="1645" t="s">
        <v>1810</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c r="CE2" s="1646"/>
      <c r="CF2" s="1646"/>
      <c r="CG2" s="1646"/>
      <c r="CH2" s="1646"/>
      <c r="CI2" s="1646"/>
      <c r="CJ2" s="1646"/>
      <c r="CK2" s="1646"/>
      <c r="CL2" s="1646"/>
      <c r="CM2" s="1646"/>
      <c r="CN2" s="1646"/>
      <c r="CO2" s="1646"/>
      <c r="CP2" s="1646"/>
      <c r="CQ2" s="1646"/>
      <c r="CR2" s="1646"/>
      <c r="CS2" s="1646"/>
      <c r="CT2" s="1646"/>
      <c r="CU2" s="1646"/>
      <c r="CV2" s="1646"/>
      <c r="CW2" s="1646"/>
      <c r="CX2" s="1646"/>
      <c r="CY2" s="1646"/>
      <c r="CZ2" s="1646"/>
      <c r="DA2" s="1646"/>
      <c r="DB2" s="1646"/>
      <c r="DC2" s="1646"/>
      <c r="DD2" s="1646"/>
      <c r="DE2" s="1646"/>
      <c r="DF2" s="1646"/>
      <c r="DG2" s="1646"/>
      <c r="DH2" s="1646"/>
      <c r="DI2" s="1646"/>
      <c r="DJ2" s="1646"/>
      <c r="DK2" s="1646"/>
      <c r="DL2" s="1646"/>
      <c r="DM2" s="1646"/>
      <c r="DN2" s="1646"/>
      <c r="DO2" s="1646"/>
      <c r="DP2" s="1646"/>
      <c r="DQ2" s="1646"/>
      <c r="DR2" s="1646"/>
      <c r="DS2" s="1646"/>
      <c r="DT2" s="1646"/>
      <c r="DU2" s="1646"/>
      <c r="DV2" s="1646"/>
      <c r="DW2" s="1646"/>
      <c r="DX2" s="1056"/>
      <c r="DY2" s="1646"/>
      <c r="DZ2" s="1646"/>
      <c r="EA2" s="1646"/>
      <c r="EB2" s="1646"/>
      <c r="EC2" s="1646"/>
      <c r="ED2" s="1646"/>
      <c r="EE2" s="1646"/>
      <c r="EF2" s="1646"/>
      <c r="EG2" s="1646"/>
      <c r="EH2" s="1646"/>
      <c r="EI2" s="1646"/>
      <c r="EJ2" s="1646"/>
      <c r="EK2" s="1646"/>
      <c r="EL2" s="1326"/>
      <c r="EM2" s="1326"/>
      <c r="EN2" s="1326"/>
      <c r="EO2" s="1326"/>
    </row>
    <row r="3" spans="1:146" ht="13.8" thickBot="1">
      <c r="B3" s="1085" t="s">
        <v>65</v>
      </c>
      <c r="C3" s="1328"/>
      <c r="D3" s="1328"/>
      <c r="E3" s="1328"/>
      <c r="F3" s="1328"/>
      <c r="G3" s="1668" t="s">
        <v>3260</v>
      </c>
      <c r="I3" s="1328"/>
      <c r="J3" s="1328"/>
      <c r="K3" s="1328"/>
      <c r="L3" s="1328"/>
      <c r="M3" s="1668" t="s">
        <v>3003</v>
      </c>
      <c r="O3" s="1328"/>
      <c r="P3" s="1328"/>
      <c r="Q3" s="1328"/>
      <c r="R3" s="1328"/>
      <c r="S3" s="1668" t="s">
        <v>2942</v>
      </c>
      <c r="U3" s="1328"/>
      <c r="V3" s="1328"/>
      <c r="W3" s="1328"/>
      <c r="X3" s="1328"/>
      <c r="Y3" s="1668" t="s">
        <v>2924</v>
      </c>
      <c r="AA3" s="1328"/>
      <c r="AB3" s="1328"/>
      <c r="AC3" s="1328"/>
      <c r="AD3" s="1328"/>
      <c r="AE3" s="1668" t="s">
        <v>2871</v>
      </c>
      <c r="AG3" s="1328"/>
      <c r="AH3" s="1328"/>
      <c r="AI3" s="1328"/>
      <c r="AJ3" s="1328"/>
      <c r="AK3" s="1668" t="s">
        <v>2835</v>
      </c>
      <c r="AM3" s="1328"/>
      <c r="AN3" s="1328"/>
      <c r="AO3" s="1328"/>
      <c r="AP3" s="1328"/>
      <c r="AQ3" s="1668" t="s">
        <v>66</v>
      </c>
      <c r="AS3" s="1328"/>
      <c r="AT3" s="1328"/>
      <c r="AU3" s="1328"/>
      <c r="AV3" s="1328"/>
      <c r="AW3" s="1668" t="s">
        <v>67</v>
      </c>
      <c r="AY3" s="1328"/>
      <c r="AZ3" s="1328"/>
      <c r="BA3" s="1328"/>
      <c r="BB3" s="1328"/>
      <c r="BC3" s="1668" t="s">
        <v>68</v>
      </c>
      <c r="BE3" s="1328"/>
      <c r="BF3" s="1328"/>
      <c r="BG3" s="1328"/>
      <c r="BH3" s="1328"/>
      <c r="BI3" s="1668" t="s">
        <v>69</v>
      </c>
      <c r="BK3" s="1328"/>
      <c r="BL3" s="1328"/>
      <c r="BM3" s="1328"/>
      <c r="BN3" s="1328"/>
      <c r="BO3" s="1668" t="s">
        <v>70</v>
      </c>
      <c r="BQ3" s="1328"/>
      <c r="BR3" s="1328"/>
      <c r="BS3" s="1328"/>
      <c r="BT3" s="1328"/>
      <c r="BU3" s="1668" t="s">
        <v>71</v>
      </c>
      <c r="BW3" s="1328"/>
      <c r="BX3" s="1328"/>
      <c r="BY3" s="1328"/>
      <c r="BZ3" s="1328"/>
      <c r="CA3" s="1668" t="s">
        <v>72</v>
      </c>
      <c r="CC3" s="1328"/>
      <c r="CD3" s="1328"/>
      <c r="CE3" s="1328"/>
      <c r="CF3" s="1328"/>
      <c r="CG3" s="1668" t="s">
        <v>73</v>
      </c>
      <c r="CI3" s="1328"/>
      <c r="CJ3" s="1328"/>
      <c r="CK3" s="1328"/>
      <c r="CL3" s="1328"/>
      <c r="CM3" s="1668" t="s">
        <v>74</v>
      </c>
      <c r="CO3" s="1328"/>
      <c r="CP3" s="1328"/>
      <c r="CQ3" s="1328"/>
      <c r="CR3" s="1328"/>
      <c r="CS3" s="1668" t="s">
        <v>75</v>
      </c>
      <c r="CU3" s="1328"/>
      <c r="CV3" s="1328"/>
      <c r="CW3" s="1328"/>
      <c r="CX3" s="1328"/>
      <c r="CY3" s="1668" t="s">
        <v>76</v>
      </c>
      <c r="DA3" s="1328"/>
      <c r="DB3" s="1328"/>
      <c r="DC3" s="1328"/>
      <c r="DD3" s="1328"/>
      <c r="DE3" s="1668" t="s">
        <v>77</v>
      </c>
      <c r="DG3" s="1328"/>
      <c r="DH3" s="1328"/>
      <c r="DI3" s="1328"/>
      <c r="DJ3" s="1328"/>
      <c r="DK3" s="1668" t="s">
        <v>78</v>
      </c>
      <c r="DM3" s="1328"/>
      <c r="DN3" s="1328"/>
      <c r="DO3" s="1328"/>
      <c r="DP3" s="1328"/>
      <c r="DQ3" s="1668" t="s">
        <v>79</v>
      </c>
      <c r="DS3" s="1328"/>
      <c r="DT3" s="1328"/>
      <c r="DU3" s="1328"/>
      <c r="DV3" s="1328"/>
      <c r="DW3" s="1668" t="s">
        <v>80</v>
      </c>
      <c r="DY3" s="1328"/>
      <c r="DZ3" s="1328"/>
      <c r="EA3" s="1328"/>
      <c r="EB3" s="1328"/>
      <c r="EC3" s="1668" t="s">
        <v>81</v>
      </c>
      <c r="EE3" s="1328"/>
      <c r="EF3" s="1328"/>
      <c r="EG3" s="1328"/>
      <c r="EH3" s="1328"/>
      <c r="EI3" s="1668" t="s">
        <v>82</v>
      </c>
      <c r="EK3" s="1328"/>
      <c r="EL3" s="1328"/>
      <c r="EM3" s="1328"/>
      <c r="EN3" s="1328"/>
      <c r="EO3" s="1668" t="s">
        <v>84</v>
      </c>
    </row>
    <row r="4" spans="1:146" ht="53.4" thickBot="1">
      <c r="B4" s="1707"/>
      <c r="C4" s="1708" t="s">
        <v>1811</v>
      </c>
      <c r="D4" s="1708" t="s">
        <v>1812</v>
      </c>
      <c r="E4" s="1708" t="s">
        <v>1813</v>
      </c>
      <c r="F4" s="1708" t="s">
        <v>1814</v>
      </c>
      <c r="G4" s="1708" t="s">
        <v>147</v>
      </c>
      <c r="I4" s="1708" t="s">
        <v>1811</v>
      </c>
      <c r="J4" s="1708" t="s">
        <v>1812</v>
      </c>
      <c r="K4" s="1708" t="s">
        <v>1813</v>
      </c>
      <c r="L4" s="1708" t="s">
        <v>1814</v>
      </c>
      <c r="M4" s="1708" t="s">
        <v>147</v>
      </c>
      <c r="O4" s="1708" t="s">
        <v>1811</v>
      </c>
      <c r="P4" s="1708" t="s">
        <v>1812</v>
      </c>
      <c r="Q4" s="1708" t="s">
        <v>1813</v>
      </c>
      <c r="R4" s="1708" t="s">
        <v>1814</v>
      </c>
      <c r="S4" s="1708" t="s">
        <v>147</v>
      </c>
      <c r="U4" s="1708" t="s">
        <v>1811</v>
      </c>
      <c r="V4" s="1708" t="s">
        <v>1812</v>
      </c>
      <c r="W4" s="1708" t="s">
        <v>1813</v>
      </c>
      <c r="X4" s="1708" t="s">
        <v>1814</v>
      </c>
      <c r="Y4" s="1708" t="s">
        <v>147</v>
      </c>
      <c r="AA4" s="1708" t="s">
        <v>1811</v>
      </c>
      <c r="AB4" s="1708" t="s">
        <v>1812</v>
      </c>
      <c r="AC4" s="1708" t="s">
        <v>1813</v>
      </c>
      <c r="AD4" s="1708" t="s">
        <v>1814</v>
      </c>
      <c r="AE4" s="1708" t="s">
        <v>147</v>
      </c>
      <c r="AG4" s="1708" t="s">
        <v>1811</v>
      </c>
      <c r="AH4" s="1708" t="s">
        <v>1812</v>
      </c>
      <c r="AI4" s="1708" t="s">
        <v>1813</v>
      </c>
      <c r="AJ4" s="1708" t="s">
        <v>1814</v>
      </c>
      <c r="AK4" s="1708" t="s">
        <v>147</v>
      </c>
      <c r="AM4" s="1708" t="s">
        <v>1811</v>
      </c>
      <c r="AN4" s="1708" t="s">
        <v>1812</v>
      </c>
      <c r="AO4" s="1708" t="s">
        <v>1813</v>
      </c>
      <c r="AP4" s="1708" t="s">
        <v>1814</v>
      </c>
      <c r="AQ4" s="1708" t="s">
        <v>147</v>
      </c>
      <c r="AS4" s="1708" t="s">
        <v>1811</v>
      </c>
      <c r="AT4" s="1708" t="s">
        <v>1812</v>
      </c>
      <c r="AU4" s="1708" t="s">
        <v>1813</v>
      </c>
      <c r="AV4" s="1708" t="s">
        <v>1814</v>
      </c>
      <c r="AW4" s="1708" t="s">
        <v>147</v>
      </c>
      <c r="AY4" s="1708" t="s">
        <v>1811</v>
      </c>
      <c r="AZ4" s="1708" t="s">
        <v>1812</v>
      </c>
      <c r="BA4" s="1708" t="s">
        <v>1813</v>
      </c>
      <c r="BB4" s="1708" t="s">
        <v>1814</v>
      </c>
      <c r="BC4" s="1708" t="s">
        <v>147</v>
      </c>
      <c r="BE4" s="1708" t="s">
        <v>1811</v>
      </c>
      <c r="BF4" s="1708" t="s">
        <v>1812</v>
      </c>
      <c r="BG4" s="1708" t="s">
        <v>1813</v>
      </c>
      <c r="BH4" s="1708" t="s">
        <v>1814</v>
      </c>
      <c r="BI4" s="1708" t="s">
        <v>147</v>
      </c>
      <c r="BK4" s="1708" t="s">
        <v>1811</v>
      </c>
      <c r="BL4" s="1708" t="s">
        <v>1812</v>
      </c>
      <c r="BM4" s="1708" t="s">
        <v>1813</v>
      </c>
      <c r="BN4" s="1708" t="s">
        <v>1814</v>
      </c>
      <c r="BO4" s="1708" t="s">
        <v>147</v>
      </c>
      <c r="BQ4" s="1708" t="s">
        <v>1811</v>
      </c>
      <c r="BR4" s="1708" t="s">
        <v>1812</v>
      </c>
      <c r="BS4" s="1708" t="s">
        <v>1813</v>
      </c>
      <c r="BT4" s="1708" t="s">
        <v>1814</v>
      </c>
      <c r="BU4" s="1708" t="s">
        <v>147</v>
      </c>
      <c r="BW4" s="1708" t="s">
        <v>1811</v>
      </c>
      <c r="BX4" s="1708" t="s">
        <v>1812</v>
      </c>
      <c r="BY4" s="1708" t="s">
        <v>1813</v>
      </c>
      <c r="BZ4" s="1708" t="s">
        <v>1814</v>
      </c>
      <c r="CA4" s="1708" t="s">
        <v>147</v>
      </c>
      <c r="CC4" s="1708" t="s">
        <v>1811</v>
      </c>
      <c r="CD4" s="1708" t="s">
        <v>1812</v>
      </c>
      <c r="CE4" s="1708" t="s">
        <v>1813</v>
      </c>
      <c r="CF4" s="1708" t="s">
        <v>1814</v>
      </c>
      <c r="CG4" s="1708" t="s">
        <v>147</v>
      </c>
      <c r="CI4" s="1708" t="s">
        <v>1811</v>
      </c>
      <c r="CJ4" s="1708" t="s">
        <v>1812</v>
      </c>
      <c r="CK4" s="1708" t="s">
        <v>1813</v>
      </c>
      <c r="CL4" s="1708" t="s">
        <v>1814</v>
      </c>
      <c r="CM4" s="1708" t="s">
        <v>147</v>
      </c>
      <c r="CO4" s="1708" t="s">
        <v>1811</v>
      </c>
      <c r="CP4" s="1708" t="s">
        <v>1812</v>
      </c>
      <c r="CQ4" s="1708" t="s">
        <v>1813</v>
      </c>
      <c r="CR4" s="1708" t="s">
        <v>1814</v>
      </c>
      <c r="CS4" s="1708" t="s">
        <v>147</v>
      </c>
      <c r="CU4" s="1708" t="s">
        <v>1811</v>
      </c>
      <c r="CV4" s="1708" t="s">
        <v>1812</v>
      </c>
      <c r="CW4" s="1708" t="s">
        <v>1813</v>
      </c>
      <c r="CX4" s="1708" t="s">
        <v>1814</v>
      </c>
      <c r="CY4" s="1708" t="s">
        <v>147</v>
      </c>
      <c r="DA4" s="1708" t="s">
        <v>1811</v>
      </c>
      <c r="DB4" s="1708" t="s">
        <v>1812</v>
      </c>
      <c r="DC4" s="1708" t="s">
        <v>1813</v>
      </c>
      <c r="DD4" s="1708" t="s">
        <v>1814</v>
      </c>
      <c r="DE4" s="1708" t="s">
        <v>147</v>
      </c>
      <c r="DG4" s="1708" t="s">
        <v>1811</v>
      </c>
      <c r="DH4" s="1708" t="s">
        <v>1812</v>
      </c>
      <c r="DI4" s="1708" t="s">
        <v>1813</v>
      </c>
      <c r="DJ4" s="1708" t="s">
        <v>1814</v>
      </c>
      <c r="DK4" s="1708" t="s">
        <v>147</v>
      </c>
      <c r="DM4" s="1708" t="s">
        <v>1811</v>
      </c>
      <c r="DN4" s="1708" t="s">
        <v>1812</v>
      </c>
      <c r="DO4" s="1708" t="s">
        <v>1813</v>
      </c>
      <c r="DP4" s="1708" t="s">
        <v>1814</v>
      </c>
      <c r="DQ4" s="1708" t="s">
        <v>147</v>
      </c>
      <c r="DS4" s="1708" t="s">
        <v>1811</v>
      </c>
      <c r="DT4" s="1708" t="s">
        <v>1812</v>
      </c>
      <c r="DU4" s="1708" t="s">
        <v>1813</v>
      </c>
      <c r="DV4" s="1708" t="s">
        <v>1814</v>
      </c>
      <c r="DW4" s="1708" t="s">
        <v>147</v>
      </c>
      <c r="DY4" s="1708" t="s">
        <v>1811</v>
      </c>
      <c r="DZ4" s="1708" t="s">
        <v>1812</v>
      </c>
      <c r="EA4" s="1708" t="s">
        <v>1813</v>
      </c>
      <c r="EB4" s="1708" t="s">
        <v>1814</v>
      </c>
      <c r="EC4" s="1708" t="s">
        <v>147</v>
      </c>
      <c r="EE4" s="1708" t="s">
        <v>1811</v>
      </c>
      <c r="EF4" s="1708" t="s">
        <v>1812</v>
      </c>
      <c r="EG4" s="1708" t="s">
        <v>1813</v>
      </c>
      <c r="EH4" s="1708" t="s">
        <v>1814</v>
      </c>
      <c r="EI4" s="1708" t="s">
        <v>147</v>
      </c>
      <c r="EK4" s="1708" t="s">
        <v>1811</v>
      </c>
      <c r="EL4" s="1708" t="s">
        <v>1812</v>
      </c>
      <c r="EM4" s="1708" t="s">
        <v>1813</v>
      </c>
      <c r="EN4" s="1708" t="s">
        <v>1814</v>
      </c>
      <c r="EO4" s="1708" t="s">
        <v>147</v>
      </c>
    </row>
    <row r="5" spans="1:146">
      <c r="A5" s="1322">
        <v>1</v>
      </c>
      <c r="B5" s="1327" t="s">
        <v>1815</v>
      </c>
      <c r="C5" s="1664">
        <v>17611</v>
      </c>
      <c r="D5" s="1664">
        <v>9295</v>
      </c>
      <c r="E5" s="1664">
        <v>1.4</v>
      </c>
      <c r="F5" s="1664">
        <v>37668</v>
      </c>
      <c r="G5" s="1664">
        <v>26051</v>
      </c>
      <c r="I5" s="1664">
        <v>15777</v>
      </c>
      <c r="J5" s="1664">
        <v>8461</v>
      </c>
      <c r="K5" s="1664">
        <v>1.4</v>
      </c>
      <c r="L5" s="1664">
        <v>33933</v>
      </c>
      <c r="M5" s="1664">
        <v>25080</v>
      </c>
      <c r="O5" s="2296">
        <v>12896</v>
      </c>
      <c r="P5" s="2296">
        <v>8898</v>
      </c>
      <c r="Q5" s="2296">
        <v>1.4</v>
      </c>
      <c r="R5" s="2296">
        <v>30512</v>
      </c>
      <c r="S5" s="2296">
        <v>19907</v>
      </c>
      <c r="U5" s="1664">
        <v>13248</v>
      </c>
      <c r="V5" s="1664">
        <v>10326</v>
      </c>
      <c r="W5" s="2123">
        <v>1.4</v>
      </c>
      <c r="X5" s="1664">
        <v>33004</v>
      </c>
      <c r="Y5" s="1664">
        <v>20367</v>
      </c>
      <c r="AA5" s="1664">
        <v>10803</v>
      </c>
      <c r="AB5" s="1664">
        <v>16329</v>
      </c>
      <c r="AC5" s="2123">
        <v>1.4</v>
      </c>
      <c r="AD5" s="1664">
        <v>37985</v>
      </c>
      <c r="AE5" s="1664">
        <v>23180</v>
      </c>
      <c r="AG5" s="1664">
        <v>14496</v>
      </c>
      <c r="AH5" s="1664">
        <v>17199</v>
      </c>
      <c r="AI5" s="2123">
        <v>1.4</v>
      </c>
      <c r="AJ5" s="1664">
        <v>44373</v>
      </c>
      <c r="AK5" s="1664">
        <v>29226</v>
      </c>
      <c r="AM5" s="1709">
        <v>25454</v>
      </c>
      <c r="AN5" s="1709">
        <v>10489</v>
      </c>
      <c r="AO5" s="1710">
        <v>1.4</v>
      </c>
      <c r="AP5" s="1709">
        <v>50320</v>
      </c>
      <c r="AQ5" s="1709">
        <v>34745</v>
      </c>
      <c r="AS5" s="1709">
        <v>15326</v>
      </c>
      <c r="AT5" s="1709">
        <v>9339</v>
      </c>
      <c r="AU5" s="1710">
        <v>1.4</v>
      </c>
      <c r="AV5" s="1709">
        <v>34530</v>
      </c>
      <c r="AW5" s="1709">
        <v>22765</v>
      </c>
      <c r="AY5" s="1709">
        <v>15703</v>
      </c>
      <c r="AZ5" s="1709">
        <v>10727</v>
      </c>
      <c r="BA5" s="1710">
        <v>1.4</v>
      </c>
      <c r="BB5" s="1709">
        <v>37001</v>
      </c>
      <c r="BC5" s="1709">
        <v>25273</v>
      </c>
      <c r="BE5" s="1709">
        <v>13541</v>
      </c>
      <c r="BF5" s="1709">
        <v>10662</v>
      </c>
      <c r="BG5" s="1710">
        <v>1.4</v>
      </c>
      <c r="BH5" s="1709">
        <v>33883</v>
      </c>
      <c r="BI5" s="1709">
        <v>23473</v>
      </c>
      <c r="BK5" s="1709">
        <v>13255</v>
      </c>
      <c r="BL5" s="1709">
        <v>9861</v>
      </c>
      <c r="BM5" s="1710">
        <v>1.4</v>
      </c>
      <c r="BN5" s="1709">
        <v>32361</v>
      </c>
      <c r="BO5" s="1709">
        <v>21987</v>
      </c>
      <c r="BQ5" s="1709">
        <v>15085.636506460001</v>
      </c>
      <c r="BR5" s="1709">
        <v>9764.5934850199992</v>
      </c>
      <c r="BS5" s="1710">
        <v>1.4</v>
      </c>
      <c r="BT5" s="1709">
        <v>34790.321988071999</v>
      </c>
      <c r="BU5" s="1709">
        <v>24823.047287342713</v>
      </c>
      <c r="BW5" s="1709">
        <v>19699</v>
      </c>
      <c r="BX5" s="1709">
        <v>8237</v>
      </c>
      <c r="BY5" s="1710" t="s">
        <v>1816</v>
      </c>
      <c r="BZ5" s="1709">
        <v>39110</v>
      </c>
      <c r="CA5" s="1709">
        <v>29694</v>
      </c>
      <c r="CC5" s="1709">
        <v>17400</v>
      </c>
      <c r="CD5" s="1709">
        <v>7441</v>
      </c>
      <c r="CE5" s="1710">
        <v>1.4</v>
      </c>
      <c r="CF5" s="1709">
        <v>34777</v>
      </c>
      <c r="CG5" s="1709">
        <v>25088</v>
      </c>
      <c r="CI5" s="1709">
        <v>16556</v>
      </c>
      <c r="CJ5" s="1709">
        <v>7661</v>
      </c>
      <c r="CK5" s="1710" t="s">
        <v>1816</v>
      </c>
      <c r="CL5" s="1709">
        <v>33904</v>
      </c>
      <c r="CM5" s="1709">
        <v>24676</v>
      </c>
      <c r="CO5" s="1709">
        <v>21337</v>
      </c>
      <c r="CP5" s="1709">
        <v>8390</v>
      </c>
      <c r="CQ5" s="1710" t="s">
        <v>1816</v>
      </c>
      <c r="CR5" s="1709">
        <v>41618</v>
      </c>
      <c r="CS5" s="1709">
        <v>30436</v>
      </c>
      <c r="CU5" s="1709">
        <v>18689</v>
      </c>
      <c r="CV5" s="1709">
        <v>7294</v>
      </c>
      <c r="CW5" s="1710">
        <v>1.4</v>
      </c>
      <c r="CX5" s="1709">
        <v>36376</v>
      </c>
      <c r="CY5" s="1709">
        <v>27338</v>
      </c>
      <c r="DA5" s="1711">
        <v>19419</v>
      </c>
      <c r="DB5" s="1711">
        <v>6846</v>
      </c>
      <c r="DC5" s="1712">
        <v>1.4</v>
      </c>
      <c r="DD5" s="1711">
        <v>36771</v>
      </c>
      <c r="DE5" s="1711">
        <v>28699</v>
      </c>
      <c r="DG5" s="1709">
        <v>16045</v>
      </c>
      <c r="DH5" s="1709">
        <v>9303</v>
      </c>
      <c r="DI5" s="1710">
        <v>1.4</v>
      </c>
      <c r="DJ5" s="1709">
        <v>35487</v>
      </c>
      <c r="DK5" s="1709">
        <v>27184</v>
      </c>
      <c r="DM5" s="1709">
        <v>16176</v>
      </c>
      <c r="DN5" s="1709">
        <v>7756</v>
      </c>
      <c r="DO5" s="1710">
        <v>1.4</v>
      </c>
      <c r="DP5" s="1709">
        <v>33505</v>
      </c>
      <c r="DQ5" s="1709">
        <v>25627</v>
      </c>
      <c r="DS5" s="1709">
        <v>16657</v>
      </c>
      <c r="DT5" s="1709">
        <v>8233</v>
      </c>
      <c r="DU5" s="1710" t="s">
        <v>1816</v>
      </c>
      <c r="DV5" s="1709">
        <v>34846</v>
      </c>
      <c r="DW5" s="1709">
        <v>27012</v>
      </c>
      <c r="DY5" s="1709">
        <v>17790</v>
      </c>
      <c r="DZ5" s="1709">
        <v>7908</v>
      </c>
      <c r="EA5" s="1709" t="s">
        <v>1816</v>
      </c>
      <c r="EB5" s="1709">
        <v>35977</v>
      </c>
      <c r="EC5" s="1709">
        <v>27259</v>
      </c>
      <c r="EE5" s="1709">
        <v>19382</v>
      </c>
      <c r="EF5" s="1709">
        <v>6601</v>
      </c>
      <c r="EG5" s="1709" t="s">
        <v>1816</v>
      </c>
      <c r="EH5" s="1709">
        <v>36376</v>
      </c>
      <c r="EI5" s="1709">
        <v>26787</v>
      </c>
      <c r="EK5" s="1342">
        <v>27821</v>
      </c>
      <c r="EL5" s="1342">
        <v>6574</v>
      </c>
      <c r="EM5" s="1713" t="s">
        <v>1816</v>
      </c>
      <c r="EN5" s="1342">
        <v>48153</v>
      </c>
      <c r="EO5" s="1342">
        <v>37314</v>
      </c>
    </row>
    <row r="6" spans="1:146">
      <c r="A6" s="1322" t="s">
        <v>1817</v>
      </c>
      <c r="B6" s="1327" t="s">
        <v>1818</v>
      </c>
      <c r="C6" s="1664"/>
      <c r="D6" s="1664"/>
      <c r="E6" s="1821"/>
      <c r="F6" s="1664"/>
      <c r="G6" s="1664"/>
      <c r="I6" s="1664">
        <v>0</v>
      </c>
      <c r="J6" s="1664">
        <v>0</v>
      </c>
      <c r="K6" s="1821"/>
      <c r="L6" s="1664">
        <v>0</v>
      </c>
      <c r="M6" s="1664">
        <v>0</v>
      </c>
      <c r="O6" s="2296">
        <v>0</v>
      </c>
      <c r="P6" s="2296">
        <v>0</v>
      </c>
      <c r="Q6" s="2297"/>
      <c r="R6" s="2296">
        <v>0</v>
      </c>
      <c r="S6" s="2296">
        <v>0</v>
      </c>
      <c r="U6" s="1664">
        <v>0</v>
      </c>
      <c r="V6" s="1664">
        <v>0</v>
      </c>
      <c r="W6" s="1665"/>
      <c r="X6" s="1664">
        <v>0</v>
      </c>
      <c r="Y6" s="1664">
        <v>0</v>
      </c>
      <c r="AA6" s="1664">
        <v>0</v>
      </c>
      <c r="AB6" s="1664">
        <v>0</v>
      </c>
      <c r="AC6" s="1665"/>
      <c r="AD6" s="1664">
        <v>0</v>
      </c>
      <c r="AE6" s="1664">
        <v>0</v>
      </c>
      <c r="AG6" s="1664">
        <v>0</v>
      </c>
      <c r="AH6" s="1664">
        <v>0</v>
      </c>
      <c r="AI6" s="1665"/>
      <c r="AJ6" s="1664">
        <v>0</v>
      </c>
      <c r="AK6" s="1664">
        <v>0</v>
      </c>
      <c r="AM6" s="1714">
        <v>0</v>
      </c>
      <c r="AN6" s="1714">
        <v>0</v>
      </c>
      <c r="AO6" s="1715"/>
      <c r="AP6" s="1714">
        <v>0</v>
      </c>
      <c r="AQ6" s="1714">
        <v>0</v>
      </c>
      <c r="AS6" s="1714">
        <v>0</v>
      </c>
      <c r="AT6" s="1714">
        <v>0</v>
      </c>
      <c r="AU6" s="1715"/>
      <c r="AV6" s="1714">
        <v>0</v>
      </c>
      <c r="AW6" s="1714">
        <v>0</v>
      </c>
      <c r="AY6" s="1714">
        <v>0</v>
      </c>
      <c r="AZ6" s="1714">
        <v>0</v>
      </c>
      <c r="BA6" s="1715"/>
      <c r="BB6" s="1714">
        <v>0</v>
      </c>
      <c r="BC6" s="1714">
        <v>0</v>
      </c>
      <c r="BE6" s="1714">
        <v>0</v>
      </c>
      <c r="BF6" s="1714">
        <v>0</v>
      </c>
      <c r="BG6" s="1715"/>
      <c r="BH6" s="1714">
        <v>0</v>
      </c>
      <c r="BI6" s="1714">
        <v>0</v>
      </c>
      <c r="BK6" s="1714">
        <v>0</v>
      </c>
      <c r="BL6" s="1714">
        <v>0</v>
      </c>
      <c r="BM6" s="1715"/>
      <c r="BN6" s="1714">
        <v>0</v>
      </c>
      <c r="BO6" s="1714">
        <v>0</v>
      </c>
      <c r="BQ6" s="1714"/>
      <c r="BR6" s="1714"/>
      <c r="BS6" s="1715"/>
      <c r="BT6" s="1714">
        <v>0</v>
      </c>
      <c r="BU6" s="1714">
        <v>0</v>
      </c>
      <c r="BW6" s="1714">
        <v>0</v>
      </c>
      <c r="BX6" s="1714">
        <v>0</v>
      </c>
      <c r="BY6" s="1715"/>
      <c r="BZ6" s="1714">
        <v>0</v>
      </c>
      <c r="CA6" s="1714">
        <v>0</v>
      </c>
      <c r="CC6" s="1714">
        <v>0</v>
      </c>
      <c r="CD6" s="1714">
        <v>0</v>
      </c>
      <c r="CE6" s="1715"/>
      <c r="CF6" s="1714">
        <v>0</v>
      </c>
      <c r="CG6" s="1714">
        <v>0</v>
      </c>
      <c r="CI6" s="1714">
        <v>0</v>
      </c>
      <c r="CJ6" s="1714">
        <v>0</v>
      </c>
      <c r="CK6" s="1715"/>
      <c r="CL6" s="1714">
        <v>0</v>
      </c>
      <c r="CM6" s="1714">
        <v>0</v>
      </c>
      <c r="CO6" s="1714">
        <v>0</v>
      </c>
      <c r="CP6" s="1714">
        <v>0</v>
      </c>
      <c r="CQ6" s="1715"/>
      <c r="CR6" s="1714">
        <v>0</v>
      </c>
      <c r="CS6" s="1714">
        <v>0</v>
      </c>
      <c r="CU6" s="1714">
        <v>0</v>
      </c>
      <c r="CV6" s="1714">
        <v>0</v>
      </c>
      <c r="CW6" s="1715"/>
      <c r="CX6" s="1714">
        <v>0</v>
      </c>
      <c r="CY6" s="1714">
        <v>0</v>
      </c>
      <c r="DA6" s="1716">
        <v>0</v>
      </c>
      <c r="DB6" s="1716">
        <v>0</v>
      </c>
      <c r="DC6" s="1717"/>
      <c r="DD6" s="1716">
        <v>0</v>
      </c>
      <c r="DE6" s="1716">
        <v>0</v>
      </c>
      <c r="DG6" s="1714">
        <v>0</v>
      </c>
      <c r="DH6" s="1714">
        <v>0</v>
      </c>
      <c r="DI6" s="1715"/>
      <c r="DJ6" s="1714">
        <v>0</v>
      </c>
      <c r="DK6" s="1714">
        <v>0</v>
      </c>
      <c r="DM6" s="1714">
        <v>0</v>
      </c>
      <c r="DN6" s="1714">
        <v>0</v>
      </c>
      <c r="DO6" s="1715"/>
      <c r="DP6" s="1714">
        <v>0</v>
      </c>
      <c r="DQ6" s="1714">
        <v>0</v>
      </c>
      <c r="DS6" s="1714">
        <v>0</v>
      </c>
      <c r="DT6" s="1714">
        <v>0</v>
      </c>
      <c r="DU6" s="1715"/>
      <c r="DV6" s="1714">
        <v>0</v>
      </c>
      <c r="DW6" s="1714">
        <v>0</v>
      </c>
      <c r="DY6" s="1714">
        <v>0</v>
      </c>
      <c r="DZ6" s="1714">
        <v>0</v>
      </c>
      <c r="EA6" s="1715"/>
      <c r="EB6" s="1714">
        <v>0</v>
      </c>
      <c r="EC6" s="1714">
        <v>0</v>
      </c>
      <c r="EE6" s="1714">
        <v>0</v>
      </c>
      <c r="EF6" s="1714">
        <v>0</v>
      </c>
      <c r="EG6" s="1715"/>
      <c r="EH6" s="1714">
        <v>0</v>
      </c>
      <c r="EI6" s="1714">
        <v>0</v>
      </c>
      <c r="EK6" s="1342">
        <v>0</v>
      </c>
      <c r="EL6" s="1342">
        <v>0</v>
      </c>
      <c r="EM6" s="1718"/>
      <c r="EN6" s="1342">
        <v>0</v>
      </c>
      <c r="EO6" s="1342">
        <v>0</v>
      </c>
    </row>
    <row r="7" spans="1:146">
      <c r="A7" s="1322">
        <v>3</v>
      </c>
      <c r="B7" s="1663" t="s">
        <v>1819</v>
      </c>
      <c r="C7" s="1821"/>
      <c r="D7" s="1821"/>
      <c r="E7" s="1821"/>
      <c r="F7" s="1664"/>
      <c r="G7" s="1664"/>
      <c r="I7" s="1821"/>
      <c r="J7" s="1821"/>
      <c r="K7" s="1821"/>
      <c r="L7" s="1664">
        <v>0</v>
      </c>
      <c r="M7" s="1664">
        <v>0</v>
      </c>
      <c r="O7" s="2297"/>
      <c r="P7" s="2297"/>
      <c r="Q7" s="2297"/>
      <c r="R7" s="2296">
        <v>0</v>
      </c>
      <c r="S7" s="2296">
        <v>0</v>
      </c>
      <c r="U7" s="1665"/>
      <c r="V7" s="1665"/>
      <c r="W7" s="1665"/>
      <c r="X7" s="1664">
        <v>0</v>
      </c>
      <c r="Y7" s="1664">
        <v>0</v>
      </c>
      <c r="AA7" s="1665"/>
      <c r="AB7" s="1665"/>
      <c r="AC7" s="1665"/>
      <c r="AD7" s="1664">
        <v>0</v>
      </c>
      <c r="AE7" s="1664">
        <v>0</v>
      </c>
      <c r="AG7" s="1665"/>
      <c r="AH7" s="1665"/>
      <c r="AI7" s="1665"/>
      <c r="AJ7" s="1664">
        <v>0</v>
      </c>
      <c r="AK7" s="1664">
        <v>0</v>
      </c>
      <c r="AM7" s="1715"/>
      <c r="AN7" s="1715"/>
      <c r="AO7" s="1715"/>
      <c r="AP7" s="1709">
        <v>0</v>
      </c>
      <c r="AQ7" s="1709">
        <v>0</v>
      </c>
      <c r="AS7" s="1715"/>
      <c r="AT7" s="1715"/>
      <c r="AU7" s="1715"/>
      <c r="AV7" s="1709">
        <v>0</v>
      </c>
      <c r="AW7" s="1709">
        <v>0</v>
      </c>
      <c r="AY7" s="1715"/>
      <c r="AZ7" s="1715"/>
      <c r="BA7" s="1715"/>
      <c r="BB7" s="1709">
        <v>0</v>
      </c>
      <c r="BC7" s="1709">
        <v>0</v>
      </c>
      <c r="BE7" s="1715"/>
      <c r="BF7" s="1715"/>
      <c r="BG7" s="1715"/>
      <c r="BH7" s="1709">
        <v>0</v>
      </c>
      <c r="BI7" s="1709">
        <v>0</v>
      </c>
      <c r="BK7" s="1715"/>
      <c r="BL7" s="1715"/>
      <c r="BM7" s="1715"/>
      <c r="BN7" s="1709">
        <v>0</v>
      </c>
      <c r="BO7" s="1709">
        <v>0</v>
      </c>
      <c r="BQ7" s="1715"/>
      <c r="BR7" s="1715"/>
      <c r="BS7" s="1715"/>
      <c r="BT7" s="1709">
        <v>0</v>
      </c>
      <c r="BU7" s="1709">
        <v>0</v>
      </c>
      <c r="BW7" s="1715"/>
      <c r="BX7" s="1715"/>
      <c r="BY7" s="1715"/>
      <c r="BZ7" s="1709">
        <v>0</v>
      </c>
      <c r="CA7" s="1709">
        <v>0</v>
      </c>
      <c r="CC7" s="1715"/>
      <c r="CD7" s="1715"/>
      <c r="CE7" s="1715"/>
      <c r="CF7" s="1709">
        <v>0</v>
      </c>
      <c r="CG7" s="1709">
        <v>0</v>
      </c>
      <c r="CI7" s="1715"/>
      <c r="CJ7" s="1715"/>
      <c r="CK7" s="1715"/>
      <c r="CL7" s="1709">
        <v>0</v>
      </c>
      <c r="CM7" s="1709">
        <v>0</v>
      </c>
      <c r="CO7" s="1715"/>
      <c r="CP7" s="1715"/>
      <c r="CQ7" s="1715"/>
      <c r="CR7" s="1709">
        <v>0</v>
      </c>
      <c r="CS7" s="1709">
        <v>0</v>
      </c>
      <c r="CU7" s="1715"/>
      <c r="CV7" s="1715"/>
      <c r="CW7" s="1715"/>
      <c r="CX7" s="1709">
        <v>0</v>
      </c>
      <c r="CY7" s="1709">
        <v>0</v>
      </c>
      <c r="DA7" s="1717"/>
      <c r="DB7" s="1717"/>
      <c r="DC7" s="1717"/>
      <c r="DD7" s="1711">
        <v>0</v>
      </c>
      <c r="DE7" s="1711">
        <v>0</v>
      </c>
      <c r="DG7" s="1715"/>
      <c r="DH7" s="1715"/>
      <c r="DI7" s="1715"/>
      <c r="DJ7" s="1709">
        <v>0</v>
      </c>
      <c r="DK7" s="1709">
        <v>0</v>
      </c>
      <c r="DM7" s="1715"/>
      <c r="DN7" s="1715"/>
      <c r="DO7" s="1715"/>
      <c r="DP7" s="1709">
        <v>0</v>
      </c>
      <c r="DQ7" s="1709">
        <v>0</v>
      </c>
      <c r="DS7" s="1715"/>
      <c r="DT7" s="1715"/>
      <c r="DU7" s="1715"/>
      <c r="DV7" s="1709">
        <v>0</v>
      </c>
      <c r="DW7" s="1709">
        <v>0</v>
      </c>
      <c r="DY7" s="1715"/>
      <c r="DZ7" s="1715"/>
      <c r="EA7" s="1715"/>
      <c r="EB7" s="1709">
        <v>0</v>
      </c>
      <c r="EC7" s="1709">
        <v>0</v>
      </c>
      <c r="EE7" s="1715"/>
      <c r="EF7" s="1715"/>
      <c r="EG7" s="1715"/>
      <c r="EH7" s="1709">
        <v>0</v>
      </c>
      <c r="EI7" s="1709">
        <v>0</v>
      </c>
      <c r="EK7" s="1718"/>
      <c r="EL7" s="1718"/>
      <c r="EM7" s="1718"/>
      <c r="EN7" s="1342">
        <v>0</v>
      </c>
      <c r="EO7" s="1342">
        <v>0</v>
      </c>
    </row>
    <row r="8" spans="1:146">
      <c r="A8" s="1322">
        <v>4</v>
      </c>
      <c r="B8" s="1719" t="s">
        <v>1820</v>
      </c>
      <c r="C8" s="2363"/>
      <c r="D8" s="2363"/>
      <c r="E8" s="2363"/>
      <c r="F8" s="1664">
        <v>752184</v>
      </c>
      <c r="G8" s="1664">
        <v>8937</v>
      </c>
      <c r="I8" s="2363"/>
      <c r="J8" s="2363"/>
      <c r="K8" s="2363"/>
      <c r="L8" s="1664">
        <v>854169</v>
      </c>
      <c r="M8" s="1664">
        <v>7412</v>
      </c>
      <c r="O8" s="2298"/>
      <c r="P8" s="2298"/>
      <c r="Q8" s="2298"/>
      <c r="R8" s="2296">
        <v>754348</v>
      </c>
      <c r="S8" s="2296">
        <v>7402</v>
      </c>
      <c r="U8" s="2124"/>
      <c r="V8" s="2124"/>
      <c r="W8" s="2124"/>
      <c r="X8" s="2125">
        <v>778907</v>
      </c>
      <c r="Y8" s="2125">
        <v>6402</v>
      </c>
      <c r="AA8" s="2124"/>
      <c r="AB8" s="2124"/>
      <c r="AC8" s="2124"/>
      <c r="AD8" s="2125">
        <v>678225</v>
      </c>
      <c r="AE8" s="2125">
        <v>8612</v>
      </c>
      <c r="AG8" s="2124"/>
      <c r="AH8" s="2124"/>
      <c r="AI8" s="2124"/>
      <c r="AJ8" s="2125">
        <v>624173</v>
      </c>
      <c r="AK8" s="2125">
        <v>13478</v>
      </c>
      <c r="AM8" s="1720"/>
      <c r="AN8" s="1720"/>
      <c r="AO8" s="1720"/>
      <c r="AP8" s="1721">
        <v>621716</v>
      </c>
      <c r="AQ8" s="1721">
        <v>7200</v>
      </c>
      <c r="AS8" s="1720"/>
      <c r="AT8" s="1720"/>
      <c r="AU8" s="1720"/>
      <c r="AV8" s="1721">
        <v>773903</v>
      </c>
      <c r="AW8" s="1721">
        <v>6883</v>
      </c>
      <c r="AY8" s="1720"/>
      <c r="AZ8" s="1720"/>
      <c r="BA8" s="1720"/>
      <c r="BB8" s="1721">
        <v>655937</v>
      </c>
      <c r="BC8" s="1721">
        <v>6273</v>
      </c>
      <c r="BE8" s="1720"/>
      <c r="BF8" s="1720"/>
      <c r="BG8" s="1720"/>
      <c r="BH8" s="1721">
        <v>646086</v>
      </c>
      <c r="BI8" s="1721">
        <v>4876</v>
      </c>
      <c r="BK8" s="1720"/>
      <c r="BL8" s="1720"/>
      <c r="BM8" s="1720"/>
      <c r="BN8" s="1721">
        <v>614550</v>
      </c>
      <c r="BO8" s="1721">
        <v>6645</v>
      </c>
      <c r="BQ8" s="1720"/>
      <c r="BR8" s="1720"/>
      <c r="BS8" s="1720"/>
      <c r="BT8" s="1721">
        <v>640083.25734973035</v>
      </c>
      <c r="BU8" s="1721">
        <v>6320.0822775988654</v>
      </c>
      <c r="BW8" s="1720"/>
      <c r="BX8" s="1720"/>
      <c r="BY8" s="1720"/>
      <c r="BZ8" s="1721">
        <v>554145</v>
      </c>
      <c r="CA8" s="1721">
        <v>9875</v>
      </c>
      <c r="CC8" s="1720"/>
      <c r="CD8" s="1720"/>
      <c r="CE8" s="1720"/>
      <c r="CF8" s="1721">
        <v>563829</v>
      </c>
      <c r="CG8" s="1721">
        <v>9363</v>
      </c>
      <c r="CI8" s="1720"/>
      <c r="CJ8" s="1720"/>
      <c r="CK8" s="1720"/>
      <c r="CL8" s="1721">
        <v>552409</v>
      </c>
      <c r="CM8" s="1721">
        <v>13113</v>
      </c>
      <c r="CO8" s="1720"/>
      <c r="CP8" s="1720"/>
      <c r="CQ8" s="1720"/>
      <c r="CR8" s="1721">
        <v>611926</v>
      </c>
      <c r="CS8" s="1721">
        <v>14177</v>
      </c>
      <c r="CU8" s="1720"/>
      <c r="CV8" s="1720"/>
      <c r="CW8" s="1720"/>
      <c r="CX8" s="1721">
        <v>458872</v>
      </c>
      <c r="CY8" s="1721">
        <v>10886</v>
      </c>
      <c r="DA8" s="1722"/>
      <c r="DB8" s="1722"/>
      <c r="DC8" s="1722"/>
      <c r="DD8" s="1723">
        <v>469764</v>
      </c>
      <c r="DE8" s="1723">
        <v>13166</v>
      </c>
      <c r="DG8" s="1720"/>
      <c r="DH8" s="1720"/>
      <c r="DI8" s="1720"/>
      <c r="DJ8" s="1721">
        <v>459116</v>
      </c>
      <c r="DK8" s="1721">
        <v>13036</v>
      </c>
      <c r="DM8" s="1720"/>
      <c r="DN8" s="1720"/>
      <c r="DO8" s="1720"/>
      <c r="DP8" s="1721">
        <v>486821</v>
      </c>
      <c r="DQ8" s="1721">
        <v>13674</v>
      </c>
      <c r="DS8" s="1720"/>
      <c r="DT8" s="1720"/>
      <c r="DU8" s="1720"/>
      <c r="DV8" s="1721">
        <v>429380</v>
      </c>
      <c r="DW8" s="1721">
        <v>12548</v>
      </c>
      <c r="DY8" s="1720"/>
      <c r="DZ8" s="1720"/>
      <c r="EA8" s="1720"/>
      <c r="EB8" s="1721">
        <v>459933</v>
      </c>
      <c r="EC8" s="1721">
        <v>13202</v>
      </c>
      <c r="EE8" s="1720"/>
      <c r="EF8" s="1720"/>
      <c r="EG8" s="1720"/>
      <c r="EH8" s="1721">
        <v>532229</v>
      </c>
      <c r="EI8" s="1721">
        <v>14000</v>
      </c>
      <c r="EK8" s="1724"/>
      <c r="EL8" s="1724"/>
      <c r="EM8" s="1724"/>
      <c r="EN8" s="1725">
        <v>607456</v>
      </c>
      <c r="EO8" s="1725">
        <v>15157</v>
      </c>
    </row>
    <row r="9" spans="1:146" ht="13.8" thickBot="1">
      <c r="A9" s="1322">
        <v>6</v>
      </c>
      <c r="B9" s="1690" t="s">
        <v>144</v>
      </c>
      <c r="C9" s="2006"/>
      <c r="D9" s="2006"/>
      <c r="E9" s="2006"/>
      <c r="F9" s="2006"/>
      <c r="G9" s="2006">
        <v>34988</v>
      </c>
      <c r="I9" s="2006"/>
      <c r="J9" s="2006"/>
      <c r="K9" s="2006"/>
      <c r="L9" s="2006"/>
      <c r="M9" s="2006">
        <v>32492</v>
      </c>
      <c r="O9" s="2299"/>
      <c r="P9" s="2299"/>
      <c r="Q9" s="2299"/>
      <c r="R9" s="2299"/>
      <c r="S9" s="2299">
        <v>27309</v>
      </c>
      <c r="U9" s="2126"/>
      <c r="V9" s="2126"/>
      <c r="W9" s="2126"/>
      <c r="X9" s="2126"/>
      <c r="Y9" s="2126">
        <v>26769</v>
      </c>
      <c r="AA9" s="2126"/>
      <c r="AB9" s="2126"/>
      <c r="AC9" s="2126"/>
      <c r="AD9" s="2126"/>
      <c r="AE9" s="2126">
        <v>31792</v>
      </c>
      <c r="AG9" s="2126"/>
      <c r="AH9" s="2126"/>
      <c r="AI9" s="2126"/>
      <c r="AJ9" s="2126"/>
      <c r="AK9" s="2126">
        <v>42704</v>
      </c>
      <c r="AM9" s="1726"/>
      <c r="AN9" s="1726"/>
      <c r="AO9" s="1726"/>
      <c r="AP9" s="1726"/>
      <c r="AQ9" s="1726">
        <v>41945</v>
      </c>
      <c r="AS9" s="1726"/>
      <c r="AT9" s="1726"/>
      <c r="AU9" s="1726"/>
      <c r="AV9" s="1726"/>
      <c r="AW9" s="1726">
        <v>29648</v>
      </c>
      <c r="AY9" s="1726"/>
      <c r="AZ9" s="1726"/>
      <c r="BA9" s="1726"/>
      <c r="BB9" s="1726"/>
      <c r="BC9" s="1726">
        <v>31546</v>
      </c>
      <c r="BE9" s="1726"/>
      <c r="BF9" s="1726"/>
      <c r="BG9" s="1726"/>
      <c r="BH9" s="1726"/>
      <c r="BI9" s="1726">
        <v>28349</v>
      </c>
      <c r="BK9" s="1726"/>
      <c r="BL9" s="1726"/>
      <c r="BM9" s="1726"/>
      <c r="BN9" s="1726"/>
      <c r="BO9" s="1726">
        <v>28632</v>
      </c>
      <c r="BQ9" s="1726"/>
      <c r="BR9" s="1726"/>
      <c r="BS9" s="1726"/>
      <c r="BT9" s="1726"/>
      <c r="BU9" s="1726">
        <v>31143.129564941577</v>
      </c>
      <c r="BW9" s="1726"/>
      <c r="BX9" s="1726"/>
      <c r="BY9" s="1726"/>
      <c r="BZ9" s="1726"/>
      <c r="CA9" s="1726">
        <v>39569</v>
      </c>
      <c r="CC9" s="1726"/>
      <c r="CD9" s="1726"/>
      <c r="CE9" s="1726"/>
      <c r="CF9" s="1726"/>
      <c r="CG9" s="1726">
        <v>34451</v>
      </c>
      <c r="CI9" s="1726"/>
      <c r="CJ9" s="1726"/>
      <c r="CK9" s="1726"/>
      <c r="CL9" s="1726"/>
      <c r="CM9" s="1726">
        <v>37789</v>
      </c>
      <c r="CO9" s="1726"/>
      <c r="CP9" s="1726"/>
      <c r="CQ9" s="1726"/>
      <c r="CR9" s="1726"/>
      <c r="CS9" s="1726">
        <v>44613</v>
      </c>
      <c r="CU9" s="1726"/>
      <c r="CV9" s="1726"/>
      <c r="CW9" s="1726"/>
      <c r="CX9" s="1726"/>
      <c r="CY9" s="1726">
        <v>38224</v>
      </c>
      <c r="DA9" s="1691"/>
      <c r="DB9" s="1691"/>
      <c r="DC9" s="1691"/>
      <c r="DD9" s="1691"/>
      <c r="DE9" s="1691">
        <v>41865</v>
      </c>
      <c r="DG9" s="1726"/>
      <c r="DH9" s="1726"/>
      <c r="DI9" s="1726"/>
      <c r="DJ9" s="1726"/>
      <c r="DK9" s="1726">
        <v>40220</v>
      </c>
      <c r="DM9" s="1726"/>
      <c r="DN9" s="1726"/>
      <c r="DO9" s="1726"/>
      <c r="DP9" s="1726"/>
      <c r="DQ9" s="1726">
        <v>39301</v>
      </c>
      <c r="DS9" s="1726"/>
      <c r="DT9" s="1726"/>
      <c r="DU9" s="1726"/>
      <c r="DV9" s="1726"/>
      <c r="DW9" s="1726">
        <v>39560</v>
      </c>
      <c r="DY9" s="1726"/>
      <c r="DZ9" s="1726"/>
      <c r="EA9" s="1726"/>
      <c r="EB9" s="1726"/>
      <c r="EC9" s="1726">
        <v>40461</v>
      </c>
      <c r="EE9" s="1726"/>
      <c r="EF9" s="1726"/>
      <c r="EG9" s="1726"/>
      <c r="EH9" s="1726"/>
      <c r="EI9" s="1726">
        <v>40787</v>
      </c>
      <c r="EK9" s="1726"/>
      <c r="EL9" s="1726"/>
      <c r="EM9" s="1726"/>
      <c r="EN9" s="1726"/>
      <c r="EO9" s="1726">
        <v>52471</v>
      </c>
    </row>
  </sheetData>
  <hyperlinks>
    <hyperlink ref="B2" location="Contents!C36" display="Analysis of CCR exposures by approach" xr:uid="{D0689487-97DA-419C-A5B9-9FB37E3B5EA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ignoredErrors>
    <ignoredError sqref="DD6:DE7 DA6:DB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EABE-47DA-4A89-B8A6-3C977BE846F1}">
  <sheetPr codeName="Planilha9">
    <tabColor rgb="FF73C6A1"/>
  </sheetPr>
  <dimension ref="A1:AN23"/>
  <sheetViews>
    <sheetView showGridLines="0" topLeftCell="B1" zoomScale="70" zoomScaleNormal="70" workbookViewId="0">
      <selection activeCell="B5" sqref="B5:N21"/>
    </sheetView>
  </sheetViews>
  <sheetFormatPr defaultColWidth="8.5546875" defaultRowHeight="13.8"/>
  <cols>
    <col min="1" max="1" width="1.44140625" style="1035" hidden="1" customWidth="1"/>
    <col min="2" max="2" width="3.88671875" style="1035" customWidth="1"/>
    <col min="3" max="3" width="55.77734375" style="1035" customWidth="1"/>
    <col min="4" max="14" width="15" style="1035" customWidth="1"/>
    <col min="15" max="15" width="5.44140625" style="1035" customWidth="1"/>
    <col min="16" max="16" width="12.44140625" style="1035" bestFit="1" customWidth="1"/>
    <col min="17" max="23" width="11.6640625" style="1035" bestFit="1" customWidth="1"/>
    <col min="24" max="24" width="12.33203125" style="1035" bestFit="1" customWidth="1"/>
    <col min="25" max="25" width="11.109375" style="1035" bestFit="1" customWidth="1"/>
    <col min="26" max="26" width="15" style="1035" customWidth="1"/>
    <col min="27" max="27" width="5.44140625" style="1035" customWidth="1"/>
    <col min="28" max="28" width="12.44140625" style="1035" bestFit="1" customWidth="1"/>
    <col min="29" max="35" width="11.6640625" style="1035" bestFit="1" customWidth="1"/>
    <col min="36" max="36" width="12.33203125" style="1035" bestFit="1" customWidth="1"/>
    <col min="37" max="37" width="11.109375" style="1035" bestFit="1" customWidth="1"/>
    <col min="38" max="38" width="15" style="1035" customWidth="1"/>
    <col min="39" max="16384" width="8.5546875" style="1035"/>
  </cols>
  <sheetData>
    <row r="1" spans="1:40" s="1054" customFormat="1" ht="5.25" customHeight="1">
      <c r="A1" s="1045"/>
      <c r="B1" s="1046"/>
      <c r="C1" s="2167"/>
      <c r="D1" s="1051"/>
      <c r="E1" s="1051"/>
      <c r="F1" s="1051"/>
      <c r="G1" s="1051"/>
      <c r="H1" s="1051"/>
      <c r="I1" s="1051"/>
      <c r="J1" s="1051"/>
      <c r="K1" s="1051"/>
      <c r="L1" s="1051"/>
      <c r="M1" s="1051"/>
      <c r="N1" s="1051"/>
      <c r="O1" s="1052"/>
      <c r="P1" s="2167"/>
      <c r="Q1" s="1046"/>
      <c r="R1" s="1046"/>
      <c r="S1" s="1046"/>
      <c r="T1" s="1046"/>
      <c r="U1" s="1046"/>
      <c r="V1" s="1046"/>
      <c r="W1" s="1046"/>
      <c r="X1" s="1046"/>
      <c r="Y1" s="1046"/>
      <c r="Z1" s="1051"/>
      <c r="AA1" s="1052"/>
      <c r="AB1" s="2167"/>
      <c r="AC1" s="1046"/>
      <c r="AD1" s="1046"/>
      <c r="AE1" s="1046"/>
      <c r="AF1" s="1046"/>
      <c r="AG1" s="1046"/>
      <c r="AH1" s="1046"/>
      <c r="AI1" s="1046"/>
      <c r="AJ1" s="1046"/>
      <c r="AK1" s="1046"/>
      <c r="AL1" s="1051"/>
      <c r="AM1" s="1052"/>
      <c r="AN1" s="1053"/>
    </row>
    <row r="2" spans="1:40">
      <c r="A2" s="1055"/>
      <c r="B2" s="1988" t="s">
        <v>2996</v>
      </c>
      <c r="C2" s="2168"/>
      <c r="D2" s="1988"/>
      <c r="E2" s="1988"/>
      <c r="F2" s="1988"/>
      <c r="G2" s="1988"/>
      <c r="H2" s="1988"/>
      <c r="I2" s="1988"/>
      <c r="J2" s="1988"/>
      <c r="K2" s="1988"/>
      <c r="L2" s="1988"/>
      <c r="M2" s="1988"/>
      <c r="N2" s="1988"/>
      <c r="O2" s="1988"/>
      <c r="P2" s="2168"/>
      <c r="Q2" s="1988"/>
      <c r="R2" s="1988"/>
      <c r="S2" s="1988"/>
      <c r="T2" s="1988"/>
      <c r="U2" s="1988"/>
      <c r="V2" s="1988"/>
      <c r="W2" s="1988"/>
      <c r="X2" s="1988"/>
      <c r="Y2" s="1988"/>
      <c r="Z2" s="1988"/>
      <c r="AA2" s="1988"/>
      <c r="AB2" s="2168"/>
      <c r="AC2" s="1988"/>
      <c r="AD2" s="1988"/>
      <c r="AE2" s="1988"/>
      <c r="AF2" s="1988"/>
      <c r="AG2" s="1988"/>
      <c r="AH2" s="1988"/>
      <c r="AI2" s="1988"/>
      <c r="AJ2" s="1988"/>
      <c r="AK2" s="1988"/>
      <c r="AL2" s="1988"/>
    </row>
    <row r="3" spans="1:40" hidden="1">
      <c r="A3" s="1082"/>
      <c r="B3" s="1084"/>
      <c r="C3" s="2169"/>
      <c r="P3" s="2169"/>
      <c r="Q3" s="1084"/>
      <c r="R3" s="1084"/>
      <c r="S3" s="1084"/>
      <c r="T3" s="1084"/>
      <c r="U3" s="1084"/>
      <c r="V3" s="1084"/>
      <c r="W3" s="1084"/>
      <c r="X3" s="1084"/>
      <c r="Y3" s="1084"/>
      <c r="AB3" s="2169"/>
      <c r="AC3" s="1084"/>
      <c r="AD3" s="1084"/>
      <c r="AE3" s="1084"/>
      <c r="AF3" s="1084"/>
      <c r="AG3" s="1084"/>
      <c r="AH3" s="1084"/>
      <c r="AI3" s="1084"/>
      <c r="AJ3" s="1084"/>
      <c r="AK3" s="1084"/>
    </row>
    <row r="4" spans="1:40" ht="12" customHeight="1">
      <c r="A4" s="1084"/>
      <c r="B4" s="1084"/>
      <c r="C4" s="2170"/>
      <c r="P4" s="2170"/>
      <c r="Q4" s="2171"/>
      <c r="R4" s="2171"/>
      <c r="S4" s="2171"/>
      <c r="T4" s="2171"/>
      <c r="U4" s="2171"/>
      <c r="V4" s="2171"/>
      <c r="W4" s="2171"/>
      <c r="X4" s="2171"/>
      <c r="Y4" s="2171"/>
      <c r="AB4" s="2170"/>
      <c r="AC4" s="2171"/>
      <c r="AD4" s="2171"/>
      <c r="AE4" s="2171"/>
      <c r="AF4" s="2171"/>
      <c r="AG4" s="2171"/>
      <c r="AH4" s="2171"/>
      <c r="AI4" s="2171"/>
      <c r="AJ4" s="2171"/>
      <c r="AK4" s="2171"/>
    </row>
    <row r="5" spans="1:40" ht="14.4" thickBot="1">
      <c r="A5" s="1084"/>
      <c r="B5" s="1085"/>
      <c r="C5" s="2172"/>
      <c r="D5" s="2172"/>
      <c r="E5" s="2173"/>
      <c r="F5" s="2173"/>
      <c r="G5" s="2173"/>
      <c r="H5" s="2173"/>
      <c r="I5" s="2173"/>
      <c r="J5" s="2173"/>
      <c r="K5" s="2173"/>
      <c r="L5" s="2173"/>
      <c r="M5" s="2174"/>
      <c r="N5" s="2174" t="s">
        <v>3260</v>
      </c>
      <c r="O5" s="2319"/>
      <c r="P5" s="2172"/>
      <c r="Q5" s="2173"/>
      <c r="R5" s="2173"/>
      <c r="S5" s="2173"/>
      <c r="T5" s="2173"/>
      <c r="U5" s="2173"/>
      <c r="V5" s="2173"/>
      <c r="W5" s="2173"/>
      <c r="X5" s="2173"/>
      <c r="Y5" s="2174"/>
      <c r="Z5" s="2174" t="s">
        <v>3003</v>
      </c>
      <c r="AA5" s="2319"/>
      <c r="AB5" s="2172"/>
      <c r="AC5" s="2173"/>
      <c r="AD5" s="2173"/>
      <c r="AE5" s="2173"/>
      <c r="AF5" s="2173"/>
      <c r="AG5" s="2173"/>
      <c r="AH5" s="2173"/>
      <c r="AI5" s="2173"/>
      <c r="AJ5" s="2173"/>
      <c r="AK5" s="2174"/>
      <c r="AL5" s="2174" t="s">
        <v>2942</v>
      </c>
    </row>
    <row r="6" spans="1:40" ht="40.200000000000003" thickBot="1">
      <c r="A6" s="1086">
        <v>2</v>
      </c>
      <c r="B6" s="1579"/>
      <c r="C6" s="1579"/>
      <c r="D6" s="1579" t="s">
        <v>2947</v>
      </c>
      <c r="E6" s="1579" t="s">
        <v>2948</v>
      </c>
      <c r="F6" s="1579" t="s">
        <v>2949</v>
      </c>
      <c r="G6" s="1579" t="s">
        <v>2950</v>
      </c>
      <c r="H6" s="1579" t="s">
        <v>2951</v>
      </c>
      <c r="I6" s="1579" t="s">
        <v>2952</v>
      </c>
      <c r="J6" s="1579" t="s">
        <v>2953</v>
      </c>
      <c r="K6" s="1579" t="s">
        <v>2954</v>
      </c>
      <c r="L6" s="1579" t="s">
        <v>2955</v>
      </c>
      <c r="M6" s="1579" t="s">
        <v>2956</v>
      </c>
      <c r="N6" s="2175" t="s">
        <v>2973</v>
      </c>
      <c r="O6" s="1579"/>
      <c r="P6" s="1579" t="s">
        <v>2947</v>
      </c>
      <c r="Q6" s="1579" t="s">
        <v>2948</v>
      </c>
      <c r="R6" s="1579" t="s">
        <v>2949</v>
      </c>
      <c r="S6" s="1579" t="s">
        <v>2950</v>
      </c>
      <c r="T6" s="1579" t="s">
        <v>2951</v>
      </c>
      <c r="U6" s="1579" t="s">
        <v>2952</v>
      </c>
      <c r="V6" s="1579" t="s">
        <v>2953</v>
      </c>
      <c r="W6" s="1579" t="s">
        <v>2954</v>
      </c>
      <c r="X6" s="1579" t="s">
        <v>2955</v>
      </c>
      <c r="Y6" s="1579" t="s">
        <v>2956</v>
      </c>
      <c r="Z6" s="2175" t="s">
        <v>2973</v>
      </c>
      <c r="AA6" s="1579"/>
      <c r="AB6" s="1579" t="s">
        <v>2947</v>
      </c>
      <c r="AC6" s="1579" t="s">
        <v>2948</v>
      </c>
      <c r="AD6" s="1579" t="s">
        <v>2949</v>
      </c>
      <c r="AE6" s="1579" t="s">
        <v>2950</v>
      </c>
      <c r="AF6" s="1579" t="s">
        <v>2951</v>
      </c>
      <c r="AG6" s="1579" t="s">
        <v>2952</v>
      </c>
      <c r="AH6" s="1579" t="s">
        <v>2953</v>
      </c>
      <c r="AI6" s="1579" t="s">
        <v>2954</v>
      </c>
      <c r="AJ6" s="1579" t="s">
        <v>2955</v>
      </c>
      <c r="AK6" s="1579" t="s">
        <v>2956</v>
      </c>
      <c r="AL6" s="2175" t="s">
        <v>2973</v>
      </c>
    </row>
    <row r="7" spans="1:40" ht="14.4" thickBot="1">
      <c r="A7" s="1086">
        <v>0</v>
      </c>
      <c r="B7" s="1600" t="s">
        <v>2964</v>
      </c>
      <c r="C7" s="1600"/>
      <c r="D7" s="1600"/>
      <c r="E7" s="1600"/>
      <c r="F7" s="1600"/>
      <c r="G7" s="1600"/>
      <c r="H7" s="1600"/>
      <c r="I7" s="1600"/>
      <c r="J7" s="1600"/>
      <c r="K7" s="1600"/>
      <c r="L7" s="1600"/>
      <c r="M7" s="1600"/>
      <c r="N7" s="1600"/>
      <c r="O7" s="1600"/>
      <c r="P7" s="2318"/>
      <c r="Q7" s="2318"/>
      <c r="R7" s="2318"/>
      <c r="S7" s="2318"/>
      <c r="T7" s="2318"/>
      <c r="U7" s="2318"/>
      <c r="V7" s="2318"/>
      <c r="W7" s="2318"/>
      <c r="X7" s="2318"/>
      <c r="Y7" s="2318"/>
      <c r="Z7" s="1600"/>
      <c r="AA7" s="1600"/>
      <c r="AB7" s="1600"/>
      <c r="AC7" s="1600"/>
      <c r="AD7" s="1600"/>
      <c r="AE7" s="1600"/>
      <c r="AF7" s="1600"/>
      <c r="AG7" s="1600"/>
      <c r="AH7" s="1600"/>
      <c r="AI7" s="1600"/>
      <c r="AJ7" s="1600"/>
      <c r="AK7" s="1600"/>
      <c r="AL7" s="1600" t="s">
        <v>1365</v>
      </c>
    </row>
    <row r="8" spans="1:40">
      <c r="A8" s="1086"/>
      <c r="B8" s="1319"/>
      <c r="C8" s="1319" t="s">
        <v>2965</v>
      </c>
      <c r="D8" s="2317">
        <v>9.4410000000000007</v>
      </c>
      <c r="E8" s="2317">
        <v>3.8570000000000002</v>
      </c>
      <c r="F8" s="2317">
        <v>3.5569999999999999</v>
      </c>
      <c r="G8" s="2317">
        <v>3.1989999999999998</v>
      </c>
      <c r="H8" s="2317">
        <v>3.7389999999999999</v>
      </c>
      <c r="I8" s="2317">
        <v>5.2809999999999997</v>
      </c>
      <c r="J8" s="2317">
        <v>3.3090000000000002</v>
      </c>
      <c r="K8" s="2317">
        <v>5.0179999999999998</v>
      </c>
      <c r="L8" s="2317">
        <v>4.2919999999999998</v>
      </c>
      <c r="M8" s="2317">
        <v>3.4990000000000001</v>
      </c>
      <c r="N8" s="2176">
        <v>4519</v>
      </c>
      <c r="P8" s="2317">
        <v>9.4410000000000007</v>
      </c>
      <c r="Q8" s="2317">
        <v>3.8570000000000002</v>
      </c>
      <c r="R8" s="2317">
        <v>3.5569999999999999</v>
      </c>
      <c r="S8" s="2317">
        <v>3.1989999999999998</v>
      </c>
      <c r="T8" s="2317">
        <v>3.7389999999999999</v>
      </c>
      <c r="U8" s="2317">
        <v>5.2809999999999997</v>
      </c>
      <c r="V8" s="2317">
        <v>3.3090000000000002</v>
      </c>
      <c r="W8" s="2317">
        <v>5.0179999999999998</v>
      </c>
      <c r="X8" s="2317">
        <v>4.2919999999999998</v>
      </c>
      <c r="Y8" s="2317">
        <v>3.4990000000000001</v>
      </c>
      <c r="Z8" s="2176">
        <v>4519</v>
      </c>
      <c r="AB8" s="2176">
        <v>5218</v>
      </c>
      <c r="AC8" s="2176">
        <v>3432</v>
      </c>
      <c r="AD8" s="2176">
        <v>3613</v>
      </c>
      <c r="AE8" s="2176">
        <v>3363</v>
      </c>
      <c r="AF8" s="2176">
        <v>4159</v>
      </c>
      <c r="AG8" s="2176">
        <v>4324</v>
      </c>
      <c r="AH8" s="2176">
        <v>3283</v>
      </c>
      <c r="AI8" s="2176">
        <v>5077</v>
      </c>
      <c r="AJ8" s="2176">
        <v>4305</v>
      </c>
      <c r="AK8" s="2176">
        <v>3245</v>
      </c>
      <c r="AL8" s="2176">
        <v>4002</v>
      </c>
    </row>
    <row r="9" spans="1:40">
      <c r="A9" s="1086"/>
      <c r="B9" s="1319"/>
      <c r="C9" s="1319" t="s">
        <v>2966</v>
      </c>
      <c r="D9" s="2317">
        <v>196.33699999999999</v>
      </c>
      <c r="E9" s="2317">
        <v>237.45</v>
      </c>
      <c r="F9" s="2317">
        <v>265.02499999999998</v>
      </c>
      <c r="G9" s="2317">
        <v>283.90100000000001</v>
      </c>
      <c r="H9" s="2317">
        <v>281.79300000000001</v>
      </c>
      <c r="I9" s="2317">
        <v>303.23500000000001</v>
      </c>
      <c r="J9" s="2317">
        <v>309.02199999999999</v>
      </c>
      <c r="K9" s="2317">
        <v>310.916</v>
      </c>
      <c r="L9" s="2317">
        <v>288.798</v>
      </c>
      <c r="M9" s="2317">
        <v>232.822</v>
      </c>
      <c r="N9" s="2317">
        <v>270.93</v>
      </c>
      <c r="P9" s="2317">
        <v>196.33699999999999</v>
      </c>
      <c r="Q9" s="2317">
        <v>237.45</v>
      </c>
      <c r="R9" s="2317">
        <v>265.02499999999998</v>
      </c>
      <c r="S9" s="2317">
        <v>283.90100000000001</v>
      </c>
      <c r="T9" s="2317">
        <v>281.79300000000001</v>
      </c>
      <c r="U9" s="2317">
        <v>303.23500000000001</v>
      </c>
      <c r="V9" s="2317">
        <v>309.02199999999999</v>
      </c>
      <c r="W9" s="2317">
        <v>310.916</v>
      </c>
      <c r="X9" s="2317">
        <v>288.798</v>
      </c>
      <c r="Y9" s="2317">
        <v>232.822</v>
      </c>
      <c r="Z9" s="2317">
        <v>270.93</v>
      </c>
      <c r="AB9" s="2176">
        <v>24885</v>
      </c>
      <c r="AC9" s="2176">
        <v>28886</v>
      </c>
      <c r="AD9" s="2176">
        <v>32203</v>
      </c>
      <c r="AE9" s="2176">
        <v>34798</v>
      </c>
      <c r="AF9" s="2176">
        <v>32339</v>
      </c>
      <c r="AG9" s="2176">
        <v>35137</v>
      </c>
      <c r="AH9" s="2176">
        <v>37132</v>
      </c>
      <c r="AI9" s="2176">
        <v>34531</v>
      </c>
      <c r="AJ9" s="2176">
        <v>30191</v>
      </c>
      <c r="AK9" s="2176">
        <v>24999</v>
      </c>
      <c r="AL9" s="2176">
        <v>31510</v>
      </c>
    </row>
    <row r="10" spans="1:40">
      <c r="A10" s="1086">
        <v>6</v>
      </c>
      <c r="B10" s="1319"/>
      <c r="C10" s="1319" t="s">
        <v>2967</v>
      </c>
      <c r="D10" s="2176">
        <v>0</v>
      </c>
      <c r="E10" s="2176">
        <v>2</v>
      </c>
      <c r="F10" s="2176">
        <v>20</v>
      </c>
      <c r="G10" s="2176">
        <v>6</v>
      </c>
      <c r="H10" s="2176">
        <v>8</v>
      </c>
      <c r="I10" s="2176">
        <v>0</v>
      </c>
      <c r="J10" s="2176">
        <v>0</v>
      </c>
      <c r="K10" s="2176">
        <v>5</v>
      </c>
      <c r="L10" s="2176">
        <v>5</v>
      </c>
      <c r="M10" s="2176">
        <v>6</v>
      </c>
      <c r="N10" s="2176">
        <v>5</v>
      </c>
      <c r="P10" s="2176">
        <v>0</v>
      </c>
      <c r="Q10" s="2176">
        <v>2</v>
      </c>
      <c r="R10" s="2176">
        <v>20</v>
      </c>
      <c r="S10" s="2176">
        <v>6</v>
      </c>
      <c r="T10" s="2176">
        <v>8</v>
      </c>
      <c r="U10" s="2176">
        <v>0</v>
      </c>
      <c r="V10" s="2176">
        <v>0</v>
      </c>
      <c r="W10" s="2176">
        <v>5</v>
      </c>
      <c r="X10" s="2176">
        <v>5</v>
      </c>
      <c r="Y10" s="2176">
        <v>6</v>
      </c>
      <c r="Z10" s="2176">
        <v>5</v>
      </c>
      <c r="AB10" s="2176">
        <v>0</v>
      </c>
      <c r="AC10" s="2176">
        <v>13</v>
      </c>
      <c r="AD10" s="2176">
        <v>11</v>
      </c>
      <c r="AE10" s="2176">
        <v>11</v>
      </c>
      <c r="AF10" s="2176">
        <v>1</v>
      </c>
      <c r="AG10" s="2176">
        <v>0</v>
      </c>
      <c r="AH10" s="2176">
        <v>1</v>
      </c>
      <c r="AI10" s="2176">
        <v>8</v>
      </c>
      <c r="AJ10" s="2176">
        <v>4</v>
      </c>
      <c r="AK10" s="2176">
        <v>5</v>
      </c>
      <c r="AL10" s="2176">
        <v>6</v>
      </c>
    </row>
    <row r="11" spans="1:40">
      <c r="A11" s="1086">
        <v>7</v>
      </c>
      <c r="B11" s="1319"/>
      <c r="C11" s="1319" t="s">
        <v>2968</v>
      </c>
      <c r="D11" s="2176" t="s">
        <v>1365</v>
      </c>
      <c r="E11" s="2176">
        <v>34</v>
      </c>
      <c r="F11" s="2176">
        <v>149</v>
      </c>
      <c r="G11" s="2176">
        <v>152</v>
      </c>
      <c r="H11" s="2176">
        <v>93</v>
      </c>
      <c r="I11" s="2176">
        <v>15</v>
      </c>
      <c r="J11" s="2176">
        <v>4</v>
      </c>
      <c r="K11" s="2176">
        <v>22</v>
      </c>
      <c r="L11" s="2176">
        <v>26</v>
      </c>
      <c r="M11" s="2176">
        <v>49</v>
      </c>
      <c r="N11" s="2176">
        <v>54</v>
      </c>
      <c r="P11" s="2176"/>
      <c r="Q11" s="2176">
        <v>34</v>
      </c>
      <c r="R11" s="2176">
        <v>149</v>
      </c>
      <c r="S11" s="2176">
        <v>152</v>
      </c>
      <c r="T11" s="2176">
        <v>93</v>
      </c>
      <c r="U11" s="2176">
        <v>15</v>
      </c>
      <c r="V11" s="2176">
        <v>4</v>
      </c>
      <c r="W11" s="2176">
        <v>22</v>
      </c>
      <c r="X11" s="2176">
        <v>26</v>
      </c>
      <c r="Y11" s="2176">
        <v>49</v>
      </c>
      <c r="Z11" s="2176">
        <v>54</v>
      </c>
      <c r="AB11" s="2176">
        <v>0</v>
      </c>
      <c r="AC11" s="2176">
        <v>28</v>
      </c>
      <c r="AD11" s="2176">
        <v>27</v>
      </c>
      <c r="AE11" s="2176">
        <v>18</v>
      </c>
      <c r="AF11" s="2176">
        <v>15</v>
      </c>
      <c r="AG11" s="2176">
        <v>4</v>
      </c>
      <c r="AH11" s="2176">
        <v>2</v>
      </c>
      <c r="AI11" s="2176">
        <v>22</v>
      </c>
      <c r="AJ11" s="2176">
        <v>18</v>
      </c>
      <c r="AK11" s="2176">
        <v>22</v>
      </c>
      <c r="AL11" s="2176">
        <v>17</v>
      </c>
    </row>
    <row r="12" spans="1:40" ht="15.75" customHeight="1">
      <c r="A12" s="1089" t="s">
        <v>128</v>
      </c>
      <c r="B12" s="1319"/>
      <c r="C12" s="1319" t="s">
        <v>2969</v>
      </c>
      <c r="D12" s="2317">
        <v>9.4410000000000007</v>
      </c>
      <c r="E12" s="2317">
        <v>3.859</v>
      </c>
      <c r="F12" s="2317">
        <v>3.577</v>
      </c>
      <c r="G12" s="2317">
        <v>3.2050000000000001</v>
      </c>
      <c r="H12" s="2317">
        <v>3.7469999999999999</v>
      </c>
      <c r="I12" s="2317">
        <v>5.2809999999999997</v>
      </c>
      <c r="J12" s="2317">
        <v>3.3090000000000002</v>
      </c>
      <c r="K12" s="2317">
        <v>5.0229999999999997</v>
      </c>
      <c r="L12" s="2317">
        <v>4.2969999999999997</v>
      </c>
      <c r="M12" s="2317">
        <v>3.5059999999999998</v>
      </c>
      <c r="N12" s="2317">
        <v>4.524</v>
      </c>
      <c r="O12" s="2176"/>
      <c r="P12" s="2317">
        <v>9.4410000000000007</v>
      </c>
      <c r="Q12" s="2317">
        <v>3.859</v>
      </c>
      <c r="R12" s="2317">
        <v>3.577</v>
      </c>
      <c r="S12" s="2317">
        <v>3.2050000000000001</v>
      </c>
      <c r="T12" s="2317">
        <v>3.7469999999999999</v>
      </c>
      <c r="U12" s="2317">
        <v>5.2809999999999997</v>
      </c>
      <c r="V12" s="2317">
        <v>3.3090000000000002</v>
      </c>
      <c r="W12" s="2317">
        <v>5.0229999999999997</v>
      </c>
      <c r="X12" s="2317">
        <v>4.2969999999999997</v>
      </c>
      <c r="Y12" s="2317">
        <v>3.5059999999999998</v>
      </c>
      <c r="Z12" s="2317">
        <v>4.524</v>
      </c>
      <c r="AA12" s="2176"/>
      <c r="AB12" s="2176">
        <v>5218</v>
      </c>
      <c r="AC12" s="2176">
        <v>3444</v>
      </c>
      <c r="AD12" s="2176">
        <v>3625</v>
      </c>
      <c r="AE12" s="2176">
        <v>3375</v>
      </c>
      <c r="AF12" s="2177">
        <v>4.16</v>
      </c>
      <c r="AG12" s="2176">
        <v>4324</v>
      </c>
      <c r="AH12" s="2176">
        <v>3284</v>
      </c>
      <c r="AI12" s="2176">
        <v>5085</v>
      </c>
      <c r="AJ12" s="2176">
        <v>4308</v>
      </c>
      <c r="AK12" s="2177">
        <v>3.25</v>
      </c>
      <c r="AL12" s="2176">
        <v>4007</v>
      </c>
    </row>
    <row r="13" spans="1:40" ht="14.4" thickBot="1">
      <c r="A13" s="1086">
        <v>9</v>
      </c>
      <c r="B13" s="1600" t="s">
        <v>2970</v>
      </c>
      <c r="C13" s="1600"/>
      <c r="D13" s="2178"/>
      <c r="E13" s="2178"/>
      <c r="F13" s="2178"/>
      <c r="G13" s="2178"/>
      <c r="H13" s="2178"/>
      <c r="I13" s="2178"/>
      <c r="J13" s="2178"/>
      <c r="K13" s="2178"/>
      <c r="L13" s="2178"/>
      <c r="M13" s="2178"/>
      <c r="N13" s="2178"/>
      <c r="O13" s="2178"/>
      <c r="P13" s="2178"/>
      <c r="Q13" s="2178"/>
      <c r="R13" s="2178"/>
      <c r="S13" s="2178"/>
      <c r="T13" s="2178"/>
      <c r="U13" s="2178"/>
      <c r="V13" s="2178"/>
      <c r="W13" s="2178"/>
      <c r="X13" s="2178"/>
      <c r="Y13" s="2178"/>
      <c r="Z13" s="2178"/>
      <c r="AA13" s="2178"/>
      <c r="AB13" s="2178"/>
      <c r="AC13" s="2178"/>
      <c r="AD13" s="2178"/>
      <c r="AE13" s="2178"/>
      <c r="AF13" s="2178"/>
      <c r="AG13" s="2178"/>
      <c r="AH13" s="2178"/>
      <c r="AI13" s="2178"/>
      <c r="AJ13" s="2178"/>
      <c r="AK13" s="2178"/>
      <c r="AL13" s="2178"/>
    </row>
    <row r="14" spans="1:40">
      <c r="A14" s="1537">
        <v>12</v>
      </c>
      <c r="B14" s="1319"/>
      <c r="C14" s="1319" t="s">
        <v>2965</v>
      </c>
      <c r="D14" s="2317">
        <v>8.0139999999999993</v>
      </c>
      <c r="E14" s="2317">
        <v>2.556</v>
      </c>
      <c r="F14" s="2317">
        <v>2.351</v>
      </c>
      <c r="G14" s="2317">
        <v>2.0009999999999999</v>
      </c>
      <c r="H14" s="2317">
        <v>2.5310000000000001</v>
      </c>
      <c r="I14" s="2317">
        <v>3.7719999999999998</v>
      </c>
      <c r="J14" s="2317">
        <v>1.8160000000000001</v>
      </c>
      <c r="K14" s="2317">
        <v>3.54</v>
      </c>
      <c r="L14" s="2317">
        <v>2.9350000000000001</v>
      </c>
      <c r="M14" s="2317">
        <v>2.105</v>
      </c>
      <c r="N14" s="2317">
        <v>3.1619999999999999</v>
      </c>
      <c r="P14" s="2317">
        <v>8.0139999999999993</v>
      </c>
      <c r="Q14" s="2317">
        <v>2.556</v>
      </c>
      <c r="R14" s="2317">
        <v>2.351</v>
      </c>
      <c r="S14" s="2317">
        <v>2.0009999999999999</v>
      </c>
      <c r="T14" s="2317">
        <v>2.5310000000000001</v>
      </c>
      <c r="U14" s="2317">
        <v>3.7719999999999998</v>
      </c>
      <c r="V14" s="2317">
        <v>1.8160000000000001</v>
      </c>
      <c r="W14" s="2317">
        <v>3.54</v>
      </c>
      <c r="X14" s="2317">
        <v>2.9350000000000001</v>
      </c>
      <c r="Y14" s="2317">
        <v>2.105</v>
      </c>
      <c r="Z14" s="2317">
        <v>3.1619999999999999</v>
      </c>
      <c r="AB14" s="2176">
        <v>3868</v>
      </c>
      <c r="AC14" s="2176">
        <v>2341</v>
      </c>
      <c r="AD14" s="2176">
        <v>2342</v>
      </c>
      <c r="AE14" s="2176">
        <v>2134</v>
      </c>
      <c r="AF14" s="2176" t="s">
        <v>2957</v>
      </c>
      <c r="AG14" s="2176" t="s">
        <v>2958</v>
      </c>
      <c r="AH14" s="2176">
        <v>1763</v>
      </c>
      <c r="AI14" s="2176">
        <v>3687</v>
      </c>
      <c r="AJ14" s="2176">
        <v>2869</v>
      </c>
      <c r="AK14" s="2176">
        <v>2061</v>
      </c>
      <c r="AL14" s="2176">
        <v>2693</v>
      </c>
    </row>
    <row r="15" spans="1:40">
      <c r="A15" s="1537">
        <v>13</v>
      </c>
      <c r="B15" s="1319"/>
      <c r="C15" s="1319" t="s">
        <v>2966</v>
      </c>
      <c r="D15" s="2317">
        <v>69.694000000000003</v>
      </c>
      <c r="E15" s="2317">
        <v>82.730999999999995</v>
      </c>
      <c r="F15" s="2317">
        <v>89.626999999999995</v>
      </c>
      <c r="G15" s="2317">
        <v>89.864000000000004</v>
      </c>
      <c r="H15" s="2317">
        <v>87.197000000000003</v>
      </c>
      <c r="I15" s="2317">
        <v>91.271000000000001</v>
      </c>
      <c r="J15" s="2317">
        <v>89.641999999999996</v>
      </c>
      <c r="K15" s="2317">
        <v>84.873999999999995</v>
      </c>
      <c r="L15" s="2317">
        <v>76.153999999999996</v>
      </c>
      <c r="M15" s="2317">
        <v>60.094999999999999</v>
      </c>
      <c r="N15" s="2317">
        <v>82.114999999999995</v>
      </c>
      <c r="P15" s="2317">
        <v>69.694000000000003</v>
      </c>
      <c r="Q15" s="2317">
        <v>82.730999999999995</v>
      </c>
      <c r="R15" s="2317">
        <v>89.626999999999995</v>
      </c>
      <c r="S15" s="2317">
        <v>89.864000000000004</v>
      </c>
      <c r="T15" s="2317">
        <v>87.197000000000003</v>
      </c>
      <c r="U15" s="2317">
        <v>91.271000000000001</v>
      </c>
      <c r="V15" s="2317">
        <v>89.641999999999996</v>
      </c>
      <c r="W15" s="2317">
        <v>84.873999999999995</v>
      </c>
      <c r="X15" s="2317">
        <v>76.153999999999996</v>
      </c>
      <c r="Y15" s="2317">
        <v>60.094999999999999</v>
      </c>
      <c r="Z15" s="2317">
        <v>82.114999999999995</v>
      </c>
      <c r="AB15" s="2176">
        <v>7762</v>
      </c>
      <c r="AC15" s="2176">
        <v>8894</v>
      </c>
      <c r="AD15" s="2176">
        <v>9580</v>
      </c>
      <c r="AE15" s="2176">
        <v>9657</v>
      </c>
      <c r="AF15" s="2176">
        <v>9038</v>
      </c>
      <c r="AG15" s="2176">
        <v>9270</v>
      </c>
      <c r="AH15" s="2176">
        <v>9235</v>
      </c>
      <c r="AI15" s="2176">
        <v>8514</v>
      </c>
      <c r="AJ15" s="2176">
        <v>7273</v>
      </c>
      <c r="AK15" s="2176">
        <v>5992</v>
      </c>
      <c r="AL15" s="2176">
        <v>8522</v>
      </c>
    </row>
    <row r="16" spans="1:40">
      <c r="A16" s="1537">
        <v>14</v>
      </c>
      <c r="B16" s="1319"/>
      <c r="C16" s="1319" t="s">
        <v>2967</v>
      </c>
      <c r="D16" s="2176">
        <v>0</v>
      </c>
      <c r="E16" s="2176">
        <v>2</v>
      </c>
      <c r="F16" s="2176">
        <v>17</v>
      </c>
      <c r="G16" s="2176">
        <v>5</v>
      </c>
      <c r="H16" s="2176">
        <v>7</v>
      </c>
      <c r="I16" s="2176">
        <v>0</v>
      </c>
      <c r="J16" s="2176">
        <v>0</v>
      </c>
      <c r="K16" s="2176">
        <v>4</v>
      </c>
      <c r="L16" s="2176">
        <v>4</v>
      </c>
      <c r="M16" s="2176">
        <v>2</v>
      </c>
      <c r="N16" s="2176">
        <v>4</v>
      </c>
      <c r="P16" s="2176">
        <v>0</v>
      </c>
      <c r="Q16" s="2176">
        <v>2</v>
      </c>
      <c r="R16" s="2176">
        <v>17</v>
      </c>
      <c r="S16" s="2176">
        <v>5</v>
      </c>
      <c r="T16" s="2176">
        <v>7</v>
      </c>
      <c r="U16" s="2176">
        <v>0</v>
      </c>
      <c r="V16" s="2176">
        <v>0</v>
      </c>
      <c r="W16" s="2176">
        <v>4</v>
      </c>
      <c r="X16" s="2176">
        <v>4</v>
      </c>
      <c r="Y16" s="2176">
        <v>2</v>
      </c>
      <c r="Z16" s="2176">
        <v>4</v>
      </c>
      <c r="AB16" s="2176">
        <v>0</v>
      </c>
      <c r="AC16" s="2176">
        <v>11</v>
      </c>
      <c r="AD16" s="2176">
        <v>10</v>
      </c>
      <c r="AE16" s="2176">
        <v>10</v>
      </c>
      <c r="AF16" s="2176">
        <v>0</v>
      </c>
      <c r="AG16" s="2176">
        <v>0</v>
      </c>
      <c r="AH16" s="2176">
        <v>1</v>
      </c>
      <c r="AI16" s="2176">
        <v>6</v>
      </c>
      <c r="AJ16" s="2176">
        <v>2</v>
      </c>
      <c r="AK16" s="2176">
        <v>2</v>
      </c>
      <c r="AL16" s="2176">
        <v>5</v>
      </c>
    </row>
    <row r="17" spans="1:38">
      <c r="A17" s="1537">
        <v>16</v>
      </c>
      <c r="B17" s="1319"/>
      <c r="C17" s="1319" t="s">
        <v>2968</v>
      </c>
      <c r="D17" s="2176" t="s">
        <v>1365</v>
      </c>
      <c r="E17" s="2176">
        <v>14</v>
      </c>
      <c r="F17" s="2176">
        <v>46</v>
      </c>
      <c r="G17" s="2176">
        <v>56</v>
      </c>
      <c r="H17" s="2176">
        <v>20</v>
      </c>
      <c r="I17" s="2176">
        <v>1</v>
      </c>
      <c r="J17" s="2176">
        <v>4</v>
      </c>
      <c r="K17" s="2176">
        <v>13</v>
      </c>
      <c r="L17" s="2176">
        <v>7</v>
      </c>
      <c r="M17" s="2176">
        <v>6</v>
      </c>
      <c r="N17" s="2176">
        <v>17</v>
      </c>
      <c r="P17" s="2176"/>
      <c r="Q17" s="2176">
        <v>14</v>
      </c>
      <c r="R17" s="2176">
        <v>46</v>
      </c>
      <c r="S17" s="2176">
        <v>56</v>
      </c>
      <c r="T17" s="2176">
        <v>20</v>
      </c>
      <c r="U17" s="2176">
        <v>1</v>
      </c>
      <c r="V17" s="2176">
        <v>4</v>
      </c>
      <c r="W17" s="2176">
        <v>13</v>
      </c>
      <c r="X17" s="2176">
        <v>7</v>
      </c>
      <c r="Y17" s="2176">
        <v>6</v>
      </c>
      <c r="Z17" s="2176">
        <v>17</v>
      </c>
      <c r="AB17" s="2176">
        <v>0</v>
      </c>
      <c r="AC17" s="2176">
        <v>10</v>
      </c>
      <c r="AD17" s="2176">
        <v>10</v>
      </c>
      <c r="AE17" s="2176">
        <v>5</v>
      </c>
      <c r="AF17" s="2176">
        <v>4</v>
      </c>
      <c r="AG17" s="2176">
        <v>4</v>
      </c>
      <c r="AH17" s="2176">
        <v>1</v>
      </c>
      <c r="AI17" s="2176">
        <v>8</v>
      </c>
      <c r="AJ17" s="2176">
        <v>5</v>
      </c>
      <c r="AK17" s="2176">
        <v>4</v>
      </c>
      <c r="AL17" s="2176">
        <v>6</v>
      </c>
    </row>
    <row r="18" spans="1:38">
      <c r="A18" s="1537">
        <v>20</v>
      </c>
      <c r="B18" s="1319"/>
      <c r="C18" s="1319" t="s">
        <v>2969</v>
      </c>
      <c r="D18" s="2317">
        <v>8.0139999999999993</v>
      </c>
      <c r="E18" s="2317">
        <v>2.5579999999999998</v>
      </c>
      <c r="F18" s="2317">
        <v>2.3679999999999999</v>
      </c>
      <c r="G18" s="2317">
        <v>2.0059999999999998</v>
      </c>
      <c r="H18" s="2317">
        <v>2.5369999999999999</v>
      </c>
      <c r="I18" s="2317">
        <v>3.7719999999999998</v>
      </c>
      <c r="J18" s="2317">
        <v>1.8160000000000001</v>
      </c>
      <c r="K18" s="2317">
        <v>3.5449999999999999</v>
      </c>
      <c r="L18" s="2317">
        <v>2.9390000000000001</v>
      </c>
      <c r="M18" s="2317">
        <v>2.1080000000000001</v>
      </c>
      <c r="N18" s="2317">
        <v>3.1659999999999999</v>
      </c>
      <c r="P18" s="2317">
        <v>8.0139999999999993</v>
      </c>
      <c r="Q18" s="2317">
        <v>2.5579999999999998</v>
      </c>
      <c r="R18" s="2317">
        <v>2.3679999999999999</v>
      </c>
      <c r="S18" s="2317">
        <v>2.0059999999999998</v>
      </c>
      <c r="T18" s="2317">
        <v>2.5369999999999999</v>
      </c>
      <c r="U18" s="2317">
        <v>3.7719999999999998</v>
      </c>
      <c r="V18" s="2317">
        <v>1.8160000000000001</v>
      </c>
      <c r="W18" s="2317">
        <v>3.5449999999999999</v>
      </c>
      <c r="X18" s="2317">
        <v>2.9390000000000001</v>
      </c>
      <c r="Y18" s="2317">
        <v>2.1080000000000001</v>
      </c>
      <c r="Z18" s="2317">
        <v>3.1659999999999999</v>
      </c>
      <c r="AB18" s="2176">
        <v>3868</v>
      </c>
      <c r="AC18" s="2176">
        <v>2351</v>
      </c>
      <c r="AD18" s="2176">
        <v>2352</v>
      </c>
      <c r="AE18" s="2176">
        <v>2145</v>
      </c>
      <c r="AF18" s="2176">
        <v>3031</v>
      </c>
      <c r="AG18" s="2176" t="s">
        <v>2958</v>
      </c>
      <c r="AH18" s="2176">
        <v>1763</v>
      </c>
      <c r="AI18" s="2176">
        <v>3693</v>
      </c>
      <c r="AJ18" s="2176">
        <v>2871</v>
      </c>
      <c r="AK18" s="2176">
        <v>2063</v>
      </c>
      <c r="AL18" s="2176">
        <v>2698</v>
      </c>
    </row>
    <row r="19" spans="1:38" ht="14.4" thickBot="1">
      <c r="A19" s="1537">
        <v>21</v>
      </c>
      <c r="B19" s="1600" t="s">
        <v>2972</v>
      </c>
      <c r="C19" s="1600"/>
      <c r="D19" s="2178"/>
      <c r="E19" s="2178"/>
      <c r="F19" s="2178"/>
      <c r="G19" s="2178"/>
      <c r="H19" s="2178"/>
      <c r="I19" s="2178"/>
      <c r="J19" s="2178"/>
      <c r="K19" s="2178"/>
      <c r="L19" s="2178"/>
      <c r="M19" s="2178"/>
      <c r="N19" s="2178"/>
      <c r="O19" s="2178"/>
      <c r="P19" s="2178"/>
      <c r="Q19" s="2178"/>
      <c r="R19" s="2178"/>
      <c r="S19" s="2178"/>
      <c r="T19" s="2178"/>
      <c r="U19" s="2178"/>
      <c r="V19" s="2178"/>
      <c r="W19" s="2178"/>
      <c r="X19" s="2178"/>
      <c r="Y19" s="2178"/>
      <c r="Z19" s="2178"/>
      <c r="AA19" s="2178"/>
      <c r="AB19" s="2178"/>
      <c r="AC19" s="2178"/>
      <c r="AD19" s="2178"/>
      <c r="AE19" s="2178"/>
      <c r="AF19" s="2178"/>
      <c r="AG19" s="2178"/>
      <c r="AH19" s="2178"/>
      <c r="AI19" s="2178"/>
      <c r="AJ19" s="2178"/>
      <c r="AK19" s="2178"/>
      <c r="AL19" s="2178"/>
    </row>
    <row r="20" spans="1:38" ht="39.6">
      <c r="A20" s="1537">
        <v>22</v>
      </c>
      <c r="B20" s="2179"/>
      <c r="C20" s="1851" t="s">
        <v>2971</v>
      </c>
      <c r="D20" s="2176"/>
      <c r="E20" s="2176"/>
      <c r="F20" s="2176"/>
      <c r="G20" s="2176"/>
      <c r="H20" s="2176"/>
      <c r="I20" s="2176"/>
      <c r="J20" s="2176"/>
      <c r="K20" s="2176"/>
      <c r="L20" s="2176"/>
      <c r="M20" s="2176"/>
      <c r="N20" s="2176">
        <v>500000</v>
      </c>
      <c r="P20" s="2176"/>
      <c r="Q20" s="2176"/>
      <c r="R20" s="2176"/>
      <c r="S20" s="2176"/>
      <c r="T20" s="2176"/>
      <c r="U20" s="2176"/>
      <c r="V20" s="2176"/>
      <c r="W20" s="2176"/>
      <c r="X20" s="2176"/>
      <c r="Y20" s="2176"/>
      <c r="Z20" s="2176">
        <v>500000</v>
      </c>
      <c r="AB20" s="2176"/>
      <c r="AC20" s="2176"/>
      <c r="AD20" s="2176"/>
      <c r="AE20" s="2176"/>
      <c r="AF20" s="2176"/>
      <c r="AG20" s="2176"/>
      <c r="AH20" s="2176"/>
      <c r="AI20" s="2176"/>
      <c r="AJ20" s="2176"/>
      <c r="AK20" s="2176"/>
      <c r="AL20" s="2176">
        <v>500000</v>
      </c>
    </row>
    <row r="21" spans="1:38">
      <c r="B21" s="2315" t="s">
        <v>3269</v>
      </c>
      <c r="C21" s="2181"/>
      <c r="P21" s="2181"/>
      <c r="Q21" s="1919"/>
      <c r="R21" s="1919"/>
      <c r="S21" s="1919"/>
      <c r="T21" s="1919"/>
      <c r="U21" s="1919"/>
      <c r="V21" s="1919"/>
      <c r="W21" s="1919"/>
      <c r="AB21" s="2181"/>
      <c r="AC21" s="1919"/>
      <c r="AD21" s="1919"/>
      <c r="AE21" s="1919"/>
      <c r="AF21" s="1919"/>
      <c r="AG21" s="1919"/>
      <c r="AH21" s="1919"/>
      <c r="AI21" s="1919"/>
    </row>
    <row r="22" spans="1:38">
      <c r="B22" s="2180"/>
      <c r="C22" s="2182"/>
      <c r="P22" s="2182"/>
      <c r="Q22" s="1099"/>
      <c r="R22" s="1099"/>
      <c r="S22" s="1099"/>
      <c r="T22" s="1099"/>
      <c r="U22" s="1099"/>
      <c r="V22" s="1099"/>
      <c r="AB22" s="2182"/>
      <c r="AC22" s="1099"/>
      <c r="AD22" s="1099"/>
      <c r="AE22" s="1099"/>
      <c r="AF22" s="1099"/>
      <c r="AG22" s="1099"/>
      <c r="AH22" s="1099"/>
    </row>
    <row r="23" spans="1:38">
      <c r="B23" s="2180"/>
      <c r="C23" s="2183"/>
      <c r="P23" s="2183"/>
      <c r="AB23" s="2183"/>
    </row>
  </sheetData>
  <hyperlinks>
    <hyperlink ref="B2" location="Índice!A1" display="OV1: Visão Geral dos Ativos Ponderados pelo Risco – RWA" xr:uid="{1D18F6D4-8EB5-4C2D-8715-F111FE0C4AB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250E-20E5-4588-9B1D-DFB470D8358C}">
  <sheetPr codeName="Planilha41">
    <tabColor rgb="FF73C6A1"/>
  </sheetPr>
  <dimension ref="A1:ED12"/>
  <sheetViews>
    <sheetView showGridLines="0" topLeftCell="B1" zoomScale="80" zoomScaleNormal="80" workbookViewId="0">
      <selection activeCell="L7" sqref="L7"/>
    </sheetView>
  </sheetViews>
  <sheetFormatPr defaultColWidth="9.21875" defaultRowHeight="13.2"/>
  <cols>
    <col min="1" max="1" width="5.44140625" style="1118" hidden="1" customWidth="1"/>
    <col min="2" max="2" width="56.44140625" style="1118" customWidth="1"/>
    <col min="3" max="12" width="9.21875" style="1118" customWidth="1"/>
    <col min="13" max="13" width="1.21875" style="1118" customWidth="1"/>
    <col min="14" max="23" width="9.21875" style="1118" customWidth="1"/>
    <col min="24" max="24" width="1.21875" style="1118" customWidth="1"/>
    <col min="25" max="34" width="9.21875" style="1118" customWidth="1"/>
    <col min="35" max="35" width="1.21875" style="1118" customWidth="1"/>
    <col min="36" max="42" width="9.21875" style="1118" customWidth="1"/>
    <col min="43" max="43" width="6" style="1118" bestFit="1" customWidth="1"/>
    <col min="44" max="44" width="8" style="1118" bestFit="1" customWidth="1"/>
    <col min="45" max="45" width="10.77734375" style="1118" bestFit="1" customWidth="1"/>
    <col min="46" max="46" width="1.21875" style="1118" customWidth="1"/>
    <col min="47" max="53" width="9.21875" style="1118" customWidth="1"/>
    <col min="54" max="54" width="6" style="1118" bestFit="1" customWidth="1"/>
    <col min="55" max="55" width="8" style="1118" bestFit="1" customWidth="1"/>
    <col min="56" max="56" width="10.77734375" style="1118" bestFit="1" customWidth="1"/>
    <col min="57" max="57" width="1.21875" style="1118" customWidth="1"/>
    <col min="58" max="64" width="9.21875" style="1118" customWidth="1"/>
    <col min="65" max="65" width="6" style="1118" bestFit="1" customWidth="1"/>
    <col min="66" max="66" width="8" style="1118" bestFit="1" customWidth="1"/>
    <col min="67" max="67" width="10.77734375" style="1118" bestFit="1" customWidth="1"/>
    <col min="68" max="68" width="1.21875" style="1118" customWidth="1"/>
    <col min="69" max="75" width="9.21875" style="1118" customWidth="1"/>
    <col min="76" max="76" width="6" style="1118" bestFit="1" customWidth="1"/>
    <col min="77" max="77" width="8" style="1118" bestFit="1" customWidth="1"/>
    <col min="78" max="78" width="10.77734375" style="1118" bestFit="1" customWidth="1"/>
    <col min="79" max="79" width="1.21875" style="1118" customWidth="1"/>
    <col min="80" max="86" width="9.21875" style="1118" customWidth="1"/>
    <col min="87" max="87" width="6" style="1118" bestFit="1" customWidth="1"/>
    <col min="88" max="88" width="8" style="1118" bestFit="1" customWidth="1"/>
    <col min="89" max="89" width="10.77734375" style="1118" bestFit="1" customWidth="1"/>
    <col min="90" max="90" width="1.21875" style="1118" customWidth="1"/>
    <col min="91" max="97" width="9.21875" style="1118" customWidth="1"/>
    <col min="98" max="98" width="6" style="1118" bestFit="1" customWidth="1"/>
    <col min="99" max="99" width="8" style="1118" bestFit="1" customWidth="1"/>
    <col min="100" max="100" width="10.77734375" style="1118" bestFit="1" customWidth="1"/>
    <col min="101" max="101" width="1.21875" style="1118" customWidth="1"/>
    <col min="102" max="108" width="9.21875" style="1118" customWidth="1"/>
    <col min="109" max="109" width="6" style="1118" bestFit="1" customWidth="1"/>
    <col min="110" max="110" width="8" style="1118" bestFit="1" customWidth="1"/>
    <col min="111" max="111" width="10.77734375" style="1118" bestFit="1" customWidth="1"/>
    <col min="112" max="112" width="1.21875" style="1118" customWidth="1"/>
    <col min="113" max="119" width="9.21875" style="1118" customWidth="1"/>
    <col min="120" max="120" width="6" style="1118" bestFit="1" customWidth="1"/>
    <col min="121" max="121" width="8" style="1118" bestFit="1" customWidth="1"/>
    <col min="122" max="122" width="10.77734375" style="1118" bestFit="1" customWidth="1"/>
    <col min="123" max="123" width="1.21875" style="1118" customWidth="1"/>
    <col min="124" max="124" width="9.44140625" style="1118" bestFit="1" customWidth="1"/>
    <col min="125" max="125" width="5.44140625" style="1118" bestFit="1" customWidth="1"/>
    <col min="126" max="126" width="7.44140625" style="1118" bestFit="1" customWidth="1"/>
    <col min="127" max="127" width="5.77734375" style="1118" bestFit="1" customWidth="1"/>
    <col min="128" max="129" width="7.44140625" style="1118" bestFit="1" customWidth="1"/>
    <col min="130" max="130" width="8.44140625" style="1118" bestFit="1" customWidth="1"/>
    <col min="131" max="131" width="6" style="1118" bestFit="1" customWidth="1"/>
    <col min="132" max="132" width="8" style="1118" bestFit="1" customWidth="1"/>
    <col min="133" max="133" width="10.21875" style="1118" bestFit="1" customWidth="1"/>
    <col min="134" max="134" width="1.21875" style="1118" customWidth="1"/>
    <col min="135" max="16384" width="9.21875" style="1118"/>
  </cols>
  <sheetData>
    <row r="1" spans="1:134" s="1209" customFormat="1" ht="5.25" customHeight="1">
      <c r="A1" s="1324"/>
      <c r="B1" s="1210"/>
      <c r="C1" s="1211"/>
      <c r="D1" s="1211"/>
      <c r="E1" s="1211"/>
      <c r="F1" s="1211"/>
      <c r="G1" s="1211"/>
      <c r="H1" s="1211"/>
      <c r="I1" s="1211"/>
      <c r="J1" s="1211"/>
      <c r="K1" s="1211"/>
      <c r="L1" s="1211"/>
      <c r="M1" s="1210"/>
      <c r="N1" s="1211"/>
      <c r="O1" s="1211"/>
      <c r="P1" s="1211"/>
      <c r="Q1" s="1211"/>
      <c r="R1" s="1211"/>
      <c r="S1" s="1211"/>
      <c r="T1" s="1211"/>
      <c r="U1" s="1211"/>
      <c r="V1" s="1211"/>
      <c r="W1" s="1211"/>
      <c r="X1" s="1210"/>
      <c r="Y1" s="1211"/>
      <c r="Z1" s="1211"/>
      <c r="AA1" s="1211"/>
      <c r="AB1" s="1211"/>
      <c r="AC1" s="1211"/>
      <c r="AD1" s="1211"/>
      <c r="AE1" s="1211"/>
      <c r="AF1" s="1211"/>
      <c r="AG1" s="1211"/>
      <c r="AH1" s="1211"/>
      <c r="AI1" s="1210"/>
      <c r="AJ1" s="1211"/>
      <c r="AK1" s="1211"/>
      <c r="AL1" s="1211"/>
      <c r="AM1" s="1211"/>
      <c r="AN1" s="1211"/>
      <c r="AO1" s="1211"/>
      <c r="AP1" s="1211"/>
      <c r="AQ1" s="1211"/>
      <c r="AR1" s="1211"/>
      <c r="AS1" s="1211"/>
      <c r="AT1" s="1210"/>
      <c r="AU1" s="1211"/>
      <c r="AV1" s="1211"/>
      <c r="AW1" s="1211"/>
      <c r="AX1" s="1211"/>
      <c r="AY1" s="1211"/>
      <c r="AZ1" s="1211"/>
      <c r="BA1" s="1211"/>
      <c r="BB1" s="1211"/>
      <c r="BC1" s="1211"/>
      <c r="BD1" s="1211"/>
      <c r="BE1" s="1210"/>
      <c r="BF1" s="1211"/>
      <c r="BG1" s="1211"/>
      <c r="BH1" s="1211"/>
      <c r="BI1" s="1211"/>
      <c r="BJ1" s="1211"/>
      <c r="BK1" s="1211"/>
      <c r="BL1" s="1211"/>
      <c r="BM1" s="1211"/>
      <c r="BN1" s="1211"/>
      <c r="BO1" s="1211"/>
      <c r="BP1" s="1210"/>
      <c r="BQ1" s="1211"/>
      <c r="BR1" s="1211"/>
      <c r="BS1" s="1211"/>
      <c r="BT1" s="1211"/>
      <c r="BU1" s="1211"/>
      <c r="BV1" s="1211"/>
      <c r="BW1" s="1211"/>
      <c r="BX1" s="1211"/>
      <c r="BY1" s="1211"/>
      <c r="BZ1" s="1211"/>
      <c r="CA1" s="1210"/>
      <c r="CB1" s="1211"/>
      <c r="CC1" s="1211"/>
      <c r="CD1" s="1211"/>
      <c r="CE1" s="1211"/>
      <c r="CF1" s="1211"/>
      <c r="CG1" s="1211"/>
      <c r="CH1" s="1211"/>
      <c r="CI1" s="1211"/>
      <c r="CJ1" s="1211"/>
      <c r="CK1" s="1211"/>
      <c r="CL1" s="1210"/>
      <c r="CM1" s="1211"/>
      <c r="CN1" s="1211"/>
      <c r="CO1" s="1211"/>
      <c r="CP1" s="1211"/>
      <c r="CQ1" s="1211"/>
      <c r="CR1" s="1211"/>
      <c r="CS1" s="1211"/>
      <c r="CT1" s="1211"/>
      <c r="CU1" s="1211"/>
      <c r="CV1" s="1211"/>
      <c r="CW1" s="1210"/>
      <c r="CX1" s="1211"/>
      <c r="CY1" s="1211"/>
      <c r="CZ1" s="1211"/>
      <c r="DA1" s="1211"/>
      <c r="DB1" s="1211"/>
      <c r="DC1" s="1211"/>
      <c r="DD1" s="1211"/>
      <c r="DE1" s="1211"/>
      <c r="DF1" s="1211"/>
      <c r="DG1" s="1211"/>
      <c r="DH1" s="1210"/>
      <c r="DI1" s="1211"/>
      <c r="DJ1" s="1211"/>
      <c r="DK1" s="1211"/>
      <c r="DL1" s="1211"/>
      <c r="DM1" s="1211"/>
      <c r="DN1" s="1211"/>
      <c r="DO1" s="1211"/>
      <c r="DP1" s="1211"/>
      <c r="DQ1" s="1211"/>
      <c r="DR1" s="1211"/>
      <c r="DS1" s="1210"/>
      <c r="DT1" s="1211"/>
      <c r="DU1" s="1211"/>
      <c r="DV1" s="1211"/>
      <c r="DW1" s="1211"/>
      <c r="DX1" s="1211"/>
      <c r="DY1" s="1211"/>
      <c r="DZ1" s="1211"/>
      <c r="EA1" s="1211"/>
      <c r="EB1" s="1211"/>
      <c r="EC1" s="1211"/>
      <c r="ED1" s="1210"/>
    </row>
    <row r="2" spans="1:134" ht="15.75" customHeight="1">
      <c r="B2" s="1645" t="s">
        <v>1821</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c r="CE2" s="1646"/>
      <c r="CF2" s="1646"/>
      <c r="CG2" s="1646"/>
      <c r="CH2" s="1646"/>
      <c r="CI2" s="1646"/>
      <c r="CJ2" s="1646"/>
      <c r="CK2" s="1646"/>
      <c r="CL2" s="1646"/>
      <c r="CM2" s="1646"/>
      <c r="CN2" s="1646"/>
      <c r="CO2" s="1646"/>
      <c r="CP2" s="1646"/>
      <c r="CQ2" s="1646"/>
      <c r="CR2" s="1646"/>
      <c r="CS2" s="1646"/>
      <c r="CT2" s="1646"/>
      <c r="CU2" s="1646"/>
      <c r="CV2" s="1646"/>
      <c r="CW2" s="1646"/>
      <c r="CX2" s="1646"/>
      <c r="CY2" s="1646"/>
      <c r="CZ2" s="1646"/>
      <c r="DA2" s="1646"/>
      <c r="DB2" s="1646"/>
      <c r="DC2" s="1646"/>
      <c r="DD2" s="1646"/>
      <c r="DE2" s="1646"/>
      <c r="DF2" s="1646"/>
      <c r="DG2" s="1646"/>
      <c r="DH2" s="1646"/>
      <c r="DI2" s="1646"/>
      <c r="DJ2" s="1646"/>
      <c r="DK2" s="1646"/>
      <c r="DL2" s="1646"/>
      <c r="DM2" s="1646"/>
      <c r="DN2" s="1646"/>
      <c r="DO2" s="1646"/>
      <c r="DP2" s="1646"/>
      <c r="DQ2" s="1646"/>
      <c r="DR2" s="1646"/>
      <c r="DS2" s="1646"/>
      <c r="DT2" s="1646"/>
      <c r="DU2" s="1646"/>
      <c r="DV2" s="1646"/>
      <c r="DW2" s="1646"/>
      <c r="DX2" s="1646"/>
      <c r="DY2" s="1646"/>
      <c r="DZ2" s="1646"/>
      <c r="EA2" s="1646"/>
      <c r="EB2" s="1646"/>
      <c r="EC2" s="1646"/>
      <c r="ED2" s="1646"/>
    </row>
    <row r="3" spans="1:134" ht="13.8" thickBot="1">
      <c r="B3" s="1085" t="s">
        <v>65</v>
      </c>
      <c r="C3" s="2541" t="s">
        <v>1700</v>
      </c>
      <c r="D3" s="2541"/>
      <c r="E3" s="2541"/>
      <c r="F3" s="2541"/>
      <c r="G3" s="2541"/>
      <c r="H3" s="2541"/>
      <c r="I3" s="2541"/>
      <c r="J3" s="2541"/>
      <c r="K3" s="2541"/>
      <c r="L3" s="1692" t="s">
        <v>3260</v>
      </c>
      <c r="N3" s="2541" t="s">
        <v>1700</v>
      </c>
      <c r="O3" s="2541"/>
      <c r="P3" s="2541"/>
      <c r="Q3" s="2541"/>
      <c r="R3" s="2541"/>
      <c r="S3" s="2541"/>
      <c r="T3" s="2541"/>
      <c r="U3" s="2541"/>
      <c r="V3" s="2541"/>
      <c r="W3" s="1692" t="s">
        <v>3003</v>
      </c>
      <c r="Y3" s="2541" t="s">
        <v>1700</v>
      </c>
      <c r="Z3" s="2541"/>
      <c r="AA3" s="2541"/>
      <c r="AB3" s="2541"/>
      <c r="AC3" s="2541"/>
      <c r="AD3" s="2541"/>
      <c r="AE3" s="2541"/>
      <c r="AF3" s="2541"/>
      <c r="AG3" s="2541"/>
      <c r="AH3" s="1692" t="s">
        <v>2942</v>
      </c>
      <c r="AJ3" s="2541" t="s">
        <v>1700</v>
      </c>
      <c r="AK3" s="2541"/>
      <c r="AL3" s="2541"/>
      <c r="AM3" s="2541"/>
      <c r="AN3" s="2541"/>
      <c r="AO3" s="2541"/>
      <c r="AP3" s="2541"/>
      <c r="AQ3" s="2541"/>
      <c r="AR3" s="2541"/>
      <c r="AS3" s="1692" t="s">
        <v>2924</v>
      </c>
      <c r="AU3" s="2541" t="s">
        <v>1700</v>
      </c>
      <c r="AV3" s="2541"/>
      <c r="AW3" s="2541"/>
      <c r="AX3" s="2541"/>
      <c r="AY3" s="2541"/>
      <c r="AZ3" s="2541"/>
      <c r="BA3" s="2541"/>
      <c r="BB3" s="2541"/>
      <c r="BC3" s="2541"/>
      <c r="BD3" s="1692" t="s">
        <v>2871</v>
      </c>
      <c r="BF3" s="2541" t="s">
        <v>1700</v>
      </c>
      <c r="BG3" s="2541"/>
      <c r="BH3" s="2541"/>
      <c r="BI3" s="2541"/>
      <c r="BJ3" s="2541"/>
      <c r="BK3" s="2541"/>
      <c r="BL3" s="2541"/>
      <c r="BM3" s="2541"/>
      <c r="BN3" s="2541"/>
      <c r="BO3" s="1692" t="s">
        <v>2835</v>
      </c>
      <c r="BQ3" s="2541" t="s">
        <v>1700</v>
      </c>
      <c r="BR3" s="2541"/>
      <c r="BS3" s="2541"/>
      <c r="BT3" s="2541"/>
      <c r="BU3" s="2541"/>
      <c r="BV3" s="2541"/>
      <c r="BW3" s="2541"/>
      <c r="BX3" s="2541"/>
      <c r="BY3" s="2541"/>
      <c r="BZ3" s="1692" t="s">
        <v>66</v>
      </c>
      <c r="CB3" s="2541" t="s">
        <v>1700</v>
      </c>
      <c r="CC3" s="2541"/>
      <c r="CD3" s="2541"/>
      <c r="CE3" s="2541"/>
      <c r="CF3" s="2541"/>
      <c r="CG3" s="2541"/>
      <c r="CH3" s="2541"/>
      <c r="CI3" s="2541"/>
      <c r="CJ3" s="2541"/>
      <c r="CK3" s="1692" t="s">
        <v>67</v>
      </c>
      <c r="CM3" s="2541" t="s">
        <v>1700</v>
      </c>
      <c r="CN3" s="2541"/>
      <c r="CO3" s="2541"/>
      <c r="CP3" s="2541"/>
      <c r="CQ3" s="2541"/>
      <c r="CR3" s="2541"/>
      <c r="CS3" s="2541"/>
      <c r="CT3" s="2541"/>
      <c r="CU3" s="2541"/>
      <c r="CV3" s="1692" t="s">
        <v>68</v>
      </c>
      <c r="CX3" s="2541" t="s">
        <v>1700</v>
      </c>
      <c r="CY3" s="2541"/>
      <c r="CZ3" s="2541"/>
      <c r="DA3" s="2541"/>
      <c r="DB3" s="2541"/>
      <c r="DC3" s="2541"/>
      <c r="DD3" s="2541"/>
      <c r="DE3" s="2541"/>
      <c r="DF3" s="2541"/>
      <c r="DG3" s="1692" t="s">
        <v>69</v>
      </c>
      <c r="DI3" s="2541" t="s">
        <v>1700</v>
      </c>
      <c r="DJ3" s="2541"/>
      <c r="DK3" s="2541"/>
      <c r="DL3" s="2541"/>
      <c r="DM3" s="2541"/>
      <c r="DN3" s="2541"/>
      <c r="DO3" s="2541"/>
      <c r="DP3" s="2541"/>
      <c r="DQ3" s="2541"/>
      <c r="DR3" s="1692" t="s">
        <v>70</v>
      </c>
      <c r="DT3" s="2541" t="s">
        <v>1700</v>
      </c>
      <c r="DU3" s="2541"/>
      <c r="DV3" s="2541"/>
      <c r="DW3" s="2541"/>
      <c r="DX3" s="2541"/>
      <c r="DY3" s="2541"/>
      <c r="DZ3" s="2541"/>
      <c r="EA3" s="2541"/>
      <c r="EB3" s="2541"/>
      <c r="EC3" s="1692" t="s">
        <v>71</v>
      </c>
    </row>
    <row r="4" spans="1:134" ht="13.05" hidden="1" customHeight="1" thickBot="1">
      <c r="C4" s="1575" t="s">
        <v>59</v>
      </c>
      <c r="D4" s="1575" t="s">
        <v>60</v>
      </c>
      <c r="E4" s="1575" t="s">
        <v>61</v>
      </c>
      <c r="F4" s="1575" t="s">
        <v>62</v>
      </c>
      <c r="G4" s="1694" t="s">
        <v>63</v>
      </c>
      <c r="H4" s="1694" t="s">
        <v>1822</v>
      </c>
      <c r="I4" s="1694" t="s">
        <v>64</v>
      </c>
      <c r="J4" s="1694" t="s">
        <v>157</v>
      </c>
      <c r="K4" s="1694" t="s">
        <v>218</v>
      </c>
      <c r="L4" s="1694" t="s">
        <v>1719</v>
      </c>
      <c r="N4" s="1575" t="s">
        <v>59</v>
      </c>
      <c r="O4" s="1575" t="s">
        <v>60</v>
      </c>
      <c r="P4" s="1575" t="s">
        <v>61</v>
      </c>
      <c r="Q4" s="1575" t="s">
        <v>62</v>
      </c>
      <c r="R4" s="1694" t="s">
        <v>63</v>
      </c>
      <c r="S4" s="1694" t="s">
        <v>1822</v>
      </c>
      <c r="T4" s="1694" t="s">
        <v>64</v>
      </c>
      <c r="U4" s="1694" t="s">
        <v>157</v>
      </c>
      <c r="V4" s="1694" t="s">
        <v>218</v>
      </c>
      <c r="W4" s="1694" t="s">
        <v>1719</v>
      </c>
      <c r="Y4" s="1575" t="s">
        <v>59</v>
      </c>
      <c r="Z4" s="1575" t="s">
        <v>60</v>
      </c>
      <c r="AA4" s="1575" t="s">
        <v>61</v>
      </c>
      <c r="AB4" s="1575" t="s">
        <v>62</v>
      </c>
      <c r="AC4" s="1694" t="s">
        <v>63</v>
      </c>
      <c r="AD4" s="1694" t="s">
        <v>1822</v>
      </c>
      <c r="AE4" s="1694" t="s">
        <v>64</v>
      </c>
      <c r="AF4" s="1694" t="s">
        <v>157</v>
      </c>
      <c r="AG4" s="1694" t="s">
        <v>218</v>
      </c>
      <c r="AH4" s="1694" t="s">
        <v>1719</v>
      </c>
      <c r="AJ4" s="1575" t="s">
        <v>59</v>
      </c>
      <c r="AK4" s="1575" t="s">
        <v>60</v>
      </c>
      <c r="AL4" s="1575" t="s">
        <v>61</v>
      </c>
      <c r="AM4" s="1575" t="s">
        <v>62</v>
      </c>
      <c r="AN4" s="1694" t="s">
        <v>63</v>
      </c>
      <c r="AO4" s="1694" t="s">
        <v>1822</v>
      </c>
      <c r="AP4" s="1694" t="s">
        <v>64</v>
      </c>
      <c r="AQ4" s="1694" t="s">
        <v>157</v>
      </c>
      <c r="AR4" s="1694" t="s">
        <v>218</v>
      </c>
      <c r="AS4" s="1694" t="s">
        <v>1719</v>
      </c>
      <c r="AU4" s="1575" t="s">
        <v>59</v>
      </c>
      <c r="AV4" s="1575" t="s">
        <v>60</v>
      </c>
      <c r="AW4" s="1575" t="s">
        <v>61</v>
      </c>
      <c r="AX4" s="1575" t="s">
        <v>62</v>
      </c>
      <c r="AY4" s="1694" t="s">
        <v>63</v>
      </c>
      <c r="AZ4" s="1694" t="s">
        <v>1822</v>
      </c>
      <c r="BA4" s="1694" t="s">
        <v>64</v>
      </c>
      <c r="BB4" s="1694" t="s">
        <v>157</v>
      </c>
      <c r="BC4" s="1694" t="s">
        <v>218</v>
      </c>
      <c r="BD4" s="1694" t="s">
        <v>1719</v>
      </c>
      <c r="BF4" s="1575" t="s">
        <v>59</v>
      </c>
      <c r="BG4" s="1575" t="s">
        <v>60</v>
      </c>
      <c r="BH4" s="1575" t="s">
        <v>61</v>
      </c>
      <c r="BI4" s="1575" t="s">
        <v>62</v>
      </c>
      <c r="BJ4" s="1694" t="s">
        <v>63</v>
      </c>
      <c r="BK4" s="1694" t="s">
        <v>1822</v>
      </c>
      <c r="BL4" s="1694" t="s">
        <v>64</v>
      </c>
      <c r="BM4" s="1694" t="s">
        <v>157</v>
      </c>
      <c r="BN4" s="1694" t="s">
        <v>218</v>
      </c>
      <c r="BO4" s="1694" t="s">
        <v>1719</v>
      </c>
      <c r="BQ4" s="1575" t="s">
        <v>59</v>
      </c>
      <c r="BR4" s="1575" t="s">
        <v>60</v>
      </c>
      <c r="BS4" s="1575" t="s">
        <v>61</v>
      </c>
      <c r="BT4" s="1575" t="s">
        <v>62</v>
      </c>
      <c r="BU4" s="1694" t="s">
        <v>63</v>
      </c>
      <c r="BV4" s="1694" t="s">
        <v>1822</v>
      </c>
      <c r="BW4" s="1694" t="s">
        <v>64</v>
      </c>
      <c r="BX4" s="1694" t="s">
        <v>157</v>
      </c>
      <c r="BY4" s="1694" t="s">
        <v>218</v>
      </c>
      <c r="BZ4" s="1694" t="s">
        <v>1719</v>
      </c>
      <c r="CB4" s="1575" t="s">
        <v>59</v>
      </c>
      <c r="CC4" s="1575" t="s">
        <v>60</v>
      </c>
      <c r="CD4" s="1575" t="s">
        <v>61</v>
      </c>
      <c r="CE4" s="1575" t="s">
        <v>62</v>
      </c>
      <c r="CF4" s="1694" t="s">
        <v>63</v>
      </c>
      <c r="CG4" s="1694" t="s">
        <v>1822</v>
      </c>
      <c r="CH4" s="1694" t="s">
        <v>64</v>
      </c>
      <c r="CI4" s="1694" t="s">
        <v>157</v>
      </c>
      <c r="CJ4" s="1694" t="s">
        <v>218</v>
      </c>
      <c r="CK4" s="1694" t="s">
        <v>1719</v>
      </c>
      <c r="CM4" s="1575" t="s">
        <v>59</v>
      </c>
      <c r="CN4" s="1575" t="s">
        <v>60</v>
      </c>
      <c r="CO4" s="1575" t="s">
        <v>61</v>
      </c>
      <c r="CP4" s="1575" t="s">
        <v>62</v>
      </c>
      <c r="CQ4" s="1694" t="s">
        <v>63</v>
      </c>
      <c r="CR4" s="1694" t="s">
        <v>1822</v>
      </c>
      <c r="CS4" s="1694" t="s">
        <v>64</v>
      </c>
      <c r="CT4" s="1694" t="s">
        <v>157</v>
      </c>
      <c r="CU4" s="1694" t="s">
        <v>218</v>
      </c>
      <c r="CV4" s="1694" t="s">
        <v>1719</v>
      </c>
      <c r="CX4" s="1575" t="s">
        <v>59</v>
      </c>
      <c r="CY4" s="1575" t="s">
        <v>60</v>
      </c>
      <c r="CZ4" s="1575" t="s">
        <v>61</v>
      </c>
      <c r="DA4" s="1575" t="s">
        <v>62</v>
      </c>
      <c r="DB4" s="1694" t="s">
        <v>63</v>
      </c>
      <c r="DC4" s="1694" t="s">
        <v>1822</v>
      </c>
      <c r="DD4" s="1694" t="s">
        <v>64</v>
      </c>
      <c r="DE4" s="1694" t="s">
        <v>157</v>
      </c>
      <c r="DF4" s="1694" t="s">
        <v>218</v>
      </c>
      <c r="DG4" s="1694" t="s">
        <v>1719</v>
      </c>
      <c r="DI4" s="1575" t="s">
        <v>59</v>
      </c>
      <c r="DJ4" s="1575" t="s">
        <v>60</v>
      </c>
      <c r="DK4" s="1575" t="s">
        <v>61</v>
      </c>
      <c r="DL4" s="1575" t="s">
        <v>62</v>
      </c>
      <c r="DM4" s="1694" t="s">
        <v>63</v>
      </c>
      <c r="DN4" s="1694" t="s">
        <v>1822</v>
      </c>
      <c r="DO4" s="1694" t="s">
        <v>64</v>
      </c>
      <c r="DP4" s="1694" t="s">
        <v>157</v>
      </c>
      <c r="DQ4" s="1694" t="s">
        <v>218</v>
      </c>
      <c r="DR4" s="1694" t="s">
        <v>1719</v>
      </c>
      <c r="DT4" s="1575" t="s">
        <v>59</v>
      </c>
      <c r="DU4" s="1575" t="s">
        <v>60</v>
      </c>
      <c r="DV4" s="1575" t="s">
        <v>61</v>
      </c>
      <c r="DW4" s="1575" t="s">
        <v>62</v>
      </c>
      <c r="DX4" s="1694" t="s">
        <v>63</v>
      </c>
      <c r="DY4" s="1694" t="s">
        <v>1822</v>
      </c>
      <c r="DZ4" s="1694" t="s">
        <v>64</v>
      </c>
      <c r="EA4" s="1694" t="s">
        <v>157</v>
      </c>
      <c r="EB4" s="1694" t="s">
        <v>218</v>
      </c>
      <c r="EC4" s="1694" t="s">
        <v>1719</v>
      </c>
    </row>
    <row r="5" spans="1:134" ht="13.8" thickBot="1">
      <c r="B5" s="1695" t="s">
        <v>1823</v>
      </c>
      <c r="C5" s="1697">
        <v>0</v>
      </c>
      <c r="D5" s="1697">
        <v>0.1</v>
      </c>
      <c r="E5" s="1697">
        <v>0.2</v>
      </c>
      <c r="F5" s="1697">
        <v>0.5</v>
      </c>
      <c r="G5" s="1697">
        <v>0.65</v>
      </c>
      <c r="H5" s="1697">
        <v>0.85</v>
      </c>
      <c r="I5" s="1697">
        <v>1</v>
      </c>
      <c r="J5" s="1697">
        <v>1.5</v>
      </c>
      <c r="K5" s="1697" t="s">
        <v>1653</v>
      </c>
      <c r="L5" s="1697" t="s">
        <v>144</v>
      </c>
      <c r="N5" s="1697">
        <v>0</v>
      </c>
      <c r="O5" s="1697">
        <v>0.1</v>
      </c>
      <c r="P5" s="1697">
        <v>0.2</v>
      </c>
      <c r="Q5" s="1697">
        <v>0.5</v>
      </c>
      <c r="R5" s="1697">
        <v>0.65</v>
      </c>
      <c r="S5" s="1697">
        <v>0.85</v>
      </c>
      <c r="T5" s="1697">
        <v>1</v>
      </c>
      <c r="U5" s="1697">
        <v>1.5</v>
      </c>
      <c r="V5" s="1697" t="s">
        <v>1653</v>
      </c>
      <c r="W5" s="1697" t="s">
        <v>144</v>
      </c>
      <c r="Y5" s="1697">
        <v>0</v>
      </c>
      <c r="Z5" s="1697">
        <v>0.1</v>
      </c>
      <c r="AA5" s="1697">
        <v>0.2</v>
      </c>
      <c r="AB5" s="1697">
        <v>0.5</v>
      </c>
      <c r="AC5" s="1697">
        <v>0.65</v>
      </c>
      <c r="AD5" s="1697">
        <v>0.85</v>
      </c>
      <c r="AE5" s="1697">
        <v>1</v>
      </c>
      <c r="AF5" s="1697">
        <v>1.5</v>
      </c>
      <c r="AG5" s="1697" t="s">
        <v>1653</v>
      </c>
      <c r="AH5" s="1697" t="s">
        <v>144</v>
      </c>
      <c r="AJ5" s="1696">
        <v>0</v>
      </c>
      <c r="AK5" s="1696">
        <v>0.1</v>
      </c>
      <c r="AL5" s="1696">
        <v>0.2</v>
      </c>
      <c r="AM5" s="1697">
        <v>0.5</v>
      </c>
      <c r="AN5" s="1698">
        <v>0.65</v>
      </c>
      <c r="AO5" s="1698">
        <v>0.85</v>
      </c>
      <c r="AP5" s="1698">
        <v>1</v>
      </c>
      <c r="AQ5" s="1699">
        <v>1.5</v>
      </c>
      <c r="AR5" s="1333" t="s">
        <v>1653</v>
      </c>
      <c r="AS5" s="1534" t="s">
        <v>144</v>
      </c>
      <c r="AU5" s="1696">
        <v>0</v>
      </c>
      <c r="AV5" s="1696">
        <v>0.1</v>
      </c>
      <c r="AW5" s="1696">
        <v>0.2</v>
      </c>
      <c r="AX5" s="1697">
        <v>0.5</v>
      </c>
      <c r="AY5" s="1698">
        <v>0.65</v>
      </c>
      <c r="AZ5" s="1698">
        <v>0.85</v>
      </c>
      <c r="BA5" s="1698">
        <v>1</v>
      </c>
      <c r="BB5" s="1699">
        <v>1.5</v>
      </c>
      <c r="BC5" s="1333" t="s">
        <v>1653</v>
      </c>
      <c r="BD5" s="1534" t="s">
        <v>144</v>
      </c>
      <c r="BF5" s="1696">
        <v>0</v>
      </c>
      <c r="BG5" s="1696">
        <v>0.1</v>
      </c>
      <c r="BH5" s="1696">
        <v>0.2</v>
      </c>
      <c r="BI5" s="1697">
        <v>0.5</v>
      </c>
      <c r="BJ5" s="1698">
        <v>0.65</v>
      </c>
      <c r="BK5" s="1698">
        <v>0.85</v>
      </c>
      <c r="BL5" s="1698">
        <v>1</v>
      </c>
      <c r="BM5" s="1699">
        <v>1.5</v>
      </c>
      <c r="BN5" s="1333" t="s">
        <v>1653</v>
      </c>
      <c r="BO5" s="1534" t="s">
        <v>144</v>
      </c>
      <c r="BQ5" s="1696">
        <v>0</v>
      </c>
      <c r="BR5" s="1696">
        <v>0.1</v>
      </c>
      <c r="BS5" s="1696">
        <v>0.2</v>
      </c>
      <c r="BT5" s="1697">
        <v>0.5</v>
      </c>
      <c r="BU5" s="1698">
        <v>0.65</v>
      </c>
      <c r="BV5" s="1698">
        <v>0.85</v>
      </c>
      <c r="BW5" s="1698">
        <v>1</v>
      </c>
      <c r="BX5" s="1699">
        <v>1.5</v>
      </c>
      <c r="BY5" s="1333" t="s">
        <v>1653</v>
      </c>
      <c r="BZ5" s="1534" t="s">
        <v>144</v>
      </c>
      <c r="CB5" s="1696">
        <v>0</v>
      </c>
      <c r="CC5" s="1696">
        <v>0.1</v>
      </c>
      <c r="CD5" s="1696">
        <v>0.2</v>
      </c>
      <c r="CE5" s="1697">
        <v>0.5</v>
      </c>
      <c r="CF5" s="1698">
        <v>0.65</v>
      </c>
      <c r="CG5" s="1698">
        <v>0.85</v>
      </c>
      <c r="CH5" s="1698">
        <v>1</v>
      </c>
      <c r="CI5" s="1699">
        <v>1.5</v>
      </c>
      <c r="CJ5" s="1333" t="s">
        <v>1653</v>
      </c>
      <c r="CK5" s="1534" t="s">
        <v>144</v>
      </c>
      <c r="CM5" s="1696">
        <v>0</v>
      </c>
      <c r="CN5" s="1696">
        <v>0.1</v>
      </c>
      <c r="CO5" s="1696">
        <v>0.2</v>
      </c>
      <c r="CP5" s="1697">
        <v>0.5</v>
      </c>
      <c r="CQ5" s="1698">
        <v>0.65</v>
      </c>
      <c r="CR5" s="1698">
        <v>0.85</v>
      </c>
      <c r="CS5" s="1698">
        <v>1</v>
      </c>
      <c r="CT5" s="1699">
        <v>1.5</v>
      </c>
      <c r="CU5" s="1333" t="s">
        <v>1653</v>
      </c>
      <c r="CV5" s="1534" t="s">
        <v>144</v>
      </c>
      <c r="CX5" s="1696">
        <v>0</v>
      </c>
      <c r="CY5" s="1696">
        <v>0.1</v>
      </c>
      <c r="CZ5" s="1696">
        <v>0.2</v>
      </c>
      <c r="DA5" s="1697">
        <v>0.5</v>
      </c>
      <c r="DB5" s="1698">
        <v>0.65</v>
      </c>
      <c r="DC5" s="1698">
        <v>0.85</v>
      </c>
      <c r="DD5" s="1698">
        <v>1</v>
      </c>
      <c r="DE5" s="1699">
        <v>1.5</v>
      </c>
      <c r="DF5" s="1333" t="s">
        <v>1653</v>
      </c>
      <c r="DG5" s="1534" t="s">
        <v>144</v>
      </c>
      <c r="DI5" s="1696">
        <v>0</v>
      </c>
      <c r="DJ5" s="1696">
        <v>0.1</v>
      </c>
      <c r="DK5" s="1696">
        <v>0.2</v>
      </c>
      <c r="DL5" s="1697">
        <v>0.5</v>
      </c>
      <c r="DM5" s="1698">
        <v>0.65</v>
      </c>
      <c r="DN5" s="1698">
        <v>0.85</v>
      </c>
      <c r="DO5" s="1698">
        <v>1</v>
      </c>
      <c r="DP5" s="1699">
        <v>1.5</v>
      </c>
      <c r="DQ5" s="1333" t="s">
        <v>1653</v>
      </c>
      <c r="DR5" s="1534" t="s">
        <v>144</v>
      </c>
      <c r="DT5" s="1696">
        <v>0</v>
      </c>
      <c r="DU5" s="1696">
        <v>0.1</v>
      </c>
      <c r="DV5" s="1696">
        <v>0.2</v>
      </c>
      <c r="DW5" s="1697">
        <v>0.5</v>
      </c>
      <c r="DX5" s="1698">
        <v>0.65</v>
      </c>
      <c r="DY5" s="1698">
        <v>0.85</v>
      </c>
      <c r="DZ5" s="1698">
        <v>1</v>
      </c>
      <c r="EA5" s="1699">
        <v>1.5</v>
      </c>
      <c r="EB5" s="1333" t="s">
        <v>1653</v>
      </c>
      <c r="EC5" s="1534" t="s">
        <v>144</v>
      </c>
    </row>
    <row r="6" spans="1:134" ht="14.25" customHeight="1">
      <c r="A6" s="1575">
        <v>1</v>
      </c>
      <c r="B6" s="1327" t="s">
        <v>1824</v>
      </c>
      <c r="C6" s="2127">
        <v>298804</v>
      </c>
      <c r="D6" s="2127">
        <v>0</v>
      </c>
      <c r="E6" s="2127">
        <v>111</v>
      </c>
      <c r="F6" s="1664">
        <v>0</v>
      </c>
      <c r="G6" s="2127">
        <v>0</v>
      </c>
      <c r="H6" s="2127">
        <v>0</v>
      </c>
      <c r="I6" s="2127">
        <v>0</v>
      </c>
      <c r="J6" s="1664">
        <v>0</v>
      </c>
      <c r="K6" s="1664">
        <v>1</v>
      </c>
      <c r="L6" s="2127">
        <v>298916</v>
      </c>
      <c r="N6" s="2127">
        <v>388648</v>
      </c>
      <c r="O6" s="2127">
        <v>0</v>
      </c>
      <c r="P6" s="2127">
        <v>101</v>
      </c>
      <c r="Q6" s="1664">
        <v>6</v>
      </c>
      <c r="R6" s="2127">
        <v>0</v>
      </c>
      <c r="S6" s="2127">
        <v>0</v>
      </c>
      <c r="T6" s="2127">
        <v>0</v>
      </c>
      <c r="U6" s="1664">
        <v>0</v>
      </c>
      <c r="V6" s="1664">
        <v>1</v>
      </c>
      <c r="W6" s="2127">
        <v>388756</v>
      </c>
      <c r="Y6" s="2127">
        <v>326191</v>
      </c>
      <c r="Z6" s="2127">
        <v>0</v>
      </c>
      <c r="AA6" s="2127">
        <v>2</v>
      </c>
      <c r="AB6" s="1664">
        <v>6</v>
      </c>
      <c r="AC6" s="2127">
        <v>0</v>
      </c>
      <c r="AD6" s="2127">
        <v>0</v>
      </c>
      <c r="AE6" s="2127">
        <v>0</v>
      </c>
      <c r="AF6" s="1664">
        <v>0</v>
      </c>
      <c r="AG6" s="1664">
        <v>0</v>
      </c>
      <c r="AH6" s="2127">
        <v>326199</v>
      </c>
      <c r="AJ6" s="2127">
        <v>324071</v>
      </c>
      <c r="AK6" s="2127">
        <v>0</v>
      </c>
      <c r="AL6" s="2127">
        <v>40</v>
      </c>
      <c r="AM6" s="1664">
        <v>8</v>
      </c>
      <c r="AN6" s="2127">
        <v>0</v>
      </c>
      <c r="AO6" s="2127">
        <v>0</v>
      </c>
      <c r="AP6" s="2127">
        <v>0</v>
      </c>
      <c r="AQ6" s="1664">
        <v>0</v>
      </c>
      <c r="AR6" s="1664">
        <v>0</v>
      </c>
      <c r="AS6" s="2127">
        <v>324119</v>
      </c>
      <c r="AU6" s="2127">
        <v>248947</v>
      </c>
      <c r="AV6" s="2127">
        <v>0</v>
      </c>
      <c r="AW6" s="2127">
        <v>29</v>
      </c>
      <c r="AX6" s="1664">
        <v>3</v>
      </c>
      <c r="AY6" s="2127">
        <v>0</v>
      </c>
      <c r="AZ6" s="2127">
        <v>0</v>
      </c>
      <c r="BA6" s="2127">
        <v>0</v>
      </c>
      <c r="BB6" s="1664">
        <v>0</v>
      </c>
      <c r="BC6" s="1664">
        <v>0</v>
      </c>
      <c r="BD6" s="2127">
        <v>248979</v>
      </c>
      <c r="BF6" s="2127">
        <v>232019</v>
      </c>
      <c r="BG6" s="2127">
        <v>0</v>
      </c>
      <c r="BH6" s="2127">
        <v>8</v>
      </c>
      <c r="BI6" s="1664">
        <v>28</v>
      </c>
      <c r="BJ6" s="2127">
        <v>0</v>
      </c>
      <c r="BK6" s="2127">
        <v>0</v>
      </c>
      <c r="BL6" s="2127">
        <v>32</v>
      </c>
      <c r="BM6" s="1664">
        <v>0</v>
      </c>
      <c r="BN6" s="1664">
        <v>0</v>
      </c>
      <c r="BO6" s="2127">
        <v>232087</v>
      </c>
      <c r="BQ6" s="1700">
        <v>218140</v>
      </c>
      <c r="BR6" s="1700">
        <v>0</v>
      </c>
      <c r="BS6" s="1700">
        <v>62</v>
      </c>
      <c r="BT6" s="1700">
        <v>0</v>
      </c>
      <c r="BU6" s="1700">
        <v>0</v>
      </c>
      <c r="BV6" s="1700">
        <v>0</v>
      </c>
      <c r="BW6" s="1700">
        <v>0</v>
      </c>
      <c r="BX6" s="1700">
        <v>0</v>
      </c>
      <c r="BY6" s="1700">
        <v>1</v>
      </c>
      <c r="BZ6" s="1700">
        <v>218203</v>
      </c>
      <c r="CB6" s="1700">
        <v>323736</v>
      </c>
      <c r="CC6" s="1700">
        <v>0</v>
      </c>
      <c r="CD6" s="1700">
        <v>8</v>
      </c>
      <c r="CE6" s="1700">
        <v>0</v>
      </c>
      <c r="CF6" s="1700">
        <v>0</v>
      </c>
      <c r="CG6" s="1700">
        <v>0</v>
      </c>
      <c r="CH6" s="1700">
        <v>2</v>
      </c>
      <c r="CI6" s="1700">
        <v>0</v>
      </c>
      <c r="CJ6" s="1700">
        <v>0</v>
      </c>
      <c r="CK6" s="1700">
        <v>323746</v>
      </c>
      <c r="CM6" s="1700">
        <v>222345</v>
      </c>
      <c r="CN6" s="1700">
        <v>0</v>
      </c>
      <c r="CO6" s="1700">
        <v>147</v>
      </c>
      <c r="CP6" s="1700">
        <v>0</v>
      </c>
      <c r="CQ6" s="1700">
        <v>0</v>
      </c>
      <c r="CR6" s="1700">
        <v>0</v>
      </c>
      <c r="CS6" s="1700">
        <v>0</v>
      </c>
      <c r="CT6" s="1700">
        <v>0</v>
      </c>
      <c r="CU6" s="1700">
        <v>0</v>
      </c>
      <c r="CV6" s="1700">
        <v>222492</v>
      </c>
      <c r="CX6" s="1700">
        <v>247412</v>
      </c>
      <c r="CY6" s="1700">
        <v>0</v>
      </c>
      <c r="CZ6" s="1700">
        <v>82</v>
      </c>
      <c r="DA6" s="1700">
        <v>0</v>
      </c>
      <c r="DB6" s="1700">
        <v>0</v>
      </c>
      <c r="DC6" s="1700">
        <v>0</v>
      </c>
      <c r="DD6" s="1700">
        <v>0</v>
      </c>
      <c r="DE6" s="1700">
        <v>0</v>
      </c>
      <c r="DF6" s="1700">
        <v>0</v>
      </c>
      <c r="DG6" s="1700">
        <v>247494</v>
      </c>
      <c r="DI6" s="1700">
        <v>198446</v>
      </c>
      <c r="DJ6" s="1700">
        <v>0</v>
      </c>
      <c r="DK6" s="1700">
        <v>35</v>
      </c>
      <c r="DL6" s="1700">
        <v>0</v>
      </c>
      <c r="DM6" s="1700">
        <v>0</v>
      </c>
      <c r="DN6" s="1700">
        <v>0</v>
      </c>
      <c r="DO6" s="1700">
        <v>0</v>
      </c>
      <c r="DP6" s="1700">
        <v>0</v>
      </c>
      <c r="DQ6" s="1700">
        <v>0</v>
      </c>
      <c r="DR6" s="1700">
        <v>198481</v>
      </c>
      <c r="DT6" s="1700">
        <v>230035.286752468</v>
      </c>
      <c r="DU6" s="1700">
        <v>0</v>
      </c>
      <c r="DV6" s="1700">
        <v>18.538874031999999</v>
      </c>
      <c r="DW6" s="1700">
        <v>0</v>
      </c>
      <c r="DX6" s="1700">
        <v>0</v>
      </c>
      <c r="DY6" s="1700">
        <v>0</v>
      </c>
      <c r="DZ6" s="1700">
        <v>2.9805712019999997</v>
      </c>
      <c r="EA6" s="1700">
        <v>0</v>
      </c>
      <c r="EB6" s="1700">
        <v>0</v>
      </c>
      <c r="EC6" s="1700">
        <v>230056.80619770201</v>
      </c>
    </row>
    <row r="7" spans="1:134" ht="14.25" customHeight="1">
      <c r="A7" s="1575">
        <v>2</v>
      </c>
      <c r="B7" s="1663" t="s">
        <v>1678</v>
      </c>
      <c r="C7" s="1664">
        <v>19</v>
      </c>
      <c r="D7" s="1664">
        <v>0</v>
      </c>
      <c r="E7" s="1664">
        <v>0</v>
      </c>
      <c r="F7" s="1664">
        <v>0</v>
      </c>
      <c r="G7" s="1664">
        <v>385</v>
      </c>
      <c r="H7" s="1664">
        <v>0</v>
      </c>
      <c r="I7" s="1664">
        <v>0</v>
      </c>
      <c r="J7" s="1664">
        <v>0</v>
      </c>
      <c r="K7" s="1664">
        <v>-1</v>
      </c>
      <c r="L7" s="1664">
        <v>403</v>
      </c>
      <c r="N7" s="1664">
        <v>19</v>
      </c>
      <c r="O7" s="1664">
        <v>0</v>
      </c>
      <c r="P7" s="1664">
        <v>0</v>
      </c>
      <c r="Q7" s="1664">
        <v>0</v>
      </c>
      <c r="R7" s="1664">
        <v>244</v>
      </c>
      <c r="S7" s="1664">
        <v>0</v>
      </c>
      <c r="T7" s="1664">
        <v>0</v>
      </c>
      <c r="U7" s="1664">
        <v>0</v>
      </c>
      <c r="V7" s="1664">
        <v>0</v>
      </c>
      <c r="W7" s="1664">
        <v>263</v>
      </c>
      <c r="Y7" s="1664">
        <v>4</v>
      </c>
      <c r="Z7" s="1664">
        <v>0</v>
      </c>
      <c r="AA7" s="1664">
        <v>0</v>
      </c>
      <c r="AB7" s="1664">
        <v>0</v>
      </c>
      <c r="AC7" s="1664">
        <v>72</v>
      </c>
      <c r="AD7" s="1664">
        <v>0</v>
      </c>
      <c r="AE7" s="1664">
        <v>0</v>
      </c>
      <c r="AF7" s="1664">
        <v>0</v>
      </c>
      <c r="AG7" s="1664">
        <v>0</v>
      </c>
      <c r="AH7" s="1664">
        <v>76</v>
      </c>
      <c r="AJ7" s="1664">
        <v>6</v>
      </c>
      <c r="AK7" s="1664">
        <v>0</v>
      </c>
      <c r="AL7" s="1664">
        <v>0</v>
      </c>
      <c r="AM7" s="1664">
        <v>0</v>
      </c>
      <c r="AN7" s="1664">
        <v>55</v>
      </c>
      <c r="AO7" s="1664">
        <v>0</v>
      </c>
      <c r="AP7" s="1664">
        <v>20</v>
      </c>
      <c r="AQ7" s="1664">
        <v>0</v>
      </c>
      <c r="AR7" s="1664">
        <v>0</v>
      </c>
      <c r="AS7" s="1664">
        <v>81</v>
      </c>
      <c r="AU7" s="1664">
        <v>66</v>
      </c>
      <c r="AV7" s="1664">
        <v>0</v>
      </c>
      <c r="AW7" s="1664">
        <v>0</v>
      </c>
      <c r="AX7" s="1664">
        <v>0</v>
      </c>
      <c r="AY7" s="1664">
        <v>33</v>
      </c>
      <c r="AZ7" s="1664">
        <v>0</v>
      </c>
      <c r="BA7" s="1664">
        <v>0</v>
      </c>
      <c r="BB7" s="1664">
        <v>0</v>
      </c>
      <c r="BC7" s="1664">
        <v>0</v>
      </c>
      <c r="BD7" s="1664">
        <v>99</v>
      </c>
      <c r="BF7" s="1664">
        <v>300</v>
      </c>
      <c r="BG7" s="1664">
        <v>0</v>
      </c>
      <c r="BH7" s="1664">
        <v>0</v>
      </c>
      <c r="BI7" s="1664">
        <v>0</v>
      </c>
      <c r="BJ7" s="1664">
        <v>59</v>
      </c>
      <c r="BK7" s="1664">
        <v>0</v>
      </c>
      <c r="BL7" s="1664">
        <v>0</v>
      </c>
      <c r="BM7" s="1664">
        <v>0</v>
      </c>
      <c r="BN7" s="1664">
        <v>1</v>
      </c>
      <c r="BO7" s="1664">
        <v>360</v>
      </c>
      <c r="BQ7" s="1342">
        <v>24</v>
      </c>
      <c r="BR7" s="1342">
        <v>0</v>
      </c>
      <c r="BS7" s="1342">
        <v>0</v>
      </c>
      <c r="BT7" s="1342">
        <v>0</v>
      </c>
      <c r="BU7" s="1342">
        <v>20</v>
      </c>
      <c r="BV7" s="1342">
        <v>0</v>
      </c>
      <c r="BW7" s="1342">
        <v>0</v>
      </c>
      <c r="BX7" s="1342">
        <v>0</v>
      </c>
      <c r="BY7" s="1342">
        <v>0</v>
      </c>
      <c r="BZ7" s="1342">
        <v>44</v>
      </c>
      <c r="CB7" s="1342">
        <v>18</v>
      </c>
      <c r="CC7" s="1342">
        <v>0</v>
      </c>
      <c r="CD7" s="1342">
        <v>0</v>
      </c>
      <c r="CE7" s="1342">
        <v>0</v>
      </c>
      <c r="CF7" s="1342">
        <v>9</v>
      </c>
      <c r="CG7" s="1342">
        <v>0</v>
      </c>
      <c r="CH7" s="1342">
        <v>0</v>
      </c>
      <c r="CI7" s="1342">
        <v>0</v>
      </c>
      <c r="CJ7" s="1342">
        <v>1</v>
      </c>
      <c r="CK7" s="1342">
        <v>28</v>
      </c>
      <c r="CM7" s="1342">
        <v>1</v>
      </c>
      <c r="CN7" s="1342">
        <v>0</v>
      </c>
      <c r="CO7" s="1342">
        <v>0</v>
      </c>
      <c r="CP7" s="1342">
        <v>0</v>
      </c>
      <c r="CQ7" s="1342">
        <v>9</v>
      </c>
      <c r="CR7" s="1342">
        <v>0</v>
      </c>
      <c r="CS7" s="1342">
        <v>0</v>
      </c>
      <c r="CT7" s="1342">
        <v>0</v>
      </c>
      <c r="CU7" s="1342">
        <v>0</v>
      </c>
      <c r="CV7" s="1342">
        <v>10</v>
      </c>
      <c r="CX7" s="1342">
        <v>8</v>
      </c>
      <c r="CY7" s="1342">
        <v>0</v>
      </c>
      <c r="CZ7" s="1342">
        <v>0</v>
      </c>
      <c r="DA7" s="1342">
        <v>0</v>
      </c>
      <c r="DB7" s="1342">
        <v>7</v>
      </c>
      <c r="DC7" s="1342">
        <v>0</v>
      </c>
      <c r="DD7" s="1342">
        <v>0</v>
      </c>
      <c r="DE7" s="1342">
        <v>0</v>
      </c>
      <c r="DF7" s="1342">
        <v>0</v>
      </c>
      <c r="DG7" s="1342">
        <v>15</v>
      </c>
      <c r="DI7" s="1342">
        <v>39</v>
      </c>
      <c r="DJ7" s="1342">
        <v>0</v>
      </c>
      <c r="DK7" s="1342">
        <v>0</v>
      </c>
      <c r="DL7" s="1342">
        <v>0</v>
      </c>
      <c r="DM7" s="1342">
        <v>10</v>
      </c>
      <c r="DN7" s="1342">
        <v>0</v>
      </c>
      <c r="DO7" s="1342">
        <v>0</v>
      </c>
      <c r="DP7" s="1342">
        <v>0</v>
      </c>
      <c r="DQ7" s="1342">
        <v>0</v>
      </c>
      <c r="DR7" s="1342">
        <v>49</v>
      </c>
      <c r="DT7" s="1342">
        <v>7.6001504799999999</v>
      </c>
      <c r="DU7" s="1342">
        <v>0</v>
      </c>
      <c r="DV7" s="1342">
        <v>295.27094602599999</v>
      </c>
      <c r="DW7" s="1342">
        <v>0</v>
      </c>
      <c r="DX7" s="1342">
        <v>4.1728236540000001</v>
      </c>
      <c r="DY7" s="1342">
        <v>0</v>
      </c>
      <c r="DZ7" s="1342">
        <v>0.98310298600000001</v>
      </c>
      <c r="EA7" s="1342">
        <v>0</v>
      </c>
      <c r="EB7" s="1342">
        <v>573.68427445999987</v>
      </c>
      <c r="EC7" s="1342">
        <v>881.7112976059999</v>
      </c>
    </row>
    <row r="8" spans="1:134" ht="14.25" customHeight="1">
      <c r="A8" s="1575">
        <v>3</v>
      </c>
      <c r="B8" s="1663" t="s">
        <v>1679</v>
      </c>
      <c r="C8" s="1664">
        <v>0</v>
      </c>
      <c r="D8" s="1664">
        <v>0</v>
      </c>
      <c r="E8" s="1664">
        <v>0</v>
      </c>
      <c r="F8" s="1664">
        <v>0</v>
      </c>
      <c r="G8" s="1664">
        <v>0</v>
      </c>
      <c r="H8" s="1664">
        <v>0</v>
      </c>
      <c r="I8" s="1664">
        <v>0</v>
      </c>
      <c r="J8" s="1664">
        <v>0</v>
      </c>
      <c r="K8" s="1664">
        <v>0</v>
      </c>
      <c r="L8" s="1664">
        <v>0</v>
      </c>
      <c r="N8" s="1664">
        <v>0</v>
      </c>
      <c r="O8" s="1664">
        <v>0</v>
      </c>
      <c r="P8" s="1664">
        <v>0</v>
      </c>
      <c r="Q8" s="1664">
        <v>0</v>
      </c>
      <c r="R8" s="1664">
        <v>0</v>
      </c>
      <c r="S8" s="1664">
        <v>0</v>
      </c>
      <c r="T8" s="1664">
        <v>0</v>
      </c>
      <c r="U8" s="1664">
        <v>0</v>
      </c>
      <c r="V8" s="1664">
        <v>0</v>
      </c>
      <c r="W8" s="1664">
        <v>0</v>
      </c>
      <c r="Y8" s="1664">
        <v>0</v>
      </c>
      <c r="Z8" s="1664">
        <v>0</v>
      </c>
      <c r="AA8" s="1664">
        <v>0</v>
      </c>
      <c r="AB8" s="1664">
        <v>0</v>
      </c>
      <c r="AC8" s="1664">
        <v>0</v>
      </c>
      <c r="AD8" s="1664">
        <v>0</v>
      </c>
      <c r="AE8" s="1664">
        <v>0</v>
      </c>
      <c r="AF8" s="1664">
        <v>0</v>
      </c>
      <c r="AG8" s="1664">
        <v>0</v>
      </c>
      <c r="AH8" s="1664">
        <v>0</v>
      </c>
      <c r="AJ8" s="1664">
        <v>0</v>
      </c>
      <c r="AK8" s="1664">
        <v>0</v>
      </c>
      <c r="AL8" s="1664">
        <v>0</v>
      </c>
      <c r="AM8" s="1664">
        <v>0</v>
      </c>
      <c r="AN8" s="1664">
        <v>0</v>
      </c>
      <c r="AO8" s="1664">
        <v>0</v>
      </c>
      <c r="AP8" s="1664">
        <v>0</v>
      </c>
      <c r="AQ8" s="1664">
        <v>0</v>
      </c>
      <c r="AR8" s="1664">
        <v>0</v>
      </c>
      <c r="AS8" s="1664">
        <v>0</v>
      </c>
      <c r="AU8" s="1664">
        <v>0</v>
      </c>
      <c r="AV8" s="1664">
        <v>0</v>
      </c>
      <c r="AW8" s="1664">
        <v>0</v>
      </c>
      <c r="AX8" s="1664">
        <v>0</v>
      </c>
      <c r="AY8" s="1664">
        <v>0</v>
      </c>
      <c r="AZ8" s="1664">
        <v>0</v>
      </c>
      <c r="BA8" s="1664">
        <v>0</v>
      </c>
      <c r="BB8" s="1664">
        <v>0</v>
      </c>
      <c r="BC8" s="1664">
        <v>0</v>
      </c>
      <c r="BD8" s="1664">
        <v>0</v>
      </c>
      <c r="BF8" s="1664">
        <v>0</v>
      </c>
      <c r="BG8" s="1664">
        <v>0</v>
      </c>
      <c r="BH8" s="1664">
        <v>0</v>
      </c>
      <c r="BI8" s="1664">
        <v>0</v>
      </c>
      <c r="BJ8" s="1664">
        <v>0</v>
      </c>
      <c r="BK8" s="1664">
        <v>0</v>
      </c>
      <c r="BL8" s="1664">
        <v>0</v>
      </c>
      <c r="BM8" s="1664">
        <v>0</v>
      </c>
      <c r="BN8" s="1664">
        <v>0</v>
      </c>
      <c r="BO8" s="1664">
        <v>0</v>
      </c>
      <c r="BQ8" s="1342">
        <v>0</v>
      </c>
      <c r="BR8" s="1342">
        <v>0</v>
      </c>
      <c r="BS8" s="1342">
        <v>0</v>
      </c>
      <c r="BT8" s="1342">
        <v>0</v>
      </c>
      <c r="BU8" s="1342">
        <v>0</v>
      </c>
      <c r="BV8" s="1342">
        <v>0</v>
      </c>
      <c r="BW8" s="1342">
        <v>0</v>
      </c>
      <c r="BX8" s="1342">
        <v>0</v>
      </c>
      <c r="BY8" s="1342">
        <v>0</v>
      </c>
      <c r="BZ8" s="1342">
        <v>0</v>
      </c>
      <c r="CB8" s="1342">
        <v>0</v>
      </c>
      <c r="CC8" s="1342">
        <v>0</v>
      </c>
      <c r="CD8" s="1342">
        <v>0</v>
      </c>
      <c r="CE8" s="1342">
        <v>0</v>
      </c>
      <c r="CF8" s="1342">
        <v>0</v>
      </c>
      <c r="CG8" s="1342">
        <v>0</v>
      </c>
      <c r="CH8" s="1342">
        <v>0</v>
      </c>
      <c r="CI8" s="1342">
        <v>0</v>
      </c>
      <c r="CJ8" s="1342">
        <v>0</v>
      </c>
      <c r="CK8" s="1342">
        <v>0</v>
      </c>
      <c r="CM8" s="1342">
        <v>0</v>
      </c>
      <c r="CN8" s="1342">
        <v>0</v>
      </c>
      <c r="CO8" s="1342">
        <v>0</v>
      </c>
      <c r="CP8" s="1342">
        <v>0</v>
      </c>
      <c r="CQ8" s="1342">
        <v>0</v>
      </c>
      <c r="CR8" s="1342">
        <v>0</v>
      </c>
      <c r="CS8" s="1342">
        <v>0</v>
      </c>
      <c r="CT8" s="1342">
        <v>0</v>
      </c>
      <c r="CU8" s="1342">
        <v>0</v>
      </c>
      <c r="CV8" s="1342">
        <v>0</v>
      </c>
      <c r="CX8" s="1342">
        <v>0</v>
      </c>
      <c r="CY8" s="1342">
        <v>0</v>
      </c>
      <c r="CZ8" s="1342">
        <v>0</v>
      </c>
      <c r="DA8" s="1342">
        <v>0</v>
      </c>
      <c r="DB8" s="1342">
        <v>0</v>
      </c>
      <c r="DC8" s="1342">
        <v>0</v>
      </c>
      <c r="DD8" s="1342">
        <v>0</v>
      </c>
      <c r="DE8" s="1342">
        <v>0</v>
      </c>
      <c r="DF8" s="1342">
        <v>0</v>
      </c>
      <c r="DG8" s="1342">
        <v>0</v>
      </c>
      <c r="DI8" s="1342">
        <v>0</v>
      </c>
      <c r="DJ8" s="1342">
        <v>0</v>
      </c>
      <c r="DK8" s="1342">
        <v>0</v>
      </c>
      <c r="DL8" s="1342">
        <v>0</v>
      </c>
      <c r="DM8" s="1342">
        <v>0</v>
      </c>
      <c r="DN8" s="1342">
        <v>0</v>
      </c>
      <c r="DO8" s="1342">
        <v>0</v>
      </c>
      <c r="DP8" s="1342">
        <v>0</v>
      </c>
      <c r="DQ8" s="1342">
        <v>0</v>
      </c>
      <c r="DR8" s="1342">
        <v>0</v>
      </c>
      <c r="DT8" s="1342">
        <v>0</v>
      </c>
      <c r="DU8" s="1342">
        <v>0</v>
      </c>
      <c r="DV8" s="1342">
        <v>0</v>
      </c>
      <c r="DW8" s="1342">
        <v>0</v>
      </c>
      <c r="DX8" s="1342">
        <v>0</v>
      </c>
      <c r="DY8" s="1342">
        <v>0</v>
      </c>
      <c r="DZ8" s="1342">
        <v>0</v>
      </c>
      <c r="EA8" s="1342">
        <v>0</v>
      </c>
      <c r="EB8" s="1342">
        <v>0</v>
      </c>
      <c r="EC8" s="1342">
        <v>0</v>
      </c>
    </row>
    <row r="9" spans="1:134" ht="14.25" customHeight="1">
      <c r="A9" s="1575">
        <v>4</v>
      </c>
      <c r="B9" s="1327" t="s">
        <v>1680</v>
      </c>
      <c r="C9" s="1664">
        <v>80418</v>
      </c>
      <c r="D9" s="1664">
        <v>0</v>
      </c>
      <c r="E9" s="1664">
        <v>2780</v>
      </c>
      <c r="F9" s="1664">
        <v>1</v>
      </c>
      <c r="G9" s="1664">
        <v>0</v>
      </c>
      <c r="H9" s="1664">
        <v>0</v>
      </c>
      <c r="I9" s="1664">
        <v>63</v>
      </c>
      <c r="J9" s="1664">
        <v>631</v>
      </c>
      <c r="K9" s="1664">
        <v>5536</v>
      </c>
      <c r="L9" s="1664">
        <v>89429</v>
      </c>
      <c r="N9" s="1664">
        <v>70976</v>
      </c>
      <c r="O9" s="1664">
        <v>0</v>
      </c>
      <c r="P9" s="1664">
        <v>2912</v>
      </c>
      <c r="Q9" s="1664">
        <v>0</v>
      </c>
      <c r="R9" s="1664">
        <v>0</v>
      </c>
      <c r="S9" s="1664">
        <v>0</v>
      </c>
      <c r="T9" s="1664">
        <v>61</v>
      </c>
      <c r="U9" s="1664">
        <v>791</v>
      </c>
      <c r="V9" s="1664">
        <v>5492</v>
      </c>
      <c r="W9" s="1664">
        <v>80232</v>
      </c>
      <c r="Y9" s="1664">
        <v>52436</v>
      </c>
      <c r="Z9" s="1664">
        <v>0</v>
      </c>
      <c r="AA9" s="1664">
        <v>2673</v>
      </c>
      <c r="AB9" s="1664">
        <v>0</v>
      </c>
      <c r="AC9" s="1664">
        <v>0</v>
      </c>
      <c r="AD9" s="1664">
        <v>0</v>
      </c>
      <c r="AE9" s="1664">
        <v>45</v>
      </c>
      <c r="AF9" s="1664">
        <v>1851</v>
      </c>
      <c r="AG9" s="1664">
        <v>3323</v>
      </c>
      <c r="AH9" s="1664">
        <v>60328</v>
      </c>
      <c r="AJ9" s="1664">
        <v>68675</v>
      </c>
      <c r="AK9" s="1664">
        <v>0</v>
      </c>
      <c r="AL9" s="1664">
        <v>2236</v>
      </c>
      <c r="AM9" s="1664">
        <v>662</v>
      </c>
      <c r="AN9" s="1664">
        <v>0</v>
      </c>
      <c r="AO9" s="1664">
        <v>0</v>
      </c>
      <c r="AP9" s="1664">
        <v>157</v>
      </c>
      <c r="AQ9" s="1664">
        <v>511</v>
      </c>
      <c r="AR9" s="1664">
        <v>3787</v>
      </c>
      <c r="AS9" s="1664">
        <v>76028</v>
      </c>
      <c r="AU9" s="1664">
        <v>58369</v>
      </c>
      <c r="AV9" s="1664">
        <v>0</v>
      </c>
      <c r="AW9" s="1664">
        <v>2208</v>
      </c>
      <c r="AX9" s="1664">
        <v>1021</v>
      </c>
      <c r="AY9" s="1664">
        <v>0</v>
      </c>
      <c r="AZ9" s="1664">
        <v>0</v>
      </c>
      <c r="BA9" s="1664">
        <v>299</v>
      </c>
      <c r="BB9" s="1664">
        <v>1094</v>
      </c>
      <c r="BC9" s="1664">
        <v>5496</v>
      </c>
      <c r="BD9" s="1664">
        <v>68487</v>
      </c>
      <c r="BF9" s="1664">
        <v>72739</v>
      </c>
      <c r="BG9" s="1664">
        <v>0</v>
      </c>
      <c r="BH9" s="1664">
        <v>4117</v>
      </c>
      <c r="BI9" s="1664">
        <v>444</v>
      </c>
      <c r="BJ9" s="1664">
        <v>0</v>
      </c>
      <c r="BK9" s="1664">
        <v>0</v>
      </c>
      <c r="BL9" s="1664">
        <v>253</v>
      </c>
      <c r="BM9" s="1664">
        <v>3500</v>
      </c>
      <c r="BN9" s="1664">
        <v>7543</v>
      </c>
      <c r="BO9" s="1664">
        <v>88596</v>
      </c>
      <c r="BQ9" s="1342">
        <v>67164</v>
      </c>
      <c r="BR9" s="1342">
        <v>0</v>
      </c>
      <c r="BS9" s="1342">
        <v>3751</v>
      </c>
      <c r="BT9" s="1342">
        <v>737</v>
      </c>
      <c r="BU9" s="1342">
        <v>0</v>
      </c>
      <c r="BV9" s="1342">
        <v>0</v>
      </c>
      <c r="BW9" s="1342">
        <v>129</v>
      </c>
      <c r="BX9" s="1342">
        <v>323</v>
      </c>
      <c r="BY9" s="1342">
        <v>4680</v>
      </c>
      <c r="BZ9" s="1342">
        <v>76784</v>
      </c>
      <c r="CB9" s="1342">
        <v>78913</v>
      </c>
      <c r="CC9" s="1342">
        <v>0</v>
      </c>
      <c r="CD9" s="1342">
        <v>1598</v>
      </c>
      <c r="CE9" s="1342">
        <v>515</v>
      </c>
      <c r="CF9" s="1342">
        <v>0</v>
      </c>
      <c r="CG9" s="1342">
        <v>0</v>
      </c>
      <c r="CH9" s="1342">
        <v>65</v>
      </c>
      <c r="CI9" s="1342">
        <v>400</v>
      </c>
      <c r="CJ9" s="1342">
        <v>11351</v>
      </c>
      <c r="CK9" s="1342">
        <v>92842</v>
      </c>
      <c r="CM9" s="1342">
        <v>76588</v>
      </c>
      <c r="CN9" s="1342">
        <v>0</v>
      </c>
      <c r="CO9" s="1342">
        <v>1462</v>
      </c>
      <c r="CP9" s="1342">
        <v>363</v>
      </c>
      <c r="CQ9" s="1342">
        <v>0</v>
      </c>
      <c r="CR9" s="1342">
        <v>0</v>
      </c>
      <c r="CS9" s="1342">
        <v>15</v>
      </c>
      <c r="CT9" s="1342">
        <v>643</v>
      </c>
      <c r="CU9" s="1342">
        <v>7232</v>
      </c>
      <c r="CV9" s="1342">
        <v>86303</v>
      </c>
      <c r="CX9" s="1342">
        <v>71491</v>
      </c>
      <c r="CY9" s="1342">
        <v>0</v>
      </c>
      <c r="CZ9" s="1342">
        <v>1423</v>
      </c>
      <c r="DA9" s="1342">
        <v>505</v>
      </c>
      <c r="DB9" s="1342">
        <v>0</v>
      </c>
      <c r="DC9" s="1342">
        <v>0</v>
      </c>
      <c r="DD9" s="1342">
        <v>3</v>
      </c>
      <c r="DE9" s="1342">
        <v>449</v>
      </c>
      <c r="DF9" s="1342">
        <v>6213</v>
      </c>
      <c r="DG9" s="1342">
        <v>80084</v>
      </c>
      <c r="DI9" s="1342">
        <v>74629</v>
      </c>
      <c r="DJ9" s="1342">
        <v>0</v>
      </c>
      <c r="DK9" s="1342">
        <v>3837</v>
      </c>
      <c r="DL9" s="1342">
        <v>539</v>
      </c>
      <c r="DM9" s="1342">
        <v>0</v>
      </c>
      <c r="DN9" s="1342">
        <v>0</v>
      </c>
      <c r="DO9" s="1342">
        <v>3</v>
      </c>
      <c r="DP9" s="1342">
        <v>479</v>
      </c>
      <c r="DQ9" s="1342">
        <v>8172</v>
      </c>
      <c r="DR9" s="1342">
        <v>87659</v>
      </c>
      <c r="DT9" s="1342">
        <v>73446.057167099993</v>
      </c>
      <c r="DU9" s="1342">
        <v>0</v>
      </c>
      <c r="DV9" s="1342">
        <v>2314.5535231959993</v>
      </c>
      <c r="DW9" s="1342">
        <v>382.36108869999998</v>
      </c>
      <c r="DX9" s="1342">
        <v>0</v>
      </c>
      <c r="DY9" s="1342">
        <v>0</v>
      </c>
      <c r="DZ9" s="1342">
        <v>1.2737199999999999E-3</v>
      </c>
      <c r="EA9" s="1342">
        <v>358.28765009399444</v>
      </c>
      <c r="EB9" s="1342">
        <v>6576.1919185040606</v>
      </c>
      <c r="EC9" s="1342">
        <v>83077.452621314034</v>
      </c>
    </row>
    <row r="10" spans="1:134" ht="14.25" customHeight="1">
      <c r="A10" s="1575">
        <v>5</v>
      </c>
      <c r="B10" s="1327" t="s">
        <v>1694</v>
      </c>
      <c r="C10" s="1664">
        <v>364408</v>
      </c>
      <c r="D10" s="1664">
        <v>0</v>
      </c>
      <c r="E10" s="1664">
        <v>0</v>
      </c>
      <c r="F10" s="1664">
        <v>0</v>
      </c>
      <c r="G10" s="1664">
        <v>8995</v>
      </c>
      <c r="H10" s="1664">
        <v>2015</v>
      </c>
      <c r="I10" s="1664">
        <v>23879</v>
      </c>
      <c r="J10" s="1664">
        <v>0</v>
      </c>
      <c r="K10" s="1664">
        <v>0</v>
      </c>
      <c r="L10" s="1664">
        <v>399297</v>
      </c>
      <c r="N10" s="1664">
        <v>385199</v>
      </c>
      <c r="O10" s="1664">
        <v>0</v>
      </c>
      <c r="P10" s="1664">
        <v>54</v>
      </c>
      <c r="Q10" s="1664">
        <v>0</v>
      </c>
      <c r="R10" s="1664">
        <v>9587</v>
      </c>
      <c r="S10" s="1664">
        <v>1734</v>
      </c>
      <c r="T10" s="1664">
        <v>20239</v>
      </c>
      <c r="U10" s="1664">
        <v>0</v>
      </c>
      <c r="V10" s="1664">
        <v>0</v>
      </c>
      <c r="W10" s="1664">
        <v>416813</v>
      </c>
      <c r="Y10" s="1664">
        <v>369487</v>
      </c>
      <c r="Z10" s="1664">
        <v>0</v>
      </c>
      <c r="AA10" s="1664">
        <v>30</v>
      </c>
      <c r="AB10" s="1664">
        <v>0</v>
      </c>
      <c r="AC10" s="1664">
        <v>9612</v>
      </c>
      <c r="AD10" s="1664">
        <v>1423</v>
      </c>
      <c r="AE10" s="1664">
        <v>15421</v>
      </c>
      <c r="AF10" s="1664">
        <v>0</v>
      </c>
      <c r="AG10" s="1664">
        <v>0</v>
      </c>
      <c r="AH10" s="1664">
        <v>395973</v>
      </c>
      <c r="AJ10" s="1664">
        <v>380738</v>
      </c>
      <c r="AK10" s="1664">
        <v>0</v>
      </c>
      <c r="AL10" s="1664">
        <v>155</v>
      </c>
      <c r="AM10" s="1664">
        <v>0</v>
      </c>
      <c r="AN10" s="1664">
        <v>9526</v>
      </c>
      <c r="AO10" s="1664">
        <v>1661</v>
      </c>
      <c r="AP10" s="1664">
        <v>16658</v>
      </c>
      <c r="AQ10" s="1664">
        <v>0</v>
      </c>
      <c r="AR10" s="1664">
        <v>0</v>
      </c>
      <c r="AS10" s="1664">
        <v>408738</v>
      </c>
      <c r="AU10" s="1664">
        <v>366132</v>
      </c>
      <c r="AV10" s="1664">
        <v>0</v>
      </c>
      <c r="AW10" s="1664">
        <v>31</v>
      </c>
      <c r="AX10" s="1664">
        <v>0</v>
      </c>
      <c r="AY10" s="1664">
        <v>11161</v>
      </c>
      <c r="AZ10" s="1664">
        <v>1953</v>
      </c>
      <c r="BA10" s="1664">
        <v>19156</v>
      </c>
      <c r="BB10" s="1664">
        <v>0</v>
      </c>
      <c r="BC10" s="1664">
        <v>0</v>
      </c>
      <c r="BD10" s="1664">
        <v>398433</v>
      </c>
      <c r="BF10" s="1664">
        <v>308053</v>
      </c>
      <c r="BG10" s="1664">
        <v>0</v>
      </c>
      <c r="BH10" s="1664">
        <v>0</v>
      </c>
      <c r="BI10" s="1664">
        <v>0</v>
      </c>
      <c r="BJ10" s="1664">
        <v>11995</v>
      </c>
      <c r="BK10" s="1664">
        <v>2541</v>
      </c>
      <c r="BL10" s="1664">
        <v>24629</v>
      </c>
      <c r="BM10" s="1664">
        <v>0</v>
      </c>
      <c r="BN10" s="1664">
        <v>0</v>
      </c>
      <c r="BO10" s="1664">
        <v>347218</v>
      </c>
      <c r="BQ10" s="1342">
        <v>328339</v>
      </c>
      <c r="BR10" s="1342">
        <v>0</v>
      </c>
      <c r="BS10" s="1342">
        <v>0</v>
      </c>
      <c r="BT10" s="1342">
        <v>0</v>
      </c>
      <c r="BU10" s="1342">
        <v>17039</v>
      </c>
      <c r="BV10" s="1342">
        <v>2951</v>
      </c>
      <c r="BW10" s="1342">
        <v>25659</v>
      </c>
      <c r="BX10" s="1342">
        <v>0</v>
      </c>
      <c r="BY10" s="1342">
        <v>0</v>
      </c>
      <c r="BZ10" s="1342">
        <v>373988</v>
      </c>
      <c r="CB10" s="1342">
        <v>362192</v>
      </c>
      <c r="CC10" s="1342">
        <v>0</v>
      </c>
      <c r="CD10" s="1342">
        <v>0</v>
      </c>
      <c r="CE10" s="1342">
        <v>0</v>
      </c>
      <c r="CF10" s="1342">
        <v>9454</v>
      </c>
      <c r="CG10" s="1342">
        <v>1993</v>
      </c>
      <c r="CH10" s="1342">
        <v>15614</v>
      </c>
      <c r="CI10" s="1342">
        <v>0</v>
      </c>
      <c r="CJ10" s="1342">
        <v>0</v>
      </c>
      <c r="CK10" s="1342">
        <v>389253</v>
      </c>
      <c r="CM10" s="1342">
        <v>351015</v>
      </c>
      <c r="CN10" s="1342">
        <v>0</v>
      </c>
      <c r="CO10" s="1342">
        <v>0</v>
      </c>
      <c r="CP10" s="1342">
        <v>0</v>
      </c>
      <c r="CQ10" s="1342">
        <v>9808</v>
      </c>
      <c r="CR10" s="1342">
        <v>2522</v>
      </c>
      <c r="CS10" s="1342">
        <v>18220</v>
      </c>
      <c r="CT10" s="1342">
        <v>0</v>
      </c>
      <c r="CU10" s="1342">
        <v>0</v>
      </c>
      <c r="CV10" s="1342">
        <v>381565</v>
      </c>
      <c r="CX10" s="1342">
        <v>321451</v>
      </c>
      <c r="CY10" s="1342">
        <v>0</v>
      </c>
      <c r="CZ10" s="1342">
        <v>0</v>
      </c>
      <c r="DA10" s="1342">
        <v>0</v>
      </c>
      <c r="DB10" s="1342">
        <v>9604</v>
      </c>
      <c r="DC10" s="1342">
        <v>1524</v>
      </c>
      <c r="DD10" s="1342">
        <v>17728</v>
      </c>
      <c r="DE10" s="1342">
        <v>0</v>
      </c>
      <c r="DF10" s="1342">
        <v>0</v>
      </c>
      <c r="DG10" s="1342">
        <v>350307</v>
      </c>
      <c r="DI10" s="1342">
        <v>332333</v>
      </c>
      <c r="DJ10" s="1342">
        <v>0</v>
      </c>
      <c r="DK10" s="1342">
        <v>0</v>
      </c>
      <c r="DL10" s="1342">
        <v>0</v>
      </c>
      <c r="DM10" s="1342">
        <v>7210</v>
      </c>
      <c r="DN10" s="1342">
        <v>2616</v>
      </c>
      <c r="DO10" s="1342">
        <v>17368</v>
      </c>
      <c r="DP10" s="1342">
        <v>0</v>
      </c>
      <c r="DQ10" s="1342">
        <v>0</v>
      </c>
      <c r="DR10" s="1342">
        <v>359527</v>
      </c>
      <c r="DT10" s="1342">
        <v>328788.1210202279</v>
      </c>
      <c r="DU10" s="1342">
        <v>0</v>
      </c>
      <c r="DV10" s="1342">
        <v>0</v>
      </c>
      <c r="DW10" s="1342">
        <v>0</v>
      </c>
      <c r="DX10" s="1342">
        <v>7516.520179522</v>
      </c>
      <c r="DY10" s="1342">
        <v>2247.0540795660013</v>
      </c>
      <c r="DZ10" s="1342">
        <v>20772.935237543967</v>
      </c>
      <c r="EA10" s="1342">
        <v>0</v>
      </c>
      <c r="EB10" s="1342">
        <v>7.5669959187507629E-10</v>
      </c>
      <c r="EC10" s="1342">
        <v>359324.63051686058</v>
      </c>
    </row>
    <row r="11" spans="1:134" ht="14.25" customHeight="1">
      <c r="A11" s="1575">
        <v>7</v>
      </c>
      <c r="B11" s="1701" t="s">
        <v>1825</v>
      </c>
      <c r="C11" s="2128">
        <v>1087</v>
      </c>
      <c r="D11" s="2128">
        <v>0</v>
      </c>
      <c r="E11" s="2128">
        <v>0</v>
      </c>
      <c r="F11" s="2128">
        <v>0</v>
      </c>
      <c r="G11" s="2128">
        <v>0</v>
      </c>
      <c r="H11" s="2128">
        <v>0</v>
      </c>
      <c r="I11" s="2128">
        <v>245</v>
      </c>
      <c r="J11" s="2128">
        <v>100</v>
      </c>
      <c r="K11" s="2128">
        <v>375</v>
      </c>
      <c r="L11" s="2128">
        <v>1807</v>
      </c>
      <c r="N11" s="2128">
        <v>879</v>
      </c>
      <c r="O11" s="2128">
        <v>0</v>
      </c>
      <c r="P11" s="2128">
        <v>-67</v>
      </c>
      <c r="Q11" s="2128">
        <v>0</v>
      </c>
      <c r="R11" s="2128">
        <v>0</v>
      </c>
      <c r="S11" s="2128">
        <v>0</v>
      </c>
      <c r="T11" s="2128">
        <v>829</v>
      </c>
      <c r="U11" s="2128">
        <v>75</v>
      </c>
      <c r="V11" s="2128">
        <v>322</v>
      </c>
      <c r="W11" s="2128">
        <v>2038</v>
      </c>
      <c r="Y11" s="2128">
        <v>1328</v>
      </c>
      <c r="Z11" s="2128">
        <v>0</v>
      </c>
      <c r="AA11" s="2128">
        <v>0</v>
      </c>
      <c r="AB11" s="2128">
        <v>0</v>
      </c>
      <c r="AC11" s="2128">
        <v>1</v>
      </c>
      <c r="AD11" s="2128">
        <v>0</v>
      </c>
      <c r="AE11" s="2128">
        <v>823</v>
      </c>
      <c r="AF11" s="2128">
        <v>132</v>
      </c>
      <c r="AG11" s="2128">
        <v>0</v>
      </c>
      <c r="AH11" s="2128">
        <v>2284</v>
      </c>
      <c r="AJ11" s="2128">
        <v>2389</v>
      </c>
      <c r="AK11" s="2128">
        <v>0</v>
      </c>
      <c r="AL11" s="2128">
        <v>0</v>
      </c>
      <c r="AM11" s="2128">
        <v>0</v>
      </c>
      <c r="AN11" s="2128">
        <v>0</v>
      </c>
      <c r="AO11" s="2128">
        <v>0</v>
      </c>
      <c r="AP11" s="2128">
        <v>259</v>
      </c>
      <c r="AQ11" s="2128">
        <v>289</v>
      </c>
      <c r="AR11" s="2128">
        <v>7</v>
      </c>
      <c r="AS11" s="2128">
        <v>2944</v>
      </c>
      <c r="AU11" s="2128">
        <v>81</v>
      </c>
      <c r="AV11" s="2128">
        <v>0</v>
      </c>
      <c r="AW11" s="2128">
        <v>0</v>
      </c>
      <c r="AX11" s="2128">
        <v>0</v>
      </c>
      <c r="AY11" s="2128">
        <v>0</v>
      </c>
      <c r="AZ11" s="2128">
        <v>0</v>
      </c>
      <c r="BA11" s="2128">
        <v>129</v>
      </c>
      <c r="BB11" s="2128">
        <v>0</v>
      </c>
      <c r="BC11" s="2128">
        <v>2</v>
      </c>
      <c r="BD11" s="2128">
        <v>212</v>
      </c>
      <c r="BF11" s="2128">
        <v>97</v>
      </c>
      <c r="BG11" s="2128">
        <v>0</v>
      </c>
      <c r="BH11" s="2128">
        <v>0</v>
      </c>
      <c r="BI11" s="2128">
        <v>0</v>
      </c>
      <c r="BJ11" s="2128">
        <v>0</v>
      </c>
      <c r="BK11" s="2128">
        <v>0</v>
      </c>
      <c r="BL11" s="2128">
        <v>180</v>
      </c>
      <c r="BM11" s="2128">
        <v>0</v>
      </c>
      <c r="BN11" s="2128">
        <v>8</v>
      </c>
      <c r="BO11" s="2128">
        <v>285</v>
      </c>
      <c r="BQ11" s="1702">
        <v>698</v>
      </c>
      <c r="BR11" s="1702">
        <v>0</v>
      </c>
      <c r="BS11" s="1702">
        <v>1</v>
      </c>
      <c r="BT11" s="1702">
        <v>0</v>
      </c>
      <c r="BU11" s="1702">
        <v>0</v>
      </c>
      <c r="BV11" s="1702">
        <v>0</v>
      </c>
      <c r="BW11" s="1702">
        <v>1464</v>
      </c>
      <c r="BX11" s="1702">
        <v>139</v>
      </c>
      <c r="BY11" s="1702">
        <v>715</v>
      </c>
      <c r="BZ11" s="1702">
        <v>3017</v>
      </c>
      <c r="CB11" s="1702">
        <v>398</v>
      </c>
      <c r="CC11" s="1702">
        <v>0</v>
      </c>
      <c r="CD11" s="1702">
        <v>0</v>
      </c>
      <c r="CE11" s="1702">
        <v>0</v>
      </c>
      <c r="CF11" s="1702">
        <v>0</v>
      </c>
      <c r="CG11" s="1702">
        <v>0</v>
      </c>
      <c r="CH11" s="1702">
        <v>1945</v>
      </c>
      <c r="CI11" s="1702">
        <v>85</v>
      </c>
      <c r="CJ11" s="1702">
        <v>136</v>
      </c>
      <c r="CK11" s="1702">
        <v>2564</v>
      </c>
      <c r="CM11" s="1702">
        <v>485</v>
      </c>
      <c r="CN11" s="1702">
        <v>0</v>
      </c>
      <c r="CO11" s="1702">
        <v>0</v>
      </c>
      <c r="CP11" s="1702">
        <v>0</v>
      </c>
      <c r="CQ11" s="1702">
        <v>0</v>
      </c>
      <c r="CR11" s="1702">
        <v>0</v>
      </c>
      <c r="CS11" s="1702">
        <v>2001</v>
      </c>
      <c r="CT11" s="1702">
        <v>81</v>
      </c>
      <c r="CU11" s="1702">
        <v>1</v>
      </c>
      <c r="CV11" s="1702">
        <v>2568</v>
      </c>
      <c r="CX11" s="1702">
        <v>407</v>
      </c>
      <c r="CY11" s="1702">
        <v>0</v>
      </c>
      <c r="CZ11" s="1702">
        <v>1</v>
      </c>
      <c r="DA11" s="1702">
        <v>0</v>
      </c>
      <c r="DB11" s="1702">
        <v>0</v>
      </c>
      <c r="DC11" s="1702">
        <v>0</v>
      </c>
      <c r="DD11" s="1702">
        <v>1568</v>
      </c>
      <c r="DE11" s="1702">
        <v>86</v>
      </c>
      <c r="DF11" s="1702">
        <v>7</v>
      </c>
      <c r="DG11" s="1702">
        <v>2069</v>
      </c>
      <c r="DI11" s="1702">
        <v>476</v>
      </c>
      <c r="DJ11" s="1702">
        <v>0</v>
      </c>
      <c r="DK11" s="1702">
        <v>0</v>
      </c>
      <c r="DL11" s="1702">
        <v>0</v>
      </c>
      <c r="DM11" s="1702">
        <v>0</v>
      </c>
      <c r="DN11" s="1702">
        <v>0</v>
      </c>
      <c r="DO11" s="1702">
        <v>657</v>
      </c>
      <c r="DP11" s="1702">
        <v>59</v>
      </c>
      <c r="DQ11" s="1702">
        <v>3</v>
      </c>
      <c r="DR11" s="1702">
        <v>1195</v>
      </c>
      <c r="DT11" s="1702">
        <v>384.74426484014839</v>
      </c>
      <c r="DU11" s="1702">
        <v>0</v>
      </c>
      <c r="DV11" s="1702">
        <v>0</v>
      </c>
      <c r="DW11" s="1702">
        <v>0</v>
      </c>
      <c r="DX11" s="1702">
        <v>0</v>
      </c>
      <c r="DY11" s="1702">
        <v>0</v>
      </c>
      <c r="DZ11" s="1702">
        <v>1066.13560666802</v>
      </c>
      <c r="EA11" s="1702">
        <v>48.923968903999992</v>
      </c>
      <c r="EB11" s="1702">
        <v>33.174863906926475</v>
      </c>
      <c r="EC11" s="1702">
        <v>1532.978704319095</v>
      </c>
    </row>
    <row r="12" spans="1:134" ht="13.8" thickBot="1">
      <c r="A12" s="1575">
        <v>8</v>
      </c>
      <c r="B12" s="1705" t="s">
        <v>144</v>
      </c>
      <c r="C12" s="2129">
        <v>744736</v>
      </c>
      <c r="D12" s="2129">
        <v>0</v>
      </c>
      <c r="E12" s="2129">
        <v>2891</v>
      </c>
      <c r="F12" s="2129">
        <v>1</v>
      </c>
      <c r="G12" s="2129">
        <v>9380</v>
      </c>
      <c r="H12" s="2129">
        <v>2015</v>
      </c>
      <c r="I12" s="2129">
        <v>24187</v>
      </c>
      <c r="J12" s="2129">
        <v>731</v>
      </c>
      <c r="K12" s="2129">
        <v>5911</v>
      </c>
      <c r="L12" s="2129">
        <v>789852</v>
      </c>
      <c r="N12" s="2129">
        <v>845721</v>
      </c>
      <c r="O12" s="2129">
        <v>0</v>
      </c>
      <c r="P12" s="2129">
        <v>3000</v>
      </c>
      <c r="Q12" s="2129">
        <v>6</v>
      </c>
      <c r="R12" s="2129">
        <v>9831</v>
      </c>
      <c r="S12" s="2129">
        <v>1734</v>
      </c>
      <c r="T12" s="2129">
        <v>21129</v>
      </c>
      <c r="U12" s="2129">
        <v>866</v>
      </c>
      <c r="V12" s="2129">
        <v>5815</v>
      </c>
      <c r="W12" s="2129">
        <v>888102</v>
      </c>
      <c r="Y12" s="2129">
        <v>749446</v>
      </c>
      <c r="Z12" s="2129">
        <v>0</v>
      </c>
      <c r="AA12" s="2129">
        <v>2705</v>
      </c>
      <c r="AB12" s="2129">
        <v>6</v>
      </c>
      <c r="AC12" s="2129">
        <v>9685</v>
      </c>
      <c r="AD12" s="2129">
        <v>1423</v>
      </c>
      <c r="AE12" s="2129">
        <v>16289</v>
      </c>
      <c r="AF12" s="2129">
        <v>1983</v>
      </c>
      <c r="AG12" s="2129">
        <v>3323</v>
      </c>
      <c r="AH12" s="2129">
        <v>784860</v>
      </c>
      <c r="AJ12" s="2129">
        <v>775879</v>
      </c>
      <c r="AK12" s="2129">
        <v>0</v>
      </c>
      <c r="AL12" s="2129">
        <v>2431</v>
      </c>
      <c r="AM12" s="2129">
        <v>670</v>
      </c>
      <c r="AN12" s="2129">
        <v>9581</v>
      </c>
      <c r="AO12" s="2129">
        <v>1661</v>
      </c>
      <c r="AP12" s="2129">
        <v>17094</v>
      </c>
      <c r="AQ12" s="2129">
        <v>800</v>
      </c>
      <c r="AR12" s="2129">
        <v>3794</v>
      </c>
      <c r="AS12" s="2129">
        <v>811910</v>
      </c>
      <c r="AU12" s="2129">
        <v>673595</v>
      </c>
      <c r="AV12" s="2129">
        <v>0</v>
      </c>
      <c r="AW12" s="2129">
        <v>2268</v>
      </c>
      <c r="AX12" s="2129">
        <v>1024</v>
      </c>
      <c r="AY12" s="2129">
        <v>11194</v>
      </c>
      <c r="AZ12" s="2129">
        <v>1953</v>
      </c>
      <c r="BA12" s="2129">
        <v>19584</v>
      </c>
      <c r="BB12" s="2129">
        <v>1094</v>
      </c>
      <c r="BC12" s="2129">
        <v>5498</v>
      </c>
      <c r="BD12" s="2129">
        <v>716210</v>
      </c>
      <c r="BF12" s="2129">
        <v>613208</v>
      </c>
      <c r="BG12" s="2129">
        <v>0</v>
      </c>
      <c r="BH12" s="2129">
        <v>4125</v>
      </c>
      <c r="BI12" s="2129">
        <v>472</v>
      </c>
      <c r="BJ12" s="2129">
        <v>12054</v>
      </c>
      <c r="BK12" s="2129">
        <v>2541</v>
      </c>
      <c r="BL12" s="2129">
        <v>25094</v>
      </c>
      <c r="BM12" s="2129">
        <v>3500</v>
      </c>
      <c r="BN12" s="2129">
        <v>7552</v>
      </c>
      <c r="BO12" s="2129">
        <v>668546</v>
      </c>
      <c r="BQ12" s="1706">
        <v>614365</v>
      </c>
      <c r="BR12" s="1706">
        <v>0</v>
      </c>
      <c r="BS12" s="1706">
        <v>3814</v>
      </c>
      <c r="BT12" s="1706">
        <v>737</v>
      </c>
      <c r="BU12" s="1706">
        <v>17059</v>
      </c>
      <c r="BV12" s="1706">
        <v>2951</v>
      </c>
      <c r="BW12" s="1706">
        <v>27252</v>
      </c>
      <c r="BX12" s="1706">
        <v>462</v>
      </c>
      <c r="BY12" s="1706">
        <v>5396</v>
      </c>
      <c r="BZ12" s="1706">
        <v>672036</v>
      </c>
      <c r="CB12" s="1706">
        <v>765257</v>
      </c>
      <c r="CC12" s="1706">
        <v>0</v>
      </c>
      <c r="CD12" s="1706">
        <v>1606</v>
      </c>
      <c r="CE12" s="1706">
        <v>515</v>
      </c>
      <c r="CF12" s="1706">
        <v>9463</v>
      </c>
      <c r="CG12" s="1706">
        <v>1993</v>
      </c>
      <c r="CH12" s="1706">
        <v>17626</v>
      </c>
      <c r="CI12" s="1706">
        <v>485</v>
      </c>
      <c r="CJ12" s="1706">
        <v>11488</v>
      </c>
      <c r="CK12" s="1706">
        <v>808433</v>
      </c>
      <c r="CM12" s="1706">
        <v>650434</v>
      </c>
      <c r="CN12" s="1706">
        <v>0</v>
      </c>
      <c r="CO12" s="1706">
        <v>1609</v>
      </c>
      <c r="CP12" s="1706">
        <v>363</v>
      </c>
      <c r="CQ12" s="1706">
        <v>9817</v>
      </c>
      <c r="CR12" s="1706">
        <v>2522</v>
      </c>
      <c r="CS12" s="1706">
        <v>20236</v>
      </c>
      <c r="CT12" s="1706">
        <v>724</v>
      </c>
      <c r="CU12" s="1706">
        <v>7233</v>
      </c>
      <c r="CV12" s="1706">
        <v>692938</v>
      </c>
      <c r="CX12" s="1706">
        <v>640769</v>
      </c>
      <c r="CY12" s="1706">
        <v>0</v>
      </c>
      <c r="CZ12" s="1706">
        <v>1506</v>
      </c>
      <c r="DA12" s="1706">
        <v>505</v>
      </c>
      <c r="DB12" s="1706">
        <v>9611</v>
      </c>
      <c r="DC12" s="1706">
        <v>1524</v>
      </c>
      <c r="DD12" s="1706">
        <v>19299</v>
      </c>
      <c r="DE12" s="1706">
        <v>535</v>
      </c>
      <c r="DF12" s="1706">
        <v>6220</v>
      </c>
      <c r="DG12" s="1706">
        <v>679969</v>
      </c>
      <c r="DI12" s="1706">
        <v>605923</v>
      </c>
      <c r="DJ12" s="1706">
        <v>0</v>
      </c>
      <c r="DK12" s="1706">
        <v>3872</v>
      </c>
      <c r="DL12" s="1706">
        <v>539</v>
      </c>
      <c r="DM12" s="1706">
        <v>7220</v>
      </c>
      <c r="DN12" s="1706">
        <v>2616</v>
      </c>
      <c r="DO12" s="1706">
        <v>18028</v>
      </c>
      <c r="DP12" s="1706">
        <v>538</v>
      </c>
      <c r="DQ12" s="1706">
        <v>8175</v>
      </c>
      <c r="DR12" s="1706">
        <v>646911</v>
      </c>
      <c r="DT12" s="1706">
        <v>632661.80935511598</v>
      </c>
      <c r="DU12" s="1706">
        <v>0</v>
      </c>
      <c r="DV12" s="1706">
        <v>2628.3633432539991</v>
      </c>
      <c r="DW12" s="1706">
        <v>382.36108869999998</v>
      </c>
      <c r="DX12" s="1706">
        <v>7520.6930031760003</v>
      </c>
      <c r="DY12" s="1706">
        <v>2247.0540795660013</v>
      </c>
      <c r="DZ12" s="1706">
        <v>21843.035792119987</v>
      </c>
      <c r="EA12" s="1706">
        <v>407.21161899799444</v>
      </c>
      <c r="EB12" s="1706">
        <v>7183.0510568717436</v>
      </c>
      <c r="EC12" s="1706">
        <v>674873.57933780178</v>
      </c>
    </row>
  </sheetData>
  <mergeCells count="12">
    <mergeCell ref="C3:K3"/>
    <mergeCell ref="N3:V3"/>
    <mergeCell ref="DT3:EB3"/>
    <mergeCell ref="DI3:DQ3"/>
    <mergeCell ref="CX3:DF3"/>
    <mergeCell ref="CM3:CU3"/>
    <mergeCell ref="CB3:CJ3"/>
    <mergeCell ref="Y3:AG3"/>
    <mergeCell ref="AJ3:AR3"/>
    <mergeCell ref="AU3:BC3"/>
    <mergeCell ref="BF3:BN3"/>
    <mergeCell ref="BQ3:BY3"/>
  </mergeCells>
  <hyperlinks>
    <hyperlink ref="B2" location="Contents!C38" display="Standardised approach – CCR exposures by regulatory portfolio and risk weights" xr:uid="{2474FCAF-7E27-4D43-96CF-A7432D312BD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88178-FE0B-4064-8B73-C5A09A13A4A3}">
  <sheetPr codeName="Planilha42">
    <tabColor rgb="FF5F6062"/>
  </sheetPr>
  <dimension ref="A1:EE13"/>
  <sheetViews>
    <sheetView showGridLines="0" topLeftCell="C1" zoomScale="80" zoomScaleNormal="80" workbookViewId="0">
      <selection activeCell="B1" sqref="B1"/>
    </sheetView>
  </sheetViews>
  <sheetFormatPr defaultColWidth="9.21875" defaultRowHeight="13.2"/>
  <cols>
    <col min="1" max="1" width="5.44140625" style="1118" hidden="1" customWidth="1"/>
    <col min="2" max="2" width="56.44140625" style="1118" customWidth="1"/>
    <col min="3" max="9" width="9.21875" style="1118" customWidth="1"/>
    <col min="10" max="10" width="5.77734375" style="1118" bestFit="1" customWidth="1"/>
    <col min="11" max="11" width="6.77734375" style="1118" bestFit="1" customWidth="1"/>
    <col min="12" max="12" width="10.21875" style="1118" bestFit="1" customWidth="1"/>
    <col min="13" max="13" width="1.21875" style="1118" customWidth="1"/>
    <col min="14" max="20" width="9.21875" style="1118" customWidth="1"/>
    <col min="21" max="21" width="5.77734375" style="1118" bestFit="1" customWidth="1"/>
    <col min="22" max="22" width="6.77734375" style="1118" bestFit="1" customWidth="1"/>
    <col min="23" max="23" width="10.21875" style="1118" bestFit="1" customWidth="1"/>
    <col min="24" max="24" width="1.21875" style="1118" customWidth="1"/>
    <col min="25" max="31" width="9.21875" style="1118" customWidth="1"/>
    <col min="32" max="32" width="5.77734375" style="1118" bestFit="1" customWidth="1"/>
    <col min="33" max="33" width="6.77734375" style="1118" bestFit="1" customWidth="1"/>
    <col min="34" max="34" width="10.21875" style="1118" bestFit="1" customWidth="1"/>
    <col min="35" max="35" width="1.21875" style="1118" customWidth="1"/>
    <col min="36" max="42" width="9.21875" style="1118" customWidth="1"/>
    <col min="43" max="43" width="5.77734375" style="1118" bestFit="1" customWidth="1"/>
    <col min="44" max="44" width="6.77734375" style="1118" bestFit="1" customWidth="1"/>
    <col min="45" max="45" width="10.21875" style="1118" bestFit="1" customWidth="1"/>
    <col min="46" max="46" width="1.21875" style="1118" customWidth="1"/>
    <col min="47" max="53" width="9.21875" style="1118" customWidth="1"/>
    <col min="54" max="54" width="5.77734375" style="1118" bestFit="1" customWidth="1"/>
    <col min="55" max="55" width="6.77734375" style="1118" bestFit="1" customWidth="1"/>
    <col min="56" max="56" width="10.21875" style="1118" bestFit="1" customWidth="1"/>
    <col min="57" max="57" width="1.21875" style="1118" customWidth="1"/>
    <col min="58" max="64" width="9.21875" style="1118" customWidth="1"/>
    <col min="65" max="65" width="5.77734375" style="1118" bestFit="1" customWidth="1"/>
    <col min="66" max="66" width="6.77734375" style="1118" bestFit="1" customWidth="1"/>
    <col min="67" max="67" width="10.21875" style="1118" bestFit="1" customWidth="1"/>
    <col min="68" max="68" width="1.21875" style="1118" customWidth="1"/>
    <col min="69" max="75" width="9.21875" style="1118" customWidth="1"/>
    <col min="76" max="76" width="5.77734375" style="1118" bestFit="1" customWidth="1"/>
    <col min="77" max="77" width="6.77734375" style="1118" bestFit="1" customWidth="1"/>
    <col min="78" max="78" width="10.21875" style="1118" bestFit="1" customWidth="1"/>
    <col min="79" max="79" width="1.21875" style="1118" customWidth="1"/>
    <col min="80" max="86" width="9.21875" style="1118" customWidth="1"/>
    <col min="87" max="87" width="5.77734375" style="1118" bestFit="1" customWidth="1"/>
    <col min="88" max="88" width="6.77734375" style="1118" bestFit="1" customWidth="1"/>
    <col min="89" max="89" width="10.21875" style="1118" bestFit="1" customWidth="1"/>
    <col min="90" max="90" width="1.21875" style="1118" customWidth="1"/>
    <col min="91" max="97" width="9.21875" style="1118" customWidth="1"/>
    <col min="98" max="98" width="5.77734375" style="1118" bestFit="1" customWidth="1"/>
    <col min="99" max="99" width="6.77734375" style="1118" bestFit="1" customWidth="1"/>
    <col min="100" max="100" width="10.21875" style="1118" bestFit="1" customWidth="1"/>
    <col min="101" max="101" width="1.21875" style="1118" customWidth="1"/>
    <col min="102" max="108" width="9.21875" style="1118" customWidth="1"/>
    <col min="109" max="109" width="5.77734375" style="1118" bestFit="1" customWidth="1"/>
    <col min="110" max="110" width="6.77734375" style="1118" bestFit="1" customWidth="1"/>
    <col min="111" max="111" width="10.21875" style="1118" bestFit="1" customWidth="1"/>
    <col min="112" max="112" width="1.21875" style="1118" customWidth="1"/>
    <col min="113" max="119" width="9.21875" style="1118" customWidth="1"/>
    <col min="120" max="120" width="5.77734375" style="1118" bestFit="1" customWidth="1"/>
    <col min="121" max="121" width="6.77734375" style="1118" bestFit="1" customWidth="1"/>
    <col min="122" max="122" width="10.21875" style="1118" bestFit="1" customWidth="1"/>
    <col min="123" max="123" width="1.21875" style="1118" customWidth="1"/>
    <col min="124" max="132" width="9.21875" style="1118" customWidth="1"/>
    <col min="133" max="133" width="10.21875" style="1118" bestFit="1" customWidth="1"/>
    <col min="134" max="16384" width="9.21875" style="1118"/>
  </cols>
  <sheetData>
    <row r="1" spans="1:135" s="1209" customFormat="1" ht="5.25" customHeight="1">
      <c r="A1" s="1324"/>
      <c r="B1" s="1210"/>
      <c r="C1" s="1211"/>
      <c r="D1" s="1211"/>
      <c r="E1" s="1211"/>
      <c r="F1" s="1211"/>
      <c r="G1" s="1211"/>
      <c r="H1" s="1211"/>
      <c r="I1" s="1211"/>
      <c r="J1" s="1211"/>
      <c r="K1" s="1211"/>
      <c r="L1" s="1211"/>
      <c r="M1" s="1210"/>
      <c r="N1" s="1211"/>
      <c r="O1" s="1211"/>
      <c r="P1" s="1211"/>
      <c r="Q1" s="1211"/>
      <c r="R1" s="1211"/>
      <c r="S1" s="1211"/>
      <c r="T1" s="1211"/>
      <c r="U1" s="1211"/>
      <c r="V1" s="1211"/>
      <c r="W1" s="1211"/>
      <c r="X1" s="1210"/>
      <c r="Y1" s="1211"/>
      <c r="Z1" s="1211"/>
      <c r="AA1" s="1211"/>
      <c r="AB1" s="1211"/>
      <c r="AC1" s="1211"/>
      <c r="AD1" s="1211"/>
      <c r="AE1" s="1211"/>
      <c r="AF1" s="1211"/>
      <c r="AG1" s="1211"/>
      <c r="AH1" s="1211"/>
      <c r="AI1" s="1210"/>
      <c r="AJ1" s="1211"/>
      <c r="AK1" s="1211"/>
      <c r="AL1" s="1211"/>
      <c r="AM1" s="1211"/>
      <c r="AN1" s="1211"/>
      <c r="AO1" s="1211"/>
      <c r="AP1" s="1211"/>
      <c r="AQ1" s="1211"/>
      <c r="AR1" s="1211"/>
      <c r="AS1" s="1211"/>
      <c r="AT1" s="1210"/>
      <c r="AU1" s="1211"/>
      <c r="AV1" s="1211"/>
      <c r="AW1" s="1211"/>
      <c r="AX1" s="1211"/>
      <c r="AY1" s="1211"/>
      <c r="AZ1" s="1211"/>
      <c r="BA1" s="1211"/>
      <c r="BB1" s="1211"/>
      <c r="BC1" s="1211"/>
      <c r="BD1" s="1211"/>
      <c r="BE1" s="1210"/>
      <c r="BF1" s="1211"/>
      <c r="BG1" s="1211"/>
      <c r="BH1" s="1211"/>
      <c r="BI1" s="1211"/>
      <c r="BJ1" s="1211"/>
      <c r="BK1" s="1211"/>
      <c r="BL1" s="1211"/>
      <c r="BM1" s="1211"/>
      <c r="BN1" s="1211"/>
      <c r="BO1" s="1211"/>
      <c r="BP1" s="1210"/>
      <c r="BQ1" s="1211"/>
      <c r="BR1" s="1211"/>
      <c r="BS1" s="1211"/>
      <c r="BT1" s="1211"/>
      <c r="BU1" s="1211"/>
      <c r="BV1" s="1211"/>
      <c r="BW1" s="1211"/>
      <c r="BX1" s="1211"/>
      <c r="BY1" s="1211"/>
      <c r="BZ1" s="1211"/>
      <c r="CA1" s="1210"/>
      <c r="CB1" s="1211"/>
      <c r="CC1" s="1211"/>
      <c r="CD1" s="1211"/>
      <c r="CE1" s="1211"/>
      <c r="CF1" s="1211"/>
      <c r="CG1" s="1211"/>
      <c r="CH1" s="1211"/>
      <c r="CI1" s="1211"/>
      <c r="CJ1" s="1211"/>
      <c r="CK1" s="1211"/>
      <c r="CL1" s="1210"/>
      <c r="CM1" s="1211"/>
      <c r="CN1" s="1211"/>
      <c r="CO1" s="1211"/>
      <c r="CP1" s="1211"/>
      <c r="CQ1" s="1211"/>
      <c r="CR1" s="1211"/>
      <c r="CS1" s="1211"/>
      <c r="CT1" s="1211"/>
      <c r="CU1" s="1211"/>
      <c r="CV1" s="1211"/>
      <c r="CW1" s="1210"/>
      <c r="CX1" s="1211"/>
      <c r="CY1" s="1211"/>
      <c r="CZ1" s="1211"/>
      <c r="DA1" s="1211"/>
      <c r="DB1" s="1211"/>
      <c r="DC1" s="1211"/>
      <c r="DD1" s="1211"/>
      <c r="DE1" s="1211"/>
      <c r="DF1" s="1211"/>
      <c r="DG1" s="1211"/>
      <c r="DH1" s="1211"/>
      <c r="DI1" s="1211"/>
      <c r="DJ1" s="1211"/>
      <c r="DK1" s="1211"/>
      <c r="DL1" s="1211"/>
      <c r="DM1" s="1211"/>
      <c r="DN1" s="1211"/>
      <c r="DO1" s="1211"/>
      <c r="DP1" s="1211"/>
      <c r="DQ1" s="1211"/>
      <c r="DR1" s="1211"/>
      <c r="DS1" s="1211"/>
      <c r="DT1" s="1211"/>
      <c r="DU1" s="1204"/>
      <c r="DV1" s="1205"/>
      <c r="DW1" s="1206"/>
      <c r="DX1" s="1207"/>
      <c r="DY1" s="1208"/>
    </row>
    <row r="2" spans="1:135" ht="15.75" customHeight="1">
      <c r="B2" s="1645" t="s">
        <v>1821</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c r="CE2" s="1646"/>
      <c r="CF2" s="1646"/>
      <c r="CG2" s="1646"/>
      <c r="CH2" s="1646"/>
      <c r="CI2" s="1646"/>
      <c r="CJ2" s="1646"/>
      <c r="CK2" s="1646"/>
      <c r="CL2" s="1646"/>
      <c r="CM2" s="1646"/>
      <c r="CN2" s="1646"/>
      <c r="CO2" s="1646"/>
      <c r="CP2" s="1646"/>
      <c r="CQ2" s="1646"/>
      <c r="CR2" s="1646"/>
      <c r="CS2" s="1646"/>
      <c r="CT2" s="1646"/>
      <c r="CU2" s="1646"/>
      <c r="CV2" s="1646"/>
      <c r="CW2" s="1646"/>
      <c r="CX2" s="1646"/>
      <c r="CY2" s="1646"/>
      <c r="CZ2" s="1646"/>
      <c r="DA2" s="1646"/>
      <c r="DB2" s="1646"/>
      <c r="DC2" s="1646"/>
      <c r="DD2" s="1646"/>
      <c r="DE2" s="1646"/>
      <c r="DF2" s="1646"/>
      <c r="DG2" s="1646"/>
      <c r="DH2" s="1646"/>
      <c r="DI2" s="1646"/>
      <c r="DJ2" s="1646"/>
      <c r="DK2" s="1646"/>
      <c r="DL2" s="1646"/>
      <c r="DM2" s="1646"/>
      <c r="DN2" s="1646"/>
      <c r="DO2" s="1646"/>
      <c r="DP2" s="1646"/>
      <c r="DQ2" s="1646"/>
      <c r="DR2" s="1646"/>
      <c r="DS2" s="1646"/>
      <c r="DT2" s="1646"/>
      <c r="DU2" s="1572"/>
      <c r="DV2" s="1572"/>
      <c r="DW2" s="1572"/>
      <c r="DX2" s="1572"/>
      <c r="DY2" s="1572"/>
      <c r="DZ2" s="1572"/>
      <c r="EA2" s="1572"/>
      <c r="EB2" s="1572"/>
      <c r="EC2" s="1572"/>
    </row>
    <row r="3" spans="1:135" ht="13.8" thickBot="1">
      <c r="B3" s="1085" t="s">
        <v>65</v>
      </c>
      <c r="C3" s="2541" t="s">
        <v>1700</v>
      </c>
      <c r="D3" s="2541"/>
      <c r="E3" s="2541"/>
      <c r="F3" s="2541"/>
      <c r="G3" s="2541"/>
      <c r="H3" s="2541"/>
      <c r="I3" s="2541"/>
      <c r="J3" s="2541"/>
      <c r="K3" s="2541"/>
      <c r="L3" s="1692" t="s">
        <v>72</v>
      </c>
      <c r="N3" s="2541" t="s">
        <v>1700</v>
      </c>
      <c r="O3" s="2541"/>
      <c r="P3" s="2541"/>
      <c r="Q3" s="2541"/>
      <c r="R3" s="2541"/>
      <c r="S3" s="2541"/>
      <c r="T3" s="2541"/>
      <c r="U3" s="2541"/>
      <c r="V3" s="2541"/>
      <c r="W3" s="1692" t="s">
        <v>73</v>
      </c>
      <c r="Y3" s="2541" t="s">
        <v>1700</v>
      </c>
      <c r="Z3" s="2541"/>
      <c r="AA3" s="2541"/>
      <c r="AB3" s="2541"/>
      <c r="AC3" s="2541"/>
      <c r="AD3" s="2541"/>
      <c r="AE3" s="2541"/>
      <c r="AF3" s="2541"/>
      <c r="AG3" s="2541"/>
      <c r="AH3" s="1692" t="s">
        <v>74</v>
      </c>
      <c r="AJ3" s="2541" t="s">
        <v>1700</v>
      </c>
      <c r="AK3" s="2541"/>
      <c r="AL3" s="2541"/>
      <c r="AM3" s="2541"/>
      <c r="AN3" s="2541"/>
      <c r="AO3" s="2541"/>
      <c r="AP3" s="2541"/>
      <c r="AQ3" s="2541"/>
      <c r="AR3" s="2541"/>
      <c r="AS3" s="1692" t="s">
        <v>75</v>
      </c>
      <c r="AU3" s="2541" t="s">
        <v>1700</v>
      </c>
      <c r="AV3" s="2541"/>
      <c r="AW3" s="2541"/>
      <c r="AX3" s="2541"/>
      <c r="AY3" s="2541"/>
      <c r="AZ3" s="2541"/>
      <c r="BA3" s="2541"/>
      <c r="BB3" s="2541"/>
      <c r="BC3" s="2541"/>
      <c r="BD3" s="1692" t="s">
        <v>76</v>
      </c>
      <c r="BF3" s="2541" t="s">
        <v>1700</v>
      </c>
      <c r="BG3" s="2541"/>
      <c r="BH3" s="2541"/>
      <c r="BI3" s="2541"/>
      <c r="BJ3" s="2541"/>
      <c r="BK3" s="2541"/>
      <c r="BL3" s="2541"/>
      <c r="BM3" s="2541"/>
      <c r="BN3" s="2541"/>
      <c r="BO3" s="1692" t="s">
        <v>77</v>
      </c>
      <c r="BQ3" s="2541" t="s">
        <v>1700</v>
      </c>
      <c r="BR3" s="2541"/>
      <c r="BS3" s="2541"/>
      <c r="BT3" s="2541"/>
      <c r="BU3" s="2541"/>
      <c r="BV3" s="2541"/>
      <c r="BW3" s="2541"/>
      <c r="BX3" s="2541"/>
      <c r="BY3" s="2541"/>
      <c r="BZ3" s="1692" t="s">
        <v>78</v>
      </c>
      <c r="CB3" s="2541" t="s">
        <v>1700</v>
      </c>
      <c r="CC3" s="2541"/>
      <c r="CD3" s="2541"/>
      <c r="CE3" s="2541"/>
      <c r="CF3" s="2541"/>
      <c r="CG3" s="2541"/>
      <c r="CH3" s="2541"/>
      <c r="CI3" s="2541"/>
      <c r="CJ3" s="2541"/>
      <c r="CK3" s="1692" t="s">
        <v>79</v>
      </c>
      <c r="CM3" s="2541" t="s">
        <v>1700</v>
      </c>
      <c r="CN3" s="2541"/>
      <c r="CO3" s="2541"/>
      <c r="CP3" s="2541"/>
      <c r="CQ3" s="2541"/>
      <c r="CR3" s="2541"/>
      <c r="CS3" s="2541"/>
      <c r="CT3" s="2541"/>
      <c r="CU3" s="2541"/>
      <c r="CV3" s="1692" t="s">
        <v>80</v>
      </c>
      <c r="CX3" s="2541" t="s">
        <v>1700</v>
      </c>
      <c r="CY3" s="2541"/>
      <c r="CZ3" s="2541"/>
      <c r="DA3" s="2541"/>
      <c r="DB3" s="2541"/>
      <c r="DC3" s="2541"/>
      <c r="DD3" s="2541"/>
      <c r="DE3" s="2541"/>
      <c r="DF3" s="2541"/>
      <c r="DG3" s="1692" t="s">
        <v>81</v>
      </c>
      <c r="DI3" s="2541" t="s">
        <v>1700</v>
      </c>
      <c r="DJ3" s="2541"/>
      <c r="DK3" s="2541"/>
      <c r="DL3" s="2541"/>
      <c r="DM3" s="2541"/>
      <c r="DN3" s="2541"/>
      <c r="DO3" s="2541"/>
      <c r="DP3" s="2541"/>
      <c r="DQ3" s="2541"/>
      <c r="DR3" s="1692" t="s">
        <v>82</v>
      </c>
      <c r="DT3" s="2541" t="s">
        <v>1700</v>
      </c>
      <c r="DU3" s="2541"/>
      <c r="DV3" s="2541"/>
      <c r="DW3" s="2541"/>
      <c r="DX3" s="2541"/>
      <c r="DY3" s="2541"/>
      <c r="DZ3" s="2541"/>
      <c r="EA3" s="2541"/>
      <c r="EB3" s="2541"/>
      <c r="EC3" s="1692" t="s">
        <v>84</v>
      </c>
      <c r="ED3" s="1693"/>
    </row>
    <row r="4" spans="1:135" ht="24" hidden="1" customHeight="1">
      <c r="C4" s="1575" t="s">
        <v>59</v>
      </c>
      <c r="D4" s="1575" t="s">
        <v>60</v>
      </c>
      <c r="E4" s="1575" t="s">
        <v>61</v>
      </c>
      <c r="F4" s="1575" t="s">
        <v>62</v>
      </c>
      <c r="G4" s="1694" t="s">
        <v>63</v>
      </c>
      <c r="H4" s="1694" t="s">
        <v>1822</v>
      </c>
      <c r="I4" s="1694" t="s">
        <v>64</v>
      </c>
      <c r="J4" s="1694" t="s">
        <v>157</v>
      </c>
      <c r="K4" s="1694" t="s">
        <v>218</v>
      </c>
      <c r="L4" s="1694" t="s">
        <v>1719</v>
      </c>
      <c r="N4" s="1575" t="s">
        <v>59</v>
      </c>
      <c r="O4" s="1575" t="s">
        <v>60</v>
      </c>
      <c r="P4" s="1575" t="s">
        <v>61</v>
      </c>
      <c r="Q4" s="1575" t="s">
        <v>62</v>
      </c>
      <c r="R4" s="1694" t="s">
        <v>63</v>
      </c>
      <c r="S4" s="1694" t="s">
        <v>1822</v>
      </c>
      <c r="T4" s="1694" t="s">
        <v>64</v>
      </c>
      <c r="U4" s="1694" t="s">
        <v>157</v>
      </c>
      <c r="V4" s="1694" t="s">
        <v>218</v>
      </c>
      <c r="W4" s="1694" t="s">
        <v>1719</v>
      </c>
      <c r="Y4" s="1575" t="s">
        <v>59</v>
      </c>
      <c r="Z4" s="1575" t="s">
        <v>60</v>
      </c>
      <c r="AA4" s="1575" t="s">
        <v>61</v>
      </c>
      <c r="AB4" s="1575" t="s">
        <v>62</v>
      </c>
      <c r="AC4" s="1694" t="s">
        <v>63</v>
      </c>
      <c r="AD4" s="1694" t="s">
        <v>1822</v>
      </c>
      <c r="AE4" s="1694" t="s">
        <v>64</v>
      </c>
      <c r="AF4" s="1694" t="s">
        <v>157</v>
      </c>
      <c r="AG4" s="1694" t="s">
        <v>218</v>
      </c>
      <c r="AH4" s="1694" t="s">
        <v>1719</v>
      </c>
      <c r="AJ4" s="1575" t="s">
        <v>59</v>
      </c>
      <c r="AK4" s="1575" t="s">
        <v>60</v>
      </c>
      <c r="AL4" s="1575" t="s">
        <v>61</v>
      </c>
      <c r="AM4" s="1575" t="s">
        <v>62</v>
      </c>
      <c r="AN4" s="1694" t="s">
        <v>63</v>
      </c>
      <c r="AO4" s="1694" t="s">
        <v>1822</v>
      </c>
      <c r="AP4" s="1694" t="s">
        <v>64</v>
      </c>
      <c r="AQ4" s="1694" t="s">
        <v>157</v>
      </c>
      <c r="AR4" s="1694" t="s">
        <v>218</v>
      </c>
      <c r="AS4" s="1694" t="s">
        <v>1719</v>
      </c>
      <c r="AU4" s="1575" t="s">
        <v>59</v>
      </c>
      <c r="AV4" s="1575" t="s">
        <v>60</v>
      </c>
      <c r="AW4" s="1575" t="s">
        <v>61</v>
      </c>
      <c r="AX4" s="1575" t="s">
        <v>62</v>
      </c>
      <c r="AY4" s="1694" t="s">
        <v>63</v>
      </c>
      <c r="AZ4" s="1694" t="s">
        <v>1822</v>
      </c>
      <c r="BA4" s="1694" t="s">
        <v>64</v>
      </c>
      <c r="BB4" s="1694" t="s">
        <v>157</v>
      </c>
      <c r="BC4" s="1694" t="s">
        <v>218</v>
      </c>
      <c r="BD4" s="1694" t="s">
        <v>1719</v>
      </c>
      <c r="BF4" s="1575" t="s">
        <v>59</v>
      </c>
      <c r="BG4" s="1575" t="s">
        <v>60</v>
      </c>
      <c r="BH4" s="1575" t="s">
        <v>61</v>
      </c>
      <c r="BI4" s="1575" t="s">
        <v>62</v>
      </c>
      <c r="BJ4" s="1694" t="s">
        <v>63</v>
      </c>
      <c r="BK4" s="1694" t="s">
        <v>1822</v>
      </c>
      <c r="BL4" s="1694" t="s">
        <v>64</v>
      </c>
      <c r="BM4" s="1694" t="s">
        <v>157</v>
      </c>
      <c r="BN4" s="1694" t="s">
        <v>218</v>
      </c>
      <c r="BO4" s="1694" t="s">
        <v>1719</v>
      </c>
      <c r="BQ4" s="1575" t="s">
        <v>59</v>
      </c>
      <c r="BR4" s="1575" t="s">
        <v>60</v>
      </c>
      <c r="BS4" s="1575" t="s">
        <v>61</v>
      </c>
      <c r="BT4" s="1575" t="s">
        <v>62</v>
      </c>
      <c r="BU4" s="1694" t="s">
        <v>63</v>
      </c>
      <c r="BV4" s="1694" t="s">
        <v>1822</v>
      </c>
      <c r="BW4" s="1694" t="s">
        <v>64</v>
      </c>
      <c r="BX4" s="1694" t="s">
        <v>157</v>
      </c>
      <c r="BY4" s="1694" t="s">
        <v>218</v>
      </c>
      <c r="BZ4" s="1694" t="s">
        <v>1719</v>
      </c>
      <c r="CB4" s="1575" t="s">
        <v>59</v>
      </c>
      <c r="CC4" s="1575" t="s">
        <v>60</v>
      </c>
      <c r="CD4" s="1575" t="s">
        <v>61</v>
      </c>
      <c r="CE4" s="1575" t="s">
        <v>62</v>
      </c>
      <c r="CF4" s="1694" t="s">
        <v>63</v>
      </c>
      <c r="CG4" s="1694" t="s">
        <v>1822</v>
      </c>
      <c r="CH4" s="1694" t="s">
        <v>64</v>
      </c>
      <c r="CI4" s="1694" t="s">
        <v>157</v>
      </c>
      <c r="CJ4" s="1694" t="s">
        <v>218</v>
      </c>
      <c r="CK4" s="1694" t="s">
        <v>1719</v>
      </c>
      <c r="CM4" s="1575" t="s">
        <v>59</v>
      </c>
      <c r="CN4" s="1575" t="s">
        <v>60</v>
      </c>
      <c r="CO4" s="1575" t="s">
        <v>61</v>
      </c>
      <c r="CP4" s="1575" t="s">
        <v>62</v>
      </c>
      <c r="CQ4" s="1694" t="s">
        <v>63</v>
      </c>
      <c r="CR4" s="1694" t="s">
        <v>1822</v>
      </c>
      <c r="CS4" s="1694" t="s">
        <v>64</v>
      </c>
      <c r="CT4" s="1694" t="s">
        <v>157</v>
      </c>
      <c r="CU4" s="1694" t="s">
        <v>218</v>
      </c>
      <c r="CV4" s="1694" t="s">
        <v>1719</v>
      </c>
      <c r="CX4" s="1575" t="s">
        <v>59</v>
      </c>
      <c r="CY4" s="1575" t="s">
        <v>60</v>
      </c>
      <c r="CZ4" s="1575" t="s">
        <v>61</v>
      </c>
      <c r="DA4" s="1575" t="s">
        <v>62</v>
      </c>
      <c r="DB4" s="1694" t="s">
        <v>63</v>
      </c>
      <c r="DC4" s="1694" t="s">
        <v>1822</v>
      </c>
      <c r="DD4" s="1694" t="s">
        <v>64</v>
      </c>
      <c r="DE4" s="1694" t="s">
        <v>157</v>
      </c>
      <c r="DF4" s="1694" t="s">
        <v>218</v>
      </c>
      <c r="DG4" s="1694" t="s">
        <v>1719</v>
      </c>
      <c r="DI4" s="1575" t="s">
        <v>59</v>
      </c>
      <c r="DJ4" s="1575" t="s">
        <v>60</v>
      </c>
      <c r="DK4" s="1575" t="s">
        <v>61</v>
      </c>
      <c r="DL4" s="1575" t="s">
        <v>62</v>
      </c>
      <c r="DM4" s="1694" t="s">
        <v>63</v>
      </c>
      <c r="DN4" s="1694" t="s">
        <v>1822</v>
      </c>
      <c r="DO4" s="1694" t="s">
        <v>64</v>
      </c>
      <c r="DP4" s="1694" t="s">
        <v>157</v>
      </c>
      <c r="DQ4" s="1694" t="s">
        <v>218</v>
      </c>
      <c r="DR4" s="1694" t="s">
        <v>1719</v>
      </c>
      <c r="DT4" s="1575" t="s">
        <v>59</v>
      </c>
      <c r="DU4" s="1575" t="s">
        <v>60</v>
      </c>
      <c r="DV4" s="1575" t="s">
        <v>61</v>
      </c>
      <c r="DW4" s="1575" t="s">
        <v>62</v>
      </c>
      <c r="DX4" s="1694" t="s">
        <v>63</v>
      </c>
      <c r="DY4" s="1694" t="s">
        <v>1822</v>
      </c>
      <c r="DZ4" s="1694" t="s">
        <v>64</v>
      </c>
      <c r="EA4" s="1694" t="s">
        <v>157</v>
      </c>
      <c r="EB4" s="1694" t="s">
        <v>218</v>
      </c>
      <c r="EC4" s="1694" t="s">
        <v>1719</v>
      </c>
    </row>
    <row r="5" spans="1:135" ht="13.8" thickBot="1">
      <c r="B5" s="1695" t="s">
        <v>1823</v>
      </c>
      <c r="C5" s="1696">
        <v>0</v>
      </c>
      <c r="D5" s="1696">
        <v>0.1</v>
      </c>
      <c r="E5" s="1696">
        <v>0.2</v>
      </c>
      <c r="F5" s="1697">
        <v>0.5</v>
      </c>
      <c r="G5" s="1698">
        <v>0.75</v>
      </c>
      <c r="H5" s="1698">
        <v>0.85</v>
      </c>
      <c r="I5" s="1698">
        <v>1</v>
      </c>
      <c r="J5" s="1699">
        <v>1.5</v>
      </c>
      <c r="K5" s="1333" t="s">
        <v>1653</v>
      </c>
      <c r="L5" s="1534" t="s">
        <v>144</v>
      </c>
      <c r="N5" s="1696">
        <v>0</v>
      </c>
      <c r="O5" s="1696">
        <v>0.1</v>
      </c>
      <c r="P5" s="1696">
        <v>0.2</v>
      </c>
      <c r="Q5" s="1697">
        <v>0.5</v>
      </c>
      <c r="R5" s="1698">
        <v>0.75</v>
      </c>
      <c r="S5" s="1698">
        <v>0.85</v>
      </c>
      <c r="T5" s="1698">
        <v>1</v>
      </c>
      <c r="U5" s="1699">
        <v>1.5</v>
      </c>
      <c r="V5" s="1333" t="s">
        <v>1653</v>
      </c>
      <c r="W5" s="1534" t="s">
        <v>144</v>
      </c>
      <c r="Y5" s="1696">
        <v>0</v>
      </c>
      <c r="Z5" s="1696">
        <v>0.1</v>
      </c>
      <c r="AA5" s="1696">
        <v>0.2</v>
      </c>
      <c r="AB5" s="1697">
        <v>0.5</v>
      </c>
      <c r="AC5" s="1698">
        <v>0.75</v>
      </c>
      <c r="AD5" s="1698">
        <v>0.85</v>
      </c>
      <c r="AE5" s="1698">
        <v>1</v>
      </c>
      <c r="AF5" s="1699">
        <v>1.5</v>
      </c>
      <c r="AG5" s="1333" t="s">
        <v>1653</v>
      </c>
      <c r="AH5" s="1534" t="s">
        <v>144</v>
      </c>
      <c r="AJ5" s="1696">
        <v>0</v>
      </c>
      <c r="AK5" s="1696">
        <v>0.1</v>
      </c>
      <c r="AL5" s="1696">
        <v>0.2</v>
      </c>
      <c r="AM5" s="1697">
        <v>0.5</v>
      </c>
      <c r="AN5" s="1698">
        <v>0.75</v>
      </c>
      <c r="AO5" s="1698">
        <v>0.85</v>
      </c>
      <c r="AP5" s="1698">
        <v>1</v>
      </c>
      <c r="AQ5" s="1699">
        <v>1.5</v>
      </c>
      <c r="AR5" s="1333" t="s">
        <v>1653</v>
      </c>
      <c r="AS5" s="1534" t="s">
        <v>144</v>
      </c>
      <c r="AU5" s="1696">
        <v>0</v>
      </c>
      <c r="AV5" s="1696">
        <v>0.1</v>
      </c>
      <c r="AW5" s="1696">
        <v>0.2</v>
      </c>
      <c r="AX5" s="1697">
        <v>0.5</v>
      </c>
      <c r="AY5" s="1698">
        <v>0.75</v>
      </c>
      <c r="AZ5" s="1698">
        <v>0.85</v>
      </c>
      <c r="BA5" s="1698">
        <v>1</v>
      </c>
      <c r="BB5" s="1699">
        <v>1.5</v>
      </c>
      <c r="BC5" s="1333" t="s">
        <v>1653</v>
      </c>
      <c r="BD5" s="1534" t="s">
        <v>144</v>
      </c>
      <c r="BF5" s="1696">
        <v>0</v>
      </c>
      <c r="BG5" s="1696">
        <v>0.1</v>
      </c>
      <c r="BH5" s="1696">
        <v>0.2</v>
      </c>
      <c r="BI5" s="1697">
        <v>0.5</v>
      </c>
      <c r="BJ5" s="1698">
        <v>0.75</v>
      </c>
      <c r="BK5" s="1698">
        <v>0.85</v>
      </c>
      <c r="BL5" s="1698">
        <v>1</v>
      </c>
      <c r="BM5" s="1699">
        <v>1.5</v>
      </c>
      <c r="BN5" s="1333" t="s">
        <v>1653</v>
      </c>
      <c r="BO5" s="1534" t="s">
        <v>144</v>
      </c>
      <c r="BQ5" s="1696">
        <v>0</v>
      </c>
      <c r="BR5" s="1696">
        <v>0.1</v>
      </c>
      <c r="BS5" s="1696">
        <v>0.2</v>
      </c>
      <c r="BT5" s="1697">
        <v>0.5</v>
      </c>
      <c r="BU5" s="1698">
        <v>0.75</v>
      </c>
      <c r="BV5" s="1698">
        <v>0.85</v>
      </c>
      <c r="BW5" s="1698">
        <v>1</v>
      </c>
      <c r="BX5" s="1699">
        <v>1.5</v>
      </c>
      <c r="BY5" s="1333" t="s">
        <v>1653</v>
      </c>
      <c r="BZ5" s="1534" t="s">
        <v>144</v>
      </c>
      <c r="CB5" s="1696">
        <v>0</v>
      </c>
      <c r="CC5" s="1696">
        <v>0.1</v>
      </c>
      <c r="CD5" s="1696">
        <v>0.2</v>
      </c>
      <c r="CE5" s="1697">
        <v>0.5</v>
      </c>
      <c r="CF5" s="1698">
        <v>0.75</v>
      </c>
      <c r="CG5" s="1698">
        <v>0.85</v>
      </c>
      <c r="CH5" s="1698">
        <v>1</v>
      </c>
      <c r="CI5" s="1699">
        <v>1.5</v>
      </c>
      <c r="CJ5" s="1333" t="s">
        <v>1653</v>
      </c>
      <c r="CK5" s="1534" t="s">
        <v>144</v>
      </c>
      <c r="CM5" s="1696">
        <v>0</v>
      </c>
      <c r="CN5" s="1696">
        <v>0.1</v>
      </c>
      <c r="CO5" s="1696">
        <v>0.2</v>
      </c>
      <c r="CP5" s="1697">
        <v>0.5</v>
      </c>
      <c r="CQ5" s="1698">
        <v>0.75</v>
      </c>
      <c r="CR5" s="1698">
        <v>0.85</v>
      </c>
      <c r="CS5" s="1698">
        <v>1</v>
      </c>
      <c r="CT5" s="1699">
        <v>1.5</v>
      </c>
      <c r="CU5" s="1333" t="s">
        <v>1653</v>
      </c>
      <c r="CV5" s="1534" t="s">
        <v>144</v>
      </c>
      <c r="CX5" s="1696">
        <v>0</v>
      </c>
      <c r="CY5" s="1696">
        <v>0.1</v>
      </c>
      <c r="CZ5" s="1696">
        <v>0.2</v>
      </c>
      <c r="DA5" s="1697">
        <v>0.5</v>
      </c>
      <c r="DB5" s="1698">
        <v>0.75</v>
      </c>
      <c r="DC5" s="1698">
        <v>0.85</v>
      </c>
      <c r="DD5" s="1698">
        <v>1</v>
      </c>
      <c r="DE5" s="1699">
        <v>1.5</v>
      </c>
      <c r="DF5" s="1333" t="s">
        <v>1653</v>
      </c>
      <c r="DG5" s="1534" t="s">
        <v>144</v>
      </c>
      <c r="DI5" s="1696">
        <v>0</v>
      </c>
      <c r="DJ5" s="1696">
        <v>0.1</v>
      </c>
      <c r="DK5" s="1696">
        <v>0.2</v>
      </c>
      <c r="DL5" s="1697">
        <v>0.5</v>
      </c>
      <c r="DM5" s="1698">
        <v>0.75</v>
      </c>
      <c r="DN5" s="1698">
        <v>0.85</v>
      </c>
      <c r="DO5" s="1698">
        <v>1</v>
      </c>
      <c r="DP5" s="1699">
        <v>1.5</v>
      </c>
      <c r="DQ5" s="1333" t="s">
        <v>1653</v>
      </c>
      <c r="DR5" s="1534" t="s">
        <v>144</v>
      </c>
      <c r="DT5" s="1696">
        <v>0</v>
      </c>
      <c r="DU5" s="1696">
        <v>0.1</v>
      </c>
      <c r="DV5" s="1696">
        <v>0.2</v>
      </c>
      <c r="DW5" s="1697">
        <v>0.5</v>
      </c>
      <c r="DX5" s="1698">
        <v>0.75</v>
      </c>
      <c r="DY5" s="1698">
        <v>0.85</v>
      </c>
      <c r="DZ5" s="1698">
        <v>1</v>
      </c>
      <c r="EA5" s="1699">
        <v>1.5</v>
      </c>
      <c r="EB5" s="1333" t="s">
        <v>1653</v>
      </c>
      <c r="EC5" s="1534" t="s">
        <v>144</v>
      </c>
    </row>
    <row r="6" spans="1:135" ht="14.25" customHeight="1">
      <c r="A6" s="1575">
        <v>1</v>
      </c>
      <c r="B6" s="1327" t="s">
        <v>1824</v>
      </c>
      <c r="C6" s="1700">
        <v>166054</v>
      </c>
      <c r="D6" s="1700">
        <v>0</v>
      </c>
      <c r="E6" s="1700">
        <v>0</v>
      </c>
      <c r="F6" s="1700">
        <v>0</v>
      </c>
      <c r="G6" s="1700">
        <v>0</v>
      </c>
      <c r="H6" s="1700">
        <v>0</v>
      </c>
      <c r="I6" s="1700">
        <v>0</v>
      </c>
      <c r="J6" s="1700">
        <v>0</v>
      </c>
      <c r="K6" s="1700">
        <v>0</v>
      </c>
      <c r="L6" s="1700">
        <v>166054</v>
      </c>
      <c r="N6" s="1700">
        <v>217927</v>
      </c>
      <c r="O6" s="1700">
        <v>0</v>
      </c>
      <c r="P6" s="1700">
        <v>0</v>
      </c>
      <c r="Q6" s="1700">
        <v>0</v>
      </c>
      <c r="R6" s="1700">
        <v>0</v>
      </c>
      <c r="S6" s="1700">
        <v>0</v>
      </c>
      <c r="T6" s="1700">
        <v>0</v>
      </c>
      <c r="U6" s="1700">
        <v>0</v>
      </c>
      <c r="V6" s="1700">
        <v>0</v>
      </c>
      <c r="W6" s="1700">
        <v>217927</v>
      </c>
      <c r="Y6" s="1700">
        <v>196946</v>
      </c>
      <c r="Z6" s="1700">
        <v>0</v>
      </c>
      <c r="AA6" s="1700">
        <v>0</v>
      </c>
      <c r="AB6" s="1700">
        <v>0</v>
      </c>
      <c r="AC6" s="1700">
        <v>0</v>
      </c>
      <c r="AD6" s="1700">
        <v>0</v>
      </c>
      <c r="AE6" s="1700">
        <v>0</v>
      </c>
      <c r="AF6" s="1700">
        <v>0</v>
      </c>
      <c r="AG6" s="1700">
        <v>0</v>
      </c>
      <c r="AH6" s="1700">
        <v>196946</v>
      </c>
      <c r="AJ6" s="1700">
        <v>247046</v>
      </c>
      <c r="AK6" s="1700">
        <v>0</v>
      </c>
      <c r="AL6" s="1700">
        <v>0</v>
      </c>
      <c r="AM6" s="1700">
        <v>0</v>
      </c>
      <c r="AN6" s="1700">
        <v>0</v>
      </c>
      <c r="AO6" s="1700">
        <v>0</v>
      </c>
      <c r="AP6" s="1700">
        <v>0</v>
      </c>
      <c r="AQ6" s="1700">
        <v>0</v>
      </c>
      <c r="AR6" s="1700">
        <v>0</v>
      </c>
      <c r="AS6" s="1700">
        <v>247046</v>
      </c>
      <c r="AU6" s="1700">
        <v>146091</v>
      </c>
      <c r="AV6" s="1700">
        <v>0</v>
      </c>
      <c r="AW6" s="1700">
        <v>3</v>
      </c>
      <c r="AX6" s="1700">
        <v>0</v>
      </c>
      <c r="AY6" s="1700">
        <v>0</v>
      </c>
      <c r="AZ6" s="1700">
        <v>0</v>
      </c>
      <c r="BA6" s="1700">
        <v>0</v>
      </c>
      <c r="BB6" s="1700">
        <v>0</v>
      </c>
      <c r="BC6" s="1700">
        <v>0</v>
      </c>
      <c r="BD6" s="1700">
        <v>146094</v>
      </c>
      <c r="BF6" s="1700">
        <v>131996</v>
      </c>
      <c r="BG6" s="1700">
        <v>0</v>
      </c>
      <c r="BH6" s="1700">
        <v>0</v>
      </c>
      <c r="BI6" s="1700">
        <v>0</v>
      </c>
      <c r="BJ6" s="1700">
        <v>0</v>
      </c>
      <c r="BK6" s="1700">
        <v>0</v>
      </c>
      <c r="BL6" s="1700">
        <v>0</v>
      </c>
      <c r="BM6" s="1700">
        <v>0</v>
      </c>
      <c r="BN6" s="1700">
        <v>0</v>
      </c>
      <c r="BO6" s="1700">
        <v>131996</v>
      </c>
      <c r="BQ6" s="1700">
        <v>126107</v>
      </c>
      <c r="BR6" s="1700">
        <v>0</v>
      </c>
      <c r="BS6" s="1700">
        <v>2</v>
      </c>
      <c r="BT6" s="1342">
        <v>0</v>
      </c>
      <c r="BU6" s="1700">
        <v>0</v>
      </c>
      <c r="BV6" s="1700">
        <v>0</v>
      </c>
      <c r="BW6" s="1700">
        <v>0</v>
      </c>
      <c r="BX6" s="1342">
        <v>0</v>
      </c>
      <c r="BY6" s="1342">
        <v>0</v>
      </c>
      <c r="BZ6" s="1700">
        <v>126109</v>
      </c>
      <c r="CB6" s="1700">
        <v>147981</v>
      </c>
      <c r="CC6" s="1700">
        <v>0</v>
      </c>
      <c r="CD6" s="1700">
        <v>2</v>
      </c>
      <c r="CE6" s="1342">
        <v>0</v>
      </c>
      <c r="CF6" s="1700">
        <v>0</v>
      </c>
      <c r="CG6" s="1700">
        <v>0</v>
      </c>
      <c r="CH6" s="1700">
        <v>0</v>
      </c>
      <c r="CI6" s="1342">
        <v>0</v>
      </c>
      <c r="CJ6" s="1342">
        <v>0</v>
      </c>
      <c r="CK6" s="1700">
        <v>147983</v>
      </c>
      <c r="CM6" s="1700">
        <v>118875</v>
      </c>
      <c r="CN6" s="1700">
        <v>0</v>
      </c>
      <c r="CO6" s="1700">
        <v>4</v>
      </c>
      <c r="CP6" s="1342">
        <v>0</v>
      </c>
      <c r="CQ6" s="1700">
        <v>0</v>
      </c>
      <c r="CR6" s="1700">
        <v>0</v>
      </c>
      <c r="CS6" s="1700">
        <v>0</v>
      </c>
      <c r="CT6" s="1342">
        <v>0</v>
      </c>
      <c r="CU6" s="1342">
        <v>0</v>
      </c>
      <c r="CV6" s="1700">
        <v>118879</v>
      </c>
      <c r="CX6" s="1700">
        <v>135736</v>
      </c>
      <c r="CY6" s="1700">
        <v>0</v>
      </c>
      <c r="CZ6" s="1700">
        <v>1</v>
      </c>
      <c r="DA6" s="1342">
        <v>0</v>
      </c>
      <c r="DB6" s="1700">
        <v>0</v>
      </c>
      <c r="DC6" s="1700">
        <v>0</v>
      </c>
      <c r="DD6" s="1700">
        <v>0</v>
      </c>
      <c r="DE6" s="1342">
        <v>0</v>
      </c>
      <c r="DF6" s="1342">
        <v>0</v>
      </c>
      <c r="DG6" s="1700">
        <v>135737</v>
      </c>
      <c r="DI6" s="1700">
        <v>188730</v>
      </c>
      <c r="DJ6" s="1700">
        <v>0</v>
      </c>
      <c r="DK6" s="1700">
        <v>0</v>
      </c>
      <c r="DL6" s="1342">
        <v>0</v>
      </c>
      <c r="DM6" s="1700">
        <v>0</v>
      </c>
      <c r="DN6" s="1700">
        <v>0</v>
      </c>
      <c r="DO6" s="1700">
        <v>0</v>
      </c>
      <c r="DP6" s="1342">
        <v>0</v>
      </c>
      <c r="DQ6" s="1342">
        <v>0</v>
      </c>
      <c r="DR6" s="1700">
        <v>188730</v>
      </c>
      <c r="DT6" s="1700">
        <v>285003</v>
      </c>
      <c r="DU6" s="1700">
        <v>0</v>
      </c>
      <c r="DV6" s="1700">
        <v>0</v>
      </c>
      <c r="DW6" s="1342">
        <v>0</v>
      </c>
      <c r="DX6" s="1700">
        <v>0</v>
      </c>
      <c r="DY6" s="1700">
        <v>0</v>
      </c>
      <c r="DZ6" s="1700">
        <v>0</v>
      </c>
      <c r="EA6" s="1342">
        <v>0</v>
      </c>
      <c r="EB6" s="1342">
        <v>0</v>
      </c>
      <c r="EC6" s="1700">
        <v>285003</v>
      </c>
    </row>
    <row r="7" spans="1:135" ht="14.25" customHeight="1">
      <c r="A7" s="1575">
        <v>2</v>
      </c>
      <c r="B7" s="1663" t="s">
        <v>1678</v>
      </c>
      <c r="C7" s="1342">
        <v>0</v>
      </c>
      <c r="D7" s="1342">
        <v>0</v>
      </c>
      <c r="E7" s="1342">
        <v>0</v>
      </c>
      <c r="F7" s="1342">
        <v>0</v>
      </c>
      <c r="G7" s="1342">
        <v>0</v>
      </c>
      <c r="H7" s="1342">
        <v>61</v>
      </c>
      <c r="I7" s="1342">
        <v>8</v>
      </c>
      <c r="J7" s="1342">
        <v>0</v>
      </c>
      <c r="K7" s="1342">
        <v>0</v>
      </c>
      <c r="L7" s="1342">
        <v>69</v>
      </c>
      <c r="N7" s="1342">
        <v>0</v>
      </c>
      <c r="O7" s="1342">
        <v>0</v>
      </c>
      <c r="P7" s="1342">
        <v>0</v>
      </c>
      <c r="Q7" s="1342">
        <v>0</v>
      </c>
      <c r="R7" s="1342">
        <v>0</v>
      </c>
      <c r="S7" s="1342">
        <v>63</v>
      </c>
      <c r="T7" s="1342">
        <v>38</v>
      </c>
      <c r="U7" s="1342">
        <v>0</v>
      </c>
      <c r="V7" s="1342">
        <v>0</v>
      </c>
      <c r="W7" s="1342">
        <v>101</v>
      </c>
      <c r="Y7" s="1342">
        <v>0</v>
      </c>
      <c r="Z7" s="1342">
        <v>0</v>
      </c>
      <c r="AA7" s="1342">
        <v>0</v>
      </c>
      <c r="AB7" s="1342">
        <v>0</v>
      </c>
      <c r="AC7" s="1342">
        <v>0</v>
      </c>
      <c r="AD7" s="1342">
        <v>27</v>
      </c>
      <c r="AE7" s="1342">
        <v>21</v>
      </c>
      <c r="AF7" s="1342">
        <v>0</v>
      </c>
      <c r="AG7" s="1342">
        <v>0</v>
      </c>
      <c r="AH7" s="1342">
        <v>48</v>
      </c>
      <c r="AJ7" s="1342">
        <v>0</v>
      </c>
      <c r="AK7" s="1342">
        <v>0</v>
      </c>
      <c r="AL7" s="1342">
        <v>0</v>
      </c>
      <c r="AM7" s="1342">
        <v>0</v>
      </c>
      <c r="AN7" s="1342">
        <v>0</v>
      </c>
      <c r="AO7" s="1342">
        <v>129</v>
      </c>
      <c r="AP7" s="1342">
        <v>82</v>
      </c>
      <c r="AQ7" s="1342">
        <v>0</v>
      </c>
      <c r="AR7" s="1342">
        <v>0</v>
      </c>
      <c r="AS7" s="1342">
        <v>211</v>
      </c>
      <c r="AU7" s="1342">
        <v>0</v>
      </c>
      <c r="AV7" s="1342">
        <v>0</v>
      </c>
      <c r="AW7" s="1342">
        <v>0</v>
      </c>
      <c r="AX7" s="1342">
        <v>0</v>
      </c>
      <c r="AY7" s="1342">
        <v>0</v>
      </c>
      <c r="AZ7" s="1342">
        <v>123</v>
      </c>
      <c r="BA7" s="1342">
        <v>6</v>
      </c>
      <c r="BB7" s="1342">
        <v>0</v>
      </c>
      <c r="BC7" s="1342">
        <v>0</v>
      </c>
      <c r="BD7" s="1342">
        <v>129</v>
      </c>
      <c r="BF7" s="1342">
        <v>0</v>
      </c>
      <c r="BG7" s="1342">
        <v>0</v>
      </c>
      <c r="BH7" s="1342">
        <v>0</v>
      </c>
      <c r="BI7" s="1342">
        <v>0</v>
      </c>
      <c r="BJ7" s="1342">
        <v>0</v>
      </c>
      <c r="BK7" s="1342">
        <v>115</v>
      </c>
      <c r="BL7" s="1342">
        <v>7</v>
      </c>
      <c r="BM7" s="1342">
        <v>0</v>
      </c>
      <c r="BN7" s="1342">
        <v>0</v>
      </c>
      <c r="BO7" s="1342">
        <v>122</v>
      </c>
      <c r="BQ7" s="1342">
        <v>0</v>
      </c>
      <c r="BR7" s="1342">
        <v>0</v>
      </c>
      <c r="BS7" s="1342">
        <v>0</v>
      </c>
      <c r="BT7" s="1342">
        <v>0</v>
      </c>
      <c r="BU7" s="1342">
        <v>0</v>
      </c>
      <c r="BV7" s="1342">
        <v>40</v>
      </c>
      <c r="BW7" s="1342">
        <v>4</v>
      </c>
      <c r="BX7" s="1342">
        <v>0</v>
      </c>
      <c r="BY7" s="1342">
        <v>0</v>
      </c>
      <c r="BZ7" s="1342">
        <v>44</v>
      </c>
      <c r="CB7" s="1342">
        <v>0</v>
      </c>
      <c r="CC7" s="1342">
        <v>0</v>
      </c>
      <c r="CD7" s="1342">
        <v>0</v>
      </c>
      <c r="CE7" s="1342">
        <v>0</v>
      </c>
      <c r="CF7" s="1342">
        <v>0</v>
      </c>
      <c r="CG7" s="1342">
        <v>40</v>
      </c>
      <c r="CH7" s="1342">
        <v>4</v>
      </c>
      <c r="CI7" s="1342">
        <v>0</v>
      </c>
      <c r="CJ7" s="1342">
        <v>0</v>
      </c>
      <c r="CK7" s="1342">
        <v>44</v>
      </c>
      <c r="CM7" s="1342">
        <v>0</v>
      </c>
      <c r="CN7" s="1342">
        <v>0</v>
      </c>
      <c r="CO7" s="1342">
        <v>0</v>
      </c>
      <c r="CP7" s="1342">
        <v>0</v>
      </c>
      <c r="CQ7" s="1342">
        <v>0</v>
      </c>
      <c r="CR7" s="1342">
        <v>21</v>
      </c>
      <c r="CS7" s="1342">
        <v>4</v>
      </c>
      <c r="CT7" s="1342">
        <v>0</v>
      </c>
      <c r="CU7" s="1342">
        <v>0</v>
      </c>
      <c r="CV7" s="1342">
        <v>25</v>
      </c>
      <c r="CX7" s="1342">
        <v>0</v>
      </c>
      <c r="CY7" s="1342">
        <v>0</v>
      </c>
      <c r="CZ7" s="1342">
        <v>0</v>
      </c>
      <c r="DA7" s="1342">
        <v>0</v>
      </c>
      <c r="DB7" s="1342">
        <v>0</v>
      </c>
      <c r="DC7" s="1342">
        <v>49</v>
      </c>
      <c r="DD7" s="1342">
        <v>20</v>
      </c>
      <c r="DE7" s="1342">
        <v>0</v>
      </c>
      <c r="DF7" s="1342">
        <v>0</v>
      </c>
      <c r="DG7" s="1342">
        <v>69</v>
      </c>
      <c r="DI7" s="1342">
        <v>0</v>
      </c>
      <c r="DJ7" s="1342">
        <v>0</v>
      </c>
      <c r="DK7" s="1342">
        <v>2</v>
      </c>
      <c r="DL7" s="1342">
        <v>0</v>
      </c>
      <c r="DM7" s="1342">
        <v>0</v>
      </c>
      <c r="DN7" s="1342">
        <v>36</v>
      </c>
      <c r="DO7" s="1342">
        <v>5</v>
      </c>
      <c r="DP7" s="1342">
        <v>0</v>
      </c>
      <c r="DQ7" s="1342">
        <v>0</v>
      </c>
      <c r="DR7" s="1342">
        <v>43</v>
      </c>
      <c r="DT7" s="1342">
        <v>0</v>
      </c>
      <c r="DU7" s="1342">
        <v>0</v>
      </c>
      <c r="DV7" s="1342">
        <v>0</v>
      </c>
      <c r="DW7" s="1342">
        <v>0</v>
      </c>
      <c r="DX7" s="1342">
        <v>0</v>
      </c>
      <c r="DY7" s="1342">
        <v>66</v>
      </c>
      <c r="DZ7" s="1342">
        <v>0</v>
      </c>
      <c r="EA7" s="1342">
        <v>0</v>
      </c>
      <c r="EB7" s="1342">
        <v>0</v>
      </c>
      <c r="EC7" s="1342">
        <v>66</v>
      </c>
    </row>
    <row r="8" spans="1:135" ht="14.25" customHeight="1">
      <c r="A8" s="1575">
        <v>3</v>
      </c>
      <c r="B8" s="1663" t="s">
        <v>1679</v>
      </c>
      <c r="C8" s="1342">
        <v>2000</v>
      </c>
      <c r="D8" s="1342">
        <v>0</v>
      </c>
      <c r="E8" s="1342">
        <v>0</v>
      </c>
      <c r="F8" s="1342">
        <v>0</v>
      </c>
      <c r="G8" s="1342">
        <v>0</v>
      </c>
      <c r="H8" s="1342">
        <v>0</v>
      </c>
      <c r="I8" s="1342">
        <v>0</v>
      </c>
      <c r="J8" s="1342">
        <v>0</v>
      </c>
      <c r="K8" s="1342">
        <v>0</v>
      </c>
      <c r="L8" s="1342">
        <v>2000</v>
      </c>
      <c r="N8" s="1342">
        <v>0</v>
      </c>
      <c r="O8" s="1342">
        <v>0</v>
      </c>
      <c r="P8" s="1342">
        <v>0</v>
      </c>
      <c r="Q8" s="1342">
        <v>0</v>
      </c>
      <c r="R8" s="1342">
        <v>0</v>
      </c>
      <c r="S8" s="1342">
        <v>0</v>
      </c>
      <c r="T8" s="1342">
        <v>0</v>
      </c>
      <c r="U8" s="1342">
        <v>0</v>
      </c>
      <c r="V8" s="1342">
        <v>0</v>
      </c>
      <c r="W8" s="1342">
        <v>0</v>
      </c>
      <c r="Y8" s="1342">
        <v>0</v>
      </c>
      <c r="Z8" s="1342">
        <v>0</v>
      </c>
      <c r="AA8" s="1342">
        <v>0</v>
      </c>
      <c r="AB8" s="1342">
        <v>0</v>
      </c>
      <c r="AC8" s="1342">
        <v>0</v>
      </c>
      <c r="AD8" s="1342">
        <v>0</v>
      </c>
      <c r="AE8" s="1342">
        <v>0</v>
      </c>
      <c r="AF8" s="1342">
        <v>0</v>
      </c>
      <c r="AG8" s="1342">
        <v>0</v>
      </c>
      <c r="AH8" s="1342">
        <v>0</v>
      </c>
      <c r="AJ8" s="1342">
        <v>0</v>
      </c>
      <c r="AK8" s="1342">
        <v>0</v>
      </c>
      <c r="AL8" s="1342">
        <v>0</v>
      </c>
      <c r="AM8" s="1342">
        <v>0</v>
      </c>
      <c r="AN8" s="1342">
        <v>0</v>
      </c>
      <c r="AO8" s="1342">
        <v>0</v>
      </c>
      <c r="AP8" s="1342">
        <v>0</v>
      </c>
      <c r="AQ8" s="1342">
        <v>0</v>
      </c>
      <c r="AR8" s="1342">
        <v>0</v>
      </c>
      <c r="AS8" s="1342">
        <v>0</v>
      </c>
      <c r="AU8" s="1342">
        <v>1000</v>
      </c>
      <c r="AV8" s="1342">
        <v>0</v>
      </c>
      <c r="AW8" s="1342">
        <v>0</v>
      </c>
      <c r="AX8" s="1342">
        <v>0</v>
      </c>
      <c r="AY8" s="1342">
        <v>0</v>
      </c>
      <c r="AZ8" s="1342">
        <v>0</v>
      </c>
      <c r="BA8" s="1342">
        <v>0</v>
      </c>
      <c r="BB8" s="1342">
        <v>0</v>
      </c>
      <c r="BC8" s="1342">
        <v>0</v>
      </c>
      <c r="BD8" s="1342">
        <v>1000</v>
      </c>
      <c r="BF8" s="1342">
        <v>6000</v>
      </c>
      <c r="BG8" s="1342">
        <v>0</v>
      </c>
      <c r="BH8" s="1342">
        <v>0</v>
      </c>
      <c r="BI8" s="1342">
        <v>0</v>
      </c>
      <c r="BJ8" s="1342">
        <v>0</v>
      </c>
      <c r="BK8" s="1342">
        <v>0</v>
      </c>
      <c r="BL8" s="1342">
        <v>0</v>
      </c>
      <c r="BM8" s="1342">
        <v>0</v>
      </c>
      <c r="BN8" s="1342">
        <v>0</v>
      </c>
      <c r="BO8" s="1342">
        <v>6000</v>
      </c>
      <c r="BQ8" s="1342">
        <v>0</v>
      </c>
      <c r="BR8" s="1342">
        <v>0</v>
      </c>
      <c r="BS8" s="1342">
        <v>0</v>
      </c>
      <c r="BT8" s="1342">
        <v>0</v>
      </c>
      <c r="BU8" s="1342">
        <v>0</v>
      </c>
      <c r="BV8" s="1342">
        <v>0</v>
      </c>
      <c r="BW8" s="1342">
        <v>0</v>
      </c>
      <c r="BX8" s="1342">
        <v>0</v>
      </c>
      <c r="BY8" s="1342">
        <v>0</v>
      </c>
      <c r="BZ8" s="1342">
        <v>0</v>
      </c>
      <c r="CB8" s="1342">
        <v>0</v>
      </c>
      <c r="CC8" s="1342">
        <v>0</v>
      </c>
      <c r="CD8" s="1342">
        <v>0</v>
      </c>
      <c r="CE8" s="1342">
        <v>0</v>
      </c>
      <c r="CF8" s="1342">
        <v>0</v>
      </c>
      <c r="CG8" s="1342">
        <v>0</v>
      </c>
      <c r="CH8" s="1342">
        <v>0</v>
      </c>
      <c r="CI8" s="1342">
        <v>0</v>
      </c>
      <c r="CJ8" s="1342">
        <v>0</v>
      </c>
      <c r="CK8" s="1342">
        <v>0</v>
      </c>
      <c r="CM8" s="1342">
        <v>0</v>
      </c>
      <c r="CN8" s="1342">
        <v>0</v>
      </c>
      <c r="CO8" s="1342">
        <v>0</v>
      </c>
      <c r="CP8" s="1342">
        <v>0</v>
      </c>
      <c r="CQ8" s="1342">
        <v>0</v>
      </c>
      <c r="CR8" s="1342">
        <v>0</v>
      </c>
      <c r="CS8" s="1342">
        <v>0</v>
      </c>
      <c r="CT8" s="1342">
        <v>0</v>
      </c>
      <c r="CU8" s="1342">
        <v>0</v>
      </c>
      <c r="CV8" s="1342">
        <v>0</v>
      </c>
      <c r="CX8" s="1342">
        <v>5000</v>
      </c>
      <c r="CY8" s="1342">
        <v>0</v>
      </c>
      <c r="CZ8" s="1342">
        <v>0</v>
      </c>
      <c r="DA8" s="1342">
        <v>0</v>
      </c>
      <c r="DB8" s="1342">
        <v>0</v>
      </c>
      <c r="DC8" s="1342">
        <v>0</v>
      </c>
      <c r="DD8" s="1342">
        <v>0</v>
      </c>
      <c r="DE8" s="1342">
        <v>0</v>
      </c>
      <c r="DF8" s="1342">
        <v>0</v>
      </c>
      <c r="DG8" s="1342">
        <v>5000</v>
      </c>
      <c r="DI8" s="1342">
        <v>4500</v>
      </c>
      <c r="DJ8" s="1342">
        <v>0</v>
      </c>
      <c r="DK8" s="1342">
        <v>0</v>
      </c>
      <c r="DL8" s="1342">
        <v>0</v>
      </c>
      <c r="DM8" s="1342">
        <v>0</v>
      </c>
      <c r="DN8" s="1342">
        <v>0</v>
      </c>
      <c r="DO8" s="1342">
        <v>0</v>
      </c>
      <c r="DP8" s="1342">
        <v>0</v>
      </c>
      <c r="DQ8" s="1342">
        <v>0</v>
      </c>
      <c r="DR8" s="1342">
        <v>4500</v>
      </c>
      <c r="DT8" s="1342">
        <v>2000</v>
      </c>
      <c r="DU8" s="1342">
        <v>0</v>
      </c>
      <c r="DV8" s="1342">
        <v>0</v>
      </c>
      <c r="DW8" s="1342">
        <v>0</v>
      </c>
      <c r="DX8" s="1342">
        <v>0</v>
      </c>
      <c r="DY8" s="1342">
        <v>0</v>
      </c>
      <c r="DZ8" s="1342">
        <v>0</v>
      </c>
      <c r="EA8" s="1342">
        <v>0</v>
      </c>
      <c r="EB8" s="1342">
        <v>0</v>
      </c>
      <c r="EC8" s="1342">
        <v>2000</v>
      </c>
    </row>
    <row r="9" spans="1:135" ht="14.25" customHeight="1">
      <c r="A9" s="1575">
        <v>4</v>
      </c>
      <c r="B9" s="1327" t="s">
        <v>1680</v>
      </c>
      <c r="C9" s="1342">
        <v>84198</v>
      </c>
      <c r="D9" s="1342">
        <v>0</v>
      </c>
      <c r="E9" s="1342">
        <v>1879</v>
      </c>
      <c r="F9" s="1342">
        <v>17077</v>
      </c>
      <c r="G9" s="1342">
        <v>0</v>
      </c>
      <c r="H9" s="1342">
        <v>0</v>
      </c>
      <c r="I9" s="1342">
        <v>28</v>
      </c>
      <c r="J9" s="1342">
        <v>0</v>
      </c>
      <c r="K9" s="1342">
        <v>0</v>
      </c>
      <c r="L9" s="1342">
        <v>103182</v>
      </c>
      <c r="N9" s="1342">
        <v>65270</v>
      </c>
      <c r="O9" s="1342">
        <v>0</v>
      </c>
      <c r="P9" s="1342">
        <v>2617</v>
      </c>
      <c r="Q9" s="1342">
        <v>17392</v>
      </c>
      <c r="R9" s="1342">
        <v>0</v>
      </c>
      <c r="S9" s="1342">
        <v>0</v>
      </c>
      <c r="T9" s="1342">
        <v>9</v>
      </c>
      <c r="U9" s="1342">
        <v>0</v>
      </c>
      <c r="V9" s="1342">
        <v>0</v>
      </c>
      <c r="W9" s="1342">
        <v>85288</v>
      </c>
      <c r="Y9" s="1342">
        <v>65817</v>
      </c>
      <c r="Z9" s="1342">
        <v>0</v>
      </c>
      <c r="AA9" s="1342">
        <v>1267</v>
      </c>
      <c r="AB9" s="1342">
        <v>17169</v>
      </c>
      <c r="AC9" s="1342">
        <v>0</v>
      </c>
      <c r="AD9" s="1342">
        <v>0</v>
      </c>
      <c r="AE9" s="1342">
        <v>191</v>
      </c>
      <c r="AF9" s="1342">
        <v>0</v>
      </c>
      <c r="AG9" s="1342">
        <v>0</v>
      </c>
      <c r="AH9" s="1342">
        <v>84444</v>
      </c>
      <c r="AJ9" s="1342">
        <v>88473</v>
      </c>
      <c r="AK9" s="1342">
        <v>0</v>
      </c>
      <c r="AL9" s="1342">
        <v>3051</v>
      </c>
      <c r="AM9" s="1342">
        <v>16878</v>
      </c>
      <c r="AN9" s="1342">
        <v>0</v>
      </c>
      <c r="AO9" s="1342">
        <v>0</v>
      </c>
      <c r="AP9" s="1342">
        <v>46</v>
      </c>
      <c r="AQ9" s="1342">
        <v>0</v>
      </c>
      <c r="AR9" s="1342">
        <v>0</v>
      </c>
      <c r="AS9" s="1342">
        <v>108448</v>
      </c>
      <c r="AU9" s="1342">
        <v>76038</v>
      </c>
      <c r="AV9" s="1342">
        <v>0</v>
      </c>
      <c r="AW9" s="1342">
        <v>1266</v>
      </c>
      <c r="AX9" s="1342">
        <v>15676</v>
      </c>
      <c r="AY9" s="1342">
        <v>0</v>
      </c>
      <c r="AZ9" s="1342">
        <v>0</v>
      </c>
      <c r="BA9" s="1342">
        <v>105</v>
      </c>
      <c r="BB9" s="1342">
        <v>0</v>
      </c>
      <c r="BC9" s="1342">
        <v>0</v>
      </c>
      <c r="BD9" s="1342">
        <v>93085</v>
      </c>
      <c r="BF9" s="1342">
        <v>69374</v>
      </c>
      <c r="BG9" s="1342">
        <v>0</v>
      </c>
      <c r="BH9" s="1342">
        <v>1187</v>
      </c>
      <c r="BI9" s="1342">
        <v>13681</v>
      </c>
      <c r="BJ9" s="1342">
        <v>0</v>
      </c>
      <c r="BK9" s="1342">
        <v>0</v>
      </c>
      <c r="BL9" s="1342">
        <v>12</v>
      </c>
      <c r="BM9" s="1342">
        <v>0</v>
      </c>
      <c r="BN9" s="1342">
        <v>0</v>
      </c>
      <c r="BO9" s="1342">
        <v>84254</v>
      </c>
      <c r="BQ9" s="1342">
        <v>73778</v>
      </c>
      <c r="BR9" s="1342">
        <v>0</v>
      </c>
      <c r="BS9" s="1342">
        <v>1167</v>
      </c>
      <c r="BT9" s="1342">
        <v>13438</v>
      </c>
      <c r="BU9" s="1342">
        <v>0</v>
      </c>
      <c r="BV9" s="1342">
        <v>0</v>
      </c>
      <c r="BW9" s="1342">
        <v>55</v>
      </c>
      <c r="BX9" s="1342">
        <v>0</v>
      </c>
      <c r="BY9" s="1342">
        <v>0</v>
      </c>
      <c r="BZ9" s="1342">
        <v>88438</v>
      </c>
      <c r="CB9" s="1342">
        <v>79785</v>
      </c>
      <c r="CC9" s="1342">
        <v>0</v>
      </c>
      <c r="CD9" s="1342">
        <v>880</v>
      </c>
      <c r="CE9" s="1342">
        <v>13513</v>
      </c>
      <c r="CF9" s="1342">
        <v>0</v>
      </c>
      <c r="CG9" s="1342">
        <v>0</v>
      </c>
      <c r="CH9" s="1342">
        <v>15</v>
      </c>
      <c r="CI9" s="1342">
        <v>0</v>
      </c>
      <c r="CJ9" s="1342">
        <v>0</v>
      </c>
      <c r="CK9" s="1342">
        <v>94193</v>
      </c>
      <c r="CM9" s="1342">
        <v>63211</v>
      </c>
      <c r="CN9" s="1342">
        <v>0</v>
      </c>
      <c r="CO9" s="1342">
        <v>420</v>
      </c>
      <c r="CP9" s="1342">
        <v>14508</v>
      </c>
      <c r="CQ9" s="1342">
        <v>0</v>
      </c>
      <c r="CR9" s="1342">
        <v>0</v>
      </c>
      <c r="CS9" s="1342">
        <v>14</v>
      </c>
      <c r="CT9" s="1342">
        <v>0</v>
      </c>
      <c r="CU9" s="1342">
        <v>0</v>
      </c>
      <c r="CV9" s="1342">
        <v>78153</v>
      </c>
      <c r="CX9" s="1342">
        <v>83055</v>
      </c>
      <c r="CY9" s="1342">
        <v>0</v>
      </c>
      <c r="CZ9" s="1342">
        <v>543</v>
      </c>
      <c r="DA9" s="1342">
        <v>16617</v>
      </c>
      <c r="DB9" s="1342">
        <v>0</v>
      </c>
      <c r="DC9" s="1342">
        <v>0</v>
      </c>
      <c r="DD9" s="1342">
        <v>3</v>
      </c>
      <c r="DE9" s="1342">
        <v>0</v>
      </c>
      <c r="DF9" s="1342">
        <v>0</v>
      </c>
      <c r="DG9" s="1342">
        <v>100218</v>
      </c>
      <c r="DI9" s="1342">
        <v>77736</v>
      </c>
      <c r="DJ9" s="1342">
        <v>0</v>
      </c>
      <c r="DK9" s="1342">
        <v>1097</v>
      </c>
      <c r="DL9" s="1342">
        <v>19656</v>
      </c>
      <c r="DM9" s="1342">
        <v>0</v>
      </c>
      <c r="DN9" s="1342">
        <v>0</v>
      </c>
      <c r="DO9" s="1342">
        <v>16</v>
      </c>
      <c r="DP9" s="1342">
        <v>0</v>
      </c>
      <c r="DQ9" s="1342">
        <v>0</v>
      </c>
      <c r="DR9" s="1342">
        <v>98505</v>
      </c>
      <c r="DT9" s="1342">
        <v>62632</v>
      </c>
      <c r="DU9" s="1342">
        <v>0</v>
      </c>
      <c r="DV9" s="1342">
        <v>881</v>
      </c>
      <c r="DW9" s="1342">
        <v>19692</v>
      </c>
      <c r="DX9" s="1342">
        <v>0</v>
      </c>
      <c r="DY9" s="1342">
        <v>0</v>
      </c>
      <c r="DZ9" s="1342">
        <v>9</v>
      </c>
      <c r="EA9" s="1342">
        <v>0</v>
      </c>
      <c r="EB9" s="1342">
        <v>0</v>
      </c>
      <c r="EC9" s="1342">
        <v>83214</v>
      </c>
    </row>
    <row r="10" spans="1:135" ht="14.25" customHeight="1">
      <c r="A10" s="1575">
        <v>5</v>
      </c>
      <c r="B10" s="1327" t="s">
        <v>1694</v>
      </c>
      <c r="C10" s="1342">
        <v>288728</v>
      </c>
      <c r="D10" s="1342">
        <v>0</v>
      </c>
      <c r="E10" s="1342">
        <v>0</v>
      </c>
      <c r="F10" s="1342">
        <v>0</v>
      </c>
      <c r="G10" s="1342">
        <v>0</v>
      </c>
      <c r="H10" s="1342">
        <v>16251</v>
      </c>
      <c r="I10" s="1342">
        <v>15985</v>
      </c>
      <c r="J10" s="1342">
        <v>0</v>
      </c>
      <c r="K10" s="1342">
        <v>0</v>
      </c>
      <c r="L10" s="1342">
        <v>320964</v>
      </c>
      <c r="N10" s="1342">
        <v>267713</v>
      </c>
      <c r="O10" s="1342">
        <v>0</v>
      </c>
      <c r="P10" s="1342">
        <v>0</v>
      </c>
      <c r="Q10" s="1342">
        <v>0</v>
      </c>
      <c r="R10" s="1342">
        <v>0</v>
      </c>
      <c r="S10" s="1342">
        <v>14784</v>
      </c>
      <c r="T10" s="1342">
        <v>11998</v>
      </c>
      <c r="U10" s="1342">
        <v>0</v>
      </c>
      <c r="V10" s="1342">
        <v>0</v>
      </c>
      <c r="W10" s="1342">
        <v>294495</v>
      </c>
      <c r="Y10" s="1342">
        <v>273373</v>
      </c>
      <c r="Z10" s="1342">
        <v>0</v>
      </c>
      <c r="AA10" s="1342">
        <v>0</v>
      </c>
      <c r="AB10" s="1342">
        <v>0</v>
      </c>
      <c r="AC10" s="1342">
        <v>0</v>
      </c>
      <c r="AD10" s="1342">
        <v>16536</v>
      </c>
      <c r="AE10" s="1342">
        <v>13343</v>
      </c>
      <c r="AF10" s="1342">
        <v>0</v>
      </c>
      <c r="AG10" s="1342">
        <v>0</v>
      </c>
      <c r="AH10" s="1342">
        <v>303252</v>
      </c>
      <c r="AJ10" s="1342">
        <v>259297</v>
      </c>
      <c r="AK10" s="1342">
        <v>0</v>
      </c>
      <c r="AL10" s="1342">
        <v>0</v>
      </c>
      <c r="AM10" s="1342">
        <v>0</v>
      </c>
      <c r="AN10" s="1342">
        <v>0</v>
      </c>
      <c r="AO10" s="1342">
        <v>19749</v>
      </c>
      <c r="AP10" s="1342">
        <v>17758</v>
      </c>
      <c r="AQ10" s="1342">
        <v>0</v>
      </c>
      <c r="AR10" s="1342">
        <v>0</v>
      </c>
      <c r="AS10" s="1342">
        <v>296804</v>
      </c>
      <c r="AU10" s="1342">
        <v>222366</v>
      </c>
      <c r="AV10" s="1342">
        <v>0</v>
      </c>
      <c r="AW10" s="1342">
        <v>0</v>
      </c>
      <c r="AX10" s="1342">
        <v>0</v>
      </c>
      <c r="AY10" s="1342">
        <v>0</v>
      </c>
      <c r="AZ10" s="1342">
        <v>16147</v>
      </c>
      <c r="BA10" s="1342">
        <v>15471</v>
      </c>
      <c r="BB10" s="1342">
        <v>0</v>
      </c>
      <c r="BC10" s="1342">
        <v>0</v>
      </c>
      <c r="BD10" s="1342">
        <v>253984</v>
      </c>
      <c r="BF10" s="1342">
        <v>246271</v>
      </c>
      <c r="BG10" s="1342">
        <v>0</v>
      </c>
      <c r="BH10" s="1342">
        <v>0</v>
      </c>
      <c r="BI10" s="1342">
        <v>0</v>
      </c>
      <c r="BJ10" s="1342">
        <v>0</v>
      </c>
      <c r="BK10" s="1342">
        <v>19646</v>
      </c>
      <c r="BL10" s="1342">
        <v>17349</v>
      </c>
      <c r="BM10" s="1342">
        <v>0</v>
      </c>
      <c r="BN10" s="1342">
        <v>0</v>
      </c>
      <c r="BO10" s="1342">
        <v>283266</v>
      </c>
      <c r="BQ10" s="1342">
        <v>243753</v>
      </c>
      <c r="BR10" s="1342">
        <v>0</v>
      </c>
      <c r="BS10" s="1342">
        <v>0</v>
      </c>
      <c r="BT10" s="1342">
        <v>0</v>
      </c>
      <c r="BU10" s="1342">
        <v>0</v>
      </c>
      <c r="BV10" s="1342">
        <v>18748</v>
      </c>
      <c r="BW10" s="1342">
        <v>16743</v>
      </c>
      <c r="BX10" s="1342">
        <v>0</v>
      </c>
      <c r="BY10" s="1342">
        <v>0</v>
      </c>
      <c r="BZ10" s="1342">
        <v>279244</v>
      </c>
      <c r="CB10" s="1342">
        <v>242818</v>
      </c>
      <c r="CC10" s="1342">
        <v>0</v>
      </c>
      <c r="CD10" s="1342">
        <v>0</v>
      </c>
      <c r="CE10" s="1342">
        <v>0</v>
      </c>
      <c r="CF10" s="1342">
        <v>0</v>
      </c>
      <c r="CG10" s="1342">
        <v>18201</v>
      </c>
      <c r="CH10" s="1342">
        <v>16134</v>
      </c>
      <c r="CI10" s="1342">
        <v>0</v>
      </c>
      <c r="CJ10" s="1342">
        <v>0</v>
      </c>
      <c r="CK10" s="1342">
        <v>277153</v>
      </c>
      <c r="CM10" s="1342">
        <v>231931</v>
      </c>
      <c r="CN10" s="1342">
        <v>0</v>
      </c>
      <c r="CO10" s="1342">
        <v>0</v>
      </c>
      <c r="CP10" s="1342">
        <v>0</v>
      </c>
      <c r="CQ10" s="1342">
        <v>0</v>
      </c>
      <c r="CR10" s="1342">
        <v>16581</v>
      </c>
      <c r="CS10" s="1342">
        <v>17128</v>
      </c>
      <c r="CT10" s="1342">
        <v>0</v>
      </c>
      <c r="CU10" s="1342">
        <v>0</v>
      </c>
      <c r="CV10" s="1342">
        <v>265640</v>
      </c>
      <c r="CX10" s="1342">
        <v>218936</v>
      </c>
      <c r="CY10" s="1342">
        <v>0</v>
      </c>
      <c r="CZ10" s="1342">
        <v>0</v>
      </c>
      <c r="DA10" s="1342">
        <v>0</v>
      </c>
      <c r="DB10" s="1342">
        <v>0</v>
      </c>
      <c r="DC10" s="1342">
        <v>18903</v>
      </c>
      <c r="DD10" s="1342">
        <v>14895</v>
      </c>
      <c r="DE10" s="1342">
        <v>0</v>
      </c>
      <c r="DF10" s="1342">
        <v>0</v>
      </c>
      <c r="DG10" s="1342">
        <v>252734</v>
      </c>
      <c r="DI10" s="1342">
        <v>241829</v>
      </c>
      <c r="DJ10" s="1342">
        <v>0</v>
      </c>
      <c r="DK10" s="1342">
        <v>0</v>
      </c>
      <c r="DL10" s="1342">
        <v>0</v>
      </c>
      <c r="DM10" s="1342">
        <v>0</v>
      </c>
      <c r="DN10" s="1342">
        <v>16376</v>
      </c>
      <c r="DO10" s="1342">
        <v>15982</v>
      </c>
      <c r="DP10" s="1342">
        <v>0</v>
      </c>
      <c r="DQ10" s="1342">
        <v>0</v>
      </c>
      <c r="DR10" s="1342">
        <v>274187</v>
      </c>
      <c r="DT10" s="1342">
        <v>237490</v>
      </c>
      <c r="DU10" s="1342">
        <v>0</v>
      </c>
      <c r="DV10" s="1342">
        <v>0</v>
      </c>
      <c r="DW10" s="1342">
        <v>0</v>
      </c>
      <c r="DX10" s="1342">
        <v>0</v>
      </c>
      <c r="DY10" s="1342">
        <v>18527</v>
      </c>
      <c r="DZ10" s="1342">
        <v>26068</v>
      </c>
      <c r="EA10" s="1342">
        <v>0</v>
      </c>
      <c r="EB10" s="1342">
        <v>0</v>
      </c>
      <c r="EC10" s="1342">
        <v>282085</v>
      </c>
    </row>
    <row r="11" spans="1:135" ht="14.25" customHeight="1">
      <c r="A11" s="1575">
        <v>6</v>
      </c>
      <c r="B11" s="1327" t="s">
        <v>1695</v>
      </c>
      <c r="C11" s="1342">
        <v>0</v>
      </c>
      <c r="D11" s="1342">
        <v>0</v>
      </c>
      <c r="E11" s="1342">
        <v>0</v>
      </c>
      <c r="F11" s="1342">
        <v>0</v>
      </c>
      <c r="G11" s="1342">
        <v>0</v>
      </c>
      <c r="H11" s="1342">
        <v>0</v>
      </c>
      <c r="I11" s="1342">
        <v>0</v>
      </c>
      <c r="J11" s="1342">
        <v>0</v>
      </c>
      <c r="K11" s="1342">
        <v>0</v>
      </c>
      <c r="L11" s="1342">
        <v>0</v>
      </c>
      <c r="N11" s="1342">
        <v>0</v>
      </c>
      <c r="O11" s="1342">
        <v>0</v>
      </c>
      <c r="P11" s="1342">
        <v>0</v>
      </c>
      <c r="Q11" s="1342">
        <v>0</v>
      </c>
      <c r="R11" s="1342">
        <v>0</v>
      </c>
      <c r="S11" s="1342">
        <v>0</v>
      </c>
      <c r="T11" s="1342">
        <v>0</v>
      </c>
      <c r="U11" s="1342">
        <v>0</v>
      </c>
      <c r="V11" s="1342">
        <v>0</v>
      </c>
      <c r="W11" s="1342">
        <v>0</v>
      </c>
      <c r="Y11" s="1342">
        <v>0</v>
      </c>
      <c r="Z11" s="1342">
        <v>0</v>
      </c>
      <c r="AA11" s="1342">
        <v>0</v>
      </c>
      <c r="AB11" s="1342">
        <v>0</v>
      </c>
      <c r="AC11" s="1342">
        <v>0</v>
      </c>
      <c r="AD11" s="1342">
        <v>0</v>
      </c>
      <c r="AE11" s="1342">
        <v>0</v>
      </c>
      <c r="AF11" s="1342">
        <v>0</v>
      </c>
      <c r="AG11" s="1342">
        <v>0</v>
      </c>
      <c r="AH11" s="1342">
        <v>0</v>
      </c>
      <c r="AJ11" s="1342">
        <v>0</v>
      </c>
      <c r="AK11" s="1342">
        <v>0</v>
      </c>
      <c r="AL11" s="1342">
        <v>0</v>
      </c>
      <c r="AM11" s="1342">
        <v>0</v>
      </c>
      <c r="AN11" s="1342">
        <v>0</v>
      </c>
      <c r="AO11" s="1342">
        <v>0</v>
      </c>
      <c r="AP11" s="1342">
        <v>0</v>
      </c>
      <c r="AQ11" s="1342">
        <v>0</v>
      </c>
      <c r="AR11" s="1342">
        <v>0</v>
      </c>
      <c r="AS11" s="1342">
        <v>0</v>
      </c>
      <c r="AU11" s="1342">
        <v>0</v>
      </c>
      <c r="AV11" s="1342">
        <v>0</v>
      </c>
      <c r="AW11" s="1342">
        <v>0</v>
      </c>
      <c r="AX11" s="1342">
        <v>0</v>
      </c>
      <c r="AY11" s="1342">
        <v>0</v>
      </c>
      <c r="AZ11" s="1342">
        <v>0</v>
      </c>
      <c r="BA11" s="1342">
        <v>0</v>
      </c>
      <c r="BB11" s="1342">
        <v>0</v>
      </c>
      <c r="BC11" s="1342">
        <v>0</v>
      </c>
      <c r="BD11" s="1342">
        <v>0</v>
      </c>
      <c r="BF11" s="1342">
        <v>0</v>
      </c>
      <c r="BG11" s="1342">
        <v>0</v>
      </c>
      <c r="BH11" s="1342">
        <v>0</v>
      </c>
      <c r="BI11" s="1342">
        <v>0</v>
      </c>
      <c r="BJ11" s="1342">
        <v>0</v>
      </c>
      <c r="BK11" s="1342">
        <v>0</v>
      </c>
      <c r="BL11" s="1342">
        <v>0</v>
      </c>
      <c r="BM11" s="1342">
        <v>0</v>
      </c>
      <c r="BN11" s="1342">
        <v>0</v>
      </c>
      <c r="BO11" s="1342">
        <v>0</v>
      </c>
      <c r="BQ11" s="1342">
        <v>0</v>
      </c>
      <c r="BR11" s="1342">
        <v>0</v>
      </c>
      <c r="BS11" s="1342">
        <v>0</v>
      </c>
      <c r="BT11" s="1342">
        <v>0</v>
      </c>
      <c r="BU11" s="1342">
        <v>0</v>
      </c>
      <c r="BV11" s="1342">
        <v>0</v>
      </c>
      <c r="BW11" s="1342">
        <v>0</v>
      </c>
      <c r="BX11" s="1342">
        <v>0</v>
      </c>
      <c r="BY11" s="1342">
        <v>0</v>
      </c>
      <c r="BZ11" s="1342">
        <v>0</v>
      </c>
      <c r="CB11" s="1342">
        <v>0</v>
      </c>
      <c r="CC11" s="1342">
        <v>0</v>
      </c>
      <c r="CD11" s="1342">
        <v>0</v>
      </c>
      <c r="CE11" s="1342">
        <v>0</v>
      </c>
      <c r="CF11" s="1342">
        <v>0</v>
      </c>
      <c r="CG11" s="1342">
        <v>0</v>
      </c>
      <c r="CH11" s="1342">
        <v>0</v>
      </c>
      <c r="CI11" s="1342">
        <v>0</v>
      </c>
      <c r="CJ11" s="1342">
        <v>0</v>
      </c>
      <c r="CK11" s="1342">
        <v>0</v>
      </c>
      <c r="CM11" s="1342">
        <v>0</v>
      </c>
      <c r="CN11" s="1342">
        <v>0</v>
      </c>
      <c r="CO11" s="1342">
        <v>0</v>
      </c>
      <c r="CP11" s="1342">
        <v>0</v>
      </c>
      <c r="CQ11" s="1342">
        <v>0</v>
      </c>
      <c r="CR11" s="1342">
        <v>0</v>
      </c>
      <c r="CS11" s="1342">
        <v>0</v>
      </c>
      <c r="CT11" s="1342">
        <v>0</v>
      </c>
      <c r="CU11" s="1342">
        <v>0</v>
      </c>
      <c r="CV11" s="1342">
        <v>0</v>
      </c>
      <c r="CX11" s="1342">
        <v>0</v>
      </c>
      <c r="CY11" s="1342">
        <v>0</v>
      </c>
      <c r="CZ11" s="1342">
        <v>0</v>
      </c>
      <c r="DA11" s="1342">
        <v>0</v>
      </c>
      <c r="DB11" s="1342">
        <v>0</v>
      </c>
      <c r="DC11" s="1342">
        <v>0</v>
      </c>
      <c r="DD11" s="1342">
        <v>0</v>
      </c>
      <c r="DE11" s="1342">
        <v>0</v>
      </c>
      <c r="DF11" s="1342">
        <v>0</v>
      </c>
      <c r="DG11" s="1342">
        <v>0</v>
      </c>
      <c r="DI11" s="1342">
        <v>0</v>
      </c>
      <c r="DJ11" s="1342">
        <v>0</v>
      </c>
      <c r="DK11" s="1342">
        <v>0</v>
      </c>
      <c r="DL11" s="1342">
        <v>0</v>
      </c>
      <c r="DM11" s="1342">
        <v>0</v>
      </c>
      <c r="DN11" s="1342">
        <v>0</v>
      </c>
      <c r="DO11" s="1342">
        <v>0</v>
      </c>
      <c r="DP11" s="1342">
        <v>0</v>
      </c>
      <c r="DQ11" s="1342">
        <v>0</v>
      </c>
      <c r="DR11" s="1342">
        <v>0</v>
      </c>
      <c r="DT11" s="1342">
        <v>0</v>
      </c>
      <c r="DU11" s="1342">
        <v>0</v>
      </c>
      <c r="DV11" s="1342">
        <v>0</v>
      </c>
      <c r="DW11" s="1342">
        <v>0</v>
      </c>
      <c r="DX11" s="1342">
        <v>0</v>
      </c>
      <c r="DY11" s="1342">
        <v>0</v>
      </c>
      <c r="DZ11" s="1342">
        <v>0</v>
      </c>
      <c r="EA11" s="1342">
        <v>0</v>
      </c>
      <c r="EB11" s="1342">
        <v>0</v>
      </c>
      <c r="EC11" s="1342">
        <v>0</v>
      </c>
    </row>
    <row r="12" spans="1:135" ht="14.25" customHeight="1">
      <c r="A12" s="1575">
        <v>7</v>
      </c>
      <c r="B12" s="1701" t="s">
        <v>1825</v>
      </c>
      <c r="C12" s="1702">
        <v>159</v>
      </c>
      <c r="D12" s="1702">
        <v>0</v>
      </c>
      <c r="E12" s="1702">
        <v>0</v>
      </c>
      <c r="F12" s="1702">
        <v>118</v>
      </c>
      <c r="G12" s="1702">
        <v>0</v>
      </c>
      <c r="H12" s="1702">
        <v>0</v>
      </c>
      <c r="I12" s="1702">
        <v>709</v>
      </c>
      <c r="J12" s="1702">
        <v>0</v>
      </c>
      <c r="K12" s="1702">
        <v>0</v>
      </c>
      <c r="L12" s="1702">
        <v>986</v>
      </c>
      <c r="N12" s="1702">
        <v>207</v>
      </c>
      <c r="O12" s="1702">
        <v>0</v>
      </c>
      <c r="P12" s="1702">
        <v>0</v>
      </c>
      <c r="Q12" s="1702">
        <v>41</v>
      </c>
      <c r="R12" s="1702">
        <v>0</v>
      </c>
      <c r="S12" s="1702">
        <v>0</v>
      </c>
      <c r="T12" s="1702">
        <v>547</v>
      </c>
      <c r="U12" s="1702">
        <v>0</v>
      </c>
      <c r="V12" s="1702">
        <v>0</v>
      </c>
      <c r="W12" s="1702">
        <v>795</v>
      </c>
      <c r="Y12" s="1702">
        <v>204</v>
      </c>
      <c r="Z12" s="1702">
        <v>0</v>
      </c>
      <c r="AA12" s="1702">
        <v>0</v>
      </c>
      <c r="AB12" s="1702">
        <v>202</v>
      </c>
      <c r="AC12" s="1702">
        <v>0</v>
      </c>
      <c r="AD12" s="1702">
        <v>0</v>
      </c>
      <c r="AE12" s="1702">
        <v>1217</v>
      </c>
      <c r="AF12" s="1702">
        <v>0</v>
      </c>
      <c r="AG12" s="1702">
        <v>0</v>
      </c>
      <c r="AH12" s="1702">
        <v>1623</v>
      </c>
      <c r="AJ12" s="1702">
        <v>156</v>
      </c>
      <c r="AK12" s="1702">
        <v>0</v>
      </c>
      <c r="AL12" s="1702">
        <v>0</v>
      </c>
      <c r="AM12" s="1702">
        <v>194</v>
      </c>
      <c r="AN12" s="1702">
        <v>0</v>
      </c>
      <c r="AO12" s="1702">
        <v>0</v>
      </c>
      <c r="AP12" s="1702">
        <v>685</v>
      </c>
      <c r="AQ12" s="1702">
        <v>0</v>
      </c>
      <c r="AR12" s="1702">
        <v>0</v>
      </c>
      <c r="AS12" s="1702">
        <v>1035</v>
      </c>
      <c r="AU12" s="1702">
        <v>135</v>
      </c>
      <c r="AV12" s="1702">
        <v>0</v>
      </c>
      <c r="AW12" s="1702">
        <v>0</v>
      </c>
      <c r="AX12" s="1702">
        <v>200</v>
      </c>
      <c r="AY12" s="1702">
        <v>0</v>
      </c>
      <c r="AZ12" s="1702">
        <v>0</v>
      </c>
      <c r="BA12" s="1702">
        <v>621</v>
      </c>
      <c r="BB12" s="1702">
        <v>0</v>
      </c>
      <c r="BC12" s="1702">
        <v>0</v>
      </c>
      <c r="BD12" s="1702">
        <v>956</v>
      </c>
      <c r="BF12" s="1702">
        <v>156</v>
      </c>
      <c r="BG12" s="1702">
        <v>0</v>
      </c>
      <c r="BH12" s="1702">
        <v>0</v>
      </c>
      <c r="BI12" s="1702">
        <v>238</v>
      </c>
      <c r="BJ12" s="1702">
        <v>0</v>
      </c>
      <c r="BK12" s="1702">
        <v>0</v>
      </c>
      <c r="BL12" s="1702">
        <v>503</v>
      </c>
      <c r="BM12" s="1702">
        <v>0</v>
      </c>
      <c r="BN12" s="1702">
        <v>0</v>
      </c>
      <c r="BO12" s="1702">
        <v>897</v>
      </c>
      <c r="BQ12" s="1702">
        <v>178</v>
      </c>
      <c r="BR12" s="1702">
        <v>0</v>
      </c>
      <c r="BS12" s="1702">
        <v>0</v>
      </c>
      <c r="BT12" s="1702">
        <v>188</v>
      </c>
      <c r="BU12" s="1702">
        <v>0</v>
      </c>
      <c r="BV12" s="1702">
        <v>0</v>
      </c>
      <c r="BW12" s="1702">
        <v>402</v>
      </c>
      <c r="BX12" s="1702">
        <v>0</v>
      </c>
      <c r="BY12" s="1702">
        <v>0</v>
      </c>
      <c r="BZ12" s="1702">
        <v>768</v>
      </c>
      <c r="CB12" s="1702">
        <v>149</v>
      </c>
      <c r="CC12" s="1702">
        <v>0</v>
      </c>
      <c r="CD12" s="1702">
        <v>0</v>
      </c>
      <c r="CE12" s="1702">
        <v>187</v>
      </c>
      <c r="CF12" s="1702">
        <v>0</v>
      </c>
      <c r="CG12" s="1702">
        <v>0</v>
      </c>
      <c r="CH12" s="1702">
        <v>617</v>
      </c>
      <c r="CI12" s="1702">
        <v>0</v>
      </c>
      <c r="CJ12" s="1702">
        <v>0</v>
      </c>
      <c r="CK12" s="1702">
        <v>953</v>
      </c>
      <c r="CM12" s="1702">
        <v>480</v>
      </c>
      <c r="CN12" s="1702">
        <v>0</v>
      </c>
      <c r="CO12" s="1702">
        <v>0</v>
      </c>
      <c r="CP12" s="1702">
        <v>171</v>
      </c>
      <c r="CQ12" s="1702">
        <v>0</v>
      </c>
      <c r="CR12" s="1702">
        <v>0</v>
      </c>
      <c r="CS12" s="1702">
        <v>878</v>
      </c>
      <c r="CT12" s="1702">
        <v>0</v>
      </c>
      <c r="CU12" s="1702">
        <v>0</v>
      </c>
      <c r="CV12" s="1702">
        <v>1529</v>
      </c>
      <c r="CX12" s="1702">
        <v>1101</v>
      </c>
      <c r="CY12" s="1702">
        <v>0</v>
      </c>
      <c r="CZ12" s="1702">
        <v>0</v>
      </c>
      <c r="DA12" s="1702">
        <v>67</v>
      </c>
      <c r="DB12" s="1702">
        <v>0</v>
      </c>
      <c r="DC12" s="1702">
        <v>0</v>
      </c>
      <c r="DD12" s="1702">
        <v>984</v>
      </c>
      <c r="DE12" s="1702">
        <v>0</v>
      </c>
      <c r="DF12" s="1702">
        <v>0</v>
      </c>
      <c r="DG12" s="1702">
        <v>2152</v>
      </c>
      <c r="DI12" s="1702">
        <v>1818</v>
      </c>
      <c r="DJ12" s="1702">
        <v>0</v>
      </c>
      <c r="DK12" s="1702">
        <v>0</v>
      </c>
      <c r="DL12" s="1702">
        <v>72</v>
      </c>
      <c r="DM12" s="1702">
        <v>0</v>
      </c>
      <c r="DN12" s="1702">
        <v>0</v>
      </c>
      <c r="DO12" s="1702">
        <v>750</v>
      </c>
      <c r="DP12" s="1702">
        <v>0</v>
      </c>
      <c r="DQ12" s="1702">
        <v>0</v>
      </c>
      <c r="DR12" s="1702">
        <v>2640</v>
      </c>
      <c r="DT12" s="1702">
        <v>2654</v>
      </c>
      <c r="DU12" s="1702">
        <v>0</v>
      </c>
      <c r="DV12" s="1702">
        <v>0</v>
      </c>
      <c r="DW12" s="1702">
        <v>39</v>
      </c>
      <c r="DX12" s="1702">
        <v>0</v>
      </c>
      <c r="DY12" s="1702">
        <v>0</v>
      </c>
      <c r="DZ12" s="1702">
        <v>548</v>
      </c>
      <c r="EA12" s="1702">
        <v>0</v>
      </c>
      <c r="EB12" s="1702">
        <v>0</v>
      </c>
      <c r="EC12" s="1702">
        <v>3241</v>
      </c>
    </row>
    <row r="13" spans="1:135" ht="13.8" thickBot="1">
      <c r="A13" s="1575">
        <v>8</v>
      </c>
      <c r="B13" s="1703" t="s">
        <v>144</v>
      </c>
      <c r="C13" s="1704">
        <v>541139</v>
      </c>
      <c r="D13" s="1704">
        <v>0</v>
      </c>
      <c r="E13" s="1704">
        <v>1879</v>
      </c>
      <c r="F13" s="1704">
        <v>17195</v>
      </c>
      <c r="G13" s="1704">
        <v>0</v>
      </c>
      <c r="H13" s="1704">
        <v>16312</v>
      </c>
      <c r="I13" s="1704">
        <v>16730</v>
      </c>
      <c r="J13" s="1704">
        <v>0</v>
      </c>
      <c r="K13" s="1704">
        <v>0</v>
      </c>
      <c r="L13" s="1704">
        <v>593255</v>
      </c>
      <c r="N13" s="1704">
        <v>551117</v>
      </c>
      <c r="O13" s="1704">
        <v>0</v>
      </c>
      <c r="P13" s="1704">
        <v>2617</v>
      </c>
      <c r="Q13" s="1704">
        <v>17433</v>
      </c>
      <c r="R13" s="1704">
        <v>0</v>
      </c>
      <c r="S13" s="1704">
        <v>14847</v>
      </c>
      <c r="T13" s="1704">
        <v>12592</v>
      </c>
      <c r="U13" s="1704">
        <v>0</v>
      </c>
      <c r="V13" s="1704">
        <v>0</v>
      </c>
      <c r="W13" s="1704">
        <v>598606</v>
      </c>
      <c r="Y13" s="1704">
        <v>536340</v>
      </c>
      <c r="Z13" s="1704">
        <v>0</v>
      </c>
      <c r="AA13" s="1704">
        <v>1267</v>
      </c>
      <c r="AB13" s="1704">
        <v>17371</v>
      </c>
      <c r="AC13" s="1704">
        <v>0</v>
      </c>
      <c r="AD13" s="1704">
        <v>16563</v>
      </c>
      <c r="AE13" s="1704">
        <v>14772</v>
      </c>
      <c r="AF13" s="1704">
        <v>0</v>
      </c>
      <c r="AG13" s="1704">
        <v>0</v>
      </c>
      <c r="AH13" s="1704">
        <v>586313</v>
      </c>
      <c r="AJ13" s="1704">
        <v>594972</v>
      </c>
      <c r="AK13" s="1704">
        <v>0</v>
      </c>
      <c r="AL13" s="1704">
        <v>3051</v>
      </c>
      <c r="AM13" s="1704">
        <v>17072</v>
      </c>
      <c r="AN13" s="1704">
        <v>0</v>
      </c>
      <c r="AO13" s="1704">
        <v>19878</v>
      </c>
      <c r="AP13" s="1704">
        <v>18571</v>
      </c>
      <c r="AQ13" s="1704">
        <v>0</v>
      </c>
      <c r="AR13" s="1704">
        <v>0</v>
      </c>
      <c r="AS13" s="1704">
        <v>653544</v>
      </c>
      <c r="AU13" s="1704">
        <v>445630</v>
      </c>
      <c r="AV13" s="1704">
        <v>0</v>
      </c>
      <c r="AW13" s="1704">
        <v>1269</v>
      </c>
      <c r="AX13" s="1704">
        <v>15876</v>
      </c>
      <c r="AY13" s="1704">
        <v>0</v>
      </c>
      <c r="AZ13" s="1704">
        <v>16270</v>
      </c>
      <c r="BA13" s="1704">
        <v>16203</v>
      </c>
      <c r="BB13" s="1704">
        <v>0</v>
      </c>
      <c r="BC13" s="1704">
        <v>0</v>
      </c>
      <c r="BD13" s="1704">
        <v>495248</v>
      </c>
      <c r="BF13" s="1704">
        <v>453797</v>
      </c>
      <c r="BG13" s="1704">
        <v>0</v>
      </c>
      <c r="BH13" s="1704">
        <v>1187</v>
      </c>
      <c r="BI13" s="1704">
        <v>13919</v>
      </c>
      <c r="BJ13" s="1704">
        <v>0</v>
      </c>
      <c r="BK13" s="1704">
        <v>19761</v>
      </c>
      <c r="BL13" s="1704">
        <v>17871</v>
      </c>
      <c r="BM13" s="1704">
        <v>0</v>
      </c>
      <c r="BN13" s="1704">
        <v>0</v>
      </c>
      <c r="BO13" s="1704">
        <v>506535</v>
      </c>
      <c r="BQ13" s="1704">
        <v>443816</v>
      </c>
      <c r="BR13" s="1704">
        <v>0</v>
      </c>
      <c r="BS13" s="1704">
        <v>1169</v>
      </c>
      <c r="BT13" s="1704">
        <v>13626</v>
      </c>
      <c r="BU13" s="1704">
        <v>0</v>
      </c>
      <c r="BV13" s="1704">
        <v>18788</v>
      </c>
      <c r="BW13" s="1704">
        <v>17204</v>
      </c>
      <c r="BX13" s="1704">
        <v>0</v>
      </c>
      <c r="BY13" s="1704">
        <v>0</v>
      </c>
      <c r="BZ13" s="1704">
        <v>494603</v>
      </c>
      <c r="CB13" s="1704">
        <v>470733</v>
      </c>
      <c r="CC13" s="1704">
        <v>0</v>
      </c>
      <c r="CD13" s="1704">
        <v>882</v>
      </c>
      <c r="CE13" s="1704">
        <v>13700</v>
      </c>
      <c r="CF13" s="1704">
        <v>0</v>
      </c>
      <c r="CG13" s="1704">
        <v>18241</v>
      </c>
      <c r="CH13" s="1704">
        <v>16770</v>
      </c>
      <c r="CI13" s="1704">
        <v>0</v>
      </c>
      <c r="CJ13" s="1704">
        <v>0</v>
      </c>
      <c r="CK13" s="1704">
        <v>520326</v>
      </c>
      <c r="CM13" s="1704">
        <v>414497</v>
      </c>
      <c r="CN13" s="1704">
        <v>0</v>
      </c>
      <c r="CO13" s="1704">
        <v>424</v>
      </c>
      <c r="CP13" s="1704">
        <v>14679</v>
      </c>
      <c r="CQ13" s="1704">
        <v>0</v>
      </c>
      <c r="CR13" s="1704">
        <v>16602</v>
      </c>
      <c r="CS13" s="1704">
        <v>18024</v>
      </c>
      <c r="CT13" s="1704">
        <v>0</v>
      </c>
      <c r="CU13" s="1704">
        <v>0</v>
      </c>
      <c r="CV13" s="1704">
        <v>464226</v>
      </c>
      <c r="CX13" s="1704">
        <v>443828</v>
      </c>
      <c r="CY13" s="1704">
        <v>0</v>
      </c>
      <c r="CZ13" s="1704">
        <v>544</v>
      </c>
      <c r="DA13" s="1704">
        <v>16684</v>
      </c>
      <c r="DB13" s="1704">
        <v>0</v>
      </c>
      <c r="DC13" s="1704">
        <v>18952</v>
      </c>
      <c r="DD13" s="1704">
        <v>15902</v>
      </c>
      <c r="DE13" s="1704">
        <v>0</v>
      </c>
      <c r="DF13" s="1704">
        <v>0</v>
      </c>
      <c r="DG13" s="1704">
        <v>495910</v>
      </c>
      <c r="DI13" s="1704">
        <v>514613</v>
      </c>
      <c r="DJ13" s="1704">
        <v>0</v>
      </c>
      <c r="DK13" s="1704">
        <v>1099</v>
      </c>
      <c r="DL13" s="1704">
        <v>19728</v>
      </c>
      <c r="DM13" s="1704">
        <v>0</v>
      </c>
      <c r="DN13" s="1704">
        <v>16412</v>
      </c>
      <c r="DO13" s="1704">
        <v>16753</v>
      </c>
      <c r="DP13" s="1704">
        <v>0</v>
      </c>
      <c r="DQ13" s="1704">
        <v>0</v>
      </c>
      <c r="DR13" s="1704">
        <v>568605</v>
      </c>
      <c r="DT13" s="1704">
        <v>589779</v>
      </c>
      <c r="DU13" s="1704">
        <v>0</v>
      </c>
      <c r="DV13" s="1704">
        <v>881</v>
      </c>
      <c r="DW13" s="1704">
        <v>19731</v>
      </c>
      <c r="DX13" s="1704">
        <v>0</v>
      </c>
      <c r="DY13" s="1704">
        <v>18593</v>
      </c>
      <c r="DZ13" s="1704">
        <v>26625</v>
      </c>
      <c r="EA13" s="1704">
        <v>0</v>
      </c>
      <c r="EB13" s="1704">
        <v>0</v>
      </c>
      <c r="EC13" s="1704">
        <v>655609</v>
      </c>
      <c r="EE13" s="1209"/>
    </row>
  </sheetData>
  <mergeCells count="12">
    <mergeCell ref="DT3:EB3"/>
    <mergeCell ref="C3:K3"/>
    <mergeCell ref="N3:V3"/>
    <mergeCell ref="Y3:AG3"/>
    <mergeCell ref="AJ3:AR3"/>
    <mergeCell ref="AU3:BC3"/>
    <mergeCell ref="BF3:BN3"/>
    <mergeCell ref="BQ3:BY3"/>
    <mergeCell ref="CB3:CJ3"/>
    <mergeCell ref="CM3:CU3"/>
    <mergeCell ref="CX3:DF3"/>
    <mergeCell ref="DI3:DQ3"/>
  </mergeCells>
  <hyperlinks>
    <hyperlink ref="B2" location="Contents!C38" display="Standardised approach – CCR exposures by regulatory portfolio and risk weights" xr:uid="{53A9480E-370C-4CBF-A26F-EF2C7904B78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E5BE-B064-4620-AF06-2D3A62A5F45D}">
  <sheetPr codeName="Planilha43">
    <tabColor rgb="FF73C6A1"/>
  </sheetPr>
  <dimension ref="A1:FM21"/>
  <sheetViews>
    <sheetView showGridLines="0" topLeftCell="B1" zoomScale="80" zoomScaleNormal="80" workbookViewId="0">
      <selection activeCell="B4" sqref="A4:XFD6"/>
    </sheetView>
  </sheetViews>
  <sheetFormatPr defaultColWidth="9.21875" defaultRowHeight="13.2"/>
  <cols>
    <col min="1" max="1" width="4.21875" style="1327" hidden="1" customWidth="1"/>
    <col min="2" max="2" width="26.44140625" style="1327" customWidth="1"/>
    <col min="3" max="3" width="12.109375" style="1327" bestFit="1" customWidth="1"/>
    <col min="4" max="4" width="14.5546875" style="1327" bestFit="1" customWidth="1"/>
    <col min="5" max="5" width="12.109375" style="1327" bestFit="1" customWidth="1"/>
    <col min="6" max="6" width="14.5546875" style="1327" bestFit="1" customWidth="1"/>
    <col min="7" max="7" width="30.88671875" style="1327" bestFit="1" customWidth="1"/>
    <col min="8" max="8" width="29.21875" style="1327" bestFit="1" customWidth="1"/>
    <col min="9" max="9" width="1.21875" style="1327" customWidth="1"/>
    <col min="10" max="10" width="12.109375" style="1327" bestFit="1" customWidth="1"/>
    <col min="11" max="11" width="14.5546875" style="1327" bestFit="1" customWidth="1"/>
    <col min="12" max="12" width="12.109375" style="1327" bestFit="1" customWidth="1"/>
    <col min="13" max="13" width="14.5546875" style="1327" bestFit="1" customWidth="1"/>
    <col min="14" max="14" width="30.88671875" style="1327" bestFit="1" customWidth="1"/>
    <col min="15" max="15" width="29.21875" style="1327" bestFit="1" customWidth="1"/>
    <col min="16" max="16" width="1.21875" style="1327" customWidth="1"/>
    <col min="17" max="17" width="12.109375" style="1327" bestFit="1" customWidth="1"/>
    <col min="18" max="18" width="14.5546875" style="1327" bestFit="1" customWidth="1"/>
    <col min="19" max="19" width="12.109375" style="1327" bestFit="1" customWidth="1"/>
    <col min="20" max="20" width="14.5546875" style="1327" bestFit="1" customWidth="1"/>
    <col min="21" max="21" width="30.88671875" style="1327" bestFit="1" customWidth="1"/>
    <col min="22" max="22" width="29.21875" style="1327" bestFit="1" customWidth="1"/>
    <col min="23" max="23" width="1.21875" style="1327" customWidth="1"/>
    <col min="24" max="24" width="12.109375" style="1327" bestFit="1" customWidth="1"/>
    <col min="25" max="25" width="14.5546875" style="1327" bestFit="1" customWidth="1"/>
    <col min="26" max="26" width="12.109375" style="1327" bestFit="1" customWidth="1"/>
    <col min="27" max="27" width="14.5546875" style="1327" bestFit="1" customWidth="1"/>
    <col min="28" max="28" width="30.88671875" style="1327" bestFit="1" customWidth="1"/>
    <col min="29" max="29" width="29.21875" style="1327" bestFit="1" customWidth="1"/>
    <col min="30" max="30" width="1.21875" style="1327" customWidth="1"/>
    <col min="31" max="31" width="12.109375" style="1327" bestFit="1" customWidth="1"/>
    <col min="32" max="32" width="14.5546875" style="1327" bestFit="1" customWidth="1"/>
    <col min="33" max="33" width="12.109375" style="1327" bestFit="1" customWidth="1"/>
    <col min="34" max="34" width="14.5546875" style="1327" bestFit="1" customWidth="1"/>
    <col min="35" max="35" width="30.88671875" style="1327" bestFit="1" customWidth="1"/>
    <col min="36" max="36" width="29.21875" style="1327" bestFit="1" customWidth="1"/>
    <col min="37" max="37" width="1.21875" style="1327" customWidth="1"/>
    <col min="38" max="38" width="12.109375" style="1327" bestFit="1" customWidth="1"/>
    <col min="39" max="39" width="14.5546875" style="1327" bestFit="1" customWidth="1"/>
    <col min="40" max="40" width="12.109375" style="1327" bestFit="1" customWidth="1"/>
    <col min="41" max="41" width="14.5546875" style="1327" bestFit="1" customWidth="1"/>
    <col min="42" max="42" width="30.88671875" style="1327" bestFit="1" customWidth="1"/>
    <col min="43" max="43" width="29.21875" style="1327" bestFit="1" customWidth="1"/>
    <col min="44" max="44" width="1.21875" style="1327" customWidth="1"/>
    <col min="45" max="45" width="12.109375" style="1327" bestFit="1" customWidth="1"/>
    <col min="46" max="46" width="14.5546875" style="1327" bestFit="1" customWidth="1"/>
    <col min="47" max="47" width="12.109375" style="1327" bestFit="1" customWidth="1"/>
    <col min="48" max="48" width="14.5546875" style="1327" bestFit="1" customWidth="1"/>
    <col min="49" max="49" width="30.88671875" style="1327" bestFit="1" customWidth="1"/>
    <col min="50" max="50" width="29.21875" style="1327" bestFit="1" customWidth="1"/>
    <col min="51" max="51" width="1.21875" style="1327" customWidth="1"/>
    <col min="52" max="52" width="12.109375" style="1327" bestFit="1" customWidth="1"/>
    <col min="53" max="53" width="14.5546875" style="1327" bestFit="1" customWidth="1"/>
    <col min="54" max="54" width="12.109375" style="1327" bestFit="1" customWidth="1"/>
    <col min="55" max="55" width="14.5546875" style="1327" bestFit="1" customWidth="1"/>
    <col min="56" max="56" width="30.88671875" style="1327" bestFit="1" customWidth="1"/>
    <col min="57" max="57" width="29.21875" style="1327" bestFit="1" customWidth="1"/>
    <col min="58" max="58" width="1.21875" style="1327" customWidth="1"/>
    <col min="59" max="59" width="12.109375" style="1327" bestFit="1" customWidth="1"/>
    <col min="60" max="60" width="14.5546875" style="1327" bestFit="1" customWidth="1"/>
    <col min="61" max="61" width="12.109375" style="1327" bestFit="1" customWidth="1"/>
    <col min="62" max="62" width="14.5546875" style="1327" bestFit="1" customWidth="1"/>
    <col min="63" max="63" width="30.88671875" style="1327" bestFit="1" customWidth="1"/>
    <col min="64" max="64" width="29.21875" style="1327" bestFit="1" customWidth="1"/>
    <col min="65" max="65" width="1.21875" style="1327" customWidth="1"/>
    <col min="66" max="66" width="12.109375" style="1327" bestFit="1" customWidth="1"/>
    <col min="67" max="67" width="14.5546875" style="1327" bestFit="1" customWidth="1"/>
    <col min="68" max="68" width="12.109375" style="1327" bestFit="1" customWidth="1"/>
    <col min="69" max="69" width="14.5546875" style="1327" bestFit="1" customWidth="1"/>
    <col min="70" max="70" width="30.88671875" style="1327" bestFit="1" customWidth="1"/>
    <col min="71" max="71" width="29.21875" style="1327" bestFit="1" customWidth="1"/>
    <col min="72" max="72" width="1.21875" style="1327" customWidth="1"/>
    <col min="73" max="73" width="12.109375" style="1327" bestFit="1" customWidth="1"/>
    <col min="74" max="74" width="14.5546875" style="1327" bestFit="1" customWidth="1"/>
    <col min="75" max="75" width="12.109375" style="1327" bestFit="1" customWidth="1"/>
    <col min="76" max="76" width="14.5546875" style="1327" bestFit="1" customWidth="1"/>
    <col min="77" max="77" width="30.88671875" style="1327" bestFit="1" customWidth="1"/>
    <col min="78" max="78" width="29.21875" style="1327" bestFit="1" customWidth="1"/>
    <col min="79" max="79" width="1.21875" style="1327" customWidth="1"/>
    <col min="80" max="80" width="12.109375" style="1327" bestFit="1" customWidth="1"/>
    <col min="81" max="81" width="14.5546875" style="1327" bestFit="1" customWidth="1"/>
    <col min="82" max="82" width="12.109375" style="1327" bestFit="1" customWidth="1"/>
    <col min="83" max="83" width="14.5546875" style="1327" bestFit="1" customWidth="1"/>
    <col min="84" max="84" width="30.88671875" style="1327" bestFit="1" customWidth="1"/>
    <col min="85" max="85" width="29.21875" style="1327" bestFit="1" customWidth="1"/>
    <col min="86" max="86" width="1.21875" style="1327" customWidth="1"/>
    <col min="87" max="87" width="12.109375" style="1327" bestFit="1" customWidth="1"/>
    <col min="88" max="88" width="14.5546875" style="1327" bestFit="1" customWidth="1"/>
    <col min="89" max="89" width="12.109375" style="1327" bestFit="1" customWidth="1"/>
    <col min="90" max="90" width="14.5546875" style="1327" bestFit="1" customWidth="1"/>
    <col min="91" max="91" width="30.88671875" style="1327" bestFit="1" customWidth="1"/>
    <col min="92" max="92" width="29.21875" style="1327" bestFit="1" customWidth="1"/>
    <col min="93" max="93" width="1.21875" style="1327" customWidth="1"/>
    <col min="94" max="94" width="12.109375" style="1327" bestFit="1" customWidth="1"/>
    <col min="95" max="95" width="14.5546875" style="1327" bestFit="1" customWidth="1"/>
    <col min="96" max="96" width="12.109375" style="1327" bestFit="1" customWidth="1"/>
    <col min="97" max="97" width="14.5546875" style="1327" bestFit="1" customWidth="1"/>
    <col min="98" max="98" width="30.88671875" style="1327" bestFit="1" customWidth="1"/>
    <col min="99" max="99" width="29.21875" style="1327" bestFit="1" customWidth="1"/>
    <col min="100" max="100" width="1.21875" style="1327" customWidth="1"/>
    <col min="101" max="101" width="12.109375" style="1327" bestFit="1" customWidth="1"/>
    <col min="102" max="102" width="14.5546875" style="1327" bestFit="1" customWidth="1"/>
    <col min="103" max="103" width="12.109375" style="1327" bestFit="1" customWidth="1"/>
    <col min="104" max="104" width="14.5546875" style="1327" bestFit="1" customWidth="1"/>
    <col min="105" max="105" width="30.88671875" style="1327" bestFit="1" customWidth="1"/>
    <col min="106" max="106" width="29.21875" style="1327" bestFit="1" customWidth="1"/>
    <col min="107" max="107" width="1.21875" style="1327" customWidth="1"/>
    <col min="108" max="108" width="12.109375" style="1327" bestFit="1" customWidth="1"/>
    <col min="109" max="109" width="14.5546875" style="1327" bestFit="1" customWidth="1"/>
    <col min="110" max="110" width="12.109375" style="1327" bestFit="1" customWidth="1"/>
    <col min="111" max="111" width="14.5546875" style="1327" bestFit="1" customWidth="1"/>
    <col min="112" max="112" width="30.88671875" style="1327" bestFit="1" customWidth="1"/>
    <col min="113" max="113" width="29.21875" style="1327" bestFit="1" customWidth="1"/>
    <col min="114" max="114" width="1.21875" style="1327" customWidth="1"/>
    <col min="115" max="115" width="12.109375" style="1327" bestFit="1" customWidth="1"/>
    <col min="116" max="116" width="14.5546875" style="1327" bestFit="1" customWidth="1"/>
    <col min="117" max="117" width="12.109375" style="1327" bestFit="1" customWidth="1"/>
    <col min="118" max="118" width="14.5546875" style="1327" bestFit="1" customWidth="1"/>
    <col min="119" max="119" width="30.88671875" style="1327" bestFit="1" customWidth="1"/>
    <col min="120" max="120" width="29.21875" style="1327" bestFit="1" customWidth="1"/>
    <col min="121" max="121" width="1.21875" style="1327" customWidth="1"/>
    <col min="122" max="122" width="12.109375" style="1327" bestFit="1" customWidth="1"/>
    <col min="123" max="123" width="14.5546875" style="1327" bestFit="1" customWidth="1"/>
    <col min="124" max="124" width="12.109375" style="1327" bestFit="1" customWidth="1"/>
    <col min="125" max="125" width="14.5546875" style="1327" bestFit="1" customWidth="1"/>
    <col min="126" max="126" width="30.88671875" style="1327" bestFit="1" customWidth="1"/>
    <col min="127" max="127" width="29.21875" style="1327" bestFit="1" customWidth="1"/>
    <col min="128" max="128" width="1.21875" style="1327" customWidth="1"/>
    <col min="129" max="129" width="12.109375" style="1327" bestFit="1" customWidth="1"/>
    <col min="130" max="130" width="14.5546875" style="1327" bestFit="1" customWidth="1"/>
    <col min="131" max="131" width="12.109375" style="1327" bestFit="1" customWidth="1"/>
    <col min="132" max="132" width="14.5546875" style="1327" bestFit="1" customWidth="1"/>
    <col min="133" max="133" width="30.88671875" style="1327" bestFit="1" customWidth="1"/>
    <col min="134" max="134" width="29.21875" style="1327" bestFit="1" customWidth="1"/>
    <col min="135" max="135" width="1.21875" style="1327" customWidth="1"/>
    <col min="136" max="136" width="12.109375" style="1327" bestFit="1" customWidth="1"/>
    <col min="137" max="137" width="14.5546875" style="1327" bestFit="1" customWidth="1"/>
    <col min="138" max="138" width="12.109375" style="1327" bestFit="1" customWidth="1"/>
    <col min="139" max="139" width="14.5546875" style="1327" bestFit="1" customWidth="1"/>
    <col min="140" max="140" width="30.88671875" style="1327" bestFit="1" customWidth="1"/>
    <col min="141" max="141" width="29.21875" style="1327" bestFit="1" customWidth="1"/>
    <col min="142" max="142" width="1.21875" style="1327" customWidth="1"/>
    <col min="143" max="143" width="12.109375" style="1327" bestFit="1" customWidth="1"/>
    <col min="144" max="144" width="14.5546875" style="1327" bestFit="1" customWidth="1"/>
    <col min="145" max="145" width="12.109375" style="1327" bestFit="1" customWidth="1"/>
    <col min="146" max="146" width="14.5546875" style="1327" bestFit="1" customWidth="1"/>
    <col min="147" max="147" width="30.88671875" style="1327" bestFit="1" customWidth="1"/>
    <col min="148" max="148" width="29.21875" style="1327" bestFit="1" customWidth="1"/>
    <col min="149" max="149" width="1.21875" style="1327" customWidth="1"/>
    <col min="150" max="150" width="12.109375" style="1327" bestFit="1" customWidth="1"/>
    <col min="151" max="151" width="14.5546875" style="1327" bestFit="1" customWidth="1"/>
    <col min="152" max="152" width="12.109375" style="1327" bestFit="1" customWidth="1"/>
    <col min="153" max="153" width="14.5546875" style="1327" bestFit="1" customWidth="1"/>
    <col min="154" max="154" width="30.88671875" style="1327" bestFit="1" customWidth="1"/>
    <col min="155" max="155" width="29.21875" style="1327" bestFit="1" customWidth="1"/>
    <col min="156" max="156" width="1.21875" style="1327" customWidth="1"/>
    <col min="157" max="157" width="12.109375" style="1327" bestFit="1" customWidth="1"/>
    <col min="158" max="158" width="14.5546875" style="1327" bestFit="1" customWidth="1"/>
    <col min="159" max="159" width="12.109375" style="1327" bestFit="1" customWidth="1"/>
    <col min="160" max="160" width="14.5546875" style="1327" bestFit="1" customWidth="1"/>
    <col min="161" max="161" width="30.88671875" style="1327" bestFit="1" customWidth="1"/>
    <col min="162" max="162" width="29.21875" style="1327" bestFit="1" customWidth="1"/>
    <col min="163" max="163" width="1.21875" style="1327" customWidth="1"/>
    <col min="164" max="164" width="12.109375" style="1327" bestFit="1" customWidth="1"/>
    <col min="165" max="165" width="14.5546875" style="1327" bestFit="1" customWidth="1"/>
    <col min="166" max="166" width="12.109375" style="1327" bestFit="1" customWidth="1"/>
    <col min="167" max="167" width="14.5546875" style="1327" bestFit="1" customWidth="1"/>
    <col min="168" max="168" width="30.88671875" style="1327" bestFit="1" customWidth="1"/>
    <col min="169" max="169" width="29.21875" style="1327" bestFit="1" customWidth="1"/>
    <col min="170" max="16384" width="9.21875" style="1327"/>
  </cols>
  <sheetData>
    <row r="1" spans="1:169" s="1209" customFormat="1" ht="5.25" customHeight="1">
      <c r="A1" s="1324"/>
      <c r="B1" s="1210"/>
      <c r="C1" s="1211"/>
      <c r="D1" s="1204"/>
      <c r="E1" s="1205"/>
      <c r="F1" s="1206"/>
      <c r="G1" s="1207"/>
      <c r="H1" s="1208"/>
      <c r="I1" s="1210"/>
      <c r="J1" s="1211"/>
      <c r="K1" s="1204"/>
      <c r="L1" s="1205"/>
      <c r="M1" s="1206"/>
      <c r="N1" s="1207"/>
      <c r="O1" s="1208"/>
      <c r="P1" s="1210"/>
      <c r="Q1" s="1211"/>
      <c r="R1" s="1204"/>
      <c r="S1" s="1205"/>
      <c r="T1" s="1206"/>
      <c r="U1" s="1207"/>
      <c r="V1" s="1208"/>
      <c r="W1" s="1210"/>
      <c r="X1" s="1211"/>
      <c r="Y1" s="1204"/>
      <c r="Z1" s="1205"/>
      <c r="AA1" s="1206"/>
      <c r="AB1" s="1207"/>
      <c r="AC1" s="1208"/>
      <c r="AD1" s="1210"/>
      <c r="AE1" s="1211"/>
      <c r="AF1" s="1204"/>
      <c r="AG1" s="1205"/>
      <c r="AH1" s="1206"/>
      <c r="AI1" s="1207"/>
      <c r="AJ1" s="1208"/>
      <c r="AK1" s="1210"/>
      <c r="AL1" s="1211"/>
      <c r="AM1" s="1204"/>
      <c r="AN1" s="1205"/>
      <c r="AO1" s="1206"/>
      <c r="AP1" s="1207"/>
      <c r="AQ1" s="1208"/>
      <c r="AR1" s="1210"/>
      <c r="AS1" s="1211"/>
      <c r="AT1" s="1204"/>
      <c r="AU1" s="1205"/>
      <c r="AV1" s="1206"/>
      <c r="AW1" s="1207"/>
      <c r="AX1" s="1208"/>
      <c r="AY1" s="1210"/>
      <c r="AZ1" s="1211"/>
      <c r="BA1" s="1204"/>
      <c r="BB1" s="1205"/>
      <c r="BC1" s="1206"/>
      <c r="BD1" s="1207"/>
      <c r="BE1" s="1208"/>
      <c r="BF1" s="1210"/>
      <c r="BG1" s="1211"/>
      <c r="BH1" s="1204"/>
      <c r="BI1" s="1205"/>
      <c r="BJ1" s="1206"/>
      <c r="BK1" s="1207"/>
      <c r="BL1" s="1208"/>
      <c r="BM1" s="1210"/>
      <c r="BN1" s="1211"/>
      <c r="BO1" s="1204"/>
      <c r="BP1" s="1205"/>
      <c r="BQ1" s="1206"/>
      <c r="BR1" s="1207"/>
      <c r="BS1" s="1208"/>
      <c r="BT1" s="1210"/>
      <c r="BU1" s="1211"/>
      <c r="BV1" s="1204"/>
      <c r="BW1" s="1205"/>
      <c r="BX1" s="1206"/>
      <c r="BY1" s="1207"/>
      <c r="BZ1" s="1208"/>
      <c r="CA1" s="1210"/>
      <c r="CB1" s="1211"/>
      <c r="CC1" s="1204"/>
      <c r="CD1" s="1205"/>
      <c r="CE1" s="1206"/>
      <c r="CF1" s="1207"/>
      <c r="CG1" s="1208"/>
      <c r="CH1" s="1210"/>
      <c r="CI1" s="1211"/>
      <c r="CJ1" s="1204"/>
      <c r="CK1" s="1205"/>
      <c r="CL1" s="1206"/>
      <c r="CM1" s="1207"/>
      <c r="CN1" s="1208"/>
      <c r="CO1" s="1210"/>
      <c r="CP1" s="1211"/>
      <c r="CQ1" s="1204"/>
      <c r="CR1" s="1205"/>
      <c r="CS1" s="1206"/>
      <c r="CT1" s="1207"/>
      <c r="CU1" s="1208"/>
      <c r="CV1" s="1210"/>
      <c r="CW1" s="1211"/>
      <c r="CX1" s="1204"/>
      <c r="CY1" s="1205"/>
      <c r="CZ1" s="1206"/>
      <c r="DA1" s="1207"/>
      <c r="DB1" s="1208"/>
      <c r="DC1" s="1210"/>
      <c r="DD1" s="1211"/>
      <c r="DE1" s="1204"/>
      <c r="DF1" s="1205"/>
      <c r="DG1" s="1206"/>
      <c r="DH1" s="1207"/>
      <c r="DI1" s="1208"/>
      <c r="DJ1" s="1210"/>
      <c r="DK1" s="1211"/>
      <c r="DL1" s="1204"/>
      <c r="DM1" s="1205"/>
      <c r="DN1" s="1206"/>
      <c r="DO1" s="1207"/>
      <c r="DP1" s="1208"/>
      <c r="DQ1" s="1210"/>
      <c r="DR1" s="1211"/>
      <c r="DS1" s="1204"/>
      <c r="DT1" s="1205"/>
      <c r="DU1" s="1206"/>
      <c r="DV1" s="1207"/>
      <c r="DW1" s="1208"/>
      <c r="DX1" s="1210"/>
      <c r="DY1" s="1211"/>
      <c r="DZ1" s="1204"/>
      <c r="EA1" s="1205"/>
      <c r="EB1" s="1206"/>
      <c r="EC1" s="1207"/>
      <c r="ED1" s="1208"/>
      <c r="EE1" s="1210"/>
      <c r="EF1" s="1211"/>
      <c r="EG1" s="1204"/>
      <c r="EH1" s="1205"/>
      <c r="EI1" s="1206"/>
      <c r="EJ1" s="1207"/>
      <c r="EK1" s="1208"/>
      <c r="EL1" s="1210"/>
      <c r="EM1" s="1211"/>
      <c r="EN1" s="1204"/>
      <c r="EO1" s="1205"/>
      <c r="EP1" s="1206"/>
      <c r="EQ1" s="1207"/>
      <c r="ER1" s="1208"/>
      <c r="ES1" s="1210"/>
      <c r="ET1" s="1211"/>
      <c r="EU1" s="1204"/>
      <c r="EV1" s="1205"/>
      <c r="EW1" s="1206"/>
      <c r="EX1" s="1207"/>
      <c r="EY1" s="1208"/>
      <c r="EZ1" s="1211"/>
      <c r="FA1" s="1211"/>
      <c r="FB1" s="1204"/>
      <c r="FC1" s="1205"/>
      <c r="FD1" s="1206"/>
      <c r="FE1" s="1207"/>
      <c r="FF1" s="1208"/>
      <c r="FG1" s="1211"/>
      <c r="FH1" s="1211"/>
      <c r="FI1" s="1204"/>
      <c r="FJ1" s="1205"/>
      <c r="FK1" s="1206"/>
      <c r="FL1" s="1207"/>
      <c r="FM1" s="1208"/>
    </row>
    <row r="2" spans="1:169" s="1118" customFormat="1" ht="15.75" customHeight="1">
      <c r="B2" s="1645" t="s">
        <v>1826</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c r="BU2" s="1646"/>
      <c r="BV2" s="1646"/>
      <c r="BW2" s="1646"/>
      <c r="BX2" s="1646"/>
      <c r="BY2" s="1646"/>
      <c r="BZ2" s="1646"/>
      <c r="CA2" s="1646"/>
      <c r="CB2" s="1646"/>
      <c r="CC2" s="1646"/>
      <c r="CD2" s="1646"/>
      <c r="CE2" s="1646"/>
      <c r="CF2" s="1646"/>
      <c r="CG2" s="1646"/>
      <c r="CH2" s="1646"/>
      <c r="CI2" s="1646"/>
      <c r="CJ2" s="1646"/>
      <c r="CK2" s="1646"/>
      <c r="CL2" s="1646"/>
      <c r="CM2" s="1646"/>
      <c r="CN2" s="1646"/>
      <c r="CO2" s="1646"/>
      <c r="CP2" s="1646"/>
      <c r="CQ2" s="1646"/>
      <c r="CR2" s="1646"/>
      <c r="CS2" s="1646"/>
      <c r="CT2" s="1646"/>
      <c r="CU2" s="1646"/>
      <c r="CV2" s="1646"/>
      <c r="CW2" s="1646"/>
      <c r="CX2" s="1646"/>
      <c r="CY2" s="1646"/>
      <c r="CZ2" s="1646"/>
      <c r="DA2" s="1646"/>
      <c r="DB2" s="1646"/>
      <c r="DC2" s="1646"/>
      <c r="DD2" s="1646"/>
      <c r="DE2" s="1646"/>
      <c r="DF2" s="1646"/>
      <c r="DG2" s="1646"/>
      <c r="DH2" s="1646"/>
      <c r="DI2" s="1646"/>
      <c r="DJ2" s="1646"/>
      <c r="DK2" s="1646"/>
      <c r="DL2" s="1646"/>
      <c r="DM2" s="1646"/>
      <c r="DN2" s="1646"/>
      <c r="DO2" s="1646"/>
      <c r="DP2" s="1646"/>
      <c r="DQ2" s="1646"/>
      <c r="DR2" s="1646"/>
      <c r="DS2" s="1646"/>
      <c r="DT2" s="1646"/>
      <c r="DU2" s="1646"/>
      <c r="DV2" s="1646"/>
      <c r="DW2" s="1646"/>
      <c r="DX2" s="1646"/>
      <c r="DY2" s="1646"/>
      <c r="DZ2" s="1646"/>
      <c r="EA2" s="1646"/>
      <c r="EB2" s="1646"/>
      <c r="EC2" s="1646"/>
      <c r="ED2" s="1646"/>
      <c r="EE2" s="1646"/>
      <c r="EF2" s="1646"/>
      <c r="EG2" s="1646"/>
      <c r="EH2" s="1646"/>
      <c r="EI2" s="1646"/>
      <c r="EJ2" s="1646"/>
      <c r="EK2" s="1646"/>
      <c r="EL2" s="1646"/>
      <c r="EM2" s="1646"/>
      <c r="EN2" s="1646"/>
      <c r="EO2" s="1646"/>
      <c r="EP2" s="1646"/>
      <c r="EQ2" s="1646"/>
      <c r="ER2" s="1646"/>
      <c r="ES2" s="1646"/>
      <c r="ET2" s="1646"/>
      <c r="EU2" s="1326"/>
      <c r="EV2" s="1326"/>
      <c r="EW2" s="1326"/>
      <c r="EX2" s="1326"/>
      <c r="EY2" s="1326"/>
      <c r="EZ2" s="1646"/>
      <c r="FA2" s="1646"/>
      <c r="FB2" s="1326"/>
      <c r="FC2" s="1326"/>
      <c r="FD2" s="1326"/>
      <c r="FE2" s="1326"/>
      <c r="FF2" s="1326"/>
      <c r="FG2" s="1646"/>
      <c r="FH2" s="1646"/>
      <c r="FI2" s="1326"/>
      <c r="FJ2" s="1326"/>
      <c r="FK2" s="1326"/>
      <c r="FL2" s="1326"/>
      <c r="FM2" s="1326"/>
    </row>
    <row r="3" spans="1:169" ht="13.8" thickBot="1">
      <c r="B3" s="1085" t="s">
        <v>65</v>
      </c>
      <c r="C3" s="1328"/>
      <c r="D3" s="1328"/>
      <c r="E3" s="1328"/>
      <c r="F3" s="1328"/>
      <c r="G3" s="1328"/>
      <c r="H3" s="1668" t="s">
        <v>3260</v>
      </c>
      <c r="J3" s="1328"/>
      <c r="K3" s="1328"/>
      <c r="L3" s="1328"/>
      <c r="M3" s="1328"/>
      <c r="N3" s="1328"/>
      <c r="O3" s="1668" t="s">
        <v>3003</v>
      </c>
      <c r="Q3" s="1328"/>
      <c r="R3" s="1328"/>
      <c r="S3" s="1328"/>
      <c r="T3" s="1328"/>
      <c r="U3" s="1328"/>
      <c r="V3" s="1668" t="s">
        <v>2942</v>
      </c>
      <c r="X3" s="1328"/>
      <c r="Y3" s="1328"/>
      <c r="Z3" s="1328"/>
      <c r="AA3" s="1328"/>
      <c r="AB3" s="1328"/>
      <c r="AC3" s="1668" t="s">
        <v>2924</v>
      </c>
      <c r="AE3" s="1328"/>
      <c r="AF3" s="1328"/>
      <c r="AG3" s="1328"/>
      <c r="AH3" s="1328"/>
      <c r="AI3" s="1328"/>
      <c r="AJ3" s="1668" t="s">
        <v>2871</v>
      </c>
      <c r="AL3" s="1328"/>
      <c r="AM3" s="1328"/>
      <c r="AN3" s="1328"/>
      <c r="AO3" s="1328"/>
      <c r="AP3" s="1328"/>
      <c r="AQ3" s="1668" t="s">
        <v>2835</v>
      </c>
      <c r="AS3" s="1328"/>
      <c r="AT3" s="1328"/>
      <c r="AU3" s="1328"/>
      <c r="AV3" s="1328"/>
      <c r="AW3" s="1328"/>
      <c r="AX3" s="1668" t="s">
        <v>66</v>
      </c>
      <c r="AZ3" s="1328"/>
      <c r="BA3" s="1328"/>
      <c r="BB3" s="1328"/>
      <c r="BC3" s="1328"/>
      <c r="BD3" s="1328"/>
      <c r="BE3" s="1668" t="s">
        <v>67</v>
      </c>
      <c r="BG3" s="1328"/>
      <c r="BH3" s="1328"/>
      <c r="BI3" s="1328"/>
      <c r="BJ3" s="1328"/>
      <c r="BK3" s="1328"/>
      <c r="BL3" s="1668" t="s">
        <v>68</v>
      </c>
      <c r="BN3" s="1328"/>
      <c r="BO3" s="1328"/>
      <c r="BP3" s="1328"/>
      <c r="BQ3" s="1328"/>
      <c r="BR3" s="1328"/>
      <c r="BS3" s="1668" t="s">
        <v>69</v>
      </c>
      <c r="BU3" s="1328"/>
      <c r="BV3" s="1328"/>
      <c r="BW3" s="1328"/>
      <c r="BX3" s="1328"/>
      <c r="BY3" s="1328"/>
      <c r="BZ3" s="1668" t="s">
        <v>70</v>
      </c>
      <c r="CB3" s="1328"/>
      <c r="CC3" s="1328"/>
      <c r="CD3" s="1328"/>
      <c r="CE3" s="1328"/>
      <c r="CF3" s="1328"/>
      <c r="CG3" s="1668" t="s">
        <v>71</v>
      </c>
      <c r="CI3" s="1328"/>
      <c r="CJ3" s="1328"/>
      <c r="CK3" s="1328"/>
      <c r="CL3" s="1328"/>
      <c r="CM3" s="1328"/>
      <c r="CN3" s="1668" t="s">
        <v>72</v>
      </c>
      <c r="CP3" s="1328"/>
      <c r="CQ3" s="1328"/>
      <c r="CR3" s="1328"/>
      <c r="CS3" s="1328"/>
      <c r="CT3" s="1328"/>
      <c r="CU3" s="1668" t="s">
        <v>73</v>
      </c>
      <c r="CW3" s="1328"/>
      <c r="CX3" s="1328"/>
      <c r="CY3" s="1328"/>
      <c r="CZ3" s="1328"/>
      <c r="DA3" s="1328"/>
      <c r="DB3" s="1668" t="s">
        <v>74</v>
      </c>
      <c r="DD3" s="1328"/>
      <c r="DE3" s="1328"/>
      <c r="DF3" s="1328"/>
      <c r="DG3" s="1328"/>
      <c r="DH3" s="1328"/>
      <c r="DI3" s="1668" t="s">
        <v>75</v>
      </c>
      <c r="DK3" s="1328"/>
      <c r="DL3" s="1328"/>
      <c r="DM3" s="1328"/>
      <c r="DN3" s="1328"/>
      <c r="DO3" s="1328"/>
      <c r="DP3" s="1668" t="s">
        <v>76</v>
      </c>
      <c r="DR3" s="1328"/>
      <c r="DS3" s="1328"/>
      <c r="DT3" s="1328"/>
      <c r="DU3" s="1328"/>
      <c r="DV3" s="1328"/>
      <c r="DW3" s="1668" t="s">
        <v>77</v>
      </c>
      <c r="DY3" s="1328"/>
      <c r="DZ3" s="1328"/>
      <c r="EA3" s="1328"/>
      <c r="EB3" s="1328"/>
      <c r="EC3" s="1328"/>
      <c r="ED3" s="1668" t="s">
        <v>78</v>
      </c>
      <c r="EF3" s="1328"/>
      <c r="EG3" s="1328"/>
      <c r="EH3" s="1328"/>
      <c r="EI3" s="1328"/>
      <c r="EJ3" s="1328"/>
      <c r="EK3" s="1668" t="s">
        <v>79</v>
      </c>
      <c r="EM3" s="1328"/>
      <c r="EN3" s="1328"/>
      <c r="EO3" s="1328"/>
      <c r="EP3" s="1328"/>
      <c r="EQ3" s="1328"/>
      <c r="ER3" s="1668" t="s">
        <v>80</v>
      </c>
      <c r="ET3" s="1328"/>
      <c r="EU3" s="1328"/>
      <c r="EV3" s="1328"/>
      <c r="EW3" s="1328"/>
      <c r="EX3" s="1328"/>
      <c r="EY3" s="1668" t="s">
        <v>81</v>
      </c>
      <c r="FA3" s="1328"/>
      <c r="FB3" s="1328"/>
      <c r="FC3" s="1328"/>
      <c r="FD3" s="1328"/>
      <c r="FE3" s="1328"/>
      <c r="FF3" s="1668" t="s">
        <v>82</v>
      </c>
      <c r="FH3" s="1328"/>
      <c r="FI3" s="1328"/>
      <c r="FJ3" s="1328"/>
      <c r="FK3" s="1328"/>
      <c r="FL3" s="1328"/>
      <c r="FM3" s="1668" t="s">
        <v>84</v>
      </c>
    </row>
    <row r="4" spans="1:169">
      <c r="C4" s="2542" t="s">
        <v>1827</v>
      </c>
      <c r="D4" s="2542"/>
      <c r="E4" s="2542"/>
      <c r="F4" s="2543"/>
      <c r="G4" s="2544" t="s">
        <v>1828</v>
      </c>
      <c r="H4" s="2542"/>
      <c r="J4" s="2542" t="s">
        <v>1827</v>
      </c>
      <c r="K4" s="2542"/>
      <c r="L4" s="2542"/>
      <c r="M4" s="2543"/>
      <c r="N4" s="2544" t="s">
        <v>1828</v>
      </c>
      <c r="O4" s="2542"/>
      <c r="Q4" s="2542" t="s">
        <v>1827</v>
      </c>
      <c r="R4" s="2542"/>
      <c r="S4" s="2542"/>
      <c r="T4" s="2543"/>
      <c r="U4" s="2544" t="s">
        <v>1828</v>
      </c>
      <c r="V4" s="2542"/>
      <c r="X4" s="2542" t="s">
        <v>1827</v>
      </c>
      <c r="Y4" s="2542"/>
      <c r="Z4" s="2542"/>
      <c r="AA4" s="2543"/>
      <c r="AB4" s="2544" t="s">
        <v>1828</v>
      </c>
      <c r="AC4" s="2542"/>
      <c r="AE4" s="2542" t="s">
        <v>1827</v>
      </c>
      <c r="AF4" s="2542"/>
      <c r="AG4" s="2542"/>
      <c r="AH4" s="2543"/>
      <c r="AI4" s="2544" t="s">
        <v>1828</v>
      </c>
      <c r="AJ4" s="2542"/>
      <c r="AL4" s="2542" t="s">
        <v>1827</v>
      </c>
      <c r="AM4" s="2542"/>
      <c r="AN4" s="2542"/>
      <c r="AO4" s="2543"/>
      <c r="AP4" s="2544" t="s">
        <v>1828</v>
      </c>
      <c r="AQ4" s="2542"/>
      <c r="AS4" s="2542" t="s">
        <v>1827</v>
      </c>
      <c r="AT4" s="2542"/>
      <c r="AU4" s="2542"/>
      <c r="AV4" s="2543"/>
      <c r="AW4" s="2544" t="s">
        <v>1828</v>
      </c>
      <c r="AX4" s="2542"/>
      <c r="AZ4" s="2542" t="s">
        <v>1827</v>
      </c>
      <c r="BA4" s="2542"/>
      <c r="BB4" s="2542"/>
      <c r="BC4" s="2543"/>
      <c r="BD4" s="2544" t="s">
        <v>1828</v>
      </c>
      <c r="BE4" s="2542"/>
      <c r="BG4" s="2542" t="s">
        <v>1827</v>
      </c>
      <c r="BH4" s="2542"/>
      <c r="BI4" s="2542"/>
      <c r="BJ4" s="2543"/>
      <c r="BK4" s="2544" t="s">
        <v>1828</v>
      </c>
      <c r="BL4" s="2542"/>
      <c r="BN4" s="2542" t="s">
        <v>1827</v>
      </c>
      <c r="BO4" s="2542"/>
      <c r="BP4" s="2542"/>
      <c r="BQ4" s="2543"/>
      <c r="BR4" s="2544" t="s">
        <v>1828</v>
      </c>
      <c r="BS4" s="2542"/>
      <c r="BU4" s="2542" t="s">
        <v>1827</v>
      </c>
      <c r="BV4" s="2542"/>
      <c r="BW4" s="2542"/>
      <c r="BX4" s="2543"/>
      <c r="BY4" s="2544" t="s">
        <v>1828</v>
      </c>
      <c r="BZ4" s="2542"/>
      <c r="CB4" s="2542" t="s">
        <v>1827</v>
      </c>
      <c r="CC4" s="2542"/>
      <c r="CD4" s="2542"/>
      <c r="CE4" s="2543"/>
      <c r="CF4" s="2544" t="s">
        <v>1828</v>
      </c>
      <c r="CG4" s="2542"/>
      <c r="CI4" s="2542" t="s">
        <v>1827</v>
      </c>
      <c r="CJ4" s="2542"/>
      <c r="CK4" s="2542"/>
      <c r="CL4" s="2543"/>
      <c r="CM4" s="2544" t="s">
        <v>1828</v>
      </c>
      <c r="CN4" s="2542"/>
      <c r="CP4" s="2542" t="s">
        <v>1827</v>
      </c>
      <c r="CQ4" s="2542"/>
      <c r="CR4" s="2542"/>
      <c r="CS4" s="2543"/>
      <c r="CT4" s="2544" t="s">
        <v>1828</v>
      </c>
      <c r="CU4" s="2542"/>
      <c r="CW4" s="2542" t="s">
        <v>1827</v>
      </c>
      <c r="CX4" s="2542"/>
      <c r="CY4" s="2542"/>
      <c r="CZ4" s="2543"/>
      <c r="DA4" s="2544" t="s">
        <v>1828</v>
      </c>
      <c r="DB4" s="2542"/>
      <c r="DD4" s="2542" t="s">
        <v>1827</v>
      </c>
      <c r="DE4" s="2542"/>
      <c r="DF4" s="2542"/>
      <c r="DG4" s="2543"/>
      <c r="DH4" s="2544" t="s">
        <v>1828</v>
      </c>
      <c r="DI4" s="2542"/>
      <c r="DK4" s="2542" t="s">
        <v>1827</v>
      </c>
      <c r="DL4" s="2542"/>
      <c r="DM4" s="2542"/>
      <c r="DN4" s="2543"/>
      <c r="DO4" s="2544" t="s">
        <v>1828</v>
      </c>
      <c r="DP4" s="2542"/>
      <c r="DR4" s="2542" t="s">
        <v>1827</v>
      </c>
      <c r="DS4" s="2542"/>
      <c r="DT4" s="2542"/>
      <c r="DU4" s="2543"/>
      <c r="DV4" s="2544" t="s">
        <v>1828</v>
      </c>
      <c r="DW4" s="2542"/>
      <c r="DY4" s="2542" t="s">
        <v>1827</v>
      </c>
      <c r="DZ4" s="2542"/>
      <c r="EA4" s="2542"/>
      <c r="EB4" s="2543"/>
      <c r="EC4" s="2544" t="s">
        <v>1828</v>
      </c>
      <c r="ED4" s="2542"/>
      <c r="EF4" s="2542" t="s">
        <v>1827</v>
      </c>
      <c r="EG4" s="2542"/>
      <c r="EH4" s="2542"/>
      <c r="EI4" s="2543"/>
      <c r="EJ4" s="2544" t="s">
        <v>1828</v>
      </c>
      <c r="EK4" s="2542"/>
      <c r="EM4" s="2542" t="s">
        <v>1827</v>
      </c>
      <c r="EN4" s="2542"/>
      <c r="EO4" s="2542"/>
      <c r="EP4" s="2543"/>
      <c r="EQ4" s="2544" t="s">
        <v>1828</v>
      </c>
      <c r="ER4" s="2542"/>
      <c r="ET4" s="2542" t="s">
        <v>1827</v>
      </c>
      <c r="EU4" s="2542"/>
      <c r="EV4" s="2542"/>
      <c r="EW4" s="2543"/>
      <c r="EX4" s="2544" t="s">
        <v>1828</v>
      </c>
      <c r="EY4" s="2542"/>
      <c r="FA4" s="2542" t="s">
        <v>1827</v>
      </c>
      <c r="FB4" s="2542"/>
      <c r="FC4" s="2542"/>
      <c r="FD4" s="2543"/>
      <c r="FE4" s="2544" t="s">
        <v>1828</v>
      </c>
      <c r="FF4" s="2542"/>
      <c r="FH4" s="2542" t="s">
        <v>1827</v>
      </c>
      <c r="FI4" s="2542"/>
      <c r="FJ4" s="2542"/>
      <c r="FK4" s="2543"/>
      <c r="FL4" s="2544" t="s">
        <v>1828</v>
      </c>
      <c r="FM4" s="2542"/>
    </row>
    <row r="5" spans="1:169" ht="13.5" customHeight="1">
      <c r="C5" s="2546" t="s">
        <v>1829</v>
      </c>
      <c r="D5" s="2546"/>
      <c r="E5" s="2546" t="s">
        <v>1830</v>
      </c>
      <c r="F5" s="2546"/>
      <c r="G5" s="2547" t="s">
        <v>1829</v>
      </c>
      <c r="H5" s="2546" t="s">
        <v>1830</v>
      </c>
      <c r="J5" s="2491" t="s">
        <v>1829</v>
      </c>
      <c r="K5" s="2491"/>
      <c r="L5" s="2491" t="s">
        <v>1830</v>
      </c>
      <c r="M5" s="2491"/>
      <c r="N5" s="2545" t="s">
        <v>1829</v>
      </c>
      <c r="O5" s="2491" t="s">
        <v>1830</v>
      </c>
      <c r="Q5" s="2491" t="s">
        <v>1829</v>
      </c>
      <c r="R5" s="2491"/>
      <c r="S5" s="2491" t="s">
        <v>1830</v>
      </c>
      <c r="T5" s="2491"/>
      <c r="U5" s="2545" t="s">
        <v>1829</v>
      </c>
      <c r="V5" s="2491" t="s">
        <v>1830</v>
      </c>
      <c r="X5" s="2491" t="s">
        <v>1829</v>
      </c>
      <c r="Y5" s="2491"/>
      <c r="Z5" s="2491" t="s">
        <v>1830</v>
      </c>
      <c r="AA5" s="2491"/>
      <c r="AB5" s="2545" t="s">
        <v>1829</v>
      </c>
      <c r="AC5" s="2491" t="s">
        <v>1830</v>
      </c>
      <c r="AE5" s="2491" t="s">
        <v>1829</v>
      </c>
      <c r="AF5" s="2491"/>
      <c r="AG5" s="2491" t="s">
        <v>1830</v>
      </c>
      <c r="AH5" s="2491"/>
      <c r="AI5" s="2545" t="s">
        <v>1829</v>
      </c>
      <c r="AJ5" s="2491" t="s">
        <v>1830</v>
      </c>
      <c r="AL5" s="2491" t="s">
        <v>1829</v>
      </c>
      <c r="AM5" s="2491"/>
      <c r="AN5" s="2491" t="s">
        <v>1830</v>
      </c>
      <c r="AO5" s="2491"/>
      <c r="AP5" s="2545" t="s">
        <v>1829</v>
      </c>
      <c r="AQ5" s="2491" t="s">
        <v>1830</v>
      </c>
      <c r="AS5" s="2491" t="s">
        <v>1829</v>
      </c>
      <c r="AT5" s="2491"/>
      <c r="AU5" s="2491" t="s">
        <v>1830</v>
      </c>
      <c r="AV5" s="2491"/>
      <c r="AW5" s="2545" t="s">
        <v>1829</v>
      </c>
      <c r="AX5" s="2491" t="s">
        <v>1830</v>
      </c>
      <c r="AZ5" s="2491" t="s">
        <v>1829</v>
      </c>
      <c r="BA5" s="2491"/>
      <c r="BB5" s="2491" t="s">
        <v>1830</v>
      </c>
      <c r="BC5" s="2491"/>
      <c r="BD5" s="2545" t="s">
        <v>1829</v>
      </c>
      <c r="BE5" s="2491" t="s">
        <v>1830</v>
      </c>
      <c r="BG5" s="2491" t="s">
        <v>1829</v>
      </c>
      <c r="BH5" s="2491"/>
      <c r="BI5" s="2491" t="s">
        <v>1830</v>
      </c>
      <c r="BJ5" s="2491"/>
      <c r="BK5" s="2545" t="s">
        <v>1829</v>
      </c>
      <c r="BL5" s="2491" t="s">
        <v>1830</v>
      </c>
      <c r="BN5" s="2491" t="s">
        <v>1829</v>
      </c>
      <c r="BO5" s="2491"/>
      <c r="BP5" s="2491" t="s">
        <v>1830</v>
      </c>
      <c r="BQ5" s="2491"/>
      <c r="BR5" s="2545" t="s">
        <v>1829</v>
      </c>
      <c r="BS5" s="2491" t="s">
        <v>1830</v>
      </c>
      <c r="BU5" s="2491" t="s">
        <v>1829</v>
      </c>
      <c r="BV5" s="2491"/>
      <c r="BW5" s="2491" t="s">
        <v>1830</v>
      </c>
      <c r="BX5" s="2491"/>
      <c r="BY5" s="2545" t="s">
        <v>1829</v>
      </c>
      <c r="BZ5" s="2491" t="s">
        <v>1830</v>
      </c>
      <c r="CB5" s="2491" t="s">
        <v>1829</v>
      </c>
      <c r="CC5" s="2491"/>
      <c r="CD5" s="2491" t="s">
        <v>1830</v>
      </c>
      <c r="CE5" s="2491"/>
      <c r="CF5" s="2545" t="s">
        <v>1829</v>
      </c>
      <c r="CG5" s="2491" t="s">
        <v>1830</v>
      </c>
      <c r="CI5" s="2491" t="s">
        <v>1829</v>
      </c>
      <c r="CJ5" s="2491"/>
      <c r="CK5" s="2491" t="s">
        <v>1830</v>
      </c>
      <c r="CL5" s="2491"/>
      <c r="CM5" s="2545" t="s">
        <v>1829</v>
      </c>
      <c r="CN5" s="2491" t="s">
        <v>1830</v>
      </c>
      <c r="CP5" s="2491" t="s">
        <v>1829</v>
      </c>
      <c r="CQ5" s="2491"/>
      <c r="CR5" s="2491" t="s">
        <v>1830</v>
      </c>
      <c r="CS5" s="2491"/>
      <c r="CT5" s="2545" t="s">
        <v>1829</v>
      </c>
      <c r="CU5" s="2491" t="s">
        <v>1830</v>
      </c>
      <c r="CW5" s="2491" t="s">
        <v>1829</v>
      </c>
      <c r="CX5" s="2491"/>
      <c r="CY5" s="2491" t="s">
        <v>1830</v>
      </c>
      <c r="CZ5" s="2491"/>
      <c r="DA5" s="2545" t="s">
        <v>1829</v>
      </c>
      <c r="DB5" s="2491" t="s">
        <v>1830</v>
      </c>
      <c r="DD5" s="2491" t="s">
        <v>1829</v>
      </c>
      <c r="DE5" s="2491"/>
      <c r="DF5" s="2491" t="s">
        <v>1830</v>
      </c>
      <c r="DG5" s="2491"/>
      <c r="DH5" s="2545" t="s">
        <v>1829</v>
      </c>
      <c r="DI5" s="2491" t="s">
        <v>1830</v>
      </c>
      <c r="DK5" s="2491" t="s">
        <v>1829</v>
      </c>
      <c r="DL5" s="2491"/>
      <c r="DM5" s="2491" t="s">
        <v>1830</v>
      </c>
      <c r="DN5" s="2491"/>
      <c r="DO5" s="2545" t="s">
        <v>1829</v>
      </c>
      <c r="DP5" s="2491" t="s">
        <v>1830</v>
      </c>
      <c r="DR5" s="2491" t="s">
        <v>1829</v>
      </c>
      <c r="DS5" s="2491"/>
      <c r="DT5" s="2491" t="s">
        <v>1830</v>
      </c>
      <c r="DU5" s="2491"/>
      <c r="DV5" s="2545" t="s">
        <v>1829</v>
      </c>
      <c r="DW5" s="2491" t="s">
        <v>1830</v>
      </c>
      <c r="DY5" s="2491" t="s">
        <v>1829</v>
      </c>
      <c r="DZ5" s="2491"/>
      <c r="EA5" s="2491" t="s">
        <v>1830</v>
      </c>
      <c r="EB5" s="2491"/>
      <c r="EC5" s="2545" t="s">
        <v>1829</v>
      </c>
      <c r="ED5" s="2491" t="s">
        <v>1830</v>
      </c>
      <c r="EF5" s="2491" t="s">
        <v>1829</v>
      </c>
      <c r="EG5" s="2491"/>
      <c r="EH5" s="2491" t="s">
        <v>1830</v>
      </c>
      <c r="EI5" s="2491"/>
      <c r="EJ5" s="2545" t="s">
        <v>1829</v>
      </c>
      <c r="EK5" s="2491" t="s">
        <v>1830</v>
      </c>
      <c r="EM5" s="2491" t="s">
        <v>1829</v>
      </c>
      <c r="EN5" s="2491"/>
      <c r="EO5" s="2491" t="s">
        <v>1830</v>
      </c>
      <c r="EP5" s="2491"/>
      <c r="EQ5" s="2545" t="s">
        <v>1829</v>
      </c>
      <c r="ER5" s="2491" t="s">
        <v>1830</v>
      </c>
      <c r="ET5" s="2491" t="s">
        <v>1829</v>
      </c>
      <c r="EU5" s="2491"/>
      <c r="EV5" s="2491" t="s">
        <v>1830</v>
      </c>
      <c r="EW5" s="2491"/>
      <c r="EX5" s="2545" t="s">
        <v>1829</v>
      </c>
      <c r="EY5" s="2491" t="s">
        <v>1830</v>
      </c>
      <c r="FA5" s="2491" t="s">
        <v>1829</v>
      </c>
      <c r="FB5" s="2491"/>
      <c r="FC5" s="2491" t="s">
        <v>1830</v>
      </c>
      <c r="FD5" s="2491"/>
      <c r="FE5" s="2545" t="s">
        <v>1829</v>
      </c>
      <c r="FF5" s="2491" t="s">
        <v>1830</v>
      </c>
      <c r="FH5" s="2491" t="s">
        <v>1829</v>
      </c>
      <c r="FI5" s="2491"/>
      <c r="FJ5" s="2491" t="s">
        <v>1830</v>
      </c>
      <c r="FK5" s="2491"/>
      <c r="FL5" s="2545" t="s">
        <v>1829</v>
      </c>
      <c r="FM5" s="2491" t="s">
        <v>1830</v>
      </c>
    </row>
    <row r="6" spans="1:169" ht="13.8" thickBot="1">
      <c r="C6" s="1534" t="s">
        <v>1831</v>
      </c>
      <c r="D6" s="1534" t="s">
        <v>1832</v>
      </c>
      <c r="E6" s="1534" t="s">
        <v>1831</v>
      </c>
      <c r="F6" s="1683" t="s">
        <v>1832</v>
      </c>
      <c r="G6" s="2547"/>
      <c r="H6" s="2546"/>
      <c r="J6" s="1534" t="s">
        <v>1831</v>
      </c>
      <c r="K6" s="1534" t="s">
        <v>1832</v>
      </c>
      <c r="L6" s="1534" t="s">
        <v>1831</v>
      </c>
      <c r="M6" s="1683" t="s">
        <v>1832</v>
      </c>
      <c r="N6" s="2545"/>
      <c r="O6" s="2491"/>
      <c r="Q6" s="1534" t="s">
        <v>1831</v>
      </c>
      <c r="R6" s="1534" t="s">
        <v>1832</v>
      </c>
      <c r="S6" s="1534" t="s">
        <v>1831</v>
      </c>
      <c r="T6" s="1683" t="s">
        <v>1832</v>
      </c>
      <c r="U6" s="2545"/>
      <c r="V6" s="2491"/>
      <c r="X6" s="1534" t="s">
        <v>1831</v>
      </c>
      <c r="Y6" s="1534" t="s">
        <v>1832</v>
      </c>
      <c r="Z6" s="1534" t="s">
        <v>1831</v>
      </c>
      <c r="AA6" s="1683" t="s">
        <v>1832</v>
      </c>
      <c r="AB6" s="2545"/>
      <c r="AC6" s="2491"/>
      <c r="AE6" s="1534" t="s">
        <v>1831</v>
      </c>
      <c r="AF6" s="1534" t="s">
        <v>1832</v>
      </c>
      <c r="AG6" s="1534" t="s">
        <v>1831</v>
      </c>
      <c r="AH6" s="1683" t="s">
        <v>1832</v>
      </c>
      <c r="AI6" s="2545"/>
      <c r="AJ6" s="2491"/>
      <c r="AL6" s="1534" t="s">
        <v>1831</v>
      </c>
      <c r="AM6" s="1534" t="s">
        <v>1832</v>
      </c>
      <c r="AN6" s="1534" t="s">
        <v>1831</v>
      </c>
      <c r="AO6" s="1683" t="s">
        <v>1832</v>
      </c>
      <c r="AP6" s="2545"/>
      <c r="AQ6" s="2491"/>
      <c r="AS6" s="1534" t="s">
        <v>1831</v>
      </c>
      <c r="AT6" s="1534" t="s">
        <v>1832</v>
      </c>
      <c r="AU6" s="1534" t="s">
        <v>1831</v>
      </c>
      <c r="AV6" s="1683" t="s">
        <v>1832</v>
      </c>
      <c r="AW6" s="2545"/>
      <c r="AX6" s="2491"/>
      <c r="AZ6" s="1534" t="s">
        <v>1831</v>
      </c>
      <c r="BA6" s="1534" t="s">
        <v>1832</v>
      </c>
      <c r="BB6" s="1534" t="s">
        <v>1831</v>
      </c>
      <c r="BC6" s="1683" t="s">
        <v>1832</v>
      </c>
      <c r="BD6" s="2545"/>
      <c r="BE6" s="2491"/>
      <c r="BG6" s="1534" t="s">
        <v>1831</v>
      </c>
      <c r="BH6" s="1534" t="s">
        <v>1832</v>
      </c>
      <c r="BI6" s="1534" t="s">
        <v>1831</v>
      </c>
      <c r="BJ6" s="1683" t="s">
        <v>1832</v>
      </c>
      <c r="BK6" s="2545"/>
      <c r="BL6" s="2491"/>
      <c r="BN6" s="1534" t="s">
        <v>1831</v>
      </c>
      <c r="BO6" s="1534" t="s">
        <v>1832</v>
      </c>
      <c r="BP6" s="1534" t="s">
        <v>1831</v>
      </c>
      <c r="BQ6" s="1683" t="s">
        <v>1832</v>
      </c>
      <c r="BR6" s="2545"/>
      <c r="BS6" s="2491"/>
      <c r="BU6" s="1534" t="s">
        <v>1831</v>
      </c>
      <c r="BV6" s="1534" t="s">
        <v>1832</v>
      </c>
      <c r="BW6" s="1534" t="s">
        <v>1831</v>
      </c>
      <c r="BX6" s="1683" t="s">
        <v>1832</v>
      </c>
      <c r="BY6" s="2545"/>
      <c r="BZ6" s="2491"/>
      <c r="CB6" s="1534" t="s">
        <v>1831</v>
      </c>
      <c r="CC6" s="1534" t="s">
        <v>1832</v>
      </c>
      <c r="CD6" s="1534" t="s">
        <v>1831</v>
      </c>
      <c r="CE6" s="1683" t="s">
        <v>1832</v>
      </c>
      <c r="CF6" s="2545"/>
      <c r="CG6" s="2491"/>
      <c r="CI6" s="1534" t="s">
        <v>1831</v>
      </c>
      <c r="CJ6" s="1534" t="s">
        <v>1832</v>
      </c>
      <c r="CK6" s="1534" t="s">
        <v>1831</v>
      </c>
      <c r="CL6" s="1683" t="s">
        <v>1832</v>
      </c>
      <c r="CM6" s="2545"/>
      <c r="CN6" s="2491"/>
      <c r="CP6" s="1534" t="s">
        <v>1831</v>
      </c>
      <c r="CQ6" s="1534" t="s">
        <v>1832</v>
      </c>
      <c r="CR6" s="1534" t="s">
        <v>1831</v>
      </c>
      <c r="CS6" s="1683" t="s">
        <v>1832</v>
      </c>
      <c r="CT6" s="2545"/>
      <c r="CU6" s="2491"/>
      <c r="CW6" s="1534" t="s">
        <v>1831</v>
      </c>
      <c r="CX6" s="1534" t="s">
        <v>1832</v>
      </c>
      <c r="CY6" s="1534" t="s">
        <v>1831</v>
      </c>
      <c r="CZ6" s="1683" t="s">
        <v>1832</v>
      </c>
      <c r="DA6" s="2545"/>
      <c r="DB6" s="2491"/>
      <c r="DD6" s="1534" t="s">
        <v>1831</v>
      </c>
      <c r="DE6" s="1534" t="s">
        <v>1832</v>
      </c>
      <c r="DF6" s="1534" t="s">
        <v>1831</v>
      </c>
      <c r="DG6" s="1683" t="s">
        <v>1832</v>
      </c>
      <c r="DH6" s="2545"/>
      <c r="DI6" s="2491"/>
      <c r="DK6" s="1534" t="s">
        <v>1831</v>
      </c>
      <c r="DL6" s="1534" t="s">
        <v>1832</v>
      </c>
      <c r="DM6" s="1534" t="s">
        <v>1831</v>
      </c>
      <c r="DN6" s="1683" t="s">
        <v>1832</v>
      </c>
      <c r="DO6" s="2545"/>
      <c r="DP6" s="2491"/>
      <c r="DR6" s="1534" t="s">
        <v>1831</v>
      </c>
      <c r="DS6" s="1534" t="s">
        <v>1832</v>
      </c>
      <c r="DT6" s="1534" t="s">
        <v>1831</v>
      </c>
      <c r="DU6" s="1683" t="s">
        <v>1832</v>
      </c>
      <c r="DV6" s="2545"/>
      <c r="DW6" s="2491"/>
      <c r="DY6" s="1534" t="s">
        <v>1831</v>
      </c>
      <c r="DZ6" s="1534" t="s">
        <v>1832</v>
      </c>
      <c r="EA6" s="1534" t="s">
        <v>1831</v>
      </c>
      <c r="EB6" s="1683" t="s">
        <v>1832</v>
      </c>
      <c r="EC6" s="2545"/>
      <c r="ED6" s="2491"/>
      <c r="EF6" s="1534" t="s">
        <v>1831</v>
      </c>
      <c r="EG6" s="1534" t="s">
        <v>1832</v>
      </c>
      <c r="EH6" s="1534" t="s">
        <v>1831</v>
      </c>
      <c r="EI6" s="1683" t="s">
        <v>1832</v>
      </c>
      <c r="EJ6" s="2545"/>
      <c r="EK6" s="2491"/>
      <c r="EM6" s="1534" t="s">
        <v>1831</v>
      </c>
      <c r="EN6" s="1534" t="s">
        <v>1832</v>
      </c>
      <c r="EO6" s="1534" t="s">
        <v>1831</v>
      </c>
      <c r="EP6" s="1683" t="s">
        <v>1832</v>
      </c>
      <c r="EQ6" s="2545"/>
      <c r="ER6" s="2491"/>
      <c r="ET6" s="1534" t="s">
        <v>1831</v>
      </c>
      <c r="EU6" s="1534" t="s">
        <v>1832</v>
      </c>
      <c r="EV6" s="1534" t="s">
        <v>1831</v>
      </c>
      <c r="EW6" s="1683" t="s">
        <v>1832</v>
      </c>
      <c r="EX6" s="2545"/>
      <c r="EY6" s="2491"/>
      <c r="FA6" s="1534" t="s">
        <v>1831</v>
      </c>
      <c r="FB6" s="1534" t="s">
        <v>1832</v>
      </c>
      <c r="FC6" s="1534" t="s">
        <v>1831</v>
      </c>
      <c r="FD6" s="1683" t="s">
        <v>1832</v>
      </c>
      <c r="FE6" s="2545"/>
      <c r="FF6" s="2491"/>
      <c r="FH6" s="1534" t="s">
        <v>1831</v>
      </c>
      <c r="FI6" s="1534" t="s">
        <v>1832</v>
      </c>
      <c r="FJ6" s="1534" t="s">
        <v>1831</v>
      </c>
      <c r="FK6" s="1683" t="s">
        <v>1832</v>
      </c>
      <c r="FL6" s="2545"/>
      <c r="FM6" s="2491"/>
    </row>
    <row r="7" spans="1:169">
      <c r="A7" s="1575">
        <v>1</v>
      </c>
      <c r="B7" s="1334" t="s">
        <v>1833</v>
      </c>
      <c r="C7" s="2462">
        <v>0</v>
      </c>
      <c r="D7" s="2466">
        <v>0</v>
      </c>
      <c r="E7" s="2462">
        <v>0</v>
      </c>
      <c r="F7" s="2466">
        <v>0</v>
      </c>
      <c r="G7" s="2462">
        <v>456209</v>
      </c>
      <c r="H7" s="2462">
        <v>233825</v>
      </c>
      <c r="J7" s="2130">
        <v>0</v>
      </c>
      <c r="K7" s="2130">
        <v>0</v>
      </c>
      <c r="L7" s="2130">
        <v>0</v>
      </c>
      <c r="M7" s="2131">
        <v>0</v>
      </c>
      <c r="N7" s="2132">
        <v>507111</v>
      </c>
      <c r="O7" s="2130">
        <v>289455</v>
      </c>
      <c r="Q7" s="2300">
        <v>0</v>
      </c>
      <c r="R7" s="2300">
        <v>0</v>
      </c>
      <c r="S7" s="2300">
        <v>0</v>
      </c>
      <c r="T7" s="2301">
        <v>0</v>
      </c>
      <c r="U7" s="2302">
        <v>448788</v>
      </c>
      <c r="V7" s="2300">
        <v>265439</v>
      </c>
      <c r="X7" s="2130">
        <v>0</v>
      </c>
      <c r="Y7" s="2130">
        <v>0</v>
      </c>
      <c r="Z7" s="2130">
        <v>0</v>
      </c>
      <c r="AA7" s="2131">
        <v>0</v>
      </c>
      <c r="AB7" s="2132">
        <v>456299</v>
      </c>
      <c r="AC7" s="2130">
        <v>267804</v>
      </c>
      <c r="AE7" s="2130">
        <v>0</v>
      </c>
      <c r="AF7" s="2130">
        <v>0</v>
      </c>
      <c r="AG7" s="2130">
        <v>0</v>
      </c>
      <c r="AH7" s="2131">
        <v>0</v>
      </c>
      <c r="AI7" s="2132">
        <v>423499</v>
      </c>
      <c r="AJ7" s="2130">
        <v>211214</v>
      </c>
      <c r="AL7" s="2130">
        <v>0</v>
      </c>
      <c r="AM7" s="2130">
        <v>0</v>
      </c>
      <c r="AN7" s="2130">
        <v>0</v>
      </c>
      <c r="AO7" s="2131">
        <v>0</v>
      </c>
      <c r="AP7" s="2132">
        <v>397210</v>
      </c>
      <c r="AQ7" s="2130">
        <v>187103</v>
      </c>
      <c r="AS7" s="1684">
        <v>0</v>
      </c>
      <c r="AT7" s="1684">
        <v>0</v>
      </c>
      <c r="AU7" s="1684">
        <v>0</v>
      </c>
      <c r="AV7" s="1608">
        <v>0</v>
      </c>
      <c r="AW7" s="1685">
        <v>357510</v>
      </c>
      <c r="AX7" s="1684">
        <v>225784</v>
      </c>
      <c r="AZ7" s="1684">
        <v>0</v>
      </c>
      <c r="BA7" s="1684">
        <v>0</v>
      </c>
      <c r="BB7" s="1684">
        <v>0</v>
      </c>
      <c r="BC7" s="1608">
        <v>0</v>
      </c>
      <c r="BD7" s="1685">
        <v>403780</v>
      </c>
      <c r="BE7" s="1684">
        <v>334262</v>
      </c>
      <c r="BG7" s="1684">
        <v>0</v>
      </c>
      <c r="BH7" s="1684">
        <v>0</v>
      </c>
      <c r="BI7" s="1684">
        <v>0</v>
      </c>
      <c r="BJ7" s="1608">
        <v>0</v>
      </c>
      <c r="BK7" s="1685">
        <v>384531</v>
      </c>
      <c r="BL7" s="1684">
        <v>239259</v>
      </c>
      <c r="BN7" s="1684">
        <v>0</v>
      </c>
      <c r="BO7" s="1684">
        <v>0</v>
      </c>
      <c r="BP7" s="1684">
        <v>0</v>
      </c>
      <c r="BQ7" s="1608">
        <v>0</v>
      </c>
      <c r="BR7" s="1685">
        <v>362481</v>
      </c>
      <c r="BS7" s="1684">
        <v>256828</v>
      </c>
      <c r="BU7" s="1684">
        <v>0</v>
      </c>
      <c r="BV7" s="1684">
        <v>0</v>
      </c>
      <c r="BW7" s="1684">
        <v>0</v>
      </c>
      <c r="BX7" s="1608">
        <v>0</v>
      </c>
      <c r="BY7" s="1685">
        <v>355500</v>
      </c>
      <c r="BZ7" s="1684">
        <v>227348</v>
      </c>
      <c r="CB7" s="1684">
        <v>0</v>
      </c>
      <c r="CC7" s="1684">
        <v>7549</v>
      </c>
      <c r="CD7" s="1684">
        <v>0</v>
      </c>
      <c r="CE7" s="1608">
        <v>0</v>
      </c>
      <c r="CF7" s="1685">
        <v>349331</v>
      </c>
      <c r="CG7" s="1684">
        <v>259487</v>
      </c>
      <c r="CI7" s="1684">
        <v>0</v>
      </c>
      <c r="CJ7" s="1684">
        <v>5055</v>
      </c>
      <c r="CK7" s="1684">
        <v>0</v>
      </c>
      <c r="CL7" s="1608">
        <v>0</v>
      </c>
      <c r="CM7" s="1685">
        <v>207837</v>
      </c>
      <c r="CN7" s="1684">
        <v>266527</v>
      </c>
      <c r="CP7" s="1684">
        <v>0</v>
      </c>
      <c r="CQ7" s="1684">
        <v>4586</v>
      </c>
      <c r="CR7" s="1684">
        <v>0</v>
      </c>
      <c r="CS7" s="1608">
        <v>0</v>
      </c>
      <c r="CT7" s="1685">
        <v>234193</v>
      </c>
      <c r="CU7" s="1684">
        <v>244081</v>
      </c>
      <c r="CW7" s="1684">
        <v>0</v>
      </c>
      <c r="CX7" s="1684">
        <v>5572</v>
      </c>
      <c r="CY7" s="1684">
        <v>0</v>
      </c>
      <c r="CZ7" s="1608">
        <v>0</v>
      </c>
      <c r="DA7" s="1685">
        <v>212307</v>
      </c>
      <c r="DB7" s="1684">
        <v>243298</v>
      </c>
      <c r="DD7" s="1684">
        <v>0</v>
      </c>
      <c r="DE7" s="1684">
        <v>5516</v>
      </c>
      <c r="DF7" s="1684">
        <v>0</v>
      </c>
      <c r="DG7" s="1608">
        <v>0</v>
      </c>
      <c r="DH7" s="1685">
        <v>262300</v>
      </c>
      <c r="DI7" s="1684">
        <v>251545</v>
      </c>
      <c r="DK7" s="1684">
        <v>0</v>
      </c>
      <c r="DL7" s="1684">
        <v>5692</v>
      </c>
      <c r="DM7" s="1684">
        <v>0</v>
      </c>
      <c r="DN7" s="1608">
        <v>0</v>
      </c>
      <c r="DO7" s="1685">
        <v>164387</v>
      </c>
      <c r="DP7" s="1684">
        <v>205862</v>
      </c>
      <c r="DR7" s="1684">
        <v>0</v>
      </c>
      <c r="DS7" s="1684">
        <v>4703</v>
      </c>
      <c r="DT7" s="1684">
        <v>0</v>
      </c>
      <c r="DU7" s="1608">
        <v>0</v>
      </c>
      <c r="DV7" s="1685">
        <v>160935</v>
      </c>
      <c r="DW7" s="1684">
        <v>225255</v>
      </c>
      <c r="DY7" s="1684">
        <v>0</v>
      </c>
      <c r="DZ7" s="1684">
        <v>6720</v>
      </c>
      <c r="EA7" s="1684">
        <v>3</v>
      </c>
      <c r="EB7" s="1608">
        <v>0</v>
      </c>
      <c r="EC7" s="1685">
        <v>156397</v>
      </c>
      <c r="ED7" s="1684">
        <v>210963</v>
      </c>
      <c r="EF7" s="1684">
        <v>0</v>
      </c>
      <c r="EG7" s="1684">
        <v>5186</v>
      </c>
      <c r="EH7" s="1684">
        <v>0</v>
      </c>
      <c r="EI7" s="1608">
        <v>0</v>
      </c>
      <c r="EJ7" s="1685">
        <v>181395</v>
      </c>
      <c r="EK7" s="1684">
        <v>218712</v>
      </c>
      <c r="EM7" s="1684">
        <v>0</v>
      </c>
      <c r="EN7" s="1684">
        <v>4744</v>
      </c>
      <c r="EO7" s="1684">
        <v>0</v>
      </c>
      <c r="EP7" s="1608">
        <v>0</v>
      </c>
      <c r="EQ7" s="1685">
        <v>156227</v>
      </c>
      <c r="ER7" s="1684">
        <v>193260</v>
      </c>
      <c r="ET7" s="1684">
        <v>0</v>
      </c>
      <c r="EU7" s="1684">
        <v>4887</v>
      </c>
      <c r="EV7" s="1684">
        <v>0</v>
      </c>
      <c r="EW7" s="1608">
        <v>0</v>
      </c>
      <c r="EX7" s="1685">
        <v>175410</v>
      </c>
      <c r="EY7" s="1684">
        <v>245053</v>
      </c>
      <c r="FA7" s="1684">
        <v>0</v>
      </c>
      <c r="FB7" s="1684">
        <v>5151</v>
      </c>
      <c r="FC7" s="1684">
        <v>0</v>
      </c>
      <c r="FD7" s="1608">
        <v>0</v>
      </c>
      <c r="FE7" s="1685">
        <v>235306</v>
      </c>
      <c r="FF7" s="1684">
        <v>255602</v>
      </c>
      <c r="FH7" s="1684">
        <v>0</v>
      </c>
      <c r="FI7" s="1684">
        <v>5398</v>
      </c>
      <c r="FJ7" s="1684">
        <v>0</v>
      </c>
      <c r="FK7" s="1608">
        <v>0</v>
      </c>
      <c r="FL7" s="1685">
        <v>299065</v>
      </c>
      <c r="FM7" s="1684">
        <v>220250</v>
      </c>
    </row>
    <row r="8" spans="1:169">
      <c r="A8" s="1575">
        <v>2</v>
      </c>
      <c r="B8" s="1327" t="s">
        <v>1834</v>
      </c>
      <c r="C8" s="2463">
        <v>0</v>
      </c>
      <c r="D8" s="2461">
        <v>1702</v>
      </c>
      <c r="E8" s="2460">
        <v>2415</v>
      </c>
      <c r="F8" s="2469">
        <v>5761</v>
      </c>
      <c r="G8" s="2460">
        <v>26862</v>
      </c>
      <c r="H8" s="2460">
        <v>6137</v>
      </c>
      <c r="J8" s="2131">
        <v>0</v>
      </c>
      <c r="K8" s="2131">
        <v>1259</v>
      </c>
      <c r="L8" s="2131">
        <v>3187</v>
      </c>
      <c r="M8" s="2131">
        <v>2490</v>
      </c>
      <c r="N8" s="2133">
        <v>21321</v>
      </c>
      <c r="O8" s="2131">
        <v>6093</v>
      </c>
      <c r="Q8" s="2301">
        <v>0</v>
      </c>
      <c r="R8" s="2301">
        <v>1423</v>
      </c>
      <c r="S8" s="2301">
        <v>2812</v>
      </c>
      <c r="T8" s="2301">
        <v>3759</v>
      </c>
      <c r="U8" s="2303">
        <v>7557</v>
      </c>
      <c r="V8" s="2301">
        <v>5190</v>
      </c>
      <c r="X8" s="2131">
        <v>0</v>
      </c>
      <c r="Y8" s="2131">
        <v>1317</v>
      </c>
      <c r="Z8" s="2131">
        <v>2317</v>
      </c>
      <c r="AA8" s="2131">
        <v>6351</v>
      </c>
      <c r="AB8" s="2133">
        <v>17356</v>
      </c>
      <c r="AC8" s="2131">
        <v>4974</v>
      </c>
      <c r="AE8" s="2131">
        <v>0</v>
      </c>
      <c r="AF8" s="2131">
        <v>1392</v>
      </c>
      <c r="AG8" s="2131">
        <v>2232</v>
      </c>
      <c r="AH8" s="2131">
        <v>6929</v>
      </c>
      <c r="AI8" s="2133">
        <v>9408</v>
      </c>
      <c r="AJ8" s="2131">
        <v>4842</v>
      </c>
      <c r="AL8" s="2131">
        <v>0</v>
      </c>
      <c r="AM8" s="2131">
        <v>149</v>
      </c>
      <c r="AN8" s="2131">
        <v>2491</v>
      </c>
      <c r="AO8" s="2131">
        <v>4842</v>
      </c>
      <c r="AP8" s="2133">
        <v>5976</v>
      </c>
      <c r="AQ8" s="2131">
        <v>5327</v>
      </c>
      <c r="AS8" s="1673">
        <v>0</v>
      </c>
      <c r="AT8" s="1673">
        <v>1020</v>
      </c>
      <c r="AU8" s="1673">
        <v>3106</v>
      </c>
      <c r="AV8" s="1608">
        <v>5090</v>
      </c>
      <c r="AW8" s="1686">
        <v>6331</v>
      </c>
      <c r="AX8" s="1608">
        <v>8776</v>
      </c>
      <c r="AZ8" s="1673">
        <v>0</v>
      </c>
      <c r="BA8" s="1673">
        <v>728</v>
      </c>
      <c r="BB8" s="1673">
        <v>0</v>
      </c>
      <c r="BC8" s="1608">
        <v>6089</v>
      </c>
      <c r="BD8" s="1686">
        <v>7221</v>
      </c>
      <c r="BE8" s="1608">
        <v>5127</v>
      </c>
      <c r="BG8" s="1673">
        <v>0</v>
      </c>
      <c r="BH8" s="1673">
        <v>8151</v>
      </c>
      <c r="BI8" s="1673">
        <v>35</v>
      </c>
      <c r="BJ8" s="1608">
        <v>5448</v>
      </c>
      <c r="BK8" s="1686">
        <v>7408</v>
      </c>
      <c r="BL8" s="1608">
        <v>9278</v>
      </c>
      <c r="BN8" s="1673">
        <v>0</v>
      </c>
      <c r="BO8" s="1673">
        <v>4030</v>
      </c>
      <c r="BP8" s="1673">
        <v>0</v>
      </c>
      <c r="BQ8" s="1608">
        <v>4890</v>
      </c>
      <c r="BR8" s="1686">
        <v>2020</v>
      </c>
      <c r="BS8" s="1608">
        <v>7833</v>
      </c>
      <c r="BU8" s="1673">
        <v>0</v>
      </c>
      <c r="BV8" s="1673">
        <v>5403</v>
      </c>
      <c r="BW8" s="1673">
        <v>28</v>
      </c>
      <c r="BX8" s="1608">
        <v>5001</v>
      </c>
      <c r="BY8" s="1686">
        <v>2207</v>
      </c>
      <c r="BZ8" s="1608">
        <v>4955</v>
      </c>
      <c r="CB8" s="1673">
        <v>0</v>
      </c>
      <c r="CC8" s="1673">
        <v>0</v>
      </c>
      <c r="CD8" s="1673">
        <v>0</v>
      </c>
      <c r="CE8" s="1608">
        <v>4034</v>
      </c>
      <c r="CF8" s="1686">
        <v>3473</v>
      </c>
      <c r="CG8" s="1608">
        <v>5885</v>
      </c>
      <c r="CI8" s="1673">
        <v>0</v>
      </c>
      <c r="CJ8" s="1673">
        <v>0</v>
      </c>
      <c r="CK8" s="1673">
        <v>0</v>
      </c>
      <c r="CL8" s="1608">
        <v>4411</v>
      </c>
      <c r="CM8" s="1686">
        <v>1978</v>
      </c>
      <c r="CN8" s="1608">
        <v>45528</v>
      </c>
      <c r="CP8" s="1673">
        <v>0</v>
      </c>
      <c r="CQ8" s="1673">
        <v>0</v>
      </c>
      <c r="CR8" s="1673">
        <v>1</v>
      </c>
      <c r="CS8" s="1608">
        <v>4099</v>
      </c>
      <c r="CT8" s="1686">
        <v>1726</v>
      </c>
      <c r="CU8" s="1608">
        <v>44217</v>
      </c>
      <c r="CW8" s="1673">
        <v>0</v>
      </c>
      <c r="CX8" s="1673">
        <v>0</v>
      </c>
      <c r="CY8" s="1673">
        <v>1</v>
      </c>
      <c r="CZ8" s="1608">
        <v>1610</v>
      </c>
      <c r="DA8" s="1686">
        <v>3440</v>
      </c>
      <c r="DB8" s="1608">
        <v>48150</v>
      </c>
      <c r="DD8" s="1673">
        <v>0</v>
      </c>
      <c r="DE8" s="1673">
        <v>0</v>
      </c>
      <c r="DF8" s="1673">
        <v>562</v>
      </c>
      <c r="DG8" s="1608">
        <v>4382</v>
      </c>
      <c r="DH8" s="1686">
        <v>5199</v>
      </c>
      <c r="DI8" s="1608">
        <v>46515</v>
      </c>
      <c r="DK8" s="1673">
        <v>0</v>
      </c>
      <c r="DL8" s="1673">
        <v>0</v>
      </c>
      <c r="DM8" s="1673">
        <v>255</v>
      </c>
      <c r="DN8" s="1608">
        <v>2848</v>
      </c>
      <c r="DO8" s="1686">
        <v>6173</v>
      </c>
      <c r="DP8" s="1608">
        <v>39745</v>
      </c>
      <c r="DR8" s="1673">
        <v>0</v>
      </c>
      <c r="DS8" s="1673">
        <v>0</v>
      </c>
      <c r="DT8" s="1673" t="s">
        <v>1835</v>
      </c>
      <c r="DU8" s="1608">
        <v>2247</v>
      </c>
      <c r="DV8" s="1686">
        <v>5557</v>
      </c>
      <c r="DW8" s="1608">
        <v>38589</v>
      </c>
      <c r="DY8" s="1673">
        <v>0</v>
      </c>
      <c r="DZ8" s="1673">
        <v>0</v>
      </c>
      <c r="EA8" s="1673">
        <v>324</v>
      </c>
      <c r="EB8" s="1608">
        <v>2440</v>
      </c>
      <c r="EC8" s="1686">
        <v>9744</v>
      </c>
      <c r="ED8" s="1608">
        <v>43296</v>
      </c>
      <c r="EF8" s="1673">
        <v>0</v>
      </c>
      <c r="EG8" s="1673">
        <v>0</v>
      </c>
      <c r="EH8" s="1673">
        <v>374</v>
      </c>
      <c r="EI8" s="1608">
        <v>4039</v>
      </c>
      <c r="EJ8" s="1686">
        <v>5206</v>
      </c>
      <c r="EK8" s="1608">
        <v>47709</v>
      </c>
      <c r="EM8" s="1673">
        <v>0</v>
      </c>
      <c r="EN8" s="1673">
        <v>0</v>
      </c>
      <c r="EO8" s="1673">
        <v>227</v>
      </c>
      <c r="EP8" s="1608">
        <v>5537</v>
      </c>
      <c r="EQ8" s="1686">
        <v>2812</v>
      </c>
      <c r="ER8" s="1608">
        <v>44547</v>
      </c>
      <c r="ET8" s="1673">
        <v>0</v>
      </c>
      <c r="EU8" s="1673">
        <v>0</v>
      </c>
      <c r="EV8" s="1673">
        <v>122</v>
      </c>
      <c r="EW8" s="1608">
        <v>6405</v>
      </c>
      <c r="EX8" s="1686">
        <v>2648</v>
      </c>
      <c r="EY8" s="1608">
        <v>7082</v>
      </c>
      <c r="FA8" s="1673">
        <v>0</v>
      </c>
      <c r="FB8" s="1673">
        <v>0</v>
      </c>
      <c r="FC8" s="1673">
        <v>114</v>
      </c>
      <c r="FD8" s="1608">
        <v>12184</v>
      </c>
      <c r="FE8" s="1686">
        <v>2363</v>
      </c>
      <c r="FF8" s="1608">
        <v>6988</v>
      </c>
      <c r="FH8" s="1673">
        <v>0</v>
      </c>
      <c r="FI8" s="1673">
        <v>0</v>
      </c>
      <c r="FJ8" s="1673">
        <v>1</v>
      </c>
      <c r="FK8" s="1608">
        <v>14007</v>
      </c>
      <c r="FL8" s="1686">
        <v>2645</v>
      </c>
      <c r="FM8" s="1608">
        <v>57232</v>
      </c>
    </row>
    <row r="9" spans="1:169">
      <c r="A9" s="1575">
        <v>3</v>
      </c>
      <c r="B9" s="1327" t="s">
        <v>1836</v>
      </c>
      <c r="C9" s="2463">
        <v>0</v>
      </c>
      <c r="D9" s="2467">
        <v>0</v>
      </c>
      <c r="E9" s="2460">
        <v>13945</v>
      </c>
      <c r="F9" s="2467">
        <v>0</v>
      </c>
      <c r="G9" s="2460">
        <v>232757</v>
      </c>
      <c r="H9" s="2460">
        <v>402738</v>
      </c>
      <c r="J9" s="2131">
        <v>0</v>
      </c>
      <c r="K9" s="2131">
        <v>0</v>
      </c>
      <c r="L9" s="2131">
        <v>13698</v>
      </c>
      <c r="M9" s="2131">
        <v>0</v>
      </c>
      <c r="N9" s="2133">
        <v>290771</v>
      </c>
      <c r="O9" s="2131">
        <v>463901</v>
      </c>
      <c r="Q9" s="2301">
        <v>0</v>
      </c>
      <c r="R9" s="2301">
        <v>0</v>
      </c>
      <c r="S9" s="2301">
        <v>12032</v>
      </c>
      <c r="T9" s="2301">
        <v>0</v>
      </c>
      <c r="U9" s="2303">
        <v>266105</v>
      </c>
      <c r="V9" s="2301">
        <v>394016</v>
      </c>
      <c r="X9" s="2131">
        <v>0</v>
      </c>
      <c r="Y9" s="2131">
        <v>0</v>
      </c>
      <c r="Z9" s="2131">
        <v>11903</v>
      </c>
      <c r="AA9" s="2131">
        <v>0</v>
      </c>
      <c r="AB9" s="2133">
        <v>262047</v>
      </c>
      <c r="AC9" s="2131">
        <v>414695</v>
      </c>
      <c r="AE9" s="2131">
        <v>0</v>
      </c>
      <c r="AF9" s="2131">
        <v>0</v>
      </c>
      <c r="AG9" s="2131">
        <v>13274</v>
      </c>
      <c r="AH9" s="2131">
        <v>0</v>
      </c>
      <c r="AI9" s="2133">
        <v>213716</v>
      </c>
      <c r="AJ9" s="2131">
        <v>388649</v>
      </c>
      <c r="AL9" s="2131">
        <v>0</v>
      </c>
      <c r="AM9" s="2131">
        <v>0</v>
      </c>
      <c r="AN9" s="2131">
        <v>12477</v>
      </c>
      <c r="AO9" s="2131">
        <v>0</v>
      </c>
      <c r="AP9" s="2133">
        <v>183117</v>
      </c>
      <c r="AQ9" s="2131">
        <v>370665</v>
      </c>
      <c r="AS9" s="1673">
        <v>0</v>
      </c>
      <c r="AT9" s="1673">
        <v>0</v>
      </c>
      <c r="AU9" s="1673">
        <v>7413</v>
      </c>
      <c r="AV9" s="1608">
        <v>0</v>
      </c>
      <c r="AW9" s="1686">
        <v>227892</v>
      </c>
      <c r="AX9" s="1608">
        <v>321512</v>
      </c>
      <c r="AZ9" s="1673">
        <v>0</v>
      </c>
      <c r="BA9" s="1673">
        <v>0</v>
      </c>
      <c r="BB9" s="1673">
        <v>13218</v>
      </c>
      <c r="BC9" s="1608">
        <v>0</v>
      </c>
      <c r="BD9" s="1686">
        <v>333913</v>
      </c>
      <c r="BE9" s="1608">
        <v>380508</v>
      </c>
      <c r="BG9" s="1673">
        <v>0</v>
      </c>
      <c r="BH9" s="1673">
        <v>0</v>
      </c>
      <c r="BI9" s="1673">
        <v>12252</v>
      </c>
      <c r="BJ9" s="1608">
        <v>0</v>
      </c>
      <c r="BK9" s="1686">
        <v>238303</v>
      </c>
      <c r="BL9" s="1608">
        <v>355227</v>
      </c>
      <c r="BN9" s="1673">
        <v>0</v>
      </c>
      <c r="BO9" s="1673">
        <v>0</v>
      </c>
      <c r="BP9" s="1673">
        <v>11885</v>
      </c>
      <c r="BQ9" s="1608">
        <v>0</v>
      </c>
      <c r="BR9" s="1686">
        <v>263805</v>
      </c>
      <c r="BS9" s="1608">
        <v>336424</v>
      </c>
      <c r="BU9" s="1673">
        <v>0</v>
      </c>
      <c r="BV9" s="1673">
        <v>0</v>
      </c>
      <c r="BW9" s="1673">
        <v>11727</v>
      </c>
      <c r="BX9" s="1608">
        <v>0</v>
      </c>
      <c r="BY9" s="1686">
        <v>253180</v>
      </c>
      <c r="BZ9" s="1608">
        <v>330324</v>
      </c>
      <c r="CB9" s="1673">
        <v>0</v>
      </c>
      <c r="CC9" s="1673">
        <v>0</v>
      </c>
      <c r="CD9" s="1673">
        <v>11429</v>
      </c>
      <c r="CE9" s="1608">
        <v>0</v>
      </c>
      <c r="CF9" s="1686">
        <v>409554</v>
      </c>
      <c r="CG9" s="1608">
        <v>330899</v>
      </c>
      <c r="CI9" s="1673">
        <v>0</v>
      </c>
      <c r="CJ9" s="1673">
        <v>0</v>
      </c>
      <c r="CK9" s="1673">
        <v>13336</v>
      </c>
      <c r="CL9" s="1608">
        <v>0</v>
      </c>
      <c r="CM9" s="1686">
        <v>296805</v>
      </c>
      <c r="CN9" s="1608">
        <v>206389</v>
      </c>
      <c r="CP9" s="1673">
        <v>0</v>
      </c>
      <c r="CQ9" s="1673">
        <v>0</v>
      </c>
      <c r="CR9" s="1673">
        <v>13310</v>
      </c>
      <c r="CS9" s="1608">
        <v>0</v>
      </c>
      <c r="CT9" s="1686">
        <v>276636</v>
      </c>
      <c r="CU9" s="1608">
        <v>232421</v>
      </c>
      <c r="CW9" s="1673">
        <v>0</v>
      </c>
      <c r="CX9" s="1673">
        <v>0</v>
      </c>
      <c r="CY9" s="1673">
        <v>4863</v>
      </c>
      <c r="CZ9" s="1608">
        <v>0</v>
      </c>
      <c r="DA9" s="1686">
        <v>283725</v>
      </c>
      <c r="DB9" s="1608">
        <v>211634</v>
      </c>
      <c r="DD9" s="1673">
        <v>0</v>
      </c>
      <c r="DE9" s="1673">
        <v>0</v>
      </c>
      <c r="DF9" s="1673">
        <v>3652</v>
      </c>
      <c r="DG9" s="1608">
        <v>0</v>
      </c>
      <c r="DH9" s="1686">
        <v>285777</v>
      </c>
      <c r="DI9" s="1608">
        <v>261472</v>
      </c>
      <c r="DK9" s="1673">
        <v>0</v>
      </c>
      <c r="DL9" s="1673">
        <v>0</v>
      </c>
      <c r="DM9" s="1673">
        <v>3821</v>
      </c>
      <c r="DN9" s="1608">
        <v>0</v>
      </c>
      <c r="DO9" s="1686">
        <v>243529</v>
      </c>
      <c r="DP9" s="1608">
        <v>164493</v>
      </c>
      <c r="DR9" s="1673">
        <v>0</v>
      </c>
      <c r="DS9" s="1673">
        <v>0</v>
      </c>
      <c r="DT9" s="1673">
        <v>7446</v>
      </c>
      <c r="DU9" s="1608">
        <v>0</v>
      </c>
      <c r="DV9" s="1686">
        <v>242502</v>
      </c>
      <c r="DW9" s="1608">
        <v>160924</v>
      </c>
      <c r="DY9" s="1673">
        <v>0</v>
      </c>
      <c r="DZ9" s="1673">
        <v>0</v>
      </c>
      <c r="EA9" s="1673">
        <v>2653</v>
      </c>
      <c r="EB9" s="1608">
        <v>0</v>
      </c>
      <c r="EC9" s="1686">
        <v>231076</v>
      </c>
      <c r="ED9" s="1608">
        <v>156318</v>
      </c>
      <c r="EF9" s="1673">
        <v>0</v>
      </c>
      <c r="EG9" s="1673">
        <v>0</v>
      </c>
      <c r="EH9" s="1673">
        <v>3466</v>
      </c>
      <c r="EI9" s="1608">
        <v>0</v>
      </c>
      <c r="EJ9" s="1686">
        <v>238935</v>
      </c>
      <c r="EK9" s="1608">
        <v>182254</v>
      </c>
      <c r="EM9" s="1673">
        <v>0</v>
      </c>
      <c r="EN9" s="1673">
        <v>0</v>
      </c>
      <c r="EO9" s="1673">
        <v>2487</v>
      </c>
      <c r="EP9" s="1608">
        <v>0</v>
      </c>
      <c r="EQ9" s="1686">
        <v>210990</v>
      </c>
      <c r="ER9" s="1608">
        <v>154374</v>
      </c>
      <c r="ET9" s="1673">
        <v>0</v>
      </c>
      <c r="EU9" s="1673">
        <v>0</v>
      </c>
      <c r="EV9" s="1673">
        <v>1281</v>
      </c>
      <c r="EW9" s="1608">
        <v>0</v>
      </c>
      <c r="EX9" s="1686">
        <v>229537</v>
      </c>
      <c r="EY9" s="1608">
        <v>175458</v>
      </c>
      <c r="FA9" s="1673">
        <v>0</v>
      </c>
      <c r="FB9" s="1673">
        <v>0</v>
      </c>
      <c r="FC9" s="1673">
        <v>4799</v>
      </c>
      <c r="FD9" s="1608">
        <v>0</v>
      </c>
      <c r="FE9" s="1686">
        <v>226474</v>
      </c>
      <c r="FF9" s="1608">
        <v>235377</v>
      </c>
      <c r="FH9" s="1673">
        <v>0</v>
      </c>
      <c r="FI9" s="1673">
        <v>0</v>
      </c>
      <c r="FJ9" s="1673">
        <v>996</v>
      </c>
      <c r="FK9" s="1608">
        <v>0</v>
      </c>
      <c r="FL9" s="1686">
        <v>251570</v>
      </c>
      <c r="FM9" s="1608">
        <v>298307</v>
      </c>
    </row>
    <row r="10" spans="1:169">
      <c r="A10" s="1575">
        <v>4</v>
      </c>
      <c r="B10" s="1327" t="s">
        <v>1837</v>
      </c>
      <c r="C10" s="2463">
        <v>0</v>
      </c>
      <c r="D10" s="2467">
        <v>0</v>
      </c>
      <c r="E10" s="2460">
        <v>31567</v>
      </c>
      <c r="F10" s="2469">
        <v>187</v>
      </c>
      <c r="G10" s="2460">
        <v>1777</v>
      </c>
      <c r="H10" s="2460">
        <v>25794</v>
      </c>
      <c r="J10" s="2131">
        <v>0</v>
      </c>
      <c r="K10" s="2131">
        <v>0</v>
      </c>
      <c r="L10" s="2131">
        <v>31321</v>
      </c>
      <c r="M10" s="2131">
        <v>0</v>
      </c>
      <c r="N10" s="2133">
        <v>1945</v>
      </c>
      <c r="O10" s="2131">
        <v>19586</v>
      </c>
      <c r="Q10" s="2301">
        <v>0</v>
      </c>
      <c r="R10" s="2301">
        <v>0</v>
      </c>
      <c r="S10" s="2301">
        <v>30856</v>
      </c>
      <c r="T10" s="2301">
        <v>0</v>
      </c>
      <c r="U10" s="2303">
        <v>2095</v>
      </c>
      <c r="V10" s="2301">
        <v>4511</v>
      </c>
      <c r="X10" s="2131">
        <v>0</v>
      </c>
      <c r="Y10" s="2131">
        <v>0</v>
      </c>
      <c r="Z10" s="2131">
        <v>25211</v>
      </c>
      <c r="AA10" s="2131">
        <v>0</v>
      </c>
      <c r="AB10" s="2133">
        <v>2543</v>
      </c>
      <c r="AC10" s="2131">
        <v>16391</v>
      </c>
      <c r="AE10" s="2131">
        <v>0</v>
      </c>
      <c r="AF10" s="2131">
        <v>0</v>
      </c>
      <c r="AG10" s="2131">
        <v>28260</v>
      </c>
      <c r="AH10" s="2131">
        <v>0</v>
      </c>
      <c r="AI10" s="2133">
        <v>2206</v>
      </c>
      <c r="AJ10" s="2131">
        <v>9156</v>
      </c>
      <c r="AL10" s="2131">
        <v>0</v>
      </c>
      <c r="AM10" s="2131">
        <v>0</v>
      </c>
      <c r="AN10" s="2131">
        <v>26288</v>
      </c>
      <c r="AO10" s="2131">
        <v>0</v>
      </c>
      <c r="AP10" s="2133">
        <v>2270</v>
      </c>
      <c r="AQ10" s="2131">
        <v>6714</v>
      </c>
      <c r="AS10" s="1673">
        <v>0</v>
      </c>
      <c r="AT10" s="1673">
        <v>0</v>
      </c>
      <c r="AU10" s="1673">
        <v>27073</v>
      </c>
      <c r="AV10" s="1608">
        <v>0</v>
      </c>
      <c r="AW10" s="1686">
        <v>3704</v>
      </c>
      <c r="AX10" s="1608">
        <v>6756</v>
      </c>
      <c r="AZ10" s="1673">
        <v>0</v>
      </c>
      <c r="BA10" s="1673">
        <v>0</v>
      </c>
      <c r="BB10" s="1673">
        <v>22375</v>
      </c>
      <c r="BC10" s="1608">
        <v>0</v>
      </c>
      <c r="BD10" s="1686">
        <v>2583</v>
      </c>
      <c r="BE10" s="1608">
        <v>7516</v>
      </c>
      <c r="BG10" s="1673">
        <v>0</v>
      </c>
      <c r="BH10" s="1673">
        <v>0</v>
      </c>
      <c r="BI10" s="1673">
        <v>20300</v>
      </c>
      <c r="BJ10" s="1608">
        <v>0</v>
      </c>
      <c r="BK10" s="1686">
        <v>4007</v>
      </c>
      <c r="BL10" s="1608">
        <v>8318</v>
      </c>
      <c r="BN10" s="1673">
        <v>0</v>
      </c>
      <c r="BO10" s="1673">
        <v>0</v>
      </c>
      <c r="BP10" s="1673">
        <v>21080</v>
      </c>
      <c r="BQ10" s="1608">
        <v>13</v>
      </c>
      <c r="BR10" s="1686">
        <v>2881</v>
      </c>
      <c r="BS10" s="1608">
        <v>2922</v>
      </c>
      <c r="BU10" s="1673">
        <v>0</v>
      </c>
      <c r="BV10" s="1673">
        <v>0</v>
      </c>
      <c r="BW10" s="1673">
        <v>16274</v>
      </c>
      <c r="BX10" s="1608">
        <v>0</v>
      </c>
      <c r="BY10" s="1686">
        <v>2335</v>
      </c>
      <c r="BZ10" s="1608">
        <v>2911</v>
      </c>
      <c r="CB10" s="1673">
        <v>0</v>
      </c>
      <c r="CC10" s="1673">
        <v>0</v>
      </c>
      <c r="CD10" s="1673">
        <v>16144</v>
      </c>
      <c r="CE10" s="1608">
        <v>0</v>
      </c>
      <c r="CF10" s="1686">
        <v>2032</v>
      </c>
      <c r="CG10" s="1608">
        <v>5664</v>
      </c>
      <c r="CI10" s="1673">
        <v>0</v>
      </c>
      <c r="CJ10" s="1673">
        <v>0</v>
      </c>
      <c r="CK10" s="1673">
        <v>15249</v>
      </c>
      <c r="CL10" s="1608">
        <v>120</v>
      </c>
      <c r="CM10" s="1686">
        <v>4079</v>
      </c>
      <c r="CN10" s="1608">
        <v>3936</v>
      </c>
      <c r="CP10" s="1673">
        <v>0</v>
      </c>
      <c r="CQ10" s="1673">
        <v>0</v>
      </c>
      <c r="CR10" s="1673">
        <v>13872</v>
      </c>
      <c r="CS10" s="1608">
        <v>127</v>
      </c>
      <c r="CT10" s="1686">
        <v>2733</v>
      </c>
      <c r="CU10" s="1608">
        <v>3193</v>
      </c>
      <c r="CW10" s="1673">
        <v>0</v>
      </c>
      <c r="CX10" s="1673">
        <v>0</v>
      </c>
      <c r="CY10" s="1673">
        <v>10363</v>
      </c>
      <c r="CZ10" s="1608">
        <v>130</v>
      </c>
      <c r="DA10" s="1686">
        <v>1769</v>
      </c>
      <c r="DB10" s="1608">
        <v>7072</v>
      </c>
      <c r="DD10" s="1673">
        <v>0</v>
      </c>
      <c r="DE10" s="1673">
        <v>0</v>
      </c>
      <c r="DF10" s="1673">
        <v>9373</v>
      </c>
      <c r="DG10" s="1608">
        <v>0</v>
      </c>
      <c r="DH10" s="1686">
        <v>2344</v>
      </c>
      <c r="DI10" s="1608">
        <v>4797</v>
      </c>
      <c r="DK10" s="1673">
        <v>0</v>
      </c>
      <c r="DL10" s="1673">
        <v>0</v>
      </c>
      <c r="DM10" s="1673">
        <v>8506</v>
      </c>
      <c r="DN10" s="1608">
        <v>0</v>
      </c>
      <c r="DO10" s="1686">
        <v>1524</v>
      </c>
      <c r="DP10" s="1608">
        <v>5132</v>
      </c>
      <c r="DR10" s="1673">
        <v>0</v>
      </c>
      <c r="DS10" s="1673">
        <v>0</v>
      </c>
      <c r="DT10" s="1673">
        <v>7338</v>
      </c>
      <c r="DU10" s="1608" t="s">
        <v>234</v>
      </c>
      <c r="DV10" s="1686">
        <v>6266</v>
      </c>
      <c r="DW10" s="1608">
        <v>4922</v>
      </c>
      <c r="DY10" s="1673">
        <v>0</v>
      </c>
      <c r="DZ10" s="1673">
        <v>0</v>
      </c>
      <c r="EA10" s="1673">
        <v>7634</v>
      </c>
      <c r="EB10" s="1608">
        <v>2</v>
      </c>
      <c r="EC10" s="1686">
        <v>3729</v>
      </c>
      <c r="ED10" s="1608">
        <v>7856</v>
      </c>
      <c r="EF10" s="1673">
        <v>0</v>
      </c>
      <c r="EG10" s="1673">
        <v>0</v>
      </c>
      <c r="EH10" s="1673">
        <v>6947</v>
      </c>
      <c r="EI10" s="1608">
        <v>2</v>
      </c>
      <c r="EJ10" s="1686">
        <v>3545</v>
      </c>
      <c r="EK10" s="1608">
        <v>4285</v>
      </c>
      <c r="EM10" s="1673">
        <v>0</v>
      </c>
      <c r="EN10" s="1673">
        <v>0</v>
      </c>
      <c r="EO10" s="1673">
        <v>6007</v>
      </c>
      <c r="EP10" s="1608">
        <v>1</v>
      </c>
      <c r="EQ10" s="1686">
        <v>3233</v>
      </c>
      <c r="ER10" s="1608">
        <v>2583</v>
      </c>
      <c r="ET10" s="1673">
        <v>0</v>
      </c>
      <c r="EU10" s="1673">
        <v>0</v>
      </c>
      <c r="EV10" s="1673">
        <v>5108</v>
      </c>
      <c r="EW10" s="1608">
        <v>2</v>
      </c>
      <c r="EX10" s="1686">
        <v>3078</v>
      </c>
      <c r="EY10" s="1608">
        <v>2731</v>
      </c>
      <c r="FA10" s="1673">
        <v>0</v>
      </c>
      <c r="FB10" s="1673">
        <v>0</v>
      </c>
      <c r="FC10" s="1673">
        <v>7002</v>
      </c>
      <c r="FD10" s="1608">
        <v>0</v>
      </c>
      <c r="FE10" s="1686">
        <v>1659</v>
      </c>
      <c r="FF10" s="1608">
        <v>2198</v>
      </c>
      <c r="FH10" s="1673">
        <v>0</v>
      </c>
      <c r="FI10" s="1673">
        <v>0</v>
      </c>
      <c r="FJ10" s="1673">
        <v>3860</v>
      </c>
      <c r="FK10" s="1608">
        <v>1</v>
      </c>
      <c r="FL10" s="1686">
        <v>1063</v>
      </c>
      <c r="FM10" s="1608">
        <v>3201</v>
      </c>
    </row>
    <row r="11" spans="1:169">
      <c r="A11" s="1575">
        <v>5</v>
      </c>
      <c r="B11" s="1327" t="s">
        <v>1838</v>
      </c>
      <c r="C11" s="2463">
        <v>0</v>
      </c>
      <c r="D11" s="2467">
        <v>0</v>
      </c>
      <c r="E11" s="2463">
        <v>0</v>
      </c>
      <c r="F11" s="2467">
        <v>0</v>
      </c>
      <c r="G11" s="2460">
        <v>2006</v>
      </c>
      <c r="H11" s="2460">
        <v>57793</v>
      </c>
      <c r="J11" s="2131">
        <v>0</v>
      </c>
      <c r="K11" s="2131">
        <v>0</v>
      </c>
      <c r="L11" s="2131">
        <v>0</v>
      </c>
      <c r="M11" s="2131">
        <v>0</v>
      </c>
      <c r="N11" s="2133">
        <v>493</v>
      </c>
      <c r="O11" s="2131">
        <v>49433</v>
      </c>
      <c r="Q11" s="2301">
        <v>0</v>
      </c>
      <c r="R11" s="2301">
        <v>0</v>
      </c>
      <c r="S11" s="2301">
        <v>0</v>
      </c>
      <c r="T11" s="2301">
        <v>0</v>
      </c>
      <c r="U11" s="2303">
        <v>109</v>
      </c>
      <c r="V11" s="2301">
        <v>60929</v>
      </c>
      <c r="X11" s="2131">
        <v>0</v>
      </c>
      <c r="Y11" s="2131">
        <v>0</v>
      </c>
      <c r="Z11" s="2131">
        <v>0</v>
      </c>
      <c r="AA11" s="2131">
        <v>0</v>
      </c>
      <c r="AB11" s="2133">
        <v>109</v>
      </c>
      <c r="AC11" s="2131">
        <v>45572</v>
      </c>
      <c r="AE11" s="2131">
        <v>0</v>
      </c>
      <c r="AF11" s="2131">
        <v>0</v>
      </c>
      <c r="AG11" s="2131">
        <v>0</v>
      </c>
      <c r="AH11" s="2131">
        <v>0</v>
      </c>
      <c r="AI11" s="2133">
        <v>93</v>
      </c>
      <c r="AJ11" s="2131">
        <v>39384</v>
      </c>
      <c r="AL11" s="2131">
        <v>0</v>
      </c>
      <c r="AM11" s="2131">
        <v>0</v>
      </c>
      <c r="AN11" s="2131">
        <v>0</v>
      </c>
      <c r="AO11" s="2131">
        <v>0</v>
      </c>
      <c r="AP11" s="2133">
        <v>1354</v>
      </c>
      <c r="AQ11" s="2131">
        <v>32578</v>
      </c>
      <c r="AS11" s="1673">
        <v>0</v>
      </c>
      <c r="AT11" s="1673">
        <v>0</v>
      </c>
      <c r="AU11" s="1673">
        <v>8478</v>
      </c>
      <c r="AV11" s="1608">
        <v>0</v>
      </c>
      <c r="AW11" s="1686">
        <v>248</v>
      </c>
      <c r="AX11" s="1608">
        <v>43053</v>
      </c>
      <c r="AZ11" s="1673">
        <v>0</v>
      </c>
      <c r="BA11" s="1673">
        <v>0</v>
      </c>
      <c r="BB11" s="1673">
        <v>14126</v>
      </c>
      <c r="BC11" s="1608">
        <v>0</v>
      </c>
      <c r="BD11" s="1686">
        <v>305</v>
      </c>
      <c r="BE11" s="1608">
        <v>31732</v>
      </c>
      <c r="BG11" s="1673">
        <v>0</v>
      </c>
      <c r="BH11" s="1673">
        <v>0</v>
      </c>
      <c r="BI11" s="1673">
        <v>17517</v>
      </c>
      <c r="BJ11" s="1608">
        <v>0</v>
      </c>
      <c r="BK11" s="1686">
        <v>450</v>
      </c>
      <c r="BL11" s="1608">
        <v>32256</v>
      </c>
      <c r="BN11" s="1673">
        <v>0</v>
      </c>
      <c r="BO11" s="1673">
        <v>0</v>
      </c>
      <c r="BP11" s="1673">
        <v>25305</v>
      </c>
      <c r="BQ11" s="1608">
        <v>0</v>
      </c>
      <c r="BR11" s="1686">
        <v>476</v>
      </c>
      <c r="BS11" s="1608">
        <v>27186</v>
      </c>
      <c r="BU11" s="1673">
        <v>0</v>
      </c>
      <c r="BV11" s="1673">
        <v>0</v>
      </c>
      <c r="BW11" s="1673">
        <v>24915</v>
      </c>
      <c r="BX11" s="1608">
        <v>0</v>
      </c>
      <c r="BY11" s="1686">
        <v>585</v>
      </c>
      <c r="BZ11" s="1608">
        <v>32470</v>
      </c>
      <c r="CB11" s="1673">
        <v>0</v>
      </c>
      <c r="CC11" s="1673">
        <v>0</v>
      </c>
      <c r="CD11" s="1673">
        <v>24133</v>
      </c>
      <c r="CE11" s="1608">
        <v>0</v>
      </c>
      <c r="CF11" s="1686">
        <v>812</v>
      </c>
      <c r="CG11" s="1608">
        <v>24749</v>
      </c>
      <c r="CI11" s="1673">
        <v>0</v>
      </c>
      <c r="CJ11" s="1673">
        <v>0</v>
      </c>
      <c r="CK11" s="1673">
        <v>22137</v>
      </c>
      <c r="CL11" s="1608">
        <v>0</v>
      </c>
      <c r="CM11" s="1686">
        <v>21307</v>
      </c>
      <c r="CN11" s="1608">
        <v>742</v>
      </c>
      <c r="CP11" s="1673">
        <v>0</v>
      </c>
      <c r="CQ11" s="1673">
        <v>0</v>
      </c>
      <c r="CR11" s="1673">
        <v>19660</v>
      </c>
      <c r="CS11" s="1608">
        <v>0</v>
      </c>
      <c r="CT11" s="1686">
        <v>21967</v>
      </c>
      <c r="CU11" s="1608">
        <v>870</v>
      </c>
      <c r="CW11" s="1673">
        <v>0</v>
      </c>
      <c r="CX11" s="1673">
        <v>0</v>
      </c>
      <c r="CY11" s="1673">
        <v>22718</v>
      </c>
      <c r="CZ11" s="1608">
        <v>0</v>
      </c>
      <c r="DA11" s="1686">
        <v>26630</v>
      </c>
      <c r="DB11" s="1608">
        <v>325</v>
      </c>
      <c r="DD11" s="1673">
        <v>0</v>
      </c>
      <c r="DE11" s="1673">
        <v>0</v>
      </c>
      <c r="DF11" s="1673">
        <v>35618</v>
      </c>
      <c r="DG11" s="1608">
        <v>0</v>
      </c>
      <c r="DH11" s="1686">
        <v>28104</v>
      </c>
      <c r="DI11" s="1608">
        <v>294</v>
      </c>
      <c r="DK11" s="1673">
        <v>0</v>
      </c>
      <c r="DL11" s="1673">
        <v>0</v>
      </c>
      <c r="DM11" s="1673">
        <v>35103</v>
      </c>
      <c r="DN11" s="1608">
        <v>0</v>
      </c>
      <c r="DO11" s="1686">
        <v>20431</v>
      </c>
      <c r="DP11" s="1608">
        <v>386</v>
      </c>
      <c r="DR11" s="1673">
        <v>0</v>
      </c>
      <c r="DS11" s="1673">
        <v>0</v>
      </c>
      <c r="DT11" s="1673">
        <v>35467</v>
      </c>
      <c r="DU11" s="1608">
        <v>0</v>
      </c>
      <c r="DV11" s="1686">
        <v>25159</v>
      </c>
      <c r="DW11" s="1608" t="s">
        <v>1839</v>
      </c>
      <c r="DY11" s="1673">
        <v>0</v>
      </c>
      <c r="DZ11" s="1673">
        <v>0</v>
      </c>
      <c r="EA11" s="1673">
        <v>14779</v>
      </c>
      <c r="EB11" s="1608">
        <v>0</v>
      </c>
      <c r="EC11" s="1686">
        <v>26469</v>
      </c>
      <c r="ED11" s="1608">
        <v>906</v>
      </c>
      <c r="EF11" s="1673">
        <v>0</v>
      </c>
      <c r="EG11" s="1673">
        <v>0</v>
      </c>
      <c r="EH11" s="1673">
        <v>1694</v>
      </c>
      <c r="EI11" s="1608">
        <v>0</v>
      </c>
      <c r="EJ11" s="1686">
        <v>25350</v>
      </c>
      <c r="EK11" s="1608">
        <v>63</v>
      </c>
      <c r="EM11" s="1673">
        <v>0</v>
      </c>
      <c r="EN11" s="1673">
        <v>0</v>
      </c>
      <c r="EO11" s="1673">
        <v>1442</v>
      </c>
      <c r="EP11" s="1608">
        <v>0</v>
      </c>
      <c r="EQ11" s="1686">
        <v>22240</v>
      </c>
      <c r="ER11" s="1608">
        <v>1950</v>
      </c>
      <c r="ET11" s="1673">
        <v>0</v>
      </c>
      <c r="EU11" s="1673">
        <v>0</v>
      </c>
      <c r="EV11" s="1673">
        <v>1425</v>
      </c>
      <c r="EW11" s="1608">
        <v>0</v>
      </c>
      <c r="EX11" s="1686">
        <v>23943</v>
      </c>
      <c r="EY11" s="1608">
        <v>135</v>
      </c>
      <c r="FA11" s="1673">
        <v>0</v>
      </c>
      <c r="FB11" s="1673">
        <v>0</v>
      </c>
      <c r="FC11" s="1673">
        <v>1423</v>
      </c>
      <c r="FD11" s="1608">
        <v>0</v>
      </c>
      <c r="FE11" s="1686">
        <v>24375</v>
      </c>
      <c r="FF11" s="1608">
        <v>221</v>
      </c>
      <c r="FH11" s="1673">
        <v>0</v>
      </c>
      <c r="FI11" s="1673">
        <v>0</v>
      </c>
      <c r="FJ11" s="1673">
        <v>2062</v>
      </c>
      <c r="FK11" s="1608">
        <v>0</v>
      </c>
      <c r="FL11" s="1686">
        <v>24032</v>
      </c>
      <c r="FM11" s="1608">
        <v>1359</v>
      </c>
    </row>
    <row r="12" spans="1:169">
      <c r="A12" s="1575">
        <v>6</v>
      </c>
      <c r="B12" s="1327" t="s">
        <v>1840</v>
      </c>
      <c r="C12" s="2463">
        <v>0</v>
      </c>
      <c r="D12" s="2467">
        <v>0</v>
      </c>
      <c r="E12" s="2460">
        <v>1285</v>
      </c>
      <c r="F12" s="2467">
        <v>0</v>
      </c>
      <c r="G12" s="2463">
        <v>0</v>
      </c>
      <c r="H12" s="2460">
        <v>719</v>
      </c>
      <c r="J12" s="2131">
        <v>0</v>
      </c>
      <c r="K12" s="2131">
        <v>0</v>
      </c>
      <c r="L12" s="2131">
        <v>943</v>
      </c>
      <c r="M12" s="2131">
        <v>0</v>
      </c>
      <c r="N12" s="2133">
        <v>0</v>
      </c>
      <c r="O12" s="2131">
        <v>844</v>
      </c>
      <c r="Q12" s="2301">
        <v>0</v>
      </c>
      <c r="R12" s="2301">
        <v>0</v>
      </c>
      <c r="S12" s="2301">
        <v>1204</v>
      </c>
      <c r="T12" s="2301">
        <v>0</v>
      </c>
      <c r="U12" s="2303">
        <v>0</v>
      </c>
      <c r="V12" s="2301">
        <v>3252</v>
      </c>
      <c r="X12" s="2131">
        <v>0</v>
      </c>
      <c r="Y12" s="2131">
        <v>0</v>
      </c>
      <c r="Z12" s="2131">
        <v>1327</v>
      </c>
      <c r="AA12" s="2131">
        <v>0</v>
      </c>
      <c r="AB12" s="2133">
        <v>0</v>
      </c>
      <c r="AC12" s="2131">
        <v>1004</v>
      </c>
      <c r="AE12" s="2131">
        <v>0</v>
      </c>
      <c r="AF12" s="2131">
        <v>0</v>
      </c>
      <c r="AG12" s="2131">
        <v>1376</v>
      </c>
      <c r="AH12" s="2131">
        <v>0</v>
      </c>
      <c r="AI12" s="2133">
        <v>0</v>
      </c>
      <c r="AJ12" s="2131">
        <v>302</v>
      </c>
      <c r="AL12" s="2131">
        <v>0</v>
      </c>
      <c r="AM12" s="2131">
        <v>0</v>
      </c>
      <c r="AN12" s="2131">
        <v>1440</v>
      </c>
      <c r="AO12" s="2131">
        <v>0</v>
      </c>
      <c r="AP12" s="2133">
        <v>0</v>
      </c>
      <c r="AQ12" s="2131">
        <v>293</v>
      </c>
      <c r="AS12" s="1673">
        <v>0</v>
      </c>
      <c r="AT12" s="1673">
        <v>0</v>
      </c>
      <c r="AU12" s="1673">
        <v>0</v>
      </c>
      <c r="AV12" s="1608">
        <v>0</v>
      </c>
      <c r="AW12" s="1686">
        <v>0</v>
      </c>
      <c r="AX12" s="1608">
        <v>393</v>
      </c>
      <c r="AZ12" s="1673">
        <v>0</v>
      </c>
      <c r="BA12" s="1673">
        <v>0</v>
      </c>
      <c r="BB12" s="1673">
        <v>0</v>
      </c>
      <c r="BC12" s="1608">
        <v>0</v>
      </c>
      <c r="BD12" s="1686">
        <v>0</v>
      </c>
      <c r="BE12" s="1608">
        <v>260</v>
      </c>
      <c r="BG12" s="1673">
        <v>0</v>
      </c>
      <c r="BH12" s="1673">
        <v>0</v>
      </c>
      <c r="BI12" s="1673">
        <v>0</v>
      </c>
      <c r="BJ12" s="1608">
        <v>0</v>
      </c>
      <c r="BK12" s="1686">
        <v>0</v>
      </c>
      <c r="BL12" s="1608">
        <v>466</v>
      </c>
      <c r="BN12" s="1673">
        <v>0</v>
      </c>
      <c r="BO12" s="1673">
        <v>0</v>
      </c>
      <c r="BP12" s="1673">
        <v>0</v>
      </c>
      <c r="BQ12" s="1608">
        <v>0</v>
      </c>
      <c r="BR12" s="1686">
        <v>0</v>
      </c>
      <c r="BS12" s="1608">
        <v>1625</v>
      </c>
      <c r="BU12" s="1673">
        <v>0</v>
      </c>
      <c r="BV12" s="1673">
        <v>0</v>
      </c>
      <c r="BW12" s="1673">
        <v>0</v>
      </c>
      <c r="BX12" s="1608">
        <v>0</v>
      </c>
      <c r="BY12" s="1686">
        <v>0</v>
      </c>
      <c r="BZ12" s="1608">
        <v>1605</v>
      </c>
      <c r="CB12" s="1673">
        <v>0</v>
      </c>
      <c r="CC12" s="1673">
        <v>0</v>
      </c>
      <c r="CD12" s="1673">
        <v>0</v>
      </c>
      <c r="CE12" s="1608">
        <v>0</v>
      </c>
      <c r="CF12" s="1686">
        <v>0</v>
      </c>
      <c r="CG12" s="1608">
        <v>3</v>
      </c>
      <c r="CI12" s="1673">
        <v>0</v>
      </c>
      <c r="CJ12" s="1673">
        <v>0</v>
      </c>
      <c r="CK12" s="1673">
        <v>0</v>
      </c>
      <c r="CL12" s="1608">
        <v>0</v>
      </c>
      <c r="CM12" s="1686">
        <v>8</v>
      </c>
      <c r="CN12" s="1608">
        <v>3</v>
      </c>
      <c r="CP12" s="1673">
        <v>0</v>
      </c>
      <c r="CQ12" s="1673">
        <v>0</v>
      </c>
      <c r="CR12" s="1673">
        <v>3</v>
      </c>
      <c r="CS12" s="1608">
        <v>0</v>
      </c>
      <c r="CT12" s="1686">
        <v>5</v>
      </c>
      <c r="CU12" s="1608">
        <v>148</v>
      </c>
      <c r="CW12" s="1673">
        <v>0</v>
      </c>
      <c r="CX12" s="1673">
        <v>0</v>
      </c>
      <c r="CY12" s="1673">
        <v>0</v>
      </c>
      <c r="CZ12" s="1608">
        <v>0</v>
      </c>
      <c r="DA12" s="1686">
        <v>27</v>
      </c>
      <c r="DB12" s="1608">
        <v>21</v>
      </c>
      <c r="DD12" s="1673">
        <v>0</v>
      </c>
      <c r="DE12" s="1673">
        <v>0</v>
      </c>
      <c r="DF12" s="1673">
        <v>3</v>
      </c>
      <c r="DG12" s="1608">
        <v>0</v>
      </c>
      <c r="DH12" s="1686">
        <v>83</v>
      </c>
      <c r="DI12" s="1608">
        <v>0</v>
      </c>
      <c r="DK12" s="1673">
        <v>0</v>
      </c>
      <c r="DL12" s="1673">
        <v>0</v>
      </c>
      <c r="DM12" s="1673">
        <v>0</v>
      </c>
      <c r="DN12" s="1608">
        <v>0</v>
      </c>
      <c r="DO12" s="1686">
        <v>44</v>
      </c>
      <c r="DP12" s="1608">
        <v>0</v>
      </c>
      <c r="DR12" s="1673">
        <v>0</v>
      </c>
      <c r="DS12" s="1673">
        <v>0</v>
      </c>
      <c r="DT12" s="1673">
        <v>0</v>
      </c>
      <c r="DU12" s="1608">
        <v>0</v>
      </c>
      <c r="DV12" s="1686" t="s">
        <v>1841</v>
      </c>
      <c r="DW12" s="1608">
        <v>0</v>
      </c>
      <c r="DY12" s="1673">
        <v>0</v>
      </c>
      <c r="DZ12" s="1673">
        <v>0</v>
      </c>
      <c r="EA12" s="1673">
        <v>0</v>
      </c>
      <c r="EB12" s="1608">
        <v>0</v>
      </c>
      <c r="EC12" s="1686">
        <v>149</v>
      </c>
      <c r="ED12" s="1608">
        <v>0</v>
      </c>
      <c r="EF12" s="1673">
        <v>0</v>
      </c>
      <c r="EG12" s="1673">
        <v>0</v>
      </c>
      <c r="EH12" s="1673">
        <v>0</v>
      </c>
      <c r="EI12" s="1608">
        <v>0</v>
      </c>
      <c r="EJ12" s="1686">
        <v>177</v>
      </c>
      <c r="EK12" s="1608">
        <v>5</v>
      </c>
      <c r="EM12" s="1673">
        <v>0</v>
      </c>
      <c r="EN12" s="1673">
        <v>0</v>
      </c>
      <c r="EO12" s="1673">
        <v>0</v>
      </c>
      <c r="EP12" s="1608">
        <v>0</v>
      </c>
      <c r="EQ12" s="1686">
        <v>487</v>
      </c>
      <c r="ER12" s="1608">
        <v>8</v>
      </c>
      <c r="ET12" s="1673">
        <v>0</v>
      </c>
      <c r="EU12" s="1673">
        <v>0</v>
      </c>
      <c r="EV12" s="1673">
        <v>0</v>
      </c>
      <c r="EW12" s="1608">
        <v>0</v>
      </c>
      <c r="EX12" s="1686">
        <v>1376</v>
      </c>
      <c r="EY12" s="1608">
        <v>16</v>
      </c>
      <c r="FA12" s="1673">
        <v>0</v>
      </c>
      <c r="FB12" s="1673">
        <v>0</v>
      </c>
      <c r="FC12" s="1673">
        <v>0</v>
      </c>
      <c r="FD12" s="1608">
        <v>0</v>
      </c>
      <c r="FE12" s="1686">
        <v>1292</v>
      </c>
      <c r="FF12" s="1608">
        <v>14</v>
      </c>
      <c r="FH12" s="1673">
        <v>0</v>
      </c>
      <c r="FI12" s="1673">
        <v>0</v>
      </c>
      <c r="FJ12" s="1673">
        <v>0</v>
      </c>
      <c r="FK12" s="1608">
        <v>0</v>
      </c>
      <c r="FL12" s="1686">
        <v>267</v>
      </c>
      <c r="FM12" s="1608">
        <v>11</v>
      </c>
    </row>
    <row r="13" spans="1:169">
      <c r="A13" s="1575">
        <v>7</v>
      </c>
      <c r="B13" s="1687" t="s">
        <v>1842</v>
      </c>
      <c r="C13" s="2464">
        <v>0</v>
      </c>
      <c r="D13" s="2468">
        <v>0</v>
      </c>
      <c r="E13" s="2460">
        <v>100</v>
      </c>
      <c r="F13" s="2468">
        <v>0</v>
      </c>
      <c r="G13" s="2463">
        <v>0</v>
      </c>
      <c r="H13" s="2464">
        <v>0</v>
      </c>
      <c r="J13" s="2134">
        <v>0</v>
      </c>
      <c r="K13" s="2134">
        <v>0</v>
      </c>
      <c r="L13" s="2134">
        <v>97</v>
      </c>
      <c r="M13" s="2134">
        <v>0</v>
      </c>
      <c r="N13" s="2135">
        <v>0</v>
      </c>
      <c r="O13" s="2134">
        <v>0</v>
      </c>
      <c r="Q13" s="2304">
        <v>0</v>
      </c>
      <c r="R13" s="2304">
        <v>0</v>
      </c>
      <c r="S13" s="2304">
        <v>94</v>
      </c>
      <c r="T13" s="2304">
        <v>0</v>
      </c>
      <c r="U13" s="2305">
        <v>0</v>
      </c>
      <c r="V13" s="2304">
        <v>0</v>
      </c>
      <c r="X13" s="2134">
        <v>0</v>
      </c>
      <c r="Y13" s="2134">
        <v>0</v>
      </c>
      <c r="Z13" s="2134">
        <v>122</v>
      </c>
      <c r="AA13" s="2134">
        <v>0</v>
      </c>
      <c r="AB13" s="2135">
        <v>0</v>
      </c>
      <c r="AC13" s="2134">
        <v>26</v>
      </c>
      <c r="AE13" s="2134">
        <v>0</v>
      </c>
      <c r="AF13" s="2134">
        <v>0</v>
      </c>
      <c r="AG13" s="2134">
        <v>87</v>
      </c>
      <c r="AH13" s="2134">
        <v>0</v>
      </c>
      <c r="AI13" s="2135">
        <v>0</v>
      </c>
      <c r="AJ13" s="2134">
        <v>20</v>
      </c>
      <c r="AL13" s="2134">
        <v>0</v>
      </c>
      <c r="AM13" s="2134">
        <v>0</v>
      </c>
      <c r="AN13" s="2134">
        <v>111</v>
      </c>
      <c r="AO13" s="2134">
        <v>0</v>
      </c>
      <c r="AP13" s="2135">
        <v>0</v>
      </c>
      <c r="AQ13" s="2134">
        <v>100</v>
      </c>
      <c r="AS13" s="1688">
        <v>0</v>
      </c>
      <c r="AT13" s="1688">
        <v>0</v>
      </c>
      <c r="AU13" s="1688">
        <v>108</v>
      </c>
      <c r="AV13" s="1688">
        <v>0</v>
      </c>
      <c r="AW13" s="1689">
        <v>0</v>
      </c>
      <c r="AX13" s="1688">
        <v>22</v>
      </c>
      <c r="AZ13" s="1688">
        <v>0</v>
      </c>
      <c r="BA13" s="1688">
        <v>0</v>
      </c>
      <c r="BB13" s="1688">
        <v>105</v>
      </c>
      <c r="BC13" s="1688">
        <v>0</v>
      </c>
      <c r="BD13" s="1689">
        <v>0</v>
      </c>
      <c r="BE13" s="1688">
        <v>18</v>
      </c>
      <c r="BG13" s="1688">
        <v>0</v>
      </c>
      <c r="BH13" s="1688">
        <v>0</v>
      </c>
      <c r="BI13" s="1688">
        <v>102</v>
      </c>
      <c r="BJ13" s="1688">
        <v>0</v>
      </c>
      <c r="BK13" s="1689">
        <v>0</v>
      </c>
      <c r="BL13" s="1688">
        <v>17</v>
      </c>
      <c r="BN13" s="1688">
        <v>0</v>
      </c>
      <c r="BO13" s="1688">
        <v>0</v>
      </c>
      <c r="BP13" s="1688">
        <v>100</v>
      </c>
      <c r="BQ13" s="1688">
        <v>0</v>
      </c>
      <c r="BR13" s="1689">
        <v>0</v>
      </c>
      <c r="BS13" s="1688">
        <v>18</v>
      </c>
      <c r="BU13" s="1688">
        <v>0</v>
      </c>
      <c r="BV13" s="1688">
        <v>0</v>
      </c>
      <c r="BW13" s="1688">
        <v>49</v>
      </c>
      <c r="BX13" s="1688">
        <v>0</v>
      </c>
      <c r="BY13" s="1689">
        <v>0</v>
      </c>
      <c r="BZ13" s="1688">
        <v>18</v>
      </c>
      <c r="CB13" s="1688">
        <v>0</v>
      </c>
      <c r="CC13" s="1688">
        <v>0</v>
      </c>
      <c r="CD13" s="1688">
        <v>91</v>
      </c>
      <c r="CE13" s="1688">
        <v>0</v>
      </c>
      <c r="CF13" s="1689">
        <v>0</v>
      </c>
      <c r="CG13" s="1688">
        <v>13</v>
      </c>
      <c r="CI13" s="1688">
        <v>0</v>
      </c>
      <c r="CJ13" s="1688">
        <v>0</v>
      </c>
      <c r="CK13" s="1688">
        <v>1451</v>
      </c>
      <c r="CL13" s="1688">
        <v>0</v>
      </c>
      <c r="CM13" s="1689">
        <v>0</v>
      </c>
      <c r="CN13" s="1688">
        <v>13</v>
      </c>
      <c r="CP13" s="1688">
        <v>0</v>
      </c>
      <c r="CQ13" s="1688">
        <v>0</v>
      </c>
      <c r="CR13" s="1688">
        <v>1559</v>
      </c>
      <c r="CS13" s="1688">
        <v>0</v>
      </c>
      <c r="CT13" s="1689">
        <v>0</v>
      </c>
      <c r="CU13" s="1688">
        <v>43</v>
      </c>
      <c r="CW13" s="1688">
        <v>0</v>
      </c>
      <c r="CX13" s="1688">
        <v>0</v>
      </c>
      <c r="CY13" s="1688">
        <v>2469</v>
      </c>
      <c r="CZ13" s="1688">
        <v>0</v>
      </c>
      <c r="DA13" s="1689">
        <v>0</v>
      </c>
      <c r="DB13" s="1688">
        <v>0</v>
      </c>
      <c r="DD13" s="1688">
        <v>0</v>
      </c>
      <c r="DE13" s="1688">
        <v>0</v>
      </c>
      <c r="DF13" s="1688">
        <v>2519</v>
      </c>
      <c r="DG13" s="1688">
        <v>0</v>
      </c>
      <c r="DH13" s="1689">
        <v>0</v>
      </c>
      <c r="DI13" s="1688">
        <v>0</v>
      </c>
      <c r="DK13" s="1688">
        <v>0</v>
      </c>
      <c r="DL13" s="1688">
        <v>0</v>
      </c>
      <c r="DM13" s="1688">
        <v>1498</v>
      </c>
      <c r="DN13" s="1688">
        <v>0</v>
      </c>
      <c r="DO13" s="1689">
        <v>0</v>
      </c>
      <c r="DP13" s="1688">
        <v>0</v>
      </c>
      <c r="DR13" s="1688">
        <v>0</v>
      </c>
      <c r="DS13" s="1688">
        <v>0</v>
      </c>
      <c r="DT13" s="1688">
        <v>2592</v>
      </c>
      <c r="DU13" s="1688">
        <v>0</v>
      </c>
      <c r="DV13" s="1689">
        <v>0</v>
      </c>
      <c r="DW13" s="1688">
        <v>0</v>
      </c>
      <c r="DY13" s="1688">
        <v>0</v>
      </c>
      <c r="DZ13" s="1688">
        <v>0</v>
      </c>
      <c r="EA13" s="1688">
        <v>3159</v>
      </c>
      <c r="EB13" s="1688">
        <v>0</v>
      </c>
      <c r="EC13" s="1689">
        <v>0</v>
      </c>
      <c r="ED13" s="1688">
        <v>0</v>
      </c>
      <c r="EF13" s="1688">
        <v>0</v>
      </c>
      <c r="EG13" s="1688">
        <v>0</v>
      </c>
      <c r="EH13" s="1688">
        <v>0</v>
      </c>
      <c r="EI13" s="1688">
        <v>0</v>
      </c>
      <c r="EJ13" s="1689">
        <v>0</v>
      </c>
      <c r="EK13" s="1688">
        <v>0</v>
      </c>
      <c r="EM13" s="1688">
        <v>0</v>
      </c>
      <c r="EN13" s="1688">
        <v>0</v>
      </c>
      <c r="EO13" s="1688">
        <v>0</v>
      </c>
      <c r="EP13" s="1688">
        <v>0</v>
      </c>
      <c r="EQ13" s="1689">
        <v>0</v>
      </c>
      <c r="ER13" s="1688">
        <v>0</v>
      </c>
      <c r="ET13" s="1688">
        <v>0</v>
      </c>
      <c r="EU13" s="1688">
        <v>0</v>
      </c>
      <c r="EV13" s="1688">
        <v>894</v>
      </c>
      <c r="EW13" s="1688">
        <v>0</v>
      </c>
      <c r="EX13" s="1689">
        <v>0</v>
      </c>
      <c r="EY13" s="1688">
        <v>8</v>
      </c>
      <c r="FA13" s="1688">
        <v>0</v>
      </c>
      <c r="FB13" s="1688">
        <v>0</v>
      </c>
      <c r="FC13" s="1688">
        <v>858</v>
      </c>
      <c r="FD13" s="1688">
        <v>0</v>
      </c>
      <c r="FE13" s="1689">
        <v>0</v>
      </c>
      <c r="FF13" s="1688">
        <v>8</v>
      </c>
      <c r="FH13" s="1688">
        <v>0</v>
      </c>
      <c r="FI13" s="1688">
        <v>0</v>
      </c>
      <c r="FJ13" s="1688">
        <v>952</v>
      </c>
      <c r="FK13" s="1688">
        <v>0</v>
      </c>
      <c r="FL13" s="1689">
        <v>0</v>
      </c>
      <c r="FM13" s="1688">
        <v>87</v>
      </c>
    </row>
    <row r="14" spans="1:169" ht="13.8" thickBot="1">
      <c r="A14" s="1575">
        <v>8</v>
      </c>
      <c r="B14" s="1690" t="s">
        <v>144</v>
      </c>
      <c r="C14" s="2465">
        <v>0</v>
      </c>
      <c r="D14" s="2465">
        <v>1702</v>
      </c>
      <c r="E14" s="2465">
        <v>49312</v>
      </c>
      <c r="F14" s="2465">
        <v>5948</v>
      </c>
      <c r="G14" s="2465">
        <v>719611</v>
      </c>
      <c r="H14" s="2465">
        <v>727006</v>
      </c>
      <c r="J14" s="2136">
        <v>0</v>
      </c>
      <c r="K14" s="2136">
        <v>1259</v>
      </c>
      <c r="L14" s="2136">
        <v>49246</v>
      </c>
      <c r="M14" s="2136">
        <v>2490</v>
      </c>
      <c r="N14" s="2136">
        <v>821641</v>
      </c>
      <c r="O14" s="2136">
        <v>829312</v>
      </c>
      <c r="Q14" s="2306">
        <v>0</v>
      </c>
      <c r="R14" s="2306">
        <v>1423</v>
      </c>
      <c r="S14" s="2306">
        <v>46998</v>
      </c>
      <c r="T14" s="2306">
        <v>3759</v>
      </c>
      <c r="U14" s="2306">
        <v>724654</v>
      </c>
      <c r="V14" s="2306">
        <v>733337</v>
      </c>
      <c r="X14" s="2136">
        <v>0</v>
      </c>
      <c r="Y14" s="2136">
        <v>1317</v>
      </c>
      <c r="Z14" s="2136">
        <v>40880</v>
      </c>
      <c r="AA14" s="2136">
        <v>6351</v>
      </c>
      <c r="AB14" s="2136">
        <v>738354</v>
      </c>
      <c r="AC14" s="2136">
        <v>750466</v>
      </c>
      <c r="AE14" s="2136">
        <v>0</v>
      </c>
      <c r="AF14" s="2136">
        <v>1392</v>
      </c>
      <c r="AG14" s="2136">
        <v>45229</v>
      </c>
      <c r="AH14" s="2136">
        <v>6929</v>
      </c>
      <c r="AI14" s="2136">
        <v>648922</v>
      </c>
      <c r="AJ14" s="2136">
        <v>653567</v>
      </c>
      <c r="AL14" s="2136">
        <v>0</v>
      </c>
      <c r="AM14" s="2136">
        <v>149</v>
      </c>
      <c r="AN14" s="2136">
        <v>42807</v>
      </c>
      <c r="AO14" s="2136">
        <v>4842</v>
      </c>
      <c r="AP14" s="2136">
        <v>589927</v>
      </c>
      <c r="AQ14" s="2136">
        <v>602780</v>
      </c>
      <c r="AS14" s="1691">
        <v>0</v>
      </c>
      <c r="AT14" s="1691">
        <v>1020</v>
      </c>
      <c r="AU14" s="1691">
        <v>46178</v>
      </c>
      <c r="AV14" s="1691">
        <v>5090</v>
      </c>
      <c r="AW14" s="1691">
        <v>595685</v>
      </c>
      <c r="AX14" s="1691">
        <v>606296</v>
      </c>
      <c r="AZ14" s="1691">
        <v>0</v>
      </c>
      <c r="BA14" s="1691">
        <v>728</v>
      </c>
      <c r="BB14" s="1691">
        <v>49824</v>
      </c>
      <c r="BC14" s="1691">
        <v>6089</v>
      </c>
      <c r="BD14" s="1691">
        <v>747802</v>
      </c>
      <c r="BE14" s="1691">
        <v>759423</v>
      </c>
      <c r="BG14" s="1691">
        <v>0</v>
      </c>
      <c r="BH14" s="1691">
        <v>8151</v>
      </c>
      <c r="BI14" s="1691">
        <v>50206</v>
      </c>
      <c r="BJ14" s="1691">
        <v>5448</v>
      </c>
      <c r="BK14" s="1691">
        <v>634699</v>
      </c>
      <c r="BL14" s="1691">
        <v>644821</v>
      </c>
      <c r="BN14" s="1691">
        <v>0</v>
      </c>
      <c r="BO14" s="1691">
        <v>4030</v>
      </c>
      <c r="BP14" s="1691">
        <v>58370</v>
      </c>
      <c r="BQ14" s="1691">
        <v>4903</v>
      </c>
      <c r="BR14" s="1691">
        <v>631663</v>
      </c>
      <c r="BS14" s="1691">
        <v>632836</v>
      </c>
      <c r="BU14" s="1691">
        <v>0</v>
      </c>
      <c r="BV14" s="1691">
        <v>5403</v>
      </c>
      <c r="BW14" s="1691">
        <v>52993</v>
      </c>
      <c r="BX14" s="1691">
        <v>5001</v>
      </c>
      <c r="BY14" s="1691">
        <v>613807</v>
      </c>
      <c r="BZ14" s="1691">
        <v>599631</v>
      </c>
      <c r="CB14" s="1691">
        <v>0</v>
      </c>
      <c r="CC14" s="1691">
        <v>7549</v>
      </c>
      <c r="CD14" s="1691">
        <v>51797</v>
      </c>
      <c r="CE14" s="1691">
        <v>4034</v>
      </c>
      <c r="CF14" s="1691">
        <v>765202</v>
      </c>
      <c r="CG14" s="1691">
        <v>626700</v>
      </c>
      <c r="CI14" s="1691">
        <v>0</v>
      </c>
      <c r="CJ14" s="1691">
        <v>5055</v>
      </c>
      <c r="CK14" s="1691">
        <v>52173</v>
      </c>
      <c r="CL14" s="1691">
        <v>4531</v>
      </c>
      <c r="CM14" s="1691">
        <v>532014</v>
      </c>
      <c r="CN14" s="1691">
        <v>523138</v>
      </c>
      <c r="CP14" s="1691">
        <v>0</v>
      </c>
      <c r="CQ14" s="1691">
        <v>4586</v>
      </c>
      <c r="CR14" s="1691">
        <v>48405</v>
      </c>
      <c r="CS14" s="1691">
        <v>4226</v>
      </c>
      <c r="CT14" s="1691">
        <v>537260</v>
      </c>
      <c r="CU14" s="1691">
        <v>524973</v>
      </c>
      <c r="CW14" s="1691">
        <v>0</v>
      </c>
      <c r="CX14" s="1691">
        <v>5572</v>
      </c>
      <c r="CY14" s="1691">
        <v>40414</v>
      </c>
      <c r="CZ14" s="1691">
        <v>1740</v>
      </c>
      <c r="DA14" s="1691">
        <v>527898</v>
      </c>
      <c r="DB14" s="1691">
        <v>510500</v>
      </c>
      <c r="DD14" s="1691">
        <v>0</v>
      </c>
      <c r="DE14" s="1691">
        <v>5516</v>
      </c>
      <c r="DF14" s="1691">
        <v>51727</v>
      </c>
      <c r="DG14" s="1691">
        <v>4382</v>
      </c>
      <c r="DH14" s="1691">
        <v>583807</v>
      </c>
      <c r="DI14" s="1691">
        <v>564623</v>
      </c>
      <c r="DK14" s="1691">
        <v>0</v>
      </c>
      <c r="DL14" s="1691">
        <v>5692</v>
      </c>
      <c r="DM14" s="1691">
        <v>49183</v>
      </c>
      <c r="DN14" s="1691">
        <v>2848</v>
      </c>
      <c r="DO14" s="1691">
        <v>436088</v>
      </c>
      <c r="DP14" s="1691">
        <v>415618</v>
      </c>
      <c r="DR14" s="1691">
        <v>0</v>
      </c>
      <c r="DS14" s="1691">
        <v>4703</v>
      </c>
      <c r="DT14" s="1691">
        <v>52886</v>
      </c>
      <c r="DU14" s="1691">
        <v>2248</v>
      </c>
      <c r="DV14" s="1691">
        <v>440708</v>
      </c>
      <c r="DW14" s="1691">
        <v>430226</v>
      </c>
      <c r="DY14" s="1691">
        <v>0</v>
      </c>
      <c r="DZ14" s="1691">
        <v>6720</v>
      </c>
      <c r="EA14" s="1691">
        <v>28552</v>
      </c>
      <c r="EB14" s="1691">
        <v>2442</v>
      </c>
      <c r="EC14" s="1691">
        <v>427564</v>
      </c>
      <c r="ED14" s="1691">
        <v>419339</v>
      </c>
      <c r="EF14" s="1691">
        <v>0</v>
      </c>
      <c r="EG14" s="1691">
        <v>5186</v>
      </c>
      <c r="EH14" s="1691">
        <v>12481</v>
      </c>
      <c r="EI14" s="1691">
        <v>4041</v>
      </c>
      <c r="EJ14" s="1691">
        <v>454608</v>
      </c>
      <c r="EK14" s="1691">
        <v>453028</v>
      </c>
      <c r="EM14" s="1691">
        <v>0</v>
      </c>
      <c r="EN14" s="1691">
        <v>4744</v>
      </c>
      <c r="EO14" s="1691">
        <v>10163</v>
      </c>
      <c r="EP14" s="1691">
        <v>5538</v>
      </c>
      <c r="EQ14" s="1691">
        <v>395989</v>
      </c>
      <c r="ER14" s="1691">
        <v>396722</v>
      </c>
      <c r="ET14" s="1691">
        <v>0</v>
      </c>
      <c r="EU14" s="1691">
        <v>4887</v>
      </c>
      <c r="EV14" s="1691">
        <v>8830</v>
      </c>
      <c r="EW14" s="1691">
        <v>6407</v>
      </c>
      <c r="EX14" s="1691">
        <v>435992</v>
      </c>
      <c r="EY14" s="1691">
        <v>430483</v>
      </c>
      <c r="FA14" s="1691">
        <v>0</v>
      </c>
      <c r="FB14" s="1691">
        <v>5151</v>
      </c>
      <c r="FC14" s="1691">
        <v>14196</v>
      </c>
      <c r="FD14" s="1691">
        <v>12184</v>
      </c>
      <c r="FE14" s="1691">
        <v>491469</v>
      </c>
      <c r="FF14" s="1691">
        <v>500408</v>
      </c>
      <c r="FH14" s="1691">
        <v>0</v>
      </c>
      <c r="FI14" s="1691">
        <v>5398</v>
      </c>
      <c r="FJ14" s="1691">
        <v>7871</v>
      </c>
      <c r="FK14" s="1691">
        <v>14008</v>
      </c>
      <c r="FL14" s="1691">
        <v>578642</v>
      </c>
      <c r="FM14" s="1691">
        <v>580447</v>
      </c>
    </row>
    <row r="19" spans="6:6">
      <c r="F19" s="2463"/>
    </row>
    <row r="20" spans="6:6">
      <c r="F20" s="2463"/>
    </row>
    <row r="21" spans="6:6">
      <c r="F21" s="2463"/>
    </row>
  </sheetData>
  <mergeCells count="144">
    <mergeCell ref="AL4:AO4"/>
    <mergeCell ref="AP4:AQ4"/>
    <mergeCell ref="AL5:AM5"/>
    <mergeCell ref="AN5:AO5"/>
    <mergeCell ref="AP5:AP6"/>
    <mergeCell ref="AQ5:AQ6"/>
    <mergeCell ref="AS4:AV4"/>
    <mergeCell ref="AW4:AX4"/>
    <mergeCell ref="AS5:AT5"/>
    <mergeCell ref="AU5:AV5"/>
    <mergeCell ref="AW5:AW6"/>
    <mergeCell ref="AX5:AX6"/>
    <mergeCell ref="AZ4:BC4"/>
    <mergeCell ref="BD4:BE4"/>
    <mergeCell ref="AZ5:BA5"/>
    <mergeCell ref="BB5:BC5"/>
    <mergeCell ref="BD5:BD6"/>
    <mergeCell ref="BE5:BE6"/>
    <mergeCell ref="EF4:EI4"/>
    <mergeCell ref="EJ4:EK4"/>
    <mergeCell ref="EF5:EG5"/>
    <mergeCell ref="EH5:EI5"/>
    <mergeCell ref="EJ5:EJ6"/>
    <mergeCell ref="EK5:EK6"/>
    <mergeCell ref="DK4:DN4"/>
    <mergeCell ref="DO4:DP4"/>
    <mergeCell ref="DK5:DL5"/>
    <mergeCell ref="DM5:DN5"/>
    <mergeCell ref="DO5:DO6"/>
    <mergeCell ref="DP5:DP6"/>
    <mergeCell ref="DY4:EB4"/>
    <mergeCell ref="EC4:ED4"/>
    <mergeCell ref="DY5:DZ5"/>
    <mergeCell ref="EA5:EB5"/>
    <mergeCell ref="EC5:EC6"/>
    <mergeCell ref="ED5:ED6"/>
    <mergeCell ref="FH4:FK4"/>
    <mergeCell ref="FL4:FM4"/>
    <mergeCell ref="FH5:FI5"/>
    <mergeCell ref="FJ5:FK5"/>
    <mergeCell ref="FL5:FL6"/>
    <mergeCell ref="FM5:FM6"/>
    <mergeCell ref="FA4:FD4"/>
    <mergeCell ref="FE4:FF4"/>
    <mergeCell ref="FA5:FB5"/>
    <mergeCell ref="FC5:FD5"/>
    <mergeCell ref="FE5:FE6"/>
    <mergeCell ref="FF5:FF6"/>
    <mergeCell ref="ET4:EW4"/>
    <mergeCell ref="EX4:EY4"/>
    <mergeCell ref="ET5:EU5"/>
    <mergeCell ref="EV5:EW5"/>
    <mergeCell ref="EX5:EX6"/>
    <mergeCell ref="EY5:EY6"/>
    <mergeCell ref="DD4:DG4"/>
    <mergeCell ref="DH4:DI4"/>
    <mergeCell ref="DD5:DE5"/>
    <mergeCell ref="DF5:DG5"/>
    <mergeCell ref="DH5:DH6"/>
    <mergeCell ref="DI5:DI6"/>
    <mergeCell ref="DR4:DU4"/>
    <mergeCell ref="DV4:DW4"/>
    <mergeCell ref="DR5:DS5"/>
    <mergeCell ref="DT5:DU5"/>
    <mergeCell ref="DV5:DV6"/>
    <mergeCell ref="DW5:DW6"/>
    <mergeCell ref="EM4:EP4"/>
    <mergeCell ref="EQ4:ER4"/>
    <mergeCell ref="EM5:EN5"/>
    <mergeCell ref="EO5:EP5"/>
    <mergeCell ref="EQ5:EQ6"/>
    <mergeCell ref="ER5:ER6"/>
    <mergeCell ref="CW4:CZ4"/>
    <mergeCell ref="DA4:DB4"/>
    <mergeCell ref="CW5:CX5"/>
    <mergeCell ref="CY5:CZ5"/>
    <mergeCell ref="DA5:DA6"/>
    <mergeCell ref="DB5:DB6"/>
    <mergeCell ref="CP4:CS4"/>
    <mergeCell ref="CT4:CU4"/>
    <mergeCell ref="CP5:CQ5"/>
    <mergeCell ref="CR5:CS5"/>
    <mergeCell ref="CT5:CT6"/>
    <mergeCell ref="CU5:CU6"/>
    <mergeCell ref="BN4:BQ4"/>
    <mergeCell ref="BR4:BS4"/>
    <mergeCell ref="BN5:BO5"/>
    <mergeCell ref="BP5:BQ5"/>
    <mergeCell ref="BR5:BR6"/>
    <mergeCell ref="BS5:BS6"/>
    <mergeCell ref="CB4:CE4"/>
    <mergeCell ref="CF4:CG4"/>
    <mergeCell ref="CB5:CC5"/>
    <mergeCell ref="CD5:CE5"/>
    <mergeCell ref="CF5:CF6"/>
    <mergeCell ref="CG5:CG6"/>
    <mergeCell ref="BU4:BX4"/>
    <mergeCell ref="BY4:BZ4"/>
    <mergeCell ref="BU5:BV5"/>
    <mergeCell ref="BW5:BX5"/>
    <mergeCell ref="BY5:BY6"/>
    <mergeCell ref="BZ5:BZ6"/>
    <mergeCell ref="CI4:CL4"/>
    <mergeCell ref="CM4:CN4"/>
    <mergeCell ref="CI5:CJ5"/>
    <mergeCell ref="CK5:CL5"/>
    <mergeCell ref="CM5:CM6"/>
    <mergeCell ref="CN5:CN6"/>
    <mergeCell ref="Q4:T4"/>
    <mergeCell ref="U4:V4"/>
    <mergeCell ref="Q5:R5"/>
    <mergeCell ref="S5:T5"/>
    <mergeCell ref="U5:U6"/>
    <mergeCell ref="V5:V6"/>
    <mergeCell ref="BG4:BJ4"/>
    <mergeCell ref="BK4:BL4"/>
    <mergeCell ref="BG5:BH5"/>
    <mergeCell ref="BI5:BJ5"/>
    <mergeCell ref="BK5:BK6"/>
    <mergeCell ref="BL5:BL6"/>
    <mergeCell ref="X4:AA4"/>
    <mergeCell ref="AB4:AC4"/>
    <mergeCell ref="X5:Y5"/>
    <mergeCell ref="Z5:AA5"/>
    <mergeCell ref="AB5:AB6"/>
    <mergeCell ref="AC5:AC6"/>
    <mergeCell ref="AE4:AH4"/>
    <mergeCell ref="AI4:AJ4"/>
    <mergeCell ref="AE5:AF5"/>
    <mergeCell ref="AG5:AH5"/>
    <mergeCell ref="AI5:AI6"/>
    <mergeCell ref="AJ5:AJ6"/>
    <mergeCell ref="C4:F4"/>
    <mergeCell ref="G4:H4"/>
    <mergeCell ref="C5:D5"/>
    <mergeCell ref="E5:F5"/>
    <mergeCell ref="G5:G6"/>
    <mergeCell ref="H5:H6"/>
    <mergeCell ref="J4:M4"/>
    <mergeCell ref="N4:O4"/>
    <mergeCell ref="J5:K5"/>
    <mergeCell ref="L5:M5"/>
    <mergeCell ref="N5:N6"/>
    <mergeCell ref="O5:O6"/>
  </mergeCells>
  <hyperlinks>
    <hyperlink ref="B2" location="Contents!C40" display="Composition of collateral for CCR exposures" xr:uid="{F2ADEAA3-7253-44C8-BB72-7978925991C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ignoredErrors>
    <ignoredError sqref="DS14:DW14 DS7 DT8:DW8 DT9 DT10:DW10 DT11 DV12 DT13 DV7:DW7 DV9:DW9 DV11:DW1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A312-D2D4-4893-8A50-2B4E463A5225}">
  <sheetPr codeName="Planilha44">
    <tabColor rgb="FF73C6A1"/>
  </sheetPr>
  <dimension ref="A1:BV12"/>
  <sheetViews>
    <sheetView showGridLines="0" topLeftCell="B1" zoomScale="80" zoomScaleNormal="80" workbookViewId="0">
      <selection activeCell="D4" sqref="D4"/>
    </sheetView>
  </sheetViews>
  <sheetFormatPr defaultColWidth="9.21875" defaultRowHeight="13.2"/>
  <cols>
    <col min="1" max="1" width="3.77734375" style="1118" hidden="1" customWidth="1"/>
    <col min="2" max="2" width="62.44140625" style="1118" customWidth="1"/>
    <col min="3" max="4" width="18.44140625" style="1118" customWidth="1"/>
    <col min="5" max="5" width="1.21875" style="1118" customWidth="1"/>
    <col min="6" max="7" width="18.44140625" style="1118" customWidth="1"/>
    <col min="8" max="8" width="1.21875" style="1118" customWidth="1"/>
    <col min="9" max="10" width="18.44140625" style="1118" customWidth="1"/>
    <col min="11" max="11" width="1.21875" style="1118" customWidth="1"/>
    <col min="12" max="12" width="18.44140625" style="1118" bestFit="1" customWidth="1"/>
    <col min="13" max="13" width="15.21875" style="1118" customWidth="1"/>
    <col min="14" max="14" width="1.21875" style="1118" customWidth="1"/>
    <col min="15" max="15" width="18.44140625" style="1118" bestFit="1" customWidth="1"/>
    <col min="16" max="16" width="15.21875" style="1118" customWidth="1"/>
    <col min="17" max="17" width="1.21875" style="1118" customWidth="1"/>
    <col min="18" max="18" width="18.44140625" style="1118" bestFit="1" customWidth="1"/>
    <col min="19" max="19" width="15.21875" style="1118" customWidth="1"/>
    <col min="20" max="20" width="1.21875" style="1118" customWidth="1"/>
    <col min="21" max="21" width="18.44140625" style="1118" bestFit="1" customWidth="1"/>
    <col min="22" max="22" width="15.21875" style="1118" customWidth="1"/>
    <col min="23" max="23" width="1.21875" style="1118" customWidth="1"/>
    <col min="24" max="24" width="18.44140625" style="1118" bestFit="1" customWidth="1"/>
    <col min="25" max="25" width="15.21875" style="1118" customWidth="1"/>
    <col min="26" max="26" width="1.21875" style="1118" customWidth="1"/>
    <col min="27" max="27" width="18.44140625" style="1118" bestFit="1" customWidth="1"/>
    <col min="28" max="28" width="15.21875" style="1118" customWidth="1"/>
    <col min="29" max="29" width="1.21875" style="1118" customWidth="1"/>
    <col min="30" max="30" width="18.44140625" style="1118" bestFit="1" customWidth="1"/>
    <col min="31" max="31" width="15.21875" style="1118" customWidth="1"/>
    <col min="32" max="32" width="1.21875" style="1118" customWidth="1"/>
    <col min="33" max="33" width="18.44140625" style="1118" bestFit="1" customWidth="1"/>
    <col min="34" max="34" width="15.21875" style="1118" customWidth="1"/>
    <col min="35" max="35" width="1.21875" style="1118" customWidth="1"/>
    <col min="36" max="36" width="18.44140625" style="1118" bestFit="1" customWidth="1"/>
    <col min="37" max="37" width="15.21875" style="1118" customWidth="1"/>
    <col min="38" max="38" width="1.21875" style="1118" customWidth="1"/>
    <col min="39" max="39" width="18.44140625" style="1118" bestFit="1" customWidth="1"/>
    <col min="40" max="40" width="15.21875" style="1118" customWidth="1"/>
    <col min="41" max="41" width="1.21875" style="1118" customWidth="1"/>
    <col min="42" max="42" width="18.44140625" style="1118" bestFit="1" customWidth="1"/>
    <col min="43" max="43" width="15.21875" style="1118" customWidth="1"/>
    <col min="44" max="44" width="1.21875" style="1118" customWidth="1"/>
    <col min="45" max="45" width="18.44140625" style="1118" bestFit="1" customWidth="1"/>
    <col min="46" max="46" width="15.21875" style="1118" customWidth="1"/>
    <col min="47" max="47" width="1.21875" style="1118" customWidth="1"/>
    <col min="48" max="48" width="18.44140625" style="1118" bestFit="1" customWidth="1"/>
    <col min="49" max="49" width="15.21875" style="1118" customWidth="1"/>
    <col min="50" max="50" width="1.21875" style="1118" customWidth="1"/>
    <col min="51" max="51" width="18.44140625" style="1118" bestFit="1" customWidth="1"/>
    <col min="52" max="52" width="15.21875" style="1118" customWidth="1"/>
    <col min="53" max="53" width="1.21875" style="1118" customWidth="1"/>
    <col min="54" max="54" width="18.44140625" style="1118" bestFit="1" customWidth="1"/>
    <col min="55" max="55" width="15.21875" style="1118" customWidth="1"/>
    <col min="56" max="56" width="1.21875" style="1118" customWidth="1"/>
    <col min="57" max="57" width="18.44140625" style="1118" bestFit="1" customWidth="1"/>
    <col min="58" max="58" width="15.21875" style="1118" customWidth="1"/>
    <col min="59" max="59" width="1.21875" style="1118" customWidth="1"/>
    <col min="60" max="60" width="18.44140625" style="1118" bestFit="1" customWidth="1"/>
    <col min="61" max="61" width="15.21875" style="1118" customWidth="1"/>
    <col min="62" max="62" width="1.21875" style="1118" customWidth="1"/>
    <col min="63" max="63" width="18.44140625" style="1118" bestFit="1" customWidth="1"/>
    <col min="64" max="64" width="15.21875" style="1118" customWidth="1"/>
    <col min="65" max="65" width="1.21875" style="1118" customWidth="1"/>
    <col min="66" max="66" width="18.44140625" style="1118" bestFit="1" customWidth="1"/>
    <col min="67" max="67" width="15.21875" style="1118" customWidth="1"/>
    <col min="68" max="68" width="1.21875" style="1118" customWidth="1"/>
    <col min="69" max="69" width="18.44140625" style="1118" bestFit="1" customWidth="1"/>
    <col min="70" max="70" width="15.21875" style="1118" customWidth="1"/>
    <col min="71" max="71" width="1.21875" style="1118" customWidth="1"/>
    <col min="72" max="72" width="18.44140625" style="1118" bestFit="1" customWidth="1"/>
    <col min="73" max="73" width="16" style="1118" customWidth="1"/>
    <col min="74" max="16384" width="9.21875" style="1118"/>
  </cols>
  <sheetData>
    <row r="1" spans="1:74" s="1209" customFormat="1" ht="5.25" customHeight="1">
      <c r="A1" s="1324"/>
      <c r="B1" s="1210"/>
      <c r="C1" s="1211"/>
      <c r="D1" s="1211"/>
      <c r="E1" s="1210"/>
      <c r="F1" s="1211"/>
      <c r="G1" s="1211"/>
      <c r="H1" s="1210"/>
      <c r="I1" s="1211"/>
      <c r="J1" s="1211"/>
      <c r="K1" s="1210"/>
      <c r="L1" s="1211"/>
      <c r="M1" s="1211"/>
      <c r="N1" s="1210"/>
      <c r="O1" s="1211"/>
      <c r="P1" s="1211"/>
      <c r="Q1" s="1210"/>
      <c r="R1" s="1211"/>
      <c r="S1" s="1211"/>
      <c r="T1" s="1210"/>
      <c r="U1" s="1211"/>
      <c r="V1" s="1211"/>
      <c r="W1" s="1210"/>
      <c r="X1" s="1211"/>
      <c r="Y1" s="1211"/>
      <c r="Z1" s="1210"/>
      <c r="AA1" s="1211"/>
      <c r="AB1" s="1211"/>
      <c r="AC1" s="1210"/>
      <c r="AD1" s="1211"/>
      <c r="AE1" s="1211"/>
      <c r="AF1" s="1210"/>
      <c r="AG1" s="1211"/>
      <c r="AH1" s="1211"/>
      <c r="AI1" s="1210"/>
      <c r="AJ1" s="1211"/>
      <c r="AK1" s="1211"/>
      <c r="AL1" s="1210"/>
      <c r="AM1" s="1211"/>
      <c r="AN1" s="1211"/>
      <c r="AO1" s="1210"/>
      <c r="AP1" s="1211"/>
      <c r="AQ1" s="1211"/>
      <c r="AR1" s="1210"/>
      <c r="AS1" s="1211"/>
      <c r="AT1" s="1211"/>
      <c r="AU1" s="1210"/>
      <c r="AV1" s="1211"/>
      <c r="AW1" s="1211"/>
      <c r="AX1" s="1210"/>
      <c r="AY1" s="1211"/>
      <c r="AZ1" s="1211"/>
      <c r="BA1" s="1210"/>
      <c r="BB1" s="1211"/>
      <c r="BC1" s="1211"/>
      <c r="BD1" s="1210"/>
      <c r="BE1" s="1211"/>
      <c r="BF1" s="1211"/>
      <c r="BG1" s="1210"/>
      <c r="BH1" s="1211"/>
      <c r="BI1" s="1211"/>
      <c r="BJ1" s="1210"/>
      <c r="BK1" s="1211"/>
      <c r="BL1" s="1211"/>
      <c r="BM1" s="1210"/>
      <c r="BN1" s="1211"/>
      <c r="BO1" s="1211"/>
      <c r="BP1" s="1211"/>
      <c r="BQ1" s="1211"/>
      <c r="BR1" s="1211"/>
      <c r="BS1" s="1211"/>
      <c r="BT1" s="1211"/>
      <c r="BU1" s="1204"/>
      <c r="BV1" s="1208"/>
    </row>
    <row r="2" spans="1:74" s="1572" customFormat="1" ht="15.75" customHeight="1">
      <c r="B2" s="1645" t="s">
        <v>1843</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c r="AO2" s="1646"/>
      <c r="AP2" s="1646"/>
      <c r="AQ2" s="1646"/>
      <c r="AR2" s="1646"/>
      <c r="AS2" s="1646"/>
      <c r="AT2" s="1646"/>
      <c r="AU2" s="1646"/>
      <c r="AV2" s="1646"/>
      <c r="AW2" s="1646"/>
      <c r="AX2" s="1646"/>
      <c r="AY2" s="1646"/>
      <c r="AZ2" s="1646"/>
      <c r="BA2" s="1646"/>
      <c r="BB2" s="1646"/>
      <c r="BC2" s="1646"/>
      <c r="BD2" s="1646"/>
      <c r="BE2" s="1646"/>
      <c r="BF2" s="1646"/>
      <c r="BG2" s="1646"/>
      <c r="BH2" s="1646"/>
      <c r="BI2" s="1646"/>
      <c r="BJ2" s="1646"/>
      <c r="BK2" s="1646"/>
      <c r="BL2" s="1646"/>
      <c r="BM2" s="1646"/>
      <c r="BN2" s="1646"/>
      <c r="BO2" s="1646"/>
      <c r="BP2" s="1646"/>
      <c r="BQ2" s="1646"/>
      <c r="BR2" s="1646"/>
      <c r="BS2" s="1646"/>
      <c r="BT2" s="1646"/>
    </row>
    <row r="3" spans="1:74" ht="13.8" thickBot="1">
      <c r="B3" s="1085" t="s">
        <v>65</v>
      </c>
      <c r="C3" s="1667"/>
      <c r="D3" s="1668" t="s">
        <v>3264</v>
      </c>
      <c r="F3" s="1667"/>
      <c r="G3" s="1668" t="s">
        <v>3003</v>
      </c>
      <c r="I3" s="1667"/>
      <c r="J3" s="1668" t="s">
        <v>2942</v>
      </c>
      <c r="L3" s="1667"/>
      <c r="M3" s="1668" t="s">
        <v>2924</v>
      </c>
      <c r="O3" s="1667"/>
      <c r="P3" s="1668" t="s">
        <v>2871</v>
      </c>
      <c r="R3" s="1667"/>
      <c r="S3" s="1668" t="s">
        <v>2835</v>
      </c>
      <c r="U3" s="1667"/>
      <c r="V3" s="1668" t="s">
        <v>66</v>
      </c>
      <c r="X3" s="1667"/>
      <c r="Y3" s="1668" t="s">
        <v>67</v>
      </c>
      <c r="AA3" s="1667"/>
      <c r="AB3" s="1668" t="s">
        <v>68</v>
      </c>
      <c r="AD3" s="1667"/>
      <c r="AE3" s="1668" t="s">
        <v>69</v>
      </c>
      <c r="AG3" s="1667"/>
      <c r="AH3" s="1668" t="s">
        <v>70</v>
      </c>
      <c r="AJ3" s="1667"/>
      <c r="AK3" s="1668" t="s">
        <v>71</v>
      </c>
      <c r="AM3" s="1667"/>
      <c r="AN3" s="1668" t="s">
        <v>72</v>
      </c>
      <c r="AP3" s="1667"/>
      <c r="AQ3" s="1668" t="s">
        <v>73</v>
      </c>
      <c r="AS3" s="1667"/>
      <c r="AT3" s="1668" t="s">
        <v>74</v>
      </c>
      <c r="AV3" s="1667"/>
      <c r="AW3" s="1668" t="s">
        <v>75</v>
      </c>
      <c r="AY3" s="1667"/>
      <c r="AZ3" s="1668" t="s">
        <v>76</v>
      </c>
      <c r="BB3" s="1667"/>
      <c r="BC3" s="1668" t="s">
        <v>77</v>
      </c>
      <c r="BE3" s="1667"/>
      <c r="BF3" s="1668" t="s">
        <v>78</v>
      </c>
      <c r="BH3" s="1667"/>
      <c r="BI3" s="1668" t="s">
        <v>79</v>
      </c>
      <c r="BK3" s="1667"/>
      <c r="BL3" s="1668" t="s">
        <v>80</v>
      </c>
      <c r="BN3" s="1667"/>
      <c r="BO3" s="1668" t="s">
        <v>81</v>
      </c>
      <c r="BQ3" s="1667"/>
      <c r="BR3" s="1668" t="s">
        <v>82</v>
      </c>
      <c r="BT3" s="1667"/>
      <c r="BU3" s="1668" t="s">
        <v>84</v>
      </c>
    </row>
    <row r="4" spans="1:74" ht="13.8" thickBot="1">
      <c r="A4" s="1588"/>
      <c r="B4" s="1151"/>
      <c r="C4" s="1669" t="s">
        <v>1844</v>
      </c>
      <c r="D4" s="1669" t="s">
        <v>1845</v>
      </c>
      <c r="F4" s="1669" t="s">
        <v>1844</v>
      </c>
      <c r="G4" s="1669" t="s">
        <v>1845</v>
      </c>
      <c r="I4" s="1669" t="s">
        <v>1844</v>
      </c>
      <c r="J4" s="1669" t="s">
        <v>1845</v>
      </c>
      <c r="L4" s="1669" t="s">
        <v>1844</v>
      </c>
      <c r="M4" s="1669" t="s">
        <v>1845</v>
      </c>
      <c r="O4" s="1669" t="s">
        <v>1844</v>
      </c>
      <c r="P4" s="1669" t="s">
        <v>1845</v>
      </c>
      <c r="R4" s="1669" t="s">
        <v>1844</v>
      </c>
      <c r="S4" s="1669" t="s">
        <v>1845</v>
      </c>
      <c r="U4" s="1669" t="s">
        <v>1844</v>
      </c>
      <c r="V4" s="1669" t="s">
        <v>1845</v>
      </c>
      <c r="X4" s="1669" t="s">
        <v>1844</v>
      </c>
      <c r="Y4" s="1669" t="s">
        <v>1845</v>
      </c>
      <c r="AA4" s="1669" t="s">
        <v>1844</v>
      </c>
      <c r="AB4" s="1669" t="s">
        <v>1845</v>
      </c>
      <c r="AD4" s="1669" t="s">
        <v>1844</v>
      </c>
      <c r="AE4" s="1669" t="s">
        <v>1845</v>
      </c>
      <c r="AG4" s="1669" t="s">
        <v>1844</v>
      </c>
      <c r="AH4" s="1669" t="s">
        <v>1845</v>
      </c>
      <c r="AJ4" s="1669" t="s">
        <v>1844</v>
      </c>
      <c r="AK4" s="1669" t="s">
        <v>1845</v>
      </c>
      <c r="AM4" s="1669" t="s">
        <v>1844</v>
      </c>
      <c r="AN4" s="1669" t="s">
        <v>1845</v>
      </c>
      <c r="AP4" s="1669" t="s">
        <v>1844</v>
      </c>
      <c r="AQ4" s="1669" t="s">
        <v>1845</v>
      </c>
      <c r="AS4" s="1669" t="s">
        <v>1844</v>
      </c>
      <c r="AT4" s="1669" t="s">
        <v>1845</v>
      </c>
      <c r="AV4" s="1669" t="s">
        <v>1844</v>
      </c>
      <c r="AW4" s="1669" t="s">
        <v>1845</v>
      </c>
      <c r="AY4" s="1669" t="s">
        <v>1844</v>
      </c>
      <c r="AZ4" s="1669" t="s">
        <v>1845</v>
      </c>
      <c r="BB4" s="1669" t="s">
        <v>1844</v>
      </c>
      <c r="BC4" s="1669" t="s">
        <v>1845</v>
      </c>
      <c r="BE4" s="1669" t="s">
        <v>1844</v>
      </c>
      <c r="BF4" s="1669" t="s">
        <v>1845</v>
      </c>
      <c r="BH4" s="1669" t="s">
        <v>1844</v>
      </c>
      <c r="BI4" s="1669" t="s">
        <v>1845</v>
      </c>
      <c r="BK4" s="1669" t="s">
        <v>1844</v>
      </c>
      <c r="BL4" s="1669" t="s">
        <v>1845</v>
      </c>
      <c r="BN4" s="1669" t="s">
        <v>1844</v>
      </c>
      <c r="BO4" s="1669" t="s">
        <v>1845</v>
      </c>
      <c r="BQ4" s="1669" t="s">
        <v>1844</v>
      </c>
      <c r="BR4" s="1669" t="s">
        <v>1845</v>
      </c>
      <c r="BT4" s="1669" t="s">
        <v>1844</v>
      </c>
      <c r="BU4" s="1669" t="s">
        <v>1845</v>
      </c>
    </row>
    <row r="5" spans="1:74" ht="13.8" thickBot="1">
      <c r="A5" s="1588">
        <v>1</v>
      </c>
      <c r="B5" s="1670" t="s">
        <v>1846</v>
      </c>
      <c r="C5" s="1671"/>
      <c r="D5" s="1671"/>
      <c r="F5" s="1671"/>
      <c r="G5" s="1671"/>
      <c r="I5" s="1671"/>
      <c r="J5" s="1671"/>
      <c r="L5" s="1671"/>
      <c r="M5" s="1671"/>
      <c r="O5" s="1671"/>
      <c r="P5" s="1671"/>
      <c r="R5" s="1671"/>
      <c r="S5" s="1671"/>
      <c r="U5" s="1671"/>
      <c r="V5" s="1671"/>
      <c r="X5" s="1671"/>
      <c r="Y5" s="1671"/>
      <c r="AA5" s="1671"/>
      <c r="AB5" s="1671"/>
      <c r="AD5" s="1671"/>
      <c r="AE5" s="1671"/>
      <c r="AG5" s="1671"/>
      <c r="AH5" s="1671"/>
      <c r="AJ5" s="1671"/>
      <c r="AK5" s="1671"/>
      <c r="AM5" s="1671"/>
      <c r="AN5" s="1671"/>
      <c r="AP5" s="1671"/>
      <c r="AQ5" s="1671"/>
      <c r="AS5" s="1671"/>
      <c r="AT5" s="1671"/>
      <c r="AV5" s="1671"/>
      <c r="AW5" s="1671"/>
      <c r="AY5" s="1671"/>
      <c r="AZ5" s="1671"/>
      <c r="BB5" s="1671"/>
      <c r="BC5" s="1671"/>
      <c r="BE5" s="1671"/>
      <c r="BF5" s="1671"/>
      <c r="BH5" s="1671"/>
      <c r="BI5" s="1671"/>
      <c r="BK5" s="1671"/>
      <c r="BL5" s="1671"/>
      <c r="BN5" s="1671"/>
      <c r="BO5" s="1671"/>
      <c r="BQ5" s="1671"/>
      <c r="BR5" s="1671"/>
      <c r="BT5" s="1672"/>
      <c r="BU5" s="1672"/>
    </row>
    <row r="6" spans="1:74">
      <c r="A6" s="1588">
        <v>2</v>
      </c>
      <c r="B6" s="1614" t="s">
        <v>1847</v>
      </c>
      <c r="C6" s="2470">
        <v>21619</v>
      </c>
      <c r="D6" s="2470">
        <v>29023</v>
      </c>
      <c r="F6" s="2253"/>
      <c r="G6" s="2253"/>
      <c r="I6" s="2253">
        <v>22639</v>
      </c>
      <c r="J6" s="2253">
        <v>29059</v>
      </c>
      <c r="L6" s="1673">
        <v>23795</v>
      </c>
      <c r="M6" s="1673">
        <v>27798</v>
      </c>
      <c r="O6" s="1673">
        <v>23160</v>
      </c>
      <c r="P6" s="1673">
        <v>30291</v>
      </c>
      <c r="R6" s="1673">
        <v>21967</v>
      </c>
      <c r="S6" s="1673">
        <v>32514</v>
      </c>
      <c r="U6" s="1673">
        <v>22135</v>
      </c>
      <c r="V6" s="1673">
        <v>31618</v>
      </c>
      <c r="X6" s="1673">
        <v>17883</v>
      </c>
      <c r="Y6" s="1673">
        <v>26117</v>
      </c>
      <c r="AA6" s="1673">
        <v>16897</v>
      </c>
      <c r="AB6" s="1673">
        <v>25340</v>
      </c>
      <c r="AD6" s="1673">
        <v>15120</v>
      </c>
      <c r="AE6" s="1673">
        <v>21619</v>
      </c>
      <c r="AG6" s="1673">
        <v>13664</v>
      </c>
      <c r="AH6" s="1673">
        <v>20220</v>
      </c>
      <c r="AJ6" s="1673">
        <v>11919</v>
      </c>
      <c r="AK6" s="1673">
        <v>20831</v>
      </c>
      <c r="AM6" s="1673">
        <v>10648</v>
      </c>
      <c r="AN6" s="1673">
        <v>18338</v>
      </c>
      <c r="AP6" s="1673">
        <v>10830</v>
      </c>
      <c r="AQ6" s="1673">
        <v>20766</v>
      </c>
      <c r="AS6" s="1673">
        <v>9417</v>
      </c>
      <c r="AT6" s="1673">
        <v>18078</v>
      </c>
      <c r="AV6" s="1673">
        <v>7455</v>
      </c>
      <c r="AW6" s="1673">
        <v>17790</v>
      </c>
      <c r="AY6" s="1673">
        <v>4319</v>
      </c>
      <c r="AZ6" s="1673">
        <v>12495</v>
      </c>
      <c r="BB6" s="1673">
        <v>4570</v>
      </c>
      <c r="BC6" s="1673">
        <v>8757</v>
      </c>
      <c r="BE6" s="1673">
        <v>5663</v>
      </c>
      <c r="BF6" s="1673">
        <v>9837</v>
      </c>
      <c r="BH6" s="1673">
        <v>5378</v>
      </c>
      <c r="BI6" s="1673">
        <v>9816</v>
      </c>
      <c r="BK6" s="1673">
        <v>4771</v>
      </c>
      <c r="BL6" s="1673">
        <v>9126</v>
      </c>
      <c r="BN6" s="1673">
        <v>4119</v>
      </c>
      <c r="BO6" s="1673">
        <v>11118</v>
      </c>
      <c r="BQ6" s="1674">
        <v>3705</v>
      </c>
      <c r="BR6" s="1674">
        <v>8501</v>
      </c>
      <c r="BT6" s="1673">
        <v>1753</v>
      </c>
      <c r="BU6" s="1673">
        <v>9373</v>
      </c>
    </row>
    <row r="7" spans="1:74">
      <c r="A7" s="1588">
        <v>3</v>
      </c>
      <c r="B7" s="1614" t="s">
        <v>1848</v>
      </c>
      <c r="C7" s="2470">
        <v>5953</v>
      </c>
      <c r="D7" s="2470">
        <v>5953</v>
      </c>
      <c r="F7" s="2253"/>
      <c r="G7" s="2253"/>
      <c r="I7" s="2253">
        <v>5502</v>
      </c>
      <c r="J7" s="2253">
        <v>5502</v>
      </c>
      <c r="L7" s="1673">
        <v>5319</v>
      </c>
      <c r="M7" s="1673">
        <v>6585</v>
      </c>
      <c r="O7" s="1673">
        <v>5894</v>
      </c>
      <c r="P7" s="1673">
        <v>5894</v>
      </c>
      <c r="R7" s="1673">
        <v>6202</v>
      </c>
      <c r="S7" s="1673">
        <v>6202</v>
      </c>
      <c r="U7" s="1673">
        <v>5573</v>
      </c>
      <c r="V7" s="1673">
        <v>5449</v>
      </c>
      <c r="X7" s="1673">
        <v>4358</v>
      </c>
      <c r="Y7" s="1673">
        <v>4358</v>
      </c>
      <c r="AA7" s="1673">
        <v>4058</v>
      </c>
      <c r="AB7" s="1673">
        <v>56</v>
      </c>
      <c r="AD7" s="1673">
        <v>125</v>
      </c>
      <c r="AE7" s="1673">
        <v>50</v>
      </c>
      <c r="AG7" s="1673">
        <v>363</v>
      </c>
      <c r="AH7" s="1673">
        <v>48</v>
      </c>
      <c r="AJ7" s="1673">
        <v>50</v>
      </c>
      <c r="AK7" s="1673">
        <v>50</v>
      </c>
      <c r="AM7" s="1673">
        <v>747</v>
      </c>
      <c r="AN7" s="1673">
        <v>125</v>
      </c>
      <c r="AP7" s="1673">
        <v>0</v>
      </c>
      <c r="AQ7" s="1673">
        <v>0</v>
      </c>
      <c r="AS7" s="1673">
        <v>235</v>
      </c>
      <c r="AT7" s="1673">
        <v>78</v>
      </c>
      <c r="AV7" s="1673">
        <v>189</v>
      </c>
      <c r="AW7" s="1673">
        <v>135</v>
      </c>
      <c r="AY7" s="1673">
        <v>340</v>
      </c>
      <c r="AZ7" s="1673">
        <v>0</v>
      </c>
      <c r="BB7" s="1673">
        <v>0</v>
      </c>
      <c r="BC7" s="1673">
        <v>0</v>
      </c>
      <c r="BE7" s="1673">
        <v>446</v>
      </c>
      <c r="BF7" s="1673">
        <v>0</v>
      </c>
      <c r="BH7" s="1673">
        <v>0</v>
      </c>
      <c r="BI7" s="1673">
        <v>54</v>
      </c>
      <c r="BK7" s="1673">
        <v>350</v>
      </c>
      <c r="BL7" s="1673">
        <v>0</v>
      </c>
      <c r="BN7" s="1673">
        <v>28</v>
      </c>
      <c r="BO7" s="1673">
        <v>142</v>
      </c>
      <c r="BQ7" s="1674">
        <v>0</v>
      </c>
      <c r="BR7" s="1674">
        <v>0</v>
      </c>
      <c r="BT7" s="1673">
        <v>0</v>
      </c>
      <c r="BU7" s="1673">
        <v>0</v>
      </c>
    </row>
    <row r="8" spans="1:74">
      <c r="A8" s="1588">
        <v>4</v>
      </c>
      <c r="B8" s="1614" t="s">
        <v>1849</v>
      </c>
      <c r="C8" s="2470">
        <v>0</v>
      </c>
      <c r="D8" s="2470">
        <v>56091</v>
      </c>
      <c r="F8" s="2253"/>
      <c r="G8" s="2253"/>
      <c r="I8" s="2253">
        <v>0</v>
      </c>
      <c r="J8" s="2253">
        <v>52573</v>
      </c>
      <c r="L8" s="1673" t="s">
        <v>1365</v>
      </c>
      <c r="M8" s="1673">
        <v>48655</v>
      </c>
      <c r="O8" s="1673">
        <v>0</v>
      </c>
      <c r="P8" s="1673">
        <v>41251</v>
      </c>
      <c r="R8" s="1673">
        <v>5800</v>
      </c>
      <c r="S8" s="1673">
        <v>37206</v>
      </c>
      <c r="U8" s="1608">
        <v>0</v>
      </c>
      <c r="V8" s="1608">
        <v>36037</v>
      </c>
      <c r="X8" s="1608">
        <v>0</v>
      </c>
      <c r="Y8" s="1608">
        <v>36358</v>
      </c>
      <c r="AA8" s="1608">
        <v>0</v>
      </c>
      <c r="AB8" s="1608">
        <v>30966</v>
      </c>
      <c r="AD8" s="1608">
        <v>0</v>
      </c>
      <c r="AE8" s="1608">
        <v>33621</v>
      </c>
      <c r="AG8" s="1608">
        <v>0</v>
      </c>
      <c r="AH8" s="1608">
        <v>18738</v>
      </c>
      <c r="AJ8" s="1608">
        <v>0</v>
      </c>
      <c r="AK8" s="1608">
        <v>16474</v>
      </c>
      <c r="AM8" s="1608">
        <v>0</v>
      </c>
      <c r="AN8" s="1608">
        <v>17709</v>
      </c>
      <c r="AP8" s="1608">
        <v>0</v>
      </c>
      <c r="AQ8" s="1608">
        <v>15996</v>
      </c>
      <c r="AS8" s="1608">
        <v>0</v>
      </c>
      <c r="AT8" s="1608">
        <v>16000</v>
      </c>
      <c r="AV8" s="1608">
        <v>0</v>
      </c>
      <c r="AW8" s="1608">
        <v>7671</v>
      </c>
      <c r="AY8" s="1608">
        <v>0</v>
      </c>
      <c r="AZ8" s="1608">
        <v>6936</v>
      </c>
      <c r="BB8" s="1608">
        <v>0</v>
      </c>
      <c r="BC8" s="1608">
        <v>5992</v>
      </c>
      <c r="BE8" s="1608">
        <v>0</v>
      </c>
      <c r="BF8" s="1608">
        <v>5610</v>
      </c>
      <c r="BH8" s="1608">
        <v>0</v>
      </c>
      <c r="BI8" s="1608">
        <v>6711</v>
      </c>
      <c r="BK8" s="1608">
        <v>0</v>
      </c>
      <c r="BL8" s="1608">
        <v>14592</v>
      </c>
      <c r="BN8" s="1608">
        <v>0</v>
      </c>
      <c r="BO8" s="1608">
        <v>10935</v>
      </c>
      <c r="BQ8" s="1675">
        <v>0</v>
      </c>
      <c r="BR8" s="1675">
        <v>7854</v>
      </c>
      <c r="BT8" s="1608">
        <v>0</v>
      </c>
      <c r="BU8" s="1608">
        <v>5223</v>
      </c>
    </row>
    <row r="9" spans="1:74" ht="13.8" thickBot="1">
      <c r="A9" s="1588">
        <v>5</v>
      </c>
      <c r="B9" s="1151" t="s">
        <v>1850</v>
      </c>
      <c r="C9" s="2471">
        <v>27572</v>
      </c>
      <c r="D9" s="2471">
        <v>91067</v>
      </c>
      <c r="F9" s="2307"/>
      <c r="G9" s="2307"/>
      <c r="I9" s="2307">
        <v>28141</v>
      </c>
      <c r="J9" s="2307">
        <v>87134</v>
      </c>
      <c r="L9" s="1676">
        <v>29114</v>
      </c>
      <c r="M9" s="1676">
        <v>83038</v>
      </c>
      <c r="O9" s="1676">
        <v>29054</v>
      </c>
      <c r="P9" s="1676">
        <v>77436</v>
      </c>
      <c r="R9" s="1676">
        <v>33969</v>
      </c>
      <c r="S9" s="1676">
        <v>75922</v>
      </c>
      <c r="U9" s="1676">
        <v>27708</v>
      </c>
      <c r="V9" s="1676">
        <v>73104</v>
      </c>
      <c r="X9" s="1676">
        <v>22241</v>
      </c>
      <c r="Y9" s="1676">
        <v>66833</v>
      </c>
      <c r="AA9" s="1676">
        <v>20955</v>
      </c>
      <c r="AB9" s="1676">
        <v>56362</v>
      </c>
      <c r="AD9" s="1676">
        <v>15245</v>
      </c>
      <c r="AE9" s="1676">
        <v>55290</v>
      </c>
      <c r="AG9" s="1676">
        <v>14027</v>
      </c>
      <c r="AH9" s="1676">
        <v>39006</v>
      </c>
      <c r="AJ9" s="1676">
        <v>11969</v>
      </c>
      <c r="AK9" s="1676">
        <v>37355</v>
      </c>
      <c r="AM9" s="1676">
        <v>11395</v>
      </c>
      <c r="AN9" s="1676">
        <v>36172</v>
      </c>
      <c r="AP9" s="1676">
        <v>10830</v>
      </c>
      <c r="AQ9" s="1676">
        <v>36762</v>
      </c>
      <c r="AS9" s="1676">
        <v>9652</v>
      </c>
      <c r="AT9" s="1676">
        <v>34156</v>
      </c>
      <c r="AV9" s="1676">
        <v>7644</v>
      </c>
      <c r="AW9" s="1676">
        <v>25596</v>
      </c>
      <c r="AY9" s="1676">
        <v>4659</v>
      </c>
      <c r="AZ9" s="1676">
        <v>19431</v>
      </c>
      <c r="BB9" s="1676">
        <v>4570</v>
      </c>
      <c r="BC9" s="1676">
        <v>14749</v>
      </c>
      <c r="BE9" s="1676">
        <v>6109</v>
      </c>
      <c r="BF9" s="1676">
        <v>15447</v>
      </c>
      <c r="BH9" s="1676">
        <v>5378</v>
      </c>
      <c r="BI9" s="1676">
        <v>16581</v>
      </c>
      <c r="BK9" s="1676">
        <v>5121</v>
      </c>
      <c r="BL9" s="1676">
        <v>23718</v>
      </c>
      <c r="BN9" s="1676">
        <v>4147</v>
      </c>
      <c r="BO9" s="1676">
        <v>22195</v>
      </c>
      <c r="BQ9" s="1677">
        <v>3705</v>
      </c>
      <c r="BR9" s="1677">
        <v>16355</v>
      </c>
      <c r="BT9" s="1676">
        <v>1753</v>
      </c>
      <c r="BU9" s="1676">
        <v>14596</v>
      </c>
    </row>
    <row r="10" spans="1:74" ht="13.8" thickBot="1">
      <c r="A10" s="1588">
        <v>6</v>
      </c>
      <c r="B10" s="1678" t="s">
        <v>1851</v>
      </c>
      <c r="C10" s="2472">
        <v>2</v>
      </c>
      <c r="D10" s="2472">
        <v>122</v>
      </c>
      <c r="F10" s="2308"/>
      <c r="G10" s="2308"/>
      <c r="I10" s="2308">
        <v>95</v>
      </c>
      <c r="J10" s="2308">
        <v>153</v>
      </c>
      <c r="L10" s="1679">
        <v>36</v>
      </c>
      <c r="M10" s="1679">
        <v>216</v>
      </c>
      <c r="O10" s="1679">
        <v>122</v>
      </c>
      <c r="P10" s="1679">
        <v>14</v>
      </c>
      <c r="R10" s="1679">
        <v>164</v>
      </c>
      <c r="S10" s="1679">
        <v>-389</v>
      </c>
      <c r="U10" s="1679">
        <v>404</v>
      </c>
      <c r="V10" s="1679">
        <v>-566</v>
      </c>
      <c r="X10" s="1679">
        <v>32</v>
      </c>
      <c r="Y10" s="1679">
        <v>83</v>
      </c>
      <c r="AA10" s="1679">
        <v>64</v>
      </c>
      <c r="AB10" s="1679">
        <v>-115</v>
      </c>
      <c r="AD10" s="1679">
        <v>-6</v>
      </c>
      <c r="AE10" s="1679">
        <v>198</v>
      </c>
      <c r="AG10" s="1679">
        <v>-32</v>
      </c>
      <c r="AH10" s="1679">
        <v>165</v>
      </c>
      <c r="AJ10" s="1680">
        <v>132</v>
      </c>
      <c r="AK10" s="1679">
        <v>-134</v>
      </c>
      <c r="AM10" s="1680">
        <v>117</v>
      </c>
      <c r="AN10" s="1679">
        <v>-94</v>
      </c>
      <c r="AP10" s="1680">
        <v>302</v>
      </c>
      <c r="AQ10" s="1679">
        <v>-375</v>
      </c>
      <c r="AS10" s="1680">
        <v>400</v>
      </c>
      <c r="AT10" s="1679">
        <v>-513</v>
      </c>
      <c r="AV10" s="1680">
        <v>393</v>
      </c>
      <c r="AW10" s="1679">
        <v>-749</v>
      </c>
      <c r="AY10" s="1680">
        <v>145</v>
      </c>
      <c r="AZ10" s="1679">
        <v>-436</v>
      </c>
      <c r="BB10" s="1680">
        <v>102</v>
      </c>
      <c r="BC10" s="1679">
        <v>-56</v>
      </c>
      <c r="BE10" s="1680">
        <v>136</v>
      </c>
      <c r="BF10" s="1679">
        <v>-92</v>
      </c>
      <c r="BH10" s="1680">
        <v>143</v>
      </c>
      <c r="BI10" s="1679">
        <v>-68</v>
      </c>
      <c r="BK10" s="1680">
        <v>62</v>
      </c>
      <c r="BL10" s="1679">
        <v>299</v>
      </c>
      <c r="BN10" s="1680">
        <v>138</v>
      </c>
      <c r="BO10" s="1679">
        <v>-175</v>
      </c>
      <c r="BQ10" s="1681">
        <v>42</v>
      </c>
      <c r="BR10" s="1681">
        <v>38</v>
      </c>
      <c r="BT10" s="1680">
        <v>61</v>
      </c>
      <c r="BU10" s="1679">
        <v>-267</v>
      </c>
    </row>
    <row r="11" spans="1:74">
      <c r="A11" s="1588">
        <v>7</v>
      </c>
      <c r="B11" s="1614" t="s">
        <v>1852</v>
      </c>
      <c r="C11" s="2470">
        <v>90</v>
      </c>
      <c r="D11" s="2470">
        <v>309</v>
      </c>
      <c r="F11" s="2253"/>
      <c r="G11" s="2253"/>
      <c r="I11" s="2253">
        <v>166</v>
      </c>
      <c r="J11" s="2253">
        <v>449</v>
      </c>
      <c r="L11" s="1673">
        <v>133</v>
      </c>
      <c r="M11" s="1673">
        <v>502</v>
      </c>
      <c r="O11" s="1673">
        <v>184</v>
      </c>
      <c r="P11" s="1673">
        <v>391</v>
      </c>
      <c r="R11" s="1673">
        <v>194</v>
      </c>
      <c r="S11" s="1673">
        <v>247</v>
      </c>
      <c r="U11" s="1673">
        <v>420</v>
      </c>
      <c r="V11" s="1673">
        <v>213</v>
      </c>
      <c r="X11" s="1673">
        <v>87</v>
      </c>
      <c r="Y11" s="1673">
        <v>269</v>
      </c>
      <c r="AA11" s="1673">
        <v>170</v>
      </c>
      <c r="AB11" s="1673">
        <v>211</v>
      </c>
      <c r="AD11" s="1673">
        <v>56</v>
      </c>
      <c r="AE11" s="1673">
        <v>264</v>
      </c>
      <c r="AG11" s="1673">
        <v>47</v>
      </c>
      <c r="AH11" s="1673">
        <v>235</v>
      </c>
      <c r="AJ11" s="1673">
        <v>160</v>
      </c>
      <c r="AK11" s="1673">
        <v>158</v>
      </c>
      <c r="AM11" s="1673">
        <v>160</v>
      </c>
      <c r="AN11" s="1673">
        <v>159</v>
      </c>
      <c r="AP11" s="1673">
        <v>316</v>
      </c>
      <c r="AQ11" s="1673">
        <v>137</v>
      </c>
      <c r="AS11" s="1673">
        <v>406</v>
      </c>
      <c r="AT11" s="1673">
        <v>85</v>
      </c>
      <c r="AV11" s="1673">
        <v>398</v>
      </c>
      <c r="AW11" s="1673">
        <v>58</v>
      </c>
      <c r="AY11" s="1673">
        <v>184</v>
      </c>
      <c r="AZ11" s="1673">
        <v>28</v>
      </c>
      <c r="BB11" s="1673">
        <v>111</v>
      </c>
      <c r="BC11" s="1673">
        <v>55</v>
      </c>
      <c r="BE11" s="1673">
        <v>175</v>
      </c>
      <c r="BF11" s="1673">
        <v>67</v>
      </c>
      <c r="BH11" s="1673">
        <v>155</v>
      </c>
      <c r="BI11" s="1673">
        <v>75</v>
      </c>
      <c r="BK11" s="1673">
        <v>92</v>
      </c>
      <c r="BL11" s="1673">
        <v>394</v>
      </c>
      <c r="BN11" s="1673">
        <v>154</v>
      </c>
      <c r="BO11" s="1673">
        <v>102</v>
      </c>
      <c r="BQ11" s="1674">
        <v>56</v>
      </c>
      <c r="BR11" s="1674">
        <v>100</v>
      </c>
      <c r="BT11" s="1673">
        <v>66</v>
      </c>
      <c r="BU11" s="1673">
        <v>56</v>
      </c>
    </row>
    <row r="12" spans="1:74">
      <c r="A12" s="1588">
        <v>8</v>
      </c>
      <c r="B12" s="1614" t="s">
        <v>1853</v>
      </c>
      <c r="C12" s="2473">
        <v>-88</v>
      </c>
      <c r="D12" s="2473">
        <v>-187</v>
      </c>
      <c r="F12" s="2253"/>
      <c r="G12" s="2253"/>
      <c r="I12" s="2253">
        <v>-71</v>
      </c>
      <c r="J12" s="2253">
        <v>-296</v>
      </c>
      <c r="L12" s="1682">
        <v>-97</v>
      </c>
      <c r="M12" s="1682">
        <v>-286</v>
      </c>
      <c r="O12" s="1682">
        <v>-62</v>
      </c>
      <c r="P12" s="1682">
        <v>-377</v>
      </c>
      <c r="R12" s="1682">
        <v>-30</v>
      </c>
      <c r="S12" s="1682">
        <v>-636</v>
      </c>
      <c r="U12" s="1682">
        <v>-16</v>
      </c>
      <c r="V12" s="1682">
        <v>-779</v>
      </c>
      <c r="X12" s="1682">
        <v>-55</v>
      </c>
      <c r="Y12" s="1682">
        <v>-186</v>
      </c>
      <c r="AA12" s="1682">
        <v>-106</v>
      </c>
      <c r="AB12" s="1682">
        <v>-326</v>
      </c>
      <c r="AD12" s="1682">
        <v>-62</v>
      </c>
      <c r="AE12" s="1682">
        <v>-66</v>
      </c>
      <c r="AG12" s="1682">
        <v>-79</v>
      </c>
      <c r="AH12" s="1682">
        <v>-70</v>
      </c>
      <c r="AJ12" s="1682">
        <v>-28</v>
      </c>
      <c r="AK12" s="1682">
        <v>-292</v>
      </c>
      <c r="AM12" s="1682">
        <v>-43</v>
      </c>
      <c r="AN12" s="1682">
        <v>-253</v>
      </c>
      <c r="AP12" s="1682">
        <v>-14</v>
      </c>
      <c r="AQ12" s="1682">
        <v>-512</v>
      </c>
      <c r="AS12" s="1682">
        <v>-6</v>
      </c>
      <c r="AT12" s="1682">
        <v>-598</v>
      </c>
      <c r="AV12" s="1682">
        <v>-5</v>
      </c>
      <c r="AW12" s="1682">
        <v>-807</v>
      </c>
      <c r="AY12" s="1682">
        <v>-39</v>
      </c>
      <c r="AZ12" s="1682">
        <v>-464</v>
      </c>
      <c r="BB12" s="1682">
        <v>-9</v>
      </c>
      <c r="BC12" s="1682">
        <v>-111</v>
      </c>
      <c r="BE12" s="1682">
        <v>-39</v>
      </c>
      <c r="BF12" s="1682">
        <v>-159</v>
      </c>
      <c r="BH12" s="1682">
        <v>-12</v>
      </c>
      <c r="BI12" s="1682">
        <v>-143</v>
      </c>
      <c r="BK12" s="1682">
        <v>-30</v>
      </c>
      <c r="BL12" s="1682">
        <v>-95</v>
      </c>
      <c r="BN12" s="1682">
        <v>-16</v>
      </c>
      <c r="BO12" s="1682">
        <v>-277</v>
      </c>
      <c r="BQ12" s="1674">
        <v>-14</v>
      </c>
      <c r="BR12" s="1674">
        <v>-62</v>
      </c>
      <c r="BT12" s="1682">
        <v>-5</v>
      </c>
      <c r="BU12" s="1682">
        <v>-323</v>
      </c>
    </row>
  </sheetData>
  <hyperlinks>
    <hyperlink ref="B2" location="Contents!C42" display="CCR associated with credit derivatives exposures" xr:uid="{8F4B9D20-EABC-4DF2-97C5-C228ED02875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B282-B231-4C2C-9D15-B67905138083}">
  <sheetPr codeName="Planilha45">
    <tabColor rgb="FF73C6A1"/>
  </sheetPr>
  <dimension ref="A1:AL24"/>
  <sheetViews>
    <sheetView showGridLines="0" topLeftCell="B1" zoomScale="80" zoomScaleNormal="80" workbookViewId="0">
      <selection activeCell="D4" sqref="D4"/>
    </sheetView>
  </sheetViews>
  <sheetFormatPr defaultColWidth="9.21875" defaultRowHeight="13.2"/>
  <cols>
    <col min="1" max="1" width="5.77734375" style="1327" hidden="1" customWidth="1"/>
    <col min="2" max="2" width="85.44140625" style="1327" customWidth="1"/>
    <col min="3" max="4" width="14.44140625" style="1327" customWidth="1"/>
    <col min="5" max="5" width="1.21875" style="1327" customWidth="1"/>
    <col min="6" max="7" width="14.44140625" style="1327" customWidth="1"/>
    <col min="8" max="8" width="1.21875" style="1327" customWidth="1"/>
    <col min="9" max="10" width="14.44140625" style="1327" customWidth="1"/>
    <col min="11" max="11" width="1.21875" style="1327" customWidth="1"/>
    <col min="12" max="13" width="14.44140625" style="1327" customWidth="1"/>
    <col min="14" max="14" width="1.21875" style="1327" customWidth="1"/>
    <col min="15" max="16" width="14.44140625" style="1327" customWidth="1"/>
    <col min="17" max="17" width="1.21875" style="1327" customWidth="1"/>
    <col min="18" max="19" width="14.44140625" style="1327" customWidth="1"/>
    <col min="20" max="20" width="1.21875" style="1327" customWidth="1"/>
    <col min="21" max="22" width="14.44140625" style="1327" customWidth="1"/>
    <col min="23" max="23" width="1.21875" style="1327" customWidth="1"/>
    <col min="24" max="25" width="14.44140625" style="1327" customWidth="1"/>
    <col min="26" max="26" width="1.21875" style="1327" customWidth="1"/>
    <col min="27" max="28" width="14.44140625" style="1327" customWidth="1"/>
    <col min="29" max="29" width="1.21875" style="1327" customWidth="1"/>
    <col min="30" max="31" width="14.44140625" style="1327" customWidth="1"/>
    <col min="32" max="32" width="1.21875" style="1327" customWidth="1"/>
    <col min="33" max="34" width="14.44140625" style="1327" customWidth="1"/>
    <col min="35" max="35" width="1.21875" style="1327" customWidth="1"/>
    <col min="36" max="37" width="14.44140625" style="1327" customWidth="1"/>
    <col min="38" max="38" width="1.21875" style="1327" customWidth="1"/>
    <col min="39" max="16384" width="9.21875" style="1327"/>
  </cols>
  <sheetData>
    <row r="1" spans="1:38" s="1209" customFormat="1" ht="5.25" customHeight="1">
      <c r="A1" s="1324"/>
      <c r="B1" s="1210"/>
      <c r="C1" s="1211"/>
      <c r="D1" s="1211"/>
      <c r="E1" s="1210"/>
      <c r="F1" s="1211"/>
      <c r="G1" s="1211"/>
      <c r="H1" s="1210"/>
      <c r="I1" s="1211"/>
      <c r="J1" s="1211"/>
      <c r="K1" s="1210"/>
      <c r="L1" s="1211"/>
      <c r="M1" s="1211"/>
      <c r="N1" s="1210"/>
      <c r="O1" s="1211"/>
      <c r="P1" s="1211"/>
      <c r="Q1" s="1210"/>
      <c r="R1" s="1211"/>
      <c r="S1" s="1211"/>
      <c r="T1" s="1210"/>
      <c r="U1" s="1211"/>
      <c r="V1" s="1211"/>
      <c r="W1" s="1210"/>
      <c r="X1" s="1211"/>
      <c r="Y1" s="1211"/>
      <c r="Z1" s="1210"/>
      <c r="AA1" s="1211"/>
      <c r="AB1" s="1211"/>
      <c r="AC1" s="1210"/>
      <c r="AD1" s="1211"/>
      <c r="AE1" s="1211"/>
      <c r="AF1" s="1210"/>
      <c r="AG1" s="1211"/>
      <c r="AH1" s="1211"/>
      <c r="AI1" s="1210"/>
      <c r="AJ1" s="1211"/>
      <c r="AK1" s="1211"/>
      <c r="AL1" s="1210"/>
    </row>
    <row r="2" spans="1:38" s="1118" customFormat="1" ht="15.75" customHeight="1">
      <c r="A2" s="1572"/>
      <c r="B2" s="1645" t="s">
        <v>1854</v>
      </c>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row>
    <row r="3" spans="1:38" ht="13.8" thickBot="1">
      <c r="B3" s="1085" t="s">
        <v>65</v>
      </c>
      <c r="C3" s="1647"/>
      <c r="D3" s="1648" t="s">
        <v>3260</v>
      </c>
      <c r="F3" s="1647"/>
      <c r="G3" s="1648" t="s">
        <v>3003</v>
      </c>
      <c r="I3" s="1647"/>
      <c r="J3" s="1648" t="s">
        <v>2942</v>
      </c>
      <c r="L3" s="1647"/>
      <c r="M3" s="1648" t="s">
        <v>2924</v>
      </c>
      <c r="O3" s="1647"/>
      <c r="P3" s="1648" t="s">
        <v>2871</v>
      </c>
      <c r="R3" s="1647"/>
      <c r="S3" s="1648" t="s">
        <v>2835</v>
      </c>
      <c r="U3" s="1647"/>
      <c r="V3" s="1648" t="s">
        <v>66</v>
      </c>
      <c r="X3" s="1647"/>
      <c r="Y3" s="1648" t="s">
        <v>67</v>
      </c>
      <c r="AA3" s="1647"/>
      <c r="AB3" s="1648" t="s">
        <v>68</v>
      </c>
      <c r="AD3" s="1647"/>
      <c r="AE3" s="1648" t="s">
        <v>69</v>
      </c>
      <c r="AG3" s="1647"/>
      <c r="AH3" s="1648" t="s">
        <v>70</v>
      </c>
      <c r="AJ3" s="1647"/>
      <c r="AK3" s="1648" t="s">
        <v>71</v>
      </c>
    </row>
    <row r="4" spans="1:38" ht="27" thickBot="1">
      <c r="B4" s="1649"/>
      <c r="C4" s="1313" t="s">
        <v>1855</v>
      </c>
      <c r="D4" s="1650" t="s">
        <v>147</v>
      </c>
      <c r="F4" s="1313" t="s">
        <v>1855</v>
      </c>
      <c r="G4" s="1650" t="s">
        <v>147</v>
      </c>
      <c r="I4" s="1313" t="s">
        <v>1855</v>
      </c>
      <c r="J4" s="1650" t="s">
        <v>147</v>
      </c>
      <c r="L4" s="1313" t="s">
        <v>1855</v>
      </c>
      <c r="M4" s="1650" t="s">
        <v>147</v>
      </c>
      <c r="O4" s="1313" t="s">
        <v>1855</v>
      </c>
      <c r="P4" s="1650" t="s">
        <v>147</v>
      </c>
      <c r="R4" s="1313" t="s">
        <v>1855</v>
      </c>
      <c r="S4" s="1650" t="s">
        <v>147</v>
      </c>
      <c r="U4" s="1313" t="s">
        <v>1855</v>
      </c>
      <c r="V4" s="1650" t="s">
        <v>147</v>
      </c>
      <c r="X4" s="1313" t="s">
        <v>1855</v>
      </c>
      <c r="Y4" s="1650" t="s">
        <v>147</v>
      </c>
      <c r="AA4" s="1313" t="s">
        <v>1855</v>
      </c>
      <c r="AB4" s="1650" t="s">
        <v>147</v>
      </c>
      <c r="AD4" s="1313" t="s">
        <v>1855</v>
      </c>
      <c r="AE4" s="1650" t="s">
        <v>147</v>
      </c>
      <c r="AG4" s="1313" t="s">
        <v>1855</v>
      </c>
      <c r="AH4" s="1650" t="s">
        <v>147</v>
      </c>
      <c r="AJ4" s="1313" t="s">
        <v>1855</v>
      </c>
      <c r="AK4" s="1650" t="s">
        <v>147</v>
      </c>
    </row>
    <row r="5" spans="1:38" ht="13.8" thickBot="1">
      <c r="A5" s="1575">
        <v>1</v>
      </c>
      <c r="B5" s="1660" t="s">
        <v>1856</v>
      </c>
      <c r="C5" s="1661"/>
      <c r="D5" s="2309">
        <v>2739</v>
      </c>
      <c r="F5" s="1661"/>
      <c r="G5" s="2309">
        <v>2383</v>
      </c>
      <c r="I5" s="1661"/>
      <c r="J5" s="2309">
        <v>2480</v>
      </c>
      <c r="L5" s="1661"/>
      <c r="M5" s="1662">
        <v>2722</v>
      </c>
      <c r="O5" s="1661"/>
      <c r="P5" s="1662">
        <v>2585</v>
      </c>
      <c r="R5" s="1661"/>
      <c r="S5" s="1662">
        <v>2034</v>
      </c>
      <c r="U5" s="1661"/>
      <c r="V5" s="1662">
        <v>2892</v>
      </c>
      <c r="X5" s="1661"/>
      <c r="Y5" s="1662">
        <v>2389</v>
      </c>
      <c r="AA5" s="1661"/>
      <c r="AB5" s="1662">
        <v>3083</v>
      </c>
      <c r="AD5" s="1661"/>
      <c r="AE5" s="1662">
        <v>3568</v>
      </c>
      <c r="AG5" s="1661"/>
      <c r="AH5" s="1662">
        <v>2172</v>
      </c>
      <c r="AJ5" s="1661"/>
      <c r="AK5" s="1662">
        <v>2397.7112488560001</v>
      </c>
    </row>
    <row r="6" spans="1:38">
      <c r="A6" s="1575">
        <v>2</v>
      </c>
      <c r="B6" s="1663" t="s">
        <v>1857</v>
      </c>
      <c r="C6" s="1664">
        <v>13037</v>
      </c>
      <c r="D6" s="1664">
        <v>420</v>
      </c>
      <c r="F6" s="1664">
        <v>14891</v>
      </c>
      <c r="G6" s="1664">
        <v>463</v>
      </c>
      <c r="I6" s="1664">
        <v>13011</v>
      </c>
      <c r="J6" s="1664">
        <v>433</v>
      </c>
      <c r="L6" s="1664">
        <v>13800</v>
      </c>
      <c r="M6" s="1664">
        <v>445</v>
      </c>
      <c r="O6" s="1664">
        <v>14472</v>
      </c>
      <c r="P6" s="1664">
        <v>485</v>
      </c>
      <c r="R6" s="1664">
        <v>14650</v>
      </c>
      <c r="S6" s="1664">
        <v>472</v>
      </c>
      <c r="U6" s="1664">
        <v>12063</v>
      </c>
      <c r="V6" s="1664">
        <v>404</v>
      </c>
      <c r="X6" s="1664">
        <v>12965</v>
      </c>
      <c r="Y6" s="1664">
        <v>449</v>
      </c>
      <c r="AA6" s="1664">
        <v>9935</v>
      </c>
      <c r="AB6" s="1664">
        <v>308</v>
      </c>
      <c r="AD6" s="1664">
        <v>8101</v>
      </c>
      <c r="AE6" s="1664">
        <v>254</v>
      </c>
      <c r="AG6" s="1664">
        <v>8515</v>
      </c>
      <c r="AH6" s="1664">
        <v>272</v>
      </c>
      <c r="AJ6" s="1664">
        <v>7437.9170826120016</v>
      </c>
      <c r="AK6" s="1664">
        <v>250.23011805600001</v>
      </c>
    </row>
    <row r="7" spans="1:38">
      <c r="A7" s="1575">
        <v>3</v>
      </c>
      <c r="B7" s="1642" t="s">
        <v>1858</v>
      </c>
      <c r="C7" s="1664"/>
      <c r="D7" s="1664"/>
      <c r="F7" s="1664">
        <v>0</v>
      </c>
      <c r="G7" s="1664">
        <v>0</v>
      </c>
      <c r="I7" s="1664">
        <v>0</v>
      </c>
      <c r="J7" s="1664">
        <v>0</v>
      </c>
      <c r="L7" s="1664">
        <v>0</v>
      </c>
      <c r="M7" s="1664">
        <v>0</v>
      </c>
      <c r="O7" s="1664">
        <v>0</v>
      </c>
      <c r="P7" s="1664">
        <v>0</v>
      </c>
      <c r="R7" s="1664">
        <v>0</v>
      </c>
      <c r="S7" s="1664">
        <v>0</v>
      </c>
      <c r="U7" s="1664">
        <v>0</v>
      </c>
      <c r="V7" s="1664">
        <v>0</v>
      </c>
      <c r="X7" s="1664">
        <v>0</v>
      </c>
      <c r="Y7" s="1664">
        <v>0</v>
      </c>
      <c r="AA7" s="1664">
        <v>0</v>
      </c>
      <c r="AB7" s="1664">
        <v>0</v>
      </c>
      <c r="AD7" s="1664">
        <v>0</v>
      </c>
      <c r="AE7" s="1664">
        <v>0</v>
      </c>
      <c r="AG7" s="1664">
        <v>0</v>
      </c>
      <c r="AH7" s="1664">
        <v>0</v>
      </c>
      <c r="AJ7" s="1664">
        <v>0</v>
      </c>
      <c r="AK7" s="1664">
        <v>0</v>
      </c>
    </row>
    <row r="8" spans="1:38">
      <c r="A8" s="1575">
        <v>4</v>
      </c>
      <c r="B8" s="1642" t="s">
        <v>1859</v>
      </c>
      <c r="C8" s="1664">
        <v>11408</v>
      </c>
      <c r="D8" s="1664">
        <v>410</v>
      </c>
      <c r="F8" s="1664">
        <v>13622</v>
      </c>
      <c r="G8" s="1664">
        <v>453</v>
      </c>
      <c r="I8" s="1664">
        <v>12988</v>
      </c>
      <c r="J8" s="1664">
        <v>433</v>
      </c>
      <c r="L8" s="1664">
        <v>13800</v>
      </c>
      <c r="M8" s="1664">
        <v>445</v>
      </c>
      <c r="O8" s="1664">
        <v>14472</v>
      </c>
      <c r="P8" s="1664">
        <v>485</v>
      </c>
      <c r="R8" s="1664">
        <v>14193</v>
      </c>
      <c r="S8" s="1664">
        <v>471</v>
      </c>
      <c r="U8" s="1664">
        <v>12006</v>
      </c>
      <c r="V8" s="1664">
        <v>403</v>
      </c>
      <c r="X8" s="1664">
        <v>12653</v>
      </c>
      <c r="Y8" s="1664">
        <v>442</v>
      </c>
      <c r="AA8" s="1664">
        <v>9760</v>
      </c>
      <c r="AB8" s="1664">
        <v>304</v>
      </c>
      <c r="AD8" s="1664">
        <v>7731</v>
      </c>
      <c r="AE8" s="1664">
        <v>247</v>
      </c>
      <c r="AG8" s="1664">
        <v>8515</v>
      </c>
      <c r="AH8" s="1664">
        <v>272</v>
      </c>
      <c r="AJ8" s="1664">
        <v>7437.8981917520014</v>
      </c>
      <c r="AK8" s="1664">
        <v>250.229740236</v>
      </c>
    </row>
    <row r="9" spans="1:38">
      <c r="A9" s="1575">
        <v>5</v>
      </c>
      <c r="B9" s="1642" t="s">
        <v>1860</v>
      </c>
      <c r="C9" s="1664">
        <v>1629</v>
      </c>
      <c r="D9" s="1664">
        <v>10</v>
      </c>
      <c r="F9" s="1664">
        <v>1269</v>
      </c>
      <c r="G9" s="1664">
        <v>10</v>
      </c>
      <c r="I9" s="1664">
        <v>23</v>
      </c>
      <c r="J9" s="1664">
        <v>0</v>
      </c>
      <c r="L9" s="1664">
        <v>0</v>
      </c>
      <c r="M9" s="1664">
        <v>0</v>
      </c>
      <c r="O9" s="1664">
        <v>0</v>
      </c>
      <c r="P9" s="1664">
        <v>0</v>
      </c>
      <c r="R9" s="1664">
        <v>457</v>
      </c>
      <c r="S9" s="1664">
        <v>1</v>
      </c>
      <c r="U9" s="1664">
        <v>57</v>
      </c>
      <c r="V9" s="1664">
        <v>1</v>
      </c>
      <c r="X9" s="1664">
        <v>312</v>
      </c>
      <c r="Y9" s="1664">
        <v>7</v>
      </c>
      <c r="AA9" s="1664">
        <v>175</v>
      </c>
      <c r="AB9" s="1664">
        <v>4</v>
      </c>
      <c r="AD9" s="1664">
        <v>370</v>
      </c>
      <c r="AE9" s="1664">
        <v>7</v>
      </c>
      <c r="AG9" s="1664">
        <v>0</v>
      </c>
      <c r="AH9" s="1664">
        <v>0</v>
      </c>
      <c r="AJ9" s="1664">
        <v>1.8890859999999999E-2</v>
      </c>
      <c r="AK9" s="1664">
        <v>3.7782000000000001E-4</v>
      </c>
    </row>
    <row r="10" spans="1:38">
      <c r="A10" s="1638" t="s">
        <v>1661</v>
      </c>
      <c r="B10" s="1642" t="s">
        <v>1861</v>
      </c>
      <c r="C10" s="1664"/>
      <c r="D10" s="1664"/>
      <c r="F10" s="1664">
        <v>0</v>
      </c>
      <c r="G10" s="1664">
        <v>0</v>
      </c>
      <c r="I10" s="1664">
        <v>0</v>
      </c>
      <c r="J10" s="1664">
        <v>0</v>
      </c>
      <c r="L10" s="1664">
        <v>0</v>
      </c>
      <c r="M10" s="1664">
        <v>0</v>
      </c>
      <c r="O10" s="1664">
        <v>0</v>
      </c>
      <c r="P10" s="1664">
        <v>0</v>
      </c>
      <c r="R10" s="1664">
        <v>0</v>
      </c>
      <c r="S10" s="1664">
        <v>0</v>
      </c>
      <c r="U10" s="1664">
        <v>0</v>
      </c>
      <c r="V10" s="1664">
        <v>0</v>
      </c>
      <c r="X10" s="1664">
        <v>0</v>
      </c>
      <c r="Y10" s="1664">
        <v>0</v>
      </c>
      <c r="AA10" s="1664">
        <v>0</v>
      </c>
      <c r="AB10" s="1664">
        <v>0</v>
      </c>
      <c r="AD10" s="1664">
        <v>0</v>
      </c>
      <c r="AE10" s="1664">
        <v>0</v>
      </c>
      <c r="AG10" s="1664">
        <v>0</v>
      </c>
      <c r="AH10" s="1664">
        <v>0</v>
      </c>
      <c r="AJ10" s="1664">
        <v>0</v>
      </c>
      <c r="AK10" s="1664">
        <v>0</v>
      </c>
    </row>
    <row r="11" spans="1:38">
      <c r="A11" s="1575">
        <v>7</v>
      </c>
      <c r="B11" s="1663" t="s">
        <v>1862</v>
      </c>
      <c r="C11" s="1664"/>
      <c r="D11" s="1821"/>
      <c r="F11" s="1664">
        <v>0</v>
      </c>
      <c r="G11" s="1821"/>
      <c r="I11" s="1664">
        <v>0</v>
      </c>
      <c r="J11" s="1821"/>
      <c r="L11" s="1664">
        <v>0</v>
      </c>
      <c r="M11" s="1665"/>
      <c r="O11" s="1664">
        <v>0</v>
      </c>
      <c r="P11" s="1665"/>
      <c r="R11" s="1664">
        <v>0</v>
      </c>
      <c r="S11" s="1665"/>
      <c r="U11" s="1664">
        <v>0</v>
      </c>
      <c r="V11" s="1665"/>
      <c r="X11" s="1664">
        <v>0</v>
      </c>
      <c r="Y11" s="1665"/>
      <c r="AA11" s="1664">
        <v>0</v>
      </c>
      <c r="AB11" s="1665"/>
      <c r="AD11" s="1664">
        <v>0</v>
      </c>
      <c r="AE11" s="1665"/>
      <c r="AG11" s="1664">
        <v>0</v>
      </c>
      <c r="AH11" s="1665"/>
      <c r="AJ11" s="1664">
        <v>0</v>
      </c>
      <c r="AK11" s="1665"/>
    </row>
    <row r="12" spans="1:38">
      <c r="A12" s="1575">
        <v>8</v>
      </c>
      <c r="B12" s="1663" t="s">
        <v>1863</v>
      </c>
      <c r="C12" s="1664">
        <v>7824</v>
      </c>
      <c r="D12" s="1664">
        <v>2316</v>
      </c>
      <c r="F12" s="1664">
        <v>4823</v>
      </c>
      <c r="G12" s="1664">
        <v>1877</v>
      </c>
      <c r="I12" s="1664">
        <v>6472</v>
      </c>
      <c r="J12" s="1664">
        <v>2035</v>
      </c>
      <c r="L12" s="1664">
        <v>0</v>
      </c>
      <c r="M12" s="1664">
        <v>0</v>
      </c>
      <c r="O12" s="1664">
        <v>9018</v>
      </c>
      <c r="P12" s="1664">
        <v>2054</v>
      </c>
      <c r="R12" s="1664">
        <v>7299</v>
      </c>
      <c r="S12" s="1664">
        <v>1521</v>
      </c>
      <c r="U12" s="1664">
        <v>9420</v>
      </c>
      <c r="V12" s="1664">
        <v>2453</v>
      </c>
      <c r="X12" s="1664">
        <v>7813</v>
      </c>
      <c r="Y12" s="1664">
        <v>1909</v>
      </c>
      <c r="AA12" s="1664">
        <v>9699</v>
      </c>
      <c r="AB12" s="1664">
        <v>2744</v>
      </c>
      <c r="AD12" s="1664">
        <v>10156</v>
      </c>
      <c r="AE12" s="1664">
        <v>3283</v>
      </c>
      <c r="AG12" s="1664">
        <v>7759</v>
      </c>
      <c r="AH12" s="1664">
        <v>1869</v>
      </c>
      <c r="AJ12" s="1664">
        <v>6859.9460438400001</v>
      </c>
      <c r="AK12" s="1664">
        <v>2106.9692947000003</v>
      </c>
    </row>
    <row r="13" spans="1:38">
      <c r="A13" s="1575">
        <v>9</v>
      </c>
      <c r="B13" s="1663" t="s">
        <v>1864</v>
      </c>
      <c r="C13" s="1664">
        <v>35</v>
      </c>
      <c r="D13" s="1664">
        <v>3</v>
      </c>
      <c r="F13" s="1664">
        <v>129</v>
      </c>
      <c r="G13" s="1664">
        <v>43</v>
      </c>
      <c r="I13" s="1664">
        <v>122</v>
      </c>
      <c r="J13" s="1664">
        <v>12</v>
      </c>
      <c r="L13" s="1664">
        <v>8552</v>
      </c>
      <c r="M13" s="1664">
        <v>2222</v>
      </c>
      <c r="O13" s="1664">
        <v>107</v>
      </c>
      <c r="P13" s="1664">
        <v>46</v>
      </c>
      <c r="R13" s="1664">
        <v>130</v>
      </c>
      <c r="S13" s="1664">
        <v>41</v>
      </c>
      <c r="U13" s="1664">
        <v>126</v>
      </c>
      <c r="V13" s="1664">
        <v>35</v>
      </c>
      <c r="X13" s="1664">
        <v>123</v>
      </c>
      <c r="Y13" s="1664">
        <v>31</v>
      </c>
      <c r="AA13" s="1664">
        <v>120</v>
      </c>
      <c r="AB13" s="1664">
        <v>31</v>
      </c>
      <c r="AD13" s="1664">
        <v>118</v>
      </c>
      <c r="AE13" s="1664">
        <v>31</v>
      </c>
      <c r="AG13" s="1664">
        <v>115</v>
      </c>
      <c r="AH13" s="1664">
        <v>31</v>
      </c>
      <c r="AJ13" s="1664">
        <v>103.92980656</v>
      </c>
      <c r="AK13" s="1664">
        <v>40.511836100000004</v>
      </c>
    </row>
    <row r="14" spans="1:38">
      <c r="A14" s="1575">
        <v>11</v>
      </c>
      <c r="B14" s="1327" t="s">
        <v>1865</v>
      </c>
      <c r="C14" s="1664"/>
      <c r="D14" s="1664"/>
      <c r="F14" s="1664">
        <v>0</v>
      </c>
      <c r="G14" s="1664">
        <v>0</v>
      </c>
      <c r="I14" s="1664">
        <v>0</v>
      </c>
      <c r="J14" s="1664">
        <v>0</v>
      </c>
      <c r="L14" s="1664">
        <v>143</v>
      </c>
      <c r="M14" s="1664">
        <v>55</v>
      </c>
      <c r="O14" s="1664">
        <v>0</v>
      </c>
      <c r="P14" s="1664">
        <v>0</v>
      </c>
      <c r="R14" s="1664">
        <v>0</v>
      </c>
      <c r="S14" s="1664">
        <v>0</v>
      </c>
      <c r="U14" s="1664">
        <v>0</v>
      </c>
      <c r="V14" s="1664">
        <v>0</v>
      </c>
      <c r="X14" s="1664">
        <v>0</v>
      </c>
      <c r="Y14" s="1664">
        <v>0</v>
      </c>
      <c r="AA14" s="1664">
        <v>0</v>
      </c>
      <c r="AB14" s="1664">
        <v>0</v>
      </c>
      <c r="AD14" s="1664">
        <v>0</v>
      </c>
      <c r="AE14" s="1664">
        <v>0</v>
      </c>
      <c r="AG14" s="1664">
        <v>0</v>
      </c>
      <c r="AH14" s="1664">
        <v>0</v>
      </c>
      <c r="AJ14" s="1664">
        <v>0</v>
      </c>
      <c r="AK14" s="1664">
        <v>0</v>
      </c>
    </row>
    <row r="15" spans="1:38" ht="13.8" thickBot="1">
      <c r="A15" s="1575">
        <v>12</v>
      </c>
      <c r="B15" s="1660" t="s">
        <v>1866</v>
      </c>
      <c r="C15" s="1661"/>
      <c r="D15" s="1662">
        <v>0</v>
      </c>
      <c r="F15" s="1661"/>
      <c r="G15" s="1662">
        <v>0</v>
      </c>
      <c r="I15" s="1661"/>
      <c r="J15" s="1662">
        <v>0</v>
      </c>
      <c r="L15" s="1661"/>
      <c r="M15" s="1662">
        <v>0</v>
      </c>
      <c r="O15" s="1661"/>
      <c r="P15" s="1662">
        <v>0</v>
      </c>
      <c r="R15" s="1661"/>
      <c r="S15" s="1662">
        <v>0</v>
      </c>
      <c r="U15" s="1661"/>
      <c r="V15" s="1662">
        <v>0</v>
      </c>
      <c r="X15" s="1661"/>
      <c r="Y15" s="1662">
        <v>0</v>
      </c>
      <c r="AA15" s="1661"/>
      <c r="AB15" s="1662">
        <v>0</v>
      </c>
      <c r="AD15" s="1661"/>
      <c r="AE15" s="1662">
        <v>0</v>
      </c>
      <c r="AG15" s="1661"/>
      <c r="AH15" s="1662">
        <v>0</v>
      </c>
      <c r="AJ15" s="1661"/>
      <c r="AK15" s="1662">
        <v>0</v>
      </c>
    </row>
    <row r="16" spans="1:38" ht="26.4">
      <c r="A16" s="1575">
        <v>13</v>
      </c>
      <c r="B16" s="1663" t="s">
        <v>1867</v>
      </c>
      <c r="C16" s="1664">
        <v>0.16123886000036691</v>
      </c>
      <c r="D16" s="1664">
        <v>0</v>
      </c>
      <c r="F16" s="1664">
        <v>0</v>
      </c>
      <c r="G16" s="1664">
        <v>0</v>
      </c>
      <c r="I16" s="1664">
        <v>0</v>
      </c>
      <c r="J16" s="1664">
        <v>0</v>
      </c>
      <c r="L16" s="1664">
        <v>0</v>
      </c>
      <c r="M16" s="1664">
        <v>0</v>
      </c>
      <c r="O16" s="1664">
        <v>0</v>
      </c>
      <c r="P16" s="1664">
        <v>0</v>
      </c>
      <c r="R16" s="1664">
        <v>0</v>
      </c>
      <c r="S16" s="1664">
        <v>0</v>
      </c>
      <c r="U16" s="1664">
        <v>0</v>
      </c>
      <c r="V16" s="1664">
        <v>0</v>
      </c>
      <c r="X16" s="1664">
        <v>0</v>
      </c>
      <c r="Y16" s="1664">
        <v>0</v>
      </c>
      <c r="AA16" s="1664">
        <v>0</v>
      </c>
      <c r="AB16" s="1664">
        <v>0</v>
      </c>
      <c r="AD16" s="1664">
        <v>0</v>
      </c>
      <c r="AE16" s="1664">
        <v>0</v>
      </c>
      <c r="AG16" s="1664">
        <v>0</v>
      </c>
      <c r="AH16" s="1664">
        <v>0</v>
      </c>
      <c r="AJ16" s="1664">
        <v>0</v>
      </c>
      <c r="AK16" s="1664">
        <v>0</v>
      </c>
    </row>
    <row r="17" spans="1:37">
      <c r="A17" s="1575">
        <v>14</v>
      </c>
      <c r="B17" s="1642" t="s">
        <v>1858</v>
      </c>
      <c r="C17" s="1664"/>
      <c r="D17" s="1664"/>
      <c r="F17" s="1664">
        <v>0</v>
      </c>
      <c r="G17" s="1664">
        <v>0</v>
      </c>
      <c r="I17" s="1664">
        <v>0</v>
      </c>
      <c r="J17" s="1664">
        <v>0</v>
      </c>
      <c r="L17" s="1664">
        <v>0</v>
      </c>
      <c r="M17" s="1664">
        <v>0</v>
      </c>
      <c r="O17" s="1664">
        <v>0</v>
      </c>
      <c r="P17" s="1664">
        <v>0</v>
      </c>
      <c r="R17" s="1664">
        <v>0</v>
      </c>
      <c r="S17" s="1664">
        <v>0</v>
      </c>
      <c r="U17" s="1664">
        <v>0</v>
      </c>
      <c r="V17" s="1664">
        <v>0</v>
      </c>
      <c r="X17" s="1664">
        <v>0</v>
      </c>
      <c r="Y17" s="1664">
        <v>0</v>
      </c>
      <c r="AA17" s="1664">
        <v>0</v>
      </c>
      <c r="AB17" s="1664">
        <v>0</v>
      </c>
      <c r="AD17" s="1664">
        <v>0</v>
      </c>
      <c r="AE17" s="1664">
        <v>0</v>
      </c>
      <c r="AG17" s="1664">
        <v>0</v>
      </c>
      <c r="AH17" s="1664">
        <v>0</v>
      </c>
      <c r="AJ17" s="1664">
        <v>0</v>
      </c>
      <c r="AK17" s="1664">
        <v>0</v>
      </c>
    </row>
    <row r="18" spans="1:37">
      <c r="A18" s="1575">
        <v>15</v>
      </c>
      <c r="B18" s="1642" t="s">
        <v>1859</v>
      </c>
      <c r="C18" s="1664">
        <v>0</v>
      </c>
      <c r="D18" s="1664">
        <v>0</v>
      </c>
      <c r="F18" s="1664">
        <v>0</v>
      </c>
      <c r="G18" s="1664">
        <v>0</v>
      </c>
      <c r="I18" s="1664">
        <v>0</v>
      </c>
      <c r="J18" s="1664">
        <v>0</v>
      </c>
      <c r="L18" s="1664">
        <v>0</v>
      </c>
      <c r="M18" s="1664">
        <v>0</v>
      </c>
      <c r="O18" s="1664">
        <v>0</v>
      </c>
      <c r="P18" s="1664">
        <v>0</v>
      </c>
      <c r="R18" s="1664">
        <v>0</v>
      </c>
      <c r="S18" s="1664">
        <v>0</v>
      </c>
      <c r="U18" s="1664">
        <v>0</v>
      </c>
      <c r="V18" s="1664">
        <v>0</v>
      </c>
      <c r="X18" s="1664">
        <v>0</v>
      </c>
      <c r="Y18" s="1664">
        <v>0</v>
      </c>
      <c r="AA18" s="1664">
        <v>0</v>
      </c>
      <c r="AB18" s="1664">
        <v>0</v>
      </c>
      <c r="AD18" s="1664">
        <v>0</v>
      </c>
      <c r="AE18" s="1664">
        <v>0</v>
      </c>
      <c r="AG18" s="1664">
        <v>0</v>
      </c>
      <c r="AH18" s="1664">
        <v>0</v>
      </c>
      <c r="AJ18" s="1664">
        <v>0</v>
      </c>
      <c r="AK18" s="1664">
        <v>0</v>
      </c>
    </row>
    <row r="19" spans="1:37">
      <c r="A19" s="1638" t="s">
        <v>1662</v>
      </c>
      <c r="B19" s="1642" t="s">
        <v>1860</v>
      </c>
      <c r="C19" s="1664">
        <v>0.16123886000036691</v>
      </c>
      <c r="D19" s="1664">
        <v>0</v>
      </c>
      <c r="F19" s="1664">
        <v>0</v>
      </c>
      <c r="G19" s="1664">
        <v>0</v>
      </c>
      <c r="I19" s="1664">
        <v>0</v>
      </c>
      <c r="J19" s="1664">
        <v>0</v>
      </c>
      <c r="L19" s="1664">
        <v>0</v>
      </c>
      <c r="M19" s="1664">
        <v>0</v>
      </c>
      <c r="O19" s="1664">
        <v>0</v>
      </c>
      <c r="P19" s="1664">
        <v>0</v>
      </c>
      <c r="R19" s="1664">
        <v>0</v>
      </c>
      <c r="S19" s="1664">
        <v>0</v>
      </c>
      <c r="U19" s="1664">
        <v>0</v>
      </c>
      <c r="V19" s="1664">
        <v>0</v>
      </c>
      <c r="X19" s="1664">
        <v>0</v>
      </c>
      <c r="Y19" s="1664">
        <v>0</v>
      </c>
      <c r="AA19" s="1664">
        <v>0</v>
      </c>
      <c r="AB19" s="1664">
        <v>0</v>
      </c>
      <c r="AD19" s="1664">
        <v>0</v>
      </c>
      <c r="AE19" s="1664">
        <v>0</v>
      </c>
      <c r="AG19" s="1664">
        <v>0</v>
      </c>
      <c r="AH19" s="1664">
        <v>0</v>
      </c>
      <c r="AJ19" s="1664">
        <v>0</v>
      </c>
      <c r="AK19" s="1664">
        <v>0</v>
      </c>
    </row>
    <row r="20" spans="1:37">
      <c r="A20" s="1575">
        <v>17</v>
      </c>
      <c r="B20" s="1642" t="s">
        <v>1861</v>
      </c>
      <c r="C20" s="1664"/>
      <c r="D20" s="1664"/>
      <c r="F20" s="1664">
        <v>0</v>
      </c>
      <c r="G20" s="1664">
        <v>0</v>
      </c>
      <c r="I20" s="1664">
        <v>0</v>
      </c>
      <c r="J20" s="1664">
        <v>0</v>
      </c>
      <c r="L20" s="1664">
        <v>0</v>
      </c>
      <c r="M20" s="1664">
        <v>0</v>
      </c>
      <c r="O20" s="1664">
        <v>0</v>
      </c>
      <c r="P20" s="1664">
        <v>0</v>
      </c>
      <c r="R20" s="1664">
        <v>0</v>
      </c>
      <c r="S20" s="1664">
        <v>0</v>
      </c>
      <c r="U20" s="1664">
        <v>0</v>
      </c>
      <c r="V20" s="1664">
        <v>0</v>
      </c>
      <c r="X20" s="1664">
        <v>0</v>
      </c>
      <c r="Y20" s="1664">
        <v>0</v>
      </c>
      <c r="AA20" s="1664">
        <v>0</v>
      </c>
      <c r="AB20" s="1664">
        <v>0</v>
      </c>
      <c r="AD20" s="1664">
        <v>0</v>
      </c>
      <c r="AE20" s="1664">
        <v>0</v>
      </c>
      <c r="AG20" s="1664">
        <v>0</v>
      </c>
      <c r="AH20" s="1664">
        <v>0</v>
      </c>
      <c r="AJ20" s="1664">
        <v>0</v>
      </c>
      <c r="AK20" s="1664">
        <v>0</v>
      </c>
    </row>
    <row r="21" spans="1:37">
      <c r="A21" s="1575">
        <v>18</v>
      </c>
      <c r="B21" s="1663" t="s">
        <v>1862</v>
      </c>
      <c r="C21" s="1664"/>
      <c r="D21" s="1664"/>
      <c r="F21" s="1664">
        <v>0</v>
      </c>
      <c r="G21" s="1664">
        <v>0</v>
      </c>
      <c r="I21" s="1664">
        <v>0</v>
      </c>
      <c r="J21" s="1664"/>
      <c r="L21" s="1664">
        <v>0</v>
      </c>
      <c r="M21" s="1665"/>
      <c r="O21" s="1664">
        <v>0</v>
      </c>
      <c r="P21" s="1665"/>
      <c r="R21" s="1664">
        <v>0</v>
      </c>
      <c r="S21" s="1665"/>
      <c r="U21" s="1664">
        <v>0</v>
      </c>
      <c r="V21" s="1665"/>
      <c r="X21" s="1664">
        <v>0</v>
      </c>
      <c r="Y21" s="1665"/>
      <c r="AA21" s="1664">
        <v>0</v>
      </c>
      <c r="AB21" s="1665"/>
      <c r="AD21" s="1664">
        <v>0</v>
      </c>
      <c r="AE21" s="1665"/>
      <c r="AG21" s="1664">
        <v>0</v>
      </c>
      <c r="AH21" s="1665"/>
      <c r="AJ21" s="1664">
        <v>0</v>
      </c>
      <c r="AK21" s="1665"/>
    </row>
    <row r="22" spans="1:37">
      <c r="A22" s="1575">
        <v>19</v>
      </c>
      <c r="B22" s="1663" t="s">
        <v>1863</v>
      </c>
      <c r="C22" s="1664"/>
      <c r="D22" s="1664"/>
      <c r="F22" s="1664">
        <v>0</v>
      </c>
      <c r="G22" s="1664">
        <v>0</v>
      </c>
      <c r="I22" s="1664">
        <v>0</v>
      </c>
      <c r="J22" s="1664">
        <v>0</v>
      </c>
      <c r="L22" s="1664">
        <v>0</v>
      </c>
      <c r="M22" s="1664">
        <v>0</v>
      </c>
      <c r="O22" s="1664">
        <v>0</v>
      </c>
      <c r="P22" s="1664">
        <v>0</v>
      </c>
      <c r="R22" s="1664">
        <v>0</v>
      </c>
      <c r="S22" s="1664">
        <v>0</v>
      </c>
      <c r="U22" s="1664">
        <v>0</v>
      </c>
      <c r="V22" s="1664">
        <v>0</v>
      </c>
      <c r="X22" s="1664">
        <v>0</v>
      </c>
      <c r="Y22" s="1664">
        <v>0</v>
      </c>
      <c r="AA22" s="1664">
        <v>0</v>
      </c>
      <c r="AB22" s="1664">
        <v>0</v>
      </c>
      <c r="AD22" s="1664">
        <v>0</v>
      </c>
      <c r="AE22" s="1664">
        <v>0</v>
      </c>
      <c r="AG22" s="1664">
        <v>0</v>
      </c>
      <c r="AH22" s="1664">
        <v>0</v>
      </c>
      <c r="AJ22" s="1664">
        <v>0</v>
      </c>
      <c r="AK22" s="1664">
        <v>0</v>
      </c>
    </row>
    <row r="23" spans="1:37">
      <c r="B23" s="1663" t="s">
        <v>1864</v>
      </c>
      <c r="C23" s="1664"/>
      <c r="D23" s="1664"/>
      <c r="F23" s="1664">
        <v>0</v>
      </c>
      <c r="G23" s="1664">
        <v>0</v>
      </c>
      <c r="I23" s="1664">
        <v>0</v>
      </c>
      <c r="J23" s="1664">
        <v>0</v>
      </c>
      <c r="L23" s="1664">
        <v>0</v>
      </c>
      <c r="M23" s="1664">
        <v>0</v>
      </c>
      <c r="O23" s="1664">
        <v>0</v>
      </c>
      <c r="P23" s="1664">
        <v>0</v>
      </c>
      <c r="R23" s="1664">
        <v>0</v>
      </c>
      <c r="S23" s="1664">
        <v>0</v>
      </c>
      <c r="U23" s="1664">
        <v>0</v>
      </c>
      <c r="V23" s="1664">
        <v>0</v>
      </c>
      <c r="X23" s="1664">
        <v>0</v>
      </c>
      <c r="Y23" s="1664">
        <v>0</v>
      </c>
      <c r="AA23" s="1664">
        <v>0</v>
      </c>
      <c r="AB23" s="1664">
        <v>0</v>
      </c>
      <c r="AD23" s="1664">
        <v>0</v>
      </c>
      <c r="AE23" s="1664">
        <v>0</v>
      </c>
      <c r="AG23" s="1664">
        <v>0</v>
      </c>
      <c r="AH23" s="1664">
        <v>0</v>
      </c>
      <c r="AJ23" s="1664">
        <v>0</v>
      </c>
      <c r="AK23" s="1664">
        <v>0</v>
      </c>
    </row>
    <row r="24" spans="1:37" ht="13.8" thickBot="1">
      <c r="B24" s="1666" t="s">
        <v>1865</v>
      </c>
      <c r="C24" s="1662"/>
      <c r="D24" s="1662"/>
      <c r="F24" s="1662">
        <v>0</v>
      </c>
      <c r="G24" s="1662">
        <v>0</v>
      </c>
      <c r="I24" s="1662">
        <v>0</v>
      </c>
      <c r="J24" s="1662">
        <v>0</v>
      </c>
      <c r="L24" s="1662">
        <v>0</v>
      </c>
      <c r="M24" s="1662">
        <v>0</v>
      </c>
      <c r="O24" s="1662">
        <v>0</v>
      </c>
      <c r="P24" s="1662">
        <v>0</v>
      </c>
      <c r="R24" s="1662">
        <v>0</v>
      </c>
      <c r="S24" s="1662">
        <v>0</v>
      </c>
      <c r="U24" s="1662">
        <v>0</v>
      </c>
      <c r="V24" s="1662">
        <v>0</v>
      </c>
      <c r="X24" s="1662">
        <v>0</v>
      </c>
      <c r="Y24" s="1662">
        <v>0</v>
      </c>
      <c r="AA24" s="1662">
        <v>0</v>
      </c>
      <c r="AB24" s="1662">
        <v>0</v>
      </c>
      <c r="AD24" s="1662">
        <v>0</v>
      </c>
      <c r="AE24" s="1662">
        <v>0</v>
      </c>
      <c r="AG24" s="1662">
        <v>0</v>
      </c>
      <c r="AH24" s="1662">
        <v>0</v>
      </c>
      <c r="AJ24" s="1662">
        <v>0</v>
      </c>
      <c r="AK24" s="1662">
        <v>0</v>
      </c>
    </row>
  </sheetData>
  <hyperlinks>
    <hyperlink ref="B2" location="Contents!C44" display="CCR associated with Exposures to central counterparties" xr:uid="{AABDD518-41AC-41AA-BB69-EADBDEC582DD}"/>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E2629-01B5-453F-94C5-4A13270FF200}">
  <sheetPr codeName="Planilha46">
    <tabColor rgb="FF5F6062"/>
  </sheetPr>
  <dimension ref="A1:AM22"/>
  <sheetViews>
    <sheetView showGridLines="0" topLeftCell="B1" zoomScale="80" zoomScaleNormal="80" workbookViewId="0">
      <selection activeCell="B1" sqref="B1"/>
    </sheetView>
  </sheetViews>
  <sheetFormatPr defaultColWidth="9.21875" defaultRowHeight="13.2"/>
  <cols>
    <col min="1" max="1" width="5.77734375" style="1327" hidden="1" customWidth="1"/>
    <col min="2" max="2" width="99.77734375" style="1327" bestFit="1" customWidth="1"/>
    <col min="3" max="3" width="1.21875" style="1327" customWidth="1"/>
    <col min="4" max="5" width="14.44140625" style="1327" customWidth="1"/>
    <col min="6" max="6" width="1.21875" style="1327" customWidth="1"/>
    <col min="7" max="8" width="14.44140625" style="1327" customWidth="1"/>
    <col min="9" max="9" width="1.21875" style="1327" customWidth="1"/>
    <col min="10" max="11" width="14.44140625" style="1327" customWidth="1"/>
    <col min="12" max="12" width="1.21875" style="1327" customWidth="1"/>
    <col min="13" max="14" width="14.44140625" style="1327" customWidth="1"/>
    <col min="15" max="15" width="1.21875" style="1327" customWidth="1"/>
    <col min="16" max="17" width="14.44140625" style="1327" customWidth="1"/>
    <col min="18" max="18" width="1.21875" style="1327" customWidth="1"/>
    <col min="19" max="20" width="14.44140625" style="1327" customWidth="1"/>
    <col min="21" max="21" width="1.21875" style="1327" customWidth="1"/>
    <col min="22" max="23" width="14.44140625" style="1327" customWidth="1"/>
    <col min="24" max="24" width="1.21875" style="1327" customWidth="1"/>
    <col min="25" max="26" width="14.44140625" style="1327" customWidth="1"/>
    <col min="27" max="27" width="1.21875" style="1327" customWidth="1"/>
    <col min="28" max="29" width="14.44140625" style="1327" customWidth="1"/>
    <col min="30" max="30" width="1.21875" style="1327" customWidth="1"/>
    <col min="31" max="32" width="14.44140625" style="1327" customWidth="1"/>
    <col min="33" max="33" width="1.21875" style="1327" customWidth="1"/>
    <col min="34" max="35" width="14.44140625" style="1327" customWidth="1"/>
    <col min="36" max="36" width="1.21875" style="1327" customWidth="1"/>
    <col min="37" max="38" width="14.44140625" style="1327" customWidth="1"/>
    <col min="39" max="16384" width="9.21875" style="1327"/>
  </cols>
  <sheetData>
    <row r="1" spans="1:39" s="1209" customFormat="1" ht="5.25" customHeight="1">
      <c r="A1" s="1324"/>
      <c r="B1" s="1210"/>
      <c r="C1" s="1210"/>
      <c r="D1" s="1211"/>
      <c r="E1" s="1211"/>
      <c r="F1" s="1210"/>
      <c r="G1" s="1211"/>
      <c r="H1" s="1211"/>
      <c r="I1" s="1210"/>
      <c r="J1" s="1211"/>
      <c r="K1" s="1211"/>
      <c r="L1" s="1210"/>
      <c r="M1" s="1211"/>
      <c r="N1" s="1211"/>
      <c r="O1" s="1210"/>
      <c r="P1" s="1211"/>
      <c r="Q1" s="1211"/>
      <c r="R1" s="1210"/>
      <c r="S1" s="1211"/>
      <c r="T1" s="1211"/>
      <c r="U1" s="1210"/>
      <c r="V1" s="1211"/>
      <c r="W1" s="1211"/>
      <c r="X1" s="1210"/>
      <c r="Y1" s="1211"/>
      <c r="Z1" s="1211"/>
      <c r="AA1" s="1210"/>
      <c r="AB1" s="1211"/>
      <c r="AC1" s="1211"/>
      <c r="AD1" s="1210"/>
      <c r="AE1" s="1211"/>
      <c r="AF1" s="1211"/>
      <c r="AG1" s="1211"/>
      <c r="AH1" s="1211"/>
      <c r="AI1" s="1211"/>
      <c r="AJ1" s="1211"/>
      <c r="AK1" s="1211"/>
      <c r="AL1" s="1204"/>
      <c r="AM1" s="1208"/>
    </row>
    <row r="2" spans="1:39" s="1572" customFormat="1" ht="15.75" customHeight="1">
      <c r="B2" s="1645" t="s">
        <v>1854</v>
      </c>
      <c r="C2" s="1645"/>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row>
    <row r="3" spans="1:39" ht="13.8" thickBot="1">
      <c r="B3" s="1085" t="s">
        <v>65</v>
      </c>
      <c r="D3" s="1647"/>
      <c r="E3" s="1648" t="s">
        <v>72</v>
      </c>
      <c r="G3" s="1647"/>
      <c r="H3" s="1648" t="s">
        <v>73</v>
      </c>
      <c r="J3" s="1647"/>
      <c r="K3" s="1648" t="s">
        <v>74</v>
      </c>
      <c r="M3" s="1647"/>
      <c r="N3" s="1648" t="s">
        <v>75</v>
      </c>
      <c r="P3" s="1647"/>
      <c r="Q3" s="1648" t="s">
        <v>76</v>
      </c>
      <c r="S3" s="1647"/>
      <c r="T3" s="1648" t="s">
        <v>77</v>
      </c>
      <c r="V3" s="1647"/>
      <c r="W3" s="1648" t="s">
        <v>78</v>
      </c>
      <c r="Y3" s="1647"/>
      <c r="Z3" s="1648" t="s">
        <v>79</v>
      </c>
      <c r="AB3" s="1647"/>
      <c r="AC3" s="1648" t="s">
        <v>80</v>
      </c>
      <c r="AE3" s="1647"/>
      <c r="AF3" s="1648" t="s">
        <v>81</v>
      </c>
      <c r="AH3" s="1647"/>
      <c r="AI3" s="1648" t="s">
        <v>82</v>
      </c>
      <c r="AK3" s="1647"/>
      <c r="AL3" s="1648" t="s">
        <v>84</v>
      </c>
    </row>
    <row r="4" spans="1:39" ht="27" thickBot="1">
      <c r="B4" s="1649"/>
      <c r="D4" s="1313" t="s">
        <v>1855</v>
      </c>
      <c r="E4" s="1650" t="s">
        <v>147</v>
      </c>
      <c r="G4" s="1313" t="s">
        <v>1855</v>
      </c>
      <c r="H4" s="1650" t="s">
        <v>147</v>
      </c>
      <c r="J4" s="1313" t="s">
        <v>1855</v>
      </c>
      <c r="K4" s="1650" t="s">
        <v>147</v>
      </c>
      <c r="M4" s="1313" t="s">
        <v>1855</v>
      </c>
      <c r="N4" s="1650" t="s">
        <v>147</v>
      </c>
      <c r="P4" s="1313" t="s">
        <v>1855</v>
      </c>
      <c r="Q4" s="1650" t="s">
        <v>147</v>
      </c>
      <c r="S4" s="1313" t="s">
        <v>1855</v>
      </c>
      <c r="T4" s="1650" t="s">
        <v>147</v>
      </c>
      <c r="V4" s="1313" t="s">
        <v>1855</v>
      </c>
      <c r="W4" s="1650" t="s">
        <v>147</v>
      </c>
      <c r="Y4" s="1313" t="s">
        <v>1855</v>
      </c>
      <c r="Z4" s="1650" t="s">
        <v>147</v>
      </c>
      <c r="AB4" s="1313" t="s">
        <v>1855</v>
      </c>
      <c r="AC4" s="1650" t="s">
        <v>147</v>
      </c>
      <c r="AE4" s="1313" t="s">
        <v>1855</v>
      </c>
      <c r="AF4" s="1650" t="s">
        <v>147</v>
      </c>
      <c r="AH4" s="1313" t="s">
        <v>1855</v>
      </c>
      <c r="AI4" s="1650" t="s">
        <v>147</v>
      </c>
      <c r="AK4" s="1313" t="s">
        <v>1855</v>
      </c>
      <c r="AL4" s="1650" t="s">
        <v>147</v>
      </c>
    </row>
    <row r="5" spans="1:39" ht="13.8" thickBot="1">
      <c r="A5" s="1575">
        <v>1</v>
      </c>
      <c r="B5" s="1651" t="s">
        <v>1856</v>
      </c>
      <c r="D5" s="1652"/>
      <c r="E5" s="1653">
        <v>3214</v>
      </c>
      <c r="G5" s="1652"/>
      <c r="H5" s="1653">
        <v>2591</v>
      </c>
      <c r="J5" s="1652"/>
      <c r="K5" s="1653">
        <v>2433</v>
      </c>
      <c r="M5" s="1652"/>
      <c r="N5" s="1653">
        <v>3216</v>
      </c>
      <c r="P5" s="1652"/>
      <c r="Q5" s="1653">
        <v>3291</v>
      </c>
      <c r="S5" s="1652"/>
      <c r="T5" s="1653">
        <v>2413</v>
      </c>
      <c r="V5" s="1652"/>
      <c r="W5" s="1653">
        <v>2678</v>
      </c>
      <c r="Y5" s="1652"/>
      <c r="Z5" s="1653">
        <v>2856</v>
      </c>
      <c r="AB5" s="1652"/>
      <c r="AC5" s="1653">
        <v>4016</v>
      </c>
      <c r="AE5" s="1652"/>
      <c r="AF5" s="1653">
        <v>4756</v>
      </c>
      <c r="AH5" s="1652"/>
      <c r="AI5" s="1653">
        <v>4887</v>
      </c>
      <c r="AK5" s="1654"/>
      <c r="AL5" s="1655">
        <v>5877</v>
      </c>
    </row>
    <row r="6" spans="1:39">
      <c r="A6" s="1575">
        <v>2</v>
      </c>
      <c r="B6" s="1327" t="s">
        <v>1857</v>
      </c>
      <c r="D6" s="1336">
        <v>13997</v>
      </c>
      <c r="E6" s="1336">
        <v>421</v>
      </c>
      <c r="G6" s="1336">
        <v>16268</v>
      </c>
      <c r="H6" s="1336">
        <v>542</v>
      </c>
      <c r="J6" s="1336">
        <v>20718</v>
      </c>
      <c r="K6" s="1336">
        <v>687</v>
      </c>
      <c r="M6" s="1336">
        <v>19846</v>
      </c>
      <c r="N6" s="1336">
        <v>675</v>
      </c>
      <c r="P6" s="1336">
        <v>19383</v>
      </c>
      <c r="Q6" s="1336">
        <v>622</v>
      </c>
      <c r="S6" s="1336">
        <v>16302</v>
      </c>
      <c r="T6" s="1336">
        <v>450</v>
      </c>
      <c r="V6" s="1336">
        <v>15806</v>
      </c>
      <c r="W6" s="1336">
        <v>435</v>
      </c>
      <c r="Y6" s="1336">
        <v>16764</v>
      </c>
      <c r="Z6" s="1336">
        <v>445</v>
      </c>
      <c r="AB6" s="1336">
        <v>15697</v>
      </c>
      <c r="AC6" s="1336">
        <v>398</v>
      </c>
      <c r="AE6" s="1336">
        <v>13260</v>
      </c>
      <c r="AF6" s="1336">
        <v>314</v>
      </c>
      <c r="AH6" s="1336">
        <v>13910</v>
      </c>
      <c r="AI6" s="1336">
        <v>358</v>
      </c>
      <c r="AK6" s="1656">
        <v>18985</v>
      </c>
      <c r="AL6" s="1656">
        <v>594</v>
      </c>
    </row>
    <row r="7" spans="1:39">
      <c r="A7" s="1575">
        <v>3</v>
      </c>
      <c r="B7" s="1327" t="s">
        <v>1858</v>
      </c>
      <c r="D7" s="1336">
        <v>0</v>
      </c>
      <c r="E7" s="1336">
        <v>0</v>
      </c>
      <c r="G7" s="1336">
        <v>0</v>
      </c>
      <c r="H7" s="1336">
        <v>0</v>
      </c>
      <c r="J7" s="1336">
        <v>0</v>
      </c>
      <c r="K7" s="1336">
        <v>0</v>
      </c>
      <c r="M7" s="1336">
        <v>0</v>
      </c>
      <c r="N7" s="1336">
        <v>0</v>
      </c>
      <c r="P7" s="1336">
        <v>0</v>
      </c>
      <c r="Q7" s="1336">
        <v>0</v>
      </c>
      <c r="S7" s="1336">
        <v>0</v>
      </c>
      <c r="T7" s="1336">
        <v>0</v>
      </c>
      <c r="V7" s="1336">
        <v>0</v>
      </c>
      <c r="W7" s="1336">
        <v>0</v>
      </c>
      <c r="Y7" s="1336">
        <v>0</v>
      </c>
      <c r="Z7" s="1336">
        <v>0</v>
      </c>
      <c r="AB7" s="1336">
        <v>0</v>
      </c>
      <c r="AC7" s="1336">
        <v>0</v>
      </c>
      <c r="AE7" s="1336">
        <v>0</v>
      </c>
      <c r="AF7" s="1336">
        <v>0</v>
      </c>
      <c r="AH7" s="1336">
        <v>0</v>
      </c>
      <c r="AI7" s="1336">
        <v>0</v>
      </c>
      <c r="AK7" s="1656">
        <v>0</v>
      </c>
      <c r="AL7" s="1656">
        <v>0</v>
      </c>
    </row>
    <row r="8" spans="1:39">
      <c r="A8" s="1575">
        <v>4</v>
      </c>
      <c r="B8" s="1327" t="s">
        <v>1859</v>
      </c>
      <c r="D8" s="1336">
        <v>13970</v>
      </c>
      <c r="E8" s="1336">
        <v>421</v>
      </c>
      <c r="G8" s="1336">
        <v>16128</v>
      </c>
      <c r="H8" s="1336">
        <v>539</v>
      </c>
      <c r="J8" s="1336">
        <v>20632</v>
      </c>
      <c r="K8" s="1336">
        <v>685</v>
      </c>
      <c r="M8" s="1336">
        <v>19754</v>
      </c>
      <c r="N8" s="1336">
        <v>673</v>
      </c>
      <c r="P8" s="1336">
        <v>19339</v>
      </c>
      <c r="Q8" s="1336">
        <v>621</v>
      </c>
      <c r="S8" s="1336">
        <v>15977</v>
      </c>
      <c r="T8" s="1336">
        <v>443</v>
      </c>
      <c r="V8" s="1336">
        <v>15644</v>
      </c>
      <c r="W8" s="1336">
        <v>432</v>
      </c>
      <c r="Y8" s="1336">
        <v>16577</v>
      </c>
      <c r="Z8" s="1336">
        <v>441</v>
      </c>
      <c r="AB8" s="1336">
        <v>15197</v>
      </c>
      <c r="AC8" s="1336">
        <v>388</v>
      </c>
      <c r="AE8" s="1336">
        <v>11856</v>
      </c>
      <c r="AF8" s="1336">
        <v>285</v>
      </c>
      <c r="AH8" s="1336">
        <v>12610</v>
      </c>
      <c r="AI8" s="1336">
        <v>332</v>
      </c>
      <c r="AK8" s="1656">
        <v>18704</v>
      </c>
      <c r="AL8" s="1656">
        <v>589</v>
      </c>
    </row>
    <row r="9" spans="1:39">
      <c r="A9" s="1575">
        <v>5</v>
      </c>
      <c r="B9" s="1327" t="s">
        <v>1860</v>
      </c>
      <c r="D9" s="1336">
        <v>8</v>
      </c>
      <c r="E9" s="1336">
        <v>0</v>
      </c>
      <c r="G9" s="1336">
        <v>5</v>
      </c>
      <c r="H9" s="1336">
        <v>0</v>
      </c>
      <c r="J9" s="1336">
        <v>27</v>
      </c>
      <c r="K9" s="1336">
        <v>1</v>
      </c>
      <c r="M9" s="1336">
        <v>83</v>
      </c>
      <c r="N9" s="1336">
        <v>2</v>
      </c>
      <c r="P9" s="1336">
        <v>44</v>
      </c>
      <c r="Q9" s="1336">
        <v>1</v>
      </c>
      <c r="S9" s="1336">
        <v>289</v>
      </c>
      <c r="T9" s="1336">
        <v>6</v>
      </c>
      <c r="V9" s="1336">
        <v>149</v>
      </c>
      <c r="W9" s="1336">
        <v>3</v>
      </c>
      <c r="Y9" s="1336">
        <v>177</v>
      </c>
      <c r="Z9" s="1336">
        <v>4</v>
      </c>
      <c r="AB9" s="1336">
        <v>487</v>
      </c>
      <c r="AC9" s="1336">
        <v>10</v>
      </c>
      <c r="AE9" s="1336">
        <v>1376</v>
      </c>
      <c r="AF9" s="1336">
        <v>28</v>
      </c>
      <c r="AH9" s="1336">
        <v>1292</v>
      </c>
      <c r="AI9" s="1336">
        <v>26</v>
      </c>
      <c r="AK9" s="1656">
        <v>267</v>
      </c>
      <c r="AL9" s="1656">
        <v>5</v>
      </c>
    </row>
    <row r="10" spans="1:39">
      <c r="A10" s="1638" t="s">
        <v>1661</v>
      </c>
      <c r="B10" s="1327" t="s">
        <v>1861</v>
      </c>
      <c r="D10" s="1336">
        <v>19</v>
      </c>
      <c r="E10" s="1336">
        <v>0</v>
      </c>
      <c r="G10" s="1336">
        <v>135</v>
      </c>
      <c r="H10" s="1336">
        <v>3</v>
      </c>
      <c r="J10" s="1336">
        <v>59</v>
      </c>
      <c r="K10" s="1336">
        <v>1</v>
      </c>
      <c r="M10" s="1336">
        <v>9</v>
      </c>
      <c r="N10" s="1336">
        <v>0</v>
      </c>
      <c r="P10" s="1336">
        <v>0</v>
      </c>
      <c r="Q10" s="1336">
        <v>0</v>
      </c>
      <c r="S10" s="1336">
        <v>36</v>
      </c>
      <c r="T10" s="1336">
        <v>1</v>
      </c>
      <c r="V10" s="1336">
        <v>13</v>
      </c>
      <c r="W10" s="1336">
        <v>0</v>
      </c>
      <c r="Y10" s="1336">
        <v>10</v>
      </c>
      <c r="Z10" s="1336">
        <v>0</v>
      </c>
      <c r="AB10" s="1336">
        <v>13</v>
      </c>
      <c r="AC10" s="1336">
        <v>0</v>
      </c>
      <c r="AE10" s="1336">
        <v>28</v>
      </c>
      <c r="AF10" s="1336">
        <v>1</v>
      </c>
      <c r="AH10" s="1336">
        <v>8</v>
      </c>
      <c r="AI10" s="1336">
        <v>0</v>
      </c>
      <c r="AK10" s="1656">
        <v>14</v>
      </c>
      <c r="AL10" s="1656">
        <v>0</v>
      </c>
    </row>
    <row r="11" spans="1:39">
      <c r="A11" s="1575">
        <v>7</v>
      </c>
      <c r="B11" s="1327" t="s">
        <v>1862</v>
      </c>
      <c r="D11" s="1336">
        <v>0</v>
      </c>
      <c r="E11" s="1657"/>
      <c r="G11" s="1336">
        <v>0</v>
      </c>
      <c r="H11" s="1657"/>
      <c r="J11" s="1336">
        <v>0</v>
      </c>
      <c r="K11" s="1657"/>
      <c r="M11" s="1336">
        <v>0</v>
      </c>
      <c r="N11" s="1657"/>
      <c r="P11" s="1336">
        <v>0</v>
      </c>
      <c r="Q11" s="1657"/>
      <c r="S11" s="1336">
        <v>0</v>
      </c>
      <c r="T11" s="1657"/>
      <c r="V11" s="1336">
        <v>0</v>
      </c>
      <c r="W11" s="1657"/>
      <c r="Y11" s="1336">
        <v>1</v>
      </c>
      <c r="Z11" s="1657"/>
      <c r="AB11" s="1336">
        <v>0</v>
      </c>
      <c r="AC11" s="1657"/>
      <c r="AE11" s="1336">
        <v>0</v>
      </c>
      <c r="AF11" s="1657"/>
      <c r="AH11" s="1336">
        <v>0</v>
      </c>
      <c r="AI11" s="1657"/>
      <c r="AK11" s="1656">
        <v>0</v>
      </c>
      <c r="AL11" s="1658"/>
    </row>
    <row r="12" spans="1:39">
      <c r="A12" s="1575">
        <v>8</v>
      </c>
      <c r="B12" s="1327" t="s">
        <v>1863</v>
      </c>
      <c r="D12" s="1336">
        <v>9470</v>
      </c>
      <c r="E12" s="1336">
        <v>2762</v>
      </c>
      <c r="G12" s="1336">
        <v>7096</v>
      </c>
      <c r="H12" s="1336">
        <v>2028</v>
      </c>
      <c r="J12" s="1336">
        <v>6294</v>
      </c>
      <c r="K12" s="1336">
        <v>1709</v>
      </c>
      <c r="M12" s="1336">
        <v>6546</v>
      </c>
      <c r="N12" s="1336">
        <v>2512</v>
      </c>
      <c r="P12" s="1336">
        <v>5714</v>
      </c>
      <c r="Q12" s="1336">
        <v>2644</v>
      </c>
      <c r="S12" s="1336">
        <v>5116</v>
      </c>
      <c r="T12" s="1336">
        <v>1919</v>
      </c>
      <c r="V12" s="1336">
        <v>5233</v>
      </c>
      <c r="W12" s="1336">
        <v>2215</v>
      </c>
      <c r="Y12" s="1336">
        <v>6436</v>
      </c>
      <c r="Z12" s="1336">
        <v>2357</v>
      </c>
      <c r="AB12" s="1336">
        <v>10973</v>
      </c>
      <c r="AC12" s="1336">
        <v>3583</v>
      </c>
      <c r="AE12" s="1336">
        <v>12866</v>
      </c>
      <c r="AF12" s="1336">
        <v>4413</v>
      </c>
      <c r="AH12" s="1336">
        <v>17281</v>
      </c>
      <c r="AI12" s="1336">
        <v>4511</v>
      </c>
      <c r="AK12" s="1656">
        <v>18183</v>
      </c>
      <c r="AL12" s="1656">
        <v>5266</v>
      </c>
    </row>
    <row r="13" spans="1:39">
      <c r="A13" s="1575">
        <v>9</v>
      </c>
      <c r="B13" s="1327" t="s">
        <v>1864</v>
      </c>
      <c r="D13" s="1336">
        <v>88</v>
      </c>
      <c r="E13" s="1336">
        <v>31</v>
      </c>
      <c r="G13" s="1336">
        <v>85</v>
      </c>
      <c r="H13" s="1336">
        <v>21</v>
      </c>
      <c r="J13" s="1336">
        <v>83</v>
      </c>
      <c r="K13" s="1336">
        <v>37</v>
      </c>
      <c r="M13" s="1336">
        <v>80</v>
      </c>
      <c r="N13" s="1336">
        <v>29</v>
      </c>
      <c r="P13" s="1336">
        <v>77</v>
      </c>
      <c r="Q13" s="1336">
        <v>25</v>
      </c>
      <c r="S13" s="1336">
        <v>75</v>
      </c>
      <c r="T13" s="1336">
        <v>44</v>
      </c>
      <c r="V13" s="1336">
        <v>73</v>
      </c>
      <c r="W13" s="1336">
        <v>28</v>
      </c>
      <c r="Y13" s="1336">
        <v>72</v>
      </c>
      <c r="Z13" s="1336">
        <v>54</v>
      </c>
      <c r="AB13" s="1336">
        <v>71</v>
      </c>
      <c r="AC13" s="1336">
        <v>35</v>
      </c>
      <c r="AE13" s="1336">
        <v>70</v>
      </c>
      <c r="AF13" s="1336">
        <v>29</v>
      </c>
      <c r="AH13" s="1336">
        <v>70</v>
      </c>
      <c r="AI13" s="1336">
        <v>18</v>
      </c>
      <c r="AK13" s="1656">
        <v>70</v>
      </c>
      <c r="AL13" s="1656">
        <v>17</v>
      </c>
    </row>
    <row r="14" spans="1:39" ht="13.8" thickBot="1">
      <c r="A14" s="1575">
        <v>11</v>
      </c>
      <c r="B14" s="1651" t="s">
        <v>1868</v>
      </c>
      <c r="D14" s="1659"/>
      <c r="E14" s="1653">
        <v>0</v>
      </c>
      <c r="G14" s="1659"/>
      <c r="H14" s="1653">
        <v>0</v>
      </c>
      <c r="J14" s="1659"/>
      <c r="K14" s="1653">
        <v>0</v>
      </c>
      <c r="M14" s="1659"/>
      <c r="N14" s="1653">
        <v>0</v>
      </c>
      <c r="P14" s="1659"/>
      <c r="Q14" s="1653">
        <v>0</v>
      </c>
      <c r="S14" s="1659"/>
      <c r="T14" s="1653">
        <v>0</v>
      </c>
      <c r="V14" s="1659"/>
      <c r="W14" s="1653">
        <v>0</v>
      </c>
      <c r="Y14" s="1659"/>
      <c r="Z14" s="1653">
        <v>0</v>
      </c>
      <c r="AB14" s="1659"/>
      <c r="AC14" s="1653">
        <v>0</v>
      </c>
      <c r="AE14" s="1659"/>
      <c r="AF14" s="1653">
        <v>0</v>
      </c>
      <c r="AH14" s="1659"/>
      <c r="AI14" s="1653">
        <v>0</v>
      </c>
      <c r="AK14" s="1654"/>
      <c r="AL14" s="1655">
        <v>0</v>
      </c>
    </row>
    <row r="15" spans="1:39">
      <c r="A15" s="1575">
        <v>12</v>
      </c>
      <c r="B15" s="1327" t="s">
        <v>1867</v>
      </c>
      <c r="D15" s="1336">
        <v>0</v>
      </c>
      <c r="E15" s="1336">
        <v>0</v>
      </c>
      <c r="G15" s="1336">
        <v>0</v>
      </c>
      <c r="H15" s="1336">
        <v>0</v>
      </c>
      <c r="J15" s="1336">
        <v>0</v>
      </c>
      <c r="K15" s="1336">
        <v>0</v>
      </c>
      <c r="M15" s="1336">
        <v>0</v>
      </c>
      <c r="N15" s="1336">
        <v>0</v>
      </c>
      <c r="P15" s="1336">
        <v>0</v>
      </c>
      <c r="Q15" s="1336">
        <v>0</v>
      </c>
      <c r="S15" s="1336">
        <v>0</v>
      </c>
      <c r="T15" s="1336">
        <v>0</v>
      </c>
      <c r="V15" s="1336">
        <v>0</v>
      </c>
      <c r="W15" s="1336">
        <v>0</v>
      </c>
      <c r="Y15" s="1336">
        <v>0</v>
      </c>
      <c r="Z15" s="1336">
        <v>0</v>
      </c>
      <c r="AB15" s="1336">
        <v>0</v>
      </c>
      <c r="AC15" s="1336">
        <v>0</v>
      </c>
      <c r="AE15" s="1336">
        <v>0</v>
      </c>
      <c r="AF15" s="1336">
        <v>0</v>
      </c>
      <c r="AH15" s="1336">
        <v>0</v>
      </c>
      <c r="AI15" s="1336">
        <v>0</v>
      </c>
      <c r="AK15" s="1656">
        <v>0</v>
      </c>
      <c r="AL15" s="1656">
        <v>0</v>
      </c>
    </row>
    <row r="16" spans="1:39">
      <c r="A16" s="1575">
        <v>13</v>
      </c>
      <c r="B16" s="1327" t="s">
        <v>1858</v>
      </c>
      <c r="D16" s="1336">
        <v>0</v>
      </c>
      <c r="E16" s="1336">
        <v>0</v>
      </c>
      <c r="G16" s="1336">
        <v>0</v>
      </c>
      <c r="H16" s="1336">
        <v>0</v>
      </c>
      <c r="J16" s="1336">
        <v>0</v>
      </c>
      <c r="K16" s="1336">
        <v>0</v>
      </c>
      <c r="M16" s="1336">
        <v>0</v>
      </c>
      <c r="N16" s="1336">
        <v>0</v>
      </c>
      <c r="P16" s="1336">
        <v>0</v>
      </c>
      <c r="Q16" s="1336">
        <v>0</v>
      </c>
      <c r="S16" s="1336">
        <v>0</v>
      </c>
      <c r="T16" s="1336">
        <v>0</v>
      </c>
      <c r="V16" s="1336">
        <v>0</v>
      </c>
      <c r="W16" s="1336">
        <v>0</v>
      </c>
      <c r="Y16" s="1336">
        <v>0</v>
      </c>
      <c r="Z16" s="1336">
        <v>0</v>
      </c>
      <c r="AB16" s="1336">
        <v>0</v>
      </c>
      <c r="AC16" s="1336">
        <v>0</v>
      </c>
      <c r="AE16" s="1336">
        <v>0</v>
      </c>
      <c r="AF16" s="1336">
        <v>0</v>
      </c>
      <c r="AH16" s="1336">
        <v>0</v>
      </c>
      <c r="AI16" s="1336">
        <v>0</v>
      </c>
      <c r="AK16" s="1656">
        <v>0</v>
      </c>
      <c r="AL16" s="1656">
        <v>0</v>
      </c>
    </row>
    <row r="17" spans="1:38">
      <c r="A17" s="1575">
        <v>14</v>
      </c>
      <c r="B17" s="1327" t="s">
        <v>1859</v>
      </c>
      <c r="D17" s="1336">
        <v>0</v>
      </c>
      <c r="E17" s="1336">
        <v>0</v>
      </c>
      <c r="G17" s="1336">
        <v>0</v>
      </c>
      <c r="H17" s="1336">
        <v>0</v>
      </c>
      <c r="J17" s="1336">
        <v>0</v>
      </c>
      <c r="K17" s="1336">
        <v>0</v>
      </c>
      <c r="M17" s="1336">
        <v>0</v>
      </c>
      <c r="N17" s="1336">
        <v>0</v>
      </c>
      <c r="P17" s="1336">
        <v>0</v>
      </c>
      <c r="Q17" s="1336">
        <v>0</v>
      </c>
      <c r="S17" s="1336">
        <v>0</v>
      </c>
      <c r="T17" s="1336">
        <v>0</v>
      </c>
      <c r="V17" s="1336">
        <v>0</v>
      </c>
      <c r="W17" s="1336">
        <v>0</v>
      </c>
      <c r="Y17" s="1336">
        <v>0</v>
      </c>
      <c r="Z17" s="1336">
        <v>0</v>
      </c>
      <c r="AB17" s="1336">
        <v>0</v>
      </c>
      <c r="AC17" s="1336">
        <v>0</v>
      </c>
      <c r="AE17" s="1336">
        <v>0</v>
      </c>
      <c r="AF17" s="1336">
        <v>0</v>
      </c>
      <c r="AH17" s="1336">
        <v>0</v>
      </c>
      <c r="AI17" s="1336">
        <v>0</v>
      </c>
      <c r="AK17" s="1656">
        <v>0</v>
      </c>
      <c r="AL17" s="1656">
        <v>0</v>
      </c>
    </row>
    <row r="18" spans="1:38">
      <c r="A18" s="1575">
        <v>15</v>
      </c>
      <c r="B18" s="1327" t="s">
        <v>1860</v>
      </c>
      <c r="D18" s="1336">
        <v>0</v>
      </c>
      <c r="E18" s="1336">
        <v>0</v>
      </c>
      <c r="G18" s="1336">
        <v>0</v>
      </c>
      <c r="H18" s="1336">
        <v>0</v>
      </c>
      <c r="J18" s="1336">
        <v>0</v>
      </c>
      <c r="K18" s="1336">
        <v>0</v>
      </c>
      <c r="M18" s="1336">
        <v>0</v>
      </c>
      <c r="N18" s="1336">
        <v>0</v>
      </c>
      <c r="P18" s="1336">
        <v>0</v>
      </c>
      <c r="Q18" s="1336">
        <v>0</v>
      </c>
      <c r="S18" s="1336">
        <v>0</v>
      </c>
      <c r="T18" s="1336">
        <v>0</v>
      </c>
      <c r="V18" s="1336">
        <v>0</v>
      </c>
      <c r="W18" s="1336">
        <v>0</v>
      </c>
      <c r="Y18" s="1336">
        <v>0</v>
      </c>
      <c r="Z18" s="1336">
        <v>0</v>
      </c>
      <c r="AB18" s="1336">
        <v>0</v>
      </c>
      <c r="AC18" s="1336">
        <v>0</v>
      </c>
      <c r="AE18" s="1336">
        <v>0</v>
      </c>
      <c r="AF18" s="1336">
        <v>0</v>
      </c>
      <c r="AH18" s="1336">
        <v>0</v>
      </c>
      <c r="AI18" s="1336">
        <v>0</v>
      </c>
      <c r="AK18" s="1656">
        <v>0</v>
      </c>
      <c r="AL18" s="1656">
        <v>0</v>
      </c>
    </row>
    <row r="19" spans="1:38">
      <c r="A19" s="1638" t="s">
        <v>1662</v>
      </c>
      <c r="B19" s="1327" t="s">
        <v>1861</v>
      </c>
      <c r="D19" s="1336">
        <v>0</v>
      </c>
      <c r="E19" s="1336">
        <v>0</v>
      </c>
      <c r="G19" s="1336">
        <v>0</v>
      </c>
      <c r="H19" s="1336">
        <v>0</v>
      </c>
      <c r="J19" s="1336">
        <v>0</v>
      </c>
      <c r="K19" s="1336">
        <v>0</v>
      </c>
      <c r="M19" s="1336">
        <v>0</v>
      </c>
      <c r="N19" s="1336">
        <v>0</v>
      </c>
      <c r="P19" s="1336">
        <v>0</v>
      </c>
      <c r="Q19" s="1336">
        <v>0</v>
      </c>
      <c r="S19" s="1336">
        <v>0</v>
      </c>
      <c r="T19" s="1336">
        <v>0</v>
      </c>
      <c r="V19" s="1336">
        <v>0</v>
      </c>
      <c r="W19" s="1336">
        <v>0</v>
      </c>
      <c r="Y19" s="1336">
        <v>0</v>
      </c>
      <c r="Z19" s="1336">
        <v>0</v>
      </c>
      <c r="AB19" s="1336">
        <v>0</v>
      </c>
      <c r="AC19" s="1336">
        <v>0</v>
      </c>
      <c r="AE19" s="1336">
        <v>0</v>
      </c>
      <c r="AF19" s="1336">
        <v>0</v>
      </c>
      <c r="AH19" s="1336">
        <v>0</v>
      </c>
      <c r="AI19" s="1336">
        <v>0</v>
      </c>
      <c r="AK19" s="1656">
        <v>0</v>
      </c>
      <c r="AL19" s="1656">
        <v>0</v>
      </c>
    </row>
    <row r="20" spans="1:38">
      <c r="A20" s="1575">
        <v>17</v>
      </c>
      <c r="B20" s="1327" t="s">
        <v>1862</v>
      </c>
      <c r="D20" s="1336">
        <v>0</v>
      </c>
      <c r="E20" s="1657"/>
      <c r="G20" s="1336">
        <v>0</v>
      </c>
      <c r="H20" s="1657"/>
      <c r="J20" s="1336">
        <v>0</v>
      </c>
      <c r="K20" s="1657"/>
      <c r="M20" s="1336">
        <v>0</v>
      </c>
      <c r="N20" s="1657"/>
      <c r="P20" s="1336">
        <v>0</v>
      </c>
      <c r="Q20" s="1657"/>
      <c r="S20" s="1336">
        <v>0</v>
      </c>
      <c r="T20" s="1657"/>
      <c r="V20" s="1336">
        <v>0</v>
      </c>
      <c r="W20" s="1657"/>
      <c r="Y20" s="1336">
        <v>0</v>
      </c>
      <c r="Z20" s="1657"/>
      <c r="AB20" s="1336">
        <v>0</v>
      </c>
      <c r="AC20" s="1657"/>
      <c r="AE20" s="1336">
        <v>0</v>
      </c>
      <c r="AF20" s="1657"/>
      <c r="AH20" s="1336">
        <v>0</v>
      </c>
      <c r="AI20" s="1657"/>
      <c r="AK20" s="1656">
        <v>0</v>
      </c>
      <c r="AL20" s="1658"/>
    </row>
    <row r="21" spans="1:38">
      <c r="A21" s="1575">
        <v>18</v>
      </c>
      <c r="B21" s="1327" t="s">
        <v>1863</v>
      </c>
      <c r="D21" s="1336">
        <v>0</v>
      </c>
      <c r="E21" s="1336">
        <v>0</v>
      </c>
      <c r="G21" s="1336">
        <v>0</v>
      </c>
      <c r="H21" s="1336">
        <v>0</v>
      </c>
      <c r="J21" s="1336">
        <v>0</v>
      </c>
      <c r="K21" s="1336">
        <v>0</v>
      </c>
      <c r="M21" s="1336">
        <v>0</v>
      </c>
      <c r="N21" s="1336">
        <v>0</v>
      </c>
      <c r="P21" s="1336">
        <v>0</v>
      </c>
      <c r="Q21" s="1336">
        <v>0</v>
      </c>
      <c r="S21" s="1336">
        <v>0</v>
      </c>
      <c r="T21" s="1336">
        <v>0</v>
      </c>
      <c r="V21" s="1336">
        <v>0</v>
      </c>
      <c r="W21" s="1336">
        <v>0</v>
      </c>
      <c r="Y21" s="1336">
        <v>0</v>
      </c>
      <c r="Z21" s="1336">
        <v>0</v>
      </c>
      <c r="AB21" s="1336">
        <v>0</v>
      </c>
      <c r="AC21" s="1336">
        <v>0</v>
      </c>
      <c r="AE21" s="1336">
        <v>0</v>
      </c>
      <c r="AF21" s="1336">
        <v>0</v>
      </c>
      <c r="AH21" s="1336">
        <v>0</v>
      </c>
      <c r="AI21" s="1336">
        <v>0</v>
      </c>
      <c r="AK21" s="1656">
        <v>0</v>
      </c>
      <c r="AL21" s="1656">
        <v>0</v>
      </c>
    </row>
    <row r="22" spans="1:38">
      <c r="A22" s="1575">
        <v>19</v>
      </c>
      <c r="B22" s="1327" t="s">
        <v>1864</v>
      </c>
      <c r="D22" s="1336">
        <v>0</v>
      </c>
      <c r="E22" s="1336">
        <v>0</v>
      </c>
      <c r="G22" s="1336">
        <v>0</v>
      </c>
      <c r="H22" s="1336">
        <v>0</v>
      </c>
      <c r="J22" s="1336">
        <v>0</v>
      </c>
      <c r="K22" s="1336">
        <v>0</v>
      </c>
      <c r="M22" s="1336">
        <v>0</v>
      </c>
      <c r="N22" s="1336">
        <v>0</v>
      </c>
      <c r="P22" s="1336">
        <v>0</v>
      </c>
      <c r="Q22" s="1336">
        <v>0</v>
      </c>
      <c r="S22" s="1336">
        <v>0</v>
      </c>
      <c r="T22" s="1336">
        <v>0</v>
      </c>
      <c r="V22" s="1336">
        <v>0</v>
      </c>
      <c r="W22" s="1336">
        <v>0</v>
      </c>
      <c r="Y22" s="1336">
        <v>0</v>
      </c>
      <c r="Z22" s="1336">
        <v>0</v>
      </c>
      <c r="AB22" s="1336">
        <v>0</v>
      </c>
      <c r="AC22" s="1336">
        <v>0</v>
      </c>
      <c r="AE22" s="1336">
        <v>0</v>
      </c>
      <c r="AF22" s="1336">
        <v>0</v>
      </c>
      <c r="AH22" s="1336">
        <v>0</v>
      </c>
      <c r="AI22" s="1336">
        <v>0</v>
      </c>
      <c r="AK22" s="1656">
        <v>0</v>
      </c>
      <c r="AL22" s="1656">
        <v>0</v>
      </c>
    </row>
  </sheetData>
  <hyperlinks>
    <hyperlink ref="B2" location="Contents!C44" display="CCR associated with Exposures to central counterparties" xr:uid="{53290434-45F2-4AE8-9DAB-40CB398BBB1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E335B-82FF-42F0-AF5D-79C663E78361}">
  <sheetPr codeName="Planilha47">
    <tabColor rgb="FF73C6A1"/>
  </sheetPr>
  <dimension ref="A1:HW20"/>
  <sheetViews>
    <sheetView showGridLines="0" topLeftCell="B1" zoomScale="80" zoomScaleNormal="80" workbookViewId="0">
      <selection activeCell="I5" sqref="I5:K5"/>
    </sheetView>
  </sheetViews>
  <sheetFormatPr defaultColWidth="9.21875" defaultRowHeight="13.2"/>
  <cols>
    <col min="1" max="1" width="3.44140625" style="1118" hidden="1" customWidth="1"/>
    <col min="2" max="2" width="33.77734375" style="1118" customWidth="1"/>
    <col min="3" max="3" width="9.44140625" style="1118" bestFit="1" customWidth="1"/>
    <col min="4" max="4" width="8.44140625" style="1118" bestFit="1" customWidth="1"/>
    <col min="5" max="5" width="7.77734375" style="1118" bestFit="1" customWidth="1"/>
    <col min="6" max="6" width="9.44140625" style="1118" bestFit="1" customWidth="1"/>
    <col min="7" max="7" width="8.44140625" style="1118" bestFit="1" customWidth="1"/>
    <col min="8" max="8" width="7.77734375" style="1118" bestFit="1" customWidth="1"/>
    <col min="9" max="9" width="9.44140625" style="1118" bestFit="1" customWidth="1"/>
    <col min="10" max="10" width="8.44140625" style="1118" bestFit="1" customWidth="1"/>
    <col min="11" max="11" width="10.21875" style="1118" bestFit="1" customWidth="1"/>
    <col min="12" max="12" width="1.21875" style="1118" customWidth="1"/>
    <col min="13" max="13" width="9.44140625" style="1118" bestFit="1" customWidth="1"/>
    <col min="14" max="14" width="8.44140625" style="1118" bestFit="1" customWidth="1"/>
    <col min="15" max="15" width="7.77734375" style="1118" bestFit="1" customWidth="1"/>
    <col min="16" max="16" width="9.44140625" style="1118" bestFit="1" customWidth="1"/>
    <col min="17" max="17" width="8.44140625" style="1118" bestFit="1" customWidth="1"/>
    <col min="18" max="18" width="7.77734375" style="1118" bestFit="1" customWidth="1"/>
    <col min="19" max="19" width="9.44140625" style="1118" bestFit="1" customWidth="1"/>
    <col min="20" max="20" width="8.44140625" style="1118" bestFit="1" customWidth="1"/>
    <col min="21" max="21" width="10.21875" style="1118" bestFit="1" customWidth="1"/>
    <col min="22" max="22" width="1.21875" style="1118" customWidth="1"/>
    <col min="23" max="23" width="9.44140625" style="1118" bestFit="1" customWidth="1"/>
    <col min="24" max="24" width="8.44140625" style="1118" bestFit="1" customWidth="1"/>
    <col min="25" max="25" width="7.77734375" style="1118" bestFit="1" customWidth="1"/>
    <col min="26" max="26" width="9.44140625" style="1118" bestFit="1" customWidth="1"/>
    <col min="27" max="27" width="8.44140625" style="1118" bestFit="1" customWidth="1"/>
    <col min="28" max="28" width="7.77734375" style="1118" bestFit="1" customWidth="1"/>
    <col min="29" max="29" width="9.44140625" style="1118" bestFit="1" customWidth="1"/>
    <col min="30" max="30" width="8.44140625" style="1118" bestFit="1" customWidth="1"/>
    <col min="31" max="31" width="10.21875" style="1118" bestFit="1" customWidth="1"/>
    <col min="32" max="32" width="1.21875" style="1118" customWidth="1"/>
    <col min="33" max="33" width="9.44140625" style="1118" bestFit="1" customWidth="1"/>
    <col min="34" max="34" width="8.44140625" style="1118" bestFit="1" customWidth="1"/>
    <col min="35" max="35" width="7.77734375" style="1118" bestFit="1" customWidth="1"/>
    <col min="36" max="36" width="9.44140625" style="1118" bestFit="1" customWidth="1"/>
    <col min="37" max="37" width="8.44140625" style="1118" bestFit="1" customWidth="1"/>
    <col min="38" max="38" width="7.77734375" style="1118" bestFit="1" customWidth="1"/>
    <col min="39" max="39" width="9.44140625" style="1118" bestFit="1" customWidth="1"/>
    <col min="40" max="40" width="8.44140625" style="1118" bestFit="1" customWidth="1"/>
    <col min="41" max="41" width="10.21875" style="1118" bestFit="1" customWidth="1"/>
    <col min="42" max="42" width="1.21875" style="1118" customWidth="1"/>
    <col min="43" max="43" width="9.44140625" style="1118" bestFit="1" customWidth="1"/>
    <col min="44" max="44" width="8.44140625" style="1118" bestFit="1" customWidth="1"/>
    <col min="45" max="45" width="7.77734375" style="1118" bestFit="1" customWidth="1"/>
    <col min="46" max="46" width="9.44140625" style="1118" bestFit="1" customWidth="1"/>
    <col min="47" max="47" width="8.44140625" style="1118" bestFit="1" customWidth="1"/>
    <col min="48" max="48" width="7.77734375" style="1118" bestFit="1" customWidth="1"/>
    <col min="49" max="49" width="9.44140625" style="1118" bestFit="1" customWidth="1"/>
    <col min="50" max="50" width="8.44140625" style="1118" bestFit="1" customWidth="1"/>
    <col min="51" max="51" width="10.21875" style="1118" bestFit="1" customWidth="1"/>
    <col min="52" max="52" width="1.21875" style="1118" customWidth="1"/>
    <col min="53" max="53" width="9.44140625" style="1118" bestFit="1" customWidth="1"/>
    <col min="54" max="54" width="8.44140625" style="1118" bestFit="1" customWidth="1"/>
    <col min="55" max="55" width="7.77734375" style="1118" bestFit="1" customWidth="1"/>
    <col min="56" max="56" width="9.44140625" style="1118" bestFit="1" customWidth="1"/>
    <col min="57" max="57" width="8.44140625" style="1118" bestFit="1" customWidth="1"/>
    <col min="58" max="58" width="7.77734375" style="1118" bestFit="1" customWidth="1"/>
    <col min="59" max="59" width="9.44140625" style="1118" bestFit="1" customWidth="1"/>
    <col min="60" max="60" width="8.44140625" style="1118" bestFit="1" customWidth="1"/>
    <col min="61" max="61" width="10.21875" style="1118" bestFit="1" customWidth="1"/>
    <col min="62" max="62" width="1.21875" style="1118" customWidth="1"/>
    <col min="63" max="63" width="9.44140625" style="1118" bestFit="1" customWidth="1"/>
    <col min="64" max="64" width="8.44140625" style="1118" bestFit="1" customWidth="1"/>
    <col min="65" max="65" width="7.77734375" style="1118" bestFit="1" customWidth="1"/>
    <col min="66" max="66" width="9.44140625" style="1118" bestFit="1" customWidth="1"/>
    <col min="67" max="67" width="8.44140625" style="1118" bestFit="1" customWidth="1"/>
    <col min="68" max="68" width="7.77734375" style="1118" bestFit="1" customWidth="1"/>
    <col min="69" max="69" width="9.44140625" style="1118" bestFit="1" customWidth="1"/>
    <col min="70" max="70" width="8.44140625" style="1118" bestFit="1" customWidth="1"/>
    <col min="71" max="71" width="10.21875" style="1118" bestFit="1" customWidth="1"/>
    <col min="72" max="72" width="1.21875" style="1118" customWidth="1"/>
    <col min="73" max="73" width="9.44140625" style="1118" bestFit="1" customWidth="1"/>
    <col min="74" max="74" width="8.44140625" style="1118" bestFit="1" customWidth="1"/>
    <col min="75" max="75" width="7.77734375" style="1118" bestFit="1" customWidth="1"/>
    <col min="76" max="76" width="9.44140625" style="1118" bestFit="1" customWidth="1"/>
    <col min="77" max="77" width="8.44140625" style="1118" bestFit="1" customWidth="1"/>
    <col min="78" max="78" width="7.77734375" style="1118" bestFit="1" customWidth="1"/>
    <col min="79" max="79" width="9.44140625" style="1118" bestFit="1" customWidth="1"/>
    <col min="80" max="80" width="8.44140625" style="1118" bestFit="1" customWidth="1"/>
    <col min="81" max="81" width="10.21875" style="1118" bestFit="1" customWidth="1"/>
    <col min="82" max="82" width="1.21875" style="1118" customWidth="1"/>
    <col min="83" max="83" width="9.44140625" style="1118" bestFit="1" customWidth="1"/>
    <col min="84" max="84" width="8.44140625" style="1118" bestFit="1" customWidth="1"/>
    <col min="85" max="85" width="7.77734375" style="1118" bestFit="1" customWidth="1"/>
    <col min="86" max="86" width="9.44140625" style="1118" bestFit="1" customWidth="1"/>
    <col min="87" max="87" width="8.44140625" style="1118" bestFit="1" customWidth="1"/>
    <col min="88" max="88" width="7.77734375" style="1118" bestFit="1" customWidth="1"/>
    <col min="89" max="89" width="9.44140625" style="1118" bestFit="1" customWidth="1"/>
    <col min="90" max="90" width="8.44140625" style="1118" bestFit="1" customWidth="1"/>
    <col min="91" max="91" width="10.21875" style="1118" bestFit="1" customWidth="1"/>
    <col min="92" max="92" width="1.21875" style="1118" customWidth="1"/>
    <col min="93" max="93" width="9.44140625" style="1118" bestFit="1" customWidth="1"/>
    <col min="94" max="94" width="8.44140625" style="1118" bestFit="1" customWidth="1"/>
    <col min="95" max="95" width="7.77734375" style="1118" bestFit="1" customWidth="1"/>
    <col min="96" max="96" width="9.44140625" style="1118" bestFit="1" customWidth="1"/>
    <col min="97" max="97" width="8.44140625" style="1118" bestFit="1" customWidth="1"/>
    <col min="98" max="98" width="7.77734375" style="1118" bestFit="1" customWidth="1"/>
    <col min="99" max="99" width="9.44140625" style="1118" bestFit="1" customWidth="1"/>
    <col min="100" max="100" width="8.44140625" style="1118" bestFit="1" customWidth="1"/>
    <col min="101" max="101" width="9.77734375" style="1118" bestFit="1" customWidth="1"/>
    <col min="102" max="102" width="1.21875" style="1118" customWidth="1"/>
    <col min="103" max="103" width="9.44140625" style="1118" bestFit="1" customWidth="1"/>
    <col min="104" max="104" width="8.44140625" style="1118" bestFit="1" customWidth="1"/>
    <col min="105" max="105" width="7.77734375" style="1118" bestFit="1" customWidth="1"/>
    <col min="106" max="106" width="9.44140625" style="1118" bestFit="1" customWidth="1"/>
    <col min="107" max="107" width="8.44140625" style="1118" bestFit="1" customWidth="1"/>
    <col min="108" max="108" width="7.77734375" style="1118" bestFit="1" customWidth="1"/>
    <col min="109" max="109" width="9.44140625" style="1118" bestFit="1" customWidth="1"/>
    <col min="110" max="110" width="8.44140625" style="1118" bestFit="1" customWidth="1"/>
    <col min="111" max="111" width="9.21875" style="1118" bestFit="1" customWidth="1"/>
    <col min="112" max="112" width="1.21875" style="1118" customWidth="1"/>
    <col min="113" max="113" width="9.44140625" style="1118" bestFit="1" customWidth="1"/>
    <col min="114" max="114" width="8.44140625" style="1118" bestFit="1" customWidth="1"/>
    <col min="115" max="115" width="7.77734375" style="1118" bestFit="1" customWidth="1"/>
    <col min="116" max="116" width="9.44140625" style="1118" bestFit="1" customWidth="1"/>
    <col min="117" max="117" width="8.44140625" style="1118" bestFit="1" customWidth="1"/>
    <col min="118" max="118" width="7.77734375" style="1118" bestFit="1" customWidth="1"/>
    <col min="119" max="119" width="9.44140625" style="1118" bestFit="1" customWidth="1"/>
    <col min="120" max="120" width="8.44140625" style="1118" bestFit="1" customWidth="1"/>
    <col min="121" max="121" width="10" style="1118" bestFit="1" customWidth="1"/>
    <col min="122" max="122" width="1.21875" style="1118" customWidth="1"/>
    <col min="123" max="123" width="9.44140625" style="1118" bestFit="1" customWidth="1"/>
    <col min="124" max="124" width="8.44140625" style="1118" bestFit="1" customWidth="1"/>
    <col min="125" max="125" width="7.77734375" style="1118" bestFit="1" customWidth="1"/>
    <col min="126" max="126" width="9.44140625" style="1118" bestFit="1" customWidth="1"/>
    <col min="127" max="127" width="8.44140625" style="1118" bestFit="1" customWidth="1"/>
    <col min="128" max="128" width="7.77734375" style="1118" bestFit="1" customWidth="1"/>
    <col min="129" max="129" width="9.44140625" style="1118" bestFit="1" customWidth="1"/>
    <col min="130" max="130" width="8.44140625" style="1118" bestFit="1" customWidth="1"/>
    <col min="131" max="131" width="10" style="1118" bestFit="1" customWidth="1"/>
    <col min="132" max="132" width="1.21875" style="1118" customWidth="1"/>
    <col min="133" max="133" width="9.44140625" style="1118" bestFit="1" customWidth="1"/>
    <col min="134" max="134" width="8.44140625" style="1118" bestFit="1" customWidth="1"/>
    <col min="135" max="135" width="7.77734375" style="1118" bestFit="1" customWidth="1"/>
    <col min="136" max="136" width="9.44140625" style="1118" bestFit="1" customWidth="1"/>
    <col min="137" max="137" width="8.44140625" style="1118" bestFit="1" customWidth="1"/>
    <col min="138" max="138" width="7.77734375" style="1118" bestFit="1" customWidth="1"/>
    <col min="139" max="139" width="9.44140625" style="1118" bestFit="1" customWidth="1"/>
    <col min="140" max="140" width="8.44140625" style="1118" bestFit="1" customWidth="1"/>
    <col min="141" max="141" width="9.44140625" style="1118" bestFit="1" customWidth="1"/>
    <col min="142" max="142" width="1.21875" style="1118" customWidth="1"/>
    <col min="143" max="143" width="9.44140625" style="1118" bestFit="1" customWidth="1"/>
    <col min="144" max="144" width="8.44140625" style="1118" bestFit="1" customWidth="1"/>
    <col min="145" max="145" width="7.77734375" style="1118" bestFit="1" customWidth="1"/>
    <col min="146" max="146" width="9.44140625" style="1118" bestFit="1" customWidth="1"/>
    <col min="147" max="147" width="8.44140625" style="1118" bestFit="1" customWidth="1"/>
    <col min="148" max="148" width="7.77734375" style="1118" bestFit="1" customWidth="1"/>
    <col min="149" max="149" width="9.44140625" style="1118" bestFit="1" customWidth="1"/>
    <col min="150" max="150" width="8.44140625" style="1118" bestFit="1" customWidth="1"/>
    <col min="151" max="151" width="9.21875" style="1118" bestFit="1" customWidth="1"/>
    <col min="152" max="152" width="1.21875" style="1118" customWidth="1"/>
    <col min="153" max="153" width="9.44140625" style="1118" bestFit="1" customWidth="1"/>
    <col min="154" max="154" width="8.44140625" style="1118" bestFit="1" customWidth="1"/>
    <col min="155" max="155" width="7.77734375" style="1118" bestFit="1" customWidth="1"/>
    <col min="156" max="156" width="9.44140625" style="1118" bestFit="1" customWidth="1"/>
    <col min="157" max="157" width="8.44140625" style="1118" bestFit="1" customWidth="1"/>
    <col min="158" max="158" width="7.77734375" style="1118" bestFit="1" customWidth="1"/>
    <col min="159" max="159" width="9.44140625" style="1118" bestFit="1" customWidth="1"/>
    <col min="160" max="160" width="8.44140625" style="1118" bestFit="1" customWidth="1"/>
    <col min="161" max="161" width="10" style="1118" bestFit="1" customWidth="1"/>
    <col min="162" max="162" width="1.21875" style="1118" customWidth="1"/>
    <col min="163" max="163" width="9.44140625" style="1118" bestFit="1" customWidth="1"/>
    <col min="164" max="164" width="8.44140625" style="1118" bestFit="1" customWidth="1"/>
    <col min="165" max="165" width="7.77734375" style="1118" bestFit="1" customWidth="1"/>
    <col min="166" max="166" width="9.44140625" style="1118" bestFit="1" customWidth="1"/>
    <col min="167" max="167" width="8.44140625" style="1118" bestFit="1" customWidth="1"/>
    <col min="168" max="168" width="7.77734375" style="1118" bestFit="1" customWidth="1"/>
    <col min="169" max="169" width="9.44140625" style="1118" bestFit="1" customWidth="1"/>
    <col min="170" max="170" width="8.44140625" style="1118" bestFit="1" customWidth="1"/>
    <col min="171" max="171" width="10" style="1118" bestFit="1" customWidth="1"/>
    <col min="172" max="172" width="1.21875" style="1118" customWidth="1"/>
    <col min="173" max="173" width="9.44140625" style="1118" bestFit="1" customWidth="1"/>
    <col min="174" max="174" width="8.44140625" style="1118" bestFit="1" customWidth="1"/>
    <col min="175" max="175" width="7.77734375" style="1118" bestFit="1" customWidth="1"/>
    <col min="176" max="176" width="9.44140625" style="1118" bestFit="1" customWidth="1"/>
    <col min="177" max="177" width="8.44140625" style="1118" bestFit="1" customWidth="1"/>
    <col min="178" max="178" width="7.77734375" style="1118" bestFit="1" customWidth="1"/>
    <col min="179" max="179" width="9.44140625" style="1118" bestFit="1" customWidth="1"/>
    <col min="180" max="180" width="8.44140625" style="1118" bestFit="1" customWidth="1"/>
    <col min="181" max="181" width="9.44140625" style="1118" bestFit="1" customWidth="1"/>
    <col min="182" max="182" width="1.21875" style="1118" customWidth="1"/>
    <col min="183" max="183" width="9.44140625" style="1118" bestFit="1" customWidth="1"/>
    <col min="184" max="184" width="8.44140625" style="1118" bestFit="1" customWidth="1"/>
    <col min="185" max="185" width="7.77734375" style="1118" bestFit="1" customWidth="1"/>
    <col min="186" max="186" width="9.44140625" style="1118" bestFit="1" customWidth="1"/>
    <col min="187" max="187" width="8.44140625" style="1118" bestFit="1" customWidth="1"/>
    <col min="188" max="188" width="7.77734375" style="1118" bestFit="1" customWidth="1"/>
    <col min="189" max="189" width="9.44140625" style="1118" bestFit="1" customWidth="1"/>
    <col min="190" max="190" width="8.44140625" style="1118" bestFit="1" customWidth="1"/>
    <col min="191" max="191" width="9.21875" style="1118" bestFit="1" customWidth="1"/>
    <col min="192" max="192" width="1.21875" style="1118" customWidth="1"/>
    <col min="193" max="193" width="9.44140625" style="1118" bestFit="1" customWidth="1"/>
    <col min="194" max="194" width="8.44140625" style="1118" bestFit="1" customWidth="1"/>
    <col min="195" max="195" width="7.77734375" style="1118" bestFit="1" customWidth="1"/>
    <col min="196" max="196" width="9.44140625" style="1118" bestFit="1" customWidth="1"/>
    <col min="197" max="197" width="8.44140625" style="1118" bestFit="1" customWidth="1"/>
    <col min="198" max="198" width="7.77734375" style="1118" bestFit="1" customWidth="1"/>
    <col min="199" max="199" width="9.44140625" style="1118" bestFit="1" customWidth="1"/>
    <col min="200" max="200" width="8.44140625" style="1118" bestFit="1" customWidth="1"/>
    <col min="201" max="201" width="9.77734375" style="1118" bestFit="1" customWidth="1"/>
    <col min="202" max="202" width="1.21875" style="1118" customWidth="1"/>
    <col min="203" max="203" width="9.44140625" style="1118" bestFit="1" customWidth="1"/>
    <col min="204" max="204" width="8.44140625" style="1118" bestFit="1" customWidth="1"/>
    <col min="205" max="205" width="7.77734375" style="1118" bestFit="1" customWidth="1"/>
    <col min="206" max="206" width="9.44140625" style="1118" bestFit="1" customWidth="1"/>
    <col min="207" max="207" width="8.44140625" style="1118" bestFit="1" customWidth="1"/>
    <col min="208" max="208" width="7.77734375" style="1118" bestFit="1" customWidth="1"/>
    <col min="209" max="209" width="9.44140625" style="1118" bestFit="1" customWidth="1"/>
    <col min="210" max="210" width="8.44140625" style="1118" bestFit="1" customWidth="1"/>
    <col min="211" max="211" width="9.77734375" style="1118" bestFit="1" customWidth="1"/>
    <col min="212" max="212" width="1.21875" style="1118" customWidth="1"/>
    <col min="213" max="213" width="9.44140625" style="1118" bestFit="1" customWidth="1"/>
    <col min="214" max="214" width="8.44140625" style="1118" bestFit="1" customWidth="1"/>
    <col min="215" max="215" width="7.77734375" style="1118" bestFit="1" customWidth="1"/>
    <col min="216" max="216" width="9.44140625" style="1118" bestFit="1" customWidth="1"/>
    <col min="217" max="217" width="8.44140625" style="1118" bestFit="1" customWidth="1"/>
    <col min="218" max="218" width="7.77734375" style="1118" bestFit="1" customWidth="1"/>
    <col min="219" max="219" width="9.44140625" style="1118" bestFit="1" customWidth="1"/>
    <col min="220" max="220" width="8.44140625" style="1118" bestFit="1" customWidth="1"/>
    <col min="221" max="221" width="9.44140625" style="1118" bestFit="1" customWidth="1"/>
    <col min="222" max="222" width="1.21875" style="1118" customWidth="1"/>
    <col min="223" max="223" width="9.44140625" style="1118" bestFit="1" customWidth="1"/>
    <col min="224" max="224" width="8.44140625" style="1118" bestFit="1" customWidth="1"/>
    <col min="225" max="225" width="7.77734375" style="1118" bestFit="1" customWidth="1"/>
    <col min="226" max="226" width="9.44140625" style="1118" bestFit="1" customWidth="1"/>
    <col min="227" max="227" width="8.44140625" style="1118" bestFit="1" customWidth="1"/>
    <col min="228" max="228" width="7.77734375" style="1118" bestFit="1" customWidth="1"/>
    <col min="229" max="229" width="9.44140625" style="1118" bestFit="1" customWidth="1"/>
    <col min="230" max="230" width="8.44140625" style="1118" bestFit="1" customWidth="1"/>
    <col min="231" max="231" width="9.44140625" style="1118" bestFit="1" customWidth="1"/>
    <col min="232" max="16384" width="9.21875" style="1118"/>
  </cols>
  <sheetData>
    <row r="1" spans="1:231" s="1209" customFormat="1" ht="5.25" customHeight="1">
      <c r="A1" s="1324"/>
      <c r="B1" s="1210"/>
      <c r="C1" s="1211"/>
      <c r="D1" s="1204"/>
      <c r="E1" s="1208"/>
      <c r="L1" s="1210"/>
      <c r="M1" s="1211"/>
      <c r="N1" s="1204"/>
      <c r="O1" s="1208"/>
      <c r="V1" s="1210"/>
      <c r="W1" s="1211"/>
      <c r="X1" s="1204"/>
      <c r="Y1" s="1208"/>
      <c r="AF1" s="1210"/>
      <c r="AG1" s="1211"/>
      <c r="AH1" s="1204"/>
      <c r="AI1" s="1208"/>
      <c r="AP1" s="1210"/>
      <c r="AQ1" s="1211"/>
      <c r="AR1" s="1204"/>
      <c r="AS1" s="1208"/>
      <c r="AZ1" s="1210"/>
      <c r="BA1" s="1211"/>
      <c r="BB1" s="1204"/>
      <c r="BC1" s="1208"/>
      <c r="BJ1" s="1210"/>
      <c r="BK1" s="1211"/>
      <c r="BL1" s="1204"/>
      <c r="BM1" s="1208"/>
      <c r="BT1" s="1210"/>
      <c r="BU1" s="1211"/>
      <c r="BV1" s="1204"/>
      <c r="BW1" s="1208"/>
      <c r="CD1" s="1210"/>
      <c r="CE1" s="1211"/>
      <c r="CF1" s="1204"/>
      <c r="CG1" s="1208"/>
      <c r="CN1" s="1210"/>
      <c r="CO1" s="1211"/>
      <c r="CP1" s="1204"/>
      <c r="CQ1" s="1208"/>
      <c r="CX1" s="1210"/>
      <c r="CY1" s="1211"/>
      <c r="CZ1" s="1204"/>
      <c r="DA1" s="1208"/>
      <c r="DH1" s="1210"/>
      <c r="DI1" s="1211"/>
      <c r="DJ1" s="1204"/>
      <c r="DK1" s="1208"/>
      <c r="DR1" s="1210"/>
      <c r="DS1" s="1211"/>
      <c r="DT1" s="1204"/>
      <c r="DU1" s="1208"/>
      <c r="EB1" s="1210"/>
      <c r="EC1" s="1211"/>
      <c r="ED1" s="1204"/>
      <c r="EE1" s="1208"/>
      <c r="EL1" s="1210"/>
      <c r="EM1" s="1211"/>
      <c r="EN1" s="1204"/>
      <c r="EO1" s="1208"/>
      <c r="EV1" s="1210"/>
      <c r="EW1" s="1211"/>
      <c r="EX1" s="1204"/>
      <c r="EY1" s="1208"/>
      <c r="FF1" s="1210"/>
      <c r="FG1" s="1211"/>
      <c r="FH1" s="1204"/>
      <c r="FI1" s="1208"/>
      <c r="FP1" s="1210"/>
      <c r="FQ1" s="1211"/>
      <c r="FR1" s="1204"/>
      <c r="FS1" s="1208"/>
      <c r="FZ1" s="1210"/>
      <c r="GA1" s="1211"/>
      <c r="GB1" s="1204"/>
      <c r="GC1" s="1208"/>
      <c r="GJ1" s="1210"/>
      <c r="GK1" s="1211"/>
      <c r="GL1" s="1204"/>
      <c r="GM1" s="1208"/>
      <c r="GT1" s="1210"/>
      <c r="GU1" s="1211"/>
      <c r="GV1" s="1204"/>
      <c r="GW1" s="1208"/>
      <c r="HD1" s="1210"/>
      <c r="HE1" s="1211"/>
      <c r="HF1" s="1204"/>
      <c r="HG1" s="1208"/>
      <c r="HO1" s="1211"/>
      <c r="HP1" s="1204"/>
      <c r="HQ1" s="1208"/>
    </row>
    <row r="2" spans="1:231" s="1572" customFormat="1" ht="15.75" customHeight="1">
      <c r="B2" s="1629" t="s">
        <v>1869</v>
      </c>
      <c r="C2" s="1574"/>
      <c r="D2" s="1574"/>
      <c r="E2" s="1574"/>
      <c r="F2" s="1574"/>
      <c r="G2" s="1574"/>
      <c r="H2" s="1574"/>
      <c r="I2" s="1574"/>
      <c r="J2" s="1574"/>
      <c r="K2" s="1574"/>
      <c r="L2" s="1629"/>
      <c r="M2" s="1574"/>
      <c r="N2" s="1574"/>
      <c r="O2" s="1574"/>
      <c r="P2" s="1574"/>
      <c r="Q2" s="1574"/>
      <c r="R2" s="1574"/>
      <c r="S2" s="1574"/>
      <c r="T2" s="1574"/>
      <c r="U2" s="1574"/>
      <c r="V2" s="1629"/>
      <c r="W2" s="1574"/>
      <c r="X2" s="1574"/>
      <c r="Y2" s="1574"/>
      <c r="Z2" s="1574"/>
      <c r="AA2" s="1574"/>
      <c r="AB2" s="1574"/>
      <c r="AC2" s="1574"/>
      <c r="AD2" s="1574"/>
      <c r="AE2" s="1574"/>
      <c r="AF2" s="1629"/>
      <c r="AG2" s="1574"/>
      <c r="AH2" s="1574"/>
      <c r="AI2" s="1574"/>
      <c r="AJ2" s="1574"/>
      <c r="AK2" s="1574"/>
      <c r="AL2" s="1574"/>
      <c r="AM2" s="1574"/>
      <c r="AN2" s="1574"/>
      <c r="AO2" s="1574"/>
      <c r="AP2" s="1629"/>
      <c r="AQ2" s="1574"/>
      <c r="AR2" s="1574"/>
      <c r="AS2" s="1574"/>
      <c r="AT2" s="1574"/>
      <c r="AU2" s="1574"/>
      <c r="AV2" s="1574"/>
      <c r="AW2" s="1574"/>
      <c r="AX2" s="1574"/>
      <c r="AY2" s="1574"/>
      <c r="AZ2" s="1629"/>
      <c r="BA2" s="1574"/>
      <c r="BB2" s="1574"/>
      <c r="BC2" s="1574"/>
      <c r="BD2" s="1574"/>
      <c r="BE2" s="1574"/>
      <c r="BF2" s="1574"/>
      <c r="BG2" s="1574"/>
      <c r="BH2" s="1574"/>
      <c r="BI2" s="1574"/>
      <c r="BJ2" s="1629"/>
      <c r="BK2" s="1574"/>
      <c r="BL2" s="1574"/>
      <c r="BM2" s="1574"/>
      <c r="BN2" s="1574"/>
      <c r="BO2" s="1574"/>
      <c r="BP2" s="1574"/>
      <c r="BQ2" s="1574"/>
      <c r="BR2" s="1574"/>
      <c r="BS2" s="1574"/>
      <c r="BT2" s="1629"/>
      <c r="BU2" s="1574"/>
      <c r="BV2" s="1574"/>
      <c r="BW2" s="1574"/>
      <c r="BX2" s="1574"/>
      <c r="BY2" s="1574"/>
      <c r="BZ2" s="1574"/>
      <c r="CA2" s="1574"/>
      <c r="CB2" s="1574"/>
      <c r="CC2" s="1574"/>
      <c r="CD2" s="1629"/>
      <c r="CE2" s="1574"/>
      <c r="CF2" s="1574"/>
      <c r="CG2" s="1574"/>
      <c r="CH2" s="1574"/>
      <c r="CI2" s="1574"/>
      <c r="CJ2" s="1574"/>
      <c r="CK2" s="1574"/>
      <c r="CL2" s="1574"/>
      <c r="CM2" s="1574"/>
      <c r="CN2" s="1629"/>
      <c r="CO2" s="1574"/>
      <c r="CP2" s="1574"/>
      <c r="CQ2" s="1574"/>
      <c r="CR2" s="1574"/>
      <c r="CS2" s="1574"/>
      <c r="CT2" s="1574"/>
      <c r="CU2" s="1574"/>
      <c r="CV2" s="1574"/>
      <c r="CW2" s="1574"/>
      <c r="CX2" s="1629"/>
      <c r="CY2" s="1574"/>
      <c r="CZ2" s="1574"/>
      <c r="DA2" s="1574"/>
      <c r="DB2" s="1574"/>
      <c r="DC2" s="1574"/>
      <c r="DD2" s="1574"/>
      <c r="DE2" s="1574"/>
      <c r="DF2" s="1574"/>
      <c r="DG2" s="1574"/>
      <c r="DH2" s="1629"/>
      <c r="DI2" s="1574"/>
      <c r="DJ2" s="1574"/>
      <c r="DK2" s="1574"/>
      <c r="DL2" s="1574"/>
      <c r="DM2" s="1574"/>
      <c r="DN2" s="1574"/>
      <c r="DO2" s="1574"/>
      <c r="DP2" s="1574"/>
      <c r="DQ2" s="1574"/>
      <c r="DR2" s="1629"/>
      <c r="DS2" s="1574"/>
      <c r="DT2" s="1574"/>
      <c r="DU2" s="1574"/>
      <c r="DV2" s="1574"/>
      <c r="DW2" s="1574"/>
      <c r="DX2" s="1574"/>
      <c r="DY2" s="1574"/>
      <c r="DZ2" s="1574"/>
      <c r="EA2" s="1574"/>
      <c r="EB2" s="1629"/>
      <c r="EC2" s="1574"/>
      <c r="ED2" s="1574"/>
      <c r="EE2" s="1574"/>
      <c r="EF2" s="1574"/>
      <c r="EG2" s="1574"/>
      <c r="EH2" s="1574"/>
      <c r="EI2" s="1574"/>
      <c r="EJ2" s="1574"/>
      <c r="EK2" s="1574"/>
      <c r="EL2" s="1629"/>
      <c r="EM2" s="1574"/>
      <c r="EN2" s="1574"/>
      <c r="EO2" s="1574"/>
      <c r="EP2" s="1574"/>
      <c r="EQ2" s="1574"/>
      <c r="ER2" s="1574"/>
      <c r="ES2" s="1574"/>
      <c r="ET2" s="1574"/>
      <c r="EU2" s="1574"/>
      <c r="EV2" s="1629"/>
      <c r="EW2" s="1574"/>
      <c r="EX2" s="1574"/>
      <c r="EY2" s="1574"/>
      <c r="EZ2" s="1574"/>
      <c r="FA2" s="1574"/>
      <c r="FB2" s="1574"/>
      <c r="FC2" s="1574"/>
      <c r="FD2" s="1574"/>
      <c r="FE2" s="1574"/>
      <c r="FF2" s="1629"/>
      <c r="FG2" s="1574"/>
      <c r="FH2" s="1574"/>
      <c r="FI2" s="1574"/>
      <c r="FJ2" s="1574"/>
      <c r="FK2" s="1574"/>
      <c r="FL2" s="1574"/>
      <c r="FM2" s="1574"/>
      <c r="FN2" s="1574"/>
      <c r="FO2" s="1574"/>
      <c r="FP2" s="1629"/>
      <c r="FQ2" s="1574"/>
      <c r="FR2" s="1574"/>
      <c r="FS2" s="1574"/>
      <c r="FT2" s="1574"/>
      <c r="FU2" s="1574"/>
      <c r="FV2" s="1574"/>
      <c r="FW2" s="1574"/>
      <c r="FX2" s="1574"/>
      <c r="FY2" s="1574"/>
      <c r="FZ2" s="1629"/>
      <c r="GA2" s="1574"/>
      <c r="GB2" s="1574"/>
      <c r="GC2" s="1574"/>
      <c r="GD2" s="1574"/>
      <c r="GE2" s="1574"/>
      <c r="GF2" s="1574"/>
      <c r="GG2" s="1574"/>
      <c r="GH2" s="1574"/>
      <c r="GI2" s="1574"/>
      <c r="GJ2" s="1629"/>
      <c r="GK2" s="1574"/>
      <c r="GL2" s="1574"/>
      <c r="GM2" s="1574"/>
      <c r="GN2" s="1574"/>
      <c r="GO2" s="1574"/>
      <c r="GP2" s="1574"/>
      <c r="GQ2" s="1574"/>
      <c r="GR2" s="1574"/>
      <c r="GS2" s="1574"/>
      <c r="GT2" s="1629"/>
      <c r="GU2" s="1574"/>
      <c r="GV2" s="1574"/>
      <c r="GW2" s="1574"/>
      <c r="GX2" s="1574"/>
      <c r="GY2" s="1574"/>
      <c r="GZ2" s="1574"/>
      <c r="HA2" s="1574"/>
      <c r="HB2" s="1574"/>
      <c r="HC2" s="1574"/>
      <c r="HD2" s="1629"/>
      <c r="HE2" s="1574"/>
      <c r="HF2" s="1574"/>
      <c r="HG2" s="1574"/>
      <c r="HH2" s="1574"/>
      <c r="HI2" s="1574"/>
      <c r="HJ2" s="1574"/>
      <c r="HK2" s="1574"/>
      <c r="HL2" s="1574"/>
      <c r="HM2" s="1574"/>
      <c r="HN2" s="1574"/>
      <c r="HO2" s="1574"/>
      <c r="HP2" s="1574"/>
      <c r="HQ2" s="1574"/>
      <c r="HR2" s="1574"/>
      <c r="HS2" s="1574"/>
      <c r="HT2" s="1574"/>
      <c r="HU2" s="1574"/>
      <c r="HV2" s="1574"/>
      <c r="HW2" s="1574"/>
    </row>
    <row r="3" spans="1:231" ht="10.050000000000001" hidden="1" customHeight="1">
      <c r="B3" s="1630"/>
      <c r="C3" s="1631"/>
      <c r="D3" s="1631"/>
      <c r="E3" s="1631"/>
      <c r="F3" s="1631"/>
      <c r="G3" s="1631"/>
      <c r="H3" s="1631"/>
      <c r="I3" s="1575"/>
      <c r="J3" s="1575"/>
      <c r="K3" s="1575"/>
      <c r="L3" s="1630"/>
      <c r="M3" s="1631"/>
      <c r="N3" s="1631"/>
      <c r="O3" s="1631"/>
      <c r="P3" s="1631"/>
      <c r="Q3" s="1631"/>
      <c r="R3" s="1631"/>
      <c r="S3" s="1575"/>
      <c r="T3" s="1575"/>
      <c r="U3" s="1575"/>
      <c r="V3" s="1630"/>
      <c r="W3" s="1631"/>
      <c r="X3" s="1631"/>
      <c r="Y3" s="1631"/>
      <c r="Z3" s="1631"/>
      <c r="AA3" s="1631"/>
      <c r="AB3" s="1631"/>
      <c r="AC3" s="1575"/>
      <c r="AD3" s="1575"/>
      <c r="AE3" s="1575"/>
      <c r="AF3" s="1630"/>
      <c r="AG3" s="1631"/>
      <c r="AH3" s="1631"/>
      <c r="AI3" s="1631"/>
      <c r="AJ3" s="1631"/>
      <c r="AK3" s="1631"/>
      <c r="AL3" s="1631"/>
      <c r="AM3" s="1575"/>
      <c r="AN3" s="1575"/>
      <c r="AO3" s="1575"/>
      <c r="AP3" s="1630"/>
      <c r="AQ3" s="1631"/>
      <c r="AR3" s="1631"/>
      <c r="AS3" s="1631"/>
      <c r="AT3" s="1631"/>
      <c r="AU3" s="1631"/>
      <c r="AV3" s="1631"/>
      <c r="AW3" s="1575"/>
      <c r="AX3" s="1575"/>
      <c r="AY3" s="1575"/>
      <c r="AZ3" s="1630"/>
      <c r="BA3" s="1631"/>
      <c r="BB3" s="1631"/>
      <c r="BC3" s="1631"/>
      <c r="BD3" s="1631"/>
      <c r="BE3" s="1631"/>
      <c r="BF3" s="1631"/>
      <c r="BG3" s="1575"/>
      <c r="BH3" s="1575"/>
      <c r="BI3" s="1575"/>
      <c r="BJ3" s="1630"/>
      <c r="BK3" s="1631" t="s">
        <v>59</v>
      </c>
      <c r="BL3" s="1631" t="s">
        <v>61</v>
      </c>
      <c r="BM3" s="1631" t="s">
        <v>62</v>
      </c>
      <c r="BN3" s="1631" t="s">
        <v>63</v>
      </c>
      <c r="BO3" s="1631" t="s">
        <v>157</v>
      </c>
      <c r="BP3" s="1631" t="s">
        <v>218</v>
      </c>
      <c r="BQ3" s="1575" t="s">
        <v>1719</v>
      </c>
      <c r="BR3" s="1575" t="s">
        <v>1870</v>
      </c>
      <c r="BS3" s="1575" t="s">
        <v>1871</v>
      </c>
      <c r="BT3" s="1630"/>
      <c r="BU3" s="1631" t="s">
        <v>59</v>
      </c>
      <c r="BV3" s="1631" t="s">
        <v>61</v>
      </c>
      <c r="BW3" s="1631" t="s">
        <v>62</v>
      </c>
      <c r="BX3" s="1631" t="s">
        <v>63</v>
      </c>
      <c r="BY3" s="1631" t="s">
        <v>157</v>
      </c>
      <c r="BZ3" s="1631" t="s">
        <v>218</v>
      </c>
      <c r="CA3" s="1575" t="s">
        <v>1719</v>
      </c>
      <c r="CB3" s="1575" t="s">
        <v>1870</v>
      </c>
      <c r="CC3" s="1575" t="s">
        <v>1871</v>
      </c>
      <c r="CD3" s="1630"/>
      <c r="CE3" s="1631" t="s">
        <v>59</v>
      </c>
      <c r="CF3" s="1631" t="s">
        <v>61</v>
      </c>
      <c r="CG3" s="1631" t="s">
        <v>62</v>
      </c>
      <c r="CH3" s="1631" t="s">
        <v>63</v>
      </c>
      <c r="CI3" s="1631" t="s">
        <v>157</v>
      </c>
      <c r="CJ3" s="1631" t="s">
        <v>218</v>
      </c>
      <c r="CK3" s="1575" t="s">
        <v>1719</v>
      </c>
      <c r="CL3" s="1575" t="s">
        <v>1870</v>
      </c>
      <c r="CM3" s="1575" t="s">
        <v>1871</v>
      </c>
      <c r="CN3" s="1630"/>
      <c r="CO3" s="1631" t="s">
        <v>59</v>
      </c>
      <c r="CP3" s="1631" t="s">
        <v>61</v>
      </c>
      <c r="CQ3" s="1631" t="s">
        <v>62</v>
      </c>
      <c r="CR3" s="1631" t="s">
        <v>63</v>
      </c>
      <c r="CS3" s="1631" t="s">
        <v>157</v>
      </c>
      <c r="CT3" s="1631" t="s">
        <v>218</v>
      </c>
      <c r="CU3" s="1575" t="s">
        <v>1719</v>
      </c>
      <c r="CV3" s="1575" t="s">
        <v>1870</v>
      </c>
      <c r="CW3" s="1575" t="s">
        <v>1871</v>
      </c>
      <c r="CX3" s="1630"/>
      <c r="CY3" s="1631" t="s">
        <v>59</v>
      </c>
      <c r="CZ3" s="1631" t="s">
        <v>61</v>
      </c>
      <c r="DA3" s="1631" t="s">
        <v>62</v>
      </c>
      <c r="DB3" s="1631" t="s">
        <v>63</v>
      </c>
      <c r="DC3" s="1631" t="s">
        <v>157</v>
      </c>
      <c r="DD3" s="1631" t="s">
        <v>218</v>
      </c>
      <c r="DE3" s="1575" t="s">
        <v>1719</v>
      </c>
      <c r="DF3" s="1575" t="s">
        <v>1870</v>
      </c>
      <c r="DG3" s="1575" t="s">
        <v>1871</v>
      </c>
      <c r="DH3" s="1630"/>
      <c r="DI3" s="1631" t="s">
        <v>59</v>
      </c>
      <c r="DJ3" s="1631" t="s">
        <v>61</v>
      </c>
      <c r="DK3" s="1631" t="s">
        <v>62</v>
      </c>
      <c r="DL3" s="1631" t="s">
        <v>63</v>
      </c>
      <c r="DM3" s="1631" t="s">
        <v>157</v>
      </c>
      <c r="DN3" s="1631" t="s">
        <v>218</v>
      </c>
      <c r="DO3" s="1575" t="s">
        <v>1719</v>
      </c>
      <c r="DP3" s="1575" t="s">
        <v>1870</v>
      </c>
      <c r="DQ3" s="1575" t="s">
        <v>1871</v>
      </c>
      <c r="DR3" s="1630"/>
      <c r="DS3" s="1631" t="s">
        <v>59</v>
      </c>
      <c r="DT3" s="1631" t="s">
        <v>61</v>
      </c>
      <c r="DU3" s="1631" t="s">
        <v>62</v>
      </c>
      <c r="DV3" s="1631" t="s">
        <v>63</v>
      </c>
      <c r="DW3" s="1631" t="s">
        <v>157</v>
      </c>
      <c r="DX3" s="1631" t="s">
        <v>218</v>
      </c>
      <c r="DY3" s="1575" t="s">
        <v>1719</v>
      </c>
      <c r="DZ3" s="1575" t="s">
        <v>1870</v>
      </c>
      <c r="EA3" s="1575" t="s">
        <v>1871</v>
      </c>
      <c r="EB3" s="1630"/>
      <c r="EC3" s="1631" t="s">
        <v>59</v>
      </c>
      <c r="ED3" s="1631" t="s">
        <v>61</v>
      </c>
      <c r="EE3" s="1631" t="s">
        <v>62</v>
      </c>
      <c r="EF3" s="1631" t="s">
        <v>63</v>
      </c>
      <c r="EG3" s="1631" t="s">
        <v>157</v>
      </c>
      <c r="EH3" s="1631" t="s">
        <v>218</v>
      </c>
      <c r="EI3" s="1575" t="s">
        <v>1719</v>
      </c>
      <c r="EJ3" s="1575" t="s">
        <v>1870</v>
      </c>
      <c r="EK3" s="1575" t="s">
        <v>1871</v>
      </c>
      <c r="EL3" s="1630"/>
      <c r="EM3" s="1631" t="s">
        <v>59</v>
      </c>
      <c r="EN3" s="1631" t="s">
        <v>61</v>
      </c>
      <c r="EO3" s="1631" t="s">
        <v>62</v>
      </c>
      <c r="EP3" s="1631" t="s">
        <v>63</v>
      </c>
      <c r="EQ3" s="1631" t="s">
        <v>157</v>
      </c>
      <c r="ER3" s="1631" t="s">
        <v>218</v>
      </c>
      <c r="ES3" s="1575" t="s">
        <v>1719</v>
      </c>
      <c r="ET3" s="1575" t="s">
        <v>1870</v>
      </c>
      <c r="EU3" s="1575" t="s">
        <v>1871</v>
      </c>
      <c r="EV3" s="1630"/>
      <c r="EW3" s="1631" t="s">
        <v>59</v>
      </c>
      <c r="EX3" s="1631" t="s">
        <v>61</v>
      </c>
      <c r="EY3" s="1631" t="s">
        <v>62</v>
      </c>
      <c r="EZ3" s="1631" t="s">
        <v>63</v>
      </c>
      <c r="FA3" s="1631" t="s">
        <v>157</v>
      </c>
      <c r="FB3" s="1631" t="s">
        <v>218</v>
      </c>
      <c r="FC3" s="1575" t="s">
        <v>1719</v>
      </c>
      <c r="FD3" s="1575" t="s">
        <v>1870</v>
      </c>
      <c r="FE3" s="1575" t="s">
        <v>1871</v>
      </c>
      <c r="FF3" s="1630"/>
      <c r="FG3" s="1631" t="s">
        <v>59</v>
      </c>
      <c r="FH3" s="1631" t="s">
        <v>61</v>
      </c>
      <c r="FI3" s="1631" t="s">
        <v>62</v>
      </c>
      <c r="FJ3" s="1631" t="s">
        <v>63</v>
      </c>
      <c r="FK3" s="1631" t="s">
        <v>157</v>
      </c>
      <c r="FL3" s="1631" t="s">
        <v>218</v>
      </c>
      <c r="FM3" s="1575" t="s">
        <v>1719</v>
      </c>
      <c r="FN3" s="1575" t="s">
        <v>1870</v>
      </c>
      <c r="FO3" s="1575" t="s">
        <v>1871</v>
      </c>
      <c r="FP3" s="1630"/>
      <c r="FQ3" s="1631" t="s">
        <v>59</v>
      </c>
      <c r="FR3" s="1631" t="s">
        <v>61</v>
      </c>
      <c r="FS3" s="1631" t="s">
        <v>62</v>
      </c>
      <c r="FT3" s="1631" t="s">
        <v>63</v>
      </c>
      <c r="FU3" s="1631" t="s">
        <v>157</v>
      </c>
      <c r="FV3" s="1631" t="s">
        <v>218</v>
      </c>
      <c r="FW3" s="1575" t="s">
        <v>1719</v>
      </c>
      <c r="FX3" s="1575" t="s">
        <v>1870</v>
      </c>
      <c r="FY3" s="1575" t="s">
        <v>1871</v>
      </c>
      <c r="FZ3" s="1630"/>
      <c r="GA3" s="1631" t="s">
        <v>59</v>
      </c>
      <c r="GB3" s="1631" t="s">
        <v>61</v>
      </c>
      <c r="GC3" s="1631" t="s">
        <v>62</v>
      </c>
      <c r="GD3" s="1631" t="s">
        <v>63</v>
      </c>
      <c r="GE3" s="1631" t="s">
        <v>157</v>
      </c>
      <c r="GF3" s="1631" t="s">
        <v>218</v>
      </c>
      <c r="GG3" s="1575" t="s">
        <v>1719</v>
      </c>
      <c r="GH3" s="1575" t="s">
        <v>1870</v>
      </c>
      <c r="GI3" s="1575" t="s">
        <v>1871</v>
      </c>
      <c r="GJ3" s="1630"/>
      <c r="GK3" s="1631" t="s">
        <v>59</v>
      </c>
      <c r="GL3" s="1631" t="s">
        <v>61</v>
      </c>
      <c r="GM3" s="1631" t="s">
        <v>62</v>
      </c>
      <c r="GN3" s="1631" t="s">
        <v>63</v>
      </c>
      <c r="GO3" s="1631" t="s">
        <v>157</v>
      </c>
      <c r="GP3" s="1631" t="s">
        <v>218</v>
      </c>
      <c r="GQ3" s="1575" t="s">
        <v>1719</v>
      </c>
      <c r="GR3" s="1575" t="s">
        <v>1870</v>
      </c>
      <c r="GS3" s="1575" t="s">
        <v>1871</v>
      </c>
      <c r="GT3" s="1630"/>
      <c r="GU3" s="1631" t="s">
        <v>59</v>
      </c>
      <c r="GV3" s="1631" t="s">
        <v>61</v>
      </c>
      <c r="GW3" s="1631" t="s">
        <v>62</v>
      </c>
      <c r="GX3" s="1631" t="s">
        <v>63</v>
      </c>
      <c r="GY3" s="1631" t="s">
        <v>157</v>
      </c>
      <c r="GZ3" s="1631" t="s">
        <v>218</v>
      </c>
      <c r="HA3" s="1575" t="s">
        <v>1719</v>
      </c>
      <c r="HB3" s="1575" t="s">
        <v>1870</v>
      </c>
      <c r="HC3" s="1575" t="s">
        <v>1871</v>
      </c>
      <c r="HD3" s="1630"/>
      <c r="HE3" s="1631" t="s">
        <v>59</v>
      </c>
      <c r="HF3" s="1631" t="s">
        <v>61</v>
      </c>
      <c r="HG3" s="1631" t="s">
        <v>62</v>
      </c>
      <c r="HH3" s="1631" t="s">
        <v>63</v>
      </c>
      <c r="HI3" s="1631" t="s">
        <v>157</v>
      </c>
      <c r="HJ3" s="1631" t="s">
        <v>218</v>
      </c>
      <c r="HK3" s="1575" t="s">
        <v>1719</v>
      </c>
      <c r="HL3" s="1575" t="s">
        <v>1870</v>
      </c>
      <c r="HM3" s="1575" t="s">
        <v>1871</v>
      </c>
      <c r="HN3" s="1575"/>
      <c r="HO3" s="1631" t="s">
        <v>59</v>
      </c>
      <c r="HP3" s="1631" t="s">
        <v>61</v>
      </c>
      <c r="HQ3" s="1631" t="s">
        <v>62</v>
      </c>
      <c r="HR3" s="1631" t="s">
        <v>63</v>
      </c>
      <c r="HS3" s="1631" t="s">
        <v>157</v>
      </c>
      <c r="HT3" s="1631" t="s">
        <v>218</v>
      </c>
      <c r="HU3" s="1575" t="s">
        <v>1719</v>
      </c>
      <c r="HV3" s="1575" t="s">
        <v>1870</v>
      </c>
      <c r="HW3" s="1575" t="s">
        <v>1871</v>
      </c>
    </row>
    <row r="4" spans="1:231" ht="15.75" customHeight="1" thickBot="1">
      <c r="B4" s="1632" t="s">
        <v>65</v>
      </c>
      <c r="C4" s="1577"/>
      <c r="D4" s="1577"/>
      <c r="E4" s="1577"/>
      <c r="F4" s="1577"/>
      <c r="G4" s="1577"/>
      <c r="H4" s="1577"/>
      <c r="I4" s="1577"/>
      <c r="J4" s="1577"/>
      <c r="K4" s="1579" t="s">
        <v>3260</v>
      </c>
      <c r="M4" s="1577"/>
      <c r="N4" s="1577"/>
      <c r="O4" s="1577"/>
      <c r="P4" s="1577"/>
      <c r="Q4" s="1577"/>
      <c r="R4" s="1577"/>
      <c r="S4" s="1577"/>
      <c r="T4" s="1577"/>
      <c r="U4" s="1579" t="s">
        <v>3003</v>
      </c>
      <c r="W4" s="1577"/>
      <c r="X4" s="1577"/>
      <c r="Y4" s="1577"/>
      <c r="Z4" s="1577"/>
      <c r="AA4" s="1577"/>
      <c r="AB4" s="1577"/>
      <c r="AC4" s="1577"/>
      <c r="AD4" s="1577"/>
      <c r="AE4" s="1579" t="s">
        <v>2942</v>
      </c>
      <c r="AG4" s="1577"/>
      <c r="AH4" s="1577"/>
      <c r="AI4" s="1577"/>
      <c r="AJ4" s="1577"/>
      <c r="AK4" s="1577"/>
      <c r="AL4" s="1577"/>
      <c r="AM4" s="1577"/>
      <c r="AN4" s="1577"/>
      <c r="AO4" s="1579" t="s">
        <v>2924</v>
      </c>
      <c r="AQ4" s="1577"/>
      <c r="AR4" s="1577"/>
      <c r="AS4" s="1577"/>
      <c r="AT4" s="1577"/>
      <c r="AU4" s="1577"/>
      <c r="AV4" s="1577"/>
      <c r="AW4" s="1577"/>
      <c r="AX4" s="1577"/>
      <c r="AY4" s="1579" t="s">
        <v>2871</v>
      </c>
      <c r="BA4" s="1577"/>
      <c r="BB4" s="1577"/>
      <c r="BC4" s="1577"/>
      <c r="BD4" s="1577"/>
      <c r="BE4" s="1577"/>
      <c r="BF4" s="1577"/>
      <c r="BG4" s="1577"/>
      <c r="BH4" s="1577"/>
      <c r="BI4" s="1579" t="s">
        <v>2835</v>
      </c>
      <c r="BK4" s="1577"/>
      <c r="BL4" s="1577"/>
      <c r="BM4" s="1577"/>
      <c r="BN4" s="1577"/>
      <c r="BO4" s="1577"/>
      <c r="BP4" s="1577"/>
      <c r="BQ4" s="1577"/>
      <c r="BR4" s="1577"/>
      <c r="BS4" s="1579" t="s">
        <v>66</v>
      </c>
      <c r="BU4" s="1577"/>
      <c r="BV4" s="1577"/>
      <c r="BW4" s="1577"/>
      <c r="BX4" s="1577"/>
      <c r="BY4" s="1577"/>
      <c r="BZ4" s="1577"/>
      <c r="CA4" s="1577"/>
      <c r="CB4" s="1577"/>
      <c r="CC4" s="1579" t="s">
        <v>67</v>
      </c>
      <c r="CE4" s="1577"/>
      <c r="CF4" s="1577"/>
      <c r="CG4" s="1577"/>
      <c r="CH4" s="1577"/>
      <c r="CI4" s="1577"/>
      <c r="CJ4" s="1577"/>
      <c r="CK4" s="1577"/>
      <c r="CL4" s="1577"/>
      <c r="CM4" s="1579" t="s">
        <v>68</v>
      </c>
      <c r="CO4" s="1577"/>
      <c r="CP4" s="1577"/>
      <c r="CQ4" s="1577"/>
      <c r="CR4" s="1577"/>
      <c r="CS4" s="1577"/>
      <c r="CT4" s="1577"/>
      <c r="CU4" s="1577"/>
      <c r="CV4" s="1577"/>
      <c r="CW4" s="1579" t="s">
        <v>69</v>
      </c>
      <c r="CY4" s="1577"/>
      <c r="CZ4" s="1577"/>
      <c r="DA4" s="1577"/>
      <c r="DB4" s="1577"/>
      <c r="DC4" s="1577"/>
      <c r="DD4" s="1577"/>
      <c r="DE4" s="1577"/>
      <c r="DF4" s="1577"/>
      <c r="DG4" s="1579" t="s">
        <v>70</v>
      </c>
      <c r="DI4" s="1577"/>
      <c r="DJ4" s="1577"/>
      <c r="DK4" s="1577"/>
      <c r="DL4" s="1577"/>
      <c r="DM4" s="1577"/>
      <c r="DN4" s="1577"/>
      <c r="DO4" s="1577"/>
      <c r="DP4" s="1577"/>
      <c r="DQ4" s="1579" t="s">
        <v>71</v>
      </c>
      <c r="DS4" s="1577"/>
      <c r="DT4" s="1577"/>
      <c r="DU4" s="1577"/>
      <c r="DV4" s="1577"/>
      <c r="DW4" s="1577"/>
      <c r="DX4" s="1577"/>
      <c r="DY4" s="1577"/>
      <c r="DZ4" s="1577"/>
      <c r="EA4" s="1579" t="s">
        <v>72</v>
      </c>
      <c r="EC4" s="1577"/>
      <c r="ED4" s="1577"/>
      <c r="EE4" s="1577"/>
      <c r="EF4" s="1577"/>
      <c r="EG4" s="1577"/>
      <c r="EH4" s="1577"/>
      <c r="EI4" s="1577"/>
      <c r="EJ4" s="1577"/>
      <c r="EK4" s="1579" t="s">
        <v>73</v>
      </c>
      <c r="EM4" s="1577"/>
      <c r="EN4" s="1577"/>
      <c r="EO4" s="1577"/>
      <c r="EP4" s="1577"/>
      <c r="EQ4" s="1577"/>
      <c r="ER4" s="1577"/>
      <c r="ES4" s="1577"/>
      <c r="ET4" s="1577"/>
      <c r="EU4" s="1579" t="s">
        <v>74</v>
      </c>
      <c r="EW4" s="1577"/>
      <c r="EX4" s="1577"/>
      <c r="EY4" s="1577"/>
      <c r="EZ4" s="1577"/>
      <c r="FA4" s="1577"/>
      <c r="FB4" s="1577"/>
      <c r="FC4" s="1577"/>
      <c r="FD4" s="1577"/>
      <c r="FE4" s="1579" t="s">
        <v>75</v>
      </c>
      <c r="FG4" s="1577"/>
      <c r="FH4" s="1577"/>
      <c r="FI4" s="1577"/>
      <c r="FJ4" s="1577"/>
      <c r="FK4" s="1577"/>
      <c r="FL4" s="1577"/>
      <c r="FM4" s="1577"/>
      <c r="FN4" s="1577"/>
      <c r="FO4" s="1579" t="s">
        <v>76</v>
      </c>
      <c r="FQ4" s="1577"/>
      <c r="FR4" s="1577"/>
      <c r="FS4" s="1577"/>
      <c r="FT4" s="1577"/>
      <c r="FU4" s="1577"/>
      <c r="FV4" s="1577"/>
      <c r="FW4" s="1577"/>
      <c r="FX4" s="1577"/>
      <c r="FY4" s="1579" t="s">
        <v>77</v>
      </c>
      <c r="GA4" s="1577"/>
      <c r="GB4" s="1577"/>
      <c r="GC4" s="1577"/>
      <c r="GD4" s="1577"/>
      <c r="GE4" s="1577"/>
      <c r="GF4" s="1577"/>
      <c r="GG4" s="1577"/>
      <c r="GH4" s="1577"/>
      <c r="GI4" s="1579" t="s">
        <v>78</v>
      </c>
      <c r="GK4" s="1577"/>
      <c r="GL4" s="1577"/>
      <c r="GM4" s="1577"/>
      <c r="GN4" s="1577"/>
      <c r="GO4" s="1577"/>
      <c r="GP4" s="1577"/>
      <c r="GQ4" s="1577"/>
      <c r="GR4" s="1577"/>
      <c r="GS4" s="1579" t="s">
        <v>79</v>
      </c>
      <c r="GU4" s="1577"/>
      <c r="GV4" s="1577"/>
      <c r="GW4" s="1577"/>
      <c r="GX4" s="1577"/>
      <c r="GY4" s="1577"/>
      <c r="GZ4" s="1577"/>
      <c r="HA4" s="1577"/>
      <c r="HB4" s="1577"/>
      <c r="HC4" s="1579" t="s">
        <v>80</v>
      </c>
      <c r="HE4" s="1577"/>
      <c r="HF4" s="1577"/>
      <c r="HG4" s="1577"/>
      <c r="HH4" s="1577"/>
      <c r="HI4" s="1577"/>
      <c r="HJ4" s="1577"/>
      <c r="HK4" s="1577"/>
      <c r="HL4" s="1577"/>
      <c r="HM4" s="1579" t="s">
        <v>81</v>
      </c>
      <c r="HN4" s="1035"/>
      <c r="HO4" s="1577"/>
      <c r="HP4" s="1577"/>
      <c r="HQ4" s="1577"/>
      <c r="HR4" s="1577"/>
      <c r="HS4" s="1577"/>
      <c r="HT4" s="1577"/>
      <c r="HU4" s="1577"/>
      <c r="HV4" s="1577"/>
      <c r="HW4" s="1579" t="s">
        <v>82</v>
      </c>
    </row>
    <row r="5" spans="1:231" ht="35.25" customHeight="1">
      <c r="C5" s="2548" t="s">
        <v>1872</v>
      </c>
      <c r="D5" s="2548"/>
      <c r="E5" s="2548"/>
      <c r="F5" s="2548" t="s">
        <v>1873</v>
      </c>
      <c r="G5" s="2548"/>
      <c r="H5" s="2548"/>
      <c r="I5" s="2548" t="s">
        <v>1874</v>
      </c>
      <c r="J5" s="2548"/>
      <c r="K5" s="2548"/>
      <c r="M5" s="2548" t="s">
        <v>1872</v>
      </c>
      <c r="N5" s="2548"/>
      <c r="O5" s="2548"/>
      <c r="P5" s="2548" t="s">
        <v>1873</v>
      </c>
      <c r="Q5" s="2548"/>
      <c r="R5" s="2548"/>
      <c r="S5" s="2548" t="s">
        <v>1874</v>
      </c>
      <c r="T5" s="2548"/>
      <c r="U5" s="2548"/>
      <c r="W5" s="2548" t="s">
        <v>1872</v>
      </c>
      <c r="X5" s="2548"/>
      <c r="Y5" s="2548"/>
      <c r="Z5" s="2548" t="s">
        <v>1873</v>
      </c>
      <c r="AA5" s="2548"/>
      <c r="AB5" s="2548"/>
      <c r="AC5" s="2548" t="s">
        <v>1874</v>
      </c>
      <c r="AD5" s="2548"/>
      <c r="AE5" s="2548"/>
      <c r="AG5" s="2548" t="s">
        <v>1872</v>
      </c>
      <c r="AH5" s="2548"/>
      <c r="AI5" s="2548"/>
      <c r="AJ5" s="2548" t="s">
        <v>1873</v>
      </c>
      <c r="AK5" s="2548"/>
      <c r="AL5" s="2548"/>
      <c r="AM5" s="2548" t="s">
        <v>1874</v>
      </c>
      <c r="AN5" s="2548"/>
      <c r="AO5" s="2548"/>
      <c r="AQ5" s="2548" t="s">
        <v>1872</v>
      </c>
      <c r="AR5" s="2548"/>
      <c r="AS5" s="2548"/>
      <c r="AT5" s="2548" t="s">
        <v>1873</v>
      </c>
      <c r="AU5" s="2548"/>
      <c r="AV5" s="2548"/>
      <c r="AW5" s="2548" t="s">
        <v>1874</v>
      </c>
      <c r="AX5" s="2548"/>
      <c r="AY5" s="2548"/>
      <c r="BA5" s="2548" t="s">
        <v>1872</v>
      </c>
      <c r="BB5" s="2548"/>
      <c r="BC5" s="2548"/>
      <c r="BD5" s="2548" t="s">
        <v>1873</v>
      </c>
      <c r="BE5" s="2548"/>
      <c r="BF5" s="2548"/>
      <c r="BG5" s="2548" t="s">
        <v>1874</v>
      </c>
      <c r="BH5" s="2548"/>
      <c r="BI5" s="2548"/>
      <c r="BK5" s="2548" t="s">
        <v>1872</v>
      </c>
      <c r="BL5" s="2548"/>
      <c r="BM5" s="2548"/>
      <c r="BN5" s="2548" t="s">
        <v>1873</v>
      </c>
      <c r="BO5" s="2548"/>
      <c r="BP5" s="2548"/>
      <c r="BQ5" s="2548" t="s">
        <v>1874</v>
      </c>
      <c r="BR5" s="2548"/>
      <c r="BS5" s="2548"/>
      <c r="BU5" s="2548" t="s">
        <v>1872</v>
      </c>
      <c r="BV5" s="2548"/>
      <c r="BW5" s="2548"/>
      <c r="BX5" s="2548" t="s">
        <v>1873</v>
      </c>
      <c r="BY5" s="2548"/>
      <c r="BZ5" s="2548"/>
      <c r="CA5" s="2548" t="s">
        <v>1874</v>
      </c>
      <c r="CB5" s="2548"/>
      <c r="CC5" s="2548"/>
      <c r="CE5" s="2548" t="s">
        <v>1872</v>
      </c>
      <c r="CF5" s="2548"/>
      <c r="CG5" s="2548"/>
      <c r="CH5" s="2548" t="s">
        <v>1873</v>
      </c>
      <c r="CI5" s="2548"/>
      <c r="CJ5" s="2548"/>
      <c r="CK5" s="2548" t="s">
        <v>1874</v>
      </c>
      <c r="CL5" s="2548"/>
      <c r="CM5" s="2548"/>
      <c r="CO5" s="2548" t="s">
        <v>1872</v>
      </c>
      <c r="CP5" s="2548"/>
      <c r="CQ5" s="2548"/>
      <c r="CR5" s="2548" t="s">
        <v>1873</v>
      </c>
      <c r="CS5" s="2548"/>
      <c r="CT5" s="2548"/>
      <c r="CU5" s="2548" t="s">
        <v>1874</v>
      </c>
      <c r="CV5" s="2548"/>
      <c r="CW5" s="2548"/>
      <c r="CY5" s="2548" t="s">
        <v>1872</v>
      </c>
      <c r="CZ5" s="2548"/>
      <c r="DA5" s="2548"/>
      <c r="DB5" s="2548" t="s">
        <v>1873</v>
      </c>
      <c r="DC5" s="2548"/>
      <c r="DD5" s="2548"/>
      <c r="DE5" s="2548" t="s">
        <v>1874</v>
      </c>
      <c r="DF5" s="2548"/>
      <c r="DG5" s="2548"/>
      <c r="DI5" s="2548" t="s">
        <v>1872</v>
      </c>
      <c r="DJ5" s="2548"/>
      <c r="DK5" s="2548"/>
      <c r="DL5" s="2548" t="s">
        <v>1873</v>
      </c>
      <c r="DM5" s="2548"/>
      <c r="DN5" s="2548"/>
      <c r="DO5" s="2548" t="s">
        <v>1874</v>
      </c>
      <c r="DP5" s="2548"/>
      <c r="DQ5" s="2548"/>
      <c r="DS5" s="2548" t="s">
        <v>1872</v>
      </c>
      <c r="DT5" s="2548"/>
      <c r="DU5" s="2548"/>
      <c r="DV5" s="2548" t="s">
        <v>1873</v>
      </c>
      <c r="DW5" s="2548"/>
      <c r="DX5" s="2548"/>
      <c r="DY5" s="2548" t="s">
        <v>1874</v>
      </c>
      <c r="DZ5" s="2548"/>
      <c r="EA5" s="2548"/>
      <c r="EC5" s="2548" t="s">
        <v>1872</v>
      </c>
      <c r="ED5" s="2548"/>
      <c r="EE5" s="2548"/>
      <c r="EF5" s="2548" t="s">
        <v>1873</v>
      </c>
      <c r="EG5" s="2548"/>
      <c r="EH5" s="2548"/>
      <c r="EI5" s="2548" t="s">
        <v>1874</v>
      </c>
      <c r="EJ5" s="2548"/>
      <c r="EK5" s="2548"/>
      <c r="EM5" s="2548" t="s">
        <v>1872</v>
      </c>
      <c r="EN5" s="2548"/>
      <c r="EO5" s="2548"/>
      <c r="EP5" s="2548" t="s">
        <v>1873</v>
      </c>
      <c r="EQ5" s="2548"/>
      <c r="ER5" s="2548"/>
      <c r="ES5" s="2548" t="s">
        <v>1874</v>
      </c>
      <c r="ET5" s="2548"/>
      <c r="EU5" s="2548"/>
      <c r="EW5" s="2548" t="s">
        <v>1872</v>
      </c>
      <c r="EX5" s="2548"/>
      <c r="EY5" s="2548"/>
      <c r="EZ5" s="2548" t="s">
        <v>1873</v>
      </c>
      <c r="FA5" s="2548"/>
      <c r="FB5" s="2548"/>
      <c r="FC5" s="2548" t="s">
        <v>1874</v>
      </c>
      <c r="FD5" s="2548"/>
      <c r="FE5" s="2548"/>
      <c r="FG5" s="2548" t="s">
        <v>1872</v>
      </c>
      <c r="FH5" s="2548"/>
      <c r="FI5" s="2548"/>
      <c r="FJ5" s="2548" t="s">
        <v>1873</v>
      </c>
      <c r="FK5" s="2548"/>
      <c r="FL5" s="2548"/>
      <c r="FM5" s="2548" t="s">
        <v>1874</v>
      </c>
      <c r="FN5" s="2548"/>
      <c r="FO5" s="2548"/>
      <c r="FQ5" s="2548" t="s">
        <v>1872</v>
      </c>
      <c r="FR5" s="2548"/>
      <c r="FS5" s="2548"/>
      <c r="FT5" s="2548" t="s">
        <v>1873</v>
      </c>
      <c r="FU5" s="2548"/>
      <c r="FV5" s="2548"/>
      <c r="FW5" s="2548" t="s">
        <v>1874</v>
      </c>
      <c r="FX5" s="2548"/>
      <c r="FY5" s="2548"/>
      <c r="GA5" s="2548" t="s">
        <v>1872</v>
      </c>
      <c r="GB5" s="2548"/>
      <c r="GC5" s="2548"/>
      <c r="GD5" s="2548" t="s">
        <v>1873</v>
      </c>
      <c r="GE5" s="2548"/>
      <c r="GF5" s="2548"/>
      <c r="GG5" s="2548" t="s">
        <v>1874</v>
      </c>
      <c r="GH5" s="2548"/>
      <c r="GI5" s="2548"/>
      <c r="GK5" s="2548" t="s">
        <v>1872</v>
      </c>
      <c r="GL5" s="2548"/>
      <c r="GM5" s="2548"/>
      <c r="GN5" s="2548" t="s">
        <v>1873</v>
      </c>
      <c r="GO5" s="2548"/>
      <c r="GP5" s="2548"/>
      <c r="GQ5" s="2548" t="s">
        <v>1874</v>
      </c>
      <c r="GR5" s="2548"/>
      <c r="GS5" s="2548"/>
      <c r="GU5" s="2548" t="s">
        <v>1872</v>
      </c>
      <c r="GV5" s="2548"/>
      <c r="GW5" s="2548"/>
      <c r="GX5" s="2548" t="s">
        <v>1873</v>
      </c>
      <c r="GY5" s="2548"/>
      <c r="GZ5" s="2548"/>
      <c r="HA5" s="2548" t="s">
        <v>1874</v>
      </c>
      <c r="HB5" s="2548"/>
      <c r="HC5" s="2548"/>
      <c r="HE5" s="2548" t="s">
        <v>1872</v>
      </c>
      <c r="HF5" s="2548"/>
      <c r="HG5" s="2548"/>
      <c r="HH5" s="2548" t="s">
        <v>1873</v>
      </c>
      <c r="HI5" s="2548"/>
      <c r="HJ5" s="2548"/>
      <c r="HK5" s="2548" t="s">
        <v>1874</v>
      </c>
      <c r="HL5" s="2548"/>
      <c r="HM5" s="2548"/>
      <c r="HN5" s="1035"/>
      <c r="HO5" s="2548" t="s">
        <v>1872</v>
      </c>
      <c r="HP5" s="2548"/>
      <c r="HQ5" s="2548"/>
      <c r="HR5" s="2548" t="s">
        <v>1873</v>
      </c>
      <c r="HS5" s="2548"/>
      <c r="HT5" s="2548"/>
      <c r="HU5" s="2548" t="s">
        <v>1874</v>
      </c>
      <c r="HV5" s="2548"/>
      <c r="HW5" s="2548"/>
    </row>
    <row r="6" spans="1:231" ht="14.4" thickBot="1">
      <c r="B6" s="1560"/>
      <c r="C6" s="1633" t="s">
        <v>1875</v>
      </c>
      <c r="D6" s="1633" t="s">
        <v>1876</v>
      </c>
      <c r="E6" s="1633" t="s">
        <v>1877</v>
      </c>
      <c r="F6" s="1633" t="s">
        <v>1875</v>
      </c>
      <c r="G6" s="1633" t="s">
        <v>1876</v>
      </c>
      <c r="H6" s="1633" t="s">
        <v>1877</v>
      </c>
      <c r="I6" s="1633" t="s">
        <v>1875</v>
      </c>
      <c r="J6" s="1633" t="s">
        <v>1876</v>
      </c>
      <c r="K6" s="1634" t="s">
        <v>1877</v>
      </c>
      <c r="M6" s="1633" t="s">
        <v>1875</v>
      </c>
      <c r="N6" s="1633" t="s">
        <v>1876</v>
      </c>
      <c r="O6" s="1633" t="s">
        <v>1877</v>
      </c>
      <c r="P6" s="1633" t="s">
        <v>1875</v>
      </c>
      <c r="Q6" s="1633" t="s">
        <v>1876</v>
      </c>
      <c r="R6" s="1633" t="s">
        <v>1877</v>
      </c>
      <c r="S6" s="1633" t="s">
        <v>1875</v>
      </c>
      <c r="T6" s="1633" t="s">
        <v>1876</v>
      </c>
      <c r="U6" s="1634" t="s">
        <v>1877</v>
      </c>
      <c r="W6" s="1633" t="s">
        <v>1875</v>
      </c>
      <c r="X6" s="1633" t="s">
        <v>1876</v>
      </c>
      <c r="Y6" s="1633" t="s">
        <v>1877</v>
      </c>
      <c r="Z6" s="1633" t="s">
        <v>1875</v>
      </c>
      <c r="AA6" s="1633" t="s">
        <v>1876</v>
      </c>
      <c r="AB6" s="1633" t="s">
        <v>1877</v>
      </c>
      <c r="AC6" s="1633" t="s">
        <v>1875</v>
      </c>
      <c r="AD6" s="1633" t="s">
        <v>1876</v>
      </c>
      <c r="AE6" s="1634" t="s">
        <v>1877</v>
      </c>
      <c r="AG6" s="1633" t="s">
        <v>1875</v>
      </c>
      <c r="AH6" s="1633" t="s">
        <v>1876</v>
      </c>
      <c r="AI6" s="1633" t="s">
        <v>1877</v>
      </c>
      <c r="AJ6" s="1633" t="s">
        <v>1875</v>
      </c>
      <c r="AK6" s="1633" t="s">
        <v>1876</v>
      </c>
      <c r="AL6" s="1633" t="s">
        <v>1877</v>
      </c>
      <c r="AM6" s="1633" t="s">
        <v>1875</v>
      </c>
      <c r="AN6" s="1633" t="s">
        <v>1876</v>
      </c>
      <c r="AO6" s="1634" t="s">
        <v>1877</v>
      </c>
      <c r="AQ6" s="1633" t="s">
        <v>1875</v>
      </c>
      <c r="AR6" s="1633" t="s">
        <v>1876</v>
      </c>
      <c r="AS6" s="1633" t="s">
        <v>1877</v>
      </c>
      <c r="AT6" s="1633" t="s">
        <v>1875</v>
      </c>
      <c r="AU6" s="1633" t="s">
        <v>1876</v>
      </c>
      <c r="AV6" s="1633" t="s">
        <v>1877</v>
      </c>
      <c r="AW6" s="1633" t="s">
        <v>1875</v>
      </c>
      <c r="AX6" s="1633" t="s">
        <v>1876</v>
      </c>
      <c r="AY6" s="1634" t="s">
        <v>1877</v>
      </c>
      <c r="BA6" s="1633" t="s">
        <v>1875</v>
      </c>
      <c r="BB6" s="1633" t="s">
        <v>1876</v>
      </c>
      <c r="BC6" s="1633" t="s">
        <v>1877</v>
      </c>
      <c r="BD6" s="1633" t="s">
        <v>1875</v>
      </c>
      <c r="BE6" s="1633" t="s">
        <v>1876</v>
      </c>
      <c r="BF6" s="1633" t="s">
        <v>1877</v>
      </c>
      <c r="BG6" s="1633" t="s">
        <v>1875</v>
      </c>
      <c r="BH6" s="1633" t="s">
        <v>1876</v>
      </c>
      <c r="BI6" s="1634" t="s">
        <v>1877</v>
      </c>
      <c r="BK6" s="1633" t="s">
        <v>1875</v>
      </c>
      <c r="BL6" s="1633" t="s">
        <v>1876</v>
      </c>
      <c r="BM6" s="1633" t="s">
        <v>1877</v>
      </c>
      <c r="BN6" s="1633" t="s">
        <v>1875</v>
      </c>
      <c r="BO6" s="1633" t="s">
        <v>1876</v>
      </c>
      <c r="BP6" s="1633" t="s">
        <v>1877</v>
      </c>
      <c r="BQ6" s="1633" t="s">
        <v>1875</v>
      </c>
      <c r="BR6" s="1633" t="s">
        <v>1876</v>
      </c>
      <c r="BS6" s="1634" t="s">
        <v>1877</v>
      </c>
      <c r="BU6" s="1633" t="s">
        <v>1875</v>
      </c>
      <c r="BV6" s="1633" t="s">
        <v>1876</v>
      </c>
      <c r="BW6" s="1633" t="s">
        <v>1877</v>
      </c>
      <c r="BX6" s="1633" t="s">
        <v>1875</v>
      </c>
      <c r="BY6" s="1633" t="s">
        <v>1876</v>
      </c>
      <c r="BZ6" s="1633" t="s">
        <v>1877</v>
      </c>
      <c r="CA6" s="1633" t="s">
        <v>1875</v>
      </c>
      <c r="CB6" s="1633" t="s">
        <v>1876</v>
      </c>
      <c r="CC6" s="1634" t="s">
        <v>1877</v>
      </c>
      <c r="CE6" s="1633" t="s">
        <v>1875</v>
      </c>
      <c r="CF6" s="1633" t="s">
        <v>1876</v>
      </c>
      <c r="CG6" s="1633" t="s">
        <v>1877</v>
      </c>
      <c r="CH6" s="1633" t="s">
        <v>1875</v>
      </c>
      <c r="CI6" s="1633" t="s">
        <v>1876</v>
      </c>
      <c r="CJ6" s="1633" t="s">
        <v>1877</v>
      </c>
      <c r="CK6" s="1633" t="s">
        <v>1875</v>
      </c>
      <c r="CL6" s="1633" t="s">
        <v>1876</v>
      </c>
      <c r="CM6" s="1634" t="s">
        <v>1877</v>
      </c>
      <c r="CO6" s="1633" t="s">
        <v>1875</v>
      </c>
      <c r="CP6" s="1633" t="s">
        <v>1876</v>
      </c>
      <c r="CQ6" s="1633" t="s">
        <v>1877</v>
      </c>
      <c r="CR6" s="1633" t="s">
        <v>1875</v>
      </c>
      <c r="CS6" s="1633" t="s">
        <v>1876</v>
      </c>
      <c r="CT6" s="1633" t="s">
        <v>1877</v>
      </c>
      <c r="CU6" s="1633" t="s">
        <v>1875</v>
      </c>
      <c r="CV6" s="1633" t="s">
        <v>1876</v>
      </c>
      <c r="CW6" s="1634" t="s">
        <v>1877</v>
      </c>
      <c r="CY6" s="1633" t="s">
        <v>1875</v>
      </c>
      <c r="CZ6" s="1633" t="s">
        <v>1876</v>
      </c>
      <c r="DA6" s="1633" t="s">
        <v>1877</v>
      </c>
      <c r="DB6" s="1633" t="s">
        <v>1875</v>
      </c>
      <c r="DC6" s="1633" t="s">
        <v>1876</v>
      </c>
      <c r="DD6" s="1633" t="s">
        <v>1877</v>
      </c>
      <c r="DE6" s="1633" t="s">
        <v>1875</v>
      </c>
      <c r="DF6" s="1633" t="s">
        <v>1876</v>
      </c>
      <c r="DG6" s="1634" t="s">
        <v>1877</v>
      </c>
      <c r="DI6" s="1633" t="s">
        <v>1875</v>
      </c>
      <c r="DJ6" s="1633" t="s">
        <v>1876</v>
      </c>
      <c r="DK6" s="1633" t="s">
        <v>1877</v>
      </c>
      <c r="DL6" s="1633" t="s">
        <v>1875</v>
      </c>
      <c r="DM6" s="1633" t="s">
        <v>1876</v>
      </c>
      <c r="DN6" s="1633" t="s">
        <v>1877</v>
      </c>
      <c r="DO6" s="1633" t="s">
        <v>1875</v>
      </c>
      <c r="DP6" s="1633" t="s">
        <v>1876</v>
      </c>
      <c r="DQ6" s="1634" t="s">
        <v>1877</v>
      </c>
      <c r="DS6" s="1633" t="s">
        <v>1875</v>
      </c>
      <c r="DT6" s="1633" t="s">
        <v>1876</v>
      </c>
      <c r="DU6" s="1633" t="s">
        <v>1877</v>
      </c>
      <c r="DV6" s="1633" t="s">
        <v>1875</v>
      </c>
      <c r="DW6" s="1633" t="s">
        <v>1876</v>
      </c>
      <c r="DX6" s="1633" t="s">
        <v>1877</v>
      </c>
      <c r="DY6" s="1633" t="s">
        <v>1875</v>
      </c>
      <c r="DZ6" s="1633" t="s">
        <v>1876</v>
      </c>
      <c r="EA6" s="1634" t="s">
        <v>1877</v>
      </c>
      <c r="EC6" s="1633" t="s">
        <v>1875</v>
      </c>
      <c r="ED6" s="1633" t="s">
        <v>1876</v>
      </c>
      <c r="EE6" s="1633" t="s">
        <v>1877</v>
      </c>
      <c r="EF6" s="1633" t="s">
        <v>1875</v>
      </c>
      <c r="EG6" s="1633" t="s">
        <v>1876</v>
      </c>
      <c r="EH6" s="1633" t="s">
        <v>1877</v>
      </c>
      <c r="EI6" s="1633" t="s">
        <v>1875</v>
      </c>
      <c r="EJ6" s="1633" t="s">
        <v>1876</v>
      </c>
      <c r="EK6" s="1634" t="s">
        <v>1877</v>
      </c>
      <c r="EM6" s="1633" t="s">
        <v>1875</v>
      </c>
      <c r="EN6" s="1633" t="s">
        <v>1876</v>
      </c>
      <c r="EO6" s="1633" t="s">
        <v>1877</v>
      </c>
      <c r="EP6" s="1633" t="s">
        <v>1875</v>
      </c>
      <c r="EQ6" s="1633" t="s">
        <v>1876</v>
      </c>
      <c r="ER6" s="1633" t="s">
        <v>1877</v>
      </c>
      <c r="ES6" s="1633" t="s">
        <v>1875</v>
      </c>
      <c r="ET6" s="1633" t="s">
        <v>1876</v>
      </c>
      <c r="EU6" s="1634" t="s">
        <v>1877</v>
      </c>
      <c r="EW6" s="1633" t="s">
        <v>1875</v>
      </c>
      <c r="EX6" s="1633" t="s">
        <v>1876</v>
      </c>
      <c r="EY6" s="1633" t="s">
        <v>1877</v>
      </c>
      <c r="EZ6" s="1633" t="s">
        <v>1875</v>
      </c>
      <c r="FA6" s="1633" t="s">
        <v>1876</v>
      </c>
      <c r="FB6" s="1633" t="s">
        <v>1877</v>
      </c>
      <c r="FC6" s="1633" t="s">
        <v>1875</v>
      </c>
      <c r="FD6" s="1633" t="s">
        <v>1876</v>
      </c>
      <c r="FE6" s="1634" t="s">
        <v>1877</v>
      </c>
      <c r="FG6" s="1633" t="s">
        <v>1875</v>
      </c>
      <c r="FH6" s="1633" t="s">
        <v>1876</v>
      </c>
      <c r="FI6" s="1633" t="s">
        <v>1877</v>
      </c>
      <c r="FJ6" s="1633" t="s">
        <v>1875</v>
      </c>
      <c r="FK6" s="1633" t="s">
        <v>1876</v>
      </c>
      <c r="FL6" s="1633" t="s">
        <v>1877</v>
      </c>
      <c r="FM6" s="1633" t="s">
        <v>1875</v>
      </c>
      <c r="FN6" s="1633" t="s">
        <v>1876</v>
      </c>
      <c r="FO6" s="1634" t="s">
        <v>1877</v>
      </c>
      <c r="FQ6" s="1633" t="s">
        <v>1875</v>
      </c>
      <c r="FR6" s="1633" t="s">
        <v>1876</v>
      </c>
      <c r="FS6" s="1633" t="s">
        <v>1877</v>
      </c>
      <c r="FT6" s="1633" t="s">
        <v>1875</v>
      </c>
      <c r="FU6" s="1633" t="s">
        <v>1876</v>
      </c>
      <c r="FV6" s="1633" t="s">
        <v>1877</v>
      </c>
      <c r="FW6" s="1633" t="s">
        <v>1875</v>
      </c>
      <c r="FX6" s="1633" t="s">
        <v>1876</v>
      </c>
      <c r="FY6" s="1634" t="s">
        <v>1877</v>
      </c>
      <c r="GA6" s="1633" t="s">
        <v>1875</v>
      </c>
      <c r="GB6" s="1633" t="s">
        <v>1876</v>
      </c>
      <c r="GC6" s="1633" t="s">
        <v>1877</v>
      </c>
      <c r="GD6" s="1633" t="s">
        <v>1875</v>
      </c>
      <c r="GE6" s="1633" t="s">
        <v>1876</v>
      </c>
      <c r="GF6" s="1633" t="s">
        <v>1877</v>
      </c>
      <c r="GG6" s="1633" t="s">
        <v>1875</v>
      </c>
      <c r="GH6" s="1633" t="s">
        <v>1876</v>
      </c>
      <c r="GI6" s="1634" t="s">
        <v>1877</v>
      </c>
      <c r="GK6" s="1633" t="s">
        <v>1875</v>
      </c>
      <c r="GL6" s="1633" t="s">
        <v>1876</v>
      </c>
      <c r="GM6" s="1633" t="s">
        <v>1877</v>
      </c>
      <c r="GN6" s="1633" t="s">
        <v>1875</v>
      </c>
      <c r="GO6" s="1633" t="s">
        <v>1876</v>
      </c>
      <c r="GP6" s="1633" t="s">
        <v>1877</v>
      </c>
      <c r="GQ6" s="1633" t="s">
        <v>1875</v>
      </c>
      <c r="GR6" s="1633" t="s">
        <v>1876</v>
      </c>
      <c r="GS6" s="1634" t="s">
        <v>1877</v>
      </c>
      <c r="GU6" s="1633" t="s">
        <v>1875</v>
      </c>
      <c r="GV6" s="1633" t="s">
        <v>1876</v>
      </c>
      <c r="GW6" s="1633" t="s">
        <v>1877</v>
      </c>
      <c r="GX6" s="1633" t="s">
        <v>1875</v>
      </c>
      <c r="GY6" s="1633" t="s">
        <v>1876</v>
      </c>
      <c r="GZ6" s="1633" t="s">
        <v>1877</v>
      </c>
      <c r="HA6" s="1633" t="s">
        <v>1875</v>
      </c>
      <c r="HB6" s="1633" t="s">
        <v>1876</v>
      </c>
      <c r="HC6" s="1634" t="s">
        <v>1877</v>
      </c>
      <c r="HE6" s="1633" t="s">
        <v>1875</v>
      </c>
      <c r="HF6" s="1633" t="s">
        <v>1876</v>
      </c>
      <c r="HG6" s="1633" t="s">
        <v>1877</v>
      </c>
      <c r="HH6" s="1633" t="s">
        <v>1875</v>
      </c>
      <c r="HI6" s="1633" t="s">
        <v>1876</v>
      </c>
      <c r="HJ6" s="1633" t="s">
        <v>1877</v>
      </c>
      <c r="HK6" s="1633" t="s">
        <v>1875</v>
      </c>
      <c r="HL6" s="1633" t="s">
        <v>1876</v>
      </c>
      <c r="HM6" s="1634" t="s">
        <v>1877</v>
      </c>
      <c r="HN6" s="1035"/>
      <c r="HO6" s="1633" t="s">
        <v>1875</v>
      </c>
      <c r="HP6" s="1633" t="s">
        <v>1876</v>
      </c>
      <c r="HQ6" s="1633" t="s">
        <v>1877</v>
      </c>
      <c r="HR6" s="1633" t="s">
        <v>1875</v>
      </c>
      <c r="HS6" s="1633" t="s">
        <v>1876</v>
      </c>
      <c r="HT6" s="1633" t="s">
        <v>1877</v>
      </c>
      <c r="HU6" s="1633" t="s">
        <v>1875</v>
      </c>
      <c r="HV6" s="1633" t="s">
        <v>1876</v>
      </c>
      <c r="HW6" s="1634" t="s">
        <v>1877</v>
      </c>
    </row>
    <row r="7" spans="1:231" ht="14.4" thickBot="1">
      <c r="A7" s="1635">
        <v>1</v>
      </c>
      <c r="B7" s="1636" t="s">
        <v>1878</v>
      </c>
      <c r="C7" s="1637">
        <v>0</v>
      </c>
      <c r="D7" s="1637">
        <v>0</v>
      </c>
      <c r="E7" s="1637">
        <v>0</v>
      </c>
      <c r="F7" s="1637">
        <v>0</v>
      </c>
      <c r="G7" s="1637">
        <v>0</v>
      </c>
      <c r="H7" s="1637">
        <v>0</v>
      </c>
      <c r="I7" s="1637">
        <v>16488</v>
      </c>
      <c r="J7" s="1637">
        <v>0</v>
      </c>
      <c r="K7" s="1637">
        <v>16488</v>
      </c>
      <c r="L7" s="1035"/>
      <c r="M7" s="1637">
        <v>0</v>
      </c>
      <c r="N7" s="1637">
        <v>0</v>
      </c>
      <c r="O7" s="1637">
        <v>0</v>
      </c>
      <c r="P7" s="1637">
        <v>0</v>
      </c>
      <c r="Q7" s="1637">
        <v>0</v>
      </c>
      <c r="R7" s="1637">
        <v>0</v>
      </c>
      <c r="S7" s="1637">
        <v>16341</v>
      </c>
      <c r="T7" s="1637">
        <v>0</v>
      </c>
      <c r="U7" s="1637">
        <v>16341</v>
      </c>
      <c r="V7" s="1035"/>
      <c r="W7" s="1637">
        <v>0</v>
      </c>
      <c r="X7" s="1637">
        <v>0</v>
      </c>
      <c r="Y7" s="1637">
        <v>0</v>
      </c>
      <c r="Z7" s="1637">
        <v>0</v>
      </c>
      <c r="AA7" s="1637">
        <v>0</v>
      </c>
      <c r="AB7" s="1637">
        <v>0</v>
      </c>
      <c r="AC7" s="1637">
        <v>15774</v>
      </c>
      <c r="AD7" s="1637">
        <v>0</v>
      </c>
      <c r="AE7" s="1637">
        <v>15774</v>
      </c>
      <c r="AF7" s="1035"/>
      <c r="AG7" s="1637">
        <v>0</v>
      </c>
      <c r="AH7" s="1637">
        <v>0</v>
      </c>
      <c r="AI7" s="1637">
        <v>0</v>
      </c>
      <c r="AJ7" s="1637">
        <v>0</v>
      </c>
      <c r="AK7" s="1637">
        <v>0</v>
      </c>
      <c r="AL7" s="1637">
        <v>0</v>
      </c>
      <c r="AM7" s="1637">
        <v>14862</v>
      </c>
      <c r="AN7" s="1637">
        <v>0</v>
      </c>
      <c r="AO7" s="1637">
        <v>14862</v>
      </c>
      <c r="AP7" s="1035"/>
      <c r="AQ7" s="1637">
        <v>0</v>
      </c>
      <c r="AR7" s="1637">
        <v>0</v>
      </c>
      <c r="AS7" s="1637">
        <v>0</v>
      </c>
      <c r="AT7" s="1637">
        <v>0</v>
      </c>
      <c r="AU7" s="1637">
        <v>0</v>
      </c>
      <c r="AV7" s="1637">
        <v>0</v>
      </c>
      <c r="AW7" s="1637">
        <v>11754</v>
      </c>
      <c r="AX7" s="1637">
        <v>0</v>
      </c>
      <c r="AY7" s="1637">
        <v>11754</v>
      </c>
      <c r="AZ7" s="1035"/>
      <c r="BA7" s="1637">
        <v>0</v>
      </c>
      <c r="BB7" s="1637">
        <v>0</v>
      </c>
      <c r="BC7" s="1637">
        <v>0</v>
      </c>
      <c r="BD7" s="1637">
        <v>0</v>
      </c>
      <c r="BE7" s="1637">
        <v>0</v>
      </c>
      <c r="BF7" s="1637">
        <v>0</v>
      </c>
      <c r="BG7" s="1637">
        <v>12518</v>
      </c>
      <c r="BH7" s="1637">
        <v>0</v>
      </c>
      <c r="BI7" s="1637">
        <v>12518</v>
      </c>
      <c r="BJ7" s="1035"/>
      <c r="BK7" s="1637">
        <v>0</v>
      </c>
      <c r="BL7" s="1637">
        <v>0</v>
      </c>
      <c r="BM7" s="1637">
        <v>0</v>
      </c>
      <c r="BN7" s="1637">
        <v>0</v>
      </c>
      <c r="BO7" s="1637">
        <v>0</v>
      </c>
      <c r="BP7" s="1637">
        <v>0</v>
      </c>
      <c r="BQ7" s="1637">
        <v>12501</v>
      </c>
      <c r="BR7" s="1637">
        <v>0</v>
      </c>
      <c r="BS7" s="1637">
        <v>12501</v>
      </c>
      <c r="BT7" s="1035"/>
      <c r="BU7" s="1637">
        <v>0</v>
      </c>
      <c r="BV7" s="1637">
        <v>0</v>
      </c>
      <c r="BW7" s="1637">
        <v>0</v>
      </c>
      <c r="BX7" s="1637">
        <v>0</v>
      </c>
      <c r="BY7" s="1637">
        <v>0</v>
      </c>
      <c r="BZ7" s="1637">
        <v>0</v>
      </c>
      <c r="CA7" s="1637">
        <v>11394</v>
      </c>
      <c r="CB7" s="1637">
        <v>0</v>
      </c>
      <c r="CC7" s="1637">
        <v>11394</v>
      </c>
      <c r="CD7" s="1035"/>
      <c r="CE7" s="1637">
        <v>0</v>
      </c>
      <c r="CF7" s="1637">
        <v>0</v>
      </c>
      <c r="CG7" s="1637">
        <v>0</v>
      </c>
      <c r="CH7" s="1637">
        <v>0</v>
      </c>
      <c r="CI7" s="1637">
        <v>0</v>
      </c>
      <c r="CJ7" s="1637">
        <v>0</v>
      </c>
      <c r="CK7" s="1637">
        <v>11009</v>
      </c>
      <c r="CL7" s="1637">
        <v>0</v>
      </c>
      <c r="CM7" s="1637">
        <v>11009</v>
      </c>
      <c r="CN7" s="1035"/>
      <c r="CO7" s="1637">
        <v>0</v>
      </c>
      <c r="CP7" s="1637">
        <v>0</v>
      </c>
      <c r="CQ7" s="1637">
        <v>0</v>
      </c>
      <c r="CR7" s="1637">
        <v>0</v>
      </c>
      <c r="CS7" s="1637">
        <v>0</v>
      </c>
      <c r="CT7" s="1637">
        <v>0</v>
      </c>
      <c r="CU7" s="1637">
        <v>9762</v>
      </c>
      <c r="CV7" s="1637">
        <v>0</v>
      </c>
      <c r="CW7" s="1637">
        <v>9762</v>
      </c>
      <c r="CX7" s="1035"/>
      <c r="CY7" s="1637">
        <v>0</v>
      </c>
      <c r="CZ7" s="1637">
        <v>0</v>
      </c>
      <c r="DA7" s="1637">
        <v>0</v>
      </c>
      <c r="DB7" s="1637">
        <v>0</v>
      </c>
      <c r="DC7" s="1637">
        <v>0</v>
      </c>
      <c r="DD7" s="1637">
        <v>0</v>
      </c>
      <c r="DE7" s="1637">
        <v>9350</v>
      </c>
      <c r="DF7" s="1637">
        <v>0</v>
      </c>
      <c r="DG7" s="1637">
        <v>9350</v>
      </c>
      <c r="DH7" s="1035"/>
      <c r="DI7" s="1637">
        <v>0</v>
      </c>
      <c r="DJ7" s="1637">
        <v>0</v>
      </c>
      <c r="DK7" s="1637">
        <v>0</v>
      </c>
      <c r="DL7" s="1637">
        <v>0</v>
      </c>
      <c r="DM7" s="1637">
        <v>0</v>
      </c>
      <c r="DN7" s="1637">
        <v>0</v>
      </c>
      <c r="DO7" s="1637">
        <v>8235</v>
      </c>
      <c r="DP7" s="1637">
        <v>0</v>
      </c>
      <c r="DQ7" s="1637">
        <v>8235</v>
      </c>
      <c r="DR7" s="1035"/>
      <c r="DS7" s="1637">
        <v>0</v>
      </c>
      <c r="DT7" s="1637">
        <v>0</v>
      </c>
      <c r="DU7" s="1637">
        <v>0</v>
      </c>
      <c r="DV7" s="1637">
        <v>0</v>
      </c>
      <c r="DW7" s="1637">
        <v>0</v>
      </c>
      <c r="DX7" s="1637">
        <v>0</v>
      </c>
      <c r="DY7" s="1637">
        <v>7603</v>
      </c>
      <c r="DZ7" s="1637">
        <v>0</v>
      </c>
      <c r="EA7" s="1637">
        <v>7603</v>
      </c>
      <c r="EB7" s="1035"/>
      <c r="EC7" s="1637">
        <v>0</v>
      </c>
      <c r="ED7" s="1637">
        <v>0</v>
      </c>
      <c r="EE7" s="1637">
        <v>0</v>
      </c>
      <c r="EF7" s="1637">
        <v>0</v>
      </c>
      <c r="EG7" s="1637">
        <v>0</v>
      </c>
      <c r="EH7" s="1637">
        <v>0</v>
      </c>
      <c r="EI7" s="1637">
        <v>7915</v>
      </c>
      <c r="EJ7" s="1637">
        <v>0</v>
      </c>
      <c r="EK7" s="1637">
        <v>7915</v>
      </c>
      <c r="EL7" s="1035"/>
      <c r="EM7" s="1637">
        <v>0</v>
      </c>
      <c r="EN7" s="1637">
        <v>0</v>
      </c>
      <c r="EO7" s="1637">
        <v>0</v>
      </c>
      <c r="EP7" s="1637">
        <v>0</v>
      </c>
      <c r="EQ7" s="1637">
        <v>0</v>
      </c>
      <c r="ER7" s="1637">
        <v>0</v>
      </c>
      <c r="ES7" s="1637">
        <v>8418</v>
      </c>
      <c r="ET7" s="1637">
        <v>0</v>
      </c>
      <c r="EU7" s="1637">
        <v>8418</v>
      </c>
      <c r="EV7" s="1035"/>
      <c r="EW7" s="1637">
        <v>0</v>
      </c>
      <c r="EX7" s="1637">
        <v>0</v>
      </c>
      <c r="EY7" s="1637">
        <v>0</v>
      </c>
      <c r="EZ7" s="1637">
        <v>0</v>
      </c>
      <c r="FA7" s="1637">
        <v>0</v>
      </c>
      <c r="FB7" s="1637">
        <v>0</v>
      </c>
      <c r="FC7" s="1637">
        <v>7076</v>
      </c>
      <c r="FD7" s="1637">
        <v>0</v>
      </c>
      <c r="FE7" s="1637">
        <v>7076</v>
      </c>
      <c r="FF7" s="1035"/>
      <c r="FG7" s="1637">
        <v>0</v>
      </c>
      <c r="FH7" s="1637">
        <v>0</v>
      </c>
      <c r="FI7" s="1637">
        <v>0</v>
      </c>
      <c r="FJ7" s="1637">
        <v>0</v>
      </c>
      <c r="FK7" s="1637">
        <v>0</v>
      </c>
      <c r="FL7" s="1637">
        <v>0</v>
      </c>
      <c r="FM7" s="1637">
        <v>6313</v>
      </c>
      <c r="FN7" s="1637">
        <v>0</v>
      </c>
      <c r="FO7" s="1637">
        <v>6313</v>
      </c>
      <c r="FP7" s="1035"/>
      <c r="FQ7" s="1637">
        <v>0</v>
      </c>
      <c r="FR7" s="1637">
        <v>0</v>
      </c>
      <c r="FS7" s="1637">
        <v>0</v>
      </c>
      <c r="FT7" s="1637">
        <v>0</v>
      </c>
      <c r="FU7" s="1637">
        <v>0</v>
      </c>
      <c r="FV7" s="1637">
        <v>0</v>
      </c>
      <c r="FW7" s="1637">
        <v>5845</v>
      </c>
      <c r="FX7" s="1637">
        <v>0</v>
      </c>
      <c r="FY7" s="1637">
        <v>5845</v>
      </c>
      <c r="FZ7" s="1035"/>
      <c r="GA7" s="1637">
        <v>0</v>
      </c>
      <c r="GB7" s="1637">
        <v>0</v>
      </c>
      <c r="GC7" s="1637">
        <v>0</v>
      </c>
      <c r="GD7" s="1637">
        <v>0</v>
      </c>
      <c r="GE7" s="1637">
        <v>0</v>
      </c>
      <c r="GF7" s="1637">
        <v>0</v>
      </c>
      <c r="GG7" s="1637">
        <v>4199</v>
      </c>
      <c r="GH7" s="1637">
        <v>0</v>
      </c>
      <c r="GI7" s="1637">
        <v>4199</v>
      </c>
      <c r="GJ7" s="1035"/>
      <c r="GK7" s="1637">
        <v>0</v>
      </c>
      <c r="GL7" s="1637">
        <v>0</v>
      </c>
      <c r="GM7" s="1637">
        <v>0</v>
      </c>
      <c r="GN7" s="1637">
        <v>0</v>
      </c>
      <c r="GO7" s="1637">
        <v>0</v>
      </c>
      <c r="GP7" s="1637">
        <v>0</v>
      </c>
      <c r="GQ7" s="1637">
        <v>2922</v>
      </c>
      <c r="GR7" s="1637">
        <v>0</v>
      </c>
      <c r="GS7" s="1637">
        <v>2922</v>
      </c>
      <c r="GT7" s="1035"/>
      <c r="GU7" s="1637">
        <v>0</v>
      </c>
      <c r="GV7" s="1637">
        <v>0</v>
      </c>
      <c r="GW7" s="1637">
        <v>0</v>
      </c>
      <c r="GX7" s="1637">
        <v>0</v>
      </c>
      <c r="GY7" s="1637">
        <v>0</v>
      </c>
      <c r="GZ7" s="1637">
        <v>0</v>
      </c>
      <c r="HA7" s="1637">
        <v>2513</v>
      </c>
      <c r="HB7" s="1637">
        <v>0</v>
      </c>
      <c r="HC7" s="1637">
        <v>2513</v>
      </c>
      <c r="HD7" s="1035"/>
      <c r="HE7" s="1637" t="s">
        <v>1879</v>
      </c>
      <c r="HF7" s="1637" t="s">
        <v>1879</v>
      </c>
      <c r="HG7" s="1637" t="s">
        <v>1879</v>
      </c>
      <c r="HH7" s="1637" t="s">
        <v>1879</v>
      </c>
      <c r="HI7" s="1637" t="s">
        <v>1879</v>
      </c>
      <c r="HJ7" s="1637" t="s">
        <v>1879</v>
      </c>
      <c r="HK7" s="1637">
        <v>159</v>
      </c>
      <c r="HL7" s="1637" t="s">
        <v>1879</v>
      </c>
      <c r="HM7" s="1637">
        <v>159</v>
      </c>
      <c r="HN7" s="1035"/>
      <c r="HO7" s="1637">
        <v>0</v>
      </c>
      <c r="HP7" s="1637">
        <v>0</v>
      </c>
      <c r="HQ7" s="1637">
        <v>0</v>
      </c>
      <c r="HR7" s="1637">
        <v>0</v>
      </c>
      <c r="HS7" s="1637">
        <v>0</v>
      </c>
      <c r="HT7" s="1637">
        <v>0</v>
      </c>
      <c r="HU7" s="1637">
        <v>158</v>
      </c>
      <c r="HV7" s="1637">
        <v>0</v>
      </c>
      <c r="HW7" s="1637">
        <v>158</v>
      </c>
    </row>
    <row r="8" spans="1:231" ht="13.8">
      <c r="A8" s="1588">
        <v>2</v>
      </c>
      <c r="B8" s="1638" t="s">
        <v>1880</v>
      </c>
      <c r="C8" s="1342">
        <v>0</v>
      </c>
      <c r="D8" s="1342">
        <v>0</v>
      </c>
      <c r="E8" s="1342">
        <v>0</v>
      </c>
      <c r="F8" s="1342">
        <v>0</v>
      </c>
      <c r="G8" s="1342">
        <v>0</v>
      </c>
      <c r="H8" s="1342">
        <v>0</v>
      </c>
      <c r="I8" s="1342">
        <v>0</v>
      </c>
      <c r="J8" s="1342">
        <v>0</v>
      </c>
      <c r="K8" s="1342">
        <v>0</v>
      </c>
      <c r="L8" s="1035"/>
      <c r="M8" s="1342">
        <v>0</v>
      </c>
      <c r="N8" s="1342">
        <v>0</v>
      </c>
      <c r="O8" s="1342">
        <v>0</v>
      </c>
      <c r="P8" s="1342">
        <v>0</v>
      </c>
      <c r="Q8" s="1342">
        <v>0</v>
      </c>
      <c r="R8" s="1342">
        <v>0</v>
      </c>
      <c r="S8" s="1342">
        <v>0</v>
      </c>
      <c r="T8" s="1342">
        <v>0</v>
      </c>
      <c r="U8" s="1342">
        <v>0</v>
      </c>
      <c r="V8" s="1035"/>
      <c r="W8" s="1342">
        <v>0</v>
      </c>
      <c r="X8" s="1342">
        <v>0</v>
      </c>
      <c r="Y8" s="1342">
        <v>0</v>
      </c>
      <c r="Z8" s="1342">
        <v>0</v>
      </c>
      <c r="AA8" s="1342">
        <v>0</v>
      </c>
      <c r="AB8" s="1342">
        <v>0</v>
      </c>
      <c r="AC8" s="1342">
        <v>0</v>
      </c>
      <c r="AD8" s="1342">
        <v>0</v>
      </c>
      <c r="AE8" s="1342">
        <v>0</v>
      </c>
      <c r="AF8" s="1035"/>
      <c r="AG8" s="1342">
        <v>0</v>
      </c>
      <c r="AH8" s="1342">
        <v>0</v>
      </c>
      <c r="AI8" s="1342">
        <v>0</v>
      </c>
      <c r="AJ8" s="1342">
        <v>0</v>
      </c>
      <c r="AK8" s="1342">
        <v>0</v>
      </c>
      <c r="AL8" s="1342">
        <v>0</v>
      </c>
      <c r="AM8" s="1342">
        <v>0</v>
      </c>
      <c r="AN8" s="1342">
        <v>0</v>
      </c>
      <c r="AO8" s="1342">
        <v>0</v>
      </c>
      <c r="AP8" s="1035"/>
      <c r="AQ8" s="1342">
        <v>0</v>
      </c>
      <c r="AR8" s="1342">
        <v>0</v>
      </c>
      <c r="AS8" s="1342">
        <v>0</v>
      </c>
      <c r="AT8" s="1342">
        <v>0</v>
      </c>
      <c r="AU8" s="1342">
        <v>0</v>
      </c>
      <c r="AV8" s="1342">
        <v>0</v>
      </c>
      <c r="AW8" s="1342">
        <v>0</v>
      </c>
      <c r="AX8" s="1342">
        <v>0</v>
      </c>
      <c r="AY8" s="1342">
        <v>0</v>
      </c>
      <c r="AZ8" s="1035"/>
      <c r="BA8" s="1342">
        <v>0</v>
      </c>
      <c r="BB8" s="1342">
        <v>0</v>
      </c>
      <c r="BC8" s="1342">
        <v>0</v>
      </c>
      <c r="BD8" s="1342">
        <v>0</v>
      </c>
      <c r="BE8" s="1342">
        <v>0</v>
      </c>
      <c r="BF8" s="1342">
        <v>0</v>
      </c>
      <c r="BG8" s="1342">
        <v>0</v>
      </c>
      <c r="BH8" s="1342">
        <v>0</v>
      </c>
      <c r="BI8" s="1342">
        <v>0</v>
      </c>
      <c r="BJ8" s="1035"/>
      <c r="BK8" s="1639">
        <v>0</v>
      </c>
      <c r="BL8" s="1639">
        <v>0</v>
      </c>
      <c r="BM8" s="1639">
        <v>0</v>
      </c>
      <c r="BN8" s="1639">
        <v>0</v>
      </c>
      <c r="BO8" s="1639">
        <v>0</v>
      </c>
      <c r="BP8" s="1639">
        <v>0</v>
      </c>
      <c r="BQ8" s="1342">
        <v>0</v>
      </c>
      <c r="BR8" s="1342">
        <v>0</v>
      </c>
      <c r="BS8" s="1639">
        <v>0</v>
      </c>
      <c r="BT8" s="1035"/>
      <c r="BU8" s="1639">
        <v>0</v>
      </c>
      <c r="BV8" s="1639">
        <v>0</v>
      </c>
      <c r="BW8" s="1639">
        <v>0</v>
      </c>
      <c r="BX8" s="1639">
        <v>0</v>
      </c>
      <c r="BY8" s="1639">
        <v>0</v>
      </c>
      <c r="BZ8" s="1639">
        <v>0</v>
      </c>
      <c r="CA8" s="1342">
        <v>0</v>
      </c>
      <c r="CB8" s="1342">
        <v>0</v>
      </c>
      <c r="CC8" s="1639">
        <v>0</v>
      </c>
      <c r="CD8" s="1035"/>
      <c r="CE8" s="1639">
        <v>0</v>
      </c>
      <c r="CF8" s="1639">
        <v>0</v>
      </c>
      <c r="CG8" s="1639">
        <v>0</v>
      </c>
      <c r="CH8" s="1639">
        <v>0</v>
      </c>
      <c r="CI8" s="1639">
        <v>0</v>
      </c>
      <c r="CJ8" s="1639">
        <v>0</v>
      </c>
      <c r="CK8" s="1342">
        <v>0</v>
      </c>
      <c r="CL8" s="1342">
        <v>0</v>
      </c>
      <c r="CM8" s="1639">
        <v>0</v>
      </c>
      <c r="CN8" s="1035"/>
      <c r="CO8" s="1639">
        <v>0</v>
      </c>
      <c r="CP8" s="1639">
        <v>0</v>
      </c>
      <c r="CQ8" s="1639">
        <v>0</v>
      </c>
      <c r="CR8" s="1639">
        <v>0</v>
      </c>
      <c r="CS8" s="1639">
        <v>0</v>
      </c>
      <c r="CT8" s="1639">
        <v>0</v>
      </c>
      <c r="CU8" s="1342">
        <v>0</v>
      </c>
      <c r="CV8" s="1342">
        <v>0</v>
      </c>
      <c r="CW8" s="1639">
        <v>0</v>
      </c>
      <c r="CX8" s="1035"/>
      <c r="CY8" s="1639">
        <v>0</v>
      </c>
      <c r="CZ8" s="1639">
        <v>0</v>
      </c>
      <c r="DA8" s="1639">
        <v>0</v>
      </c>
      <c r="DB8" s="1639">
        <v>0</v>
      </c>
      <c r="DC8" s="1639">
        <v>0</v>
      </c>
      <c r="DD8" s="1639">
        <v>0</v>
      </c>
      <c r="DE8" s="1342">
        <v>0</v>
      </c>
      <c r="DF8" s="1342">
        <v>0</v>
      </c>
      <c r="DG8" s="1639">
        <v>0</v>
      </c>
      <c r="DH8" s="1035"/>
      <c r="DI8" s="1639">
        <v>0</v>
      </c>
      <c r="DJ8" s="1639">
        <v>0</v>
      </c>
      <c r="DK8" s="1639">
        <v>0</v>
      </c>
      <c r="DL8" s="1639">
        <v>0</v>
      </c>
      <c r="DM8" s="1639">
        <v>0</v>
      </c>
      <c r="DN8" s="1639">
        <v>0</v>
      </c>
      <c r="DO8" s="1342">
        <v>0</v>
      </c>
      <c r="DP8" s="1342">
        <v>0</v>
      </c>
      <c r="DQ8" s="1639">
        <v>0</v>
      </c>
      <c r="DR8" s="1035"/>
      <c r="DS8" s="1639">
        <v>0</v>
      </c>
      <c r="DT8" s="1639">
        <v>0</v>
      </c>
      <c r="DU8" s="1639">
        <v>0</v>
      </c>
      <c r="DV8" s="1639">
        <v>0</v>
      </c>
      <c r="DW8" s="1639">
        <v>0</v>
      </c>
      <c r="DX8" s="1639">
        <v>0</v>
      </c>
      <c r="DY8" s="1342">
        <v>0</v>
      </c>
      <c r="DZ8" s="1342">
        <v>0</v>
      </c>
      <c r="EA8" s="1639">
        <v>0</v>
      </c>
      <c r="EB8" s="1035"/>
      <c r="EC8" s="1639">
        <v>0</v>
      </c>
      <c r="ED8" s="1639">
        <v>0</v>
      </c>
      <c r="EE8" s="1639">
        <v>0</v>
      </c>
      <c r="EF8" s="1639">
        <v>0</v>
      </c>
      <c r="EG8" s="1639">
        <v>0</v>
      </c>
      <c r="EH8" s="1639">
        <v>0</v>
      </c>
      <c r="EI8" s="1342">
        <v>0</v>
      </c>
      <c r="EJ8" s="1342">
        <v>0</v>
      </c>
      <c r="EK8" s="1639">
        <v>0</v>
      </c>
      <c r="EL8" s="1035"/>
      <c r="EM8" s="1639">
        <v>0</v>
      </c>
      <c r="EN8" s="1639">
        <v>0</v>
      </c>
      <c r="EO8" s="1639">
        <v>0</v>
      </c>
      <c r="EP8" s="1639">
        <v>0</v>
      </c>
      <c r="EQ8" s="1639">
        <v>0</v>
      </c>
      <c r="ER8" s="1639">
        <v>0</v>
      </c>
      <c r="ES8" s="1342">
        <v>0</v>
      </c>
      <c r="ET8" s="1342">
        <v>0</v>
      </c>
      <c r="EU8" s="1639">
        <v>0</v>
      </c>
      <c r="EV8" s="1035"/>
      <c r="EW8" s="1639">
        <v>0</v>
      </c>
      <c r="EX8" s="1639">
        <v>0</v>
      </c>
      <c r="EY8" s="1639">
        <v>0</v>
      </c>
      <c r="EZ8" s="1639">
        <v>0</v>
      </c>
      <c r="FA8" s="1639">
        <v>0</v>
      </c>
      <c r="FB8" s="1639">
        <v>0</v>
      </c>
      <c r="FC8" s="1342">
        <v>0</v>
      </c>
      <c r="FD8" s="1342">
        <v>0</v>
      </c>
      <c r="FE8" s="1639">
        <v>0</v>
      </c>
      <c r="FF8" s="1035"/>
      <c r="FG8" s="1639">
        <v>0</v>
      </c>
      <c r="FH8" s="1639">
        <v>0</v>
      </c>
      <c r="FI8" s="1639">
        <v>0</v>
      </c>
      <c r="FJ8" s="1639">
        <v>0</v>
      </c>
      <c r="FK8" s="1639">
        <v>0</v>
      </c>
      <c r="FL8" s="1639">
        <v>0</v>
      </c>
      <c r="FM8" s="1342">
        <v>0</v>
      </c>
      <c r="FN8" s="1342">
        <v>0</v>
      </c>
      <c r="FO8" s="1639">
        <v>0</v>
      </c>
      <c r="FP8" s="1035"/>
      <c r="FQ8" s="1639">
        <v>0</v>
      </c>
      <c r="FR8" s="1639">
        <v>0</v>
      </c>
      <c r="FS8" s="1639">
        <v>0</v>
      </c>
      <c r="FT8" s="1639">
        <v>0</v>
      </c>
      <c r="FU8" s="1639">
        <v>0</v>
      </c>
      <c r="FV8" s="1639">
        <v>0</v>
      </c>
      <c r="FW8" s="1342">
        <v>0</v>
      </c>
      <c r="FX8" s="1342">
        <v>0</v>
      </c>
      <c r="FY8" s="1639">
        <v>0</v>
      </c>
      <c r="FZ8" s="1035"/>
      <c r="GA8" s="1639">
        <v>0</v>
      </c>
      <c r="GB8" s="1639">
        <v>0</v>
      </c>
      <c r="GC8" s="1639">
        <v>0</v>
      </c>
      <c r="GD8" s="1639">
        <v>0</v>
      </c>
      <c r="GE8" s="1639">
        <v>0</v>
      </c>
      <c r="GF8" s="1639">
        <v>0</v>
      </c>
      <c r="GG8" s="1342">
        <v>0</v>
      </c>
      <c r="GH8" s="1342">
        <v>0</v>
      </c>
      <c r="GI8" s="1639">
        <v>0</v>
      </c>
      <c r="GJ8" s="1035"/>
      <c r="GK8" s="1639">
        <v>0</v>
      </c>
      <c r="GL8" s="1639">
        <v>0</v>
      </c>
      <c r="GM8" s="1639">
        <v>0</v>
      </c>
      <c r="GN8" s="1639">
        <v>0</v>
      </c>
      <c r="GO8" s="1639">
        <v>0</v>
      </c>
      <c r="GP8" s="1639">
        <v>0</v>
      </c>
      <c r="GQ8" s="1342">
        <v>0</v>
      </c>
      <c r="GR8" s="1342">
        <v>0</v>
      </c>
      <c r="GS8" s="1639">
        <v>0</v>
      </c>
      <c r="GT8" s="1035"/>
      <c r="GU8" s="1639">
        <v>0</v>
      </c>
      <c r="GV8" s="1639">
        <v>0</v>
      </c>
      <c r="GW8" s="1639">
        <v>0</v>
      </c>
      <c r="GX8" s="1639">
        <v>0</v>
      </c>
      <c r="GY8" s="1639">
        <v>0</v>
      </c>
      <c r="GZ8" s="1639">
        <v>0</v>
      </c>
      <c r="HA8" s="1342">
        <v>0</v>
      </c>
      <c r="HB8" s="1342">
        <v>0</v>
      </c>
      <c r="HC8" s="1639">
        <v>0</v>
      </c>
      <c r="HD8" s="1035"/>
      <c r="HE8" s="1639" t="s">
        <v>1879</v>
      </c>
      <c r="HF8" s="1639" t="s">
        <v>1879</v>
      </c>
      <c r="HG8" s="1639" t="s">
        <v>1879</v>
      </c>
      <c r="HH8" s="1639" t="s">
        <v>1879</v>
      </c>
      <c r="HI8" s="1639" t="s">
        <v>1879</v>
      </c>
      <c r="HJ8" s="1639" t="s">
        <v>1879</v>
      </c>
      <c r="HK8" s="1342" t="s">
        <v>1879</v>
      </c>
      <c r="HL8" s="1342" t="s">
        <v>1879</v>
      </c>
      <c r="HM8" s="1639" t="s">
        <v>1879</v>
      </c>
      <c r="HN8" s="1035"/>
      <c r="HO8" s="1639">
        <v>0</v>
      </c>
      <c r="HP8" s="1639">
        <v>0</v>
      </c>
      <c r="HQ8" s="1639">
        <v>0</v>
      </c>
      <c r="HR8" s="1639">
        <v>0</v>
      </c>
      <c r="HS8" s="1639">
        <v>0</v>
      </c>
      <c r="HT8" s="1639">
        <v>0</v>
      </c>
      <c r="HU8" s="1342">
        <v>0</v>
      </c>
      <c r="HV8" s="1342">
        <v>0</v>
      </c>
      <c r="HW8" s="1639">
        <v>0</v>
      </c>
    </row>
    <row r="9" spans="1:231" ht="13.8">
      <c r="A9" s="1588">
        <v>3</v>
      </c>
      <c r="B9" s="1638" t="s">
        <v>1881</v>
      </c>
      <c r="C9" s="1342">
        <v>0</v>
      </c>
      <c r="D9" s="1342">
        <v>0</v>
      </c>
      <c r="E9" s="1342">
        <v>0</v>
      </c>
      <c r="F9" s="1342">
        <v>0</v>
      </c>
      <c r="G9" s="1342">
        <v>0</v>
      </c>
      <c r="H9" s="1342">
        <v>0</v>
      </c>
      <c r="I9" s="1342">
        <v>2843</v>
      </c>
      <c r="J9" s="1342">
        <v>0</v>
      </c>
      <c r="K9" s="1342">
        <v>2843</v>
      </c>
      <c r="L9" s="1035"/>
      <c r="M9" s="1342">
        <v>0</v>
      </c>
      <c r="N9" s="1342">
        <v>0</v>
      </c>
      <c r="O9" s="1342">
        <v>0</v>
      </c>
      <c r="P9" s="1342">
        <v>0</v>
      </c>
      <c r="Q9" s="1342">
        <v>0</v>
      </c>
      <c r="R9" s="1342">
        <v>0</v>
      </c>
      <c r="S9" s="1342">
        <v>2879</v>
      </c>
      <c r="T9" s="1342">
        <v>0</v>
      </c>
      <c r="U9" s="1342">
        <v>2879</v>
      </c>
      <c r="V9" s="1035"/>
      <c r="W9" s="1342">
        <v>0</v>
      </c>
      <c r="X9" s="1342">
        <v>0</v>
      </c>
      <c r="Y9" s="1342">
        <v>0</v>
      </c>
      <c r="Z9" s="1342">
        <v>0</v>
      </c>
      <c r="AA9" s="1342">
        <v>0</v>
      </c>
      <c r="AB9" s="1342">
        <v>0</v>
      </c>
      <c r="AC9" s="1342">
        <v>2936</v>
      </c>
      <c r="AD9" s="1342">
        <v>0</v>
      </c>
      <c r="AE9" s="1342">
        <v>2936</v>
      </c>
      <c r="AF9" s="1035"/>
      <c r="AG9" s="1342">
        <v>0</v>
      </c>
      <c r="AH9" s="1342">
        <v>0</v>
      </c>
      <c r="AI9" s="1342">
        <v>0</v>
      </c>
      <c r="AJ9" s="1342">
        <v>0</v>
      </c>
      <c r="AK9" s="1342">
        <v>0</v>
      </c>
      <c r="AL9" s="1342">
        <v>0</v>
      </c>
      <c r="AM9" s="1342">
        <v>3408</v>
      </c>
      <c r="AN9" s="1342">
        <v>0</v>
      </c>
      <c r="AO9" s="1342">
        <v>3408</v>
      </c>
      <c r="AP9" s="1035"/>
      <c r="AQ9" s="1342">
        <v>0</v>
      </c>
      <c r="AR9" s="1342">
        <v>0</v>
      </c>
      <c r="AS9" s="1342">
        <v>0</v>
      </c>
      <c r="AT9" s="1342">
        <v>0</v>
      </c>
      <c r="AU9" s="1342">
        <v>0</v>
      </c>
      <c r="AV9" s="1342">
        <v>0</v>
      </c>
      <c r="AW9" s="1342">
        <v>3911</v>
      </c>
      <c r="AX9" s="1342">
        <v>0</v>
      </c>
      <c r="AY9" s="1342">
        <v>3911</v>
      </c>
      <c r="AZ9" s="1035"/>
      <c r="BA9" s="1342">
        <v>0</v>
      </c>
      <c r="BB9" s="1342">
        <v>0</v>
      </c>
      <c r="BC9" s="1342">
        <v>0</v>
      </c>
      <c r="BD9" s="1342">
        <v>0</v>
      </c>
      <c r="BE9" s="1342">
        <v>0</v>
      </c>
      <c r="BF9" s="1342">
        <v>0</v>
      </c>
      <c r="BG9" s="1342">
        <v>3985</v>
      </c>
      <c r="BH9" s="1342">
        <v>0</v>
      </c>
      <c r="BI9" s="1342">
        <v>3985</v>
      </c>
      <c r="BJ9" s="1035"/>
      <c r="BK9" s="1639">
        <v>0</v>
      </c>
      <c r="BL9" s="1639">
        <v>0</v>
      </c>
      <c r="BM9" s="1639">
        <v>0</v>
      </c>
      <c r="BN9" s="1639">
        <v>0</v>
      </c>
      <c r="BO9" s="1639">
        <v>0</v>
      </c>
      <c r="BP9" s="1639">
        <v>0</v>
      </c>
      <c r="BQ9" s="1342">
        <v>4265</v>
      </c>
      <c r="BR9" s="1342">
        <v>0</v>
      </c>
      <c r="BS9" s="1342">
        <v>4265</v>
      </c>
      <c r="BT9" s="1035"/>
      <c r="BU9" s="1639">
        <v>0</v>
      </c>
      <c r="BV9" s="1639">
        <v>0</v>
      </c>
      <c r="BW9" s="1639">
        <v>0</v>
      </c>
      <c r="BX9" s="1639">
        <v>0</v>
      </c>
      <c r="BY9" s="1639">
        <v>0</v>
      </c>
      <c r="BZ9" s="1639">
        <v>0</v>
      </c>
      <c r="CA9" s="1342">
        <v>2959</v>
      </c>
      <c r="CB9" s="1342">
        <v>0</v>
      </c>
      <c r="CC9" s="1342">
        <v>2959</v>
      </c>
      <c r="CD9" s="1035"/>
      <c r="CE9" s="1639">
        <v>0</v>
      </c>
      <c r="CF9" s="1639">
        <v>0</v>
      </c>
      <c r="CG9" s="1639">
        <v>0</v>
      </c>
      <c r="CH9" s="1639">
        <v>0</v>
      </c>
      <c r="CI9" s="1639">
        <v>0</v>
      </c>
      <c r="CJ9" s="1639">
        <v>0</v>
      </c>
      <c r="CK9" s="1342">
        <v>3155</v>
      </c>
      <c r="CL9" s="1342">
        <v>0</v>
      </c>
      <c r="CM9" s="1342">
        <v>3155</v>
      </c>
      <c r="CN9" s="1035"/>
      <c r="CO9" s="1639">
        <v>0</v>
      </c>
      <c r="CP9" s="1639">
        <v>0</v>
      </c>
      <c r="CQ9" s="1639">
        <v>0</v>
      </c>
      <c r="CR9" s="1639">
        <v>0</v>
      </c>
      <c r="CS9" s="1639">
        <v>0</v>
      </c>
      <c r="CT9" s="1639">
        <v>0</v>
      </c>
      <c r="CU9" s="1342">
        <v>3467</v>
      </c>
      <c r="CV9" s="1342">
        <v>0</v>
      </c>
      <c r="CW9" s="1342">
        <v>3467</v>
      </c>
      <c r="CX9" s="1035"/>
      <c r="CY9" s="1639">
        <v>0</v>
      </c>
      <c r="CZ9" s="1639">
        <v>0</v>
      </c>
      <c r="DA9" s="1639">
        <v>0</v>
      </c>
      <c r="DB9" s="1639">
        <v>0</v>
      </c>
      <c r="DC9" s="1639">
        <v>0</v>
      </c>
      <c r="DD9" s="1639">
        <v>0</v>
      </c>
      <c r="DE9" s="1342">
        <v>3476</v>
      </c>
      <c r="DF9" s="1342">
        <v>0</v>
      </c>
      <c r="DG9" s="1342">
        <v>3476</v>
      </c>
      <c r="DH9" s="1035"/>
      <c r="DI9" s="1639">
        <v>0</v>
      </c>
      <c r="DJ9" s="1639">
        <v>0</v>
      </c>
      <c r="DK9" s="1639">
        <v>0</v>
      </c>
      <c r="DL9" s="1639">
        <v>0</v>
      </c>
      <c r="DM9" s="1639">
        <v>0</v>
      </c>
      <c r="DN9" s="1639">
        <v>0</v>
      </c>
      <c r="DO9" s="1342">
        <v>3143</v>
      </c>
      <c r="DP9" s="1342">
        <v>0</v>
      </c>
      <c r="DQ9" s="1342">
        <v>3143</v>
      </c>
      <c r="DR9" s="1035"/>
      <c r="DS9" s="1639">
        <v>0</v>
      </c>
      <c r="DT9" s="1639">
        <v>0</v>
      </c>
      <c r="DU9" s="1639">
        <v>0</v>
      </c>
      <c r="DV9" s="1639">
        <v>0</v>
      </c>
      <c r="DW9" s="1639">
        <v>0</v>
      </c>
      <c r="DX9" s="1639">
        <v>0</v>
      </c>
      <c r="DY9" s="1342">
        <v>3106</v>
      </c>
      <c r="DZ9" s="1342">
        <v>0</v>
      </c>
      <c r="EA9" s="1342">
        <v>3106</v>
      </c>
      <c r="EB9" s="1035"/>
      <c r="EC9" s="1639">
        <v>0</v>
      </c>
      <c r="ED9" s="1639">
        <v>0</v>
      </c>
      <c r="EE9" s="1639">
        <v>0</v>
      </c>
      <c r="EF9" s="1639">
        <v>0</v>
      </c>
      <c r="EG9" s="1639">
        <v>0</v>
      </c>
      <c r="EH9" s="1639">
        <v>0</v>
      </c>
      <c r="EI9" s="1342">
        <v>3076</v>
      </c>
      <c r="EJ9" s="1342">
        <v>0</v>
      </c>
      <c r="EK9" s="1342">
        <v>3076</v>
      </c>
      <c r="EL9" s="1035"/>
      <c r="EM9" s="1639">
        <v>0</v>
      </c>
      <c r="EN9" s="1639">
        <v>0</v>
      </c>
      <c r="EO9" s="1639">
        <v>0</v>
      </c>
      <c r="EP9" s="1639">
        <v>0</v>
      </c>
      <c r="EQ9" s="1639">
        <v>0</v>
      </c>
      <c r="ER9" s="1639">
        <v>0</v>
      </c>
      <c r="ES9" s="1342">
        <v>3277</v>
      </c>
      <c r="ET9" s="1342">
        <v>0</v>
      </c>
      <c r="EU9" s="1342">
        <v>3277</v>
      </c>
      <c r="EV9" s="1035"/>
      <c r="EW9" s="1639">
        <v>0</v>
      </c>
      <c r="EX9" s="1639">
        <v>0</v>
      </c>
      <c r="EY9" s="1639">
        <v>0</v>
      </c>
      <c r="EZ9" s="1639">
        <v>0</v>
      </c>
      <c r="FA9" s="1639">
        <v>0</v>
      </c>
      <c r="FB9" s="1639">
        <v>0</v>
      </c>
      <c r="FC9" s="1342">
        <v>2822</v>
      </c>
      <c r="FD9" s="1342">
        <v>0</v>
      </c>
      <c r="FE9" s="1342">
        <v>2822</v>
      </c>
      <c r="FF9" s="1035"/>
      <c r="FG9" s="1639">
        <v>0</v>
      </c>
      <c r="FH9" s="1639">
        <v>0</v>
      </c>
      <c r="FI9" s="1639">
        <v>0</v>
      </c>
      <c r="FJ9" s="1639">
        <v>0</v>
      </c>
      <c r="FK9" s="1639">
        <v>0</v>
      </c>
      <c r="FL9" s="1639">
        <v>0</v>
      </c>
      <c r="FM9" s="1342">
        <v>2553</v>
      </c>
      <c r="FN9" s="1342">
        <v>0</v>
      </c>
      <c r="FO9" s="1342">
        <v>2553</v>
      </c>
      <c r="FP9" s="1035"/>
      <c r="FQ9" s="1639">
        <v>0</v>
      </c>
      <c r="FR9" s="1639">
        <v>0</v>
      </c>
      <c r="FS9" s="1639">
        <v>0</v>
      </c>
      <c r="FT9" s="1639">
        <v>0</v>
      </c>
      <c r="FU9" s="1639">
        <v>0</v>
      </c>
      <c r="FV9" s="1639">
        <v>0</v>
      </c>
      <c r="FW9" s="1342">
        <v>2349</v>
      </c>
      <c r="FX9" s="1342">
        <v>0</v>
      </c>
      <c r="FY9" s="1342">
        <v>2349</v>
      </c>
      <c r="FZ9" s="1035"/>
      <c r="GA9" s="1639">
        <v>0</v>
      </c>
      <c r="GB9" s="1639">
        <v>0</v>
      </c>
      <c r="GC9" s="1639">
        <v>0</v>
      </c>
      <c r="GD9" s="1639">
        <v>0</v>
      </c>
      <c r="GE9" s="1639">
        <v>0</v>
      </c>
      <c r="GF9" s="1639">
        <v>0</v>
      </c>
      <c r="GG9" s="1342">
        <v>1465</v>
      </c>
      <c r="GH9" s="1342">
        <v>0</v>
      </c>
      <c r="GI9" s="1342">
        <v>1465</v>
      </c>
      <c r="GJ9" s="1035"/>
      <c r="GK9" s="1639">
        <v>0</v>
      </c>
      <c r="GL9" s="1639">
        <v>0</v>
      </c>
      <c r="GM9" s="1639">
        <v>0</v>
      </c>
      <c r="GN9" s="1639">
        <v>0</v>
      </c>
      <c r="GO9" s="1639">
        <v>0</v>
      </c>
      <c r="GP9" s="1639">
        <v>0</v>
      </c>
      <c r="GQ9" s="1342">
        <v>777</v>
      </c>
      <c r="GR9" s="1342">
        <v>0</v>
      </c>
      <c r="GS9" s="1342">
        <v>777</v>
      </c>
      <c r="GT9" s="1035"/>
      <c r="GU9" s="1639">
        <v>0</v>
      </c>
      <c r="GV9" s="1639">
        <v>0</v>
      </c>
      <c r="GW9" s="1639">
        <v>0</v>
      </c>
      <c r="GX9" s="1639">
        <v>0</v>
      </c>
      <c r="GY9" s="1639">
        <v>0</v>
      </c>
      <c r="GZ9" s="1639">
        <v>0</v>
      </c>
      <c r="HA9" s="1342">
        <v>458</v>
      </c>
      <c r="HB9" s="1342">
        <v>0</v>
      </c>
      <c r="HC9" s="1342">
        <v>458</v>
      </c>
      <c r="HD9" s="1035"/>
      <c r="HE9" s="1639" t="s">
        <v>1879</v>
      </c>
      <c r="HF9" s="1639" t="s">
        <v>1879</v>
      </c>
      <c r="HG9" s="1639" t="s">
        <v>1879</v>
      </c>
      <c r="HH9" s="1639" t="s">
        <v>1879</v>
      </c>
      <c r="HI9" s="1639" t="s">
        <v>1879</v>
      </c>
      <c r="HJ9" s="1639" t="s">
        <v>1879</v>
      </c>
      <c r="HK9" s="1342">
        <v>152</v>
      </c>
      <c r="HL9" s="1342" t="s">
        <v>1879</v>
      </c>
      <c r="HM9" s="1342">
        <v>152</v>
      </c>
      <c r="HN9" s="1035"/>
      <c r="HO9" s="1639">
        <v>0</v>
      </c>
      <c r="HP9" s="1639">
        <v>0</v>
      </c>
      <c r="HQ9" s="1639">
        <v>0</v>
      </c>
      <c r="HR9" s="1639">
        <v>0</v>
      </c>
      <c r="HS9" s="1639">
        <v>0</v>
      </c>
      <c r="HT9" s="1639">
        <v>0</v>
      </c>
      <c r="HU9" s="1342">
        <v>150</v>
      </c>
      <c r="HV9" s="1342">
        <v>0</v>
      </c>
      <c r="HW9" s="1342">
        <v>150</v>
      </c>
    </row>
    <row r="10" spans="1:231" ht="13.8">
      <c r="A10" s="1588">
        <v>4</v>
      </c>
      <c r="B10" s="1638" t="s">
        <v>1882</v>
      </c>
      <c r="C10" s="1342">
        <v>0</v>
      </c>
      <c r="D10" s="1342">
        <v>0</v>
      </c>
      <c r="E10" s="1342">
        <v>0</v>
      </c>
      <c r="F10" s="1342">
        <v>0</v>
      </c>
      <c r="G10" s="1342">
        <v>0</v>
      </c>
      <c r="H10" s="1342">
        <v>0</v>
      </c>
      <c r="I10" s="1342">
        <v>13645</v>
      </c>
      <c r="J10" s="1342">
        <v>0</v>
      </c>
      <c r="K10" s="1342">
        <v>13645</v>
      </c>
      <c r="L10" s="1035"/>
      <c r="M10" s="1342">
        <v>0</v>
      </c>
      <c r="N10" s="1342">
        <v>0</v>
      </c>
      <c r="O10" s="1342">
        <v>0</v>
      </c>
      <c r="P10" s="1342">
        <v>0</v>
      </c>
      <c r="Q10" s="1342">
        <v>0</v>
      </c>
      <c r="R10" s="1342">
        <v>0</v>
      </c>
      <c r="S10" s="1342">
        <v>13462</v>
      </c>
      <c r="T10" s="1342">
        <v>0</v>
      </c>
      <c r="U10" s="1342">
        <v>13462</v>
      </c>
      <c r="V10" s="1035"/>
      <c r="W10" s="1342">
        <v>0</v>
      </c>
      <c r="X10" s="1342">
        <v>0</v>
      </c>
      <c r="Y10" s="1342">
        <v>0</v>
      </c>
      <c r="Z10" s="1342">
        <v>0</v>
      </c>
      <c r="AA10" s="1342">
        <v>0</v>
      </c>
      <c r="AB10" s="1342">
        <v>0</v>
      </c>
      <c r="AC10" s="1342">
        <v>12838</v>
      </c>
      <c r="AD10" s="1342">
        <v>0</v>
      </c>
      <c r="AE10" s="1342">
        <v>12838</v>
      </c>
      <c r="AF10" s="1035"/>
      <c r="AG10" s="1342">
        <v>0</v>
      </c>
      <c r="AH10" s="1342">
        <v>0</v>
      </c>
      <c r="AI10" s="1342">
        <v>0</v>
      </c>
      <c r="AJ10" s="1342">
        <v>0</v>
      </c>
      <c r="AK10" s="1342">
        <v>0</v>
      </c>
      <c r="AL10" s="1342">
        <v>0</v>
      </c>
      <c r="AM10" s="1342">
        <v>11454</v>
      </c>
      <c r="AN10" s="1342">
        <v>0</v>
      </c>
      <c r="AO10" s="1342">
        <v>11454</v>
      </c>
      <c r="AP10" s="1035"/>
      <c r="AQ10" s="1342">
        <v>0</v>
      </c>
      <c r="AR10" s="1342">
        <v>0</v>
      </c>
      <c r="AS10" s="1342">
        <v>0</v>
      </c>
      <c r="AT10" s="1342">
        <v>0</v>
      </c>
      <c r="AU10" s="1342">
        <v>0</v>
      </c>
      <c r="AV10" s="1342">
        <v>0</v>
      </c>
      <c r="AW10" s="1342">
        <v>7843</v>
      </c>
      <c r="AX10" s="1342">
        <v>0</v>
      </c>
      <c r="AY10" s="1342">
        <v>7843</v>
      </c>
      <c r="AZ10" s="1035"/>
      <c r="BA10" s="1342">
        <v>0</v>
      </c>
      <c r="BB10" s="1342">
        <v>0</v>
      </c>
      <c r="BC10" s="1342">
        <v>0</v>
      </c>
      <c r="BD10" s="1342">
        <v>0</v>
      </c>
      <c r="BE10" s="1342">
        <v>0</v>
      </c>
      <c r="BF10" s="1342">
        <v>0</v>
      </c>
      <c r="BG10" s="1342">
        <v>8533</v>
      </c>
      <c r="BH10" s="1342">
        <v>0</v>
      </c>
      <c r="BI10" s="1342">
        <v>8533</v>
      </c>
      <c r="BJ10" s="1035"/>
      <c r="BK10" s="1639">
        <v>0</v>
      </c>
      <c r="BL10" s="1639">
        <v>0</v>
      </c>
      <c r="BM10" s="1639">
        <v>0</v>
      </c>
      <c r="BN10" s="1639">
        <v>0</v>
      </c>
      <c r="BO10" s="1639">
        <v>0</v>
      </c>
      <c r="BP10" s="1639">
        <v>0</v>
      </c>
      <c r="BQ10" s="1342">
        <v>8236</v>
      </c>
      <c r="BR10" s="1342">
        <v>0</v>
      </c>
      <c r="BS10" s="1342">
        <v>8236</v>
      </c>
      <c r="BT10" s="1035"/>
      <c r="BU10" s="1639">
        <v>0</v>
      </c>
      <c r="BV10" s="1639">
        <v>0</v>
      </c>
      <c r="BW10" s="1639">
        <v>0</v>
      </c>
      <c r="BX10" s="1639">
        <v>0</v>
      </c>
      <c r="BY10" s="1639">
        <v>0</v>
      </c>
      <c r="BZ10" s="1639">
        <v>0</v>
      </c>
      <c r="CA10" s="1342">
        <v>8435</v>
      </c>
      <c r="CB10" s="1342">
        <v>0</v>
      </c>
      <c r="CC10" s="1342">
        <v>8435</v>
      </c>
      <c r="CD10" s="1035"/>
      <c r="CE10" s="1639">
        <v>0</v>
      </c>
      <c r="CF10" s="1639">
        <v>0</v>
      </c>
      <c r="CG10" s="1639">
        <v>0</v>
      </c>
      <c r="CH10" s="1639">
        <v>0</v>
      </c>
      <c r="CI10" s="1639">
        <v>0</v>
      </c>
      <c r="CJ10" s="1639">
        <v>0</v>
      </c>
      <c r="CK10" s="1342">
        <v>7854</v>
      </c>
      <c r="CL10" s="1342">
        <v>0</v>
      </c>
      <c r="CM10" s="1342">
        <v>7854</v>
      </c>
      <c r="CN10" s="1035"/>
      <c r="CO10" s="1639">
        <v>0</v>
      </c>
      <c r="CP10" s="1639">
        <v>0</v>
      </c>
      <c r="CQ10" s="1639">
        <v>0</v>
      </c>
      <c r="CR10" s="1639">
        <v>0</v>
      </c>
      <c r="CS10" s="1639">
        <v>0</v>
      </c>
      <c r="CT10" s="1639">
        <v>0</v>
      </c>
      <c r="CU10" s="1342">
        <v>6295</v>
      </c>
      <c r="CV10" s="1342">
        <v>0</v>
      </c>
      <c r="CW10" s="1342">
        <v>6295</v>
      </c>
      <c r="CX10" s="1035"/>
      <c r="CY10" s="1639">
        <v>0</v>
      </c>
      <c r="CZ10" s="1639">
        <v>0</v>
      </c>
      <c r="DA10" s="1639">
        <v>0</v>
      </c>
      <c r="DB10" s="1639">
        <v>0</v>
      </c>
      <c r="DC10" s="1639">
        <v>0</v>
      </c>
      <c r="DD10" s="1639">
        <v>0</v>
      </c>
      <c r="DE10" s="1342">
        <v>5874</v>
      </c>
      <c r="DF10" s="1342">
        <v>0</v>
      </c>
      <c r="DG10" s="1342">
        <v>5874</v>
      </c>
      <c r="DH10" s="1035"/>
      <c r="DI10" s="1639">
        <v>0</v>
      </c>
      <c r="DJ10" s="1639">
        <v>0</v>
      </c>
      <c r="DK10" s="1639">
        <v>0</v>
      </c>
      <c r="DL10" s="1639">
        <v>0</v>
      </c>
      <c r="DM10" s="1639">
        <v>0</v>
      </c>
      <c r="DN10" s="1639">
        <v>0</v>
      </c>
      <c r="DO10" s="1342">
        <v>5092</v>
      </c>
      <c r="DP10" s="1342">
        <v>0</v>
      </c>
      <c r="DQ10" s="1342">
        <v>5092</v>
      </c>
      <c r="DR10" s="1035"/>
      <c r="DS10" s="1639">
        <v>0</v>
      </c>
      <c r="DT10" s="1639">
        <v>0</v>
      </c>
      <c r="DU10" s="1639">
        <v>0</v>
      </c>
      <c r="DV10" s="1639">
        <v>0</v>
      </c>
      <c r="DW10" s="1639">
        <v>0</v>
      </c>
      <c r="DX10" s="1639">
        <v>0</v>
      </c>
      <c r="DY10" s="1342">
        <v>4497</v>
      </c>
      <c r="DZ10" s="1342">
        <v>0</v>
      </c>
      <c r="EA10" s="1342">
        <v>4497</v>
      </c>
      <c r="EB10" s="1035"/>
      <c r="EC10" s="1639">
        <v>0</v>
      </c>
      <c r="ED10" s="1639">
        <v>0</v>
      </c>
      <c r="EE10" s="1639">
        <v>0</v>
      </c>
      <c r="EF10" s="1639">
        <v>0</v>
      </c>
      <c r="EG10" s="1639">
        <v>0</v>
      </c>
      <c r="EH10" s="1639">
        <v>0</v>
      </c>
      <c r="EI10" s="1342">
        <v>4839</v>
      </c>
      <c r="EJ10" s="1342">
        <v>0</v>
      </c>
      <c r="EK10" s="1342">
        <v>4839</v>
      </c>
      <c r="EL10" s="1035"/>
      <c r="EM10" s="1639">
        <v>0</v>
      </c>
      <c r="EN10" s="1639">
        <v>0</v>
      </c>
      <c r="EO10" s="1639">
        <v>0</v>
      </c>
      <c r="EP10" s="1639">
        <v>0</v>
      </c>
      <c r="EQ10" s="1639">
        <v>0</v>
      </c>
      <c r="ER10" s="1639">
        <v>0</v>
      </c>
      <c r="ES10" s="1342">
        <v>5141</v>
      </c>
      <c r="ET10" s="1342">
        <v>0</v>
      </c>
      <c r="EU10" s="1342">
        <v>5141</v>
      </c>
      <c r="EV10" s="1035"/>
      <c r="EW10" s="1639">
        <v>0</v>
      </c>
      <c r="EX10" s="1639">
        <v>0</v>
      </c>
      <c r="EY10" s="1639">
        <v>0</v>
      </c>
      <c r="EZ10" s="1639">
        <v>0</v>
      </c>
      <c r="FA10" s="1639">
        <v>0</v>
      </c>
      <c r="FB10" s="1639">
        <v>0</v>
      </c>
      <c r="FC10" s="1342">
        <v>4254</v>
      </c>
      <c r="FD10" s="1342">
        <v>0</v>
      </c>
      <c r="FE10" s="1342">
        <v>4254</v>
      </c>
      <c r="FF10" s="1035"/>
      <c r="FG10" s="1639">
        <v>0</v>
      </c>
      <c r="FH10" s="1639">
        <v>0</v>
      </c>
      <c r="FI10" s="1639">
        <v>0</v>
      </c>
      <c r="FJ10" s="1639">
        <v>0</v>
      </c>
      <c r="FK10" s="1639">
        <v>0</v>
      </c>
      <c r="FL10" s="1639">
        <v>0</v>
      </c>
      <c r="FM10" s="1342">
        <v>3760</v>
      </c>
      <c r="FN10" s="1342">
        <v>0</v>
      </c>
      <c r="FO10" s="1342">
        <v>3760</v>
      </c>
      <c r="FP10" s="1035"/>
      <c r="FQ10" s="1639">
        <v>0</v>
      </c>
      <c r="FR10" s="1639">
        <v>0</v>
      </c>
      <c r="FS10" s="1639">
        <v>0</v>
      </c>
      <c r="FT10" s="1639">
        <v>0</v>
      </c>
      <c r="FU10" s="1639">
        <v>0</v>
      </c>
      <c r="FV10" s="1639">
        <v>0</v>
      </c>
      <c r="FW10" s="1342">
        <v>3496</v>
      </c>
      <c r="FX10" s="1342">
        <v>0</v>
      </c>
      <c r="FY10" s="1342">
        <v>3496</v>
      </c>
      <c r="FZ10" s="1035"/>
      <c r="GA10" s="1639">
        <v>0</v>
      </c>
      <c r="GB10" s="1639">
        <v>0</v>
      </c>
      <c r="GC10" s="1639">
        <v>0</v>
      </c>
      <c r="GD10" s="1639">
        <v>0</v>
      </c>
      <c r="GE10" s="1639">
        <v>0</v>
      </c>
      <c r="GF10" s="1639">
        <v>0</v>
      </c>
      <c r="GG10" s="1342">
        <v>2734</v>
      </c>
      <c r="GH10" s="1342">
        <v>0</v>
      </c>
      <c r="GI10" s="1342">
        <v>2734</v>
      </c>
      <c r="GJ10" s="1035"/>
      <c r="GK10" s="1639">
        <v>0</v>
      </c>
      <c r="GL10" s="1639">
        <v>0</v>
      </c>
      <c r="GM10" s="1639">
        <v>0</v>
      </c>
      <c r="GN10" s="1639">
        <v>0</v>
      </c>
      <c r="GO10" s="1639">
        <v>0</v>
      </c>
      <c r="GP10" s="1639">
        <v>0</v>
      </c>
      <c r="GQ10" s="1342">
        <v>2145</v>
      </c>
      <c r="GR10" s="1342">
        <v>0</v>
      </c>
      <c r="GS10" s="1342">
        <v>2145</v>
      </c>
      <c r="GT10" s="1035"/>
      <c r="GU10" s="1639">
        <v>0</v>
      </c>
      <c r="GV10" s="1639">
        <v>0</v>
      </c>
      <c r="GW10" s="1639">
        <v>0</v>
      </c>
      <c r="GX10" s="1639">
        <v>0</v>
      </c>
      <c r="GY10" s="1639">
        <v>0</v>
      </c>
      <c r="GZ10" s="1639">
        <v>0</v>
      </c>
      <c r="HA10" s="1342">
        <v>2055</v>
      </c>
      <c r="HB10" s="1342">
        <v>0</v>
      </c>
      <c r="HC10" s="1342">
        <v>2055</v>
      </c>
      <c r="HD10" s="1035"/>
      <c r="HE10" s="1639" t="s">
        <v>1879</v>
      </c>
      <c r="HF10" s="1639" t="s">
        <v>1879</v>
      </c>
      <c r="HG10" s="1639" t="s">
        <v>1879</v>
      </c>
      <c r="HH10" s="1639" t="s">
        <v>1879</v>
      </c>
      <c r="HI10" s="1639" t="s">
        <v>1879</v>
      </c>
      <c r="HJ10" s="1639" t="s">
        <v>1879</v>
      </c>
      <c r="HK10" s="1342">
        <v>7</v>
      </c>
      <c r="HL10" s="1342" t="s">
        <v>1879</v>
      </c>
      <c r="HM10" s="1342">
        <v>7</v>
      </c>
      <c r="HN10" s="1035"/>
      <c r="HO10" s="1639">
        <v>0</v>
      </c>
      <c r="HP10" s="1639">
        <v>0</v>
      </c>
      <c r="HQ10" s="1639">
        <v>0</v>
      </c>
      <c r="HR10" s="1639">
        <v>0</v>
      </c>
      <c r="HS10" s="1639">
        <v>0</v>
      </c>
      <c r="HT10" s="1639">
        <v>0</v>
      </c>
      <c r="HU10" s="1342">
        <v>8</v>
      </c>
      <c r="HV10" s="1342">
        <v>0</v>
      </c>
      <c r="HW10" s="1342">
        <v>8</v>
      </c>
    </row>
    <row r="11" spans="1:231" ht="14.4" thickBot="1">
      <c r="A11" s="1588">
        <v>5</v>
      </c>
      <c r="B11" s="1638" t="s">
        <v>1883</v>
      </c>
      <c r="C11" s="1342">
        <v>0</v>
      </c>
      <c r="D11" s="1342">
        <v>0</v>
      </c>
      <c r="E11" s="1342">
        <v>0</v>
      </c>
      <c r="F11" s="1342">
        <v>0</v>
      </c>
      <c r="G11" s="1342">
        <v>0</v>
      </c>
      <c r="H11" s="1342">
        <v>0</v>
      </c>
      <c r="I11" s="1342" t="s">
        <v>1365</v>
      </c>
      <c r="J11" s="1342">
        <v>0</v>
      </c>
      <c r="K11" s="1342">
        <v>0</v>
      </c>
      <c r="L11" s="1035"/>
      <c r="M11" s="1342">
        <v>0</v>
      </c>
      <c r="N11" s="1342">
        <v>0</v>
      </c>
      <c r="O11" s="1342">
        <v>0</v>
      </c>
      <c r="P11" s="1342">
        <v>0</v>
      </c>
      <c r="Q11" s="1342">
        <v>0</v>
      </c>
      <c r="R11" s="1342">
        <v>0</v>
      </c>
      <c r="S11" s="1342">
        <v>0</v>
      </c>
      <c r="T11" s="1342">
        <v>0</v>
      </c>
      <c r="U11" s="1342">
        <v>0</v>
      </c>
      <c r="V11" s="1035"/>
      <c r="W11" s="1342">
        <v>0</v>
      </c>
      <c r="X11" s="1342">
        <v>0</v>
      </c>
      <c r="Y11" s="1342">
        <v>0</v>
      </c>
      <c r="Z11" s="1342">
        <v>0</v>
      </c>
      <c r="AA11" s="1342">
        <v>0</v>
      </c>
      <c r="AB11" s="1342">
        <v>0</v>
      </c>
      <c r="AC11" s="1342">
        <v>0</v>
      </c>
      <c r="AD11" s="1342">
        <v>0</v>
      </c>
      <c r="AE11" s="1342">
        <v>0</v>
      </c>
      <c r="AF11" s="1035"/>
      <c r="AG11" s="1342">
        <v>0</v>
      </c>
      <c r="AH11" s="1342">
        <v>0</v>
      </c>
      <c r="AI11" s="1342">
        <v>0</v>
      </c>
      <c r="AJ11" s="1342">
        <v>0</v>
      </c>
      <c r="AK11" s="1342">
        <v>0</v>
      </c>
      <c r="AL11" s="1342">
        <v>0</v>
      </c>
      <c r="AM11" s="1342">
        <v>0</v>
      </c>
      <c r="AN11" s="1342">
        <v>0</v>
      </c>
      <c r="AO11" s="1342">
        <v>0</v>
      </c>
      <c r="AP11" s="1035"/>
      <c r="AQ11" s="1342">
        <v>0</v>
      </c>
      <c r="AR11" s="1342">
        <v>0</v>
      </c>
      <c r="AS11" s="1342">
        <v>0</v>
      </c>
      <c r="AT11" s="1342">
        <v>0</v>
      </c>
      <c r="AU11" s="1342">
        <v>0</v>
      </c>
      <c r="AV11" s="1342">
        <v>0</v>
      </c>
      <c r="AW11" s="1342">
        <v>0</v>
      </c>
      <c r="AX11" s="1342">
        <v>0</v>
      </c>
      <c r="AY11" s="1342">
        <v>0</v>
      </c>
      <c r="AZ11" s="1035"/>
      <c r="BA11" s="1342">
        <v>0</v>
      </c>
      <c r="BB11" s="1342">
        <v>0</v>
      </c>
      <c r="BC11" s="1342">
        <v>0</v>
      </c>
      <c r="BD11" s="1342">
        <v>0</v>
      </c>
      <c r="BE11" s="1342">
        <v>0</v>
      </c>
      <c r="BF11" s="1342">
        <v>0</v>
      </c>
      <c r="BG11" s="1342">
        <v>0</v>
      </c>
      <c r="BH11" s="1342">
        <v>0</v>
      </c>
      <c r="BI11" s="1342">
        <v>0</v>
      </c>
      <c r="BJ11" s="1035"/>
      <c r="BK11" s="1639">
        <v>0</v>
      </c>
      <c r="BL11" s="1639">
        <v>0</v>
      </c>
      <c r="BM11" s="1639">
        <v>0</v>
      </c>
      <c r="BN11" s="1639">
        <v>0</v>
      </c>
      <c r="BO11" s="1639">
        <v>0</v>
      </c>
      <c r="BP11" s="1639">
        <v>0</v>
      </c>
      <c r="BQ11" s="1342">
        <v>0</v>
      </c>
      <c r="BR11" s="1342">
        <v>0</v>
      </c>
      <c r="BS11" s="1342">
        <v>0</v>
      </c>
      <c r="BT11" s="1035"/>
      <c r="BU11" s="1639">
        <v>0</v>
      </c>
      <c r="BV11" s="1639">
        <v>0</v>
      </c>
      <c r="BW11" s="1639">
        <v>0</v>
      </c>
      <c r="BX11" s="1639">
        <v>0</v>
      </c>
      <c r="BY11" s="1639">
        <v>0</v>
      </c>
      <c r="BZ11" s="1639">
        <v>0</v>
      </c>
      <c r="CA11" s="1342">
        <v>0</v>
      </c>
      <c r="CB11" s="1342">
        <v>0</v>
      </c>
      <c r="CC11" s="1342">
        <v>0</v>
      </c>
      <c r="CD11" s="1035"/>
      <c r="CE11" s="1639">
        <v>0</v>
      </c>
      <c r="CF11" s="1639">
        <v>0</v>
      </c>
      <c r="CG11" s="1639">
        <v>0</v>
      </c>
      <c r="CH11" s="1639">
        <v>0</v>
      </c>
      <c r="CI11" s="1639">
        <v>0</v>
      </c>
      <c r="CJ11" s="1639">
        <v>0</v>
      </c>
      <c r="CK11" s="1342">
        <v>0</v>
      </c>
      <c r="CL11" s="1342">
        <v>0</v>
      </c>
      <c r="CM11" s="1342">
        <v>0</v>
      </c>
      <c r="CN11" s="1035"/>
      <c r="CO11" s="1639">
        <v>0</v>
      </c>
      <c r="CP11" s="1639">
        <v>0</v>
      </c>
      <c r="CQ11" s="1639">
        <v>0</v>
      </c>
      <c r="CR11" s="1639">
        <v>0</v>
      </c>
      <c r="CS11" s="1639">
        <v>0</v>
      </c>
      <c r="CT11" s="1639">
        <v>0</v>
      </c>
      <c r="CU11" s="1342">
        <v>0</v>
      </c>
      <c r="CV11" s="1342">
        <v>0</v>
      </c>
      <c r="CW11" s="1342">
        <v>0</v>
      </c>
      <c r="CX11" s="1035"/>
      <c r="CY11" s="1639">
        <v>0</v>
      </c>
      <c r="CZ11" s="1639">
        <v>0</v>
      </c>
      <c r="DA11" s="1639">
        <v>0</v>
      </c>
      <c r="DB11" s="1639">
        <v>0</v>
      </c>
      <c r="DC11" s="1639">
        <v>0</v>
      </c>
      <c r="DD11" s="1639">
        <v>0</v>
      </c>
      <c r="DE11" s="1342">
        <v>0</v>
      </c>
      <c r="DF11" s="1342">
        <v>0</v>
      </c>
      <c r="DG11" s="1342">
        <v>0</v>
      </c>
      <c r="DH11" s="1035"/>
      <c r="DI11" s="1639">
        <v>0</v>
      </c>
      <c r="DJ11" s="1639">
        <v>0</v>
      </c>
      <c r="DK11" s="1639">
        <v>0</v>
      </c>
      <c r="DL11" s="1639">
        <v>0</v>
      </c>
      <c r="DM11" s="1639">
        <v>0</v>
      </c>
      <c r="DN11" s="1639">
        <v>0</v>
      </c>
      <c r="DO11" s="1342">
        <v>0</v>
      </c>
      <c r="DP11" s="1342">
        <v>0</v>
      </c>
      <c r="DQ11" s="1342">
        <v>0</v>
      </c>
      <c r="DR11" s="1035"/>
      <c r="DS11" s="1639">
        <v>0</v>
      </c>
      <c r="DT11" s="1639">
        <v>0</v>
      </c>
      <c r="DU11" s="1639">
        <v>0</v>
      </c>
      <c r="DV11" s="1639">
        <v>0</v>
      </c>
      <c r="DW11" s="1639">
        <v>0</v>
      </c>
      <c r="DX11" s="1639">
        <v>0</v>
      </c>
      <c r="DY11" s="1342">
        <v>0</v>
      </c>
      <c r="DZ11" s="1342">
        <v>0</v>
      </c>
      <c r="EA11" s="1342">
        <v>0</v>
      </c>
      <c r="EB11" s="1035"/>
      <c r="EC11" s="1639">
        <v>0</v>
      </c>
      <c r="ED11" s="1639">
        <v>0</v>
      </c>
      <c r="EE11" s="1639">
        <v>0</v>
      </c>
      <c r="EF11" s="1639">
        <v>0</v>
      </c>
      <c r="EG11" s="1639">
        <v>0</v>
      </c>
      <c r="EH11" s="1639">
        <v>0</v>
      </c>
      <c r="EI11" s="1342">
        <v>0</v>
      </c>
      <c r="EJ11" s="1342">
        <v>0</v>
      </c>
      <c r="EK11" s="1342">
        <v>0</v>
      </c>
      <c r="EL11" s="1035"/>
      <c r="EM11" s="1639">
        <v>0</v>
      </c>
      <c r="EN11" s="1639">
        <v>0</v>
      </c>
      <c r="EO11" s="1639">
        <v>0</v>
      </c>
      <c r="EP11" s="1639">
        <v>0</v>
      </c>
      <c r="EQ11" s="1639">
        <v>0</v>
      </c>
      <c r="ER11" s="1639">
        <v>0</v>
      </c>
      <c r="ES11" s="1342">
        <v>0</v>
      </c>
      <c r="ET11" s="1342">
        <v>0</v>
      </c>
      <c r="EU11" s="1342">
        <v>0</v>
      </c>
      <c r="EV11" s="1035"/>
      <c r="EW11" s="1639">
        <v>0</v>
      </c>
      <c r="EX11" s="1639">
        <v>0</v>
      </c>
      <c r="EY11" s="1639">
        <v>0</v>
      </c>
      <c r="EZ11" s="1639">
        <v>0</v>
      </c>
      <c r="FA11" s="1639">
        <v>0</v>
      </c>
      <c r="FB11" s="1639">
        <v>0</v>
      </c>
      <c r="FC11" s="1342">
        <v>0</v>
      </c>
      <c r="FD11" s="1342">
        <v>0</v>
      </c>
      <c r="FE11" s="1342">
        <v>0</v>
      </c>
      <c r="FF11" s="1035"/>
      <c r="FG11" s="1639">
        <v>0</v>
      </c>
      <c r="FH11" s="1639">
        <v>0</v>
      </c>
      <c r="FI11" s="1639">
        <v>0</v>
      </c>
      <c r="FJ11" s="1639">
        <v>0</v>
      </c>
      <c r="FK11" s="1639">
        <v>0</v>
      </c>
      <c r="FL11" s="1639">
        <v>0</v>
      </c>
      <c r="FM11" s="1342">
        <v>0</v>
      </c>
      <c r="FN11" s="1342">
        <v>0</v>
      </c>
      <c r="FO11" s="1342">
        <v>0</v>
      </c>
      <c r="FP11" s="1035"/>
      <c r="FQ11" s="1639">
        <v>0</v>
      </c>
      <c r="FR11" s="1639">
        <v>0</v>
      </c>
      <c r="FS11" s="1639">
        <v>0</v>
      </c>
      <c r="FT11" s="1639">
        <v>0</v>
      </c>
      <c r="FU11" s="1639">
        <v>0</v>
      </c>
      <c r="FV11" s="1639">
        <v>0</v>
      </c>
      <c r="FW11" s="1342">
        <v>0</v>
      </c>
      <c r="FX11" s="1342">
        <v>0</v>
      </c>
      <c r="FY11" s="1342">
        <v>0</v>
      </c>
      <c r="FZ11" s="1035"/>
      <c r="GA11" s="1639">
        <v>0</v>
      </c>
      <c r="GB11" s="1639">
        <v>0</v>
      </c>
      <c r="GC11" s="1639">
        <v>0</v>
      </c>
      <c r="GD11" s="1639">
        <v>0</v>
      </c>
      <c r="GE11" s="1639">
        <v>0</v>
      </c>
      <c r="GF11" s="1639">
        <v>0</v>
      </c>
      <c r="GG11" s="1342">
        <v>0</v>
      </c>
      <c r="GH11" s="1342">
        <v>0</v>
      </c>
      <c r="GI11" s="1342">
        <v>0</v>
      </c>
      <c r="GJ11" s="1035"/>
      <c r="GK11" s="1639">
        <v>0</v>
      </c>
      <c r="GL11" s="1639">
        <v>0</v>
      </c>
      <c r="GM11" s="1639">
        <v>0</v>
      </c>
      <c r="GN11" s="1639">
        <v>0</v>
      </c>
      <c r="GO11" s="1639">
        <v>0</v>
      </c>
      <c r="GP11" s="1639">
        <v>0</v>
      </c>
      <c r="GQ11" s="1342">
        <v>0</v>
      </c>
      <c r="GR11" s="1342">
        <v>0</v>
      </c>
      <c r="GS11" s="1342">
        <v>0</v>
      </c>
      <c r="GT11" s="1035"/>
      <c r="GU11" s="1639">
        <v>0</v>
      </c>
      <c r="GV11" s="1639">
        <v>0</v>
      </c>
      <c r="GW11" s="1639">
        <v>0</v>
      </c>
      <c r="GX11" s="1639">
        <v>0</v>
      </c>
      <c r="GY11" s="1639">
        <v>0</v>
      </c>
      <c r="GZ11" s="1639">
        <v>0</v>
      </c>
      <c r="HA11" s="1342">
        <v>0</v>
      </c>
      <c r="HB11" s="1342">
        <v>0</v>
      </c>
      <c r="HC11" s="1342">
        <v>0</v>
      </c>
      <c r="HD11" s="1035"/>
      <c r="HE11" s="1639" t="s">
        <v>1879</v>
      </c>
      <c r="HF11" s="1639" t="s">
        <v>1879</v>
      </c>
      <c r="HG11" s="1639" t="s">
        <v>1879</v>
      </c>
      <c r="HH11" s="1639" t="s">
        <v>1879</v>
      </c>
      <c r="HI11" s="1639" t="s">
        <v>1879</v>
      </c>
      <c r="HJ11" s="1639" t="s">
        <v>1879</v>
      </c>
      <c r="HK11" s="1342" t="s">
        <v>1879</v>
      </c>
      <c r="HL11" s="1342" t="s">
        <v>1879</v>
      </c>
      <c r="HM11" s="1342" t="s">
        <v>1879</v>
      </c>
      <c r="HN11" s="1035"/>
      <c r="HO11" s="1639">
        <v>0</v>
      </c>
      <c r="HP11" s="1639">
        <v>0</v>
      </c>
      <c r="HQ11" s="1639">
        <v>0</v>
      </c>
      <c r="HR11" s="1639">
        <v>0</v>
      </c>
      <c r="HS11" s="1639">
        <v>0</v>
      </c>
      <c r="HT11" s="1639">
        <v>0</v>
      </c>
      <c r="HU11" s="1342">
        <v>0</v>
      </c>
      <c r="HV11" s="1342">
        <v>0</v>
      </c>
      <c r="HW11" s="1342">
        <v>0</v>
      </c>
    </row>
    <row r="12" spans="1:231" ht="14.4" thickBot="1">
      <c r="A12" s="1635">
        <v>6</v>
      </c>
      <c r="B12" s="1640" t="s">
        <v>1884</v>
      </c>
      <c r="C12" s="1641">
        <v>0</v>
      </c>
      <c r="D12" s="1641">
        <v>0</v>
      </c>
      <c r="E12" s="1641">
        <v>0</v>
      </c>
      <c r="F12" s="1641">
        <v>0</v>
      </c>
      <c r="G12" s="1641">
        <v>0</v>
      </c>
      <c r="H12" s="1641">
        <v>0</v>
      </c>
      <c r="I12" s="1641">
        <v>17183</v>
      </c>
      <c r="J12" s="1641">
        <v>0</v>
      </c>
      <c r="K12" s="1641">
        <v>17183</v>
      </c>
      <c r="L12" s="1035"/>
      <c r="M12" s="1641">
        <v>0</v>
      </c>
      <c r="N12" s="1641">
        <v>0</v>
      </c>
      <c r="O12" s="1641">
        <v>0</v>
      </c>
      <c r="P12" s="1641">
        <v>0</v>
      </c>
      <c r="Q12" s="1641">
        <v>0</v>
      </c>
      <c r="R12" s="1641">
        <v>0</v>
      </c>
      <c r="S12" s="1641">
        <v>16867</v>
      </c>
      <c r="T12" s="1641">
        <v>0</v>
      </c>
      <c r="U12" s="1641">
        <v>16867</v>
      </c>
      <c r="V12" s="1035"/>
      <c r="W12" s="1641">
        <v>0</v>
      </c>
      <c r="X12" s="1641">
        <v>0</v>
      </c>
      <c r="Y12" s="1641">
        <v>0</v>
      </c>
      <c r="Z12" s="1641">
        <v>0</v>
      </c>
      <c r="AA12" s="1641">
        <v>0</v>
      </c>
      <c r="AB12" s="1641">
        <v>0</v>
      </c>
      <c r="AC12" s="1641">
        <v>12962</v>
      </c>
      <c r="AD12" s="1641">
        <v>0</v>
      </c>
      <c r="AE12" s="1641">
        <v>12962</v>
      </c>
      <c r="AF12" s="1035"/>
      <c r="AG12" s="1641">
        <v>0</v>
      </c>
      <c r="AH12" s="1641">
        <v>0</v>
      </c>
      <c r="AI12" s="1641">
        <v>0</v>
      </c>
      <c r="AJ12" s="1641">
        <v>0</v>
      </c>
      <c r="AK12" s="1641">
        <v>0</v>
      </c>
      <c r="AL12" s="1641">
        <v>0</v>
      </c>
      <c r="AM12" s="1641">
        <v>11741</v>
      </c>
      <c r="AN12" s="1641">
        <v>0</v>
      </c>
      <c r="AO12" s="1641">
        <v>11741</v>
      </c>
      <c r="AP12" s="1035"/>
      <c r="AQ12" s="1641">
        <v>0</v>
      </c>
      <c r="AR12" s="1641">
        <v>0</v>
      </c>
      <c r="AS12" s="1641">
        <v>0</v>
      </c>
      <c r="AT12" s="1641">
        <v>0</v>
      </c>
      <c r="AU12" s="1641">
        <v>0</v>
      </c>
      <c r="AV12" s="1641">
        <v>0</v>
      </c>
      <c r="AW12" s="1641">
        <v>11586</v>
      </c>
      <c r="AX12" s="1641">
        <v>0</v>
      </c>
      <c r="AY12" s="1641">
        <v>11586</v>
      </c>
      <c r="AZ12" s="1035"/>
      <c r="BA12" s="1641">
        <v>0</v>
      </c>
      <c r="BB12" s="1641">
        <v>0</v>
      </c>
      <c r="BC12" s="1641">
        <v>0</v>
      </c>
      <c r="BD12" s="1641">
        <v>0</v>
      </c>
      <c r="BE12" s="1641">
        <v>0</v>
      </c>
      <c r="BF12" s="1641">
        <v>0</v>
      </c>
      <c r="BG12" s="1641">
        <v>9615</v>
      </c>
      <c r="BH12" s="1641">
        <v>0</v>
      </c>
      <c r="BI12" s="1641">
        <v>9615</v>
      </c>
      <c r="BJ12" s="1035"/>
      <c r="BK12" s="1641">
        <v>0</v>
      </c>
      <c r="BL12" s="1641">
        <v>0</v>
      </c>
      <c r="BM12" s="1641">
        <v>0</v>
      </c>
      <c r="BN12" s="1641">
        <v>0</v>
      </c>
      <c r="BO12" s="1641">
        <v>0</v>
      </c>
      <c r="BP12" s="1641">
        <v>0</v>
      </c>
      <c r="BQ12" s="1641">
        <v>8952</v>
      </c>
      <c r="BR12" s="1641">
        <v>0</v>
      </c>
      <c r="BS12" s="1641">
        <v>8952</v>
      </c>
      <c r="BT12" s="1035"/>
      <c r="BU12" s="1641">
        <v>0</v>
      </c>
      <c r="BV12" s="1641">
        <v>0</v>
      </c>
      <c r="BW12" s="1641">
        <v>0</v>
      </c>
      <c r="BX12" s="1641">
        <v>0</v>
      </c>
      <c r="BY12" s="1641">
        <v>0</v>
      </c>
      <c r="BZ12" s="1641">
        <v>0</v>
      </c>
      <c r="CA12" s="1641">
        <v>4939</v>
      </c>
      <c r="CB12" s="1641">
        <v>0</v>
      </c>
      <c r="CC12" s="1641">
        <v>4939</v>
      </c>
      <c r="CD12" s="1035"/>
      <c r="CE12" s="1641">
        <v>0</v>
      </c>
      <c r="CF12" s="1641">
        <v>0</v>
      </c>
      <c r="CG12" s="1641">
        <v>0</v>
      </c>
      <c r="CH12" s="1641">
        <v>0</v>
      </c>
      <c r="CI12" s="1641">
        <v>0</v>
      </c>
      <c r="CJ12" s="1641">
        <v>0</v>
      </c>
      <c r="CK12" s="1641">
        <v>4530</v>
      </c>
      <c r="CL12" s="1641">
        <v>0</v>
      </c>
      <c r="CM12" s="1641">
        <v>4530</v>
      </c>
      <c r="CN12" s="1035"/>
      <c r="CO12" s="1641">
        <v>0</v>
      </c>
      <c r="CP12" s="1641">
        <v>0</v>
      </c>
      <c r="CQ12" s="1641">
        <v>0</v>
      </c>
      <c r="CR12" s="1641">
        <v>0</v>
      </c>
      <c r="CS12" s="1641">
        <v>0</v>
      </c>
      <c r="CT12" s="1641">
        <v>0</v>
      </c>
      <c r="CU12" s="1641">
        <v>4688</v>
      </c>
      <c r="CV12" s="1641">
        <v>0</v>
      </c>
      <c r="CW12" s="1641">
        <v>4688</v>
      </c>
      <c r="CX12" s="1035"/>
      <c r="CY12" s="1641">
        <v>0</v>
      </c>
      <c r="CZ12" s="1641">
        <v>0</v>
      </c>
      <c r="DA12" s="1641">
        <v>0</v>
      </c>
      <c r="DB12" s="1641">
        <v>0</v>
      </c>
      <c r="DC12" s="1641">
        <v>0</v>
      </c>
      <c r="DD12" s="1641">
        <v>0</v>
      </c>
      <c r="DE12" s="1641">
        <v>3505</v>
      </c>
      <c r="DF12" s="1641">
        <v>0</v>
      </c>
      <c r="DG12" s="1641">
        <v>3505</v>
      </c>
      <c r="DH12" s="1035"/>
      <c r="DI12" s="1641">
        <v>0</v>
      </c>
      <c r="DJ12" s="1641">
        <v>0</v>
      </c>
      <c r="DK12" s="1641">
        <v>0</v>
      </c>
      <c r="DL12" s="1641">
        <v>0</v>
      </c>
      <c r="DM12" s="1641">
        <v>0</v>
      </c>
      <c r="DN12" s="1641">
        <v>0</v>
      </c>
      <c r="DO12" s="1641">
        <v>3077</v>
      </c>
      <c r="DP12" s="1641">
        <v>0</v>
      </c>
      <c r="DQ12" s="1641">
        <v>3077</v>
      </c>
      <c r="DR12" s="1035"/>
      <c r="DS12" s="1641">
        <v>0</v>
      </c>
      <c r="DT12" s="1641">
        <v>0</v>
      </c>
      <c r="DU12" s="1641">
        <v>0</v>
      </c>
      <c r="DV12" s="1641">
        <v>0</v>
      </c>
      <c r="DW12" s="1641">
        <v>0</v>
      </c>
      <c r="DX12" s="1641">
        <v>0</v>
      </c>
      <c r="DY12" s="1641">
        <v>2731</v>
      </c>
      <c r="DZ12" s="1641">
        <v>0</v>
      </c>
      <c r="EA12" s="1641">
        <v>2731</v>
      </c>
      <c r="EB12" s="1035"/>
      <c r="EC12" s="1641">
        <v>0</v>
      </c>
      <c r="ED12" s="1641">
        <v>0</v>
      </c>
      <c r="EE12" s="1641">
        <v>0</v>
      </c>
      <c r="EF12" s="1641">
        <v>0</v>
      </c>
      <c r="EG12" s="1641">
        <v>0</v>
      </c>
      <c r="EH12" s="1641">
        <v>0</v>
      </c>
      <c r="EI12" s="1641">
        <v>2900</v>
      </c>
      <c r="EJ12" s="1641">
        <v>0</v>
      </c>
      <c r="EK12" s="1641">
        <v>2900</v>
      </c>
      <c r="EL12" s="1035"/>
      <c r="EM12" s="1641">
        <v>0</v>
      </c>
      <c r="EN12" s="1641">
        <v>0</v>
      </c>
      <c r="EO12" s="1641">
        <v>0</v>
      </c>
      <c r="EP12" s="1641">
        <v>0</v>
      </c>
      <c r="EQ12" s="1641">
        <v>0</v>
      </c>
      <c r="ER12" s="1641">
        <v>0</v>
      </c>
      <c r="ES12" s="1641">
        <v>2469</v>
      </c>
      <c r="ET12" s="1641">
        <v>0</v>
      </c>
      <c r="EU12" s="1641">
        <v>2469</v>
      </c>
      <c r="EV12" s="1035"/>
      <c r="EW12" s="1641">
        <v>0</v>
      </c>
      <c r="EX12" s="1641">
        <v>0</v>
      </c>
      <c r="EY12" s="1641">
        <v>0</v>
      </c>
      <c r="EZ12" s="1641">
        <v>0</v>
      </c>
      <c r="FA12" s="1641">
        <v>0</v>
      </c>
      <c r="FB12" s="1641">
        <v>0</v>
      </c>
      <c r="FC12" s="1641">
        <v>1413</v>
      </c>
      <c r="FD12" s="1641">
        <v>0</v>
      </c>
      <c r="FE12" s="1641">
        <v>1413</v>
      </c>
      <c r="FF12" s="1035"/>
      <c r="FG12" s="1641">
        <v>0</v>
      </c>
      <c r="FH12" s="1641">
        <v>0</v>
      </c>
      <c r="FI12" s="1641">
        <v>0</v>
      </c>
      <c r="FJ12" s="1641">
        <v>0</v>
      </c>
      <c r="FK12" s="1641">
        <v>0</v>
      </c>
      <c r="FL12" s="1641">
        <v>0</v>
      </c>
      <c r="FM12" s="1641">
        <v>1404</v>
      </c>
      <c r="FN12" s="1641">
        <v>0</v>
      </c>
      <c r="FO12" s="1641">
        <v>1404</v>
      </c>
      <c r="FP12" s="1035"/>
      <c r="FQ12" s="1641">
        <v>0</v>
      </c>
      <c r="FR12" s="1641">
        <v>0</v>
      </c>
      <c r="FS12" s="1641">
        <v>0</v>
      </c>
      <c r="FT12" s="1641">
        <v>0</v>
      </c>
      <c r="FU12" s="1641">
        <v>0</v>
      </c>
      <c r="FV12" s="1641">
        <v>0</v>
      </c>
      <c r="FW12" s="1641">
        <v>1411</v>
      </c>
      <c r="FX12" s="1641">
        <v>0</v>
      </c>
      <c r="FY12" s="1641">
        <v>1411</v>
      </c>
      <c r="FZ12" s="1035"/>
      <c r="GA12" s="1641">
        <v>0</v>
      </c>
      <c r="GB12" s="1641">
        <v>0</v>
      </c>
      <c r="GC12" s="1641">
        <v>0</v>
      </c>
      <c r="GD12" s="1641">
        <v>0</v>
      </c>
      <c r="GE12" s="1641">
        <v>0</v>
      </c>
      <c r="GF12" s="1641">
        <v>0</v>
      </c>
      <c r="GG12" s="1641">
        <v>1409</v>
      </c>
      <c r="GH12" s="1641">
        <v>0</v>
      </c>
      <c r="GI12" s="1641">
        <v>1409</v>
      </c>
      <c r="GJ12" s="1035"/>
      <c r="GK12" s="1641">
        <v>0</v>
      </c>
      <c r="GL12" s="1641">
        <v>0</v>
      </c>
      <c r="GM12" s="1641">
        <v>0</v>
      </c>
      <c r="GN12" s="1641">
        <v>0</v>
      </c>
      <c r="GO12" s="1641">
        <v>0</v>
      </c>
      <c r="GP12" s="1641">
        <v>0</v>
      </c>
      <c r="GQ12" s="1641">
        <v>1405</v>
      </c>
      <c r="GR12" s="1641">
        <v>0</v>
      </c>
      <c r="GS12" s="1641">
        <v>1405</v>
      </c>
      <c r="GT12" s="1035"/>
      <c r="GU12" s="1641">
        <v>0</v>
      </c>
      <c r="GV12" s="1641">
        <v>0</v>
      </c>
      <c r="GW12" s="1641">
        <v>0</v>
      </c>
      <c r="GX12" s="1641">
        <v>0</v>
      </c>
      <c r="GY12" s="1641">
        <v>0</v>
      </c>
      <c r="GZ12" s="1641">
        <v>0</v>
      </c>
      <c r="HA12" s="1641">
        <v>1353</v>
      </c>
      <c r="HB12" s="1641">
        <v>0</v>
      </c>
      <c r="HC12" s="1641">
        <v>1353</v>
      </c>
      <c r="HD12" s="1035"/>
      <c r="HE12" s="1641" t="s">
        <v>1879</v>
      </c>
      <c r="HF12" s="1641" t="s">
        <v>1879</v>
      </c>
      <c r="HG12" s="1641" t="s">
        <v>1879</v>
      </c>
      <c r="HH12" s="1641" t="s">
        <v>1879</v>
      </c>
      <c r="HI12" s="1641" t="s">
        <v>1879</v>
      </c>
      <c r="HJ12" s="1641" t="s">
        <v>1879</v>
      </c>
      <c r="HK12" s="1641">
        <v>1052</v>
      </c>
      <c r="HL12" s="1641" t="s">
        <v>1879</v>
      </c>
      <c r="HM12" s="1641">
        <v>1052</v>
      </c>
      <c r="HN12" s="1035"/>
      <c r="HO12" s="1641">
        <v>0</v>
      </c>
      <c r="HP12" s="1641">
        <v>0</v>
      </c>
      <c r="HQ12" s="1641">
        <v>0</v>
      </c>
      <c r="HR12" s="1641">
        <v>0</v>
      </c>
      <c r="HS12" s="1641">
        <v>0</v>
      </c>
      <c r="HT12" s="1641">
        <v>0</v>
      </c>
      <c r="HU12" s="1641">
        <v>1000</v>
      </c>
      <c r="HV12" s="1641">
        <v>0</v>
      </c>
      <c r="HW12" s="1641">
        <v>1000</v>
      </c>
    </row>
    <row r="13" spans="1:231" ht="13.8">
      <c r="A13" s="1588">
        <v>7</v>
      </c>
      <c r="B13" s="1642" t="s">
        <v>1885</v>
      </c>
      <c r="C13" s="1342">
        <v>0</v>
      </c>
      <c r="D13" s="1342">
        <v>0</v>
      </c>
      <c r="E13" s="1342">
        <v>0</v>
      </c>
      <c r="F13" s="1342">
        <v>0</v>
      </c>
      <c r="G13" s="1342">
        <v>0</v>
      </c>
      <c r="H13" s="1342">
        <v>0</v>
      </c>
      <c r="I13" s="1342">
        <v>13975</v>
      </c>
      <c r="J13" s="1342">
        <v>0</v>
      </c>
      <c r="K13" s="1342">
        <v>13975</v>
      </c>
      <c r="L13" s="1035"/>
      <c r="M13" s="1342">
        <v>0</v>
      </c>
      <c r="N13" s="1342">
        <v>0</v>
      </c>
      <c r="O13" s="1342">
        <v>0</v>
      </c>
      <c r="P13" s="1342">
        <v>0</v>
      </c>
      <c r="Q13" s="1342">
        <v>0</v>
      </c>
      <c r="R13" s="1342">
        <v>0</v>
      </c>
      <c r="S13" s="1342">
        <v>13374</v>
      </c>
      <c r="T13" s="1342">
        <v>0</v>
      </c>
      <c r="U13" s="1342">
        <v>13374</v>
      </c>
      <c r="V13" s="1035"/>
      <c r="W13" s="1342">
        <v>0</v>
      </c>
      <c r="X13" s="1342">
        <v>0</v>
      </c>
      <c r="Y13" s="1342">
        <v>0</v>
      </c>
      <c r="Z13" s="1342">
        <v>0</v>
      </c>
      <c r="AA13" s="1342">
        <v>0</v>
      </c>
      <c r="AB13" s="1342">
        <v>0</v>
      </c>
      <c r="AC13" s="1342">
        <v>9456</v>
      </c>
      <c r="AD13" s="1342">
        <v>0</v>
      </c>
      <c r="AE13" s="1342">
        <v>9456</v>
      </c>
      <c r="AF13" s="1035"/>
      <c r="AG13" s="1342">
        <v>0</v>
      </c>
      <c r="AH13" s="1342">
        <v>0</v>
      </c>
      <c r="AI13" s="1342">
        <v>0</v>
      </c>
      <c r="AJ13" s="1342">
        <v>0</v>
      </c>
      <c r="AK13" s="1342">
        <v>0</v>
      </c>
      <c r="AL13" s="1342">
        <v>0</v>
      </c>
      <c r="AM13" s="1342">
        <v>9122</v>
      </c>
      <c r="AN13" s="1342">
        <v>0</v>
      </c>
      <c r="AO13" s="1342">
        <v>9122</v>
      </c>
      <c r="AP13" s="1035"/>
      <c r="AQ13" s="1342">
        <v>0</v>
      </c>
      <c r="AR13" s="1342">
        <v>0</v>
      </c>
      <c r="AS13" s="1342">
        <v>0</v>
      </c>
      <c r="AT13" s="1342">
        <v>0</v>
      </c>
      <c r="AU13" s="1342">
        <v>0</v>
      </c>
      <c r="AV13" s="1342">
        <v>0</v>
      </c>
      <c r="AW13" s="1342">
        <v>8948</v>
      </c>
      <c r="AX13" s="1342">
        <v>0</v>
      </c>
      <c r="AY13" s="1342">
        <v>8948</v>
      </c>
      <c r="AZ13" s="1035"/>
      <c r="BA13" s="1342">
        <v>0</v>
      </c>
      <c r="BB13" s="1342">
        <v>0</v>
      </c>
      <c r="BC13" s="1342">
        <v>0</v>
      </c>
      <c r="BD13" s="1342">
        <v>0</v>
      </c>
      <c r="BE13" s="1342">
        <v>0</v>
      </c>
      <c r="BF13" s="1342">
        <v>0</v>
      </c>
      <c r="BG13" s="1342">
        <v>7082</v>
      </c>
      <c r="BH13" s="1342">
        <v>0</v>
      </c>
      <c r="BI13" s="1342">
        <v>7082</v>
      </c>
      <c r="BJ13" s="1035"/>
      <c r="BK13" s="1639">
        <v>0</v>
      </c>
      <c r="BL13" s="1639">
        <v>0</v>
      </c>
      <c r="BM13" s="1639">
        <v>0</v>
      </c>
      <c r="BN13" s="1639">
        <v>0</v>
      </c>
      <c r="BO13" s="1639">
        <v>0</v>
      </c>
      <c r="BP13" s="1639">
        <v>0</v>
      </c>
      <c r="BQ13" s="1639">
        <v>6485</v>
      </c>
      <c r="BR13" s="1639">
        <v>0</v>
      </c>
      <c r="BS13" s="1639">
        <v>6485</v>
      </c>
      <c r="BT13" s="1035"/>
      <c r="BU13" s="1639">
        <v>0</v>
      </c>
      <c r="BV13" s="1639">
        <v>0</v>
      </c>
      <c r="BW13" s="1639">
        <v>0</v>
      </c>
      <c r="BX13" s="1639">
        <v>0</v>
      </c>
      <c r="BY13" s="1639">
        <v>0</v>
      </c>
      <c r="BZ13" s="1639">
        <v>0</v>
      </c>
      <c r="CA13" s="1639">
        <v>4939</v>
      </c>
      <c r="CB13" s="1639">
        <v>0</v>
      </c>
      <c r="CC13" s="1639">
        <v>4939</v>
      </c>
      <c r="CD13" s="1035"/>
      <c r="CE13" s="1639">
        <v>0</v>
      </c>
      <c r="CF13" s="1639">
        <v>0</v>
      </c>
      <c r="CG13" s="1639">
        <v>0</v>
      </c>
      <c r="CH13" s="1639">
        <v>0</v>
      </c>
      <c r="CI13" s="1639">
        <v>0</v>
      </c>
      <c r="CJ13" s="1639">
        <v>0</v>
      </c>
      <c r="CK13" s="1639">
        <v>4530</v>
      </c>
      <c r="CL13" s="1639">
        <v>0</v>
      </c>
      <c r="CM13" s="1639">
        <v>4530</v>
      </c>
      <c r="CN13" s="1035"/>
      <c r="CO13" s="1639">
        <v>0</v>
      </c>
      <c r="CP13" s="1639">
        <v>0</v>
      </c>
      <c r="CQ13" s="1639">
        <v>0</v>
      </c>
      <c r="CR13" s="1639">
        <v>0</v>
      </c>
      <c r="CS13" s="1639">
        <v>0</v>
      </c>
      <c r="CT13" s="1639">
        <v>0</v>
      </c>
      <c r="CU13" s="1639">
        <v>4688</v>
      </c>
      <c r="CV13" s="1639">
        <v>0</v>
      </c>
      <c r="CW13" s="1639">
        <v>4688</v>
      </c>
      <c r="CX13" s="1035"/>
      <c r="CY13" s="1639">
        <v>0</v>
      </c>
      <c r="CZ13" s="1639">
        <v>0</v>
      </c>
      <c r="DA13" s="1639">
        <v>0</v>
      </c>
      <c r="DB13" s="1639">
        <v>0</v>
      </c>
      <c r="DC13" s="1639">
        <v>0</v>
      </c>
      <c r="DD13" s="1639">
        <v>0</v>
      </c>
      <c r="DE13" s="1639">
        <v>3505</v>
      </c>
      <c r="DF13" s="1639">
        <v>0</v>
      </c>
      <c r="DG13" s="1639">
        <v>3505</v>
      </c>
      <c r="DH13" s="1035"/>
      <c r="DI13" s="1639">
        <v>0</v>
      </c>
      <c r="DJ13" s="1639">
        <v>0</v>
      </c>
      <c r="DK13" s="1639">
        <v>0</v>
      </c>
      <c r="DL13" s="1639">
        <v>0</v>
      </c>
      <c r="DM13" s="1639">
        <v>0</v>
      </c>
      <c r="DN13" s="1639">
        <v>0</v>
      </c>
      <c r="DO13" s="1639">
        <v>3077</v>
      </c>
      <c r="DP13" s="1639">
        <v>0</v>
      </c>
      <c r="DQ13" s="1639">
        <v>3077</v>
      </c>
      <c r="DR13" s="1035"/>
      <c r="DS13" s="1639">
        <v>0</v>
      </c>
      <c r="DT13" s="1639">
        <v>0</v>
      </c>
      <c r="DU13" s="1639">
        <v>0</v>
      </c>
      <c r="DV13" s="1639">
        <v>0</v>
      </c>
      <c r="DW13" s="1639">
        <v>0</v>
      </c>
      <c r="DX13" s="1639">
        <v>0</v>
      </c>
      <c r="DY13" s="1639">
        <v>2731</v>
      </c>
      <c r="DZ13" s="1639">
        <v>0</v>
      </c>
      <c r="EA13" s="1639">
        <v>2731</v>
      </c>
      <c r="EB13" s="1035"/>
      <c r="EC13" s="1639">
        <v>0</v>
      </c>
      <c r="ED13" s="1639">
        <v>0</v>
      </c>
      <c r="EE13" s="1639">
        <v>0</v>
      </c>
      <c r="EF13" s="1639">
        <v>0</v>
      </c>
      <c r="EG13" s="1639">
        <v>0</v>
      </c>
      <c r="EH13" s="1639">
        <v>0</v>
      </c>
      <c r="EI13" s="1639">
        <v>2900</v>
      </c>
      <c r="EJ13" s="1639">
        <v>0</v>
      </c>
      <c r="EK13" s="1639">
        <v>2900</v>
      </c>
      <c r="EL13" s="1035"/>
      <c r="EM13" s="1639">
        <v>0</v>
      </c>
      <c r="EN13" s="1639">
        <v>0</v>
      </c>
      <c r="EO13" s="1639">
        <v>0</v>
      </c>
      <c r="EP13" s="1639">
        <v>0</v>
      </c>
      <c r="EQ13" s="1639">
        <v>0</v>
      </c>
      <c r="ER13" s="1639">
        <v>0</v>
      </c>
      <c r="ES13" s="1639">
        <v>2469</v>
      </c>
      <c r="ET13" s="1639">
        <v>0</v>
      </c>
      <c r="EU13" s="1639">
        <v>2469</v>
      </c>
      <c r="EV13" s="1035"/>
      <c r="EW13" s="1639">
        <v>0</v>
      </c>
      <c r="EX13" s="1639">
        <v>0</v>
      </c>
      <c r="EY13" s="1639">
        <v>0</v>
      </c>
      <c r="EZ13" s="1639">
        <v>0</v>
      </c>
      <c r="FA13" s="1639">
        <v>0</v>
      </c>
      <c r="FB13" s="1639">
        <v>0</v>
      </c>
      <c r="FC13" s="1639">
        <v>1413</v>
      </c>
      <c r="FD13" s="1639">
        <v>0</v>
      </c>
      <c r="FE13" s="1639">
        <v>1413</v>
      </c>
      <c r="FF13" s="1035"/>
      <c r="FG13" s="1639">
        <v>0</v>
      </c>
      <c r="FH13" s="1639">
        <v>0</v>
      </c>
      <c r="FI13" s="1639">
        <v>0</v>
      </c>
      <c r="FJ13" s="1639">
        <v>0</v>
      </c>
      <c r="FK13" s="1639">
        <v>0</v>
      </c>
      <c r="FL13" s="1639">
        <v>0</v>
      </c>
      <c r="FM13" s="1639">
        <v>1404</v>
      </c>
      <c r="FN13" s="1639">
        <v>0</v>
      </c>
      <c r="FO13" s="1639">
        <v>1404</v>
      </c>
      <c r="FP13" s="1035"/>
      <c r="FQ13" s="1639">
        <v>0</v>
      </c>
      <c r="FR13" s="1639">
        <v>0</v>
      </c>
      <c r="FS13" s="1639">
        <v>0</v>
      </c>
      <c r="FT13" s="1639">
        <v>0</v>
      </c>
      <c r="FU13" s="1639">
        <v>0</v>
      </c>
      <c r="FV13" s="1639">
        <v>0</v>
      </c>
      <c r="FW13" s="1639">
        <v>1411</v>
      </c>
      <c r="FX13" s="1639">
        <v>0</v>
      </c>
      <c r="FY13" s="1639">
        <v>1411</v>
      </c>
      <c r="FZ13" s="1035"/>
      <c r="GA13" s="1639">
        <v>0</v>
      </c>
      <c r="GB13" s="1639">
        <v>0</v>
      </c>
      <c r="GC13" s="1639">
        <v>0</v>
      </c>
      <c r="GD13" s="1639">
        <v>0</v>
      </c>
      <c r="GE13" s="1639">
        <v>0</v>
      </c>
      <c r="GF13" s="1639">
        <v>0</v>
      </c>
      <c r="GG13" s="1639">
        <v>1409</v>
      </c>
      <c r="GH13" s="1639">
        <v>0</v>
      </c>
      <c r="GI13" s="1639">
        <v>1409</v>
      </c>
      <c r="GJ13" s="1035"/>
      <c r="GK13" s="1639">
        <v>0</v>
      </c>
      <c r="GL13" s="1639">
        <v>0</v>
      </c>
      <c r="GM13" s="1639">
        <v>0</v>
      </c>
      <c r="GN13" s="1639">
        <v>0</v>
      </c>
      <c r="GO13" s="1639">
        <v>0</v>
      </c>
      <c r="GP13" s="1639">
        <v>0</v>
      </c>
      <c r="GQ13" s="1639">
        <v>1405</v>
      </c>
      <c r="GR13" s="1639">
        <v>0</v>
      </c>
      <c r="GS13" s="1639">
        <v>1405</v>
      </c>
      <c r="GT13" s="1035"/>
      <c r="GU13" s="1639">
        <v>0</v>
      </c>
      <c r="GV13" s="1639">
        <v>0</v>
      </c>
      <c r="GW13" s="1639">
        <v>0</v>
      </c>
      <c r="GX13" s="1639">
        <v>0</v>
      </c>
      <c r="GY13" s="1639">
        <v>0</v>
      </c>
      <c r="GZ13" s="1639">
        <v>0</v>
      </c>
      <c r="HA13" s="1639">
        <v>1353</v>
      </c>
      <c r="HB13" s="1639">
        <v>0</v>
      </c>
      <c r="HC13" s="1639">
        <v>1353</v>
      </c>
      <c r="HD13" s="1035"/>
      <c r="HE13" s="1639" t="s">
        <v>1879</v>
      </c>
      <c r="HF13" s="1639" t="s">
        <v>1879</v>
      </c>
      <c r="HG13" s="1639" t="s">
        <v>1879</v>
      </c>
      <c r="HH13" s="1639" t="s">
        <v>1879</v>
      </c>
      <c r="HI13" s="1639" t="s">
        <v>1879</v>
      </c>
      <c r="HJ13" s="1639" t="s">
        <v>1879</v>
      </c>
      <c r="HK13" s="1639">
        <v>1052</v>
      </c>
      <c r="HL13" s="1639" t="s">
        <v>1879</v>
      </c>
      <c r="HM13" s="1639">
        <v>1052</v>
      </c>
      <c r="HN13" s="1035"/>
      <c r="HO13" s="1639">
        <v>0</v>
      </c>
      <c r="HP13" s="1639">
        <v>0</v>
      </c>
      <c r="HQ13" s="1639">
        <v>0</v>
      </c>
      <c r="HR13" s="1639">
        <v>0</v>
      </c>
      <c r="HS13" s="1639">
        <v>0</v>
      </c>
      <c r="HT13" s="1639">
        <v>0</v>
      </c>
      <c r="HU13" s="1639">
        <v>1000</v>
      </c>
      <c r="HV13" s="1639">
        <v>0</v>
      </c>
      <c r="HW13" s="1639">
        <v>1000</v>
      </c>
    </row>
    <row r="14" spans="1:231" ht="13.8">
      <c r="A14" s="1588">
        <v>8</v>
      </c>
      <c r="B14" s="1638" t="s">
        <v>1886</v>
      </c>
      <c r="C14" s="1342">
        <v>0</v>
      </c>
      <c r="D14" s="1342">
        <v>0</v>
      </c>
      <c r="E14" s="1342">
        <v>0</v>
      </c>
      <c r="F14" s="1342">
        <v>0</v>
      </c>
      <c r="G14" s="1342">
        <v>0</v>
      </c>
      <c r="H14" s="1342">
        <v>0</v>
      </c>
      <c r="I14" s="1342">
        <v>3208</v>
      </c>
      <c r="J14" s="1342">
        <v>0</v>
      </c>
      <c r="K14" s="1342">
        <v>3208</v>
      </c>
      <c r="L14" s="1035"/>
      <c r="M14" s="1342">
        <v>0</v>
      </c>
      <c r="N14" s="1342">
        <v>0</v>
      </c>
      <c r="O14" s="1342">
        <v>0</v>
      </c>
      <c r="P14" s="1342">
        <v>0</v>
      </c>
      <c r="Q14" s="1342">
        <v>0</v>
      </c>
      <c r="R14" s="1342">
        <v>0</v>
      </c>
      <c r="S14" s="1342">
        <v>3493</v>
      </c>
      <c r="T14" s="1342">
        <v>0</v>
      </c>
      <c r="U14" s="1342">
        <v>3493</v>
      </c>
      <c r="V14" s="1035"/>
      <c r="W14" s="1342">
        <v>0</v>
      </c>
      <c r="X14" s="1342">
        <v>0</v>
      </c>
      <c r="Y14" s="1342">
        <v>0</v>
      </c>
      <c r="Z14" s="1342">
        <v>0</v>
      </c>
      <c r="AA14" s="1342">
        <v>0</v>
      </c>
      <c r="AB14" s="1342">
        <v>0</v>
      </c>
      <c r="AC14" s="1342">
        <v>3506</v>
      </c>
      <c r="AD14" s="1342">
        <v>0</v>
      </c>
      <c r="AE14" s="1342">
        <v>3506</v>
      </c>
      <c r="AF14" s="1035"/>
      <c r="AG14" s="1342">
        <v>0</v>
      </c>
      <c r="AH14" s="1342">
        <v>0</v>
      </c>
      <c r="AI14" s="1342">
        <v>0</v>
      </c>
      <c r="AJ14" s="1342">
        <v>0</v>
      </c>
      <c r="AK14" s="1342">
        <v>0</v>
      </c>
      <c r="AL14" s="1342">
        <v>0</v>
      </c>
      <c r="AM14" s="1342">
        <v>2619</v>
      </c>
      <c r="AN14" s="1342">
        <v>0</v>
      </c>
      <c r="AO14" s="1342">
        <v>2619</v>
      </c>
      <c r="AP14" s="1035"/>
      <c r="AQ14" s="1342">
        <v>0</v>
      </c>
      <c r="AR14" s="1342">
        <v>0</v>
      </c>
      <c r="AS14" s="1342">
        <v>0</v>
      </c>
      <c r="AT14" s="1342">
        <v>0</v>
      </c>
      <c r="AU14" s="1342">
        <v>0</v>
      </c>
      <c r="AV14" s="1342">
        <v>0</v>
      </c>
      <c r="AW14" s="1342">
        <v>2638</v>
      </c>
      <c r="AX14" s="1342">
        <v>0</v>
      </c>
      <c r="AY14" s="1342">
        <v>2638</v>
      </c>
      <c r="AZ14" s="1035"/>
      <c r="BA14" s="1342">
        <v>0</v>
      </c>
      <c r="BB14" s="1342">
        <v>0</v>
      </c>
      <c r="BC14" s="1342">
        <v>0</v>
      </c>
      <c r="BD14" s="1342">
        <v>0</v>
      </c>
      <c r="BE14" s="1342">
        <v>0</v>
      </c>
      <c r="BF14" s="1342">
        <v>0</v>
      </c>
      <c r="BG14" s="1342">
        <v>2533</v>
      </c>
      <c r="BH14" s="1342">
        <v>0</v>
      </c>
      <c r="BI14" s="1342">
        <v>2533</v>
      </c>
      <c r="BJ14" s="1035"/>
      <c r="BK14" s="1639">
        <v>0</v>
      </c>
      <c r="BL14" s="1639">
        <v>0</v>
      </c>
      <c r="BM14" s="1639">
        <v>0</v>
      </c>
      <c r="BN14" s="1639">
        <v>0</v>
      </c>
      <c r="BO14" s="1639">
        <v>0</v>
      </c>
      <c r="BP14" s="1639">
        <v>0</v>
      </c>
      <c r="BQ14" s="1342">
        <v>2467</v>
      </c>
      <c r="BR14" s="1342">
        <v>0</v>
      </c>
      <c r="BS14" s="1342">
        <v>2467</v>
      </c>
      <c r="BT14" s="1035"/>
      <c r="BU14" s="1639">
        <v>0</v>
      </c>
      <c r="BV14" s="1639">
        <v>0</v>
      </c>
      <c r="BW14" s="1639">
        <v>0</v>
      </c>
      <c r="BX14" s="1639">
        <v>0</v>
      </c>
      <c r="BY14" s="1639">
        <v>0</v>
      </c>
      <c r="BZ14" s="1639">
        <v>0</v>
      </c>
      <c r="CA14" s="1342">
        <v>0</v>
      </c>
      <c r="CB14" s="1342">
        <v>0</v>
      </c>
      <c r="CC14" s="1342">
        <v>0</v>
      </c>
      <c r="CD14" s="1035"/>
      <c r="CE14" s="1639">
        <v>0</v>
      </c>
      <c r="CF14" s="1639">
        <v>0</v>
      </c>
      <c r="CG14" s="1639">
        <v>0</v>
      </c>
      <c r="CH14" s="1639">
        <v>0</v>
      </c>
      <c r="CI14" s="1639">
        <v>0</v>
      </c>
      <c r="CJ14" s="1639">
        <v>0</v>
      </c>
      <c r="CK14" s="1342">
        <v>0</v>
      </c>
      <c r="CL14" s="1342">
        <v>0</v>
      </c>
      <c r="CM14" s="1342">
        <v>0</v>
      </c>
      <c r="CN14" s="1035"/>
      <c r="CO14" s="1639">
        <v>0</v>
      </c>
      <c r="CP14" s="1639">
        <v>0</v>
      </c>
      <c r="CQ14" s="1639">
        <v>0</v>
      </c>
      <c r="CR14" s="1639">
        <v>0</v>
      </c>
      <c r="CS14" s="1639">
        <v>0</v>
      </c>
      <c r="CT14" s="1639">
        <v>0</v>
      </c>
      <c r="CU14" s="1342">
        <v>0</v>
      </c>
      <c r="CV14" s="1342">
        <v>0</v>
      </c>
      <c r="CW14" s="1342">
        <v>0</v>
      </c>
      <c r="CX14" s="1035"/>
      <c r="CY14" s="1639">
        <v>0</v>
      </c>
      <c r="CZ14" s="1639">
        <v>0</v>
      </c>
      <c r="DA14" s="1639">
        <v>0</v>
      </c>
      <c r="DB14" s="1639">
        <v>0</v>
      </c>
      <c r="DC14" s="1639">
        <v>0</v>
      </c>
      <c r="DD14" s="1639">
        <v>0</v>
      </c>
      <c r="DE14" s="1342">
        <v>0</v>
      </c>
      <c r="DF14" s="1342">
        <v>0</v>
      </c>
      <c r="DG14" s="1342">
        <v>0</v>
      </c>
      <c r="DH14" s="1035"/>
      <c r="DI14" s="1639">
        <v>0</v>
      </c>
      <c r="DJ14" s="1639">
        <v>0</v>
      </c>
      <c r="DK14" s="1639">
        <v>0</v>
      </c>
      <c r="DL14" s="1639">
        <v>0</v>
      </c>
      <c r="DM14" s="1639">
        <v>0</v>
      </c>
      <c r="DN14" s="1639">
        <v>0</v>
      </c>
      <c r="DO14" s="1342">
        <v>0</v>
      </c>
      <c r="DP14" s="1342">
        <v>0</v>
      </c>
      <c r="DQ14" s="1342">
        <v>0</v>
      </c>
      <c r="DR14" s="1035"/>
      <c r="DS14" s="1639">
        <v>0</v>
      </c>
      <c r="DT14" s="1639">
        <v>0</v>
      </c>
      <c r="DU14" s="1639">
        <v>0</v>
      </c>
      <c r="DV14" s="1639">
        <v>0</v>
      </c>
      <c r="DW14" s="1639">
        <v>0</v>
      </c>
      <c r="DX14" s="1639">
        <v>0</v>
      </c>
      <c r="DY14" s="1342">
        <v>0</v>
      </c>
      <c r="DZ14" s="1342">
        <v>0</v>
      </c>
      <c r="EA14" s="1342">
        <v>0</v>
      </c>
      <c r="EB14" s="1035"/>
      <c r="EC14" s="1639">
        <v>0</v>
      </c>
      <c r="ED14" s="1639">
        <v>0</v>
      </c>
      <c r="EE14" s="1639">
        <v>0</v>
      </c>
      <c r="EF14" s="1639">
        <v>0</v>
      </c>
      <c r="EG14" s="1639">
        <v>0</v>
      </c>
      <c r="EH14" s="1639">
        <v>0</v>
      </c>
      <c r="EI14" s="1342">
        <v>0</v>
      </c>
      <c r="EJ14" s="1342">
        <v>0</v>
      </c>
      <c r="EK14" s="1342">
        <v>0</v>
      </c>
      <c r="EL14" s="1035"/>
      <c r="EM14" s="1639">
        <v>0</v>
      </c>
      <c r="EN14" s="1639">
        <v>0</v>
      </c>
      <c r="EO14" s="1639">
        <v>0</v>
      </c>
      <c r="EP14" s="1639">
        <v>0</v>
      </c>
      <c r="EQ14" s="1639">
        <v>0</v>
      </c>
      <c r="ER14" s="1639">
        <v>0</v>
      </c>
      <c r="ES14" s="1342">
        <v>0</v>
      </c>
      <c r="ET14" s="1342">
        <v>0</v>
      </c>
      <c r="EU14" s="1342">
        <v>0</v>
      </c>
      <c r="EV14" s="1035"/>
      <c r="EW14" s="1639">
        <v>0</v>
      </c>
      <c r="EX14" s="1639">
        <v>0</v>
      </c>
      <c r="EY14" s="1639">
        <v>0</v>
      </c>
      <c r="EZ14" s="1639">
        <v>0</v>
      </c>
      <c r="FA14" s="1639">
        <v>0</v>
      </c>
      <c r="FB14" s="1639">
        <v>0</v>
      </c>
      <c r="FC14" s="1342">
        <v>0</v>
      </c>
      <c r="FD14" s="1342">
        <v>0</v>
      </c>
      <c r="FE14" s="1342">
        <v>0</v>
      </c>
      <c r="FF14" s="1035"/>
      <c r="FG14" s="1639">
        <v>0</v>
      </c>
      <c r="FH14" s="1639">
        <v>0</v>
      </c>
      <c r="FI14" s="1639">
        <v>0</v>
      </c>
      <c r="FJ14" s="1639">
        <v>0</v>
      </c>
      <c r="FK14" s="1639">
        <v>0</v>
      </c>
      <c r="FL14" s="1639">
        <v>0</v>
      </c>
      <c r="FM14" s="1342">
        <v>0</v>
      </c>
      <c r="FN14" s="1342">
        <v>0</v>
      </c>
      <c r="FO14" s="1342">
        <v>0</v>
      </c>
      <c r="FP14" s="1035"/>
      <c r="FQ14" s="1639">
        <v>0</v>
      </c>
      <c r="FR14" s="1639">
        <v>0</v>
      </c>
      <c r="FS14" s="1639">
        <v>0</v>
      </c>
      <c r="FT14" s="1639">
        <v>0</v>
      </c>
      <c r="FU14" s="1639">
        <v>0</v>
      </c>
      <c r="FV14" s="1639">
        <v>0</v>
      </c>
      <c r="FW14" s="1342">
        <v>0</v>
      </c>
      <c r="FX14" s="1342">
        <v>0</v>
      </c>
      <c r="FY14" s="1342">
        <v>0</v>
      </c>
      <c r="FZ14" s="1035"/>
      <c r="GA14" s="1639">
        <v>0</v>
      </c>
      <c r="GB14" s="1639">
        <v>0</v>
      </c>
      <c r="GC14" s="1639">
        <v>0</v>
      </c>
      <c r="GD14" s="1639">
        <v>0</v>
      </c>
      <c r="GE14" s="1639">
        <v>0</v>
      </c>
      <c r="GF14" s="1639">
        <v>0</v>
      </c>
      <c r="GG14" s="1342">
        <v>0</v>
      </c>
      <c r="GH14" s="1342">
        <v>0</v>
      </c>
      <c r="GI14" s="1342">
        <v>0</v>
      </c>
      <c r="GJ14" s="1035"/>
      <c r="GK14" s="1639">
        <v>0</v>
      </c>
      <c r="GL14" s="1639">
        <v>0</v>
      </c>
      <c r="GM14" s="1639">
        <v>0</v>
      </c>
      <c r="GN14" s="1639">
        <v>0</v>
      </c>
      <c r="GO14" s="1639">
        <v>0</v>
      </c>
      <c r="GP14" s="1639">
        <v>0</v>
      </c>
      <c r="GQ14" s="1342">
        <v>0</v>
      </c>
      <c r="GR14" s="1342">
        <v>0</v>
      </c>
      <c r="GS14" s="1342">
        <v>0</v>
      </c>
      <c r="GT14" s="1035"/>
      <c r="GU14" s="1639">
        <v>0</v>
      </c>
      <c r="GV14" s="1639">
        <v>0</v>
      </c>
      <c r="GW14" s="1639">
        <v>0</v>
      </c>
      <c r="GX14" s="1639">
        <v>0</v>
      </c>
      <c r="GY14" s="1639">
        <v>0</v>
      </c>
      <c r="GZ14" s="1639">
        <v>0</v>
      </c>
      <c r="HA14" s="1342">
        <v>0</v>
      </c>
      <c r="HB14" s="1342">
        <v>0</v>
      </c>
      <c r="HC14" s="1342">
        <v>0</v>
      </c>
      <c r="HD14" s="1035"/>
      <c r="HE14" s="1639" t="s">
        <v>1879</v>
      </c>
      <c r="HF14" s="1639" t="s">
        <v>1879</v>
      </c>
      <c r="HG14" s="1639" t="s">
        <v>1879</v>
      </c>
      <c r="HH14" s="1639" t="s">
        <v>1879</v>
      </c>
      <c r="HI14" s="1639" t="s">
        <v>1879</v>
      </c>
      <c r="HJ14" s="1639" t="s">
        <v>1879</v>
      </c>
      <c r="HK14" s="1342" t="s">
        <v>1879</v>
      </c>
      <c r="HL14" s="1342" t="s">
        <v>1879</v>
      </c>
      <c r="HM14" s="1342" t="s">
        <v>1879</v>
      </c>
      <c r="HN14" s="1035"/>
      <c r="HO14" s="1639">
        <v>0</v>
      </c>
      <c r="HP14" s="1639">
        <v>0</v>
      </c>
      <c r="HQ14" s="1639">
        <v>0</v>
      </c>
      <c r="HR14" s="1639">
        <v>0</v>
      </c>
      <c r="HS14" s="1639">
        <v>0</v>
      </c>
      <c r="HT14" s="1639">
        <v>0</v>
      </c>
      <c r="HU14" s="1342">
        <v>0</v>
      </c>
      <c r="HV14" s="1342">
        <v>0</v>
      </c>
      <c r="HW14" s="1342">
        <v>0</v>
      </c>
    </row>
    <row r="15" spans="1:231" ht="13.8">
      <c r="A15" s="1588">
        <v>9</v>
      </c>
      <c r="B15" s="1638" t="s">
        <v>1887</v>
      </c>
      <c r="C15" s="1342">
        <v>0</v>
      </c>
      <c r="D15" s="1342">
        <v>0</v>
      </c>
      <c r="E15" s="1342">
        <v>0</v>
      </c>
      <c r="F15" s="1342">
        <v>0</v>
      </c>
      <c r="G15" s="1342">
        <v>0</v>
      </c>
      <c r="H15" s="1342">
        <v>0</v>
      </c>
      <c r="I15" s="1342">
        <v>0</v>
      </c>
      <c r="J15" s="1342">
        <v>0</v>
      </c>
      <c r="K15" s="1342">
        <v>0</v>
      </c>
      <c r="L15" s="1035"/>
      <c r="M15" s="1342">
        <v>0</v>
      </c>
      <c r="N15" s="1342">
        <v>0</v>
      </c>
      <c r="O15" s="1342">
        <v>0</v>
      </c>
      <c r="P15" s="1342">
        <v>0</v>
      </c>
      <c r="Q15" s="1342">
        <v>0</v>
      </c>
      <c r="R15" s="1342">
        <v>0</v>
      </c>
      <c r="S15" s="1342">
        <v>0</v>
      </c>
      <c r="T15" s="1342">
        <v>0</v>
      </c>
      <c r="U15" s="1342">
        <v>0</v>
      </c>
      <c r="V15" s="1035"/>
      <c r="W15" s="1342">
        <v>0</v>
      </c>
      <c r="X15" s="1342">
        <v>0</v>
      </c>
      <c r="Y15" s="1342">
        <v>0</v>
      </c>
      <c r="Z15" s="1342">
        <v>0</v>
      </c>
      <c r="AA15" s="1342">
        <v>0</v>
      </c>
      <c r="AB15" s="1342">
        <v>0</v>
      </c>
      <c r="AC15" s="1342">
        <v>0</v>
      </c>
      <c r="AD15" s="1342">
        <v>0</v>
      </c>
      <c r="AE15" s="1342">
        <v>0</v>
      </c>
      <c r="AF15" s="1035"/>
      <c r="AG15" s="1342">
        <v>0</v>
      </c>
      <c r="AH15" s="1342">
        <v>0</v>
      </c>
      <c r="AI15" s="1342">
        <v>0</v>
      </c>
      <c r="AJ15" s="1342">
        <v>0</v>
      </c>
      <c r="AK15" s="1342">
        <v>0</v>
      </c>
      <c r="AL15" s="1342">
        <v>0</v>
      </c>
      <c r="AM15" s="1342">
        <v>0</v>
      </c>
      <c r="AN15" s="1342">
        <v>0</v>
      </c>
      <c r="AO15" s="1342">
        <v>0</v>
      </c>
      <c r="AP15" s="1035"/>
      <c r="AQ15" s="1342">
        <v>0</v>
      </c>
      <c r="AR15" s="1342">
        <v>0</v>
      </c>
      <c r="AS15" s="1342">
        <v>0</v>
      </c>
      <c r="AT15" s="1342">
        <v>0</v>
      </c>
      <c r="AU15" s="1342">
        <v>0</v>
      </c>
      <c r="AV15" s="1342">
        <v>0</v>
      </c>
      <c r="AW15" s="1342">
        <v>0</v>
      </c>
      <c r="AX15" s="1342">
        <v>0</v>
      </c>
      <c r="AY15" s="1342">
        <v>0</v>
      </c>
      <c r="AZ15" s="1035"/>
      <c r="BA15" s="1342">
        <v>0</v>
      </c>
      <c r="BB15" s="1342">
        <v>0</v>
      </c>
      <c r="BC15" s="1342">
        <v>0</v>
      </c>
      <c r="BD15" s="1342">
        <v>0</v>
      </c>
      <c r="BE15" s="1342">
        <v>0</v>
      </c>
      <c r="BF15" s="1342">
        <v>0</v>
      </c>
      <c r="BG15" s="1342">
        <v>0</v>
      </c>
      <c r="BH15" s="1342">
        <v>0</v>
      </c>
      <c r="BI15" s="1342">
        <v>0</v>
      </c>
      <c r="BJ15" s="1035"/>
      <c r="BK15" s="1639">
        <v>0</v>
      </c>
      <c r="BL15" s="1639">
        <v>0</v>
      </c>
      <c r="BM15" s="1639">
        <v>0</v>
      </c>
      <c r="BN15" s="1639">
        <v>0</v>
      </c>
      <c r="BO15" s="1639">
        <v>0</v>
      </c>
      <c r="BP15" s="1639">
        <v>0</v>
      </c>
      <c r="BQ15" s="1342">
        <v>0</v>
      </c>
      <c r="BR15" s="1342">
        <v>0</v>
      </c>
      <c r="BS15" s="1342">
        <v>0</v>
      </c>
      <c r="BT15" s="1035"/>
      <c r="BU15" s="1639">
        <v>0</v>
      </c>
      <c r="BV15" s="1639">
        <v>0</v>
      </c>
      <c r="BW15" s="1639">
        <v>0</v>
      </c>
      <c r="BX15" s="1639">
        <v>0</v>
      </c>
      <c r="BY15" s="1639">
        <v>0</v>
      </c>
      <c r="BZ15" s="1639">
        <v>0</v>
      </c>
      <c r="CA15" s="1342">
        <v>0</v>
      </c>
      <c r="CB15" s="1342">
        <v>0</v>
      </c>
      <c r="CC15" s="1342">
        <v>0</v>
      </c>
      <c r="CD15" s="1035"/>
      <c r="CE15" s="1639">
        <v>0</v>
      </c>
      <c r="CF15" s="1639">
        <v>0</v>
      </c>
      <c r="CG15" s="1639">
        <v>0</v>
      </c>
      <c r="CH15" s="1639">
        <v>0</v>
      </c>
      <c r="CI15" s="1639">
        <v>0</v>
      </c>
      <c r="CJ15" s="1639">
        <v>0</v>
      </c>
      <c r="CK15" s="1342">
        <v>0</v>
      </c>
      <c r="CL15" s="1342">
        <v>0</v>
      </c>
      <c r="CM15" s="1342">
        <v>0</v>
      </c>
      <c r="CN15" s="1035"/>
      <c r="CO15" s="1639">
        <v>0</v>
      </c>
      <c r="CP15" s="1639">
        <v>0</v>
      </c>
      <c r="CQ15" s="1639">
        <v>0</v>
      </c>
      <c r="CR15" s="1639">
        <v>0</v>
      </c>
      <c r="CS15" s="1639">
        <v>0</v>
      </c>
      <c r="CT15" s="1639">
        <v>0</v>
      </c>
      <c r="CU15" s="1342">
        <v>0</v>
      </c>
      <c r="CV15" s="1342">
        <v>0</v>
      </c>
      <c r="CW15" s="1342">
        <v>0</v>
      </c>
      <c r="CX15" s="1035"/>
      <c r="CY15" s="1639">
        <v>0</v>
      </c>
      <c r="CZ15" s="1639">
        <v>0</v>
      </c>
      <c r="DA15" s="1639">
        <v>0</v>
      </c>
      <c r="DB15" s="1639">
        <v>0</v>
      </c>
      <c r="DC15" s="1639">
        <v>0</v>
      </c>
      <c r="DD15" s="1639">
        <v>0</v>
      </c>
      <c r="DE15" s="1342">
        <v>0</v>
      </c>
      <c r="DF15" s="1342">
        <v>0</v>
      </c>
      <c r="DG15" s="1342">
        <v>0</v>
      </c>
      <c r="DH15" s="1035"/>
      <c r="DI15" s="1639">
        <v>0</v>
      </c>
      <c r="DJ15" s="1639">
        <v>0</v>
      </c>
      <c r="DK15" s="1639">
        <v>0</v>
      </c>
      <c r="DL15" s="1639">
        <v>0</v>
      </c>
      <c r="DM15" s="1639">
        <v>0</v>
      </c>
      <c r="DN15" s="1639">
        <v>0</v>
      </c>
      <c r="DO15" s="1342">
        <v>0</v>
      </c>
      <c r="DP15" s="1342">
        <v>0</v>
      </c>
      <c r="DQ15" s="1342">
        <v>0</v>
      </c>
      <c r="DR15" s="1035"/>
      <c r="DS15" s="1639">
        <v>0</v>
      </c>
      <c r="DT15" s="1639">
        <v>0</v>
      </c>
      <c r="DU15" s="1639">
        <v>0</v>
      </c>
      <c r="DV15" s="1639">
        <v>0</v>
      </c>
      <c r="DW15" s="1639">
        <v>0</v>
      </c>
      <c r="DX15" s="1639">
        <v>0</v>
      </c>
      <c r="DY15" s="1342">
        <v>0</v>
      </c>
      <c r="DZ15" s="1342">
        <v>0</v>
      </c>
      <c r="EA15" s="1342">
        <v>0</v>
      </c>
      <c r="EB15" s="1035"/>
      <c r="EC15" s="1639">
        <v>0</v>
      </c>
      <c r="ED15" s="1639">
        <v>0</v>
      </c>
      <c r="EE15" s="1639">
        <v>0</v>
      </c>
      <c r="EF15" s="1639">
        <v>0</v>
      </c>
      <c r="EG15" s="1639">
        <v>0</v>
      </c>
      <c r="EH15" s="1639">
        <v>0</v>
      </c>
      <c r="EI15" s="1342">
        <v>0</v>
      </c>
      <c r="EJ15" s="1342">
        <v>0</v>
      </c>
      <c r="EK15" s="1342">
        <v>0</v>
      </c>
      <c r="EL15" s="1035"/>
      <c r="EM15" s="1639">
        <v>0</v>
      </c>
      <c r="EN15" s="1639">
        <v>0</v>
      </c>
      <c r="EO15" s="1639">
        <v>0</v>
      </c>
      <c r="EP15" s="1639">
        <v>0</v>
      </c>
      <c r="EQ15" s="1639">
        <v>0</v>
      </c>
      <c r="ER15" s="1639">
        <v>0</v>
      </c>
      <c r="ES15" s="1342">
        <v>0</v>
      </c>
      <c r="ET15" s="1342">
        <v>0</v>
      </c>
      <c r="EU15" s="1342">
        <v>0</v>
      </c>
      <c r="EV15" s="1035"/>
      <c r="EW15" s="1639">
        <v>0</v>
      </c>
      <c r="EX15" s="1639">
        <v>0</v>
      </c>
      <c r="EY15" s="1639">
        <v>0</v>
      </c>
      <c r="EZ15" s="1639">
        <v>0</v>
      </c>
      <c r="FA15" s="1639">
        <v>0</v>
      </c>
      <c r="FB15" s="1639">
        <v>0</v>
      </c>
      <c r="FC15" s="1342">
        <v>0</v>
      </c>
      <c r="FD15" s="1342">
        <v>0</v>
      </c>
      <c r="FE15" s="1342">
        <v>0</v>
      </c>
      <c r="FF15" s="1035"/>
      <c r="FG15" s="1639">
        <v>0</v>
      </c>
      <c r="FH15" s="1639">
        <v>0</v>
      </c>
      <c r="FI15" s="1639">
        <v>0</v>
      </c>
      <c r="FJ15" s="1639">
        <v>0</v>
      </c>
      <c r="FK15" s="1639">
        <v>0</v>
      </c>
      <c r="FL15" s="1639">
        <v>0</v>
      </c>
      <c r="FM15" s="1342">
        <v>0</v>
      </c>
      <c r="FN15" s="1342">
        <v>0</v>
      </c>
      <c r="FO15" s="1342">
        <v>0</v>
      </c>
      <c r="FP15" s="1035"/>
      <c r="FQ15" s="1639">
        <v>0</v>
      </c>
      <c r="FR15" s="1639">
        <v>0</v>
      </c>
      <c r="FS15" s="1639">
        <v>0</v>
      </c>
      <c r="FT15" s="1639">
        <v>0</v>
      </c>
      <c r="FU15" s="1639">
        <v>0</v>
      </c>
      <c r="FV15" s="1639">
        <v>0</v>
      </c>
      <c r="FW15" s="1342">
        <v>0</v>
      </c>
      <c r="FX15" s="1342">
        <v>0</v>
      </c>
      <c r="FY15" s="1342">
        <v>0</v>
      </c>
      <c r="FZ15" s="1035"/>
      <c r="GA15" s="1639">
        <v>0</v>
      </c>
      <c r="GB15" s="1639">
        <v>0</v>
      </c>
      <c r="GC15" s="1639">
        <v>0</v>
      </c>
      <c r="GD15" s="1639">
        <v>0</v>
      </c>
      <c r="GE15" s="1639">
        <v>0</v>
      </c>
      <c r="GF15" s="1639">
        <v>0</v>
      </c>
      <c r="GG15" s="1342">
        <v>0</v>
      </c>
      <c r="GH15" s="1342">
        <v>0</v>
      </c>
      <c r="GI15" s="1342">
        <v>0</v>
      </c>
      <c r="GJ15" s="1035"/>
      <c r="GK15" s="1639">
        <v>0</v>
      </c>
      <c r="GL15" s="1639">
        <v>0</v>
      </c>
      <c r="GM15" s="1639">
        <v>0</v>
      </c>
      <c r="GN15" s="1639">
        <v>0</v>
      </c>
      <c r="GO15" s="1639">
        <v>0</v>
      </c>
      <c r="GP15" s="1639">
        <v>0</v>
      </c>
      <c r="GQ15" s="1342">
        <v>0</v>
      </c>
      <c r="GR15" s="1342">
        <v>0</v>
      </c>
      <c r="GS15" s="1342">
        <v>0</v>
      </c>
      <c r="GT15" s="1035"/>
      <c r="GU15" s="1639">
        <v>0</v>
      </c>
      <c r="GV15" s="1639">
        <v>0</v>
      </c>
      <c r="GW15" s="1639">
        <v>0</v>
      </c>
      <c r="GX15" s="1639">
        <v>0</v>
      </c>
      <c r="GY15" s="1639">
        <v>0</v>
      </c>
      <c r="GZ15" s="1639">
        <v>0</v>
      </c>
      <c r="HA15" s="1342">
        <v>0</v>
      </c>
      <c r="HB15" s="1342">
        <v>0</v>
      </c>
      <c r="HC15" s="1342">
        <v>0</v>
      </c>
      <c r="HD15" s="1035"/>
      <c r="HE15" s="1639" t="s">
        <v>1879</v>
      </c>
      <c r="HF15" s="1639" t="s">
        <v>1879</v>
      </c>
      <c r="HG15" s="1639" t="s">
        <v>1879</v>
      </c>
      <c r="HH15" s="1639" t="s">
        <v>1879</v>
      </c>
      <c r="HI15" s="1639" t="s">
        <v>1879</v>
      </c>
      <c r="HJ15" s="1639" t="s">
        <v>1879</v>
      </c>
      <c r="HK15" s="1342" t="s">
        <v>1879</v>
      </c>
      <c r="HL15" s="1342" t="s">
        <v>1879</v>
      </c>
      <c r="HM15" s="1342" t="s">
        <v>1879</v>
      </c>
      <c r="HN15" s="1035"/>
      <c r="HO15" s="1639">
        <v>0</v>
      </c>
      <c r="HP15" s="1639">
        <v>0</v>
      </c>
      <c r="HQ15" s="1639">
        <v>0</v>
      </c>
      <c r="HR15" s="1639">
        <v>0</v>
      </c>
      <c r="HS15" s="1639">
        <v>0</v>
      </c>
      <c r="HT15" s="1639">
        <v>0</v>
      </c>
      <c r="HU15" s="1342">
        <v>0</v>
      </c>
      <c r="HV15" s="1342">
        <v>0</v>
      </c>
      <c r="HW15" s="1342">
        <v>0</v>
      </c>
    </row>
    <row r="16" spans="1:231" ht="13.8">
      <c r="A16" s="1588">
        <v>10</v>
      </c>
      <c r="B16" s="1638" t="s">
        <v>1888</v>
      </c>
      <c r="C16" s="1342">
        <v>0</v>
      </c>
      <c r="D16" s="1342">
        <v>0</v>
      </c>
      <c r="E16" s="1342">
        <v>0</v>
      </c>
      <c r="F16" s="1342">
        <v>0</v>
      </c>
      <c r="G16" s="1342">
        <v>0</v>
      </c>
      <c r="H16" s="1342">
        <v>0</v>
      </c>
      <c r="I16" s="1342">
        <v>0</v>
      </c>
      <c r="J16" s="1342">
        <v>0</v>
      </c>
      <c r="K16" s="1342">
        <v>0</v>
      </c>
      <c r="L16" s="1035"/>
      <c r="M16" s="1342">
        <v>0</v>
      </c>
      <c r="N16" s="1342">
        <v>0</v>
      </c>
      <c r="O16" s="1342">
        <v>0</v>
      </c>
      <c r="P16" s="1342">
        <v>0</v>
      </c>
      <c r="Q16" s="1342">
        <v>0</v>
      </c>
      <c r="R16" s="1342">
        <v>0</v>
      </c>
      <c r="S16" s="1342">
        <v>0</v>
      </c>
      <c r="T16" s="1342">
        <v>0</v>
      </c>
      <c r="U16" s="1342">
        <v>0</v>
      </c>
      <c r="V16" s="1035"/>
      <c r="W16" s="1342">
        <v>0</v>
      </c>
      <c r="X16" s="1342">
        <v>0</v>
      </c>
      <c r="Y16" s="1342">
        <v>0</v>
      </c>
      <c r="Z16" s="1342">
        <v>0</v>
      </c>
      <c r="AA16" s="1342">
        <v>0</v>
      </c>
      <c r="AB16" s="1342">
        <v>0</v>
      </c>
      <c r="AC16" s="1342">
        <v>0</v>
      </c>
      <c r="AD16" s="1342">
        <v>0</v>
      </c>
      <c r="AE16" s="1342">
        <v>0</v>
      </c>
      <c r="AF16" s="1035"/>
      <c r="AG16" s="1342">
        <v>0</v>
      </c>
      <c r="AH16" s="1342">
        <v>0</v>
      </c>
      <c r="AI16" s="1342">
        <v>0</v>
      </c>
      <c r="AJ16" s="1342">
        <v>0</v>
      </c>
      <c r="AK16" s="1342">
        <v>0</v>
      </c>
      <c r="AL16" s="1342">
        <v>0</v>
      </c>
      <c r="AM16" s="1342">
        <v>0</v>
      </c>
      <c r="AN16" s="1342">
        <v>0</v>
      </c>
      <c r="AO16" s="1342">
        <v>0</v>
      </c>
      <c r="AP16" s="1035"/>
      <c r="AQ16" s="1342">
        <v>0</v>
      </c>
      <c r="AR16" s="1342">
        <v>0</v>
      </c>
      <c r="AS16" s="1342">
        <v>0</v>
      </c>
      <c r="AT16" s="1342">
        <v>0</v>
      </c>
      <c r="AU16" s="1342">
        <v>0</v>
      </c>
      <c r="AV16" s="1342">
        <v>0</v>
      </c>
      <c r="AW16" s="1342">
        <v>0</v>
      </c>
      <c r="AX16" s="1342">
        <v>0</v>
      </c>
      <c r="AY16" s="1342">
        <v>0</v>
      </c>
      <c r="AZ16" s="1035"/>
      <c r="BA16" s="1342">
        <v>0</v>
      </c>
      <c r="BB16" s="1342">
        <v>0</v>
      </c>
      <c r="BC16" s="1342">
        <v>0</v>
      </c>
      <c r="BD16" s="1342">
        <v>0</v>
      </c>
      <c r="BE16" s="1342">
        <v>0</v>
      </c>
      <c r="BF16" s="1342">
        <v>0</v>
      </c>
      <c r="BG16" s="1342">
        <v>0</v>
      </c>
      <c r="BH16" s="1342">
        <v>0</v>
      </c>
      <c r="BI16" s="1342">
        <v>0</v>
      </c>
      <c r="BJ16" s="1035"/>
      <c r="BK16" s="1639">
        <v>0</v>
      </c>
      <c r="BL16" s="1639">
        <v>0</v>
      </c>
      <c r="BM16" s="1639">
        <v>0</v>
      </c>
      <c r="BN16" s="1639">
        <v>0</v>
      </c>
      <c r="BO16" s="1639">
        <v>0</v>
      </c>
      <c r="BP16" s="1639">
        <v>0</v>
      </c>
      <c r="BQ16" s="1342">
        <v>0</v>
      </c>
      <c r="BR16" s="1342">
        <v>0</v>
      </c>
      <c r="BS16" s="1342">
        <v>0</v>
      </c>
      <c r="BT16" s="1035"/>
      <c r="BU16" s="1639">
        <v>0</v>
      </c>
      <c r="BV16" s="1639">
        <v>0</v>
      </c>
      <c r="BW16" s="1639">
        <v>0</v>
      </c>
      <c r="BX16" s="1639">
        <v>0</v>
      </c>
      <c r="BY16" s="1639">
        <v>0</v>
      </c>
      <c r="BZ16" s="1639">
        <v>0</v>
      </c>
      <c r="CA16" s="1342">
        <v>0</v>
      </c>
      <c r="CB16" s="1342">
        <v>0</v>
      </c>
      <c r="CC16" s="1342">
        <v>0</v>
      </c>
      <c r="CD16" s="1035"/>
      <c r="CE16" s="1639">
        <v>0</v>
      </c>
      <c r="CF16" s="1639">
        <v>0</v>
      </c>
      <c r="CG16" s="1639">
        <v>0</v>
      </c>
      <c r="CH16" s="1639">
        <v>0</v>
      </c>
      <c r="CI16" s="1639">
        <v>0</v>
      </c>
      <c r="CJ16" s="1639">
        <v>0</v>
      </c>
      <c r="CK16" s="1342">
        <v>0</v>
      </c>
      <c r="CL16" s="1342">
        <v>0</v>
      </c>
      <c r="CM16" s="1342">
        <v>0</v>
      </c>
      <c r="CN16" s="1035"/>
      <c r="CO16" s="1639">
        <v>0</v>
      </c>
      <c r="CP16" s="1639">
        <v>0</v>
      </c>
      <c r="CQ16" s="1639">
        <v>0</v>
      </c>
      <c r="CR16" s="1639">
        <v>0</v>
      </c>
      <c r="CS16" s="1639">
        <v>0</v>
      </c>
      <c r="CT16" s="1639">
        <v>0</v>
      </c>
      <c r="CU16" s="1342">
        <v>0</v>
      </c>
      <c r="CV16" s="1342">
        <v>0</v>
      </c>
      <c r="CW16" s="1342">
        <v>0</v>
      </c>
      <c r="CX16" s="1035"/>
      <c r="CY16" s="1639">
        <v>0</v>
      </c>
      <c r="CZ16" s="1639">
        <v>0</v>
      </c>
      <c r="DA16" s="1639">
        <v>0</v>
      </c>
      <c r="DB16" s="1639">
        <v>0</v>
      </c>
      <c r="DC16" s="1639">
        <v>0</v>
      </c>
      <c r="DD16" s="1639">
        <v>0</v>
      </c>
      <c r="DE16" s="1342">
        <v>0</v>
      </c>
      <c r="DF16" s="1342">
        <v>0</v>
      </c>
      <c r="DG16" s="1342">
        <v>0</v>
      </c>
      <c r="DH16" s="1035"/>
      <c r="DI16" s="1639">
        <v>0</v>
      </c>
      <c r="DJ16" s="1639">
        <v>0</v>
      </c>
      <c r="DK16" s="1639">
        <v>0</v>
      </c>
      <c r="DL16" s="1639">
        <v>0</v>
      </c>
      <c r="DM16" s="1639">
        <v>0</v>
      </c>
      <c r="DN16" s="1639">
        <v>0</v>
      </c>
      <c r="DO16" s="1342">
        <v>0</v>
      </c>
      <c r="DP16" s="1342">
        <v>0</v>
      </c>
      <c r="DQ16" s="1342">
        <v>0</v>
      </c>
      <c r="DR16" s="1035"/>
      <c r="DS16" s="1639">
        <v>0</v>
      </c>
      <c r="DT16" s="1639">
        <v>0</v>
      </c>
      <c r="DU16" s="1639">
        <v>0</v>
      </c>
      <c r="DV16" s="1639">
        <v>0</v>
      </c>
      <c r="DW16" s="1639">
        <v>0</v>
      </c>
      <c r="DX16" s="1639">
        <v>0</v>
      </c>
      <c r="DY16" s="1342">
        <v>0</v>
      </c>
      <c r="DZ16" s="1342">
        <v>0</v>
      </c>
      <c r="EA16" s="1342">
        <v>0</v>
      </c>
      <c r="EB16" s="1035"/>
      <c r="EC16" s="1639">
        <v>0</v>
      </c>
      <c r="ED16" s="1639">
        <v>0</v>
      </c>
      <c r="EE16" s="1639">
        <v>0</v>
      </c>
      <c r="EF16" s="1639">
        <v>0</v>
      </c>
      <c r="EG16" s="1639">
        <v>0</v>
      </c>
      <c r="EH16" s="1639">
        <v>0</v>
      </c>
      <c r="EI16" s="1342">
        <v>0</v>
      </c>
      <c r="EJ16" s="1342">
        <v>0</v>
      </c>
      <c r="EK16" s="1342">
        <v>0</v>
      </c>
      <c r="EL16" s="1035"/>
      <c r="EM16" s="1639">
        <v>0</v>
      </c>
      <c r="EN16" s="1639">
        <v>0</v>
      </c>
      <c r="EO16" s="1639">
        <v>0</v>
      </c>
      <c r="EP16" s="1639">
        <v>0</v>
      </c>
      <c r="EQ16" s="1639">
        <v>0</v>
      </c>
      <c r="ER16" s="1639">
        <v>0</v>
      </c>
      <c r="ES16" s="1342">
        <v>0</v>
      </c>
      <c r="ET16" s="1342">
        <v>0</v>
      </c>
      <c r="EU16" s="1342">
        <v>0</v>
      </c>
      <c r="EV16" s="1035"/>
      <c r="EW16" s="1639">
        <v>0</v>
      </c>
      <c r="EX16" s="1639">
        <v>0</v>
      </c>
      <c r="EY16" s="1639">
        <v>0</v>
      </c>
      <c r="EZ16" s="1639">
        <v>0</v>
      </c>
      <c r="FA16" s="1639">
        <v>0</v>
      </c>
      <c r="FB16" s="1639">
        <v>0</v>
      </c>
      <c r="FC16" s="1342">
        <v>0</v>
      </c>
      <c r="FD16" s="1342">
        <v>0</v>
      </c>
      <c r="FE16" s="1342">
        <v>0</v>
      </c>
      <c r="FF16" s="1035"/>
      <c r="FG16" s="1639">
        <v>0</v>
      </c>
      <c r="FH16" s="1639">
        <v>0</v>
      </c>
      <c r="FI16" s="1639">
        <v>0</v>
      </c>
      <c r="FJ16" s="1639">
        <v>0</v>
      </c>
      <c r="FK16" s="1639">
        <v>0</v>
      </c>
      <c r="FL16" s="1639">
        <v>0</v>
      </c>
      <c r="FM16" s="1342">
        <v>0</v>
      </c>
      <c r="FN16" s="1342">
        <v>0</v>
      </c>
      <c r="FO16" s="1342">
        <v>0</v>
      </c>
      <c r="FP16" s="1035"/>
      <c r="FQ16" s="1639">
        <v>0</v>
      </c>
      <c r="FR16" s="1639">
        <v>0</v>
      </c>
      <c r="FS16" s="1639">
        <v>0</v>
      </c>
      <c r="FT16" s="1639">
        <v>0</v>
      </c>
      <c r="FU16" s="1639">
        <v>0</v>
      </c>
      <c r="FV16" s="1639">
        <v>0</v>
      </c>
      <c r="FW16" s="1342">
        <v>0</v>
      </c>
      <c r="FX16" s="1342">
        <v>0</v>
      </c>
      <c r="FY16" s="1342">
        <v>0</v>
      </c>
      <c r="FZ16" s="1035"/>
      <c r="GA16" s="1639">
        <v>0</v>
      </c>
      <c r="GB16" s="1639">
        <v>0</v>
      </c>
      <c r="GC16" s="1639">
        <v>0</v>
      </c>
      <c r="GD16" s="1639">
        <v>0</v>
      </c>
      <c r="GE16" s="1639">
        <v>0</v>
      </c>
      <c r="GF16" s="1639">
        <v>0</v>
      </c>
      <c r="GG16" s="1342">
        <v>0</v>
      </c>
      <c r="GH16" s="1342">
        <v>0</v>
      </c>
      <c r="GI16" s="1342">
        <v>0</v>
      </c>
      <c r="GJ16" s="1035"/>
      <c r="GK16" s="1639">
        <v>0</v>
      </c>
      <c r="GL16" s="1639">
        <v>0</v>
      </c>
      <c r="GM16" s="1639">
        <v>0</v>
      </c>
      <c r="GN16" s="1639">
        <v>0</v>
      </c>
      <c r="GO16" s="1639">
        <v>0</v>
      </c>
      <c r="GP16" s="1639">
        <v>0</v>
      </c>
      <c r="GQ16" s="1342">
        <v>0</v>
      </c>
      <c r="GR16" s="1342">
        <v>0</v>
      </c>
      <c r="GS16" s="1342">
        <v>0</v>
      </c>
      <c r="GT16" s="1035"/>
      <c r="GU16" s="1639">
        <v>0</v>
      </c>
      <c r="GV16" s="1639">
        <v>0</v>
      </c>
      <c r="GW16" s="1639">
        <v>0</v>
      </c>
      <c r="GX16" s="1639">
        <v>0</v>
      </c>
      <c r="GY16" s="1639">
        <v>0</v>
      </c>
      <c r="GZ16" s="1639">
        <v>0</v>
      </c>
      <c r="HA16" s="1342">
        <v>0</v>
      </c>
      <c r="HB16" s="1342">
        <v>0</v>
      </c>
      <c r="HC16" s="1342">
        <v>0</v>
      </c>
      <c r="HD16" s="1035"/>
      <c r="HE16" s="1639" t="s">
        <v>1879</v>
      </c>
      <c r="HF16" s="1639" t="s">
        <v>1879</v>
      </c>
      <c r="HG16" s="1639" t="s">
        <v>1879</v>
      </c>
      <c r="HH16" s="1639" t="s">
        <v>1879</v>
      </c>
      <c r="HI16" s="1639" t="s">
        <v>1879</v>
      </c>
      <c r="HJ16" s="1639" t="s">
        <v>1879</v>
      </c>
      <c r="HK16" s="1342" t="s">
        <v>1879</v>
      </c>
      <c r="HL16" s="1342" t="s">
        <v>1879</v>
      </c>
      <c r="HM16" s="1342" t="s">
        <v>1879</v>
      </c>
      <c r="HN16" s="1035"/>
      <c r="HO16" s="1639">
        <v>0</v>
      </c>
      <c r="HP16" s="1639">
        <v>0</v>
      </c>
      <c r="HQ16" s="1639">
        <v>0</v>
      </c>
      <c r="HR16" s="1639">
        <v>0</v>
      </c>
      <c r="HS16" s="1639">
        <v>0</v>
      </c>
      <c r="HT16" s="1639">
        <v>0</v>
      </c>
      <c r="HU16" s="1342">
        <v>0</v>
      </c>
      <c r="HV16" s="1342">
        <v>0</v>
      </c>
      <c r="HW16" s="1342">
        <v>0</v>
      </c>
    </row>
    <row r="17" spans="1:231" ht="14.4" thickBot="1">
      <c r="A17" s="1588">
        <v>11</v>
      </c>
      <c r="B17" s="1643" t="s">
        <v>1883</v>
      </c>
      <c r="C17" s="1644">
        <v>0</v>
      </c>
      <c r="D17" s="1644">
        <v>0</v>
      </c>
      <c r="E17" s="1644">
        <v>0</v>
      </c>
      <c r="F17" s="1644">
        <v>0</v>
      </c>
      <c r="G17" s="1644">
        <v>0</v>
      </c>
      <c r="H17" s="1644">
        <v>0</v>
      </c>
      <c r="I17" s="1644">
        <v>0</v>
      </c>
      <c r="J17" s="1644">
        <v>0</v>
      </c>
      <c r="K17" s="1644">
        <v>0</v>
      </c>
      <c r="L17" s="1035"/>
      <c r="M17" s="1644">
        <v>0</v>
      </c>
      <c r="N17" s="1644">
        <v>0</v>
      </c>
      <c r="O17" s="1644">
        <v>0</v>
      </c>
      <c r="P17" s="1644">
        <v>0</v>
      </c>
      <c r="Q17" s="1644">
        <v>0</v>
      </c>
      <c r="R17" s="1644">
        <v>0</v>
      </c>
      <c r="S17" s="1644">
        <v>0</v>
      </c>
      <c r="T17" s="1644">
        <v>0</v>
      </c>
      <c r="U17" s="1644">
        <v>0</v>
      </c>
      <c r="V17" s="1035"/>
      <c r="W17" s="1644">
        <v>0</v>
      </c>
      <c r="X17" s="1644">
        <v>0</v>
      </c>
      <c r="Y17" s="1644">
        <v>0</v>
      </c>
      <c r="Z17" s="1644">
        <v>0</v>
      </c>
      <c r="AA17" s="1644">
        <v>0</v>
      </c>
      <c r="AB17" s="1644">
        <v>0</v>
      </c>
      <c r="AC17" s="1644">
        <v>0</v>
      </c>
      <c r="AD17" s="1644">
        <v>0</v>
      </c>
      <c r="AE17" s="1644">
        <v>0</v>
      </c>
      <c r="AF17" s="1035"/>
      <c r="AG17" s="1644">
        <v>0</v>
      </c>
      <c r="AH17" s="1644">
        <v>0</v>
      </c>
      <c r="AI17" s="1644">
        <v>0</v>
      </c>
      <c r="AJ17" s="1644">
        <v>0</v>
      </c>
      <c r="AK17" s="1644">
        <v>0</v>
      </c>
      <c r="AL17" s="1644">
        <v>0</v>
      </c>
      <c r="AM17" s="1644">
        <v>0</v>
      </c>
      <c r="AN17" s="1644">
        <v>0</v>
      </c>
      <c r="AO17" s="1644">
        <v>0</v>
      </c>
      <c r="AP17" s="1035"/>
      <c r="AQ17" s="1644">
        <v>0</v>
      </c>
      <c r="AR17" s="1644">
        <v>0</v>
      </c>
      <c r="AS17" s="1644">
        <v>0</v>
      </c>
      <c r="AT17" s="1644">
        <v>0</v>
      </c>
      <c r="AU17" s="1644">
        <v>0</v>
      </c>
      <c r="AV17" s="1644">
        <v>0</v>
      </c>
      <c r="AW17" s="1644">
        <v>0</v>
      </c>
      <c r="AX17" s="1644">
        <v>0</v>
      </c>
      <c r="AY17" s="1644">
        <v>0</v>
      </c>
      <c r="AZ17" s="1035"/>
      <c r="BA17" s="1644">
        <v>0</v>
      </c>
      <c r="BB17" s="1644">
        <v>0</v>
      </c>
      <c r="BC17" s="1644">
        <v>0</v>
      </c>
      <c r="BD17" s="1644">
        <v>0</v>
      </c>
      <c r="BE17" s="1644">
        <v>0</v>
      </c>
      <c r="BF17" s="1644">
        <v>0</v>
      </c>
      <c r="BG17" s="1644">
        <v>0</v>
      </c>
      <c r="BH17" s="1644">
        <v>0</v>
      </c>
      <c r="BI17" s="1644">
        <v>0</v>
      </c>
      <c r="BJ17" s="1035"/>
      <c r="BK17" s="1644">
        <v>0</v>
      </c>
      <c r="BL17" s="1644">
        <v>0</v>
      </c>
      <c r="BM17" s="1644">
        <v>0</v>
      </c>
      <c r="BN17" s="1644">
        <v>0</v>
      </c>
      <c r="BO17" s="1644">
        <v>0</v>
      </c>
      <c r="BP17" s="1644">
        <v>0</v>
      </c>
      <c r="BQ17" s="1644">
        <v>0</v>
      </c>
      <c r="BR17" s="1644">
        <v>0</v>
      </c>
      <c r="BS17" s="1644">
        <v>0</v>
      </c>
      <c r="BT17" s="1035"/>
      <c r="BU17" s="1644">
        <v>0</v>
      </c>
      <c r="BV17" s="1644">
        <v>0</v>
      </c>
      <c r="BW17" s="1644">
        <v>0</v>
      </c>
      <c r="BX17" s="1644">
        <v>0</v>
      </c>
      <c r="BY17" s="1644">
        <v>0</v>
      </c>
      <c r="BZ17" s="1644">
        <v>0</v>
      </c>
      <c r="CA17" s="1644">
        <v>0</v>
      </c>
      <c r="CB17" s="1644">
        <v>0</v>
      </c>
      <c r="CC17" s="1644">
        <v>0</v>
      </c>
      <c r="CD17" s="1035"/>
      <c r="CE17" s="1644">
        <v>0</v>
      </c>
      <c r="CF17" s="1644">
        <v>0</v>
      </c>
      <c r="CG17" s="1644">
        <v>0</v>
      </c>
      <c r="CH17" s="1644">
        <v>0</v>
      </c>
      <c r="CI17" s="1644">
        <v>0</v>
      </c>
      <c r="CJ17" s="1644">
        <v>0</v>
      </c>
      <c r="CK17" s="1644">
        <v>0</v>
      </c>
      <c r="CL17" s="1644">
        <v>0</v>
      </c>
      <c r="CM17" s="1644">
        <v>0</v>
      </c>
      <c r="CN17" s="1035"/>
      <c r="CO17" s="1644">
        <v>0</v>
      </c>
      <c r="CP17" s="1644">
        <v>0</v>
      </c>
      <c r="CQ17" s="1644">
        <v>0</v>
      </c>
      <c r="CR17" s="1644">
        <v>0</v>
      </c>
      <c r="CS17" s="1644">
        <v>0</v>
      </c>
      <c r="CT17" s="1644">
        <v>0</v>
      </c>
      <c r="CU17" s="1644">
        <v>0</v>
      </c>
      <c r="CV17" s="1644">
        <v>0</v>
      </c>
      <c r="CW17" s="1644">
        <v>0</v>
      </c>
      <c r="CX17" s="1035"/>
      <c r="CY17" s="1644">
        <v>0</v>
      </c>
      <c r="CZ17" s="1644">
        <v>0</v>
      </c>
      <c r="DA17" s="1644">
        <v>0</v>
      </c>
      <c r="DB17" s="1644">
        <v>0</v>
      </c>
      <c r="DC17" s="1644">
        <v>0</v>
      </c>
      <c r="DD17" s="1644">
        <v>0</v>
      </c>
      <c r="DE17" s="1644">
        <v>0</v>
      </c>
      <c r="DF17" s="1644">
        <v>0</v>
      </c>
      <c r="DG17" s="1644">
        <v>0</v>
      </c>
      <c r="DH17" s="1035"/>
      <c r="DI17" s="1644">
        <v>0</v>
      </c>
      <c r="DJ17" s="1644">
        <v>0</v>
      </c>
      <c r="DK17" s="1644">
        <v>0</v>
      </c>
      <c r="DL17" s="1644">
        <v>0</v>
      </c>
      <c r="DM17" s="1644">
        <v>0</v>
      </c>
      <c r="DN17" s="1644">
        <v>0</v>
      </c>
      <c r="DO17" s="1644">
        <v>0</v>
      </c>
      <c r="DP17" s="1644">
        <v>0</v>
      </c>
      <c r="DQ17" s="1644">
        <v>0</v>
      </c>
      <c r="DR17" s="1035"/>
      <c r="DS17" s="1644">
        <v>0</v>
      </c>
      <c r="DT17" s="1644">
        <v>0</v>
      </c>
      <c r="DU17" s="1644">
        <v>0</v>
      </c>
      <c r="DV17" s="1644">
        <v>0</v>
      </c>
      <c r="DW17" s="1644">
        <v>0</v>
      </c>
      <c r="DX17" s="1644">
        <v>0</v>
      </c>
      <c r="DY17" s="1644">
        <v>0</v>
      </c>
      <c r="DZ17" s="1644">
        <v>0</v>
      </c>
      <c r="EA17" s="1644">
        <v>0</v>
      </c>
      <c r="EB17" s="1035"/>
      <c r="EC17" s="1644">
        <v>0</v>
      </c>
      <c r="ED17" s="1644">
        <v>0</v>
      </c>
      <c r="EE17" s="1644">
        <v>0</v>
      </c>
      <c r="EF17" s="1644">
        <v>0</v>
      </c>
      <c r="EG17" s="1644">
        <v>0</v>
      </c>
      <c r="EH17" s="1644">
        <v>0</v>
      </c>
      <c r="EI17" s="1644">
        <v>0</v>
      </c>
      <c r="EJ17" s="1644">
        <v>0</v>
      </c>
      <c r="EK17" s="1644">
        <v>0</v>
      </c>
      <c r="EL17" s="1035"/>
      <c r="EM17" s="1644">
        <v>0</v>
      </c>
      <c r="EN17" s="1644">
        <v>0</v>
      </c>
      <c r="EO17" s="1644">
        <v>0</v>
      </c>
      <c r="EP17" s="1644">
        <v>0</v>
      </c>
      <c r="EQ17" s="1644">
        <v>0</v>
      </c>
      <c r="ER17" s="1644">
        <v>0</v>
      </c>
      <c r="ES17" s="1644">
        <v>0</v>
      </c>
      <c r="ET17" s="1644">
        <v>0</v>
      </c>
      <c r="EU17" s="1644">
        <v>0</v>
      </c>
      <c r="EV17" s="1035"/>
      <c r="EW17" s="1644">
        <v>0</v>
      </c>
      <c r="EX17" s="1644">
        <v>0</v>
      </c>
      <c r="EY17" s="1644">
        <v>0</v>
      </c>
      <c r="EZ17" s="1644">
        <v>0</v>
      </c>
      <c r="FA17" s="1644">
        <v>0</v>
      </c>
      <c r="FB17" s="1644">
        <v>0</v>
      </c>
      <c r="FC17" s="1644">
        <v>0</v>
      </c>
      <c r="FD17" s="1644">
        <v>0</v>
      </c>
      <c r="FE17" s="1644">
        <v>0</v>
      </c>
      <c r="FF17" s="1035"/>
      <c r="FG17" s="1644">
        <v>0</v>
      </c>
      <c r="FH17" s="1644">
        <v>0</v>
      </c>
      <c r="FI17" s="1644">
        <v>0</v>
      </c>
      <c r="FJ17" s="1644">
        <v>0</v>
      </c>
      <c r="FK17" s="1644">
        <v>0</v>
      </c>
      <c r="FL17" s="1644">
        <v>0</v>
      </c>
      <c r="FM17" s="1644">
        <v>0</v>
      </c>
      <c r="FN17" s="1644">
        <v>0</v>
      </c>
      <c r="FO17" s="1644">
        <v>0</v>
      </c>
      <c r="FP17" s="1035"/>
      <c r="FQ17" s="1644">
        <v>0</v>
      </c>
      <c r="FR17" s="1644">
        <v>0</v>
      </c>
      <c r="FS17" s="1644">
        <v>0</v>
      </c>
      <c r="FT17" s="1644">
        <v>0</v>
      </c>
      <c r="FU17" s="1644">
        <v>0</v>
      </c>
      <c r="FV17" s="1644">
        <v>0</v>
      </c>
      <c r="FW17" s="1644">
        <v>0</v>
      </c>
      <c r="FX17" s="1644">
        <v>0</v>
      </c>
      <c r="FY17" s="1644">
        <v>0</v>
      </c>
      <c r="FZ17" s="1035"/>
      <c r="GA17" s="1644">
        <v>0</v>
      </c>
      <c r="GB17" s="1644">
        <v>0</v>
      </c>
      <c r="GC17" s="1644">
        <v>0</v>
      </c>
      <c r="GD17" s="1644">
        <v>0</v>
      </c>
      <c r="GE17" s="1644">
        <v>0</v>
      </c>
      <c r="GF17" s="1644">
        <v>0</v>
      </c>
      <c r="GG17" s="1644">
        <v>0</v>
      </c>
      <c r="GH17" s="1644">
        <v>0</v>
      </c>
      <c r="GI17" s="1644">
        <v>0</v>
      </c>
      <c r="GJ17" s="1035"/>
      <c r="GK17" s="1644">
        <v>0</v>
      </c>
      <c r="GL17" s="1644">
        <v>0</v>
      </c>
      <c r="GM17" s="1644">
        <v>0</v>
      </c>
      <c r="GN17" s="1644">
        <v>0</v>
      </c>
      <c r="GO17" s="1644">
        <v>0</v>
      </c>
      <c r="GP17" s="1644">
        <v>0</v>
      </c>
      <c r="GQ17" s="1644">
        <v>0</v>
      </c>
      <c r="GR17" s="1644">
        <v>0</v>
      </c>
      <c r="GS17" s="1644">
        <v>0</v>
      </c>
      <c r="GT17" s="1035"/>
      <c r="GU17" s="1644">
        <v>0</v>
      </c>
      <c r="GV17" s="1644">
        <v>0</v>
      </c>
      <c r="GW17" s="1644">
        <v>0</v>
      </c>
      <c r="GX17" s="1644">
        <v>0</v>
      </c>
      <c r="GY17" s="1644">
        <v>0</v>
      </c>
      <c r="GZ17" s="1644">
        <v>0</v>
      </c>
      <c r="HA17" s="1644">
        <v>0</v>
      </c>
      <c r="HB17" s="1644">
        <v>0</v>
      </c>
      <c r="HC17" s="1644">
        <v>0</v>
      </c>
      <c r="HD17" s="1035"/>
      <c r="HE17" s="1644" t="s">
        <v>1879</v>
      </c>
      <c r="HF17" s="1644" t="s">
        <v>1879</v>
      </c>
      <c r="HG17" s="1644" t="s">
        <v>1879</v>
      </c>
      <c r="HH17" s="1644" t="s">
        <v>1879</v>
      </c>
      <c r="HI17" s="1644" t="s">
        <v>1879</v>
      </c>
      <c r="HJ17" s="1644" t="s">
        <v>1879</v>
      </c>
      <c r="HK17" s="1644" t="s">
        <v>1879</v>
      </c>
      <c r="HL17" s="1644" t="s">
        <v>1879</v>
      </c>
      <c r="HM17" s="1644" t="s">
        <v>1879</v>
      </c>
      <c r="HN17" s="1035"/>
      <c r="HO17" s="1644">
        <v>0</v>
      </c>
      <c r="HP17" s="1644">
        <v>0</v>
      </c>
      <c r="HQ17" s="1644">
        <v>0</v>
      </c>
      <c r="HR17" s="1644">
        <v>0</v>
      </c>
      <c r="HS17" s="1644">
        <v>0</v>
      </c>
      <c r="HT17" s="1644">
        <v>0</v>
      </c>
      <c r="HU17" s="1644">
        <v>0</v>
      </c>
      <c r="HV17" s="1644">
        <v>0</v>
      </c>
      <c r="HW17" s="1644">
        <v>0</v>
      </c>
    </row>
    <row r="18" spans="1:231" ht="13.8">
      <c r="HN18" s="1035"/>
    </row>
    <row r="19" spans="1:231" ht="13.8">
      <c r="HN19" s="1035"/>
    </row>
    <row r="20" spans="1:231" ht="13.8">
      <c r="HN20" s="1035"/>
    </row>
  </sheetData>
  <mergeCells count="69">
    <mergeCell ref="CA5:CC5"/>
    <mergeCell ref="CO5:CQ5"/>
    <mergeCell ref="CR5:CT5"/>
    <mergeCell ref="EP5:ER5"/>
    <mergeCell ref="CU5:CW5"/>
    <mergeCell ref="DO5:DQ5"/>
    <mergeCell ref="DS5:DU5"/>
    <mergeCell ref="DV5:DX5"/>
    <mergeCell ref="EC5:EE5"/>
    <mergeCell ref="EF5:EH5"/>
    <mergeCell ref="EI5:EK5"/>
    <mergeCell ref="EM5:EO5"/>
    <mergeCell ref="CE5:CG5"/>
    <mergeCell ref="CH5:CJ5"/>
    <mergeCell ref="CK5:CM5"/>
    <mergeCell ref="DY5:EA5"/>
    <mergeCell ref="ES5:EU5"/>
    <mergeCell ref="FW5:FY5"/>
    <mergeCell ref="FC5:FE5"/>
    <mergeCell ref="FQ5:FS5"/>
    <mergeCell ref="FT5:FV5"/>
    <mergeCell ref="FG5:FI5"/>
    <mergeCell ref="FJ5:FL5"/>
    <mergeCell ref="EW5:EY5"/>
    <mergeCell ref="EZ5:FB5"/>
    <mergeCell ref="GQ5:GS5"/>
    <mergeCell ref="FM5:FO5"/>
    <mergeCell ref="GK5:GM5"/>
    <mergeCell ref="GN5:GP5"/>
    <mergeCell ref="GA5:GC5"/>
    <mergeCell ref="GD5:GF5"/>
    <mergeCell ref="GG5:GI5"/>
    <mergeCell ref="HU5:HW5"/>
    <mergeCell ref="HE5:HG5"/>
    <mergeCell ref="HH5:HJ5"/>
    <mergeCell ref="HK5:HM5"/>
    <mergeCell ref="GU5:GW5"/>
    <mergeCell ref="GX5:GZ5"/>
    <mergeCell ref="HA5:HC5"/>
    <mergeCell ref="HO5:HQ5"/>
    <mergeCell ref="HR5:HT5"/>
    <mergeCell ref="CY5:DA5"/>
    <mergeCell ref="DB5:DD5"/>
    <mergeCell ref="DE5:DG5"/>
    <mergeCell ref="DI5:DK5"/>
    <mergeCell ref="DL5:DN5"/>
    <mergeCell ref="AC5:AE5"/>
    <mergeCell ref="BU5:BW5"/>
    <mergeCell ref="BX5:BZ5"/>
    <mergeCell ref="BN5:BP5"/>
    <mergeCell ref="BQ5:BS5"/>
    <mergeCell ref="AW5:AY5"/>
    <mergeCell ref="BA5:BC5"/>
    <mergeCell ref="BD5:BF5"/>
    <mergeCell ref="BG5:BI5"/>
    <mergeCell ref="BK5:BM5"/>
    <mergeCell ref="AG5:AI5"/>
    <mergeCell ref="AJ5:AL5"/>
    <mergeCell ref="AM5:AO5"/>
    <mergeCell ref="AQ5:AS5"/>
    <mergeCell ref="AT5:AV5"/>
    <mergeCell ref="C5:E5"/>
    <mergeCell ref="F5:H5"/>
    <mergeCell ref="I5:K5"/>
    <mergeCell ref="W5:Y5"/>
    <mergeCell ref="Z5:AB5"/>
    <mergeCell ref="M5:O5"/>
    <mergeCell ref="P5:R5"/>
    <mergeCell ref="S5:U5"/>
  </mergeCells>
  <hyperlinks>
    <hyperlink ref="B2" location="Contents!A1" display="SEC1 - Securitisation exposures in the banking book" xr:uid="{D0855127-9CC1-4D9F-B8F4-67CAC6789A5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126E-2FFE-4E5F-9DB7-A391B1ADE255}">
  <sheetPr codeName="Planilha48">
    <tabColor rgb="FF73C6A1"/>
  </sheetPr>
  <dimension ref="A1:JT20"/>
  <sheetViews>
    <sheetView showGridLines="0" topLeftCell="B1" zoomScale="80" zoomScaleNormal="80" workbookViewId="0">
      <selection activeCell="I19" sqref="I19"/>
    </sheetView>
  </sheetViews>
  <sheetFormatPr defaultColWidth="9.21875" defaultRowHeight="13.2"/>
  <cols>
    <col min="1" max="1" width="3" style="1118" hidden="1" customWidth="1"/>
    <col min="2" max="2" width="35.21875" style="1118" customWidth="1"/>
    <col min="3" max="3" width="5.77734375" style="1118" bestFit="1" customWidth="1"/>
    <col min="4" max="4" width="15.88671875" style="1118" bestFit="1" customWidth="1"/>
    <col min="5" max="5" width="17" style="1118" bestFit="1" customWidth="1"/>
    <col min="6" max="6" width="19.77734375" style="1118" bestFit="1" customWidth="1"/>
    <col min="7" max="7" width="6.77734375" style="1118" bestFit="1" customWidth="1"/>
    <col min="8" max="8" width="12.21875" style="1118" bestFit="1" customWidth="1"/>
    <col min="9" max="9" width="6.77734375" style="1118" bestFit="1" customWidth="1"/>
    <col min="10" max="10" width="12.21875" style="1118" bestFit="1" customWidth="1"/>
    <col min="11" max="11" width="6.77734375" style="1118" bestFit="1" customWidth="1"/>
    <col min="12" max="12" width="12.21875" style="1118" bestFit="1" customWidth="1"/>
    <col min="13" max="13" width="6.77734375" style="1118" bestFit="1" customWidth="1"/>
    <col min="14" max="15" width="1.21875" style="1118" customWidth="1"/>
    <col min="16" max="16" width="5.77734375" style="1118" bestFit="1" customWidth="1"/>
    <col min="17" max="17" width="15.88671875" style="1118" bestFit="1" customWidth="1"/>
    <col min="18" max="18" width="17" style="1118" bestFit="1" customWidth="1"/>
    <col min="19" max="19" width="19.77734375" style="1118" bestFit="1" customWidth="1"/>
    <col min="20" max="20" width="6.77734375" style="1118" bestFit="1" customWidth="1"/>
    <col min="21" max="21" width="12.21875" style="1118" bestFit="1" customWidth="1"/>
    <col min="22" max="22" width="6.77734375" style="1118" bestFit="1" customWidth="1"/>
    <col min="23" max="23" width="12.21875" style="1118" bestFit="1" customWidth="1"/>
    <col min="24" max="24" width="6.77734375" style="1118" bestFit="1" customWidth="1"/>
    <col min="25" max="25" width="12.21875" style="1118" bestFit="1" customWidth="1"/>
    <col min="26" max="26" width="6.77734375" style="1118" bestFit="1" customWidth="1"/>
    <col min="27" max="28" width="1.21875" style="1118" customWidth="1"/>
    <col min="29" max="29" width="5.77734375" style="1118" bestFit="1" customWidth="1"/>
    <col min="30" max="30" width="15.88671875" style="1118" bestFit="1" customWidth="1"/>
    <col min="31" max="31" width="17" style="1118" bestFit="1" customWidth="1"/>
    <col min="32" max="32" width="19.77734375" style="1118" bestFit="1" customWidth="1"/>
    <col min="33" max="33" width="6.77734375" style="1118" bestFit="1" customWidth="1"/>
    <col min="34" max="34" width="12.21875" style="1118" bestFit="1" customWidth="1"/>
    <col min="35" max="35" width="6.77734375" style="1118" bestFit="1" customWidth="1"/>
    <col min="36" max="36" width="12.21875" style="1118" bestFit="1" customWidth="1"/>
    <col min="37" max="37" width="6.77734375" style="1118" bestFit="1" customWidth="1"/>
    <col min="38" max="38" width="12.21875" style="1118" bestFit="1" customWidth="1"/>
    <col min="39" max="39" width="6.77734375" style="1118" bestFit="1" customWidth="1"/>
    <col min="40" max="40" width="1.21875" style="1118" customWidth="1"/>
    <col min="41" max="41" width="5.77734375" style="1118" bestFit="1" customWidth="1"/>
    <col min="42" max="42" width="15.88671875" style="1118" bestFit="1" customWidth="1"/>
    <col min="43" max="43" width="17" style="1118" bestFit="1" customWidth="1"/>
    <col min="44" max="44" width="19.77734375" style="1118" bestFit="1" customWidth="1"/>
    <col min="45" max="45" width="6.77734375" style="1118" bestFit="1" customWidth="1"/>
    <col min="46" max="46" width="12.21875" style="1118" bestFit="1" customWidth="1"/>
    <col min="47" max="47" width="6.77734375" style="1118" bestFit="1" customWidth="1"/>
    <col min="48" max="48" width="12.21875" style="1118" bestFit="1" customWidth="1"/>
    <col min="49" max="49" width="6.77734375" style="1118" bestFit="1" customWidth="1"/>
    <col min="50" max="50" width="12.21875" style="1118" bestFit="1" customWidth="1"/>
    <col min="51" max="51" width="6.77734375" style="1118" bestFit="1" customWidth="1"/>
    <col min="52" max="53" width="1.21875" style="1118" customWidth="1"/>
    <col min="54" max="54" width="5.77734375" style="1118" bestFit="1" customWidth="1"/>
    <col min="55" max="55" width="15.88671875" style="1118" bestFit="1" customWidth="1"/>
    <col min="56" max="56" width="17" style="1118" bestFit="1" customWidth="1"/>
    <col min="57" max="57" width="19.77734375" style="1118" bestFit="1" customWidth="1"/>
    <col min="58" max="58" width="6.77734375" style="1118" bestFit="1" customWidth="1"/>
    <col min="59" max="59" width="12.21875" style="1118" bestFit="1" customWidth="1"/>
    <col min="60" max="60" width="6.77734375" style="1118" bestFit="1" customWidth="1"/>
    <col min="61" max="61" width="12.21875" style="1118" bestFit="1" customWidth="1"/>
    <col min="62" max="62" width="6.77734375" style="1118" bestFit="1" customWidth="1"/>
    <col min="63" max="63" width="12.21875" style="1118" bestFit="1" customWidth="1"/>
    <col min="64" max="64" width="6.77734375" style="1118" bestFit="1" customWidth="1"/>
    <col min="65" max="65" width="1.21875" style="1118" customWidth="1"/>
    <col min="66" max="66" width="5.77734375" style="1118" bestFit="1" customWidth="1"/>
    <col min="67" max="67" width="15.88671875" style="1118" bestFit="1" customWidth="1"/>
    <col min="68" max="68" width="17" style="1118" bestFit="1" customWidth="1"/>
    <col min="69" max="69" width="19.77734375" style="1118" bestFit="1" customWidth="1"/>
    <col min="70" max="70" width="6.77734375" style="1118" bestFit="1" customWidth="1"/>
    <col min="71" max="71" width="12.21875" style="1118" bestFit="1" customWidth="1"/>
    <col min="72" max="72" width="6.77734375" style="1118" bestFit="1" customWidth="1"/>
    <col min="73" max="73" width="12.21875" style="1118" bestFit="1" customWidth="1"/>
    <col min="74" max="74" width="6.77734375" style="1118" bestFit="1" customWidth="1"/>
    <col min="75" max="75" width="12.21875" style="1118" bestFit="1" customWidth="1"/>
    <col min="76" max="76" width="6.77734375" style="1118" bestFit="1" customWidth="1"/>
    <col min="77" max="77" width="1.21875" style="1118" customWidth="1"/>
    <col min="78" max="78" width="5.77734375" style="1118" bestFit="1" customWidth="1"/>
    <col min="79" max="79" width="15.88671875" style="1118" bestFit="1" customWidth="1"/>
    <col min="80" max="80" width="17" style="1118" bestFit="1" customWidth="1"/>
    <col min="81" max="81" width="19.77734375" style="1118" bestFit="1" customWidth="1"/>
    <col min="82" max="82" width="6.77734375" style="1118" bestFit="1" customWidth="1"/>
    <col min="83" max="83" width="12.21875" style="1118" bestFit="1" customWidth="1"/>
    <col min="84" max="84" width="6.77734375" style="1118" bestFit="1" customWidth="1"/>
    <col min="85" max="85" width="12.21875" style="1118" bestFit="1" customWidth="1"/>
    <col min="86" max="86" width="6.77734375" style="1118" bestFit="1" customWidth="1"/>
    <col min="87" max="87" width="12.21875" style="1118" bestFit="1" customWidth="1"/>
    <col min="88" max="88" width="6.77734375" style="1118" bestFit="1" customWidth="1"/>
    <col min="89" max="89" width="1.21875" style="1118" customWidth="1"/>
    <col min="90" max="90" width="5.77734375" style="1118" bestFit="1" customWidth="1"/>
    <col min="91" max="91" width="15.88671875" style="1118" bestFit="1" customWidth="1"/>
    <col min="92" max="92" width="17" style="1118" bestFit="1" customWidth="1"/>
    <col min="93" max="93" width="19.77734375" style="1118" bestFit="1" customWidth="1"/>
    <col min="94" max="94" width="6.77734375" style="1118" bestFit="1" customWidth="1"/>
    <col min="95" max="95" width="12.21875" style="1118" bestFit="1" customWidth="1"/>
    <col min="96" max="96" width="6.77734375" style="1118" bestFit="1" customWidth="1"/>
    <col min="97" max="97" width="12.21875" style="1118" bestFit="1" customWidth="1"/>
    <col min="98" max="98" width="6.77734375" style="1118" bestFit="1" customWidth="1"/>
    <col min="99" max="99" width="12.21875" style="1118" bestFit="1" customWidth="1"/>
    <col min="100" max="100" width="6.77734375" style="1118" bestFit="1" customWidth="1"/>
    <col min="101" max="101" width="1.21875" style="1118" customWidth="1"/>
    <col min="102" max="102" width="5.77734375" style="1118" bestFit="1" customWidth="1"/>
    <col min="103" max="103" width="15.88671875" style="1118" bestFit="1" customWidth="1"/>
    <col min="104" max="104" width="17" style="1118" bestFit="1" customWidth="1"/>
    <col min="105" max="105" width="19.77734375" style="1118" bestFit="1" customWidth="1"/>
    <col min="106" max="106" width="6.77734375" style="1118" bestFit="1" customWidth="1"/>
    <col min="107" max="107" width="12.21875" style="1118" bestFit="1" customWidth="1"/>
    <col min="108" max="108" width="6.77734375" style="1118" bestFit="1" customWidth="1"/>
    <col min="109" max="109" width="12.21875" style="1118" bestFit="1" customWidth="1"/>
    <col min="110" max="110" width="6.77734375" style="1118" bestFit="1" customWidth="1"/>
    <col min="111" max="111" width="12.21875" style="1118" bestFit="1" customWidth="1"/>
    <col min="112" max="112" width="6.77734375" style="1118" bestFit="1" customWidth="1"/>
    <col min="113" max="113" width="1.21875" style="1118" customWidth="1"/>
    <col min="114" max="114" width="5.77734375" style="1118" bestFit="1" customWidth="1"/>
    <col min="115" max="115" width="15.88671875" style="1118" bestFit="1" customWidth="1"/>
    <col min="116" max="116" width="17" style="1118" bestFit="1" customWidth="1"/>
    <col min="117" max="117" width="19.77734375" style="1118" bestFit="1" customWidth="1"/>
    <col min="118" max="118" width="6.77734375" style="1118" bestFit="1" customWidth="1"/>
    <col min="119" max="119" width="12.21875" style="1118" bestFit="1" customWidth="1"/>
    <col min="120" max="120" width="6.77734375" style="1118" bestFit="1" customWidth="1"/>
    <col min="121" max="121" width="12.21875" style="1118" bestFit="1" customWidth="1"/>
    <col min="122" max="122" width="6.77734375" style="1118" bestFit="1" customWidth="1"/>
    <col min="123" max="123" width="12.21875" style="1118" bestFit="1" customWidth="1"/>
    <col min="124" max="124" width="6.77734375" style="1118" bestFit="1" customWidth="1"/>
    <col min="125" max="125" width="1.21875" style="1118" customWidth="1"/>
    <col min="126" max="126" width="5.77734375" style="1118" bestFit="1" customWidth="1"/>
    <col min="127" max="127" width="15.88671875" style="1118" bestFit="1" customWidth="1"/>
    <col min="128" max="128" width="17" style="1118" bestFit="1" customWidth="1"/>
    <col min="129" max="129" width="19.77734375" style="1118" bestFit="1" customWidth="1"/>
    <col min="130" max="130" width="6.77734375" style="1118" bestFit="1" customWidth="1"/>
    <col min="131" max="131" width="12.21875" style="1118" bestFit="1" customWidth="1"/>
    <col min="132" max="132" width="6.77734375" style="1118" bestFit="1" customWidth="1"/>
    <col min="133" max="133" width="12.21875" style="1118" bestFit="1" customWidth="1"/>
    <col min="134" max="134" width="6.77734375" style="1118" bestFit="1" customWidth="1"/>
    <col min="135" max="135" width="12.21875" style="1118" bestFit="1" customWidth="1"/>
    <col min="136" max="136" width="6.77734375" style="1118" bestFit="1" customWidth="1"/>
    <col min="137" max="137" width="1.21875" style="1118" customWidth="1"/>
    <col min="138" max="138" width="5.77734375" style="1118" bestFit="1" customWidth="1"/>
    <col min="139" max="139" width="15.88671875" style="1118" bestFit="1" customWidth="1"/>
    <col min="140" max="140" width="17" style="1118" bestFit="1" customWidth="1"/>
    <col min="141" max="141" width="19.77734375" style="1118" bestFit="1" customWidth="1"/>
    <col min="142" max="142" width="6.77734375" style="1118" bestFit="1" customWidth="1"/>
    <col min="143" max="143" width="12.21875" style="1118" bestFit="1" customWidth="1"/>
    <col min="144" max="144" width="6.77734375" style="1118" bestFit="1" customWidth="1"/>
    <col min="145" max="145" width="12.21875" style="1118" bestFit="1" customWidth="1"/>
    <col min="146" max="146" width="6.77734375" style="1118" bestFit="1" customWidth="1"/>
    <col min="147" max="147" width="12.21875" style="1118" bestFit="1" customWidth="1"/>
    <col min="148" max="148" width="6.77734375" style="1118" bestFit="1" customWidth="1"/>
    <col min="149" max="149" width="1.21875" style="1118" customWidth="1"/>
    <col min="150" max="150" width="5.77734375" style="1118" bestFit="1" customWidth="1"/>
    <col min="151" max="151" width="15.88671875" style="1118" bestFit="1" customWidth="1"/>
    <col min="152" max="152" width="17" style="1118" bestFit="1" customWidth="1"/>
    <col min="153" max="153" width="19.77734375" style="1118" bestFit="1" customWidth="1"/>
    <col min="154" max="154" width="6.77734375" style="1118" bestFit="1" customWidth="1"/>
    <col min="155" max="155" width="12.21875" style="1118" bestFit="1" customWidth="1"/>
    <col min="156" max="156" width="6.77734375" style="1118" bestFit="1" customWidth="1"/>
    <col min="157" max="157" width="12.21875" style="1118" bestFit="1" customWidth="1"/>
    <col min="158" max="158" width="6.77734375" style="1118" bestFit="1" customWidth="1"/>
    <col min="159" max="159" width="12.21875" style="1118" bestFit="1" customWidth="1"/>
    <col min="160" max="160" width="6.77734375" style="1118" bestFit="1" customWidth="1"/>
    <col min="161" max="161" width="1.21875" style="1118" customWidth="1"/>
    <col min="162" max="162" width="5.77734375" style="1118" bestFit="1" customWidth="1"/>
    <col min="163" max="163" width="15.88671875" style="1118" bestFit="1" customWidth="1"/>
    <col min="164" max="164" width="17" style="1118" bestFit="1" customWidth="1"/>
    <col min="165" max="165" width="19.77734375" style="1118" bestFit="1" customWidth="1"/>
    <col min="166" max="166" width="6.77734375" style="1118" bestFit="1" customWidth="1"/>
    <col min="167" max="167" width="12.21875" style="1118" bestFit="1" customWidth="1"/>
    <col min="168" max="168" width="6.77734375" style="1118" bestFit="1" customWidth="1"/>
    <col min="169" max="169" width="12.21875" style="1118" bestFit="1" customWidth="1"/>
    <col min="170" max="170" width="6.77734375" style="1118" bestFit="1" customWidth="1"/>
    <col min="171" max="171" width="12.21875" style="1118" bestFit="1" customWidth="1"/>
    <col min="172" max="172" width="6.77734375" style="1118" bestFit="1" customWidth="1"/>
    <col min="173" max="173" width="1.21875" style="1118" customWidth="1"/>
    <col min="174" max="174" width="5.77734375" style="1118" bestFit="1" customWidth="1"/>
    <col min="175" max="175" width="15.88671875" style="1118" bestFit="1" customWidth="1"/>
    <col min="176" max="176" width="17" style="1118" bestFit="1" customWidth="1"/>
    <col min="177" max="177" width="19.77734375" style="1118" bestFit="1" customWidth="1"/>
    <col min="178" max="178" width="6.77734375" style="1118" bestFit="1" customWidth="1"/>
    <col min="179" max="179" width="12.21875" style="1118" bestFit="1" customWidth="1"/>
    <col min="180" max="180" width="6.77734375" style="1118" bestFit="1" customWidth="1"/>
    <col min="181" max="181" width="12.21875" style="1118" bestFit="1" customWidth="1"/>
    <col min="182" max="182" width="6.77734375" style="1118" bestFit="1" customWidth="1"/>
    <col min="183" max="183" width="12.21875" style="1118" bestFit="1" customWidth="1"/>
    <col min="184" max="184" width="6.77734375" style="1118" bestFit="1" customWidth="1"/>
    <col min="185" max="185" width="1.21875" style="1118" customWidth="1"/>
    <col min="186" max="186" width="5.77734375" style="1118" bestFit="1" customWidth="1"/>
    <col min="187" max="187" width="15.88671875" style="1118" bestFit="1" customWidth="1"/>
    <col min="188" max="188" width="17" style="1118" bestFit="1" customWidth="1"/>
    <col min="189" max="189" width="19.77734375" style="1118" bestFit="1" customWidth="1"/>
    <col min="190" max="190" width="6.77734375" style="1118" bestFit="1" customWidth="1"/>
    <col min="191" max="191" width="12.21875" style="1118" bestFit="1" customWidth="1"/>
    <col min="192" max="192" width="6.77734375" style="1118" bestFit="1" customWidth="1"/>
    <col min="193" max="193" width="12.21875" style="1118" bestFit="1" customWidth="1"/>
    <col min="194" max="194" width="6.77734375" style="1118" bestFit="1" customWidth="1"/>
    <col min="195" max="195" width="12.21875" style="1118" bestFit="1" customWidth="1"/>
    <col min="196" max="196" width="6.77734375" style="1118" bestFit="1" customWidth="1"/>
    <col min="197" max="197" width="1.21875" style="1118" customWidth="1"/>
    <col min="198" max="198" width="5.77734375" style="1118" bestFit="1" customWidth="1"/>
    <col min="199" max="199" width="15.88671875" style="1118" bestFit="1" customWidth="1"/>
    <col min="200" max="200" width="17" style="1118" bestFit="1" customWidth="1"/>
    <col min="201" max="201" width="19.77734375" style="1118" bestFit="1" customWidth="1"/>
    <col min="202" max="202" width="6.77734375" style="1118" bestFit="1" customWidth="1"/>
    <col min="203" max="203" width="12.21875" style="1118" bestFit="1" customWidth="1"/>
    <col min="204" max="204" width="6.77734375" style="1118" bestFit="1" customWidth="1"/>
    <col min="205" max="205" width="12.21875" style="1118" bestFit="1" customWidth="1"/>
    <col min="206" max="206" width="6.77734375" style="1118" bestFit="1" customWidth="1"/>
    <col min="207" max="207" width="12.21875" style="1118" bestFit="1" customWidth="1"/>
    <col min="208" max="208" width="6.77734375" style="1118" bestFit="1" customWidth="1"/>
    <col min="209" max="209" width="1.21875" style="1118" customWidth="1"/>
    <col min="210" max="210" width="5.77734375" style="1118" bestFit="1" customWidth="1"/>
    <col min="211" max="211" width="15.88671875" style="1118" bestFit="1" customWidth="1"/>
    <col min="212" max="212" width="17" style="1118" bestFit="1" customWidth="1"/>
    <col min="213" max="213" width="19.77734375" style="1118" bestFit="1" customWidth="1"/>
    <col min="214" max="214" width="6.77734375" style="1118" bestFit="1" customWidth="1"/>
    <col min="215" max="215" width="12.21875" style="1118" bestFit="1" customWidth="1"/>
    <col min="216" max="216" width="6.77734375" style="1118" bestFit="1" customWidth="1"/>
    <col min="217" max="217" width="12.21875" style="1118" bestFit="1" customWidth="1"/>
    <col min="218" max="218" width="6.77734375" style="1118" bestFit="1" customWidth="1"/>
    <col min="219" max="219" width="12.21875" style="1118" bestFit="1" customWidth="1"/>
    <col min="220" max="220" width="6.77734375" style="1118" bestFit="1" customWidth="1"/>
    <col min="221" max="221" width="1.21875" style="1118" customWidth="1"/>
    <col min="222" max="222" width="5.77734375" style="1118" bestFit="1" customWidth="1"/>
    <col min="223" max="223" width="15.88671875" style="1118" bestFit="1" customWidth="1"/>
    <col min="224" max="224" width="17" style="1118" bestFit="1" customWidth="1"/>
    <col min="225" max="225" width="19.77734375" style="1118" bestFit="1" customWidth="1"/>
    <col min="226" max="226" width="6.77734375" style="1118" bestFit="1" customWidth="1"/>
    <col min="227" max="227" width="12.21875" style="1118" bestFit="1" customWidth="1"/>
    <col min="228" max="228" width="6.77734375" style="1118" bestFit="1" customWidth="1"/>
    <col min="229" max="229" width="12.21875" style="1118" bestFit="1" customWidth="1"/>
    <col min="230" max="230" width="6.77734375" style="1118" bestFit="1" customWidth="1"/>
    <col min="231" max="231" width="12.21875" style="1118" bestFit="1" customWidth="1"/>
    <col min="232" max="232" width="6.77734375" style="1118" bestFit="1" customWidth="1"/>
    <col min="233" max="233" width="1.21875" style="1118" customWidth="1"/>
    <col min="234" max="234" width="5.77734375" style="1118" bestFit="1" customWidth="1"/>
    <col min="235" max="235" width="15.88671875" style="1118" bestFit="1" customWidth="1"/>
    <col min="236" max="236" width="17" style="1118" bestFit="1" customWidth="1"/>
    <col min="237" max="237" width="19.77734375" style="1118" bestFit="1" customWidth="1"/>
    <col min="238" max="238" width="6.77734375" style="1118" bestFit="1" customWidth="1"/>
    <col min="239" max="239" width="12.21875" style="1118" bestFit="1" customWidth="1"/>
    <col min="240" max="240" width="6.77734375" style="1118" bestFit="1" customWidth="1"/>
    <col min="241" max="241" width="12.21875" style="1118" bestFit="1" customWidth="1"/>
    <col min="242" max="242" width="6.77734375" style="1118" bestFit="1" customWidth="1"/>
    <col min="243" max="243" width="12.21875" style="1118" bestFit="1" customWidth="1"/>
    <col min="244" max="244" width="6.77734375" style="1118" bestFit="1" customWidth="1"/>
    <col min="245" max="245" width="1.21875" style="1118" customWidth="1"/>
    <col min="246" max="246" width="5.77734375" style="1118" bestFit="1" customWidth="1"/>
    <col min="247" max="247" width="15.88671875" style="1118" bestFit="1" customWidth="1"/>
    <col min="248" max="248" width="17" style="1118" bestFit="1" customWidth="1"/>
    <col min="249" max="249" width="19.77734375" style="1118" bestFit="1" customWidth="1"/>
    <col min="250" max="250" width="6.77734375" style="1118" bestFit="1" customWidth="1"/>
    <col min="251" max="251" width="12.21875" style="1118" bestFit="1" customWidth="1"/>
    <col min="252" max="252" width="6.77734375" style="1118" bestFit="1" customWidth="1"/>
    <col min="253" max="253" width="12.21875" style="1118" bestFit="1" customWidth="1"/>
    <col min="254" max="254" width="6.77734375" style="1118" bestFit="1" customWidth="1"/>
    <col min="255" max="255" width="12.21875" style="1118" bestFit="1" customWidth="1"/>
    <col min="256" max="256" width="6.77734375" style="1118" bestFit="1" customWidth="1"/>
    <col min="257" max="257" width="1.21875" style="1118" customWidth="1"/>
    <col min="258" max="258" width="5.77734375" style="1118" bestFit="1" customWidth="1"/>
    <col min="259" max="259" width="15.88671875" style="1118" bestFit="1" customWidth="1"/>
    <col min="260" max="260" width="17" style="1118" bestFit="1" customWidth="1"/>
    <col min="261" max="261" width="19.77734375" style="1118" bestFit="1" customWidth="1"/>
    <col min="262" max="262" width="6.77734375" style="1118" bestFit="1" customWidth="1"/>
    <col min="263" max="263" width="12.21875" style="1118" bestFit="1" customWidth="1"/>
    <col min="264" max="264" width="6.77734375" style="1118" bestFit="1" customWidth="1"/>
    <col min="265" max="265" width="12.21875" style="1118" bestFit="1" customWidth="1"/>
    <col min="266" max="266" width="6.77734375" style="1118" bestFit="1" customWidth="1"/>
    <col min="267" max="267" width="12.21875" style="1118" bestFit="1" customWidth="1"/>
    <col min="268" max="268" width="6.77734375" style="1118" bestFit="1" customWidth="1"/>
    <col min="269" max="269" width="1.21875" style="1118" customWidth="1"/>
    <col min="270" max="270" width="5.77734375" style="1118" bestFit="1" customWidth="1"/>
    <col min="271" max="271" width="15.88671875" style="1118" bestFit="1" customWidth="1"/>
    <col min="272" max="272" width="17" style="1118" bestFit="1" customWidth="1"/>
    <col min="273" max="273" width="19.77734375" style="1118" bestFit="1" customWidth="1"/>
    <col min="274" max="274" width="6.77734375" style="1118" bestFit="1" customWidth="1"/>
    <col min="275" max="275" width="12.21875" style="1118" bestFit="1" customWidth="1"/>
    <col min="276" max="276" width="6.77734375" style="1118" bestFit="1" customWidth="1"/>
    <col min="277" max="277" width="12.21875" style="1118" bestFit="1" customWidth="1"/>
    <col min="278" max="278" width="6.77734375" style="1118" bestFit="1" customWidth="1"/>
    <col min="279" max="279" width="12.21875" style="1118" bestFit="1" customWidth="1"/>
    <col min="280" max="280" width="6.77734375" style="1118" bestFit="1" customWidth="1"/>
    <col min="281" max="16384" width="9.21875" style="1118"/>
  </cols>
  <sheetData>
    <row r="1" spans="1:280" s="1209" customFormat="1" ht="5.25" customHeight="1">
      <c r="A1" s="1324"/>
      <c r="B1" s="1210"/>
      <c r="C1" s="1211"/>
      <c r="D1" s="1204"/>
      <c r="E1" s="1208"/>
      <c r="N1" s="1210"/>
      <c r="O1" s="1210"/>
      <c r="P1" s="1211"/>
      <c r="Q1" s="1204"/>
      <c r="R1" s="1208"/>
      <c r="AA1" s="1210"/>
      <c r="AB1" s="1210"/>
      <c r="AC1" s="1211"/>
      <c r="AD1" s="1204"/>
      <c r="AE1" s="1208"/>
      <c r="AN1" s="1210"/>
      <c r="AO1" s="1211"/>
      <c r="AP1" s="1204"/>
      <c r="AQ1" s="1208"/>
      <c r="AZ1" s="1210"/>
      <c r="BA1" s="1210"/>
      <c r="BB1" s="1211"/>
      <c r="BC1" s="1204"/>
      <c r="BD1" s="1208"/>
      <c r="BM1" s="1210"/>
      <c r="BN1" s="1211"/>
      <c r="BO1" s="1204"/>
      <c r="BP1" s="1208"/>
      <c r="BY1" s="1210"/>
      <c r="BZ1" s="1211"/>
      <c r="CA1" s="1204"/>
      <c r="CB1" s="1208"/>
      <c r="CK1" s="1210"/>
      <c r="CL1" s="1211"/>
      <c r="CM1" s="1204"/>
      <c r="CN1" s="1208"/>
      <c r="CW1" s="1210"/>
      <c r="CX1" s="1211"/>
      <c r="CY1" s="1204"/>
      <c r="CZ1" s="1208"/>
      <c r="DI1" s="1210"/>
      <c r="DJ1" s="1211"/>
      <c r="DK1" s="1204"/>
      <c r="DL1" s="1208"/>
      <c r="DU1" s="1210"/>
      <c r="DV1" s="1211"/>
      <c r="DW1" s="1204"/>
      <c r="DX1" s="1208"/>
      <c r="EG1" s="1210"/>
      <c r="EH1" s="1211"/>
      <c r="EI1" s="1204"/>
      <c r="EJ1" s="1208"/>
      <c r="ES1" s="1210"/>
      <c r="ET1" s="1211"/>
      <c r="EU1" s="1204"/>
      <c r="EV1" s="1208"/>
      <c r="FE1" s="1210"/>
      <c r="FF1" s="1211"/>
      <c r="FG1" s="1204"/>
      <c r="FH1" s="1208"/>
      <c r="FQ1" s="1210"/>
      <c r="FR1" s="1211"/>
      <c r="FS1" s="1204"/>
      <c r="FT1" s="1208"/>
      <c r="GC1" s="1210"/>
      <c r="GD1" s="1211"/>
      <c r="GE1" s="1204"/>
      <c r="GF1" s="1208"/>
      <c r="GO1" s="1210"/>
      <c r="GP1" s="1211"/>
      <c r="GQ1" s="1204"/>
      <c r="GR1" s="1208"/>
      <c r="HA1" s="1210"/>
      <c r="HB1" s="1211"/>
      <c r="HC1" s="1204"/>
      <c r="HD1" s="1208"/>
      <c r="HM1" s="1210"/>
      <c r="HN1" s="1211"/>
      <c r="HO1" s="1204"/>
      <c r="HP1" s="1208"/>
      <c r="HY1" s="1210"/>
      <c r="HZ1" s="1211"/>
      <c r="IA1" s="1204"/>
      <c r="IB1" s="1208"/>
      <c r="IK1" s="1210"/>
      <c r="IL1" s="1211"/>
      <c r="IM1" s="1204"/>
      <c r="IN1" s="1208"/>
      <c r="IW1" s="1210"/>
      <c r="IX1" s="1211"/>
      <c r="IY1" s="1204"/>
      <c r="IZ1" s="1208"/>
      <c r="JJ1" s="1211"/>
      <c r="JK1" s="1204"/>
      <c r="JL1" s="1208"/>
    </row>
    <row r="2" spans="1:280" s="1572" customFormat="1" ht="15.75" customHeight="1">
      <c r="B2" s="1573" t="s">
        <v>1889</v>
      </c>
      <c r="N2" s="1573"/>
      <c r="O2" s="1573"/>
      <c r="AA2" s="1573"/>
      <c r="AB2" s="1573"/>
      <c r="AN2" s="1573"/>
      <c r="AZ2" s="1573"/>
      <c r="BA2" s="1573"/>
      <c r="BM2" s="1573"/>
      <c r="BY2" s="1573"/>
      <c r="CK2" s="1573"/>
      <c r="CW2" s="1573"/>
      <c r="DI2" s="1573"/>
      <c r="DU2" s="1573"/>
      <c r="EG2" s="1573"/>
      <c r="ES2" s="1573"/>
      <c r="FE2" s="1573"/>
      <c r="FQ2" s="1573"/>
      <c r="GC2" s="1573"/>
      <c r="GO2" s="1573"/>
      <c r="HA2" s="1573"/>
      <c r="HM2" s="1573"/>
      <c r="HY2" s="1573"/>
      <c r="IK2" s="1573"/>
      <c r="IW2" s="1573"/>
      <c r="JI2" s="1574"/>
    </row>
    <row r="3" spans="1:280" ht="13.5" hidden="1" customHeight="1">
      <c r="C3" s="1575"/>
      <c r="D3" s="1575"/>
      <c r="E3" s="1575"/>
      <c r="F3" s="1575"/>
      <c r="G3" s="1575"/>
      <c r="H3" s="1575"/>
      <c r="I3" s="1575"/>
      <c r="J3" s="1575"/>
      <c r="K3" s="1575"/>
      <c r="L3" s="1575"/>
      <c r="M3" s="1575"/>
      <c r="P3" s="1575"/>
      <c r="Q3" s="1575"/>
      <c r="R3" s="1575"/>
      <c r="S3" s="1575"/>
      <c r="T3" s="1575"/>
      <c r="U3" s="1575"/>
      <c r="V3" s="1575"/>
      <c r="W3" s="1575"/>
      <c r="X3" s="1575"/>
      <c r="Y3" s="1575"/>
      <c r="Z3" s="1575"/>
      <c r="AC3" s="1575"/>
      <c r="AD3" s="1575"/>
      <c r="AE3" s="1575"/>
      <c r="AF3" s="1575"/>
      <c r="AG3" s="1575"/>
      <c r="AH3" s="1575"/>
      <c r="AI3" s="1575"/>
      <c r="AJ3" s="1575"/>
      <c r="AK3" s="1575"/>
      <c r="AL3" s="1575"/>
      <c r="AM3" s="1575"/>
      <c r="AO3" s="1575"/>
      <c r="AP3" s="1575"/>
      <c r="AQ3" s="1575"/>
      <c r="AR3" s="1575"/>
      <c r="AS3" s="1575"/>
      <c r="AT3" s="1575"/>
      <c r="AU3" s="1575"/>
      <c r="AV3" s="1575"/>
      <c r="AW3" s="1575"/>
      <c r="AX3" s="1575"/>
      <c r="AY3" s="1575"/>
      <c r="BB3" s="1575"/>
      <c r="BC3" s="1575"/>
      <c r="BD3" s="1575"/>
      <c r="BE3" s="1575"/>
      <c r="BF3" s="1575"/>
      <c r="BG3" s="1575"/>
      <c r="BH3" s="1575"/>
      <c r="BI3" s="1575"/>
      <c r="BJ3" s="1575"/>
      <c r="BK3" s="1575"/>
      <c r="BL3" s="1575"/>
      <c r="BN3" s="1575"/>
      <c r="BO3" s="1575"/>
      <c r="BP3" s="1575"/>
      <c r="BQ3" s="1575"/>
      <c r="BR3" s="1575"/>
      <c r="BS3" s="1575"/>
      <c r="BT3" s="1575"/>
      <c r="BU3" s="1575"/>
      <c r="BV3" s="1575"/>
      <c r="BW3" s="1575"/>
      <c r="BX3" s="1575"/>
      <c r="BZ3" s="1575" t="s">
        <v>59</v>
      </c>
      <c r="CA3" s="1575" t="s">
        <v>60</v>
      </c>
      <c r="CB3" s="1575" t="s">
        <v>61</v>
      </c>
      <c r="CC3" s="1575" t="s">
        <v>62</v>
      </c>
      <c r="CD3" s="1575" t="s">
        <v>63</v>
      </c>
      <c r="CE3" s="1575" t="s">
        <v>218</v>
      </c>
      <c r="CF3" s="1575" t="s">
        <v>1719</v>
      </c>
      <c r="CG3" s="1575" t="s">
        <v>1871</v>
      </c>
      <c r="CH3" s="1575" t="s">
        <v>1890</v>
      </c>
      <c r="CI3" s="1575" t="s">
        <v>1891</v>
      </c>
      <c r="CJ3" s="1575" t="s">
        <v>1892</v>
      </c>
      <c r="CL3" s="1575" t="s">
        <v>59</v>
      </c>
      <c r="CM3" s="1575" t="s">
        <v>60</v>
      </c>
      <c r="CN3" s="1575" t="s">
        <v>61</v>
      </c>
      <c r="CO3" s="1575" t="s">
        <v>62</v>
      </c>
      <c r="CP3" s="1575" t="s">
        <v>63</v>
      </c>
      <c r="CQ3" s="1575" t="s">
        <v>218</v>
      </c>
      <c r="CR3" s="1575" t="s">
        <v>1719</v>
      </c>
      <c r="CS3" s="1575" t="s">
        <v>1871</v>
      </c>
      <c r="CT3" s="1575" t="s">
        <v>1890</v>
      </c>
      <c r="CU3" s="1575" t="s">
        <v>1891</v>
      </c>
      <c r="CV3" s="1575" t="s">
        <v>1892</v>
      </c>
      <c r="CX3" s="1575" t="s">
        <v>59</v>
      </c>
      <c r="CY3" s="1575" t="s">
        <v>60</v>
      </c>
      <c r="CZ3" s="1575" t="s">
        <v>61</v>
      </c>
      <c r="DA3" s="1575" t="s">
        <v>62</v>
      </c>
      <c r="DB3" s="1575" t="s">
        <v>63</v>
      </c>
      <c r="DC3" s="1575" t="s">
        <v>218</v>
      </c>
      <c r="DD3" s="1575" t="s">
        <v>1719</v>
      </c>
      <c r="DE3" s="1575" t="s">
        <v>1871</v>
      </c>
      <c r="DF3" s="1575" t="s">
        <v>1890</v>
      </c>
      <c r="DG3" s="1575" t="s">
        <v>1891</v>
      </c>
      <c r="DH3" s="1575" t="s">
        <v>1892</v>
      </c>
      <c r="DJ3" s="1575" t="s">
        <v>59</v>
      </c>
      <c r="DK3" s="1575" t="s">
        <v>60</v>
      </c>
      <c r="DL3" s="1575" t="s">
        <v>61</v>
      </c>
      <c r="DM3" s="1575" t="s">
        <v>62</v>
      </c>
      <c r="DN3" s="1575" t="s">
        <v>63</v>
      </c>
      <c r="DO3" s="1575" t="s">
        <v>218</v>
      </c>
      <c r="DP3" s="1575" t="s">
        <v>1719</v>
      </c>
      <c r="DQ3" s="1575" t="s">
        <v>1871</v>
      </c>
      <c r="DR3" s="1575" t="s">
        <v>1890</v>
      </c>
      <c r="DS3" s="1575" t="s">
        <v>1891</v>
      </c>
      <c r="DT3" s="1575" t="s">
        <v>1892</v>
      </c>
      <c r="DV3" s="1575" t="s">
        <v>59</v>
      </c>
      <c r="DW3" s="1575" t="s">
        <v>60</v>
      </c>
      <c r="DX3" s="1575" t="s">
        <v>61</v>
      </c>
      <c r="DY3" s="1575" t="s">
        <v>62</v>
      </c>
      <c r="DZ3" s="1575" t="s">
        <v>63</v>
      </c>
      <c r="EA3" s="1575" t="s">
        <v>218</v>
      </c>
      <c r="EB3" s="1575" t="s">
        <v>1719</v>
      </c>
      <c r="EC3" s="1575" t="s">
        <v>1871</v>
      </c>
      <c r="ED3" s="1575" t="s">
        <v>1890</v>
      </c>
      <c r="EE3" s="1575" t="s">
        <v>1891</v>
      </c>
      <c r="EF3" s="1575" t="s">
        <v>1892</v>
      </c>
      <c r="EH3" s="1575" t="s">
        <v>59</v>
      </c>
      <c r="EI3" s="1575" t="s">
        <v>60</v>
      </c>
      <c r="EJ3" s="1575" t="s">
        <v>61</v>
      </c>
      <c r="EK3" s="1575" t="s">
        <v>62</v>
      </c>
      <c r="EL3" s="1575" t="s">
        <v>63</v>
      </c>
      <c r="EM3" s="1575" t="s">
        <v>218</v>
      </c>
      <c r="EN3" s="1575" t="s">
        <v>1719</v>
      </c>
      <c r="EO3" s="1575" t="s">
        <v>1871</v>
      </c>
      <c r="EP3" s="1575" t="s">
        <v>1890</v>
      </c>
      <c r="EQ3" s="1575" t="s">
        <v>1891</v>
      </c>
      <c r="ER3" s="1575" t="s">
        <v>1892</v>
      </c>
      <c r="ET3" s="1575" t="s">
        <v>59</v>
      </c>
      <c r="EU3" s="1575" t="s">
        <v>60</v>
      </c>
      <c r="EV3" s="1575" t="s">
        <v>61</v>
      </c>
      <c r="EW3" s="1575" t="s">
        <v>62</v>
      </c>
      <c r="EX3" s="1575" t="s">
        <v>63</v>
      </c>
      <c r="EY3" s="1575" t="s">
        <v>218</v>
      </c>
      <c r="EZ3" s="1575" t="s">
        <v>1719</v>
      </c>
      <c r="FA3" s="1575" t="s">
        <v>1871</v>
      </c>
      <c r="FB3" s="1575" t="s">
        <v>1890</v>
      </c>
      <c r="FC3" s="1575" t="s">
        <v>1891</v>
      </c>
      <c r="FD3" s="1575" t="s">
        <v>1892</v>
      </c>
      <c r="FF3" s="1575" t="s">
        <v>59</v>
      </c>
      <c r="FG3" s="1575" t="s">
        <v>60</v>
      </c>
      <c r="FH3" s="1575" t="s">
        <v>61</v>
      </c>
      <c r="FI3" s="1575" t="s">
        <v>62</v>
      </c>
      <c r="FJ3" s="1575" t="s">
        <v>63</v>
      </c>
      <c r="FK3" s="1575" t="s">
        <v>218</v>
      </c>
      <c r="FL3" s="1575" t="s">
        <v>1719</v>
      </c>
      <c r="FM3" s="1575" t="s">
        <v>1871</v>
      </c>
      <c r="FN3" s="1575" t="s">
        <v>1890</v>
      </c>
      <c r="FO3" s="1575" t="s">
        <v>1891</v>
      </c>
      <c r="FP3" s="1575" t="s">
        <v>1892</v>
      </c>
      <c r="FR3" s="1575" t="s">
        <v>59</v>
      </c>
      <c r="FS3" s="1575" t="s">
        <v>60</v>
      </c>
      <c r="FT3" s="1575" t="s">
        <v>61</v>
      </c>
      <c r="FU3" s="1575" t="s">
        <v>62</v>
      </c>
      <c r="FV3" s="1575" t="s">
        <v>63</v>
      </c>
      <c r="FW3" s="1575" t="s">
        <v>218</v>
      </c>
      <c r="FX3" s="1575" t="s">
        <v>1719</v>
      </c>
      <c r="FY3" s="1575" t="s">
        <v>1871</v>
      </c>
      <c r="FZ3" s="1575" t="s">
        <v>1890</v>
      </c>
      <c r="GA3" s="1575" t="s">
        <v>1891</v>
      </c>
      <c r="GB3" s="1575" t="s">
        <v>1892</v>
      </c>
      <c r="GD3" s="1575" t="s">
        <v>59</v>
      </c>
      <c r="GE3" s="1575" t="s">
        <v>60</v>
      </c>
      <c r="GF3" s="1575" t="s">
        <v>61</v>
      </c>
      <c r="GG3" s="1575" t="s">
        <v>62</v>
      </c>
      <c r="GH3" s="1575" t="s">
        <v>63</v>
      </c>
      <c r="GI3" s="1575" t="s">
        <v>218</v>
      </c>
      <c r="GJ3" s="1575" t="s">
        <v>1719</v>
      </c>
      <c r="GK3" s="1575" t="s">
        <v>1871</v>
      </c>
      <c r="GL3" s="1575" t="s">
        <v>1890</v>
      </c>
      <c r="GM3" s="1575" t="s">
        <v>1891</v>
      </c>
      <c r="GN3" s="1575" t="s">
        <v>1892</v>
      </c>
      <c r="GP3" s="1575" t="s">
        <v>59</v>
      </c>
      <c r="GQ3" s="1575" t="s">
        <v>60</v>
      </c>
      <c r="GR3" s="1575" t="s">
        <v>61</v>
      </c>
      <c r="GS3" s="1575" t="s">
        <v>62</v>
      </c>
      <c r="GT3" s="1575" t="s">
        <v>63</v>
      </c>
      <c r="GU3" s="1575" t="s">
        <v>218</v>
      </c>
      <c r="GV3" s="1575" t="s">
        <v>1719</v>
      </c>
      <c r="GW3" s="1575" t="s">
        <v>1871</v>
      </c>
      <c r="GX3" s="1575" t="s">
        <v>1890</v>
      </c>
      <c r="GY3" s="1575" t="s">
        <v>1891</v>
      </c>
      <c r="GZ3" s="1575" t="s">
        <v>1892</v>
      </c>
      <c r="HB3" s="1575" t="s">
        <v>59</v>
      </c>
      <c r="HC3" s="1575" t="s">
        <v>60</v>
      </c>
      <c r="HD3" s="1575" t="s">
        <v>61</v>
      </c>
      <c r="HE3" s="1575" t="s">
        <v>62</v>
      </c>
      <c r="HF3" s="1575" t="s">
        <v>63</v>
      </c>
      <c r="HG3" s="1575" t="s">
        <v>218</v>
      </c>
      <c r="HH3" s="1575" t="s">
        <v>1719</v>
      </c>
      <c r="HI3" s="1575" t="s">
        <v>1871</v>
      </c>
      <c r="HJ3" s="1575" t="s">
        <v>1890</v>
      </c>
      <c r="HK3" s="1575" t="s">
        <v>1891</v>
      </c>
      <c r="HL3" s="1575" t="s">
        <v>1892</v>
      </c>
      <c r="HN3" s="1575" t="s">
        <v>59</v>
      </c>
      <c r="HO3" s="1575" t="s">
        <v>60</v>
      </c>
      <c r="HP3" s="1575" t="s">
        <v>61</v>
      </c>
      <c r="HQ3" s="1575" t="s">
        <v>62</v>
      </c>
      <c r="HR3" s="1575" t="s">
        <v>63</v>
      </c>
      <c r="HS3" s="1575" t="s">
        <v>218</v>
      </c>
      <c r="HT3" s="1575" t="s">
        <v>1719</v>
      </c>
      <c r="HU3" s="1575" t="s">
        <v>1871</v>
      </c>
      <c r="HV3" s="1575" t="s">
        <v>1890</v>
      </c>
      <c r="HW3" s="1575" t="s">
        <v>1891</v>
      </c>
      <c r="HX3" s="1575" t="s">
        <v>1892</v>
      </c>
      <c r="HZ3" s="1575" t="s">
        <v>59</v>
      </c>
      <c r="IA3" s="1575" t="s">
        <v>60</v>
      </c>
      <c r="IB3" s="1575" t="s">
        <v>61</v>
      </c>
      <c r="IC3" s="1575" t="s">
        <v>62</v>
      </c>
      <c r="ID3" s="1575" t="s">
        <v>63</v>
      </c>
      <c r="IE3" s="1575" t="s">
        <v>218</v>
      </c>
      <c r="IF3" s="1575" t="s">
        <v>1719</v>
      </c>
      <c r="IG3" s="1575" t="s">
        <v>1871</v>
      </c>
      <c r="IH3" s="1575" t="s">
        <v>1890</v>
      </c>
      <c r="II3" s="1575" t="s">
        <v>1891</v>
      </c>
      <c r="IJ3" s="1575" t="s">
        <v>1892</v>
      </c>
      <c r="IL3" s="1575" t="s">
        <v>59</v>
      </c>
      <c r="IM3" s="1575" t="s">
        <v>60</v>
      </c>
      <c r="IN3" s="1575" t="s">
        <v>61</v>
      </c>
      <c r="IO3" s="1575" t="s">
        <v>62</v>
      </c>
      <c r="IP3" s="1575" t="s">
        <v>63</v>
      </c>
      <c r="IQ3" s="1575" t="s">
        <v>218</v>
      </c>
      <c r="IR3" s="1575" t="s">
        <v>1719</v>
      </c>
      <c r="IS3" s="1575" t="s">
        <v>1871</v>
      </c>
      <c r="IT3" s="1575" t="s">
        <v>1890</v>
      </c>
      <c r="IU3" s="1575" t="s">
        <v>1891</v>
      </c>
      <c r="IV3" s="1575" t="s">
        <v>1892</v>
      </c>
      <c r="IX3" s="1575" t="s">
        <v>59</v>
      </c>
      <c r="IY3" s="1575" t="s">
        <v>60</v>
      </c>
      <c r="IZ3" s="1575" t="s">
        <v>61</v>
      </c>
      <c r="JA3" s="1575" t="s">
        <v>62</v>
      </c>
      <c r="JB3" s="1575" t="s">
        <v>63</v>
      </c>
      <c r="JC3" s="1575" t="s">
        <v>218</v>
      </c>
      <c r="JD3" s="1575" t="s">
        <v>1719</v>
      </c>
      <c r="JE3" s="1575" t="s">
        <v>1871</v>
      </c>
      <c r="JF3" s="1575" t="s">
        <v>1890</v>
      </c>
      <c r="JG3" s="1575" t="s">
        <v>1891</v>
      </c>
      <c r="JH3" s="1575" t="s">
        <v>1892</v>
      </c>
      <c r="JI3" s="1575"/>
      <c r="JJ3" s="1575" t="s">
        <v>59</v>
      </c>
      <c r="JK3" s="1575" t="s">
        <v>60</v>
      </c>
      <c r="JL3" s="1575" t="s">
        <v>61</v>
      </c>
      <c r="JM3" s="1575" t="s">
        <v>62</v>
      </c>
      <c r="JN3" s="1575" t="s">
        <v>63</v>
      </c>
      <c r="JO3" s="1575" t="s">
        <v>218</v>
      </c>
      <c r="JP3" s="1575" t="s">
        <v>1719</v>
      </c>
      <c r="JQ3" s="1575" t="s">
        <v>1871</v>
      </c>
      <c r="JR3" s="1575" t="s">
        <v>1890</v>
      </c>
      <c r="JS3" s="1575" t="s">
        <v>1891</v>
      </c>
      <c r="JT3" s="1575" t="s">
        <v>1892</v>
      </c>
    </row>
    <row r="4" spans="1:280" ht="15.75" customHeight="1" thickBot="1">
      <c r="B4" s="1576" t="s">
        <v>65</v>
      </c>
      <c r="C4" s="1577"/>
      <c r="D4" s="1577"/>
      <c r="E4" s="1577"/>
      <c r="F4" s="1577"/>
      <c r="G4" s="1577"/>
      <c r="H4" s="1577"/>
      <c r="I4" s="1577"/>
      <c r="J4" s="1577"/>
      <c r="K4" s="1577"/>
      <c r="L4" s="1577"/>
      <c r="M4" s="1578" t="s">
        <v>3260</v>
      </c>
      <c r="P4" s="1577"/>
      <c r="Q4" s="1577"/>
      <c r="R4" s="1577"/>
      <c r="S4" s="1577"/>
      <c r="T4" s="1577"/>
      <c r="U4" s="1577"/>
      <c r="V4" s="1577"/>
      <c r="W4" s="1577"/>
      <c r="X4" s="1577"/>
      <c r="Y4" s="1577"/>
      <c r="Z4" s="1578" t="s">
        <v>3003</v>
      </c>
      <c r="AC4" s="1577"/>
      <c r="AD4" s="1577"/>
      <c r="AE4" s="1577"/>
      <c r="AF4" s="1577"/>
      <c r="AG4" s="1577"/>
      <c r="AH4" s="1577"/>
      <c r="AI4" s="1577"/>
      <c r="AJ4" s="1577"/>
      <c r="AK4" s="1577"/>
      <c r="AL4" s="1577"/>
      <c r="AM4" s="1578" t="s">
        <v>2942</v>
      </c>
      <c r="AO4" s="1577"/>
      <c r="AP4" s="1577"/>
      <c r="AQ4" s="1577"/>
      <c r="AR4" s="1577"/>
      <c r="AS4" s="1577"/>
      <c r="AT4" s="1577"/>
      <c r="AU4" s="1577"/>
      <c r="AV4" s="1577"/>
      <c r="AW4" s="1577"/>
      <c r="AX4" s="1577"/>
      <c r="AY4" s="1578" t="s">
        <v>2924</v>
      </c>
      <c r="BB4" s="1577"/>
      <c r="BC4" s="1577"/>
      <c r="BD4" s="1577"/>
      <c r="BE4" s="1577"/>
      <c r="BF4" s="1577"/>
      <c r="BG4" s="1577"/>
      <c r="BH4" s="1577"/>
      <c r="BI4" s="1577"/>
      <c r="BJ4" s="1577"/>
      <c r="BK4" s="1577"/>
      <c r="BL4" s="1578" t="s">
        <v>2871</v>
      </c>
      <c r="BN4" s="1577"/>
      <c r="BO4" s="1577"/>
      <c r="BP4" s="1577"/>
      <c r="BQ4" s="1577"/>
      <c r="BR4" s="1577"/>
      <c r="BS4" s="1577"/>
      <c r="BT4" s="1577"/>
      <c r="BU4" s="1577"/>
      <c r="BV4" s="1577"/>
      <c r="BW4" s="1577"/>
      <c r="BX4" s="1578" t="s">
        <v>2835</v>
      </c>
      <c r="BZ4" s="1577"/>
      <c r="CA4" s="1577"/>
      <c r="CB4" s="1577"/>
      <c r="CC4" s="1577"/>
      <c r="CD4" s="1577"/>
      <c r="CE4" s="1577"/>
      <c r="CF4" s="1577"/>
      <c r="CG4" s="1577"/>
      <c r="CH4" s="1577"/>
      <c r="CI4" s="1577"/>
      <c r="CJ4" s="1578" t="s">
        <v>66</v>
      </c>
      <c r="CL4" s="1577"/>
      <c r="CM4" s="1577"/>
      <c r="CN4" s="1577"/>
      <c r="CO4" s="1577"/>
      <c r="CP4" s="1577"/>
      <c r="CQ4" s="1577"/>
      <c r="CR4" s="1577"/>
      <c r="CS4" s="1577"/>
      <c r="CT4" s="1577"/>
      <c r="CU4" s="1577"/>
      <c r="CV4" s="1578" t="s">
        <v>67</v>
      </c>
      <c r="CX4" s="1577"/>
      <c r="CY4" s="1577"/>
      <c r="CZ4" s="1577"/>
      <c r="DA4" s="1577"/>
      <c r="DB4" s="1577"/>
      <c r="DC4" s="1577"/>
      <c r="DD4" s="1577"/>
      <c r="DE4" s="1577"/>
      <c r="DF4" s="1577"/>
      <c r="DG4" s="1577"/>
      <c r="DH4" s="1578" t="s">
        <v>68</v>
      </c>
      <c r="DJ4" s="1577"/>
      <c r="DK4" s="1577"/>
      <c r="DL4" s="1577"/>
      <c r="DM4" s="1577"/>
      <c r="DN4" s="1577"/>
      <c r="DO4" s="1577"/>
      <c r="DP4" s="1577"/>
      <c r="DQ4" s="1577"/>
      <c r="DR4" s="1577"/>
      <c r="DS4" s="1577"/>
      <c r="DT4" s="1578" t="s">
        <v>69</v>
      </c>
      <c r="DV4" s="1577"/>
      <c r="DW4" s="1577"/>
      <c r="DX4" s="1577"/>
      <c r="DY4" s="1577"/>
      <c r="DZ4" s="1577"/>
      <c r="EA4" s="1577"/>
      <c r="EB4" s="1577"/>
      <c r="EC4" s="1577"/>
      <c r="ED4" s="1577"/>
      <c r="EE4" s="1577"/>
      <c r="EF4" s="1578" t="s">
        <v>70</v>
      </c>
      <c r="EH4" s="1577"/>
      <c r="EI4" s="1577"/>
      <c r="EJ4" s="1577"/>
      <c r="EK4" s="1577"/>
      <c r="EL4" s="1577"/>
      <c r="EM4" s="1577"/>
      <c r="EN4" s="1577"/>
      <c r="EO4" s="1577"/>
      <c r="EP4" s="1577"/>
      <c r="EQ4" s="1577"/>
      <c r="ER4" s="1578" t="s">
        <v>71</v>
      </c>
      <c r="ET4" s="1577"/>
      <c r="EU4" s="1577"/>
      <c r="EV4" s="1577"/>
      <c r="EW4" s="1577"/>
      <c r="EX4" s="1577"/>
      <c r="EY4" s="1577"/>
      <c r="EZ4" s="1577"/>
      <c r="FA4" s="1577"/>
      <c r="FB4" s="1577"/>
      <c r="FC4" s="1577"/>
      <c r="FD4" s="1578" t="s">
        <v>72</v>
      </c>
      <c r="FF4" s="1577"/>
      <c r="FG4" s="1577"/>
      <c r="FH4" s="1577"/>
      <c r="FI4" s="1577"/>
      <c r="FJ4" s="1577"/>
      <c r="FK4" s="1577"/>
      <c r="FL4" s="1577"/>
      <c r="FM4" s="1577"/>
      <c r="FN4" s="1577"/>
      <c r="FO4" s="1577"/>
      <c r="FP4" s="1578" t="s">
        <v>73</v>
      </c>
      <c r="FR4" s="1577"/>
      <c r="FS4" s="1577"/>
      <c r="FT4" s="1577"/>
      <c r="FU4" s="1577"/>
      <c r="FV4" s="1577"/>
      <c r="FW4" s="1577"/>
      <c r="FX4" s="1577"/>
      <c r="FY4" s="1577"/>
      <c r="FZ4" s="1577"/>
      <c r="GA4" s="1577"/>
      <c r="GB4" s="1578" t="s">
        <v>74</v>
      </c>
      <c r="GD4" s="1577"/>
      <c r="GE4" s="1577"/>
      <c r="GF4" s="1577"/>
      <c r="GG4" s="1577"/>
      <c r="GH4" s="1577"/>
      <c r="GI4" s="1577"/>
      <c r="GJ4" s="1577"/>
      <c r="GK4" s="1577"/>
      <c r="GL4" s="1577"/>
      <c r="GM4" s="1577"/>
      <c r="GN4" s="1578" t="s">
        <v>75</v>
      </c>
      <c r="GP4" s="1577"/>
      <c r="GQ4" s="1577"/>
      <c r="GR4" s="1577"/>
      <c r="GS4" s="1577"/>
      <c r="GT4" s="1577"/>
      <c r="GU4" s="1577"/>
      <c r="GV4" s="1577"/>
      <c r="GW4" s="1577"/>
      <c r="GX4" s="1577"/>
      <c r="GY4" s="1577"/>
      <c r="GZ4" s="1578" t="s">
        <v>76</v>
      </c>
      <c r="HB4" s="1577"/>
      <c r="HC4" s="1577"/>
      <c r="HD4" s="1577"/>
      <c r="HE4" s="1577"/>
      <c r="HF4" s="1577"/>
      <c r="HG4" s="1577"/>
      <c r="HH4" s="1577"/>
      <c r="HI4" s="1577"/>
      <c r="HJ4" s="1577"/>
      <c r="HK4" s="1577"/>
      <c r="HL4" s="1578" t="s">
        <v>77</v>
      </c>
      <c r="HN4" s="1577"/>
      <c r="HO4" s="1577"/>
      <c r="HP4" s="1577"/>
      <c r="HQ4" s="1577"/>
      <c r="HR4" s="1577"/>
      <c r="HS4" s="1577"/>
      <c r="HT4" s="1577"/>
      <c r="HU4" s="1577"/>
      <c r="HV4" s="1577"/>
      <c r="HW4" s="1577"/>
      <c r="HX4" s="1578" t="s">
        <v>78</v>
      </c>
      <c r="HZ4" s="1577"/>
      <c r="IA4" s="1577"/>
      <c r="IB4" s="1577"/>
      <c r="IC4" s="1577"/>
      <c r="ID4" s="1577"/>
      <c r="IE4" s="1577"/>
      <c r="IF4" s="1577"/>
      <c r="IG4" s="1577"/>
      <c r="IH4" s="1577"/>
      <c r="II4" s="1577"/>
      <c r="IJ4" s="1578" t="s">
        <v>79</v>
      </c>
      <c r="IL4" s="1577"/>
      <c r="IM4" s="1577"/>
      <c r="IN4" s="1577"/>
      <c r="IO4" s="1577"/>
      <c r="IP4" s="1577"/>
      <c r="IQ4" s="1577"/>
      <c r="IR4" s="1577"/>
      <c r="IS4" s="1577"/>
      <c r="IT4" s="1577"/>
      <c r="IU4" s="1577"/>
      <c r="IV4" s="1578" t="s">
        <v>80</v>
      </c>
      <c r="IX4" s="1577"/>
      <c r="IY4" s="1577"/>
      <c r="IZ4" s="1577"/>
      <c r="JA4" s="1577"/>
      <c r="JB4" s="1577"/>
      <c r="JC4" s="1577"/>
      <c r="JD4" s="1577"/>
      <c r="JE4" s="1577"/>
      <c r="JF4" s="1577"/>
      <c r="JG4" s="1577"/>
      <c r="JH4" s="1579" t="s">
        <v>1893</v>
      </c>
      <c r="JI4" s="1035"/>
      <c r="JJ4" s="1577"/>
      <c r="JK4" s="1577"/>
      <c r="JL4" s="1577"/>
      <c r="JM4" s="1577"/>
      <c r="JN4" s="1577"/>
      <c r="JO4" s="1577"/>
      <c r="JP4" s="1577"/>
      <c r="JQ4" s="1577"/>
      <c r="JR4" s="1577"/>
      <c r="JS4" s="1577"/>
      <c r="JT4" s="1579" t="s">
        <v>82</v>
      </c>
    </row>
    <row r="5" spans="1:280" ht="13.8">
      <c r="A5" s="1580"/>
      <c r="C5" s="2549" t="s">
        <v>1894</v>
      </c>
      <c r="D5" s="2549"/>
      <c r="E5" s="2549"/>
      <c r="F5" s="2549"/>
      <c r="G5" s="2549"/>
      <c r="H5" s="2550" t="s">
        <v>1895</v>
      </c>
      <c r="I5" s="2551"/>
      <c r="J5" s="2550" t="s">
        <v>1896</v>
      </c>
      <c r="K5" s="2549"/>
      <c r="L5" s="2549" t="s">
        <v>1897</v>
      </c>
      <c r="M5" s="2551"/>
      <c r="P5" s="2549" t="s">
        <v>1894</v>
      </c>
      <c r="Q5" s="2549"/>
      <c r="R5" s="2549"/>
      <c r="S5" s="2549"/>
      <c r="T5" s="2549"/>
      <c r="U5" s="2550" t="s">
        <v>1895</v>
      </c>
      <c r="V5" s="2551"/>
      <c r="W5" s="2550" t="s">
        <v>1896</v>
      </c>
      <c r="X5" s="2549"/>
      <c r="Y5" s="2549" t="s">
        <v>1897</v>
      </c>
      <c r="Z5" s="2551"/>
      <c r="AC5" s="2549" t="s">
        <v>1894</v>
      </c>
      <c r="AD5" s="2549"/>
      <c r="AE5" s="2549"/>
      <c r="AF5" s="2549"/>
      <c r="AG5" s="2549"/>
      <c r="AH5" s="2550" t="s">
        <v>1895</v>
      </c>
      <c r="AI5" s="2551"/>
      <c r="AJ5" s="2550" t="s">
        <v>1896</v>
      </c>
      <c r="AK5" s="2549"/>
      <c r="AL5" s="2549" t="s">
        <v>1897</v>
      </c>
      <c r="AM5" s="2551"/>
      <c r="AO5" s="2549" t="s">
        <v>1894</v>
      </c>
      <c r="AP5" s="2549"/>
      <c r="AQ5" s="2549"/>
      <c r="AR5" s="2549"/>
      <c r="AS5" s="2549"/>
      <c r="AT5" s="2550" t="s">
        <v>1895</v>
      </c>
      <c r="AU5" s="2551"/>
      <c r="AV5" s="2550" t="s">
        <v>1896</v>
      </c>
      <c r="AW5" s="2549"/>
      <c r="AX5" s="2549" t="s">
        <v>1897</v>
      </c>
      <c r="AY5" s="2551"/>
      <c r="BB5" s="2549" t="s">
        <v>1894</v>
      </c>
      <c r="BC5" s="2549"/>
      <c r="BD5" s="2549"/>
      <c r="BE5" s="2549"/>
      <c r="BF5" s="2549"/>
      <c r="BG5" s="2550" t="s">
        <v>1895</v>
      </c>
      <c r="BH5" s="2551"/>
      <c r="BI5" s="2550" t="s">
        <v>1896</v>
      </c>
      <c r="BJ5" s="2549"/>
      <c r="BK5" s="2549" t="s">
        <v>1897</v>
      </c>
      <c r="BL5" s="2551"/>
      <c r="BN5" s="2549" t="s">
        <v>1894</v>
      </c>
      <c r="BO5" s="2549"/>
      <c r="BP5" s="2549"/>
      <c r="BQ5" s="2549"/>
      <c r="BR5" s="2549"/>
      <c r="BS5" s="2550" t="s">
        <v>1895</v>
      </c>
      <c r="BT5" s="2551"/>
      <c r="BU5" s="2550" t="s">
        <v>1896</v>
      </c>
      <c r="BV5" s="2549"/>
      <c r="BW5" s="2549" t="s">
        <v>1897</v>
      </c>
      <c r="BX5" s="2551"/>
      <c r="BZ5" s="2549" t="s">
        <v>1894</v>
      </c>
      <c r="CA5" s="2549"/>
      <c r="CB5" s="2549"/>
      <c r="CC5" s="2549"/>
      <c r="CD5" s="2549"/>
      <c r="CE5" s="2550" t="s">
        <v>1895</v>
      </c>
      <c r="CF5" s="2551"/>
      <c r="CG5" s="2550" t="s">
        <v>1896</v>
      </c>
      <c r="CH5" s="2549"/>
      <c r="CI5" s="2549" t="s">
        <v>1897</v>
      </c>
      <c r="CJ5" s="2551"/>
      <c r="CL5" s="2549" t="s">
        <v>1894</v>
      </c>
      <c r="CM5" s="2549"/>
      <c r="CN5" s="2549"/>
      <c r="CO5" s="2549"/>
      <c r="CP5" s="2549"/>
      <c r="CQ5" s="2550" t="s">
        <v>1895</v>
      </c>
      <c r="CR5" s="2551"/>
      <c r="CS5" s="2550" t="s">
        <v>1896</v>
      </c>
      <c r="CT5" s="2549"/>
      <c r="CU5" s="2549" t="s">
        <v>1897</v>
      </c>
      <c r="CV5" s="2551"/>
      <c r="CX5" s="2549" t="s">
        <v>1894</v>
      </c>
      <c r="CY5" s="2549"/>
      <c r="CZ5" s="2549"/>
      <c r="DA5" s="2549"/>
      <c r="DB5" s="2549"/>
      <c r="DC5" s="2550" t="s">
        <v>1895</v>
      </c>
      <c r="DD5" s="2551"/>
      <c r="DE5" s="2550" t="s">
        <v>1896</v>
      </c>
      <c r="DF5" s="2549"/>
      <c r="DG5" s="2549" t="s">
        <v>1897</v>
      </c>
      <c r="DH5" s="2551"/>
      <c r="DJ5" s="2549" t="s">
        <v>1894</v>
      </c>
      <c r="DK5" s="2549"/>
      <c r="DL5" s="2549"/>
      <c r="DM5" s="2549"/>
      <c r="DN5" s="2549"/>
      <c r="DO5" s="2550" t="s">
        <v>1895</v>
      </c>
      <c r="DP5" s="2551"/>
      <c r="DQ5" s="2550" t="s">
        <v>1896</v>
      </c>
      <c r="DR5" s="2549"/>
      <c r="DS5" s="2549" t="s">
        <v>1897</v>
      </c>
      <c r="DT5" s="2551"/>
      <c r="DV5" s="2549" t="s">
        <v>1894</v>
      </c>
      <c r="DW5" s="2549"/>
      <c r="DX5" s="2549"/>
      <c r="DY5" s="2549"/>
      <c r="DZ5" s="2549"/>
      <c r="EA5" s="2550" t="s">
        <v>1895</v>
      </c>
      <c r="EB5" s="2551"/>
      <c r="EC5" s="2550" t="s">
        <v>1896</v>
      </c>
      <c r="ED5" s="2549"/>
      <c r="EE5" s="2549" t="s">
        <v>1897</v>
      </c>
      <c r="EF5" s="2551"/>
      <c r="EH5" s="2549" t="s">
        <v>1894</v>
      </c>
      <c r="EI5" s="2549"/>
      <c r="EJ5" s="2549"/>
      <c r="EK5" s="2549"/>
      <c r="EL5" s="2549"/>
      <c r="EM5" s="2550" t="s">
        <v>1895</v>
      </c>
      <c r="EN5" s="2551"/>
      <c r="EO5" s="2550" t="s">
        <v>1896</v>
      </c>
      <c r="EP5" s="2549"/>
      <c r="EQ5" s="2549" t="s">
        <v>1897</v>
      </c>
      <c r="ER5" s="2551"/>
      <c r="ET5" s="2549" t="s">
        <v>1894</v>
      </c>
      <c r="EU5" s="2549"/>
      <c r="EV5" s="2549"/>
      <c r="EW5" s="2549"/>
      <c r="EX5" s="2549"/>
      <c r="EY5" s="2550" t="s">
        <v>1895</v>
      </c>
      <c r="EZ5" s="2551"/>
      <c r="FA5" s="2550" t="s">
        <v>1896</v>
      </c>
      <c r="FB5" s="2549"/>
      <c r="FC5" s="2549" t="s">
        <v>1897</v>
      </c>
      <c r="FD5" s="2551"/>
      <c r="FF5" s="2549" t="s">
        <v>1894</v>
      </c>
      <c r="FG5" s="2549"/>
      <c r="FH5" s="2549"/>
      <c r="FI5" s="2549"/>
      <c r="FJ5" s="2549"/>
      <c r="FK5" s="2550" t="s">
        <v>1895</v>
      </c>
      <c r="FL5" s="2551"/>
      <c r="FM5" s="2550" t="s">
        <v>1896</v>
      </c>
      <c r="FN5" s="2549"/>
      <c r="FO5" s="2549" t="s">
        <v>1897</v>
      </c>
      <c r="FP5" s="2551"/>
      <c r="FR5" s="2549" t="s">
        <v>1894</v>
      </c>
      <c r="FS5" s="2549"/>
      <c r="FT5" s="2549"/>
      <c r="FU5" s="2549"/>
      <c r="FV5" s="2549"/>
      <c r="FW5" s="2550" t="s">
        <v>1895</v>
      </c>
      <c r="FX5" s="2551"/>
      <c r="FY5" s="2550" t="s">
        <v>1896</v>
      </c>
      <c r="FZ5" s="2549"/>
      <c r="GA5" s="2549" t="s">
        <v>1897</v>
      </c>
      <c r="GB5" s="2551"/>
      <c r="GD5" s="2552" t="s">
        <v>1894</v>
      </c>
      <c r="GE5" s="2552"/>
      <c r="GF5" s="2552"/>
      <c r="GG5" s="2552"/>
      <c r="GH5" s="2552"/>
      <c r="GI5" s="2548" t="s">
        <v>1895</v>
      </c>
      <c r="GJ5" s="2548"/>
      <c r="GK5" s="2548" t="s">
        <v>1896</v>
      </c>
      <c r="GL5" s="2548"/>
      <c r="GM5" s="2552" t="s">
        <v>1897</v>
      </c>
      <c r="GN5" s="2552"/>
      <c r="GP5" s="2552" t="s">
        <v>1894</v>
      </c>
      <c r="GQ5" s="2552"/>
      <c r="GR5" s="2552"/>
      <c r="GS5" s="2552"/>
      <c r="GT5" s="2552"/>
      <c r="GU5" s="2548" t="s">
        <v>1895</v>
      </c>
      <c r="GV5" s="2548"/>
      <c r="GW5" s="2548" t="s">
        <v>1896</v>
      </c>
      <c r="GX5" s="2548"/>
      <c r="GY5" s="2552" t="s">
        <v>1897</v>
      </c>
      <c r="GZ5" s="2552"/>
      <c r="HB5" s="2552" t="s">
        <v>1894</v>
      </c>
      <c r="HC5" s="2552"/>
      <c r="HD5" s="2552"/>
      <c r="HE5" s="2552"/>
      <c r="HF5" s="2552"/>
      <c r="HG5" s="2548" t="s">
        <v>1895</v>
      </c>
      <c r="HH5" s="2548"/>
      <c r="HI5" s="2548" t="s">
        <v>1896</v>
      </c>
      <c r="HJ5" s="2548"/>
      <c r="HK5" s="2552" t="s">
        <v>1897</v>
      </c>
      <c r="HL5" s="2552"/>
      <c r="HN5" s="2552" t="s">
        <v>1894</v>
      </c>
      <c r="HO5" s="2552"/>
      <c r="HP5" s="2552"/>
      <c r="HQ5" s="2552"/>
      <c r="HR5" s="2552"/>
      <c r="HS5" s="2548" t="s">
        <v>1895</v>
      </c>
      <c r="HT5" s="2548"/>
      <c r="HU5" s="2548" t="s">
        <v>1896</v>
      </c>
      <c r="HV5" s="2548"/>
      <c r="HW5" s="2552" t="s">
        <v>1897</v>
      </c>
      <c r="HX5" s="2552"/>
      <c r="HZ5" s="2552" t="s">
        <v>1894</v>
      </c>
      <c r="IA5" s="2552"/>
      <c r="IB5" s="2552"/>
      <c r="IC5" s="2552"/>
      <c r="ID5" s="2552"/>
      <c r="IE5" s="2548" t="s">
        <v>1895</v>
      </c>
      <c r="IF5" s="2548"/>
      <c r="IG5" s="2548" t="s">
        <v>1896</v>
      </c>
      <c r="IH5" s="2548"/>
      <c r="II5" s="2552" t="s">
        <v>1897</v>
      </c>
      <c r="IJ5" s="2552"/>
      <c r="IL5" s="2552" t="s">
        <v>1894</v>
      </c>
      <c r="IM5" s="2552"/>
      <c r="IN5" s="2552"/>
      <c r="IO5" s="2552"/>
      <c r="IP5" s="2552"/>
      <c r="IQ5" s="2548" t="s">
        <v>1895</v>
      </c>
      <c r="IR5" s="2548"/>
      <c r="IS5" s="2548" t="s">
        <v>1896</v>
      </c>
      <c r="IT5" s="2548"/>
      <c r="IU5" s="2552" t="s">
        <v>1897</v>
      </c>
      <c r="IV5" s="2552"/>
      <c r="IX5" s="2552" t="s">
        <v>1894</v>
      </c>
      <c r="IY5" s="2552"/>
      <c r="IZ5" s="2552"/>
      <c r="JA5" s="2552"/>
      <c r="JB5" s="2552"/>
      <c r="JC5" s="2548" t="s">
        <v>1895</v>
      </c>
      <c r="JD5" s="2548"/>
      <c r="JE5" s="2548" t="s">
        <v>1896</v>
      </c>
      <c r="JF5" s="2548"/>
      <c r="JG5" s="2552" t="s">
        <v>1897</v>
      </c>
      <c r="JH5" s="2552"/>
      <c r="JI5" s="1035"/>
      <c r="JJ5" s="2552" t="s">
        <v>1894</v>
      </c>
      <c r="JK5" s="2552"/>
      <c r="JL5" s="2552"/>
      <c r="JM5" s="2552"/>
      <c r="JN5" s="2552"/>
      <c r="JO5" s="2548" t="s">
        <v>1895</v>
      </c>
      <c r="JP5" s="2548"/>
      <c r="JQ5" s="2548" t="s">
        <v>1896</v>
      </c>
      <c r="JR5" s="2548"/>
      <c r="JS5" s="2552" t="s">
        <v>1897</v>
      </c>
      <c r="JT5" s="2552"/>
    </row>
    <row r="6" spans="1:280" ht="27" thickBot="1">
      <c r="B6" s="1129"/>
      <c r="C6" s="1581" t="s">
        <v>1898</v>
      </c>
      <c r="D6" s="1582" t="s">
        <v>1899</v>
      </c>
      <c r="E6" s="1582" t="s">
        <v>1900</v>
      </c>
      <c r="F6" s="1582" t="s">
        <v>1901</v>
      </c>
      <c r="G6" s="1583">
        <v>12.5</v>
      </c>
      <c r="H6" s="1584" t="s">
        <v>1902</v>
      </c>
      <c r="I6" s="1585">
        <v>12.5</v>
      </c>
      <c r="J6" s="1586" t="s">
        <v>1902</v>
      </c>
      <c r="K6" s="1587">
        <v>12.5</v>
      </c>
      <c r="L6" s="1581" t="s">
        <v>1902</v>
      </c>
      <c r="M6" s="1585">
        <v>12.5</v>
      </c>
      <c r="N6" s="1035"/>
      <c r="O6" s="1035"/>
      <c r="P6" s="1581" t="s">
        <v>1898</v>
      </c>
      <c r="Q6" s="1582" t="s">
        <v>1899</v>
      </c>
      <c r="R6" s="1582" t="s">
        <v>1900</v>
      </c>
      <c r="S6" s="1582" t="s">
        <v>1901</v>
      </c>
      <c r="T6" s="1583">
        <v>12.5</v>
      </c>
      <c r="U6" s="1584" t="s">
        <v>1902</v>
      </c>
      <c r="V6" s="1585">
        <v>12.5</v>
      </c>
      <c r="W6" s="1586" t="s">
        <v>1902</v>
      </c>
      <c r="X6" s="1587">
        <v>12.5</v>
      </c>
      <c r="Y6" s="1581" t="s">
        <v>1902</v>
      </c>
      <c r="Z6" s="1585">
        <v>12.5</v>
      </c>
      <c r="AA6" s="1035"/>
      <c r="AB6" s="1035"/>
      <c r="AC6" s="1581" t="s">
        <v>1898</v>
      </c>
      <c r="AD6" s="1582" t="s">
        <v>1899</v>
      </c>
      <c r="AE6" s="1582" t="s">
        <v>1900</v>
      </c>
      <c r="AF6" s="1582" t="s">
        <v>1901</v>
      </c>
      <c r="AG6" s="1583">
        <v>12.5</v>
      </c>
      <c r="AH6" s="1584" t="s">
        <v>1902</v>
      </c>
      <c r="AI6" s="1585">
        <v>12.5</v>
      </c>
      <c r="AJ6" s="1586" t="s">
        <v>1902</v>
      </c>
      <c r="AK6" s="1587">
        <v>12.5</v>
      </c>
      <c r="AL6" s="1581" t="s">
        <v>1902</v>
      </c>
      <c r="AM6" s="1585">
        <v>12.5</v>
      </c>
      <c r="AN6" s="1035"/>
      <c r="AO6" s="1581" t="s">
        <v>1898</v>
      </c>
      <c r="AP6" s="1582" t="s">
        <v>1899</v>
      </c>
      <c r="AQ6" s="1582" t="s">
        <v>1900</v>
      </c>
      <c r="AR6" s="1582" t="s">
        <v>1901</v>
      </c>
      <c r="AS6" s="1583">
        <v>12.5</v>
      </c>
      <c r="AT6" s="1584" t="s">
        <v>1902</v>
      </c>
      <c r="AU6" s="1585">
        <v>12.5</v>
      </c>
      <c r="AV6" s="1586" t="s">
        <v>1902</v>
      </c>
      <c r="AW6" s="1587">
        <v>12.5</v>
      </c>
      <c r="AX6" s="1581" t="s">
        <v>1902</v>
      </c>
      <c r="AY6" s="1585">
        <v>12.5</v>
      </c>
      <c r="AZ6" s="1035"/>
      <c r="BA6" s="1035"/>
      <c r="BB6" s="1581" t="s">
        <v>1898</v>
      </c>
      <c r="BC6" s="1582" t="s">
        <v>1899</v>
      </c>
      <c r="BD6" s="1582" t="s">
        <v>1900</v>
      </c>
      <c r="BE6" s="1582" t="s">
        <v>1901</v>
      </c>
      <c r="BF6" s="1583">
        <v>12.5</v>
      </c>
      <c r="BG6" s="1584" t="s">
        <v>1902</v>
      </c>
      <c r="BH6" s="1585">
        <v>12.5</v>
      </c>
      <c r="BI6" s="1586" t="s">
        <v>1902</v>
      </c>
      <c r="BJ6" s="1587">
        <v>12.5</v>
      </c>
      <c r="BK6" s="1581" t="s">
        <v>1902</v>
      </c>
      <c r="BL6" s="1585">
        <v>12.5</v>
      </c>
      <c r="BM6" s="1035"/>
      <c r="BN6" s="1581" t="s">
        <v>1898</v>
      </c>
      <c r="BO6" s="1582" t="s">
        <v>1899</v>
      </c>
      <c r="BP6" s="1582" t="s">
        <v>1900</v>
      </c>
      <c r="BQ6" s="1582" t="s">
        <v>1901</v>
      </c>
      <c r="BR6" s="1583">
        <v>12.5</v>
      </c>
      <c r="BS6" s="1584" t="s">
        <v>1902</v>
      </c>
      <c r="BT6" s="1585">
        <v>12.5</v>
      </c>
      <c r="BU6" s="1586" t="s">
        <v>1902</v>
      </c>
      <c r="BV6" s="1587">
        <v>12.5</v>
      </c>
      <c r="BW6" s="1581" t="s">
        <v>1902</v>
      </c>
      <c r="BX6" s="1585">
        <v>12.5</v>
      </c>
      <c r="BY6" s="1035"/>
      <c r="BZ6" s="1581" t="s">
        <v>1898</v>
      </c>
      <c r="CA6" s="1582" t="s">
        <v>1899</v>
      </c>
      <c r="CB6" s="1582" t="s">
        <v>1900</v>
      </c>
      <c r="CC6" s="1582" t="s">
        <v>1901</v>
      </c>
      <c r="CD6" s="1583">
        <v>12.5</v>
      </c>
      <c r="CE6" s="1584" t="s">
        <v>1902</v>
      </c>
      <c r="CF6" s="1585">
        <v>12.5</v>
      </c>
      <c r="CG6" s="1586" t="s">
        <v>1902</v>
      </c>
      <c r="CH6" s="1587">
        <v>12.5</v>
      </c>
      <c r="CI6" s="1581" t="s">
        <v>1902</v>
      </c>
      <c r="CJ6" s="1585">
        <v>12.5</v>
      </c>
      <c r="CK6" s="1035"/>
      <c r="CL6" s="1581" t="s">
        <v>1898</v>
      </c>
      <c r="CM6" s="1582" t="s">
        <v>1899</v>
      </c>
      <c r="CN6" s="1582" t="s">
        <v>1900</v>
      </c>
      <c r="CO6" s="1582" t="s">
        <v>1901</v>
      </c>
      <c r="CP6" s="1583">
        <v>12.5</v>
      </c>
      <c r="CQ6" s="1584" t="s">
        <v>1902</v>
      </c>
      <c r="CR6" s="1585">
        <v>12.5</v>
      </c>
      <c r="CS6" s="1586" t="s">
        <v>1902</v>
      </c>
      <c r="CT6" s="1587">
        <v>12.5</v>
      </c>
      <c r="CU6" s="1581" t="s">
        <v>1902</v>
      </c>
      <c r="CV6" s="1585">
        <v>12.5</v>
      </c>
      <c r="CW6" s="1035"/>
      <c r="CX6" s="1581" t="s">
        <v>1898</v>
      </c>
      <c r="CY6" s="1582" t="s">
        <v>1899</v>
      </c>
      <c r="CZ6" s="1582" t="s">
        <v>1900</v>
      </c>
      <c r="DA6" s="1582" t="s">
        <v>1901</v>
      </c>
      <c r="DB6" s="1583">
        <v>12.5</v>
      </c>
      <c r="DC6" s="1584" t="s">
        <v>1902</v>
      </c>
      <c r="DD6" s="1585">
        <v>12.5</v>
      </c>
      <c r="DE6" s="1586" t="s">
        <v>1902</v>
      </c>
      <c r="DF6" s="1587">
        <v>12.5</v>
      </c>
      <c r="DG6" s="1581" t="s">
        <v>1902</v>
      </c>
      <c r="DH6" s="1585">
        <v>12.5</v>
      </c>
      <c r="DI6" s="1035"/>
      <c r="DJ6" s="1581" t="s">
        <v>1898</v>
      </c>
      <c r="DK6" s="1582" t="s">
        <v>1899</v>
      </c>
      <c r="DL6" s="1582" t="s">
        <v>1900</v>
      </c>
      <c r="DM6" s="1582" t="s">
        <v>1901</v>
      </c>
      <c r="DN6" s="1583">
        <v>12.5</v>
      </c>
      <c r="DO6" s="1584" t="s">
        <v>1902</v>
      </c>
      <c r="DP6" s="1585">
        <v>12.5</v>
      </c>
      <c r="DQ6" s="1586" t="s">
        <v>1902</v>
      </c>
      <c r="DR6" s="1587">
        <v>12.5</v>
      </c>
      <c r="DS6" s="1581" t="s">
        <v>1902</v>
      </c>
      <c r="DT6" s="1585">
        <v>12.5</v>
      </c>
      <c r="DU6" s="1035"/>
      <c r="DV6" s="1581" t="s">
        <v>1898</v>
      </c>
      <c r="DW6" s="1582" t="s">
        <v>1899</v>
      </c>
      <c r="DX6" s="1582" t="s">
        <v>1900</v>
      </c>
      <c r="DY6" s="1582" t="s">
        <v>1901</v>
      </c>
      <c r="DZ6" s="1583">
        <v>12.5</v>
      </c>
      <c r="EA6" s="1584" t="s">
        <v>1902</v>
      </c>
      <c r="EB6" s="1585">
        <v>12.5</v>
      </c>
      <c r="EC6" s="1586" t="s">
        <v>1902</v>
      </c>
      <c r="ED6" s="1587">
        <v>12.5</v>
      </c>
      <c r="EE6" s="1581" t="s">
        <v>1902</v>
      </c>
      <c r="EF6" s="1585">
        <v>12.5</v>
      </c>
      <c r="EG6" s="1035"/>
      <c r="EH6" s="1581" t="s">
        <v>1898</v>
      </c>
      <c r="EI6" s="1582" t="s">
        <v>1899</v>
      </c>
      <c r="EJ6" s="1582" t="s">
        <v>1900</v>
      </c>
      <c r="EK6" s="1582" t="s">
        <v>1901</v>
      </c>
      <c r="EL6" s="1583">
        <v>12.5</v>
      </c>
      <c r="EM6" s="1584" t="s">
        <v>1902</v>
      </c>
      <c r="EN6" s="1585">
        <v>12.5</v>
      </c>
      <c r="EO6" s="1586" t="s">
        <v>1902</v>
      </c>
      <c r="EP6" s="1587">
        <v>12.5</v>
      </c>
      <c r="EQ6" s="1581" t="s">
        <v>1902</v>
      </c>
      <c r="ER6" s="1585">
        <v>12.5</v>
      </c>
      <c r="ES6" s="1035"/>
      <c r="ET6" s="1581" t="s">
        <v>1898</v>
      </c>
      <c r="EU6" s="1582" t="s">
        <v>1899</v>
      </c>
      <c r="EV6" s="1582" t="s">
        <v>1900</v>
      </c>
      <c r="EW6" s="1582" t="s">
        <v>1901</v>
      </c>
      <c r="EX6" s="1583">
        <v>12.5</v>
      </c>
      <c r="EY6" s="1584" t="s">
        <v>1902</v>
      </c>
      <c r="EZ6" s="1585">
        <v>12.5</v>
      </c>
      <c r="FA6" s="1586" t="s">
        <v>1902</v>
      </c>
      <c r="FB6" s="1587">
        <v>12.5</v>
      </c>
      <c r="FC6" s="1581" t="s">
        <v>1902</v>
      </c>
      <c r="FD6" s="1585">
        <v>12.5</v>
      </c>
      <c r="FE6" s="1035"/>
      <c r="FF6" s="1581" t="s">
        <v>1898</v>
      </c>
      <c r="FG6" s="1582" t="s">
        <v>1899</v>
      </c>
      <c r="FH6" s="1582" t="s">
        <v>1900</v>
      </c>
      <c r="FI6" s="1582" t="s">
        <v>1901</v>
      </c>
      <c r="FJ6" s="1583">
        <v>12.5</v>
      </c>
      <c r="FK6" s="1584" t="s">
        <v>1902</v>
      </c>
      <c r="FL6" s="1585">
        <v>12.5</v>
      </c>
      <c r="FM6" s="1586" t="s">
        <v>1902</v>
      </c>
      <c r="FN6" s="1587">
        <v>12.5</v>
      </c>
      <c r="FO6" s="1581" t="s">
        <v>1902</v>
      </c>
      <c r="FP6" s="1585">
        <v>12.5</v>
      </c>
      <c r="FQ6" s="1035"/>
      <c r="FR6" s="1581" t="s">
        <v>1898</v>
      </c>
      <c r="FS6" s="1582" t="s">
        <v>1899</v>
      </c>
      <c r="FT6" s="1582" t="s">
        <v>1900</v>
      </c>
      <c r="FU6" s="1582" t="s">
        <v>1901</v>
      </c>
      <c r="FV6" s="1583">
        <v>12.5</v>
      </c>
      <c r="FW6" s="1584" t="s">
        <v>1902</v>
      </c>
      <c r="FX6" s="1585">
        <v>12.5</v>
      </c>
      <c r="FY6" s="1586" t="s">
        <v>1902</v>
      </c>
      <c r="FZ6" s="1587">
        <v>12.5</v>
      </c>
      <c r="GA6" s="1581" t="s">
        <v>1902</v>
      </c>
      <c r="GB6" s="1585">
        <v>12.5</v>
      </c>
      <c r="GC6" s="1035"/>
      <c r="GD6" s="1581" t="s">
        <v>1898</v>
      </c>
      <c r="GE6" s="1582" t="s">
        <v>1899</v>
      </c>
      <c r="GF6" s="1582" t="s">
        <v>1900</v>
      </c>
      <c r="GG6" s="1582" t="s">
        <v>1901</v>
      </c>
      <c r="GH6" s="1583">
        <v>12.5</v>
      </c>
      <c r="GI6" s="1582" t="s">
        <v>1902</v>
      </c>
      <c r="GJ6" s="1587">
        <v>12.5</v>
      </c>
      <c r="GK6" s="1581" t="s">
        <v>1902</v>
      </c>
      <c r="GL6" s="1587">
        <v>12.5</v>
      </c>
      <c r="GM6" s="1581" t="s">
        <v>1902</v>
      </c>
      <c r="GN6" s="1587">
        <v>12.5</v>
      </c>
      <c r="GO6" s="1035"/>
      <c r="GP6" s="1581" t="s">
        <v>1898</v>
      </c>
      <c r="GQ6" s="1582" t="s">
        <v>1899</v>
      </c>
      <c r="GR6" s="1582" t="s">
        <v>1900</v>
      </c>
      <c r="GS6" s="1582" t="s">
        <v>1901</v>
      </c>
      <c r="GT6" s="1583">
        <v>12.5</v>
      </c>
      <c r="GU6" s="1582" t="s">
        <v>1902</v>
      </c>
      <c r="GV6" s="1587">
        <v>12.5</v>
      </c>
      <c r="GW6" s="1581" t="s">
        <v>1902</v>
      </c>
      <c r="GX6" s="1587">
        <v>12.5</v>
      </c>
      <c r="GY6" s="1581" t="s">
        <v>1902</v>
      </c>
      <c r="GZ6" s="1587">
        <v>12.5</v>
      </c>
      <c r="HA6" s="1035"/>
      <c r="HB6" s="1581" t="s">
        <v>1898</v>
      </c>
      <c r="HC6" s="1582" t="s">
        <v>1899</v>
      </c>
      <c r="HD6" s="1582" t="s">
        <v>1900</v>
      </c>
      <c r="HE6" s="1582" t="s">
        <v>1901</v>
      </c>
      <c r="HF6" s="1583">
        <v>12.5</v>
      </c>
      <c r="HG6" s="1582" t="s">
        <v>1902</v>
      </c>
      <c r="HH6" s="1587">
        <v>12.5</v>
      </c>
      <c r="HI6" s="1581" t="s">
        <v>1902</v>
      </c>
      <c r="HJ6" s="1587">
        <v>12.5</v>
      </c>
      <c r="HK6" s="1581" t="s">
        <v>1902</v>
      </c>
      <c r="HL6" s="1587">
        <v>12.5</v>
      </c>
      <c r="HM6" s="1035"/>
      <c r="HN6" s="1581" t="s">
        <v>1898</v>
      </c>
      <c r="HO6" s="1582" t="s">
        <v>1899</v>
      </c>
      <c r="HP6" s="1582" t="s">
        <v>1900</v>
      </c>
      <c r="HQ6" s="1582" t="s">
        <v>1901</v>
      </c>
      <c r="HR6" s="1583">
        <v>12.5</v>
      </c>
      <c r="HS6" s="1582" t="s">
        <v>1902</v>
      </c>
      <c r="HT6" s="1587">
        <v>12.5</v>
      </c>
      <c r="HU6" s="1581" t="s">
        <v>1902</v>
      </c>
      <c r="HV6" s="1587">
        <v>12.5</v>
      </c>
      <c r="HW6" s="1581" t="s">
        <v>1902</v>
      </c>
      <c r="HX6" s="1587">
        <v>12.5</v>
      </c>
      <c r="HY6" s="1035"/>
      <c r="HZ6" s="1581" t="s">
        <v>1898</v>
      </c>
      <c r="IA6" s="1582" t="s">
        <v>1899</v>
      </c>
      <c r="IB6" s="1582" t="s">
        <v>1900</v>
      </c>
      <c r="IC6" s="1582" t="s">
        <v>1901</v>
      </c>
      <c r="ID6" s="1583">
        <v>12.5</v>
      </c>
      <c r="IE6" s="1582" t="s">
        <v>1902</v>
      </c>
      <c r="IF6" s="1587">
        <v>12.5</v>
      </c>
      <c r="IG6" s="1581" t="s">
        <v>1902</v>
      </c>
      <c r="IH6" s="1587">
        <v>12.5</v>
      </c>
      <c r="II6" s="1581" t="s">
        <v>1902</v>
      </c>
      <c r="IJ6" s="1587">
        <v>12.5</v>
      </c>
      <c r="IK6" s="1035"/>
      <c r="IL6" s="1581" t="s">
        <v>1898</v>
      </c>
      <c r="IM6" s="1582" t="s">
        <v>1899</v>
      </c>
      <c r="IN6" s="1582" t="s">
        <v>1900</v>
      </c>
      <c r="IO6" s="1582" t="s">
        <v>1901</v>
      </c>
      <c r="IP6" s="1583">
        <v>12.5</v>
      </c>
      <c r="IQ6" s="1582" t="s">
        <v>1902</v>
      </c>
      <c r="IR6" s="1587">
        <v>12.5</v>
      </c>
      <c r="IS6" s="1581" t="s">
        <v>1902</v>
      </c>
      <c r="IT6" s="1587">
        <v>12.5</v>
      </c>
      <c r="IU6" s="1581" t="s">
        <v>1902</v>
      </c>
      <c r="IV6" s="1587">
        <v>12.5</v>
      </c>
      <c r="IW6" s="1035"/>
      <c r="IX6" s="1581" t="s">
        <v>1898</v>
      </c>
      <c r="IY6" s="1582" t="s">
        <v>1899</v>
      </c>
      <c r="IZ6" s="1582" t="s">
        <v>1900</v>
      </c>
      <c r="JA6" s="1582" t="s">
        <v>1901</v>
      </c>
      <c r="JB6" s="1583">
        <v>12.5</v>
      </c>
      <c r="JC6" s="1582" t="s">
        <v>1902</v>
      </c>
      <c r="JD6" s="1587">
        <v>12.5</v>
      </c>
      <c r="JE6" s="1581" t="s">
        <v>1902</v>
      </c>
      <c r="JF6" s="1587">
        <v>12.5</v>
      </c>
      <c r="JG6" s="1581" t="s">
        <v>1902</v>
      </c>
      <c r="JH6" s="1587">
        <v>12.5</v>
      </c>
      <c r="JI6" s="1035"/>
      <c r="JJ6" s="1581" t="s">
        <v>1898</v>
      </c>
      <c r="JK6" s="1582" t="s">
        <v>1899</v>
      </c>
      <c r="JL6" s="1582" t="s">
        <v>1900</v>
      </c>
      <c r="JM6" s="1582" t="s">
        <v>1901</v>
      </c>
      <c r="JN6" s="1583">
        <v>12.5</v>
      </c>
      <c r="JO6" s="1582" t="s">
        <v>1902</v>
      </c>
      <c r="JP6" s="1587">
        <v>12.5</v>
      </c>
      <c r="JQ6" s="1581" t="s">
        <v>1902</v>
      </c>
      <c r="JR6" s="1587">
        <v>12.5</v>
      </c>
      <c r="JS6" s="1581" t="s">
        <v>1902</v>
      </c>
      <c r="JT6" s="1587">
        <v>12.5</v>
      </c>
    </row>
    <row r="7" spans="1:280" ht="14.55" customHeight="1">
      <c r="A7" s="1588">
        <v>1</v>
      </c>
      <c r="B7" s="1589" t="s">
        <v>1280</v>
      </c>
      <c r="C7" s="1590">
        <v>100</v>
      </c>
      <c r="D7" s="1590">
        <v>25496</v>
      </c>
      <c r="E7" s="1590">
        <v>5054</v>
      </c>
      <c r="F7" s="1591">
        <v>3020</v>
      </c>
      <c r="G7" s="1592">
        <v>1</v>
      </c>
      <c r="H7" s="1594">
        <v>33670</v>
      </c>
      <c r="I7" s="1595">
        <v>1</v>
      </c>
      <c r="J7" s="1594">
        <v>14556</v>
      </c>
      <c r="K7" s="1593">
        <v>11</v>
      </c>
      <c r="L7" s="1590">
        <v>1164</v>
      </c>
      <c r="M7" s="1596">
        <v>1</v>
      </c>
      <c r="N7" s="1035"/>
      <c r="O7" s="1035"/>
      <c r="P7" s="1590">
        <v>0</v>
      </c>
      <c r="Q7" s="1590">
        <v>25270</v>
      </c>
      <c r="R7" s="1590">
        <v>5472</v>
      </c>
      <c r="S7" s="1591">
        <v>2465</v>
      </c>
      <c r="T7" s="1592">
        <v>1</v>
      </c>
      <c r="U7" s="1594">
        <v>33207</v>
      </c>
      <c r="V7" s="1595">
        <v>1</v>
      </c>
      <c r="W7" s="1594">
        <v>13486</v>
      </c>
      <c r="X7" s="1593">
        <v>11</v>
      </c>
      <c r="Y7" s="1590">
        <v>1079</v>
      </c>
      <c r="Z7" s="1596">
        <v>1</v>
      </c>
      <c r="AA7" s="1035"/>
      <c r="AB7" s="1035"/>
      <c r="AC7" s="1590">
        <v>10</v>
      </c>
      <c r="AD7" s="1590">
        <v>21131</v>
      </c>
      <c r="AE7" s="1590">
        <v>3217</v>
      </c>
      <c r="AF7" s="1591">
        <v>4377</v>
      </c>
      <c r="AG7" s="1592">
        <v>0</v>
      </c>
      <c r="AH7" s="1594">
        <v>28736</v>
      </c>
      <c r="AI7" s="1595">
        <v>0</v>
      </c>
      <c r="AJ7" s="1594">
        <v>12838</v>
      </c>
      <c r="AK7" s="1593">
        <v>0</v>
      </c>
      <c r="AL7" s="1590">
        <v>1027</v>
      </c>
      <c r="AM7" s="1596">
        <v>0</v>
      </c>
      <c r="AN7" s="1035"/>
      <c r="AO7" s="1590">
        <v>0</v>
      </c>
      <c r="AP7" s="1590">
        <v>23778</v>
      </c>
      <c r="AQ7" s="1590">
        <v>2488</v>
      </c>
      <c r="AR7" s="1591">
        <v>329</v>
      </c>
      <c r="AS7" s="1592">
        <v>9</v>
      </c>
      <c r="AT7" s="1594">
        <v>26594</v>
      </c>
      <c r="AU7" s="1595">
        <v>9</v>
      </c>
      <c r="AV7" s="1594">
        <v>9422</v>
      </c>
      <c r="AW7" s="1593">
        <v>106</v>
      </c>
      <c r="AX7" s="1590">
        <v>753</v>
      </c>
      <c r="AY7" s="1596">
        <v>9</v>
      </c>
      <c r="AZ7" s="1035"/>
      <c r="BA7" s="1035"/>
      <c r="BB7" s="1590">
        <v>0</v>
      </c>
      <c r="BC7" s="1590">
        <v>20177</v>
      </c>
      <c r="BD7" s="1590">
        <v>2413</v>
      </c>
      <c r="BE7" s="1591">
        <v>739</v>
      </c>
      <c r="BF7" s="1592">
        <v>11</v>
      </c>
      <c r="BG7" s="1594">
        <v>23329</v>
      </c>
      <c r="BH7" s="1595">
        <v>11</v>
      </c>
      <c r="BI7" s="1594">
        <v>8504</v>
      </c>
      <c r="BJ7" s="1593">
        <v>135</v>
      </c>
      <c r="BK7" s="1590">
        <v>680</v>
      </c>
      <c r="BL7" s="1596">
        <v>11</v>
      </c>
      <c r="BM7" s="1035"/>
      <c r="BN7" s="1590">
        <v>0</v>
      </c>
      <c r="BO7" s="1590">
        <v>18945</v>
      </c>
      <c r="BP7" s="1590">
        <v>2360</v>
      </c>
      <c r="BQ7" s="1591">
        <v>818</v>
      </c>
      <c r="BR7" s="1592">
        <v>10</v>
      </c>
      <c r="BS7" s="1594">
        <v>22123</v>
      </c>
      <c r="BT7" s="1595">
        <v>10</v>
      </c>
      <c r="BU7" s="1594">
        <v>8365</v>
      </c>
      <c r="BV7" s="1593">
        <v>123</v>
      </c>
      <c r="BW7" s="1590">
        <v>669</v>
      </c>
      <c r="BX7" s="1596">
        <v>10</v>
      </c>
      <c r="BY7" s="1035"/>
      <c r="BZ7" s="1590">
        <v>0</v>
      </c>
      <c r="CA7" s="1590">
        <v>16651</v>
      </c>
      <c r="CB7" s="1591">
        <v>3185</v>
      </c>
      <c r="CC7" s="1592">
        <v>1608</v>
      </c>
      <c r="CD7" s="1590">
        <v>9</v>
      </c>
      <c r="CE7" s="1593">
        <v>21444</v>
      </c>
      <c r="CF7" s="1590">
        <v>9</v>
      </c>
      <c r="CG7" s="1593">
        <v>9125</v>
      </c>
      <c r="CH7" s="1590">
        <v>117</v>
      </c>
      <c r="CI7" s="1593">
        <v>730</v>
      </c>
      <c r="CJ7" s="1590">
        <v>9</v>
      </c>
      <c r="CK7" s="1035"/>
      <c r="CL7" s="1590">
        <v>0</v>
      </c>
      <c r="CM7" s="1590">
        <v>9888</v>
      </c>
      <c r="CN7" s="1591">
        <v>5998</v>
      </c>
      <c r="CO7" s="1592">
        <v>447</v>
      </c>
      <c r="CP7" s="1590">
        <v>0</v>
      </c>
      <c r="CQ7" s="1593">
        <v>16333</v>
      </c>
      <c r="CR7" s="1590">
        <v>0</v>
      </c>
      <c r="CS7" s="1593">
        <v>8007</v>
      </c>
      <c r="CT7" s="1590">
        <v>0</v>
      </c>
      <c r="CU7" s="1593">
        <v>641</v>
      </c>
      <c r="CV7" s="1590">
        <v>0</v>
      </c>
      <c r="CW7" s="1035"/>
      <c r="CX7" s="1590">
        <v>0</v>
      </c>
      <c r="CY7" s="1590">
        <v>10532</v>
      </c>
      <c r="CZ7" s="1591">
        <v>2638</v>
      </c>
      <c r="DA7" s="1592">
        <v>2368</v>
      </c>
      <c r="DB7" s="1590">
        <v>0</v>
      </c>
      <c r="DC7" s="1593">
        <v>15539</v>
      </c>
      <c r="DD7" s="1590">
        <v>0</v>
      </c>
      <c r="DE7" s="1593">
        <v>7568</v>
      </c>
      <c r="DF7" s="1590">
        <v>0</v>
      </c>
      <c r="DG7" s="1593">
        <v>605</v>
      </c>
      <c r="DH7" s="1590">
        <v>0</v>
      </c>
      <c r="DI7" s="1035"/>
      <c r="DJ7" s="1590">
        <v>0</v>
      </c>
      <c r="DK7" s="1590">
        <v>12821</v>
      </c>
      <c r="DL7" s="1591">
        <v>1553</v>
      </c>
      <c r="DM7" s="1592">
        <v>76</v>
      </c>
      <c r="DN7" s="1590">
        <v>0</v>
      </c>
      <c r="DO7" s="1593">
        <v>14450</v>
      </c>
      <c r="DP7" s="1590">
        <v>0</v>
      </c>
      <c r="DQ7" s="1593">
        <v>4774</v>
      </c>
      <c r="DR7" s="1590">
        <v>0</v>
      </c>
      <c r="DS7" s="1593">
        <v>382</v>
      </c>
      <c r="DT7" s="1590">
        <v>0</v>
      </c>
      <c r="DU7" s="1035"/>
      <c r="DV7" s="1590">
        <v>0</v>
      </c>
      <c r="DW7" s="1590">
        <v>11550</v>
      </c>
      <c r="DX7" s="1591">
        <v>781</v>
      </c>
      <c r="DY7" s="1592">
        <v>523</v>
      </c>
      <c r="DZ7" s="1594">
        <v>0</v>
      </c>
      <c r="EA7" s="1595">
        <v>12854</v>
      </c>
      <c r="EB7" s="1594">
        <v>0</v>
      </c>
      <c r="EC7" s="1593">
        <v>4141</v>
      </c>
      <c r="ED7" s="1590">
        <v>0</v>
      </c>
      <c r="EE7" s="1596">
        <v>331</v>
      </c>
      <c r="EF7" s="1590">
        <v>0</v>
      </c>
      <c r="EG7" s="1035"/>
      <c r="EH7" s="1590">
        <v>1049</v>
      </c>
      <c r="EI7" s="1590">
        <v>8752</v>
      </c>
      <c r="EJ7" s="1591">
        <v>1333</v>
      </c>
      <c r="EK7" s="1592">
        <v>178</v>
      </c>
      <c r="EL7" s="1594">
        <v>0</v>
      </c>
      <c r="EM7" s="1595">
        <v>11312</v>
      </c>
      <c r="EN7" s="1594">
        <v>0</v>
      </c>
      <c r="EO7" s="1593">
        <v>3712</v>
      </c>
      <c r="EP7" s="1590">
        <v>0</v>
      </c>
      <c r="EQ7" s="1596">
        <v>297</v>
      </c>
      <c r="ER7" s="1590">
        <v>0</v>
      </c>
      <c r="ES7" s="1035"/>
      <c r="ET7" s="1590">
        <v>0</v>
      </c>
      <c r="EU7" s="1590">
        <v>9416</v>
      </c>
      <c r="EV7" s="1591">
        <v>693</v>
      </c>
      <c r="EW7" s="1592">
        <v>225</v>
      </c>
      <c r="EX7" s="1594">
        <v>0</v>
      </c>
      <c r="EY7" s="1595">
        <v>10334</v>
      </c>
      <c r="EZ7" s="1594">
        <v>0</v>
      </c>
      <c r="FA7" s="1593">
        <v>3711</v>
      </c>
      <c r="FB7" s="1590">
        <v>0</v>
      </c>
      <c r="FC7" s="1596">
        <v>297</v>
      </c>
      <c r="FD7" s="1590">
        <v>0</v>
      </c>
      <c r="FE7" s="1035"/>
      <c r="FF7" s="1590">
        <v>0</v>
      </c>
      <c r="FG7" s="1590">
        <v>10376</v>
      </c>
      <c r="FH7" s="1591">
        <v>206</v>
      </c>
      <c r="FI7" s="1592">
        <v>233</v>
      </c>
      <c r="FJ7" s="1594">
        <v>0</v>
      </c>
      <c r="FK7" s="1595">
        <v>10815</v>
      </c>
      <c r="FL7" s="1594">
        <v>0</v>
      </c>
      <c r="FM7" s="1593">
        <v>4063</v>
      </c>
      <c r="FN7" s="1590">
        <v>3</v>
      </c>
      <c r="FO7" s="1596">
        <v>325</v>
      </c>
      <c r="FP7" s="1590">
        <v>0</v>
      </c>
      <c r="FQ7" s="1035"/>
      <c r="FR7" s="1590">
        <v>0</v>
      </c>
      <c r="FS7" s="1590">
        <v>10345</v>
      </c>
      <c r="FT7" s="1590">
        <v>305</v>
      </c>
      <c r="FU7" s="1591">
        <v>236</v>
      </c>
      <c r="FV7" s="1592">
        <v>1</v>
      </c>
      <c r="FW7" s="1594">
        <v>10886</v>
      </c>
      <c r="FX7" s="1595">
        <v>1</v>
      </c>
      <c r="FY7" s="1594">
        <v>4401</v>
      </c>
      <c r="FZ7" s="1593">
        <v>7</v>
      </c>
      <c r="GA7" s="1590">
        <v>352</v>
      </c>
      <c r="GB7" s="1596">
        <v>1</v>
      </c>
      <c r="GC7" s="1035"/>
      <c r="GD7" s="1597">
        <v>0</v>
      </c>
      <c r="GE7" s="1597">
        <v>7981</v>
      </c>
      <c r="GF7" s="1597">
        <v>185</v>
      </c>
      <c r="GG7" s="1598">
        <v>322</v>
      </c>
      <c r="GH7" s="1592">
        <v>1</v>
      </c>
      <c r="GI7" s="1597">
        <v>8488</v>
      </c>
      <c r="GJ7" s="1599">
        <v>1</v>
      </c>
      <c r="GK7" s="1597">
        <v>3369</v>
      </c>
      <c r="GL7" s="1599">
        <v>10</v>
      </c>
      <c r="GM7" s="1597">
        <v>269</v>
      </c>
      <c r="GN7" s="1597">
        <v>1</v>
      </c>
      <c r="GO7" s="1035"/>
      <c r="GP7" s="1597">
        <v>0</v>
      </c>
      <c r="GQ7" s="1597">
        <v>6907</v>
      </c>
      <c r="GR7" s="1597">
        <v>496</v>
      </c>
      <c r="GS7" s="1598">
        <v>313</v>
      </c>
      <c r="GT7" s="1592">
        <v>1</v>
      </c>
      <c r="GU7" s="1597">
        <v>7716</v>
      </c>
      <c r="GV7" s="1599">
        <v>1</v>
      </c>
      <c r="GW7" s="1597">
        <v>3258</v>
      </c>
      <c r="GX7" s="1599">
        <v>13</v>
      </c>
      <c r="GY7" s="1597">
        <v>261</v>
      </c>
      <c r="GZ7" s="1597">
        <v>1</v>
      </c>
      <c r="HA7" s="1035"/>
      <c r="HB7" s="1597">
        <v>0</v>
      </c>
      <c r="HC7" s="1597">
        <v>7017</v>
      </c>
      <c r="HD7" s="1597">
        <v>93</v>
      </c>
      <c r="HE7" s="1598">
        <v>145</v>
      </c>
      <c r="HF7" s="1592">
        <v>1</v>
      </c>
      <c r="HG7" s="1597">
        <v>7255</v>
      </c>
      <c r="HH7" s="1599">
        <v>1</v>
      </c>
      <c r="HI7" s="1597">
        <v>2876</v>
      </c>
      <c r="HJ7" s="1599">
        <v>16</v>
      </c>
      <c r="HK7" s="1597">
        <v>230</v>
      </c>
      <c r="HL7" s="1597">
        <v>1</v>
      </c>
      <c r="HM7" s="1035"/>
      <c r="HN7" s="1597">
        <v>0</v>
      </c>
      <c r="HO7" s="1597">
        <v>5420</v>
      </c>
      <c r="HP7" s="1597">
        <v>17</v>
      </c>
      <c r="HQ7" s="1598">
        <v>169</v>
      </c>
      <c r="HR7" s="1592">
        <v>2</v>
      </c>
      <c r="HS7" s="1597">
        <v>5606</v>
      </c>
      <c r="HT7" s="1599">
        <v>2</v>
      </c>
      <c r="HU7" s="1597">
        <v>2176</v>
      </c>
      <c r="HV7" s="1599">
        <v>19</v>
      </c>
      <c r="HW7" s="1597">
        <v>174</v>
      </c>
      <c r="HX7" s="1597">
        <v>2</v>
      </c>
      <c r="HY7" s="1035"/>
      <c r="HZ7" s="1597">
        <v>0</v>
      </c>
      <c r="IA7" s="1597">
        <v>4045</v>
      </c>
      <c r="IB7" s="1597">
        <v>157</v>
      </c>
      <c r="IC7" s="1598">
        <v>123</v>
      </c>
      <c r="ID7" s="1592">
        <v>2</v>
      </c>
      <c r="IE7" s="1597">
        <v>4325</v>
      </c>
      <c r="IF7" s="1599">
        <v>2</v>
      </c>
      <c r="IG7" s="1597">
        <v>1578</v>
      </c>
      <c r="IH7" s="1599">
        <v>22</v>
      </c>
      <c r="II7" s="1597">
        <v>126</v>
      </c>
      <c r="IJ7" s="1597">
        <v>2</v>
      </c>
      <c r="IK7" s="1035"/>
      <c r="IL7" s="1597">
        <v>0</v>
      </c>
      <c r="IM7" s="1597">
        <v>3609</v>
      </c>
      <c r="IN7" s="1597">
        <v>154</v>
      </c>
      <c r="IO7" s="1598">
        <v>101</v>
      </c>
      <c r="IP7" s="1592">
        <v>2</v>
      </c>
      <c r="IQ7" s="1597">
        <v>3864</v>
      </c>
      <c r="IR7" s="1599">
        <v>2</v>
      </c>
      <c r="IS7" s="1597">
        <v>1329</v>
      </c>
      <c r="IT7" s="1599">
        <v>23</v>
      </c>
      <c r="IU7" s="1597">
        <v>106</v>
      </c>
      <c r="IV7" s="1597">
        <v>2</v>
      </c>
      <c r="IW7" s="1035"/>
      <c r="IX7" s="1597" t="s">
        <v>1879</v>
      </c>
      <c r="IY7" s="1597">
        <v>1159</v>
      </c>
      <c r="IZ7" s="1597" t="s">
        <v>1879</v>
      </c>
      <c r="JA7" s="1598" t="s">
        <v>1879</v>
      </c>
      <c r="JB7" s="1592">
        <v>52</v>
      </c>
      <c r="JC7" s="1597">
        <v>1159</v>
      </c>
      <c r="JD7" s="1599">
        <v>52</v>
      </c>
      <c r="JE7" s="1597">
        <v>524</v>
      </c>
      <c r="JF7" s="1599">
        <v>650</v>
      </c>
      <c r="JG7" s="1597">
        <v>42</v>
      </c>
      <c r="JH7" s="1597">
        <v>52</v>
      </c>
      <c r="JI7" s="1035"/>
      <c r="JJ7" s="1597">
        <v>0</v>
      </c>
      <c r="JK7" s="1597">
        <v>1000</v>
      </c>
      <c r="JL7" s="1597">
        <v>0</v>
      </c>
      <c r="JM7" s="1598">
        <v>150</v>
      </c>
      <c r="JN7" s="1592">
        <v>8</v>
      </c>
      <c r="JO7" s="1597">
        <v>1150</v>
      </c>
      <c r="JP7" s="1599">
        <v>8</v>
      </c>
      <c r="JQ7" s="1597">
        <v>1412</v>
      </c>
      <c r="JR7" s="1599">
        <v>94</v>
      </c>
      <c r="JS7" s="1597">
        <v>113</v>
      </c>
      <c r="JT7" s="1597">
        <v>8</v>
      </c>
    </row>
    <row r="8" spans="1:280" ht="14.55" customHeight="1" thickBot="1">
      <c r="A8" s="1588">
        <v>2</v>
      </c>
      <c r="B8" s="1600" t="s">
        <v>1903</v>
      </c>
      <c r="C8" s="1601">
        <v>100</v>
      </c>
      <c r="D8" s="1601">
        <v>25496</v>
      </c>
      <c r="E8" s="1601">
        <v>5054</v>
      </c>
      <c r="F8" s="1602">
        <v>3020</v>
      </c>
      <c r="G8" s="1603">
        <v>1</v>
      </c>
      <c r="H8" s="1604">
        <v>33670</v>
      </c>
      <c r="I8" s="1605">
        <v>1</v>
      </c>
      <c r="J8" s="1604">
        <v>14556</v>
      </c>
      <c r="K8" s="1601">
        <v>11</v>
      </c>
      <c r="L8" s="1601">
        <v>1164</v>
      </c>
      <c r="M8" s="1605">
        <v>1</v>
      </c>
      <c r="N8" s="1035"/>
      <c r="O8" s="1035"/>
      <c r="P8" s="1601">
        <v>0</v>
      </c>
      <c r="Q8" s="1601">
        <v>25270</v>
      </c>
      <c r="R8" s="1601">
        <v>5472</v>
      </c>
      <c r="S8" s="1602">
        <v>2465</v>
      </c>
      <c r="T8" s="1603">
        <v>1</v>
      </c>
      <c r="U8" s="1604">
        <v>33207</v>
      </c>
      <c r="V8" s="1605">
        <v>1</v>
      </c>
      <c r="W8" s="1604">
        <v>13486</v>
      </c>
      <c r="X8" s="1601">
        <v>11</v>
      </c>
      <c r="Y8" s="1601">
        <v>1079</v>
      </c>
      <c r="Z8" s="1605">
        <v>1</v>
      </c>
      <c r="AA8" s="1035"/>
      <c r="AB8" s="1035"/>
      <c r="AC8" s="1601">
        <v>10</v>
      </c>
      <c r="AD8" s="1601">
        <v>21131</v>
      </c>
      <c r="AE8" s="1601">
        <v>3217</v>
      </c>
      <c r="AF8" s="1602">
        <v>4377</v>
      </c>
      <c r="AG8" s="1603">
        <v>0</v>
      </c>
      <c r="AH8" s="1604">
        <v>28736</v>
      </c>
      <c r="AI8" s="1605">
        <v>0</v>
      </c>
      <c r="AJ8" s="1604">
        <v>12838</v>
      </c>
      <c r="AK8" s="1601">
        <v>0</v>
      </c>
      <c r="AL8" s="1601">
        <v>1027</v>
      </c>
      <c r="AM8" s="1605">
        <v>0</v>
      </c>
      <c r="AN8" s="1035"/>
      <c r="AO8" s="1601">
        <v>0</v>
      </c>
      <c r="AP8" s="1601">
        <v>23778</v>
      </c>
      <c r="AQ8" s="1601">
        <v>2488</v>
      </c>
      <c r="AR8" s="1602">
        <v>329</v>
      </c>
      <c r="AS8" s="1603">
        <v>9</v>
      </c>
      <c r="AT8" s="1604">
        <v>26594</v>
      </c>
      <c r="AU8" s="1605">
        <v>9</v>
      </c>
      <c r="AV8" s="1604">
        <v>9422</v>
      </c>
      <c r="AW8" s="1601">
        <v>106</v>
      </c>
      <c r="AX8" s="1601">
        <v>753</v>
      </c>
      <c r="AY8" s="1605">
        <v>9</v>
      </c>
      <c r="AZ8" s="1035"/>
      <c r="BA8" s="1035"/>
      <c r="BB8" s="1601">
        <v>0</v>
      </c>
      <c r="BC8" s="1601">
        <v>20177</v>
      </c>
      <c r="BD8" s="1601">
        <v>2413</v>
      </c>
      <c r="BE8" s="1602">
        <v>739</v>
      </c>
      <c r="BF8" s="1603">
        <v>11</v>
      </c>
      <c r="BG8" s="1604">
        <v>23329</v>
      </c>
      <c r="BH8" s="1605">
        <v>11</v>
      </c>
      <c r="BI8" s="1604">
        <v>8504</v>
      </c>
      <c r="BJ8" s="1601">
        <v>135</v>
      </c>
      <c r="BK8" s="1601">
        <v>680</v>
      </c>
      <c r="BL8" s="1605">
        <v>11</v>
      </c>
      <c r="BM8" s="1035"/>
      <c r="BN8" s="1601">
        <v>0</v>
      </c>
      <c r="BO8" s="1601">
        <v>18945</v>
      </c>
      <c r="BP8" s="1601">
        <v>2360</v>
      </c>
      <c r="BQ8" s="1602">
        <v>818</v>
      </c>
      <c r="BR8" s="1603">
        <v>10</v>
      </c>
      <c r="BS8" s="1604">
        <v>22123</v>
      </c>
      <c r="BT8" s="1605">
        <v>10</v>
      </c>
      <c r="BU8" s="1604">
        <v>8365</v>
      </c>
      <c r="BV8" s="1601">
        <v>123</v>
      </c>
      <c r="BW8" s="1601">
        <v>669</v>
      </c>
      <c r="BX8" s="1605">
        <v>10</v>
      </c>
      <c r="BY8" s="1035"/>
      <c r="BZ8" s="1601">
        <v>0</v>
      </c>
      <c r="CA8" s="1601">
        <v>16651</v>
      </c>
      <c r="CB8" s="1602">
        <v>3185</v>
      </c>
      <c r="CC8" s="1603">
        <v>1608</v>
      </c>
      <c r="CD8" s="1601">
        <v>9</v>
      </c>
      <c r="CE8" s="1601">
        <v>21444</v>
      </c>
      <c r="CF8" s="1601">
        <v>9</v>
      </c>
      <c r="CG8" s="1601">
        <v>9125</v>
      </c>
      <c r="CH8" s="1601">
        <v>117</v>
      </c>
      <c r="CI8" s="1601">
        <v>730</v>
      </c>
      <c r="CJ8" s="1601">
        <v>9</v>
      </c>
      <c r="CK8" s="1035"/>
      <c r="CL8" s="1601">
        <v>0</v>
      </c>
      <c r="CM8" s="1601">
        <v>9888</v>
      </c>
      <c r="CN8" s="1602">
        <v>5998</v>
      </c>
      <c r="CO8" s="1603">
        <v>447</v>
      </c>
      <c r="CP8" s="1601">
        <v>0</v>
      </c>
      <c r="CQ8" s="1601">
        <v>16333</v>
      </c>
      <c r="CR8" s="1601">
        <v>0</v>
      </c>
      <c r="CS8" s="1601">
        <v>8007</v>
      </c>
      <c r="CT8" s="1601">
        <v>0</v>
      </c>
      <c r="CU8" s="1601">
        <v>641</v>
      </c>
      <c r="CV8" s="1601">
        <v>0</v>
      </c>
      <c r="CW8" s="1035"/>
      <c r="CX8" s="1601">
        <v>0</v>
      </c>
      <c r="CY8" s="1601">
        <v>10532</v>
      </c>
      <c r="CZ8" s="1602">
        <v>2638</v>
      </c>
      <c r="DA8" s="1603">
        <v>2368</v>
      </c>
      <c r="DB8" s="1601">
        <v>0</v>
      </c>
      <c r="DC8" s="1601">
        <v>15539</v>
      </c>
      <c r="DD8" s="1601">
        <v>0</v>
      </c>
      <c r="DE8" s="1601">
        <v>7568</v>
      </c>
      <c r="DF8" s="1601">
        <v>0</v>
      </c>
      <c r="DG8" s="1601">
        <v>605</v>
      </c>
      <c r="DH8" s="1601">
        <v>0</v>
      </c>
      <c r="DI8" s="1035"/>
      <c r="DJ8" s="1601">
        <v>0</v>
      </c>
      <c r="DK8" s="1601">
        <v>12821</v>
      </c>
      <c r="DL8" s="1602">
        <v>1553</v>
      </c>
      <c r="DM8" s="1603">
        <v>76</v>
      </c>
      <c r="DN8" s="1601">
        <v>0</v>
      </c>
      <c r="DO8" s="1601">
        <v>14450</v>
      </c>
      <c r="DP8" s="1601">
        <v>0</v>
      </c>
      <c r="DQ8" s="1601">
        <v>4774</v>
      </c>
      <c r="DR8" s="1601">
        <v>0</v>
      </c>
      <c r="DS8" s="1601">
        <v>382</v>
      </c>
      <c r="DT8" s="1601">
        <v>0</v>
      </c>
      <c r="DU8" s="1035"/>
      <c r="DV8" s="1601">
        <v>0</v>
      </c>
      <c r="DW8" s="1601">
        <v>11550</v>
      </c>
      <c r="DX8" s="1602">
        <v>781</v>
      </c>
      <c r="DY8" s="1603">
        <v>523</v>
      </c>
      <c r="DZ8" s="1604">
        <v>0</v>
      </c>
      <c r="EA8" s="1605">
        <v>12854</v>
      </c>
      <c r="EB8" s="1604">
        <v>0</v>
      </c>
      <c r="EC8" s="1601">
        <v>4141</v>
      </c>
      <c r="ED8" s="1601">
        <v>0</v>
      </c>
      <c r="EE8" s="1605">
        <v>331</v>
      </c>
      <c r="EF8" s="1601">
        <v>0</v>
      </c>
      <c r="EG8" s="1035"/>
      <c r="EH8" s="1601">
        <v>1049</v>
      </c>
      <c r="EI8" s="1601">
        <v>8752</v>
      </c>
      <c r="EJ8" s="1602">
        <v>1333</v>
      </c>
      <c r="EK8" s="1603">
        <v>178</v>
      </c>
      <c r="EL8" s="1604">
        <v>0</v>
      </c>
      <c r="EM8" s="1605">
        <v>11312</v>
      </c>
      <c r="EN8" s="1604">
        <v>0</v>
      </c>
      <c r="EO8" s="1601">
        <v>3712</v>
      </c>
      <c r="EP8" s="1601">
        <v>0</v>
      </c>
      <c r="EQ8" s="1605">
        <v>297</v>
      </c>
      <c r="ER8" s="1601">
        <v>0</v>
      </c>
      <c r="ES8" s="1035"/>
      <c r="ET8" s="1601">
        <v>0</v>
      </c>
      <c r="EU8" s="1601">
        <v>9416</v>
      </c>
      <c r="EV8" s="1602">
        <v>693</v>
      </c>
      <c r="EW8" s="1603">
        <v>225</v>
      </c>
      <c r="EX8" s="1604">
        <v>0</v>
      </c>
      <c r="EY8" s="1605">
        <v>10334</v>
      </c>
      <c r="EZ8" s="1604">
        <v>0</v>
      </c>
      <c r="FA8" s="1601">
        <v>3711</v>
      </c>
      <c r="FB8" s="1601">
        <v>0</v>
      </c>
      <c r="FC8" s="1605">
        <v>297</v>
      </c>
      <c r="FD8" s="1601">
        <v>0</v>
      </c>
      <c r="FE8" s="1035"/>
      <c r="FF8" s="1601">
        <v>0</v>
      </c>
      <c r="FG8" s="1601">
        <v>10376</v>
      </c>
      <c r="FH8" s="1602">
        <v>206</v>
      </c>
      <c r="FI8" s="1603">
        <v>233</v>
      </c>
      <c r="FJ8" s="1604">
        <v>0</v>
      </c>
      <c r="FK8" s="1605">
        <v>10815</v>
      </c>
      <c r="FL8" s="1604">
        <v>0</v>
      </c>
      <c r="FM8" s="1601">
        <v>4063</v>
      </c>
      <c r="FN8" s="1601">
        <v>3</v>
      </c>
      <c r="FO8" s="1605">
        <v>325</v>
      </c>
      <c r="FP8" s="1601">
        <v>0</v>
      </c>
      <c r="FQ8" s="1035"/>
      <c r="FR8" s="1601">
        <v>0</v>
      </c>
      <c r="FS8" s="1601">
        <v>10345</v>
      </c>
      <c r="FT8" s="1601">
        <v>305</v>
      </c>
      <c r="FU8" s="1602">
        <v>236</v>
      </c>
      <c r="FV8" s="1603">
        <v>1</v>
      </c>
      <c r="FW8" s="1604">
        <v>10886</v>
      </c>
      <c r="FX8" s="1605">
        <v>1</v>
      </c>
      <c r="FY8" s="1604">
        <v>4401</v>
      </c>
      <c r="FZ8" s="1601">
        <v>7</v>
      </c>
      <c r="GA8" s="1601">
        <v>352</v>
      </c>
      <c r="GB8" s="1605">
        <v>1</v>
      </c>
      <c r="GC8" s="1035"/>
      <c r="GD8" s="1606">
        <v>0</v>
      </c>
      <c r="GE8" s="1606">
        <v>7981</v>
      </c>
      <c r="GF8" s="1606">
        <v>185</v>
      </c>
      <c r="GG8" s="1603">
        <v>322</v>
      </c>
      <c r="GH8" s="1603">
        <v>1</v>
      </c>
      <c r="GI8" s="1606">
        <v>8488</v>
      </c>
      <c r="GJ8" s="1606">
        <v>1</v>
      </c>
      <c r="GK8" s="1606">
        <v>3369</v>
      </c>
      <c r="GL8" s="1606">
        <v>10</v>
      </c>
      <c r="GM8" s="1606">
        <v>269</v>
      </c>
      <c r="GN8" s="1606">
        <v>1</v>
      </c>
      <c r="GO8" s="1035"/>
      <c r="GP8" s="1606">
        <v>0</v>
      </c>
      <c r="GQ8" s="1606">
        <v>6907</v>
      </c>
      <c r="GR8" s="1606">
        <v>496</v>
      </c>
      <c r="GS8" s="1603">
        <v>313</v>
      </c>
      <c r="GT8" s="1603">
        <v>1</v>
      </c>
      <c r="GU8" s="1606">
        <v>7716</v>
      </c>
      <c r="GV8" s="1606">
        <v>1</v>
      </c>
      <c r="GW8" s="1606">
        <v>3258</v>
      </c>
      <c r="GX8" s="1606">
        <v>13</v>
      </c>
      <c r="GY8" s="1606">
        <v>261</v>
      </c>
      <c r="GZ8" s="1606">
        <v>1</v>
      </c>
      <c r="HA8" s="1035"/>
      <c r="HB8" s="1606">
        <v>0</v>
      </c>
      <c r="HC8" s="1606">
        <v>7017</v>
      </c>
      <c r="HD8" s="1606">
        <v>93</v>
      </c>
      <c r="HE8" s="1603">
        <v>145</v>
      </c>
      <c r="HF8" s="1603">
        <v>1</v>
      </c>
      <c r="HG8" s="1606">
        <v>7255</v>
      </c>
      <c r="HH8" s="1606">
        <v>1</v>
      </c>
      <c r="HI8" s="1606">
        <v>2876</v>
      </c>
      <c r="HJ8" s="1606">
        <v>16</v>
      </c>
      <c r="HK8" s="1606">
        <v>230</v>
      </c>
      <c r="HL8" s="1606">
        <v>1</v>
      </c>
      <c r="HM8" s="1035"/>
      <c r="HN8" s="1606">
        <v>0</v>
      </c>
      <c r="HO8" s="1606">
        <v>5420</v>
      </c>
      <c r="HP8" s="1606">
        <v>17</v>
      </c>
      <c r="HQ8" s="1603">
        <v>169</v>
      </c>
      <c r="HR8" s="1603">
        <v>2</v>
      </c>
      <c r="HS8" s="1606">
        <v>5606</v>
      </c>
      <c r="HT8" s="1606">
        <v>2</v>
      </c>
      <c r="HU8" s="1606">
        <v>2176</v>
      </c>
      <c r="HV8" s="1606">
        <v>19</v>
      </c>
      <c r="HW8" s="1606">
        <v>174</v>
      </c>
      <c r="HX8" s="1606">
        <v>2</v>
      </c>
      <c r="HY8" s="1035"/>
      <c r="HZ8" s="1606">
        <v>0</v>
      </c>
      <c r="IA8" s="1606">
        <v>4045</v>
      </c>
      <c r="IB8" s="1606">
        <v>157</v>
      </c>
      <c r="IC8" s="1603">
        <v>123</v>
      </c>
      <c r="ID8" s="1603">
        <v>2</v>
      </c>
      <c r="IE8" s="1606">
        <v>4325</v>
      </c>
      <c r="IF8" s="1606">
        <v>2</v>
      </c>
      <c r="IG8" s="1606">
        <v>1578</v>
      </c>
      <c r="IH8" s="1606">
        <v>22</v>
      </c>
      <c r="II8" s="1606">
        <v>126</v>
      </c>
      <c r="IJ8" s="1606">
        <v>2</v>
      </c>
      <c r="IK8" s="1035"/>
      <c r="IL8" s="1606">
        <v>0</v>
      </c>
      <c r="IM8" s="1606">
        <v>3609</v>
      </c>
      <c r="IN8" s="1606">
        <v>154</v>
      </c>
      <c r="IO8" s="1603">
        <v>101</v>
      </c>
      <c r="IP8" s="1603">
        <v>2</v>
      </c>
      <c r="IQ8" s="1606">
        <v>3864</v>
      </c>
      <c r="IR8" s="1606">
        <v>2</v>
      </c>
      <c r="IS8" s="1606">
        <v>1329</v>
      </c>
      <c r="IT8" s="1606">
        <v>23</v>
      </c>
      <c r="IU8" s="1606">
        <v>106</v>
      </c>
      <c r="IV8" s="1606">
        <v>2</v>
      </c>
      <c r="IW8" s="1035"/>
      <c r="IX8" s="1606" t="s">
        <v>1879</v>
      </c>
      <c r="IY8" s="1606">
        <v>1159</v>
      </c>
      <c r="IZ8" s="1606" t="s">
        <v>1879</v>
      </c>
      <c r="JA8" s="1603" t="s">
        <v>1879</v>
      </c>
      <c r="JB8" s="1603">
        <v>52</v>
      </c>
      <c r="JC8" s="1606">
        <v>1159</v>
      </c>
      <c r="JD8" s="1606">
        <v>52</v>
      </c>
      <c r="JE8" s="1606">
        <v>524</v>
      </c>
      <c r="JF8" s="1606">
        <v>650</v>
      </c>
      <c r="JG8" s="1606">
        <v>42</v>
      </c>
      <c r="JH8" s="1606">
        <v>52</v>
      </c>
      <c r="JI8" s="1035"/>
      <c r="JJ8" s="1606">
        <v>0</v>
      </c>
      <c r="JK8" s="1606">
        <v>1000</v>
      </c>
      <c r="JL8" s="1606">
        <v>0</v>
      </c>
      <c r="JM8" s="1603">
        <v>150</v>
      </c>
      <c r="JN8" s="1603">
        <v>8</v>
      </c>
      <c r="JO8" s="1606">
        <v>1150</v>
      </c>
      <c r="JP8" s="1606">
        <v>8</v>
      </c>
      <c r="JQ8" s="1606">
        <v>1412</v>
      </c>
      <c r="JR8" s="1606">
        <v>94</v>
      </c>
      <c r="JS8" s="1606">
        <v>113</v>
      </c>
      <c r="JT8" s="1606">
        <v>8</v>
      </c>
    </row>
    <row r="9" spans="1:280" ht="14.55" customHeight="1">
      <c r="A9" s="1588">
        <v>3</v>
      </c>
      <c r="B9" s="1319" t="s">
        <v>1904</v>
      </c>
      <c r="C9" s="1136">
        <v>100</v>
      </c>
      <c r="D9" s="1136">
        <v>25496</v>
      </c>
      <c r="E9" s="1136">
        <v>5054</v>
      </c>
      <c r="F9" s="1673">
        <v>3020</v>
      </c>
      <c r="G9" s="1713">
        <v>1</v>
      </c>
      <c r="H9" s="1610">
        <v>33670</v>
      </c>
      <c r="I9" s="1611">
        <v>1</v>
      </c>
      <c r="J9" s="1610">
        <v>14556</v>
      </c>
      <c r="K9" s="1136">
        <v>11</v>
      </c>
      <c r="L9" s="1136">
        <v>1164</v>
      </c>
      <c r="M9" s="1611">
        <v>1</v>
      </c>
      <c r="N9" s="1035"/>
      <c r="O9" s="1035"/>
      <c r="P9" s="1136">
        <v>0</v>
      </c>
      <c r="Q9" s="1136">
        <v>25270</v>
      </c>
      <c r="R9" s="1136">
        <v>5472</v>
      </c>
      <c r="S9" s="1673">
        <v>2465</v>
      </c>
      <c r="T9" s="1713">
        <v>1</v>
      </c>
      <c r="U9" s="1610">
        <v>33207</v>
      </c>
      <c r="V9" s="1611">
        <v>1</v>
      </c>
      <c r="W9" s="1610">
        <v>13486</v>
      </c>
      <c r="X9" s="1136">
        <v>11</v>
      </c>
      <c r="Y9" s="1136">
        <v>1079</v>
      </c>
      <c r="Z9" s="1611">
        <v>1</v>
      </c>
      <c r="AA9" s="1035"/>
      <c r="AB9" s="1035"/>
      <c r="AC9" s="1136">
        <v>10</v>
      </c>
      <c r="AD9" s="1136">
        <v>21131</v>
      </c>
      <c r="AE9" s="1136">
        <v>3217</v>
      </c>
      <c r="AF9" s="1673">
        <v>4377</v>
      </c>
      <c r="AG9" s="1713">
        <v>0</v>
      </c>
      <c r="AH9" s="1610">
        <v>28736</v>
      </c>
      <c r="AI9" s="1611">
        <v>0</v>
      </c>
      <c r="AJ9" s="1610">
        <v>12838</v>
      </c>
      <c r="AK9" s="1136">
        <v>0</v>
      </c>
      <c r="AL9" s="1136">
        <v>1027</v>
      </c>
      <c r="AM9" s="1611">
        <v>0</v>
      </c>
      <c r="AN9" s="1035"/>
      <c r="AO9" s="1136">
        <v>0</v>
      </c>
      <c r="AP9" s="1136">
        <v>23778</v>
      </c>
      <c r="AQ9" s="1136">
        <v>2488</v>
      </c>
      <c r="AR9" s="1673">
        <v>329</v>
      </c>
      <c r="AS9" s="1713">
        <v>9</v>
      </c>
      <c r="AT9" s="1610">
        <v>26594</v>
      </c>
      <c r="AU9" s="1611">
        <v>9</v>
      </c>
      <c r="AV9" s="1610">
        <v>9422</v>
      </c>
      <c r="AW9" s="1136">
        <v>106</v>
      </c>
      <c r="AX9" s="1136">
        <v>753</v>
      </c>
      <c r="AY9" s="1611">
        <v>9</v>
      </c>
      <c r="AZ9" s="1035"/>
      <c r="BA9" s="1035"/>
      <c r="BB9" s="1136">
        <v>0</v>
      </c>
      <c r="BC9" s="1136">
        <v>20177</v>
      </c>
      <c r="BD9" s="1136">
        <v>2413</v>
      </c>
      <c r="BE9" s="1673">
        <v>739</v>
      </c>
      <c r="BF9" s="1713">
        <v>11</v>
      </c>
      <c r="BG9" s="1610">
        <v>23329</v>
      </c>
      <c r="BH9" s="1611">
        <v>11</v>
      </c>
      <c r="BI9" s="1610">
        <v>8504</v>
      </c>
      <c r="BJ9" s="1136">
        <v>135</v>
      </c>
      <c r="BK9" s="1136">
        <v>680</v>
      </c>
      <c r="BL9" s="1611">
        <v>11</v>
      </c>
      <c r="BM9" s="1035"/>
      <c r="BN9" s="1136">
        <v>0</v>
      </c>
      <c r="BO9" s="1136">
        <v>18945</v>
      </c>
      <c r="BP9" s="1136">
        <v>2360</v>
      </c>
      <c r="BQ9" s="1673">
        <v>818</v>
      </c>
      <c r="BR9" s="1713">
        <v>10</v>
      </c>
      <c r="BS9" s="1610">
        <v>22123</v>
      </c>
      <c r="BT9" s="1611">
        <v>10</v>
      </c>
      <c r="BU9" s="1610">
        <v>8365</v>
      </c>
      <c r="BV9" s="1136">
        <v>123</v>
      </c>
      <c r="BW9" s="1136">
        <v>669</v>
      </c>
      <c r="BX9" s="1611">
        <v>10</v>
      </c>
      <c r="BY9" s="1035"/>
      <c r="BZ9" s="1607">
        <v>0</v>
      </c>
      <c r="CA9" s="1607">
        <v>16651</v>
      </c>
      <c r="CB9" s="1608">
        <v>3185</v>
      </c>
      <c r="CC9" s="1609">
        <v>1608</v>
      </c>
      <c r="CD9" s="1607">
        <v>9</v>
      </c>
      <c r="CE9" s="1607">
        <v>21444</v>
      </c>
      <c r="CF9" s="1607">
        <v>9</v>
      </c>
      <c r="CG9" s="1607">
        <v>9125</v>
      </c>
      <c r="CH9" s="1607">
        <v>117</v>
      </c>
      <c r="CI9" s="1607">
        <v>730</v>
      </c>
      <c r="CJ9" s="1607">
        <v>9</v>
      </c>
      <c r="CK9" s="1035"/>
      <c r="CL9" s="1607">
        <v>0</v>
      </c>
      <c r="CM9" s="1607">
        <v>9888</v>
      </c>
      <c r="CN9" s="1608">
        <v>5998</v>
      </c>
      <c r="CO9" s="1609">
        <v>447</v>
      </c>
      <c r="CP9" s="1607">
        <v>0</v>
      </c>
      <c r="CQ9" s="1607">
        <v>16333</v>
      </c>
      <c r="CR9" s="1607">
        <v>0</v>
      </c>
      <c r="CS9" s="1607">
        <v>8007</v>
      </c>
      <c r="CT9" s="1607">
        <v>0</v>
      </c>
      <c r="CU9" s="1607">
        <v>641</v>
      </c>
      <c r="CV9" s="1607">
        <v>0</v>
      </c>
      <c r="CW9" s="1035"/>
      <c r="CX9" s="1607">
        <v>0</v>
      </c>
      <c r="CY9" s="1607">
        <v>10532</v>
      </c>
      <c r="CZ9" s="1608">
        <v>2638</v>
      </c>
      <c r="DA9" s="1609">
        <v>2368</v>
      </c>
      <c r="DB9" s="1607">
        <v>0</v>
      </c>
      <c r="DC9" s="1607">
        <v>15539</v>
      </c>
      <c r="DD9" s="1607">
        <v>0</v>
      </c>
      <c r="DE9" s="1607">
        <v>7568</v>
      </c>
      <c r="DF9" s="1607">
        <v>0</v>
      </c>
      <c r="DG9" s="1607">
        <v>605</v>
      </c>
      <c r="DH9" s="1607">
        <v>0</v>
      </c>
      <c r="DI9" s="1035"/>
      <c r="DJ9" s="1607">
        <v>0</v>
      </c>
      <c r="DK9" s="1607">
        <v>12821</v>
      </c>
      <c r="DL9" s="1608">
        <v>1553</v>
      </c>
      <c r="DM9" s="1609">
        <v>76</v>
      </c>
      <c r="DN9" s="1607">
        <v>0</v>
      </c>
      <c r="DO9" s="1607">
        <v>14450</v>
      </c>
      <c r="DP9" s="1607">
        <v>0</v>
      </c>
      <c r="DQ9" s="1607">
        <v>4774</v>
      </c>
      <c r="DR9" s="1607">
        <v>0</v>
      </c>
      <c r="DS9" s="1607">
        <v>382</v>
      </c>
      <c r="DT9" s="1607">
        <v>0</v>
      </c>
      <c r="DU9" s="1035"/>
      <c r="DV9" s="1607">
        <v>0</v>
      </c>
      <c r="DW9" s="1607">
        <v>11550</v>
      </c>
      <c r="DX9" s="1608">
        <v>781</v>
      </c>
      <c r="DY9" s="1609">
        <v>523</v>
      </c>
      <c r="DZ9" s="1610">
        <v>0</v>
      </c>
      <c r="EA9" s="1611">
        <v>12854</v>
      </c>
      <c r="EB9" s="1610">
        <v>0</v>
      </c>
      <c r="EC9" s="1607">
        <v>4141</v>
      </c>
      <c r="ED9" s="1607">
        <v>0</v>
      </c>
      <c r="EE9" s="1611">
        <v>331</v>
      </c>
      <c r="EF9" s="1607">
        <v>0</v>
      </c>
      <c r="EG9" s="1035"/>
      <c r="EH9" s="1607">
        <v>1049</v>
      </c>
      <c r="EI9" s="1607">
        <v>8752</v>
      </c>
      <c r="EJ9" s="1608">
        <v>1333</v>
      </c>
      <c r="EK9" s="1609">
        <v>178</v>
      </c>
      <c r="EL9" s="1610">
        <v>0</v>
      </c>
      <c r="EM9" s="1611">
        <v>11312</v>
      </c>
      <c r="EN9" s="1610">
        <v>0</v>
      </c>
      <c r="EO9" s="1607">
        <v>3712</v>
      </c>
      <c r="EP9" s="1607">
        <v>0</v>
      </c>
      <c r="EQ9" s="1611">
        <v>297</v>
      </c>
      <c r="ER9" s="1607">
        <v>0</v>
      </c>
      <c r="ES9" s="1035"/>
      <c r="ET9" s="1607">
        <v>0</v>
      </c>
      <c r="EU9" s="1607">
        <v>9416</v>
      </c>
      <c r="EV9" s="1608">
        <v>693</v>
      </c>
      <c r="EW9" s="1609">
        <v>225</v>
      </c>
      <c r="EX9" s="1610">
        <v>0</v>
      </c>
      <c r="EY9" s="1611">
        <v>10334</v>
      </c>
      <c r="EZ9" s="1610">
        <v>0</v>
      </c>
      <c r="FA9" s="1607">
        <v>3711</v>
      </c>
      <c r="FB9" s="1607">
        <v>0</v>
      </c>
      <c r="FC9" s="1611">
        <v>297</v>
      </c>
      <c r="FD9" s="1607">
        <v>0</v>
      </c>
      <c r="FE9" s="1035"/>
      <c r="FF9" s="1607">
        <v>0</v>
      </c>
      <c r="FG9" s="1607">
        <v>10376</v>
      </c>
      <c r="FH9" s="1608">
        <v>206</v>
      </c>
      <c r="FI9" s="1609">
        <v>233</v>
      </c>
      <c r="FJ9" s="1610">
        <v>0</v>
      </c>
      <c r="FK9" s="1611">
        <v>10815</v>
      </c>
      <c r="FL9" s="1610">
        <v>0</v>
      </c>
      <c r="FM9" s="1607">
        <v>4063</v>
      </c>
      <c r="FN9" s="1607">
        <v>3</v>
      </c>
      <c r="FO9" s="1611">
        <v>325</v>
      </c>
      <c r="FP9" s="1607">
        <v>0</v>
      </c>
      <c r="FQ9" s="1035"/>
      <c r="FR9" s="1607">
        <v>0</v>
      </c>
      <c r="FS9" s="1607">
        <v>10345</v>
      </c>
      <c r="FT9" s="1607">
        <v>305</v>
      </c>
      <c r="FU9" s="1608">
        <v>236</v>
      </c>
      <c r="FV9" s="1609">
        <v>1</v>
      </c>
      <c r="FW9" s="1610">
        <v>10886</v>
      </c>
      <c r="FX9" s="1611">
        <v>1</v>
      </c>
      <c r="FY9" s="1610">
        <v>4401</v>
      </c>
      <c r="FZ9" s="1607">
        <v>7</v>
      </c>
      <c r="GA9" s="1607">
        <v>352</v>
      </c>
      <c r="GB9" s="1611">
        <v>1</v>
      </c>
      <c r="GC9" s="1035"/>
      <c r="GD9" s="1612">
        <v>0</v>
      </c>
      <c r="GE9" s="1612">
        <v>7981</v>
      </c>
      <c r="GF9" s="1612">
        <v>185</v>
      </c>
      <c r="GG9" s="1609">
        <v>322</v>
      </c>
      <c r="GH9" s="1609">
        <v>1</v>
      </c>
      <c r="GI9" s="1612">
        <v>8488</v>
      </c>
      <c r="GJ9" s="1612">
        <v>1</v>
      </c>
      <c r="GK9" s="1612">
        <v>3369</v>
      </c>
      <c r="GL9" s="1612">
        <v>10</v>
      </c>
      <c r="GM9" s="1613">
        <v>269</v>
      </c>
      <c r="GN9" s="1613">
        <v>1</v>
      </c>
      <c r="GO9" s="1035"/>
      <c r="GP9" s="1612">
        <v>0</v>
      </c>
      <c r="GQ9" s="1612">
        <v>6907</v>
      </c>
      <c r="GR9" s="1612">
        <v>496</v>
      </c>
      <c r="GS9" s="1609">
        <v>313</v>
      </c>
      <c r="GT9" s="1609">
        <v>1</v>
      </c>
      <c r="GU9" s="1612">
        <v>7716</v>
      </c>
      <c r="GV9" s="1612">
        <v>1</v>
      </c>
      <c r="GW9" s="1612">
        <v>3258</v>
      </c>
      <c r="GX9" s="1612">
        <v>13</v>
      </c>
      <c r="GY9" s="1613">
        <v>261</v>
      </c>
      <c r="GZ9" s="1613">
        <v>1</v>
      </c>
      <c r="HA9" s="1035"/>
      <c r="HB9" s="1612">
        <v>0</v>
      </c>
      <c r="HC9" s="1612">
        <v>7017</v>
      </c>
      <c r="HD9" s="1612">
        <v>93</v>
      </c>
      <c r="HE9" s="1609">
        <v>145</v>
      </c>
      <c r="HF9" s="1609">
        <v>1</v>
      </c>
      <c r="HG9" s="1612">
        <v>7255</v>
      </c>
      <c r="HH9" s="1612">
        <v>1</v>
      </c>
      <c r="HI9" s="1612">
        <v>2876</v>
      </c>
      <c r="HJ9" s="1612">
        <v>16</v>
      </c>
      <c r="HK9" s="1613">
        <v>230</v>
      </c>
      <c r="HL9" s="1613">
        <v>1</v>
      </c>
      <c r="HM9" s="1035"/>
      <c r="HN9" s="1612">
        <v>0</v>
      </c>
      <c r="HO9" s="1612">
        <v>5420</v>
      </c>
      <c r="HP9" s="1612">
        <v>17</v>
      </c>
      <c r="HQ9" s="1609">
        <v>169</v>
      </c>
      <c r="HR9" s="1609">
        <v>2</v>
      </c>
      <c r="HS9" s="1612">
        <v>5606</v>
      </c>
      <c r="HT9" s="1612">
        <v>2</v>
      </c>
      <c r="HU9" s="1612">
        <v>2176</v>
      </c>
      <c r="HV9" s="1612">
        <v>19</v>
      </c>
      <c r="HW9" s="1613">
        <v>174</v>
      </c>
      <c r="HX9" s="1613">
        <v>2</v>
      </c>
      <c r="HY9" s="1035"/>
      <c r="HZ9" s="1612">
        <v>0</v>
      </c>
      <c r="IA9" s="1612">
        <v>4045</v>
      </c>
      <c r="IB9" s="1612">
        <v>157</v>
      </c>
      <c r="IC9" s="1609">
        <v>123</v>
      </c>
      <c r="ID9" s="1609">
        <v>2</v>
      </c>
      <c r="IE9" s="1612">
        <v>4325</v>
      </c>
      <c r="IF9" s="1612">
        <v>2</v>
      </c>
      <c r="IG9" s="1612">
        <v>1578</v>
      </c>
      <c r="IH9" s="1612">
        <v>22</v>
      </c>
      <c r="II9" s="1613">
        <v>126</v>
      </c>
      <c r="IJ9" s="1613">
        <v>2</v>
      </c>
      <c r="IK9" s="1035"/>
      <c r="IL9" s="1612">
        <v>0</v>
      </c>
      <c r="IM9" s="1612">
        <v>3609</v>
      </c>
      <c r="IN9" s="1612">
        <v>154</v>
      </c>
      <c r="IO9" s="1609">
        <v>101</v>
      </c>
      <c r="IP9" s="1609">
        <v>2</v>
      </c>
      <c r="IQ9" s="1612">
        <v>3864</v>
      </c>
      <c r="IR9" s="1612">
        <v>2</v>
      </c>
      <c r="IS9" s="1612">
        <v>1329</v>
      </c>
      <c r="IT9" s="1612">
        <v>23</v>
      </c>
      <c r="IU9" s="1613">
        <v>106</v>
      </c>
      <c r="IV9" s="1613">
        <v>2</v>
      </c>
      <c r="IW9" s="1035"/>
      <c r="IX9" s="1612" t="s">
        <v>1879</v>
      </c>
      <c r="IY9" s="1612">
        <v>1159</v>
      </c>
      <c r="IZ9" s="1612" t="s">
        <v>1879</v>
      </c>
      <c r="JA9" s="1609" t="s">
        <v>1879</v>
      </c>
      <c r="JB9" s="1609">
        <v>52</v>
      </c>
      <c r="JC9" s="1612">
        <v>1159</v>
      </c>
      <c r="JD9" s="1612">
        <v>52</v>
      </c>
      <c r="JE9" s="1612">
        <v>524</v>
      </c>
      <c r="JF9" s="1612">
        <v>650</v>
      </c>
      <c r="JG9" s="1613">
        <v>42</v>
      </c>
      <c r="JH9" s="1613">
        <v>52</v>
      </c>
      <c r="JI9" s="1035"/>
      <c r="JJ9" s="1612">
        <v>0</v>
      </c>
      <c r="JK9" s="1612">
        <v>1000</v>
      </c>
      <c r="JL9" s="1612">
        <v>0</v>
      </c>
      <c r="JM9" s="1609">
        <v>150</v>
      </c>
      <c r="JN9" s="1609">
        <v>8</v>
      </c>
      <c r="JO9" s="1612">
        <v>1150</v>
      </c>
      <c r="JP9" s="1612">
        <v>8</v>
      </c>
      <c r="JQ9" s="1612">
        <v>1412</v>
      </c>
      <c r="JR9" s="1612">
        <v>94</v>
      </c>
      <c r="JS9" s="1613">
        <v>113</v>
      </c>
      <c r="JT9" s="1613">
        <v>8</v>
      </c>
    </row>
    <row r="10" spans="1:280" ht="14.55" customHeight="1">
      <c r="A10" s="1588">
        <v>4</v>
      </c>
      <c r="B10" s="1614" t="s">
        <v>1905</v>
      </c>
      <c r="C10" s="1136">
        <v>0</v>
      </c>
      <c r="D10" s="1136">
        <v>11903</v>
      </c>
      <c r="E10" s="1136">
        <v>2206</v>
      </c>
      <c r="F10" s="1673">
        <v>2379</v>
      </c>
      <c r="G10" s="1713">
        <v>0</v>
      </c>
      <c r="H10" s="1610">
        <v>16488</v>
      </c>
      <c r="I10" s="1611">
        <v>0</v>
      </c>
      <c r="J10" s="1610">
        <v>7823</v>
      </c>
      <c r="K10" s="1136">
        <v>0</v>
      </c>
      <c r="L10" s="1136">
        <v>625</v>
      </c>
      <c r="M10" s="1611">
        <v>0</v>
      </c>
      <c r="N10" s="1035"/>
      <c r="O10" s="1035"/>
      <c r="P10" s="1136">
        <v>0</v>
      </c>
      <c r="Q10" s="1136">
        <v>12136</v>
      </c>
      <c r="R10" s="1136">
        <v>2214</v>
      </c>
      <c r="S10" s="1673">
        <v>1991</v>
      </c>
      <c r="T10" s="1713">
        <v>0</v>
      </c>
      <c r="U10" s="1610">
        <v>16341</v>
      </c>
      <c r="V10" s="1611">
        <v>0</v>
      </c>
      <c r="W10" s="1610">
        <v>6805</v>
      </c>
      <c r="X10" s="1136">
        <v>0</v>
      </c>
      <c r="Y10" s="1136">
        <v>544</v>
      </c>
      <c r="Z10" s="1611">
        <v>0</v>
      </c>
      <c r="AA10" s="1035"/>
      <c r="AB10" s="1035"/>
      <c r="AC10" s="1136">
        <v>10</v>
      </c>
      <c r="AD10" s="1136">
        <v>8696</v>
      </c>
      <c r="AE10" s="1136">
        <v>3043</v>
      </c>
      <c r="AF10" s="1673">
        <v>4025</v>
      </c>
      <c r="AG10" s="1713">
        <v>0</v>
      </c>
      <c r="AH10" s="1610">
        <v>15775</v>
      </c>
      <c r="AI10" s="1611">
        <v>0</v>
      </c>
      <c r="AJ10" s="1610">
        <v>8492</v>
      </c>
      <c r="AK10" s="1136">
        <v>0</v>
      </c>
      <c r="AL10" s="1136">
        <v>679</v>
      </c>
      <c r="AM10" s="1611">
        <v>0</v>
      </c>
      <c r="AN10" s="1035"/>
      <c r="AO10" s="1136">
        <v>0</v>
      </c>
      <c r="AP10" s="1136">
        <v>12127</v>
      </c>
      <c r="AQ10" s="1136">
        <v>2462</v>
      </c>
      <c r="AR10" s="1673">
        <v>273</v>
      </c>
      <c r="AS10" s="1713">
        <v>0</v>
      </c>
      <c r="AT10" s="1610">
        <v>14861</v>
      </c>
      <c r="AU10" s="1611">
        <v>0</v>
      </c>
      <c r="AV10" s="1610">
        <v>5817</v>
      </c>
      <c r="AW10" s="1136">
        <v>0</v>
      </c>
      <c r="AX10" s="1136">
        <v>465</v>
      </c>
      <c r="AY10" s="1611">
        <v>0</v>
      </c>
      <c r="AZ10" s="1035"/>
      <c r="BA10" s="1035"/>
      <c r="BB10" s="1136">
        <v>0</v>
      </c>
      <c r="BC10" s="1136">
        <v>8654</v>
      </c>
      <c r="BD10" s="1136">
        <v>2385</v>
      </c>
      <c r="BE10" s="1673">
        <v>714</v>
      </c>
      <c r="BF10" s="1713">
        <v>1</v>
      </c>
      <c r="BG10" s="1610">
        <v>11753</v>
      </c>
      <c r="BH10" s="1611">
        <v>1</v>
      </c>
      <c r="BI10" s="1610">
        <v>5195</v>
      </c>
      <c r="BJ10" s="1136">
        <v>12</v>
      </c>
      <c r="BK10" s="1136">
        <v>415</v>
      </c>
      <c r="BL10" s="1611">
        <v>1</v>
      </c>
      <c r="BM10" s="1035"/>
      <c r="BN10" s="1136">
        <v>0</v>
      </c>
      <c r="BO10" s="1136">
        <v>9421</v>
      </c>
      <c r="BP10" s="1136">
        <v>2286</v>
      </c>
      <c r="BQ10" s="1673">
        <v>811</v>
      </c>
      <c r="BR10" s="1713">
        <v>0</v>
      </c>
      <c r="BS10" s="1610">
        <v>12518</v>
      </c>
      <c r="BT10" s="1611">
        <v>0</v>
      </c>
      <c r="BU10" s="1610">
        <v>5762</v>
      </c>
      <c r="BV10" s="1136">
        <v>2</v>
      </c>
      <c r="BW10" s="1136">
        <v>461</v>
      </c>
      <c r="BX10" s="1611">
        <v>0</v>
      </c>
      <c r="BY10" s="1035"/>
      <c r="BZ10" s="1607">
        <v>0</v>
      </c>
      <c r="CA10" s="1607">
        <v>8573</v>
      </c>
      <c r="CB10" s="1608">
        <v>2937</v>
      </c>
      <c r="CC10" s="1609">
        <v>991</v>
      </c>
      <c r="CD10" s="1607">
        <v>0</v>
      </c>
      <c r="CE10" s="1607">
        <v>12501</v>
      </c>
      <c r="CF10" s="1607">
        <v>0</v>
      </c>
      <c r="CG10" s="1607">
        <v>6099</v>
      </c>
      <c r="CH10" s="1607">
        <v>0</v>
      </c>
      <c r="CI10" s="1607">
        <v>488</v>
      </c>
      <c r="CJ10" s="1607">
        <v>0</v>
      </c>
      <c r="CK10" s="1035"/>
      <c r="CL10" s="1607">
        <v>0</v>
      </c>
      <c r="CM10" s="1607">
        <v>4996</v>
      </c>
      <c r="CN10" s="1608">
        <v>5952</v>
      </c>
      <c r="CO10" s="1609">
        <v>446</v>
      </c>
      <c r="CP10" s="1607">
        <v>0</v>
      </c>
      <c r="CQ10" s="1607">
        <v>11394</v>
      </c>
      <c r="CR10" s="1607">
        <v>0</v>
      </c>
      <c r="CS10" s="1607">
        <v>6671</v>
      </c>
      <c r="CT10" s="1607">
        <v>0</v>
      </c>
      <c r="CU10" s="1607">
        <v>534</v>
      </c>
      <c r="CV10" s="1607">
        <v>0</v>
      </c>
      <c r="CW10" s="1035"/>
      <c r="CX10" s="1607">
        <v>0</v>
      </c>
      <c r="CY10" s="1607">
        <v>6053</v>
      </c>
      <c r="CZ10" s="1608">
        <v>2590</v>
      </c>
      <c r="DA10" s="1609">
        <v>2366</v>
      </c>
      <c r="DB10" s="1607">
        <v>0</v>
      </c>
      <c r="DC10" s="1607">
        <v>11009</v>
      </c>
      <c r="DD10" s="1607">
        <v>0</v>
      </c>
      <c r="DE10" s="1607">
        <v>6397</v>
      </c>
      <c r="DF10" s="1607">
        <v>0</v>
      </c>
      <c r="DG10" s="1607">
        <v>511</v>
      </c>
      <c r="DH10" s="1607">
        <v>0</v>
      </c>
      <c r="DI10" s="1035"/>
      <c r="DJ10" s="1607">
        <v>0</v>
      </c>
      <c r="DK10" s="1607">
        <v>8135</v>
      </c>
      <c r="DL10" s="1608">
        <v>1553</v>
      </c>
      <c r="DM10" s="1609">
        <v>74</v>
      </c>
      <c r="DN10" s="1607">
        <v>0</v>
      </c>
      <c r="DO10" s="1607">
        <v>9762</v>
      </c>
      <c r="DP10" s="1607">
        <v>0</v>
      </c>
      <c r="DQ10" s="1607">
        <v>3584</v>
      </c>
      <c r="DR10" s="1607">
        <v>0</v>
      </c>
      <c r="DS10" s="1607">
        <v>287</v>
      </c>
      <c r="DT10" s="1607">
        <v>0</v>
      </c>
      <c r="DU10" s="1035"/>
      <c r="DV10" s="1607">
        <v>0</v>
      </c>
      <c r="DW10" s="1607">
        <v>8215</v>
      </c>
      <c r="DX10" s="1608">
        <v>613</v>
      </c>
      <c r="DY10" s="1609">
        <v>522</v>
      </c>
      <c r="DZ10" s="1610">
        <v>0</v>
      </c>
      <c r="EA10" s="1611">
        <v>9350</v>
      </c>
      <c r="EB10" s="1610">
        <v>0</v>
      </c>
      <c r="EC10" s="1607">
        <v>3249</v>
      </c>
      <c r="ED10" s="1607">
        <v>0</v>
      </c>
      <c r="EE10" s="1611">
        <v>260</v>
      </c>
      <c r="EF10" s="1607">
        <v>0</v>
      </c>
      <c r="EG10" s="1035"/>
      <c r="EH10" s="1607">
        <v>0</v>
      </c>
      <c r="EI10" s="1607">
        <v>6786</v>
      </c>
      <c r="EJ10" s="1608">
        <v>1272</v>
      </c>
      <c r="EK10" s="1609">
        <v>176</v>
      </c>
      <c r="EL10" s="1610">
        <v>0</v>
      </c>
      <c r="EM10" s="1611">
        <v>8234</v>
      </c>
      <c r="EN10" s="1610">
        <v>0</v>
      </c>
      <c r="EO10" s="1607">
        <v>3166</v>
      </c>
      <c r="EP10" s="1607">
        <v>0</v>
      </c>
      <c r="EQ10" s="1611">
        <v>253</v>
      </c>
      <c r="ER10" s="1607">
        <v>0</v>
      </c>
      <c r="ES10" s="1035"/>
      <c r="ET10" s="1607">
        <v>0</v>
      </c>
      <c r="EU10" s="1607">
        <v>6690</v>
      </c>
      <c r="EV10" s="1608">
        <v>693</v>
      </c>
      <c r="EW10" s="1609">
        <v>220</v>
      </c>
      <c r="EX10" s="1610">
        <v>0</v>
      </c>
      <c r="EY10" s="1611">
        <v>7603</v>
      </c>
      <c r="EZ10" s="1610">
        <v>0</v>
      </c>
      <c r="FA10" s="1607">
        <v>3001</v>
      </c>
      <c r="FB10" s="1607">
        <v>0</v>
      </c>
      <c r="FC10" s="1611">
        <v>240</v>
      </c>
      <c r="FD10" s="1607">
        <v>0</v>
      </c>
      <c r="FE10" s="1035"/>
      <c r="FF10" s="1607">
        <v>0</v>
      </c>
      <c r="FG10" s="1607">
        <v>7484</v>
      </c>
      <c r="FH10" s="1608">
        <v>206</v>
      </c>
      <c r="FI10" s="1609">
        <v>225</v>
      </c>
      <c r="FJ10" s="1610">
        <v>0</v>
      </c>
      <c r="FK10" s="1611">
        <v>7915</v>
      </c>
      <c r="FL10" s="1610">
        <v>0</v>
      </c>
      <c r="FM10" s="1607">
        <v>3300</v>
      </c>
      <c r="FN10" s="1607">
        <v>3</v>
      </c>
      <c r="FO10" s="1611">
        <v>264</v>
      </c>
      <c r="FP10" s="1607">
        <v>0</v>
      </c>
      <c r="FQ10" s="1035"/>
      <c r="FR10" s="1607">
        <v>0</v>
      </c>
      <c r="FS10" s="1607">
        <v>7884</v>
      </c>
      <c r="FT10" s="1607">
        <v>305</v>
      </c>
      <c r="FU10" s="1608">
        <v>228</v>
      </c>
      <c r="FV10" s="1609">
        <v>1</v>
      </c>
      <c r="FW10" s="1610">
        <v>8417</v>
      </c>
      <c r="FX10" s="1611">
        <v>1</v>
      </c>
      <c r="FY10" s="1610">
        <v>3751</v>
      </c>
      <c r="FZ10" s="1607">
        <v>7</v>
      </c>
      <c r="GA10" s="1607">
        <v>300</v>
      </c>
      <c r="GB10" s="1611">
        <v>1</v>
      </c>
      <c r="GC10" s="1035"/>
      <c r="GD10" s="1612">
        <v>0</v>
      </c>
      <c r="GE10" s="1612">
        <v>6575</v>
      </c>
      <c r="GF10" s="1612">
        <v>185</v>
      </c>
      <c r="GG10" s="1609">
        <v>316</v>
      </c>
      <c r="GH10" s="1609">
        <v>1</v>
      </c>
      <c r="GI10" s="1612">
        <v>7076</v>
      </c>
      <c r="GJ10" s="1612">
        <v>1</v>
      </c>
      <c r="GK10" s="1612">
        <v>2993</v>
      </c>
      <c r="GL10" s="1612">
        <v>10</v>
      </c>
      <c r="GM10" s="1613">
        <v>239</v>
      </c>
      <c r="GN10" s="1613">
        <v>1</v>
      </c>
      <c r="GO10" s="1035"/>
      <c r="GP10" s="1612">
        <v>0</v>
      </c>
      <c r="GQ10" s="1612">
        <v>5503</v>
      </c>
      <c r="GR10" s="1612">
        <v>496</v>
      </c>
      <c r="GS10" s="1609">
        <v>313</v>
      </c>
      <c r="GT10" s="1609">
        <v>1</v>
      </c>
      <c r="GU10" s="1612">
        <v>6312</v>
      </c>
      <c r="GV10" s="1612">
        <v>1</v>
      </c>
      <c r="GW10" s="1612">
        <v>2907</v>
      </c>
      <c r="GX10" s="1612">
        <v>13</v>
      </c>
      <c r="GY10" s="1613">
        <v>233</v>
      </c>
      <c r="GZ10" s="1613">
        <v>1</v>
      </c>
      <c r="HA10" s="1035"/>
      <c r="HB10" s="1612">
        <v>0</v>
      </c>
      <c r="HC10" s="1612">
        <v>5606</v>
      </c>
      <c r="HD10" s="1612">
        <v>93</v>
      </c>
      <c r="HE10" s="1609">
        <v>145</v>
      </c>
      <c r="HF10" s="1609">
        <v>1</v>
      </c>
      <c r="HG10" s="1612">
        <v>5844</v>
      </c>
      <c r="HH10" s="1612">
        <v>1</v>
      </c>
      <c r="HI10" s="1612">
        <v>2524</v>
      </c>
      <c r="HJ10" s="1612">
        <v>16</v>
      </c>
      <c r="HK10" s="1613">
        <v>202</v>
      </c>
      <c r="HL10" s="1613">
        <v>1</v>
      </c>
      <c r="HM10" s="1035"/>
      <c r="HN10" s="1612">
        <v>0</v>
      </c>
      <c r="HO10" s="1612">
        <v>4011</v>
      </c>
      <c r="HP10" s="1612">
        <v>17</v>
      </c>
      <c r="HQ10" s="1609">
        <v>169</v>
      </c>
      <c r="HR10" s="1609">
        <v>2</v>
      </c>
      <c r="HS10" s="1612">
        <v>4197</v>
      </c>
      <c r="HT10" s="1612">
        <v>2</v>
      </c>
      <c r="HU10" s="1612">
        <v>1824</v>
      </c>
      <c r="HV10" s="1612">
        <v>19</v>
      </c>
      <c r="HW10" s="1613">
        <v>146</v>
      </c>
      <c r="HX10" s="1613">
        <v>2</v>
      </c>
      <c r="HY10" s="1035"/>
      <c r="HZ10" s="1612">
        <v>0</v>
      </c>
      <c r="IA10" s="1612">
        <v>2640</v>
      </c>
      <c r="IB10" s="1612">
        <v>157</v>
      </c>
      <c r="IC10" s="1609">
        <v>123</v>
      </c>
      <c r="ID10" s="1609">
        <v>2</v>
      </c>
      <c r="IE10" s="1612">
        <v>2920</v>
      </c>
      <c r="IF10" s="1612">
        <v>2</v>
      </c>
      <c r="IG10" s="1612">
        <v>1226</v>
      </c>
      <c r="IH10" s="1612">
        <v>22</v>
      </c>
      <c r="II10" s="1613">
        <v>98</v>
      </c>
      <c r="IJ10" s="1613">
        <v>2</v>
      </c>
      <c r="IK10" s="1035"/>
      <c r="IL10" s="1612">
        <v>0</v>
      </c>
      <c r="IM10" s="1612">
        <v>2256</v>
      </c>
      <c r="IN10" s="1612">
        <v>154</v>
      </c>
      <c r="IO10" s="1609">
        <v>101</v>
      </c>
      <c r="IP10" s="1609">
        <v>2</v>
      </c>
      <c r="IQ10" s="1612">
        <v>2511</v>
      </c>
      <c r="IR10" s="1612">
        <v>2</v>
      </c>
      <c r="IS10" s="1612">
        <v>991</v>
      </c>
      <c r="IT10" s="1612">
        <v>23</v>
      </c>
      <c r="IU10" s="1613">
        <v>79</v>
      </c>
      <c r="IV10" s="1613">
        <v>2</v>
      </c>
      <c r="IW10" s="1035"/>
      <c r="IX10" s="1612" t="s">
        <v>1879</v>
      </c>
      <c r="IY10" s="1612">
        <v>157</v>
      </c>
      <c r="IZ10" s="1612" t="s">
        <v>1879</v>
      </c>
      <c r="JA10" s="1609" t="s">
        <v>1879</v>
      </c>
      <c r="JB10" s="1609">
        <v>2</v>
      </c>
      <c r="JC10" s="1612">
        <v>157</v>
      </c>
      <c r="JD10" s="1612">
        <v>2</v>
      </c>
      <c r="JE10" s="1612">
        <v>74</v>
      </c>
      <c r="JF10" s="1612">
        <v>23</v>
      </c>
      <c r="JG10" s="1613">
        <v>6</v>
      </c>
      <c r="JH10" s="1613">
        <v>2</v>
      </c>
      <c r="JI10" s="1035"/>
      <c r="JJ10" s="1612">
        <v>0</v>
      </c>
      <c r="JK10" s="1612">
        <v>0</v>
      </c>
      <c r="JL10" s="1612">
        <v>0</v>
      </c>
      <c r="JM10" s="1609">
        <v>150</v>
      </c>
      <c r="JN10" s="1609">
        <v>8</v>
      </c>
      <c r="JO10" s="1612">
        <v>150</v>
      </c>
      <c r="JP10" s="1612">
        <v>8</v>
      </c>
      <c r="JQ10" s="1612">
        <v>923</v>
      </c>
      <c r="JR10" s="1612">
        <v>94</v>
      </c>
      <c r="JS10" s="1613">
        <v>74</v>
      </c>
      <c r="JT10" s="1613">
        <v>8</v>
      </c>
    </row>
    <row r="11" spans="1:280" ht="14.55" customHeight="1">
      <c r="A11" s="1588">
        <v>6</v>
      </c>
      <c r="B11" s="1614" t="s">
        <v>1906</v>
      </c>
      <c r="C11" s="1136">
        <v>100</v>
      </c>
      <c r="D11" s="1136">
        <v>13593</v>
      </c>
      <c r="E11" s="1136">
        <v>2848</v>
      </c>
      <c r="F11" s="1673">
        <v>641</v>
      </c>
      <c r="G11" s="1713">
        <v>1</v>
      </c>
      <c r="H11" s="1610">
        <v>17182</v>
      </c>
      <c r="I11" s="1611">
        <v>1</v>
      </c>
      <c r="J11" s="1610">
        <v>6733</v>
      </c>
      <c r="K11" s="1136">
        <v>11</v>
      </c>
      <c r="L11" s="1136">
        <v>539</v>
      </c>
      <c r="M11" s="1611">
        <v>1</v>
      </c>
      <c r="N11" s="1035"/>
      <c r="O11" s="1035"/>
      <c r="P11" s="1136">
        <v>0</v>
      </c>
      <c r="Q11" s="1136">
        <v>13134</v>
      </c>
      <c r="R11" s="1136">
        <v>3258</v>
      </c>
      <c r="S11" s="1673">
        <v>474</v>
      </c>
      <c r="T11" s="1713">
        <v>1</v>
      </c>
      <c r="U11" s="1610">
        <v>16866</v>
      </c>
      <c r="V11" s="1611">
        <v>1</v>
      </c>
      <c r="W11" s="1610">
        <v>6681</v>
      </c>
      <c r="X11" s="1136">
        <v>11</v>
      </c>
      <c r="Y11" s="1136">
        <v>535</v>
      </c>
      <c r="Z11" s="1611">
        <v>1</v>
      </c>
      <c r="AA11" s="1035"/>
      <c r="AB11" s="1035"/>
      <c r="AC11" s="1136">
        <v>0</v>
      </c>
      <c r="AD11" s="1136">
        <v>12435</v>
      </c>
      <c r="AE11" s="1136">
        <v>174</v>
      </c>
      <c r="AF11" s="1673">
        <v>352</v>
      </c>
      <c r="AG11" s="1713">
        <v>0</v>
      </c>
      <c r="AH11" s="1610">
        <v>12961</v>
      </c>
      <c r="AI11" s="1611">
        <v>0</v>
      </c>
      <c r="AJ11" s="1610">
        <v>4346</v>
      </c>
      <c r="AK11" s="1136">
        <v>0</v>
      </c>
      <c r="AL11" s="1136">
        <v>348</v>
      </c>
      <c r="AM11" s="1611">
        <v>0</v>
      </c>
      <c r="AN11" s="1035"/>
      <c r="AO11" s="1136">
        <v>0</v>
      </c>
      <c r="AP11" s="1136">
        <v>11651</v>
      </c>
      <c r="AQ11" s="1136">
        <v>26</v>
      </c>
      <c r="AR11" s="1673">
        <v>56</v>
      </c>
      <c r="AS11" s="1713">
        <v>9</v>
      </c>
      <c r="AT11" s="1610">
        <v>11733</v>
      </c>
      <c r="AU11" s="1611">
        <v>9</v>
      </c>
      <c r="AV11" s="1610">
        <v>3605</v>
      </c>
      <c r="AW11" s="1136">
        <v>106</v>
      </c>
      <c r="AX11" s="1136">
        <v>288</v>
      </c>
      <c r="AY11" s="1611">
        <v>9</v>
      </c>
      <c r="AZ11" s="1035"/>
      <c r="BA11" s="1035"/>
      <c r="BB11" s="1136">
        <v>0</v>
      </c>
      <c r="BC11" s="1136">
        <v>11523</v>
      </c>
      <c r="BD11" s="1136">
        <v>28</v>
      </c>
      <c r="BE11" s="1673">
        <v>25</v>
      </c>
      <c r="BF11" s="1713">
        <v>10</v>
      </c>
      <c r="BG11" s="1610">
        <v>11576</v>
      </c>
      <c r="BH11" s="1611">
        <v>10</v>
      </c>
      <c r="BI11" s="1610">
        <v>3309</v>
      </c>
      <c r="BJ11" s="1136">
        <v>123</v>
      </c>
      <c r="BK11" s="1136">
        <v>265</v>
      </c>
      <c r="BL11" s="1611">
        <v>10</v>
      </c>
      <c r="BM11" s="1035"/>
      <c r="BN11" s="1136">
        <v>0</v>
      </c>
      <c r="BO11" s="1136">
        <v>9524</v>
      </c>
      <c r="BP11" s="1136">
        <v>74</v>
      </c>
      <c r="BQ11" s="1673">
        <v>7</v>
      </c>
      <c r="BR11" s="1713">
        <v>10</v>
      </c>
      <c r="BS11" s="1610">
        <v>9605</v>
      </c>
      <c r="BT11" s="1611">
        <v>10</v>
      </c>
      <c r="BU11" s="1610">
        <v>2603</v>
      </c>
      <c r="BV11" s="1136">
        <v>121</v>
      </c>
      <c r="BW11" s="1136">
        <v>208</v>
      </c>
      <c r="BX11" s="1611">
        <v>10</v>
      </c>
      <c r="BY11" s="1035"/>
      <c r="BZ11" s="1607">
        <v>0</v>
      </c>
      <c r="CA11" s="1607">
        <v>8078</v>
      </c>
      <c r="CB11" s="1608">
        <v>248</v>
      </c>
      <c r="CC11" s="1609">
        <v>617</v>
      </c>
      <c r="CD11" s="1607">
        <v>9</v>
      </c>
      <c r="CE11" s="1607">
        <v>8943</v>
      </c>
      <c r="CF11" s="1607">
        <v>9</v>
      </c>
      <c r="CG11" s="1607">
        <v>3026</v>
      </c>
      <c r="CH11" s="1607">
        <v>117</v>
      </c>
      <c r="CI11" s="1607">
        <v>242</v>
      </c>
      <c r="CJ11" s="1607">
        <v>9</v>
      </c>
      <c r="CK11" s="1035"/>
      <c r="CL11" s="1607">
        <v>0</v>
      </c>
      <c r="CM11" s="1607">
        <v>4892</v>
      </c>
      <c r="CN11" s="1608">
        <v>46</v>
      </c>
      <c r="CO11" s="1609">
        <v>1</v>
      </c>
      <c r="CP11" s="1607">
        <v>0</v>
      </c>
      <c r="CQ11" s="1607">
        <v>4939</v>
      </c>
      <c r="CR11" s="1607">
        <v>0</v>
      </c>
      <c r="CS11" s="1607">
        <v>1336</v>
      </c>
      <c r="CT11" s="1607">
        <v>0</v>
      </c>
      <c r="CU11" s="1607">
        <v>107</v>
      </c>
      <c r="CV11" s="1607">
        <v>0</v>
      </c>
      <c r="CW11" s="1035"/>
      <c r="CX11" s="1607">
        <v>0</v>
      </c>
      <c r="CY11" s="1607">
        <v>4479</v>
      </c>
      <c r="CZ11" s="1608">
        <v>48</v>
      </c>
      <c r="DA11" s="1609">
        <v>2</v>
      </c>
      <c r="DB11" s="1607">
        <v>0</v>
      </c>
      <c r="DC11" s="1607">
        <v>4530</v>
      </c>
      <c r="DD11" s="1607">
        <v>0</v>
      </c>
      <c r="DE11" s="1607">
        <v>1171</v>
      </c>
      <c r="DF11" s="1607">
        <v>0</v>
      </c>
      <c r="DG11" s="1607">
        <v>94</v>
      </c>
      <c r="DH11" s="1607">
        <v>0</v>
      </c>
      <c r="DI11" s="1035"/>
      <c r="DJ11" s="1607">
        <v>0</v>
      </c>
      <c r="DK11" s="1607">
        <v>4686</v>
      </c>
      <c r="DL11" s="1608">
        <v>0</v>
      </c>
      <c r="DM11" s="1609">
        <v>2</v>
      </c>
      <c r="DN11" s="1607">
        <v>0</v>
      </c>
      <c r="DO11" s="1607">
        <v>4688</v>
      </c>
      <c r="DP11" s="1607">
        <v>0</v>
      </c>
      <c r="DQ11" s="1607">
        <v>1190</v>
      </c>
      <c r="DR11" s="1607">
        <v>0</v>
      </c>
      <c r="DS11" s="1607">
        <v>95</v>
      </c>
      <c r="DT11" s="1607">
        <v>0</v>
      </c>
      <c r="DU11" s="1035"/>
      <c r="DV11" s="1607">
        <v>0</v>
      </c>
      <c r="DW11" s="1607">
        <v>3335</v>
      </c>
      <c r="DX11" s="1608">
        <v>168</v>
      </c>
      <c r="DY11" s="1609">
        <v>1</v>
      </c>
      <c r="DZ11" s="1610">
        <v>0</v>
      </c>
      <c r="EA11" s="1611">
        <v>3504</v>
      </c>
      <c r="EB11" s="1610">
        <v>0</v>
      </c>
      <c r="EC11" s="1607">
        <v>892</v>
      </c>
      <c r="ED11" s="1607">
        <v>0</v>
      </c>
      <c r="EE11" s="1611">
        <v>71</v>
      </c>
      <c r="EF11" s="1607">
        <v>0</v>
      </c>
      <c r="EG11" s="1035"/>
      <c r="EH11" s="1607">
        <v>1049</v>
      </c>
      <c r="EI11" s="1607">
        <v>1966</v>
      </c>
      <c r="EJ11" s="1608">
        <v>61</v>
      </c>
      <c r="EK11" s="1609">
        <v>2</v>
      </c>
      <c r="EL11" s="1610">
        <v>0</v>
      </c>
      <c r="EM11" s="1611">
        <v>3078</v>
      </c>
      <c r="EN11" s="1610">
        <v>0</v>
      </c>
      <c r="EO11" s="1607">
        <v>546</v>
      </c>
      <c r="EP11" s="1607">
        <v>0</v>
      </c>
      <c r="EQ11" s="1611">
        <v>44</v>
      </c>
      <c r="ER11" s="1607">
        <v>0</v>
      </c>
      <c r="ES11" s="1035"/>
      <c r="ET11" s="1607">
        <v>0</v>
      </c>
      <c r="EU11" s="1607">
        <v>2726</v>
      </c>
      <c r="EV11" s="1608">
        <v>0</v>
      </c>
      <c r="EW11" s="1609">
        <v>5</v>
      </c>
      <c r="EX11" s="1610">
        <v>0</v>
      </c>
      <c r="EY11" s="1611">
        <v>2731</v>
      </c>
      <c r="EZ11" s="1610">
        <v>0</v>
      </c>
      <c r="FA11" s="1607">
        <v>710</v>
      </c>
      <c r="FB11" s="1607">
        <v>0</v>
      </c>
      <c r="FC11" s="1611">
        <v>57</v>
      </c>
      <c r="FD11" s="1607">
        <v>0</v>
      </c>
      <c r="FE11" s="1035"/>
      <c r="FF11" s="1607">
        <v>0</v>
      </c>
      <c r="FG11" s="1607">
        <v>2892</v>
      </c>
      <c r="FH11" s="1608">
        <v>0</v>
      </c>
      <c r="FI11" s="1609">
        <v>8</v>
      </c>
      <c r="FJ11" s="1610">
        <v>0</v>
      </c>
      <c r="FK11" s="1611">
        <v>2900</v>
      </c>
      <c r="FL11" s="1610">
        <v>0</v>
      </c>
      <c r="FM11" s="1607">
        <v>763</v>
      </c>
      <c r="FN11" s="1607">
        <v>0</v>
      </c>
      <c r="FO11" s="1611">
        <v>61</v>
      </c>
      <c r="FP11" s="1607">
        <v>0</v>
      </c>
      <c r="FQ11" s="1035"/>
      <c r="FR11" s="1607">
        <v>0</v>
      </c>
      <c r="FS11" s="1607">
        <v>2461</v>
      </c>
      <c r="FT11" s="1607">
        <v>0</v>
      </c>
      <c r="FU11" s="1608">
        <v>8</v>
      </c>
      <c r="FV11" s="1609">
        <v>0</v>
      </c>
      <c r="FW11" s="1610">
        <v>2469</v>
      </c>
      <c r="FX11" s="1611">
        <v>0</v>
      </c>
      <c r="FY11" s="1610">
        <v>650</v>
      </c>
      <c r="FZ11" s="1607">
        <v>0</v>
      </c>
      <c r="GA11" s="1607">
        <v>52</v>
      </c>
      <c r="GB11" s="1611">
        <v>0</v>
      </c>
      <c r="GC11" s="1035"/>
      <c r="GD11" s="1612">
        <v>0</v>
      </c>
      <c r="GE11" s="1612">
        <v>1406</v>
      </c>
      <c r="GF11" s="1612">
        <v>0</v>
      </c>
      <c r="GG11" s="1609">
        <v>6</v>
      </c>
      <c r="GH11" s="1609">
        <v>0</v>
      </c>
      <c r="GI11" s="1612">
        <v>1412</v>
      </c>
      <c r="GJ11" s="1612">
        <v>0</v>
      </c>
      <c r="GK11" s="1612">
        <v>376</v>
      </c>
      <c r="GL11" s="1612">
        <v>0</v>
      </c>
      <c r="GM11" s="1613">
        <v>30</v>
      </c>
      <c r="GN11" s="1613">
        <v>0</v>
      </c>
      <c r="GO11" s="1035"/>
      <c r="GP11" s="1612">
        <v>0</v>
      </c>
      <c r="GQ11" s="1612">
        <v>1404</v>
      </c>
      <c r="GR11" s="1612">
        <v>0</v>
      </c>
      <c r="GS11" s="1609">
        <v>0</v>
      </c>
      <c r="GT11" s="1609">
        <v>0</v>
      </c>
      <c r="GU11" s="1612">
        <v>1404</v>
      </c>
      <c r="GV11" s="1612">
        <v>0</v>
      </c>
      <c r="GW11" s="1612">
        <v>351</v>
      </c>
      <c r="GX11" s="1612">
        <v>0</v>
      </c>
      <c r="GY11" s="1613">
        <v>28</v>
      </c>
      <c r="GZ11" s="1613">
        <v>0</v>
      </c>
      <c r="HA11" s="1035"/>
      <c r="HB11" s="1612">
        <v>0</v>
      </c>
      <c r="HC11" s="1612">
        <v>1411</v>
      </c>
      <c r="HD11" s="1612">
        <v>0</v>
      </c>
      <c r="HE11" s="1609">
        <v>0</v>
      </c>
      <c r="HF11" s="1609">
        <v>0</v>
      </c>
      <c r="HG11" s="1612">
        <v>1411</v>
      </c>
      <c r="HH11" s="1612">
        <v>0</v>
      </c>
      <c r="HI11" s="1612">
        <v>352</v>
      </c>
      <c r="HJ11" s="1612">
        <v>0</v>
      </c>
      <c r="HK11" s="1613">
        <v>28</v>
      </c>
      <c r="HL11" s="1613">
        <v>0</v>
      </c>
      <c r="HM11" s="1035"/>
      <c r="HN11" s="1612">
        <v>0</v>
      </c>
      <c r="HO11" s="1612">
        <v>1409</v>
      </c>
      <c r="HP11" s="1612">
        <v>0</v>
      </c>
      <c r="HQ11" s="1609">
        <v>0</v>
      </c>
      <c r="HR11" s="1609">
        <v>0</v>
      </c>
      <c r="HS11" s="1612">
        <v>1409</v>
      </c>
      <c r="HT11" s="1612">
        <v>0</v>
      </c>
      <c r="HU11" s="1612">
        <v>352</v>
      </c>
      <c r="HV11" s="1612">
        <v>0</v>
      </c>
      <c r="HW11" s="1613">
        <v>28</v>
      </c>
      <c r="HX11" s="1613">
        <v>0</v>
      </c>
      <c r="HY11" s="1035"/>
      <c r="HZ11" s="1612">
        <v>0</v>
      </c>
      <c r="IA11" s="1612">
        <v>1405</v>
      </c>
      <c r="IB11" s="1612">
        <v>0</v>
      </c>
      <c r="IC11" s="1609">
        <v>0</v>
      </c>
      <c r="ID11" s="1609">
        <v>0</v>
      </c>
      <c r="IE11" s="1612">
        <v>1405</v>
      </c>
      <c r="IF11" s="1612">
        <v>0</v>
      </c>
      <c r="IG11" s="1612">
        <v>352</v>
      </c>
      <c r="IH11" s="1612">
        <v>0</v>
      </c>
      <c r="II11" s="1613">
        <v>28</v>
      </c>
      <c r="IJ11" s="1613">
        <v>0</v>
      </c>
      <c r="IK11" s="1035"/>
      <c r="IL11" s="1612">
        <v>0</v>
      </c>
      <c r="IM11" s="1612">
        <v>1353</v>
      </c>
      <c r="IN11" s="1612">
        <v>0</v>
      </c>
      <c r="IO11" s="1609">
        <v>0</v>
      </c>
      <c r="IP11" s="1609">
        <v>0</v>
      </c>
      <c r="IQ11" s="1612">
        <v>1353</v>
      </c>
      <c r="IR11" s="1612">
        <v>0</v>
      </c>
      <c r="IS11" s="1612">
        <v>338</v>
      </c>
      <c r="IT11" s="1612">
        <v>0</v>
      </c>
      <c r="IU11" s="1613">
        <v>27</v>
      </c>
      <c r="IV11" s="1613">
        <v>0</v>
      </c>
      <c r="IW11" s="1035"/>
      <c r="IX11" s="1612" t="s">
        <v>1879</v>
      </c>
      <c r="IY11" s="1612">
        <v>1002</v>
      </c>
      <c r="IZ11" s="1612" t="s">
        <v>1879</v>
      </c>
      <c r="JA11" s="1609" t="s">
        <v>1879</v>
      </c>
      <c r="JB11" s="1609">
        <v>50</v>
      </c>
      <c r="JC11" s="1612">
        <v>1002</v>
      </c>
      <c r="JD11" s="1612">
        <v>50</v>
      </c>
      <c r="JE11" s="1612">
        <v>450</v>
      </c>
      <c r="JF11" s="1612">
        <v>627</v>
      </c>
      <c r="JG11" s="1613">
        <v>36</v>
      </c>
      <c r="JH11" s="1613">
        <v>50</v>
      </c>
      <c r="JI11" s="1035"/>
      <c r="JJ11" s="1612">
        <v>0</v>
      </c>
      <c r="JK11" s="1612">
        <v>1000</v>
      </c>
      <c r="JL11" s="1612">
        <v>0</v>
      </c>
      <c r="JM11" s="1609">
        <v>0</v>
      </c>
      <c r="JN11" s="1609">
        <v>0</v>
      </c>
      <c r="JO11" s="1612">
        <v>1000</v>
      </c>
      <c r="JP11" s="1612">
        <v>0</v>
      </c>
      <c r="JQ11" s="1612">
        <v>489</v>
      </c>
      <c r="JR11" s="1612">
        <v>0</v>
      </c>
      <c r="JS11" s="1613">
        <v>39</v>
      </c>
      <c r="JT11" s="1613">
        <v>0</v>
      </c>
    </row>
    <row r="12" spans="1:280" ht="14.55" customHeight="1" thickBot="1">
      <c r="A12" s="1588">
        <v>8</v>
      </c>
      <c r="B12" s="1319" t="s">
        <v>1907</v>
      </c>
      <c r="C12" s="1136">
        <v>0</v>
      </c>
      <c r="D12" s="1136">
        <v>0</v>
      </c>
      <c r="E12" s="1136">
        <v>0</v>
      </c>
      <c r="F12" s="1673">
        <v>0</v>
      </c>
      <c r="G12" s="1713">
        <v>0</v>
      </c>
      <c r="H12" s="1610">
        <v>0</v>
      </c>
      <c r="I12" s="1611">
        <v>0</v>
      </c>
      <c r="J12" s="1610">
        <v>0</v>
      </c>
      <c r="K12" s="1136">
        <v>0</v>
      </c>
      <c r="L12" s="1136">
        <v>0</v>
      </c>
      <c r="M12" s="1611">
        <v>0</v>
      </c>
      <c r="N12" s="1035"/>
      <c r="O12" s="1035"/>
      <c r="P12" s="1136">
        <v>0</v>
      </c>
      <c r="Q12" s="1136">
        <v>0</v>
      </c>
      <c r="R12" s="1136">
        <v>0</v>
      </c>
      <c r="S12" s="1673">
        <v>0</v>
      </c>
      <c r="T12" s="1713">
        <v>0</v>
      </c>
      <c r="U12" s="1610">
        <v>0</v>
      </c>
      <c r="V12" s="1611">
        <v>0</v>
      </c>
      <c r="W12" s="1610">
        <v>0</v>
      </c>
      <c r="X12" s="1136">
        <v>0</v>
      </c>
      <c r="Y12" s="1136">
        <v>0</v>
      </c>
      <c r="Z12" s="1611">
        <v>0</v>
      </c>
      <c r="AA12" s="1035"/>
      <c r="AB12" s="1035"/>
      <c r="AC12" s="1136">
        <v>0</v>
      </c>
      <c r="AD12" s="1136">
        <v>0</v>
      </c>
      <c r="AE12" s="1136">
        <v>0</v>
      </c>
      <c r="AF12" s="1673">
        <v>0</v>
      </c>
      <c r="AG12" s="1713">
        <v>0</v>
      </c>
      <c r="AH12" s="1610">
        <v>0</v>
      </c>
      <c r="AI12" s="1611">
        <v>0</v>
      </c>
      <c r="AJ12" s="1610">
        <v>0</v>
      </c>
      <c r="AK12" s="1136">
        <v>0</v>
      </c>
      <c r="AL12" s="1136">
        <v>0</v>
      </c>
      <c r="AM12" s="1611">
        <v>0</v>
      </c>
      <c r="AN12" s="1035"/>
      <c r="AO12" s="1136">
        <v>0</v>
      </c>
      <c r="AP12" s="1136">
        <v>0</v>
      </c>
      <c r="AQ12" s="1136">
        <v>0</v>
      </c>
      <c r="AR12" s="1673">
        <v>0</v>
      </c>
      <c r="AS12" s="1713">
        <v>0</v>
      </c>
      <c r="AT12" s="1610">
        <v>0</v>
      </c>
      <c r="AU12" s="1611">
        <v>0</v>
      </c>
      <c r="AV12" s="1610">
        <v>0</v>
      </c>
      <c r="AW12" s="1136">
        <v>0</v>
      </c>
      <c r="AX12" s="1136">
        <v>0</v>
      </c>
      <c r="AY12" s="1611">
        <v>0</v>
      </c>
      <c r="AZ12" s="1035"/>
      <c r="BA12" s="1035"/>
      <c r="BB12" s="1136">
        <v>0</v>
      </c>
      <c r="BC12" s="1136">
        <v>0</v>
      </c>
      <c r="BD12" s="1136">
        <v>0</v>
      </c>
      <c r="BE12" s="1673">
        <v>0</v>
      </c>
      <c r="BF12" s="1713">
        <v>0</v>
      </c>
      <c r="BG12" s="1610">
        <v>0</v>
      </c>
      <c r="BH12" s="1611">
        <v>0</v>
      </c>
      <c r="BI12" s="1610">
        <v>0</v>
      </c>
      <c r="BJ12" s="1136">
        <v>0</v>
      </c>
      <c r="BK12" s="1136">
        <v>0</v>
      </c>
      <c r="BL12" s="1611">
        <v>0</v>
      </c>
      <c r="BM12" s="1035"/>
      <c r="BN12" s="1136">
        <v>0</v>
      </c>
      <c r="BO12" s="1136">
        <v>0</v>
      </c>
      <c r="BP12" s="1136">
        <v>0</v>
      </c>
      <c r="BQ12" s="1673">
        <v>0</v>
      </c>
      <c r="BR12" s="1713">
        <v>0</v>
      </c>
      <c r="BS12" s="1610">
        <v>0</v>
      </c>
      <c r="BT12" s="1611">
        <v>0</v>
      </c>
      <c r="BU12" s="1610">
        <v>0</v>
      </c>
      <c r="BV12" s="1136">
        <v>0</v>
      </c>
      <c r="BW12" s="1136">
        <v>0</v>
      </c>
      <c r="BX12" s="1611">
        <v>0</v>
      </c>
      <c r="BY12" s="1035"/>
      <c r="BZ12" s="1607">
        <v>0</v>
      </c>
      <c r="CA12" s="1607">
        <v>0</v>
      </c>
      <c r="CB12" s="1608">
        <v>0</v>
      </c>
      <c r="CC12" s="1609">
        <v>0</v>
      </c>
      <c r="CD12" s="1607">
        <v>0</v>
      </c>
      <c r="CE12" s="1607">
        <v>0</v>
      </c>
      <c r="CF12" s="1607">
        <v>0</v>
      </c>
      <c r="CG12" s="1607">
        <v>0</v>
      </c>
      <c r="CH12" s="1607">
        <v>0</v>
      </c>
      <c r="CI12" s="1607">
        <v>0</v>
      </c>
      <c r="CJ12" s="1607">
        <v>0</v>
      </c>
      <c r="CK12" s="1035"/>
      <c r="CL12" s="1607">
        <v>0</v>
      </c>
      <c r="CM12" s="1607">
        <v>0</v>
      </c>
      <c r="CN12" s="1608">
        <v>0</v>
      </c>
      <c r="CO12" s="1609">
        <v>0</v>
      </c>
      <c r="CP12" s="1607">
        <v>0</v>
      </c>
      <c r="CQ12" s="1607">
        <v>0</v>
      </c>
      <c r="CR12" s="1607">
        <v>0</v>
      </c>
      <c r="CS12" s="1607">
        <v>0</v>
      </c>
      <c r="CT12" s="1607">
        <v>0</v>
      </c>
      <c r="CU12" s="1607">
        <v>0</v>
      </c>
      <c r="CV12" s="1607">
        <v>0</v>
      </c>
      <c r="CW12" s="1035"/>
      <c r="CX12" s="1607">
        <v>0</v>
      </c>
      <c r="CY12" s="1607">
        <v>0</v>
      </c>
      <c r="CZ12" s="1608">
        <v>0</v>
      </c>
      <c r="DA12" s="1609">
        <v>0</v>
      </c>
      <c r="DB12" s="1607">
        <v>0</v>
      </c>
      <c r="DC12" s="1607">
        <v>0</v>
      </c>
      <c r="DD12" s="1607">
        <v>0</v>
      </c>
      <c r="DE12" s="1607">
        <v>0</v>
      </c>
      <c r="DF12" s="1607">
        <v>0</v>
      </c>
      <c r="DG12" s="1607">
        <v>0</v>
      </c>
      <c r="DH12" s="1607">
        <v>0</v>
      </c>
      <c r="DI12" s="1035"/>
      <c r="DJ12" s="1607">
        <v>0</v>
      </c>
      <c r="DK12" s="1607">
        <v>0</v>
      </c>
      <c r="DL12" s="1608">
        <v>0</v>
      </c>
      <c r="DM12" s="1609">
        <v>0</v>
      </c>
      <c r="DN12" s="1607">
        <v>0</v>
      </c>
      <c r="DO12" s="1607">
        <v>0</v>
      </c>
      <c r="DP12" s="1607">
        <v>0</v>
      </c>
      <c r="DQ12" s="1607">
        <v>0</v>
      </c>
      <c r="DR12" s="1607">
        <v>0</v>
      </c>
      <c r="DS12" s="1607">
        <v>0</v>
      </c>
      <c r="DT12" s="1607">
        <v>0</v>
      </c>
      <c r="DU12" s="1035"/>
      <c r="DV12" s="1607">
        <v>0</v>
      </c>
      <c r="DW12" s="1607">
        <v>0</v>
      </c>
      <c r="DX12" s="1608">
        <v>0</v>
      </c>
      <c r="DY12" s="1609">
        <v>0</v>
      </c>
      <c r="DZ12" s="1610">
        <v>0</v>
      </c>
      <c r="EA12" s="1611">
        <v>0</v>
      </c>
      <c r="EB12" s="1610">
        <v>0</v>
      </c>
      <c r="EC12" s="1607">
        <v>0</v>
      </c>
      <c r="ED12" s="1607">
        <v>0</v>
      </c>
      <c r="EE12" s="1611">
        <v>0</v>
      </c>
      <c r="EF12" s="1607">
        <v>0</v>
      </c>
      <c r="EG12" s="1035"/>
      <c r="EH12" s="1607">
        <v>0</v>
      </c>
      <c r="EI12" s="1607">
        <v>0</v>
      </c>
      <c r="EJ12" s="1608">
        <v>0</v>
      </c>
      <c r="EK12" s="1609">
        <v>0</v>
      </c>
      <c r="EL12" s="1610">
        <v>0</v>
      </c>
      <c r="EM12" s="1611">
        <v>0</v>
      </c>
      <c r="EN12" s="1610">
        <v>0</v>
      </c>
      <c r="EO12" s="1607">
        <v>0</v>
      </c>
      <c r="EP12" s="1607">
        <v>0</v>
      </c>
      <c r="EQ12" s="1611">
        <v>0</v>
      </c>
      <c r="ER12" s="1607">
        <v>0</v>
      </c>
      <c r="ES12" s="1035"/>
      <c r="ET12" s="1607">
        <v>0</v>
      </c>
      <c r="EU12" s="1607">
        <v>0</v>
      </c>
      <c r="EV12" s="1608">
        <v>0</v>
      </c>
      <c r="EW12" s="1609">
        <v>0</v>
      </c>
      <c r="EX12" s="1610">
        <v>0</v>
      </c>
      <c r="EY12" s="1611">
        <v>0</v>
      </c>
      <c r="EZ12" s="1610">
        <v>0</v>
      </c>
      <c r="FA12" s="1607">
        <v>0</v>
      </c>
      <c r="FB12" s="1607">
        <v>0</v>
      </c>
      <c r="FC12" s="1611">
        <v>0</v>
      </c>
      <c r="FD12" s="1607">
        <v>0</v>
      </c>
      <c r="FE12" s="1035"/>
      <c r="FF12" s="1607">
        <v>0</v>
      </c>
      <c r="FG12" s="1607">
        <v>0</v>
      </c>
      <c r="FH12" s="1608">
        <v>0</v>
      </c>
      <c r="FI12" s="1609">
        <v>0</v>
      </c>
      <c r="FJ12" s="1610">
        <v>0</v>
      </c>
      <c r="FK12" s="1611">
        <v>0</v>
      </c>
      <c r="FL12" s="1610">
        <v>0</v>
      </c>
      <c r="FM12" s="1607">
        <v>0</v>
      </c>
      <c r="FN12" s="1607">
        <v>0</v>
      </c>
      <c r="FO12" s="1611">
        <v>0</v>
      </c>
      <c r="FP12" s="1607">
        <v>0</v>
      </c>
      <c r="FQ12" s="1035"/>
      <c r="FR12" s="1607">
        <v>0</v>
      </c>
      <c r="FS12" s="1607">
        <v>0</v>
      </c>
      <c r="FT12" s="1607">
        <v>0</v>
      </c>
      <c r="FU12" s="1608">
        <v>0</v>
      </c>
      <c r="FV12" s="1609">
        <v>0</v>
      </c>
      <c r="FW12" s="1610">
        <v>0</v>
      </c>
      <c r="FX12" s="1611">
        <v>0</v>
      </c>
      <c r="FY12" s="1610">
        <v>0</v>
      </c>
      <c r="FZ12" s="1607">
        <v>0</v>
      </c>
      <c r="GA12" s="1607">
        <v>0</v>
      </c>
      <c r="GB12" s="1611">
        <v>0</v>
      </c>
      <c r="GC12" s="1035"/>
      <c r="GD12" s="1612">
        <v>0</v>
      </c>
      <c r="GE12" s="1612">
        <v>0</v>
      </c>
      <c r="GF12" s="1612">
        <v>0</v>
      </c>
      <c r="GG12" s="1609">
        <v>0</v>
      </c>
      <c r="GH12" s="1609">
        <v>0</v>
      </c>
      <c r="GI12" s="1612">
        <v>0</v>
      </c>
      <c r="GJ12" s="1612">
        <v>0</v>
      </c>
      <c r="GK12" s="1612">
        <v>0</v>
      </c>
      <c r="GL12" s="1612">
        <v>0</v>
      </c>
      <c r="GM12" s="1613">
        <v>0</v>
      </c>
      <c r="GN12" s="1613">
        <v>0</v>
      </c>
      <c r="GO12" s="1035"/>
      <c r="GP12" s="1612">
        <v>0</v>
      </c>
      <c r="GQ12" s="1612">
        <v>0</v>
      </c>
      <c r="GR12" s="1612">
        <v>0</v>
      </c>
      <c r="GS12" s="1609">
        <v>0</v>
      </c>
      <c r="GT12" s="1609">
        <v>0</v>
      </c>
      <c r="GU12" s="1612">
        <v>0</v>
      </c>
      <c r="GV12" s="1612">
        <v>0</v>
      </c>
      <c r="GW12" s="1612">
        <v>0</v>
      </c>
      <c r="GX12" s="1612">
        <v>0</v>
      </c>
      <c r="GY12" s="1613">
        <v>0</v>
      </c>
      <c r="GZ12" s="1613">
        <v>0</v>
      </c>
      <c r="HA12" s="1035"/>
      <c r="HB12" s="1612">
        <v>0</v>
      </c>
      <c r="HC12" s="1612">
        <v>0</v>
      </c>
      <c r="HD12" s="1612">
        <v>0</v>
      </c>
      <c r="HE12" s="1609">
        <v>0</v>
      </c>
      <c r="HF12" s="1609">
        <v>0</v>
      </c>
      <c r="HG12" s="1612">
        <v>0</v>
      </c>
      <c r="HH12" s="1612">
        <v>0</v>
      </c>
      <c r="HI12" s="1612">
        <v>0</v>
      </c>
      <c r="HJ12" s="1612">
        <v>0</v>
      </c>
      <c r="HK12" s="1613">
        <v>0</v>
      </c>
      <c r="HL12" s="1613">
        <v>0</v>
      </c>
      <c r="HM12" s="1035"/>
      <c r="HN12" s="1612">
        <v>0</v>
      </c>
      <c r="HO12" s="1612">
        <v>0</v>
      </c>
      <c r="HP12" s="1612">
        <v>0</v>
      </c>
      <c r="HQ12" s="1609">
        <v>0</v>
      </c>
      <c r="HR12" s="1609">
        <v>0</v>
      </c>
      <c r="HS12" s="1612">
        <v>0</v>
      </c>
      <c r="HT12" s="1612">
        <v>0</v>
      </c>
      <c r="HU12" s="1612">
        <v>0</v>
      </c>
      <c r="HV12" s="1612">
        <v>0</v>
      </c>
      <c r="HW12" s="1613">
        <v>0</v>
      </c>
      <c r="HX12" s="1613">
        <v>0</v>
      </c>
      <c r="HY12" s="1035"/>
      <c r="HZ12" s="1612">
        <v>0</v>
      </c>
      <c r="IA12" s="1612">
        <v>0</v>
      </c>
      <c r="IB12" s="1612">
        <v>0</v>
      </c>
      <c r="IC12" s="1609">
        <v>0</v>
      </c>
      <c r="ID12" s="1609">
        <v>0</v>
      </c>
      <c r="IE12" s="1612">
        <v>0</v>
      </c>
      <c r="IF12" s="1612">
        <v>0</v>
      </c>
      <c r="IG12" s="1612">
        <v>0</v>
      </c>
      <c r="IH12" s="1612">
        <v>0</v>
      </c>
      <c r="II12" s="1613">
        <v>0</v>
      </c>
      <c r="IJ12" s="1613">
        <v>0</v>
      </c>
      <c r="IK12" s="1035"/>
      <c r="IL12" s="1612">
        <v>0</v>
      </c>
      <c r="IM12" s="1612">
        <v>0</v>
      </c>
      <c r="IN12" s="1612">
        <v>0</v>
      </c>
      <c r="IO12" s="1609">
        <v>0</v>
      </c>
      <c r="IP12" s="1609">
        <v>0</v>
      </c>
      <c r="IQ12" s="1612">
        <v>0</v>
      </c>
      <c r="IR12" s="1612">
        <v>0</v>
      </c>
      <c r="IS12" s="1612">
        <v>0</v>
      </c>
      <c r="IT12" s="1612">
        <v>0</v>
      </c>
      <c r="IU12" s="1613">
        <v>0</v>
      </c>
      <c r="IV12" s="1613">
        <v>0</v>
      </c>
      <c r="IW12" s="1035"/>
      <c r="IX12" s="1612" t="s">
        <v>1879</v>
      </c>
      <c r="IY12" s="1612" t="s">
        <v>1879</v>
      </c>
      <c r="IZ12" s="1612" t="s">
        <v>1879</v>
      </c>
      <c r="JA12" s="1609" t="s">
        <v>1879</v>
      </c>
      <c r="JB12" s="1609" t="s">
        <v>1879</v>
      </c>
      <c r="JC12" s="1612" t="s">
        <v>1879</v>
      </c>
      <c r="JD12" s="1612" t="s">
        <v>1879</v>
      </c>
      <c r="JE12" s="1612" t="s">
        <v>1879</v>
      </c>
      <c r="JF12" s="1612" t="s">
        <v>1879</v>
      </c>
      <c r="JG12" s="1613" t="s">
        <v>1879</v>
      </c>
      <c r="JH12" s="1613" t="s">
        <v>1879</v>
      </c>
      <c r="JI12" s="1035"/>
      <c r="JJ12" s="1612">
        <v>0</v>
      </c>
      <c r="JK12" s="1612">
        <v>0</v>
      </c>
      <c r="JL12" s="1612">
        <v>0</v>
      </c>
      <c r="JM12" s="1609">
        <v>0</v>
      </c>
      <c r="JN12" s="1609">
        <v>0</v>
      </c>
      <c r="JO12" s="1612">
        <v>0</v>
      </c>
      <c r="JP12" s="1612">
        <v>0</v>
      </c>
      <c r="JQ12" s="1612">
        <v>0</v>
      </c>
      <c r="JR12" s="1612">
        <v>0</v>
      </c>
      <c r="JS12" s="1613">
        <v>0</v>
      </c>
      <c r="JT12" s="1613">
        <v>0</v>
      </c>
    </row>
    <row r="13" spans="1:280" ht="14.4" thickBot="1">
      <c r="A13" s="1588">
        <v>9</v>
      </c>
      <c r="B13" s="1615" t="s">
        <v>1908</v>
      </c>
      <c r="C13" s="1616">
        <v>0</v>
      </c>
      <c r="D13" s="1616">
        <v>0</v>
      </c>
      <c r="E13" s="1616">
        <v>0</v>
      </c>
      <c r="F13" s="1617">
        <v>0</v>
      </c>
      <c r="G13" s="1618">
        <v>0</v>
      </c>
      <c r="H13" s="1619">
        <v>0</v>
      </c>
      <c r="I13" s="1620">
        <v>0</v>
      </c>
      <c r="J13" s="1619">
        <v>0</v>
      </c>
      <c r="K13" s="1616">
        <v>0</v>
      </c>
      <c r="L13" s="1616">
        <v>0</v>
      </c>
      <c r="M13" s="1620">
        <v>0</v>
      </c>
      <c r="N13" s="1035"/>
      <c r="O13" s="1035"/>
      <c r="P13" s="1616">
        <v>0</v>
      </c>
      <c r="Q13" s="1616">
        <v>0</v>
      </c>
      <c r="R13" s="1616">
        <v>0</v>
      </c>
      <c r="S13" s="1617">
        <v>0</v>
      </c>
      <c r="T13" s="1618">
        <v>0</v>
      </c>
      <c r="U13" s="1619">
        <v>0</v>
      </c>
      <c r="V13" s="1620">
        <v>0</v>
      </c>
      <c r="W13" s="1619">
        <v>0</v>
      </c>
      <c r="X13" s="1616">
        <v>0</v>
      </c>
      <c r="Y13" s="1616">
        <v>0</v>
      </c>
      <c r="Z13" s="1620">
        <v>0</v>
      </c>
      <c r="AA13" s="1035"/>
      <c r="AB13" s="1035"/>
      <c r="AC13" s="1616">
        <v>0</v>
      </c>
      <c r="AD13" s="1616">
        <v>0</v>
      </c>
      <c r="AE13" s="1616">
        <v>0</v>
      </c>
      <c r="AF13" s="1617">
        <v>0</v>
      </c>
      <c r="AG13" s="1618">
        <v>0</v>
      </c>
      <c r="AH13" s="1619">
        <v>0</v>
      </c>
      <c r="AI13" s="1620">
        <v>0</v>
      </c>
      <c r="AJ13" s="1619">
        <v>0</v>
      </c>
      <c r="AK13" s="1616">
        <v>0</v>
      </c>
      <c r="AL13" s="1616">
        <v>0</v>
      </c>
      <c r="AM13" s="1620">
        <v>0</v>
      </c>
      <c r="AN13" s="1035"/>
      <c r="AO13" s="1616">
        <v>0</v>
      </c>
      <c r="AP13" s="1616">
        <v>0</v>
      </c>
      <c r="AQ13" s="1616">
        <v>0</v>
      </c>
      <c r="AR13" s="1617">
        <v>0</v>
      </c>
      <c r="AS13" s="1618">
        <v>0</v>
      </c>
      <c r="AT13" s="1619">
        <v>0</v>
      </c>
      <c r="AU13" s="1620">
        <v>0</v>
      </c>
      <c r="AV13" s="1619">
        <v>0</v>
      </c>
      <c r="AW13" s="1616">
        <v>0</v>
      </c>
      <c r="AX13" s="1616">
        <v>0</v>
      </c>
      <c r="AY13" s="1620">
        <v>0</v>
      </c>
      <c r="AZ13" s="1035"/>
      <c r="BA13" s="1035"/>
      <c r="BB13" s="1616">
        <v>0</v>
      </c>
      <c r="BC13" s="1616">
        <v>0</v>
      </c>
      <c r="BD13" s="1616">
        <v>0</v>
      </c>
      <c r="BE13" s="1617">
        <v>0</v>
      </c>
      <c r="BF13" s="1618">
        <v>0</v>
      </c>
      <c r="BG13" s="1619">
        <v>0</v>
      </c>
      <c r="BH13" s="1620">
        <v>0</v>
      </c>
      <c r="BI13" s="1619">
        <v>0</v>
      </c>
      <c r="BJ13" s="1616">
        <v>0</v>
      </c>
      <c r="BK13" s="1616">
        <v>0</v>
      </c>
      <c r="BL13" s="1620">
        <v>0</v>
      </c>
      <c r="BM13" s="1035"/>
      <c r="BN13" s="1616">
        <v>0</v>
      </c>
      <c r="BO13" s="1616">
        <v>0</v>
      </c>
      <c r="BP13" s="1616">
        <v>0</v>
      </c>
      <c r="BQ13" s="1617">
        <v>0</v>
      </c>
      <c r="BR13" s="1618">
        <v>0</v>
      </c>
      <c r="BS13" s="1619">
        <v>0</v>
      </c>
      <c r="BT13" s="1620">
        <v>0</v>
      </c>
      <c r="BU13" s="1619">
        <v>0</v>
      </c>
      <c r="BV13" s="1616">
        <v>0</v>
      </c>
      <c r="BW13" s="1616">
        <v>0</v>
      </c>
      <c r="BX13" s="1620">
        <v>0</v>
      </c>
      <c r="BY13" s="1035"/>
      <c r="BZ13" s="1616">
        <v>0</v>
      </c>
      <c r="CA13" s="1616">
        <v>0</v>
      </c>
      <c r="CB13" s="1617">
        <v>0</v>
      </c>
      <c r="CC13" s="1618">
        <v>0</v>
      </c>
      <c r="CD13" s="1616">
        <v>0</v>
      </c>
      <c r="CE13" s="1616">
        <v>0</v>
      </c>
      <c r="CF13" s="1616">
        <v>0</v>
      </c>
      <c r="CG13" s="1616">
        <v>0</v>
      </c>
      <c r="CH13" s="1616">
        <v>0</v>
      </c>
      <c r="CI13" s="1616">
        <v>0</v>
      </c>
      <c r="CJ13" s="1616">
        <v>0</v>
      </c>
      <c r="CK13" s="1035"/>
      <c r="CL13" s="1616">
        <v>0</v>
      </c>
      <c r="CM13" s="1616">
        <v>0</v>
      </c>
      <c r="CN13" s="1617">
        <v>0</v>
      </c>
      <c r="CO13" s="1618">
        <v>0</v>
      </c>
      <c r="CP13" s="1616">
        <v>0</v>
      </c>
      <c r="CQ13" s="1616">
        <v>0</v>
      </c>
      <c r="CR13" s="1616">
        <v>0</v>
      </c>
      <c r="CS13" s="1616">
        <v>0</v>
      </c>
      <c r="CT13" s="1616">
        <v>0</v>
      </c>
      <c r="CU13" s="1616">
        <v>0</v>
      </c>
      <c r="CV13" s="1616">
        <v>0</v>
      </c>
      <c r="CW13" s="1035"/>
      <c r="CX13" s="1616">
        <v>0</v>
      </c>
      <c r="CY13" s="1616">
        <v>0</v>
      </c>
      <c r="CZ13" s="1617">
        <v>0</v>
      </c>
      <c r="DA13" s="1618">
        <v>0</v>
      </c>
      <c r="DB13" s="1616">
        <v>0</v>
      </c>
      <c r="DC13" s="1616">
        <v>0</v>
      </c>
      <c r="DD13" s="1616">
        <v>0</v>
      </c>
      <c r="DE13" s="1616">
        <v>0</v>
      </c>
      <c r="DF13" s="1616">
        <v>0</v>
      </c>
      <c r="DG13" s="1616">
        <v>0</v>
      </c>
      <c r="DH13" s="1616">
        <v>0</v>
      </c>
      <c r="DI13" s="1035"/>
      <c r="DJ13" s="1616">
        <v>0</v>
      </c>
      <c r="DK13" s="1616">
        <v>0</v>
      </c>
      <c r="DL13" s="1617">
        <v>0</v>
      </c>
      <c r="DM13" s="1618">
        <v>0</v>
      </c>
      <c r="DN13" s="1616">
        <v>0</v>
      </c>
      <c r="DO13" s="1616">
        <v>0</v>
      </c>
      <c r="DP13" s="1616">
        <v>0</v>
      </c>
      <c r="DQ13" s="1616">
        <v>0</v>
      </c>
      <c r="DR13" s="1616">
        <v>0</v>
      </c>
      <c r="DS13" s="1616">
        <v>0</v>
      </c>
      <c r="DT13" s="1616">
        <v>0</v>
      </c>
      <c r="DU13" s="1035"/>
      <c r="DV13" s="1616">
        <v>0</v>
      </c>
      <c r="DW13" s="1616">
        <v>0</v>
      </c>
      <c r="DX13" s="1617">
        <v>0</v>
      </c>
      <c r="DY13" s="1618">
        <v>0</v>
      </c>
      <c r="DZ13" s="1619">
        <v>0</v>
      </c>
      <c r="EA13" s="1620">
        <v>0</v>
      </c>
      <c r="EB13" s="1619">
        <v>0</v>
      </c>
      <c r="EC13" s="1616">
        <v>0</v>
      </c>
      <c r="ED13" s="1616">
        <v>0</v>
      </c>
      <c r="EE13" s="1620">
        <v>0</v>
      </c>
      <c r="EF13" s="1616">
        <v>0</v>
      </c>
      <c r="EG13" s="1035"/>
      <c r="EH13" s="1616">
        <v>0</v>
      </c>
      <c r="EI13" s="1616">
        <v>0</v>
      </c>
      <c r="EJ13" s="1617">
        <v>0</v>
      </c>
      <c r="EK13" s="1618">
        <v>0</v>
      </c>
      <c r="EL13" s="1619">
        <v>0</v>
      </c>
      <c r="EM13" s="1620">
        <v>0</v>
      </c>
      <c r="EN13" s="1619">
        <v>0</v>
      </c>
      <c r="EO13" s="1616">
        <v>0</v>
      </c>
      <c r="EP13" s="1616">
        <v>0</v>
      </c>
      <c r="EQ13" s="1620">
        <v>0</v>
      </c>
      <c r="ER13" s="1616">
        <v>0</v>
      </c>
      <c r="ES13" s="1035"/>
      <c r="ET13" s="1616">
        <v>0</v>
      </c>
      <c r="EU13" s="1616">
        <v>0</v>
      </c>
      <c r="EV13" s="1617">
        <v>0</v>
      </c>
      <c r="EW13" s="1618">
        <v>0</v>
      </c>
      <c r="EX13" s="1619">
        <v>0</v>
      </c>
      <c r="EY13" s="1620">
        <v>0</v>
      </c>
      <c r="EZ13" s="1619">
        <v>0</v>
      </c>
      <c r="FA13" s="1616">
        <v>0</v>
      </c>
      <c r="FB13" s="1616">
        <v>0</v>
      </c>
      <c r="FC13" s="1620">
        <v>0</v>
      </c>
      <c r="FD13" s="1616">
        <v>0</v>
      </c>
      <c r="FE13" s="1035"/>
      <c r="FF13" s="1616">
        <v>0</v>
      </c>
      <c r="FG13" s="1616">
        <v>0</v>
      </c>
      <c r="FH13" s="1617">
        <v>0</v>
      </c>
      <c r="FI13" s="1618">
        <v>0</v>
      </c>
      <c r="FJ13" s="1619">
        <v>0</v>
      </c>
      <c r="FK13" s="1620">
        <v>0</v>
      </c>
      <c r="FL13" s="1619">
        <v>0</v>
      </c>
      <c r="FM13" s="1616">
        <v>0</v>
      </c>
      <c r="FN13" s="1616">
        <v>0</v>
      </c>
      <c r="FO13" s="1620">
        <v>0</v>
      </c>
      <c r="FP13" s="1616">
        <v>0</v>
      </c>
      <c r="FQ13" s="1035"/>
      <c r="FR13" s="1616">
        <v>0</v>
      </c>
      <c r="FS13" s="1616">
        <v>0</v>
      </c>
      <c r="FT13" s="1616">
        <v>0</v>
      </c>
      <c r="FU13" s="1617">
        <v>0</v>
      </c>
      <c r="FV13" s="1618">
        <v>0</v>
      </c>
      <c r="FW13" s="1619">
        <v>0</v>
      </c>
      <c r="FX13" s="1620">
        <v>0</v>
      </c>
      <c r="FY13" s="1619">
        <v>0</v>
      </c>
      <c r="FZ13" s="1616">
        <v>0</v>
      </c>
      <c r="GA13" s="1616">
        <v>0</v>
      </c>
      <c r="GB13" s="1620">
        <v>0</v>
      </c>
      <c r="GC13" s="1035"/>
      <c r="GD13" s="1621">
        <v>0</v>
      </c>
      <c r="GE13" s="1621">
        <v>0</v>
      </c>
      <c r="GF13" s="1621">
        <v>0</v>
      </c>
      <c r="GG13" s="1618">
        <v>0</v>
      </c>
      <c r="GH13" s="1618">
        <v>0</v>
      </c>
      <c r="GI13" s="1621">
        <v>0</v>
      </c>
      <c r="GJ13" s="1621">
        <v>0</v>
      </c>
      <c r="GK13" s="1621">
        <v>0</v>
      </c>
      <c r="GL13" s="1621">
        <v>0</v>
      </c>
      <c r="GM13" s="1621">
        <v>0</v>
      </c>
      <c r="GN13" s="1621">
        <v>0</v>
      </c>
      <c r="GO13" s="1035"/>
      <c r="GP13" s="1621">
        <v>0</v>
      </c>
      <c r="GQ13" s="1621">
        <v>0</v>
      </c>
      <c r="GR13" s="1621">
        <v>0</v>
      </c>
      <c r="GS13" s="1618">
        <v>0</v>
      </c>
      <c r="GT13" s="1618">
        <v>0</v>
      </c>
      <c r="GU13" s="1621">
        <v>0</v>
      </c>
      <c r="GV13" s="1621">
        <v>0</v>
      </c>
      <c r="GW13" s="1621">
        <v>0</v>
      </c>
      <c r="GX13" s="1621">
        <v>0</v>
      </c>
      <c r="GY13" s="1621">
        <v>0</v>
      </c>
      <c r="GZ13" s="1621">
        <v>0</v>
      </c>
      <c r="HA13" s="1035"/>
      <c r="HB13" s="1621">
        <v>0</v>
      </c>
      <c r="HC13" s="1621">
        <v>0</v>
      </c>
      <c r="HD13" s="1621">
        <v>0</v>
      </c>
      <c r="HE13" s="1618">
        <v>0</v>
      </c>
      <c r="HF13" s="1618">
        <v>0</v>
      </c>
      <c r="HG13" s="1621">
        <v>0</v>
      </c>
      <c r="HH13" s="1621">
        <v>0</v>
      </c>
      <c r="HI13" s="1621">
        <v>0</v>
      </c>
      <c r="HJ13" s="1621">
        <v>0</v>
      </c>
      <c r="HK13" s="1621">
        <v>0</v>
      </c>
      <c r="HL13" s="1621">
        <v>0</v>
      </c>
      <c r="HM13" s="1035"/>
      <c r="HN13" s="1621">
        <v>0</v>
      </c>
      <c r="HO13" s="1621">
        <v>0</v>
      </c>
      <c r="HP13" s="1621">
        <v>0</v>
      </c>
      <c r="HQ13" s="1618">
        <v>0</v>
      </c>
      <c r="HR13" s="1618">
        <v>0</v>
      </c>
      <c r="HS13" s="1621">
        <v>0</v>
      </c>
      <c r="HT13" s="1621">
        <v>0</v>
      </c>
      <c r="HU13" s="1621">
        <v>0</v>
      </c>
      <c r="HV13" s="1621">
        <v>0</v>
      </c>
      <c r="HW13" s="1621">
        <v>0</v>
      </c>
      <c r="HX13" s="1621">
        <v>0</v>
      </c>
      <c r="HY13" s="1035"/>
      <c r="HZ13" s="1621">
        <v>0</v>
      </c>
      <c r="IA13" s="1621">
        <v>0</v>
      </c>
      <c r="IB13" s="1621">
        <v>0</v>
      </c>
      <c r="IC13" s="1618">
        <v>0</v>
      </c>
      <c r="ID13" s="1618">
        <v>0</v>
      </c>
      <c r="IE13" s="1621">
        <v>0</v>
      </c>
      <c r="IF13" s="1621">
        <v>0</v>
      </c>
      <c r="IG13" s="1621">
        <v>0</v>
      </c>
      <c r="IH13" s="1621">
        <v>0</v>
      </c>
      <c r="II13" s="1621">
        <v>0</v>
      </c>
      <c r="IJ13" s="1621">
        <v>0</v>
      </c>
      <c r="IK13" s="1035"/>
      <c r="IL13" s="1621">
        <v>0</v>
      </c>
      <c r="IM13" s="1621">
        <v>0</v>
      </c>
      <c r="IN13" s="1621">
        <v>0</v>
      </c>
      <c r="IO13" s="1618">
        <v>0</v>
      </c>
      <c r="IP13" s="1618">
        <v>0</v>
      </c>
      <c r="IQ13" s="1621">
        <v>0</v>
      </c>
      <c r="IR13" s="1621">
        <v>0</v>
      </c>
      <c r="IS13" s="1621">
        <v>0</v>
      </c>
      <c r="IT13" s="1621">
        <v>0</v>
      </c>
      <c r="IU13" s="1621">
        <v>0</v>
      </c>
      <c r="IV13" s="1621">
        <v>0</v>
      </c>
      <c r="IW13" s="1035"/>
      <c r="IX13" s="1621" t="s">
        <v>1879</v>
      </c>
      <c r="IY13" s="1621" t="s">
        <v>1879</v>
      </c>
      <c r="IZ13" s="1621" t="s">
        <v>1879</v>
      </c>
      <c r="JA13" s="1618" t="s">
        <v>1879</v>
      </c>
      <c r="JB13" s="1618" t="s">
        <v>1879</v>
      </c>
      <c r="JC13" s="1621" t="s">
        <v>1879</v>
      </c>
      <c r="JD13" s="1621" t="s">
        <v>1879</v>
      </c>
      <c r="JE13" s="1621" t="s">
        <v>1879</v>
      </c>
      <c r="JF13" s="1621" t="s">
        <v>1879</v>
      </c>
      <c r="JG13" s="1621" t="s">
        <v>1879</v>
      </c>
      <c r="JH13" s="1621" t="s">
        <v>1879</v>
      </c>
      <c r="JI13" s="1035"/>
      <c r="JJ13" s="1621">
        <v>0</v>
      </c>
      <c r="JK13" s="1621">
        <v>0</v>
      </c>
      <c r="JL13" s="1621">
        <v>0</v>
      </c>
      <c r="JM13" s="1618">
        <v>0</v>
      </c>
      <c r="JN13" s="1618">
        <v>0</v>
      </c>
      <c r="JO13" s="1621">
        <v>0</v>
      </c>
      <c r="JP13" s="1621">
        <v>0</v>
      </c>
      <c r="JQ13" s="1621">
        <v>0</v>
      </c>
      <c r="JR13" s="1621">
        <v>0</v>
      </c>
      <c r="JS13" s="1621">
        <v>0</v>
      </c>
      <c r="JT13" s="1621">
        <v>0</v>
      </c>
    </row>
    <row r="14" spans="1:280" ht="13.8">
      <c r="A14" s="1588">
        <v>10</v>
      </c>
      <c r="B14" s="1319" t="s">
        <v>1904</v>
      </c>
      <c r="C14" s="1136">
        <v>0</v>
      </c>
      <c r="D14" s="1136">
        <v>0</v>
      </c>
      <c r="E14" s="1136">
        <v>0</v>
      </c>
      <c r="F14" s="1673">
        <v>0</v>
      </c>
      <c r="G14" s="1713">
        <v>0</v>
      </c>
      <c r="H14" s="1610">
        <v>0</v>
      </c>
      <c r="I14" s="1611">
        <v>0</v>
      </c>
      <c r="J14" s="1610">
        <v>0</v>
      </c>
      <c r="K14" s="1136">
        <v>0</v>
      </c>
      <c r="L14" s="1136">
        <v>0</v>
      </c>
      <c r="M14" s="1611">
        <v>0</v>
      </c>
      <c r="N14" s="1035"/>
      <c r="O14" s="1035"/>
      <c r="P14" s="1136">
        <v>0</v>
      </c>
      <c r="Q14" s="1136">
        <v>0</v>
      </c>
      <c r="R14" s="1136">
        <v>0</v>
      </c>
      <c r="S14" s="1673">
        <v>0</v>
      </c>
      <c r="T14" s="1713">
        <v>0</v>
      </c>
      <c r="U14" s="1610">
        <v>0</v>
      </c>
      <c r="V14" s="1611">
        <v>0</v>
      </c>
      <c r="W14" s="1610">
        <v>0</v>
      </c>
      <c r="X14" s="1136">
        <v>0</v>
      </c>
      <c r="Y14" s="1136">
        <v>0</v>
      </c>
      <c r="Z14" s="1611">
        <v>0</v>
      </c>
      <c r="AA14" s="1035"/>
      <c r="AB14" s="1035"/>
      <c r="AC14" s="1136">
        <v>0</v>
      </c>
      <c r="AD14" s="1136">
        <v>0</v>
      </c>
      <c r="AE14" s="1136">
        <v>0</v>
      </c>
      <c r="AF14" s="1673">
        <v>0</v>
      </c>
      <c r="AG14" s="1713">
        <v>0</v>
      </c>
      <c r="AH14" s="1610">
        <v>0</v>
      </c>
      <c r="AI14" s="1611">
        <v>0</v>
      </c>
      <c r="AJ14" s="1610">
        <v>0</v>
      </c>
      <c r="AK14" s="1136">
        <v>0</v>
      </c>
      <c r="AL14" s="1136">
        <v>0</v>
      </c>
      <c r="AM14" s="1611">
        <v>0</v>
      </c>
      <c r="AN14" s="1035"/>
      <c r="AO14" s="1136">
        <v>0</v>
      </c>
      <c r="AP14" s="1136">
        <v>0</v>
      </c>
      <c r="AQ14" s="1136">
        <v>0</v>
      </c>
      <c r="AR14" s="1673">
        <v>0</v>
      </c>
      <c r="AS14" s="1713">
        <v>0</v>
      </c>
      <c r="AT14" s="1610">
        <v>0</v>
      </c>
      <c r="AU14" s="1611">
        <v>0</v>
      </c>
      <c r="AV14" s="1610">
        <v>0</v>
      </c>
      <c r="AW14" s="1136">
        <v>0</v>
      </c>
      <c r="AX14" s="1136">
        <v>0</v>
      </c>
      <c r="AY14" s="1611">
        <v>0</v>
      </c>
      <c r="AZ14" s="1035"/>
      <c r="BA14" s="1035"/>
      <c r="BB14" s="1136">
        <v>0</v>
      </c>
      <c r="BC14" s="1136">
        <v>0</v>
      </c>
      <c r="BD14" s="1136">
        <v>0</v>
      </c>
      <c r="BE14" s="1673">
        <v>0</v>
      </c>
      <c r="BF14" s="1713">
        <v>0</v>
      </c>
      <c r="BG14" s="1610">
        <v>0</v>
      </c>
      <c r="BH14" s="1611">
        <v>0</v>
      </c>
      <c r="BI14" s="1610">
        <v>0</v>
      </c>
      <c r="BJ14" s="1136">
        <v>0</v>
      </c>
      <c r="BK14" s="1136">
        <v>0</v>
      </c>
      <c r="BL14" s="1611">
        <v>0</v>
      </c>
      <c r="BM14" s="1035"/>
      <c r="BN14" s="1136">
        <v>0</v>
      </c>
      <c r="BO14" s="1136">
        <v>0</v>
      </c>
      <c r="BP14" s="1136">
        <v>0</v>
      </c>
      <c r="BQ14" s="1673">
        <v>0</v>
      </c>
      <c r="BR14" s="1713">
        <v>0</v>
      </c>
      <c r="BS14" s="1610">
        <v>0</v>
      </c>
      <c r="BT14" s="1611">
        <v>0</v>
      </c>
      <c r="BU14" s="1610">
        <v>0</v>
      </c>
      <c r="BV14" s="1136">
        <v>0</v>
      </c>
      <c r="BW14" s="1136">
        <v>0</v>
      </c>
      <c r="BX14" s="1611">
        <v>0</v>
      </c>
      <c r="BY14" s="1035"/>
      <c r="BZ14" s="1607">
        <v>0</v>
      </c>
      <c r="CA14" s="1607">
        <v>0</v>
      </c>
      <c r="CB14" s="1608">
        <v>0</v>
      </c>
      <c r="CC14" s="1609">
        <v>0</v>
      </c>
      <c r="CD14" s="1607">
        <v>0</v>
      </c>
      <c r="CE14" s="1607">
        <v>0</v>
      </c>
      <c r="CF14" s="1607">
        <v>0</v>
      </c>
      <c r="CG14" s="1607">
        <v>0</v>
      </c>
      <c r="CH14" s="1607">
        <v>0</v>
      </c>
      <c r="CI14" s="1607">
        <v>0</v>
      </c>
      <c r="CJ14" s="1607">
        <v>0</v>
      </c>
      <c r="CK14" s="1035"/>
      <c r="CL14" s="1607">
        <v>0</v>
      </c>
      <c r="CM14" s="1607">
        <v>0</v>
      </c>
      <c r="CN14" s="1608">
        <v>0</v>
      </c>
      <c r="CO14" s="1609">
        <v>0</v>
      </c>
      <c r="CP14" s="1607">
        <v>0</v>
      </c>
      <c r="CQ14" s="1607">
        <v>0</v>
      </c>
      <c r="CR14" s="1607">
        <v>0</v>
      </c>
      <c r="CS14" s="1607">
        <v>0</v>
      </c>
      <c r="CT14" s="1607">
        <v>0</v>
      </c>
      <c r="CU14" s="1607">
        <v>0</v>
      </c>
      <c r="CV14" s="1607">
        <v>0</v>
      </c>
      <c r="CW14" s="1035"/>
      <c r="CX14" s="1607">
        <v>0</v>
      </c>
      <c r="CY14" s="1607">
        <v>0</v>
      </c>
      <c r="CZ14" s="1608">
        <v>0</v>
      </c>
      <c r="DA14" s="1609">
        <v>0</v>
      </c>
      <c r="DB14" s="1607">
        <v>0</v>
      </c>
      <c r="DC14" s="1607">
        <v>0</v>
      </c>
      <c r="DD14" s="1607">
        <v>0</v>
      </c>
      <c r="DE14" s="1607">
        <v>0</v>
      </c>
      <c r="DF14" s="1607">
        <v>0</v>
      </c>
      <c r="DG14" s="1607">
        <v>0</v>
      </c>
      <c r="DH14" s="1607">
        <v>0</v>
      </c>
      <c r="DI14" s="1035"/>
      <c r="DJ14" s="1607">
        <v>0</v>
      </c>
      <c r="DK14" s="1607">
        <v>0</v>
      </c>
      <c r="DL14" s="1608">
        <v>0</v>
      </c>
      <c r="DM14" s="1609">
        <v>0</v>
      </c>
      <c r="DN14" s="1607">
        <v>0</v>
      </c>
      <c r="DO14" s="1607">
        <v>0</v>
      </c>
      <c r="DP14" s="1607">
        <v>0</v>
      </c>
      <c r="DQ14" s="1607">
        <v>0</v>
      </c>
      <c r="DR14" s="1607">
        <v>0</v>
      </c>
      <c r="DS14" s="1607">
        <v>0</v>
      </c>
      <c r="DT14" s="1607">
        <v>0</v>
      </c>
      <c r="DU14" s="1035"/>
      <c r="DV14" s="1607">
        <v>0</v>
      </c>
      <c r="DW14" s="1607">
        <v>0</v>
      </c>
      <c r="DX14" s="1608">
        <v>0</v>
      </c>
      <c r="DY14" s="1609">
        <v>0</v>
      </c>
      <c r="DZ14" s="1610">
        <v>0</v>
      </c>
      <c r="EA14" s="1611">
        <v>0</v>
      </c>
      <c r="EB14" s="1610">
        <v>0</v>
      </c>
      <c r="EC14" s="1607">
        <v>0</v>
      </c>
      <c r="ED14" s="1607">
        <v>0</v>
      </c>
      <c r="EE14" s="1611">
        <v>0</v>
      </c>
      <c r="EF14" s="1607">
        <v>0</v>
      </c>
      <c r="EG14" s="1035"/>
      <c r="EH14" s="1607">
        <v>0</v>
      </c>
      <c r="EI14" s="1607">
        <v>0</v>
      </c>
      <c r="EJ14" s="1608">
        <v>0</v>
      </c>
      <c r="EK14" s="1609">
        <v>0</v>
      </c>
      <c r="EL14" s="1610">
        <v>0</v>
      </c>
      <c r="EM14" s="1611">
        <v>0</v>
      </c>
      <c r="EN14" s="1610">
        <v>0</v>
      </c>
      <c r="EO14" s="1607">
        <v>0</v>
      </c>
      <c r="EP14" s="1607">
        <v>0</v>
      </c>
      <c r="EQ14" s="1611">
        <v>0</v>
      </c>
      <c r="ER14" s="1607">
        <v>0</v>
      </c>
      <c r="ES14" s="1035"/>
      <c r="ET14" s="1607">
        <v>0</v>
      </c>
      <c r="EU14" s="1607">
        <v>0</v>
      </c>
      <c r="EV14" s="1608">
        <v>0</v>
      </c>
      <c r="EW14" s="1609">
        <v>0</v>
      </c>
      <c r="EX14" s="1610">
        <v>0</v>
      </c>
      <c r="EY14" s="1611">
        <v>0</v>
      </c>
      <c r="EZ14" s="1610">
        <v>0</v>
      </c>
      <c r="FA14" s="1607">
        <v>0</v>
      </c>
      <c r="FB14" s="1607">
        <v>0</v>
      </c>
      <c r="FC14" s="1611">
        <v>0</v>
      </c>
      <c r="FD14" s="1607">
        <v>0</v>
      </c>
      <c r="FE14" s="1035"/>
      <c r="FF14" s="1607">
        <v>0</v>
      </c>
      <c r="FG14" s="1607">
        <v>0</v>
      </c>
      <c r="FH14" s="1608">
        <v>0</v>
      </c>
      <c r="FI14" s="1609">
        <v>0</v>
      </c>
      <c r="FJ14" s="1610">
        <v>0</v>
      </c>
      <c r="FK14" s="1611">
        <v>0</v>
      </c>
      <c r="FL14" s="1610">
        <v>0</v>
      </c>
      <c r="FM14" s="1607">
        <v>0</v>
      </c>
      <c r="FN14" s="1607">
        <v>0</v>
      </c>
      <c r="FO14" s="1611">
        <v>0</v>
      </c>
      <c r="FP14" s="1607">
        <v>0</v>
      </c>
      <c r="FQ14" s="1035"/>
      <c r="FR14" s="1607">
        <v>0</v>
      </c>
      <c r="FS14" s="1607">
        <v>0</v>
      </c>
      <c r="FT14" s="1607">
        <v>0</v>
      </c>
      <c r="FU14" s="1608">
        <v>0</v>
      </c>
      <c r="FV14" s="1609">
        <v>0</v>
      </c>
      <c r="FW14" s="1610">
        <v>0</v>
      </c>
      <c r="FX14" s="1611">
        <v>0</v>
      </c>
      <c r="FY14" s="1610">
        <v>0</v>
      </c>
      <c r="FZ14" s="1607">
        <v>0</v>
      </c>
      <c r="GA14" s="1607">
        <v>0</v>
      </c>
      <c r="GB14" s="1611">
        <v>0</v>
      </c>
      <c r="GC14" s="1035"/>
      <c r="GD14" s="1612">
        <v>0</v>
      </c>
      <c r="GE14" s="1612">
        <v>0</v>
      </c>
      <c r="GF14" s="1612">
        <v>0</v>
      </c>
      <c r="GG14" s="1609">
        <v>0</v>
      </c>
      <c r="GH14" s="1609">
        <v>0</v>
      </c>
      <c r="GI14" s="1612">
        <v>0</v>
      </c>
      <c r="GJ14" s="1612">
        <v>0</v>
      </c>
      <c r="GK14" s="1612">
        <v>0</v>
      </c>
      <c r="GL14" s="1612">
        <v>0</v>
      </c>
      <c r="GM14" s="1613">
        <v>0</v>
      </c>
      <c r="GN14" s="1613">
        <v>0</v>
      </c>
      <c r="GO14" s="1035"/>
      <c r="GP14" s="1612">
        <v>0</v>
      </c>
      <c r="GQ14" s="1612">
        <v>0</v>
      </c>
      <c r="GR14" s="1612">
        <v>0</v>
      </c>
      <c r="GS14" s="1609">
        <v>0</v>
      </c>
      <c r="GT14" s="1609">
        <v>0</v>
      </c>
      <c r="GU14" s="1612">
        <v>0</v>
      </c>
      <c r="GV14" s="1612">
        <v>0</v>
      </c>
      <c r="GW14" s="1612">
        <v>0</v>
      </c>
      <c r="GX14" s="1612">
        <v>0</v>
      </c>
      <c r="GY14" s="1613">
        <v>0</v>
      </c>
      <c r="GZ14" s="1613">
        <v>0</v>
      </c>
      <c r="HA14" s="1035"/>
      <c r="HB14" s="1612">
        <v>0</v>
      </c>
      <c r="HC14" s="1612">
        <v>0</v>
      </c>
      <c r="HD14" s="1612">
        <v>0</v>
      </c>
      <c r="HE14" s="1609">
        <v>0</v>
      </c>
      <c r="HF14" s="1609">
        <v>0</v>
      </c>
      <c r="HG14" s="1612">
        <v>0</v>
      </c>
      <c r="HH14" s="1612">
        <v>0</v>
      </c>
      <c r="HI14" s="1612">
        <v>0</v>
      </c>
      <c r="HJ14" s="1612">
        <v>0</v>
      </c>
      <c r="HK14" s="1613">
        <v>0</v>
      </c>
      <c r="HL14" s="1613">
        <v>0</v>
      </c>
      <c r="HM14" s="1035"/>
      <c r="HN14" s="1612">
        <v>0</v>
      </c>
      <c r="HO14" s="1612">
        <v>0</v>
      </c>
      <c r="HP14" s="1612">
        <v>0</v>
      </c>
      <c r="HQ14" s="1609">
        <v>0</v>
      </c>
      <c r="HR14" s="1609">
        <v>0</v>
      </c>
      <c r="HS14" s="1612">
        <v>0</v>
      </c>
      <c r="HT14" s="1612">
        <v>0</v>
      </c>
      <c r="HU14" s="1612">
        <v>0</v>
      </c>
      <c r="HV14" s="1612">
        <v>0</v>
      </c>
      <c r="HW14" s="1613">
        <v>0</v>
      </c>
      <c r="HX14" s="1613">
        <v>0</v>
      </c>
      <c r="HY14" s="1035"/>
      <c r="HZ14" s="1612">
        <v>0</v>
      </c>
      <c r="IA14" s="1612">
        <v>0</v>
      </c>
      <c r="IB14" s="1612">
        <v>0</v>
      </c>
      <c r="IC14" s="1609">
        <v>0</v>
      </c>
      <c r="ID14" s="1609">
        <v>0</v>
      </c>
      <c r="IE14" s="1612">
        <v>0</v>
      </c>
      <c r="IF14" s="1612">
        <v>0</v>
      </c>
      <c r="IG14" s="1612">
        <v>0</v>
      </c>
      <c r="IH14" s="1612">
        <v>0</v>
      </c>
      <c r="II14" s="1613">
        <v>0</v>
      </c>
      <c r="IJ14" s="1613">
        <v>0</v>
      </c>
      <c r="IK14" s="1035"/>
      <c r="IL14" s="1612">
        <v>0</v>
      </c>
      <c r="IM14" s="1612">
        <v>0</v>
      </c>
      <c r="IN14" s="1612">
        <v>0</v>
      </c>
      <c r="IO14" s="1609">
        <v>0</v>
      </c>
      <c r="IP14" s="1609">
        <v>0</v>
      </c>
      <c r="IQ14" s="1612">
        <v>0</v>
      </c>
      <c r="IR14" s="1612">
        <v>0</v>
      </c>
      <c r="IS14" s="1612">
        <v>0</v>
      </c>
      <c r="IT14" s="1612">
        <v>0</v>
      </c>
      <c r="IU14" s="1613">
        <v>0</v>
      </c>
      <c r="IV14" s="1613">
        <v>0</v>
      </c>
      <c r="IW14" s="1035"/>
      <c r="IX14" s="1612" t="s">
        <v>1879</v>
      </c>
      <c r="IY14" s="1612" t="s">
        <v>1879</v>
      </c>
      <c r="IZ14" s="1612" t="s">
        <v>1879</v>
      </c>
      <c r="JA14" s="1609" t="s">
        <v>1879</v>
      </c>
      <c r="JB14" s="1609" t="s">
        <v>1879</v>
      </c>
      <c r="JC14" s="1612" t="s">
        <v>1879</v>
      </c>
      <c r="JD14" s="1612" t="s">
        <v>1879</v>
      </c>
      <c r="JE14" s="1612" t="s">
        <v>1879</v>
      </c>
      <c r="JF14" s="1612" t="s">
        <v>1879</v>
      </c>
      <c r="JG14" s="1613" t="s">
        <v>1879</v>
      </c>
      <c r="JH14" s="1613" t="s">
        <v>1879</v>
      </c>
      <c r="JI14" s="1035"/>
      <c r="JJ14" s="1612">
        <v>0</v>
      </c>
      <c r="JK14" s="1612">
        <v>0</v>
      </c>
      <c r="JL14" s="1612">
        <v>0</v>
      </c>
      <c r="JM14" s="1609">
        <v>0</v>
      </c>
      <c r="JN14" s="1609">
        <v>0</v>
      </c>
      <c r="JO14" s="1612">
        <v>0</v>
      </c>
      <c r="JP14" s="1612">
        <v>0</v>
      </c>
      <c r="JQ14" s="1612">
        <v>0</v>
      </c>
      <c r="JR14" s="1612">
        <v>0</v>
      </c>
      <c r="JS14" s="1613">
        <v>0</v>
      </c>
      <c r="JT14" s="1613">
        <v>0</v>
      </c>
    </row>
    <row r="15" spans="1:280" ht="13.8">
      <c r="A15" s="1588">
        <v>11</v>
      </c>
      <c r="B15" s="1614" t="s">
        <v>1905</v>
      </c>
      <c r="C15" s="1136">
        <v>0</v>
      </c>
      <c r="D15" s="1136">
        <v>0</v>
      </c>
      <c r="E15" s="1136">
        <v>0</v>
      </c>
      <c r="F15" s="1673">
        <v>0</v>
      </c>
      <c r="G15" s="1713">
        <v>0</v>
      </c>
      <c r="H15" s="1610">
        <v>0</v>
      </c>
      <c r="I15" s="1611">
        <v>0</v>
      </c>
      <c r="J15" s="1610">
        <v>0</v>
      </c>
      <c r="K15" s="1136">
        <v>0</v>
      </c>
      <c r="L15" s="1136">
        <v>0</v>
      </c>
      <c r="M15" s="1611">
        <v>0</v>
      </c>
      <c r="N15" s="1035"/>
      <c r="O15" s="1035"/>
      <c r="P15" s="1136">
        <v>0</v>
      </c>
      <c r="Q15" s="1136">
        <v>0</v>
      </c>
      <c r="R15" s="1136">
        <v>0</v>
      </c>
      <c r="S15" s="1673">
        <v>0</v>
      </c>
      <c r="T15" s="1713">
        <v>0</v>
      </c>
      <c r="U15" s="1610">
        <v>0</v>
      </c>
      <c r="V15" s="1611">
        <v>0</v>
      </c>
      <c r="W15" s="1610">
        <v>0</v>
      </c>
      <c r="X15" s="1136">
        <v>0</v>
      </c>
      <c r="Y15" s="1136">
        <v>0</v>
      </c>
      <c r="Z15" s="1611">
        <v>0</v>
      </c>
      <c r="AA15" s="1035"/>
      <c r="AB15" s="1035"/>
      <c r="AC15" s="1136">
        <v>0</v>
      </c>
      <c r="AD15" s="1136">
        <v>0</v>
      </c>
      <c r="AE15" s="1136">
        <v>0</v>
      </c>
      <c r="AF15" s="1673">
        <v>0</v>
      </c>
      <c r="AG15" s="1713">
        <v>0</v>
      </c>
      <c r="AH15" s="1610">
        <v>0</v>
      </c>
      <c r="AI15" s="1611">
        <v>0</v>
      </c>
      <c r="AJ15" s="1610">
        <v>0</v>
      </c>
      <c r="AK15" s="1136">
        <v>0</v>
      </c>
      <c r="AL15" s="1136">
        <v>0</v>
      </c>
      <c r="AM15" s="1611">
        <v>0</v>
      </c>
      <c r="AN15" s="1035"/>
      <c r="AO15" s="1136">
        <v>0</v>
      </c>
      <c r="AP15" s="1136">
        <v>0</v>
      </c>
      <c r="AQ15" s="1136">
        <v>0</v>
      </c>
      <c r="AR15" s="1673">
        <v>0</v>
      </c>
      <c r="AS15" s="1713">
        <v>0</v>
      </c>
      <c r="AT15" s="1610">
        <v>0</v>
      </c>
      <c r="AU15" s="1611">
        <v>0</v>
      </c>
      <c r="AV15" s="1610">
        <v>0</v>
      </c>
      <c r="AW15" s="1136">
        <v>0</v>
      </c>
      <c r="AX15" s="1136">
        <v>0</v>
      </c>
      <c r="AY15" s="1611">
        <v>0</v>
      </c>
      <c r="AZ15" s="1035"/>
      <c r="BA15" s="1035"/>
      <c r="BB15" s="1136">
        <v>0</v>
      </c>
      <c r="BC15" s="1136">
        <v>0</v>
      </c>
      <c r="BD15" s="1136">
        <v>0</v>
      </c>
      <c r="BE15" s="1673">
        <v>0</v>
      </c>
      <c r="BF15" s="1713">
        <v>0</v>
      </c>
      <c r="BG15" s="1610">
        <v>0</v>
      </c>
      <c r="BH15" s="1611">
        <v>0</v>
      </c>
      <c r="BI15" s="1610">
        <v>0</v>
      </c>
      <c r="BJ15" s="1136">
        <v>0</v>
      </c>
      <c r="BK15" s="1136">
        <v>0</v>
      </c>
      <c r="BL15" s="1611">
        <v>0</v>
      </c>
      <c r="BM15" s="1035"/>
      <c r="BN15" s="1136">
        <v>0</v>
      </c>
      <c r="BO15" s="1136">
        <v>0</v>
      </c>
      <c r="BP15" s="1136">
        <v>0</v>
      </c>
      <c r="BQ15" s="1673">
        <v>0</v>
      </c>
      <c r="BR15" s="1713">
        <v>0</v>
      </c>
      <c r="BS15" s="1610">
        <v>0</v>
      </c>
      <c r="BT15" s="1611">
        <v>0</v>
      </c>
      <c r="BU15" s="1610">
        <v>0</v>
      </c>
      <c r="BV15" s="1136">
        <v>0</v>
      </c>
      <c r="BW15" s="1136">
        <v>0</v>
      </c>
      <c r="BX15" s="1611">
        <v>0</v>
      </c>
      <c r="BY15" s="1035"/>
      <c r="BZ15" s="1607">
        <v>0</v>
      </c>
      <c r="CA15" s="1607">
        <v>0</v>
      </c>
      <c r="CB15" s="1608">
        <v>0</v>
      </c>
      <c r="CC15" s="1609">
        <v>0</v>
      </c>
      <c r="CD15" s="1607">
        <v>0</v>
      </c>
      <c r="CE15" s="1607">
        <v>0</v>
      </c>
      <c r="CF15" s="1607">
        <v>0</v>
      </c>
      <c r="CG15" s="1607">
        <v>0</v>
      </c>
      <c r="CH15" s="1607">
        <v>0</v>
      </c>
      <c r="CI15" s="1607">
        <v>0</v>
      </c>
      <c r="CJ15" s="1607">
        <v>0</v>
      </c>
      <c r="CK15" s="1035"/>
      <c r="CL15" s="1607">
        <v>0</v>
      </c>
      <c r="CM15" s="1607">
        <v>0</v>
      </c>
      <c r="CN15" s="1608">
        <v>0</v>
      </c>
      <c r="CO15" s="1609">
        <v>0</v>
      </c>
      <c r="CP15" s="1607">
        <v>0</v>
      </c>
      <c r="CQ15" s="1607">
        <v>0</v>
      </c>
      <c r="CR15" s="1607">
        <v>0</v>
      </c>
      <c r="CS15" s="1607">
        <v>0</v>
      </c>
      <c r="CT15" s="1607">
        <v>0</v>
      </c>
      <c r="CU15" s="1607">
        <v>0</v>
      </c>
      <c r="CV15" s="1607">
        <v>0</v>
      </c>
      <c r="CW15" s="1035"/>
      <c r="CX15" s="1607">
        <v>0</v>
      </c>
      <c r="CY15" s="1607">
        <v>0</v>
      </c>
      <c r="CZ15" s="1608">
        <v>0</v>
      </c>
      <c r="DA15" s="1609">
        <v>0</v>
      </c>
      <c r="DB15" s="1607">
        <v>0</v>
      </c>
      <c r="DC15" s="1607">
        <v>0</v>
      </c>
      <c r="DD15" s="1607">
        <v>0</v>
      </c>
      <c r="DE15" s="1607">
        <v>0</v>
      </c>
      <c r="DF15" s="1607">
        <v>0</v>
      </c>
      <c r="DG15" s="1607">
        <v>0</v>
      </c>
      <c r="DH15" s="1607">
        <v>0</v>
      </c>
      <c r="DI15" s="1035"/>
      <c r="DJ15" s="1607">
        <v>0</v>
      </c>
      <c r="DK15" s="1607">
        <v>0</v>
      </c>
      <c r="DL15" s="1608">
        <v>0</v>
      </c>
      <c r="DM15" s="1609">
        <v>0</v>
      </c>
      <c r="DN15" s="1607">
        <v>0</v>
      </c>
      <c r="DO15" s="1607">
        <v>0</v>
      </c>
      <c r="DP15" s="1607">
        <v>0</v>
      </c>
      <c r="DQ15" s="1607">
        <v>0</v>
      </c>
      <c r="DR15" s="1607">
        <v>0</v>
      </c>
      <c r="DS15" s="1607">
        <v>0</v>
      </c>
      <c r="DT15" s="1607">
        <v>0</v>
      </c>
      <c r="DU15" s="1035"/>
      <c r="DV15" s="1607">
        <v>0</v>
      </c>
      <c r="DW15" s="1607">
        <v>0</v>
      </c>
      <c r="DX15" s="1608">
        <v>0</v>
      </c>
      <c r="DY15" s="1609">
        <v>0</v>
      </c>
      <c r="DZ15" s="1610">
        <v>0</v>
      </c>
      <c r="EA15" s="1611">
        <v>0</v>
      </c>
      <c r="EB15" s="1610">
        <v>0</v>
      </c>
      <c r="EC15" s="1607">
        <v>0</v>
      </c>
      <c r="ED15" s="1607">
        <v>0</v>
      </c>
      <c r="EE15" s="1611">
        <v>0</v>
      </c>
      <c r="EF15" s="1607">
        <v>0</v>
      </c>
      <c r="EG15" s="1035"/>
      <c r="EH15" s="1607">
        <v>0</v>
      </c>
      <c r="EI15" s="1607">
        <v>0</v>
      </c>
      <c r="EJ15" s="1608">
        <v>0</v>
      </c>
      <c r="EK15" s="1609">
        <v>0</v>
      </c>
      <c r="EL15" s="1610">
        <v>0</v>
      </c>
      <c r="EM15" s="1611">
        <v>0</v>
      </c>
      <c r="EN15" s="1610">
        <v>0</v>
      </c>
      <c r="EO15" s="1607">
        <v>0</v>
      </c>
      <c r="EP15" s="1607">
        <v>0</v>
      </c>
      <c r="EQ15" s="1611">
        <v>0</v>
      </c>
      <c r="ER15" s="1607">
        <v>0</v>
      </c>
      <c r="ES15" s="1035"/>
      <c r="ET15" s="1607">
        <v>0</v>
      </c>
      <c r="EU15" s="1607">
        <v>0</v>
      </c>
      <c r="EV15" s="1608">
        <v>0</v>
      </c>
      <c r="EW15" s="1609">
        <v>0</v>
      </c>
      <c r="EX15" s="1610">
        <v>0</v>
      </c>
      <c r="EY15" s="1611">
        <v>0</v>
      </c>
      <c r="EZ15" s="1610">
        <v>0</v>
      </c>
      <c r="FA15" s="1607">
        <v>0</v>
      </c>
      <c r="FB15" s="1607">
        <v>0</v>
      </c>
      <c r="FC15" s="1611">
        <v>0</v>
      </c>
      <c r="FD15" s="1607">
        <v>0</v>
      </c>
      <c r="FE15" s="1035"/>
      <c r="FF15" s="1607">
        <v>0</v>
      </c>
      <c r="FG15" s="1607">
        <v>0</v>
      </c>
      <c r="FH15" s="1608">
        <v>0</v>
      </c>
      <c r="FI15" s="1609">
        <v>0</v>
      </c>
      <c r="FJ15" s="1610">
        <v>0</v>
      </c>
      <c r="FK15" s="1611">
        <v>0</v>
      </c>
      <c r="FL15" s="1610">
        <v>0</v>
      </c>
      <c r="FM15" s="1607">
        <v>0</v>
      </c>
      <c r="FN15" s="1607">
        <v>0</v>
      </c>
      <c r="FO15" s="1611">
        <v>0</v>
      </c>
      <c r="FP15" s="1607">
        <v>0</v>
      </c>
      <c r="FQ15" s="1035"/>
      <c r="FR15" s="1607">
        <v>0</v>
      </c>
      <c r="FS15" s="1607">
        <v>0</v>
      </c>
      <c r="FT15" s="1607">
        <v>0</v>
      </c>
      <c r="FU15" s="1608">
        <v>0</v>
      </c>
      <c r="FV15" s="1609">
        <v>0</v>
      </c>
      <c r="FW15" s="1610">
        <v>0</v>
      </c>
      <c r="FX15" s="1611">
        <v>0</v>
      </c>
      <c r="FY15" s="1610">
        <v>0</v>
      </c>
      <c r="FZ15" s="1607">
        <v>0</v>
      </c>
      <c r="GA15" s="1607">
        <v>0</v>
      </c>
      <c r="GB15" s="1611">
        <v>0</v>
      </c>
      <c r="GC15" s="1035"/>
      <c r="GD15" s="1612">
        <v>0</v>
      </c>
      <c r="GE15" s="1612">
        <v>0</v>
      </c>
      <c r="GF15" s="1612">
        <v>0</v>
      </c>
      <c r="GG15" s="1609">
        <v>0</v>
      </c>
      <c r="GH15" s="1609">
        <v>0</v>
      </c>
      <c r="GI15" s="1612">
        <v>0</v>
      </c>
      <c r="GJ15" s="1612">
        <v>0</v>
      </c>
      <c r="GK15" s="1612">
        <v>0</v>
      </c>
      <c r="GL15" s="1612">
        <v>0</v>
      </c>
      <c r="GM15" s="1613">
        <v>0</v>
      </c>
      <c r="GN15" s="1613">
        <v>0</v>
      </c>
      <c r="GO15" s="1035"/>
      <c r="GP15" s="1612">
        <v>0</v>
      </c>
      <c r="GQ15" s="1612">
        <v>0</v>
      </c>
      <c r="GR15" s="1612">
        <v>0</v>
      </c>
      <c r="GS15" s="1609">
        <v>0</v>
      </c>
      <c r="GT15" s="1609">
        <v>0</v>
      </c>
      <c r="GU15" s="1612">
        <v>0</v>
      </c>
      <c r="GV15" s="1612">
        <v>0</v>
      </c>
      <c r="GW15" s="1612">
        <v>0</v>
      </c>
      <c r="GX15" s="1612">
        <v>0</v>
      </c>
      <c r="GY15" s="1613">
        <v>0</v>
      </c>
      <c r="GZ15" s="1613">
        <v>0</v>
      </c>
      <c r="HA15" s="1035"/>
      <c r="HB15" s="1612">
        <v>0</v>
      </c>
      <c r="HC15" s="1612">
        <v>0</v>
      </c>
      <c r="HD15" s="1612">
        <v>0</v>
      </c>
      <c r="HE15" s="1609">
        <v>0</v>
      </c>
      <c r="HF15" s="1609">
        <v>0</v>
      </c>
      <c r="HG15" s="1612">
        <v>0</v>
      </c>
      <c r="HH15" s="1612">
        <v>0</v>
      </c>
      <c r="HI15" s="1612">
        <v>0</v>
      </c>
      <c r="HJ15" s="1612">
        <v>0</v>
      </c>
      <c r="HK15" s="1613">
        <v>0</v>
      </c>
      <c r="HL15" s="1613">
        <v>0</v>
      </c>
      <c r="HM15" s="1035"/>
      <c r="HN15" s="1612">
        <v>0</v>
      </c>
      <c r="HO15" s="1612">
        <v>0</v>
      </c>
      <c r="HP15" s="1612">
        <v>0</v>
      </c>
      <c r="HQ15" s="1609">
        <v>0</v>
      </c>
      <c r="HR15" s="1609">
        <v>0</v>
      </c>
      <c r="HS15" s="1612">
        <v>0</v>
      </c>
      <c r="HT15" s="1612">
        <v>0</v>
      </c>
      <c r="HU15" s="1612">
        <v>0</v>
      </c>
      <c r="HV15" s="1612">
        <v>0</v>
      </c>
      <c r="HW15" s="1613">
        <v>0</v>
      </c>
      <c r="HX15" s="1613">
        <v>0</v>
      </c>
      <c r="HY15" s="1035"/>
      <c r="HZ15" s="1612">
        <v>0</v>
      </c>
      <c r="IA15" s="1612">
        <v>0</v>
      </c>
      <c r="IB15" s="1612">
        <v>0</v>
      </c>
      <c r="IC15" s="1609">
        <v>0</v>
      </c>
      <c r="ID15" s="1609">
        <v>0</v>
      </c>
      <c r="IE15" s="1612">
        <v>0</v>
      </c>
      <c r="IF15" s="1612">
        <v>0</v>
      </c>
      <c r="IG15" s="1612">
        <v>0</v>
      </c>
      <c r="IH15" s="1612">
        <v>0</v>
      </c>
      <c r="II15" s="1613">
        <v>0</v>
      </c>
      <c r="IJ15" s="1613">
        <v>0</v>
      </c>
      <c r="IK15" s="1035"/>
      <c r="IL15" s="1612">
        <v>0</v>
      </c>
      <c r="IM15" s="1612">
        <v>0</v>
      </c>
      <c r="IN15" s="1612">
        <v>0</v>
      </c>
      <c r="IO15" s="1609">
        <v>0</v>
      </c>
      <c r="IP15" s="1609">
        <v>0</v>
      </c>
      <c r="IQ15" s="1612">
        <v>0</v>
      </c>
      <c r="IR15" s="1612">
        <v>0</v>
      </c>
      <c r="IS15" s="1612">
        <v>0</v>
      </c>
      <c r="IT15" s="1612">
        <v>0</v>
      </c>
      <c r="IU15" s="1613">
        <v>0</v>
      </c>
      <c r="IV15" s="1613">
        <v>0</v>
      </c>
      <c r="IW15" s="1035"/>
      <c r="IX15" s="1612" t="s">
        <v>1879</v>
      </c>
      <c r="IY15" s="1612" t="s">
        <v>1879</v>
      </c>
      <c r="IZ15" s="1612" t="s">
        <v>1879</v>
      </c>
      <c r="JA15" s="1609" t="s">
        <v>1879</v>
      </c>
      <c r="JB15" s="1609" t="s">
        <v>1879</v>
      </c>
      <c r="JC15" s="1612" t="s">
        <v>1879</v>
      </c>
      <c r="JD15" s="1612" t="s">
        <v>1879</v>
      </c>
      <c r="JE15" s="1612" t="s">
        <v>1879</v>
      </c>
      <c r="JF15" s="1612" t="s">
        <v>1879</v>
      </c>
      <c r="JG15" s="1613" t="s">
        <v>1879</v>
      </c>
      <c r="JH15" s="1613" t="s">
        <v>1879</v>
      </c>
      <c r="JI15" s="1035"/>
      <c r="JJ15" s="1612">
        <v>0</v>
      </c>
      <c r="JK15" s="1612">
        <v>0</v>
      </c>
      <c r="JL15" s="1612">
        <v>0</v>
      </c>
      <c r="JM15" s="1609">
        <v>0</v>
      </c>
      <c r="JN15" s="1609">
        <v>0</v>
      </c>
      <c r="JO15" s="1612">
        <v>0</v>
      </c>
      <c r="JP15" s="1612">
        <v>0</v>
      </c>
      <c r="JQ15" s="1612">
        <v>0</v>
      </c>
      <c r="JR15" s="1612">
        <v>0</v>
      </c>
      <c r="JS15" s="1613">
        <v>0</v>
      </c>
      <c r="JT15" s="1613">
        <v>0</v>
      </c>
    </row>
    <row r="16" spans="1:280" ht="13.8">
      <c r="A16" s="1588">
        <v>12</v>
      </c>
      <c r="B16" s="1614" t="s">
        <v>1906</v>
      </c>
      <c r="C16" s="1136">
        <v>0</v>
      </c>
      <c r="D16" s="1136">
        <v>0</v>
      </c>
      <c r="E16" s="1136">
        <v>0</v>
      </c>
      <c r="F16" s="1673">
        <v>0</v>
      </c>
      <c r="G16" s="1713">
        <v>0</v>
      </c>
      <c r="H16" s="1610">
        <v>0</v>
      </c>
      <c r="I16" s="1611">
        <v>0</v>
      </c>
      <c r="J16" s="1610">
        <v>0</v>
      </c>
      <c r="K16" s="1136">
        <v>0</v>
      </c>
      <c r="L16" s="1136">
        <v>0</v>
      </c>
      <c r="M16" s="1611">
        <v>0</v>
      </c>
      <c r="N16" s="1035"/>
      <c r="O16" s="1035"/>
      <c r="P16" s="1136">
        <v>0</v>
      </c>
      <c r="Q16" s="1136">
        <v>0</v>
      </c>
      <c r="R16" s="1136">
        <v>0</v>
      </c>
      <c r="S16" s="1673">
        <v>0</v>
      </c>
      <c r="T16" s="1713">
        <v>0</v>
      </c>
      <c r="U16" s="1610">
        <v>0</v>
      </c>
      <c r="V16" s="1611">
        <v>0</v>
      </c>
      <c r="W16" s="1610">
        <v>0</v>
      </c>
      <c r="X16" s="1136">
        <v>0</v>
      </c>
      <c r="Y16" s="1136">
        <v>0</v>
      </c>
      <c r="Z16" s="1611">
        <v>0</v>
      </c>
      <c r="AA16" s="1035"/>
      <c r="AB16" s="1035"/>
      <c r="AC16" s="1136">
        <v>0</v>
      </c>
      <c r="AD16" s="1136">
        <v>0</v>
      </c>
      <c r="AE16" s="1136">
        <v>0</v>
      </c>
      <c r="AF16" s="1673">
        <v>0</v>
      </c>
      <c r="AG16" s="1713">
        <v>0</v>
      </c>
      <c r="AH16" s="1610">
        <v>0</v>
      </c>
      <c r="AI16" s="1611">
        <v>0</v>
      </c>
      <c r="AJ16" s="1610">
        <v>0</v>
      </c>
      <c r="AK16" s="1136">
        <v>0</v>
      </c>
      <c r="AL16" s="1136">
        <v>0</v>
      </c>
      <c r="AM16" s="1611">
        <v>0</v>
      </c>
      <c r="AN16" s="1035"/>
      <c r="AO16" s="1136">
        <v>0</v>
      </c>
      <c r="AP16" s="1136">
        <v>0</v>
      </c>
      <c r="AQ16" s="1136">
        <v>0</v>
      </c>
      <c r="AR16" s="1673">
        <v>0</v>
      </c>
      <c r="AS16" s="1713">
        <v>0</v>
      </c>
      <c r="AT16" s="1610">
        <v>0</v>
      </c>
      <c r="AU16" s="1611">
        <v>0</v>
      </c>
      <c r="AV16" s="1610">
        <v>0</v>
      </c>
      <c r="AW16" s="1136">
        <v>0</v>
      </c>
      <c r="AX16" s="1136">
        <v>0</v>
      </c>
      <c r="AY16" s="1611">
        <v>0</v>
      </c>
      <c r="AZ16" s="1035"/>
      <c r="BA16" s="1035"/>
      <c r="BB16" s="1136">
        <v>0</v>
      </c>
      <c r="BC16" s="1136">
        <v>0</v>
      </c>
      <c r="BD16" s="1136">
        <v>0</v>
      </c>
      <c r="BE16" s="1673">
        <v>0</v>
      </c>
      <c r="BF16" s="1713">
        <v>0</v>
      </c>
      <c r="BG16" s="1610">
        <v>0</v>
      </c>
      <c r="BH16" s="1611">
        <v>0</v>
      </c>
      <c r="BI16" s="1610">
        <v>0</v>
      </c>
      <c r="BJ16" s="1136">
        <v>0</v>
      </c>
      <c r="BK16" s="1136">
        <v>0</v>
      </c>
      <c r="BL16" s="1611">
        <v>0</v>
      </c>
      <c r="BM16" s="1035"/>
      <c r="BN16" s="1136">
        <v>0</v>
      </c>
      <c r="BO16" s="1136">
        <v>0</v>
      </c>
      <c r="BP16" s="1136">
        <v>0</v>
      </c>
      <c r="BQ16" s="1673">
        <v>0</v>
      </c>
      <c r="BR16" s="1713">
        <v>0</v>
      </c>
      <c r="BS16" s="1610">
        <v>0</v>
      </c>
      <c r="BT16" s="1611">
        <v>0</v>
      </c>
      <c r="BU16" s="1610">
        <v>0</v>
      </c>
      <c r="BV16" s="1136">
        <v>0</v>
      </c>
      <c r="BW16" s="1136">
        <v>0</v>
      </c>
      <c r="BX16" s="1611">
        <v>0</v>
      </c>
      <c r="BY16" s="1035"/>
      <c r="BZ16" s="1607">
        <v>0</v>
      </c>
      <c r="CA16" s="1607">
        <v>0</v>
      </c>
      <c r="CB16" s="1608">
        <v>0</v>
      </c>
      <c r="CC16" s="1609">
        <v>0</v>
      </c>
      <c r="CD16" s="1607">
        <v>0</v>
      </c>
      <c r="CE16" s="1607">
        <v>0</v>
      </c>
      <c r="CF16" s="1607">
        <v>0</v>
      </c>
      <c r="CG16" s="1607">
        <v>0</v>
      </c>
      <c r="CH16" s="1607">
        <v>0</v>
      </c>
      <c r="CI16" s="1607">
        <v>0</v>
      </c>
      <c r="CJ16" s="1607">
        <v>0</v>
      </c>
      <c r="CK16" s="1035"/>
      <c r="CL16" s="1607">
        <v>0</v>
      </c>
      <c r="CM16" s="1607">
        <v>0</v>
      </c>
      <c r="CN16" s="1608">
        <v>0</v>
      </c>
      <c r="CO16" s="1609">
        <v>0</v>
      </c>
      <c r="CP16" s="1607">
        <v>0</v>
      </c>
      <c r="CQ16" s="1607">
        <v>0</v>
      </c>
      <c r="CR16" s="1607">
        <v>0</v>
      </c>
      <c r="CS16" s="1607">
        <v>0</v>
      </c>
      <c r="CT16" s="1607">
        <v>0</v>
      </c>
      <c r="CU16" s="1607">
        <v>0</v>
      </c>
      <c r="CV16" s="1607">
        <v>0</v>
      </c>
      <c r="CW16" s="1035"/>
      <c r="CX16" s="1607">
        <v>0</v>
      </c>
      <c r="CY16" s="1607">
        <v>0</v>
      </c>
      <c r="CZ16" s="1608">
        <v>0</v>
      </c>
      <c r="DA16" s="1609">
        <v>0</v>
      </c>
      <c r="DB16" s="1607">
        <v>0</v>
      </c>
      <c r="DC16" s="1607">
        <v>0</v>
      </c>
      <c r="DD16" s="1607">
        <v>0</v>
      </c>
      <c r="DE16" s="1607">
        <v>0</v>
      </c>
      <c r="DF16" s="1607">
        <v>0</v>
      </c>
      <c r="DG16" s="1607">
        <v>0</v>
      </c>
      <c r="DH16" s="1607">
        <v>0</v>
      </c>
      <c r="DI16" s="1035"/>
      <c r="DJ16" s="1607">
        <v>0</v>
      </c>
      <c r="DK16" s="1607">
        <v>0</v>
      </c>
      <c r="DL16" s="1608">
        <v>0</v>
      </c>
      <c r="DM16" s="1609">
        <v>0</v>
      </c>
      <c r="DN16" s="1607">
        <v>0</v>
      </c>
      <c r="DO16" s="1607">
        <v>0</v>
      </c>
      <c r="DP16" s="1607">
        <v>0</v>
      </c>
      <c r="DQ16" s="1607">
        <v>0</v>
      </c>
      <c r="DR16" s="1607">
        <v>0</v>
      </c>
      <c r="DS16" s="1607">
        <v>0</v>
      </c>
      <c r="DT16" s="1607">
        <v>0</v>
      </c>
      <c r="DU16" s="1035"/>
      <c r="DV16" s="1607">
        <v>0</v>
      </c>
      <c r="DW16" s="1607">
        <v>0</v>
      </c>
      <c r="DX16" s="1608">
        <v>0</v>
      </c>
      <c r="DY16" s="1609">
        <v>0</v>
      </c>
      <c r="DZ16" s="1610">
        <v>0</v>
      </c>
      <c r="EA16" s="1611">
        <v>0</v>
      </c>
      <c r="EB16" s="1610">
        <v>0</v>
      </c>
      <c r="EC16" s="1607">
        <v>0</v>
      </c>
      <c r="ED16" s="1607">
        <v>0</v>
      </c>
      <c r="EE16" s="1611">
        <v>0</v>
      </c>
      <c r="EF16" s="1607">
        <v>0</v>
      </c>
      <c r="EG16" s="1035"/>
      <c r="EH16" s="1607">
        <v>0</v>
      </c>
      <c r="EI16" s="1607">
        <v>0</v>
      </c>
      <c r="EJ16" s="1608">
        <v>0</v>
      </c>
      <c r="EK16" s="1609">
        <v>0</v>
      </c>
      <c r="EL16" s="1610">
        <v>0</v>
      </c>
      <c r="EM16" s="1611">
        <v>0</v>
      </c>
      <c r="EN16" s="1610">
        <v>0</v>
      </c>
      <c r="EO16" s="1607">
        <v>0</v>
      </c>
      <c r="EP16" s="1607">
        <v>0</v>
      </c>
      <c r="EQ16" s="1611">
        <v>0</v>
      </c>
      <c r="ER16" s="1607">
        <v>0</v>
      </c>
      <c r="ES16" s="1035"/>
      <c r="ET16" s="1607">
        <v>0</v>
      </c>
      <c r="EU16" s="1607">
        <v>0</v>
      </c>
      <c r="EV16" s="1608">
        <v>0</v>
      </c>
      <c r="EW16" s="1609">
        <v>0</v>
      </c>
      <c r="EX16" s="1610">
        <v>0</v>
      </c>
      <c r="EY16" s="1611">
        <v>0</v>
      </c>
      <c r="EZ16" s="1610">
        <v>0</v>
      </c>
      <c r="FA16" s="1607">
        <v>0</v>
      </c>
      <c r="FB16" s="1607">
        <v>0</v>
      </c>
      <c r="FC16" s="1611">
        <v>0</v>
      </c>
      <c r="FD16" s="1607">
        <v>0</v>
      </c>
      <c r="FE16" s="1035"/>
      <c r="FF16" s="1607">
        <v>0</v>
      </c>
      <c r="FG16" s="1607">
        <v>0</v>
      </c>
      <c r="FH16" s="1608">
        <v>0</v>
      </c>
      <c r="FI16" s="1609">
        <v>0</v>
      </c>
      <c r="FJ16" s="1610">
        <v>0</v>
      </c>
      <c r="FK16" s="1611">
        <v>0</v>
      </c>
      <c r="FL16" s="1610">
        <v>0</v>
      </c>
      <c r="FM16" s="1607">
        <v>0</v>
      </c>
      <c r="FN16" s="1607">
        <v>0</v>
      </c>
      <c r="FO16" s="1611">
        <v>0</v>
      </c>
      <c r="FP16" s="1607">
        <v>0</v>
      </c>
      <c r="FQ16" s="1035"/>
      <c r="FR16" s="1607">
        <v>0</v>
      </c>
      <c r="FS16" s="1607">
        <v>0</v>
      </c>
      <c r="FT16" s="1607">
        <v>0</v>
      </c>
      <c r="FU16" s="1608">
        <v>0</v>
      </c>
      <c r="FV16" s="1609">
        <v>0</v>
      </c>
      <c r="FW16" s="1610">
        <v>0</v>
      </c>
      <c r="FX16" s="1611">
        <v>0</v>
      </c>
      <c r="FY16" s="1610">
        <v>0</v>
      </c>
      <c r="FZ16" s="1607">
        <v>0</v>
      </c>
      <c r="GA16" s="1607">
        <v>0</v>
      </c>
      <c r="GB16" s="1611">
        <v>0</v>
      </c>
      <c r="GC16" s="1035"/>
      <c r="GD16" s="1612">
        <v>0</v>
      </c>
      <c r="GE16" s="1612">
        <v>0</v>
      </c>
      <c r="GF16" s="1612">
        <v>0</v>
      </c>
      <c r="GG16" s="1609">
        <v>0</v>
      </c>
      <c r="GH16" s="1609">
        <v>0</v>
      </c>
      <c r="GI16" s="1612">
        <v>0</v>
      </c>
      <c r="GJ16" s="1612">
        <v>0</v>
      </c>
      <c r="GK16" s="1612">
        <v>0</v>
      </c>
      <c r="GL16" s="1612">
        <v>0</v>
      </c>
      <c r="GM16" s="1613">
        <v>0</v>
      </c>
      <c r="GN16" s="1613">
        <v>0</v>
      </c>
      <c r="GO16" s="1035"/>
      <c r="GP16" s="1612">
        <v>0</v>
      </c>
      <c r="GQ16" s="1612">
        <v>0</v>
      </c>
      <c r="GR16" s="1612">
        <v>0</v>
      </c>
      <c r="GS16" s="1609">
        <v>0</v>
      </c>
      <c r="GT16" s="1609">
        <v>0</v>
      </c>
      <c r="GU16" s="1612">
        <v>0</v>
      </c>
      <c r="GV16" s="1612">
        <v>0</v>
      </c>
      <c r="GW16" s="1612">
        <v>0</v>
      </c>
      <c r="GX16" s="1612">
        <v>0</v>
      </c>
      <c r="GY16" s="1613">
        <v>0</v>
      </c>
      <c r="GZ16" s="1613">
        <v>0</v>
      </c>
      <c r="HA16" s="1035"/>
      <c r="HB16" s="1612">
        <v>0</v>
      </c>
      <c r="HC16" s="1612">
        <v>0</v>
      </c>
      <c r="HD16" s="1612">
        <v>0</v>
      </c>
      <c r="HE16" s="1609">
        <v>0</v>
      </c>
      <c r="HF16" s="1609">
        <v>0</v>
      </c>
      <c r="HG16" s="1612">
        <v>0</v>
      </c>
      <c r="HH16" s="1612">
        <v>0</v>
      </c>
      <c r="HI16" s="1612">
        <v>0</v>
      </c>
      <c r="HJ16" s="1612">
        <v>0</v>
      </c>
      <c r="HK16" s="1613">
        <v>0</v>
      </c>
      <c r="HL16" s="1613">
        <v>0</v>
      </c>
      <c r="HM16" s="1035"/>
      <c r="HN16" s="1612">
        <v>0</v>
      </c>
      <c r="HO16" s="1612">
        <v>0</v>
      </c>
      <c r="HP16" s="1612">
        <v>0</v>
      </c>
      <c r="HQ16" s="1609">
        <v>0</v>
      </c>
      <c r="HR16" s="1609">
        <v>0</v>
      </c>
      <c r="HS16" s="1612">
        <v>0</v>
      </c>
      <c r="HT16" s="1612">
        <v>0</v>
      </c>
      <c r="HU16" s="1612">
        <v>0</v>
      </c>
      <c r="HV16" s="1612">
        <v>0</v>
      </c>
      <c r="HW16" s="1613">
        <v>0</v>
      </c>
      <c r="HX16" s="1613">
        <v>0</v>
      </c>
      <c r="HY16" s="1035"/>
      <c r="HZ16" s="1612">
        <v>0</v>
      </c>
      <c r="IA16" s="1612">
        <v>0</v>
      </c>
      <c r="IB16" s="1612">
        <v>0</v>
      </c>
      <c r="IC16" s="1609">
        <v>0</v>
      </c>
      <c r="ID16" s="1609">
        <v>0</v>
      </c>
      <c r="IE16" s="1612">
        <v>0</v>
      </c>
      <c r="IF16" s="1612">
        <v>0</v>
      </c>
      <c r="IG16" s="1612">
        <v>0</v>
      </c>
      <c r="IH16" s="1612">
        <v>0</v>
      </c>
      <c r="II16" s="1613">
        <v>0</v>
      </c>
      <c r="IJ16" s="1613">
        <v>0</v>
      </c>
      <c r="IK16" s="1035"/>
      <c r="IL16" s="1612">
        <v>0</v>
      </c>
      <c r="IM16" s="1612">
        <v>0</v>
      </c>
      <c r="IN16" s="1612">
        <v>0</v>
      </c>
      <c r="IO16" s="1609">
        <v>0</v>
      </c>
      <c r="IP16" s="1609">
        <v>0</v>
      </c>
      <c r="IQ16" s="1612">
        <v>0</v>
      </c>
      <c r="IR16" s="1612">
        <v>0</v>
      </c>
      <c r="IS16" s="1612">
        <v>0</v>
      </c>
      <c r="IT16" s="1612">
        <v>0</v>
      </c>
      <c r="IU16" s="1613">
        <v>0</v>
      </c>
      <c r="IV16" s="1613">
        <v>0</v>
      </c>
      <c r="IW16" s="1035"/>
      <c r="IX16" s="1612" t="s">
        <v>1879</v>
      </c>
      <c r="IY16" s="1612" t="s">
        <v>1879</v>
      </c>
      <c r="IZ16" s="1612" t="s">
        <v>1879</v>
      </c>
      <c r="JA16" s="1609" t="s">
        <v>1879</v>
      </c>
      <c r="JB16" s="1609" t="s">
        <v>1879</v>
      </c>
      <c r="JC16" s="1612" t="s">
        <v>1879</v>
      </c>
      <c r="JD16" s="1612" t="s">
        <v>1879</v>
      </c>
      <c r="JE16" s="1612" t="s">
        <v>1879</v>
      </c>
      <c r="JF16" s="1612" t="s">
        <v>1879</v>
      </c>
      <c r="JG16" s="1613" t="s">
        <v>1879</v>
      </c>
      <c r="JH16" s="1613" t="s">
        <v>1879</v>
      </c>
      <c r="JI16" s="1035"/>
      <c r="JJ16" s="1612">
        <v>0</v>
      </c>
      <c r="JK16" s="1612">
        <v>0</v>
      </c>
      <c r="JL16" s="1612">
        <v>0</v>
      </c>
      <c r="JM16" s="1609">
        <v>0</v>
      </c>
      <c r="JN16" s="1609">
        <v>0</v>
      </c>
      <c r="JO16" s="1612">
        <v>0</v>
      </c>
      <c r="JP16" s="1612">
        <v>0</v>
      </c>
      <c r="JQ16" s="1612">
        <v>0</v>
      </c>
      <c r="JR16" s="1612">
        <v>0</v>
      </c>
      <c r="JS16" s="1613">
        <v>0</v>
      </c>
      <c r="JT16" s="1613">
        <v>0</v>
      </c>
    </row>
    <row r="17" spans="1:280" ht="14.4" thickBot="1">
      <c r="A17" s="1588">
        <v>13</v>
      </c>
      <c r="B17" s="1622" t="s">
        <v>1907</v>
      </c>
      <c r="C17" s="1623">
        <v>0</v>
      </c>
      <c r="D17" s="1623">
        <v>0</v>
      </c>
      <c r="E17" s="1623">
        <v>0</v>
      </c>
      <c r="F17" s="1624">
        <v>0</v>
      </c>
      <c r="G17" s="1625">
        <v>0</v>
      </c>
      <c r="H17" s="1626">
        <v>0</v>
      </c>
      <c r="I17" s="1627">
        <v>0</v>
      </c>
      <c r="J17" s="1626">
        <v>0</v>
      </c>
      <c r="K17" s="1623">
        <v>0</v>
      </c>
      <c r="L17" s="1623">
        <v>0</v>
      </c>
      <c r="M17" s="1627">
        <v>0</v>
      </c>
      <c r="N17" s="1035"/>
      <c r="O17" s="1035"/>
      <c r="P17" s="1623">
        <v>0</v>
      </c>
      <c r="Q17" s="1623">
        <v>0</v>
      </c>
      <c r="R17" s="1623">
        <v>0</v>
      </c>
      <c r="S17" s="1624">
        <v>0</v>
      </c>
      <c r="T17" s="1625">
        <v>0</v>
      </c>
      <c r="U17" s="1626">
        <v>0</v>
      </c>
      <c r="V17" s="1627">
        <v>0</v>
      </c>
      <c r="W17" s="1626">
        <v>0</v>
      </c>
      <c r="X17" s="1623">
        <v>0</v>
      </c>
      <c r="Y17" s="1623">
        <v>0</v>
      </c>
      <c r="Z17" s="1627">
        <v>0</v>
      </c>
      <c r="AA17" s="1035"/>
      <c r="AB17" s="1035"/>
      <c r="AC17" s="1623">
        <v>0</v>
      </c>
      <c r="AD17" s="1623">
        <v>0</v>
      </c>
      <c r="AE17" s="1623">
        <v>0</v>
      </c>
      <c r="AF17" s="1624">
        <v>0</v>
      </c>
      <c r="AG17" s="1625">
        <v>0</v>
      </c>
      <c r="AH17" s="1626">
        <v>0</v>
      </c>
      <c r="AI17" s="1627">
        <v>0</v>
      </c>
      <c r="AJ17" s="1626">
        <v>0</v>
      </c>
      <c r="AK17" s="1623">
        <v>0</v>
      </c>
      <c r="AL17" s="1623">
        <v>0</v>
      </c>
      <c r="AM17" s="1627">
        <v>0</v>
      </c>
      <c r="AN17" s="1035"/>
      <c r="AO17" s="1623">
        <v>0</v>
      </c>
      <c r="AP17" s="1623">
        <v>0</v>
      </c>
      <c r="AQ17" s="1623">
        <v>0</v>
      </c>
      <c r="AR17" s="1624">
        <v>0</v>
      </c>
      <c r="AS17" s="1625">
        <v>0</v>
      </c>
      <c r="AT17" s="1626">
        <v>0</v>
      </c>
      <c r="AU17" s="1627">
        <v>0</v>
      </c>
      <c r="AV17" s="1626">
        <v>0</v>
      </c>
      <c r="AW17" s="1623">
        <v>0</v>
      </c>
      <c r="AX17" s="1623">
        <v>0</v>
      </c>
      <c r="AY17" s="1627">
        <v>0</v>
      </c>
      <c r="AZ17" s="1035"/>
      <c r="BA17" s="1035"/>
      <c r="BB17" s="1623">
        <v>0</v>
      </c>
      <c r="BC17" s="1623">
        <v>0</v>
      </c>
      <c r="BD17" s="1623">
        <v>0</v>
      </c>
      <c r="BE17" s="1624">
        <v>0</v>
      </c>
      <c r="BF17" s="1625">
        <v>0</v>
      </c>
      <c r="BG17" s="1626">
        <v>0</v>
      </c>
      <c r="BH17" s="1627">
        <v>0</v>
      </c>
      <c r="BI17" s="1626">
        <v>0</v>
      </c>
      <c r="BJ17" s="1623">
        <v>0</v>
      </c>
      <c r="BK17" s="1623">
        <v>0</v>
      </c>
      <c r="BL17" s="1627">
        <v>0</v>
      </c>
      <c r="BM17" s="1035"/>
      <c r="BN17" s="1623">
        <v>0</v>
      </c>
      <c r="BO17" s="1623">
        <v>0</v>
      </c>
      <c r="BP17" s="1623">
        <v>0</v>
      </c>
      <c r="BQ17" s="1624">
        <v>0</v>
      </c>
      <c r="BR17" s="1625">
        <v>0</v>
      </c>
      <c r="BS17" s="1626">
        <v>0</v>
      </c>
      <c r="BT17" s="1627">
        <v>0</v>
      </c>
      <c r="BU17" s="1626">
        <v>0</v>
      </c>
      <c r="BV17" s="1623">
        <v>0</v>
      </c>
      <c r="BW17" s="1623">
        <v>0</v>
      </c>
      <c r="BX17" s="1627">
        <v>0</v>
      </c>
      <c r="BY17" s="1035"/>
      <c r="BZ17" s="1623">
        <v>0</v>
      </c>
      <c r="CA17" s="1623">
        <v>0</v>
      </c>
      <c r="CB17" s="1624">
        <v>0</v>
      </c>
      <c r="CC17" s="1625">
        <v>0</v>
      </c>
      <c r="CD17" s="1623">
        <v>0</v>
      </c>
      <c r="CE17" s="1623">
        <v>0</v>
      </c>
      <c r="CF17" s="1623">
        <v>0</v>
      </c>
      <c r="CG17" s="1623">
        <v>0</v>
      </c>
      <c r="CH17" s="1623">
        <v>0</v>
      </c>
      <c r="CI17" s="1623">
        <v>0</v>
      </c>
      <c r="CJ17" s="1623">
        <v>0</v>
      </c>
      <c r="CK17" s="1035"/>
      <c r="CL17" s="1623">
        <v>0</v>
      </c>
      <c r="CM17" s="1623">
        <v>0</v>
      </c>
      <c r="CN17" s="1624">
        <v>0</v>
      </c>
      <c r="CO17" s="1625">
        <v>0</v>
      </c>
      <c r="CP17" s="1623">
        <v>0</v>
      </c>
      <c r="CQ17" s="1623">
        <v>0</v>
      </c>
      <c r="CR17" s="1623">
        <v>0</v>
      </c>
      <c r="CS17" s="1623">
        <v>0</v>
      </c>
      <c r="CT17" s="1623">
        <v>0</v>
      </c>
      <c r="CU17" s="1623">
        <v>0</v>
      </c>
      <c r="CV17" s="1623">
        <v>0</v>
      </c>
      <c r="CW17" s="1035"/>
      <c r="CX17" s="1623">
        <v>0</v>
      </c>
      <c r="CY17" s="1623">
        <v>0</v>
      </c>
      <c r="CZ17" s="1624">
        <v>0</v>
      </c>
      <c r="DA17" s="1625">
        <v>0</v>
      </c>
      <c r="DB17" s="1623">
        <v>0</v>
      </c>
      <c r="DC17" s="1623">
        <v>0</v>
      </c>
      <c r="DD17" s="1623">
        <v>0</v>
      </c>
      <c r="DE17" s="1623">
        <v>0</v>
      </c>
      <c r="DF17" s="1623">
        <v>0</v>
      </c>
      <c r="DG17" s="1623">
        <v>0</v>
      </c>
      <c r="DH17" s="1623">
        <v>0</v>
      </c>
      <c r="DI17" s="1035"/>
      <c r="DJ17" s="1623">
        <v>0</v>
      </c>
      <c r="DK17" s="1623">
        <v>0</v>
      </c>
      <c r="DL17" s="1624">
        <v>0</v>
      </c>
      <c r="DM17" s="1625">
        <v>0</v>
      </c>
      <c r="DN17" s="1623">
        <v>0</v>
      </c>
      <c r="DO17" s="1623">
        <v>0</v>
      </c>
      <c r="DP17" s="1623">
        <v>0</v>
      </c>
      <c r="DQ17" s="1623">
        <v>0</v>
      </c>
      <c r="DR17" s="1623">
        <v>0</v>
      </c>
      <c r="DS17" s="1623">
        <v>0</v>
      </c>
      <c r="DT17" s="1623">
        <v>0</v>
      </c>
      <c r="DU17" s="1035"/>
      <c r="DV17" s="1623">
        <v>0</v>
      </c>
      <c r="DW17" s="1623">
        <v>0</v>
      </c>
      <c r="DX17" s="1624">
        <v>0</v>
      </c>
      <c r="DY17" s="1625">
        <v>0</v>
      </c>
      <c r="DZ17" s="1626">
        <v>0</v>
      </c>
      <c r="EA17" s="1627">
        <v>0</v>
      </c>
      <c r="EB17" s="1626">
        <v>0</v>
      </c>
      <c r="EC17" s="1623">
        <v>0</v>
      </c>
      <c r="ED17" s="1623">
        <v>0</v>
      </c>
      <c r="EE17" s="1627">
        <v>0</v>
      </c>
      <c r="EF17" s="1623">
        <v>0</v>
      </c>
      <c r="EG17" s="1035"/>
      <c r="EH17" s="1623">
        <v>0</v>
      </c>
      <c r="EI17" s="1623">
        <v>0</v>
      </c>
      <c r="EJ17" s="1624">
        <v>0</v>
      </c>
      <c r="EK17" s="1625">
        <v>0</v>
      </c>
      <c r="EL17" s="1626">
        <v>0</v>
      </c>
      <c r="EM17" s="1627">
        <v>0</v>
      </c>
      <c r="EN17" s="1626">
        <v>0</v>
      </c>
      <c r="EO17" s="1623">
        <v>0</v>
      </c>
      <c r="EP17" s="1623">
        <v>0</v>
      </c>
      <c r="EQ17" s="1627">
        <v>0</v>
      </c>
      <c r="ER17" s="1623">
        <v>0</v>
      </c>
      <c r="ES17" s="1035"/>
      <c r="ET17" s="1623">
        <v>0</v>
      </c>
      <c r="EU17" s="1623">
        <v>0</v>
      </c>
      <c r="EV17" s="1624">
        <v>0</v>
      </c>
      <c r="EW17" s="1625">
        <v>0</v>
      </c>
      <c r="EX17" s="1626">
        <v>0</v>
      </c>
      <c r="EY17" s="1627">
        <v>0</v>
      </c>
      <c r="EZ17" s="1626">
        <v>0</v>
      </c>
      <c r="FA17" s="1623">
        <v>0</v>
      </c>
      <c r="FB17" s="1623">
        <v>0</v>
      </c>
      <c r="FC17" s="1627">
        <v>0</v>
      </c>
      <c r="FD17" s="1623">
        <v>0</v>
      </c>
      <c r="FE17" s="1035"/>
      <c r="FF17" s="1623">
        <v>0</v>
      </c>
      <c r="FG17" s="1623">
        <v>0</v>
      </c>
      <c r="FH17" s="1624">
        <v>0</v>
      </c>
      <c r="FI17" s="1625">
        <v>0</v>
      </c>
      <c r="FJ17" s="1626">
        <v>0</v>
      </c>
      <c r="FK17" s="1627">
        <v>0</v>
      </c>
      <c r="FL17" s="1626">
        <v>0</v>
      </c>
      <c r="FM17" s="1623">
        <v>0</v>
      </c>
      <c r="FN17" s="1623">
        <v>0</v>
      </c>
      <c r="FO17" s="1627">
        <v>0</v>
      </c>
      <c r="FP17" s="1623">
        <v>0</v>
      </c>
      <c r="FQ17" s="1035"/>
      <c r="FR17" s="1623">
        <v>0</v>
      </c>
      <c r="FS17" s="1623">
        <v>0</v>
      </c>
      <c r="FT17" s="1623">
        <v>0</v>
      </c>
      <c r="FU17" s="1624">
        <v>0</v>
      </c>
      <c r="FV17" s="1625">
        <v>0</v>
      </c>
      <c r="FW17" s="1626">
        <v>0</v>
      </c>
      <c r="FX17" s="1627">
        <v>0</v>
      </c>
      <c r="FY17" s="1626">
        <v>0</v>
      </c>
      <c r="FZ17" s="1623">
        <v>0</v>
      </c>
      <c r="GA17" s="1623">
        <v>0</v>
      </c>
      <c r="GB17" s="1627">
        <v>0</v>
      </c>
      <c r="GC17" s="1035"/>
      <c r="GD17" s="1628">
        <v>0</v>
      </c>
      <c r="GE17" s="1628">
        <v>0</v>
      </c>
      <c r="GF17" s="1628">
        <v>0</v>
      </c>
      <c r="GG17" s="1625">
        <v>0</v>
      </c>
      <c r="GH17" s="1625">
        <v>0</v>
      </c>
      <c r="GI17" s="1628">
        <v>0</v>
      </c>
      <c r="GJ17" s="1628">
        <v>0</v>
      </c>
      <c r="GK17" s="1628">
        <v>0</v>
      </c>
      <c r="GL17" s="1628">
        <v>0</v>
      </c>
      <c r="GM17" s="1628">
        <v>0</v>
      </c>
      <c r="GN17" s="1628">
        <v>0</v>
      </c>
      <c r="GO17" s="1035"/>
      <c r="GP17" s="1628">
        <v>0</v>
      </c>
      <c r="GQ17" s="1628">
        <v>0</v>
      </c>
      <c r="GR17" s="1628">
        <v>0</v>
      </c>
      <c r="GS17" s="1625">
        <v>0</v>
      </c>
      <c r="GT17" s="1625">
        <v>0</v>
      </c>
      <c r="GU17" s="1628">
        <v>0</v>
      </c>
      <c r="GV17" s="1628">
        <v>0</v>
      </c>
      <c r="GW17" s="1628">
        <v>0</v>
      </c>
      <c r="GX17" s="1628">
        <v>0</v>
      </c>
      <c r="GY17" s="1628">
        <v>0</v>
      </c>
      <c r="GZ17" s="1628">
        <v>0</v>
      </c>
      <c r="HA17" s="1035"/>
      <c r="HB17" s="1628">
        <v>0</v>
      </c>
      <c r="HC17" s="1628">
        <v>0</v>
      </c>
      <c r="HD17" s="1628">
        <v>0</v>
      </c>
      <c r="HE17" s="1625">
        <v>0</v>
      </c>
      <c r="HF17" s="1625">
        <v>0</v>
      </c>
      <c r="HG17" s="1628">
        <v>0</v>
      </c>
      <c r="HH17" s="1628">
        <v>0</v>
      </c>
      <c r="HI17" s="1628">
        <v>0</v>
      </c>
      <c r="HJ17" s="1628">
        <v>0</v>
      </c>
      <c r="HK17" s="1628">
        <v>0</v>
      </c>
      <c r="HL17" s="1628">
        <v>0</v>
      </c>
      <c r="HM17" s="1035"/>
      <c r="HN17" s="1628">
        <v>0</v>
      </c>
      <c r="HO17" s="1628">
        <v>0</v>
      </c>
      <c r="HP17" s="1628">
        <v>0</v>
      </c>
      <c r="HQ17" s="1625">
        <v>0</v>
      </c>
      <c r="HR17" s="1625">
        <v>0</v>
      </c>
      <c r="HS17" s="1628">
        <v>0</v>
      </c>
      <c r="HT17" s="1628">
        <v>0</v>
      </c>
      <c r="HU17" s="1628">
        <v>0</v>
      </c>
      <c r="HV17" s="1628">
        <v>0</v>
      </c>
      <c r="HW17" s="1628">
        <v>0</v>
      </c>
      <c r="HX17" s="1628">
        <v>0</v>
      </c>
      <c r="HY17" s="1035"/>
      <c r="HZ17" s="1628">
        <v>0</v>
      </c>
      <c r="IA17" s="1628">
        <v>0</v>
      </c>
      <c r="IB17" s="1628">
        <v>0</v>
      </c>
      <c r="IC17" s="1625">
        <v>0</v>
      </c>
      <c r="ID17" s="1625">
        <v>0</v>
      </c>
      <c r="IE17" s="1628">
        <v>0</v>
      </c>
      <c r="IF17" s="1628">
        <v>0</v>
      </c>
      <c r="IG17" s="1628">
        <v>0</v>
      </c>
      <c r="IH17" s="1628">
        <v>0</v>
      </c>
      <c r="II17" s="1628">
        <v>0</v>
      </c>
      <c r="IJ17" s="1628">
        <v>0</v>
      </c>
      <c r="IK17" s="1035"/>
      <c r="IL17" s="1628">
        <v>0</v>
      </c>
      <c r="IM17" s="1628">
        <v>0</v>
      </c>
      <c r="IN17" s="1628">
        <v>0</v>
      </c>
      <c r="IO17" s="1625">
        <v>0</v>
      </c>
      <c r="IP17" s="1625">
        <v>0</v>
      </c>
      <c r="IQ17" s="1628">
        <v>0</v>
      </c>
      <c r="IR17" s="1628">
        <v>0</v>
      </c>
      <c r="IS17" s="1628">
        <v>0</v>
      </c>
      <c r="IT17" s="1628">
        <v>0</v>
      </c>
      <c r="IU17" s="1628">
        <v>0</v>
      </c>
      <c r="IV17" s="1628">
        <v>0</v>
      </c>
      <c r="IW17" s="1035"/>
      <c r="IX17" s="1628" t="s">
        <v>1879</v>
      </c>
      <c r="IY17" s="1628" t="s">
        <v>1879</v>
      </c>
      <c r="IZ17" s="1628" t="s">
        <v>1879</v>
      </c>
      <c r="JA17" s="1625" t="s">
        <v>1879</v>
      </c>
      <c r="JB17" s="1625" t="s">
        <v>1879</v>
      </c>
      <c r="JC17" s="1628" t="s">
        <v>1879</v>
      </c>
      <c r="JD17" s="1628" t="s">
        <v>1879</v>
      </c>
      <c r="JE17" s="1628" t="s">
        <v>1879</v>
      </c>
      <c r="JF17" s="1628" t="s">
        <v>1879</v>
      </c>
      <c r="JG17" s="1628" t="s">
        <v>1879</v>
      </c>
      <c r="JH17" s="1628" t="s">
        <v>1879</v>
      </c>
      <c r="JI17" s="1035"/>
      <c r="JJ17" s="1628">
        <v>0</v>
      </c>
      <c r="JK17" s="1628">
        <v>0</v>
      </c>
      <c r="JL17" s="1628">
        <v>0</v>
      </c>
      <c r="JM17" s="1625">
        <v>0</v>
      </c>
      <c r="JN17" s="1625">
        <v>0</v>
      </c>
      <c r="JO17" s="1628">
        <v>0</v>
      </c>
      <c r="JP17" s="1628">
        <v>0</v>
      </c>
      <c r="JQ17" s="1628">
        <v>0</v>
      </c>
      <c r="JR17" s="1628">
        <v>0</v>
      </c>
      <c r="JS17" s="1628">
        <v>0</v>
      </c>
      <c r="JT17" s="1628">
        <v>0</v>
      </c>
    </row>
    <row r="18" spans="1:280" ht="13.8">
      <c r="JI18" s="1035"/>
    </row>
    <row r="19" spans="1:280" ht="13.8">
      <c r="JI19" s="1035"/>
    </row>
    <row r="20" spans="1:280" ht="13.8">
      <c r="JI20" s="1035"/>
    </row>
  </sheetData>
  <mergeCells count="92">
    <mergeCell ref="P5:T5"/>
    <mergeCell ref="U5:V5"/>
    <mergeCell ref="W5:X5"/>
    <mergeCell ref="Y5:Z5"/>
    <mergeCell ref="AO5:AS5"/>
    <mergeCell ref="AC5:AG5"/>
    <mergeCell ref="AH5:AI5"/>
    <mergeCell ref="AJ5:AK5"/>
    <mergeCell ref="AL5:AM5"/>
    <mergeCell ref="BN5:BR5"/>
    <mergeCell ref="BS5:BT5"/>
    <mergeCell ref="CQ5:CR5"/>
    <mergeCell ref="AT5:AU5"/>
    <mergeCell ref="AV5:AW5"/>
    <mergeCell ref="AX5:AY5"/>
    <mergeCell ref="BB5:BF5"/>
    <mergeCell ref="BG5:BH5"/>
    <mergeCell ref="JS5:JT5"/>
    <mergeCell ref="IX5:JB5"/>
    <mergeCell ref="JC5:JD5"/>
    <mergeCell ref="JE5:JF5"/>
    <mergeCell ref="JG5:JH5"/>
    <mergeCell ref="JJ5:JN5"/>
    <mergeCell ref="JO5:JP5"/>
    <mergeCell ref="JQ5:JR5"/>
    <mergeCell ref="IS5:IT5"/>
    <mergeCell ref="IU5:IV5"/>
    <mergeCell ref="HW5:HX5"/>
    <mergeCell ref="HB5:HF5"/>
    <mergeCell ref="GD5:GH5"/>
    <mergeCell ref="GM5:GN5"/>
    <mergeCell ref="IQ5:IR5"/>
    <mergeCell ref="GP5:GT5"/>
    <mergeCell ref="GU5:GV5"/>
    <mergeCell ref="GW5:GX5"/>
    <mergeCell ref="GY5:GZ5"/>
    <mergeCell ref="IL5:IP5"/>
    <mergeCell ref="HZ5:ID5"/>
    <mergeCell ref="IE5:IF5"/>
    <mergeCell ref="IG5:IH5"/>
    <mergeCell ref="II5:IJ5"/>
    <mergeCell ref="HU5:HV5"/>
    <mergeCell ref="HG5:HH5"/>
    <mergeCell ref="HI5:HJ5"/>
    <mergeCell ref="HK5:HL5"/>
    <mergeCell ref="HN5:HR5"/>
    <mergeCell ref="HS5:HT5"/>
    <mergeCell ref="GK5:GL5"/>
    <mergeCell ref="EH5:EL5"/>
    <mergeCell ref="EM5:EN5"/>
    <mergeCell ref="EO5:EP5"/>
    <mergeCell ref="EQ5:ER5"/>
    <mergeCell ref="FF5:FJ5"/>
    <mergeCell ref="FO5:FP5"/>
    <mergeCell ref="FR5:FV5"/>
    <mergeCell ref="FW5:FX5"/>
    <mergeCell ref="FY5:FZ5"/>
    <mergeCell ref="ET5:EX5"/>
    <mergeCell ref="EY5:EZ5"/>
    <mergeCell ref="FA5:FB5"/>
    <mergeCell ref="FC5:FD5"/>
    <mergeCell ref="FK5:FL5"/>
    <mergeCell ref="EC5:ED5"/>
    <mergeCell ref="EE5:EF5"/>
    <mergeCell ref="GI5:GJ5"/>
    <mergeCell ref="GA5:GB5"/>
    <mergeCell ref="FM5:FN5"/>
    <mergeCell ref="EA5:EB5"/>
    <mergeCell ref="DC5:DD5"/>
    <mergeCell ref="DE5:DF5"/>
    <mergeCell ref="DG5:DH5"/>
    <mergeCell ref="DV5:DZ5"/>
    <mergeCell ref="DJ5:DN5"/>
    <mergeCell ref="DO5:DP5"/>
    <mergeCell ref="DQ5:DR5"/>
    <mergeCell ref="DS5:DT5"/>
    <mergeCell ref="CX5:DB5"/>
    <mergeCell ref="CL5:CP5"/>
    <mergeCell ref="C5:G5"/>
    <mergeCell ref="H5:I5"/>
    <mergeCell ref="J5:K5"/>
    <mergeCell ref="L5:M5"/>
    <mergeCell ref="CS5:CT5"/>
    <mergeCell ref="CU5:CV5"/>
    <mergeCell ref="BU5:BV5"/>
    <mergeCell ref="BW5:BX5"/>
    <mergeCell ref="BZ5:CD5"/>
    <mergeCell ref="CE5:CF5"/>
    <mergeCell ref="CG5:CH5"/>
    <mergeCell ref="CI5:CJ5"/>
    <mergeCell ref="BI5:BJ5"/>
    <mergeCell ref="BK5:BL5"/>
  </mergeCells>
  <hyperlinks>
    <hyperlink ref="B2" location="Contents!A1" display="Contents!A1" xr:uid="{548812DE-9F38-457A-8081-75EF48586D9A}"/>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7FB33-3796-4FC7-B547-A81365F3BBC8}">
  <sheetPr codeName="Planilha49">
    <tabColor rgb="FF73C6A1"/>
  </sheetPr>
  <dimension ref="A1:AH18"/>
  <sheetViews>
    <sheetView showGridLines="0" topLeftCell="B1" zoomScale="80" zoomScaleNormal="80" workbookViewId="0">
      <selection activeCell="C5" sqref="C5"/>
    </sheetView>
  </sheetViews>
  <sheetFormatPr defaultColWidth="8.77734375" defaultRowHeight="13.8"/>
  <cols>
    <col min="1" max="1" width="4.44140625" style="1035" hidden="1" customWidth="1"/>
    <col min="2" max="2" width="52.44140625" style="1035" customWidth="1"/>
    <col min="3" max="28" width="12" style="1035" customWidth="1"/>
    <col min="29" max="16384" width="8.77734375" style="1035"/>
  </cols>
  <sheetData>
    <row r="1" spans="1:34" s="1054" customFormat="1" ht="5.25" customHeight="1">
      <c r="A1" s="1045"/>
      <c r="B1" s="1046"/>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8"/>
      <c r="AD1" s="1049"/>
      <c r="AE1" s="1050"/>
      <c r="AF1" s="1051"/>
      <c r="AG1" s="1052"/>
      <c r="AH1" s="1053"/>
    </row>
    <row r="2" spans="1:34" s="1646" customFormat="1">
      <c r="A2" s="1987"/>
      <c r="B2" s="1645" t="s">
        <v>1909</v>
      </c>
      <c r="C2" s="1988"/>
      <c r="D2" s="1988"/>
      <c r="E2" s="1988"/>
      <c r="F2" s="1988"/>
      <c r="G2" s="1988"/>
      <c r="H2" s="1988"/>
      <c r="I2" s="1988"/>
      <c r="J2" s="1988"/>
      <c r="K2" s="1988"/>
      <c r="L2" s="1988"/>
      <c r="M2" s="1988"/>
      <c r="N2" s="1988"/>
      <c r="O2" s="1988"/>
      <c r="P2" s="1988"/>
      <c r="Q2" s="1988"/>
      <c r="R2" s="1988"/>
      <c r="S2" s="1988"/>
      <c r="T2" s="1988"/>
      <c r="U2" s="1988"/>
      <c r="V2" s="1988"/>
      <c r="W2" s="1988"/>
      <c r="X2" s="1988"/>
      <c r="Y2" s="1988"/>
      <c r="Z2" s="1988"/>
      <c r="AA2" s="1988"/>
      <c r="AB2" s="1988"/>
    </row>
    <row r="3" spans="1:34" ht="9.75" customHeight="1"/>
    <row r="4" spans="1:34" ht="19.5" customHeight="1" thickBot="1">
      <c r="A4" s="1559"/>
      <c r="B4" s="1560" t="s">
        <v>1910</v>
      </c>
      <c r="C4" s="1538" t="s">
        <v>3260</v>
      </c>
      <c r="D4" s="1538" t="s">
        <v>3003</v>
      </c>
      <c r="E4" s="1538" t="s">
        <v>2942</v>
      </c>
      <c r="F4" s="1538" t="s">
        <v>2924</v>
      </c>
      <c r="G4" s="1538" t="s">
        <v>2871</v>
      </c>
      <c r="H4" s="1538" t="s">
        <v>2835</v>
      </c>
      <c r="I4" s="1538" t="s">
        <v>66</v>
      </c>
      <c r="J4" s="1538" t="s">
        <v>67</v>
      </c>
      <c r="K4" s="1538" t="s">
        <v>68</v>
      </c>
      <c r="L4" s="1538" t="s">
        <v>69</v>
      </c>
      <c r="M4" s="1538" t="s">
        <v>70</v>
      </c>
      <c r="N4" s="1538" t="s">
        <v>71</v>
      </c>
      <c r="O4" s="1538" t="s">
        <v>72</v>
      </c>
      <c r="P4" s="1538" t="s">
        <v>73</v>
      </c>
      <c r="Q4" s="1538" t="s">
        <v>74</v>
      </c>
      <c r="R4" s="1538" t="s">
        <v>75</v>
      </c>
      <c r="S4" s="1538" t="s">
        <v>76</v>
      </c>
      <c r="T4" s="1538" t="s">
        <v>77</v>
      </c>
      <c r="U4" s="1538" t="s">
        <v>78</v>
      </c>
      <c r="V4" s="1538" t="s">
        <v>79</v>
      </c>
      <c r="W4" s="1538" t="s">
        <v>80</v>
      </c>
      <c r="X4" s="1538" t="s">
        <v>81</v>
      </c>
      <c r="Y4" s="1538" t="s">
        <v>82</v>
      </c>
      <c r="Z4" s="1538" t="s">
        <v>83</v>
      </c>
      <c r="AA4" s="1538" t="s">
        <v>84</v>
      </c>
      <c r="AB4" s="1538" t="s">
        <v>85</v>
      </c>
    </row>
    <row r="5" spans="1:34" ht="16.2" thickBot="1">
      <c r="A5" s="1561"/>
      <c r="B5" s="1362" t="s">
        <v>1911</v>
      </c>
      <c r="C5" s="1562" t="s">
        <v>1912</v>
      </c>
      <c r="D5" s="1562" t="s">
        <v>1912</v>
      </c>
      <c r="E5" s="1562" t="s">
        <v>1912</v>
      </c>
      <c r="F5" s="1562" t="s">
        <v>1912</v>
      </c>
      <c r="G5" s="1562" t="s">
        <v>1912</v>
      </c>
      <c r="H5" s="1562" t="s">
        <v>1912</v>
      </c>
      <c r="I5" s="1562" t="s">
        <v>1912</v>
      </c>
      <c r="J5" s="1562" t="s">
        <v>1912</v>
      </c>
      <c r="K5" s="1562" t="s">
        <v>1912</v>
      </c>
      <c r="L5" s="1562" t="s">
        <v>1912</v>
      </c>
      <c r="M5" s="1562" t="s">
        <v>1912</v>
      </c>
      <c r="N5" s="1562" t="s">
        <v>1912</v>
      </c>
      <c r="O5" s="1562" t="s">
        <v>1912</v>
      </c>
      <c r="P5" s="1562" t="s">
        <v>1912</v>
      </c>
      <c r="Q5" s="1562" t="s">
        <v>1912</v>
      </c>
      <c r="R5" s="1562" t="s">
        <v>1912</v>
      </c>
      <c r="S5" s="1562" t="s">
        <v>1912</v>
      </c>
      <c r="T5" s="1562" t="s">
        <v>1912</v>
      </c>
      <c r="U5" s="1562" t="s">
        <v>1912</v>
      </c>
      <c r="V5" s="1562" t="s">
        <v>1912</v>
      </c>
      <c r="W5" s="1562" t="s">
        <v>1912</v>
      </c>
      <c r="X5" s="1562" t="s">
        <v>1912</v>
      </c>
      <c r="Y5" s="1562" t="s">
        <v>1912</v>
      </c>
      <c r="Z5" s="1562" t="s">
        <v>1912</v>
      </c>
      <c r="AA5" s="1562" t="s">
        <v>1912</v>
      </c>
      <c r="AB5" s="1562" t="s">
        <v>1912</v>
      </c>
    </row>
    <row r="6" spans="1:34">
      <c r="A6" s="1537">
        <v>1</v>
      </c>
      <c r="B6" s="1561" t="s">
        <v>1913</v>
      </c>
      <c r="C6" s="2310">
        <v>50328</v>
      </c>
      <c r="D6" s="2310">
        <v>63602</v>
      </c>
      <c r="E6" s="2310">
        <v>46904</v>
      </c>
      <c r="F6" s="1563">
        <v>59209</v>
      </c>
      <c r="G6" s="1563">
        <v>60332</v>
      </c>
      <c r="H6" s="1563">
        <v>57129</v>
      </c>
      <c r="I6" s="1563">
        <v>39097</v>
      </c>
      <c r="J6" s="1563">
        <v>43236</v>
      </c>
      <c r="K6" s="1563">
        <v>41200</v>
      </c>
      <c r="L6" s="1563">
        <v>39429</v>
      </c>
      <c r="M6" s="1563">
        <v>40651</v>
      </c>
      <c r="N6" s="1563">
        <v>40113</v>
      </c>
      <c r="O6" s="1563">
        <v>26718</v>
      </c>
      <c r="P6" s="1563">
        <v>27445</v>
      </c>
      <c r="Q6" s="1563">
        <v>24711</v>
      </c>
      <c r="R6" s="1563">
        <v>25641</v>
      </c>
      <c r="S6" s="1563">
        <v>24884</v>
      </c>
      <c r="T6" s="1563">
        <v>26279</v>
      </c>
      <c r="U6" s="1563">
        <v>24529</v>
      </c>
      <c r="V6" s="1563">
        <v>23822</v>
      </c>
      <c r="W6" s="1563">
        <v>27922</v>
      </c>
      <c r="X6" s="1563">
        <v>29238</v>
      </c>
      <c r="Y6" s="1564">
        <v>29487</v>
      </c>
      <c r="Z6" s="1563">
        <v>30333</v>
      </c>
      <c r="AA6" s="1563">
        <v>28054</v>
      </c>
      <c r="AB6" s="1563">
        <v>35707</v>
      </c>
    </row>
    <row r="7" spans="1:34" ht="15.6">
      <c r="A7" s="1565" t="s">
        <v>1914</v>
      </c>
      <c r="B7" s="1566" t="s">
        <v>1915</v>
      </c>
      <c r="C7" s="2311">
        <v>7254</v>
      </c>
      <c r="D7" s="2311">
        <v>13897</v>
      </c>
      <c r="E7" s="2311">
        <v>14936</v>
      </c>
      <c r="F7" s="1567">
        <v>15088</v>
      </c>
      <c r="G7" s="1567">
        <v>11504</v>
      </c>
      <c r="H7" s="1567">
        <v>7076</v>
      </c>
      <c r="I7" s="1567">
        <v>2239</v>
      </c>
      <c r="J7" s="1567">
        <v>3768</v>
      </c>
      <c r="K7" s="1567">
        <v>3018</v>
      </c>
      <c r="L7" s="1567">
        <v>8010</v>
      </c>
      <c r="M7" s="1567">
        <v>10879</v>
      </c>
      <c r="N7" s="1567">
        <v>9159</v>
      </c>
      <c r="O7" s="1567">
        <v>6445</v>
      </c>
      <c r="P7" s="1567">
        <v>7135</v>
      </c>
      <c r="Q7" s="1567">
        <v>3342</v>
      </c>
      <c r="R7" s="1567">
        <v>7596</v>
      </c>
      <c r="S7" s="1567">
        <v>8498</v>
      </c>
      <c r="T7" s="1567">
        <v>8420</v>
      </c>
      <c r="U7" s="1567">
        <v>4222</v>
      </c>
      <c r="V7" s="1567">
        <v>5479</v>
      </c>
      <c r="W7" s="1567">
        <v>8139</v>
      </c>
      <c r="X7" s="1567">
        <v>6492</v>
      </c>
      <c r="Y7" s="1568">
        <v>2786</v>
      </c>
      <c r="Z7" s="1567">
        <v>1710</v>
      </c>
      <c r="AA7" s="1567">
        <v>1418</v>
      </c>
      <c r="AB7" s="1567">
        <v>2851</v>
      </c>
    </row>
    <row r="8" spans="1:34" ht="15.6">
      <c r="A8" s="1565" t="s">
        <v>1916</v>
      </c>
      <c r="B8" s="1566" t="s">
        <v>1917</v>
      </c>
      <c r="C8" s="2311">
        <v>10727</v>
      </c>
      <c r="D8" s="2311">
        <v>15787</v>
      </c>
      <c r="E8" s="2311">
        <v>12996</v>
      </c>
      <c r="F8" s="1567">
        <v>15902</v>
      </c>
      <c r="G8" s="1567">
        <v>28579</v>
      </c>
      <c r="H8" s="1567">
        <v>29970</v>
      </c>
      <c r="I8" s="1567">
        <v>23370</v>
      </c>
      <c r="J8" s="1567">
        <v>24645</v>
      </c>
      <c r="K8" s="1567">
        <v>23409</v>
      </c>
      <c r="L8" s="1567">
        <v>20413</v>
      </c>
      <c r="M8" s="1567">
        <v>17105</v>
      </c>
      <c r="N8" s="1567">
        <v>12255</v>
      </c>
      <c r="O8" s="1567">
        <v>11683</v>
      </c>
      <c r="P8" s="1567">
        <v>11826</v>
      </c>
      <c r="Q8" s="1567">
        <v>12994</v>
      </c>
      <c r="R8" s="1567">
        <v>11342</v>
      </c>
      <c r="S8" s="1567">
        <v>10395</v>
      </c>
      <c r="T8" s="1567">
        <v>10693</v>
      </c>
      <c r="U8" s="1567">
        <v>12258</v>
      </c>
      <c r="V8" s="1567">
        <v>10870</v>
      </c>
      <c r="W8" s="1567">
        <v>10103</v>
      </c>
      <c r="X8" s="1567">
        <v>10761</v>
      </c>
      <c r="Y8" s="1568">
        <v>14280</v>
      </c>
      <c r="Z8" s="1567">
        <v>15315</v>
      </c>
      <c r="AA8" s="1567">
        <v>14598</v>
      </c>
      <c r="AB8" s="1567">
        <v>17726</v>
      </c>
    </row>
    <row r="9" spans="1:34" ht="15.6">
      <c r="A9" s="1565" t="s">
        <v>1918</v>
      </c>
      <c r="B9" s="1566" t="s">
        <v>1919</v>
      </c>
      <c r="C9" s="2311">
        <v>32347</v>
      </c>
      <c r="D9" s="2311">
        <v>33918</v>
      </c>
      <c r="E9" s="2311">
        <v>18972</v>
      </c>
      <c r="F9" s="1567">
        <v>28219</v>
      </c>
      <c r="G9" s="1567">
        <v>20249</v>
      </c>
      <c r="H9" s="1567">
        <v>20083</v>
      </c>
      <c r="I9" s="1567">
        <v>13488</v>
      </c>
      <c r="J9" s="1567">
        <v>14823</v>
      </c>
      <c r="K9" s="1567">
        <v>14773</v>
      </c>
      <c r="L9" s="1567">
        <v>11006</v>
      </c>
      <c r="M9" s="1567">
        <v>12667</v>
      </c>
      <c r="N9" s="1567">
        <v>18699</v>
      </c>
      <c r="O9" s="1567">
        <v>8590</v>
      </c>
      <c r="P9" s="1567">
        <v>8484</v>
      </c>
      <c r="Q9" s="1567">
        <v>8375</v>
      </c>
      <c r="R9" s="1567">
        <v>6703</v>
      </c>
      <c r="S9" s="1567">
        <v>5991</v>
      </c>
      <c r="T9" s="1567">
        <v>7166</v>
      </c>
      <c r="U9" s="1567">
        <v>8049</v>
      </c>
      <c r="V9" s="1567">
        <v>7473</v>
      </c>
      <c r="W9" s="1567">
        <v>9680</v>
      </c>
      <c r="X9" s="1567">
        <v>11985</v>
      </c>
      <c r="Y9" s="1568">
        <v>12421</v>
      </c>
      <c r="Z9" s="1567">
        <v>13308</v>
      </c>
      <c r="AA9" s="1567">
        <v>12038</v>
      </c>
      <c r="AB9" s="1567">
        <v>15130</v>
      </c>
    </row>
    <row r="10" spans="1:34" ht="15.6">
      <c r="A10" s="1565" t="s">
        <v>1920</v>
      </c>
      <c r="B10" s="1566" t="s">
        <v>1921</v>
      </c>
      <c r="C10" s="2311">
        <v>0</v>
      </c>
      <c r="D10" s="2311">
        <v>0</v>
      </c>
      <c r="E10" s="2311">
        <v>0</v>
      </c>
      <c r="F10" s="1567">
        <v>0</v>
      </c>
      <c r="G10" s="1567">
        <v>0</v>
      </c>
      <c r="H10" s="1567">
        <v>0</v>
      </c>
      <c r="I10" s="1567">
        <v>0</v>
      </c>
      <c r="J10" s="1567">
        <v>0</v>
      </c>
      <c r="K10" s="1567">
        <v>0</v>
      </c>
      <c r="L10" s="1567">
        <v>0</v>
      </c>
      <c r="M10" s="1567">
        <v>0</v>
      </c>
      <c r="N10" s="1567">
        <v>0</v>
      </c>
      <c r="O10" s="1567">
        <v>0</v>
      </c>
      <c r="P10" s="1567">
        <v>0</v>
      </c>
      <c r="Q10" s="1567">
        <v>0</v>
      </c>
      <c r="R10" s="1567">
        <v>0</v>
      </c>
      <c r="S10" s="1567">
        <v>0</v>
      </c>
      <c r="T10" s="1567">
        <v>0</v>
      </c>
      <c r="U10" s="1567">
        <v>0</v>
      </c>
      <c r="V10" s="1567">
        <v>0</v>
      </c>
      <c r="W10" s="1567">
        <v>0</v>
      </c>
      <c r="X10" s="1567">
        <v>0</v>
      </c>
      <c r="Y10" s="1568">
        <v>0</v>
      </c>
      <c r="Z10" s="1567">
        <v>0</v>
      </c>
      <c r="AA10" s="1567">
        <v>0</v>
      </c>
      <c r="AB10" s="1567">
        <v>0</v>
      </c>
    </row>
    <row r="11" spans="1:34" ht="15.6">
      <c r="A11" s="1537">
        <v>2</v>
      </c>
      <c r="B11" s="1561" t="s">
        <v>1922</v>
      </c>
      <c r="C11" s="2310">
        <v>1924</v>
      </c>
      <c r="D11" s="2310">
        <v>1412</v>
      </c>
      <c r="E11" s="2310">
        <v>1308</v>
      </c>
      <c r="F11" s="1563">
        <v>1811</v>
      </c>
      <c r="G11" s="1563">
        <v>1151</v>
      </c>
      <c r="H11" s="1563">
        <v>2644</v>
      </c>
      <c r="I11" s="1569">
        <v>1778</v>
      </c>
      <c r="J11" s="1569">
        <v>1691</v>
      </c>
      <c r="K11" s="1569">
        <v>1113</v>
      </c>
      <c r="L11" s="1569">
        <v>2228</v>
      </c>
      <c r="M11" s="1569">
        <v>1032</v>
      </c>
      <c r="N11" s="1569">
        <v>1472</v>
      </c>
      <c r="O11" s="1569">
        <v>1246</v>
      </c>
      <c r="P11" s="1569">
        <v>745</v>
      </c>
      <c r="Q11" s="1569">
        <v>688</v>
      </c>
      <c r="R11" s="1569">
        <v>940</v>
      </c>
      <c r="S11" s="1569">
        <v>1071</v>
      </c>
      <c r="T11" s="1563">
        <v>1334</v>
      </c>
      <c r="U11" s="1563">
        <v>753</v>
      </c>
      <c r="V11" s="1563">
        <v>633</v>
      </c>
      <c r="W11" s="1563">
        <v>975</v>
      </c>
      <c r="X11" s="1563">
        <v>766</v>
      </c>
      <c r="Y11" s="1564">
        <v>663</v>
      </c>
      <c r="Z11" s="1563">
        <v>518</v>
      </c>
      <c r="AA11" s="1563">
        <v>369</v>
      </c>
      <c r="AB11" s="1563">
        <v>490</v>
      </c>
    </row>
    <row r="12" spans="1:34" ht="15.6">
      <c r="A12" s="1537">
        <v>3</v>
      </c>
      <c r="B12" s="1561" t="s">
        <v>1923</v>
      </c>
      <c r="C12" s="2310">
        <v>7536</v>
      </c>
      <c r="D12" s="2310">
        <v>5213</v>
      </c>
      <c r="E12" s="2310">
        <v>1861</v>
      </c>
      <c r="F12" s="1563">
        <v>2525</v>
      </c>
      <c r="G12" s="1563">
        <v>1439</v>
      </c>
      <c r="H12" s="1563">
        <v>1946</v>
      </c>
      <c r="I12" s="1569">
        <v>3399</v>
      </c>
      <c r="J12" s="1569">
        <v>732</v>
      </c>
      <c r="K12" s="1569">
        <v>1844</v>
      </c>
      <c r="L12" s="1569">
        <v>2868</v>
      </c>
      <c r="M12" s="1569">
        <v>776</v>
      </c>
      <c r="N12" s="1569">
        <v>2194</v>
      </c>
      <c r="O12" s="1569">
        <v>1788</v>
      </c>
      <c r="P12" s="1569">
        <v>1925</v>
      </c>
      <c r="Q12" s="1569">
        <v>813</v>
      </c>
      <c r="R12" s="1569">
        <v>1672</v>
      </c>
      <c r="S12" s="1569">
        <v>1062</v>
      </c>
      <c r="T12" s="1563">
        <v>1757</v>
      </c>
      <c r="U12" s="1563">
        <v>906</v>
      </c>
      <c r="V12" s="1563">
        <v>1716</v>
      </c>
      <c r="W12" s="1563">
        <v>1074</v>
      </c>
      <c r="X12" s="1563">
        <v>1163</v>
      </c>
      <c r="Y12" s="1564">
        <v>1865</v>
      </c>
      <c r="Z12" s="1563">
        <v>1703</v>
      </c>
      <c r="AA12" s="1563">
        <v>1493</v>
      </c>
      <c r="AB12" s="1563">
        <v>2402</v>
      </c>
    </row>
    <row r="13" spans="1:34" ht="15.6">
      <c r="A13" s="1537">
        <v>4</v>
      </c>
      <c r="B13" s="1561" t="s">
        <v>1924</v>
      </c>
      <c r="C13" s="2310">
        <v>4337</v>
      </c>
      <c r="D13" s="2310">
        <v>5775</v>
      </c>
      <c r="E13" s="2310">
        <v>5877</v>
      </c>
      <c r="F13" s="1563">
        <v>5129</v>
      </c>
      <c r="G13" s="1563">
        <v>4102</v>
      </c>
      <c r="H13" s="1563">
        <v>3763</v>
      </c>
      <c r="I13" s="1569">
        <v>2996</v>
      </c>
      <c r="J13" s="1569">
        <v>4141</v>
      </c>
      <c r="K13" s="1569">
        <v>3784</v>
      </c>
      <c r="L13" s="1569">
        <v>3155</v>
      </c>
      <c r="M13" s="1569">
        <v>3141</v>
      </c>
      <c r="N13" s="1569">
        <v>5466</v>
      </c>
      <c r="O13" s="1569">
        <v>3488</v>
      </c>
      <c r="P13" s="1569">
        <v>3327</v>
      </c>
      <c r="Q13" s="1569">
        <v>2838</v>
      </c>
      <c r="R13" s="1569">
        <v>1870</v>
      </c>
      <c r="S13" s="1569">
        <v>1989</v>
      </c>
      <c r="T13" s="1563">
        <v>2846</v>
      </c>
      <c r="U13" s="1563">
        <v>2543</v>
      </c>
      <c r="V13" s="1563">
        <v>1795</v>
      </c>
      <c r="W13" s="1563">
        <v>2005</v>
      </c>
      <c r="X13" s="1563">
        <v>2288</v>
      </c>
      <c r="Y13" s="1564">
        <v>2336</v>
      </c>
      <c r="Z13" s="1563">
        <v>2301</v>
      </c>
      <c r="AA13" s="1563">
        <v>1631</v>
      </c>
      <c r="AB13" s="1563">
        <v>1343</v>
      </c>
    </row>
    <row r="14" spans="1:34" ht="15.6">
      <c r="A14" s="1537"/>
      <c r="B14" s="1561" t="s">
        <v>1925</v>
      </c>
      <c r="C14" s="2310">
        <v>4061</v>
      </c>
      <c r="D14" s="2310">
        <v>6325</v>
      </c>
      <c r="E14" s="2310">
        <v>4517</v>
      </c>
      <c r="F14" s="1563">
        <v>5869</v>
      </c>
      <c r="G14" s="1563">
        <v>2991</v>
      </c>
      <c r="H14" s="1563">
        <v>3427</v>
      </c>
      <c r="I14" s="1569">
        <v>2008</v>
      </c>
      <c r="J14" s="1563">
        <v>1949</v>
      </c>
      <c r="K14" s="1563">
        <v>0</v>
      </c>
      <c r="L14" s="1563">
        <v>0</v>
      </c>
      <c r="M14" s="1563">
        <v>0</v>
      </c>
      <c r="N14" s="1563">
        <v>0</v>
      </c>
      <c r="O14" s="1563">
        <v>0</v>
      </c>
      <c r="P14" s="1563">
        <v>0</v>
      </c>
      <c r="Q14" s="1563">
        <v>0</v>
      </c>
      <c r="R14" s="1563">
        <v>0</v>
      </c>
      <c r="S14" s="1563">
        <v>0</v>
      </c>
      <c r="T14" s="1563">
        <v>0</v>
      </c>
      <c r="U14" s="1563">
        <v>0</v>
      </c>
      <c r="V14" s="1563">
        <v>0</v>
      </c>
      <c r="W14" s="1563">
        <v>0</v>
      </c>
      <c r="X14" s="1563">
        <v>0</v>
      </c>
      <c r="Y14" s="1563">
        <v>0</v>
      </c>
      <c r="Z14" s="1563">
        <v>0</v>
      </c>
      <c r="AA14" s="1563">
        <v>0</v>
      </c>
      <c r="AB14" s="1563">
        <v>0</v>
      </c>
    </row>
    <row r="15" spans="1:34" ht="15.6">
      <c r="A15" s="1537"/>
      <c r="B15" s="1561" t="s">
        <v>1926</v>
      </c>
      <c r="C15" s="1563">
        <v>1202</v>
      </c>
      <c r="D15" s="1563">
        <v>1271</v>
      </c>
      <c r="E15" s="1563">
        <v>971</v>
      </c>
      <c r="F15" s="1563">
        <v>956</v>
      </c>
      <c r="G15" s="1563">
        <v>1456</v>
      </c>
      <c r="H15" s="1563">
        <v>1744</v>
      </c>
      <c r="I15" s="1569">
        <v>3365</v>
      </c>
      <c r="J15" s="1563">
        <v>1693</v>
      </c>
      <c r="K15" s="1563">
        <v>1472</v>
      </c>
      <c r="L15" s="1563">
        <v>7081</v>
      </c>
      <c r="M15" s="1563">
        <v>6699</v>
      </c>
      <c r="N15" s="1563">
        <v>7193</v>
      </c>
      <c r="O15" s="1563">
        <v>0</v>
      </c>
      <c r="P15" s="1563">
        <v>0</v>
      </c>
      <c r="Q15" s="1563">
        <v>0</v>
      </c>
      <c r="R15" s="1563">
        <v>0</v>
      </c>
      <c r="S15" s="1563">
        <v>0</v>
      </c>
      <c r="T15" s="1563">
        <v>0</v>
      </c>
      <c r="U15" s="1563">
        <v>0</v>
      </c>
      <c r="V15" s="1563">
        <v>0</v>
      </c>
      <c r="W15" s="1563">
        <v>0</v>
      </c>
      <c r="X15" s="1563">
        <v>0</v>
      </c>
      <c r="Y15" s="1563">
        <v>0</v>
      </c>
      <c r="Z15" s="1563">
        <v>0</v>
      </c>
      <c r="AA15" s="1563">
        <v>0</v>
      </c>
      <c r="AB15" s="1563">
        <v>0</v>
      </c>
    </row>
    <row r="16" spans="1:34" ht="16.2" thickBot="1">
      <c r="A16" s="1537">
        <v>9</v>
      </c>
      <c r="B16" s="1097" t="s">
        <v>1927</v>
      </c>
      <c r="C16" s="1570">
        <v>69388</v>
      </c>
      <c r="D16" s="1570">
        <v>83598</v>
      </c>
      <c r="E16" s="1570">
        <v>61438</v>
      </c>
      <c r="F16" s="1570">
        <v>75499</v>
      </c>
      <c r="G16" s="1570">
        <v>71471</v>
      </c>
      <c r="H16" s="1570">
        <v>70653</v>
      </c>
      <c r="I16" s="1570">
        <v>52643</v>
      </c>
      <c r="J16" s="1570">
        <v>53442</v>
      </c>
      <c r="K16" s="1570">
        <v>49413</v>
      </c>
      <c r="L16" s="1570">
        <v>54761</v>
      </c>
      <c r="M16" s="1570">
        <v>52299</v>
      </c>
      <c r="N16" s="1570">
        <v>56438</v>
      </c>
      <c r="O16" s="1570">
        <v>33240</v>
      </c>
      <c r="P16" s="1570">
        <v>33442</v>
      </c>
      <c r="Q16" s="1570">
        <v>29050</v>
      </c>
      <c r="R16" s="1570">
        <v>30123</v>
      </c>
      <c r="S16" s="1570">
        <v>29006</v>
      </c>
      <c r="T16" s="1570">
        <v>32216</v>
      </c>
      <c r="U16" s="1570">
        <v>28731</v>
      </c>
      <c r="V16" s="1570">
        <v>27966</v>
      </c>
      <c r="W16" s="1570">
        <v>31976</v>
      </c>
      <c r="X16" s="1570">
        <v>33455</v>
      </c>
      <c r="Y16" s="1571">
        <v>34351</v>
      </c>
      <c r="Z16" s="1570">
        <v>34855</v>
      </c>
      <c r="AA16" s="1570">
        <v>31547</v>
      </c>
      <c r="AB16" s="1570">
        <v>39942</v>
      </c>
    </row>
    <row r="17" spans="2:2">
      <c r="B17" s="1078" t="s">
        <v>1928</v>
      </c>
    </row>
    <row r="18" spans="2:2">
      <c r="B18" s="1078"/>
    </row>
  </sheetData>
  <hyperlinks>
    <hyperlink ref="B2" location="Contents!C46" display="Market risk under standardized approach" xr:uid="{12444476-975F-4F88-96A8-7B9344AE5EE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7EB49-3F88-4EA6-87A9-FD79851A2534}">
  <sheetPr codeName="Planilha50">
    <tabColor rgb="FF73C6A1"/>
  </sheetPr>
  <dimension ref="A1:I201"/>
  <sheetViews>
    <sheetView showGridLines="0" topLeftCell="B170" zoomScale="80" zoomScaleNormal="80" workbookViewId="0">
      <selection activeCell="C200" sqref="C200"/>
    </sheetView>
  </sheetViews>
  <sheetFormatPr defaultColWidth="8.77734375" defaultRowHeight="13.8"/>
  <cols>
    <col min="1" max="1" width="2" style="1035" hidden="1" customWidth="1"/>
    <col min="2" max="2" width="33.44140625" style="1035" bestFit="1" customWidth="1"/>
    <col min="3" max="6" width="14.44140625" style="1035" customWidth="1"/>
    <col min="7" max="16384" width="8.77734375" style="1035"/>
  </cols>
  <sheetData>
    <row r="1" spans="1:9" s="1054" customFormat="1" ht="5.25" customHeight="1">
      <c r="A1" s="1045"/>
      <c r="B1" s="1046"/>
      <c r="C1" s="1047"/>
      <c r="D1" s="1048"/>
      <c r="E1" s="1049"/>
      <c r="F1" s="1050"/>
      <c r="G1" s="1051"/>
      <c r="H1" s="1052"/>
      <c r="I1" s="1053"/>
    </row>
    <row r="2" spans="1:9">
      <c r="A2" s="1055"/>
      <c r="B2" s="1645" t="s">
        <v>1929</v>
      </c>
      <c r="C2" s="1988"/>
      <c r="D2" s="1988"/>
      <c r="E2" s="1988"/>
      <c r="F2" s="1988"/>
    </row>
    <row r="3" spans="1:9" hidden="1">
      <c r="A3" s="1549"/>
      <c r="B3" s="1549"/>
      <c r="C3" s="1550" t="s">
        <v>59</v>
      </c>
      <c r="D3" s="1550" t="s">
        <v>60</v>
      </c>
      <c r="E3" s="1550" t="s">
        <v>63</v>
      </c>
      <c r="F3" s="1550" t="s">
        <v>64</v>
      </c>
    </row>
    <row r="4" spans="1:9" ht="16.2" thickBot="1">
      <c r="A4" s="1549"/>
      <c r="B4" s="1085" t="s">
        <v>65</v>
      </c>
      <c r="C4" s="1551" t="s">
        <v>1930</v>
      </c>
      <c r="D4" s="1551" t="s">
        <v>1931</v>
      </c>
      <c r="E4" s="1551" t="s">
        <v>191</v>
      </c>
      <c r="F4" s="1551" t="s">
        <v>1932</v>
      </c>
    </row>
    <row r="5" spans="1:9" ht="16.2" hidden="1" thickBot="1">
      <c r="A5" s="1537">
        <v>1</v>
      </c>
      <c r="B5" s="1552" t="s">
        <v>1933</v>
      </c>
      <c r="C5" s="1553">
        <v>6237.5</v>
      </c>
      <c r="D5" s="1553">
        <v>11050</v>
      </c>
      <c r="E5" s="1553">
        <v>7714.5</v>
      </c>
      <c r="F5" s="1553">
        <v>25002</v>
      </c>
    </row>
    <row r="6" spans="1:9" hidden="1">
      <c r="A6" s="1537">
        <v>2</v>
      </c>
      <c r="B6" s="1554" t="s">
        <v>1934</v>
      </c>
      <c r="C6" s="1555">
        <v>-350</v>
      </c>
      <c r="D6" s="1555">
        <v>-1875</v>
      </c>
      <c r="E6" s="1555">
        <v>0</v>
      </c>
      <c r="F6" s="1555">
        <v>-2225</v>
      </c>
    </row>
    <row r="7" spans="1:9" hidden="1">
      <c r="A7" s="1537">
        <v>3</v>
      </c>
      <c r="B7" s="1554" t="s">
        <v>1935</v>
      </c>
      <c r="C7" s="1555">
        <v>0</v>
      </c>
      <c r="D7" s="1555">
        <v>0</v>
      </c>
      <c r="E7" s="1555">
        <v>0</v>
      </c>
      <c r="F7" s="1555">
        <v>0</v>
      </c>
    </row>
    <row r="8" spans="1:9" hidden="1">
      <c r="A8" s="1537">
        <v>4</v>
      </c>
      <c r="B8" s="1554" t="s">
        <v>1936</v>
      </c>
      <c r="C8" s="1555">
        <v>0</v>
      </c>
      <c r="D8" s="1555">
        <v>0</v>
      </c>
      <c r="E8" s="1555">
        <v>0</v>
      </c>
      <c r="F8" s="1555">
        <v>0</v>
      </c>
    </row>
    <row r="9" spans="1:9" hidden="1">
      <c r="A9" s="1537">
        <v>5</v>
      </c>
      <c r="B9" s="1554" t="s">
        <v>1766</v>
      </c>
      <c r="C9" s="1555">
        <v>0</v>
      </c>
      <c r="D9" s="1555">
        <v>0</v>
      </c>
      <c r="E9" s="1555">
        <v>0</v>
      </c>
      <c r="F9" s="1555">
        <v>0</v>
      </c>
    </row>
    <row r="10" spans="1:9" hidden="1">
      <c r="A10" s="1537">
        <v>6</v>
      </c>
      <c r="B10" s="1554" t="s">
        <v>1767</v>
      </c>
      <c r="C10" s="1555">
        <v>512.5</v>
      </c>
      <c r="D10" s="1555">
        <v>-1825</v>
      </c>
      <c r="E10" s="1555">
        <v>0</v>
      </c>
      <c r="F10" s="1555">
        <v>-1312.5</v>
      </c>
    </row>
    <row r="11" spans="1:9" hidden="1">
      <c r="A11" s="1537">
        <v>7</v>
      </c>
      <c r="B11" s="1554" t="s">
        <v>191</v>
      </c>
      <c r="C11" s="1555">
        <v>0</v>
      </c>
      <c r="D11" s="1555">
        <v>0</v>
      </c>
      <c r="E11" s="1555">
        <v>12469.5</v>
      </c>
      <c r="F11" s="1555">
        <v>12469.5</v>
      </c>
    </row>
    <row r="12" spans="1:9" ht="16.2" hidden="1" thickBot="1">
      <c r="A12" s="1537">
        <v>8</v>
      </c>
      <c r="B12" s="1097" t="s">
        <v>1937</v>
      </c>
      <c r="C12" s="1556">
        <v>6400</v>
      </c>
      <c r="D12" s="1556">
        <v>7350</v>
      </c>
      <c r="E12" s="1556">
        <v>20184</v>
      </c>
      <c r="F12" s="1556">
        <v>33934</v>
      </c>
    </row>
    <row r="13" spans="1:9" hidden="1">
      <c r="B13" s="1554" t="s">
        <v>1934</v>
      </c>
      <c r="C13" s="1555">
        <v>991</v>
      </c>
      <c r="D13" s="1555">
        <v>-3192</v>
      </c>
      <c r="E13" s="1555">
        <v>0</v>
      </c>
      <c r="F13" s="1555">
        <v>-2201</v>
      </c>
    </row>
    <row r="14" spans="1:9" hidden="1">
      <c r="B14" s="1554" t="s">
        <v>1935</v>
      </c>
      <c r="C14" s="1555">
        <v>0</v>
      </c>
      <c r="D14" s="1555">
        <v>0</v>
      </c>
      <c r="E14" s="1555">
        <v>0</v>
      </c>
      <c r="F14" s="1555">
        <v>0</v>
      </c>
    </row>
    <row r="15" spans="1:9" hidden="1">
      <c r="B15" s="1554" t="s">
        <v>1936</v>
      </c>
      <c r="C15" s="1555">
        <v>0</v>
      </c>
      <c r="D15" s="1555">
        <v>0</v>
      </c>
      <c r="E15" s="1555">
        <v>0</v>
      </c>
      <c r="F15" s="1555">
        <v>0</v>
      </c>
    </row>
    <row r="16" spans="1:9" hidden="1">
      <c r="B16" s="1554" t="s">
        <v>1766</v>
      </c>
      <c r="C16" s="1555">
        <v>0</v>
      </c>
      <c r="D16" s="1555">
        <v>0</v>
      </c>
      <c r="E16" s="1555">
        <v>0</v>
      </c>
      <c r="F16" s="1555">
        <v>0</v>
      </c>
    </row>
    <row r="17" spans="2:6" hidden="1">
      <c r="B17" s="1554" t="s">
        <v>1767</v>
      </c>
      <c r="C17" s="1555">
        <v>-675</v>
      </c>
      <c r="D17" s="1555">
        <v>391</v>
      </c>
      <c r="E17" s="1555">
        <v>0</v>
      </c>
      <c r="F17" s="1555">
        <v>-284</v>
      </c>
    </row>
    <row r="18" spans="2:6" hidden="1">
      <c r="B18" s="1554" t="s">
        <v>191</v>
      </c>
      <c r="C18" s="1555">
        <v>0</v>
      </c>
      <c r="D18" s="1555">
        <v>0</v>
      </c>
      <c r="E18" s="1555">
        <v>-7461</v>
      </c>
      <c r="F18" s="1555">
        <v>-7461</v>
      </c>
    </row>
    <row r="19" spans="2:6" ht="16.2" hidden="1" thickBot="1">
      <c r="B19" s="1097" t="s">
        <v>1938</v>
      </c>
      <c r="C19" s="1556">
        <v>6716</v>
      </c>
      <c r="D19" s="1556">
        <v>4549</v>
      </c>
      <c r="E19" s="1556">
        <v>12723</v>
      </c>
      <c r="F19" s="1556">
        <v>23988</v>
      </c>
    </row>
    <row r="20" spans="2:6" hidden="1">
      <c r="B20" s="1554" t="s">
        <v>1934</v>
      </c>
      <c r="C20" s="1555">
        <v>-2466</v>
      </c>
      <c r="D20" s="1555">
        <v>2967</v>
      </c>
      <c r="E20" s="1555">
        <v>0</v>
      </c>
      <c r="F20" s="1555">
        <v>501</v>
      </c>
    </row>
    <row r="21" spans="2:6" hidden="1">
      <c r="B21" s="1554" t="s">
        <v>1935</v>
      </c>
      <c r="C21" s="1555">
        <v>0</v>
      </c>
      <c r="D21" s="1555">
        <v>0</v>
      </c>
      <c r="E21" s="1555">
        <v>0</v>
      </c>
      <c r="F21" s="1555">
        <v>0</v>
      </c>
    </row>
    <row r="22" spans="2:6" hidden="1">
      <c r="B22" s="1554" t="s">
        <v>1936</v>
      </c>
      <c r="C22" s="1555">
        <v>0</v>
      </c>
      <c r="D22" s="1555">
        <v>0</v>
      </c>
      <c r="E22" s="1555">
        <v>0</v>
      </c>
      <c r="F22" s="1555">
        <v>0</v>
      </c>
    </row>
    <row r="23" spans="2:6" hidden="1">
      <c r="B23" s="1554" t="s">
        <v>1766</v>
      </c>
      <c r="C23" s="1555">
        <v>0</v>
      </c>
      <c r="D23" s="1555">
        <v>0</v>
      </c>
      <c r="E23" s="1555">
        <v>0</v>
      </c>
      <c r="F23" s="1555">
        <v>0</v>
      </c>
    </row>
    <row r="24" spans="2:6" hidden="1">
      <c r="B24" s="1554" t="s">
        <v>1767</v>
      </c>
      <c r="C24" s="1555">
        <v>-1144</v>
      </c>
      <c r="D24" s="1555">
        <v>-377</v>
      </c>
      <c r="E24" s="1555">
        <v>0</v>
      </c>
      <c r="F24" s="1555">
        <v>-1521</v>
      </c>
    </row>
    <row r="25" spans="2:6" hidden="1">
      <c r="B25" s="1554" t="s">
        <v>191</v>
      </c>
      <c r="C25" s="1555">
        <v>0</v>
      </c>
      <c r="D25" s="1555">
        <v>0</v>
      </c>
      <c r="E25" s="1555">
        <v>1346</v>
      </c>
      <c r="F25" s="1555">
        <v>1346</v>
      </c>
    </row>
    <row r="26" spans="2:6" ht="16.2" hidden="1" thickBot="1">
      <c r="B26" s="1097" t="s">
        <v>1939</v>
      </c>
      <c r="C26" s="1557">
        <v>3106</v>
      </c>
      <c r="D26" s="1557">
        <v>7139</v>
      </c>
      <c r="E26" s="1557">
        <v>14069</v>
      </c>
      <c r="F26" s="1557">
        <v>24314</v>
      </c>
    </row>
    <row r="27" spans="2:6" hidden="1">
      <c r="B27" s="1554" t="s">
        <v>1934</v>
      </c>
      <c r="C27" s="1555">
        <v>1034</v>
      </c>
      <c r="D27" s="1555">
        <v>-2934</v>
      </c>
      <c r="E27" s="1555">
        <v>0</v>
      </c>
      <c r="F27" s="1555">
        <v>-1900</v>
      </c>
    </row>
    <row r="28" spans="2:6" hidden="1">
      <c r="B28" s="1554" t="s">
        <v>1935</v>
      </c>
      <c r="C28" s="1555">
        <v>0</v>
      </c>
      <c r="D28" s="1555">
        <v>0</v>
      </c>
      <c r="E28" s="1555">
        <v>0</v>
      </c>
      <c r="F28" s="1555">
        <v>0</v>
      </c>
    </row>
    <row r="29" spans="2:6" hidden="1">
      <c r="B29" s="1554" t="s">
        <v>1936</v>
      </c>
      <c r="C29" s="1555">
        <v>0</v>
      </c>
      <c r="D29" s="1555">
        <v>0</v>
      </c>
      <c r="E29" s="1555">
        <v>0</v>
      </c>
      <c r="F29" s="1555">
        <v>0</v>
      </c>
    </row>
    <row r="30" spans="2:6" hidden="1">
      <c r="B30" s="1554" t="s">
        <v>1766</v>
      </c>
      <c r="C30" s="1555">
        <v>0</v>
      </c>
      <c r="D30" s="1555">
        <v>0</v>
      </c>
      <c r="E30" s="1555">
        <v>0</v>
      </c>
      <c r="F30" s="1555">
        <v>0</v>
      </c>
    </row>
    <row r="31" spans="2:6" hidden="1">
      <c r="B31" s="1554" t="s">
        <v>1767</v>
      </c>
      <c r="C31" s="1555">
        <v>315</v>
      </c>
      <c r="D31" s="1555">
        <v>1152</v>
      </c>
      <c r="E31" s="1555">
        <v>0</v>
      </c>
      <c r="F31" s="1555">
        <v>1467</v>
      </c>
    </row>
    <row r="32" spans="2:6" hidden="1">
      <c r="B32" s="1554" t="s">
        <v>191</v>
      </c>
      <c r="C32" s="1555">
        <v>0</v>
      </c>
      <c r="D32" s="1555">
        <v>0</v>
      </c>
      <c r="E32" s="1555">
        <v>-1519</v>
      </c>
      <c r="F32" s="1555">
        <v>-1519</v>
      </c>
    </row>
    <row r="33" spans="2:6" ht="16.2" hidden="1" thickBot="1">
      <c r="B33" s="1097" t="s">
        <v>1940</v>
      </c>
      <c r="C33" s="1557">
        <v>4455</v>
      </c>
      <c r="D33" s="1557">
        <v>5357</v>
      </c>
      <c r="E33" s="1557">
        <v>12550</v>
      </c>
      <c r="F33" s="1557">
        <v>22362</v>
      </c>
    </row>
    <row r="34" spans="2:6" hidden="1">
      <c r="B34" s="1554" t="s">
        <v>1934</v>
      </c>
      <c r="C34" s="1531">
        <v>2031</v>
      </c>
      <c r="D34" s="1531">
        <v>4748</v>
      </c>
      <c r="E34" s="1531">
        <v>0</v>
      </c>
      <c r="F34" s="1531">
        <v>6779</v>
      </c>
    </row>
    <row r="35" spans="2:6" hidden="1">
      <c r="B35" s="1554" t="s">
        <v>1935</v>
      </c>
      <c r="C35" s="1531">
        <v>0</v>
      </c>
      <c r="D35" s="1531">
        <v>0</v>
      </c>
      <c r="E35" s="1531">
        <v>0</v>
      </c>
      <c r="F35" s="1531">
        <v>0</v>
      </c>
    </row>
    <row r="36" spans="2:6" hidden="1">
      <c r="B36" s="1554" t="s">
        <v>1936</v>
      </c>
      <c r="C36" s="1531">
        <v>0</v>
      </c>
      <c r="D36" s="1531">
        <v>0</v>
      </c>
      <c r="E36" s="1531">
        <v>0</v>
      </c>
      <c r="F36" s="1531">
        <v>0</v>
      </c>
    </row>
    <row r="37" spans="2:6" hidden="1">
      <c r="B37" s="1554" t="s">
        <v>1766</v>
      </c>
      <c r="C37" s="1531">
        <v>0</v>
      </c>
      <c r="D37" s="1531">
        <v>0</v>
      </c>
      <c r="E37" s="1531">
        <v>0</v>
      </c>
      <c r="F37" s="1531">
        <v>0</v>
      </c>
    </row>
    <row r="38" spans="2:6" hidden="1">
      <c r="B38" s="1554" t="s">
        <v>1767</v>
      </c>
      <c r="C38" s="1531">
        <v>55</v>
      </c>
      <c r="D38" s="1531">
        <v>-2325</v>
      </c>
      <c r="E38" s="1531">
        <v>0</v>
      </c>
      <c r="F38" s="1531">
        <v>-2270</v>
      </c>
    </row>
    <row r="39" spans="2:6" hidden="1">
      <c r="B39" s="1554" t="s">
        <v>191</v>
      </c>
      <c r="C39" s="1531">
        <v>0</v>
      </c>
      <c r="D39" s="1531">
        <v>0</v>
      </c>
      <c r="E39" s="1531">
        <v>-1644</v>
      </c>
      <c r="F39" s="1531">
        <v>-1644</v>
      </c>
    </row>
    <row r="40" spans="2:6" ht="16.2" hidden="1" thickBot="1">
      <c r="B40" s="1097" t="s">
        <v>1941</v>
      </c>
      <c r="C40" s="1558">
        <v>6541</v>
      </c>
      <c r="D40" s="1558">
        <v>7780</v>
      </c>
      <c r="E40" s="1558">
        <v>10906</v>
      </c>
      <c r="F40" s="1558">
        <v>25227</v>
      </c>
    </row>
    <row r="41" spans="2:6" hidden="1">
      <c r="B41" s="1554" t="s">
        <v>1934</v>
      </c>
      <c r="C41" s="1531">
        <v>-332</v>
      </c>
      <c r="D41" s="1531">
        <v>-62</v>
      </c>
      <c r="E41" s="1531">
        <v>0</v>
      </c>
      <c r="F41" s="1531">
        <v>-394</v>
      </c>
    </row>
    <row r="42" spans="2:6" hidden="1">
      <c r="B42" s="1554" t="s">
        <v>1935</v>
      </c>
      <c r="C42" s="1531">
        <v>0</v>
      </c>
      <c r="D42" s="1531">
        <v>0</v>
      </c>
      <c r="E42" s="1531">
        <v>0</v>
      </c>
      <c r="F42" s="1531">
        <v>0</v>
      </c>
    </row>
    <row r="43" spans="2:6" hidden="1">
      <c r="B43" s="1554" t="s">
        <v>1936</v>
      </c>
      <c r="C43" s="1531">
        <v>0</v>
      </c>
      <c r="D43" s="1531">
        <v>0</v>
      </c>
      <c r="E43" s="1531">
        <v>0</v>
      </c>
      <c r="F43" s="1531">
        <v>0</v>
      </c>
    </row>
    <row r="44" spans="2:6" hidden="1">
      <c r="B44" s="1554" t="s">
        <v>1766</v>
      </c>
      <c r="C44" s="1531">
        <v>0</v>
      </c>
      <c r="D44" s="1531">
        <v>0</v>
      </c>
      <c r="E44" s="1531">
        <v>0</v>
      </c>
      <c r="F44" s="1531">
        <v>0</v>
      </c>
    </row>
    <row r="45" spans="2:6" hidden="1">
      <c r="B45" s="1554" t="s">
        <v>1767</v>
      </c>
      <c r="C45" s="1531">
        <v>475</v>
      </c>
      <c r="D45" s="1531">
        <v>-769</v>
      </c>
      <c r="E45" s="1531">
        <v>0</v>
      </c>
      <c r="F45" s="1531">
        <v>-294</v>
      </c>
    </row>
    <row r="46" spans="2:6" hidden="1">
      <c r="B46" s="1554" t="s">
        <v>191</v>
      </c>
      <c r="C46" s="1531">
        <v>0</v>
      </c>
      <c r="D46" s="1531">
        <v>0</v>
      </c>
      <c r="E46" s="1531">
        <v>-1675</v>
      </c>
      <c r="F46" s="1531">
        <v>-1675</v>
      </c>
    </row>
    <row r="47" spans="2:6" ht="16.2" hidden="1" thickBot="1">
      <c r="B47" s="1097" t="s">
        <v>1942</v>
      </c>
      <c r="C47" s="1558">
        <v>6684</v>
      </c>
      <c r="D47" s="1558">
        <v>6949</v>
      </c>
      <c r="E47" s="1558">
        <v>9231</v>
      </c>
      <c r="F47" s="1558">
        <v>22864</v>
      </c>
    </row>
    <row r="48" spans="2:6" hidden="1">
      <c r="B48" s="1554" t="s">
        <v>1934</v>
      </c>
      <c r="C48" s="1531">
        <v>-1490</v>
      </c>
      <c r="D48" s="1531">
        <v>133</v>
      </c>
      <c r="E48" s="1531">
        <v>0</v>
      </c>
      <c r="F48" s="1531">
        <v>-1357</v>
      </c>
    </row>
    <row r="49" spans="2:6" hidden="1">
      <c r="B49" s="1554" t="s">
        <v>1935</v>
      </c>
      <c r="C49" s="1531">
        <v>0</v>
      </c>
      <c r="D49" s="1531">
        <v>0</v>
      </c>
      <c r="E49" s="1531">
        <v>0</v>
      </c>
      <c r="F49" s="1531">
        <v>0</v>
      </c>
    </row>
    <row r="50" spans="2:6" hidden="1">
      <c r="B50" s="1554" t="s">
        <v>1936</v>
      </c>
      <c r="C50" s="1531">
        <v>0</v>
      </c>
      <c r="D50" s="1531">
        <v>0</v>
      </c>
      <c r="E50" s="1531">
        <v>0</v>
      </c>
      <c r="F50" s="1531">
        <v>0</v>
      </c>
    </row>
    <row r="51" spans="2:6" hidden="1">
      <c r="B51" s="1554" t="s">
        <v>1766</v>
      </c>
      <c r="C51" s="1531">
        <v>0</v>
      </c>
      <c r="D51" s="1531">
        <v>0</v>
      </c>
      <c r="E51" s="1531">
        <v>0</v>
      </c>
      <c r="F51" s="1531">
        <v>0</v>
      </c>
    </row>
    <row r="52" spans="2:6" hidden="1">
      <c r="B52" s="1554" t="s">
        <v>1767</v>
      </c>
      <c r="C52" s="1531">
        <v>-695</v>
      </c>
      <c r="D52" s="1531">
        <v>-1995</v>
      </c>
      <c r="E52" s="1531">
        <v>0</v>
      </c>
      <c r="F52" s="1531">
        <v>-2690</v>
      </c>
    </row>
    <row r="53" spans="2:6" hidden="1">
      <c r="B53" s="1554" t="s">
        <v>191</v>
      </c>
      <c r="C53" s="1531">
        <v>0</v>
      </c>
      <c r="D53" s="1531">
        <v>0</v>
      </c>
      <c r="E53" s="1531">
        <v>-3536</v>
      </c>
      <c r="F53" s="1531">
        <v>-3536</v>
      </c>
    </row>
    <row r="54" spans="2:6" ht="16.2" hidden="1" thickBot="1">
      <c r="B54" s="1097" t="s">
        <v>1943</v>
      </c>
      <c r="C54" s="1558">
        <v>4499</v>
      </c>
      <c r="D54" s="1558">
        <v>5087</v>
      </c>
      <c r="E54" s="1558">
        <v>5695</v>
      </c>
      <c r="F54" s="1558">
        <v>15281</v>
      </c>
    </row>
    <row r="55" spans="2:6" hidden="1">
      <c r="B55" s="1554" t="s">
        <v>1934</v>
      </c>
      <c r="C55" s="1531">
        <v>397</v>
      </c>
      <c r="D55" s="1531">
        <v>-2186</v>
      </c>
      <c r="E55" s="1531">
        <v>0</v>
      </c>
      <c r="F55" s="1531">
        <v>-1789</v>
      </c>
    </row>
    <row r="56" spans="2:6" hidden="1">
      <c r="B56" s="1554" t="s">
        <v>1935</v>
      </c>
      <c r="C56" s="1531">
        <v>0</v>
      </c>
      <c r="D56" s="1531">
        <v>0</v>
      </c>
      <c r="E56" s="1531">
        <v>0</v>
      </c>
      <c r="F56" s="1531">
        <v>0</v>
      </c>
    </row>
    <row r="57" spans="2:6" hidden="1">
      <c r="B57" s="1554" t="s">
        <v>1936</v>
      </c>
      <c r="C57" s="1531">
        <v>0</v>
      </c>
      <c r="D57" s="1531">
        <v>0</v>
      </c>
      <c r="E57" s="1531">
        <v>0</v>
      </c>
      <c r="F57" s="1531">
        <v>0</v>
      </c>
    </row>
    <row r="58" spans="2:6" hidden="1">
      <c r="B58" s="1554" t="s">
        <v>1766</v>
      </c>
      <c r="C58" s="1531">
        <v>0</v>
      </c>
      <c r="D58" s="1531">
        <v>0</v>
      </c>
      <c r="E58" s="1531">
        <v>0</v>
      </c>
      <c r="F58" s="1531">
        <v>0</v>
      </c>
    </row>
    <row r="59" spans="2:6" hidden="1">
      <c r="B59" s="1554" t="s">
        <v>1767</v>
      </c>
      <c r="C59" s="1531">
        <v>-178</v>
      </c>
      <c r="D59" s="1531">
        <v>753</v>
      </c>
      <c r="E59" s="1531">
        <v>0</v>
      </c>
      <c r="F59" s="1531">
        <v>575</v>
      </c>
    </row>
    <row r="60" spans="2:6" hidden="1">
      <c r="B60" s="1554" t="s">
        <v>191</v>
      </c>
      <c r="C60" s="1531">
        <v>0</v>
      </c>
      <c r="D60" s="1531">
        <v>0</v>
      </c>
      <c r="E60" s="1531">
        <v>681</v>
      </c>
      <c r="F60" s="1531">
        <v>681</v>
      </c>
    </row>
    <row r="61" spans="2:6" ht="16.2" hidden="1" thickBot="1">
      <c r="B61" s="1097" t="s">
        <v>1944</v>
      </c>
      <c r="C61" s="1558">
        <v>4718</v>
      </c>
      <c r="D61" s="1558">
        <v>3654</v>
      </c>
      <c r="E61" s="1558">
        <v>6379</v>
      </c>
      <c r="F61" s="1558">
        <v>14751</v>
      </c>
    </row>
    <row r="62" spans="2:6" hidden="1">
      <c r="B62" s="1554" t="s">
        <v>1934</v>
      </c>
      <c r="C62" s="1531">
        <v>1859</v>
      </c>
      <c r="D62" s="1531">
        <v>2355</v>
      </c>
      <c r="E62" s="1531">
        <v>0</v>
      </c>
      <c r="F62" s="1531">
        <v>4214</v>
      </c>
    </row>
    <row r="63" spans="2:6" hidden="1">
      <c r="B63" s="1554" t="s">
        <v>1935</v>
      </c>
      <c r="C63" s="1531">
        <v>0</v>
      </c>
      <c r="D63" s="1531">
        <v>0</v>
      </c>
      <c r="E63" s="1531">
        <v>0</v>
      </c>
      <c r="F63" s="1531">
        <v>0</v>
      </c>
    </row>
    <row r="64" spans="2:6" hidden="1">
      <c r="B64" s="1554" t="s">
        <v>1936</v>
      </c>
      <c r="C64" s="1531">
        <v>0</v>
      </c>
      <c r="D64" s="1531">
        <v>0</v>
      </c>
      <c r="E64" s="1531">
        <v>0</v>
      </c>
      <c r="F64" s="1531">
        <v>0</v>
      </c>
    </row>
    <row r="65" spans="2:6" hidden="1">
      <c r="B65" s="1554" t="s">
        <v>1766</v>
      </c>
      <c r="C65" s="1531">
        <v>0</v>
      </c>
      <c r="D65" s="1531">
        <v>0</v>
      </c>
      <c r="E65" s="1531">
        <v>0</v>
      </c>
      <c r="F65" s="1531">
        <v>0</v>
      </c>
    </row>
    <row r="66" spans="2:6" hidden="1">
      <c r="B66" s="1554" t="s">
        <v>1767</v>
      </c>
      <c r="C66" s="1531">
        <v>208</v>
      </c>
      <c r="D66" s="1531">
        <v>-257</v>
      </c>
      <c r="E66" s="1531">
        <v>0</v>
      </c>
      <c r="F66" s="1531">
        <v>-49</v>
      </c>
    </row>
    <row r="67" spans="2:6" hidden="1">
      <c r="B67" s="1554" t="s">
        <v>191</v>
      </c>
      <c r="C67" s="1531">
        <v>0</v>
      </c>
      <c r="D67" s="1531">
        <v>0</v>
      </c>
      <c r="E67" s="1531">
        <v>97</v>
      </c>
      <c r="F67" s="1531">
        <v>97</v>
      </c>
    </row>
    <row r="68" spans="2:6" ht="16.2" hidden="1" thickBot="1">
      <c r="B68" s="1097" t="s">
        <v>1945</v>
      </c>
      <c r="C68" s="1558">
        <v>6785</v>
      </c>
      <c r="D68" s="1558">
        <v>5752</v>
      </c>
      <c r="E68" s="1558">
        <v>6476</v>
      </c>
      <c r="F68" s="1558">
        <v>19013</v>
      </c>
    </row>
    <row r="69" spans="2:6" hidden="1">
      <c r="B69" s="1554" t="s">
        <v>1934</v>
      </c>
      <c r="C69" s="1531">
        <v>-830</v>
      </c>
      <c r="D69" s="1531">
        <v>2877</v>
      </c>
      <c r="E69" s="1531">
        <v>0</v>
      </c>
      <c r="F69" s="1531">
        <v>2047</v>
      </c>
    </row>
    <row r="70" spans="2:6" hidden="1">
      <c r="B70" s="1554" t="s">
        <v>1935</v>
      </c>
      <c r="C70" s="1531">
        <v>0</v>
      </c>
      <c r="D70" s="1531">
        <v>0</v>
      </c>
      <c r="E70" s="1531">
        <v>0</v>
      </c>
      <c r="F70" s="1531">
        <v>0</v>
      </c>
    </row>
    <row r="71" spans="2:6" hidden="1">
      <c r="B71" s="1554" t="s">
        <v>1936</v>
      </c>
      <c r="C71" s="1531">
        <v>0</v>
      </c>
      <c r="D71" s="1531">
        <v>0</v>
      </c>
      <c r="E71" s="1531">
        <v>0</v>
      </c>
      <c r="F71" s="1531">
        <v>0</v>
      </c>
    </row>
    <row r="72" spans="2:6" hidden="1">
      <c r="B72" s="1554" t="s">
        <v>1766</v>
      </c>
      <c r="C72" s="1531">
        <v>0</v>
      </c>
      <c r="D72" s="1531">
        <v>0</v>
      </c>
      <c r="E72" s="1531">
        <v>0</v>
      </c>
      <c r="F72" s="1531">
        <v>0</v>
      </c>
    </row>
    <row r="73" spans="2:6" hidden="1">
      <c r="B73" s="1554" t="s">
        <v>1767</v>
      </c>
      <c r="C73" s="1531">
        <v>1789</v>
      </c>
      <c r="D73" s="1531">
        <v>1205</v>
      </c>
      <c r="E73" s="1531">
        <v>0</v>
      </c>
      <c r="F73" s="1531">
        <v>2994</v>
      </c>
    </row>
    <row r="74" spans="2:6" hidden="1">
      <c r="B74" s="1554" t="s">
        <v>191</v>
      </c>
      <c r="C74" s="1531">
        <v>0</v>
      </c>
      <c r="D74" s="1531">
        <v>0</v>
      </c>
      <c r="E74" s="1531">
        <v>-2282</v>
      </c>
      <c r="F74" s="1531">
        <v>-2282</v>
      </c>
    </row>
    <row r="75" spans="2:6" ht="16.2" hidden="1" thickBot="1">
      <c r="B75" s="1097" t="s">
        <v>1946</v>
      </c>
      <c r="C75" s="1558">
        <v>7744</v>
      </c>
      <c r="D75" s="1558">
        <v>9834</v>
      </c>
      <c r="E75" s="1558">
        <v>4194</v>
      </c>
      <c r="F75" s="1558">
        <v>21772</v>
      </c>
    </row>
    <row r="76" spans="2:6" hidden="1">
      <c r="B76" s="1554" t="s">
        <v>1934</v>
      </c>
      <c r="C76" s="1531">
        <v>-1032</v>
      </c>
      <c r="D76" s="1531">
        <v>-333</v>
      </c>
      <c r="E76" s="1531">
        <v>0</v>
      </c>
      <c r="F76" s="1531">
        <v>-1365</v>
      </c>
    </row>
    <row r="77" spans="2:6" hidden="1">
      <c r="B77" s="1554" t="s">
        <v>1935</v>
      </c>
      <c r="C77" s="1531">
        <v>0</v>
      </c>
      <c r="D77" s="1531">
        <v>0</v>
      </c>
      <c r="E77" s="1531">
        <v>0</v>
      </c>
      <c r="F77" s="1531">
        <v>0</v>
      </c>
    </row>
    <row r="78" spans="2:6" hidden="1">
      <c r="B78" s="1554" t="s">
        <v>1936</v>
      </c>
      <c r="C78" s="1531">
        <v>0</v>
      </c>
      <c r="D78" s="1531">
        <v>0</v>
      </c>
      <c r="E78" s="1531">
        <v>0</v>
      </c>
      <c r="F78" s="1531">
        <v>0</v>
      </c>
    </row>
    <row r="79" spans="2:6" hidden="1">
      <c r="B79" s="1554" t="s">
        <v>1766</v>
      </c>
      <c r="C79" s="1531">
        <v>0</v>
      </c>
      <c r="D79" s="1531">
        <v>0</v>
      </c>
      <c r="E79" s="1531">
        <v>0</v>
      </c>
      <c r="F79" s="1531">
        <v>0</v>
      </c>
    </row>
    <row r="80" spans="2:6" hidden="1">
      <c r="B80" s="1554" t="s">
        <v>1767</v>
      </c>
      <c r="C80" s="1531">
        <v>-890</v>
      </c>
      <c r="D80" s="1531">
        <v>-654</v>
      </c>
      <c r="E80" s="1531">
        <v>0</v>
      </c>
      <c r="F80" s="1531">
        <v>-1544</v>
      </c>
    </row>
    <row r="81" spans="2:6" hidden="1">
      <c r="B81" s="1554" t="s">
        <v>191</v>
      </c>
      <c r="C81" s="1531">
        <v>0</v>
      </c>
      <c r="D81" s="1531">
        <v>0</v>
      </c>
      <c r="E81" s="1531">
        <v>2215</v>
      </c>
      <c r="F81" s="1531">
        <v>2215</v>
      </c>
    </row>
    <row r="82" spans="2:6" ht="16.2" hidden="1" thickBot="1">
      <c r="B82" s="1097" t="s">
        <v>1947</v>
      </c>
      <c r="C82" s="1558">
        <v>5822</v>
      </c>
      <c r="D82" s="1558">
        <v>8847</v>
      </c>
      <c r="E82" s="1558">
        <v>6409</v>
      </c>
      <c r="F82" s="1558">
        <v>21078</v>
      </c>
    </row>
    <row r="83" spans="2:6" hidden="1">
      <c r="B83" s="1554" t="s">
        <v>1934</v>
      </c>
      <c r="C83" s="1531">
        <v>-1613</v>
      </c>
      <c r="D83" s="1531">
        <v>-2283</v>
      </c>
      <c r="E83" s="1531">
        <v>0</v>
      </c>
      <c r="F83" s="1531">
        <v>-3896</v>
      </c>
    </row>
    <row r="84" spans="2:6" hidden="1">
      <c r="B84" s="1554" t="s">
        <v>1935</v>
      </c>
      <c r="C84" s="1531">
        <v>0</v>
      </c>
      <c r="D84" s="1531">
        <v>0</v>
      </c>
      <c r="E84" s="1531">
        <v>0</v>
      </c>
      <c r="F84" s="1531">
        <v>0</v>
      </c>
    </row>
    <row r="85" spans="2:6" hidden="1">
      <c r="B85" s="1554" t="s">
        <v>1936</v>
      </c>
      <c r="C85" s="1531">
        <v>0</v>
      </c>
      <c r="D85" s="1531">
        <v>0</v>
      </c>
      <c r="E85" s="1531">
        <v>0</v>
      </c>
      <c r="F85" s="1531">
        <v>0</v>
      </c>
    </row>
    <row r="86" spans="2:6" hidden="1">
      <c r="B86" s="1554" t="s">
        <v>1766</v>
      </c>
      <c r="C86" s="1531">
        <v>0</v>
      </c>
      <c r="D86" s="1531">
        <v>0</v>
      </c>
      <c r="E86" s="1531">
        <v>0</v>
      </c>
      <c r="F86" s="1531">
        <v>0</v>
      </c>
    </row>
    <row r="87" spans="2:6" hidden="1">
      <c r="B87" s="1554" t="s">
        <v>1767</v>
      </c>
      <c r="C87" s="1531">
        <v>1341</v>
      </c>
      <c r="D87" s="1531">
        <v>91</v>
      </c>
      <c r="E87" s="1531">
        <v>0</v>
      </c>
      <c r="F87" s="1531">
        <v>1432</v>
      </c>
    </row>
    <row r="88" spans="2:6" hidden="1">
      <c r="B88" s="1554" t="s">
        <v>191</v>
      </c>
      <c r="C88" s="1531">
        <v>0</v>
      </c>
      <c r="D88" s="1531">
        <v>0</v>
      </c>
      <c r="E88" s="1531">
        <v>4483</v>
      </c>
      <c r="F88" s="1531">
        <v>4483</v>
      </c>
    </row>
    <row r="89" spans="2:6" ht="16.2" hidden="1" thickBot="1">
      <c r="B89" s="1097" t="s">
        <v>1948</v>
      </c>
      <c r="C89" s="1558">
        <v>5550</v>
      </c>
      <c r="D89" s="1558">
        <v>6655</v>
      </c>
      <c r="E89" s="1558">
        <v>10892</v>
      </c>
      <c r="F89" s="1558">
        <v>23097</v>
      </c>
    </row>
    <row r="90" spans="2:6" hidden="1">
      <c r="B90" s="1554" t="s">
        <v>1934</v>
      </c>
      <c r="C90" s="1531">
        <v>-363</v>
      </c>
      <c r="D90" s="1531">
        <v>1446</v>
      </c>
      <c r="E90" s="1531">
        <v>0</v>
      </c>
      <c r="F90" s="1531">
        <v>1083</v>
      </c>
    </row>
    <row r="91" spans="2:6" hidden="1">
      <c r="B91" s="1554" t="s">
        <v>1935</v>
      </c>
      <c r="C91" s="1531">
        <v>0</v>
      </c>
      <c r="D91" s="1531">
        <v>0</v>
      </c>
      <c r="E91" s="1531">
        <v>0</v>
      </c>
      <c r="F91" s="1531">
        <v>0</v>
      </c>
    </row>
    <row r="92" spans="2:6" hidden="1">
      <c r="B92" s="1554" t="s">
        <v>1936</v>
      </c>
      <c r="C92" s="1531">
        <v>0</v>
      </c>
      <c r="D92" s="1531">
        <v>0</v>
      </c>
      <c r="E92" s="1531">
        <v>0</v>
      </c>
      <c r="F92" s="1531">
        <v>0</v>
      </c>
    </row>
    <row r="93" spans="2:6" hidden="1">
      <c r="B93" s="1554" t="s">
        <v>1766</v>
      </c>
      <c r="C93" s="1531">
        <v>0</v>
      </c>
      <c r="D93" s="1531">
        <v>0</v>
      </c>
      <c r="E93" s="1531">
        <v>0</v>
      </c>
      <c r="F93" s="1531">
        <v>0</v>
      </c>
    </row>
    <row r="94" spans="2:6" hidden="1">
      <c r="B94" s="1554" t="s">
        <v>1767</v>
      </c>
      <c r="C94" s="1531">
        <v>445</v>
      </c>
      <c r="D94" s="1531">
        <v>830</v>
      </c>
      <c r="E94" s="1531">
        <v>0</v>
      </c>
      <c r="F94" s="1531">
        <v>1275</v>
      </c>
    </row>
    <row r="95" spans="2:6" hidden="1">
      <c r="B95" s="1554" t="s">
        <v>191</v>
      </c>
      <c r="C95" s="1531">
        <v>0</v>
      </c>
      <c r="D95" s="1531">
        <v>0</v>
      </c>
      <c r="E95" s="1531">
        <v>-440</v>
      </c>
      <c r="F95" s="1531">
        <v>-440</v>
      </c>
    </row>
    <row r="96" spans="2:6" ht="16.2" hidden="1" thickBot="1">
      <c r="B96" s="1097" t="s">
        <v>1949</v>
      </c>
      <c r="C96" s="1558">
        <v>5632</v>
      </c>
      <c r="D96" s="1558">
        <v>8931</v>
      </c>
      <c r="E96" s="1558">
        <v>10452</v>
      </c>
      <c r="F96" s="1558">
        <v>25015</v>
      </c>
    </row>
    <row r="97" spans="2:6" hidden="1">
      <c r="B97" s="1554" t="s">
        <v>1934</v>
      </c>
      <c r="C97" s="1531">
        <v>1558</v>
      </c>
      <c r="D97" s="1531">
        <v>-1945</v>
      </c>
      <c r="E97" s="1531">
        <v>0</v>
      </c>
      <c r="F97" s="1531">
        <v>-387</v>
      </c>
    </row>
    <row r="98" spans="2:6" hidden="1">
      <c r="B98" s="1554" t="s">
        <v>1935</v>
      </c>
      <c r="C98" s="1531">
        <v>0</v>
      </c>
      <c r="D98" s="1531">
        <v>0</v>
      </c>
      <c r="E98" s="1531">
        <v>0</v>
      </c>
      <c r="F98" s="1531">
        <v>0</v>
      </c>
    </row>
    <row r="99" spans="2:6" hidden="1">
      <c r="B99" s="1554" t="s">
        <v>1936</v>
      </c>
      <c r="C99" s="1531">
        <v>0</v>
      </c>
      <c r="D99" s="1531">
        <v>0</v>
      </c>
      <c r="E99" s="1531">
        <v>0</v>
      </c>
      <c r="F99" s="1531">
        <v>0</v>
      </c>
    </row>
    <row r="100" spans="2:6" hidden="1">
      <c r="B100" s="1554" t="s">
        <v>1766</v>
      </c>
      <c r="C100" s="1531">
        <v>0</v>
      </c>
      <c r="D100" s="1531">
        <v>0</v>
      </c>
      <c r="E100" s="1531">
        <v>0</v>
      </c>
      <c r="F100" s="1531">
        <v>0</v>
      </c>
    </row>
    <row r="101" spans="2:6" hidden="1">
      <c r="B101" s="1554" t="s">
        <v>1767</v>
      </c>
      <c r="C101" s="1531">
        <v>-1642</v>
      </c>
      <c r="D101" s="1531">
        <v>-821</v>
      </c>
      <c r="E101" s="1531">
        <v>0</v>
      </c>
      <c r="F101" s="1531">
        <v>-2463</v>
      </c>
    </row>
    <row r="102" spans="2:6" hidden="1">
      <c r="B102" s="1554" t="s">
        <v>191</v>
      </c>
      <c r="C102" s="1531">
        <v>0</v>
      </c>
      <c r="D102" s="1531">
        <v>0</v>
      </c>
      <c r="E102" s="1531">
        <v>-347</v>
      </c>
      <c r="F102" s="1531">
        <v>-347</v>
      </c>
    </row>
    <row r="103" spans="2:6" ht="16.2" thickBot="1">
      <c r="B103" s="1097" t="s">
        <v>1950</v>
      </c>
      <c r="C103" s="1558">
        <v>5548</v>
      </c>
      <c r="D103" s="1558">
        <v>6165</v>
      </c>
      <c r="E103" s="1558">
        <v>10105</v>
      </c>
      <c r="F103" s="1558">
        <v>21818</v>
      </c>
    </row>
    <row r="104" spans="2:6">
      <c r="B104" s="1554" t="s">
        <v>1934</v>
      </c>
      <c r="C104" s="1531">
        <v>6298</v>
      </c>
      <c r="D104" s="1531">
        <v>4497</v>
      </c>
      <c r="E104" s="1531">
        <v>0</v>
      </c>
      <c r="F104" s="1531">
        <v>10795</v>
      </c>
    </row>
    <row r="105" spans="2:6">
      <c r="B105" s="1554" t="s">
        <v>1935</v>
      </c>
      <c r="C105" s="1531">
        <v>0</v>
      </c>
      <c r="D105" s="1531">
        <v>0</v>
      </c>
      <c r="E105" s="1531">
        <v>0</v>
      </c>
      <c r="F105" s="1531">
        <v>0</v>
      </c>
    </row>
    <row r="106" spans="2:6">
      <c r="B106" s="1554" t="s">
        <v>1936</v>
      </c>
      <c r="C106" s="1531">
        <v>0</v>
      </c>
      <c r="D106" s="1531">
        <v>0</v>
      </c>
      <c r="E106" s="1531">
        <v>0</v>
      </c>
      <c r="F106" s="1531">
        <v>0</v>
      </c>
    </row>
    <row r="107" spans="2:6">
      <c r="B107" s="1554" t="s">
        <v>1766</v>
      </c>
      <c r="C107" s="1531">
        <v>0</v>
      </c>
      <c r="D107" s="1531">
        <v>0</v>
      </c>
      <c r="E107" s="1531">
        <v>0</v>
      </c>
      <c r="F107" s="1531">
        <v>0</v>
      </c>
    </row>
    <row r="108" spans="2:6">
      <c r="B108" s="1554" t="s">
        <v>1767</v>
      </c>
      <c r="C108" s="1531">
        <v>-988</v>
      </c>
      <c r="D108" s="1531">
        <v>-722</v>
      </c>
      <c r="E108" s="1531">
        <v>0</v>
      </c>
      <c r="F108" s="1531">
        <v>-1710</v>
      </c>
    </row>
    <row r="109" spans="2:6">
      <c r="B109" s="1554" t="s">
        <v>191</v>
      </c>
      <c r="C109" s="1531">
        <v>0</v>
      </c>
      <c r="D109" s="1531">
        <v>0</v>
      </c>
      <c r="E109" s="1531">
        <v>-8498</v>
      </c>
      <c r="F109" s="1531">
        <v>-8498</v>
      </c>
    </row>
    <row r="110" spans="2:6" ht="16.2" thickBot="1">
      <c r="B110" s="1097" t="s">
        <v>1951</v>
      </c>
      <c r="C110" s="1558">
        <v>10858</v>
      </c>
      <c r="D110" s="1558">
        <v>9940</v>
      </c>
      <c r="E110" s="1558">
        <v>1607</v>
      </c>
      <c r="F110" s="1558">
        <v>22405</v>
      </c>
    </row>
    <row r="111" spans="2:6">
      <c r="B111" s="1554" t="s">
        <v>1934</v>
      </c>
      <c r="C111" s="1531">
        <v>-3534</v>
      </c>
      <c r="D111" s="1531">
        <v>-2533</v>
      </c>
      <c r="E111" s="1531">
        <v>0</v>
      </c>
      <c r="F111" s="1531">
        <v>-6067</v>
      </c>
    </row>
    <row r="112" spans="2:6">
      <c r="B112" s="1554" t="s">
        <v>1935</v>
      </c>
      <c r="C112" s="1531">
        <v>0</v>
      </c>
      <c r="D112" s="1531">
        <v>0</v>
      </c>
      <c r="E112" s="1531">
        <v>0</v>
      </c>
      <c r="F112" s="1531">
        <v>0</v>
      </c>
    </row>
    <row r="113" spans="2:6">
      <c r="B113" s="1554" t="s">
        <v>1936</v>
      </c>
      <c r="C113" s="1531">
        <v>0</v>
      </c>
      <c r="D113" s="1531">
        <v>0</v>
      </c>
      <c r="E113" s="1531">
        <v>0</v>
      </c>
      <c r="F113" s="1531">
        <v>0</v>
      </c>
    </row>
    <row r="114" spans="2:6">
      <c r="B114" s="1554" t="s">
        <v>1766</v>
      </c>
      <c r="C114" s="1531">
        <v>0</v>
      </c>
      <c r="D114" s="1531">
        <v>0</v>
      </c>
      <c r="E114" s="1531">
        <v>0</v>
      </c>
      <c r="F114" s="1531">
        <v>0</v>
      </c>
    </row>
    <row r="115" spans="2:6">
      <c r="B115" s="1554" t="s">
        <v>1767</v>
      </c>
      <c r="C115" s="1531">
        <v>1394</v>
      </c>
      <c r="D115" s="1531">
        <v>1379</v>
      </c>
      <c r="E115" s="1531">
        <v>0</v>
      </c>
      <c r="F115" s="1531">
        <v>2773</v>
      </c>
    </row>
    <row r="116" spans="2:6">
      <c r="B116" s="1554" t="s">
        <v>191</v>
      </c>
      <c r="C116" s="1531">
        <v>0</v>
      </c>
      <c r="D116" s="1531">
        <v>0</v>
      </c>
      <c r="E116" s="1531">
        <v>-240</v>
      </c>
      <c r="F116" s="1531">
        <v>-240</v>
      </c>
    </row>
    <row r="117" spans="2:6" ht="16.2" thickBot="1">
      <c r="B117" s="1097" t="s">
        <v>1952</v>
      </c>
      <c r="C117" s="1558">
        <v>8718</v>
      </c>
      <c r="D117" s="1558">
        <v>8786</v>
      </c>
      <c r="E117" s="1558">
        <v>1367</v>
      </c>
      <c r="F117" s="1558">
        <v>18871</v>
      </c>
    </row>
    <row r="118" spans="2:6">
      <c r="B118" s="1554" t="s">
        <v>1934</v>
      </c>
      <c r="C118" s="1531">
        <v>-409</v>
      </c>
      <c r="D118" s="1531">
        <v>-930</v>
      </c>
      <c r="E118" s="1531">
        <v>0</v>
      </c>
      <c r="F118" s="1531">
        <v>-1339</v>
      </c>
    </row>
    <row r="119" spans="2:6">
      <c r="B119" s="1554" t="s">
        <v>1935</v>
      </c>
      <c r="C119" s="1531">
        <v>0</v>
      </c>
      <c r="D119" s="1531">
        <v>0</v>
      </c>
      <c r="E119" s="1531">
        <v>0</v>
      </c>
      <c r="F119" s="1531">
        <v>0</v>
      </c>
    </row>
    <row r="120" spans="2:6">
      <c r="B120" s="1554" t="s">
        <v>1936</v>
      </c>
      <c r="C120" s="1531">
        <v>0</v>
      </c>
      <c r="D120" s="1531">
        <v>0</v>
      </c>
      <c r="E120" s="1531">
        <v>0</v>
      </c>
      <c r="F120" s="1531">
        <v>0</v>
      </c>
    </row>
    <row r="121" spans="2:6">
      <c r="B121" s="1554" t="s">
        <v>1766</v>
      </c>
      <c r="C121" s="1531">
        <v>0</v>
      </c>
      <c r="D121" s="1531">
        <v>0</v>
      </c>
      <c r="E121" s="1531">
        <v>0</v>
      </c>
      <c r="F121" s="1531">
        <v>0</v>
      </c>
    </row>
    <row r="122" spans="2:6">
      <c r="B122" s="1554" t="s">
        <v>1767</v>
      </c>
      <c r="C122" s="1531">
        <v>-13</v>
      </c>
      <c r="D122" s="1531">
        <v>-118</v>
      </c>
      <c r="E122" s="1531">
        <v>0</v>
      </c>
      <c r="F122" s="1531">
        <v>-131</v>
      </c>
    </row>
    <row r="123" spans="2:6">
      <c r="B123" s="1554" t="s">
        <v>191</v>
      </c>
      <c r="C123" s="1531">
        <v>0</v>
      </c>
      <c r="D123" s="1531">
        <v>0</v>
      </c>
      <c r="E123" s="1531">
        <v>2156</v>
      </c>
      <c r="F123" s="1531">
        <v>2156</v>
      </c>
    </row>
    <row r="124" spans="2:6" ht="16.2" thickBot="1">
      <c r="B124" s="1097" t="s">
        <v>1953</v>
      </c>
      <c r="C124" s="1558">
        <v>8296</v>
      </c>
      <c r="D124" s="1558">
        <v>7738</v>
      </c>
      <c r="E124" s="1558">
        <v>3523</v>
      </c>
      <c r="F124" s="1558">
        <v>19557</v>
      </c>
    </row>
    <row r="125" spans="2:6">
      <c r="B125" s="1554" t="s">
        <v>1934</v>
      </c>
      <c r="C125" s="1531">
        <v>262</v>
      </c>
      <c r="D125" s="1531">
        <v>-112</v>
      </c>
      <c r="E125" s="1531">
        <v>0</v>
      </c>
      <c r="F125" s="1531">
        <v>150</v>
      </c>
    </row>
    <row r="126" spans="2:6">
      <c r="B126" s="1554" t="s">
        <v>1935</v>
      </c>
      <c r="C126" s="1531">
        <v>0</v>
      </c>
      <c r="D126" s="1531">
        <v>0</v>
      </c>
      <c r="E126" s="1531">
        <v>0</v>
      </c>
      <c r="F126" s="1531">
        <v>0</v>
      </c>
    </row>
    <row r="127" spans="2:6">
      <c r="B127" s="1554" t="s">
        <v>1936</v>
      </c>
      <c r="C127" s="1531">
        <v>0</v>
      </c>
      <c r="D127" s="1531">
        <v>0</v>
      </c>
      <c r="E127" s="1531">
        <v>0</v>
      </c>
      <c r="F127" s="1531">
        <v>0</v>
      </c>
    </row>
    <row r="128" spans="2:6">
      <c r="B128" s="1554" t="s">
        <v>1766</v>
      </c>
      <c r="C128" s="1531">
        <v>0</v>
      </c>
      <c r="D128" s="1531">
        <v>0</v>
      </c>
      <c r="E128" s="1531">
        <v>0</v>
      </c>
      <c r="F128" s="1531">
        <v>0</v>
      </c>
    </row>
    <row r="129" spans="2:6">
      <c r="B129" s="1554" t="s">
        <v>1767</v>
      </c>
      <c r="C129" s="1531">
        <v>-900</v>
      </c>
      <c r="D129" s="1531">
        <v>-1066</v>
      </c>
      <c r="E129" s="1531">
        <v>0</v>
      </c>
      <c r="F129" s="1531">
        <v>-1966</v>
      </c>
    </row>
    <row r="130" spans="2:6">
      <c r="B130" s="1554" t="s">
        <v>191</v>
      </c>
      <c r="C130" s="1531">
        <v>0</v>
      </c>
      <c r="D130" s="1531">
        <v>0</v>
      </c>
      <c r="E130" s="1531">
        <v>1092</v>
      </c>
      <c r="F130" s="1531">
        <v>1092</v>
      </c>
    </row>
    <row r="131" spans="2:6" ht="16.2" thickBot="1">
      <c r="B131" s="1097" t="s">
        <v>1954</v>
      </c>
      <c r="C131" s="1558">
        <v>7658</v>
      </c>
      <c r="D131" s="1558">
        <v>6560</v>
      </c>
      <c r="E131" s="1558">
        <v>4615</v>
      </c>
      <c r="F131" s="1558">
        <v>18833</v>
      </c>
    </row>
    <row r="132" spans="2:6">
      <c r="B132" s="1554" t="s">
        <v>1934</v>
      </c>
      <c r="C132" s="1531">
        <v>464</v>
      </c>
      <c r="D132" s="1531">
        <v>1323</v>
      </c>
      <c r="E132" s="1531">
        <v>0</v>
      </c>
      <c r="F132" s="1531">
        <v>1787</v>
      </c>
    </row>
    <row r="133" spans="2:6">
      <c r="B133" s="1554" t="s">
        <v>1935</v>
      </c>
      <c r="C133" s="1531">
        <v>0</v>
      </c>
      <c r="D133" s="1531">
        <v>0</v>
      </c>
      <c r="E133" s="1531">
        <v>0</v>
      </c>
      <c r="F133" s="1531">
        <v>0</v>
      </c>
    </row>
    <row r="134" spans="2:6">
      <c r="B134" s="1554" t="s">
        <v>1936</v>
      </c>
      <c r="C134" s="1531">
        <v>0</v>
      </c>
      <c r="D134" s="1531">
        <v>0</v>
      </c>
      <c r="E134" s="1531">
        <v>0</v>
      </c>
      <c r="F134" s="1531">
        <v>0</v>
      </c>
    </row>
    <row r="135" spans="2:6">
      <c r="B135" s="1554" t="s">
        <v>1766</v>
      </c>
      <c r="C135" s="1531">
        <v>0</v>
      </c>
      <c r="D135" s="1531">
        <v>0</v>
      </c>
      <c r="E135" s="1531">
        <v>0</v>
      </c>
      <c r="F135" s="1531">
        <v>0</v>
      </c>
    </row>
    <row r="136" spans="2:6">
      <c r="B136" s="1554" t="s">
        <v>1767</v>
      </c>
      <c r="C136" s="1531">
        <v>997</v>
      </c>
      <c r="D136" s="1531">
        <v>3167</v>
      </c>
      <c r="E136" s="1531">
        <v>0</v>
      </c>
      <c r="F136" s="1531">
        <v>4164</v>
      </c>
    </row>
    <row r="137" spans="2:6">
      <c r="B137" s="1554" t="s">
        <v>191</v>
      </c>
      <c r="C137" s="1531">
        <v>0</v>
      </c>
      <c r="D137" s="1531">
        <v>0</v>
      </c>
      <c r="E137" s="1531">
        <v>-1430</v>
      </c>
      <c r="F137" s="1531">
        <v>-1430</v>
      </c>
    </row>
    <row r="138" spans="2:6" ht="16.2" thickBot="1">
      <c r="B138" s="1097" t="s">
        <v>1955</v>
      </c>
      <c r="C138" s="1558">
        <v>9119</v>
      </c>
      <c r="D138" s="1558">
        <v>11050</v>
      </c>
      <c r="E138" s="1558">
        <v>3185</v>
      </c>
      <c r="F138" s="1558">
        <v>23354</v>
      </c>
    </row>
    <row r="139" spans="2:6">
      <c r="B139" s="1554" t="s">
        <v>1934</v>
      </c>
      <c r="C139" s="1555">
        <v>4447</v>
      </c>
      <c r="D139" s="1555">
        <v>677</v>
      </c>
      <c r="E139" s="1555">
        <v>0</v>
      </c>
      <c r="F139" s="1555">
        <v>5124</v>
      </c>
    </row>
    <row r="140" spans="2:6">
      <c r="B140" s="1554" t="s">
        <v>1935</v>
      </c>
      <c r="C140" s="1555">
        <v>0</v>
      </c>
      <c r="D140" s="1555">
        <v>0</v>
      </c>
      <c r="E140" s="1555">
        <v>0</v>
      </c>
      <c r="F140" s="1555">
        <v>0</v>
      </c>
    </row>
    <row r="141" spans="2:6">
      <c r="B141" s="1554" t="s">
        <v>1936</v>
      </c>
      <c r="C141" s="1555">
        <v>0</v>
      </c>
      <c r="D141" s="1555">
        <v>0</v>
      </c>
      <c r="E141" s="1555">
        <v>0</v>
      </c>
      <c r="F141" s="1555">
        <v>0</v>
      </c>
    </row>
    <row r="142" spans="2:6">
      <c r="B142" s="1554" t="s">
        <v>1766</v>
      </c>
      <c r="C142" s="1555">
        <v>0</v>
      </c>
      <c r="D142" s="1555">
        <v>0</v>
      </c>
      <c r="E142" s="1555">
        <v>0</v>
      </c>
      <c r="F142" s="1555">
        <v>0</v>
      </c>
    </row>
    <row r="143" spans="2:6">
      <c r="B143" s="1554" t="s">
        <v>1767</v>
      </c>
      <c r="C143" s="1555">
        <v>-370</v>
      </c>
      <c r="D143" s="1555">
        <v>252</v>
      </c>
      <c r="E143" s="1555">
        <v>0</v>
      </c>
      <c r="F143" s="1555">
        <v>-118</v>
      </c>
    </row>
    <row r="144" spans="2:6">
      <c r="B144" s="1554" t="s">
        <v>191</v>
      </c>
      <c r="C144" s="1555">
        <v>0</v>
      </c>
      <c r="D144" s="1555">
        <v>0</v>
      </c>
      <c r="E144" s="1555">
        <v>111</v>
      </c>
      <c r="F144" s="1555">
        <v>111</v>
      </c>
    </row>
    <row r="145" spans="2:6" ht="15.6">
      <c r="B145" s="2062" t="s">
        <v>1956</v>
      </c>
      <c r="C145" s="1990"/>
      <c r="D145" s="1990"/>
      <c r="E145" s="1555">
        <v>0</v>
      </c>
      <c r="F145" s="1555">
        <v>0</v>
      </c>
    </row>
    <row r="146" spans="2:6" ht="15.6">
      <c r="B146" s="2062" t="s">
        <v>1957</v>
      </c>
      <c r="C146" s="1990"/>
      <c r="D146" s="1990"/>
      <c r="E146" s="1555">
        <v>0</v>
      </c>
      <c r="F146" s="1555">
        <v>0</v>
      </c>
    </row>
    <row r="147" spans="2:6" ht="16.2" thickBot="1">
      <c r="B147" s="1097" t="s">
        <v>1958</v>
      </c>
      <c r="C147" s="1558">
        <v>13196</v>
      </c>
      <c r="D147" s="1558">
        <v>11979</v>
      </c>
      <c r="E147" s="1558">
        <v>3296</v>
      </c>
      <c r="F147" s="1558">
        <v>28471</v>
      </c>
    </row>
    <row r="148" spans="2:6">
      <c r="B148" s="1554" t="s">
        <v>1934</v>
      </c>
      <c r="C148" s="1555">
        <v>4175</v>
      </c>
      <c r="D148" s="1555">
        <v>866</v>
      </c>
      <c r="E148" s="1555">
        <v>0</v>
      </c>
      <c r="F148" s="1555">
        <v>5041</v>
      </c>
    </row>
    <row r="149" spans="2:6">
      <c r="B149" s="1554" t="s">
        <v>1935</v>
      </c>
      <c r="C149" s="1555">
        <v>0</v>
      </c>
      <c r="D149" s="1555">
        <v>0</v>
      </c>
      <c r="E149" s="1555">
        <v>0</v>
      </c>
      <c r="F149" s="1555">
        <v>0</v>
      </c>
    </row>
    <row r="150" spans="2:6">
      <c r="B150" s="1554" t="s">
        <v>1936</v>
      </c>
      <c r="C150" s="1555">
        <v>0</v>
      </c>
      <c r="D150" s="1555">
        <v>0</v>
      </c>
      <c r="E150" s="1555">
        <v>0</v>
      </c>
      <c r="F150" s="1555">
        <v>0</v>
      </c>
    </row>
    <row r="151" spans="2:6">
      <c r="B151" s="1554" t="s">
        <v>1766</v>
      </c>
      <c r="C151" s="1555">
        <v>0</v>
      </c>
      <c r="D151" s="1555">
        <v>0</v>
      </c>
      <c r="E151" s="1555">
        <v>0</v>
      </c>
      <c r="F151" s="1555">
        <v>0</v>
      </c>
    </row>
    <row r="152" spans="2:6">
      <c r="B152" s="1554" t="s">
        <v>1767</v>
      </c>
      <c r="C152" s="1555">
        <v>894</v>
      </c>
      <c r="D152" s="1555">
        <v>-770</v>
      </c>
      <c r="E152" s="1555">
        <v>0</v>
      </c>
      <c r="F152" s="1555">
        <v>124</v>
      </c>
    </row>
    <row r="153" spans="2:6">
      <c r="B153" s="1554" t="s">
        <v>191</v>
      </c>
      <c r="C153" s="1555">
        <v>0</v>
      </c>
      <c r="D153" s="1555">
        <v>0</v>
      </c>
      <c r="E153" s="1555">
        <v>-1003</v>
      </c>
      <c r="F153" s="1555">
        <v>-1003</v>
      </c>
    </row>
    <row r="154" spans="2:6" ht="15.6">
      <c r="B154" s="2062" t="s">
        <v>1956</v>
      </c>
      <c r="C154" s="1990"/>
      <c r="D154" s="1990"/>
      <c r="E154" s="1555">
        <v>0</v>
      </c>
      <c r="F154" s="1555">
        <v>0</v>
      </c>
    </row>
    <row r="155" spans="2:6" ht="15.6">
      <c r="B155" s="2062" t="s">
        <v>1957</v>
      </c>
      <c r="C155" s="1990"/>
      <c r="D155" s="1990"/>
      <c r="E155" s="1555">
        <v>0</v>
      </c>
      <c r="F155" s="1555">
        <v>0</v>
      </c>
    </row>
    <row r="156" spans="2:6" ht="16.2" thickBot="1">
      <c r="B156" s="1097" t="s">
        <v>2857</v>
      </c>
      <c r="C156" s="1558">
        <v>18265</v>
      </c>
      <c r="D156" s="1558">
        <v>12075</v>
      </c>
      <c r="E156" s="1558">
        <v>2293</v>
      </c>
      <c r="F156" s="1558">
        <v>32633</v>
      </c>
    </row>
    <row r="157" spans="2:6">
      <c r="B157" s="1554" t="s">
        <v>1934</v>
      </c>
      <c r="C157" s="1555">
        <v>1729</v>
      </c>
      <c r="D157" s="1555">
        <v>-228</v>
      </c>
      <c r="E157" s="1555">
        <v>0</v>
      </c>
      <c r="F157" s="1555">
        <v>1501</v>
      </c>
    </row>
    <row r="158" spans="2:6">
      <c r="B158" s="1554" t="s">
        <v>1935</v>
      </c>
      <c r="C158" s="1555">
        <v>0</v>
      </c>
      <c r="D158" s="1555">
        <v>0</v>
      </c>
      <c r="E158" s="1555">
        <v>0</v>
      </c>
      <c r="F158" s="1555">
        <v>0</v>
      </c>
    </row>
    <row r="159" spans="2:6">
      <c r="B159" s="1554" t="s">
        <v>1936</v>
      </c>
      <c r="C159" s="1555">
        <v>0</v>
      </c>
      <c r="D159" s="1555">
        <v>0</v>
      </c>
      <c r="E159" s="1555">
        <v>0</v>
      </c>
      <c r="F159" s="1555">
        <v>0</v>
      </c>
    </row>
    <row r="160" spans="2:6">
      <c r="B160" s="1554" t="s">
        <v>1766</v>
      </c>
      <c r="C160" s="1555">
        <v>0</v>
      </c>
      <c r="D160" s="1555">
        <v>0</v>
      </c>
      <c r="E160" s="1555">
        <v>0</v>
      </c>
      <c r="F160" s="1555">
        <v>0</v>
      </c>
    </row>
    <row r="161" spans="2:6">
      <c r="B161" s="1554" t="s">
        <v>1767</v>
      </c>
      <c r="C161" s="1555">
        <v>2191</v>
      </c>
      <c r="D161" s="1555">
        <v>1137</v>
      </c>
      <c r="E161" s="1555">
        <v>0</v>
      </c>
      <c r="F161" s="1555">
        <v>3328</v>
      </c>
    </row>
    <row r="162" spans="2:6">
      <c r="B162" s="1554" t="s">
        <v>191</v>
      </c>
      <c r="C162" s="1555">
        <v>0</v>
      </c>
      <c r="D162" s="1555">
        <v>0</v>
      </c>
      <c r="E162" s="1555">
        <v>2322</v>
      </c>
      <c r="F162" s="1555">
        <v>2322</v>
      </c>
    </row>
    <row r="163" spans="2:6" ht="15.6">
      <c r="B163" s="2062" t="s">
        <v>1956</v>
      </c>
      <c r="C163" s="1990"/>
      <c r="D163" s="1990"/>
      <c r="E163" s="1555">
        <v>0</v>
      </c>
      <c r="F163" s="1555">
        <v>0</v>
      </c>
    </row>
    <row r="164" spans="2:6" ht="15.6">
      <c r="B164" s="2062" t="s">
        <v>1957</v>
      </c>
      <c r="C164" s="1990"/>
      <c r="D164" s="1990"/>
      <c r="E164" s="1555">
        <v>0</v>
      </c>
      <c r="F164" s="1555">
        <v>0</v>
      </c>
    </row>
    <row r="165" spans="2:6" ht="16.2" thickBot="1">
      <c r="B165" s="1097" t="s">
        <v>2897</v>
      </c>
      <c r="C165" s="1558">
        <v>22185</v>
      </c>
      <c r="D165" s="1558">
        <v>12984</v>
      </c>
      <c r="E165" s="1558">
        <v>4615</v>
      </c>
      <c r="F165" s="1558">
        <v>39784</v>
      </c>
    </row>
    <row r="166" spans="2:6">
      <c r="B166" s="1554" t="s">
        <v>1934</v>
      </c>
      <c r="C166" s="1555">
        <v>-3019</v>
      </c>
      <c r="D166" s="1555">
        <v>1516</v>
      </c>
      <c r="E166" s="1555">
        <v>0</v>
      </c>
      <c r="F166" s="1555">
        <v>-1503</v>
      </c>
    </row>
    <row r="167" spans="2:6">
      <c r="B167" s="1554" t="s">
        <v>1935</v>
      </c>
      <c r="C167" s="1555">
        <v>0</v>
      </c>
      <c r="D167" s="1555">
        <v>0</v>
      </c>
      <c r="E167" s="1555">
        <v>0</v>
      </c>
      <c r="F167" s="1555">
        <v>0</v>
      </c>
    </row>
    <row r="168" spans="2:6">
      <c r="B168" s="1554" t="s">
        <v>1936</v>
      </c>
      <c r="C168" s="1555">
        <v>0</v>
      </c>
      <c r="D168" s="1555">
        <v>0</v>
      </c>
      <c r="E168" s="1555">
        <v>0</v>
      </c>
      <c r="F168" s="1555">
        <v>0</v>
      </c>
    </row>
    <row r="169" spans="2:6">
      <c r="B169" s="1554" t="s">
        <v>1766</v>
      </c>
      <c r="C169" s="1555">
        <v>0</v>
      </c>
      <c r="D169" s="1555">
        <v>0</v>
      </c>
      <c r="E169" s="1555">
        <v>0</v>
      </c>
      <c r="F169" s="1555">
        <v>0</v>
      </c>
    </row>
    <row r="170" spans="2:6">
      <c r="B170" s="1554" t="s">
        <v>1767</v>
      </c>
      <c r="C170" s="1555">
        <v>-1892</v>
      </c>
      <c r="D170" s="1555">
        <v>1068</v>
      </c>
      <c r="E170" s="1555">
        <v>0</v>
      </c>
      <c r="F170" s="1555">
        <v>-824</v>
      </c>
    </row>
    <row r="171" spans="2:6">
      <c r="B171" s="1554" t="s">
        <v>191</v>
      </c>
      <c r="C171" s="1555">
        <v>0</v>
      </c>
      <c r="D171" s="1555">
        <v>0</v>
      </c>
      <c r="E171" s="1555">
        <v>-3879</v>
      </c>
      <c r="F171" s="1555">
        <v>-3879</v>
      </c>
    </row>
    <row r="172" spans="2:6" ht="15.6">
      <c r="B172" s="2062" t="s">
        <v>1956</v>
      </c>
      <c r="C172" s="1990"/>
      <c r="D172" s="1990"/>
      <c r="E172" s="1555">
        <v>0</v>
      </c>
      <c r="F172" s="1555">
        <v>0</v>
      </c>
    </row>
    <row r="173" spans="2:6" ht="15.6">
      <c r="B173" s="2062" t="s">
        <v>1957</v>
      </c>
      <c r="C173" s="1990"/>
      <c r="D173" s="1990"/>
      <c r="E173" s="1555">
        <v>0</v>
      </c>
      <c r="F173" s="1555">
        <v>0</v>
      </c>
    </row>
    <row r="174" spans="2:6" ht="16.2" thickBot="1">
      <c r="B174" s="1097" t="s">
        <v>2929</v>
      </c>
      <c r="C174" s="1558">
        <v>17274</v>
      </c>
      <c r="D174" s="1558">
        <v>15568</v>
      </c>
      <c r="E174" s="1558">
        <v>736</v>
      </c>
      <c r="F174" s="1558">
        <v>33578</v>
      </c>
    </row>
    <row r="175" spans="2:6">
      <c r="B175" s="1554" t="s">
        <v>1934</v>
      </c>
      <c r="C175" s="1555">
        <v>-1832</v>
      </c>
      <c r="D175" s="1555">
        <v>1464</v>
      </c>
      <c r="E175" s="1555">
        <v>0</v>
      </c>
      <c r="F175" s="1555">
        <v>-368</v>
      </c>
    </row>
    <row r="176" spans="2:6">
      <c r="B176" s="1554" t="s">
        <v>1935</v>
      </c>
      <c r="C176" s="1555">
        <v>0</v>
      </c>
      <c r="D176" s="1555">
        <v>0</v>
      </c>
      <c r="E176" s="1555">
        <v>0</v>
      </c>
      <c r="F176" s="1555">
        <v>0</v>
      </c>
    </row>
    <row r="177" spans="2:6">
      <c r="B177" s="1554" t="s">
        <v>1936</v>
      </c>
      <c r="C177" s="1555">
        <v>0</v>
      </c>
      <c r="D177" s="1555">
        <v>0</v>
      </c>
      <c r="E177" s="1555">
        <v>0</v>
      </c>
      <c r="F177" s="1555">
        <v>0</v>
      </c>
    </row>
    <row r="178" spans="2:6">
      <c r="B178" s="1554" t="s">
        <v>1766</v>
      </c>
      <c r="C178" s="1555">
        <v>0</v>
      </c>
      <c r="D178" s="1555">
        <v>0</v>
      </c>
      <c r="E178" s="1555">
        <v>0</v>
      </c>
      <c r="F178" s="1555">
        <v>0</v>
      </c>
    </row>
    <row r="179" spans="2:6">
      <c r="B179" s="1554" t="s">
        <v>1767</v>
      </c>
      <c r="C179" s="1555">
        <v>2</v>
      </c>
      <c r="D179" s="1555">
        <v>-3308</v>
      </c>
      <c r="E179" s="1555">
        <v>0</v>
      </c>
      <c r="F179" s="1555">
        <v>-3306</v>
      </c>
    </row>
    <row r="180" spans="2:6">
      <c r="B180" s="1554" t="s">
        <v>191</v>
      </c>
      <c r="C180" s="1555">
        <v>0</v>
      </c>
      <c r="D180" s="1555">
        <v>0</v>
      </c>
      <c r="E180" s="1555">
        <v>781</v>
      </c>
      <c r="F180" s="1555">
        <v>781</v>
      </c>
    </row>
    <row r="181" spans="2:6" ht="15.6">
      <c r="B181" s="2062" t="s">
        <v>1956</v>
      </c>
      <c r="C181" s="1990"/>
      <c r="D181" s="1990"/>
      <c r="E181" s="1555">
        <v>0</v>
      </c>
      <c r="F181" s="1555">
        <v>0</v>
      </c>
    </row>
    <row r="182" spans="2:6" ht="15.6">
      <c r="B182" s="2062" t="s">
        <v>1957</v>
      </c>
      <c r="C182" s="1990"/>
      <c r="D182" s="1990"/>
      <c r="E182" s="1555">
        <v>0</v>
      </c>
      <c r="F182" s="1555">
        <v>0</v>
      </c>
    </row>
    <row r="183" spans="2:6" ht="16.2" thickBot="1">
      <c r="B183" s="1097" t="s">
        <v>2946</v>
      </c>
      <c r="C183" s="1558">
        <v>15444</v>
      </c>
      <c r="D183" s="1558">
        <v>13724</v>
      </c>
      <c r="E183" s="1558">
        <v>1517</v>
      </c>
      <c r="F183" s="1558">
        <v>30685</v>
      </c>
    </row>
    <row r="184" spans="2:6">
      <c r="B184" s="1554" t="s">
        <v>1934</v>
      </c>
      <c r="C184" s="1555">
        <v>3862</v>
      </c>
      <c r="D184" s="1555">
        <v>957</v>
      </c>
      <c r="E184" s="1555">
        <v>0</v>
      </c>
      <c r="F184" s="1555">
        <v>4819</v>
      </c>
    </row>
    <row r="185" spans="2:6">
      <c r="B185" s="1554" t="s">
        <v>1935</v>
      </c>
      <c r="C185" s="1555">
        <v>0</v>
      </c>
      <c r="D185" s="1555">
        <v>0</v>
      </c>
      <c r="E185" s="1555">
        <v>0</v>
      </c>
      <c r="F185" s="1555">
        <v>0</v>
      </c>
    </row>
    <row r="186" spans="2:6">
      <c r="B186" s="1554" t="s">
        <v>1936</v>
      </c>
      <c r="C186" s="1555">
        <v>0</v>
      </c>
      <c r="D186" s="1555">
        <v>0</v>
      </c>
      <c r="E186" s="1555">
        <v>0</v>
      </c>
      <c r="F186" s="1555">
        <v>0</v>
      </c>
    </row>
    <row r="187" spans="2:6">
      <c r="B187" s="1554" t="s">
        <v>1766</v>
      </c>
      <c r="C187" s="1555">
        <v>0</v>
      </c>
      <c r="D187" s="1555">
        <v>0</v>
      </c>
      <c r="E187" s="1555">
        <v>0</v>
      </c>
      <c r="F187" s="1555">
        <v>0</v>
      </c>
    </row>
    <row r="188" spans="2:6">
      <c r="B188" s="1554" t="s">
        <v>1767</v>
      </c>
      <c r="C188" s="1555">
        <v>553</v>
      </c>
      <c r="D188" s="1555">
        <v>573</v>
      </c>
      <c r="E188" s="1555">
        <v>0</v>
      </c>
      <c r="F188" s="1555">
        <v>1126</v>
      </c>
    </row>
    <row r="189" spans="2:6">
      <c r="B189" s="1554" t="s">
        <v>191</v>
      </c>
      <c r="C189" s="2416">
        <v>0</v>
      </c>
      <c r="D189" s="2416">
        <v>0</v>
      </c>
      <c r="E189" s="1555">
        <v>-114</v>
      </c>
      <c r="F189" s="1555">
        <v>-114</v>
      </c>
    </row>
    <row r="190" spans="2:6" ht="15.6">
      <c r="B190" s="2062" t="s">
        <v>1956</v>
      </c>
      <c r="C190" s="1990"/>
      <c r="D190" s="1990"/>
      <c r="E190" s="1555">
        <v>0</v>
      </c>
      <c r="F190" s="1555">
        <v>0</v>
      </c>
    </row>
    <row r="191" spans="2:6" ht="15.6">
      <c r="B191" s="2062" t="s">
        <v>1957</v>
      </c>
      <c r="C191" s="2417"/>
      <c r="D191" s="2417"/>
      <c r="E191" s="2416">
        <v>0</v>
      </c>
      <c r="F191" s="2416">
        <v>0</v>
      </c>
    </row>
    <row r="192" spans="2:6" ht="16.2" thickBot="1">
      <c r="B192" s="1097" t="s">
        <v>3254</v>
      </c>
      <c r="C192" s="2415">
        <v>19859</v>
      </c>
      <c r="D192" s="2415">
        <v>15254</v>
      </c>
      <c r="E192" s="2415">
        <v>1403</v>
      </c>
      <c r="F192" s="2415">
        <v>36516</v>
      </c>
    </row>
    <row r="193" spans="2:6">
      <c r="B193" s="1554" t="s">
        <v>1934</v>
      </c>
      <c r="C193" s="1555">
        <v>-2048</v>
      </c>
      <c r="D193" s="1555">
        <v>3868</v>
      </c>
      <c r="E193" s="1555">
        <v>0</v>
      </c>
      <c r="F193" s="1555">
        <v>1820</v>
      </c>
    </row>
    <row r="194" spans="2:6">
      <c r="B194" s="1554" t="s">
        <v>1935</v>
      </c>
      <c r="C194" s="1555">
        <v>0</v>
      </c>
      <c r="D194" s="1555">
        <v>0</v>
      </c>
      <c r="E194" s="1555">
        <v>0</v>
      </c>
      <c r="F194" s="1555">
        <v>0</v>
      </c>
    </row>
    <row r="195" spans="2:6">
      <c r="B195" s="1554" t="s">
        <v>1936</v>
      </c>
      <c r="C195" s="1555">
        <v>0</v>
      </c>
      <c r="D195" s="1555">
        <v>0</v>
      </c>
      <c r="E195" s="1555">
        <v>0</v>
      </c>
      <c r="F195" s="1555">
        <v>0</v>
      </c>
    </row>
    <row r="196" spans="2:6">
      <c r="B196" s="1554" t="s">
        <v>1766</v>
      </c>
      <c r="C196" s="1555">
        <v>0</v>
      </c>
      <c r="D196" s="1555">
        <v>0</v>
      </c>
      <c r="E196" s="1555">
        <v>0</v>
      </c>
      <c r="F196" s="1555">
        <v>0</v>
      </c>
    </row>
    <row r="197" spans="2:6">
      <c r="B197" s="1554" t="s">
        <v>1767</v>
      </c>
      <c r="C197" s="1555">
        <v>1256</v>
      </c>
      <c r="D197" s="1555">
        <v>98</v>
      </c>
      <c r="E197" s="1555">
        <v>0</v>
      </c>
      <c r="F197" s="1555">
        <v>1354</v>
      </c>
    </row>
    <row r="198" spans="2:6">
      <c r="B198" s="1554" t="s">
        <v>191</v>
      </c>
      <c r="C198" s="1555">
        <v>0</v>
      </c>
      <c r="D198" s="1555">
        <v>0</v>
      </c>
      <c r="E198" s="1555">
        <v>-172</v>
      </c>
      <c r="F198" s="1555">
        <v>-172</v>
      </c>
    </row>
    <row r="199" spans="2:6" ht="15.6">
      <c r="B199" s="1554" t="s">
        <v>1956</v>
      </c>
      <c r="C199" s="2417"/>
      <c r="D199" s="2417"/>
      <c r="E199" s="1555">
        <v>0</v>
      </c>
      <c r="F199" s="1555">
        <v>0</v>
      </c>
    </row>
    <row r="200" spans="2:6" ht="15.6">
      <c r="B200" s="2062" t="s">
        <v>1957</v>
      </c>
      <c r="C200" s="1990"/>
      <c r="D200" s="1990"/>
      <c r="E200" s="1555">
        <v>0</v>
      </c>
      <c r="F200" s="1555">
        <v>0</v>
      </c>
    </row>
    <row r="201" spans="2:6" ht="16.2" thickBot="1">
      <c r="B201" s="1097" t="s">
        <v>3265</v>
      </c>
      <c r="C201" s="2415">
        <v>19067</v>
      </c>
      <c r="D201" s="2415">
        <v>19220</v>
      </c>
      <c r="E201" s="2415">
        <v>1231</v>
      </c>
      <c r="F201" s="2415">
        <v>39518</v>
      </c>
    </row>
  </sheetData>
  <hyperlinks>
    <hyperlink ref="B2" location="Contents!C48" display="RWA flow statement of market risk under an IMA" xr:uid="{9AFE6493-6B4A-4F3C-923C-D31A3935727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0C95-0C37-4FB8-88F9-39D208FA9F59}">
  <sheetPr codeName="Planilha71">
    <tabColor rgb="FF73C6A1"/>
  </sheetPr>
  <dimension ref="A1:W27"/>
  <sheetViews>
    <sheetView showGridLines="0" topLeftCell="B1" zoomScale="90" zoomScaleNormal="90" workbookViewId="0">
      <selection activeCell="B5" sqref="B5:F26"/>
    </sheetView>
  </sheetViews>
  <sheetFormatPr defaultColWidth="8.5546875" defaultRowHeight="13.8"/>
  <cols>
    <col min="1" max="1" width="1.44140625" style="1035" hidden="1" customWidth="1"/>
    <col min="2" max="2" width="3.88671875" style="1035" customWidth="1"/>
    <col min="3" max="3" width="60" style="1035" bestFit="1" customWidth="1"/>
    <col min="4" max="4" width="16.44140625" style="1035" bestFit="1" customWidth="1"/>
    <col min="5" max="6" width="16.21875" style="1035" bestFit="1" customWidth="1"/>
    <col min="7" max="7" width="3.6640625" style="1035" customWidth="1"/>
    <col min="8" max="8" width="16.44140625" style="1035" bestFit="1" customWidth="1"/>
    <col min="9" max="10" width="16.21875" style="1035" bestFit="1" customWidth="1"/>
    <col min="11" max="11" width="3.6640625" style="1035" customWidth="1"/>
    <col min="12" max="12" width="16.44140625" style="1035" bestFit="1" customWidth="1"/>
    <col min="13" max="14" width="16.21875" style="1035" bestFit="1" customWidth="1"/>
    <col min="15" max="18" width="11.44140625" style="1035" bestFit="1" customWidth="1"/>
    <col min="19" max="19" width="12.21875" style="1035" bestFit="1" customWidth="1"/>
    <col min="20" max="20" width="9.6640625" style="1035" bestFit="1" customWidth="1"/>
    <col min="21" max="21" width="32.21875" style="1035" bestFit="1" customWidth="1"/>
    <col min="22" max="16384" width="8.5546875" style="1035"/>
  </cols>
  <sheetData>
    <row r="1" spans="1:23" s="1054" customFormat="1" ht="5.25" customHeight="1">
      <c r="A1" s="1045"/>
      <c r="B1" s="1046"/>
      <c r="C1" s="2167"/>
      <c r="D1" s="2167"/>
      <c r="E1" s="1046"/>
      <c r="F1" s="1046"/>
      <c r="G1" s="1046"/>
      <c r="H1" s="2167"/>
      <c r="I1" s="1046"/>
      <c r="J1" s="1046"/>
      <c r="K1" s="1046"/>
      <c r="L1" s="2167"/>
      <c r="M1" s="1046"/>
      <c r="N1" s="1046"/>
      <c r="O1" s="1046"/>
      <c r="P1" s="1046"/>
      <c r="Q1" s="1046"/>
      <c r="R1" s="1046"/>
      <c r="S1" s="1046"/>
      <c r="T1" s="1046"/>
      <c r="U1" s="1051"/>
      <c r="V1" s="1052"/>
      <c r="W1" s="1053"/>
    </row>
    <row r="2" spans="1:23">
      <c r="A2" s="1055"/>
      <c r="B2" s="1988" t="s">
        <v>2998</v>
      </c>
      <c r="C2" s="2168"/>
      <c r="D2" s="2168"/>
      <c r="E2" s="1988"/>
      <c r="F2" s="1988"/>
      <c r="G2" s="1988"/>
      <c r="H2" s="2168"/>
      <c r="I2" s="1988"/>
      <c r="J2" s="1988"/>
      <c r="K2" s="1988"/>
      <c r="L2" s="2168"/>
      <c r="M2" s="1988"/>
      <c r="N2" s="1988"/>
      <c r="O2" s="1988"/>
      <c r="P2" s="1988"/>
      <c r="Q2" s="1988"/>
      <c r="R2" s="1988"/>
      <c r="S2" s="1988"/>
      <c r="T2" s="1988"/>
      <c r="U2" s="1044"/>
    </row>
    <row r="3" spans="1:23" hidden="1">
      <c r="A3" s="1082"/>
      <c r="B3" s="1084"/>
      <c r="C3" s="2169"/>
      <c r="D3" s="2169"/>
      <c r="E3" s="1084"/>
      <c r="F3" s="1084"/>
      <c r="G3" s="1084"/>
      <c r="H3" s="2169"/>
      <c r="I3" s="1084"/>
      <c r="J3" s="1084"/>
      <c r="K3" s="1084"/>
      <c r="L3" s="2169"/>
      <c r="M3" s="1084"/>
      <c r="N3" s="1084"/>
      <c r="O3" s="1084"/>
      <c r="P3" s="1084"/>
      <c r="Q3" s="1084"/>
      <c r="R3" s="1084"/>
      <c r="S3" s="1084"/>
      <c r="T3" s="1084"/>
    </row>
    <row r="4" spans="1:23" ht="12" customHeight="1">
      <c r="A4" s="1084"/>
      <c r="B4" s="1084"/>
      <c r="C4" s="2170"/>
      <c r="D4" s="2170"/>
      <c r="E4" s="2171"/>
      <c r="F4" s="2171"/>
      <c r="G4" s="686"/>
      <c r="H4" s="2170"/>
      <c r="I4" s="2171"/>
      <c r="J4" s="2171"/>
      <c r="K4" s="686"/>
      <c r="L4" s="2170"/>
      <c r="M4" s="2171"/>
      <c r="N4" s="2171"/>
      <c r="O4" s="686"/>
      <c r="P4" s="686"/>
      <c r="Q4" s="686"/>
      <c r="R4" s="686"/>
      <c r="S4" s="686"/>
      <c r="T4" s="686"/>
      <c r="U4" s="686"/>
      <c r="V4" s="686"/>
    </row>
    <row r="5" spans="1:23" ht="14.4" thickBot="1">
      <c r="A5" s="1084"/>
      <c r="B5" s="1085"/>
      <c r="C5" s="2172"/>
      <c r="D5" s="2172"/>
      <c r="E5" s="2173"/>
      <c r="F5" s="2173" t="s">
        <v>3260</v>
      </c>
      <c r="G5" s="686"/>
      <c r="H5" s="2172"/>
      <c r="I5" s="2173"/>
      <c r="J5" s="2173" t="s">
        <v>3003</v>
      </c>
      <c r="K5" s="686"/>
      <c r="L5" s="2172"/>
      <c r="M5" s="2173"/>
      <c r="N5" s="2173" t="s">
        <v>2942</v>
      </c>
      <c r="O5" s="686"/>
      <c r="P5" s="686"/>
      <c r="Q5" s="686"/>
      <c r="R5" s="686"/>
      <c r="S5" s="686"/>
      <c r="T5" s="686"/>
      <c r="U5" s="686"/>
      <c r="V5" s="686"/>
    </row>
    <row r="6" spans="1:23" ht="14.4" thickBot="1">
      <c r="A6" s="1086">
        <v>2</v>
      </c>
      <c r="B6" s="1579"/>
      <c r="C6" s="1579"/>
      <c r="D6" s="1579" t="s">
        <v>2947</v>
      </c>
      <c r="E6" s="1579" t="s">
        <v>2948</v>
      </c>
      <c r="F6" s="1579" t="s">
        <v>2949</v>
      </c>
      <c r="G6" s="686"/>
      <c r="H6" s="1579" t="s">
        <v>2947</v>
      </c>
      <c r="I6" s="1579" t="s">
        <v>2948</v>
      </c>
      <c r="J6" s="1579" t="s">
        <v>2949</v>
      </c>
      <c r="K6" s="686"/>
      <c r="L6" s="1579" t="s">
        <v>2947</v>
      </c>
      <c r="M6" s="1579" t="s">
        <v>2948</v>
      </c>
      <c r="N6" s="1579" t="s">
        <v>2949</v>
      </c>
      <c r="O6" s="686"/>
      <c r="P6" s="686"/>
      <c r="Q6" s="686"/>
      <c r="R6" s="686"/>
      <c r="S6" s="686"/>
      <c r="T6" s="686"/>
      <c r="U6" s="686"/>
      <c r="V6" s="686"/>
    </row>
    <row r="7" spans="1:23" ht="14.4" thickBot="1">
      <c r="A7" s="1086">
        <v>0</v>
      </c>
      <c r="B7" s="1600" t="s">
        <v>2989</v>
      </c>
      <c r="C7" s="1600"/>
      <c r="D7" s="1600"/>
      <c r="E7" s="1600"/>
      <c r="F7" s="1600"/>
      <c r="G7" s="686"/>
      <c r="H7" s="1600"/>
      <c r="I7" s="1600"/>
      <c r="J7" s="1600"/>
      <c r="K7" s="686"/>
      <c r="L7" s="1600"/>
      <c r="M7" s="1600"/>
      <c r="N7" s="1600"/>
      <c r="O7" s="686"/>
      <c r="P7" s="686"/>
      <c r="Q7" s="686"/>
      <c r="R7" s="686"/>
      <c r="S7" s="686"/>
      <c r="T7" s="686"/>
      <c r="U7" s="686"/>
      <c r="V7" s="686"/>
    </row>
    <row r="8" spans="1:23">
      <c r="A8" s="1086"/>
      <c r="B8" s="1319"/>
      <c r="C8" s="1319" t="s">
        <v>2974</v>
      </c>
      <c r="D8" s="2176">
        <v>59389</v>
      </c>
      <c r="E8" s="2184" t="s">
        <v>1365</v>
      </c>
      <c r="F8" s="2184" t="s">
        <v>1365</v>
      </c>
      <c r="G8" s="686"/>
      <c r="H8" s="2176">
        <v>59389</v>
      </c>
      <c r="I8" s="2184"/>
      <c r="J8" s="2184"/>
      <c r="K8" s="686"/>
      <c r="L8" s="2176">
        <v>57708</v>
      </c>
      <c r="M8" s="2184"/>
      <c r="N8" s="2184"/>
      <c r="O8" s="686"/>
      <c r="P8" s="686"/>
      <c r="Q8" s="686"/>
      <c r="R8" s="686"/>
      <c r="S8" s="686"/>
      <c r="T8" s="686"/>
      <c r="U8" s="686"/>
      <c r="V8" s="686"/>
    </row>
    <row r="9" spans="1:23">
      <c r="A9" s="1086"/>
      <c r="B9" s="1319"/>
      <c r="C9" s="1319" t="s">
        <v>2975</v>
      </c>
      <c r="D9" s="2176">
        <v>413755</v>
      </c>
      <c r="E9" s="2176">
        <v>349660</v>
      </c>
      <c r="F9" s="2176">
        <v>280236</v>
      </c>
      <c r="G9" s="686"/>
      <c r="H9" s="2176">
        <v>415849</v>
      </c>
      <c r="I9" s="2176">
        <v>349660</v>
      </c>
      <c r="J9" s="2176">
        <v>280236</v>
      </c>
      <c r="K9" s="686"/>
      <c r="L9" s="2176">
        <v>382760</v>
      </c>
      <c r="M9" s="2176">
        <v>303084</v>
      </c>
      <c r="N9" s="2176">
        <v>274202</v>
      </c>
      <c r="O9" s="686"/>
      <c r="P9" s="686"/>
      <c r="Q9" s="686"/>
      <c r="R9" s="686"/>
      <c r="S9" s="686"/>
      <c r="T9" s="686"/>
      <c r="U9" s="686"/>
      <c r="V9" s="686"/>
    </row>
    <row r="10" spans="1:23">
      <c r="A10" s="1086">
        <v>6</v>
      </c>
      <c r="B10" s="1319"/>
      <c r="C10" s="1319" t="s">
        <v>2976</v>
      </c>
      <c r="D10" s="2176">
        <v>-379100</v>
      </c>
      <c r="E10" s="2176">
        <v>-275115</v>
      </c>
      <c r="F10" s="2176">
        <v>-191703</v>
      </c>
      <c r="G10" s="686"/>
      <c r="H10" s="2176">
        <v>-379100</v>
      </c>
      <c r="I10" s="2176">
        <v>-275115</v>
      </c>
      <c r="J10" s="2176">
        <v>-191703</v>
      </c>
      <c r="K10" s="686"/>
      <c r="L10" s="2176">
        <v>-395764</v>
      </c>
      <c r="M10" s="2176">
        <v>-224585</v>
      </c>
      <c r="N10" s="2176">
        <v>-182873</v>
      </c>
      <c r="O10" s="686"/>
      <c r="P10" s="686"/>
      <c r="Q10" s="686"/>
      <c r="R10" s="686"/>
      <c r="S10" s="686"/>
      <c r="T10" s="686"/>
      <c r="U10" s="686"/>
      <c r="V10" s="686"/>
    </row>
    <row r="11" spans="1:23">
      <c r="A11" s="1086">
        <v>7</v>
      </c>
      <c r="B11" s="1319"/>
      <c r="C11" s="1319" t="s">
        <v>2977</v>
      </c>
      <c r="D11" s="2176">
        <v>1874849</v>
      </c>
      <c r="E11" s="2176">
        <v>1851681</v>
      </c>
      <c r="F11" s="2176">
        <v>1657383</v>
      </c>
      <c r="G11" s="686"/>
      <c r="H11" s="2176">
        <v>1874849</v>
      </c>
      <c r="I11" s="2176">
        <v>1851681</v>
      </c>
      <c r="J11" s="2176">
        <v>1657383</v>
      </c>
      <c r="K11" s="686"/>
      <c r="L11" s="2176">
        <v>1839354</v>
      </c>
      <c r="M11" s="2176">
        <v>1759349</v>
      </c>
      <c r="N11" s="2176">
        <v>1594625</v>
      </c>
      <c r="O11" s="686"/>
      <c r="P11" s="686"/>
      <c r="Q11" s="686"/>
      <c r="R11" s="686"/>
      <c r="S11" s="686"/>
      <c r="T11" s="686"/>
      <c r="U11" s="686"/>
      <c r="V11" s="686"/>
    </row>
    <row r="12" spans="1:23" ht="15.75" customHeight="1">
      <c r="A12" s="1089" t="s">
        <v>128</v>
      </c>
      <c r="B12" s="1319"/>
      <c r="C12" s="1319" t="s">
        <v>2978</v>
      </c>
      <c r="D12" s="2176">
        <v>23190</v>
      </c>
      <c r="E12" s="2176">
        <v>19439</v>
      </c>
      <c r="F12" s="2176">
        <v>14398</v>
      </c>
      <c r="G12" s="686"/>
      <c r="H12" s="2176">
        <v>23190</v>
      </c>
      <c r="I12" s="2176">
        <v>19439</v>
      </c>
      <c r="J12" s="2176">
        <v>14398</v>
      </c>
      <c r="K12" s="686"/>
      <c r="L12" s="2176">
        <v>23208</v>
      </c>
      <c r="M12" s="2176">
        <v>14536</v>
      </c>
      <c r="N12" s="2176">
        <v>18529</v>
      </c>
      <c r="O12" s="686"/>
      <c r="P12" s="686"/>
      <c r="Q12" s="686"/>
      <c r="R12" s="686"/>
      <c r="S12" s="686"/>
      <c r="T12" s="686"/>
      <c r="U12" s="686"/>
      <c r="V12" s="686"/>
    </row>
    <row r="13" spans="1:23">
      <c r="A13" s="1086">
        <v>9</v>
      </c>
      <c r="B13" s="1319"/>
      <c r="C13" s="1319" t="s">
        <v>2979</v>
      </c>
      <c r="D13" s="2176">
        <v>59550</v>
      </c>
      <c r="E13" s="2184" t="s">
        <v>1365</v>
      </c>
      <c r="F13" s="2184" t="s">
        <v>1365</v>
      </c>
      <c r="G13" s="686"/>
      <c r="H13" s="2176">
        <v>59550</v>
      </c>
      <c r="I13" s="2184"/>
      <c r="J13" s="2184"/>
      <c r="K13" s="686"/>
      <c r="L13" s="2176">
        <v>57403</v>
      </c>
      <c r="M13" s="2184"/>
      <c r="N13" s="2184"/>
      <c r="O13" s="686"/>
      <c r="P13" s="686"/>
      <c r="Q13" s="686"/>
      <c r="R13" s="686"/>
      <c r="S13" s="686"/>
      <c r="T13" s="686"/>
      <c r="U13" s="686"/>
      <c r="V13" s="686"/>
    </row>
    <row r="14" spans="1:23">
      <c r="A14" s="1537">
        <v>12</v>
      </c>
      <c r="B14" s="1319"/>
      <c r="C14" s="1319" t="s">
        <v>2980</v>
      </c>
      <c r="D14" s="2176">
        <v>40770</v>
      </c>
      <c r="E14" s="2176">
        <v>43982</v>
      </c>
      <c r="F14" s="2176">
        <v>44627</v>
      </c>
      <c r="G14" s="686"/>
      <c r="H14" s="2176">
        <v>40770</v>
      </c>
      <c r="I14" s="2176">
        <v>43982</v>
      </c>
      <c r="J14" s="2176">
        <v>44627</v>
      </c>
      <c r="K14" s="686"/>
      <c r="L14" s="2176">
        <v>41657</v>
      </c>
      <c r="M14" s="2176">
        <v>45177</v>
      </c>
      <c r="N14" s="2176">
        <v>44150</v>
      </c>
      <c r="O14" s="686"/>
      <c r="P14" s="686"/>
      <c r="Q14" s="686"/>
      <c r="R14" s="686"/>
      <c r="S14" s="686"/>
      <c r="T14" s="686"/>
      <c r="U14" s="686"/>
      <c r="V14" s="686"/>
    </row>
    <row r="15" spans="1:23">
      <c r="A15" s="1537">
        <v>13</v>
      </c>
      <c r="B15" s="1319"/>
      <c r="C15" s="1319" t="s">
        <v>2981</v>
      </c>
      <c r="D15" s="2176">
        <v>-13420</v>
      </c>
      <c r="E15" s="2176">
        <v>-13711</v>
      </c>
      <c r="F15" s="2176">
        <v>-12864</v>
      </c>
      <c r="G15" s="686"/>
      <c r="H15" s="2176">
        <v>-13420</v>
      </c>
      <c r="I15" s="2176">
        <v>-13711</v>
      </c>
      <c r="J15" s="2176">
        <v>-12864</v>
      </c>
      <c r="K15" s="686"/>
      <c r="L15" s="2176">
        <v>-13234</v>
      </c>
      <c r="M15" s="2176">
        <v>-13303</v>
      </c>
      <c r="N15" s="2176">
        <v>-13254</v>
      </c>
      <c r="O15" s="686"/>
      <c r="P15" s="686"/>
      <c r="Q15" s="686"/>
      <c r="R15" s="686"/>
      <c r="S15" s="686"/>
      <c r="T15" s="686"/>
      <c r="U15" s="686"/>
      <c r="V15" s="686"/>
    </row>
    <row r="16" spans="1:23">
      <c r="A16" s="1537">
        <v>14</v>
      </c>
      <c r="B16" s="1319"/>
      <c r="C16" s="1319" t="s">
        <v>2982</v>
      </c>
      <c r="D16" s="2176">
        <v>16998</v>
      </c>
      <c r="E16" s="2176">
        <v>22015</v>
      </c>
      <c r="F16" s="2176">
        <v>9231</v>
      </c>
      <c r="G16" s="686"/>
      <c r="H16" s="2176">
        <v>16998</v>
      </c>
      <c r="I16" s="2176">
        <v>22015</v>
      </c>
      <c r="J16" s="2176">
        <v>9231</v>
      </c>
      <c r="K16" s="686"/>
      <c r="L16" s="2176">
        <v>19183</v>
      </c>
      <c r="M16" s="2176">
        <v>14886</v>
      </c>
      <c r="N16" s="2176">
        <v>5440</v>
      </c>
      <c r="O16" s="686"/>
      <c r="P16" s="686"/>
      <c r="Q16" s="686"/>
      <c r="R16" s="686"/>
      <c r="S16" s="686"/>
      <c r="T16" s="686"/>
      <c r="U16" s="686"/>
      <c r="V16" s="686"/>
    </row>
    <row r="17" spans="1:22">
      <c r="A17" s="1537">
        <v>16</v>
      </c>
      <c r="B17" s="1319"/>
      <c r="C17" s="1319" t="s">
        <v>2983</v>
      </c>
      <c r="D17" s="2176">
        <v>-22689</v>
      </c>
      <c r="E17" s="2176">
        <v>-17372</v>
      </c>
      <c r="F17" s="2176">
        <v>-9210</v>
      </c>
      <c r="G17" s="686"/>
      <c r="H17" s="2176">
        <v>-22689</v>
      </c>
      <c r="I17" s="2176">
        <v>-17372</v>
      </c>
      <c r="J17" s="2176">
        <v>-9210</v>
      </c>
      <c r="K17" s="686"/>
      <c r="L17" s="2176">
        <v>-22458</v>
      </c>
      <c r="M17" s="2176">
        <v>-11871</v>
      </c>
      <c r="N17" s="2176">
        <v>-6897</v>
      </c>
      <c r="O17" s="686"/>
      <c r="P17" s="686"/>
      <c r="Q17" s="686"/>
      <c r="R17" s="686"/>
      <c r="S17" s="686"/>
      <c r="T17" s="686"/>
      <c r="U17" s="686"/>
      <c r="V17" s="686"/>
    </row>
    <row r="18" spans="1:22">
      <c r="A18" s="1537">
        <v>20</v>
      </c>
      <c r="B18" s="1319"/>
      <c r="C18" s="1319" t="s">
        <v>2984</v>
      </c>
      <c r="D18" s="2176">
        <v>16328</v>
      </c>
      <c r="E18" s="2176" t="s">
        <v>1365</v>
      </c>
      <c r="F18" s="2176" t="s">
        <v>1365</v>
      </c>
      <c r="G18" s="686"/>
      <c r="H18" s="2176">
        <v>16328</v>
      </c>
      <c r="I18" s="2176"/>
      <c r="J18" s="2176"/>
      <c r="K18" s="686"/>
      <c r="L18" s="2176">
        <v>10236</v>
      </c>
      <c r="M18" s="2176" t="s">
        <v>1365</v>
      </c>
      <c r="N18" s="2176" t="s">
        <v>1365</v>
      </c>
      <c r="O18" s="686"/>
      <c r="P18" s="686"/>
      <c r="Q18" s="686"/>
      <c r="R18" s="686"/>
      <c r="S18" s="686"/>
      <c r="T18" s="686"/>
      <c r="U18" s="686"/>
      <c r="V18" s="686"/>
    </row>
    <row r="19" spans="1:22">
      <c r="A19" s="1537">
        <v>21</v>
      </c>
      <c r="B19" s="1319"/>
      <c r="C19" s="1319" t="s">
        <v>2985</v>
      </c>
      <c r="D19" s="2176">
        <v>-715</v>
      </c>
      <c r="E19" s="2176">
        <v>2172</v>
      </c>
      <c r="F19" s="2176">
        <v>6438</v>
      </c>
      <c r="G19" s="686"/>
      <c r="H19" s="2176">
        <v>-715</v>
      </c>
      <c r="I19" s="2176">
        <v>2172</v>
      </c>
      <c r="J19" s="2176">
        <v>6438</v>
      </c>
      <c r="K19" s="686"/>
      <c r="L19" s="2176">
        <v>3870</v>
      </c>
      <c r="M19" s="2176">
        <v>7856</v>
      </c>
      <c r="N19" s="2176">
        <v>-8232</v>
      </c>
      <c r="O19" s="686"/>
      <c r="P19" s="686"/>
      <c r="Q19" s="686"/>
      <c r="R19" s="686"/>
      <c r="S19" s="686"/>
      <c r="T19" s="686"/>
      <c r="U19" s="686"/>
      <c r="V19" s="686"/>
    </row>
    <row r="20" spans="1:22">
      <c r="A20" s="1537">
        <v>22</v>
      </c>
      <c r="B20" s="1319"/>
      <c r="C20" s="1319" t="s">
        <v>2986</v>
      </c>
      <c r="D20" s="2176">
        <v>25283</v>
      </c>
      <c r="E20" s="2176">
        <v>3467</v>
      </c>
      <c r="F20" s="2176">
        <v>-10908</v>
      </c>
      <c r="G20" s="686"/>
      <c r="H20" s="2176">
        <v>25283</v>
      </c>
      <c r="I20" s="2176">
        <v>3467</v>
      </c>
      <c r="J20" s="2176">
        <v>-10908</v>
      </c>
      <c r="K20" s="686"/>
      <c r="L20" s="2176">
        <v>-1634</v>
      </c>
      <c r="M20" s="2176">
        <v>-493</v>
      </c>
      <c r="N20" s="2176">
        <v>-8624</v>
      </c>
      <c r="O20" s="686"/>
      <c r="P20" s="686"/>
      <c r="Q20" s="686"/>
      <c r="R20" s="686"/>
      <c r="S20" s="686"/>
      <c r="T20" s="686"/>
      <c r="U20" s="686"/>
      <c r="V20" s="686"/>
    </row>
    <row r="21" spans="1:22">
      <c r="A21" s="1537">
        <v>24</v>
      </c>
      <c r="B21" s="1093"/>
      <c r="C21" s="1319" t="s">
        <v>2987</v>
      </c>
      <c r="D21" s="2176">
        <v>135266</v>
      </c>
      <c r="E21" s="2184" t="s">
        <v>1365</v>
      </c>
      <c r="F21" s="2184" t="s">
        <v>1365</v>
      </c>
      <c r="G21" s="686"/>
      <c r="H21" s="2176">
        <v>135266</v>
      </c>
      <c r="I21" s="2184"/>
      <c r="J21" s="2184"/>
      <c r="K21" s="686"/>
      <c r="L21" s="2176">
        <v>125347</v>
      </c>
      <c r="M21" s="2184"/>
      <c r="N21" s="2184"/>
      <c r="O21" s="686"/>
      <c r="P21" s="686"/>
      <c r="Q21" s="686"/>
      <c r="R21" s="686"/>
      <c r="S21" s="686"/>
      <c r="T21" s="686"/>
      <c r="U21" s="686"/>
      <c r="V21" s="686"/>
    </row>
    <row r="22" spans="1:22" ht="14.4" thickBot="1">
      <c r="A22" s="1537"/>
      <c r="B22" s="1762"/>
      <c r="C22" s="2186" t="s">
        <v>2988</v>
      </c>
      <c r="D22" s="2187">
        <v>20140</v>
      </c>
      <c r="E22" s="2184" t="s">
        <v>1365</v>
      </c>
      <c r="F22" s="2184" t="s">
        <v>1365</v>
      </c>
      <c r="G22" s="686"/>
      <c r="H22" s="2187">
        <v>20140</v>
      </c>
      <c r="I22" s="2184"/>
      <c r="J22" s="2184"/>
      <c r="K22" s="686"/>
      <c r="L22" s="2187">
        <v>18652</v>
      </c>
      <c r="M22" s="2184"/>
      <c r="N22" s="2184"/>
      <c r="O22" s="686"/>
      <c r="P22" s="686"/>
      <c r="Q22" s="686"/>
      <c r="R22" s="686"/>
      <c r="S22" s="686"/>
      <c r="T22" s="686"/>
      <c r="U22" s="686"/>
      <c r="V22" s="686"/>
    </row>
    <row r="23" spans="1:22" s="1044" customFormat="1" ht="14.4" thickBot="1">
      <c r="A23" s="1086">
        <v>27</v>
      </c>
      <c r="B23" s="1762" t="s">
        <v>2990</v>
      </c>
      <c r="C23" s="2188"/>
      <c r="D23" s="2190"/>
      <c r="E23" s="2190"/>
      <c r="F23" s="2190"/>
      <c r="G23" s="686"/>
      <c r="H23" s="2189"/>
      <c r="I23" s="2190"/>
      <c r="J23" s="2190"/>
      <c r="K23" s="686"/>
      <c r="L23" s="2189"/>
      <c r="M23" s="2190"/>
      <c r="N23" s="2190"/>
      <c r="O23" s="686"/>
      <c r="P23" s="686"/>
      <c r="Q23" s="686"/>
      <c r="R23" s="686"/>
      <c r="S23" s="686"/>
      <c r="T23" s="686"/>
      <c r="U23" s="686"/>
      <c r="V23" s="686"/>
    </row>
    <row r="24" spans="1:22">
      <c r="B24" s="2180"/>
      <c r="C24" s="1319" t="s">
        <v>2991</v>
      </c>
      <c r="D24" s="1099">
        <v>0</v>
      </c>
      <c r="E24" s="1099">
        <v>0</v>
      </c>
      <c r="F24" s="1099">
        <v>0</v>
      </c>
      <c r="G24" s="686"/>
      <c r="H24" s="1099">
        <v>0</v>
      </c>
      <c r="I24" s="1099">
        <v>0</v>
      </c>
      <c r="J24" s="1099">
        <v>0</v>
      </c>
      <c r="K24" s="686"/>
      <c r="L24" s="1099">
        <v>0</v>
      </c>
      <c r="M24" s="1099">
        <v>0</v>
      </c>
      <c r="N24" s="1099">
        <v>0</v>
      </c>
      <c r="O24" s="686"/>
      <c r="P24" s="686"/>
      <c r="Q24" s="686"/>
      <c r="R24" s="686"/>
      <c r="S24" s="686"/>
      <c r="T24" s="686"/>
      <c r="U24" s="686"/>
      <c r="V24" s="686"/>
    </row>
    <row r="25" spans="1:22">
      <c r="B25" s="2180"/>
      <c r="C25" s="1319" t="s">
        <v>2992</v>
      </c>
      <c r="D25" s="1099">
        <v>0</v>
      </c>
      <c r="E25" s="1099">
        <v>0</v>
      </c>
      <c r="F25" s="1099">
        <v>0</v>
      </c>
      <c r="G25" s="686"/>
      <c r="H25" s="1099">
        <v>0</v>
      </c>
      <c r="I25" s="1099">
        <v>0</v>
      </c>
      <c r="J25" s="1099">
        <v>0</v>
      </c>
      <c r="K25" s="686"/>
      <c r="L25" s="2182">
        <v>0</v>
      </c>
      <c r="M25" s="1099">
        <v>0</v>
      </c>
      <c r="N25" s="1099">
        <v>0</v>
      </c>
      <c r="O25" s="686"/>
      <c r="P25" s="686"/>
      <c r="Q25" s="686"/>
      <c r="R25" s="686"/>
      <c r="S25" s="686"/>
      <c r="T25" s="686"/>
      <c r="U25" s="686"/>
      <c r="V25" s="686"/>
    </row>
    <row r="26" spans="1:22">
      <c r="B26" s="2316" t="s">
        <v>3261</v>
      </c>
      <c r="C26" s="2183"/>
      <c r="D26" s="2183"/>
      <c r="G26" s="686"/>
      <c r="H26" s="2183"/>
      <c r="K26" s="686"/>
      <c r="L26" s="2183"/>
      <c r="O26" s="686"/>
      <c r="P26" s="686"/>
      <c r="Q26" s="686"/>
      <c r="R26" s="686"/>
      <c r="S26" s="686"/>
      <c r="T26" s="686"/>
      <c r="U26" s="686"/>
      <c r="V26" s="686"/>
    </row>
    <row r="27" spans="1:22">
      <c r="G27" s="686"/>
      <c r="K27" s="686"/>
      <c r="O27" s="686"/>
      <c r="P27" s="686"/>
      <c r="Q27" s="686"/>
      <c r="R27" s="686"/>
      <c r="S27" s="686"/>
      <c r="T27" s="686"/>
      <c r="U27" s="686"/>
      <c r="V27" s="686"/>
    </row>
  </sheetData>
  <hyperlinks>
    <hyperlink ref="B2" location="Índice!A1" display="OV1: Visão Geral dos Ativos Ponderados pelo Risco – RWA" xr:uid="{6D916FAE-C0AB-4B0C-8F4C-E2CCA3A99675}"/>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5A83-FAC9-44B9-8C1E-5A0E185345F2}">
  <sheetPr codeName="Planilha51">
    <tabColor rgb="FF73C6A1"/>
  </sheetPr>
  <dimension ref="A1:AH14"/>
  <sheetViews>
    <sheetView showGridLines="0" topLeftCell="B1" zoomScale="80" zoomScaleNormal="80" workbookViewId="0">
      <selection activeCell="C5" sqref="C5"/>
    </sheetView>
  </sheetViews>
  <sheetFormatPr defaultColWidth="8.77734375" defaultRowHeight="13.8"/>
  <cols>
    <col min="1" max="1" width="3.44140625" style="1035" hidden="1" customWidth="1"/>
    <col min="2" max="2" width="38.44140625" style="1035" customWidth="1"/>
    <col min="3" max="5" width="10.44140625" style="1035" customWidth="1"/>
    <col min="6" max="11" width="10.44140625" style="1035" bestFit="1" customWidth="1"/>
    <col min="12" max="12" width="10.21875" style="1035" bestFit="1" customWidth="1"/>
    <col min="13" max="13" width="11.21875" style="1035" customWidth="1"/>
    <col min="14" max="15" width="10.44140625" style="1035" bestFit="1" customWidth="1"/>
    <col min="16" max="16" width="10.21875" style="1035" bestFit="1" customWidth="1"/>
    <col min="17" max="17" width="9.88671875" style="1035" customWidth="1"/>
    <col min="18" max="19" width="10.44140625" style="1035" bestFit="1" customWidth="1"/>
    <col min="20" max="20" width="10.21875" style="1035" bestFit="1" customWidth="1"/>
    <col min="21" max="21" width="10" style="1035" customWidth="1"/>
    <col min="22" max="23" width="10.21875" style="1035" bestFit="1" customWidth="1"/>
    <col min="24" max="25" width="10" style="1035" bestFit="1" customWidth="1"/>
    <col min="26" max="27" width="10.44140625" style="1035" bestFit="1" customWidth="1"/>
    <col min="28" max="28" width="10.21875" style="1035" bestFit="1" customWidth="1"/>
    <col min="29" max="16384" width="8.77734375" style="1035"/>
  </cols>
  <sheetData>
    <row r="1" spans="1:34" s="1054" customFormat="1" ht="5.25" customHeight="1">
      <c r="A1" s="1045"/>
      <c r="B1" s="1046"/>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8"/>
      <c r="AD1" s="1049"/>
      <c r="AE1" s="1050"/>
      <c r="AF1" s="1051"/>
      <c r="AG1" s="1052"/>
      <c r="AH1" s="1053"/>
    </row>
    <row r="2" spans="1:34" s="1646" customFormat="1">
      <c r="A2" s="1055"/>
      <c r="B2" s="1645" t="s">
        <v>1959</v>
      </c>
      <c r="C2" s="1988"/>
      <c r="D2" s="1988"/>
      <c r="E2" s="1988"/>
      <c r="F2" s="1988"/>
      <c r="G2" s="1988"/>
      <c r="H2" s="1988"/>
      <c r="I2" s="1988"/>
      <c r="J2" s="1988"/>
      <c r="K2" s="1988"/>
      <c r="L2" s="1988"/>
      <c r="M2" s="1988"/>
      <c r="N2" s="1988"/>
      <c r="O2" s="1988"/>
      <c r="P2" s="1988"/>
      <c r="Q2" s="1988"/>
      <c r="R2" s="1988"/>
      <c r="S2" s="1988"/>
      <c r="T2" s="1988"/>
      <c r="U2" s="1988"/>
      <c r="V2" s="1988"/>
      <c r="W2" s="1988"/>
      <c r="X2" s="1988"/>
      <c r="Y2" s="1988"/>
      <c r="Z2" s="1988"/>
      <c r="AA2" s="1988"/>
      <c r="AB2" s="1988"/>
    </row>
    <row r="3" spans="1:34" ht="7.5" customHeight="1"/>
    <row r="4" spans="1:34" ht="27" thickBot="1">
      <c r="A4" s="1383"/>
      <c r="B4" s="1085" t="s">
        <v>65</v>
      </c>
      <c r="C4" s="2150" t="s">
        <v>3260</v>
      </c>
      <c r="D4" s="2150" t="s">
        <v>3003</v>
      </c>
      <c r="E4" s="2150" t="s">
        <v>2942</v>
      </c>
      <c r="F4" s="2150" t="s">
        <v>2924</v>
      </c>
      <c r="G4" s="2150" t="s">
        <v>2871</v>
      </c>
      <c r="H4" s="1538" t="s">
        <v>2835</v>
      </c>
      <c r="I4" s="1538" t="s">
        <v>66</v>
      </c>
      <c r="J4" s="1538" t="s">
        <v>67</v>
      </c>
      <c r="K4" s="1538" t="s">
        <v>68</v>
      </c>
      <c r="L4" s="1538" t="s">
        <v>69</v>
      </c>
      <c r="M4" s="1538" t="s">
        <v>70</v>
      </c>
      <c r="N4" s="1538" t="s">
        <v>71</v>
      </c>
      <c r="O4" s="1538" t="s">
        <v>72</v>
      </c>
      <c r="P4" s="1538" t="s">
        <v>73</v>
      </c>
      <c r="Q4" s="1538" t="s">
        <v>74</v>
      </c>
      <c r="R4" s="1538" t="s">
        <v>75</v>
      </c>
      <c r="S4" s="1538" t="s">
        <v>76</v>
      </c>
      <c r="T4" s="1538" t="s">
        <v>77</v>
      </c>
      <c r="U4" s="1538" t="s">
        <v>78</v>
      </c>
      <c r="V4" s="1538" t="s">
        <v>79</v>
      </c>
      <c r="W4" s="1538" t="s">
        <v>80</v>
      </c>
      <c r="X4" s="1538" t="s">
        <v>81</v>
      </c>
      <c r="Y4" s="1538" t="s">
        <v>82</v>
      </c>
      <c r="Z4" s="1538" t="s">
        <v>83</v>
      </c>
      <c r="AA4" s="1538" t="s">
        <v>84</v>
      </c>
      <c r="AB4" s="1538" t="s">
        <v>85</v>
      </c>
    </row>
    <row r="5" spans="1:34" ht="14.4" thickBot="1">
      <c r="A5" s="1536"/>
      <c r="B5" s="1362" t="s">
        <v>1960</v>
      </c>
      <c r="C5" s="1539"/>
      <c r="D5" s="1539"/>
      <c r="E5" s="1539"/>
      <c r="F5" s="1539"/>
      <c r="G5" s="1539"/>
      <c r="H5" s="1539"/>
      <c r="I5" s="1539"/>
      <c r="J5" s="1539"/>
      <c r="K5" s="1539"/>
      <c r="L5" s="1539"/>
      <c r="M5" s="1539"/>
      <c r="N5" s="1539"/>
      <c r="O5" s="1539"/>
      <c r="P5" s="1539"/>
      <c r="Q5" s="1539"/>
      <c r="R5" s="1539"/>
      <c r="S5" s="1539"/>
      <c r="T5" s="1539"/>
      <c r="U5" s="1539"/>
      <c r="V5" s="1539"/>
      <c r="W5" s="1539"/>
      <c r="X5" s="1539"/>
      <c r="Y5" s="1539"/>
      <c r="Z5" s="1540"/>
      <c r="AA5" s="1540"/>
      <c r="AB5" s="1540"/>
    </row>
    <row r="6" spans="1:34">
      <c r="A6" s="1537">
        <v>1</v>
      </c>
      <c r="B6" s="1541" t="s">
        <v>1961</v>
      </c>
      <c r="C6" s="2137">
        <v>471</v>
      </c>
      <c r="D6" s="2137">
        <v>570</v>
      </c>
      <c r="E6" s="2137">
        <v>459</v>
      </c>
      <c r="F6" s="2137">
        <v>521</v>
      </c>
      <c r="G6" s="2137">
        <v>477</v>
      </c>
      <c r="H6" s="2137">
        <v>406</v>
      </c>
      <c r="I6" s="1542">
        <v>350</v>
      </c>
      <c r="J6" s="1542">
        <v>222</v>
      </c>
      <c r="K6" s="1542">
        <v>294</v>
      </c>
      <c r="L6" s="1542">
        <v>315</v>
      </c>
      <c r="M6" s="1542">
        <v>315</v>
      </c>
      <c r="N6" s="1542">
        <v>520</v>
      </c>
      <c r="O6" s="1542">
        <v>216</v>
      </c>
      <c r="P6" s="1542">
        <v>240</v>
      </c>
      <c r="Q6" s="1542">
        <v>165</v>
      </c>
      <c r="R6" s="1542">
        <v>305</v>
      </c>
      <c r="S6" s="1542">
        <v>367</v>
      </c>
      <c r="T6" s="1542">
        <v>289</v>
      </c>
      <c r="U6" s="1542">
        <v>205</v>
      </c>
      <c r="V6" s="1542">
        <v>172</v>
      </c>
      <c r="W6" s="1542">
        <v>264</v>
      </c>
      <c r="X6" s="1542">
        <v>241</v>
      </c>
      <c r="Y6" s="1543">
        <v>150</v>
      </c>
      <c r="Z6" s="1544">
        <v>112</v>
      </c>
      <c r="AA6" s="1544">
        <v>483</v>
      </c>
      <c r="AB6" s="1544">
        <v>398</v>
      </c>
    </row>
    <row r="7" spans="1:34">
      <c r="A7" s="1537">
        <v>2</v>
      </c>
      <c r="B7" s="1541" t="s">
        <v>1962</v>
      </c>
      <c r="C7" s="2138">
        <v>312</v>
      </c>
      <c r="D7" s="2138">
        <v>381</v>
      </c>
      <c r="E7" s="2138">
        <v>292</v>
      </c>
      <c r="F7" s="2138">
        <v>305</v>
      </c>
      <c r="G7" s="2138">
        <v>325</v>
      </c>
      <c r="H7" s="2138">
        <v>245</v>
      </c>
      <c r="I7" s="1545">
        <v>176</v>
      </c>
      <c r="J7" s="1545">
        <v>154</v>
      </c>
      <c r="K7" s="1545">
        <v>197</v>
      </c>
      <c r="L7" s="1545">
        <v>202</v>
      </c>
      <c r="M7" s="1545">
        <v>187</v>
      </c>
      <c r="N7" s="1545">
        <v>223</v>
      </c>
      <c r="O7" s="1545">
        <v>116</v>
      </c>
      <c r="P7" s="1545">
        <v>100</v>
      </c>
      <c r="Q7" s="1545">
        <v>101</v>
      </c>
      <c r="R7" s="1545">
        <v>129</v>
      </c>
      <c r="S7" s="1545">
        <v>195</v>
      </c>
      <c r="T7" s="1545">
        <v>176</v>
      </c>
      <c r="U7" s="1545">
        <v>116</v>
      </c>
      <c r="V7" s="1545">
        <v>80</v>
      </c>
      <c r="W7" s="1545">
        <v>129</v>
      </c>
      <c r="X7" s="1545">
        <v>117</v>
      </c>
      <c r="Y7" s="1546">
        <v>60</v>
      </c>
      <c r="Z7" s="1547">
        <v>58</v>
      </c>
      <c r="AA7" s="1547">
        <v>154</v>
      </c>
      <c r="AB7" s="1547">
        <v>142</v>
      </c>
    </row>
    <row r="8" spans="1:34">
      <c r="A8" s="1537">
        <v>3</v>
      </c>
      <c r="B8" s="1541" t="s">
        <v>1963</v>
      </c>
      <c r="C8" s="2138">
        <v>236</v>
      </c>
      <c r="D8" s="2138">
        <v>218</v>
      </c>
      <c r="E8" s="2138">
        <v>194</v>
      </c>
      <c r="F8" s="2138">
        <v>219</v>
      </c>
      <c r="G8" s="2138">
        <v>220</v>
      </c>
      <c r="H8" s="2138">
        <v>139</v>
      </c>
      <c r="I8" s="1545">
        <v>136</v>
      </c>
      <c r="J8" s="1545">
        <v>103</v>
      </c>
      <c r="K8" s="1545">
        <v>143</v>
      </c>
      <c r="L8" s="1545">
        <v>133</v>
      </c>
      <c r="M8" s="1545">
        <v>127</v>
      </c>
      <c r="N8" s="1545">
        <v>103</v>
      </c>
      <c r="O8" s="1545">
        <v>61</v>
      </c>
      <c r="P8" s="1545">
        <v>57</v>
      </c>
      <c r="Q8" s="1545">
        <v>49</v>
      </c>
      <c r="R8" s="1545">
        <v>50</v>
      </c>
      <c r="S8" s="1545">
        <v>80</v>
      </c>
      <c r="T8" s="1545">
        <v>96</v>
      </c>
      <c r="U8" s="1545">
        <v>37</v>
      </c>
      <c r="V8" s="1545">
        <v>38</v>
      </c>
      <c r="W8" s="1545">
        <v>37</v>
      </c>
      <c r="X8" s="1545">
        <v>55</v>
      </c>
      <c r="Y8" s="1546">
        <v>21</v>
      </c>
      <c r="Z8" s="1547">
        <v>37</v>
      </c>
      <c r="AA8" s="1547">
        <v>73</v>
      </c>
      <c r="AB8" s="1547">
        <v>62</v>
      </c>
    </row>
    <row r="9" spans="1:34">
      <c r="A9" s="1537">
        <v>4</v>
      </c>
      <c r="B9" s="1541" t="s">
        <v>1964</v>
      </c>
      <c r="C9" s="2138">
        <v>334</v>
      </c>
      <c r="D9" s="2138">
        <v>327</v>
      </c>
      <c r="E9" s="2138">
        <v>286</v>
      </c>
      <c r="F9" s="2138">
        <v>301</v>
      </c>
      <c r="G9" s="2138">
        <v>352</v>
      </c>
      <c r="H9" s="2138">
        <v>223</v>
      </c>
      <c r="I9" s="1545">
        <v>169</v>
      </c>
      <c r="J9" s="1545">
        <v>147</v>
      </c>
      <c r="K9" s="1545">
        <v>187</v>
      </c>
      <c r="L9" s="1545">
        <v>269</v>
      </c>
      <c r="M9" s="1545">
        <v>138</v>
      </c>
      <c r="N9" s="1545">
        <v>156</v>
      </c>
      <c r="O9" s="1545">
        <v>137</v>
      </c>
      <c r="P9" s="1545">
        <v>75</v>
      </c>
      <c r="Q9" s="1545">
        <v>87</v>
      </c>
      <c r="R9" s="1545">
        <v>80</v>
      </c>
      <c r="S9" s="1545">
        <v>225</v>
      </c>
      <c r="T9" s="1545">
        <v>132</v>
      </c>
      <c r="U9" s="1545">
        <v>124</v>
      </c>
      <c r="V9" s="1545">
        <v>64</v>
      </c>
      <c r="W9" s="1545">
        <v>37</v>
      </c>
      <c r="X9" s="1545">
        <v>241</v>
      </c>
      <c r="Y9" s="1546">
        <v>73</v>
      </c>
      <c r="Z9" s="1547">
        <v>39</v>
      </c>
      <c r="AA9" s="1547">
        <v>84</v>
      </c>
      <c r="AB9" s="1547">
        <v>398</v>
      </c>
    </row>
    <row r="10" spans="1:34" ht="14.4" thickBot="1">
      <c r="A10" s="1536"/>
      <c r="B10" s="1362" t="s">
        <v>1965</v>
      </c>
      <c r="C10" s="2139"/>
      <c r="D10" s="2139"/>
      <c r="E10" s="2139"/>
      <c r="F10" s="2139"/>
      <c r="G10" s="2139"/>
      <c r="H10" s="2139"/>
      <c r="I10" s="1548"/>
      <c r="J10" s="1548"/>
      <c r="K10" s="1548"/>
      <c r="L10" s="1548"/>
      <c r="M10" s="1548"/>
      <c r="N10" s="1548"/>
      <c r="O10" s="1548"/>
      <c r="P10" s="1548"/>
      <c r="Q10" s="1548"/>
      <c r="R10" s="1548"/>
      <c r="S10" s="1548"/>
      <c r="T10" s="1548"/>
      <c r="U10" s="1548"/>
      <c r="V10" s="1548"/>
      <c r="W10" s="1548"/>
      <c r="X10" s="1548"/>
      <c r="Y10" s="1539"/>
      <c r="Z10" s="1540"/>
      <c r="AA10" s="1540"/>
      <c r="AB10" s="1540"/>
    </row>
    <row r="11" spans="1:34">
      <c r="A11" s="1537">
        <v>5</v>
      </c>
      <c r="B11" s="1541" t="s">
        <v>1961</v>
      </c>
      <c r="C11" s="2137">
        <v>908</v>
      </c>
      <c r="D11" s="2137">
        <v>561</v>
      </c>
      <c r="E11" s="2137">
        <v>464</v>
      </c>
      <c r="F11" s="2137">
        <v>542</v>
      </c>
      <c r="G11" s="2137">
        <v>477</v>
      </c>
      <c r="H11" s="2137">
        <v>436</v>
      </c>
      <c r="I11" s="1542">
        <v>622</v>
      </c>
      <c r="J11" s="1542">
        <v>501</v>
      </c>
      <c r="K11" s="1542">
        <v>291</v>
      </c>
      <c r="L11" s="1542">
        <v>286</v>
      </c>
      <c r="M11" s="1542">
        <v>486</v>
      </c>
      <c r="N11" s="1542">
        <v>439</v>
      </c>
      <c r="O11" s="1542">
        <v>265</v>
      </c>
      <c r="P11" s="1542">
        <v>424</v>
      </c>
      <c r="Q11" s="1542">
        <v>315</v>
      </c>
      <c r="R11" s="1542">
        <v>401</v>
      </c>
      <c r="S11" s="1542">
        <v>387</v>
      </c>
      <c r="T11" s="1542">
        <v>289</v>
      </c>
      <c r="U11" s="1542">
        <v>217</v>
      </c>
      <c r="V11" s="1542">
        <v>275</v>
      </c>
      <c r="W11" s="1542">
        <v>448</v>
      </c>
      <c r="X11" s="1542">
        <v>459</v>
      </c>
      <c r="Y11" s="1543">
        <v>273</v>
      </c>
      <c r="Z11" s="1544">
        <v>437</v>
      </c>
      <c r="AA11" s="1544">
        <v>451</v>
      </c>
      <c r="AB11" s="1544">
        <v>394</v>
      </c>
    </row>
    <row r="12" spans="1:34">
      <c r="A12" s="1537">
        <v>6</v>
      </c>
      <c r="B12" s="1541" t="s">
        <v>1962</v>
      </c>
      <c r="C12" s="2138">
        <v>511</v>
      </c>
      <c r="D12" s="2138">
        <v>406</v>
      </c>
      <c r="E12" s="2138">
        <v>366</v>
      </c>
      <c r="F12" s="2138">
        <v>406</v>
      </c>
      <c r="G12" s="2138">
        <v>345</v>
      </c>
      <c r="H12" s="2138">
        <v>321</v>
      </c>
      <c r="I12" s="1545">
        <v>324</v>
      </c>
      <c r="J12" s="1545">
        <v>286</v>
      </c>
      <c r="K12" s="1545">
        <v>175</v>
      </c>
      <c r="L12" s="1545">
        <v>206</v>
      </c>
      <c r="M12" s="1545">
        <v>233</v>
      </c>
      <c r="N12" s="1545">
        <v>259</v>
      </c>
      <c r="O12" s="1545">
        <v>165</v>
      </c>
      <c r="P12" s="1545">
        <v>236</v>
      </c>
      <c r="Q12" s="1545">
        <v>180</v>
      </c>
      <c r="R12" s="1545">
        <v>244</v>
      </c>
      <c r="S12" s="1545">
        <v>259</v>
      </c>
      <c r="T12" s="1545">
        <v>151</v>
      </c>
      <c r="U12" s="1545">
        <v>100</v>
      </c>
      <c r="V12" s="1545">
        <v>135</v>
      </c>
      <c r="W12" s="1545">
        <v>191</v>
      </c>
      <c r="X12" s="1545">
        <v>207</v>
      </c>
      <c r="Y12" s="1546">
        <v>142</v>
      </c>
      <c r="Z12" s="1547">
        <v>208</v>
      </c>
      <c r="AA12" s="1547">
        <v>127</v>
      </c>
      <c r="AB12" s="1547">
        <v>197</v>
      </c>
    </row>
    <row r="13" spans="1:34">
      <c r="A13" s="1537">
        <v>7</v>
      </c>
      <c r="B13" s="1541" t="s">
        <v>1963</v>
      </c>
      <c r="C13" s="2138">
        <v>311</v>
      </c>
      <c r="D13" s="2138">
        <v>324</v>
      </c>
      <c r="E13" s="2138">
        <v>310</v>
      </c>
      <c r="F13" s="2138">
        <v>248</v>
      </c>
      <c r="G13" s="2138">
        <v>271</v>
      </c>
      <c r="H13" s="2138">
        <v>213</v>
      </c>
      <c r="I13" s="1545">
        <v>234</v>
      </c>
      <c r="J13" s="1545">
        <v>161</v>
      </c>
      <c r="K13" s="1545">
        <v>126</v>
      </c>
      <c r="L13" s="1545">
        <v>154</v>
      </c>
      <c r="M13" s="1545">
        <v>108</v>
      </c>
      <c r="N13" s="1545">
        <v>115</v>
      </c>
      <c r="O13" s="1545">
        <v>109</v>
      </c>
      <c r="P13" s="1545">
        <v>170</v>
      </c>
      <c r="Q13" s="1545">
        <v>69</v>
      </c>
      <c r="R13" s="1545">
        <v>138</v>
      </c>
      <c r="S13" s="1545">
        <v>135</v>
      </c>
      <c r="T13" s="1545">
        <v>68</v>
      </c>
      <c r="U13" s="1545">
        <v>34</v>
      </c>
      <c r="V13" s="1545">
        <v>56</v>
      </c>
      <c r="W13" s="1545">
        <v>42</v>
      </c>
      <c r="X13" s="1545">
        <v>101</v>
      </c>
      <c r="Y13" s="1546">
        <v>57</v>
      </c>
      <c r="Z13" s="1547">
        <v>105</v>
      </c>
      <c r="AA13" s="1547">
        <v>59</v>
      </c>
      <c r="AB13" s="1547">
        <v>101</v>
      </c>
    </row>
    <row r="14" spans="1:34">
      <c r="A14" s="1537">
        <v>8</v>
      </c>
      <c r="B14" s="1541" t="s">
        <v>1964</v>
      </c>
      <c r="C14" s="2137">
        <v>775</v>
      </c>
      <c r="D14" s="2137">
        <v>411</v>
      </c>
      <c r="E14" s="2137">
        <v>319</v>
      </c>
      <c r="F14" s="2137">
        <v>427</v>
      </c>
      <c r="G14" s="2137">
        <v>350</v>
      </c>
      <c r="H14" s="2137">
        <v>286</v>
      </c>
      <c r="I14" s="1542">
        <v>337</v>
      </c>
      <c r="J14" s="1542">
        <v>338</v>
      </c>
      <c r="K14" s="1542">
        <v>170</v>
      </c>
      <c r="L14" s="1542">
        <v>186</v>
      </c>
      <c r="M14" s="1542">
        <v>172</v>
      </c>
      <c r="N14" s="1542">
        <v>230</v>
      </c>
      <c r="O14" s="1542">
        <v>196</v>
      </c>
      <c r="P14" s="1542">
        <v>170</v>
      </c>
      <c r="Q14" s="1542">
        <v>180</v>
      </c>
      <c r="R14" s="1542">
        <v>247</v>
      </c>
      <c r="S14" s="1542">
        <v>345</v>
      </c>
      <c r="T14" s="1542">
        <v>208</v>
      </c>
      <c r="U14" s="1542">
        <v>70</v>
      </c>
      <c r="V14" s="1542">
        <v>151</v>
      </c>
      <c r="W14" s="1542">
        <v>117</v>
      </c>
      <c r="X14" s="1542">
        <v>221</v>
      </c>
      <c r="Y14" s="1543">
        <v>146</v>
      </c>
      <c r="Z14" s="1544">
        <v>128</v>
      </c>
      <c r="AA14" s="1544">
        <v>262</v>
      </c>
      <c r="AB14" s="1544">
        <v>394</v>
      </c>
    </row>
  </sheetData>
  <hyperlinks>
    <hyperlink ref="B2" location="Contents!C50" display="IMA values for trading portfolios" xr:uid="{01AF352A-EFEE-4FC2-92A8-EE65EC5F6A8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A883-9532-48A0-8299-75245D9DA31C}">
  <sheetPr codeName="Planilha52">
    <tabColor rgb="FF73C6A1"/>
  </sheetPr>
  <dimension ref="A1:BG14"/>
  <sheetViews>
    <sheetView showGridLines="0" topLeftCell="B1" zoomScale="80" zoomScaleNormal="80" workbookViewId="0">
      <selection activeCell="B25" sqref="B25"/>
    </sheetView>
  </sheetViews>
  <sheetFormatPr defaultColWidth="8.77734375" defaultRowHeight="13.8"/>
  <cols>
    <col min="1" max="1" width="3.21875" style="1035" hidden="1" customWidth="1"/>
    <col min="2" max="2" width="3.21875" style="1035" customWidth="1"/>
    <col min="3" max="3" width="99.21875" style="1035" customWidth="1"/>
    <col min="4" max="4" width="3.21875" style="1035" customWidth="1"/>
    <col min="5" max="5" width="99.21875" style="1035" customWidth="1"/>
    <col min="6" max="6" width="3.21875" style="1035" customWidth="1"/>
    <col min="7" max="7" width="99.21875" style="1035" customWidth="1"/>
    <col min="8" max="8" width="3.21875" style="1035" customWidth="1"/>
    <col min="9" max="10" width="99.21875" style="1035" customWidth="1"/>
    <col min="11" max="11" width="3.21875" style="1035" customWidth="1"/>
    <col min="12" max="12" width="99.21875" style="1035" customWidth="1"/>
    <col min="13" max="13" width="3.21875" style="1035" customWidth="1"/>
    <col min="14" max="14" width="99.21875" style="1035" customWidth="1"/>
    <col min="15" max="15" width="3.21875" style="1035" customWidth="1"/>
    <col min="16" max="16" width="99.21875" style="1035" customWidth="1"/>
    <col min="17" max="17" width="3.21875" style="1035" customWidth="1"/>
    <col min="18" max="18" width="99.21875" style="1035" customWidth="1"/>
    <col min="19" max="19" width="3.21875" style="1035" customWidth="1"/>
    <col min="20" max="20" width="99.21875" style="1035" customWidth="1"/>
    <col min="21" max="21" width="3.21875" style="1035" customWidth="1"/>
    <col min="22" max="22" width="99.21875" style="1035" customWidth="1"/>
    <col min="23" max="23" width="3.21875" style="1035" customWidth="1"/>
    <col min="24" max="24" width="99.21875" style="1035" customWidth="1"/>
    <col min="25" max="25" width="3.21875" style="1035" customWidth="1"/>
    <col min="26" max="26" width="99.21875" style="1035" customWidth="1"/>
    <col min="27" max="27" width="3.21875" style="1035" customWidth="1"/>
    <col min="28" max="28" width="99.21875" style="1035" customWidth="1"/>
    <col min="29" max="29" width="3.21875" style="1035" customWidth="1"/>
    <col min="30" max="30" width="99.21875" style="1035" customWidth="1"/>
    <col min="31" max="31" width="3.21875" style="1035" customWidth="1"/>
    <col min="32" max="32" width="99.21875" style="1035" customWidth="1"/>
    <col min="33" max="33" width="3.21875" style="1035" customWidth="1"/>
    <col min="34" max="34" width="99.21875" style="1035" customWidth="1"/>
    <col min="35" max="35" width="3.21875" style="1035" customWidth="1"/>
    <col min="36" max="36" width="99.21875" style="1035" customWidth="1"/>
    <col min="37" max="37" width="3.21875" style="1035" customWidth="1"/>
    <col min="38" max="38" width="99.21875" style="1035" customWidth="1"/>
    <col min="39" max="39" width="3.21875" style="1035" customWidth="1"/>
    <col min="40" max="40" width="99.21875" style="1035" customWidth="1"/>
    <col min="41" max="41" width="3.21875" style="1035" customWidth="1"/>
    <col min="42" max="42" width="99.21875" style="1035" customWidth="1"/>
    <col min="43" max="43" width="3.21875" style="1035" customWidth="1"/>
    <col min="44" max="44" width="99.21875" style="1035" customWidth="1"/>
    <col min="45" max="45" width="3.21875" style="1035" customWidth="1"/>
    <col min="46" max="46" width="99.21875" style="1035" customWidth="1"/>
    <col min="47" max="47" width="3.21875" style="1035" customWidth="1"/>
    <col min="48" max="48" width="99" style="1035" customWidth="1"/>
    <col min="49" max="49" width="3.21875" style="1035" customWidth="1"/>
    <col min="50" max="50" width="95.77734375" style="1035" customWidth="1"/>
    <col min="51" max="51" width="2.21875" style="1035" customWidth="1"/>
    <col min="52" max="52" width="95.77734375" style="1035" customWidth="1"/>
    <col min="53" max="16384" width="8.77734375" style="1035"/>
  </cols>
  <sheetData>
    <row r="1" spans="1:59" s="1054" customFormat="1" ht="5.25" customHeight="1">
      <c r="A1" s="1035"/>
      <c r="B1" s="1035"/>
      <c r="C1" s="1035"/>
      <c r="D1" s="1035"/>
      <c r="E1" s="1035"/>
      <c r="F1" s="1035"/>
      <c r="G1" s="1035"/>
      <c r="H1" s="1035"/>
      <c r="I1" s="1035"/>
      <c r="J1" s="1035"/>
      <c r="K1" s="1045"/>
      <c r="L1" s="1035"/>
      <c r="M1" s="1045"/>
      <c r="N1" s="1035"/>
      <c r="O1" s="1045"/>
      <c r="P1" s="1035"/>
      <c r="Q1" s="1045"/>
      <c r="R1" s="1035"/>
      <c r="S1" s="1045"/>
      <c r="T1" s="1035"/>
      <c r="U1" s="1045"/>
      <c r="V1" s="1035"/>
      <c r="W1" s="1045"/>
      <c r="X1" s="1035"/>
      <c r="Y1" s="1045"/>
      <c r="Z1" s="1035"/>
      <c r="AA1" s="1045"/>
      <c r="AB1" s="1035"/>
      <c r="AC1" s="1045"/>
      <c r="AD1" s="1035"/>
      <c r="AE1" s="1045"/>
      <c r="AF1" s="1035"/>
      <c r="AG1" s="1045"/>
      <c r="AH1" s="1035"/>
      <c r="AI1" s="1045"/>
      <c r="AJ1" s="1035"/>
      <c r="AK1" s="1045"/>
      <c r="AL1" s="1035"/>
      <c r="AM1" s="1045"/>
      <c r="AN1" s="1045"/>
      <c r="AO1" s="1045"/>
      <c r="AP1" s="1045"/>
      <c r="AQ1" s="1045"/>
      <c r="AR1" s="1045"/>
      <c r="AS1" s="1045"/>
      <c r="AT1" s="1045"/>
      <c r="AU1" s="1045"/>
      <c r="AV1" s="1045"/>
      <c r="AW1" s="1045"/>
      <c r="AX1" s="1046"/>
      <c r="AY1" s="1046"/>
      <c r="AZ1" s="1046"/>
      <c r="BA1" s="1047"/>
      <c r="BB1" s="1048"/>
      <c r="BC1" s="1049"/>
      <c r="BD1" s="1050"/>
      <c r="BE1" s="1051"/>
      <c r="BF1" s="1052"/>
      <c r="BG1" s="1053"/>
    </row>
    <row r="2" spans="1:59" s="1646" customFormat="1">
      <c r="B2" s="1645" t="s">
        <v>1966</v>
      </c>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c r="AO2" s="1645"/>
      <c r="AP2" s="1645"/>
      <c r="AQ2" s="1987"/>
      <c r="AR2" s="1645"/>
      <c r="AS2" s="1987"/>
      <c r="AT2" s="1645"/>
      <c r="AU2" s="1987"/>
      <c r="AV2" s="1645"/>
      <c r="AW2" s="1987"/>
      <c r="AX2" s="1645"/>
      <c r="AY2" s="1645"/>
      <c r="AZ2" s="1645"/>
    </row>
    <row r="3" spans="1:59">
      <c r="C3" s="1535" t="s">
        <v>3260</v>
      </c>
      <c r="E3" s="1535" t="s">
        <v>3003</v>
      </c>
      <c r="G3" s="1535" t="s">
        <v>2942</v>
      </c>
      <c r="I3" s="1535" t="s">
        <v>2924</v>
      </c>
      <c r="J3" s="1535" t="s">
        <v>2871</v>
      </c>
      <c r="L3" s="1535" t="s">
        <v>2835</v>
      </c>
      <c r="N3" s="1535" t="s">
        <v>66</v>
      </c>
      <c r="P3" s="1535" t="s">
        <v>67</v>
      </c>
      <c r="R3" s="1535" t="s">
        <v>68</v>
      </c>
      <c r="T3" s="1535" t="s">
        <v>69</v>
      </c>
      <c r="V3" s="1535" t="s">
        <v>70</v>
      </c>
      <c r="X3" s="1535" t="s">
        <v>71</v>
      </c>
      <c r="Z3" s="1535" t="s">
        <v>72</v>
      </c>
      <c r="AB3" s="1535" t="s">
        <v>73</v>
      </c>
      <c r="AD3" s="1535" t="s">
        <v>74</v>
      </c>
      <c r="AF3" s="1535" t="s">
        <v>75</v>
      </c>
      <c r="AH3" s="1535" t="s">
        <v>76</v>
      </c>
      <c r="AJ3" s="1535" t="s">
        <v>77</v>
      </c>
      <c r="AL3" s="1535" t="s">
        <v>78</v>
      </c>
      <c r="AN3" s="1535" t="s">
        <v>79</v>
      </c>
      <c r="AP3" s="1535" t="s">
        <v>80</v>
      </c>
      <c r="AR3" s="1535" t="s">
        <v>81</v>
      </c>
      <c r="AT3" s="1535" t="s">
        <v>82</v>
      </c>
      <c r="AV3" s="1535" t="s">
        <v>83</v>
      </c>
      <c r="AX3" s="1535" t="s">
        <v>84</v>
      </c>
      <c r="AY3" s="1535"/>
      <c r="AZ3" s="1535" t="s">
        <v>85</v>
      </c>
    </row>
    <row r="4" spans="1:59">
      <c r="A4" s="1383"/>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c r="AD4" s="1383"/>
      <c r="AE4" s="1383"/>
      <c r="AF4" s="1383"/>
      <c r="AG4" s="1383"/>
      <c r="AH4" s="1383"/>
      <c r="AI4" s="1383"/>
      <c r="AJ4" s="1383"/>
      <c r="AK4" s="1383"/>
      <c r="AL4" s="1383"/>
      <c r="AM4" s="1383"/>
      <c r="AN4" s="1383"/>
      <c r="AO4" s="1383"/>
      <c r="AP4" s="1383"/>
      <c r="AQ4" s="1383"/>
      <c r="AR4" s="1383"/>
      <c r="AS4" s="1383"/>
      <c r="AT4" s="1383"/>
      <c r="AU4" s="1383"/>
      <c r="AV4" s="1383"/>
      <c r="AW4" s="1383"/>
    </row>
    <row r="5" spans="1:59">
      <c r="A5" s="1536"/>
      <c r="B5" s="1536"/>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c r="AE5" s="1536"/>
      <c r="AF5" s="1536"/>
      <c r="AG5" s="1536"/>
      <c r="AH5" s="1536"/>
      <c r="AI5" s="1536"/>
      <c r="AJ5" s="1536"/>
      <c r="AK5" s="1536"/>
      <c r="AL5" s="1536"/>
      <c r="AM5" s="1536"/>
      <c r="AN5" s="1536"/>
      <c r="AO5" s="1536"/>
      <c r="AP5" s="1536"/>
      <c r="AQ5" s="1536"/>
      <c r="AR5" s="1536"/>
      <c r="AS5" s="1536"/>
      <c r="AT5" s="1536"/>
      <c r="AU5" s="1536"/>
      <c r="AV5" s="1536"/>
      <c r="AW5" s="1536"/>
    </row>
    <row r="6" spans="1:59">
      <c r="A6" s="1537"/>
      <c r="B6" s="1537"/>
      <c r="C6" s="1537"/>
      <c r="D6" s="1537"/>
      <c r="E6" s="1537"/>
      <c r="F6" s="1537"/>
      <c r="G6" s="1537"/>
      <c r="H6" s="1537"/>
      <c r="I6" s="1537"/>
      <c r="J6" s="1537"/>
      <c r="K6" s="1537"/>
      <c r="L6" s="1537"/>
      <c r="M6" s="1537"/>
      <c r="N6" s="1537"/>
      <c r="O6" s="1537"/>
      <c r="P6" s="1537"/>
      <c r="Q6" s="1537"/>
      <c r="R6" s="1537"/>
      <c r="S6" s="1537"/>
      <c r="T6" s="1537"/>
      <c r="U6" s="1537"/>
      <c r="V6" s="1537"/>
      <c r="W6" s="1537"/>
      <c r="X6" s="1537"/>
      <c r="Y6" s="1537"/>
      <c r="Z6" s="1537"/>
      <c r="AA6" s="1537"/>
      <c r="AB6" s="1537"/>
      <c r="AC6" s="1537"/>
      <c r="AD6" s="1537"/>
      <c r="AE6" s="1537"/>
      <c r="AF6" s="1537"/>
      <c r="AG6" s="1537"/>
      <c r="AH6" s="1537"/>
      <c r="AI6" s="1537"/>
      <c r="AJ6" s="1537"/>
      <c r="AK6" s="1537"/>
      <c r="AL6" s="1537"/>
      <c r="AM6" s="1537"/>
      <c r="AN6" s="1537"/>
      <c r="AO6" s="1537"/>
      <c r="AP6" s="1537"/>
      <c r="AQ6" s="1537"/>
      <c r="AR6" s="1537"/>
      <c r="AS6" s="1537"/>
      <c r="AT6" s="1537"/>
      <c r="AU6" s="1537"/>
      <c r="AV6" s="1537"/>
      <c r="AW6" s="1537"/>
    </row>
    <row r="7" spans="1:59">
      <c r="A7" s="1537"/>
      <c r="B7" s="1537"/>
      <c r="C7" s="1537"/>
      <c r="D7" s="1537"/>
      <c r="E7" s="1537"/>
      <c r="F7" s="1537"/>
      <c r="G7" s="1537"/>
      <c r="H7" s="1537"/>
      <c r="I7" s="1537"/>
      <c r="J7" s="1537"/>
      <c r="K7" s="1537"/>
      <c r="L7" s="1537"/>
      <c r="M7" s="1537"/>
      <c r="N7" s="1537"/>
      <c r="O7" s="1537"/>
      <c r="P7" s="1537"/>
      <c r="Q7" s="1537"/>
      <c r="R7" s="1537"/>
      <c r="S7" s="1537"/>
      <c r="T7" s="1537"/>
      <c r="U7" s="1537"/>
      <c r="V7" s="1537"/>
      <c r="W7" s="1537"/>
      <c r="X7" s="1537"/>
      <c r="Y7" s="1537"/>
      <c r="Z7" s="1537"/>
      <c r="AA7" s="1537"/>
      <c r="AB7" s="1537"/>
      <c r="AC7" s="1537"/>
      <c r="AD7" s="1537"/>
      <c r="AE7" s="1537"/>
      <c r="AF7" s="1537"/>
      <c r="AG7" s="1537"/>
      <c r="AH7" s="1537"/>
      <c r="AI7" s="1537"/>
      <c r="AJ7" s="1537"/>
      <c r="AK7" s="1537"/>
      <c r="AL7" s="1537"/>
      <c r="AM7" s="1537"/>
      <c r="AN7" s="1537"/>
      <c r="AO7" s="1537"/>
      <c r="AP7" s="1537"/>
      <c r="AQ7" s="1537"/>
      <c r="AR7" s="1537"/>
      <c r="AS7" s="1537"/>
      <c r="AT7" s="1537"/>
      <c r="AU7" s="1537"/>
      <c r="AV7" s="1537"/>
      <c r="AW7" s="1537"/>
    </row>
    <row r="8" spans="1:59">
      <c r="A8" s="1537"/>
      <c r="B8" s="1537"/>
      <c r="C8" s="1537"/>
      <c r="D8" s="1537"/>
      <c r="E8" s="1537"/>
      <c r="F8" s="1537"/>
      <c r="G8" s="1537"/>
      <c r="H8" s="1537"/>
      <c r="I8" s="1537"/>
      <c r="J8" s="1537"/>
      <c r="K8" s="1537"/>
      <c r="L8" s="1537"/>
      <c r="M8" s="1537"/>
      <c r="N8" s="1537"/>
      <c r="O8" s="1537"/>
      <c r="P8" s="1537"/>
      <c r="Q8" s="1537"/>
      <c r="R8" s="1537"/>
      <c r="S8" s="1537"/>
      <c r="T8" s="1537"/>
      <c r="U8" s="1537"/>
      <c r="V8" s="1537"/>
      <c r="W8" s="1537"/>
      <c r="X8" s="1537"/>
      <c r="Y8" s="1537"/>
      <c r="Z8" s="1537"/>
      <c r="AA8" s="1537"/>
      <c r="AB8" s="1537"/>
      <c r="AC8" s="1537"/>
      <c r="AD8" s="1537"/>
      <c r="AE8" s="1537"/>
      <c r="AF8" s="1537"/>
      <c r="AG8" s="1537"/>
      <c r="AH8" s="1537"/>
      <c r="AI8" s="1537"/>
      <c r="AJ8" s="1537"/>
      <c r="AK8" s="1537"/>
      <c r="AL8" s="1537"/>
      <c r="AM8" s="1537"/>
      <c r="AN8" s="1537"/>
      <c r="AO8" s="1537"/>
      <c r="AP8" s="1537"/>
      <c r="AQ8" s="1537"/>
      <c r="AR8" s="1537"/>
      <c r="AS8" s="1537"/>
      <c r="AT8" s="1537"/>
      <c r="AU8" s="1537"/>
      <c r="AV8" s="1537"/>
      <c r="AW8" s="1537"/>
    </row>
    <row r="9" spans="1:59">
      <c r="A9" s="1537"/>
      <c r="B9" s="1537"/>
      <c r="C9" s="1537"/>
      <c r="D9" s="1537"/>
      <c r="E9" s="1537"/>
      <c r="F9" s="1537"/>
      <c r="G9" s="1537"/>
      <c r="H9" s="1537"/>
      <c r="I9" s="1537"/>
      <c r="J9" s="1537"/>
      <c r="K9" s="1537"/>
      <c r="L9" s="1537"/>
      <c r="M9" s="1537"/>
      <c r="N9" s="1537"/>
      <c r="O9" s="1537"/>
      <c r="P9" s="1537"/>
      <c r="Q9" s="1537"/>
      <c r="R9" s="1537"/>
      <c r="S9" s="1537"/>
      <c r="T9" s="1537"/>
      <c r="U9" s="1537"/>
      <c r="V9" s="1537"/>
      <c r="W9" s="1537"/>
      <c r="X9" s="1537"/>
      <c r="Y9" s="1537"/>
      <c r="Z9" s="1537"/>
      <c r="AA9" s="1537"/>
      <c r="AB9" s="1537"/>
      <c r="AC9" s="1537"/>
      <c r="AD9" s="1537"/>
      <c r="AE9" s="1537"/>
      <c r="AF9" s="1537"/>
      <c r="AG9" s="1537"/>
      <c r="AH9" s="1537"/>
      <c r="AI9" s="1537"/>
      <c r="AJ9" s="1537"/>
      <c r="AK9" s="1537"/>
      <c r="AL9" s="1537"/>
      <c r="AM9" s="1537"/>
      <c r="AN9" s="1537"/>
      <c r="AO9" s="1537"/>
      <c r="AP9" s="1537"/>
      <c r="AQ9" s="1537"/>
      <c r="AR9" s="1537"/>
      <c r="AS9" s="1537"/>
      <c r="AT9" s="1537"/>
      <c r="AU9" s="1537"/>
      <c r="AV9" s="1537"/>
      <c r="AW9" s="1537"/>
    </row>
    <row r="10" spans="1:59">
      <c r="A10" s="1536"/>
      <c r="B10" s="1536"/>
      <c r="C10" s="1536"/>
      <c r="D10" s="1536"/>
      <c r="E10" s="1536"/>
      <c r="F10" s="1536"/>
      <c r="G10" s="1536"/>
      <c r="H10" s="1536"/>
      <c r="I10" s="1536"/>
      <c r="J10" s="1536"/>
      <c r="K10" s="1536"/>
      <c r="L10" s="1536"/>
      <c r="M10" s="1536"/>
      <c r="N10" s="1536"/>
      <c r="O10" s="1536"/>
      <c r="P10" s="1536"/>
      <c r="Q10" s="1536"/>
      <c r="R10" s="1536"/>
      <c r="S10" s="1536"/>
      <c r="T10" s="1536"/>
      <c r="U10" s="1536"/>
      <c r="V10" s="1536"/>
      <c r="W10" s="1536"/>
      <c r="X10" s="1536"/>
      <c r="Y10" s="1536"/>
      <c r="Z10" s="1536"/>
      <c r="AA10" s="1536"/>
      <c r="AB10" s="1536"/>
      <c r="AC10" s="1536"/>
      <c r="AD10" s="1536"/>
      <c r="AE10" s="1536"/>
      <c r="AF10" s="1536"/>
      <c r="AG10" s="1536"/>
      <c r="AH10" s="1536"/>
      <c r="AI10" s="1536"/>
      <c r="AJ10" s="1536"/>
      <c r="AK10" s="1536"/>
      <c r="AL10" s="1536"/>
      <c r="AM10" s="1536"/>
      <c r="AN10" s="1536"/>
      <c r="AO10" s="1536"/>
      <c r="AP10" s="1536"/>
      <c r="AQ10" s="1536"/>
      <c r="AR10" s="1536"/>
      <c r="AS10" s="1536"/>
      <c r="AT10" s="1536"/>
      <c r="AU10" s="1536"/>
      <c r="AV10" s="1536"/>
      <c r="AW10" s="1536"/>
    </row>
    <row r="11" spans="1:59">
      <c r="A11" s="1537"/>
      <c r="B11" s="1537"/>
      <c r="C11" s="1537"/>
      <c r="D11" s="1537"/>
      <c r="E11" s="1537"/>
      <c r="F11" s="1537"/>
      <c r="G11" s="1537"/>
      <c r="H11" s="1537"/>
      <c r="I11" s="1537"/>
      <c r="J11" s="1537"/>
      <c r="K11" s="1537"/>
      <c r="L11" s="1537"/>
      <c r="M11" s="1537"/>
      <c r="N11" s="1537"/>
      <c r="O11" s="1537"/>
      <c r="P11" s="1537"/>
      <c r="Q11" s="1537"/>
      <c r="R11" s="1537"/>
      <c r="S11" s="1537"/>
      <c r="T11" s="1537"/>
      <c r="U11" s="1537"/>
      <c r="V11" s="1537"/>
      <c r="W11" s="1537"/>
      <c r="X11" s="1537"/>
      <c r="Y11" s="1537"/>
      <c r="Z11" s="1537"/>
      <c r="AA11" s="1537"/>
      <c r="AB11" s="1537"/>
      <c r="AC11" s="1537"/>
      <c r="AD11" s="1537"/>
      <c r="AE11" s="1537"/>
      <c r="AF11" s="1537"/>
      <c r="AG11" s="1537"/>
      <c r="AH11" s="1537"/>
      <c r="AI11" s="1537"/>
      <c r="AJ11" s="1537"/>
      <c r="AK11" s="1537"/>
      <c r="AL11" s="1537"/>
      <c r="AM11" s="1537"/>
      <c r="AN11" s="1537"/>
      <c r="AO11" s="1537"/>
      <c r="AP11" s="1537"/>
      <c r="AQ11" s="1537"/>
      <c r="AR11" s="1537"/>
      <c r="AS11" s="1537"/>
      <c r="AT11" s="1537"/>
      <c r="AU11" s="1537"/>
      <c r="AV11" s="1537"/>
      <c r="AW11" s="1537"/>
    </row>
    <row r="12" spans="1:59">
      <c r="A12" s="1537"/>
      <c r="B12" s="1537"/>
      <c r="C12" s="1537"/>
      <c r="D12" s="1537"/>
      <c r="E12" s="1537"/>
      <c r="F12" s="1537"/>
      <c r="G12" s="1537"/>
      <c r="H12" s="1537"/>
      <c r="I12" s="1537"/>
      <c r="J12" s="1537"/>
      <c r="K12" s="1537"/>
      <c r="L12" s="1537"/>
      <c r="M12" s="1537"/>
      <c r="N12" s="1537"/>
      <c r="O12" s="1537"/>
      <c r="P12" s="1537"/>
      <c r="Q12" s="1537"/>
      <c r="R12" s="1537"/>
      <c r="S12" s="1537"/>
      <c r="T12" s="1537"/>
      <c r="U12" s="1537"/>
      <c r="V12" s="1537"/>
      <c r="W12" s="1537"/>
      <c r="X12" s="1537"/>
      <c r="Y12" s="1537"/>
      <c r="Z12" s="1537"/>
      <c r="AA12" s="1537"/>
      <c r="AB12" s="1537"/>
      <c r="AC12" s="1537"/>
      <c r="AD12" s="1537"/>
      <c r="AE12" s="1537"/>
      <c r="AF12" s="1537"/>
      <c r="AG12" s="1537"/>
      <c r="AH12" s="1537"/>
      <c r="AI12" s="1537"/>
      <c r="AJ12" s="1537"/>
      <c r="AK12" s="1537"/>
      <c r="AL12" s="1537"/>
      <c r="AM12" s="1537"/>
      <c r="AN12" s="1537"/>
      <c r="AO12" s="1537"/>
      <c r="AP12" s="1537"/>
      <c r="AQ12" s="1537"/>
      <c r="AR12" s="1537"/>
      <c r="AS12" s="1537"/>
      <c r="AT12" s="1537"/>
      <c r="AU12" s="1537"/>
      <c r="AV12" s="1537"/>
      <c r="AW12" s="1537"/>
    </row>
    <row r="13" spans="1:59">
      <c r="A13" s="1537"/>
      <c r="B13" s="1537"/>
      <c r="C13" s="1537"/>
      <c r="D13" s="1537"/>
      <c r="E13" s="1537"/>
      <c r="F13" s="1537"/>
      <c r="G13" s="1537"/>
      <c r="H13" s="1537"/>
      <c r="I13" s="1537"/>
      <c r="J13" s="1537"/>
      <c r="K13" s="1537"/>
      <c r="L13" s="1537"/>
      <c r="M13" s="1537"/>
      <c r="N13" s="1537"/>
      <c r="O13" s="1537"/>
      <c r="P13" s="1537"/>
      <c r="Q13" s="1537"/>
      <c r="R13" s="1537"/>
      <c r="S13" s="1537"/>
      <c r="T13" s="1537"/>
      <c r="U13" s="1537"/>
      <c r="V13" s="1537"/>
      <c r="W13" s="1537"/>
      <c r="X13" s="1537"/>
      <c r="Y13" s="1537"/>
      <c r="Z13" s="1537"/>
      <c r="AA13" s="1537"/>
      <c r="AB13" s="1537"/>
      <c r="AC13" s="1537"/>
      <c r="AD13" s="1537"/>
      <c r="AE13" s="1537"/>
      <c r="AF13" s="1537"/>
      <c r="AG13" s="1537"/>
      <c r="AH13" s="1537"/>
      <c r="AI13" s="1537"/>
      <c r="AJ13" s="1537"/>
      <c r="AK13" s="1537"/>
      <c r="AL13" s="1537"/>
      <c r="AM13" s="1537"/>
      <c r="AN13" s="1537"/>
      <c r="AO13" s="1537"/>
      <c r="AP13" s="1537"/>
      <c r="AQ13" s="1537"/>
      <c r="AR13" s="1537"/>
      <c r="AS13" s="1537"/>
      <c r="AT13" s="1537"/>
      <c r="AU13" s="1537"/>
      <c r="AV13" s="1537"/>
      <c r="AW13" s="1537"/>
    </row>
    <row r="14" spans="1:59">
      <c r="A14" s="1537"/>
      <c r="B14" s="1537"/>
      <c r="C14" s="1537"/>
      <c r="D14" s="1537"/>
      <c r="E14" s="1537"/>
      <c r="F14" s="1537"/>
      <c r="G14" s="1537"/>
      <c r="H14" s="1537"/>
      <c r="I14" s="1537"/>
      <c r="J14" s="1537"/>
      <c r="K14" s="1537"/>
      <c r="L14" s="1537"/>
      <c r="M14" s="1537"/>
      <c r="N14" s="1537"/>
      <c r="O14" s="1537"/>
      <c r="P14" s="1537"/>
      <c r="Q14" s="1537"/>
      <c r="R14" s="1537"/>
      <c r="S14" s="1537"/>
      <c r="T14" s="1537"/>
      <c r="U14" s="1537"/>
      <c r="V14" s="1537"/>
      <c r="W14" s="1537"/>
      <c r="X14" s="1537"/>
      <c r="Y14" s="1537"/>
      <c r="Z14" s="1537"/>
      <c r="AA14" s="1537"/>
      <c r="AB14" s="1537"/>
      <c r="AC14" s="1537"/>
      <c r="AD14" s="1537"/>
      <c r="AE14" s="1537"/>
      <c r="AF14" s="1537"/>
      <c r="AG14" s="1537"/>
      <c r="AH14" s="1537"/>
      <c r="AI14" s="1537"/>
      <c r="AJ14" s="1537"/>
      <c r="AK14" s="1537"/>
      <c r="AL14" s="1537"/>
      <c r="AM14" s="1537"/>
      <c r="AN14" s="1537"/>
      <c r="AO14" s="1537"/>
      <c r="AP14" s="1537"/>
      <c r="AQ14" s="1537"/>
      <c r="AR14" s="1537"/>
      <c r="AS14" s="1537"/>
      <c r="AT14" s="1537"/>
      <c r="AU14" s="1537"/>
      <c r="AV14" s="1537"/>
      <c r="AW14" s="1537"/>
    </row>
  </sheetData>
  <hyperlinks>
    <hyperlink ref="B2" location="Contents!C52" display="Comparison of VaR estimates with gains/losses" xr:uid="{9803E064-9011-4287-B3AC-4BF43DA688B8}"/>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7419-B3D0-441E-9E91-CF49B74EE8D0}">
  <sheetPr codeName="Planilha53">
    <tabColor rgb="FF73C6A1"/>
  </sheetPr>
  <dimension ref="A1:HR12"/>
  <sheetViews>
    <sheetView showGridLines="0" zoomScale="80" zoomScaleNormal="80" workbookViewId="0">
      <selection activeCell="S18" sqref="S18"/>
    </sheetView>
  </sheetViews>
  <sheetFormatPr defaultColWidth="9.21875" defaultRowHeight="13.8"/>
  <cols>
    <col min="1" max="1" width="2.21875" style="1035" bestFit="1" customWidth="1"/>
    <col min="2" max="2" width="16.21875" style="1035" bestFit="1" customWidth="1"/>
    <col min="3" max="3" width="7.77734375" style="1035" bestFit="1" customWidth="1"/>
    <col min="4" max="4" width="8.5546875" style="1035" bestFit="1" customWidth="1"/>
    <col min="5" max="5" width="6.77734375" style="1035" bestFit="1" customWidth="1"/>
    <col min="6" max="6" width="7.44140625" style="1035" bestFit="1" customWidth="1"/>
    <col min="7" max="7" width="7.6640625" style="1035" bestFit="1" customWidth="1"/>
    <col min="8" max="8" width="8.33203125" style="1035" bestFit="1" customWidth="1"/>
    <col min="9" max="9" width="7.6640625" style="1035" bestFit="1" customWidth="1"/>
    <col min="10" max="10" width="10" style="1035" bestFit="1" customWidth="1"/>
    <col min="11" max="11" width="1.21875" style="1035" customWidth="1"/>
    <col min="12" max="12" width="8.77734375" style="1035" bestFit="1" customWidth="1"/>
    <col min="13" max="13" width="9.6640625" style="1035" bestFit="1" customWidth="1"/>
    <col min="14" max="14" width="7.77734375" style="1035" bestFit="1" customWidth="1"/>
    <col min="15" max="16" width="8.77734375" style="1035" bestFit="1" customWidth="1"/>
    <col min="17" max="17" width="9.6640625" style="1035" bestFit="1" customWidth="1"/>
    <col min="18" max="18" width="8.77734375" style="1035" bestFit="1" customWidth="1"/>
    <col min="19" max="19" width="10.33203125" style="1035" bestFit="1" customWidth="1"/>
    <col min="20" max="20" width="1.21875" style="1035" customWidth="1"/>
    <col min="21" max="21" width="8.77734375" style="1035" bestFit="1" customWidth="1"/>
    <col min="22" max="22" width="9.6640625" style="1035" bestFit="1" customWidth="1"/>
    <col min="23" max="23" width="7.77734375" style="1035" bestFit="1" customWidth="1"/>
    <col min="24" max="25" width="8.77734375" style="1035" bestFit="1" customWidth="1"/>
    <col min="26" max="26" width="9.6640625" style="1035" bestFit="1" customWidth="1"/>
    <col min="27" max="27" width="8.77734375" style="1035" bestFit="1" customWidth="1"/>
    <col min="28" max="28" width="10.33203125" style="1035" bestFit="1" customWidth="1"/>
    <col min="29" max="29" width="1.21875" style="1035" customWidth="1"/>
    <col min="30" max="30" width="8.77734375" style="1035" bestFit="1" customWidth="1"/>
    <col min="31" max="31" width="9.6640625" style="1035" bestFit="1" customWidth="1"/>
    <col min="32" max="32" width="7.77734375" style="1035" bestFit="1" customWidth="1"/>
    <col min="33" max="34" width="8.77734375" style="1035" bestFit="1" customWidth="1"/>
    <col min="35" max="35" width="9.6640625" style="1035" bestFit="1" customWidth="1"/>
    <col min="36" max="36" width="8.77734375" style="1035" bestFit="1" customWidth="1"/>
    <col min="37" max="37" width="10.33203125" style="1035" bestFit="1" customWidth="1"/>
    <col min="38" max="38" width="1.21875" style="1035" customWidth="1"/>
    <col min="39" max="39" width="8.77734375" style="1035" bestFit="1" customWidth="1"/>
    <col min="40" max="40" width="9.6640625" style="1035" bestFit="1" customWidth="1"/>
    <col min="41" max="41" width="7.77734375" style="1035" bestFit="1" customWidth="1"/>
    <col min="42" max="43" width="8.77734375" style="1035" bestFit="1" customWidth="1"/>
    <col min="44" max="44" width="9.6640625" style="1035" bestFit="1" customWidth="1"/>
    <col min="45" max="45" width="8.77734375" style="1035" bestFit="1" customWidth="1"/>
    <col min="46" max="46" width="10.33203125" style="1035" bestFit="1" customWidth="1"/>
    <col min="47" max="47" width="1.21875" style="1035" customWidth="1"/>
    <col min="48" max="48" width="8.77734375" style="1035" bestFit="1" customWidth="1"/>
    <col min="49" max="49" width="9.6640625" style="1035" bestFit="1" customWidth="1"/>
    <col min="50" max="50" width="7.77734375" style="1035" bestFit="1" customWidth="1"/>
    <col min="51" max="52" width="8.77734375" style="1035" bestFit="1" customWidth="1"/>
    <col min="53" max="53" width="9.6640625" style="1035" bestFit="1" customWidth="1"/>
    <col min="54" max="54" width="8.77734375" style="1035" bestFit="1" customWidth="1"/>
    <col min="55" max="55" width="10.33203125" style="1035" bestFit="1" customWidth="1"/>
    <col min="56" max="56" width="1.21875" style="1035" customWidth="1"/>
    <col min="57" max="57" width="8.77734375" style="1035" bestFit="1" customWidth="1"/>
    <col min="58" max="58" width="9.6640625" style="1035" bestFit="1" customWidth="1"/>
    <col min="59" max="59" width="7.77734375" style="1035" bestFit="1" customWidth="1"/>
    <col min="60" max="61" width="8.77734375" style="1035" bestFit="1" customWidth="1"/>
    <col min="62" max="62" width="9.6640625" style="1035" bestFit="1" customWidth="1"/>
    <col min="63" max="63" width="8.77734375" style="1035" bestFit="1" customWidth="1"/>
    <col min="64" max="64" width="10.33203125" style="1035" bestFit="1" customWidth="1"/>
    <col min="65" max="65" width="1.21875" style="1035" customWidth="1"/>
    <col min="66" max="66" width="8.77734375" style="1035" bestFit="1" customWidth="1"/>
    <col min="67" max="67" width="9.6640625" style="1035" bestFit="1" customWidth="1"/>
    <col min="68" max="68" width="8.77734375" style="1035" bestFit="1" customWidth="1"/>
    <col min="69" max="69" width="9.6640625" style="1035" bestFit="1" customWidth="1"/>
    <col min="70" max="70" width="8.77734375" style="1035" bestFit="1" customWidth="1"/>
    <col min="71" max="71" width="9.6640625" style="1035" bestFit="1" customWidth="1"/>
    <col min="72" max="72" width="8.77734375" style="1035" bestFit="1" customWidth="1"/>
    <col min="73" max="73" width="10.33203125" style="1035" bestFit="1" customWidth="1"/>
    <col min="74" max="74" width="1.21875" style="1035" customWidth="1"/>
    <col min="75" max="75" width="8.77734375" style="1035" bestFit="1" customWidth="1"/>
    <col min="76" max="76" width="9.6640625" style="1035" bestFit="1" customWidth="1"/>
    <col min="77" max="77" width="7.77734375" style="1035" bestFit="1" customWidth="1"/>
    <col min="78" max="79" width="8.77734375" style="1035" bestFit="1" customWidth="1"/>
    <col min="80" max="80" width="9.6640625" style="1035" bestFit="1" customWidth="1"/>
    <col min="81" max="81" width="8.77734375" style="1035" bestFit="1" customWidth="1"/>
    <col min="82" max="82" width="10.33203125" style="1035" bestFit="1" customWidth="1"/>
    <col min="83" max="83" width="1.21875" style="1035" customWidth="1"/>
    <col min="84" max="84" width="8.77734375" style="1035" bestFit="1" customWidth="1"/>
    <col min="85" max="85" width="9.6640625" style="1035" bestFit="1" customWidth="1"/>
    <col min="86" max="86" width="8.77734375" style="1035" bestFit="1" customWidth="1"/>
    <col min="87" max="87" width="9.6640625" style="1035" bestFit="1" customWidth="1"/>
    <col min="88" max="88" width="8.77734375" style="1035" bestFit="1" customWidth="1"/>
    <col min="89" max="89" width="9.6640625" style="1035" bestFit="1" customWidth="1"/>
    <col min="90" max="90" width="8.77734375" style="1035" bestFit="1" customWidth="1"/>
    <col min="91" max="91" width="10.33203125" style="1035" bestFit="1" customWidth="1"/>
    <col min="92" max="92" width="1.21875" style="1035" customWidth="1"/>
    <col min="93" max="93" width="8.77734375" style="1035" bestFit="1" customWidth="1"/>
    <col min="94" max="94" width="9.6640625" style="1035" bestFit="1" customWidth="1"/>
    <col min="95" max="95" width="7.77734375" style="1035" bestFit="1" customWidth="1"/>
    <col min="96" max="97" width="8.77734375" style="1035" bestFit="1" customWidth="1"/>
    <col min="98" max="98" width="9.6640625" style="1035" bestFit="1" customWidth="1"/>
    <col min="99" max="99" width="8.77734375" style="1035" bestFit="1" customWidth="1"/>
    <col min="100" max="100" width="10.33203125" style="1035" bestFit="1" customWidth="1"/>
    <col min="101" max="101" width="1.21875" style="1035" customWidth="1"/>
    <col min="102" max="102" width="8.77734375" style="1035" bestFit="1" customWidth="1"/>
    <col min="103" max="103" width="9.6640625" style="1035" bestFit="1" customWidth="1"/>
    <col min="104" max="104" width="7.77734375" style="1035" bestFit="1" customWidth="1"/>
    <col min="105" max="105" width="8.77734375" style="1035" bestFit="1" customWidth="1"/>
    <col min="106" max="106" width="7.77734375" style="1035" bestFit="1" customWidth="1"/>
    <col min="107" max="107" width="9.6640625" style="1035" bestFit="1" customWidth="1"/>
    <col min="108" max="108" width="8.77734375" style="1035" bestFit="1" customWidth="1"/>
    <col min="109" max="109" width="10.33203125" style="1035" bestFit="1" customWidth="1"/>
    <col min="110" max="110" width="1.21875" style="1035" customWidth="1"/>
    <col min="111" max="111" width="8.77734375" style="1035" bestFit="1" customWidth="1"/>
    <col min="112" max="112" width="9.6640625" style="1035" bestFit="1" customWidth="1"/>
    <col min="113" max="113" width="7.77734375" style="1035" bestFit="1" customWidth="1"/>
    <col min="114" max="114" width="8.77734375" style="1035" bestFit="1" customWidth="1"/>
    <col min="115" max="115" width="7.77734375" style="1035" bestFit="1" customWidth="1"/>
    <col min="116" max="117" width="8.77734375" style="1035" bestFit="1" customWidth="1"/>
    <col min="118" max="118" width="10.33203125" style="1035" bestFit="1" customWidth="1"/>
    <col min="119" max="119" width="1.21875" style="1035" customWidth="1"/>
    <col min="120" max="120" width="8.77734375" style="1035" bestFit="1" customWidth="1"/>
    <col min="121" max="121" width="9.6640625" style="1035" bestFit="1" customWidth="1"/>
    <col min="122" max="122" width="7.77734375" style="1035" bestFit="1" customWidth="1"/>
    <col min="123" max="123" width="8.77734375" style="1035" bestFit="1" customWidth="1"/>
    <col min="124" max="124" width="10.33203125" style="1035" bestFit="1" customWidth="1"/>
    <col min="125" max="125" width="9.6640625" style="1035" bestFit="1" customWidth="1"/>
    <col min="126" max="126" width="8.77734375" style="1035" bestFit="1" customWidth="1"/>
    <col min="127" max="127" width="10.33203125" style="1035" bestFit="1" customWidth="1"/>
    <col min="128" max="128" width="1.21875" style="1035" customWidth="1"/>
    <col min="129" max="129" width="8.77734375" style="1035" bestFit="1" customWidth="1"/>
    <col min="130" max="130" width="9.6640625" style="1035" bestFit="1" customWidth="1"/>
    <col min="131" max="131" width="8.77734375" style="1035" bestFit="1" customWidth="1"/>
    <col min="132" max="132" width="9.6640625" style="1035" bestFit="1" customWidth="1"/>
    <col min="133" max="133" width="8.77734375" style="1035" bestFit="1" customWidth="1"/>
    <col min="134" max="134" width="9.6640625" style="1035" bestFit="1" customWidth="1"/>
    <col min="135" max="135" width="8.77734375" style="1035" bestFit="1" customWidth="1"/>
    <col min="136" max="136" width="10.33203125" style="1035" bestFit="1" customWidth="1"/>
    <col min="137" max="137" width="1.21875" style="1035" customWidth="1"/>
    <col min="138" max="138" width="8.77734375" style="1035" bestFit="1" customWidth="1"/>
    <col min="139" max="139" width="9.6640625" style="1035" bestFit="1" customWidth="1"/>
    <col min="140" max="140" width="8.77734375" style="1035" bestFit="1" customWidth="1"/>
    <col min="141" max="141" width="9.6640625" style="1035" bestFit="1" customWidth="1"/>
    <col min="142" max="142" width="7.77734375" style="1035" bestFit="1" customWidth="1"/>
    <col min="143" max="143" width="9.6640625" style="1035" bestFit="1" customWidth="1"/>
    <col min="144" max="144" width="8.77734375" style="1035" bestFit="1" customWidth="1"/>
    <col min="145" max="145" width="10.33203125" style="1035" bestFit="1" customWidth="1"/>
    <col min="146" max="146" width="1.21875" style="1035" customWidth="1"/>
    <col min="147" max="147" width="8.77734375" style="1035" bestFit="1" customWidth="1"/>
    <col min="148" max="148" width="9.6640625" style="1035" bestFit="1" customWidth="1"/>
    <col min="149" max="149" width="8.77734375" style="1035" bestFit="1" customWidth="1"/>
    <col min="150" max="150" width="9.6640625" style="1035" bestFit="1" customWidth="1"/>
    <col min="151" max="151" width="7.77734375" style="1035" bestFit="1" customWidth="1"/>
    <col min="152" max="153" width="8.77734375" style="1035" bestFit="1" customWidth="1"/>
    <col min="154" max="154" width="10.33203125" style="1035" bestFit="1" customWidth="1"/>
    <col min="155" max="155" width="1.21875" style="1035" customWidth="1"/>
    <col min="156" max="156" width="8.77734375" style="1035" bestFit="1" customWidth="1"/>
    <col min="157" max="157" width="9.6640625" style="1035" bestFit="1" customWidth="1"/>
    <col min="158" max="158" width="8.77734375" style="1035" bestFit="1" customWidth="1"/>
    <col min="159" max="159" width="9.6640625" style="1035" bestFit="1" customWidth="1"/>
    <col min="160" max="160" width="7.77734375" style="1035" bestFit="1" customWidth="1"/>
    <col min="161" max="162" width="8.77734375" style="1035" bestFit="1" customWidth="1"/>
    <col min="163" max="163" width="10.33203125" style="1035" bestFit="1" customWidth="1"/>
    <col min="164" max="164" width="1.21875" style="1035" customWidth="1"/>
    <col min="165" max="165" width="8.77734375" style="1035" bestFit="1" customWidth="1"/>
    <col min="166" max="166" width="9.6640625" style="1035" bestFit="1" customWidth="1"/>
    <col min="167" max="167" width="7.77734375" style="1035" bestFit="1" customWidth="1"/>
    <col min="168" max="168" width="8.77734375" style="1035" bestFit="1" customWidth="1"/>
    <col min="169" max="169" width="7.77734375" style="1035" bestFit="1" customWidth="1"/>
    <col min="170" max="171" width="8.77734375" style="1035" bestFit="1" customWidth="1"/>
    <col min="172" max="172" width="10.33203125" style="1035" bestFit="1" customWidth="1"/>
    <col min="173" max="173" width="1.21875" style="1035" customWidth="1"/>
    <col min="174" max="174" width="8.77734375" style="1035" bestFit="1" customWidth="1"/>
    <col min="175" max="175" width="9.6640625" style="1035" bestFit="1" customWidth="1"/>
    <col min="176" max="176" width="7.77734375" style="1035" bestFit="1" customWidth="1"/>
    <col min="177" max="177" width="8.77734375" style="1035" bestFit="1" customWidth="1"/>
    <col min="178" max="178" width="7.77734375" style="1035" bestFit="1" customWidth="1"/>
    <col min="179" max="180" width="8.77734375" style="1035" bestFit="1" customWidth="1"/>
    <col min="181" max="181" width="10.33203125" style="1035" bestFit="1" customWidth="1"/>
    <col min="182" max="182" width="1.21875" style="1035" customWidth="1"/>
    <col min="183" max="183" width="8.77734375" style="1035" bestFit="1" customWidth="1"/>
    <col min="184" max="184" width="9.6640625" style="1035" bestFit="1" customWidth="1"/>
    <col min="185" max="185" width="7.77734375" style="1035" bestFit="1" customWidth="1"/>
    <col min="186" max="186" width="8.77734375" style="1035" bestFit="1" customWidth="1"/>
    <col min="187" max="187" width="7.77734375" style="1035" bestFit="1" customWidth="1"/>
    <col min="188" max="189" width="8.77734375" style="1035" bestFit="1" customWidth="1"/>
    <col min="190" max="190" width="10.33203125" style="1035" bestFit="1" customWidth="1"/>
    <col min="191" max="191" width="1.21875" style="1035" customWidth="1"/>
    <col min="192" max="192" width="8.77734375" style="1035" bestFit="1" customWidth="1"/>
    <col min="193" max="193" width="9.6640625" style="1035" bestFit="1" customWidth="1"/>
    <col min="194" max="194" width="7.77734375" style="1035" bestFit="1" customWidth="1"/>
    <col min="195" max="195" width="8.77734375" style="1035" bestFit="1" customWidth="1"/>
    <col min="196" max="196" width="7.77734375" style="1035" bestFit="1" customWidth="1"/>
    <col min="197" max="198" width="8.77734375" style="1035" bestFit="1" customWidth="1"/>
    <col min="199" max="199" width="10.33203125" style="1035" bestFit="1" customWidth="1"/>
    <col min="200" max="200" width="1.21875" style="1035" customWidth="1"/>
    <col min="201" max="201" width="8.77734375" style="1035" bestFit="1" customWidth="1"/>
    <col min="202" max="202" width="9.6640625" style="1035" bestFit="1" customWidth="1"/>
    <col min="203" max="203" width="7.77734375" style="1035" bestFit="1" customWidth="1"/>
    <col min="204" max="204" width="8.77734375" style="1035" bestFit="1" customWidth="1"/>
    <col min="205" max="205" width="7.77734375" style="1035" bestFit="1" customWidth="1"/>
    <col min="206" max="207" width="8.77734375" style="1035" bestFit="1" customWidth="1"/>
    <col min="208" max="208" width="10.33203125" style="1035" bestFit="1" customWidth="1"/>
    <col min="209" max="209" width="1.21875" style="1035" customWidth="1"/>
    <col min="210" max="210" width="8.77734375" style="1035" bestFit="1" customWidth="1"/>
    <col min="211" max="211" width="9.6640625" style="1035" bestFit="1" customWidth="1"/>
    <col min="212" max="212" width="7.77734375" style="1035" bestFit="1" customWidth="1"/>
    <col min="213" max="213" width="8.77734375" style="1035" bestFit="1" customWidth="1"/>
    <col min="214" max="214" width="7.77734375" style="1035" bestFit="1" customWidth="1"/>
    <col min="215" max="216" width="8.77734375" style="1035" bestFit="1" customWidth="1"/>
    <col min="217" max="217" width="10.33203125" style="1035" bestFit="1" customWidth="1"/>
    <col min="218" max="218" width="1.21875" style="1035" customWidth="1"/>
    <col min="219" max="219" width="8.77734375" style="1035" bestFit="1" customWidth="1"/>
    <col min="220" max="220" width="9.6640625" style="1035" bestFit="1" customWidth="1"/>
    <col min="221" max="221" width="7.77734375" style="1035" bestFit="1" customWidth="1"/>
    <col min="222" max="222" width="8.77734375" style="1035" bestFit="1" customWidth="1"/>
    <col min="223" max="223" width="7.77734375" style="1035" bestFit="1" customWidth="1"/>
    <col min="224" max="225" width="8.77734375" style="1035" bestFit="1" customWidth="1"/>
    <col min="226" max="226" width="10.33203125" style="1035" bestFit="1" customWidth="1"/>
    <col min="227" max="16384" width="9.21875" style="1035"/>
  </cols>
  <sheetData>
    <row r="1" spans="1:226" s="1054" customFormat="1" ht="5.25" customHeight="1">
      <c r="A1" s="1045"/>
      <c r="B1" s="1046"/>
      <c r="C1" s="1047"/>
      <c r="D1" s="1047"/>
      <c r="E1" s="1047"/>
      <c r="F1" s="1047"/>
      <c r="G1" s="1047"/>
      <c r="H1" s="1047"/>
      <c r="I1" s="1047"/>
      <c r="J1" s="1047"/>
      <c r="K1" s="1046"/>
      <c r="L1" s="1047"/>
      <c r="M1" s="1047"/>
      <c r="N1" s="1047"/>
      <c r="O1" s="1047"/>
      <c r="P1" s="1047"/>
      <c r="Q1" s="1047"/>
      <c r="R1" s="1047"/>
      <c r="S1" s="1047"/>
      <c r="T1" s="1046"/>
      <c r="U1" s="1047"/>
      <c r="V1" s="1047"/>
      <c r="W1" s="1047"/>
      <c r="X1" s="1047"/>
      <c r="Y1" s="1047"/>
      <c r="Z1" s="1047"/>
      <c r="AA1" s="1047"/>
      <c r="AB1" s="1047"/>
      <c r="AC1" s="1046"/>
      <c r="AD1" s="1047"/>
      <c r="AE1" s="1047"/>
      <c r="AF1" s="1047"/>
      <c r="AG1" s="1047"/>
      <c r="AH1" s="1047"/>
      <c r="AI1" s="1047"/>
      <c r="AJ1" s="1047"/>
      <c r="AK1" s="1047"/>
      <c r="AL1" s="1046"/>
      <c r="AM1" s="1047"/>
      <c r="AN1" s="1047"/>
      <c r="AO1" s="1047"/>
      <c r="AP1" s="1047"/>
      <c r="AQ1" s="1047"/>
      <c r="AR1" s="1047"/>
      <c r="AS1" s="1047"/>
      <c r="AT1" s="1047"/>
      <c r="AU1" s="1046"/>
      <c r="AV1" s="1047"/>
      <c r="AW1" s="1047"/>
      <c r="AX1" s="1047"/>
      <c r="AY1" s="1047"/>
      <c r="AZ1" s="1047"/>
      <c r="BA1" s="1047"/>
      <c r="BB1" s="1047"/>
      <c r="BC1" s="1047"/>
      <c r="BD1" s="1046"/>
      <c r="BE1" s="1047"/>
      <c r="BF1" s="1047"/>
      <c r="BG1" s="1047"/>
      <c r="BH1" s="1047"/>
      <c r="BI1" s="1047"/>
      <c r="BJ1" s="1047"/>
      <c r="BK1" s="1047"/>
      <c r="BL1" s="1047"/>
      <c r="BM1" s="1046"/>
      <c r="BN1" s="1047"/>
      <c r="BO1" s="1047"/>
      <c r="BP1" s="1047"/>
      <c r="BQ1" s="1047"/>
      <c r="BR1" s="1047"/>
      <c r="BS1" s="1047"/>
      <c r="BT1" s="1047"/>
      <c r="BU1" s="1047"/>
      <c r="BV1" s="1046"/>
      <c r="BW1" s="1047"/>
      <c r="BX1" s="1047"/>
      <c r="BY1" s="1047"/>
      <c r="BZ1" s="1047"/>
      <c r="CA1" s="1047"/>
      <c r="CB1" s="1047"/>
      <c r="CC1" s="1047"/>
      <c r="CD1" s="1047"/>
      <c r="CE1" s="1046"/>
      <c r="CF1" s="1047"/>
      <c r="CG1" s="1047"/>
      <c r="CH1" s="1047"/>
      <c r="CI1" s="1047"/>
      <c r="CJ1" s="1047"/>
      <c r="CK1" s="1047"/>
      <c r="CL1" s="1047"/>
      <c r="CM1" s="1047"/>
      <c r="CN1" s="1046"/>
      <c r="CO1" s="1047"/>
      <c r="CP1" s="1047"/>
      <c r="CQ1" s="1047"/>
      <c r="CR1" s="1047"/>
      <c r="CS1" s="1047"/>
      <c r="CT1" s="1047"/>
      <c r="CU1" s="1047"/>
      <c r="CV1" s="1047"/>
      <c r="CW1" s="1046"/>
      <c r="CX1" s="1047"/>
      <c r="CY1" s="1047"/>
      <c r="CZ1" s="1047"/>
      <c r="DA1" s="1047"/>
      <c r="DB1" s="1047"/>
      <c r="DC1" s="1047"/>
      <c r="DD1" s="1047"/>
      <c r="DE1" s="1047"/>
      <c r="DF1" s="1046"/>
      <c r="DG1" s="1047"/>
      <c r="DH1" s="1047"/>
      <c r="DI1" s="1047"/>
      <c r="DJ1" s="1047"/>
      <c r="DK1" s="1047"/>
      <c r="DL1" s="1047"/>
      <c r="DM1" s="1047"/>
      <c r="DN1" s="1047"/>
      <c r="DO1" s="1046"/>
      <c r="DP1" s="1047"/>
      <c r="DQ1" s="1047"/>
      <c r="DR1" s="1047"/>
      <c r="DS1" s="1047"/>
      <c r="DT1" s="1047"/>
      <c r="DU1" s="1047"/>
      <c r="DV1" s="1047"/>
      <c r="DW1" s="1047"/>
      <c r="DX1" s="1046"/>
      <c r="DY1" s="1047"/>
      <c r="DZ1" s="1047"/>
      <c r="EA1" s="1047"/>
      <c r="EB1" s="1047"/>
      <c r="EC1" s="1047"/>
      <c r="ED1" s="1047"/>
      <c r="EE1" s="1047"/>
      <c r="EF1" s="1047"/>
      <c r="EG1" s="1046"/>
      <c r="EH1" s="1047"/>
      <c r="EI1" s="1047"/>
      <c r="EJ1" s="1047"/>
      <c r="EK1" s="1047"/>
      <c r="EL1" s="1047"/>
      <c r="EM1" s="1047"/>
      <c r="EN1" s="1047"/>
      <c r="EO1" s="1047"/>
      <c r="EP1" s="1046"/>
      <c r="EQ1" s="1047"/>
      <c r="ER1" s="1047"/>
      <c r="ES1" s="1047"/>
      <c r="ET1" s="1047"/>
      <c r="EU1" s="1047"/>
      <c r="EV1" s="1047"/>
      <c r="EW1" s="1047"/>
      <c r="EX1" s="1047"/>
      <c r="EY1" s="1046"/>
      <c r="EZ1" s="1047"/>
      <c r="FA1" s="1047"/>
      <c r="FB1" s="1047"/>
      <c r="FC1" s="1047"/>
      <c r="FD1" s="1047"/>
      <c r="FE1" s="1047"/>
      <c r="FF1" s="1047"/>
      <c r="FG1" s="1047"/>
      <c r="FH1" s="1046"/>
      <c r="FI1" s="1047"/>
      <c r="FJ1" s="1047"/>
      <c r="FK1" s="1047"/>
      <c r="FL1" s="1047"/>
      <c r="FM1" s="1047"/>
      <c r="FN1" s="1047"/>
      <c r="FO1" s="1047"/>
      <c r="FP1" s="1047"/>
      <c r="FQ1" s="1046"/>
      <c r="FR1" s="1047"/>
      <c r="FS1" s="1047"/>
      <c r="FT1" s="1047"/>
      <c r="FU1" s="1047"/>
      <c r="FV1" s="1047"/>
      <c r="FW1" s="1047"/>
      <c r="FX1" s="1047"/>
      <c r="FY1" s="1047"/>
      <c r="FZ1" s="1046"/>
      <c r="GA1" s="1047"/>
      <c r="GB1" s="1047"/>
      <c r="GC1" s="1047"/>
      <c r="GD1" s="1047"/>
      <c r="GE1" s="1047"/>
      <c r="GF1" s="1047"/>
      <c r="GG1" s="1047"/>
      <c r="GH1" s="1047"/>
      <c r="GI1" s="1046"/>
      <c r="GJ1" s="1047"/>
      <c r="GK1" s="1047"/>
      <c r="GL1" s="1047"/>
      <c r="GM1" s="1047"/>
      <c r="GN1" s="1047"/>
      <c r="GO1" s="1047"/>
      <c r="GP1" s="1047"/>
      <c r="GQ1" s="1047"/>
      <c r="GR1" s="1047"/>
      <c r="GS1" s="1047"/>
      <c r="GT1" s="1047"/>
      <c r="GU1" s="1047"/>
      <c r="GV1" s="1047"/>
      <c r="GW1" s="1047"/>
      <c r="GX1" s="1047"/>
      <c r="GY1" s="1047"/>
      <c r="GZ1" s="1047"/>
      <c r="HA1" s="1047"/>
      <c r="HB1" s="1047"/>
      <c r="HC1" s="1047"/>
      <c r="HD1" s="1047"/>
      <c r="HE1" s="1047"/>
      <c r="HF1" s="1047"/>
      <c r="HG1" s="1047"/>
      <c r="HH1" s="1047"/>
      <c r="HI1" s="1047"/>
      <c r="HJ1" s="1047"/>
      <c r="HK1" s="1047"/>
      <c r="HL1" s="1047"/>
      <c r="HM1" s="1047"/>
      <c r="HN1" s="1047"/>
      <c r="HO1" s="1047"/>
      <c r="HP1" s="1047"/>
      <c r="HQ1" s="1047"/>
      <c r="HR1" s="1047"/>
    </row>
    <row r="2" spans="1:226" s="1646" customFormat="1">
      <c r="A2" s="1987"/>
      <c r="B2" s="1645" t="s">
        <v>1967</v>
      </c>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c r="AO2" s="1645"/>
      <c r="AP2" s="1645"/>
      <c r="AQ2" s="1645"/>
      <c r="AR2" s="1645"/>
      <c r="AS2" s="1645"/>
      <c r="AT2" s="1645"/>
      <c r="AU2" s="1645"/>
      <c r="AV2" s="1645"/>
      <c r="AW2" s="1645"/>
      <c r="AX2" s="1645"/>
      <c r="AY2" s="1645"/>
      <c r="AZ2" s="1645"/>
      <c r="BA2" s="1645"/>
      <c r="BB2" s="1645"/>
      <c r="BC2" s="1645"/>
      <c r="BD2" s="1645"/>
      <c r="BE2" s="1645"/>
      <c r="BF2" s="1645"/>
      <c r="BG2" s="1645"/>
      <c r="BH2" s="1645"/>
      <c r="BI2" s="1645"/>
      <c r="BJ2" s="1645"/>
      <c r="BK2" s="1645"/>
      <c r="BL2" s="1645"/>
      <c r="BM2" s="1645"/>
      <c r="BN2" s="1645"/>
      <c r="BO2" s="1645"/>
      <c r="BP2" s="1645"/>
      <c r="BQ2" s="1645"/>
      <c r="BR2" s="1645"/>
      <c r="BS2" s="1645"/>
      <c r="BT2" s="1645"/>
      <c r="BU2" s="1645"/>
      <c r="BV2" s="1645"/>
      <c r="BW2" s="1645"/>
      <c r="BX2" s="1645"/>
      <c r="BY2" s="1645"/>
      <c r="BZ2" s="1645"/>
      <c r="CA2" s="1645"/>
      <c r="CB2" s="1645"/>
      <c r="CC2" s="1645"/>
      <c r="CD2" s="1645"/>
      <c r="CE2" s="1645"/>
      <c r="CF2" s="1645"/>
      <c r="CG2" s="1645"/>
      <c r="CH2" s="1645"/>
      <c r="CI2" s="1645"/>
      <c r="CJ2" s="1645"/>
      <c r="CK2" s="1645"/>
      <c r="CL2" s="1645"/>
      <c r="CM2" s="1645"/>
      <c r="CN2" s="1645"/>
      <c r="CO2" s="1645"/>
      <c r="CP2" s="1645"/>
      <c r="CQ2" s="1645"/>
      <c r="CR2" s="1645"/>
      <c r="CS2" s="1645"/>
      <c r="CT2" s="1645"/>
      <c r="CU2" s="1645"/>
      <c r="CV2" s="1645"/>
      <c r="CW2" s="1645"/>
      <c r="CX2" s="1645"/>
      <c r="CY2" s="1645"/>
      <c r="CZ2" s="1645"/>
      <c r="DA2" s="1645"/>
      <c r="DB2" s="1645"/>
      <c r="DC2" s="1645"/>
      <c r="DD2" s="1645"/>
      <c r="DE2" s="1645"/>
      <c r="DF2" s="1645"/>
      <c r="DG2" s="1645"/>
      <c r="DH2" s="1645"/>
      <c r="DI2" s="1645"/>
      <c r="DJ2" s="1645"/>
      <c r="DK2" s="1645"/>
      <c r="DL2" s="1645"/>
      <c r="DM2" s="1645"/>
      <c r="DN2" s="1645"/>
      <c r="DO2" s="1645"/>
      <c r="DP2" s="1645"/>
      <c r="DQ2" s="1645"/>
      <c r="DR2" s="1645"/>
      <c r="DS2" s="1645"/>
      <c r="DT2" s="1645"/>
      <c r="DU2" s="1645"/>
      <c r="DV2" s="1645"/>
      <c r="DW2" s="1645"/>
      <c r="DX2" s="1645"/>
      <c r="DY2" s="1645"/>
      <c r="DZ2" s="1645"/>
      <c r="EA2" s="1645"/>
      <c r="EB2" s="1645"/>
      <c r="EC2" s="1645"/>
      <c r="ED2" s="1645"/>
      <c r="EE2" s="1645"/>
      <c r="EF2" s="1645"/>
      <c r="EG2" s="1645"/>
      <c r="EH2" s="1645"/>
      <c r="EI2" s="1645"/>
      <c r="EJ2" s="1645"/>
      <c r="EK2" s="1645"/>
      <c r="EL2" s="1645"/>
      <c r="EM2" s="1645"/>
      <c r="EN2" s="1645"/>
      <c r="EO2" s="1645"/>
      <c r="EP2" s="1645"/>
      <c r="EQ2" s="1645"/>
      <c r="ER2" s="1645"/>
      <c r="ES2" s="1645"/>
      <c r="ET2" s="1645"/>
      <c r="EU2" s="1645"/>
      <c r="EV2" s="1645"/>
      <c r="EW2" s="1645"/>
      <c r="EX2" s="1645"/>
      <c r="EY2" s="1645"/>
      <c r="EZ2" s="1645"/>
      <c r="FA2" s="1645"/>
      <c r="FB2" s="1645"/>
      <c r="FC2" s="1645"/>
      <c r="FD2" s="1645"/>
      <c r="FE2" s="1645"/>
      <c r="FF2" s="1645"/>
      <c r="FG2" s="1645"/>
      <c r="FH2" s="1645"/>
      <c r="FI2" s="1645"/>
      <c r="FJ2" s="1645"/>
      <c r="FK2" s="1645"/>
      <c r="FL2" s="1645"/>
      <c r="FM2" s="1645"/>
      <c r="FN2" s="1645"/>
      <c r="FO2" s="1645"/>
      <c r="FP2" s="1645"/>
      <c r="FQ2" s="1645"/>
      <c r="FR2" s="1645"/>
      <c r="FS2" s="1645"/>
      <c r="FT2" s="1645"/>
      <c r="FU2" s="1645"/>
      <c r="FV2" s="1645"/>
      <c r="FW2" s="1645"/>
      <c r="FX2" s="1645"/>
      <c r="FY2" s="1645"/>
      <c r="FZ2" s="1645"/>
      <c r="GA2" s="1645"/>
      <c r="GB2" s="1645"/>
      <c r="GC2" s="1645"/>
      <c r="GD2" s="1645"/>
      <c r="GE2" s="1645"/>
      <c r="GF2" s="1645"/>
      <c r="GG2" s="1645"/>
      <c r="GH2" s="1645"/>
      <c r="GI2" s="1645"/>
      <c r="GJ2" s="1645"/>
      <c r="GK2" s="1645"/>
      <c r="GL2" s="1645"/>
      <c r="GM2" s="1645"/>
      <c r="GN2" s="1645"/>
      <c r="GO2" s="1645"/>
      <c r="GP2" s="1645"/>
      <c r="GQ2" s="1645"/>
      <c r="GR2" s="1645"/>
      <c r="GS2" s="1645"/>
      <c r="GT2" s="1645"/>
      <c r="GU2" s="1645"/>
      <c r="GV2" s="1645"/>
      <c r="GW2" s="1645"/>
      <c r="GX2" s="1645"/>
      <c r="GY2" s="1645"/>
      <c r="GZ2" s="1645"/>
      <c r="HA2" s="1645"/>
      <c r="HB2" s="1645"/>
      <c r="HC2" s="1645"/>
      <c r="HD2" s="1645"/>
      <c r="HE2" s="1645"/>
      <c r="HF2" s="1645"/>
      <c r="HG2" s="1645"/>
      <c r="HH2" s="1645"/>
      <c r="HI2" s="1645"/>
      <c r="HJ2" s="1645"/>
      <c r="HK2" s="1645"/>
      <c r="HL2" s="1645"/>
      <c r="HM2" s="1645"/>
      <c r="HN2" s="1645"/>
      <c r="HO2" s="1645"/>
      <c r="HP2" s="1645"/>
      <c r="HQ2" s="1645"/>
      <c r="HR2" s="1645"/>
    </row>
    <row r="3" spans="1:226" ht="12" customHeight="1">
      <c r="B3" s="1527"/>
      <c r="C3" s="1528"/>
      <c r="D3" s="1528"/>
      <c r="E3" s="1528"/>
      <c r="F3" s="1528"/>
      <c r="G3" s="1528"/>
      <c r="H3" s="1528"/>
      <c r="I3" s="1528"/>
      <c r="J3" s="1528"/>
      <c r="K3" s="1527"/>
      <c r="L3" s="1528"/>
      <c r="M3" s="1528"/>
      <c r="N3" s="1528"/>
      <c r="O3" s="1528"/>
      <c r="P3" s="1528"/>
      <c r="Q3" s="1528"/>
      <c r="R3" s="1528"/>
      <c r="S3" s="1528"/>
      <c r="T3" s="1527"/>
      <c r="U3" s="1528"/>
      <c r="V3" s="1528"/>
      <c r="W3" s="1528"/>
      <c r="X3" s="1528"/>
      <c r="Y3" s="1528"/>
      <c r="Z3" s="1528"/>
      <c r="AA3" s="1528"/>
      <c r="AB3" s="1528"/>
      <c r="AC3" s="1527"/>
      <c r="AD3" s="1528"/>
      <c r="AE3" s="1528"/>
      <c r="AF3" s="1528"/>
      <c r="AG3" s="1528"/>
      <c r="AH3" s="1528"/>
      <c r="AI3" s="1528"/>
      <c r="AJ3" s="1528"/>
      <c r="AK3" s="1528"/>
      <c r="AL3" s="1527"/>
      <c r="AM3" s="1528"/>
      <c r="AN3" s="1528"/>
      <c r="AO3" s="1528"/>
      <c r="AP3" s="1528"/>
      <c r="AQ3" s="1528"/>
      <c r="AR3" s="1528"/>
      <c r="AS3" s="1528"/>
      <c r="AT3" s="1528"/>
      <c r="AU3" s="1527"/>
      <c r="AV3" s="1528"/>
      <c r="AW3" s="1528"/>
      <c r="AX3" s="1528"/>
      <c r="AY3" s="1528"/>
      <c r="AZ3" s="1528"/>
      <c r="BA3" s="1528"/>
      <c r="BB3" s="1528"/>
      <c r="BC3" s="1528"/>
      <c r="BD3" s="1527"/>
      <c r="BE3" s="1528"/>
      <c r="BF3" s="1528"/>
      <c r="BG3" s="1528"/>
      <c r="BH3" s="1528"/>
      <c r="BI3" s="1528"/>
      <c r="BJ3" s="1528"/>
      <c r="BK3" s="1528"/>
      <c r="BL3" s="1528"/>
      <c r="BM3" s="1527"/>
      <c r="BN3" s="1528"/>
      <c r="BO3" s="1528"/>
      <c r="BP3" s="1528"/>
      <c r="BQ3" s="1528"/>
      <c r="BR3" s="1528"/>
      <c r="BS3" s="1528"/>
      <c r="BT3" s="1528"/>
      <c r="BU3" s="1528"/>
      <c r="BV3" s="1527"/>
      <c r="BW3" s="1528"/>
      <c r="BX3" s="1528"/>
      <c r="BY3" s="1528"/>
      <c r="BZ3" s="1528"/>
      <c r="CA3" s="1528"/>
      <c r="CB3" s="1528"/>
      <c r="CC3" s="1528"/>
      <c r="CD3" s="1528"/>
      <c r="CE3" s="1527"/>
      <c r="CF3" s="1528"/>
      <c r="CG3" s="1528"/>
      <c r="CH3" s="1528"/>
      <c r="CI3" s="1528"/>
      <c r="CJ3" s="1528"/>
      <c r="CK3" s="1528"/>
      <c r="CL3" s="1528"/>
      <c r="CM3" s="1528"/>
      <c r="CN3" s="1527"/>
      <c r="CO3" s="1528"/>
      <c r="CP3" s="1528"/>
      <c r="CQ3" s="1528"/>
      <c r="CR3" s="1528"/>
      <c r="CS3" s="1528"/>
      <c r="CT3" s="1528"/>
      <c r="CU3" s="1528"/>
      <c r="CV3" s="1528"/>
      <c r="CW3" s="1527"/>
      <c r="CX3" s="1528"/>
      <c r="CY3" s="1528"/>
      <c r="CZ3" s="1528"/>
      <c r="DA3" s="1528"/>
      <c r="DB3" s="1528"/>
      <c r="DC3" s="1528"/>
      <c r="DD3" s="1528"/>
      <c r="DE3" s="1528"/>
      <c r="DF3" s="1527"/>
      <c r="DG3" s="1528"/>
      <c r="DH3" s="1528"/>
      <c r="DI3" s="1528"/>
      <c r="DJ3" s="1528"/>
      <c r="DK3" s="1528"/>
      <c r="DL3" s="1528"/>
      <c r="DM3" s="1528"/>
      <c r="DN3" s="1528"/>
      <c r="DO3" s="1527"/>
      <c r="DP3" s="1528"/>
      <c r="DQ3" s="1528"/>
      <c r="DR3" s="1528"/>
      <c r="DS3" s="1528"/>
      <c r="DT3" s="1528"/>
      <c r="DU3" s="1528"/>
      <c r="DV3" s="1528"/>
      <c r="DW3" s="1528"/>
      <c r="DX3" s="1527"/>
      <c r="DY3" s="1528"/>
      <c r="DZ3" s="1528"/>
      <c r="EA3" s="1528"/>
      <c r="EB3" s="1528"/>
      <c r="EC3" s="1528"/>
      <c r="ED3" s="1528"/>
      <c r="EE3" s="1528"/>
      <c r="EF3" s="1528"/>
      <c r="EG3" s="1527"/>
      <c r="EH3" s="1528"/>
      <c r="EI3" s="1528"/>
      <c r="EJ3" s="1528"/>
      <c r="EK3" s="1528"/>
      <c r="EL3" s="1528"/>
      <c r="EM3" s="1528"/>
      <c r="EN3" s="1528"/>
      <c r="EO3" s="1528"/>
      <c r="EP3" s="1527"/>
      <c r="EQ3" s="1528"/>
      <c r="ER3" s="1528"/>
      <c r="ES3" s="1528"/>
      <c r="ET3" s="1528"/>
      <c r="EU3" s="1528"/>
      <c r="EV3" s="1528"/>
      <c r="EW3" s="1528"/>
      <c r="EX3" s="1528"/>
      <c r="EY3" s="1527"/>
      <c r="EZ3" s="1528"/>
      <c r="FA3" s="1528"/>
      <c r="FB3" s="1528"/>
      <c r="FC3" s="1528"/>
      <c r="FD3" s="1528"/>
      <c r="FE3" s="1528"/>
      <c r="FF3" s="1528"/>
      <c r="FG3" s="1528"/>
      <c r="FH3" s="1527"/>
      <c r="FI3" s="1528"/>
      <c r="FJ3" s="1528"/>
      <c r="FK3" s="1528"/>
      <c r="FL3" s="1528"/>
      <c r="FM3" s="1528"/>
      <c r="FN3" s="1528"/>
      <c r="FO3" s="1528"/>
      <c r="FP3" s="1528"/>
      <c r="FQ3" s="1527"/>
      <c r="FR3" s="1528"/>
      <c r="FS3" s="1528"/>
      <c r="FT3" s="1528"/>
      <c r="FU3" s="1528"/>
      <c r="FV3" s="1528"/>
      <c r="FW3" s="1528"/>
      <c r="FX3" s="1528"/>
      <c r="FY3" s="1528"/>
      <c r="FZ3" s="1527"/>
      <c r="GA3" s="1528"/>
      <c r="GB3" s="1528"/>
      <c r="GC3" s="1528"/>
      <c r="GD3" s="1528"/>
      <c r="GE3" s="1528"/>
      <c r="GF3" s="1528"/>
      <c r="GG3" s="1528"/>
      <c r="GH3" s="1528"/>
      <c r="GI3" s="1527"/>
      <c r="GJ3" s="1528"/>
      <c r="GK3" s="1528"/>
      <c r="GL3" s="1528"/>
      <c r="GM3" s="1528"/>
      <c r="GN3" s="1528"/>
      <c r="GO3" s="1528"/>
      <c r="GP3" s="1528"/>
      <c r="GQ3" s="1528"/>
      <c r="GS3" s="1528"/>
      <c r="GT3" s="1528"/>
      <c r="GU3" s="1528"/>
      <c r="GV3" s="1528"/>
      <c r="GW3" s="1528"/>
      <c r="GX3" s="1528"/>
      <c r="GY3" s="1528"/>
      <c r="GZ3" s="1528"/>
      <c r="HB3" s="1528"/>
      <c r="HC3" s="1528"/>
      <c r="HD3" s="1528"/>
      <c r="HE3" s="1528"/>
      <c r="HF3" s="1528"/>
      <c r="HG3" s="1528"/>
      <c r="HH3" s="1528"/>
      <c r="HI3" s="1528"/>
      <c r="HK3" s="1528"/>
      <c r="HL3" s="1528"/>
      <c r="HM3" s="1528"/>
      <c r="HN3" s="1528"/>
      <c r="HO3" s="1528"/>
      <c r="HP3" s="1528"/>
      <c r="HQ3" s="1528"/>
      <c r="HR3" s="1528"/>
    </row>
    <row r="4" spans="1:226" ht="14.4" thickBot="1">
      <c r="B4" s="2021" t="s">
        <v>65</v>
      </c>
      <c r="C4" s="2022"/>
      <c r="D4" s="2022"/>
      <c r="E4" s="2022"/>
      <c r="F4" s="2022"/>
      <c r="G4" s="2022"/>
      <c r="H4" s="2022"/>
      <c r="I4" s="2022"/>
      <c r="J4" s="2024" t="s">
        <v>3260</v>
      </c>
      <c r="L4" s="2022"/>
      <c r="M4" s="2022"/>
      <c r="N4" s="2022"/>
      <c r="O4" s="2022"/>
      <c r="P4" s="2022"/>
      <c r="Q4" s="2022"/>
      <c r="R4" s="2022"/>
      <c r="S4" s="2024" t="s">
        <v>3003</v>
      </c>
      <c r="U4" s="2022"/>
      <c r="V4" s="2022"/>
      <c r="W4" s="2022"/>
      <c r="X4" s="2022"/>
      <c r="Y4" s="2022"/>
      <c r="Z4" s="2022"/>
      <c r="AA4" s="2022"/>
      <c r="AB4" s="2024" t="s">
        <v>2942</v>
      </c>
      <c r="AD4" s="2022"/>
      <c r="AE4" s="2022"/>
      <c r="AF4" s="2022"/>
      <c r="AG4" s="2022"/>
      <c r="AH4" s="2022"/>
      <c r="AI4" s="2023"/>
      <c r="AJ4" s="2023"/>
      <c r="AK4" s="2024" t="s">
        <v>2924</v>
      </c>
      <c r="AM4" s="2022"/>
      <c r="AN4" s="2022"/>
      <c r="AO4" s="2022"/>
      <c r="AP4" s="2022"/>
      <c r="AQ4" s="2022"/>
      <c r="AR4" s="2023"/>
      <c r="AS4" s="2023"/>
      <c r="AT4" s="2024" t="s">
        <v>2871</v>
      </c>
      <c r="AV4" s="2022"/>
      <c r="AW4" s="2022"/>
      <c r="AX4" s="2022"/>
      <c r="AY4" s="2022"/>
      <c r="AZ4" s="2022"/>
      <c r="BA4" s="2023"/>
      <c r="BB4" s="2023"/>
      <c r="BC4" s="2024" t="s">
        <v>2835</v>
      </c>
      <c r="BE4" s="2022"/>
      <c r="BF4" s="2022"/>
      <c r="BG4" s="2022"/>
      <c r="BH4" s="2022"/>
      <c r="BI4" s="2022"/>
      <c r="BJ4" s="2023"/>
      <c r="BK4" s="2023"/>
      <c r="BL4" s="2024" t="s">
        <v>66</v>
      </c>
      <c r="BN4" s="2022"/>
      <c r="BO4" s="2022"/>
      <c r="BP4" s="2022"/>
      <c r="BQ4" s="2022"/>
      <c r="BR4" s="2022"/>
      <c r="BS4" s="2023"/>
      <c r="BT4" s="2023"/>
      <c r="BU4" s="2024" t="s">
        <v>67</v>
      </c>
      <c r="BW4" s="2022"/>
      <c r="BX4" s="2022"/>
      <c r="BY4" s="2022"/>
      <c r="BZ4" s="2022"/>
      <c r="CA4" s="2022"/>
      <c r="CB4" s="2023"/>
      <c r="CC4" s="2023"/>
      <c r="CD4" s="2024" t="s">
        <v>68</v>
      </c>
      <c r="CF4" s="2022"/>
      <c r="CG4" s="2022"/>
      <c r="CH4" s="2022"/>
      <c r="CI4" s="2022"/>
      <c r="CJ4" s="2022"/>
      <c r="CK4" s="2023"/>
      <c r="CL4" s="2023"/>
      <c r="CM4" s="2024" t="s">
        <v>69</v>
      </c>
      <c r="CO4" s="2022"/>
      <c r="CP4" s="2022"/>
      <c r="CQ4" s="2022"/>
      <c r="CR4" s="2022"/>
      <c r="CS4" s="2022"/>
      <c r="CT4" s="2023"/>
      <c r="CU4" s="2023"/>
      <c r="CV4" s="2024" t="s">
        <v>70</v>
      </c>
      <c r="CX4" s="2022"/>
      <c r="CY4" s="2022"/>
      <c r="CZ4" s="2022"/>
      <c r="DA4" s="2022"/>
      <c r="DB4" s="2022"/>
      <c r="DC4" s="2023"/>
      <c r="DD4" s="2023"/>
      <c r="DE4" s="2024" t="s">
        <v>71</v>
      </c>
      <c r="DG4" s="2022"/>
      <c r="DH4" s="2022"/>
      <c r="DI4" s="2022"/>
      <c r="DJ4" s="2022"/>
      <c r="DK4" s="2022"/>
      <c r="DL4" s="2023"/>
      <c r="DM4" s="2023"/>
      <c r="DN4" s="2024" t="s">
        <v>72</v>
      </c>
      <c r="DP4" s="2022"/>
      <c r="DQ4" s="2022"/>
      <c r="DR4" s="2022"/>
      <c r="DS4" s="2022"/>
      <c r="DT4" s="2022"/>
      <c r="DU4" s="2023"/>
      <c r="DV4" s="2023"/>
      <c r="DW4" s="2024" t="s">
        <v>73</v>
      </c>
      <c r="DY4" s="2022"/>
      <c r="DZ4" s="2022"/>
      <c r="EA4" s="2022"/>
      <c r="EB4" s="2022"/>
      <c r="EC4" s="2022"/>
      <c r="ED4" s="2023"/>
      <c r="EE4" s="2023"/>
      <c r="EF4" s="2024" t="s">
        <v>74</v>
      </c>
      <c r="EH4" s="2022"/>
      <c r="EI4" s="2022"/>
      <c r="EJ4" s="2022"/>
      <c r="EK4" s="2022"/>
      <c r="EL4" s="2022"/>
      <c r="EM4" s="2023"/>
      <c r="EN4" s="2023"/>
      <c r="EO4" s="2024" t="s">
        <v>75</v>
      </c>
      <c r="EQ4" s="2022"/>
      <c r="ER4" s="2022"/>
      <c r="ES4" s="2022"/>
      <c r="ET4" s="2022"/>
      <c r="EU4" s="2022"/>
      <c r="EV4" s="2023"/>
      <c r="EW4" s="2023"/>
      <c r="EX4" s="2024" t="s">
        <v>76</v>
      </c>
      <c r="EZ4" s="2022"/>
      <c r="FA4" s="2022"/>
      <c r="FB4" s="2022"/>
      <c r="FC4" s="2022"/>
      <c r="FD4" s="2022"/>
      <c r="FE4" s="2023"/>
      <c r="FF4" s="2023"/>
      <c r="FG4" s="2024" t="s">
        <v>77</v>
      </c>
      <c r="FI4" s="2022"/>
      <c r="FJ4" s="2022"/>
      <c r="FK4" s="2022"/>
      <c r="FL4" s="2022"/>
      <c r="FM4" s="2022"/>
      <c r="FN4" s="2023"/>
      <c r="FO4" s="2023"/>
      <c r="FP4" s="2024" t="s">
        <v>78</v>
      </c>
      <c r="FR4" s="2022"/>
      <c r="FS4" s="2022"/>
      <c r="FT4" s="2022"/>
      <c r="FU4" s="2022"/>
      <c r="FV4" s="2022"/>
      <c r="FW4" s="2023"/>
      <c r="FX4" s="2023"/>
      <c r="FY4" s="2024" t="s">
        <v>79</v>
      </c>
      <c r="GA4" s="2022"/>
      <c r="GB4" s="2022"/>
      <c r="GC4" s="2022"/>
      <c r="GD4" s="2022"/>
      <c r="GE4" s="2022"/>
      <c r="GF4" s="2023"/>
      <c r="GG4" s="2023"/>
      <c r="GH4" s="2024" t="s">
        <v>80</v>
      </c>
      <c r="GI4" s="2025"/>
      <c r="GJ4" s="2022"/>
      <c r="GK4" s="2022"/>
      <c r="GL4" s="2022"/>
      <c r="GM4" s="2022"/>
      <c r="GN4" s="2022"/>
      <c r="GO4" s="2023"/>
      <c r="GP4" s="2023"/>
      <c r="GQ4" s="2024" t="s">
        <v>81</v>
      </c>
      <c r="GR4" s="2025"/>
      <c r="GS4" s="1528"/>
      <c r="GT4" s="1528"/>
      <c r="GU4" s="1528"/>
      <c r="GV4" s="1528"/>
      <c r="GW4" s="1528"/>
      <c r="GX4" s="2026"/>
      <c r="GY4" s="2026"/>
      <c r="GZ4" s="2027" t="s">
        <v>82</v>
      </c>
      <c r="HA4" s="2025"/>
      <c r="HB4" s="2022"/>
      <c r="HC4" s="2022"/>
      <c r="HD4" s="2022"/>
      <c r="HE4" s="2022"/>
      <c r="HF4" s="2022"/>
      <c r="HG4" s="2023"/>
      <c r="HH4" s="2023"/>
      <c r="HI4" s="2024" t="s">
        <v>83</v>
      </c>
      <c r="HJ4" s="2025"/>
      <c r="HK4" s="2022"/>
      <c r="HL4" s="2022"/>
      <c r="HM4" s="2022"/>
      <c r="HN4" s="2022"/>
      <c r="HO4" s="2022"/>
      <c r="HP4" s="2023"/>
      <c r="HQ4" s="2023"/>
      <c r="HR4" s="2028" t="s">
        <v>84</v>
      </c>
    </row>
    <row r="5" spans="1:226" s="1118" customFormat="1" ht="13.2">
      <c r="B5" s="2029"/>
      <c r="C5" s="2553" t="s">
        <v>1968</v>
      </c>
      <c r="D5" s="2553"/>
      <c r="E5" s="2553"/>
      <c r="F5" s="2553"/>
      <c r="G5" s="2554" t="s">
        <v>1969</v>
      </c>
      <c r="H5" s="2554"/>
      <c r="I5" s="2554"/>
      <c r="J5" s="2554"/>
      <c r="L5" s="2553" t="s">
        <v>1968</v>
      </c>
      <c r="M5" s="2553"/>
      <c r="N5" s="2553"/>
      <c r="O5" s="2553"/>
      <c r="P5" s="2554" t="s">
        <v>1969</v>
      </c>
      <c r="Q5" s="2554"/>
      <c r="R5" s="2554"/>
      <c r="S5" s="2554"/>
      <c r="U5" s="2553" t="s">
        <v>1968</v>
      </c>
      <c r="V5" s="2553"/>
      <c r="W5" s="2553"/>
      <c r="X5" s="2553"/>
      <c r="Y5" s="2554" t="s">
        <v>1969</v>
      </c>
      <c r="Z5" s="2554"/>
      <c r="AA5" s="2554"/>
      <c r="AB5" s="2554"/>
      <c r="AD5" s="2553" t="s">
        <v>1968</v>
      </c>
      <c r="AE5" s="2553"/>
      <c r="AF5" s="2553"/>
      <c r="AG5" s="2553"/>
      <c r="AH5" s="2554" t="s">
        <v>1969</v>
      </c>
      <c r="AI5" s="2554"/>
      <c r="AJ5" s="2554"/>
      <c r="AK5" s="2554"/>
      <c r="AM5" s="2553" t="s">
        <v>1968</v>
      </c>
      <c r="AN5" s="2553"/>
      <c r="AO5" s="2553"/>
      <c r="AP5" s="2553"/>
      <c r="AQ5" s="2554" t="s">
        <v>1969</v>
      </c>
      <c r="AR5" s="2554"/>
      <c r="AS5" s="2554"/>
      <c r="AT5" s="2554"/>
      <c r="AV5" s="2553" t="s">
        <v>1968</v>
      </c>
      <c r="AW5" s="2553"/>
      <c r="AX5" s="2553"/>
      <c r="AY5" s="2553"/>
      <c r="AZ5" s="2554" t="s">
        <v>1969</v>
      </c>
      <c r="BA5" s="2554"/>
      <c r="BB5" s="2554"/>
      <c r="BC5" s="2554"/>
      <c r="BE5" s="2553" t="s">
        <v>1968</v>
      </c>
      <c r="BF5" s="2553"/>
      <c r="BG5" s="2553"/>
      <c r="BH5" s="2553"/>
      <c r="BI5" s="2554" t="s">
        <v>1969</v>
      </c>
      <c r="BJ5" s="2554"/>
      <c r="BK5" s="2554"/>
      <c r="BL5" s="2554"/>
      <c r="BN5" s="2553" t="s">
        <v>1968</v>
      </c>
      <c r="BO5" s="2553"/>
      <c r="BP5" s="2553"/>
      <c r="BQ5" s="2553"/>
      <c r="BR5" s="2554" t="s">
        <v>1969</v>
      </c>
      <c r="BS5" s="2554"/>
      <c r="BT5" s="2554"/>
      <c r="BU5" s="2554"/>
      <c r="BW5" s="2553" t="s">
        <v>1968</v>
      </c>
      <c r="BX5" s="2553"/>
      <c r="BY5" s="2553"/>
      <c r="BZ5" s="2553"/>
      <c r="CA5" s="2554" t="s">
        <v>1969</v>
      </c>
      <c r="CB5" s="2554"/>
      <c r="CC5" s="2554"/>
      <c r="CD5" s="2554"/>
      <c r="CF5" s="2553" t="s">
        <v>1968</v>
      </c>
      <c r="CG5" s="2553"/>
      <c r="CH5" s="2553"/>
      <c r="CI5" s="2553"/>
      <c r="CJ5" s="2554" t="s">
        <v>1969</v>
      </c>
      <c r="CK5" s="2554"/>
      <c r="CL5" s="2554"/>
      <c r="CM5" s="2554"/>
      <c r="CO5" s="2553" t="s">
        <v>1968</v>
      </c>
      <c r="CP5" s="2553"/>
      <c r="CQ5" s="2553"/>
      <c r="CR5" s="2553"/>
      <c r="CS5" s="2554" t="s">
        <v>1969</v>
      </c>
      <c r="CT5" s="2554"/>
      <c r="CU5" s="2554"/>
      <c r="CV5" s="2554"/>
      <c r="CX5" s="2553" t="s">
        <v>1968</v>
      </c>
      <c r="CY5" s="2553"/>
      <c r="CZ5" s="2553"/>
      <c r="DA5" s="2553"/>
      <c r="DB5" s="2554" t="s">
        <v>1969</v>
      </c>
      <c r="DC5" s="2554"/>
      <c r="DD5" s="2554"/>
      <c r="DE5" s="2554"/>
      <c r="DG5" s="2553" t="s">
        <v>1968</v>
      </c>
      <c r="DH5" s="2553"/>
      <c r="DI5" s="2553"/>
      <c r="DJ5" s="2553"/>
      <c r="DK5" s="2554" t="s">
        <v>1969</v>
      </c>
      <c r="DL5" s="2554"/>
      <c r="DM5" s="2554"/>
      <c r="DN5" s="2554"/>
      <c r="DP5" s="2553" t="s">
        <v>1968</v>
      </c>
      <c r="DQ5" s="2553"/>
      <c r="DR5" s="2553"/>
      <c r="DS5" s="2553"/>
      <c r="DT5" s="2554" t="s">
        <v>1969</v>
      </c>
      <c r="DU5" s="2554"/>
      <c r="DV5" s="2554"/>
      <c r="DW5" s="2554"/>
      <c r="DY5" s="2553" t="s">
        <v>1968</v>
      </c>
      <c r="DZ5" s="2553"/>
      <c r="EA5" s="2553"/>
      <c r="EB5" s="2553"/>
      <c r="EC5" s="2554" t="s">
        <v>1969</v>
      </c>
      <c r="ED5" s="2554"/>
      <c r="EE5" s="2554"/>
      <c r="EF5" s="2554"/>
      <c r="EH5" s="2553" t="s">
        <v>1968</v>
      </c>
      <c r="EI5" s="2553"/>
      <c r="EJ5" s="2553"/>
      <c r="EK5" s="2553"/>
      <c r="EL5" s="2554" t="s">
        <v>1969</v>
      </c>
      <c r="EM5" s="2554"/>
      <c r="EN5" s="2554"/>
      <c r="EO5" s="2554"/>
      <c r="EQ5" s="2553" t="s">
        <v>1968</v>
      </c>
      <c r="ER5" s="2553"/>
      <c r="ES5" s="2553"/>
      <c r="ET5" s="2553"/>
      <c r="EU5" s="2554" t="s">
        <v>1969</v>
      </c>
      <c r="EV5" s="2554"/>
      <c r="EW5" s="2554"/>
      <c r="EX5" s="2554"/>
      <c r="EZ5" s="2553" t="s">
        <v>1968</v>
      </c>
      <c r="FA5" s="2553"/>
      <c r="FB5" s="2553"/>
      <c r="FC5" s="2553"/>
      <c r="FD5" s="2554" t="s">
        <v>1969</v>
      </c>
      <c r="FE5" s="2554"/>
      <c r="FF5" s="2554"/>
      <c r="FG5" s="2554"/>
      <c r="FI5" s="2553" t="s">
        <v>1968</v>
      </c>
      <c r="FJ5" s="2553"/>
      <c r="FK5" s="2553"/>
      <c r="FL5" s="2553"/>
      <c r="FM5" s="2554" t="s">
        <v>1969</v>
      </c>
      <c r="FN5" s="2554"/>
      <c r="FO5" s="2554"/>
      <c r="FP5" s="2554"/>
      <c r="FR5" s="2553" t="s">
        <v>1968</v>
      </c>
      <c r="FS5" s="2553"/>
      <c r="FT5" s="2553"/>
      <c r="FU5" s="2553"/>
      <c r="FV5" s="2554" t="s">
        <v>1969</v>
      </c>
      <c r="FW5" s="2554"/>
      <c r="FX5" s="2554"/>
      <c r="FY5" s="2554"/>
      <c r="GA5" s="2553" t="s">
        <v>1968</v>
      </c>
      <c r="GB5" s="2553"/>
      <c r="GC5" s="2553"/>
      <c r="GD5" s="2553"/>
      <c r="GE5" s="2554" t="s">
        <v>1969</v>
      </c>
      <c r="GF5" s="2554"/>
      <c r="GG5" s="2554"/>
      <c r="GH5" s="2554"/>
      <c r="GI5" s="2030"/>
      <c r="GJ5" s="2553" t="s">
        <v>1968</v>
      </c>
      <c r="GK5" s="2553"/>
      <c r="GL5" s="2553"/>
      <c r="GM5" s="2553"/>
      <c r="GN5" s="2553" t="s">
        <v>1969</v>
      </c>
      <c r="GO5" s="2553"/>
      <c r="GP5" s="2553"/>
      <c r="GQ5" s="2553"/>
      <c r="GR5" s="2030"/>
      <c r="GS5" s="2559" t="s">
        <v>1968</v>
      </c>
      <c r="GT5" s="2559"/>
      <c r="GU5" s="2559"/>
      <c r="GV5" s="2559"/>
      <c r="GW5" s="2559" t="s">
        <v>1969</v>
      </c>
      <c r="GX5" s="2559"/>
      <c r="GY5" s="2559"/>
      <c r="GZ5" s="2559"/>
      <c r="HA5" s="2030"/>
      <c r="HB5" s="2553" t="s">
        <v>1968</v>
      </c>
      <c r="HC5" s="2553"/>
      <c r="HD5" s="2553"/>
      <c r="HE5" s="2553"/>
      <c r="HF5" s="2553" t="s">
        <v>1969</v>
      </c>
      <c r="HG5" s="2553"/>
      <c r="HH5" s="2553"/>
      <c r="HI5" s="2553"/>
      <c r="HJ5" s="2030"/>
      <c r="HK5" s="2553" t="s">
        <v>1968</v>
      </c>
      <c r="HL5" s="2553"/>
      <c r="HM5" s="2553"/>
      <c r="HN5" s="2553"/>
      <c r="HO5" s="2553" t="s">
        <v>1969</v>
      </c>
      <c r="HP5" s="2553"/>
      <c r="HQ5" s="2553"/>
      <c r="HR5" s="2553"/>
    </row>
    <row r="6" spans="1:226" s="1118" customFormat="1" thickBot="1">
      <c r="B6" s="2031"/>
      <c r="C6" s="2555" t="s">
        <v>1970</v>
      </c>
      <c r="D6" s="2555"/>
      <c r="E6" s="2556" t="s">
        <v>1971</v>
      </c>
      <c r="F6" s="2557"/>
      <c r="G6" s="2557" t="s">
        <v>1970</v>
      </c>
      <c r="H6" s="2557"/>
      <c r="I6" s="2556" t="s">
        <v>1971</v>
      </c>
      <c r="J6" s="2558"/>
      <c r="L6" s="2555" t="s">
        <v>1970</v>
      </c>
      <c r="M6" s="2555"/>
      <c r="N6" s="2556" t="s">
        <v>1971</v>
      </c>
      <c r="O6" s="2557"/>
      <c r="P6" s="2557" t="s">
        <v>1970</v>
      </c>
      <c r="Q6" s="2557"/>
      <c r="R6" s="2556" t="s">
        <v>1971</v>
      </c>
      <c r="S6" s="2558"/>
      <c r="U6" s="2555" t="s">
        <v>1970</v>
      </c>
      <c r="V6" s="2555"/>
      <c r="W6" s="2556" t="s">
        <v>1971</v>
      </c>
      <c r="X6" s="2557"/>
      <c r="Y6" s="2557" t="s">
        <v>1970</v>
      </c>
      <c r="Z6" s="2557"/>
      <c r="AA6" s="2556" t="s">
        <v>1971</v>
      </c>
      <c r="AB6" s="2558"/>
      <c r="AD6" s="2555" t="s">
        <v>1970</v>
      </c>
      <c r="AE6" s="2555"/>
      <c r="AF6" s="2556" t="s">
        <v>1971</v>
      </c>
      <c r="AG6" s="2557"/>
      <c r="AH6" s="2557" t="s">
        <v>1970</v>
      </c>
      <c r="AI6" s="2557"/>
      <c r="AJ6" s="2556" t="s">
        <v>1971</v>
      </c>
      <c r="AK6" s="2558"/>
      <c r="AM6" s="2555" t="s">
        <v>1970</v>
      </c>
      <c r="AN6" s="2555"/>
      <c r="AO6" s="2556" t="s">
        <v>1971</v>
      </c>
      <c r="AP6" s="2557"/>
      <c r="AQ6" s="2557" t="s">
        <v>1970</v>
      </c>
      <c r="AR6" s="2557"/>
      <c r="AS6" s="2556" t="s">
        <v>1971</v>
      </c>
      <c r="AT6" s="2558"/>
      <c r="AV6" s="2555" t="s">
        <v>1970</v>
      </c>
      <c r="AW6" s="2555"/>
      <c r="AX6" s="2556" t="s">
        <v>1971</v>
      </c>
      <c r="AY6" s="2557"/>
      <c r="AZ6" s="2557" t="s">
        <v>1970</v>
      </c>
      <c r="BA6" s="2557"/>
      <c r="BB6" s="2556" t="s">
        <v>1971</v>
      </c>
      <c r="BC6" s="2558"/>
      <c r="BE6" s="2555" t="s">
        <v>1970</v>
      </c>
      <c r="BF6" s="2555"/>
      <c r="BG6" s="2556" t="s">
        <v>1971</v>
      </c>
      <c r="BH6" s="2557"/>
      <c r="BI6" s="2557" t="s">
        <v>1970</v>
      </c>
      <c r="BJ6" s="2557"/>
      <c r="BK6" s="2556" t="s">
        <v>1971</v>
      </c>
      <c r="BL6" s="2558"/>
      <c r="BN6" s="2555" t="s">
        <v>1970</v>
      </c>
      <c r="BO6" s="2555"/>
      <c r="BP6" s="2556" t="s">
        <v>1971</v>
      </c>
      <c r="BQ6" s="2557"/>
      <c r="BR6" s="2557" t="s">
        <v>1970</v>
      </c>
      <c r="BS6" s="2557"/>
      <c r="BT6" s="2556" t="s">
        <v>1971</v>
      </c>
      <c r="BU6" s="2558"/>
      <c r="BW6" s="2555" t="s">
        <v>1970</v>
      </c>
      <c r="BX6" s="2555"/>
      <c r="BY6" s="2556" t="s">
        <v>1971</v>
      </c>
      <c r="BZ6" s="2557"/>
      <c r="CA6" s="2557" t="s">
        <v>1970</v>
      </c>
      <c r="CB6" s="2557"/>
      <c r="CC6" s="2556" t="s">
        <v>1971</v>
      </c>
      <c r="CD6" s="2558"/>
      <c r="CF6" s="2555" t="s">
        <v>1970</v>
      </c>
      <c r="CG6" s="2555"/>
      <c r="CH6" s="2556" t="s">
        <v>1971</v>
      </c>
      <c r="CI6" s="2557"/>
      <c r="CJ6" s="2557" t="s">
        <v>1970</v>
      </c>
      <c r="CK6" s="2557"/>
      <c r="CL6" s="2556" t="s">
        <v>1971</v>
      </c>
      <c r="CM6" s="2558"/>
      <c r="CO6" s="2555" t="s">
        <v>1970</v>
      </c>
      <c r="CP6" s="2555"/>
      <c r="CQ6" s="2556" t="s">
        <v>1971</v>
      </c>
      <c r="CR6" s="2557"/>
      <c r="CS6" s="2557" t="s">
        <v>1970</v>
      </c>
      <c r="CT6" s="2557"/>
      <c r="CU6" s="2556" t="s">
        <v>1971</v>
      </c>
      <c r="CV6" s="2558"/>
      <c r="CX6" s="2555" t="s">
        <v>1970</v>
      </c>
      <c r="CY6" s="2555"/>
      <c r="CZ6" s="2556" t="s">
        <v>1971</v>
      </c>
      <c r="DA6" s="2557"/>
      <c r="DB6" s="2557" t="s">
        <v>1970</v>
      </c>
      <c r="DC6" s="2557"/>
      <c r="DD6" s="2556" t="s">
        <v>1971</v>
      </c>
      <c r="DE6" s="2558"/>
      <c r="DG6" s="2555" t="s">
        <v>1970</v>
      </c>
      <c r="DH6" s="2555"/>
      <c r="DI6" s="2556" t="s">
        <v>1971</v>
      </c>
      <c r="DJ6" s="2557"/>
      <c r="DK6" s="2557" t="s">
        <v>1970</v>
      </c>
      <c r="DL6" s="2557"/>
      <c r="DM6" s="2556" t="s">
        <v>1971</v>
      </c>
      <c r="DN6" s="2558"/>
      <c r="DP6" s="2555" t="s">
        <v>1970</v>
      </c>
      <c r="DQ6" s="2555"/>
      <c r="DR6" s="2556" t="s">
        <v>1971</v>
      </c>
      <c r="DS6" s="2557"/>
      <c r="DT6" s="2557" t="s">
        <v>1970</v>
      </c>
      <c r="DU6" s="2557"/>
      <c r="DV6" s="2556" t="s">
        <v>1971</v>
      </c>
      <c r="DW6" s="2558"/>
      <c r="DY6" s="2555" t="s">
        <v>1970</v>
      </c>
      <c r="DZ6" s="2555"/>
      <c r="EA6" s="2556" t="s">
        <v>1971</v>
      </c>
      <c r="EB6" s="2557"/>
      <c r="EC6" s="2557" t="s">
        <v>1970</v>
      </c>
      <c r="ED6" s="2557"/>
      <c r="EE6" s="2556" t="s">
        <v>1971</v>
      </c>
      <c r="EF6" s="2558"/>
      <c r="EH6" s="2555" t="s">
        <v>1970</v>
      </c>
      <c r="EI6" s="2555"/>
      <c r="EJ6" s="2556" t="s">
        <v>1971</v>
      </c>
      <c r="EK6" s="2557"/>
      <c r="EL6" s="2557" t="s">
        <v>1970</v>
      </c>
      <c r="EM6" s="2557"/>
      <c r="EN6" s="2556" t="s">
        <v>1971</v>
      </c>
      <c r="EO6" s="2558"/>
      <c r="EQ6" s="2555" t="s">
        <v>1970</v>
      </c>
      <c r="ER6" s="2555"/>
      <c r="ES6" s="2556" t="s">
        <v>1971</v>
      </c>
      <c r="ET6" s="2557"/>
      <c r="EU6" s="2557" t="s">
        <v>1970</v>
      </c>
      <c r="EV6" s="2557"/>
      <c r="EW6" s="2556" t="s">
        <v>1971</v>
      </c>
      <c r="EX6" s="2558"/>
      <c r="EZ6" s="2555" t="s">
        <v>1970</v>
      </c>
      <c r="FA6" s="2555"/>
      <c r="FB6" s="2556" t="s">
        <v>1971</v>
      </c>
      <c r="FC6" s="2557"/>
      <c r="FD6" s="2557" t="s">
        <v>1970</v>
      </c>
      <c r="FE6" s="2557"/>
      <c r="FF6" s="2556" t="s">
        <v>1971</v>
      </c>
      <c r="FG6" s="2558"/>
      <c r="FI6" s="2555" t="s">
        <v>1970</v>
      </c>
      <c r="FJ6" s="2555"/>
      <c r="FK6" s="2556" t="s">
        <v>1971</v>
      </c>
      <c r="FL6" s="2557"/>
      <c r="FM6" s="2557" t="s">
        <v>1970</v>
      </c>
      <c r="FN6" s="2557"/>
      <c r="FO6" s="2556" t="s">
        <v>1971</v>
      </c>
      <c r="FP6" s="2558"/>
      <c r="FR6" s="2555" t="s">
        <v>1970</v>
      </c>
      <c r="FS6" s="2555"/>
      <c r="FT6" s="2556" t="s">
        <v>1971</v>
      </c>
      <c r="FU6" s="2557"/>
      <c r="FV6" s="2557" t="s">
        <v>1970</v>
      </c>
      <c r="FW6" s="2557"/>
      <c r="FX6" s="2556" t="s">
        <v>1971</v>
      </c>
      <c r="FY6" s="2558"/>
      <c r="GA6" s="2555" t="s">
        <v>1972</v>
      </c>
      <c r="GB6" s="2555"/>
      <c r="GC6" s="2556" t="s">
        <v>1971</v>
      </c>
      <c r="GD6" s="2557"/>
      <c r="GE6" s="2557" t="s">
        <v>1972</v>
      </c>
      <c r="GF6" s="2557"/>
      <c r="GG6" s="2556" t="s">
        <v>1971</v>
      </c>
      <c r="GH6" s="2557"/>
      <c r="GJ6" s="2560" t="s">
        <v>1972</v>
      </c>
      <c r="GK6" s="2560"/>
      <c r="GL6" s="2561" t="s">
        <v>1971</v>
      </c>
      <c r="GM6" s="2562"/>
      <c r="GN6" s="2561" t="s">
        <v>1972</v>
      </c>
      <c r="GO6" s="2562"/>
      <c r="GP6" s="2563" t="s">
        <v>1971</v>
      </c>
      <c r="GQ6" s="2563"/>
      <c r="GS6" s="2560" t="s">
        <v>1972</v>
      </c>
      <c r="GT6" s="2560"/>
      <c r="GU6" s="2561" t="s">
        <v>1971</v>
      </c>
      <c r="GV6" s="2562"/>
      <c r="GW6" s="2561" t="s">
        <v>1972</v>
      </c>
      <c r="GX6" s="2562"/>
      <c r="GY6" s="2563" t="s">
        <v>1971</v>
      </c>
      <c r="GZ6" s="2563"/>
      <c r="HB6" s="2560" t="s">
        <v>1972</v>
      </c>
      <c r="HC6" s="2560"/>
      <c r="HD6" s="2561" t="s">
        <v>1971</v>
      </c>
      <c r="HE6" s="2562"/>
      <c r="HF6" s="2561" t="s">
        <v>1972</v>
      </c>
      <c r="HG6" s="2562"/>
      <c r="HH6" s="2561" t="s">
        <v>1971</v>
      </c>
      <c r="HI6" s="2562"/>
      <c r="HK6" s="2560" t="s">
        <v>1972</v>
      </c>
      <c r="HL6" s="2560"/>
      <c r="HM6" s="2561" t="s">
        <v>1971</v>
      </c>
      <c r="HN6" s="2562"/>
      <c r="HO6" s="2561" t="s">
        <v>1972</v>
      </c>
      <c r="HP6" s="2562"/>
      <c r="HQ6" s="2563" t="s">
        <v>1971</v>
      </c>
      <c r="HR6" s="2563"/>
    </row>
    <row r="7" spans="1:226" ht="14.4" thickBot="1">
      <c r="B7" s="2032" t="s">
        <v>1973</v>
      </c>
      <c r="C7" s="2033" t="s">
        <v>1974</v>
      </c>
      <c r="D7" s="2034" t="s">
        <v>1975</v>
      </c>
      <c r="E7" s="2033" t="s">
        <v>1974</v>
      </c>
      <c r="F7" s="2033" t="s">
        <v>1975</v>
      </c>
      <c r="G7" s="2034" t="s">
        <v>1974</v>
      </c>
      <c r="H7" s="2035" t="s">
        <v>1975</v>
      </c>
      <c r="I7" s="2035" t="s">
        <v>1974</v>
      </c>
      <c r="J7" s="2032" t="s">
        <v>1975</v>
      </c>
      <c r="L7" s="2033" t="s">
        <v>1974</v>
      </c>
      <c r="M7" s="2034" t="s">
        <v>1975</v>
      </c>
      <c r="N7" s="2033" t="s">
        <v>1974</v>
      </c>
      <c r="O7" s="2033" t="s">
        <v>1975</v>
      </c>
      <c r="P7" s="2034" t="s">
        <v>1974</v>
      </c>
      <c r="Q7" s="2035" t="s">
        <v>1975</v>
      </c>
      <c r="R7" s="2035" t="s">
        <v>1974</v>
      </c>
      <c r="S7" s="2032" t="s">
        <v>1975</v>
      </c>
      <c r="U7" s="2033" t="s">
        <v>1974</v>
      </c>
      <c r="V7" s="2034" t="s">
        <v>1975</v>
      </c>
      <c r="W7" s="2033" t="s">
        <v>1974</v>
      </c>
      <c r="X7" s="2033" t="s">
        <v>1975</v>
      </c>
      <c r="Y7" s="2034" t="s">
        <v>1974</v>
      </c>
      <c r="Z7" s="2035" t="s">
        <v>1975</v>
      </c>
      <c r="AA7" s="2035" t="s">
        <v>1974</v>
      </c>
      <c r="AB7" s="2032" t="s">
        <v>1975</v>
      </c>
      <c r="AD7" s="2033" t="s">
        <v>1974</v>
      </c>
      <c r="AE7" s="2034" t="s">
        <v>1975</v>
      </c>
      <c r="AF7" s="2033" t="s">
        <v>1974</v>
      </c>
      <c r="AG7" s="2033" t="s">
        <v>1975</v>
      </c>
      <c r="AH7" s="2034" t="s">
        <v>1974</v>
      </c>
      <c r="AI7" s="2035" t="s">
        <v>1975</v>
      </c>
      <c r="AJ7" s="2035" t="s">
        <v>1974</v>
      </c>
      <c r="AK7" s="2032" t="s">
        <v>1975</v>
      </c>
      <c r="AM7" s="2033" t="s">
        <v>1974</v>
      </c>
      <c r="AN7" s="2034" t="s">
        <v>1975</v>
      </c>
      <c r="AO7" s="2033" t="s">
        <v>1974</v>
      </c>
      <c r="AP7" s="2033" t="s">
        <v>1975</v>
      </c>
      <c r="AQ7" s="2034" t="s">
        <v>1974</v>
      </c>
      <c r="AR7" s="2035" t="s">
        <v>1975</v>
      </c>
      <c r="AS7" s="2035" t="s">
        <v>1974</v>
      </c>
      <c r="AT7" s="2032" t="s">
        <v>1975</v>
      </c>
      <c r="AV7" s="2033" t="s">
        <v>1974</v>
      </c>
      <c r="AW7" s="2034" t="s">
        <v>1975</v>
      </c>
      <c r="AX7" s="2033" t="s">
        <v>1974</v>
      </c>
      <c r="AY7" s="2033" t="s">
        <v>1975</v>
      </c>
      <c r="AZ7" s="2034" t="s">
        <v>1974</v>
      </c>
      <c r="BA7" s="2035" t="s">
        <v>1975</v>
      </c>
      <c r="BB7" s="2035" t="s">
        <v>1974</v>
      </c>
      <c r="BC7" s="2032" t="s">
        <v>1975</v>
      </c>
      <c r="BE7" s="2033" t="s">
        <v>1974</v>
      </c>
      <c r="BF7" s="2034" t="s">
        <v>1975</v>
      </c>
      <c r="BG7" s="2033" t="s">
        <v>1974</v>
      </c>
      <c r="BH7" s="2033" t="s">
        <v>1975</v>
      </c>
      <c r="BI7" s="2034" t="s">
        <v>1974</v>
      </c>
      <c r="BJ7" s="2035" t="s">
        <v>1975</v>
      </c>
      <c r="BK7" s="2035" t="s">
        <v>1974</v>
      </c>
      <c r="BL7" s="2032" t="s">
        <v>1975</v>
      </c>
      <c r="BN7" s="2033" t="s">
        <v>1974</v>
      </c>
      <c r="BO7" s="2034" t="s">
        <v>1975</v>
      </c>
      <c r="BP7" s="2033" t="s">
        <v>1974</v>
      </c>
      <c r="BQ7" s="2033" t="s">
        <v>1975</v>
      </c>
      <c r="BR7" s="2034" t="s">
        <v>1974</v>
      </c>
      <c r="BS7" s="2035" t="s">
        <v>1975</v>
      </c>
      <c r="BT7" s="2035" t="s">
        <v>1974</v>
      </c>
      <c r="BU7" s="2032" t="s">
        <v>1975</v>
      </c>
      <c r="BW7" s="2033" t="s">
        <v>1974</v>
      </c>
      <c r="BX7" s="2034" t="s">
        <v>1975</v>
      </c>
      <c r="BY7" s="2033" t="s">
        <v>1974</v>
      </c>
      <c r="BZ7" s="2033" t="s">
        <v>1975</v>
      </c>
      <c r="CA7" s="2034" t="s">
        <v>1974</v>
      </c>
      <c r="CB7" s="2035" t="s">
        <v>1975</v>
      </c>
      <c r="CC7" s="2035" t="s">
        <v>1974</v>
      </c>
      <c r="CD7" s="2032" t="s">
        <v>1975</v>
      </c>
      <c r="CF7" s="2033" t="s">
        <v>1974</v>
      </c>
      <c r="CG7" s="2034" t="s">
        <v>1975</v>
      </c>
      <c r="CH7" s="2033" t="s">
        <v>1974</v>
      </c>
      <c r="CI7" s="2033" t="s">
        <v>1975</v>
      </c>
      <c r="CJ7" s="2034" t="s">
        <v>1974</v>
      </c>
      <c r="CK7" s="2035" t="s">
        <v>1975</v>
      </c>
      <c r="CL7" s="2035" t="s">
        <v>1974</v>
      </c>
      <c r="CM7" s="2032" t="s">
        <v>1975</v>
      </c>
      <c r="CO7" s="2033" t="s">
        <v>1974</v>
      </c>
      <c r="CP7" s="2034" t="s">
        <v>1975</v>
      </c>
      <c r="CQ7" s="2033" t="s">
        <v>1974</v>
      </c>
      <c r="CR7" s="2033" t="s">
        <v>1975</v>
      </c>
      <c r="CS7" s="2034" t="s">
        <v>1974</v>
      </c>
      <c r="CT7" s="2035" t="s">
        <v>1975</v>
      </c>
      <c r="CU7" s="2035" t="s">
        <v>1974</v>
      </c>
      <c r="CV7" s="2032" t="s">
        <v>1975</v>
      </c>
      <c r="CX7" s="2033" t="s">
        <v>1974</v>
      </c>
      <c r="CY7" s="2034" t="s">
        <v>1975</v>
      </c>
      <c r="CZ7" s="2033" t="s">
        <v>1974</v>
      </c>
      <c r="DA7" s="2033" t="s">
        <v>1975</v>
      </c>
      <c r="DB7" s="2034" t="s">
        <v>1974</v>
      </c>
      <c r="DC7" s="2035" t="s">
        <v>1975</v>
      </c>
      <c r="DD7" s="2035" t="s">
        <v>1974</v>
      </c>
      <c r="DE7" s="2032" t="s">
        <v>1975</v>
      </c>
      <c r="DG7" s="2033" t="s">
        <v>1974</v>
      </c>
      <c r="DH7" s="2034" t="s">
        <v>1975</v>
      </c>
      <c r="DI7" s="2033" t="s">
        <v>1974</v>
      </c>
      <c r="DJ7" s="2033" t="s">
        <v>1975</v>
      </c>
      <c r="DK7" s="2034" t="s">
        <v>1974</v>
      </c>
      <c r="DL7" s="2035" t="s">
        <v>1975</v>
      </c>
      <c r="DM7" s="2035" t="s">
        <v>1974</v>
      </c>
      <c r="DN7" s="2032" t="s">
        <v>1975</v>
      </c>
      <c r="DP7" s="2033" t="s">
        <v>1974</v>
      </c>
      <c r="DQ7" s="2034" t="s">
        <v>1975</v>
      </c>
      <c r="DR7" s="2033" t="s">
        <v>1974</v>
      </c>
      <c r="DS7" s="2033" t="s">
        <v>1975</v>
      </c>
      <c r="DT7" s="2034" t="s">
        <v>1974</v>
      </c>
      <c r="DU7" s="2035" t="s">
        <v>1975</v>
      </c>
      <c r="DV7" s="2035" t="s">
        <v>1974</v>
      </c>
      <c r="DW7" s="2032" t="s">
        <v>1975</v>
      </c>
      <c r="DY7" s="2033" t="s">
        <v>1974</v>
      </c>
      <c r="DZ7" s="2034" t="s">
        <v>1975</v>
      </c>
      <c r="EA7" s="2033" t="s">
        <v>1974</v>
      </c>
      <c r="EB7" s="2033" t="s">
        <v>1975</v>
      </c>
      <c r="EC7" s="2034" t="s">
        <v>1974</v>
      </c>
      <c r="ED7" s="2035" t="s">
        <v>1975</v>
      </c>
      <c r="EE7" s="2035" t="s">
        <v>1974</v>
      </c>
      <c r="EF7" s="2032" t="s">
        <v>1975</v>
      </c>
      <c r="EH7" s="2033" t="s">
        <v>1974</v>
      </c>
      <c r="EI7" s="2034" t="s">
        <v>1975</v>
      </c>
      <c r="EJ7" s="2033" t="s">
        <v>1974</v>
      </c>
      <c r="EK7" s="2033" t="s">
        <v>1975</v>
      </c>
      <c r="EL7" s="2034" t="s">
        <v>1974</v>
      </c>
      <c r="EM7" s="2035" t="s">
        <v>1975</v>
      </c>
      <c r="EN7" s="2035" t="s">
        <v>1974</v>
      </c>
      <c r="EO7" s="2032" t="s">
        <v>1975</v>
      </c>
      <c r="EQ7" s="2033" t="s">
        <v>1974</v>
      </c>
      <c r="ER7" s="2034" t="s">
        <v>1975</v>
      </c>
      <c r="ES7" s="2033" t="s">
        <v>1974</v>
      </c>
      <c r="ET7" s="2033" t="s">
        <v>1975</v>
      </c>
      <c r="EU7" s="2034" t="s">
        <v>1974</v>
      </c>
      <c r="EV7" s="2035" t="s">
        <v>1975</v>
      </c>
      <c r="EW7" s="2035" t="s">
        <v>1974</v>
      </c>
      <c r="EX7" s="2032" t="s">
        <v>1975</v>
      </c>
      <c r="EZ7" s="2033" t="s">
        <v>1974</v>
      </c>
      <c r="FA7" s="2034" t="s">
        <v>1975</v>
      </c>
      <c r="FB7" s="2033" t="s">
        <v>1974</v>
      </c>
      <c r="FC7" s="2033" t="s">
        <v>1975</v>
      </c>
      <c r="FD7" s="2034" t="s">
        <v>1974</v>
      </c>
      <c r="FE7" s="2035" t="s">
        <v>1975</v>
      </c>
      <c r="FF7" s="2035" t="s">
        <v>1974</v>
      </c>
      <c r="FG7" s="2032" t="s">
        <v>1975</v>
      </c>
      <c r="FI7" s="2033" t="s">
        <v>1974</v>
      </c>
      <c r="FJ7" s="2034" t="s">
        <v>1975</v>
      </c>
      <c r="FK7" s="2033" t="s">
        <v>1974</v>
      </c>
      <c r="FL7" s="2033" t="s">
        <v>1975</v>
      </c>
      <c r="FM7" s="2034" t="s">
        <v>1974</v>
      </c>
      <c r="FN7" s="2035" t="s">
        <v>1975</v>
      </c>
      <c r="FO7" s="2035" t="s">
        <v>1974</v>
      </c>
      <c r="FP7" s="2032" t="s">
        <v>1975</v>
      </c>
      <c r="FR7" s="2036" t="s">
        <v>1974</v>
      </c>
      <c r="FS7" s="2034" t="s">
        <v>1975</v>
      </c>
      <c r="FT7" s="2033" t="s">
        <v>1974</v>
      </c>
      <c r="FU7" s="2033" t="s">
        <v>1975</v>
      </c>
      <c r="FV7" s="2034" t="s">
        <v>1974</v>
      </c>
      <c r="FW7" s="2035" t="s">
        <v>1975</v>
      </c>
      <c r="FX7" s="2035" t="s">
        <v>1974</v>
      </c>
      <c r="FY7" s="2032" t="s">
        <v>1975</v>
      </c>
      <c r="GA7" s="2036" t="s">
        <v>1974</v>
      </c>
      <c r="GB7" s="2034" t="s">
        <v>1975</v>
      </c>
      <c r="GC7" s="2033" t="s">
        <v>1974</v>
      </c>
      <c r="GD7" s="2033" t="s">
        <v>1975</v>
      </c>
      <c r="GE7" s="2034" t="s">
        <v>1974</v>
      </c>
      <c r="GF7" s="2035" t="s">
        <v>1975</v>
      </c>
      <c r="GG7" s="2035" t="s">
        <v>1974</v>
      </c>
      <c r="GH7" s="2032" t="s">
        <v>1975</v>
      </c>
      <c r="GJ7" s="2033" t="s">
        <v>1974</v>
      </c>
      <c r="GK7" s="2034" t="s">
        <v>1975</v>
      </c>
      <c r="GL7" s="2033" t="s">
        <v>1974</v>
      </c>
      <c r="GM7" s="2033" t="s">
        <v>1975</v>
      </c>
      <c r="GN7" s="2034" t="s">
        <v>1974</v>
      </c>
      <c r="GO7" s="2035" t="s">
        <v>1975</v>
      </c>
      <c r="GP7" s="2035" t="s">
        <v>1974</v>
      </c>
      <c r="GQ7" s="2032" t="s">
        <v>1975</v>
      </c>
      <c r="GR7" s="2033"/>
      <c r="GS7" s="2033" t="s">
        <v>1974</v>
      </c>
      <c r="GT7" s="2034" t="s">
        <v>1975</v>
      </c>
      <c r="GU7" s="2033" t="s">
        <v>1974</v>
      </c>
      <c r="GV7" s="2033" t="s">
        <v>1975</v>
      </c>
      <c r="GW7" s="2034" t="s">
        <v>1974</v>
      </c>
      <c r="GX7" s="2035" t="s">
        <v>1975</v>
      </c>
      <c r="GY7" s="2035" t="s">
        <v>1974</v>
      </c>
      <c r="GZ7" s="2032" t="s">
        <v>1975</v>
      </c>
      <c r="HB7" s="2033" t="s">
        <v>1974</v>
      </c>
      <c r="HC7" s="2034" t="s">
        <v>1975</v>
      </c>
      <c r="HD7" s="2033" t="s">
        <v>1974</v>
      </c>
      <c r="HE7" s="2033" t="s">
        <v>1975</v>
      </c>
      <c r="HF7" s="2034" t="s">
        <v>1974</v>
      </c>
      <c r="HG7" s="2035" t="s">
        <v>1975</v>
      </c>
      <c r="HH7" s="2035" t="s">
        <v>1974</v>
      </c>
      <c r="HI7" s="2032" t="s">
        <v>1975</v>
      </c>
      <c r="HK7" s="2033" t="s">
        <v>1974</v>
      </c>
      <c r="HL7" s="2034" t="s">
        <v>1975</v>
      </c>
      <c r="HM7" s="2033" t="s">
        <v>1974</v>
      </c>
      <c r="HN7" s="2033" t="s">
        <v>1975</v>
      </c>
      <c r="HO7" s="2034" t="s">
        <v>1974</v>
      </c>
      <c r="HP7" s="2035" t="s">
        <v>1975</v>
      </c>
      <c r="HQ7" s="2035" t="s">
        <v>1974</v>
      </c>
      <c r="HR7" s="2032" t="s">
        <v>1975</v>
      </c>
    </row>
    <row r="8" spans="1:226">
      <c r="A8" s="1529">
        <v>1</v>
      </c>
      <c r="B8" s="1530" t="s">
        <v>1913</v>
      </c>
      <c r="C8" s="2140">
        <v>283092</v>
      </c>
      <c r="D8" s="2140">
        <v>-590564</v>
      </c>
      <c r="E8" s="2140">
        <v>25973</v>
      </c>
      <c r="F8" s="2140">
        <v>-29314</v>
      </c>
      <c r="G8" s="2140">
        <v>229583</v>
      </c>
      <c r="H8" s="2140">
        <v>-288256</v>
      </c>
      <c r="I8" s="2140">
        <v>89367</v>
      </c>
      <c r="J8" s="2140">
        <v>-114153</v>
      </c>
      <c r="L8" s="2140">
        <v>256107</v>
      </c>
      <c r="M8" s="2140">
        <v>-382510</v>
      </c>
      <c r="N8" s="2140">
        <v>22447</v>
      </c>
      <c r="O8" s="2140">
        <v>-29828</v>
      </c>
      <c r="P8" s="2140">
        <v>217150</v>
      </c>
      <c r="Q8" s="2140">
        <v>-305475</v>
      </c>
      <c r="R8" s="2140">
        <v>79064</v>
      </c>
      <c r="S8" s="2140">
        <v>-104698</v>
      </c>
      <c r="U8" s="2140">
        <v>216240</v>
      </c>
      <c r="V8" s="2140">
        <v>-436303</v>
      </c>
      <c r="W8" s="2140">
        <v>26503</v>
      </c>
      <c r="X8" s="2140">
        <v>-25655</v>
      </c>
      <c r="Y8" s="2140">
        <v>173427</v>
      </c>
      <c r="Z8" s="2140">
        <v>-275215</v>
      </c>
      <c r="AA8" s="2140">
        <v>105745</v>
      </c>
      <c r="AB8" s="2140">
        <v>-124946</v>
      </c>
      <c r="AD8" s="2140">
        <v>301714</v>
      </c>
      <c r="AE8" s="2140">
        <v>-317497</v>
      </c>
      <c r="AF8" s="2140">
        <v>19397</v>
      </c>
      <c r="AG8" s="2140">
        <v>-24523</v>
      </c>
      <c r="AH8" s="2140">
        <v>199881</v>
      </c>
      <c r="AI8" s="2140">
        <v>-299657</v>
      </c>
      <c r="AJ8" s="2140">
        <v>77692</v>
      </c>
      <c r="AK8" s="2140">
        <v>-109910</v>
      </c>
      <c r="AM8" s="2140">
        <v>285381</v>
      </c>
      <c r="AN8" s="2140">
        <v>-328611</v>
      </c>
      <c r="AO8" s="2140">
        <v>19331</v>
      </c>
      <c r="AP8" s="2140">
        <v>-24523</v>
      </c>
      <c r="AQ8" s="2140">
        <v>217964</v>
      </c>
      <c r="AR8" s="2140">
        <v>-307818</v>
      </c>
      <c r="AS8" s="2140">
        <v>116239</v>
      </c>
      <c r="AT8" s="2140">
        <v>-144442</v>
      </c>
      <c r="AV8" s="2140">
        <v>125596</v>
      </c>
      <c r="AW8" s="2140">
        <v>-197588</v>
      </c>
      <c r="AX8" s="2140">
        <v>9826</v>
      </c>
      <c r="AY8" s="2140">
        <v>-9225</v>
      </c>
      <c r="AZ8" s="2140">
        <v>124312</v>
      </c>
      <c r="BA8" s="2140">
        <v>-222328</v>
      </c>
      <c r="BB8" s="2140">
        <v>132874</v>
      </c>
      <c r="BC8" s="2140">
        <v>-151123</v>
      </c>
      <c r="BE8" s="2037">
        <v>125982</v>
      </c>
      <c r="BF8" s="2037">
        <v>-217970</v>
      </c>
      <c r="BG8" s="2037">
        <v>40343</v>
      </c>
      <c r="BH8" s="2037">
        <v>-38456</v>
      </c>
      <c r="BI8" s="2037">
        <v>204582</v>
      </c>
      <c r="BJ8" s="2037">
        <v>-271852</v>
      </c>
      <c r="BK8" s="2037">
        <v>122390</v>
      </c>
      <c r="BL8" s="2037">
        <v>-146768</v>
      </c>
      <c r="BN8" s="2037">
        <v>60669</v>
      </c>
      <c r="BO8" s="2037">
        <v>-212372</v>
      </c>
      <c r="BP8" s="2037">
        <v>8711</v>
      </c>
      <c r="BQ8" s="2037">
        <v>-19304</v>
      </c>
      <c r="BR8" s="2037">
        <v>148571</v>
      </c>
      <c r="BS8" s="2037">
        <v>-206084</v>
      </c>
      <c r="BT8" s="2037">
        <v>107586</v>
      </c>
      <c r="BU8" s="2037">
        <v>-113853</v>
      </c>
      <c r="BW8" s="2037">
        <v>76336</v>
      </c>
      <c r="BX8" s="2037">
        <v>-246166</v>
      </c>
      <c r="BY8" s="2037">
        <v>20221</v>
      </c>
      <c r="BZ8" s="2037">
        <v>-27018</v>
      </c>
      <c r="CA8" s="2037">
        <v>132183</v>
      </c>
      <c r="CB8" s="2037">
        <v>-181625</v>
      </c>
      <c r="CC8" s="2037">
        <v>92546</v>
      </c>
      <c r="CD8" s="2037">
        <v>-104402</v>
      </c>
      <c r="CF8" s="2037">
        <v>203925</v>
      </c>
      <c r="CG8" s="2037">
        <v>-530495</v>
      </c>
      <c r="CH8" s="2037">
        <v>30881</v>
      </c>
      <c r="CI8" s="2037">
        <v>-30850</v>
      </c>
      <c r="CJ8" s="2037">
        <v>207255</v>
      </c>
      <c r="CK8" s="2037">
        <v>-274863</v>
      </c>
      <c r="CL8" s="2037">
        <v>157485</v>
      </c>
      <c r="CM8" s="2037">
        <v>-253823</v>
      </c>
      <c r="CO8" s="2037">
        <v>131412</v>
      </c>
      <c r="CP8" s="2037">
        <v>-320909</v>
      </c>
      <c r="CQ8" s="2037">
        <v>14061</v>
      </c>
      <c r="CR8" s="2037">
        <v>-15405</v>
      </c>
      <c r="CS8" s="2037">
        <v>103987</v>
      </c>
      <c r="CT8" s="2037">
        <v>-135148</v>
      </c>
      <c r="CU8" s="2037">
        <v>72641</v>
      </c>
      <c r="CV8" s="2037">
        <v>-136936</v>
      </c>
      <c r="CX8" s="2037">
        <v>169452</v>
      </c>
      <c r="CY8" s="2037">
        <v>-304170</v>
      </c>
      <c r="CZ8" s="2037">
        <v>22453</v>
      </c>
      <c r="DA8" s="2037">
        <v>-14061</v>
      </c>
      <c r="DB8" s="2037">
        <v>77300</v>
      </c>
      <c r="DC8" s="2037">
        <v>-110947</v>
      </c>
      <c r="DD8" s="2037">
        <v>74840</v>
      </c>
      <c r="DE8" s="2037">
        <v>-117876</v>
      </c>
      <c r="DG8" s="2037">
        <v>75536</v>
      </c>
      <c r="DH8" s="2037">
        <v>-432045</v>
      </c>
      <c r="DI8" s="2037">
        <v>13171</v>
      </c>
      <c r="DJ8" s="2037">
        <v>-13744</v>
      </c>
      <c r="DK8" s="2037">
        <v>69323</v>
      </c>
      <c r="DL8" s="2037">
        <v>-91887</v>
      </c>
      <c r="DM8" s="2037">
        <v>113184</v>
      </c>
      <c r="DN8" s="2037">
        <v>-105801</v>
      </c>
      <c r="DP8" s="2037">
        <v>72254</v>
      </c>
      <c r="DQ8" s="2037">
        <v>-264325</v>
      </c>
      <c r="DR8" s="2037">
        <v>18957</v>
      </c>
      <c r="DS8" s="2037">
        <v>-10213</v>
      </c>
      <c r="DT8" s="2037">
        <v>1173382</v>
      </c>
      <c r="DU8" s="2037">
        <v>-557357</v>
      </c>
      <c r="DV8" s="2037">
        <v>101419</v>
      </c>
      <c r="DW8" s="2037">
        <v>-105006</v>
      </c>
      <c r="DY8" s="2037">
        <v>83660</v>
      </c>
      <c r="DZ8" s="2037">
        <v>-165920</v>
      </c>
      <c r="EA8" s="2037">
        <v>14152</v>
      </c>
      <c r="EB8" s="2037">
        <v>-13249</v>
      </c>
      <c r="EC8" s="2037">
        <v>121583</v>
      </c>
      <c r="ED8" s="2037">
        <v>-140877</v>
      </c>
      <c r="EE8" s="2037">
        <v>117444</v>
      </c>
      <c r="EF8" s="2037">
        <v>-160664</v>
      </c>
      <c r="EH8" s="2037">
        <v>90212</v>
      </c>
      <c r="EI8" s="2037">
        <v>-207759</v>
      </c>
      <c r="EJ8" s="2037">
        <v>18499</v>
      </c>
      <c r="EK8" s="2037">
        <v>-10760</v>
      </c>
      <c r="EL8" s="2037">
        <v>79438</v>
      </c>
      <c r="EM8" s="2037">
        <v>-100650</v>
      </c>
      <c r="EN8" s="2037">
        <v>92183</v>
      </c>
      <c r="EO8" s="2037">
        <v>-98584</v>
      </c>
      <c r="EQ8" s="2037">
        <v>120992</v>
      </c>
      <c r="ER8" s="2037">
        <v>-218220</v>
      </c>
      <c r="ES8" s="2037">
        <v>17498</v>
      </c>
      <c r="ET8" s="2037">
        <v>-10632</v>
      </c>
      <c r="EU8" s="2037">
        <v>73349</v>
      </c>
      <c r="EV8" s="2037">
        <v>-91437</v>
      </c>
      <c r="EW8" s="2037">
        <v>69844</v>
      </c>
      <c r="EX8" s="2037">
        <v>-96599</v>
      </c>
      <c r="EZ8" s="2037">
        <v>152582</v>
      </c>
      <c r="FA8" s="2037">
        <v>-188403</v>
      </c>
      <c r="FB8" s="2037">
        <v>12339</v>
      </c>
      <c r="FC8" s="2037">
        <v>-11411</v>
      </c>
      <c r="FD8" s="2037">
        <v>69025</v>
      </c>
      <c r="FE8" s="2037">
        <v>-80134</v>
      </c>
      <c r="FF8" s="2037">
        <v>61076</v>
      </c>
      <c r="FG8" s="2037">
        <v>-129226</v>
      </c>
      <c r="FI8" s="2037">
        <v>312541</v>
      </c>
      <c r="FJ8" s="2037">
        <v>-184814</v>
      </c>
      <c r="FK8" s="2037">
        <v>13428</v>
      </c>
      <c r="FL8" s="2037">
        <v>-13271</v>
      </c>
      <c r="FM8" s="2037">
        <v>66694</v>
      </c>
      <c r="FN8" s="2037">
        <v>-75275</v>
      </c>
      <c r="FO8" s="2037">
        <v>66789</v>
      </c>
      <c r="FP8" s="2037">
        <v>-145214</v>
      </c>
      <c r="FR8" s="2037">
        <v>337693</v>
      </c>
      <c r="FS8" s="2037">
        <v>-145269</v>
      </c>
      <c r="FT8" s="2037">
        <v>11982</v>
      </c>
      <c r="FU8" s="2037">
        <v>-12786</v>
      </c>
      <c r="FV8" s="2037">
        <v>79231</v>
      </c>
      <c r="FW8" s="2037">
        <v>-87576</v>
      </c>
      <c r="FX8" s="2037">
        <v>60897</v>
      </c>
      <c r="FY8" s="2037">
        <v>-155421</v>
      </c>
      <c r="GA8" s="2037">
        <v>255899</v>
      </c>
      <c r="GB8" s="2037">
        <v>-156855</v>
      </c>
      <c r="GC8" s="2037">
        <v>12961</v>
      </c>
      <c r="GD8" s="2037">
        <v>-17727</v>
      </c>
      <c r="GE8" s="2037">
        <v>77962</v>
      </c>
      <c r="GF8" s="2037">
        <v>-81440</v>
      </c>
      <c r="GG8" s="2037">
        <v>66396</v>
      </c>
      <c r="GH8" s="2037">
        <v>-154205</v>
      </c>
      <c r="GJ8" s="2037">
        <v>117621</v>
      </c>
      <c r="GK8" s="2037">
        <v>-151919</v>
      </c>
      <c r="GL8" s="2037">
        <v>19797</v>
      </c>
      <c r="GM8" s="2037">
        <v>-11544</v>
      </c>
      <c r="GN8" s="2037">
        <v>50305</v>
      </c>
      <c r="GO8" s="2037">
        <v>-51076</v>
      </c>
      <c r="GP8" s="2037">
        <v>70890</v>
      </c>
      <c r="GQ8" s="2037">
        <v>-146185</v>
      </c>
      <c r="GS8" s="1531">
        <v>108541.49634186432</v>
      </c>
      <c r="GT8" s="1531">
        <v>-171476.57429859351</v>
      </c>
      <c r="GU8" s="1531">
        <v>16593.978648590804</v>
      </c>
      <c r="GV8" s="1531">
        <v>-15781.134920472985</v>
      </c>
      <c r="GW8" s="1531">
        <v>35983.663917289981</v>
      </c>
      <c r="GX8" s="1531">
        <v>-38794.22652710996</v>
      </c>
      <c r="GY8" s="1531">
        <v>70840.748572553988</v>
      </c>
      <c r="GZ8" s="1531">
        <v>-154572.51102657311</v>
      </c>
      <c r="HB8" s="1531">
        <v>104468</v>
      </c>
      <c r="HC8" s="1531">
        <v>-185880</v>
      </c>
      <c r="HD8" s="1531">
        <v>30760</v>
      </c>
      <c r="HE8" s="1531">
        <v>-18938</v>
      </c>
      <c r="HF8" s="1531">
        <v>34569</v>
      </c>
      <c r="HG8" s="1531">
        <v>-35140</v>
      </c>
      <c r="HH8" s="1531">
        <v>66508</v>
      </c>
      <c r="HI8" s="1531">
        <v>-127798</v>
      </c>
      <c r="HK8" s="1531">
        <v>69955.630931649968</v>
      </c>
      <c r="HL8" s="1531">
        <v>-202389.98278377001</v>
      </c>
      <c r="HM8" s="1531">
        <v>24675.702377243419</v>
      </c>
      <c r="HN8" s="1531">
        <v>-19979.819465574012</v>
      </c>
      <c r="HO8" s="1531">
        <v>35464.764505380008</v>
      </c>
      <c r="HP8" s="1531">
        <v>-35283.229819920023</v>
      </c>
      <c r="HQ8" s="1531">
        <v>71456.027819501425</v>
      </c>
      <c r="HR8" s="1531">
        <v>-101246.71794432908</v>
      </c>
    </row>
    <row r="9" spans="1:226">
      <c r="A9" s="1529">
        <v>2</v>
      </c>
      <c r="B9" s="1530" t="s">
        <v>1976</v>
      </c>
      <c r="C9" s="2140">
        <v>137135</v>
      </c>
      <c r="D9" s="2140">
        <v>-139053</v>
      </c>
      <c r="E9" s="2140">
        <v>53692</v>
      </c>
      <c r="F9" s="2140">
        <v>-42037</v>
      </c>
      <c r="G9" s="2140">
        <v>31097</v>
      </c>
      <c r="H9" s="2140">
        <v>-63883</v>
      </c>
      <c r="I9" s="2140">
        <v>392629</v>
      </c>
      <c r="J9" s="2140">
        <v>-344660</v>
      </c>
      <c r="L9" s="2140">
        <v>187432</v>
      </c>
      <c r="M9" s="2140">
        <v>-203237</v>
      </c>
      <c r="N9" s="2140">
        <v>50241</v>
      </c>
      <c r="O9" s="2140">
        <v>-39800</v>
      </c>
      <c r="P9" s="2140">
        <v>28765</v>
      </c>
      <c r="Q9" s="2140">
        <v>-48091</v>
      </c>
      <c r="R9" s="2140">
        <v>462430</v>
      </c>
      <c r="S9" s="2140">
        <v>-378942</v>
      </c>
      <c r="U9" s="2140">
        <v>171413</v>
      </c>
      <c r="V9" s="2140">
        <v>-172533</v>
      </c>
      <c r="W9" s="2140">
        <v>47299</v>
      </c>
      <c r="X9" s="2140">
        <v>-40693</v>
      </c>
      <c r="Y9" s="2140">
        <v>30407</v>
      </c>
      <c r="Z9" s="2140">
        <v>-53961</v>
      </c>
      <c r="AA9" s="2140">
        <v>596988</v>
      </c>
      <c r="AB9" s="2140">
        <v>-523320</v>
      </c>
      <c r="AD9" s="2140">
        <v>212884</v>
      </c>
      <c r="AE9" s="2140">
        <v>-212242</v>
      </c>
      <c r="AF9" s="2140">
        <v>61399</v>
      </c>
      <c r="AG9" s="2140">
        <v>-43479</v>
      </c>
      <c r="AH9" s="2140">
        <v>23925</v>
      </c>
      <c r="AI9" s="2140">
        <v>-50518</v>
      </c>
      <c r="AJ9" s="2140">
        <v>406596</v>
      </c>
      <c r="AK9" s="2140">
        <v>-373023</v>
      </c>
      <c r="AM9" s="2140">
        <v>137135</v>
      </c>
      <c r="AN9" s="2140">
        <v>-139053</v>
      </c>
      <c r="AO9" s="2140">
        <v>58881</v>
      </c>
      <c r="AP9" s="2140">
        <v>-46178</v>
      </c>
      <c r="AQ9" s="2140">
        <v>31097</v>
      </c>
      <c r="AR9" s="2140">
        <v>-63883</v>
      </c>
      <c r="AS9" s="2140">
        <v>392747</v>
      </c>
      <c r="AT9" s="2140">
        <v>-344730</v>
      </c>
      <c r="AV9" s="2140">
        <v>100384</v>
      </c>
      <c r="AW9" s="2140">
        <v>-101849</v>
      </c>
      <c r="AX9" s="2140">
        <v>52678</v>
      </c>
      <c r="AY9" s="2140">
        <v>-44944</v>
      </c>
      <c r="AZ9" s="2140">
        <v>18745</v>
      </c>
      <c r="BA9" s="2140">
        <v>-54062</v>
      </c>
      <c r="BB9" s="2140">
        <v>347680</v>
      </c>
      <c r="BC9" s="2140">
        <v>-314423</v>
      </c>
      <c r="BE9" s="2037">
        <v>121938</v>
      </c>
      <c r="BF9" s="2037">
        <v>-105789</v>
      </c>
      <c r="BG9" s="2037">
        <v>85741</v>
      </c>
      <c r="BH9" s="2037">
        <v>-80353</v>
      </c>
      <c r="BI9" s="2037">
        <v>19017</v>
      </c>
      <c r="BJ9" s="2037">
        <v>-57743</v>
      </c>
      <c r="BK9" s="2037">
        <v>262566</v>
      </c>
      <c r="BL9" s="2037">
        <v>-255011</v>
      </c>
      <c r="BN9" s="2037">
        <v>145627</v>
      </c>
      <c r="BO9" s="2037">
        <v>-96008</v>
      </c>
      <c r="BP9" s="2037">
        <v>240090</v>
      </c>
      <c r="BQ9" s="2037">
        <v>-221205</v>
      </c>
      <c r="BR9" s="2037">
        <v>15844</v>
      </c>
      <c r="BS9" s="2037">
        <v>-51848</v>
      </c>
      <c r="BT9" s="2037">
        <v>398784</v>
      </c>
      <c r="BU9" s="2037">
        <v>-413456</v>
      </c>
      <c r="BW9" s="2037">
        <v>197782</v>
      </c>
      <c r="BX9" s="2037">
        <v>-169360</v>
      </c>
      <c r="BY9" s="2037">
        <v>91959</v>
      </c>
      <c r="BZ9" s="2037">
        <v>-85020</v>
      </c>
      <c r="CA9" s="2037">
        <v>27698</v>
      </c>
      <c r="CB9" s="2037">
        <v>-65020</v>
      </c>
      <c r="CC9" s="2037">
        <v>453999</v>
      </c>
      <c r="CD9" s="2037">
        <v>-449590</v>
      </c>
      <c r="CF9" s="2037">
        <v>416760</v>
      </c>
      <c r="CG9" s="2037">
        <v>-359715</v>
      </c>
      <c r="CH9" s="2037">
        <v>144044</v>
      </c>
      <c r="CI9" s="2037">
        <v>-127587</v>
      </c>
      <c r="CJ9" s="2037">
        <v>90533</v>
      </c>
      <c r="CK9" s="2037">
        <v>-153230</v>
      </c>
      <c r="CL9" s="2037">
        <v>959493</v>
      </c>
      <c r="CM9" s="2037">
        <v>-945975</v>
      </c>
      <c r="CO9" s="2037">
        <v>215268</v>
      </c>
      <c r="CP9" s="2037">
        <v>-192138</v>
      </c>
      <c r="CQ9" s="2037">
        <v>71921</v>
      </c>
      <c r="CR9" s="2037">
        <v>-60964</v>
      </c>
      <c r="CS9" s="2037">
        <v>51343</v>
      </c>
      <c r="CT9" s="2037">
        <v>-80825</v>
      </c>
      <c r="CU9" s="2037">
        <v>436730</v>
      </c>
      <c r="CV9" s="2037">
        <v>-430002</v>
      </c>
      <c r="CX9" s="2037">
        <v>213579</v>
      </c>
      <c r="CY9" s="2037">
        <v>-174075</v>
      </c>
      <c r="CZ9" s="2037">
        <v>79486</v>
      </c>
      <c r="DA9" s="2037">
        <v>-84888</v>
      </c>
      <c r="DB9" s="2037">
        <v>24151</v>
      </c>
      <c r="DC9" s="2037">
        <v>-54303</v>
      </c>
      <c r="DD9" s="2037">
        <v>451470</v>
      </c>
      <c r="DE9" s="2037">
        <v>-432059</v>
      </c>
      <c r="DG9" s="2037">
        <v>233024</v>
      </c>
      <c r="DH9" s="2037">
        <v>-192889</v>
      </c>
      <c r="DI9" s="2037">
        <v>62071</v>
      </c>
      <c r="DJ9" s="2037">
        <v>-55800</v>
      </c>
      <c r="DK9" s="2037">
        <v>22265</v>
      </c>
      <c r="DL9" s="2037">
        <v>-51833</v>
      </c>
      <c r="DM9" s="2037">
        <v>451449</v>
      </c>
      <c r="DN9" s="2037">
        <v>-427938</v>
      </c>
      <c r="DP9" s="2037">
        <v>200827</v>
      </c>
      <c r="DQ9" s="2037">
        <v>-168189</v>
      </c>
      <c r="DR9" s="2037">
        <v>66068</v>
      </c>
      <c r="DS9" s="2037">
        <v>-88607</v>
      </c>
      <c r="DT9" s="2037">
        <v>24392</v>
      </c>
      <c r="DU9" s="2037">
        <v>-55862</v>
      </c>
      <c r="DV9" s="2037">
        <v>354595</v>
      </c>
      <c r="DW9" s="2037">
        <v>-335514</v>
      </c>
      <c r="DY9" s="2037">
        <v>267265</v>
      </c>
      <c r="DZ9" s="2037">
        <v>-218856</v>
      </c>
      <c r="EA9" s="2037">
        <v>131309</v>
      </c>
      <c r="EB9" s="2037">
        <v>-127936</v>
      </c>
      <c r="EC9" s="2037">
        <v>25237</v>
      </c>
      <c r="ED9" s="2037">
        <v>-65655</v>
      </c>
      <c r="EE9" s="2037">
        <v>346424</v>
      </c>
      <c r="EF9" s="2037">
        <v>-309236</v>
      </c>
      <c r="EH9" s="2037">
        <v>360975</v>
      </c>
      <c r="EI9" s="2037">
        <v>-306412</v>
      </c>
      <c r="EJ9" s="2037">
        <v>148830</v>
      </c>
      <c r="EK9" s="2037">
        <v>-154349</v>
      </c>
      <c r="EL9" s="2037">
        <v>25872</v>
      </c>
      <c r="EM9" s="2037">
        <v>-53570</v>
      </c>
      <c r="EN9" s="2037">
        <v>290714</v>
      </c>
      <c r="EO9" s="2037">
        <v>-280085</v>
      </c>
      <c r="EQ9" s="2037">
        <v>276294</v>
      </c>
      <c r="ER9" s="2037">
        <v>-250804</v>
      </c>
      <c r="ES9" s="2037">
        <v>136691</v>
      </c>
      <c r="ET9" s="2037">
        <v>-141199</v>
      </c>
      <c r="EU9" s="2037">
        <v>25146</v>
      </c>
      <c r="EV9" s="2037">
        <v>-48202</v>
      </c>
      <c r="EW9" s="2037">
        <v>274554</v>
      </c>
      <c r="EX9" s="2037">
        <v>-261231</v>
      </c>
      <c r="EZ9" s="2037">
        <v>222888</v>
      </c>
      <c r="FA9" s="2037">
        <v>-211760</v>
      </c>
      <c r="FB9" s="2037">
        <v>106198</v>
      </c>
      <c r="FC9" s="2037">
        <v>-102362</v>
      </c>
      <c r="FD9" s="2037">
        <v>24966</v>
      </c>
      <c r="FE9" s="2037">
        <v>-42459</v>
      </c>
      <c r="FF9" s="2037">
        <v>271533</v>
      </c>
      <c r="FG9" s="2037">
        <v>-252094</v>
      </c>
      <c r="FI9" s="2037">
        <v>258551</v>
      </c>
      <c r="FJ9" s="2037">
        <v>-212747</v>
      </c>
      <c r="FK9" s="2037">
        <v>52720</v>
      </c>
      <c r="FL9" s="2037">
        <v>-52539</v>
      </c>
      <c r="FM9" s="2037">
        <v>28823</v>
      </c>
      <c r="FN9" s="2037">
        <v>-47125</v>
      </c>
      <c r="FO9" s="2037">
        <v>312576</v>
      </c>
      <c r="FP9" s="2037">
        <v>-300076</v>
      </c>
      <c r="FR9" s="2037">
        <v>156232</v>
      </c>
      <c r="FS9" s="2037">
        <v>-136061</v>
      </c>
      <c r="FT9" s="2037">
        <v>56619</v>
      </c>
      <c r="FU9" s="2037">
        <v>-55382</v>
      </c>
      <c r="FV9" s="2037">
        <v>45055</v>
      </c>
      <c r="FW9" s="2037">
        <v>-65420</v>
      </c>
      <c r="FX9" s="2037">
        <v>351802</v>
      </c>
      <c r="FY9" s="2037">
        <v>-329101</v>
      </c>
      <c r="GA9" s="2037">
        <v>176174</v>
      </c>
      <c r="GB9" s="2037">
        <v>-171953</v>
      </c>
      <c r="GC9" s="2037">
        <v>47893</v>
      </c>
      <c r="GD9" s="2037">
        <v>-42837</v>
      </c>
      <c r="GE9" s="2037">
        <v>39663</v>
      </c>
      <c r="GF9" s="2037">
        <v>-51599</v>
      </c>
      <c r="GG9" s="2037">
        <v>356859</v>
      </c>
      <c r="GH9" s="2037">
        <v>-343645</v>
      </c>
      <c r="GJ9" s="2037">
        <v>196684</v>
      </c>
      <c r="GK9" s="2037">
        <v>-187938</v>
      </c>
      <c r="GL9" s="2037">
        <v>44145</v>
      </c>
      <c r="GM9" s="2037">
        <v>-52914</v>
      </c>
      <c r="GN9" s="2037">
        <v>27379</v>
      </c>
      <c r="GO9" s="2037">
        <v>-34981</v>
      </c>
      <c r="GP9" s="2037">
        <v>399228</v>
      </c>
      <c r="GQ9" s="2037">
        <v>-377440</v>
      </c>
      <c r="GS9" s="1531">
        <v>182059.96400338758</v>
      </c>
      <c r="GT9" s="1531">
        <v>-172070.63825718095</v>
      </c>
      <c r="GU9" s="1531">
        <v>66153.01117398357</v>
      </c>
      <c r="GV9" s="1531">
        <v>-66953.67174640944</v>
      </c>
      <c r="GW9" s="1531">
        <v>27305.915037009014</v>
      </c>
      <c r="GX9" s="1531">
        <v>-29904.852623268154</v>
      </c>
      <c r="GY9" s="1531">
        <v>344533.43925344432</v>
      </c>
      <c r="GZ9" s="1531">
        <v>-334668.04970219656</v>
      </c>
      <c r="HB9" s="1531">
        <v>152250</v>
      </c>
      <c r="HC9" s="1531">
        <v>-176641</v>
      </c>
      <c r="HD9" s="1531">
        <v>48183</v>
      </c>
      <c r="HE9" s="1531">
        <v>-64753</v>
      </c>
      <c r="HF9" s="1531">
        <v>27522</v>
      </c>
      <c r="HG9" s="1531">
        <v>-35197</v>
      </c>
      <c r="HH9" s="1531">
        <v>375423</v>
      </c>
      <c r="HI9" s="1531">
        <v>-370937</v>
      </c>
      <c r="HK9" s="1531">
        <v>189349.17778064095</v>
      </c>
      <c r="HL9" s="1531">
        <v>-198967.62262121745</v>
      </c>
      <c r="HM9" s="1531">
        <v>51879.826304239112</v>
      </c>
      <c r="HN9" s="1531">
        <v>-60288.312088199556</v>
      </c>
      <c r="HO9" s="1531">
        <v>26760.88508854774</v>
      </c>
      <c r="HP9" s="1531">
        <v>-39063.559661416824</v>
      </c>
      <c r="HQ9" s="1531">
        <v>384378.81915504637</v>
      </c>
      <c r="HR9" s="1531">
        <v>-377420.35154741793</v>
      </c>
    </row>
    <row r="10" spans="1:226">
      <c r="A10" s="1529">
        <v>3</v>
      </c>
      <c r="B10" s="1530" t="s">
        <v>1977</v>
      </c>
      <c r="C10" s="2141">
        <v>30132</v>
      </c>
      <c r="D10" s="2141">
        <v>-24445</v>
      </c>
      <c r="E10" s="2141">
        <v>3222</v>
      </c>
      <c r="F10" s="2141">
        <v>-2166</v>
      </c>
      <c r="G10" s="2141">
        <v>1603</v>
      </c>
      <c r="H10" s="2141">
        <v>-6673</v>
      </c>
      <c r="I10" s="2141">
        <v>1627</v>
      </c>
      <c r="J10" s="2141">
        <v>-1713</v>
      </c>
      <c r="L10" s="2141">
        <v>27368</v>
      </c>
      <c r="M10" s="2141">
        <v>-25185</v>
      </c>
      <c r="N10" s="2141">
        <v>5676</v>
      </c>
      <c r="O10" s="2141">
        <v>-3103</v>
      </c>
      <c r="P10" s="2141">
        <v>925</v>
      </c>
      <c r="Q10" s="2141">
        <v>-4599</v>
      </c>
      <c r="R10" s="2141">
        <v>1342</v>
      </c>
      <c r="S10" s="2141">
        <v>-1128</v>
      </c>
      <c r="U10" s="2141">
        <v>22760</v>
      </c>
      <c r="V10" s="2141">
        <v>-19974</v>
      </c>
      <c r="W10" s="2141">
        <v>5329</v>
      </c>
      <c r="X10" s="2141">
        <v>-4049</v>
      </c>
      <c r="Y10" s="2141">
        <v>1725</v>
      </c>
      <c r="Z10" s="2141">
        <v>-5500</v>
      </c>
      <c r="AA10" s="2141">
        <v>1288</v>
      </c>
      <c r="AB10" s="2141">
        <v>-1105</v>
      </c>
      <c r="AD10" s="2141">
        <v>32203</v>
      </c>
      <c r="AE10" s="2140">
        <v>-26372</v>
      </c>
      <c r="AF10" s="2141">
        <v>6484</v>
      </c>
      <c r="AG10" s="2140">
        <v>-10650</v>
      </c>
      <c r="AH10" s="2141">
        <v>1402</v>
      </c>
      <c r="AI10" s="2140">
        <v>-6190</v>
      </c>
      <c r="AJ10" s="2140">
        <v>1232</v>
      </c>
      <c r="AK10" s="2140">
        <v>-1209</v>
      </c>
      <c r="AM10" s="2141">
        <v>28508</v>
      </c>
      <c r="AN10" s="2140">
        <v>-24132</v>
      </c>
      <c r="AO10" s="2141">
        <v>4704</v>
      </c>
      <c r="AP10" s="2140">
        <v>-6522</v>
      </c>
      <c r="AQ10" s="2141">
        <v>1118</v>
      </c>
      <c r="AR10" s="2140">
        <v>-5468</v>
      </c>
      <c r="AS10" s="2140">
        <v>1393</v>
      </c>
      <c r="AT10" s="2140">
        <v>-1093</v>
      </c>
      <c r="AV10" s="2141">
        <v>34477</v>
      </c>
      <c r="AW10" s="2140">
        <v>-25525</v>
      </c>
      <c r="AX10" s="2141">
        <v>9518</v>
      </c>
      <c r="AY10" s="2140">
        <v>-8439</v>
      </c>
      <c r="AZ10" s="2141">
        <v>546</v>
      </c>
      <c r="BA10" s="2140">
        <v>-6562</v>
      </c>
      <c r="BB10" s="2140">
        <v>969</v>
      </c>
      <c r="BC10" s="2140">
        <v>-1100</v>
      </c>
      <c r="BE10" s="2038">
        <v>7277</v>
      </c>
      <c r="BF10" s="2037">
        <v>-1143</v>
      </c>
      <c r="BG10" s="2038">
        <v>7865</v>
      </c>
      <c r="BH10" s="2037">
        <v>-14168</v>
      </c>
      <c r="BI10" s="2038">
        <v>1209</v>
      </c>
      <c r="BJ10" s="2037">
        <v>-4105</v>
      </c>
      <c r="BK10" s="2037">
        <v>856</v>
      </c>
      <c r="BL10" s="2037">
        <v>-1254</v>
      </c>
      <c r="BN10" s="2038">
        <v>17270</v>
      </c>
      <c r="BO10" s="2037">
        <v>-14197</v>
      </c>
      <c r="BP10" s="2038">
        <v>5692</v>
      </c>
      <c r="BQ10" s="2037">
        <v>-5974</v>
      </c>
      <c r="BR10" s="2038">
        <v>4497</v>
      </c>
      <c r="BS10" s="2037">
        <v>-6293</v>
      </c>
      <c r="BT10" s="2037">
        <v>1155</v>
      </c>
      <c r="BU10" s="2037">
        <v>-984</v>
      </c>
      <c r="BW10" s="2038">
        <v>9346</v>
      </c>
      <c r="BX10" s="2037">
        <v>-7785</v>
      </c>
      <c r="BY10" s="2038">
        <v>6646</v>
      </c>
      <c r="BZ10" s="2037">
        <v>-1329</v>
      </c>
      <c r="CA10" s="2038">
        <v>4669</v>
      </c>
      <c r="CB10" s="2037">
        <v>-6337</v>
      </c>
      <c r="CC10" s="2037">
        <v>1115</v>
      </c>
      <c r="CD10" s="2037">
        <v>-905</v>
      </c>
      <c r="CF10" s="2038">
        <v>17201</v>
      </c>
      <c r="CG10" s="2037">
        <v>-11779</v>
      </c>
      <c r="CH10" s="2038">
        <v>1947</v>
      </c>
      <c r="CI10" s="2037">
        <v>-1986</v>
      </c>
      <c r="CJ10" s="2038">
        <v>517</v>
      </c>
      <c r="CK10" s="2037">
        <v>-4000</v>
      </c>
      <c r="CL10" s="2037">
        <v>28</v>
      </c>
      <c r="CM10" s="2037">
        <v>-62</v>
      </c>
      <c r="CO10" s="2038">
        <v>8460</v>
      </c>
      <c r="CP10" s="2037">
        <v>-5828</v>
      </c>
      <c r="CQ10" s="2038">
        <v>443</v>
      </c>
      <c r="CR10" s="2037">
        <v>-678</v>
      </c>
      <c r="CS10" s="2038">
        <v>201</v>
      </c>
      <c r="CT10" s="2037">
        <v>-1459</v>
      </c>
      <c r="CU10" s="2037">
        <v>28</v>
      </c>
      <c r="CV10" s="2037">
        <v>0</v>
      </c>
      <c r="CX10" s="2038">
        <v>3687</v>
      </c>
      <c r="CY10" s="2037">
        <v>-3445</v>
      </c>
      <c r="CZ10" s="2038">
        <v>1358</v>
      </c>
      <c r="DA10" s="2037">
        <v>-100</v>
      </c>
      <c r="DB10" s="2038">
        <v>150</v>
      </c>
      <c r="DC10" s="2037">
        <v>-1061</v>
      </c>
      <c r="DD10" s="2037">
        <v>15</v>
      </c>
      <c r="DE10" s="2037">
        <v>0</v>
      </c>
      <c r="DG10" s="2038">
        <v>2288</v>
      </c>
      <c r="DH10" s="2037">
        <v>-653</v>
      </c>
      <c r="DI10" s="2038">
        <v>164</v>
      </c>
      <c r="DJ10" s="2037">
        <v>-89</v>
      </c>
      <c r="DK10" s="2038">
        <v>85</v>
      </c>
      <c r="DL10" s="2037">
        <v>-1000</v>
      </c>
      <c r="DM10" s="2037">
        <v>7</v>
      </c>
      <c r="DN10" s="2037">
        <v>0</v>
      </c>
      <c r="DP10" s="2038">
        <v>6630</v>
      </c>
      <c r="DQ10" s="2037">
        <v>-5193</v>
      </c>
      <c r="DR10" s="2038">
        <v>274</v>
      </c>
      <c r="DS10" s="2037">
        <v>-758</v>
      </c>
      <c r="DT10" s="2038">
        <v>66</v>
      </c>
      <c r="DU10" s="2037">
        <v>-838</v>
      </c>
      <c r="DV10" s="2037">
        <v>0</v>
      </c>
      <c r="DW10" s="2037">
        <v>-3</v>
      </c>
      <c r="DY10" s="2038">
        <v>4030</v>
      </c>
      <c r="DZ10" s="2037">
        <v>-3470</v>
      </c>
      <c r="EA10" s="2038">
        <v>400</v>
      </c>
      <c r="EB10" s="2037">
        <v>-1063</v>
      </c>
      <c r="EC10" s="2038">
        <v>57</v>
      </c>
      <c r="ED10" s="2037">
        <v>-927</v>
      </c>
      <c r="EE10" s="2037">
        <v>0</v>
      </c>
      <c r="EF10" s="2037">
        <v>0</v>
      </c>
      <c r="EH10" s="2038">
        <v>2686</v>
      </c>
      <c r="EI10" s="2037">
        <v>-2237</v>
      </c>
      <c r="EJ10" s="2038">
        <v>201</v>
      </c>
      <c r="EK10" s="2037">
        <v>-1597</v>
      </c>
      <c r="EL10" s="2038">
        <v>9</v>
      </c>
      <c r="EM10" s="2037">
        <v>-676</v>
      </c>
      <c r="EN10" s="2037">
        <v>0</v>
      </c>
      <c r="EO10" s="2037">
        <v>0</v>
      </c>
      <c r="EQ10" s="2038">
        <v>6327</v>
      </c>
      <c r="ER10" s="2037">
        <v>-5735</v>
      </c>
      <c r="ES10" s="2038">
        <v>557</v>
      </c>
      <c r="ET10" s="2037">
        <v>-4047</v>
      </c>
      <c r="EU10" s="2038">
        <v>99</v>
      </c>
      <c r="EV10" s="2037">
        <v>-641</v>
      </c>
      <c r="EW10" s="2037">
        <v>0</v>
      </c>
      <c r="EX10" s="2037">
        <v>0</v>
      </c>
      <c r="EZ10" s="2038">
        <v>10203</v>
      </c>
      <c r="FA10" s="2037">
        <v>-9447</v>
      </c>
      <c r="FB10" s="2038">
        <v>162</v>
      </c>
      <c r="FC10" s="2037">
        <v>-3226</v>
      </c>
      <c r="FD10" s="2038">
        <v>14</v>
      </c>
      <c r="FE10" s="2037">
        <v>-574</v>
      </c>
      <c r="FF10" s="2037">
        <v>0</v>
      </c>
      <c r="FG10" s="2037">
        <v>0</v>
      </c>
      <c r="FI10" s="2038">
        <v>14749</v>
      </c>
      <c r="FJ10" s="2037">
        <v>-14426</v>
      </c>
      <c r="FK10" s="2038">
        <v>273</v>
      </c>
      <c r="FL10" s="2037">
        <v>-938</v>
      </c>
      <c r="FM10" s="2038">
        <v>64</v>
      </c>
      <c r="FN10" s="2037">
        <v>-537</v>
      </c>
      <c r="FO10" s="2037">
        <v>0</v>
      </c>
      <c r="FP10" s="2037">
        <v>0</v>
      </c>
      <c r="FR10" s="2038">
        <v>13141</v>
      </c>
      <c r="FS10" s="2037">
        <v>-13945</v>
      </c>
      <c r="FT10" s="2038">
        <v>276</v>
      </c>
      <c r="FU10" s="2037">
        <v>-336</v>
      </c>
      <c r="FV10" s="2038">
        <v>1</v>
      </c>
      <c r="FW10" s="2037">
        <v>-4810</v>
      </c>
      <c r="FX10" s="2037">
        <v>0</v>
      </c>
      <c r="FY10" s="2037">
        <v>0</v>
      </c>
      <c r="GA10" s="2038">
        <v>11623</v>
      </c>
      <c r="GB10" s="2037">
        <v>-12246</v>
      </c>
      <c r="GC10" s="2038">
        <v>512</v>
      </c>
      <c r="GD10" s="2037">
        <v>-333</v>
      </c>
      <c r="GE10" s="2038">
        <v>25</v>
      </c>
      <c r="GF10" s="2037">
        <v>-4809</v>
      </c>
      <c r="GG10" s="2037">
        <v>0</v>
      </c>
      <c r="GH10" s="2037">
        <v>0</v>
      </c>
      <c r="GJ10" s="2038">
        <v>10006</v>
      </c>
      <c r="GK10" s="2037">
        <v>-11182</v>
      </c>
      <c r="GL10" s="2038">
        <v>465</v>
      </c>
      <c r="GM10" s="2037">
        <v>-855</v>
      </c>
      <c r="GN10" s="2038">
        <v>19</v>
      </c>
      <c r="GO10" s="2037">
        <v>-4720</v>
      </c>
      <c r="GP10" s="2037">
        <v>0</v>
      </c>
      <c r="GQ10" s="2037">
        <v>0</v>
      </c>
      <c r="GS10" s="2038">
        <v>7317.3517154500005</v>
      </c>
      <c r="GT10" s="1531">
        <v>-9240.9542793694091</v>
      </c>
      <c r="GU10" s="2038">
        <v>1798.5380726290864</v>
      </c>
      <c r="GV10" s="1531">
        <v>-209.0467809021286</v>
      </c>
      <c r="GW10" s="2038">
        <v>34.471627369999986</v>
      </c>
      <c r="GX10" s="1531">
        <v>-4759.903714350603</v>
      </c>
      <c r="GY10" s="1531">
        <v>0</v>
      </c>
      <c r="GZ10" s="1531">
        <v>0</v>
      </c>
      <c r="HB10" s="2038">
        <v>4937</v>
      </c>
      <c r="HC10" s="1531">
        <v>-6433</v>
      </c>
      <c r="HD10" s="2038">
        <v>3693</v>
      </c>
      <c r="HE10" s="1531">
        <v>-3652</v>
      </c>
      <c r="HF10" s="2038">
        <v>38</v>
      </c>
      <c r="HG10" s="1531">
        <v>-4341</v>
      </c>
      <c r="HH10" s="1531">
        <v>0</v>
      </c>
      <c r="HI10" s="1531">
        <v>0</v>
      </c>
      <c r="HK10" s="2038">
        <v>4381.3214808600005</v>
      </c>
      <c r="HL10" s="1531">
        <v>-4347.2584843800005</v>
      </c>
      <c r="HM10" s="2038">
        <v>2989.7319384243397</v>
      </c>
      <c r="HN10" s="1531">
        <v>-4251.4876087878865</v>
      </c>
      <c r="HO10" s="2038">
        <v>0</v>
      </c>
      <c r="HP10" s="1531">
        <v>-4111.0537472199994</v>
      </c>
      <c r="HQ10" s="1531">
        <v>3.7109299999999981</v>
      </c>
      <c r="HR10" s="1531">
        <v>-0.20703999999999997</v>
      </c>
    </row>
    <row r="11" spans="1:226">
      <c r="A11" s="1529">
        <v>4</v>
      </c>
      <c r="B11" s="1532" t="s">
        <v>224</v>
      </c>
      <c r="C11" s="2140">
        <v>582</v>
      </c>
      <c r="D11" s="2140">
        <v>-1673</v>
      </c>
      <c r="E11" s="2140">
        <v>2</v>
      </c>
      <c r="F11" s="2140">
        <v>-3065</v>
      </c>
      <c r="G11" s="2140">
        <v>450</v>
      </c>
      <c r="H11" s="2140">
        <v>-52</v>
      </c>
      <c r="I11" s="2140">
        <v>0</v>
      </c>
      <c r="J11" s="2140">
        <v>0</v>
      </c>
      <c r="L11" s="2140">
        <v>1632</v>
      </c>
      <c r="M11" s="2140">
        <v>-2887</v>
      </c>
      <c r="N11" s="2140">
        <v>15</v>
      </c>
      <c r="O11" s="2140">
        <v>-1933</v>
      </c>
      <c r="P11" s="2140">
        <v>1172</v>
      </c>
      <c r="Q11" s="2140">
        <v>-36</v>
      </c>
      <c r="R11" s="2140">
        <v>0</v>
      </c>
      <c r="S11" s="2140">
        <v>0</v>
      </c>
      <c r="U11" s="2140">
        <v>891</v>
      </c>
      <c r="V11" s="2140">
        <v>-2303</v>
      </c>
      <c r="W11" s="2140">
        <v>2</v>
      </c>
      <c r="X11" s="2140">
        <v>-3333</v>
      </c>
      <c r="Y11" s="2140">
        <v>708</v>
      </c>
      <c r="Z11" s="2140">
        <v>-38</v>
      </c>
      <c r="AA11" s="2140">
        <v>0</v>
      </c>
      <c r="AB11" s="2140">
        <v>0</v>
      </c>
      <c r="AD11" s="2140">
        <v>897</v>
      </c>
      <c r="AE11" s="2140">
        <v>-2041</v>
      </c>
      <c r="AF11" s="2140">
        <v>0</v>
      </c>
      <c r="AG11" s="2140">
        <v>-3324</v>
      </c>
      <c r="AH11" s="2140">
        <v>585</v>
      </c>
      <c r="AI11" s="2140">
        <v>-54</v>
      </c>
      <c r="AJ11" s="2140">
        <v>0</v>
      </c>
      <c r="AK11" s="2140">
        <v>0</v>
      </c>
      <c r="AM11" s="2140">
        <v>582</v>
      </c>
      <c r="AN11" s="2140">
        <v>-1673</v>
      </c>
      <c r="AO11" s="2140">
        <v>2</v>
      </c>
      <c r="AP11" s="2140">
        <v>-3065</v>
      </c>
      <c r="AQ11" s="2140">
        <v>450</v>
      </c>
      <c r="AR11" s="2140">
        <v>-52</v>
      </c>
      <c r="AS11" s="2140">
        <v>0</v>
      </c>
      <c r="AT11" s="2140">
        <v>0</v>
      </c>
      <c r="AV11" s="2140">
        <v>318</v>
      </c>
      <c r="AW11" s="2140">
        <v>-2216</v>
      </c>
      <c r="AX11" s="2140">
        <v>189</v>
      </c>
      <c r="AY11" s="2140">
        <v>-2051</v>
      </c>
      <c r="AZ11" s="2140">
        <v>525</v>
      </c>
      <c r="BA11" s="2140">
        <v>-39</v>
      </c>
      <c r="BB11" s="2140">
        <v>0</v>
      </c>
      <c r="BC11" s="2140">
        <v>0</v>
      </c>
      <c r="BE11" s="2037">
        <v>17990</v>
      </c>
      <c r="BF11" s="2037">
        <v>-19132</v>
      </c>
      <c r="BG11" s="2037">
        <v>435</v>
      </c>
      <c r="BH11" s="2037">
        <v>-5216</v>
      </c>
      <c r="BI11" s="2037">
        <v>795</v>
      </c>
      <c r="BJ11" s="2037">
        <v>-181</v>
      </c>
      <c r="BK11" s="2037">
        <v>0</v>
      </c>
      <c r="BL11" s="2037">
        <v>0</v>
      </c>
      <c r="BN11" s="2037">
        <v>96</v>
      </c>
      <c r="BO11" s="2037">
        <v>-2146</v>
      </c>
      <c r="BP11" s="2037">
        <v>375</v>
      </c>
      <c r="BQ11" s="2037">
        <v>-1998</v>
      </c>
      <c r="BR11" s="2037">
        <v>376</v>
      </c>
      <c r="BS11" s="2037">
        <v>-86</v>
      </c>
      <c r="BT11" s="2037">
        <v>0</v>
      </c>
      <c r="BU11" s="2037">
        <v>0</v>
      </c>
      <c r="BW11" s="2037">
        <v>601</v>
      </c>
      <c r="BX11" s="2037">
        <v>-1057</v>
      </c>
      <c r="BY11" s="2037">
        <v>83</v>
      </c>
      <c r="BZ11" s="2037">
        <v>-1747</v>
      </c>
      <c r="CA11" s="2037">
        <v>260</v>
      </c>
      <c r="CB11" s="2037">
        <v>-147</v>
      </c>
      <c r="CC11" s="2037">
        <v>0</v>
      </c>
      <c r="CD11" s="2037">
        <v>0</v>
      </c>
      <c r="CF11" s="2037">
        <v>1864</v>
      </c>
      <c r="CG11" s="2037">
        <v>-2022</v>
      </c>
      <c r="CH11" s="2037">
        <v>0</v>
      </c>
      <c r="CI11" s="2037">
        <v>-2438</v>
      </c>
      <c r="CJ11" s="2037">
        <v>1326</v>
      </c>
      <c r="CK11" s="2037">
        <v>-1304</v>
      </c>
      <c r="CL11" s="2037">
        <v>111</v>
      </c>
      <c r="CM11" s="2037">
        <v>0</v>
      </c>
      <c r="CO11" s="2037">
        <v>1834</v>
      </c>
      <c r="CP11" s="2037">
        <v>-1848</v>
      </c>
      <c r="CQ11" s="2037">
        <v>0</v>
      </c>
      <c r="CR11" s="2037">
        <v>-71</v>
      </c>
      <c r="CS11" s="2037">
        <v>1199</v>
      </c>
      <c r="CT11" s="2037">
        <v>-1304</v>
      </c>
      <c r="CU11" s="2037">
        <v>111</v>
      </c>
      <c r="CV11" s="2037">
        <v>0</v>
      </c>
      <c r="CX11" s="2037">
        <v>4285</v>
      </c>
      <c r="CY11" s="2037">
        <v>-5261</v>
      </c>
      <c r="CZ11" s="2037">
        <v>1274</v>
      </c>
      <c r="DA11" s="2037">
        <v>-1325</v>
      </c>
      <c r="DB11" s="2037">
        <v>1623</v>
      </c>
      <c r="DC11" s="2037">
        <v>-1097</v>
      </c>
      <c r="DD11" s="2037">
        <v>98</v>
      </c>
      <c r="DE11" s="2037">
        <v>0</v>
      </c>
      <c r="DG11" s="2037">
        <v>2446</v>
      </c>
      <c r="DH11" s="2037">
        <v>-3136</v>
      </c>
      <c r="DI11" s="2037">
        <v>124</v>
      </c>
      <c r="DJ11" s="2037">
        <v>-486</v>
      </c>
      <c r="DK11" s="2037">
        <v>1027</v>
      </c>
      <c r="DL11" s="2037">
        <v>-87</v>
      </c>
      <c r="DM11" s="2037">
        <v>87</v>
      </c>
      <c r="DN11" s="2037">
        <v>-14</v>
      </c>
      <c r="DP11" s="2037">
        <v>1857</v>
      </c>
      <c r="DQ11" s="2037">
        <v>-2573</v>
      </c>
      <c r="DR11" s="2037">
        <v>5</v>
      </c>
      <c r="DS11" s="2037">
        <v>-22</v>
      </c>
      <c r="DT11" s="2037">
        <v>685</v>
      </c>
      <c r="DU11" s="2037">
        <v>0</v>
      </c>
      <c r="DV11" s="2037">
        <v>0</v>
      </c>
      <c r="DW11" s="2037">
        <v>0</v>
      </c>
      <c r="DY11" s="2037">
        <v>1550</v>
      </c>
      <c r="DZ11" s="2037">
        <v>-2934</v>
      </c>
      <c r="EA11" s="2037">
        <v>2</v>
      </c>
      <c r="EB11" s="2037">
        <v>-89</v>
      </c>
      <c r="EC11" s="2037">
        <v>1145</v>
      </c>
      <c r="ED11" s="2037">
        <v>-562</v>
      </c>
      <c r="EE11" s="2037">
        <v>516</v>
      </c>
      <c r="EF11" s="2037">
        <v>0</v>
      </c>
      <c r="EH11" s="2037">
        <v>1499</v>
      </c>
      <c r="EI11" s="2037">
        <v>-2524</v>
      </c>
      <c r="EJ11" s="2037">
        <v>0</v>
      </c>
      <c r="EK11" s="2037">
        <v>-582</v>
      </c>
      <c r="EL11" s="2037">
        <v>1354</v>
      </c>
      <c r="EM11" s="2037">
        <v>-300</v>
      </c>
      <c r="EN11" s="2037">
        <v>556</v>
      </c>
      <c r="EO11" s="2037">
        <v>0</v>
      </c>
      <c r="EQ11" s="2037">
        <v>583</v>
      </c>
      <c r="ER11" s="2037">
        <v>-1447</v>
      </c>
      <c r="ES11" s="2037">
        <v>0</v>
      </c>
      <c r="ET11" s="2037">
        <v>-7</v>
      </c>
      <c r="EU11" s="2037">
        <v>1397</v>
      </c>
      <c r="EV11" s="2037">
        <v>-508</v>
      </c>
      <c r="EW11" s="2037">
        <v>0</v>
      </c>
      <c r="EX11" s="2037">
        <v>0</v>
      </c>
      <c r="EZ11" s="2037">
        <v>1942</v>
      </c>
      <c r="FA11" s="2037">
        <v>-2280</v>
      </c>
      <c r="FB11" s="2037">
        <v>0</v>
      </c>
      <c r="FC11" s="2037">
        <v>-6</v>
      </c>
      <c r="FD11" s="2037">
        <v>411</v>
      </c>
      <c r="FE11" s="2037">
        <v>-4</v>
      </c>
      <c r="FF11" s="2037">
        <v>0</v>
      </c>
      <c r="FG11" s="2037">
        <v>0</v>
      </c>
      <c r="FI11" s="2037">
        <v>1840</v>
      </c>
      <c r="FJ11" s="2037">
        <v>-1928</v>
      </c>
      <c r="FK11" s="2037">
        <v>0</v>
      </c>
      <c r="FL11" s="2037">
        <v>0</v>
      </c>
      <c r="FM11" s="2037">
        <v>76</v>
      </c>
      <c r="FN11" s="2037">
        <v>0</v>
      </c>
      <c r="FO11" s="2037">
        <v>0</v>
      </c>
      <c r="FP11" s="2037">
        <v>0</v>
      </c>
      <c r="FR11" s="2037">
        <v>1469</v>
      </c>
      <c r="FS11" s="2037">
        <v>-1504</v>
      </c>
      <c r="FT11" s="2037">
        <v>1</v>
      </c>
      <c r="FU11" s="2037">
        <v>0</v>
      </c>
      <c r="FV11" s="2037">
        <v>52</v>
      </c>
      <c r="FW11" s="2037">
        <v>0</v>
      </c>
      <c r="FX11" s="2037">
        <v>0</v>
      </c>
      <c r="FY11" s="2037">
        <v>0</v>
      </c>
      <c r="GA11" s="2037">
        <v>1186</v>
      </c>
      <c r="GB11" s="2037">
        <v>-1175</v>
      </c>
      <c r="GC11" s="2037">
        <v>1</v>
      </c>
      <c r="GD11" s="2037">
        <v>0</v>
      </c>
      <c r="GE11" s="2037">
        <v>43</v>
      </c>
      <c r="GF11" s="2037">
        <v>0</v>
      </c>
      <c r="GG11" s="2037">
        <v>0</v>
      </c>
      <c r="GH11" s="2037">
        <v>0</v>
      </c>
      <c r="GJ11" s="2037">
        <v>1619</v>
      </c>
      <c r="GK11" s="2037">
        <v>-1580</v>
      </c>
      <c r="GL11" s="2037">
        <v>0</v>
      </c>
      <c r="GM11" s="2037">
        <v>-5</v>
      </c>
      <c r="GN11" s="2037">
        <v>0</v>
      </c>
      <c r="GO11" s="2037">
        <v>-7</v>
      </c>
      <c r="GP11" s="2037">
        <v>0</v>
      </c>
      <c r="GQ11" s="2037">
        <v>0</v>
      </c>
      <c r="GS11" s="1531">
        <v>2127.7089746465299</v>
      </c>
      <c r="GT11" s="1531">
        <v>-2249.4534023657357</v>
      </c>
      <c r="GU11" s="1531">
        <v>0</v>
      </c>
      <c r="GV11" s="1531">
        <v>-9.8584307442045898</v>
      </c>
      <c r="GW11" s="1531">
        <v>125.84547660999999</v>
      </c>
      <c r="GX11" s="1531">
        <v>0</v>
      </c>
      <c r="GY11" s="1531">
        <v>0</v>
      </c>
      <c r="GZ11" s="1531">
        <v>0</v>
      </c>
      <c r="HB11" s="1531">
        <v>1974</v>
      </c>
      <c r="HC11" s="1531">
        <v>-2154</v>
      </c>
      <c r="HD11" s="1531">
        <v>0</v>
      </c>
      <c r="HE11" s="1531">
        <v>-10</v>
      </c>
      <c r="HF11" s="1531">
        <v>167</v>
      </c>
      <c r="HG11" s="1531">
        <v>0</v>
      </c>
      <c r="HH11" s="1531">
        <v>0</v>
      </c>
      <c r="HI11" s="1531">
        <v>0</v>
      </c>
      <c r="HK11" s="1531">
        <v>1603.2981405399998</v>
      </c>
      <c r="HL11" s="1531">
        <v>-1673.1207500999999</v>
      </c>
      <c r="HM11" s="1531">
        <v>0</v>
      </c>
      <c r="HN11" s="1531">
        <v>-33.734207886277638</v>
      </c>
      <c r="HO11" s="1531">
        <v>91.131253330000021</v>
      </c>
      <c r="HP11" s="1531">
        <v>0</v>
      </c>
      <c r="HQ11" s="1531">
        <v>0</v>
      </c>
      <c r="HR11" s="1531">
        <v>0</v>
      </c>
    </row>
    <row r="12" spans="1:226">
      <c r="B12" s="1533"/>
      <c r="C12" s="1534"/>
      <c r="D12" s="1534"/>
      <c r="E12" s="1534"/>
      <c r="F12" s="1534"/>
      <c r="G12" s="1534"/>
      <c r="H12" s="1534"/>
      <c r="I12" s="1534"/>
      <c r="J12" s="1534"/>
      <c r="L12" s="1534"/>
      <c r="M12" s="1534"/>
      <c r="N12" s="1534"/>
      <c r="O12" s="1534"/>
      <c r="P12" s="1534"/>
      <c r="Q12" s="1534"/>
      <c r="R12" s="1534"/>
      <c r="S12" s="1534"/>
      <c r="U12" s="1534"/>
      <c r="V12" s="1534"/>
      <c r="W12" s="1534"/>
      <c r="X12" s="1534"/>
      <c r="Y12" s="1534"/>
      <c r="Z12" s="1534"/>
      <c r="AA12" s="1534"/>
      <c r="AB12" s="1534"/>
      <c r="AD12" s="1534"/>
      <c r="AE12" s="1534"/>
      <c r="AF12" s="1534"/>
      <c r="AG12" s="1534"/>
      <c r="AH12" s="1534"/>
      <c r="AI12" s="1534"/>
      <c r="AJ12" s="1534"/>
      <c r="AK12" s="1534"/>
      <c r="AM12" s="1534"/>
      <c r="AN12" s="1534"/>
      <c r="AO12" s="1534"/>
      <c r="AP12" s="1534"/>
      <c r="AQ12" s="1534"/>
      <c r="AR12" s="1534"/>
      <c r="AS12" s="1534"/>
      <c r="AT12" s="1534"/>
      <c r="AV12" s="1534"/>
      <c r="AW12" s="1534"/>
      <c r="AX12" s="1534"/>
      <c r="AY12" s="1534"/>
      <c r="AZ12" s="1534"/>
      <c r="BA12" s="1534"/>
      <c r="BB12" s="1534"/>
      <c r="BC12" s="1534"/>
      <c r="BE12" s="1534"/>
      <c r="BF12" s="1534"/>
      <c r="BG12" s="1534"/>
      <c r="BH12" s="1534"/>
      <c r="BI12" s="1534"/>
      <c r="BJ12" s="1534"/>
      <c r="BK12" s="1534"/>
      <c r="BL12" s="1534"/>
      <c r="BN12" s="1534"/>
      <c r="BO12" s="1534"/>
      <c r="BP12" s="1534"/>
      <c r="BQ12" s="1534"/>
      <c r="BR12" s="1534"/>
      <c r="BS12" s="1534"/>
      <c r="BT12" s="1534"/>
      <c r="BU12" s="1534"/>
      <c r="BW12" s="1534"/>
      <c r="BX12" s="1534"/>
      <c r="BY12" s="1534"/>
      <c r="BZ12" s="1534"/>
      <c r="CA12" s="1534"/>
      <c r="CB12" s="1534"/>
      <c r="CC12" s="1534"/>
      <c r="CD12" s="1534"/>
      <c r="CF12" s="1534"/>
      <c r="CG12" s="1534"/>
      <c r="CH12" s="1534"/>
      <c r="CI12" s="1534"/>
      <c r="CJ12" s="1534"/>
      <c r="CK12" s="1534"/>
      <c r="CL12" s="1534"/>
      <c r="CM12" s="1534"/>
      <c r="CO12" s="1534"/>
      <c r="CP12" s="1534"/>
      <c r="CQ12" s="1534"/>
      <c r="CR12" s="1534"/>
      <c r="CS12" s="1534"/>
      <c r="CT12" s="1534"/>
      <c r="CU12" s="1534"/>
      <c r="CV12" s="1534"/>
      <c r="CX12" s="1534"/>
      <c r="CY12" s="1534"/>
      <c r="CZ12" s="1534"/>
      <c r="DA12" s="1534"/>
      <c r="DB12" s="1534"/>
      <c r="DC12" s="1534"/>
      <c r="DD12" s="1534"/>
      <c r="DE12" s="1534"/>
      <c r="DG12" s="1534"/>
      <c r="DH12" s="1534"/>
      <c r="DI12" s="1534"/>
      <c r="DJ12" s="1534"/>
      <c r="DK12" s="1534"/>
      <c r="DL12" s="1534"/>
      <c r="DM12" s="1534"/>
      <c r="DN12" s="1534"/>
      <c r="DP12" s="1534"/>
      <c r="DQ12" s="1534"/>
      <c r="DR12" s="1534"/>
      <c r="DS12" s="1534"/>
      <c r="DT12" s="1534"/>
      <c r="DU12" s="1534"/>
      <c r="DV12" s="1534"/>
      <c r="DW12" s="1534"/>
      <c r="DY12" s="1534"/>
      <c r="DZ12" s="1534"/>
      <c r="EA12" s="1534"/>
      <c r="EB12" s="1534"/>
      <c r="EC12" s="1534"/>
      <c r="ED12" s="1534"/>
      <c r="EE12" s="1534"/>
      <c r="EF12" s="1534"/>
      <c r="EH12" s="1534"/>
      <c r="EI12" s="1534"/>
      <c r="EJ12" s="1534"/>
      <c r="EK12" s="1534"/>
      <c r="EL12" s="1534"/>
      <c r="EM12" s="1534"/>
      <c r="EN12" s="1534"/>
      <c r="EO12" s="1534"/>
      <c r="EQ12" s="1534"/>
      <c r="ER12" s="1534"/>
      <c r="ES12" s="1534"/>
      <c r="ET12" s="1534"/>
      <c r="EU12" s="1534"/>
      <c r="EV12" s="1534"/>
      <c r="EW12" s="1534"/>
      <c r="EX12" s="1534"/>
      <c r="EZ12" s="1534"/>
      <c r="FA12" s="1534"/>
      <c r="FB12" s="1534"/>
      <c r="FC12" s="1534"/>
      <c r="FD12" s="1534"/>
      <c r="FE12" s="1534"/>
      <c r="FF12" s="1534"/>
      <c r="FG12" s="1534"/>
      <c r="FI12" s="1534"/>
      <c r="FJ12" s="1534"/>
      <c r="FK12" s="1534"/>
      <c r="FL12" s="1534"/>
      <c r="FM12" s="1534"/>
      <c r="FN12" s="1534"/>
      <c r="FO12" s="1534"/>
      <c r="FP12" s="1534"/>
      <c r="FR12" s="1534"/>
      <c r="FS12" s="1534"/>
      <c r="FT12" s="1534"/>
      <c r="FU12" s="1534"/>
      <c r="FV12" s="1534"/>
      <c r="FW12" s="1534"/>
      <c r="FX12" s="1534"/>
      <c r="FY12" s="1534"/>
      <c r="GA12" s="1534"/>
      <c r="GB12" s="1534"/>
      <c r="GC12" s="1534"/>
      <c r="GD12" s="1534"/>
      <c r="GE12" s="1534"/>
      <c r="GF12" s="1534"/>
      <c r="GG12" s="1534"/>
      <c r="GH12" s="1534"/>
      <c r="GJ12" s="1534"/>
      <c r="GK12" s="1534"/>
      <c r="GL12" s="1534"/>
      <c r="GM12" s="1534"/>
      <c r="GN12" s="1534"/>
      <c r="GO12" s="1534"/>
      <c r="GP12" s="1534"/>
      <c r="GQ12" s="1534"/>
      <c r="GS12" s="1534"/>
      <c r="GT12" s="1534"/>
      <c r="GU12" s="1534"/>
      <c r="GV12" s="1534"/>
      <c r="GW12" s="1534"/>
      <c r="GX12" s="1534"/>
      <c r="GY12" s="1534"/>
      <c r="GZ12" s="1534"/>
      <c r="HB12" s="1534"/>
      <c r="HC12" s="1534"/>
      <c r="HD12" s="1534"/>
      <c r="HE12" s="1534"/>
      <c r="HF12" s="1534"/>
      <c r="HG12" s="1534"/>
      <c r="HH12" s="1534"/>
      <c r="HI12" s="1534"/>
      <c r="HK12" s="1534"/>
      <c r="HL12" s="1534"/>
      <c r="HM12" s="1534"/>
      <c r="HN12" s="1534"/>
      <c r="HO12" s="1534"/>
      <c r="HP12" s="1534"/>
      <c r="HQ12" s="1534"/>
      <c r="HR12" s="1534"/>
    </row>
  </sheetData>
  <mergeCells count="150">
    <mergeCell ref="L5:O5"/>
    <mergeCell ref="P5:S5"/>
    <mergeCell ref="L6:M6"/>
    <mergeCell ref="N6:O6"/>
    <mergeCell ref="P6:Q6"/>
    <mergeCell ref="R6:S6"/>
    <mergeCell ref="AM5:AP5"/>
    <mergeCell ref="AQ5:AT5"/>
    <mergeCell ref="AM6:AN6"/>
    <mergeCell ref="AO6:AP6"/>
    <mergeCell ref="AQ6:AR6"/>
    <mergeCell ref="AS6:AT6"/>
    <mergeCell ref="U5:X5"/>
    <mergeCell ref="Y5:AB5"/>
    <mergeCell ref="U6:V6"/>
    <mergeCell ref="W6:X6"/>
    <mergeCell ref="Y6:Z6"/>
    <mergeCell ref="AA6:AB6"/>
    <mergeCell ref="AD5:AG5"/>
    <mergeCell ref="AH5:AK5"/>
    <mergeCell ref="AD6:AE6"/>
    <mergeCell ref="AF6:AG6"/>
    <mergeCell ref="AH6:AI6"/>
    <mergeCell ref="AJ6:AK6"/>
    <mergeCell ref="DG5:DJ5"/>
    <mergeCell ref="DK5:DN5"/>
    <mergeCell ref="DG6:DH6"/>
    <mergeCell ref="DI6:DJ6"/>
    <mergeCell ref="DK6:DL6"/>
    <mergeCell ref="DM6:DN6"/>
    <mergeCell ref="BW5:BZ5"/>
    <mergeCell ref="CA5:CD5"/>
    <mergeCell ref="BW6:BX6"/>
    <mergeCell ref="BY6:BZ6"/>
    <mergeCell ref="CA6:CB6"/>
    <mergeCell ref="CC6:CD6"/>
    <mergeCell ref="CO5:CR5"/>
    <mergeCell ref="CS5:CV5"/>
    <mergeCell ref="CO6:CP6"/>
    <mergeCell ref="CQ6:CR6"/>
    <mergeCell ref="CS6:CT6"/>
    <mergeCell ref="CU6:CV6"/>
    <mergeCell ref="CF5:CI5"/>
    <mergeCell ref="CJ5:CM5"/>
    <mergeCell ref="CF6:CG6"/>
    <mergeCell ref="CH6:CI6"/>
    <mergeCell ref="CJ6:CK6"/>
    <mergeCell ref="CL6:CM6"/>
    <mergeCell ref="FI5:FL5"/>
    <mergeCell ref="FM5:FP5"/>
    <mergeCell ref="FI6:FJ6"/>
    <mergeCell ref="FK6:FL6"/>
    <mergeCell ref="FM6:FN6"/>
    <mergeCell ref="FO6:FP6"/>
    <mergeCell ref="DY5:EB5"/>
    <mergeCell ref="EC5:EF5"/>
    <mergeCell ref="DY6:DZ6"/>
    <mergeCell ref="EA6:EB6"/>
    <mergeCell ref="EC6:ED6"/>
    <mergeCell ref="EE6:EF6"/>
    <mergeCell ref="EZ5:FC5"/>
    <mergeCell ref="FD5:FG5"/>
    <mergeCell ref="EZ6:FA6"/>
    <mergeCell ref="FB6:FC6"/>
    <mergeCell ref="FD6:FE6"/>
    <mergeCell ref="FF6:FG6"/>
    <mergeCell ref="EH5:EK5"/>
    <mergeCell ref="EL5:EO5"/>
    <mergeCell ref="EH6:EI6"/>
    <mergeCell ref="EJ6:EK6"/>
    <mergeCell ref="EL6:EM6"/>
    <mergeCell ref="EN6:EO6"/>
    <mergeCell ref="HK5:HN5"/>
    <mergeCell ref="HO5:HR5"/>
    <mergeCell ref="HK6:HL6"/>
    <mergeCell ref="HM6:HN6"/>
    <mergeCell ref="HO6:HP6"/>
    <mergeCell ref="HQ6:HR6"/>
    <mergeCell ref="HB5:HE5"/>
    <mergeCell ref="HF5:HI5"/>
    <mergeCell ref="HB6:HC6"/>
    <mergeCell ref="HD6:HE6"/>
    <mergeCell ref="HF6:HG6"/>
    <mergeCell ref="HH6:HI6"/>
    <mergeCell ref="GS5:GV5"/>
    <mergeCell ref="GW5:GZ5"/>
    <mergeCell ref="GS6:GT6"/>
    <mergeCell ref="GU6:GV6"/>
    <mergeCell ref="GW6:GX6"/>
    <mergeCell ref="GY6:GZ6"/>
    <mergeCell ref="FR5:FU5"/>
    <mergeCell ref="FV5:FY5"/>
    <mergeCell ref="FR6:FS6"/>
    <mergeCell ref="FT6:FU6"/>
    <mergeCell ref="FV6:FW6"/>
    <mergeCell ref="FX6:FY6"/>
    <mergeCell ref="GJ5:GM5"/>
    <mergeCell ref="GN5:GQ5"/>
    <mergeCell ref="GJ6:GK6"/>
    <mergeCell ref="GL6:GM6"/>
    <mergeCell ref="GN6:GO6"/>
    <mergeCell ref="GP6:GQ6"/>
    <mergeCell ref="GA5:GD5"/>
    <mergeCell ref="GE5:GH5"/>
    <mergeCell ref="GA6:GB6"/>
    <mergeCell ref="GC6:GD6"/>
    <mergeCell ref="GE6:GF6"/>
    <mergeCell ref="GG6:GH6"/>
    <mergeCell ref="BN5:BQ5"/>
    <mergeCell ref="BR5:BU5"/>
    <mergeCell ref="BN6:BO6"/>
    <mergeCell ref="BP6:BQ6"/>
    <mergeCell ref="BR6:BS6"/>
    <mergeCell ref="BT6:BU6"/>
    <mergeCell ref="AV5:AY5"/>
    <mergeCell ref="AZ5:BC5"/>
    <mergeCell ref="AV6:AW6"/>
    <mergeCell ref="AX6:AY6"/>
    <mergeCell ref="AZ6:BA6"/>
    <mergeCell ref="BB6:BC6"/>
    <mergeCell ref="BE5:BH5"/>
    <mergeCell ref="BI5:BL5"/>
    <mergeCell ref="BE6:BF6"/>
    <mergeCell ref="BG6:BH6"/>
    <mergeCell ref="BI6:BJ6"/>
    <mergeCell ref="BK6:BL6"/>
    <mergeCell ref="C5:F5"/>
    <mergeCell ref="G5:J5"/>
    <mergeCell ref="C6:D6"/>
    <mergeCell ref="E6:F6"/>
    <mergeCell ref="G6:H6"/>
    <mergeCell ref="I6:J6"/>
    <mergeCell ref="EQ5:ET5"/>
    <mergeCell ref="EU5:EX5"/>
    <mergeCell ref="EQ6:ER6"/>
    <mergeCell ref="ES6:ET6"/>
    <mergeCell ref="EU6:EV6"/>
    <mergeCell ref="EW6:EX6"/>
    <mergeCell ref="CX5:DA5"/>
    <mergeCell ref="DB5:DE5"/>
    <mergeCell ref="CX6:CY6"/>
    <mergeCell ref="CZ6:DA6"/>
    <mergeCell ref="DB6:DC6"/>
    <mergeCell ref="DD6:DE6"/>
    <mergeCell ref="DP5:DS5"/>
    <mergeCell ref="DT5:DW5"/>
    <mergeCell ref="DP6:DQ6"/>
    <mergeCell ref="DR6:DS6"/>
    <mergeCell ref="DT6:DU6"/>
    <mergeCell ref="DV6:DW6"/>
  </mergeCells>
  <hyperlinks>
    <hyperlink ref="B2:HM2" location="Índice!C26" display="Total da exposição associada a instrumentos financeiros derivativos" xr:uid="{1660539D-1124-4BB9-AE1C-6FE0760E9D02}"/>
    <hyperlink ref="B2" location="Contents!C54" display="Derivatives: Trades in Brazil - Trading + Banking - With Central Counterparty" xr:uid="{13A1EB26-70CD-4B54-8EF5-775F2840BACF}"/>
    <hyperlink ref="GJ2:GQ2" location="Índice!C26" display="Total da exposição associada a instrumentos financeiros derivativos" xr:uid="{4EE4A330-BA5A-4549-820F-732B56128F34}"/>
    <hyperlink ref="HA2" location="Índice!C26" display="Total da exposição associada a instrumentos financeiros derivativos" xr:uid="{0A8456B0-4A33-45B3-9D3C-417EE4AE48C0}"/>
    <hyperlink ref="HJ2" location="Índice!C26" display="Total da exposição associada a instrumentos financeiros derivativos" xr:uid="{4298020C-7E34-461F-A1CF-0EDF566C2313}"/>
    <hyperlink ref="GA2:GH2" location="Índice!C26" display="Total da exposição associada a instrumentos financeiros derivativos" xr:uid="{455058E9-E0DB-4F74-A2B4-A472BF5305A0}"/>
    <hyperlink ref="GA2:GH2" location="Índice!C26" display="Total da exposição associada a instrumentos financeiros derivativos" xr:uid="{D67D6291-D18A-47BE-B79D-0C17F4F94244}"/>
    <hyperlink ref="FR2:FZ2" location="Índice!C26" display="Total da exposição associada a instrumentos financeiros derivativos" xr:uid="{86D7F7B6-2218-47C2-A21F-AA3BD748C715}"/>
    <hyperlink ref="FR2:FY2" location="Índice!C26" display="Total da exposição associada a instrumentos financeiros derivativos" xr:uid="{136E9B1C-ECC0-4344-8EAF-FF2F7B4F46A3}"/>
    <hyperlink ref="EZ2:FH2" location="Índice!C26" display="Total da exposição associada a instrumentos financeiros derivativos" xr:uid="{D62422B6-2776-491A-BA4C-C87B4C256DBF}"/>
    <hyperlink ref="EZ2:FG2" location="Índice!C26" display="Total da exposição associada a instrumentos financeiros derivativos" xr:uid="{41337536-6987-44F1-A601-36726F04516B}"/>
    <hyperlink ref="FI2:FQ2" location="Índice!C26" display="Total da exposição associada a instrumentos financeiros derivativos" xr:uid="{4AE0D024-8B96-471F-A885-90FFD6D50CF3}"/>
    <hyperlink ref="FI2:FP2" location="Índice!C26" display="Total da exposição associada a instrumentos financeiros derivativos" xr:uid="{C56E87D1-03BE-46AE-A2C0-57CFD6E63442}"/>
    <hyperlink ref="EH2:EP2" location="Índice!C26" display="Total da exposição associada a instrumentos financeiros derivativos" xr:uid="{1827E77A-3B8D-4E7F-A2C1-AAEF39FE9CCD}"/>
    <hyperlink ref="EH2:EO2" location="Índice!C26" display="Total da exposição associada a instrumentos financeiros derivativos" xr:uid="{881B1EFF-724C-41A5-9B5E-63DE24578B72}"/>
    <hyperlink ref="EQ2:EY2" location="Índice!C26" display="Total da exposição associada a instrumentos financeiros derivativos" xr:uid="{01B5FCE5-E008-4AA4-BF2A-14D3D0B7A670}"/>
    <hyperlink ref="EQ2:EX2" location="Índice!C26" display="Total da exposição associada a instrumentos financeiros derivativos" xr:uid="{4C3C75AF-96A1-4632-8DDC-AFBC37CCF4C3}"/>
    <hyperlink ref="DY2:EG2" location="Índice!C26" display="Total da exposição associada a instrumentos financeiros derivativos" xr:uid="{2CE70992-C425-45A8-8F4F-2B479903B5A4}"/>
    <hyperlink ref="DY2:EF2" location="Índice!C26" display="Total da exposição associada a instrumentos financeiros derivativos" xr:uid="{F9D16587-2650-47A9-A882-E31DA25D004D}"/>
    <hyperlink ref="DP2:DX2" location="Índice!C26" display="Total da exposição associada a instrumentos financeiros derivativos" xr:uid="{7886C094-B2DF-42A4-B7A5-F2AEE13ABF8A}"/>
    <hyperlink ref="DP2:DW2" location="Índice!C26" display="Total da exposição associada a instrumentos financeiros derivativos" xr:uid="{A3343413-4191-411D-9C68-712F633BD1A8}"/>
    <hyperlink ref="DG2:DO2" location="Índice!C26" display="Total da exposição associada a instrumentos financeiros derivativos" xr:uid="{4B49F418-634D-4339-9F4A-55ABAA6B61E6}"/>
    <hyperlink ref="DG2:DN2" location="Índice!C26" display="Total da exposição associada a instrumentos financeiros derivativos" xr:uid="{98E0A02D-656E-4DDB-A8CB-26122531DB32}"/>
    <hyperlink ref="CX2:DF2" location="Índice!C26" display="Total da exposição associada a instrumentos financeiros derivativos" xr:uid="{F59CCE6D-8B9D-46C0-AC2F-0253C148CD7C}"/>
    <hyperlink ref="CX2:DE2" location="Índice!C26" display="Total da exposição associada a instrumentos financeiros derivativos" xr:uid="{CA8EB5F3-BC73-4529-80BE-7811814471FB}"/>
    <hyperlink ref="CO2:CW2" location="Índice!C26" display="Total da exposição associada a instrumentos financeiros derivativos" xr:uid="{606C3C4C-3391-4A68-AFF5-8C615943C0B1}"/>
    <hyperlink ref="CO2:CV2" location="Índice!C26" display="Total da exposição associada a instrumentos financeiros derivativos" xr:uid="{37E489F5-9938-4454-8F08-5DDBA35DE98E}"/>
    <hyperlink ref="CF2:CN2" location="Índice!C26" display="Total da exposição associada a instrumentos financeiros derivativos" xr:uid="{F5F8A53D-CEE3-4DB9-8186-3921E77714AD}"/>
    <hyperlink ref="CF2:CM2" location="Índice!C26" display="Total da exposição associada a instrumentos financeiros derivativos" xr:uid="{83D6163F-3D63-47E2-80A9-E6A6AE6C575E}"/>
    <hyperlink ref="BW2:CE2" location="Índice!C26" display="Total da exposição associada a instrumentos financeiros derivativos" xr:uid="{72C888F0-FE4C-42A9-9564-F9CC586BB943}"/>
    <hyperlink ref="BW2:CD2" location="Índice!C26" display="Total da exposição associada a instrumentos financeiros derivativos" xr:uid="{A6381DE4-CDCA-4AAD-9C06-DDF494564A3B}"/>
    <hyperlink ref="BN2:BV2" location="Índice!C26" display="Total da exposição associada a instrumentos financeiros derivativos" xr:uid="{31EB8421-0F08-4D4B-96E7-3B67B1A8683A}"/>
    <hyperlink ref="BN2:BU2" location="Índice!C26" display="Total da exposição associada a instrumentos financeiros derivativos" xr:uid="{DEBA496D-0F70-40FE-BA41-3EFD0852B834}"/>
    <hyperlink ref="BE2:BM2" location="Índice!C26" display="Total da exposição associada a instrumentos financeiros derivativos" xr:uid="{2FB39081-44D8-4AC1-A869-0CEF5E5C692A}"/>
    <hyperlink ref="BE2:BL2" location="Índice!C26" display="Total da exposição associada a instrumentos financeiros derivativos" xr:uid="{D4AD0F59-74FB-42DC-BDC9-BBA613FC2A6B}"/>
    <hyperlink ref="AM2:AU2" location="Índice!C26" display="Total da exposição associada a instrumentos financeiros derivativos" xr:uid="{F48B7A26-BFE1-4704-AC25-AD6926E9FCB1}"/>
    <hyperlink ref="AD2:AL2" location="Índice!C26" display="Total da exposição associada a instrumentos financeiros derivativos" xr:uid="{139E3BAD-F022-42CE-A640-6A7428A7F107}"/>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80893-D64F-4D5F-B449-061784EF1C8E}">
  <sheetPr codeName="Planilha54">
    <tabColor rgb="FFFF7800"/>
  </sheetPr>
  <dimension ref="A1:Z377"/>
  <sheetViews>
    <sheetView showGridLines="0" zoomScale="80" zoomScaleNormal="80" workbookViewId="0">
      <selection activeCell="F25" sqref="F25"/>
    </sheetView>
  </sheetViews>
  <sheetFormatPr defaultColWidth="9.21875" defaultRowHeight="13.2"/>
  <cols>
    <col min="1" max="1" width="19.77734375" style="1490" customWidth="1"/>
    <col min="2" max="4" width="13.77734375" style="1490" customWidth="1"/>
    <col min="5" max="5" width="14.21875" style="1490" customWidth="1"/>
    <col min="6" max="6" width="1.21875" style="1490" customWidth="1"/>
    <col min="7" max="7" width="13.77734375" style="1490" customWidth="1"/>
    <col min="8" max="8" width="14.21875" style="1490" customWidth="1"/>
    <col min="9" max="9" width="1.21875" style="1490" customWidth="1"/>
    <col min="10" max="10" width="13.77734375" style="1490" customWidth="1"/>
    <col min="11" max="11" width="14.21875" style="1490" customWidth="1"/>
    <col min="12" max="12" width="1.21875" style="1490" customWidth="1"/>
    <col min="13" max="13" width="13.77734375" style="1490" customWidth="1"/>
    <col min="14" max="14" width="14.21875" style="1490" customWidth="1"/>
    <col min="15" max="15" width="1.21875" style="1490" customWidth="1"/>
    <col min="16" max="16" width="13.77734375" style="1490" customWidth="1"/>
    <col min="17" max="17" width="14.21875" style="1490" customWidth="1"/>
    <col min="18" max="18" width="1.21875" style="1490" customWidth="1"/>
    <col min="19" max="19" width="13.44140625" style="1490" customWidth="1"/>
    <col min="20" max="20" width="11" style="1490" bestFit="1" customWidth="1"/>
    <col min="21" max="21" width="13.44140625" style="1490" customWidth="1"/>
    <col min="22" max="22" width="11" style="1490" bestFit="1" customWidth="1"/>
    <col min="23" max="23" width="12.77734375" style="1490" customWidth="1"/>
    <col min="24" max="24" width="12.21875" style="1490" customWidth="1"/>
    <col min="25" max="25" width="14" style="1490" customWidth="1"/>
    <col min="26" max="26" width="12.21875" style="1490" customWidth="1"/>
    <col min="27" max="16384" width="9.21875" style="1490"/>
  </cols>
  <sheetData>
    <row r="1" spans="1:26" ht="0.75" customHeight="1"/>
    <row r="2" spans="1:26" s="1994" customFormat="1" ht="13.8">
      <c r="A2" s="1645" t="s">
        <v>1978</v>
      </c>
      <c r="B2" s="1911"/>
      <c r="C2" s="1911"/>
      <c r="D2" s="1911"/>
      <c r="E2" s="1573"/>
      <c r="F2" s="1573"/>
      <c r="G2" s="1911"/>
      <c r="H2" s="1573"/>
      <c r="I2" s="1573"/>
      <c r="J2" s="1911"/>
      <c r="K2" s="1573"/>
      <c r="L2" s="1573"/>
      <c r="M2" s="1911"/>
      <c r="N2" s="1573"/>
      <c r="O2" s="1573"/>
      <c r="P2" s="1911"/>
      <c r="Q2" s="1573"/>
      <c r="R2" s="1573"/>
      <c r="S2" s="1573"/>
      <c r="T2" s="1629"/>
      <c r="U2" s="1629"/>
      <c r="V2" s="1629"/>
      <c r="W2" s="1646"/>
    </row>
    <row r="3" spans="1:26" s="1035" customFormat="1" ht="5.55" customHeight="1">
      <c r="B3" s="1511"/>
      <c r="C3" s="1511"/>
      <c r="D3" s="1511"/>
      <c r="E3" s="1511"/>
      <c r="F3" s="1490"/>
      <c r="G3" s="1511"/>
      <c r="H3" s="1511"/>
      <c r="I3" s="1490"/>
      <c r="J3" s="1511"/>
      <c r="K3" s="1511"/>
      <c r="L3" s="1490"/>
      <c r="M3" s="1511"/>
      <c r="N3" s="1511"/>
      <c r="O3" s="1490"/>
      <c r="P3" s="1511"/>
      <c r="Q3" s="1511"/>
      <c r="R3" s="1511"/>
      <c r="S3" s="1511"/>
    </row>
    <row r="4" spans="1:26" ht="15.6">
      <c r="A4" s="1485" t="s">
        <v>1979</v>
      </c>
      <c r="B4" s="1044"/>
      <c r="C4" s="1044"/>
      <c r="D4" s="1044"/>
      <c r="E4" s="1044"/>
      <c r="G4" s="1044"/>
      <c r="H4" s="1044"/>
      <c r="J4" s="1044"/>
      <c r="K4" s="1044"/>
      <c r="M4" s="1044"/>
      <c r="N4" s="1044"/>
      <c r="P4" s="1044"/>
      <c r="Q4" s="1044"/>
      <c r="R4" s="1035"/>
      <c r="S4" s="1035"/>
      <c r="T4" s="1035"/>
      <c r="U4" s="1035"/>
      <c r="V4" s="1035"/>
      <c r="W4" s="1035"/>
      <c r="X4" s="1513"/>
      <c r="Y4" s="1513"/>
      <c r="Z4" s="1513"/>
    </row>
    <row r="5" spans="1:26" s="1044" customFormat="1" ht="21.75" customHeight="1" thickBot="1">
      <c r="A5" s="2040" t="s">
        <v>65</v>
      </c>
      <c r="B5" s="2041" t="s">
        <v>2942</v>
      </c>
      <c r="C5" s="2042"/>
      <c r="D5" s="2041" t="s">
        <v>66</v>
      </c>
      <c r="E5" s="2042"/>
      <c r="F5" s="1035"/>
      <c r="G5" s="2041" t="s">
        <v>70</v>
      </c>
      <c r="H5" s="2042"/>
      <c r="I5" s="1035"/>
      <c r="J5" s="2041" t="s">
        <v>74</v>
      </c>
      <c r="K5" s="2042"/>
      <c r="L5" s="1035"/>
      <c r="M5" s="2041" t="s">
        <v>78</v>
      </c>
      <c r="N5" s="2042"/>
      <c r="O5" s="1035"/>
      <c r="P5" s="2041" t="s">
        <v>1980</v>
      </c>
      <c r="Q5" s="2042"/>
    </row>
    <row r="6" spans="1:26" s="1035" customFormat="1" ht="14.4" thickBot="1">
      <c r="A6" s="2043"/>
      <c r="B6" s="2044" t="s">
        <v>1981</v>
      </c>
      <c r="C6" s="2044" t="s">
        <v>1982</v>
      </c>
      <c r="D6" s="2044" t="s">
        <v>1981</v>
      </c>
      <c r="E6" s="2044" t="s">
        <v>1982</v>
      </c>
      <c r="G6" s="2044" t="s">
        <v>1981</v>
      </c>
      <c r="H6" s="2044" t="s">
        <v>1982</v>
      </c>
      <c r="J6" s="2044" t="s">
        <v>1981</v>
      </c>
      <c r="K6" s="2044" t="s">
        <v>1982</v>
      </c>
      <c r="M6" s="2044" t="s">
        <v>1981</v>
      </c>
      <c r="N6" s="2044" t="s">
        <v>1982</v>
      </c>
      <c r="P6" s="2044" t="s">
        <v>1981</v>
      </c>
      <c r="Q6" s="2044" t="s">
        <v>1982</v>
      </c>
    </row>
    <row r="7" spans="1:26" s="1035" customFormat="1" ht="13.95" customHeight="1">
      <c r="A7" s="2564" t="s">
        <v>1983</v>
      </c>
      <c r="B7" s="2564" t="s">
        <v>1984</v>
      </c>
      <c r="C7" s="2564" t="s">
        <v>1984</v>
      </c>
      <c r="D7" s="2564" t="s">
        <v>1984</v>
      </c>
      <c r="E7" s="2564" t="s">
        <v>1984</v>
      </c>
      <c r="G7" s="2564" t="s">
        <v>1984</v>
      </c>
      <c r="H7" s="2564" t="s">
        <v>1984</v>
      </c>
      <c r="J7" s="2564" t="s">
        <v>1984</v>
      </c>
      <c r="K7" s="2564" t="s">
        <v>1984</v>
      </c>
      <c r="M7" s="2564" t="s">
        <v>1984</v>
      </c>
      <c r="N7" s="2564" t="s">
        <v>1984</v>
      </c>
      <c r="P7" s="2564" t="s">
        <v>1984</v>
      </c>
      <c r="Q7" s="2564" t="s">
        <v>1984</v>
      </c>
    </row>
    <row r="8" spans="1:26" s="1035" customFormat="1" ht="14.4" thickBot="1">
      <c r="A8" s="2565"/>
      <c r="B8" s="2565"/>
      <c r="C8" s="2565"/>
      <c r="D8" s="2565"/>
      <c r="E8" s="2565"/>
      <c r="G8" s="2565"/>
      <c r="H8" s="2565"/>
      <c r="J8" s="2565"/>
      <c r="K8" s="2565"/>
      <c r="M8" s="2565"/>
      <c r="N8" s="2565"/>
      <c r="P8" s="2565"/>
      <c r="Q8" s="2565"/>
    </row>
    <row r="9" spans="1:26" s="1035" customFormat="1" ht="13.8">
      <c r="A9" s="1516" t="s">
        <v>1985</v>
      </c>
      <c r="B9" s="1517">
        <v>16076</v>
      </c>
      <c r="C9" s="1517">
        <v>1872</v>
      </c>
      <c r="D9" s="1517">
        <v>12393</v>
      </c>
      <c r="E9" s="1517">
        <v>2667</v>
      </c>
      <c r="G9" s="1517">
        <v>19134</v>
      </c>
      <c r="H9" s="1517">
        <v>4101</v>
      </c>
      <c r="J9" s="1517">
        <v>13475</v>
      </c>
      <c r="K9" s="1517">
        <v>2215</v>
      </c>
      <c r="M9" s="1517">
        <v>10406</v>
      </c>
      <c r="N9" s="1517">
        <v>1724</v>
      </c>
      <c r="P9" s="1517">
        <v>7434</v>
      </c>
      <c r="Q9" s="1517">
        <v>3540</v>
      </c>
    </row>
    <row r="10" spans="1:26" s="1035" customFormat="1" ht="13.8">
      <c r="A10" s="1516" t="s">
        <v>1986</v>
      </c>
      <c r="B10" s="1517">
        <v>-18802</v>
      </c>
      <c r="C10" s="1517">
        <v>-2737</v>
      </c>
      <c r="D10" s="1517">
        <v>-14394</v>
      </c>
      <c r="E10" s="1517">
        <v>-3935</v>
      </c>
      <c r="G10" s="1517">
        <v>-22460</v>
      </c>
      <c r="H10" s="1517">
        <v>-5312</v>
      </c>
      <c r="J10" s="1517">
        <v>-8171</v>
      </c>
      <c r="K10" s="1517">
        <v>-2701</v>
      </c>
      <c r="M10" s="1517">
        <v>-15637</v>
      </c>
      <c r="N10" s="1517">
        <v>-2409</v>
      </c>
      <c r="P10" s="1517">
        <v>-9304</v>
      </c>
      <c r="Q10" s="1517">
        <v>-5465</v>
      </c>
    </row>
    <row r="11" spans="1:26" s="1035" customFormat="1" ht="13.8">
      <c r="A11" s="1516" t="s">
        <v>1987</v>
      </c>
      <c r="B11" s="1517">
        <v>10908</v>
      </c>
      <c r="C11" s="1518"/>
      <c r="D11" s="1517">
        <v>9047</v>
      </c>
      <c r="E11" s="1518"/>
      <c r="G11" s="1517">
        <v>12049</v>
      </c>
      <c r="H11" s="1518"/>
      <c r="J11" s="1517">
        <v>10728</v>
      </c>
      <c r="K11" s="1518"/>
      <c r="M11" s="1517">
        <v>6491</v>
      </c>
      <c r="N11" s="1518"/>
      <c r="P11" s="1517">
        <v>5536</v>
      </c>
      <c r="Q11" s="1518"/>
    </row>
    <row r="12" spans="1:26" s="1035" customFormat="1" ht="13.8">
      <c r="A12" s="1516" t="s">
        <v>1988</v>
      </c>
      <c r="B12" s="1517">
        <v>-11770</v>
      </c>
      <c r="C12" s="1518"/>
      <c r="D12" s="1517">
        <v>-9798</v>
      </c>
      <c r="E12" s="1518"/>
      <c r="G12" s="1517">
        <v>-12961</v>
      </c>
      <c r="H12" s="1518"/>
      <c r="J12" s="1517">
        <v>-11445</v>
      </c>
      <c r="K12" s="1518"/>
      <c r="M12" s="1517">
        <v>-7022</v>
      </c>
      <c r="N12" s="1518"/>
      <c r="P12" s="1517">
        <v>-6138</v>
      </c>
      <c r="Q12" s="1518"/>
    </row>
    <row r="13" spans="1:26" s="1035" customFormat="1" ht="13.8">
      <c r="A13" s="1519" t="s">
        <v>1989</v>
      </c>
      <c r="B13" s="1517">
        <v>-2007</v>
      </c>
      <c r="C13" s="1518"/>
      <c r="D13" s="1517">
        <v>-2374</v>
      </c>
      <c r="E13" s="1518"/>
      <c r="G13" s="1517">
        <v>-1114</v>
      </c>
      <c r="H13" s="1518"/>
      <c r="J13" s="1517">
        <v>-3751</v>
      </c>
      <c r="K13" s="1518"/>
      <c r="M13" s="1517">
        <v>-485</v>
      </c>
      <c r="N13" s="1518"/>
      <c r="P13" s="1517">
        <v>-1518</v>
      </c>
      <c r="Q13" s="1518"/>
    </row>
    <row r="14" spans="1:26" s="1035" customFormat="1" ht="13.8">
      <c r="A14" s="1519" t="s">
        <v>1990</v>
      </c>
      <c r="B14" s="1517">
        <v>5163</v>
      </c>
      <c r="C14" s="1518"/>
      <c r="D14" s="1517">
        <v>4802</v>
      </c>
      <c r="E14" s="1518"/>
      <c r="G14" s="1517">
        <v>4968</v>
      </c>
      <c r="H14" s="1518"/>
      <c r="J14" s="1517">
        <v>8127</v>
      </c>
      <c r="K14" s="1518"/>
      <c r="M14" s="1517">
        <v>1584</v>
      </c>
      <c r="N14" s="1518"/>
      <c r="P14" s="1517">
        <v>2874</v>
      </c>
      <c r="Q14" s="1518"/>
    </row>
    <row r="15" spans="1:26" s="1035" customFormat="1" ht="14.4" thickBot="1">
      <c r="A15" s="1520" t="s">
        <v>1991</v>
      </c>
      <c r="B15" s="1521">
        <v>16076</v>
      </c>
      <c r="C15" s="1521">
        <v>1872</v>
      </c>
      <c r="D15" s="1521">
        <v>12393</v>
      </c>
      <c r="E15" s="1521">
        <v>2667</v>
      </c>
      <c r="G15" s="1521">
        <v>19134</v>
      </c>
      <c r="H15" s="1521">
        <v>4101</v>
      </c>
      <c r="J15" s="1521">
        <v>13475</v>
      </c>
      <c r="K15" s="1521">
        <v>2215</v>
      </c>
      <c r="M15" s="1521">
        <v>10406</v>
      </c>
      <c r="N15" s="1521">
        <v>1724</v>
      </c>
      <c r="P15" s="1521">
        <v>7434</v>
      </c>
      <c r="Q15" s="1521">
        <v>3540</v>
      </c>
    </row>
    <row r="16" spans="1:26" s="1035" customFormat="1" ht="14.4" thickBot="1">
      <c r="A16" s="2045" t="s">
        <v>1176</v>
      </c>
      <c r="B16" s="2566">
        <v>208161</v>
      </c>
      <c r="C16" s="2566"/>
      <c r="D16" s="2566">
        <v>206196</v>
      </c>
      <c r="E16" s="2566"/>
      <c r="G16" s="2566">
        <v>185141</v>
      </c>
      <c r="H16" s="2566"/>
      <c r="J16" s="2566">
        <v>166868</v>
      </c>
      <c r="K16" s="2566"/>
      <c r="M16" s="2566">
        <v>149912</v>
      </c>
      <c r="N16" s="2566"/>
      <c r="P16" s="2566">
        <v>137157</v>
      </c>
      <c r="Q16" s="2566"/>
    </row>
    <row r="17" spans="1:23" ht="13.8">
      <c r="A17" s="2039" t="s">
        <v>1992</v>
      </c>
      <c r="B17" s="1525"/>
      <c r="C17" s="1525"/>
      <c r="D17" s="1525"/>
      <c r="E17" s="1525"/>
      <c r="G17" s="1525"/>
      <c r="H17" s="1525"/>
      <c r="J17" s="1525"/>
      <c r="K17" s="1525"/>
      <c r="M17" s="1525"/>
      <c r="N17" s="1525"/>
      <c r="P17" s="1525"/>
      <c r="Q17" s="1525"/>
      <c r="R17" s="1525"/>
      <c r="S17" s="1035"/>
      <c r="T17" s="1035"/>
      <c r="U17" s="1035"/>
      <c r="V17" s="1035"/>
      <c r="W17" s="1035"/>
    </row>
    <row r="18" spans="1:23" ht="13.8">
      <c r="A18" s="2039" t="s">
        <v>1993</v>
      </c>
      <c r="B18" s="1525"/>
      <c r="C18" s="1525"/>
      <c r="D18" s="1525"/>
      <c r="E18" s="1525"/>
      <c r="G18" s="1525"/>
      <c r="H18" s="1525"/>
      <c r="J18" s="1525"/>
      <c r="K18" s="1525"/>
      <c r="M18" s="1525"/>
      <c r="N18" s="1525"/>
      <c r="P18" s="1525"/>
      <c r="Q18" s="1525"/>
      <c r="R18" s="1525"/>
      <c r="S18" s="1035"/>
      <c r="T18" s="1035"/>
      <c r="U18" s="1035"/>
      <c r="V18" s="1035"/>
      <c r="W18" s="1035"/>
    </row>
    <row r="19" spans="1:23" ht="13.8">
      <c r="A19" s="2039" t="s">
        <v>1994</v>
      </c>
      <c r="B19" s="1525"/>
      <c r="C19" s="1525"/>
      <c r="D19" s="1525"/>
      <c r="E19" s="1525"/>
      <c r="G19" s="1525"/>
      <c r="H19" s="1525"/>
      <c r="J19" s="1525"/>
      <c r="K19" s="1525"/>
      <c r="M19" s="1525"/>
      <c r="N19" s="1525"/>
      <c r="P19" s="1525"/>
      <c r="Q19" s="1525"/>
      <c r="R19" s="1525"/>
      <c r="S19" s="1035"/>
      <c r="T19" s="1035"/>
      <c r="U19" s="1035"/>
      <c r="V19" s="1035"/>
      <c r="W19" s="1035"/>
    </row>
    <row r="20" spans="1:23" ht="13.8">
      <c r="S20" s="1035"/>
      <c r="T20" s="1035"/>
      <c r="U20" s="1035"/>
      <c r="V20" s="1035"/>
      <c r="W20" s="1035"/>
    </row>
    <row r="21" spans="1:23" ht="13.8">
      <c r="S21" s="1035"/>
      <c r="T21" s="1035"/>
      <c r="U21" s="1035"/>
      <c r="V21" s="1035"/>
      <c r="W21" s="1035"/>
    </row>
    <row r="22" spans="1:23" ht="13.8">
      <c r="S22" s="1035"/>
      <c r="T22" s="1035"/>
      <c r="U22" s="1035"/>
      <c r="V22" s="1035"/>
      <c r="W22" s="1035"/>
    </row>
    <row r="23" spans="1:23" ht="13.8">
      <c r="S23" s="1035"/>
      <c r="T23" s="1035"/>
      <c r="U23" s="1035"/>
      <c r="V23" s="1035"/>
      <c r="W23" s="1035"/>
    </row>
    <row r="375" ht="12.75" customHeight="1"/>
    <row r="377" ht="12.75" customHeight="1"/>
  </sheetData>
  <mergeCells count="19">
    <mergeCell ref="P16:Q16"/>
    <mergeCell ref="P7:P8"/>
    <mergeCell ref="Q7:Q8"/>
    <mergeCell ref="M7:M8"/>
    <mergeCell ref="N7:N8"/>
    <mergeCell ref="A7:A8"/>
    <mergeCell ref="G16:H16"/>
    <mergeCell ref="M16:N16"/>
    <mergeCell ref="G7:G8"/>
    <mergeCell ref="H7:H8"/>
    <mergeCell ref="J7:J8"/>
    <mergeCell ref="K7:K8"/>
    <mergeCell ref="J16:K16"/>
    <mergeCell ref="D7:D8"/>
    <mergeCell ref="E7:E8"/>
    <mergeCell ref="D16:E16"/>
    <mergeCell ref="B16:C16"/>
    <mergeCell ref="B7:B8"/>
    <mergeCell ref="C7:C8"/>
  </mergeCells>
  <hyperlinks>
    <hyperlink ref="A2" location="Contents!A1" display="Potential Loss of Instruments Classified in the Banking Book arising from Interest Rate Variation Scenarios(1)" xr:uid="{21008B1D-C6D2-4832-A27F-006859E09E3E}"/>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4235B-2F64-4F7E-A056-4ABDAF13B883}">
  <sheetPr codeName="Planilha55">
    <tabColor rgb="FF5F6062"/>
  </sheetPr>
  <dimension ref="A1:X377"/>
  <sheetViews>
    <sheetView showGridLines="0" topLeftCell="A2" zoomScale="80" zoomScaleNormal="80" workbookViewId="0"/>
  </sheetViews>
  <sheetFormatPr defaultColWidth="9.21875" defaultRowHeight="13.2"/>
  <cols>
    <col min="1" max="1" width="19.77734375" style="1490" customWidth="1"/>
    <col min="2" max="2" width="13.77734375" style="1490" customWidth="1"/>
    <col min="3" max="3" width="11" style="1490" bestFit="1" customWidth="1"/>
    <col min="4" max="4" width="14.21875" style="1490" customWidth="1"/>
    <col min="5" max="5" width="11" style="1490" bestFit="1" customWidth="1"/>
    <col min="6" max="6" width="1.21875" style="1490" customWidth="1"/>
    <col min="7" max="7" width="13.77734375" style="1490" customWidth="1"/>
    <col min="8" max="8" width="11" style="1490" bestFit="1" customWidth="1"/>
    <col min="9" max="9" width="14.21875" style="1490" customWidth="1"/>
    <col min="10" max="10" width="11" style="1490" bestFit="1" customWidth="1"/>
    <col min="11" max="11" width="1.21875" style="1490" customWidth="1"/>
    <col min="12" max="12" width="13.77734375" style="1490" customWidth="1"/>
    <col min="13" max="13" width="11" style="1490" bestFit="1" customWidth="1"/>
    <col min="14" max="14" width="14.21875" style="1490" customWidth="1"/>
    <col min="15" max="15" width="11" style="1490" bestFit="1" customWidth="1"/>
    <col min="16" max="16" width="1.21875" style="1490" customWidth="1"/>
    <col min="17" max="17" width="13.44140625" style="1490" customWidth="1"/>
    <col min="18" max="18" width="11" style="1490" bestFit="1" customWidth="1"/>
    <col min="19" max="19" width="13.44140625" style="1490" customWidth="1"/>
    <col min="20" max="20" width="11" style="1490" bestFit="1" customWidth="1"/>
    <col min="21" max="21" width="12.77734375" style="1490" customWidth="1"/>
    <col min="22" max="22" width="12.21875" style="1490" customWidth="1"/>
    <col min="23" max="23" width="14" style="1490" customWidth="1"/>
    <col min="24" max="24" width="12.21875" style="1490" customWidth="1"/>
    <col min="25" max="16384" width="9.21875" style="1490"/>
  </cols>
  <sheetData>
    <row r="1" spans="1:24" ht="0.75" customHeight="1"/>
    <row r="2" spans="1:24" ht="13.8">
      <c r="A2" s="1056" t="s">
        <v>1978</v>
      </c>
      <c r="B2" s="1468"/>
      <c r="C2" s="1467"/>
      <c r="D2" s="1467"/>
      <c r="E2" s="1468"/>
      <c r="F2" s="1467"/>
      <c r="G2" s="1468"/>
      <c r="H2" s="1467"/>
      <c r="I2" s="1467"/>
      <c r="J2" s="1468"/>
      <c r="K2" s="1467"/>
      <c r="L2" s="1468"/>
      <c r="M2" s="1467"/>
      <c r="N2" s="1467"/>
      <c r="O2" s="1468"/>
      <c r="P2" s="1467"/>
      <c r="Q2" s="1467"/>
      <c r="R2" s="1158"/>
      <c r="S2" s="1158"/>
      <c r="T2" s="1158"/>
      <c r="U2" s="1035"/>
    </row>
    <row r="3" spans="1:24" s="1035" customFormat="1" ht="15.6">
      <c r="A3" s="1490" t="s">
        <v>1995</v>
      </c>
      <c r="B3" s="1511"/>
      <c r="C3" s="1511"/>
      <c r="D3" s="1511"/>
      <c r="E3" s="1511"/>
      <c r="F3" s="1490"/>
      <c r="G3" s="1511"/>
      <c r="H3" s="1511"/>
      <c r="I3" s="1511"/>
      <c r="J3" s="1511"/>
      <c r="K3" s="1511"/>
      <c r="L3" s="1511"/>
      <c r="M3" s="1511"/>
      <c r="N3" s="1511"/>
      <c r="O3" s="1511"/>
      <c r="P3" s="1511"/>
      <c r="Q3" s="1511"/>
    </row>
    <row r="4" spans="1:24" ht="13.8">
      <c r="A4" s="1035"/>
      <c r="B4" s="1044"/>
      <c r="C4" s="1044"/>
      <c r="D4" s="1044"/>
      <c r="E4" s="1035"/>
      <c r="G4" s="1044"/>
      <c r="H4" s="1044"/>
      <c r="I4" s="1044"/>
      <c r="J4" s="1035"/>
      <c r="K4" s="1035"/>
      <c r="L4" s="1044"/>
      <c r="M4" s="1044"/>
      <c r="N4" s="1044"/>
      <c r="O4" s="1035"/>
      <c r="P4" s="1035"/>
      <c r="Q4" s="1035"/>
      <c r="R4" s="1035"/>
      <c r="S4" s="1035"/>
      <c r="T4" s="1512" t="s">
        <v>65</v>
      </c>
      <c r="U4" s="1513"/>
      <c r="V4" s="1513"/>
      <c r="W4" s="1513"/>
      <c r="X4" s="1513"/>
    </row>
    <row r="5" spans="1:24" ht="14.4" thickBot="1">
      <c r="A5" s="1514"/>
      <c r="B5" s="2570" t="s">
        <v>80</v>
      </c>
      <c r="C5" s="2570"/>
      <c r="D5" s="2570"/>
      <c r="E5" s="2570"/>
      <c r="G5" s="2570" t="s">
        <v>81</v>
      </c>
      <c r="H5" s="2570"/>
      <c r="I5" s="2570"/>
      <c r="J5" s="2570"/>
      <c r="K5" s="1035"/>
      <c r="L5" s="2570" t="s">
        <v>82</v>
      </c>
      <c r="M5" s="2570"/>
      <c r="N5" s="2570"/>
      <c r="O5" s="2570"/>
      <c r="P5" s="1035"/>
      <c r="Q5" s="2571" t="s">
        <v>86</v>
      </c>
      <c r="R5" s="2570"/>
      <c r="S5" s="2570"/>
      <c r="T5" s="2570"/>
    </row>
    <row r="6" spans="1:24" ht="13.8">
      <c r="A6" s="1515"/>
      <c r="B6" s="2572" t="s">
        <v>1981</v>
      </c>
      <c r="C6" s="2572"/>
      <c r="D6" s="2572" t="s">
        <v>1982</v>
      </c>
      <c r="E6" s="2572"/>
      <c r="G6" s="2572" t="s">
        <v>1981</v>
      </c>
      <c r="H6" s="2572"/>
      <c r="I6" s="2572" t="s">
        <v>1982</v>
      </c>
      <c r="J6" s="2572"/>
      <c r="K6" s="1035"/>
      <c r="L6" s="2572" t="s">
        <v>1981</v>
      </c>
      <c r="M6" s="2572"/>
      <c r="N6" s="2572" t="s">
        <v>1982</v>
      </c>
      <c r="O6" s="2572"/>
      <c r="P6" s="1035"/>
      <c r="Q6" s="2573" t="s">
        <v>1981</v>
      </c>
      <c r="R6" s="2572"/>
      <c r="S6" s="2572" t="s">
        <v>1982</v>
      </c>
      <c r="T6" s="2572"/>
    </row>
    <row r="7" spans="1:24" ht="12.75" customHeight="1">
      <c r="A7" s="2564" t="s">
        <v>1983</v>
      </c>
      <c r="B7" s="2564" t="s">
        <v>1984</v>
      </c>
      <c r="C7" s="2564" t="s">
        <v>1996</v>
      </c>
      <c r="D7" s="2564" t="s">
        <v>1984</v>
      </c>
      <c r="E7" s="2564" t="s">
        <v>1996</v>
      </c>
      <c r="G7" s="2564" t="s">
        <v>1984</v>
      </c>
      <c r="H7" s="2564" t="s">
        <v>1996</v>
      </c>
      <c r="I7" s="2564" t="s">
        <v>1984</v>
      </c>
      <c r="J7" s="2564" t="s">
        <v>1996</v>
      </c>
      <c r="K7" s="1355"/>
      <c r="L7" s="2564" t="s">
        <v>1984</v>
      </c>
      <c r="M7" s="2564" t="s">
        <v>1996</v>
      </c>
      <c r="N7" s="2564" t="s">
        <v>1984</v>
      </c>
      <c r="O7" s="2564" t="s">
        <v>1996</v>
      </c>
      <c r="P7" s="1355"/>
      <c r="Q7" s="2564" t="s">
        <v>1984</v>
      </c>
      <c r="R7" s="2564" t="s">
        <v>1996</v>
      </c>
      <c r="S7" s="2564" t="s">
        <v>1984</v>
      </c>
      <c r="T7" s="2567" t="s">
        <v>1996</v>
      </c>
    </row>
    <row r="8" spans="1:24" ht="20.25" customHeight="1" thickBot="1">
      <c r="A8" s="2565"/>
      <c r="B8" s="2565"/>
      <c r="C8" s="2565"/>
      <c r="D8" s="2565"/>
      <c r="E8" s="2565"/>
      <c r="G8" s="2565"/>
      <c r="H8" s="2565"/>
      <c r="I8" s="2565"/>
      <c r="J8" s="2565"/>
      <c r="K8" s="1355"/>
      <c r="L8" s="2565"/>
      <c r="M8" s="2565"/>
      <c r="N8" s="2565"/>
      <c r="O8" s="2565"/>
      <c r="P8" s="1355"/>
      <c r="Q8" s="2565"/>
      <c r="R8" s="2565"/>
      <c r="S8" s="2565"/>
      <c r="T8" s="2568"/>
    </row>
    <row r="9" spans="1:24" ht="13.8">
      <c r="A9" s="1516" t="s">
        <v>1985</v>
      </c>
      <c r="B9" s="1517">
        <v>8940</v>
      </c>
      <c r="C9" s="1517">
        <v>3129</v>
      </c>
      <c r="D9" s="1517">
        <v>1329</v>
      </c>
      <c r="E9" s="1517">
        <v>446</v>
      </c>
      <c r="G9" s="1517">
        <v>6942</v>
      </c>
      <c r="H9" s="1517">
        <v>2465</v>
      </c>
      <c r="I9" s="1517">
        <v>1469</v>
      </c>
      <c r="J9" s="1517">
        <v>274</v>
      </c>
      <c r="K9" s="1035"/>
      <c r="L9" s="1517">
        <v>7434.0981121746208</v>
      </c>
      <c r="M9" s="1517">
        <v>4211.4661888896289</v>
      </c>
      <c r="N9" s="1517">
        <v>-1278.2450871046501</v>
      </c>
      <c r="O9" s="1517">
        <v>-1010.1302422557</v>
      </c>
      <c r="P9" s="1035"/>
      <c r="Q9" s="1517">
        <v>8902.7586890682396</v>
      </c>
      <c r="R9" s="1517">
        <v>4634.6251066168525</v>
      </c>
      <c r="S9" s="1517">
        <v>450.13286143432776</v>
      </c>
      <c r="T9" s="1517">
        <v>162.8174756823127</v>
      </c>
    </row>
    <row r="10" spans="1:24" ht="13.8">
      <c r="A10" s="1516" t="s">
        <v>1986</v>
      </c>
      <c r="B10" s="1517">
        <v>-9985</v>
      </c>
      <c r="C10" s="1517">
        <v>-3622</v>
      </c>
      <c r="D10" s="1517">
        <v>-1063</v>
      </c>
      <c r="E10" s="1517">
        <v>-1167</v>
      </c>
      <c r="G10" s="1517">
        <v>-7386</v>
      </c>
      <c r="H10" s="1517">
        <v>-1511</v>
      </c>
      <c r="I10" s="1517">
        <v>-1391</v>
      </c>
      <c r="J10" s="1517">
        <v>-140</v>
      </c>
      <c r="K10" s="1035"/>
      <c r="L10" s="1517">
        <v>-9303.8262818583244</v>
      </c>
      <c r="M10" s="1517">
        <v>-1898.5319410666682</v>
      </c>
      <c r="N10" s="1517">
        <v>1574.28575653858</v>
      </c>
      <c r="O10" s="1517">
        <v>986.20720889959102</v>
      </c>
      <c r="P10" s="1035"/>
      <c r="Q10" s="1517">
        <v>-11308.057778118868</v>
      </c>
      <c r="R10" s="1517">
        <v>-4499.7994291440282</v>
      </c>
      <c r="S10" s="1517">
        <v>-644.57396475547239</v>
      </c>
      <c r="T10" s="1517">
        <v>-321.94726206216518</v>
      </c>
    </row>
    <row r="11" spans="1:24" ht="13.8">
      <c r="A11" s="1516" t="s">
        <v>1987</v>
      </c>
      <c r="B11" s="1517">
        <v>6814</v>
      </c>
      <c r="C11" s="1517">
        <v>2300</v>
      </c>
      <c r="D11" s="1518"/>
      <c r="E11" s="1518"/>
      <c r="G11" s="1517">
        <v>5224</v>
      </c>
      <c r="H11" s="1517">
        <v>1858</v>
      </c>
      <c r="I11" s="1518"/>
      <c r="J11" s="1518"/>
      <c r="K11" s="1035"/>
      <c r="L11" s="1517">
        <v>5536.4868017584113</v>
      </c>
      <c r="M11" s="1517">
        <v>2900.0222751534661</v>
      </c>
      <c r="N11" s="1518"/>
      <c r="O11" s="1518"/>
      <c r="P11" s="1035"/>
      <c r="Q11" s="1517">
        <v>7508.9173188902942</v>
      </c>
      <c r="R11" s="1517">
        <v>3766.4871915497079</v>
      </c>
      <c r="S11" s="1518"/>
      <c r="T11" s="1518"/>
    </row>
    <row r="12" spans="1:24" ht="13.8">
      <c r="A12" s="1516" t="s">
        <v>1988</v>
      </c>
      <c r="B12" s="1517">
        <v>-7337</v>
      </c>
      <c r="C12" s="1517">
        <v>-2859</v>
      </c>
      <c r="D12" s="1518"/>
      <c r="E12" s="1518"/>
      <c r="G12" s="1517">
        <v>-5602</v>
      </c>
      <c r="H12" s="1517">
        <v>-1327</v>
      </c>
      <c r="I12" s="1518"/>
      <c r="J12" s="1518"/>
      <c r="K12" s="1035"/>
      <c r="L12" s="1517">
        <v>-6137.6771469447231</v>
      </c>
      <c r="M12" s="1517">
        <v>-1300.112136453444</v>
      </c>
      <c r="N12" s="1518"/>
      <c r="O12" s="1518"/>
      <c r="P12" s="1035"/>
      <c r="Q12" s="1517">
        <v>-7997.2044127360496</v>
      </c>
      <c r="R12" s="1517">
        <v>-3487.8612363531993</v>
      </c>
      <c r="S12" s="1518"/>
      <c r="T12" s="1518"/>
    </row>
    <row r="13" spans="1:24" ht="13.8">
      <c r="A13" s="1519" t="s">
        <v>1989</v>
      </c>
      <c r="B13" s="1517">
        <v>-2072</v>
      </c>
      <c r="C13" s="1517">
        <v>-593</v>
      </c>
      <c r="D13" s="1518"/>
      <c r="E13" s="1518"/>
      <c r="G13" s="1517">
        <v>-1247</v>
      </c>
      <c r="H13" s="1517">
        <v>-461</v>
      </c>
      <c r="I13" s="1518"/>
      <c r="J13" s="1518"/>
      <c r="K13" s="1035"/>
      <c r="L13" s="1517">
        <v>-1517.5078698344282</v>
      </c>
      <c r="M13" s="1517">
        <v>-455.59603741900594</v>
      </c>
      <c r="N13" s="1518"/>
      <c r="O13" s="1518"/>
      <c r="P13" s="1035"/>
      <c r="Q13" s="1517">
        <v>-3032.8213893752545</v>
      </c>
      <c r="R13" s="1517">
        <v>-1387.8265229382939</v>
      </c>
      <c r="S13" s="1518"/>
      <c r="T13" s="1518"/>
    </row>
    <row r="14" spans="1:24" ht="13.8">
      <c r="A14" s="1519" t="s">
        <v>1990</v>
      </c>
      <c r="B14" s="1517">
        <v>3865</v>
      </c>
      <c r="C14" s="1517">
        <v>1631</v>
      </c>
      <c r="D14" s="1518"/>
      <c r="E14" s="1518"/>
      <c r="G14" s="1517">
        <v>3024</v>
      </c>
      <c r="H14" s="1517">
        <v>903</v>
      </c>
      <c r="I14" s="1518"/>
      <c r="J14" s="1518"/>
      <c r="K14" s="1035"/>
      <c r="L14" s="1517">
        <v>2873.5453370420405</v>
      </c>
      <c r="M14" s="1517">
        <v>789.49938316137923</v>
      </c>
      <c r="N14" s="1518"/>
      <c r="O14" s="1518"/>
      <c r="P14" s="1035"/>
      <c r="Q14" s="1517">
        <v>4220.0090568102441</v>
      </c>
      <c r="R14" s="1517">
        <v>2019.1908095588028</v>
      </c>
      <c r="S14" s="1518"/>
      <c r="T14" s="1518"/>
    </row>
    <row r="15" spans="1:24" ht="13.8">
      <c r="A15" s="1520" t="s">
        <v>1991</v>
      </c>
      <c r="B15" s="1521">
        <v>8940</v>
      </c>
      <c r="C15" s="1521">
        <v>3129</v>
      </c>
      <c r="D15" s="1521">
        <v>1329</v>
      </c>
      <c r="E15" s="1521">
        <v>446</v>
      </c>
      <c r="G15" s="1521">
        <v>6942</v>
      </c>
      <c r="H15" s="1521">
        <v>2465</v>
      </c>
      <c r="I15" s="1521">
        <v>1469</v>
      </c>
      <c r="J15" s="1521">
        <v>274</v>
      </c>
      <c r="K15" s="1035"/>
      <c r="L15" s="1521">
        <v>7434.0981121746208</v>
      </c>
      <c r="M15" s="1521">
        <v>4211.4661888896289</v>
      </c>
      <c r="N15" s="1521">
        <v>1574.28575653858</v>
      </c>
      <c r="O15" s="1521">
        <v>986.20720889959102</v>
      </c>
      <c r="P15" s="1035"/>
      <c r="Q15" s="1521">
        <v>8902.7586890682396</v>
      </c>
      <c r="R15" s="1521">
        <v>4634.6251066168525</v>
      </c>
      <c r="S15" s="1521">
        <v>450.13286143432776</v>
      </c>
      <c r="T15" s="1521">
        <v>162.8174756823127</v>
      </c>
    </row>
    <row r="16" spans="1:24" ht="14.4" thickBot="1">
      <c r="A16" s="1522" t="s">
        <v>1176</v>
      </c>
      <c r="B16" s="2569">
        <v>141674</v>
      </c>
      <c r="C16" s="2569"/>
      <c r="D16" s="2569"/>
      <c r="E16" s="2569"/>
      <c r="G16" s="2569">
        <v>139552</v>
      </c>
      <c r="H16" s="2569"/>
      <c r="I16" s="2569"/>
      <c r="J16" s="2569"/>
      <c r="K16" s="1523"/>
      <c r="L16" s="2569">
        <v>137156.60035908001</v>
      </c>
      <c r="M16" s="2569"/>
      <c r="N16" s="2569"/>
      <c r="O16" s="2569"/>
      <c r="P16" s="1523"/>
      <c r="Q16" s="2569">
        <v>128696</v>
      </c>
      <c r="R16" s="2569"/>
      <c r="S16" s="2569"/>
      <c r="T16" s="2569"/>
    </row>
    <row r="17" spans="1:20" ht="17.25" customHeight="1">
      <c r="A17" s="1524" t="s">
        <v>1997</v>
      </c>
      <c r="B17" s="1525"/>
      <c r="C17" s="1525"/>
      <c r="D17" s="1525"/>
      <c r="E17" s="1525"/>
      <c r="G17" s="1525"/>
      <c r="H17" s="1525"/>
      <c r="I17" s="1525"/>
      <c r="J17" s="1525"/>
      <c r="K17" s="1525"/>
      <c r="L17" s="1525"/>
      <c r="M17" s="1525"/>
      <c r="N17" s="1525"/>
      <c r="O17" s="1525"/>
      <c r="P17" s="1525"/>
      <c r="Q17" s="1035"/>
      <c r="R17" s="1035"/>
      <c r="S17" s="1035"/>
      <c r="T17" s="1035"/>
    </row>
    <row r="18" spans="1:20" ht="17.25" customHeight="1">
      <c r="A18" s="1524" t="s">
        <v>1998</v>
      </c>
      <c r="B18" s="1525"/>
      <c r="C18" s="1525"/>
      <c r="D18" s="1525"/>
      <c r="E18" s="1525"/>
      <c r="G18" s="1525"/>
      <c r="H18" s="1525"/>
      <c r="I18" s="1525"/>
      <c r="J18" s="1525"/>
      <c r="K18" s="1525"/>
      <c r="L18" s="1525"/>
      <c r="M18" s="1525"/>
      <c r="N18" s="1525"/>
      <c r="O18" s="1525"/>
      <c r="P18" s="1525"/>
      <c r="Q18" s="1035"/>
      <c r="R18" s="1035"/>
      <c r="S18" s="1035"/>
      <c r="T18" s="1035"/>
    </row>
    <row r="19" spans="1:20" ht="17.25" customHeight="1">
      <c r="A19" s="1524" t="s">
        <v>1999</v>
      </c>
      <c r="B19" s="1525"/>
      <c r="C19" s="1525"/>
      <c r="D19" s="1525"/>
      <c r="E19" s="1525"/>
      <c r="G19" s="1525"/>
      <c r="H19" s="1525"/>
      <c r="I19" s="1525"/>
      <c r="J19" s="1525"/>
      <c r="K19" s="1525"/>
      <c r="L19" s="1525"/>
      <c r="M19" s="1525"/>
      <c r="N19" s="1525"/>
      <c r="O19" s="1525"/>
      <c r="P19" s="1525"/>
      <c r="Q19" s="1035"/>
      <c r="R19" s="1035"/>
      <c r="S19" s="1035"/>
      <c r="T19" s="1035"/>
    </row>
    <row r="22" spans="1:20">
      <c r="C22" s="1526"/>
      <c r="H22" s="1526"/>
      <c r="M22" s="1526"/>
    </row>
    <row r="375" ht="12.75" customHeight="1"/>
    <row r="377" ht="12.75" customHeight="1"/>
  </sheetData>
  <mergeCells count="33">
    <mergeCell ref="A7:A8"/>
    <mergeCell ref="B16:E16"/>
    <mergeCell ref="B5:E5"/>
    <mergeCell ref="B6:C6"/>
    <mergeCell ref="D6:E6"/>
    <mergeCell ref="B7:B8"/>
    <mergeCell ref="C7:C8"/>
    <mergeCell ref="D7:D8"/>
    <mergeCell ref="E7:E8"/>
    <mergeCell ref="G5:J5"/>
    <mergeCell ref="L5:O5"/>
    <mergeCell ref="Q5:T5"/>
    <mergeCell ref="G6:H6"/>
    <mergeCell ref="I6:J6"/>
    <mergeCell ref="L6:M6"/>
    <mergeCell ref="N6:O6"/>
    <mergeCell ref="Q6:R6"/>
    <mergeCell ref="S6:T6"/>
    <mergeCell ref="S7:S8"/>
    <mergeCell ref="T7:T8"/>
    <mergeCell ref="G16:J16"/>
    <mergeCell ref="L16:O16"/>
    <mergeCell ref="Q16:T16"/>
    <mergeCell ref="M7:M8"/>
    <mergeCell ref="N7:N8"/>
    <mergeCell ref="O7:O8"/>
    <mergeCell ref="Q7:Q8"/>
    <mergeCell ref="R7:R8"/>
    <mergeCell ref="G7:G8"/>
    <mergeCell ref="H7:H8"/>
    <mergeCell ref="I7:I8"/>
    <mergeCell ref="J7:J8"/>
    <mergeCell ref="L7:L8"/>
  </mergeCells>
  <hyperlinks>
    <hyperlink ref="A2" location="Contents!A1" display="Potential Loss of Instruments Classified in the Banking Book arising from Interest Rate Variation Scenarios(1)" xr:uid="{5B4A2864-6CFF-4C8E-946D-DAE8A8ACF6E0}"/>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FB63-B11A-421F-A40B-F673E1E39192}">
  <sheetPr codeName="Planilha56">
    <tabColor rgb="FFFF7800"/>
  </sheetPr>
  <dimension ref="A1:T19"/>
  <sheetViews>
    <sheetView showGridLines="0" topLeftCell="B1" zoomScale="80" zoomScaleNormal="80" workbookViewId="0">
      <selection activeCell="G26" sqref="G26"/>
    </sheetView>
  </sheetViews>
  <sheetFormatPr defaultColWidth="9.21875" defaultRowHeight="13.8"/>
  <cols>
    <col min="1" max="1" width="10.44140625" style="1035" hidden="1" customWidth="1"/>
    <col min="2" max="2" width="26.77734375" style="1035" customWidth="1"/>
    <col min="3" max="3" width="47.77734375" style="1035" customWidth="1"/>
    <col min="4" max="5" width="25.44140625" style="1035" customWidth="1"/>
    <col min="6" max="6" width="3" style="1035" customWidth="1"/>
    <col min="7" max="8" width="25.44140625" style="1035" customWidth="1"/>
    <col min="9" max="9" width="3" style="1035" customWidth="1"/>
    <col min="10" max="11" width="25.44140625" style="1035" customWidth="1"/>
    <col min="12" max="12" width="3" style="1035" customWidth="1"/>
    <col min="13" max="14" width="25.44140625" style="1035" customWidth="1"/>
    <col min="15" max="15" width="3" style="1035" customWidth="1"/>
    <col min="16" max="17" width="25.44140625" style="1035" customWidth="1"/>
    <col min="18" max="18" width="3" style="1035" customWidth="1"/>
    <col min="19" max="20" width="26.44140625" style="1035" customWidth="1"/>
    <col min="21" max="16384" width="9.21875" style="1035"/>
  </cols>
  <sheetData>
    <row r="1" spans="1:20" s="1118" customFormat="1" ht="6" customHeight="1"/>
    <row r="2" spans="1:20" s="1646" customFormat="1">
      <c r="B2" s="1573" t="s">
        <v>2000</v>
      </c>
      <c r="C2" s="1911"/>
      <c r="D2" s="1911"/>
      <c r="E2" s="1911"/>
      <c r="F2" s="1911"/>
      <c r="G2" s="1911"/>
      <c r="H2" s="1911"/>
      <c r="I2" s="1911"/>
      <c r="J2" s="1911"/>
      <c r="K2" s="1911"/>
      <c r="L2" s="1911"/>
      <c r="M2" s="1911"/>
      <c r="N2" s="1911"/>
      <c r="O2" s="1911"/>
      <c r="P2" s="1911"/>
      <c r="Q2" s="1911"/>
      <c r="R2" s="1911"/>
      <c r="S2" s="1573"/>
      <c r="T2" s="1573"/>
    </row>
    <row r="3" spans="1:20" ht="14.25" hidden="1" customHeight="1">
      <c r="A3" s="1490"/>
      <c r="C3" s="1490"/>
      <c r="D3" s="1490"/>
      <c r="E3" s="1490"/>
      <c r="F3" s="1490"/>
      <c r="G3" s="1490"/>
      <c r="H3" s="1490"/>
      <c r="I3" s="1490"/>
      <c r="J3" s="1490"/>
      <c r="K3" s="1490"/>
      <c r="L3" s="1490"/>
      <c r="M3" s="1490"/>
      <c r="N3" s="1490"/>
      <c r="O3" s="1490"/>
      <c r="P3" s="1490"/>
      <c r="Q3" s="1490"/>
      <c r="R3" s="1490"/>
      <c r="S3" s="1471" t="s">
        <v>59</v>
      </c>
      <c r="T3" s="1471" t="s">
        <v>60</v>
      </c>
    </row>
    <row r="4" spans="1:20" ht="18" customHeight="1">
      <c r="A4" s="1490"/>
      <c r="B4" s="1491" t="s">
        <v>2001</v>
      </c>
      <c r="C4" s="1490"/>
      <c r="D4" s="1490"/>
      <c r="E4" s="1472" t="s">
        <v>2942</v>
      </c>
      <c r="F4" s="1490"/>
      <c r="G4" s="1490"/>
      <c r="H4" s="1472" t="s">
        <v>66</v>
      </c>
      <c r="I4" s="1490"/>
      <c r="J4" s="1490"/>
      <c r="K4" s="1472" t="s">
        <v>70</v>
      </c>
      <c r="L4" s="1490"/>
      <c r="M4" s="1490"/>
      <c r="N4" s="1472" t="s">
        <v>74</v>
      </c>
      <c r="O4" s="1490"/>
      <c r="P4" s="1490"/>
      <c r="Q4" s="1472" t="s">
        <v>78</v>
      </c>
      <c r="R4" s="1490"/>
      <c r="S4" s="1490"/>
      <c r="T4" s="1472" t="s">
        <v>82</v>
      </c>
    </row>
    <row r="5" spans="1:20" ht="23.25" customHeight="1" thickBot="1">
      <c r="A5" s="1492"/>
      <c r="B5" s="1492"/>
      <c r="C5" s="1492"/>
      <c r="D5" s="1493" t="s">
        <v>2002</v>
      </c>
      <c r="E5" s="1494" t="s">
        <v>2003</v>
      </c>
      <c r="G5" s="1493" t="s">
        <v>2002</v>
      </c>
      <c r="H5" s="1494" t="s">
        <v>2003</v>
      </c>
      <c r="J5" s="1493" t="s">
        <v>2002</v>
      </c>
      <c r="K5" s="1494" t="s">
        <v>2003</v>
      </c>
      <c r="M5" s="1493" t="s">
        <v>2002</v>
      </c>
      <c r="N5" s="1494" t="s">
        <v>2003</v>
      </c>
      <c r="P5" s="1493" t="s">
        <v>2002</v>
      </c>
      <c r="Q5" s="1494" t="s">
        <v>2003</v>
      </c>
      <c r="S5" s="1493" t="s">
        <v>2002</v>
      </c>
      <c r="T5" s="1494" t="s">
        <v>2003</v>
      </c>
    </row>
    <row r="6" spans="1:20">
      <c r="A6" s="1495">
        <v>1</v>
      </c>
      <c r="B6" s="1476" t="s">
        <v>2004</v>
      </c>
      <c r="C6" s="1496" t="s">
        <v>2005</v>
      </c>
      <c r="D6" s="2100">
        <v>201</v>
      </c>
      <c r="E6" s="2100">
        <v>14</v>
      </c>
      <c r="G6" s="2100">
        <v>194</v>
      </c>
      <c r="H6" s="2100">
        <v>14</v>
      </c>
      <c r="J6" s="1497">
        <v>194</v>
      </c>
      <c r="K6" s="1497">
        <v>12</v>
      </c>
      <c r="M6" s="1497">
        <v>175</v>
      </c>
      <c r="N6" s="1497">
        <v>13</v>
      </c>
      <c r="P6" s="1497">
        <v>177</v>
      </c>
      <c r="Q6" s="1497">
        <v>13</v>
      </c>
      <c r="S6" s="1497">
        <v>163</v>
      </c>
      <c r="T6" s="1497">
        <v>12</v>
      </c>
    </row>
    <row r="7" spans="1:20">
      <c r="A7" s="1498">
        <v>2</v>
      </c>
      <c r="B7" s="1490"/>
      <c r="C7" s="1485" t="s">
        <v>2006</v>
      </c>
      <c r="D7" s="1499">
        <v>286</v>
      </c>
      <c r="E7" s="1499">
        <v>48</v>
      </c>
      <c r="G7" s="1499">
        <v>266</v>
      </c>
      <c r="H7" s="1499">
        <v>26</v>
      </c>
      <c r="J7" s="1499">
        <v>253</v>
      </c>
      <c r="K7" s="1499">
        <v>27</v>
      </c>
      <c r="M7" s="1499">
        <v>222</v>
      </c>
      <c r="N7" s="1499">
        <v>26</v>
      </c>
      <c r="P7" s="1499">
        <v>191</v>
      </c>
      <c r="Q7" s="1499">
        <v>27</v>
      </c>
      <c r="S7" s="1499">
        <v>167</v>
      </c>
      <c r="T7" s="1499">
        <v>24</v>
      </c>
    </row>
    <row r="8" spans="1:20">
      <c r="A8" s="1193">
        <v>3</v>
      </c>
      <c r="B8" s="1490"/>
      <c r="C8" s="1479" t="s">
        <v>2007</v>
      </c>
      <c r="D8" s="1500">
        <v>286</v>
      </c>
      <c r="E8" s="1501">
        <v>24</v>
      </c>
      <c r="G8" s="1500">
        <v>266</v>
      </c>
      <c r="H8" s="1501">
        <v>15</v>
      </c>
      <c r="J8" s="1500">
        <v>253</v>
      </c>
      <c r="K8" s="1501">
        <v>16</v>
      </c>
      <c r="M8" s="1500">
        <v>222</v>
      </c>
      <c r="N8" s="1501">
        <v>15</v>
      </c>
      <c r="P8" s="1500">
        <v>191</v>
      </c>
      <c r="Q8" s="1501">
        <v>15</v>
      </c>
      <c r="S8" s="1500">
        <v>167</v>
      </c>
      <c r="T8" s="1501">
        <v>14</v>
      </c>
    </row>
    <row r="9" spans="1:20">
      <c r="A9" s="1193">
        <v>4</v>
      </c>
      <c r="B9" s="1490"/>
      <c r="C9" s="1479" t="s">
        <v>2008</v>
      </c>
      <c r="D9" s="1318" t="s">
        <v>3255</v>
      </c>
      <c r="E9" s="1500">
        <v>24</v>
      </c>
      <c r="G9" s="1318">
        <v>0</v>
      </c>
      <c r="H9" s="1500">
        <v>11</v>
      </c>
      <c r="J9" s="1318">
        <v>0</v>
      </c>
      <c r="K9" s="1500">
        <v>0</v>
      </c>
      <c r="M9" s="1318">
        <v>0</v>
      </c>
      <c r="N9" s="1500">
        <v>0</v>
      </c>
      <c r="P9" s="1318">
        <v>0</v>
      </c>
      <c r="Q9" s="1500">
        <v>0</v>
      </c>
      <c r="S9" s="1318">
        <v>0</v>
      </c>
      <c r="T9" s="1500">
        <v>0</v>
      </c>
    </row>
    <row r="10" spans="1:20">
      <c r="A10" s="1502">
        <v>5</v>
      </c>
      <c r="B10" s="1503"/>
      <c r="C10" s="1482" t="s">
        <v>2009</v>
      </c>
      <c r="D10" s="1504" t="s">
        <v>3255</v>
      </c>
      <c r="E10" s="1504" t="s">
        <v>3255</v>
      </c>
      <c r="G10" s="1504">
        <v>0</v>
      </c>
      <c r="H10" s="1504">
        <v>0</v>
      </c>
      <c r="J10" s="1504">
        <v>0</v>
      </c>
      <c r="K10" s="1504">
        <v>11</v>
      </c>
      <c r="M10" s="1504">
        <v>0</v>
      </c>
      <c r="N10" s="1504">
        <v>11</v>
      </c>
      <c r="P10" s="1504">
        <v>0</v>
      </c>
      <c r="Q10" s="1504">
        <v>12</v>
      </c>
      <c r="S10" s="1504">
        <v>0</v>
      </c>
      <c r="T10" s="1504">
        <v>10</v>
      </c>
    </row>
    <row r="11" spans="1:20">
      <c r="A11" s="1193">
        <v>6</v>
      </c>
      <c r="B11" s="1485" t="s">
        <v>2010</v>
      </c>
      <c r="C11" s="1490" t="s">
        <v>2005</v>
      </c>
      <c r="D11" s="1501">
        <v>201</v>
      </c>
      <c r="E11" s="1501">
        <v>14</v>
      </c>
      <c r="G11" s="1501">
        <v>194</v>
      </c>
      <c r="H11" s="1501">
        <v>14</v>
      </c>
      <c r="J11" s="1501">
        <v>194</v>
      </c>
      <c r="K11" s="1501">
        <v>12</v>
      </c>
      <c r="M11" s="1501">
        <v>175</v>
      </c>
      <c r="N11" s="1501">
        <v>13</v>
      </c>
      <c r="P11" s="1501">
        <v>177</v>
      </c>
      <c r="Q11" s="1501">
        <v>13</v>
      </c>
      <c r="S11" s="1501">
        <v>163</v>
      </c>
      <c r="T11" s="1501">
        <v>12</v>
      </c>
    </row>
    <row r="12" spans="1:20">
      <c r="A12" s="1498">
        <v>7</v>
      </c>
      <c r="B12" s="1490"/>
      <c r="C12" s="1485" t="s">
        <v>2011</v>
      </c>
      <c r="D12" s="1499">
        <v>1788</v>
      </c>
      <c r="E12" s="1499">
        <v>1</v>
      </c>
      <c r="G12" s="1499">
        <v>1586</v>
      </c>
      <c r="H12" s="1499">
        <v>20</v>
      </c>
      <c r="J12" s="1499">
        <v>1500</v>
      </c>
      <c r="K12" s="1499">
        <v>41</v>
      </c>
      <c r="M12" s="1499">
        <v>1237</v>
      </c>
      <c r="N12" s="1499">
        <v>35</v>
      </c>
      <c r="P12" s="1499">
        <v>1124</v>
      </c>
      <c r="Q12" s="1499">
        <v>31</v>
      </c>
      <c r="S12" s="1499">
        <v>752</v>
      </c>
      <c r="T12" s="1499">
        <v>16</v>
      </c>
    </row>
    <row r="13" spans="1:20">
      <c r="A13" s="1193">
        <v>8</v>
      </c>
      <c r="B13" s="1490"/>
      <c r="C13" s="1479" t="s">
        <v>2007</v>
      </c>
      <c r="D13" s="1501">
        <v>335</v>
      </c>
      <c r="E13" s="1501" t="s">
        <v>3255</v>
      </c>
      <c r="G13" s="1501">
        <v>306</v>
      </c>
      <c r="H13" s="1501">
        <v>0</v>
      </c>
      <c r="J13" s="1501">
        <v>420</v>
      </c>
      <c r="K13" s="1501">
        <v>9</v>
      </c>
      <c r="M13" s="1501">
        <v>293</v>
      </c>
      <c r="N13" s="1501">
        <v>6</v>
      </c>
      <c r="P13" s="1501">
        <v>300</v>
      </c>
      <c r="Q13" s="1501">
        <v>5</v>
      </c>
      <c r="S13" s="1501">
        <v>205</v>
      </c>
      <c r="T13" s="1501">
        <v>3</v>
      </c>
    </row>
    <row r="14" spans="1:20">
      <c r="A14" s="1193">
        <v>9</v>
      </c>
      <c r="B14" s="1490"/>
      <c r="C14" s="1505" t="s">
        <v>2012</v>
      </c>
      <c r="D14" s="1501" t="s">
        <v>3255</v>
      </c>
      <c r="E14" s="1501" t="s">
        <v>3255</v>
      </c>
      <c r="G14" s="1501">
        <v>0</v>
      </c>
      <c r="H14" s="1501">
        <v>0</v>
      </c>
      <c r="J14" s="1501">
        <v>0</v>
      </c>
      <c r="K14" s="1501">
        <v>0</v>
      </c>
      <c r="M14" s="1501">
        <v>0</v>
      </c>
      <c r="N14" s="1501">
        <v>0</v>
      </c>
      <c r="P14" s="1501">
        <v>0</v>
      </c>
      <c r="Q14" s="1501">
        <v>0</v>
      </c>
      <c r="S14" s="1501">
        <v>0</v>
      </c>
      <c r="T14" s="1501">
        <v>0</v>
      </c>
    </row>
    <row r="15" spans="1:20">
      <c r="A15" s="1193">
        <v>10</v>
      </c>
      <c r="B15" s="1490"/>
      <c r="C15" s="1479" t="s">
        <v>2008</v>
      </c>
      <c r="D15" s="1501">
        <v>1453</v>
      </c>
      <c r="E15" s="1501">
        <v>1</v>
      </c>
      <c r="G15" s="1501">
        <v>1280</v>
      </c>
      <c r="H15" s="1501">
        <v>20</v>
      </c>
      <c r="J15" s="1501">
        <v>1080</v>
      </c>
      <c r="K15" s="1501">
        <v>32</v>
      </c>
      <c r="M15" s="1501">
        <v>944</v>
      </c>
      <c r="N15" s="1501">
        <v>29</v>
      </c>
      <c r="P15" s="1501">
        <v>824</v>
      </c>
      <c r="Q15" s="1501">
        <v>26</v>
      </c>
      <c r="S15" s="1501">
        <v>547</v>
      </c>
      <c r="T15" s="1501">
        <v>13</v>
      </c>
    </row>
    <row r="16" spans="1:20">
      <c r="A16" s="1193">
        <v>11</v>
      </c>
      <c r="B16" s="1490"/>
      <c r="C16" s="1505" t="s">
        <v>2012</v>
      </c>
      <c r="D16" s="1501">
        <v>1453</v>
      </c>
      <c r="E16" s="1501">
        <v>1</v>
      </c>
      <c r="G16" s="1501">
        <v>1280</v>
      </c>
      <c r="H16" s="1501">
        <v>20</v>
      </c>
      <c r="J16" s="1501">
        <v>1080</v>
      </c>
      <c r="K16" s="1501">
        <v>32</v>
      </c>
      <c r="M16" s="1501">
        <v>944</v>
      </c>
      <c r="N16" s="1501">
        <v>29</v>
      </c>
      <c r="P16" s="1501">
        <v>824</v>
      </c>
      <c r="Q16" s="1501">
        <v>26</v>
      </c>
      <c r="S16" s="1501">
        <v>547</v>
      </c>
      <c r="T16" s="1501">
        <v>13</v>
      </c>
    </row>
    <row r="17" spans="1:20">
      <c r="A17" s="1193">
        <v>12</v>
      </c>
      <c r="B17" s="1490"/>
      <c r="C17" s="1479" t="s">
        <v>2009</v>
      </c>
      <c r="D17" s="1501" t="s">
        <v>3255</v>
      </c>
      <c r="E17" s="1501" t="s">
        <v>3255</v>
      </c>
      <c r="G17" s="1501">
        <v>0</v>
      </c>
      <c r="H17" s="1501">
        <v>0</v>
      </c>
      <c r="J17" s="1501">
        <v>0</v>
      </c>
      <c r="K17" s="1501">
        <v>0</v>
      </c>
      <c r="M17" s="1501">
        <v>0</v>
      </c>
      <c r="N17" s="1501">
        <v>0</v>
      </c>
      <c r="P17" s="1501">
        <v>0</v>
      </c>
      <c r="Q17" s="1501">
        <v>0</v>
      </c>
      <c r="S17" s="1501">
        <v>0</v>
      </c>
      <c r="T17" s="1501">
        <v>0</v>
      </c>
    </row>
    <row r="18" spans="1:20">
      <c r="A18" s="1502">
        <v>13</v>
      </c>
      <c r="B18" s="1503"/>
      <c r="C18" s="1505" t="s">
        <v>2012</v>
      </c>
      <c r="D18" s="1506" t="s">
        <v>3255</v>
      </c>
      <c r="E18" s="1506" t="s">
        <v>3255</v>
      </c>
      <c r="G18" s="1506">
        <v>0</v>
      </c>
      <c r="H18" s="1506">
        <v>0</v>
      </c>
      <c r="J18" s="1506">
        <v>0</v>
      </c>
      <c r="K18" s="1506">
        <v>0</v>
      </c>
      <c r="M18" s="1506">
        <v>0</v>
      </c>
      <c r="N18" s="1506">
        <v>0</v>
      </c>
      <c r="P18" s="1506">
        <v>0</v>
      </c>
      <c r="Q18" s="1506">
        <v>0</v>
      </c>
      <c r="S18" s="1506">
        <v>0</v>
      </c>
      <c r="T18" s="1506">
        <v>0</v>
      </c>
    </row>
    <row r="19" spans="1:20">
      <c r="A19" s="1507">
        <v>14</v>
      </c>
      <c r="B19" s="1508" t="s">
        <v>2013</v>
      </c>
      <c r="C19" s="1509"/>
      <c r="D19" s="1510">
        <v>2074</v>
      </c>
      <c r="E19" s="1510">
        <v>49</v>
      </c>
      <c r="G19" s="1510">
        <v>1852</v>
      </c>
      <c r="H19" s="1510">
        <v>46</v>
      </c>
      <c r="J19" s="1510">
        <v>1753</v>
      </c>
      <c r="K19" s="1510">
        <v>68</v>
      </c>
      <c r="M19" s="1510">
        <v>1459</v>
      </c>
      <c r="N19" s="1510">
        <v>61</v>
      </c>
      <c r="P19" s="1510">
        <v>1315</v>
      </c>
      <c r="Q19" s="1510">
        <v>58</v>
      </c>
      <c r="S19" s="1510">
        <v>919</v>
      </c>
      <c r="T19" s="1510">
        <v>40</v>
      </c>
    </row>
  </sheetData>
  <hyperlinks>
    <hyperlink ref="B2" location="Contents!A1" display="REM1" xr:uid="{8A0E7F81-6087-4238-9BE8-3D41BC340FA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74EDE-65D1-4D29-870E-CDA1F3F57300}">
  <sheetPr codeName="Planilha57">
    <tabColor rgb="FFFF7800"/>
  </sheetPr>
  <dimension ref="A1:AJ16"/>
  <sheetViews>
    <sheetView showGridLines="0" zoomScale="80" zoomScaleNormal="80" workbookViewId="0">
      <selection activeCell="E21" sqref="E21"/>
    </sheetView>
  </sheetViews>
  <sheetFormatPr defaultColWidth="9.21875" defaultRowHeight="13.8"/>
  <cols>
    <col min="1" max="1" width="33.21875" style="1118" customWidth="1"/>
    <col min="2" max="6" width="22" style="1118" customWidth="1"/>
    <col min="7" max="7" width="3.44140625" style="1035" customWidth="1"/>
    <col min="8" max="12" width="22" style="1118" customWidth="1"/>
    <col min="13" max="13" width="3.44140625" style="1035" customWidth="1"/>
    <col min="14" max="18" width="22" style="1118" customWidth="1"/>
    <col min="19" max="19" width="3.44140625" style="1035" customWidth="1"/>
    <col min="20" max="24" width="22" style="1118" customWidth="1"/>
    <col min="25" max="25" width="3.44140625" style="1035" customWidth="1"/>
    <col min="26" max="30" width="22" style="1118" customWidth="1"/>
    <col min="31" max="31" width="3.44140625" style="1035" customWidth="1"/>
    <col min="32" max="36" width="22" style="1118" customWidth="1"/>
    <col min="37" max="16384" width="9.21875" style="1118"/>
  </cols>
  <sheetData>
    <row r="1" spans="1:36" ht="6" customHeight="1">
      <c r="G1" s="1118"/>
      <c r="M1" s="1118"/>
      <c r="S1" s="1118"/>
      <c r="Y1" s="1118"/>
      <c r="AE1" s="1118"/>
    </row>
    <row r="2" spans="1:36" s="1646" customFormat="1">
      <c r="A2" s="1573" t="s">
        <v>2014</v>
      </c>
      <c r="B2" s="1573"/>
      <c r="C2" s="1573"/>
      <c r="D2" s="1573"/>
      <c r="E2" s="1573"/>
      <c r="F2" s="1573"/>
      <c r="G2" s="1573"/>
      <c r="H2" s="1573"/>
      <c r="I2" s="1573"/>
      <c r="J2" s="1573"/>
      <c r="K2" s="1573"/>
      <c r="L2" s="1573"/>
      <c r="M2" s="1573"/>
      <c r="N2" s="1573"/>
      <c r="O2" s="1573"/>
      <c r="P2" s="1573"/>
      <c r="Q2" s="1573"/>
      <c r="R2" s="1573"/>
      <c r="S2" s="1573"/>
      <c r="T2" s="1573"/>
      <c r="U2" s="1573"/>
      <c r="V2" s="1573"/>
      <c r="W2" s="1573"/>
      <c r="X2" s="1573"/>
      <c r="Y2" s="1573"/>
      <c r="Z2" s="1573"/>
      <c r="AA2" s="1573"/>
      <c r="AB2" s="1573"/>
      <c r="AC2" s="1573"/>
      <c r="AD2" s="1573"/>
      <c r="AE2" s="1573"/>
      <c r="AF2" s="1573"/>
      <c r="AG2" s="1911"/>
      <c r="AH2" s="1573"/>
      <c r="AI2" s="1573"/>
      <c r="AJ2" s="1573"/>
    </row>
    <row r="3" spans="1:36" ht="20.25" hidden="1" customHeight="1">
      <c r="A3" s="1469"/>
      <c r="B3" s="1469"/>
      <c r="C3" s="1469"/>
      <c r="D3" s="1469"/>
      <c r="E3" s="1469"/>
      <c r="F3" s="1469"/>
      <c r="G3" s="1469"/>
      <c r="H3" s="1469"/>
      <c r="I3" s="1469"/>
      <c r="J3" s="1469"/>
      <c r="K3" s="1469"/>
      <c r="L3" s="1469"/>
      <c r="M3" s="1469"/>
      <c r="N3" s="1469"/>
      <c r="O3" s="1469"/>
      <c r="P3" s="1469"/>
      <c r="Q3" s="1469"/>
      <c r="R3" s="1469"/>
      <c r="S3" s="1469"/>
      <c r="T3" s="1469"/>
      <c r="U3" s="1469"/>
      <c r="V3" s="1469"/>
      <c r="W3" s="1469"/>
      <c r="X3" s="1469"/>
      <c r="Y3" s="1469"/>
      <c r="Z3" s="1469"/>
      <c r="AA3" s="1469"/>
      <c r="AB3" s="1469"/>
      <c r="AC3" s="1469"/>
      <c r="AD3" s="1469"/>
      <c r="AE3" s="1469"/>
      <c r="AF3" s="1470" t="s">
        <v>59</v>
      </c>
      <c r="AG3" s="1470" t="s">
        <v>60</v>
      </c>
      <c r="AH3" s="1470" t="s">
        <v>61</v>
      </c>
      <c r="AI3" s="1470" t="s">
        <v>62</v>
      </c>
      <c r="AJ3" s="1471" t="s">
        <v>63</v>
      </c>
    </row>
    <row r="4" spans="1:36" ht="20.25" customHeight="1">
      <c r="A4" s="1415" t="s">
        <v>65</v>
      </c>
      <c r="B4" s="1471"/>
      <c r="C4" s="1471"/>
      <c r="D4" s="1471"/>
      <c r="E4" s="1471"/>
      <c r="F4" s="1472" t="s">
        <v>2942</v>
      </c>
      <c r="G4" s="1415"/>
      <c r="H4" s="1471"/>
      <c r="I4" s="1471"/>
      <c r="J4" s="1471"/>
      <c r="K4" s="1471"/>
      <c r="L4" s="1472" t="s">
        <v>66</v>
      </c>
      <c r="M4" s="1415"/>
      <c r="N4" s="1471"/>
      <c r="O4" s="1471"/>
      <c r="P4" s="1471"/>
      <c r="Q4" s="1471"/>
      <c r="R4" s="1472" t="s">
        <v>70</v>
      </c>
      <c r="S4" s="1415"/>
      <c r="T4" s="1471"/>
      <c r="U4" s="1471"/>
      <c r="V4" s="1471"/>
      <c r="W4" s="1471"/>
      <c r="X4" s="1472" t="s">
        <v>74</v>
      </c>
      <c r="Y4" s="1415"/>
      <c r="Z4" s="1471"/>
      <c r="AA4" s="1471"/>
      <c r="AB4" s="1471"/>
      <c r="AC4" s="1471"/>
      <c r="AD4" s="1472" t="s">
        <v>78</v>
      </c>
      <c r="AE4" s="1415"/>
      <c r="AF4" s="1471"/>
      <c r="AG4" s="1471"/>
      <c r="AH4" s="1471"/>
      <c r="AI4" s="1471"/>
      <c r="AJ4" s="1472" t="s">
        <v>82</v>
      </c>
    </row>
    <row r="5" spans="1:36" s="1140" customFormat="1" ht="93" thickBot="1">
      <c r="A5" s="1473" t="s">
        <v>2015</v>
      </c>
      <c r="B5" s="1474" t="s">
        <v>2016</v>
      </c>
      <c r="C5" s="1474" t="s">
        <v>2017</v>
      </c>
      <c r="D5" s="1474" t="s">
        <v>2018</v>
      </c>
      <c r="E5" s="1474" t="s">
        <v>2019</v>
      </c>
      <c r="F5" s="1474" t="s">
        <v>2020</v>
      </c>
      <c r="G5" s="1475"/>
      <c r="H5" s="1474" t="s">
        <v>2016</v>
      </c>
      <c r="I5" s="1474" t="s">
        <v>2017</v>
      </c>
      <c r="J5" s="1474" t="s">
        <v>2018</v>
      </c>
      <c r="K5" s="1474" t="s">
        <v>2019</v>
      </c>
      <c r="L5" s="1474" t="s">
        <v>2020</v>
      </c>
      <c r="M5" s="1475"/>
      <c r="N5" s="1474" t="s">
        <v>2016</v>
      </c>
      <c r="O5" s="1474" t="s">
        <v>2017</v>
      </c>
      <c r="P5" s="1474" t="s">
        <v>2018</v>
      </c>
      <c r="Q5" s="1474" t="s">
        <v>2019</v>
      </c>
      <c r="R5" s="1474" t="s">
        <v>2020</v>
      </c>
      <c r="S5" s="1475"/>
      <c r="T5" s="1474" t="s">
        <v>2016</v>
      </c>
      <c r="U5" s="1474" t="s">
        <v>2017</v>
      </c>
      <c r="V5" s="1474" t="s">
        <v>2018</v>
      </c>
      <c r="W5" s="1474" t="s">
        <v>2019</v>
      </c>
      <c r="X5" s="1474" t="s">
        <v>2020</v>
      </c>
      <c r="Y5" s="1475"/>
      <c r="Z5" s="1474" t="s">
        <v>2016</v>
      </c>
      <c r="AA5" s="1474" t="s">
        <v>2017</v>
      </c>
      <c r="AB5" s="1474" t="s">
        <v>2018</v>
      </c>
      <c r="AC5" s="1474" t="s">
        <v>2019</v>
      </c>
      <c r="AD5" s="1474" t="s">
        <v>2020</v>
      </c>
      <c r="AE5" s="1475"/>
      <c r="AF5" s="1474" t="s">
        <v>2016</v>
      </c>
      <c r="AG5" s="1474" t="s">
        <v>2017</v>
      </c>
      <c r="AH5" s="1474" t="s">
        <v>2018</v>
      </c>
      <c r="AI5" s="1474" t="s">
        <v>2019</v>
      </c>
      <c r="AJ5" s="1474" t="s">
        <v>2020</v>
      </c>
    </row>
    <row r="6" spans="1:36">
      <c r="A6" s="1476" t="s">
        <v>2002</v>
      </c>
      <c r="B6" s="1486">
        <v>4561</v>
      </c>
      <c r="C6" s="1486">
        <v>4561</v>
      </c>
      <c r="D6" s="1486">
        <v>4</v>
      </c>
      <c r="E6" s="1486">
        <v>1537</v>
      </c>
      <c r="F6" s="1486">
        <v>728</v>
      </c>
      <c r="H6" s="1486">
        <v>2616</v>
      </c>
      <c r="I6" s="1486">
        <v>2616</v>
      </c>
      <c r="J6" s="1486">
        <v>0</v>
      </c>
      <c r="K6" s="1486">
        <v>232</v>
      </c>
      <c r="L6" s="1486">
        <v>586</v>
      </c>
      <c r="N6" s="1477">
        <v>2824</v>
      </c>
      <c r="O6" s="1477">
        <v>2824</v>
      </c>
      <c r="P6" s="1477">
        <v>0</v>
      </c>
      <c r="Q6" s="1477">
        <v>710</v>
      </c>
      <c r="R6" s="1477">
        <v>586</v>
      </c>
      <c r="T6" s="1477">
        <v>1837</v>
      </c>
      <c r="U6" s="1477">
        <v>1837</v>
      </c>
      <c r="V6" s="1477">
        <v>0</v>
      </c>
      <c r="W6" s="1477">
        <v>-31</v>
      </c>
      <c r="X6" s="1477">
        <v>360</v>
      </c>
      <c r="Z6" s="1477">
        <v>1265</v>
      </c>
      <c r="AA6" s="1477">
        <v>1265</v>
      </c>
      <c r="AB6" s="1477">
        <v>0</v>
      </c>
      <c r="AC6" s="1477">
        <v>-314</v>
      </c>
      <c r="AD6" s="1477">
        <v>255</v>
      </c>
      <c r="AF6" s="1478">
        <v>1667</v>
      </c>
      <c r="AG6" s="1478">
        <v>1667</v>
      </c>
      <c r="AH6" s="1478">
        <v>0</v>
      </c>
      <c r="AI6" s="1478">
        <v>-16</v>
      </c>
      <c r="AJ6" s="1478">
        <v>658</v>
      </c>
    </row>
    <row r="7" spans="1:36">
      <c r="A7" s="1479" t="s">
        <v>168</v>
      </c>
      <c r="B7" s="1481" t="s">
        <v>3256</v>
      </c>
      <c r="C7" s="1481" t="s">
        <v>3256</v>
      </c>
      <c r="D7" s="1481" t="s">
        <v>3256</v>
      </c>
      <c r="E7" s="1481" t="s">
        <v>3256</v>
      </c>
      <c r="F7" s="1481" t="s">
        <v>3256</v>
      </c>
      <c r="H7" s="1481">
        <v>0</v>
      </c>
      <c r="I7" s="1481">
        <v>0</v>
      </c>
      <c r="J7" s="1481">
        <v>0</v>
      </c>
      <c r="K7" s="1481">
        <v>0</v>
      </c>
      <c r="L7" s="1481">
        <v>0</v>
      </c>
      <c r="N7" s="1480">
        <v>0</v>
      </c>
      <c r="O7" s="1480">
        <v>0</v>
      </c>
      <c r="P7" s="1480">
        <v>0</v>
      </c>
      <c r="Q7" s="1480">
        <v>0</v>
      </c>
      <c r="R7" s="1480">
        <v>0</v>
      </c>
      <c r="T7" s="1480">
        <v>0</v>
      </c>
      <c r="U7" s="1480">
        <v>0</v>
      </c>
      <c r="V7" s="1480">
        <v>0</v>
      </c>
      <c r="W7" s="1480">
        <v>0</v>
      </c>
      <c r="X7" s="1480">
        <v>0</v>
      </c>
      <c r="Z7" s="1480">
        <v>0</v>
      </c>
      <c r="AA7" s="1480">
        <v>0</v>
      </c>
      <c r="AB7" s="1480">
        <v>0</v>
      </c>
      <c r="AC7" s="1480">
        <v>0</v>
      </c>
      <c r="AD7" s="1480">
        <v>0</v>
      </c>
      <c r="AF7" s="1481">
        <v>0</v>
      </c>
      <c r="AG7" s="1481">
        <v>0</v>
      </c>
      <c r="AH7" s="1481">
        <v>0</v>
      </c>
      <c r="AI7" s="1481">
        <v>0</v>
      </c>
      <c r="AJ7" s="1481">
        <v>0</v>
      </c>
    </row>
    <row r="8" spans="1:36">
      <c r="A8" s="1479" t="s">
        <v>2021</v>
      </c>
      <c r="B8" s="1481">
        <v>4561</v>
      </c>
      <c r="C8" s="1481">
        <v>4561</v>
      </c>
      <c r="D8" s="1481">
        <v>4</v>
      </c>
      <c r="E8" s="1481">
        <v>1537</v>
      </c>
      <c r="F8" s="1481">
        <v>728</v>
      </c>
      <c r="H8" s="1481">
        <v>2616</v>
      </c>
      <c r="I8" s="1481">
        <v>2616</v>
      </c>
      <c r="J8" s="1481">
        <v>0</v>
      </c>
      <c r="K8" s="1481">
        <v>232</v>
      </c>
      <c r="L8" s="1481">
        <v>586</v>
      </c>
      <c r="N8" s="1480">
        <v>2824</v>
      </c>
      <c r="O8" s="1480">
        <v>2824</v>
      </c>
      <c r="P8" s="1480">
        <v>0</v>
      </c>
      <c r="Q8" s="1480">
        <v>710</v>
      </c>
      <c r="R8" s="1480">
        <v>586</v>
      </c>
      <c r="T8" s="1480">
        <v>1837</v>
      </c>
      <c r="U8" s="1480">
        <v>1837</v>
      </c>
      <c r="V8" s="1480">
        <v>0</v>
      </c>
      <c r="W8" s="1480">
        <v>-31</v>
      </c>
      <c r="X8" s="1480">
        <v>360</v>
      </c>
      <c r="Z8" s="1480">
        <v>1265</v>
      </c>
      <c r="AA8" s="1480">
        <v>1265</v>
      </c>
      <c r="AB8" s="1480">
        <v>0</v>
      </c>
      <c r="AC8" s="1480">
        <v>-314</v>
      </c>
      <c r="AD8" s="1480">
        <v>255</v>
      </c>
      <c r="AF8" s="1481">
        <v>1667</v>
      </c>
      <c r="AG8" s="1481">
        <v>1667</v>
      </c>
      <c r="AH8" s="1481">
        <v>0</v>
      </c>
      <c r="AI8" s="1481">
        <v>-16</v>
      </c>
      <c r="AJ8" s="1481">
        <v>658</v>
      </c>
    </row>
    <row r="9" spans="1:36">
      <c r="A9" s="1479" t="s">
        <v>2022</v>
      </c>
      <c r="B9" s="1481" t="s">
        <v>3256</v>
      </c>
      <c r="C9" s="1481" t="s">
        <v>3256</v>
      </c>
      <c r="D9" s="1481" t="s">
        <v>3256</v>
      </c>
      <c r="E9" s="1481" t="s">
        <v>3256</v>
      </c>
      <c r="F9" s="1481" t="s">
        <v>3256</v>
      </c>
      <c r="H9" s="1481">
        <v>0</v>
      </c>
      <c r="I9" s="1481">
        <v>0</v>
      </c>
      <c r="J9" s="1481">
        <v>0</v>
      </c>
      <c r="K9" s="1481">
        <v>0</v>
      </c>
      <c r="L9" s="1481">
        <v>0</v>
      </c>
      <c r="N9" s="1480">
        <v>0</v>
      </c>
      <c r="O9" s="1480">
        <v>0</v>
      </c>
      <c r="P9" s="1480">
        <v>0</v>
      </c>
      <c r="Q9" s="1480">
        <v>0</v>
      </c>
      <c r="R9" s="1480">
        <v>0</v>
      </c>
      <c r="T9" s="1480">
        <v>0</v>
      </c>
      <c r="U9" s="1480">
        <v>0</v>
      </c>
      <c r="V9" s="1480">
        <v>0</v>
      </c>
      <c r="W9" s="1480">
        <v>0</v>
      </c>
      <c r="X9" s="1480">
        <v>0</v>
      </c>
      <c r="Z9" s="1480">
        <v>0</v>
      </c>
      <c r="AA9" s="1480">
        <v>0</v>
      </c>
      <c r="AB9" s="1480">
        <v>0</v>
      </c>
      <c r="AC9" s="1480">
        <v>0</v>
      </c>
      <c r="AD9" s="1480">
        <v>0</v>
      </c>
      <c r="AF9" s="1481">
        <v>0</v>
      </c>
      <c r="AG9" s="1481">
        <v>0</v>
      </c>
      <c r="AH9" s="1481">
        <v>0</v>
      </c>
      <c r="AI9" s="1481">
        <v>0</v>
      </c>
      <c r="AJ9" s="1481">
        <v>0</v>
      </c>
    </row>
    <row r="10" spans="1:36">
      <c r="A10" s="1482" t="s">
        <v>191</v>
      </c>
      <c r="B10" s="1484" t="s">
        <v>3256</v>
      </c>
      <c r="C10" s="1484" t="s">
        <v>3256</v>
      </c>
      <c r="D10" s="1484" t="s">
        <v>3256</v>
      </c>
      <c r="E10" s="1484" t="s">
        <v>3256</v>
      </c>
      <c r="F10" s="1484" t="s">
        <v>3256</v>
      </c>
      <c r="H10" s="1484">
        <v>0</v>
      </c>
      <c r="I10" s="1484">
        <v>0</v>
      </c>
      <c r="J10" s="1484">
        <v>0</v>
      </c>
      <c r="K10" s="1484">
        <v>0</v>
      </c>
      <c r="L10" s="1484">
        <v>0</v>
      </c>
      <c r="N10" s="1483">
        <v>0</v>
      </c>
      <c r="O10" s="1483">
        <v>0</v>
      </c>
      <c r="P10" s="1483">
        <v>0</v>
      </c>
      <c r="Q10" s="1483">
        <v>0</v>
      </c>
      <c r="R10" s="1483">
        <v>0</v>
      </c>
      <c r="T10" s="1483">
        <v>0</v>
      </c>
      <c r="U10" s="1483">
        <v>0</v>
      </c>
      <c r="V10" s="1483">
        <v>0</v>
      </c>
      <c r="W10" s="1483">
        <v>0</v>
      </c>
      <c r="X10" s="1483">
        <v>0</v>
      </c>
      <c r="Z10" s="1483">
        <v>0</v>
      </c>
      <c r="AA10" s="1483">
        <v>0</v>
      </c>
      <c r="AB10" s="1483">
        <v>0</v>
      </c>
      <c r="AC10" s="1483">
        <v>0</v>
      </c>
      <c r="AD10" s="1483">
        <v>0</v>
      </c>
      <c r="AF10" s="1484">
        <v>0</v>
      </c>
      <c r="AG10" s="1484">
        <v>0</v>
      </c>
      <c r="AH10" s="1484">
        <v>0</v>
      </c>
      <c r="AI10" s="1484">
        <v>0</v>
      </c>
      <c r="AJ10" s="1484">
        <v>0</v>
      </c>
    </row>
    <row r="11" spans="1:36">
      <c r="A11" s="1485" t="s">
        <v>2003</v>
      </c>
      <c r="B11" s="1486">
        <v>106</v>
      </c>
      <c r="C11" s="1486">
        <v>106</v>
      </c>
      <c r="D11" s="1486" t="s">
        <v>3256</v>
      </c>
      <c r="E11" s="1486">
        <v>32</v>
      </c>
      <c r="F11" s="1486">
        <v>46</v>
      </c>
      <c r="H11" s="1486">
        <v>75</v>
      </c>
      <c r="I11" s="1486">
        <v>75</v>
      </c>
      <c r="J11" s="1486">
        <v>0</v>
      </c>
      <c r="K11" s="1486">
        <v>3</v>
      </c>
      <c r="L11" s="1486">
        <v>46</v>
      </c>
      <c r="N11" s="1477">
        <v>85</v>
      </c>
      <c r="O11" s="1477">
        <v>85</v>
      </c>
      <c r="P11" s="1477">
        <v>0</v>
      </c>
      <c r="Q11" s="1477">
        <v>21</v>
      </c>
      <c r="R11" s="1477">
        <v>33</v>
      </c>
      <c r="T11" s="1477">
        <v>52</v>
      </c>
      <c r="U11" s="1477">
        <v>52</v>
      </c>
      <c r="V11" s="1477">
        <v>0</v>
      </c>
      <c r="W11" s="1477">
        <v>-0.85708399999999996</v>
      </c>
      <c r="X11" s="1477">
        <v>47</v>
      </c>
      <c r="Z11" s="1477">
        <v>37</v>
      </c>
      <c r="AA11" s="1477">
        <v>37</v>
      </c>
      <c r="AB11" s="1477">
        <v>0</v>
      </c>
      <c r="AC11" s="1477">
        <v>-8</v>
      </c>
      <c r="AD11" s="1477">
        <v>46</v>
      </c>
      <c r="AF11" s="1486">
        <v>45</v>
      </c>
      <c r="AG11" s="1486">
        <v>45</v>
      </c>
      <c r="AH11" s="1486">
        <v>0</v>
      </c>
      <c r="AI11" s="1486">
        <v>-4</v>
      </c>
      <c r="AJ11" s="1486">
        <v>68</v>
      </c>
    </row>
    <row r="12" spans="1:36">
      <c r="A12" s="1479" t="s">
        <v>168</v>
      </c>
      <c r="B12" s="1481" t="s">
        <v>3256</v>
      </c>
      <c r="C12" s="1481" t="s">
        <v>3256</v>
      </c>
      <c r="D12" s="1481" t="s">
        <v>3256</v>
      </c>
      <c r="E12" s="1481" t="s">
        <v>3256</v>
      </c>
      <c r="F12" s="1481" t="s">
        <v>3256</v>
      </c>
      <c r="H12" s="1481">
        <v>0</v>
      </c>
      <c r="I12" s="1481">
        <v>0</v>
      </c>
      <c r="J12" s="1481">
        <v>0</v>
      </c>
      <c r="K12" s="1481">
        <v>0</v>
      </c>
      <c r="L12" s="1481">
        <v>0</v>
      </c>
      <c r="N12" s="1480">
        <v>0</v>
      </c>
      <c r="O12" s="1480">
        <v>0</v>
      </c>
      <c r="P12" s="1480">
        <v>0</v>
      </c>
      <c r="Q12" s="1480">
        <v>0</v>
      </c>
      <c r="R12" s="1480">
        <v>0</v>
      </c>
      <c r="T12" s="1480">
        <v>0</v>
      </c>
      <c r="U12" s="1480">
        <v>0</v>
      </c>
      <c r="V12" s="1480">
        <v>0</v>
      </c>
      <c r="W12" s="1480">
        <v>0</v>
      </c>
      <c r="X12" s="1480">
        <v>0</v>
      </c>
      <c r="Z12" s="1480">
        <v>0</v>
      </c>
      <c r="AA12" s="1480">
        <v>0</v>
      </c>
      <c r="AB12" s="1480">
        <v>0</v>
      </c>
      <c r="AC12" s="1480">
        <v>0</v>
      </c>
      <c r="AD12" s="1480">
        <v>0</v>
      </c>
      <c r="AF12" s="1481">
        <v>0</v>
      </c>
      <c r="AG12" s="1481">
        <v>0</v>
      </c>
      <c r="AH12" s="1481">
        <v>0</v>
      </c>
      <c r="AI12" s="1481">
        <v>0</v>
      </c>
      <c r="AJ12" s="1481">
        <v>0</v>
      </c>
    </row>
    <row r="13" spans="1:36">
      <c r="A13" s="1479" t="s">
        <v>2021</v>
      </c>
      <c r="B13" s="1481">
        <v>106</v>
      </c>
      <c r="C13" s="1481">
        <v>106</v>
      </c>
      <c r="D13" s="1481" t="s">
        <v>3256</v>
      </c>
      <c r="E13" s="1481">
        <v>32</v>
      </c>
      <c r="F13" s="1481">
        <v>46</v>
      </c>
      <c r="H13" s="1481">
        <v>75</v>
      </c>
      <c r="I13" s="1481">
        <v>75</v>
      </c>
      <c r="J13" s="1481">
        <v>0</v>
      </c>
      <c r="K13" s="1481">
        <v>3</v>
      </c>
      <c r="L13" s="1481">
        <v>46</v>
      </c>
      <c r="N13" s="1480">
        <v>85</v>
      </c>
      <c r="O13" s="1480">
        <v>85</v>
      </c>
      <c r="P13" s="1480">
        <v>0</v>
      </c>
      <c r="Q13" s="1480">
        <v>21</v>
      </c>
      <c r="R13" s="1480">
        <v>33</v>
      </c>
      <c r="T13" s="1480">
        <v>52</v>
      </c>
      <c r="U13" s="1480">
        <v>52</v>
      </c>
      <c r="V13" s="1480">
        <v>0</v>
      </c>
      <c r="W13" s="1480">
        <v>-0.85708399999999996</v>
      </c>
      <c r="X13" s="1480">
        <v>47</v>
      </c>
      <c r="Z13" s="1480">
        <v>37</v>
      </c>
      <c r="AA13" s="1480">
        <v>37</v>
      </c>
      <c r="AB13" s="1480">
        <v>0</v>
      </c>
      <c r="AC13" s="1480">
        <v>-8</v>
      </c>
      <c r="AD13" s="1480">
        <v>46</v>
      </c>
      <c r="AF13" s="1481">
        <v>45</v>
      </c>
      <c r="AG13" s="1481">
        <v>45</v>
      </c>
      <c r="AH13" s="1481">
        <v>0</v>
      </c>
      <c r="AI13" s="1481">
        <v>-4</v>
      </c>
      <c r="AJ13" s="1481">
        <v>68</v>
      </c>
    </row>
    <row r="14" spans="1:36">
      <c r="A14" s="1479" t="s">
        <v>2022</v>
      </c>
      <c r="B14" s="1481" t="s">
        <v>3256</v>
      </c>
      <c r="C14" s="1481" t="s">
        <v>3256</v>
      </c>
      <c r="D14" s="1481" t="s">
        <v>3256</v>
      </c>
      <c r="E14" s="1481" t="s">
        <v>3256</v>
      </c>
      <c r="F14" s="1481" t="s">
        <v>3256</v>
      </c>
      <c r="H14" s="1481">
        <v>0</v>
      </c>
      <c r="I14" s="1481">
        <v>0</v>
      </c>
      <c r="J14" s="1481">
        <v>0</v>
      </c>
      <c r="K14" s="1481">
        <v>0</v>
      </c>
      <c r="L14" s="1481">
        <v>0</v>
      </c>
      <c r="N14" s="1480">
        <v>0</v>
      </c>
      <c r="O14" s="1480">
        <v>0</v>
      </c>
      <c r="P14" s="1480">
        <v>0</v>
      </c>
      <c r="Q14" s="1480">
        <v>0</v>
      </c>
      <c r="R14" s="1480">
        <v>0</v>
      </c>
      <c r="T14" s="1480">
        <v>0</v>
      </c>
      <c r="U14" s="1480">
        <v>0</v>
      </c>
      <c r="V14" s="1480">
        <v>0</v>
      </c>
      <c r="W14" s="1480">
        <v>0</v>
      </c>
      <c r="X14" s="1480">
        <v>0</v>
      </c>
      <c r="Z14" s="1480">
        <v>0</v>
      </c>
      <c r="AA14" s="1480">
        <v>0</v>
      </c>
      <c r="AB14" s="1480">
        <v>0</v>
      </c>
      <c r="AC14" s="1480">
        <v>0</v>
      </c>
      <c r="AD14" s="1480">
        <v>0</v>
      </c>
      <c r="AF14" s="1481">
        <v>0</v>
      </c>
      <c r="AG14" s="1481">
        <v>0</v>
      </c>
      <c r="AH14" s="1481">
        <v>0</v>
      </c>
      <c r="AI14" s="1481">
        <v>0</v>
      </c>
      <c r="AJ14" s="1481">
        <v>0</v>
      </c>
    </row>
    <row r="15" spans="1:36">
      <c r="A15" s="1482" t="s">
        <v>191</v>
      </c>
      <c r="B15" s="1484" t="s">
        <v>3256</v>
      </c>
      <c r="C15" s="1484" t="s">
        <v>3256</v>
      </c>
      <c r="D15" s="1484" t="s">
        <v>3256</v>
      </c>
      <c r="E15" s="1484" t="s">
        <v>3256</v>
      </c>
      <c r="F15" s="1484" t="s">
        <v>3256</v>
      </c>
      <c r="H15" s="1484">
        <v>0</v>
      </c>
      <c r="I15" s="1484">
        <v>0</v>
      </c>
      <c r="J15" s="1484">
        <v>0</v>
      </c>
      <c r="K15" s="1484">
        <v>0</v>
      </c>
      <c r="L15" s="1484">
        <v>0</v>
      </c>
      <c r="N15" s="1483">
        <v>0</v>
      </c>
      <c r="O15" s="1483">
        <v>0</v>
      </c>
      <c r="P15" s="1483">
        <v>0</v>
      </c>
      <c r="Q15" s="1483">
        <v>0</v>
      </c>
      <c r="R15" s="1483">
        <v>0</v>
      </c>
      <c r="T15" s="1483">
        <v>0</v>
      </c>
      <c r="U15" s="1483">
        <v>0</v>
      </c>
      <c r="V15" s="1483">
        <v>0</v>
      </c>
      <c r="W15" s="1483">
        <v>0</v>
      </c>
      <c r="X15" s="1483">
        <v>0</v>
      </c>
      <c r="Z15" s="1483">
        <v>0</v>
      </c>
      <c r="AA15" s="1483">
        <v>0</v>
      </c>
      <c r="AB15" s="1483">
        <v>0</v>
      </c>
      <c r="AC15" s="1483">
        <v>0</v>
      </c>
      <c r="AD15" s="1483">
        <v>0</v>
      </c>
      <c r="AF15" s="1484">
        <v>0</v>
      </c>
      <c r="AG15" s="1484">
        <v>0</v>
      </c>
      <c r="AH15" s="1484">
        <v>0</v>
      </c>
      <c r="AI15" s="1484">
        <v>0</v>
      </c>
      <c r="AJ15" s="1484">
        <v>0</v>
      </c>
    </row>
    <row r="16" spans="1:36" ht="14.4" thickBot="1">
      <c r="A16" s="1487" t="s">
        <v>144</v>
      </c>
      <c r="B16" s="1489">
        <v>4667</v>
      </c>
      <c r="C16" s="1489">
        <v>4667</v>
      </c>
      <c r="D16" s="1489">
        <v>4</v>
      </c>
      <c r="E16" s="1489">
        <v>1569</v>
      </c>
      <c r="F16" s="1489">
        <v>774</v>
      </c>
      <c r="H16" s="1489">
        <v>2691</v>
      </c>
      <c r="I16" s="1489">
        <v>2691</v>
      </c>
      <c r="J16" s="1489">
        <v>0</v>
      </c>
      <c r="K16" s="1489">
        <v>235</v>
      </c>
      <c r="L16" s="1489">
        <v>632</v>
      </c>
      <c r="N16" s="1488">
        <v>2909</v>
      </c>
      <c r="O16" s="1488">
        <v>2909</v>
      </c>
      <c r="P16" s="1488">
        <v>0</v>
      </c>
      <c r="Q16" s="1488">
        <v>731</v>
      </c>
      <c r="R16" s="1488">
        <v>619</v>
      </c>
      <c r="T16" s="1488">
        <v>1889</v>
      </c>
      <c r="U16" s="1488">
        <v>1889</v>
      </c>
      <c r="V16" s="1488">
        <v>0</v>
      </c>
      <c r="W16" s="1488">
        <v>-31.857084</v>
      </c>
      <c r="X16" s="1488">
        <v>407</v>
      </c>
      <c r="Z16" s="1488">
        <v>1302</v>
      </c>
      <c r="AA16" s="1488">
        <v>1302</v>
      </c>
      <c r="AB16" s="1488">
        <v>0</v>
      </c>
      <c r="AC16" s="1488">
        <v>-322</v>
      </c>
      <c r="AD16" s="1488">
        <v>301</v>
      </c>
      <c r="AF16" s="1489">
        <v>1712</v>
      </c>
      <c r="AG16" s="1489">
        <v>1712</v>
      </c>
      <c r="AH16" s="1489">
        <v>0</v>
      </c>
      <c r="AI16" s="1489">
        <v>-20</v>
      </c>
      <c r="AJ16" s="1489">
        <v>726</v>
      </c>
    </row>
  </sheetData>
  <hyperlinks>
    <hyperlink ref="A2" location="Contents!A1" display="Deferred and retained remuneration" xr:uid="{714306C8-61CF-4283-B177-6213E2ACA1CB}"/>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7D42-0A53-4C2E-AB6B-B036D34FB0A3}">
  <sheetPr codeName="Plan3">
    <tabColor rgb="FF5F6062"/>
    <pageSetUpPr autoPageBreaks="0" fitToPage="1"/>
  </sheetPr>
  <dimension ref="A1:H102"/>
  <sheetViews>
    <sheetView showGridLines="0" zoomScaleNormal="100" workbookViewId="0"/>
  </sheetViews>
  <sheetFormatPr defaultColWidth="8.77734375" defaultRowHeight="13.2"/>
  <cols>
    <col min="1" max="1" width="8" style="2" customWidth="1"/>
    <col min="2" max="2" width="5.44140625" style="2" customWidth="1"/>
    <col min="3" max="4" width="10.21875" style="2" customWidth="1"/>
    <col min="5" max="5" width="39.21875" style="2" customWidth="1"/>
    <col min="6" max="6" width="9.21875" style="2" customWidth="1"/>
    <col min="7" max="256" width="9.21875" style="2"/>
    <col min="257" max="257" width="8" style="2" customWidth="1"/>
    <col min="258" max="258" width="5.44140625" style="2" customWidth="1"/>
    <col min="259" max="260" width="10.21875" style="2" customWidth="1"/>
    <col min="261" max="261" width="39.21875" style="2" customWidth="1"/>
    <col min="262" max="262" width="9.21875" style="2" customWidth="1"/>
    <col min="263" max="512" width="9.21875" style="2"/>
    <col min="513" max="513" width="8" style="2" customWidth="1"/>
    <col min="514" max="514" width="5.44140625" style="2" customWidth="1"/>
    <col min="515" max="516" width="10.21875" style="2" customWidth="1"/>
    <col min="517" max="517" width="39.21875" style="2" customWidth="1"/>
    <col min="518" max="518" width="9.21875" style="2" customWidth="1"/>
    <col min="519" max="768" width="9.21875" style="2"/>
    <col min="769" max="769" width="8" style="2" customWidth="1"/>
    <col min="770" max="770" width="5.44140625" style="2" customWidth="1"/>
    <col min="771" max="772" width="10.21875" style="2" customWidth="1"/>
    <col min="773" max="773" width="39.21875" style="2" customWidth="1"/>
    <col min="774" max="774" width="9.21875" style="2" customWidth="1"/>
    <col min="775" max="1024" width="9.21875" style="2"/>
    <col min="1025" max="1025" width="8" style="2" customWidth="1"/>
    <col min="1026" max="1026" width="5.44140625" style="2" customWidth="1"/>
    <col min="1027" max="1028" width="10.21875" style="2" customWidth="1"/>
    <col min="1029" max="1029" width="39.21875" style="2" customWidth="1"/>
    <col min="1030" max="1030" width="9.21875" style="2" customWidth="1"/>
    <col min="1031" max="1280" width="9.21875" style="2"/>
    <col min="1281" max="1281" width="8" style="2" customWidth="1"/>
    <col min="1282" max="1282" width="5.44140625" style="2" customWidth="1"/>
    <col min="1283" max="1284" width="10.21875" style="2" customWidth="1"/>
    <col min="1285" max="1285" width="39.21875" style="2" customWidth="1"/>
    <col min="1286" max="1286" width="9.21875" style="2" customWidth="1"/>
    <col min="1287" max="1536" width="9.21875" style="2"/>
    <col min="1537" max="1537" width="8" style="2" customWidth="1"/>
    <col min="1538" max="1538" width="5.44140625" style="2" customWidth="1"/>
    <col min="1539" max="1540" width="10.21875" style="2" customWidth="1"/>
    <col min="1541" max="1541" width="39.21875" style="2" customWidth="1"/>
    <col min="1542" max="1542" width="9.21875" style="2" customWidth="1"/>
    <col min="1543" max="1792" width="9.21875" style="2"/>
    <col min="1793" max="1793" width="8" style="2" customWidth="1"/>
    <col min="1794" max="1794" width="5.44140625" style="2" customWidth="1"/>
    <col min="1795" max="1796" width="10.21875" style="2" customWidth="1"/>
    <col min="1797" max="1797" width="39.21875" style="2" customWidth="1"/>
    <col min="1798" max="1798" width="9.21875" style="2" customWidth="1"/>
    <col min="1799" max="2048" width="9.21875" style="2"/>
    <col min="2049" max="2049" width="8" style="2" customWidth="1"/>
    <col min="2050" max="2050" width="5.44140625" style="2" customWidth="1"/>
    <col min="2051" max="2052" width="10.21875" style="2" customWidth="1"/>
    <col min="2053" max="2053" width="39.21875" style="2" customWidth="1"/>
    <col min="2054" max="2054" width="9.21875" style="2" customWidth="1"/>
    <col min="2055" max="2304" width="9.21875" style="2"/>
    <col min="2305" max="2305" width="8" style="2" customWidth="1"/>
    <col min="2306" max="2306" width="5.44140625" style="2" customWidth="1"/>
    <col min="2307" max="2308" width="10.21875" style="2" customWidth="1"/>
    <col min="2309" max="2309" width="39.21875" style="2" customWidth="1"/>
    <col min="2310" max="2310" width="9.21875" style="2" customWidth="1"/>
    <col min="2311" max="2560" width="9.21875" style="2"/>
    <col min="2561" max="2561" width="8" style="2" customWidth="1"/>
    <col min="2562" max="2562" width="5.44140625" style="2" customWidth="1"/>
    <col min="2563" max="2564" width="10.21875" style="2" customWidth="1"/>
    <col min="2565" max="2565" width="39.21875" style="2" customWidth="1"/>
    <col min="2566" max="2566" width="9.21875" style="2" customWidth="1"/>
    <col min="2567" max="2816" width="9.21875" style="2"/>
    <col min="2817" max="2817" width="8" style="2" customWidth="1"/>
    <col min="2818" max="2818" width="5.44140625" style="2" customWidth="1"/>
    <col min="2819" max="2820" width="10.21875" style="2" customWidth="1"/>
    <col min="2821" max="2821" width="39.21875" style="2" customWidth="1"/>
    <col min="2822" max="2822" width="9.21875" style="2" customWidth="1"/>
    <col min="2823" max="3072" width="9.21875" style="2"/>
    <col min="3073" max="3073" width="8" style="2" customWidth="1"/>
    <col min="3074" max="3074" width="5.44140625" style="2" customWidth="1"/>
    <col min="3075" max="3076" width="10.21875" style="2" customWidth="1"/>
    <col min="3077" max="3077" width="39.21875" style="2" customWidth="1"/>
    <col min="3078" max="3078" width="9.21875" style="2" customWidth="1"/>
    <col min="3079" max="3328" width="9.21875" style="2"/>
    <col min="3329" max="3329" width="8" style="2" customWidth="1"/>
    <col min="3330" max="3330" width="5.44140625" style="2" customWidth="1"/>
    <col min="3331" max="3332" width="10.21875" style="2" customWidth="1"/>
    <col min="3333" max="3333" width="39.21875" style="2" customWidth="1"/>
    <col min="3334" max="3334" width="9.21875" style="2" customWidth="1"/>
    <col min="3335" max="3584" width="9.21875" style="2"/>
    <col min="3585" max="3585" width="8" style="2" customWidth="1"/>
    <col min="3586" max="3586" width="5.44140625" style="2" customWidth="1"/>
    <col min="3587" max="3588" width="10.21875" style="2" customWidth="1"/>
    <col min="3589" max="3589" width="39.21875" style="2" customWidth="1"/>
    <col min="3590" max="3590" width="9.21875" style="2" customWidth="1"/>
    <col min="3591" max="3840" width="9.21875" style="2"/>
    <col min="3841" max="3841" width="8" style="2" customWidth="1"/>
    <col min="3842" max="3842" width="5.44140625" style="2" customWidth="1"/>
    <col min="3843" max="3844" width="10.21875" style="2" customWidth="1"/>
    <col min="3845" max="3845" width="39.21875" style="2" customWidth="1"/>
    <col min="3846" max="3846" width="9.21875" style="2" customWidth="1"/>
    <col min="3847" max="4096" width="9.21875" style="2"/>
    <col min="4097" max="4097" width="8" style="2" customWidth="1"/>
    <col min="4098" max="4098" width="5.44140625" style="2" customWidth="1"/>
    <col min="4099" max="4100" width="10.21875" style="2" customWidth="1"/>
    <col min="4101" max="4101" width="39.21875" style="2" customWidth="1"/>
    <col min="4102" max="4102" width="9.21875" style="2" customWidth="1"/>
    <col min="4103" max="4352" width="9.21875" style="2"/>
    <col min="4353" max="4353" width="8" style="2" customWidth="1"/>
    <col min="4354" max="4354" width="5.44140625" style="2" customWidth="1"/>
    <col min="4355" max="4356" width="10.21875" style="2" customWidth="1"/>
    <col min="4357" max="4357" width="39.21875" style="2" customWidth="1"/>
    <col min="4358" max="4358" width="9.21875" style="2" customWidth="1"/>
    <col min="4359" max="4608" width="9.21875" style="2"/>
    <col min="4609" max="4609" width="8" style="2" customWidth="1"/>
    <col min="4610" max="4610" width="5.44140625" style="2" customWidth="1"/>
    <col min="4611" max="4612" width="10.21875" style="2" customWidth="1"/>
    <col min="4613" max="4613" width="39.21875" style="2" customWidth="1"/>
    <col min="4614" max="4614" width="9.21875" style="2" customWidth="1"/>
    <col min="4615" max="4864" width="9.21875" style="2"/>
    <col min="4865" max="4865" width="8" style="2" customWidth="1"/>
    <col min="4866" max="4866" width="5.44140625" style="2" customWidth="1"/>
    <col min="4867" max="4868" width="10.21875" style="2" customWidth="1"/>
    <col min="4869" max="4869" width="39.21875" style="2" customWidth="1"/>
    <col min="4870" max="4870" width="9.21875" style="2" customWidth="1"/>
    <col min="4871" max="5120" width="9.21875" style="2"/>
    <col min="5121" max="5121" width="8" style="2" customWidth="1"/>
    <col min="5122" max="5122" width="5.44140625" style="2" customWidth="1"/>
    <col min="5123" max="5124" width="10.21875" style="2" customWidth="1"/>
    <col min="5125" max="5125" width="39.21875" style="2" customWidth="1"/>
    <col min="5126" max="5126" width="9.21875" style="2" customWidth="1"/>
    <col min="5127" max="5376" width="9.21875" style="2"/>
    <col min="5377" max="5377" width="8" style="2" customWidth="1"/>
    <col min="5378" max="5378" width="5.44140625" style="2" customWidth="1"/>
    <col min="5379" max="5380" width="10.21875" style="2" customWidth="1"/>
    <col min="5381" max="5381" width="39.21875" style="2" customWidth="1"/>
    <col min="5382" max="5382" width="9.21875" style="2" customWidth="1"/>
    <col min="5383" max="5632" width="9.21875" style="2"/>
    <col min="5633" max="5633" width="8" style="2" customWidth="1"/>
    <col min="5634" max="5634" width="5.44140625" style="2" customWidth="1"/>
    <col min="5635" max="5636" width="10.21875" style="2" customWidth="1"/>
    <col min="5637" max="5637" width="39.21875" style="2" customWidth="1"/>
    <col min="5638" max="5638" width="9.21875" style="2" customWidth="1"/>
    <col min="5639" max="5888" width="9.21875" style="2"/>
    <col min="5889" max="5889" width="8" style="2" customWidth="1"/>
    <col min="5890" max="5890" width="5.44140625" style="2" customWidth="1"/>
    <col min="5891" max="5892" width="10.21875" style="2" customWidth="1"/>
    <col min="5893" max="5893" width="39.21875" style="2" customWidth="1"/>
    <col min="5894" max="5894" width="9.21875" style="2" customWidth="1"/>
    <col min="5895" max="6144" width="9.21875" style="2"/>
    <col min="6145" max="6145" width="8" style="2" customWidth="1"/>
    <col min="6146" max="6146" width="5.44140625" style="2" customWidth="1"/>
    <col min="6147" max="6148" width="10.21875" style="2" customWidth="1"/>
    <col min="6149" max="6149" width="39.21875" style="2" customWidth="1"/>
    <col min="6150" max="6150" width="9.21875" style="2" customWidth="1"/>
    <col min="6151" max="6400" width="9.21875" style="2"/>
    <col min="6401" max="6401" width="8" style="2" customWidth="1"/>
    <col min="6402" max="6402" width="5.44140625" style="2" customWidth="1"/>
    <col min="6403" max="6404" width="10.21875" style="2" customWidth="1"/>
    <col min="6405" max="6405" width="39.21875" style="2" customWidth="1"/>
    <col min="6406" max="6406" width="9.21875" style="2" customWidth="1"/>
    <col min="6407" max="6656" width="9.21875" style="2"/>
    <col min="6657" max="6657" width="8" style="2" customWidth="1"/>
    <col min="6658" max="6658" width="5.44140625" style="2" customWidth="1"/>
    <col min="6659" max="6660" width="10.21875" style="2" customWidth="1"/>
    <col min="6661" max="6661" width="39.21875" style="2" customWidth="1"/>
    <col min="6662" max="6662" width="9.21875" style="2" customWidth="1"/>
    <col min="6663" max="6912" width="9.21875" style="2"/>
    <col min="6913" max="6913" width="8" style="2" customWidth="1"/>
    <col min="6914" max="6914" width="5.44140625" style="2" customWidth="1"/>
    <col min="6915" max="6916" width="10.21875" style="2" customWidth="1"/>
    <col min="6917" max="6917" width="39.21875" style="2" customWidth="1"/>
    <col min="6918" max="6918" width="9.21875" style="2" customWidth="1"/>
    <col min="6919" max="7168" width="9.21875" style="2"/>
    <col min="7169" max="7169" width="8" style="2" customWidth="1"/>
    <col min="7170" max="7170" width="5.44140625" style="2" customWidth="1"/>
    <col min="7171" max="7172" width="10.21875" style="2" customWidth="1"/>
    <col min="7173" max="7173" width="39.21875" style="2" customWidth="1"/>
    <col min="7174" max="7174" width="9.21875" style="2" customWidth="1"/>
    <col min="7175" max="7424" width="9.21875" style="2"/>
    <col min="7425" max="7425" width="8" style="2" customWidth="1"/>
    <col min="7426" max="7426" width="5.44140625" style="2" customWidth="1"/>
    <col min="7427" max="7428" width="10.21875" style="2" customWidth="1"/>
    <col min="7429" max="7429" width="39.21875" style="2" customWidth="1"/>
    <col min="7430" max="7430" width="9.21875" style="2" customWidth="1"/>
    <col min="7431" max="7680" width="9.21875" style="2"/>
    <col min="7681" max="7681" width="8" style="2" customWidth="1"/>
    <col min="7682" max="7682" width="5.44140625" style="2" customWidth="1"/>
    <col min="7683" max="7684" width="10.21875" style="2" customWidth="1"/>
    <col min="7685" max="7685" width="39.21875" style="2" customWidth="1"/>
    <col min="7686" max="7686" width="9.21875" style="2" customWidth="1"/>
    <col min="7687" max="7936" width="9.21875" style="2"/>
    <col min="7937" max="7937" width="8" style="2" customWidth="1"/>
    <col min="7938" max="7938" width="5.44140625" style="2" customWidth="1"/>
    <col min="7939" max="7940" width="10.21875" style="2" customWidth="1"/>
    <col min="7941" max="7941" width="39.21875" style="2" customWidth="1"/>
    <col min="7942" max="7942" width="9.21875" style="2" customWidth="1"/>
    <col min="7943" max="8192" width="9.21875" style="2"/>
    <col min="8193" max="8193" width="8" style="2" customWidth="1"/>
    <col min="8194" max="8194" width="5.44140625" style="2" customWidth="1"/>
    <col min="8195" max="8196" width="10.21875" style="2" customWidth="1"/>
    <col min="8197" max="8197" width="39.21875" style="2" customWidth="1"/>
    <col min="8198" max="8198" width="9.21875" style="2" customWidth="1"/>
    <col min="8199" max="8448" width="9.21875" style="2"/>
    <col min="8449" max="8449" width="8" style="2" customWidth="1"/>
    <col min="8450" max="8450" width="5.44140625" style="2" customWidth="1"/>
    <col min="8451" max="8452" width="10.21875" style="2" customWidth="1"/>
    <col min="8453" max="8453" width="39.21875" style="2" customWidth="1"/>
    <col min="8454" max="8454" width="9.21875" style="2" customWidth="1"/>
    <col min="8455" max="8704" width="9.21875" style="2"/>
    <col min="8705" max="8705" width="8" style="2" customWidth="1"/>
    <col min="8706" max="8706" width="5.44140625" style="2" customWidth="1"/>
    <col min="8707" max="8708" width="10.21875" style="2" customWidth="1"/>
    <col min="8709" max="8709" width="39.21875" style="2" customWidth="1"/>
    <col min="8710" max="8710" width="9.21875" style="2" customWidth="1"/>
    <col min="8711" max="8960" width="9.21875" style="2"/>
    <col min="8961" max="8961" width="8" style="2" customWidth="1"/>
    <col min="8962" max="8962" width="5.44140625" style="2" customWidth="1"/>
    <col min="8963" max="8964" width="10.21875" style="2" customWidth="1"/>
    <col min="8965" max="8965" width="39.21875" style="2" customWidth="1"/>
    <col min="8966" max="8966" width="9.21875" style="2" customWidth="1"/>
    <col min="8967" max="9216" width="9.21875" style="2"/>
    <col min="9217" max="9217" width="8" style="2" customWidth="1"/>
    <col min="9218" max="9218" width="5.44140625" style="2" customWidth="1"/>
    <col min="9219" max="9220" width="10.21875" style="2" customWidth="1"/>
    <col min="9221" max="9221" width="39.21875" style="2" customWidth="1"/>
    <col min="9222" max="9222" width="9.21875" style="2" customWidth="1"/>
    <col min="9223" max="9472" width="9.21875" style="2"/>
    <col min="9473" max="9473" width="8" style="2" customWidth="1"/>
    <col min="9474" max="9474" width="5.44140625" style="2" customWidth="1"/>
    <col min="9475" max="9476" width="10.21875" style="2" customWidth="1"/>
    <col min="9477" max="9477" width="39.21875" style="2" customWidth="1"/>
    <col min="9478" max="9478" width="9.21875" style="2" customWidth="1"/>
    <col min="9479" max="9728" width="9.21875" style="2"/>
    <col min="9729" max="9729" width="8" style="2" customWidth="1"/>
    <col min="9730" max="9730" width="5.44140625" style="2" customWidth="1"/>
    <col min="9731" max="9732" width="10.21875" style="2" customWidth="1"/>
    <col min="9733" max="9733" width="39.21875" style="2" customWidth="1"/>
    <col min="9734" max="9734" width="9.21875" style="2" customWidth="1"/>
    <col min="9735" max="9984" width="9.21875" style="2"/>
    <col min="9985" max="9985" width="8" style="2" customWidth="1"/>
    <col min="9986" max="9986" width="5.44140625" style="2" customWidth="1"/>
    <col min="9987" max="9988" width="10.21875" style="2" customWidth="1"/>
    <col min="9989" max="9989" width="39.21875" style="2" customWidth="1"/>
    <col min="9990" max="9990" width="9.21875" style="2" customWidth="1"/>
    <col min="9991" max="10240" width="9.21875" style="2"/>
    <col min="10241" max="10241" width="8" style="2" customWidth="1"/>
    <col min="10242" max="10242" width="5.44140625" style="2" customWidth="1"/>
    <col min="10243" max="10244" width="10.21875" style="2" customWidth="1"/>
    <col min="10245" max="10245" width="39.21875" style="2" customWidth="1"/>
    <col min="10246" max="10246" width="9.21875" style="2" customWidth="1"/>
    <col min="10247" max="10496" width="9.21875" style="2"/>
    <col min="10497" max="10497" width="8" style="2" customWidth="1"/>
    <col min="10498" max="10498" width="5.44140625" style="2" customWidth="1"/>
    <col min="10499" max="10500" width="10.21875" style="2" customWidth="1"/>
    <col min="10501" max="10501" width="39.21875" style="2" customWidth="1"/>
    <col min="10502" max="10502" width="9.21875" style="2" customWidth="1"/>
    <col min="10503" max="10752" width="9.21875" style="2"/>
    <col min="10753" max="10753" width="8" style="2" customWidth="1"/>
    <col min="10754" max="10754" width="5.44140625" style="2" customWidth="1"/>
    <col min="10755" max="10756" width="10.21875" style="2" customWidth="1"/>
    <col min="10757" max="10757" width="39.21875" style="2" customWidth="1"/>
    <col min="10758" max="10758" width="9.21875" style="2" customWidth="1"/>
    <col min="10759" max="11008" width="9.21875" style="2"/>
    <col min="11009" max="11009" width="8" style="2" customWidth="1"/>
    <col min="11010" max="11010" width="5.44140625" style="2" customWidth="1"/>
    <col min="11011" max="11012" width="10.21875" style="2" customWidth="1"/>
    <col min="11013" max="11013" width="39.21875" style="2" customWidth="1"/>
    <col min="11014" max="11014" width="9.21875" style="2" customWidth="1"/>
    <col min="11015" max="11264" width="9.21875" style="2"/>
    <col min="11265" max="11265" width="8" style="2" customWidth="1"/>
    <col min="11266" max="11266" width="5.44140625" style="2" customWidth="1"/>
    <col min="11267" max="11268" width="10.21875" style="2" customWidth="1"/>
    <col min="11269" max="11269" width="39.21875" style="2" customWidth="1"/>
    <col min="11270" max="11270" width="9.21875" style="2" customWidth="1"/>
    <col min="11271" max="11520" width="9.21875" style="2"/>
    <col min="11521" max="11521" width="8" style="2" customWidth="1"/>
    <col min="11522" max="11522" width="5.44140625" style="2" customWidth="1"/>
    <col min="11523" max="11524" width="10.21875" style="2" customWidth="1"/>
    <col min="11525" max="11525" width="39.21875" style="2" customWidth="1"/>
    <col min="11526" max="11526" width="9.21875" style="2" customWidth="1"/>
    <col min="11527" max="11776" width="9.21875" style="2"/>
    <col min="11777" max="11777" width="8" style="2" customWidth="1"/>
    <col min="11778" max="11778" width="5.44140625" style="2" customWidth="1"/>
    <col min="11779" max="11780" width="10.21875" style="2" customWidth="1"/>
    <col min="11781" max="11781" width="39.21875" style="2" customWidth="1"/>
    <col min="11782" max="11782" width="9.21875" style="2" customWidth="1"/>
    <col min="11783" max="12032" width="9.21875" style="2"/>
    <col min="12033" max="12033" width="8" style="2" customWidth="1"/>
    <col min="12034" max="12034" width="5.44140625" style="2" customWidth="1"/>
    <col min="12035" max="12036" width="10.21875" style="2" customWidth="1"/>
    <col min="12037" max="12037" width="39.21875" style="2" customWidth="1"/>
    <col min="12038" max="12038" width="9.21875" style="2" customWidth="1"/>
    <col min="12039" max="12288" width="9.21875" style="2"/>
    <col min="12289" max="12289" width="8" style="2" customWidth="1"/>
    <col min="12290" max="12290" width="5.44140625" style="2" customWidth="1"/>
    <col min="12291" max="12292" width="10.21875" style="2" customWidth="1"/>
    <col min="12293" max="12293" width="39.21875" style="2" customWidth="1"/>
    <col min="12294" max="12294" width="9.21875" style="2" customWidth="1"/>
    <col min="12295" max="12544" width="9.21875" style="2"/>
    <col min="12545" max="12545" width="8" style="2" customWidth="1"/>
    <col min="12546" max="12546" width="5.44140625" style="2" customWidth="1"/>
    <col min="12547" max="12548" width="10.21875" style="2" customWidth="1"/>
    <col min="12549" max="12549" width="39.21875" style="2" customWidth="1"/>
    <col min="12550" max="12550" width="9.21875" style="2" customWidth="1"/>
    <col min="12551" max="12800" width="9.21875" style="2"/>
    <col min="12801" max="12801" width="8" style="2" customWidth="1"/>
    <col min="12802" max="12802" width="5.44140625" style="2" customWidth="1"/>
    <col min="12803" max="12804" width="10.21875" style="2" customWidth="1"/>
    <col min="12805" max="12805" width="39.21875" style="2" customWidth="1"/>
    <col min="12806" max="12806" width="9.21875" style="2" customWidth="1"/>
    <col min="12807" max="13056" width="9.21875" style="2"/>
    <col min="13057" max="13057" width="8" style="2" customWidth="1"/>
    <col min="13058" max="13058" width="5.44140625" style="2" customWidth="1"/>
    <col min="13059" max="13060" width="10.21875" style="2" customWidth="1"/>
    <col min="13061" max="13061" width="39.21875" style="2" customWidth="1"/>
    <col min="13062" max="13062" width="9.21875" style="2" customWidth="1"/>
    <col min="13063" max="13312" width="9.21875" style="2"/>
    <col min="13313" max="13313" width="8" style="2" customWidth="1"/>
    <col min="13314" max="13314" width="5.44140625" style="2" customWidth="1"/>
    <col min="13315" max="13316" width="10.21875" style="2" customWidth="1"/>
    <col min="13317" max="13317" width="39.21875" style="2" customWidth="1"/>
    <col min="13318" max="13318" width="9.21875" style="2" customWidth="1"/>
    <col min="13319" max="13568" width="9.21875" style="2"/>
    <col min="13569" max="13569" width="8" style="2" customWidth="1"/>
    <col min="13570" max="13570" width="5.44140625" style="2" customWidth="1"/>
    <col min="13571" max="13572" width="10.21875" style="2" customWidth="1"/>
    <col min="13573" max="13573" width="39.21875" style="2" customWidth="1"/>
    <col min="13574" max="13574" width="9.21875" style="2" customWidth="1"/>
    <col min="13575" max="13824" width="9.21875" style="2"/>
    <col min="13825" max="13825" width="8" style="2" customWidth="1"/>
    <col min="13826" max="13826" width="5.44140625" style="2" customWidth="1"/>
    <col min="13827" max="13828" width="10.21875" style="2" customWidth="1"/>
    <col min="13829" max="13829" width="39.21875" style="2" customWidth="1"/>
    <col min="13830" max="13830" width="9.21875" style="2" customWidth="1"/>
    <col min="13831" max="14080" width="9.21875" style="2"/>
    <col min="14081" max="14081" width="8" style="2" customWidth="1"/>
    <col min="14082" max="14082" width="5.44140625" style="2" customWidth="1"/>
    <col min="14083" max="14084" width="10.21875" style="2" customWidth="1"/>
    <col min="14085" max="14085" width="39.21875" style="2" customWidth="1"/>
    <col min="14086" max="14086" width="9.21875" style="2" customWidth="1"/>
    <col min="14087" max="14336" width="9.21875" style="2"/>
    <col min="14337" max="14337" width="8" style="2" customWidth="1"/>
    <col min="14338" max="14338" width="5.44140625" style="2" customWidth="1"/>
    <col min="14339" max="14340" width="10.21875" style="2" customWidth="1"/>
    <col min="14341" max="14341" width="39.21875" style="2" customWidth="1"/>
    <col min="14342" max="14342" width="9.21875" style="2" customWidth="1"/>
    <col min="14343" max="14592" width="9.21875" style="2"/>
    <col min="14593" max="14593" width="8" style="2" customWidth="1"/>
    <col min="14594" max="14594" width="5.44140625" style="2" customWidth="1"/>
    <col min="14595" max="14596" width="10.21875" style="2" customWidth="1"/>
    <col min="14597" max="14597" width="39.21875" style="2" customWidth="1"/>
    <col min="14598" max="14598" width="9.21875" style="2" customWidth="1"/>
    <col min="14599" max="14848" width="9.21875" style="2"/>
    <col min="14849" max="14849" width="8" style="2" customWidth="1"/>
    <col min="14850" max="14850" width="5.44140625" style="2" customWidth="1"/>
    <col min="14851" max="14852" width="10.21875" style="2" customWidth="1"/>
    <col min="14853" max="14853" width="39.21875" style="2" customWidth="1"/>
    <col min="14854" max="14854" width="9.21875" style="2" customWidth="1"/>
    <col min="14855" max="15104" width="9.21875" style="2"/>
    <col min="15105" max="15105" width="8" style="2" customWidth="1"/>
    <col min="15106" max="15106" width="5.44140625" style="2" customWidth="1"/>
    <col min="15107" max="15108" width="10.21875" style="2" customWidth="1"/>
    <col min="15109" max="15109" width="39.21875" style="2" customWidth="1"/>
    <col min="15110" max="15110" width="9.21875" style="2" customWidth="1"/>
    <col min="15111" max="15360" width="9.21875" style="2"/>
    <col min="15361" max="15361" width="8" style="2" customWidth="1"/>
    <col min="15362" max="15362" width="5.44140625" style="2" customWidth="1"/>
    <col min="15363" max="15364" width="10.21875" style="2" customWidth="1"/>
    <col min="15365" max="15365" width="39.21875" style="2" customWidth="1"/>
    <col min="15366" max="15366" width="9.21875" style="2" customWidth="1"/>
    <col min="15367" max="15616" width="9.21875" style="2"/>
    <col min="15617" max="15617" width="8" style="2" customWidth="1"/>
    <col min="15618" max="15618" width="5.44140625" style="2" customWidth="1"/>
    <col min="15619" max="15620" width="10.21875" style="2" customWidth="1"/>
    <col min="15621" max="15621" width="39.21875" style="2" customWidth="1"/>
    <col min="15622" max="15622" width="9.21875" style="2" customWidth="1"/>
    <col min="15623" max="15872" width="9.21875" style="2"/>
    <col min="15873" max="15873" width="8" style="2" customWidth="1"/>
    <col min="15874" max="15874" width="5.44140625" style="2" customWidth="1"/>
    <col min="15875" max="15876" width="10.21875" style="2" customWidth="1"/>
    <col min="15877" max="15877" width="39.21875" style="2" customWidth="1"/>
    <col min="15878" max="15878" width="9.21875" style="2" customWidth="1"/>
    <col min="15879" max="16128" width="9.21875" style="2"/>
    <col min="16129" max="16129" width="8" style="2" customWidth="1"/>
    <col min="16130" max="16130" width="5.44140625" style="2" customWidth="1"/>
    <col min="16131" max="16132" width="10.21875" style="2" customWidth="1"/>
    <col min="16133" max="16133" width="39.21875" style="2" customWidth="1"/>
    <col min="16134" max="16134" width="9.21875" style="2" customWidth="1"/>
    <col min="16135" max="16384" width="9.21875" style="2"/>
  </cols>
  <sheetData>
    <row r="1" spans="1:8">
      <c r="A1" s="1"/>
    </row>
    <row r="7" spans="1:8" ht="13.8">
      <c r="D7" s="10" t="s">
        <v>2023</v>
      </c>
    </row>
    <row r="10" spans="1:8" ht="14.4">
      <c r="D10" s="9"/>
      <c r="E10" s="9"/>
      <c r="F10" s="9"/>
    </row>
    <row r="11" spans="1:8" ht="14.4">
      <c r="D11" s="9"/>
      <c r="E11" s="9" t="s">
        <v>2024</v>
      </c>
      <c r="F11" s="9"/>
    </row>
    <row r="12" spans="1:8" ht="13.8">
      <c r="C12" s="7"/>
      <c r="E12" s="7" t="s">
        <v>2025</v>
      </c>
      <c r="F12" s="7"/>
      <c r="G12" s="7"/>
    </row>
    <row r="13" spans="1:8" ht="13.8">
      <c r="C13" s="7"/>
      <c r="E13" s="7" t="s">
        <v>2026</v>
      </c>
      <c r="F13" s="7"/>
      <c r="G13" s="7"/>
    </row>
    <row r="14" spans="1:8" ht="13.8">
      <c r="C14" s="7"/>
      <c r="E14" s="6" t="s">
        <v>2027</v>
      </c>
      <c r="F14" s="7"/>
      <c r="G14" s="7"/>
    </row>
    <row r="15" spans="1:8" ht="13.8">
      <c r="E15" s="7" t="s">
        <v>2028</v>
      </c>
      <c r="F15" s="7"/>
      <c r="G15" s="7"/>
    </row>
    <row r="16" spans="1:8" ht="13.8">
      <c r="E16" s="7"/>
      <c r="H16" s="7"/>
    </row>
    <row r="17" spans="5:8" ht="14.4">
      <c r="E17" s="8" t="s">
        <v>2029</v>
      </c>
      <c r="F17" s="7"/>
      <c r="G17" s="7"/>
      <c r="H17" s="7"/>
    </row>
    <row r="18" spans="5:8" ht="13.8">
      <c r="E18" s="7" t="s">
        <v>2030</v>
      </c>
    </row>
    <row r="19" spans="5:8" ht="15">
      <c r="E19" s="7" t="s">
        <v>2031</v>
      </c>
    </row>
    <row r="20" spans="5:8" ht="15">
      <c r="E20" s="6" t="s">
        <v>2032</v>
      </c>
    </row>
    <row r="21" spans="5:8" ht="15">
      <c r="E21" s="7" t="s">
        <v>2033</v>
      </c>
    </row>
    <row r="22" spans="5:8" ht="15">
      <c r="E22" s="6" t="s">
        <v>2034</v>
      </c>
    </row>
    <row r="23" spans="5:8" ht="15">
      <c r="E23" s="7" t="s">
        <v>2035</v>
      </c>
    </row>
    <row r="24" spans="5:8" ht="13.8">
      <c r="E24" s="6"/>
    </row>
    <row r="25" spans="5:8" ht="14.4">
      <c r="E25" s="8" t="s">
        <v>2036</v>
      </c>
    </row>
    <row r="26" spans="5:8" ht="13.8">
      <c r="E26" s="7" t="s">
        <v>2037</v>
      </c>
    </row>
    <row r="27" spans="5:8" ht="13.8">
      <c r="E27" s="7" t="s">
        <v>2038</v>
      </c>
    </row>
    <row r="28" spans="5:8" ht="13.8">
      <c r="E28" s="6"/>
    </row>
    <row r="29" spans="5:8" ht="14.4">
      <c r="E29" s="8" t="s">
        <v>2039</v>
      </c>
    </row>
    <row r="30" spans="5:8" ht="13.8">
      <c r="E30" s="7" t="s">
        <v>2039</v>
      </c>
    </row>
    <row r="31" spans="5:8" ht="13.8">
      <c r="E31" s="6" t="s">
        <v>2040</v>
      </c>
    </row>
    <row r="32" spans="5:8" ht="13.8">
      <c r="E32" s="7"/>
    </row>
    <row r="33" spans="5:5" ht="14.4">
      <c r="E33" s="8" t="s">
        <v>2041</v>
      </c>
    </row>
    <row r="34" spans="5:5" ht="13.8">
      <c r="E34" s="7"/>
    </row>
    <row r="35" spans="5:5" ht="14.4">
      <c r="E35" s="8" t="s">
        <v>2042</v>
      </c>
    </row>
    <row r="36" spans="5:5" ht="13.8">
      <c r="E36" s="7"/>
    </row>
    <row r="37" spans="5:5" ht="14.4">
      <c r="E37" s="8" t="s">
        <v>2043</v>
      </c>
    </row>
    <row r="38" spans="5:5" ht="13.8">
      <c r="E38" s="7" t="s">
        <v>166</v>
      </c>
    </row>
    <row r="39" spans="5:5" ht="13.8">
      <c r="E39" s="6" t="s">
        <v>2044</v>
      </c>
    </row>
    <row r="40" spans="5:5" ht="13.8">
      <c r="E40" s="6" t="s">
        <v>2045</v>
      </c>
    </row>
    <row r="41" spans="5:5" ht="13.8">
      <c r="E41" s="7" t="s">
        <v>193</v>
      </c>
    </row>
    <row r="42" spans="5:5" ht="13.8">
      <c r="E42" s="6" t="s">
        <v>2046</v>
      </c>
    </row>
    <row r="43" spans="5:5" ht="13.8">
      <c r="E43" s="7" t="s">
        <v>2047</v>
      </c>
    </row>
    <row r="44" spans="5:5" ht="13.8">
      <c r="E44" s="7"/>
    </row>
    <row r="45" spans="5:5" ht="14.4">
      <c r="E45" s="8" t="s">
        <v>2048</v>
      </c>
    </row>
    <row r="46" spans="5:5" ht="13.8">
      <c r="E46" s="7" t="s">
        <v>2049</v>
      </c>
    </row>
    <row r="47" spans="5:5" ht="13.8">
      <c r="E47" s="7"/>
    </row>
    <row r="48" spans="5:5" ht="14.4">
      <c r="E48" s="9" t="s">
        <v>2050</v>
      </c>
    </row>
    <row r="49" spans="5:5" ht="13.8">
      <c r="E49" s="7" t="s">
        <v>2051</v>
      </c>
    </row>
    <row r="50" spans="5:5" ht="13.8">
      <c r="E50" s="7" t="s">
        <v>2052</v>
      </c>
    </row>
    <row r="51" spans="5:5" ht="13.8">
      <c r="E51" s="7" t="s">
        <v>2053</v>
      </c>
    </row>
    <row r="52" spans="5:5" ht="13.8">
      <c r="E52" s="7" t="s">
        <v>2054</v>
      </c>
    </row>
    <row r="53" spans="5:5" ht="13.8">
      <c r="E53" s="7" t="s">
        <v>2055</v>
      </c>
    </row>
    <row r="54" spans="5:5" ht="13.8">
      <c r="E54" s="7" t="s">
        <v>2056</v>
      </c>
    </row>
    <row r="55" spans="5:5" ht="13.8">
      <c r="E55" s="6" t="s">
        <v>2057</v>
      </c>
    </row>
    <row r="56" spans="5:5" ht="13.8">
      <c r="E56" s="6" t="s">
        <v>2058</v>
      </c>
    </row>
    <row r="57" spans="5:5" ht="13.8">
      <c r="E57" s="7" t="s">
        <v>2059</v>
      </c>
    </row>
    <row r="58" spans="5:5" ht="13.8">
      <c r="E58" s="7" t="s">
        <v>2060</v>
      </c>
    </row>
    <row r="59" spans="5:5" ht="13.8">
      <c r="E59" s="7" t="s">
        <v>2061</v>
      </c>
    </row>
    <row r="60" spans="5:5" ht="13.8">
      <c r="E60" s="6" t="s">
        <v>2062</v>
      </c>
    </row>
    <row r="61" spans="5:5" ht="13.8">
      <c r="E61" s="7" t="s">
        <v>2063</v>
      </c>
    </row>
    <row r="62" spans="5:5" ht="13.8">
      <c r="E62" s="6" t="s">
        <v>2064</v>
      </c>
    </row>
    <row r="63" spans="5:5" ht="13.8">
      <c r="E63" s="7" t="s">
        <v>2065</v>
      </c>
    </row>
    <row r="64" spans="5:5" ht="13.8">
      <c r="E64" s="6" t="s">
        <v>2066</v>
      </c>
    </row>
    <row r="65" spans="5:5" ht="13.8">
      <c r="E65" s="7" t="s">
        <v>2067</v>
      </c>
    </row>
    <row r="66" spans="5:5" ht="13.8">
      <c r="E66" s="6" t="s">
        <v>2068</v>
      </c>
    </row>
    <row r="67" spans="5:5" ht="13.8">
      <c r="E67" s="7" t="s">
        <v>2069</v>
      </c>
    </row>
    <row r="68" spans="5:5" ht="13.8">
      <c r="E68" s="6" t="s">
        <v>2070</v>
      </c>
    </row>
    <row r="69" spans="5:5" ht="13.8">
      <c r="E69" s="7" t="s">
        <v>2071</v>
      </c>
    </row>
    <row r="70" spans="5:5" ht="13.8">
      <c r="E70" s="7" t="s">
        <v>2072</v>
      </c>
    </row>
    <row r="71" spans="5:5" ht="13.8">
      <c r="E71" s="7" t="s">
        <v>2073</v>
      </c>
    </row>
    <row r="72" spans="5:5" ht="13.8">
      <c r="E72" s="6" t="s">
        <v>2074</v>
      </c>
    </row>
    <row r="73" spans="5:5" ht="13.8">
      <c r="E73" s="6" t="s">
        <v>2075</v>
      </c>
    </row>
    <row r="74" spans="5:5" ht="13.8">
      <c r="E74" s="6" t="s">
        <v>2076</v>
      </c>
    </row>
    <row r="75" spans="5:5" ht="13.8">
      <c r="E75" s="7" t="s">
        <v>2077</v>
      </c>
    </row>
    <row r="76" spans="5:5" ht="13.8">
      <c r="E76" s="7" t="s">
        <v>2078</v>
      </c>
    </row>
    <row r="77" spans="5:5" ht="13.8">
      <c r="E77" s="6" t="s">
        <v>2079</v>
      </c>
    </row>
    <row r="78" spans="5:5" ht="13.8">
      <c r="E78" s="7" t="s">
        <v>2080</v>
      </c>
    </row>
    <row r="79" spans="5:5" ht="13.8">
      <c r="E79" s="7" t="s">
        <v>2081</v>
      </c>
    </row>
    <row r="80" spans="5:5" ht="13.8">
      <c r="E80" s="7" t="s">
        <v>2082</v>
      </c>
    </row>
    <row r="81" spans="5:5" ht="13.8">
      <c r="E81" s="7" t="s">
        <v>2083</v>
      </c>
    </row>
    <row r="82" spans="5:5" ht="13.8">
      <c r="E82" s="7"/>
    </row>
    <row r="83" spans="5:5" ht="14.4">
      <c r="E83" s="8" t="s">
        <v>2084</v>
      </c>
    </row>
    <row r="84" spans="5:5" ht="13.8">
      <c r="E84" s="7" t="s">
        <v>2085</v>
      </c>
    </row>
    <row r="85" spans="5:5" ht="13.8">
      <c r="E85" s="7" t="s">
        <v>2086</v>
      </c>
    </row>
    <row r="86" spans="5:5" ht="13.8">
      <c r="E86" s="7" t="s">
        <v>2087</v>
      </c>
    </row>
    <row r="87" spans="5:5" ht="13.8">
      <c r="E87" s="6" t="s">
        <v>2088</v>
      </c>
    </row>
    <row r="88" spans="5:5" ht="13.8">
      <c r="E88" s="7" t="s">
        <v>2089</v>
      </c>
    </row>
    <row r="89" spans="5:5" ht="13.8">
      <c r="E89" s="6" t="s">
        <v>2090</v>
      </c>
    </row>
    <row r="90" spans="5:5" ht="13.8">
      <c r="E90" s="7" t="s">
        <v>2091</v>
      </c>
    </row>
    <row r="91" spans="5:5" ht="13.8">
      <c r="E91" s="6" t="s">
        <v>2092</v>
      </c>
    </row>
    <row r="93" spans="5:5" ht="14.4">
      <c r="E93" s="8" t="s">
        <v>2093</v>
      </c>
    </row>
    <row r="94" spans="5:5" ht="13.8">
      <c r="E94" s="7" t="s">
        <v>2094</v>
      </c>
    </row>
    <row r="95" spans="5:5" ht="13.8">
      <c r="E95" s="7" t="s">
        <v>1430</v>
      </c>
    </row>
    <row r="96" spans="5:5" ht="13.8">
      <c r="E96" s="6" t="s">
        <v>2095</v>
      </c>
    </row>
    <row r="101" spans="3:3">
      <c r="C101" s="5" t="s">
        <v>2096</v>
      </c>
    </row>
    <row r="102" spans="3:3">
      <c r="C102" s="4" t="s">
        <v>2097</v>
      </c>
    </row>
  </sheetData>
  <hyperlinks>
    <hyperlink ref="E15" location="'Subordinated Debt 1 and 2'!A1" display="Subordinated Debt and Referential Equity Tier II" xr:uid="{843AD763-7E19-4AC2-9681-FD92550F20B6}"/>
    <hyperlink ref="E30" location="'Capital Adequacy '!A1" display="Capital Adequacy" xr:uid="{7E20676D-B6BD-4196-BCE7-A9FA3B2C7936}"/>
    <hyperlink ref="E31" location="'Basel Fixed Asset_previous vers'!A1" display="Basel and Fixed Asset Ratios*" xr:uid="{284AEF9B-2AE3-466D-88C7-3DD05063E8DE}"/>
    <hyperlink ref="E55" location="'FPR,Country, Region'!A1" display="Credit Granting - FPR, Country, and Geographic Region*" xr:uid="{CC561409-F0D3-48DE-A2A6-3D363276A26E}"/>
    <hyperlink ref="E51" location="'Cred. concentration Countries'!A1" display="Credit Granting Characteristics - Countries" xr:uid="{7D6C55A3-842A-4660-80F8-61D0459F1D9C}"/>
    <hyperlink ref="E58" location="'Largest Debtors'!A1" display="Major Debtors" xr:uid="{CDF2C8F4-18A5-49AF-8C4F-48971057247A}"/>
    <hyperlink ref="E59" location="'Overdue Amounts'!A1" display="Overdue Amounts" xr:uid="{CE2CFDBE-514B-42D7-9A2C-455C8A642B04}"/>
    <hyperlink ref="E61" location="'Allowance for Loan Losses'!A1" display="Allowance for Loan Losses" xr:uid="{08A80A2D-1799-4BFC-9A39-E0587561660C}"/>
    <hyperlink ref="E79" location="Securization!A1" display="Securitization Activities" xr:uid="{1F46EEFD-3B4D-4620-870E-921CDA434F33}"/>
    <hyperlink ref="E85" location="'Trading Position'!A1" display="Evolution of the Trading Portfolio" xr:uid="{BC9434D5-9A7E-4250-BF4D-2B1560915E73}"/>
    <hyperlink ref="E81" location="'Credit Deriv'!A1" display="Credit Derivatives" xr:uid="{8D0A0676-5955-41C9-9F57-C75F7221BE29}"/>
    <hyperlink ref="E96" location="Funding!A1" display="Primary sources of funding*" xr:uid="{917F1998-E8EE-48B8-BE57-D7B7292E5A5A}"/>
    <hyperlink ref="E19" location="RWACPAD!A1" display="Risk-Weighted Assets for Credit Risk (RWACPAD) " xr:uid="{1EC0879E-9F22-43D6-979E-CD61DD0967DB}"/>
    <hyperlink ref="E21" location="RWAMPAD!A1" display="Risk-Weighted Assets for Market Risk (RWAMINT)" xr:uid="{12A74963-E46B-45A4-AACA-6E8E768A62D6}"/>
    <hyperlink ref="E23" location="RWAOPAD!A1" display="Risk-Weighted Assets for Operational Risk (RWAOPAD) " xr:uid="{3ABD9F1A-6CF9-4E7F-AFC0-5295C03B21E3}"/>
    <hyperlink ref="E18" location="RWA!A1" display="Risk-Weighted Asset  (RWA)" xr:uid="{FC806206-9249-4226-B4F0-2EA83BC77B8B}"/>
    <hyperlink ref="E12" location="'Tier I and Tier II'!A1" display="Composition of Referential Equity" xr:uid="{E1066BDA-6C4D-4556-B68C-A4F65B5AB09D}"/>
    <hyperlink ref="E80" location="'Securization (2)'!A1" display="Securitization Activities in the period" xr:uid="{DF7F0635-0ABB-4395-A1FA-DDC1D3506D0F}"/>
    <hyperlink ref="E52" location="'Cred. Conc. Average Countries'!A1" display="Credit Granting Characteristics - Contries (average)" xr:uid="{55484134-0CC5-43AC-B485-2A76E1767048}"/>
    <hyperlink ref="E49" location="'Credit Concentration Brazil'!A1" display="Credit Granting Characteristics - Brazil " xr:uid="{E7C43877-92A2-4086-9107-DA94C3EB946A}"/>
    <hyperlink ref="E50" location="'Cred. Conc. Average Brazil'!A1" display="Credit Granting Characteristics - Brazil (average)" xr:uid="{2113E748-BA3C-4C30-B03C-DE473EC5675B}"/>
    <hyperlink ref="E53" location="Individuals!A1" display="Credit Granting Characteristics - Individuals" xr:uid="{A170CDB6-1F22-4026-9269-4A90A21EB7E3}"/>
    <hyperlink ref="E54" location="Companies!A1" display="Credit Granting Characteristics - Companies" xr:uid="{16C8CA57-A259-441E-A2C1-2CEF2CA47496}"/>
    <hyperlink ref="E57" location="'Remaining maturities'!A1" display="Remaining maturities" xr:uid="{63F1A6BD-5451-4987-8033-B0020A6ACED2}"/>
    <hyperlink ref="E62" location="'Allowance for Loan Losses_Previ'!A1" display="Changes in Allowance for Loan Losses*" xr:uid="{850D6746-F6BC-4336-9EFE-C7E142CAED03}"/>
    <hyperlink ref="E63" location="Mitigation!A1" display="Mitigation" xr:uid="{B4F05E63-C431-49D0-AAF8-1F9ECE7319CE}"/>
    <hyperlink ref="E72" location="Counterparty_Nocional!A1" display="Notional - Counterparty Credit Risk*" xr:uid="{64925679-F9DD-49BE-9146-EC389AD93830}"/>
    <hyperlink ref="E75" location="'Sale or Transfer '!A1" display="Sale or Transfer of Financial Assets" xr:uid="{66F75FDD-3283-4FA3-B30E-FC6579461E14}"/>
    <hyperlink ref="E76" location="'Sale or Transfer - flow'!A1" display="Sale or Transfer of Financial Assets (flow)" xr:uid="{98C7B68C-549C-4DB5-8C80-82A260383A3B}"/>
    <hyperlink ref="E86" location="'Trading+Banking Position'!A1" display="Evolution of the Derivatives Portfolio" xr:uid="{6D47213D-AA5B-4D00-832F-28AB29ECD85B}"/>
    <hyperlink ref="E88" location="Var!A1" display="Var - Itaú Unibanco Holding" xr:uid="{0302FD4D-4A5A-44EB-8B3F-9CA0864E1EF0}"/>
    <hyperlink ref="E56" location="'Cred bus sect'!A1" display="Credit Granting - Economic Sector*" xr:uid="{312D6A4D-7181-4C2D-85B7-0A91080A3A66}"/>
    <hyperlink ref="E84" location="Sensitivity!A1" display="Sensibility of Banking Position" xr:uid="{3F3A9FA9-7315-4813-A1B3-60E0BDC5E178}"/>
    <hyperlink ref="E78" location="Acquisitions!A1" display="Acquisitions or Transfer of Financial Assets" xr:uid="{ABEA5182-A4C2-40BC-A94E-CFE555C862A7}"/>
    <hyperlink ref="E77" location="SaleTransfer_Previous!A1" display="Sale or Transfer of Financial Assets (historical)*" xr:uid="{61CC711B-44BE-4FC8-8541-FC13F1FB05BC}"/>
    <hyperlink ref="E60" location="'Overdue amounts (historical)'!A1" display="Overdue Amounts (historical)*" xr:uid="{2CC9A744-A21B-4879-9A03-D86F05B48083}"/>
    <hyperlink ref="E38" location="Assets!A1" display="Assets" xr:uid="{899FA76D-F8BA-4F16-9644-AF2B6B9B712B}"/>
    <hyperlink ref="E41" location="Liabilities!A1" display="Liabilities" xr:uid="{1C8FFDEF-07C9-478C-A065-369E307A4ED8}"/>
    <hyperlink ref="E46" location="'Invest. other entities'!A1" display="Investments not classified in the trading book" xr:uid="{6B64ECDE-094A-4F04-B052-90792A743034}"/>
    <hyperlink ref="E26" location="ACPTotal!A1" display="Additional Common Equity Tier I (ACP)" xr:uid="{32820368-0CA4-4DB6-89C2-B3334AE5AF89}"/>
    <hyperlink ref="E27" location="'Countercyclical ACP'!A1" display="Additional Common Equity Tier I countercyclical (ACPcountercyclical)" xr:uid="{1DC326F4-F0EA-46C9-A4F1-B2E8B837ADA8}"/>
    <hyperlink ref="E35" location="'RA - Appendix I and II'!A1" display="Leverage Ratio" xr:uid="{90C02C35-E587-41D5-BC70-EED5F4DC0C55}"/>
    <hyperlink ref="E90" location="VaR_Stress!A1" display="VaR_Stress" xr:uid="{02765407-5C71-42F8-BC27-0CB14A9A4DFE}"/>
    <hyperlink ref="E94" location="LCR!A1" display="LCR" xr:uid="{B71A21F5-84BB-44C1-B8C4-2208B8003A8A}"/>
    <hyperlink ref="E13" location="'Prud adjust'!A1" display="Prudential Adjustments" xr:uid="{63AE92AA-8D29-4CC8-AF2C-C6EC3A6E8C94}"/>
    <hyperlink ref="E67" location="'Counterparty Customers'!A1" display="Counterparty Customers" xr:uid="{79DAAD56-F5D9-4FEC-A001-7BE99D13410E}"/>
    <hyperlink ref="E69" location="'Counterparty Repurchase'!A1" display="Counterparty Repurchase" xr:uid="{2C757606-C9E2-406C-B0FD-76371A26134C}"/>
    <hyperlink ref="E70" location="'Counterparty Other'!A1" display="Counterparty Other" xr:uid="{EE885A70-AABE-4D52-90BB-500FC341F980}"/>
    <hyperlink ref="E71" location="'Counterparty_Total Exposure'!A1" display="Counterparty_Total Exposure" xr:uid="{1E221F0F-BD6C-44BC-BA57-F96FF768F559}"/>
    <hyperlink ref="E73" location="CounterParty_ExposurePrevious!A1" display="Exposure - Counterparty Credit Risk*" xr:uid="{E41245B0-FCB1-4D0D-9162-F9BE975551D1}"/>
    <hyperlink ref="E89" location="'Var_previous version'!A1" display="Var (histórical)*" xr:uid="{4DCE2A6B-4AAA-4D66-A2D0-9E41E5B477CC}"/>
    <hyperlink ref="E43" location="'Major Institutions'!A1" display="Major Institutions" xr:uid="{DB4F0E8E-A936-4882-B98B-E5C9EA361F77}"/>
    <hyperlink ref="E91" location="'VaR_Trading_previous version'!A1" display="VaR - Itaú Unibanco - Trading activities*" xr:uid="{CA9EAAFA-6821-4BBE-9ACC-99E25EB42952}"/>
    <hyperlink ref="E14" location="'Prud adjust_previous version'!A1" display="Prudential Adjustments" xr:uid="{EBD4E8C1-14CA-4806-8939-A35AA59B8C4F}"/>
    <hyperlink ref="E20" location="'RWACPAD_previous version'!A1" display="Risk-Weighted Assets for Credit Risk (RWACPAD) " xr:uid="{6EA97542-8AAB-4315-B209-77ABEA040677}"/>
    <hyperlink ref="E22" location="'RWAMPAD_previous version'!A1" display="Risk-Weighted Assets for Credit Risk (RWAMPAD) (Previous Version)*" xr:uid="{DD03F098-3345-462B-9A76-F287BA2DC05C}"/>
    <hyperlink ref="E74" location="'Counterparty_previous version'!A1" display="Counterparty Credit Risk (historical)*" xr:uid="{A649FADB-35FB-48DD-96EE-72B5B7CBDAF6}"/>
    <hyperlink ref="E87" location="'Trading_Bankingprevious version'!A1" display="Evolution of the Derivatives Portfolio (historical)*" xr:uid="{DDB8F9C3-CB86-4AF0-AFD5-3837DE75BD84}"/>
    <hyperlink ref="E95" location="NSFR!A1" display="NSFR" xr:uid="{743B4BA8-8B85-4B91-ABB5-4711B4988669}"/>
    <hyperlink ref="E40" location="'Assets (until dec18)'!A1" display="Assets (until dec18)" xr:uid="{FD6356DC-5C4A-4C65-BB2D-7852572FADC3}"/>
    <hyperlink ref="E64" location="'Mitigation (until dec18)'!A1" display="Mitigation (until dec18)" xr:uid="{AC239A00-295D-45FF-A2DC-C4682BA38379}"/>
    <hyperlink ref="E33" location="IRRBB!A1" display="IRRBB" xr:uid="{C85D5E36-7A84-496E-AB4C-5BD8C547F12A}"/>
    <hyperlink ref="E65" location="'Counterparty Derivative'!A1" display="Counterparty Derivative" xr:uid="{F90550D9-F90B-47D2-AFAF-B85B418A91FE}"/>
    <hyperlink ref="E66" location="'Counterparty Deriv_PreviousVers'!A1" display="Counterparty Derivative (until mar19)" xr:uid="{0B22C339-614C-4E6A-A420-FCDFC5110951}"/>
    <hyperlink ref="E68" location="'Counterparty Customers_Previous'!A1" display="Counterparty Customers (until mar19)" xr:uid="{6A6FE50F-FFFE-4F21-AC7E-83661A592D67}"/>
    <hyperlink ref="E39" location="'Assets (until dec19)'!A1" display="Assets (until dec19)" xr:uid="{A247FA76-2483-46B0-B84D-59BB35877D40}"/>
    <hyperlink ref="E42" location="'Liabilities (until dec19)'!A1" display="Liabilities (until dec19)" xr:uid="{4671BB73-1979-45FD-BEBF-122B6B320BC9}"/>
  </hyperlinks>
  <pageMargins left="0.51181102362204722" right="0.51181102362204722" top="0.78740157480314965" bottom="0.78740157480314965" header="0.31496062992125984" footer="0.31496062992125984"/>
  <pageSetup paperSize="9" orientation="landscape" r:id="rId1"/>
  <headerFooter>
    <oddFooter>&amp;L&amp;1#&amp;"Calibri"&amp;9&amp;K000000Corporativo | Interno</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B662-67B1-468E-B445-2D291F2E41BC}">
  <sheetPr codeName="Plan1">
    <tabColor rgb="FF5F6062"/>
  </sheetPr>
  <dimension ref="A1:CH398"/>
  <sheetViews>
    <sheetView showGridLines="0" zoomScale="85" zoomScaleNormal="85" workbookViewId="0">
      <selection activeCell="B3" sqref="B3"/>
    </sheetView>
  </sheetViews>
  <sheetFormatPr defaultColWidth="9.21875" defaultRowHeight="10.199999999999999"/>
  <cols>
    <col min="1" max="1" width="71.21875" style="12" customWidth="1"/>
    <col min="2" max="2" width="10.77734375" style="12" bestFit="1" customWidth="1"/>
    <col min="3" max="3" width="10.77734375" style="12" customWidth="1"/>
    <col min="4" max="6" width="10.77734375" style="12" bestFit="1" customWidth="1"/>
    <col min="7" max="7" width="10.77734375" style="12" customWidth="1"/>
    <col min="8" max="26" width="10.77734375" style="12" bestFit="1" customWidth="1"/>
    <col min="27" max="27" width="13.77734375" style="12" customWidth="1"/>
    <col min="28" max="86" width="9.21875" style="12"/>
    <col min="87" max="16384" width="9.21875" style="11"/>
  </cols>
  <sheetData>
    <row r="1" spans="1:28" s="39" customFormat="1" ht="15" customHeight="1">
      <c r="A1" s="44" t="s">
        <v>2025</v>
      </c>
      <c r="B1" s="43"/>
      <c r="C1" s="43"/>
      <c r="D1" s="43"/>
      <c r="E1" s="43"/>
      <c r="F1" s="43"/>
      <c r="G1" s="43"/>
      <c r="H1" s="43"/>
      <c r="I1" s="43"/>
      <c r="J1" s="43"/>
      <c r="K1" s="43"/>
      <c r="L1" s="43"/>
      <c r="M1" s="43"/>
      <c r="N1" s="43"/>
      <c r="O1" s="42"/>
      <c r="P1" s="42"/>
      <c r="Q1" s="42"/>
      <c r="R1" s="42"/>
      <c r="S1" s="42"/>
      <c r="T1" s="42"/>
      <c r="U1" s="42"/>
      <c r="V1" s="42"/>
      <c r="W1" s="42"/>
      <c r="X1" s="42"/>
      <c r="Y1" s="42"/>
      <c r="Z1" s="41" t="s">
        <v>65</v>
      </c>
      <c r="AA1" s="40"/>
    </row>
    <row r="2" spans="1:28" s="34" customFormat="1" ht="15" hidden="1" customHeight="1">
      <c r="A2" s="38"/>
      <c r="B2" s="37"/>
      <c r="C2" s="37"/>
      <c r="D2" s="37"/>
      <c r="E2" s="37"/>
      <c r="F2" s="37"/>
      <c r="G2" s="37"/>
      <c r="H2" s="37"/>
      <c r="I2" s="37"/>
      <c r="J2" s="37"/>
      <c r="K2" s="37"/>
      <c r="L2" s="37"/>
      <c r="M2" s="37"/>
      <c r="N2" s="37"/>
      <c r="O2" s="36"/>
      <c r="P2" s="36"/>
      <c r="Q2" s="36"/>
      <c r="R2" s="36"/>
      <c r="S2" s="36"/>
      <c r="T2" s="36"/>
      <c r="U2" s="36"/>
      <c r="V2" s="36"/>
      <c r="W2" s="36"/>
      <c r="X2" s="36"/>
      <c r="Y2" s="36"/>
      <c r="Z2" s="36"/>
      <c r="AA2" s="35"/>
    </row>
    <row r="3" spans="1:28" s="29" customFormat="1" ht="28.8">
      <c r="A3" s="33"/>
      <c r="B3" s="32" t="s">
        <v>85</v>
      </c>
      <c r="C3" s="32" t="s">
        <v>86</v>
      </c>
      <c r="D3" s="32" t="s">
        <v>87</v>
      </c>
      <c r="E3" s="32" t="s">
        <v>88</v>
      </c>
      <c r="F3" s="31" t="s">
        <v>89</v>
      </c>
      <c r="G3" s="31" t="s">
        <v>2098</v>
      </c>
      <c r="H3" s="31" t="s">
        <v>2099</v>
      </c>
      <c r="I3" s="31" t="s">
        <v>2100</v>
      </c>
      <c r="J3" s="31" t="s">
        <v>2101</v>
      </c>
      <c r="K3" s="31" t="s">
        <v>2102</v>
      </c>
      <c r="L3" s="31" t="s">
        <v>2103</v>
      </c>
      <c r="M3" s="31" t="s">
        <v>2104</v>
      </c>
      <c r="N3" s="31" t="s">
        <v>2105</v>
      </c>
      <c r="O3" s="31" t="s">
        <v>2106</v>
      </c>
      <c r="P3" s="31" t="s">
        <v>2107</v>
      </c>
      <c r="Q3" s="31" t="s">
        <v>2108</v>
      </c>
      <c r="R3" s="31" t="s">
        <v>2109</v>
      </c>
      <c r="S3" s="31" t="s">
        <v>2110</v>
      </c>
      <c r="T3" s="31" t="s">
        <v>2111</v>
      </c>
      <c r="U3" s="31" t="s">
        <v>2112</v>
      </c>
      <c r="V3" s="31" t="s">
        <v>2113</v>
      </c>
      <c r="W3" s="31" t="s">
        <v>2114</v>
      </c>
      <c r="X3" s="31" t="s">
        <v>2115</v>
      </c>
      <c r="Y3" s="31" t="s">
        <v>2116</v>
      </c>
      <c r="Z3" s="31" t="s">
        <v>2117</v>
      </c>
      <c r="AA3" s="30"/>
    </row>
    <row r="4" spans="1:28" s="16" customFormat="1" ht="15" customHeight="1">
      <c r="A4" s="21" t="s">
        <v>2118</v>
      </c>
      <c r="B4" s="22">
        <v>123624</v>
      </c>
      <c r="C4" s="22">
        <v>131987</v>
      </c>
      <c r="D4" s="22">
        <v>125719</v>
      </c>
      <c r="E4" s="22">
        <v>125737</v>
      </c>
      <c r="F4" s="22">
        <v>119824</v>
      </c>
      <c r="G4" s="22">
        <v>131757</v>
      </c>
      <c r="H4" s="22">
        <v>125035</v>
      </c>
      <c r="I4" s="22">
        <v>121758</v>
      </c>
      <c r="J4" s="22">
        <v>118511</v>
      </c>
      <c r="K4" s="22">
        <v>126924</v>
      </c>
      <c r="L4" s="22">
        <v>123631</v>
      </c>
      <c r="M4" s="20">
        <v>118379</v>
      </c>
      <c r="N4" s="20">
        <v>114897</v>
      </c>
      <c r="O4" s="20">
        <v>115590</v>
      </c>
      <c r="P4" s="20">
        <v>114714.948</v>
      </c>
      <c r="Q4" s="20">
        <v>110587</v>
      </c>
      <c r="R4" s="20">
        <v>106646.614</v>
      </c>
      <c r="S4" s="17">
        <v>106462.44</v>
      </c>
      <c r="T4" s="17">
        <v>103352.88499999999</v>
      </c>
      <c r="U4" s="17">
        <v>100710.58199999999</v>
      </c>
      <c r="V4" s="17">
        <v>96953.501000000004</v>
      </c>
      <c r="W4" s="17">
        <v>95847.713000000003</v>
      </c>
      <c r="X4" s="17">
        <v>90776.021999999997</v>
      </c>
      <c r="Y4" s="17">
        <v>85986.77</v>
      </c>
      <c r="Z4" s="17">
        <v>82173.205000000002</v>
      </c>
      <c r="AA4" s="25"/>
    </row>
    <row r="5" spans="1:28" s="23" customFormat="1" ht="15" customHeight="1">
      <c r="A5" s="28" t="s">
        <v>1217</v>
      </c>
      <c r="B5" s="22">
        <v>11934</v>
      </c>
      <c r="C5" s="22">
        <v>11110</v>
      </c>
      <c r="D5" s="22">
        <v>12712</v>
      </c>
      <c r="E5" s="22">
        <v>12428</v>
      </c>
      <c r="F5" s="22">
        <v>12427</v>
      </c>
      <c r="G5" s="22">
        <v>12276</v>
      </c>
      <c r="H5" s="22">
        <v>13580</v>
      </c>
      <c r="I5" s="22">
        <v>13166</v>
      </c>
      <c r="J5" s="22">
        <v>12155</v>
      </c>
      <c r="K5" s="22">
        <v>11942</v>
      </c>
      <c r="L5" s="22">
        <v>11445</v>
      </c>
      <c r="M5" s="20">
        <v>11746</v>
      </c>
      <c r="N5" s="20">
        <v>11391</v>
      </c>
      <c r="O5" s="20">
        <v>11568</v>
      </c>
      <c r="P5" s="20">
        <v>13218.948</v>
      </c>
      <c r="Q5" s="20">
        <v>13241</v>
      </c>
      <c r="R5" s="20">
        <v>937.024</v>
      </c>
      <c r="S5" s="20">
        <v>915.98599999999999</v>
      </c>
      <c r="T5" s="20">
        <v>910.59900000000005</v>
      </c>
      <c r="U5" s="20">
        <v>885.12400000000002</v>
      </c>
      <c r="V5" s="20">
        <v>860.25599999999997</v>
      </c>
      <c r="W5" s="20">
        <v>2332.8470000000002</v>
      </c>
      <c r="X5" s="20">
        <v>2240.1080000000002</v>
      </c>
      <c r="Y5" s="20">
        <v>1907.5830000000001</v>
      </c>
      <c r="Z5" s="20">
        <v>1844.3610000000001</v>
      </c>
      <c r="AA5" s="26"/>
    </row>
    <row r="6" spans="1:28" s="23" customFormat="1" ht="15" customHeight="1">
      <c r="A6" s="21" t="s">
        <v>2119</v>
      </c>
      <c r="B6" s="22">
        <v>270</v>
      </c>
      <c r="C6" s="22">
        <v>259</v>
      </c>
      <c r="D6" s="22">
        <v>50</v>
      </c>
      <c r="E6" s="22">
        <v>50</v>
      </c>
      <c r="F6" s="22">
        <v>71</v>
      </c>
      <c r="G6" s="22">
        <v>98</v>
      </c>
      <c r="H6" s="22">
        <v>467</v>
      </c>
      <c r="I6" s="22">
        <v>810</v>
      </c>
      <c r="J6" s="22">
        <v>1146</v>
      </c>
      <c r="K6" s="22">
        <v>1482</v>
      </c>
      <c r="L6" s="22">
        <v>1818</v>
      </c>
      <c r="M6" s="20">
        <v>2150</v>
      </c>
      <c r="N6" s="20">
        <v>2486</v>
      </c>
      <c r="O6" s="20">
        <v>2777</v>
      </c>
      <c r="P6" s="20">
        <v>2825.0590000000002</v>
      </c>
      <c r="Q6" s="20">
        <v>3046</v>
      </c>
      <c r="R6" s="20">
        <v>3378.3029999999999</v>
      </c>
      <c r="S6" s="20">
        <v>3682.9929999999999</v>
      </c>
      <c r="T6" s="20">
        <v>3987.6840000000002</v>
      </c>
      <c r="U6" s="20">
        <v>4292.375</v>
      </c>
      <c r="V6" s="20">
        <v>4579.2780000000002</v>
      </c>
      <c r="W6" s="20">
        <v>4898.5029999999997</v>
      </c>
      <c r="X6" s="20">
        <v>5201.1670000000004</v>
      </c>
      <c r="Y6" s="20">
        <v>5510.5969999999998</v>
      </c>
      <c r="Z6" s="20">
        <v>5818.7240000000002</v>
      </c>
      <c r="AA6" s="26"/>
    </row>
    <row r="7" spans="1:28" s="23" customFormat="1" ht="15" hidden="1" customHeight="1">
      <c r="A7" s="27" t="s">
        <v>2120</v>
      </c>
      <c r="B7" s="20"/>
      <c r="C7" s="20"/>
      <c r="D7" s="20"/>
      <c r="E7" s="20"/>
      <c r="F7" s="20"/>
      <c r="G7" s="20"/>
      <c r="H7" s="20">
        <v>0</v>
      </c>
      <c r="I7" s="20">
        <v>0</v>
      </c>
      <c r="J7" s="20">
        <v>0</v>
      </c>
      <c r="K7" s="20">
        <v>0</v>
      </c>
      <c r="L7" s="20">
        <v>0</v>
      </c>
      <c r="M7" s="20">
        <v>0</v>
      </c>
      <c r="N7" s="20">
        <v>0</v>
      </c>
      <c r="O7" s="20">
        <v>0</v>
      </c>
      <c r="P7" s="20">
        <v>0</v>
      </c>
      <c r="Q7" s="20">
        <v>0</v>
      </c>
      <c r="R7" s="20">
        <v>0</v>
      </c>
      <c r="S7" s="20">
        <v>0</v>
      </c>
      <c r="T7" s="20">
        <v>0</v>
      </c>
      <c r="U7" s="20">
        <v>0</v>
      </c>
      <c r="V7" s="20">
        <v>0</v>
      </c>
      <c r="W7" s="20">
        <v>0</v>
      </c>
      <c r="X7" s="20">
        <v>0</v>
      </c>
      <c r="Y7" s="20">
        <v>0</v>
      </c>
      <c r="Z7" s="20">
        <v>0</v>
      </c>
      <c r="AA7" s="26"/>
    </row>
    <row r="8" spans="1:28" s="16" customFormat="1" ht="15" customHeight="1">
      <c r="A8" s="19" t="s">
        <v>2121</v>
      </c>
      <c r="B8" s="18">
        <v>135828</v>
      </c>
      <c r="C8" s="18">
        <v>143356</v>
      </c>
      <c r="D8" s="18">
        <v>138481</v>
      </c>
      <c r="E8" s="18">
        <v>138215</v>
      </c>
      <c r="F8" s="18">
        <v>132322</v>
      </c>
      <c r="G8" s="18">
        <v>144131</v>
      </c>
      <c r="H8" s="18">
        <v>139082</v>
      </c>
      <c r="I8" s="18">
        <v>135734</v>
      </c>
      <c r="J8" s="18">
        <v>131812</v>
      </c>
      <c r="K8" s="18">
        <v>140348</v>
      </c>
      <c r="L8" s="18">
        <v>136894</v>
      </c>
      <c r="M8" s="17">
        <v>132275</v>
      </c>
      <c r="N8" s="17">
        <v>128774</v>
      </c>
      <c r="O8" s="17">
        <v>129935</v>
      </c>
      <c r="P8" s="17">
        <v>130758.955</v>
      </c>
      <c r="Q8" s="17">
        <v>126874</v>
      </c>
      <c r="R8" s="17">
        <v>110961.94100000001</v>
      </c>
      <c r="S8" s="17">
        <v>111061.41900000001</v>
      </c>
      <c r="T8" s="17">
        <v>108251.16799999999</v>
      </c>
      <c r="U8" s="17">
        <v>105888.08099999999</v>
      </c>
      <c r="V8" s="17">
        <v>102393.035</v>
      </c>
      <c r="W8" s="17">
        <v>103079.06299999999</v>
      </c>
      <c r="X8" s="17">
        <v>98217.297000000006</v>
      </c>
      <c r="Y8" s="17">
        <v>93404.95</v>
      </c>
      <c r="Z8" s="17">
        <v>89836.290000000008</v>
      </c>
      <c r="AA8" s="25"/>
    </row>
    <row r="9" spans="1:28" s="23" customFormat="1" ht="15" customHeight="1">
      <c r="A9" s="21" t="s">
        <v>2122</v>
      </c>
      <c r="B9" s="20"/>
      <c r="C9" s="20"/>
      <c r="D9" s="20">
        <v>0</v>
      </c>
      <c r="E9" s="20">
        <v>0</v>
      </c>
      <c r="F9" s="20">
        <v>0</v>
      </c>
      <c r="G9" s="20">
        <v>0</v>
      </c>
      <c r="H9" s="20">
        <v>0</v>
      </c>
      <c r="I9" s="20">
        <v>0</v>
      </c>
      <c r="J9" s="20">
        <v>0</v>
      </c>
      <c r="K9" s="20">
        <v>0</v>
      </c>
      <c r="L9" s="20">
        <v>0</v>
      </c>
      <c r="M9" s="20">
        <v>0</v>
      </c>
      <c r="N9" s="20">
        <v>0</v>
      </c>
      <c r="O9" s="20">
        <v>0</v>
      </c>
      <c r="P9" s="20">
        <v>0</v>
      </c>
      <c r="Q9" s="20">
        <v>0</v>
      </c>
      <c r="R9" s="20">
        <v>0</v>
      </c>
      <c r="S9" s="20">
        <v>0</v>
      </c>
      <c r="T9" s="20">
        <v>0</v>
      </c>
      <c r="U9" s="20">
        <v>0</v>
      </c>
      <c r="V9" s="20">
        <v>0</v>
      </c>
      <c r="W9" s="20">
        <v>-1048.4549999999999</v>
      </c>
      <c r="X9" s="20">
        <v>-963.46199999999999</v>
      </c>
      <c r="Y9" s="20">
        <v>-869.23500000000001</v>
      </c>
      <c r="Z9" s="20">
        <v>-889.56100000000004</v>
      </c>
    </row>
    <row r="10" spans="1:28" s="23" customFormat="1" ht="15" customHeight="1">
      <c r="A10" s="21" t="s">
        <v>2123</v>
      </c>
      <c r="B10" s="22">
        <v>-28160</v>
      </c>
      <c r="C10" s="22">
        <v>-26028</v>
      </c>
      <c r="D10" s="22">
        <v>-25246</v>
      </c>
      <c r="E10" s="22">
        <v>-22717</v>
      </c>
      <c r="F10" s="22">
        <v>-23166</v>
      </c>
      <c r="G10" s="22">
        <v>-20773</v>
      </c>
      <c r="H10" s="22">
        <v>-25769</v>
      </c>
      <c r="I10" s="22">
        <v>-25277</v>
      </c>
      <c r="J10" s="22">
        <v>-21477</v>
      </c>
      <c r="K10" s="22">
        <v>-17952</v>
      </c>
      <c r="L10" s="22">
        <v>-16634</v>
      </c>
      <c r="M10" s="20">
        <v>-18459</v>
      </c>
      <c r="N10" s="20">
        <v>-18320</v>
      </c>
      <c r="O10" s="20">
        <v>-14527</v>
      </c>
      <c r="P10" s="20">
        <v>-15394.811</v>
      </c>
      <c r="Q10" s="20">
        <v>-15410</v>
      </c>
      <c r="R10" s="20">
        <v>-11741.737999999999</v>
      </c>
      <c r="S10" s="20">
        <v>-10106.722</v>
      </c>
      <c r="T10" s="20">
        <v>-12933.605</v>
      </c>
      <c r="U10" s="20">
        <v>-8929.0339999999997</v>
      </c>
      <c r="V10" s="20">
        <v>-10942.142</v>
      </c>
      <c r="W10" s="20">
        <v>-5818.8419999999996</v>
      </c>
      <c r="X10" s="20">
        <v>-6114.0240000000003</v>
      </c>
      <c r="Y10" s="20">
        <v>-6070.26</v>
      </c>
      <c r="Z10" s="20">
        <v>-5933.93</v>
      </c>
    </row>
    <row r="11" spans="1:28" s="23" customFormat="1" ht="15" customHeight="1">
      <c r="A11" s="19" t="s">
        <v>1155</v>
      </c>
      <c r="B11" s="18">
        <v>107668</v>
      </c>
      <c r="C11" s="18">
        <v>117328</v>
      </c>
      <c r="D11" s="18">
        <v>113235</v>
      </c>
      <c r="E11" s="18">
        <v>115498</v>
      </c>
      <c r="F11" s="18">
        <v>109156</v>
      </c>
      <c r="G11" s="18">
        <v>123358</v>
      </c>
      <c r="H11" s="18">
        <v>113313</v>
      </c>
      <c r="I11" s="18">
        <v>110457</v>
      </c>
      <c r="J11" s="18">
        <v>110335</v>
      </c>
      <c r="K11" s="18">
        <v>122396</v>
      </c>
      <c r="L11" s="18">
        <v>120260</v>
      </c>
      <c r="M11" s="17">
        <v>113816</v>
      </c>
      <c r="N11" s="17">
        <v>110454</v>
      </c>
      <c r="O11" s="17">
        <v>115408</v>
      </c>
      <c r="P11" s="17">
        <v>115364.144</v>
      </c>
      <c r="Q11" s="17">
        <v>111464</v>
      </c>
      <c r="R11" s="17">
        <v>99220.203000000009</v>
      </c>
      <c r="S11" s="17">
        <v>100954.69700000001</v>
      </c>
      <c r="T11" s="17">
        <v>95317.562999999995</v>
      </c>
      <c r="U11" s="17">
        <v>96959.046999999991</v>
      </c>
      <c r="V11" s="17">
        <v>91450.893000000011</v>
      </c>
      <c r="W11" s="17">
        <v>96211.765999999989</v>
      </c>
      <c r="X11" s="17">
        <v>91139.811000000002</v>
      </c>
      <c r="Y11" s="17">
        <v>86465.455000000002</v>
      </c>
      <c r="Z11" s="17">
        <v>83012.798999999999</v>
      </c>
      <c r="AA11" s="24"/>
      <c r="AB11" s="24"/>
    </row>
    <row r="12" spans="1:28" s="23" customFormat="1" ht="15" customHeight="1">
      <c r="A12" s="21" t="s">
        <v>2124</v>
      </c>
      <c r="B12" s="20">
        <v>17201</v>
      </c>
      <c r="C12" s="20">
        <v>11266</v>
      </c>
      <c r="D12" s="20">
        <v>11513</v>
      </c>
      <c r="E12" s="20">
        <v>10769</v>
      </c>
      <c r="F12" s="20">
        <v>10868</v>
      </c>
      <c r="G12" s="20">
        <v>7701</v>
      </c>
      <c r="H12" s="20">
        <v>7985</v>
      </c>
      <c r="I12" s="20">
        <v>7664</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row>
    <row r="13" spans="1:28" s="23" customFormat="1" ht="15" customHeight="1">
      <c r="A13" s="21" t="s">
        <v>2125</v>
      </c>
      <c r="B13" s="22">
        <v>111</v>
      </c>
      <c r="C13" s="22">
        <v>102</v>
      </c>
      <c r="D13" s="22">
        <v>108</v>
      </c>
      <c r="E13" s="22">
        <v>106</v>
      </c>
      <c r="F13" s="22">
        <v>100</v>
      </c>
      <c r="G13" s="22">
        <v>95</v>
      </c>
      <c r="H13" s="22">
        <v>88</v>
      </c>
      <c r="I13" s="22">
        <v>82</v>
      </c>
      <c r="J13" s="22">
        <v>75</v>
      </c>
      <c r="K13" s="22">
        <v>57</v>
      </c>
      <c r="L13" s="22">
        <v>51</v>
      </c>
      <c r="M13" s="20">
        <v>49</v>
      </c>
      <c r="N13" s="20">
        <v>154</v>
      </c>
      <c r="O13" s="20">
        <v>532</v>
      </c>
      <c r="P13" s="20">
        <v>571.50300000000004</v>
      </c>
      <c r="Q13" s="20">
        <v>685</v>
      </c>
      <c r="R13" s="20">
        <v>69.850999999999999</v>
      </c>
      <c r="S13" s="20">
        <v>45.987000000000002</v>
      </c>
      <c r="T13" s="20">
        <v>46.298000000000002</v>
      </c>
      <c r="U13" s="20">
        <v>49.372999999999998</v>
      </c>
      <c r="V13" s="20">
        <v>50.268999999999998</v>
      </c>
      <c r="W13" s="20">
        <v>20</v>
      </c>
      <c r="X13" s="20">
        <v>29.556000000000001</v>
      </c>
      <c r="Y13" s="20">
        <v>12.554</v>
      </c>
      <c r="Z13" s="20">
        <v>21.256</v>
      </c>
    </row>
    <row r="14" spans="1:28" s="23" customFormat="1" ht="15" customHeight="1">
      <c r="A14" s="19" t="s">
        <v>2126</v>
      </c>
      <c r="B14" s="18">
        <v>17312</v>
      </c>
      <c r="C14" s="18">
        <v>11368</v>
      </c>
      <c r="D14" s="18">
        <v>11621</v>
      </c>
      <c r="E14" s="18">
        <v>10875</v>
      </c>
      <c r="F14" s="18">
        <v>10968</v>
      </c>
      <c r="G14" s="18">
        <v>7796</v>
      </c>
      <c r="H14" s="18">
        <v>8073</v>
      </c>
      <c r="I14" s="18">
        <v>7746</v>
      </c>
      <c r="J14" s="18">
        <v>75</v>
      </c>
      <c r="K14" s="18">
        <v>57</v>
      </c>
      <c r="L14" s="18">
        <v>51</v>
      </c>
      <c r="M14" s="17">
        <v>49</v>
      </c>
      <c r="N14" s="17">
        <v>154</v>
      </c>
      <c r="O14" s="17">
        <v>532</v>
      </c>
      <c r="P14" s="17">
        <v>571.50300000000004</v>
      </c>
      <c r="Q14" s="17">
        <v>685</v>
      </c>
      <c r="R14" s="17">
        <v>69.850999999999999</v>
      </c>
      <c r="S14" s="17">
        <v>45.987000000000002</v>
      </c>
      <c r="T14" s="17">
        <v>46.298000000000002</v>
      </c>
      <c r="U14" s="17">
        <v>49.372999999999998</v>
      </c>
      <c r="V14" s="17">
        <v>50.268999999999998</v>
      </c>
      <c r="W14" s="17">
        <v>20</v>
      </c>
      <c r="X14" s="17">
        <v>29.556000000000001</v>
      </c>
      <c r="Y14" s="17">
        <v>12.554</v>
      </c>
      <c r="Z14" s="17">
        <v>21.256</v>
      </c>
    </row>
    <row r="15" spans="1:28" s="23" customFormat="1" ht="15" customHeight="1">
      <c r="A15" s="21" t="s">
        <v>2127</v>
      </c>
      <c r="B15" s="20"/>
      <c r="C15" s="20">
        <v>0</v>
      </c>
      <c r="D15" s="20">
        <v>0</v>
      </c>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row>
    <row r="16" spans="1:28" s="16" customFormat="1" ht="15" customHeight="1">
      <c r="A16" s="19" t="s">
        <v>2128</v>
      </c>
      <c r="B16" s="18">
        <v>124980</v>
      </c>
      <c r="C16" s="18">
        <v>128696</v>
      </c>
      <c r="D16" s="18">
        <v>124856</v>
      </c>
      <c r="E16" s="18">
        <v>126373</v>
      </c>
      <c r="F16" s="18">
        <v>120124</v>
      </c>
      <c r="G16" s="18">
        <v>131154</v>
      </c>
      <c r="H16" s="18">
        <v>121386</v>
      </c>
      <c r="I16" s="18">
        <v>118203</v>
      </c>
      <c r="J16" s="18">
        <v>110410</v>
      </c>
      <c r="K16" s="18">
        <v>122453</v>
      </c>
      <c r="L16" s="18">
        <v>120311</v>
      </c>
      <c r="M16" s="17">
        <v>113865</v>
      </c>
      <c r="N16" s="17">
        <v>110608</v>
      </c>
      <c r="O16" s="17">
        <v>115940</v>
      </c>
      <c r="P16" s="17">
        <v>115935.647</v>
      </c>
      <c r="Q16" s="17">
        <v>112149</v>
      </c>
      <c r="R16" s="17">
        <v>99290.054000000004</v>
      </c>
      <c r="S16" s="17">
        <v>101000.68400000001</v>
      </c>
      <c r="T16" s="17">
        <v>95363.86099999999</v>
      </c>
      <c r="U16" s="17">
        <v>97008.42</v>
      </c>
      <c r="V16" s="17">
        <v>91501.162000000011</v>
      </c>
      <c r="W16" s="17">
        <v>96231.765999999989</v>
      </c>
      <c r="X16" s="17">
        <v>91169.366999999998</v>
      </c>
      <c r="Y16" s="17">
        <v>86478.009000000005</v>
      </c>
      <c r="Z16" s="17">
        <v>83034.054999999993</v>
      </c>
    </row>
    <row r="17" spans="1:26" s="16" customFormat="1" ht="15" customHeight="1">
      <c r="A17" s="21" t="s">
        <v>2129</v>
      </c>
      <c r="B17" s="22">
        <v>14175</v>
      </c>
      <c r="C17" s="22">
        <v>11833</v>
      </c>
      <c r="D17" s="22">
        <v>11833</v>
      </c>
      <c r="E17" s="22">
        <v>11833</v>
      </c>
      <c r="F17" s="22">
        <v>11833</v>
      </c>
      <c r="G17" s="22">
        <v>15778</v>
      </c>
      <c r="H17" s="22">
        <v>15778</v>
      </c>
      <c r="I17" s="22">
        <v>15778</v>
      </c>
      <c r="J17" s="22">
        <v>15778</v>
      </c>
      <c r="K17" s="22">
        <v>19723</v>
      </c>
      <c r="L17" s="22">
        <v>19723</v>
      </c>
      <c r="M17" s="20">
        <v>19723</v>
      </c>
      <c r="N17" s="20">
        <v>19723</v>
      </c>
      <c r="O17" s="20">
        <v>23488</v>
      </c>
      <c r="P17" s="20">
        <v>23488.431</v>
      </c>
      <c r="Q17" s="20">
        <v>23488</v>
      </c>
      <c r="R17" s="20">
        <v>23488.431</v>
      </c>
      <c r="S17" s="20">
        <v>27403.170999999998</v>
      </c>
      <c r="T17" s="20">
        <v>29353.580999999998</v>
      </c>
      <c r="U17" s="20">
        <v>29353.580999999998</v>
      </c>
      <c r="V17" s="20">
        <v>29353.580999999998</v>
      </c>
      <c r="W17" s="20">
        <v>33546.949000000001</v>
      </c>
      <c r="X17" s="20">
        <v>33546.949000000001</v>
      </c>
      <c r="Y17" s="20">
        <v>33546.949000000001</v>
      </c>
      <c r="Z17" s="20">
        <v>33546.949000000001</v>
      </c>
    </row>
    <row r="18" spans="1:26" s="16" customFormat="1" ht="15" customHeight="1">
      <c r="A18" s="21" t="s">
        <v>2130</v>
      </c>
      <c r="B18" s="22">
        <v>63</v>
      </c>
      <c r="C18" s="22">
        <v>67</v>
      </c>
      <c r="D18" s="22">
        <v>66</v>
      </c>
      <c r="E18" s="22">
        <v>61</v>
      </c>
      <c r="F18" s="22">
        <v>99</v>
      </c>
      <c r="G18" s="22">
        <v>96</v>
      </c>
      <c r="H18" s="22">
        <v>88</v>
      </c>
      <c r="I18" s="22">
        <v>91</v>
      </c>
      <c r="J18" s="22">
        <v>90</v>
      </c>
      <c r="K18" s="22">
        <v>76</v>
      </c>
      <c r="L18" s="22">
        <v>68</v>
      </c>
      <c r="M18" s="20">
        <v>66</v>
      </c>
      <c r="N18" s="20">
        <v>63</v>
      </c>
      <c r="O18" s="20">
        <v>49</v>
      </c>
      <c r="P18" s="20">
        <v>133.15799999999999</v>
      </c>
      <c r="Q18" s="20">
        <v>198</v>
      </c>
      <c r="R18" s="20">
        <v>93.135000000000005</v>
      </c>
      <c r="S18" s="20">
        <v>61.296999999999997</v>
      </c>
      <c r="T18" s="20">
        <v>45.448</v>
      </c>
      <c r="U18" s="20">
        <v>62.279000000000003</v>
      </c>
      <c r="V18" s="20">
        <v>48.103999999999999</v>
      </c>
      <c r="W18" s="20">
        <v>11.741</v>
      </c>
      <c r="X18" s="20">
        <v>8.0210000000000008</v>
      </c>
      <c r="Y18" s="20">
        <v>8.9629999999999992</v>
      </c>
      <c r="Z18" s="20">
        <v>12.206</v>
      </c>
    </row>
    <row r="19" spans="1:26" s="16" customFormat="1" ht="15" customHeight="1">
      <c r="A19" s="21" t="s">
        <v>2131</v>
      </c>
      <c r="B19" s="20"/>
      <c r="C19" s="20">
        <v>0</v>
      </c>
      <c r="D19" s="20">
        <v>0</v>
      </c>
      <c r="E19" s="20">
        <v>0</v>
      </c>
      <c r="F19" s="20">
        <v>0</v>
      </c>
      <c r="G19" s="20">
        <v>0</v>
      </c>
      <c r="H19" s="20">
        <v>0</v>
      </c>
      <c r="I19" s="20">
        <v>0</v>
      </c>
      <c r="J19" s="20">
        <v>0</v>
      </c>
      <c r="K19" s="20">
        <v>0</v>
      </c>
      <c r="L19" s="20">
        <v>0</v>
      </c>
      <c r="M19" s="20">
        <v>0</v>
      </c>
      <c r="N19" s="20">
        <v>0</v>
      </c>
      <c r="O19" s="20">
        <v>0</v>
      </c>
      <c r="P19" s="20">
        <v>0</v>
      </c>
      <c r="Q19" s="20">
        <v>0</v>
      </c>
      <c r="R19" s="20">
        <v>0</v>
      </c>
      <c r="S19" s="20">
        <v>0</v>
      </c>
      <c r="T19" s="20">
        <v>0</v>
      </c>
      <c r="U19" s="20">
        <v>0</v>
      </c>
      <c r="V19" s="20">
        <v>0</v>
      </c>
      <c r="W19" s="20">
        <v>0</v>
      </c>
      <c r="X19" s="20">
        <v>0</v>
      </c>
      <c r="Y19" s="20">
        <v>0</v>
      </c>
      <c r="Z19" s="20">
        <v>0</v>
      </c>
    </row>
    <row r="20" spans="1:26" s="16" customFormat="1" ht="15" customHeight="1">
      <c r="A20" s="19" t="s">
        <v>484</v>
      </c>
      <c r="B20" s="18">
        <v>14238</v>
      </c>
      <c r="C20" s="18">
        <v>11900</v>
      </c>
      <c r="D20" s="18">
        <v>11899</v>
      </c>
      <c r="E20" s="18">
        <v>11894</v>
      </c>
      <c r="F20" s="18">
        <v>11932</v>
      </c>
      <c r="G20" s="18">
        <v>15874</v>
      </c>
      <c r="H20" s="18">
        <v>15866</v>
      </c>
      <c r="I20" s="18">
        <v>15869</v>
      </c>
      <c r="J20" s="18">
        <v>15868</v>
      </c>
      <c r="K20" s="18">
        <v>19799</v>
      </c>
      <c r="L20" s="18">
        <v>19791</v>
      </c>
      <c r="M20" s="17">
        <v>19789</v>
      </c>
      <c r="N20" s="17">
        <v>19786</v>
      </c>
      <c r="O20" s="17">
        <v>23537</v>
      </c>
      <c r="P20" s="17">
        <v>23621.589</v>
      </c>
      <c r="Q20" s="17">
        <v>23686</v>
      </c>
      <c r="R20" s="17">
        <v>23581.565999999999</v>
      </c>
      <c r="S20" s="17">
        <v>27464.467999999997</v>
      </c>
      <c r="T20" s="17">
        <v>29399.028999999999</v>
      </c>
      <c r="U20" s="17">
        <v>29415.859999999997</v>
      </c>
      <c r="V20" s="17">
        <v>29401.684999999998</v>
      </c>
      <c r="W20" s="17">
        <v>33558.69</v>
      </c>
      <c r="X20" s="17">
        <v>33554.97</v>
      </c>
      <c r="Y20" s="17">
        <v>33555.912000000004</v>
      </c>
      <c r="Z20" s="17">
        <v>33559.154999999999</v>
      </c>
    </row>
    <row r="21" spans="1:26" s="16" customFormat="1" ht="15" customHeight="1">
      <c r="A21" s="21" t="s">
        <v>2132</v>
      </c>
      <c r="B21" s="20"/>
      <c r="C21" s="20">
        <v>0</v>
      </c>
      <c r="D21" s="20">
        <v>0</v>
      </c>
      <c r="E21" s="20">
        <v>0</v>
      </c>
      <c r="F21" s="20">
        <v>0</v>
      </c>
      <c r="G21" s="20">
        <v>0</v>
      </c>
      <c r="H21" s="20">
        <v>0</v>
      </c>
      <c r="I21" s="20">
        <v>0</v>
      </c>
      <c r="J21" s="20">
        <v>0</v>
      </c>
      <c r="K21" s="20">
        <v>0</v>
      </c>
      <c r="L21" s="20">
        <v>0</v>
      </c>
      <c r="M21" s="20">
        <v>0</v>
      </c>
      <c r="N21" s="20">
        <v>0</v>
      </c>
      <c r="O21" s="20">
        <v>0</v>
      </c>
      <c r="P21" s="20">
        <v>0</v>
      </c>
      <c r="Q21" s="20">
        <v>0</v>
      </c>
      <c r="R21" s="20">
        <v>0</v>
      </c>
      <c r="S21" s="20"/>
      <c r="T21" s="20">
        <v>0</v>
      </c>
      <c r="U21" s="20">
        <v>0</v>
      </c>
      <c r="V21" s="20">
        <v>0</v>
      </c>
      <c r="W21" s="20">
        <v>0</v>
      </c>
      <c r="X21" s="20">
        <v>0</v>
      </c>
      <c r="Y21" s="20">
        <v>0</v>
      </c>
      <c r="Z21" s="20">
        <v>0</v>
      </c>
    </row>
    <row r="22" spans="1:26" s="16" customFormat="1" ht="15" customHeight="1">
      <c r="A22" s="19" t="s">
        <v>1191</v>
      </c>
      <c r="B22" s="18">
        <v>139218</v>
      </c>
      <c r="C22" s="18">
        <v>140596</v>
      </c>
      <c r="D22" s="18">
        <v>136755</v>
      </c>
      <c r="E22" s="18">
        <v>138267</v>
      </c>
      <c r="F22" s="18">
        <v>132056</v>
      </c>
      <c r="G22" s="18">
        <v>147028</v>
      </c>
      <c r="H22" s="18">
        <v>137252</v>
      </c>
      <c r="I22" s="18">
        <v>134072</v>
      </c>
      <c r="J22" s="18">
        <v>126278</v>
      </c>
      <c r="K22" s="18">
        <v>142252</v>
      </c>
      <c r="L22" s="18">
        <v>140102</v>
      </c>
      <c r="M22" s="17">
        <v>133654</v>
      </c>
      <c r="N22" s="17">
        <v>130394</v>
      </c>
      <c r="O22" s="17">
        <v>139477</v>
      </c>
      <c r="P22" s="17">
        <v>139557.236</v>
      </c>
      <c r="Q22" s="17">
        <v>135835</v>
      </c>
      <c r="R22" s="17">
        <v>122871.62</v>
      </c>
      <c r="S22" s="17">
        <v>128465.152</v>
      </c>
      <c r="T22" s="17">
        <v>124762.88999999998</v>
      </c>
      <c r="U22" s="17">
        <v>126424.28</v>
      </c>
      <c r="V22" s="17">
        <v>120902.84700000001</v>
      </c>
      <c r="W22" s="17">
        <v>129790.45599999999</v>
      </c>
      <c r="X22" s="17">
        <v>124724.337</v>
      </c>
      <c r="Y22" s="17">
        <v>120033.921</v>
      </c>
      <c r="Z22" s="17">
        <v>116593.20999999999</v>
      </c>
    </row>
    <row r="23" spans="1:26" s="12" customFormat="1" ht="13.8">
      <c r="A23" s="15"/>
      <c r="B23" s="14"/>
      <c r="C23" s="14"/>
      <c r="D23" s="14"/>
      <c r="E23" s="14"/>
      <c r="F23" s="14"/>
      <c r="G23" s="14"/>
      <c r="H23" s="14"/>
      <c r="I23" s="14"/>
      <c r="J23" s="14"/>
      <c r="K23" s="14"/>
      <c r="L23" s="14"/>
      <c r="M23" s="14"/>
      <c r="N23" s="14"/>
      <c r="O23" s="13"/>
    </row>
    <row r="24" spans="1:26" s="12" customFormat="1" ht="15" customHeight="1"/>
    <row r="25" spans="1:26" s="12" customFormat="1" ht="15" customHeight="1"/>
    <row r="26" spans="1:26" s="12" customFormat="1" ht="15" customHeight="1"/>
    <row r="27" spans="1:26" s="12" customFormat="1" ht="15" customHeight="1"/>
    <row r="28" spans="1:26" s="12" customFormat="1" ht="15" customHeight="1"/>
    <row r="29" spans="1:26" s="12" customFormat="1" ht="15" customHeight="1"/>
    <row r="30" spans="1:26" s="12" customFormat="1" ht="15" customHeight="1"/>
    <row r="349" s="12" customFormat="1" ht="15" customHeight="1"/>
    <row r="398" s="12" customFormat="1" ht="1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EDF1-91AD-4FDD-80E6-C3315C60522C}">
  <sheetPr codeName="Plan4">
    <tabColor rgb="FF5F6062"/>
  </sheetPr>
  <dimension ref="A1:AC386"/>
  <sheetViews>
    <sheetView showGridLines="0" workbookViewId="0"/>
  </sheetViews>
  <sheetFormatPr defaultColWidth="9.21875" defaultRowHeight="10.199999999999999"/>
  <cols>
    <col min="1" max="1" width="79.44140625" style="12" customWidth="1"/>
    <col min="2" max="2" width="10.77734375" style="45" bestFit="1" customWidth="1"/>
    <col min="3" max="3" width="10.77734375" style="45" customWidth="1"/>
    <col min="4" max="6" width="10.77734375" style="45" bestFit="1" customWidth="1"/>
    <col min="7" max="7" width="10.77734375" style="45" customWidth="1"/>
    <col min="8" max="14" width="10.77734375" style="45" bestFit="1" customWidth="1"/>
    <col min="15" max="29" width="9.21875" style="12"/>
    <col min="30" max="16384" width="9.21875" style="11"/>
  </cols>
  <sheetData>
    <row r="1" spans="1:14" s="39" customFormat="1" ht="15.6">
      <c r="A1" s="65" t="s">
        <v>2026</v>
      </c>
      <c r="B1" s="64"/>
      <c r="C1" s="64"/>
      <c r="D1" s="64"/>
      <c r="E1" s="64"/>
      <c r="F1" s="64"/>
      <c r="G1" s="64"/>
      <c r="H1" s="64"/>
      <c r="I1" s="64"/>
      <c r="J1" s="64"/>
      <c r="K1" s="64"/>
      <c r="L1" s="64"/>
      <c r="M1" s="64"/>
      <c r="N1" s="41" t="s">
        <v>65</v>
      </c>
    </row>
    <row r="2" spans="1:14" s="62" customFormat="1" ht="28.8">
      <c r="A2" s="63"/>
      <c r="B2" s="31" t="s">
        <v>85</v>
      </c>
      <c r="C2" s="31" t="s">
        <v>86</v>
      </c>
      <c r="D2" s="31" t="s">
        <v>87</v>
      </c>
      <c r="E2" s="31" t="s">
        <v>88</v>
      </c>
      <c r="F2" s="31" t="s">
        <v>89</v>
      </c>
      <c r="G2" s="31" t="s">
        <v>2098</v>
      </c>
      <c r="H2" s="31" t="s">
        <v>2099</v>
      </c>
      <c r="I2" s="31" t="s">
        <v>2100</v>
      </c>
      <c r="J2" s="31" t="s">
        <v>2101</v>
      </c>
      <c r="K2" s="31" t="s">
        <v>2102</v>
      </c>
      <c r="L2" s="31" t="s">
        <v>2103</v>
      </c>
      <c r="M2" s="31" t="s">
        <v>2104</v>
      </c>
      <c r="N2" s="31" t="s">
        <v>2105</v>
      </c>
    </row>
    <row r="3" spans="1:14" s="23" customFormat="1" ht="14.4">
      <c r="A3" s="61" t="s">
        <v>2133</v>
      </c>
      <c r="B3" s="59">
        <v>6951</v>
      </c>
      <c r="C3" s="59">
        <v>6397</v>
      </c>
      <c r="D3" s="59">
        <v>6143</v>
      </c>
      <c r="E3" s="59">
        <v>6400</v>
      </c>
      <c r="F3" s="59">
        <v>6819</v>
      </c>
      <c r="G3" s="59">
        <v>7061</v>
      </c>
      <c r="H3" s="59">
        <v>8354</v>
      </c>
      <c r="I3" s="59">
        <v>9059</v>
      </c>
      <c r="J3" s="59">
        <v>9473</v>
      </c>
      <c r="K3" s="59">
        <v>8123</v>
      </c>
      <c r="L3" s="59">
        <v>8094</v>
      </c>
      <c r="M3" s="59">
        <v>8744</v>
      </c>
      <c r="N3" s="58">
        <v>9185</v>
      </c>
    </row>
    <row r="4" spans="1:14" s="23" customFormat="1" ht="14.4">
      <c r="A4" s="61" t="s">
        <v>2134</v>
      </c>
      <c r="B4" s="60">
        <v>8731</v>
      </c>
      <c r="C4" s="60">
        <v>8341</v>
      </c>
      <c r="D4" s="60">
        <v>8001</v>
      </c>
      <c r="E4" s="60">
        <v>7921</v>
      </c>
      <c r="F4" s="60">
        <v>7810</v>
      </c>
      <c r="G4" s="60">
        <v>7573</v>
      </c>
      <c r="H4" s="60">
        <v>7895</v>
      </c>
      <c r="I4" s="60">
        <v>7937</v>
      </c>
      <c r="J4" s="60">
        <v>7775</v>
      </c>
      <c r="K4" s="60">
        <v>5456</v>
      </c>
      <c r="L4" s="60">
        <v>4899</v>
      </c>
      <c r="M4" s="59">
        <v>4458</v>
      </c>
      <c r="N4" s="58">
        <v>4322</v>
      </c>
    </row>
    <row r="5" spans="1:14" s="23" customFormat="1" ht="14.4">
      <c r="A5" s="61" t="s">
        <v>2135</v>
      </c>
      <c r="B5" s="60">
        <v>2381</v>
      </c>
      <c r="C5" s="60">
        <v>1480</v>
      </c>
      <c r="D5" s="60">
        <v>4611</v>
      </c>
      <c r="E5" s="60">
        <v>4659</v>
      </c>
      <c r="F5" s="60">
        <v>5021</v>
      </c>
      <c r="G5" s="60">
        <v>4211</v>
      </c>
      <c r="H5" s="60">
        <v>6093</v>
      </c>
      <c r="I5" s="60">
        <v>5841</v>
      </c>
      <c r="J5" s="60">
        <v>5231</v>
      </c>
      <c r="K5" s="60">
        <v>5208</v>
      </c>
      <c r="L5" s="60">
        <v>4620</v>
      </c>
      <c r="M5" s="59">
        <v>5877</v>
      </c>
      <c r="N5" s="58">
        <v>5428</v>
      </c>
    </row>
    <row r="6" spans="1:14" s="16" customFormat="1" ht="28.8" hidden="1">
      <c r="A6" s="61" t="s">
        <v>2136</v>
      </c>
      <c r="B6" s="56"/>
      <c r="C6" s="56" t="s">
        <v>1879</v>
      </c>
      <c r="D6" s="56">
        <v>0</v>
      </c>
      <c r="E6" s="56"/>
      <c r="F6" s="56">
        <v>0</v>
      </c>
      <c r="G6" s="56">
        <v>0</v>
      </c>
      <c r="H6" s="56">
        <v>0</v>
      </c>
      <c r="I6" s="56">
        <v>0</v>
      </c>
      <c r="J6" s="56">
        <v>0</v>
      </c>
      <c r="K6" s="56">
        <v>0</v>
      </c>
      <c r="L6" s="56">
        <v>0</v>
      </c>
      <c r="M6" s="55">
        <v>0</v>
      </c>
      <c r="N6" s="54">
        <v>0</v>
      </c>
    </row>
    <row r="7" spans="1:14" s="23" customFormat="1" ht="14.4">
      <c r="A7" s="61" t="s">
        <v>2137</v>
      </c>
      <c r="B7" s="60">
        <v>434</v>
      </c>
      <c r="C7" s="60">
        <v>367</v>
      </c>
      <c r="D7" s="60">
        <v>383</v>
      </c>
      <c r="E7" s="60">
        <v>359</v>
      </c>
      <c r="F7" s="60">
        <v>365</v>
      </c>
      <c r="G7" s="60">
        <v>339</v>
      </c>
      <c r="H7" s="60">
        <v>343</v>
      </c>
      <c r="I7" s="60">
        <v>329</v>
      </c>
      <c r="J7" s="60">
        <v>319</v>
      </c>
      <c r="K7" s="60">
        <v>286</v>
      </c>
      <c r="L7" s="60">
        <v>421</v>
      </c>
      <c r="M7" s="59">
        <v>418</v>
      </c>
      <c r="N7" s="58">
        <v>606</v>
      </c>
    </row>
    <row r="8" spans="1:14" s="23" customFormat="1" ht="43.2">
      <c r="A8" s="61" t="s">
        <v>2138</v>
      </c>
      <c r="B8" s="60">
        <v>-1300</v>
      </c>
      <c r="C8" s="60">
        <v>-1475</v>
      </c>
      <c r="D8" s="60">
        <v>-1794</v>
      </c>
      <c r="E8" s="60">
        <v>-1932</v>
      </c>
      <c r="F8" s="60">
        <v>-1606</v>
      </c>
      <c r="G8" s="60">
        <v>-1585</v>
      </c>
      <c r="H8" s="60">
        <v>-1309</v>
      </c>
      <c r="I8" s="60">
        <v>-1447</v>
      </c>
      <c r="J8" s="60">
        <v>-1497</v>
      </c>
      <c r="K8" s="60">
        <v>-1399</v>
      </c>
      <c r="L8" s="60">
        <v>-1722</v>
      </c>
      <c r="M8" s="59">
        <v>-1575</v>
      </c>
      <c r="N8" s="58">
        <v>-1681</v>
      </c>
    </row>
    <row r="9" spans="1:14" s="23" customFormat="1" ht="43.2">
      <c r="A9" s="61" t="s">
        <v>2139</v>
      </c>
      <c r="B9" s="60">
        <v>10483.775263082696</v>
      </c>
      <c r="C9" s="60">
        <v>10605</v>
      </c>
      <c r="D9" s="60">
        <v>7682</v>
      </c>
      <c r="E9" s="60">
        <v>5107</v>
      </c>
      <c r="F9" s="60">
        <v>4587</v>
      </c>
      <c r="G9" s="60">
        <v>3012</v>
      </c>
      <c r="H9" s="60">
        <v>4348</v>
      </c>
      <c r="I9" s="60">
        <v>3374</v>
      </c>
      <c r="J9" s="60">
        <v>0</v>
      </c>
      <c r="K9" s="60">
        <v>0</v>
      </c>
      <c r="L9" s="60">
        <v>0</v>
      </c>
      <c r="M9" s="59">
        <v>0</v>
      </c>
      <c r="N9" s="58">
        <v>0</v>
      </c>
    </row>
    <row r="10" spans="1:14" s="23" customFormat="1" ht="14.4">
      <c r="A10" s="61" t="s">
        <v>1653</v>
      </c>
      <c r="B10" s="60">
        <v>479</v>
      </c>
      <c r="C10" s="60">
        <v>313</v>
      </c>
      <c r="D10" s="60">
        <v>220</v>
      </c>
      <c r="E10" s="60">
        <v>203</v>
      </c>
      <c r="F10" s="60">
        <v>170</v>
      </c>
      <c r="G10" s="60">
        <v>162</v>
      </c>
      <c r="H10" s="60">
        <v>45</v>
      </c>
      <c r="I10" s="60">
        <v>184</v>
      </c>
      <c r="J10" s="60">
        <v>176</v>
      </c>
      <c r="K10" s="60">
        <v>278</v>
      </c>
      <c r="L10" s="60">
        <v>322</v>
      </c>
      <c r="M10" s="59">
        <v>537</v>
      </c>
      <c r="N10" s="58">
        <v>460</v>
      </c>
    </row>
    <row r="11" spans="1:14" s="23" customFormat="1" ht="14.4">
      <c r="A11" s="57" t="s">
        <v>144</v>
      </c>
      <c r="B11" s="56">
        <v>28160</v>
      </c>
      <c r="C11" s="56">
        <v>26028</v>
      </c>
      <c r="D11" s="56">
        <v>25246</v>
      </c>
      <c r="E11" s="56">
        <v>22717</v>
      </c>
      <c r="F11" s="56">
        <v>23166</v>
      </c>
      <c r="G11" s="56">
        <v>20773</v>
      </c>
      <c r="H11" s="56">
        <v>25769</v>
      </c>
      <c r="I11" s="56">
        <v>25277</v>
      </c>
      <c r="J11" s="56">
        <v>21477</v>
      </c>
      <c r="K11" s="56">
        <v>17952</v>
      </c>
      <c r="L11" s="56">
        <v>16634</v>
      </c>
      <c r="M11" s="55">
        <v>18459</v>
      </c>
      <c r="N11" s="54">
        <v>18320</v>
      </c>
    </row>
    <row r="12" spans="1:14" s="12" customFormat="1" ht="13.8">
      <c r="A12" s="15"/>
      <c r="K12" s="53"/>
      <c r="L12" s="53"/>
      <c r="M12" s="52"/>
      <c r="N12" s="52"/>
    </row>
    <row r="13" spans="1:14" s="12" customFormat="1" ht="12">
      <c r="A13" s="51"/>
      <c r="N13" s="45"/>
    </row>
    <row r="14" spans="1:14" s="12" customFormat="1">
      <c r="A14" s="50"/>
      <c r="B14" s="45"/>
      <c r="C14" s="45"/>
      <c r="D14" s="45"/>
      <c r="E14" s="45"/>
      <c r="F14" s="45"/>
      <c r="G14" s="45"/>
      <c r="H14" s="45"/>
      <c r="I14" s="45"/>
      <c r="J14" s="45"/>
      <c r="N14" s="45"/>
    </row>
    <row r="15" spans="1:14" s="12" customFormat="1">
      <c r="B15" s="45"/>
      <c r="C15" s="45"/>
      <c r="D15" s="45"/>
      <c r="E15" s="45"/>
      <c r="F15" s="45"/>
      <c r="G15" s="45"/>
      <c r="H15" s="45"/>
      <c r="I15" s="45"/>
      <c r="J15" s="45"/>
      <c r="K15" s="45"/>
      <c r="L15" s="45"/>
      <c r="M15" s="45"/>
      <c r="N15" s="45"/>
    </row>
    <row r="16" spans="1:14" s="12" customFormat="1">
      <c r="B16" s="45"/>
      <c r="C16" s="45"/>
      <c r="D16" s="45"/>
      <c r="E16" s="45"/>
      <c r="F16" s="45"/>
      <c r="G16" s="45"/>
      <c r="H16" s="45"/>
      <c r="I16" s="45"/>
      <c r="J16" s="45"/>
      <c r="K16" s="45"/>
      <c r="L16" s="45"/>
      <c r="M16" s="45"/>
      <c r="N16" s="45"/>
    </row>
    <row r="335" spans="2:14" s="12" customFormat="1">
      <c r="B335" s="45"/>
      <c r="C335" s="45"/>
      <c r="D335" s="45"/>
      <c r="E335" s="45"/>
      <c r="F335" s="45"/>
      <c r="G335" s="45"/>
      <c r="H335" s="45"/>
      <c r="I335" s="45"/>
      <c r="J335" s="45"/>
      <c r="K335" s="45"/>
      <c r="L335" s="45"/>
      <c r="M335" s="45"/>
      <c r="N335" s="45"/>
    </row>
    <row r="337" spans="1:29" ht="14.4">
      <c r="A337" s="48"/>
      <c r="B337" s="48"/>
      <c r="C337" s="48"/>
      <c r="D337" s="48"/>
      <c r="E337" s="48"/>
      <c r="F337" s="48"/>
      <c r="G337" s="48"/>
      <c r="H337" s="48"/>
      <c r="I337" s="48"/>
      <c r="J337" s="48"/>
      <c r="K337" s="48"/>
      <c r="L337" s="48"/>
      <c r="M337" s="48"/>
      <c r="N337" s="48"/>
      <c r="O337" s="47"/>
      <c r="P337" s="47"/>
      <c r="Q337" s="47"/>
      <c r="R337" s="47"/>
      <c r="S337" s="47"/>
      <c r="T337" s="47"/>
      <c r="U337" s="47"/>
      <c r="V337" s="47"/>
      <c r="W337" s="47"/>
      <c r="X337" s="47"/>
      <c r="Y337" s="47"/>
      <c r="Z337" s="47"/>
      <c r="AA337" s="47"/>
      <c r="AB337" s="49"/>
      <c r="AC337" s="49"/>
    </row>
    <row r="384" spans="2:14" s="12" customFormat="1">
      <c r="B384" s="45"/>
      <c r="C384" s="45"/>
      <c r="D384" s="45"/>
      <c r="E384" s="45"/>
      <c r="F384" s="45"/>
      <c r="G384" s="45"/>
      <c r="H384" s="45"/>
      <c r="I384" s="45"/>
      <c r="J384" s="45"/>
      <c r="K384" s="45"/>
      <c r="L384" s="45"/>
      <c r="M384" s="45"/>
      <c r="N384" s="45"/>
    </row>
    <row r="386" spans="1:20" ht="14.4">
      <c r="A386" s="48"/>
      <c r="B386" s="48"/>
      <c r="C386" s="48"/>
      <c r="D386" s="48"/>
      <c r="E386" s="48"/>
      <c r="F386" s="48"/>
      <c r="G386" s="48"/>
      <c r="H386" s="48"/>
      <c r="I386" s="48"/>
      <c r="J386" s="48"/>
      <c r="K386" s="48"/>
      <c r="L386" s="48"/>
      <c r="M386" s="48"/>
      <c r="N386" s="48"/>
      <c r="O386" s="47"/>
      <c r="P386" s="47"/>
      <c r="Q386" s="47"/>
      <c r="R386" s="47"/>
      <c r="S386" s="47"/>
      <c r="T386" s="4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57CC0-C9DA-408E-A3F1-32C3D7472E3E}">
  <sheetPr codeName="Planilha72">
    <tabColor rgb="FF73C6A1"/>
  </sheetPr>
  <dimension ref="A1:R24"/>
  <sheetViews>
    <sheetView showGridLines="0" topLeftCell="B1" zoomScale="90" zoomScaleNormal="90" workbookViewId="0">
      <selection activeCell="B7" sqref="B7:D11"/>
    </sheetView>
  </sheetViews>
  <sheetFormatPr defaultColWidth="8.5546875" defaultRowHeight="13.8"/>
  <cols>
    <col min="1" max="1" width="1.44140625" style="1035" hidden="1" customWidth="1"/>
    <col min="2" max="2" width="3.88671875" style="1035" customWidth="1"/>
    <col min="3" max="3" width="49.33203125" style="1035" bestFit="1" customWidth="1"/>
    <col min="4" max="13" width="11.44140625" style="1035" bestFit="1" customWidth="1"/>
    <col min="14" max="14" width="12.21875" style="1035" bestFit="1" customWidth="1"/>
    <col min="15" max="15" width="9.6640625" style="1035" bestFit="1" customWidth="1"/>
    <col min="16" max="16" width="32.21875" style="1035" bestFit="1" customWidth="1"/>
    <col min="17" max="16384" width="8.5546875" style="1035"/>
  </cols>
  <sheetData>
    <row r="1" spans="1:18" s="1054" customFormat="1" ht="5.25" customHeight="1">
      <c r="A1" s="1045"/>
      <c r="B1" s="1046"/>
      <c r="C1" s="2167"/>
      <c r="D1" s="2167"/>
      <c r="E1" s="2167"/>
      <c r="F1" s="2167"/>
      <c r="G1" s="1046"/>
      <c r="H1" s="1046"/>
      <c r="I1" s="1046"/>
      <c r="J1" s="1046"/>
      <c r="K1" s="1046"/>
      <c r="L1" s="1046"/>
      <c r="M1" s="1046"/>
      <c r="N1" s="1046"/>
      <c r="O1" s="1046"/>
      <c r="P1" s="1051"/>
      <c r="Q1" s="1052"/>
      <c r="R1" s="1053"/>
    </row>
    <row r="2" spans="1:18">
      <c r="A2" s="1055"/>
      <c r="B2" s="1988" t="s">
        <v>3000</v>
      </c>
      <c r="C2" s="2168"/>
      <c r="D2" s="2168"/>
      <c r="E2" s="2168"/>
      <c r="F2" s="2168"/>
      <c r="G2" s="1988"/>
      <c r="H2" s="1988"/>
      <c r="I2" s="1988"/>
      <c r="J2" s="1988"/>
      <c r="K2" s="1988"/>
      <c r="L2" s="1988"/>
      <c r="M2" s="1988"/>
      <c r="N2" s="1988"/>
      <c r="O2" s="1988"/>
      <c r="P2" s="1044"/>
    </row>
    <row r="3" spans="1:18" hidden="1">
      <c r="A3" s="1082"/>
      <c r="B3" s="1084"/>
      <c r="C3" s="2169"/>
      <c r="D3" s="2169"/>
      <c r="E3" s="2169"/>
      <c r="F3" s="2169"/>
      <c r="G3" s="1084"/>
      <c r="H3" s="1084"/>
      <c r="I3" s="1084"/>
      <c r="J3" s="1084"/>
      <c r="K3" s="1084"/>
      <c r="L3" s="1084"/>
      <c r="M3" s="1084"/>
      <c r="N3" s="1084"/>
      <c r="O3" s="1084"/>
    </row>
    <row r="4" spans="1:18" ht="12" customHeight="1">
      <c r="A4" s="1084"/>
      <c r="B4" s="1084"/>
      <c r="C4" s="2170"/>
      <c r="D4" s="2170"/>
      <c r="E4" s="2170"/>
      <c r="F4" s="2170"/>
      <c r="G4" s="2171"/>
      <c r="H4" s="2171"/>
      <c r="I4" s="2171"/>
      <c r="J4" s="2171"/>
      <c r="K4" s="2171"/>
      <c r="L4" s="2171"/>
      <c r="M4" s="2171"/>
      <c r="N4" s="2171"/>
      <c r="O4" s="2171"/>
    </row>
    <row r="5" spans="1:18" ht="14.4" thickBot="1">
      <c r="A5" s="1084"/>
      <c r="B5" s="1085"/>
      <c r="C5" s="2172"/>
      <c r="D5" s="2172"/>
      <c r="E5" s="2172"/>
      <c r="F5" s="2172"/>
      <c r="G5" s="2173"/>
      <c r="H5" s="2173"/>
      <c r="I5" s="2173"/>
      <c r="J5" s="2173"/>
      <c r="K5" s="2173"/>
      <c r="L5" s="2173"/>
      <c r="M5" s="2173"/>
      <c r="N5" s="2173"/>
      <c r="O5" s="2174"/>
    </row>
    <row r="6" spans="1:18" ht="14.4" thickBot="1">
      <c r="A6" s="1086">
        <v>2</v>
      </c>
      <c r="B6" s="1579"/>
      <c r="C6" s="1579"/>
      <c r="D6" s="1579"/>
      <c r="E6" s="1579"/>
      <c r="F6" s="1579"/>
      <c r="G6" s="1579"/>
      <c r="H6" s="1579"/>
      <c r="I6" s="1579"/>
      <c r="J6" s="1579"/>
      <c r="K6" s="1579"/>
      <c r="L6" s="1579"/>
      <c r="M6" s="1579"/>
      <c r="N6" s="1579"/>
      <c r="O6" s="1579"/>
      <c r="P6" s="1579"/>
    </row>
    <row r="7" spans="1:18" ht="14.4" thickBot="1">
      <c r="A7" s="1086">
        <v>0</v>
      </c>
      <c r="B7" s="1600"/>
      <c r="C7" s="1600"/>
      <c r="D7" s="2320" t="s">
        <v>3260</v>
      </c>
      <c r="E7" s="2320" t="s">
        <v>3003</v>
      </c>
      <c r="F7" s="2191" t="s">
        <v>2942</v>
      </c>
      <c r="G7" s="1600"/>
      <c r="H7" s="1600"/>
      <c r="I7" s="1600"/>
      <c r="J7" s="1600"/>
      <c r="K7" s="1600"/>
      <c r="L7" s="1600"/>
      <c r="M7" s="1600"/>
      <c r="N7" s="1600"/>
      <c r="O7" s="1600"/>
      <c r="P7" s="1600"/>
    </row>
    <row r="8" spans="1:18">
      <c r="A8" s="1086"/>
      <c r="B8" s="1319"/>
      <c r="C8" s="1319" t="s">
        <v>2993</v>
      </c>
      <c r="D8" s="2321">
        <v>20140</v>
      </c>
      <c r="E8" s="2321">
        <v>20140</v>
      </c>
      <c r="F8" s="2192">
        <v>18652</v>
      </c>
      <c r="G8" s="686"/>
      <c r="H8" s="686"/>
      <c r="I8" s="686"/>
      <c r="J8" s="686"/>
      <c r="K8" s="686"/>
      <c r="L8" s="686"/>
      <c r="M8" s="686"/>
      <c r="N8" s="686"/>
      <c r="O8" s="686"/>
      <c r="P8" s="686"/>
    </row>
    <row r="9" spans="1:18">
      <c r="A9" s="1086"/>
      <c r="B9" s="1319"/>
      <c r="C9" s="1319" t="s">
        <v>2994</v>
      </c>
      <c r="D9" s="2355">
        <v>0.98269099999999998</v>
      </c>
      <c r="E9" s="2355">
        <v>0.98270000000000002</v>
      </c>
      <c r="F9" s="2193">
        <v>0.95930000000000004</v>
      </c>
      <c r="G9" s="686"/>
      <c r="H9" s="686"/>
      <c r="I9" s="686"/>
      <c r="J9" s="686"/>
      <c r="K9" s="686"/>
      <c r="L9" s="686"/>
      <c r="M9" s="686"/>
      <c r="N9" s="686"/>
      <c r="O9" s="686"/>
      <c r="P9" s="686"/>
    </row>
    <row r="10" spans="1:18">
      <c r="A10" s="1086">
        <v>6</v>
      </c>
      <c r="B10" s="1319"/>
      <c r="C10" s="1319" t="s">
        <v>2995</v>
      </c>
      <c r="D10" s="2321">
        <v>19791</v>
      </c>
      <c r="E10" s="2321">
        <v>19791</v>
      </c>
      <c r="F10" s="2194">
        <v>17894</v>
      </c>
      <c r="G10" s="686"/>
      <c r="H10" s="686"/>
      <c r="I10" s="686"/>
      <c r="J10" s="686"/>
      <c r="K10" s="686"/>
      <c r="L10" s="686"/>
      <c r="M10" s="686"/>
      <c r="N10" s="686"/>
      <c r="O10" s="686"/>
      <c r="P10" s="686"/>
    </row>
    <row r="11" spans="1:18">
      <c r="A11" s="1086">
        <v>7</v>
      </c>
      <c r="B11" s="1319"/>
      <c r="C11" s="1319" t="s">
        <v>2959</v>
      </c>
      <c r="D11" s="2321">
        <v>247392</v>
      </c>
      <c r="E11" s="2321">
        <v>247392</v>
      </c>
      <c r="F11" s="2194">
        <v>223676</v>
      </c>
      <c r="G11" s="686"/>
      <c r="H11" s="686"/>
      <c r="I11" s="686"/>
      <c r="J11" s="686"/>
      <c r="K11" s="686"/>
      <c r="L11" s="686"/>
      <c r="M11" s="686"/>
      <c r="N11" s="686"/>
      <c r="O11" s="686"/>
      <c r="P11" s="686"/>
    </row>
    <row r="12" spans="1:18" ht="15.75" customHeight="1">
      <c r="A12" s="1089" t="s">
        <v>128</v>
      </c>
      <c r="B12" s="1319"/>
      <c r="C12" s="1319"/>
      <c r="D12" s="1319"/>
      <c r="E12" s="1319"/>
      <c r="F12" s="1319"/>
      <c r="G12" s="686"/>
      <c r="H12" s="686"/>
      <c r="I12" s="686"/>
      <c r="J12" s="686"/>
      <c r="K12" s="686"/>
      <c r="L12" s="686"/>
      <c r="M12" s="686"/>
      <c r="N12" s="686"/>
      <c r="O12" s="686"/>
      <c r="P12" s="686"/>
    </row>
    <row r="13" spans="1:18">
      <c r="A13" s="1086">
        <v>9</v>
      </c>
      <c r="B13" s="1099"/>
      <c r="C13" s="2182"/>
      <c r="D13" s="2182"/>
      <c r="E13" s="2182"/>
      <c r="F13" s="2182"/>
      <c r="G13" s="1099"/>
      <c r="H13" s="1099"/>
      <c r="I13" s="1099"/>
      <c r="J13" s="1099"/>
      <c r="K13" s="1099"/>
      <c r="L13" s="1099"/>
      <c r="P13" s="686"/>
    </row>
    <row r="14" spans="1:18">
      <c r="A14" s="1537">
        <v>12</v>
      </c>
      <c r="B14" s="2180"/>
      <c r="C14" s="2181"/>
      <c r="D14" s="2181"/>
      <c r="E14" s="2181"/>
      <c r="F14" s="2181"/>
      <c r="G14" s="1919"/>
      <c r="H14" s="1919"/>
      <c r="I14" s="1919"/>
      <c r="J14" s="1919"/>
      <c r="K14" s="1919"/>
      <c r="L14" s="1919"/>
      <c r="M14" s="1919"/>
      <c r="P14" s="686"/>
    </row>
    <row r="15" spans="1:18">
      <c r="A15" s="1537">
        <v>13</v>
      </c>
      <c r="B15" s="2180"/>
      <c r="C15" s="2182"/>
      <c r="D15" s="2182"/>
      <c r="E15" s="2182"/>
      <c r="F15" s="2182"/>
      <c r="G15" s="1099"/>
      <c r="H15" s="1099"/>
      <c r="I15" s="1099"/>
      <c r="J15" s="1099"/>
      <c r="K15" s="1099"/>
      <c r="L15" s="1099"/>
      <c r="P15" s="686"/>
    </row>
    <row r="16" spans="1:18">
      <c r="A16" s="1537">
        <v>14</v>
      </c>
      <c r="B16" s="2180"/>
      <c r="C16" s="2183"/>
      <c r="D16" s="2183"/>
      <c r="E16" s="2183"/>
      <c r="F16" s="2183"/>
      <c r="P16" s="686"/>
    </row>
    <row r="17" spans="1:16">
      <c r="A17" s="1537">
        <v>16</v>
      </c>
      <c r="P17" s="686"/>
    </row>
    <row r="18" spans="1:16">
      <c r="A18" s="1537">
        <v>20</v>
      </c>
      <c r="P18" s="686"/>
    </row>
    <row r="19" spans="1:16">
      <c r="A19" s="1537">
        <v>21</v>
      </c>
      <c r="P19" s="686"/>
    </row>
    <row r="20" spans="1:16">
      <c r="A20" s="1537">
        <v>22</v>
      </c>
      <c r="P20" s="2185"/>
    </row>
    <row r="21" spans="1:16">
      <c r="A21" s="1537">
        <v>24</v>
      </c>
    </row>
    <row r="22" spans="1:16">
      <c r="A22" s="1537"/>
    </row>
    <row r="23" spans="1:16">
      <c r="A23" s="1537">
        <v>25</v>
      </c>
    </row>
    <row r="24" spans="1:16" s="1044" customFormat="1">
      <c r="A24" s="1086">
        <v>27</v>
      </c>
      <c r="B24" s="1035"/>
      <c r="C24" s="1035"/>
      <c r="D24" s="1035"/>
      <c r="E24" s="1035"/>
      <c r="F24" s="1035"/>
      <c r="G24" s="1035"/>
      <c r="H24" s="1035"/>
      <c r="I24" s="1035"/>
      <c r="J24" s="1035"/>
      <c r="K24" s="1035"/>
      <c r="L24" s="1035"/>
      <c r="M24" s="1035"/>
      <c r="N24" s="1035"/>
      <c r="O24" s="1035"/>
    </row>
  </sheetData>
  <hyperlinks>
    <hyperlink ref="B2" location="Índice!A1" display="OV1: Visão Geral dos Ativos Ponderados pelo Risco – RWA" xr:uid="{E7999765-B409-4429-BAC5-AC2D2E616A53}"/>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69679-FB1A-4B65-B08B-963C75E0B20A}">
  <sheetPr codeName="Plan5">
    <tabColor rgb="FF5F6062"/>
  </sheetPr>
  <dimension ref="A1:BH366"/>
  <sheetViews>
    <sheetView showGridLines="0" workbookViewId="0"/>
  </sheetViews>
  <sheetFormatPr defaultColWidth="9.21875" defaultRowHeight="13.8"/>
  <cols>
    <col min="1" max="1" width="59.44140625" style="67" customWidth="1"/>
    <col min="2" max="7" width="11.21875" style="67" customWidth="1"/>
    <col min="8" max="8" width="10.77734375" style="67" bestFit="1" customWidth="1"/>
    <col min="9" max="9" width="10.77734375" style="67" customWidth="1"/>
    <col min="10" max="12" width="10.77734375" style="67" bestFit="1" customWidth="1"/>
    <col min="13" max="14" width="10.77734375" style="67" customWidth="1"/>
    <col min="15" max="19" width="10.77734375" style="67" bestFit="1" customWidth="1"/>
    <col min="20" max="35" width="10.77734375" style="66" bestFit="1" customWidth="1"/>
    <col min="36" max="36" width="9.77734375" style="66" bestFit="1" customWidth="1"/>
    <col min="37" max="43" width="10.77734375" style="66" bestFit="1" customWidth="1"/>
    <col min="44" max="16384" width="9.21875" style="66"/>
  </cols>
  <sheetData>
    <row r="1" spans="1:43" s="116" customFormat="1" ht="14.4">
      <c r="B1" s="117"/>
      <c r="C1" s="117"/>
      <c r="D1" s="117"/>
      <c r="E1" s="117"/>
      <c r="F1" s="117"/>
      <c r="G1" s="117"/>
      <c r="H1" s="117"/>
      <c r="I1" s="117"/>
      <c r="J1" s="117"/>
      <c r="K1" s="117"/>
      <c r="L1" s="117"/>
      <c r="M1" s="117"/>
      <c r="N1" s="117"/>
      <c r="O1" s="117"/>
      <c r="P1" s="117"/>
      <c r="Q1" s="117"/>
      <c r="R1" s="117"/>
      <c r="S1" s="41" t="s">
        <v>65</v>
      </c>
    </row>
    <row r="2" spans="1:43" s="34" customFormat="1" ht="28.8">
      <c r="A2" s="115" t="s">
        <v>2140</v>
      </c>
      <c r="B2" s="110" t="s">
        <v>2141</v>
      </c>
      <c r="C2" s="109"/>
      <c r="D2" s="109"/>
      <c r="E2" s="109"/>
      <c r="F2" s="109"/>
      <c r="G2" s="108"/>
      <c r="H2" s="31" t="s">
        <v>85</v>
      </c>
      <c r="I2" s="31" t="s">
        <v>86</v>
      </c>
      <c r="J2" s="31" t="s">
        <v>87</v>
      </c>
      <c r="K2" s="31" t="s">
        <v>88</v>
      </c>
      <c r="L2" s="107" t="s">
        <v>89</v>
      </c>
      <c r="M2" s="107" t="s">
        <v>2098</v>
      </c>
      <c r="N2" s="107" t="s">
        <v>2099</v>
      </c>
      <c r="O2" s="107" t="s">
        <v>2100</v>
      </c>
      <c r="P2" s="107" t="s">
        <v>2101</v>
      </c>
      <c r="Q2" s="107" t="s">
        <v>2102</v>
      </c>
      <c r="R2" s="107" t="s">
        <v>2103</v>
      </c>
      <c r="S2" s="107" t="s">
        <v>2104</v>
      </c>
      <c r="T2" s="106">
        <v>42825</v>
      </c>
      <c r="U2" s="106">
        <v>42735</v>
      </c>
      <c r="V2" s="106">
        <v>42643</v>
      </c>
      <c r="W2" s="106">
        <v>42551</v>
      </c>
      <c r="X2" s="106">
        <v>42460</v>
      </c>
      <c r="Y2" s="106">
        <v>42369</v>
      </c>
      <c r="Z2" s="106">
        <v>42277</v>
      </c>
      <c r="AA2" s="106">
        <v>42185</v>
      </c>
      <c r="AB2" s="106">
        <v>42094</v>
      </c>
      <c r="AC2" s="106">
        <v>42004</v>
      </c>
      <c r="AD2" s="106">
        <v>41912</v>
      </c>
      <c r="AE2" s="106">
        <v>41820</v>
      </c>
      <c r="AF2" s="106">
        <v>41729</v>
      </c>
      <c r="AG2" s="106">
        <v>41639</v>
      </c>
      <c r="AH2" s="106">
        <v>41547</v>
      </c>
      <c r="AI2" s="106">
        <v>41455</v>
      </c>
      <c r="AJ2" s="106">
        <v>41364</v>
      </c>
      <c r="AK2" s="106">
        <v>41274</v>
      </c>
      <c r="AL2" s="105">
        <v>41182</v>
      </c>
      <c r="AM2" s="105">
        <v>41090</v>
      </c>
      <c r="AN2" s="105">
        <v>40999</v>
      </c>
      <c r="AO2" s="106">
        <v>40908</v>
      </c>
      <c r="AP2" s="105">
        <v>40816</v>
      </c>
      <c r="AQ2" s="105">
        <v>40724</v>
      </c>
    </row>
    <row r="3" spans="1:43" s="34" customFormat="1" ht="42" customHeight="1">
      <c r="A3" s="36" t="s">
        <v>2142</v>
      </c>
      <c r="B3" s="104" t="s">
        <v>2143</v>
      </c>
      <c r="C3" s="103" t="s">
        <v>2144</v>
      </c>
      <c r="D3" s="103" t="s">
        <v>2145</v>
      </c>
      <c r="E3" s="103" t="s">
        <v>2146</v>
      </c>
      <c r="F3" s="103" t="s">
        <v>2147</v>
      </c>
      <c r="G3" s="102" t="s">
        <v>2148</v>
      </c>
      <c r="H3" s="101" t="s">
        <v>144</v>
      </c>
      <c r="I3" s="101" t="s">
        <v>144</v>
      </c>
      <c r="J3" s="101" t="s">
        <v>144</v>
      </c>
      <c r="K3" s="101" t="s">
        <v>144</v>
      </c>
      <c r="L3" s="101" t="s">
        <v>144</v>
      </c>
      <c r="M3" s="101" t="s">
        <v>144</v>
      </c>
      <c r="N3" s="101" t="s">
        <v>144</v>
      </c>
      <c r="O3" s="101" t="s">
        <v>144</v>
      </c>
      <c r="P3" s="101" t="s">
        <v>144</v>
      </c>
      <c r="Q3" s="101" t="s">
        <v>144</v>
      </c>
      <c r="R3" s="101" t="s">
        <v>144</v>
      </c>
      <c r="S3" s="101" t="s">
        <v>144</v>
      </c>
      <c r="T3" s="101" t="s">
        <v>144</v>
      </c>
      <c r="U3" s="101" t="s">
        <v>144</v>
      </c>
      <c r="V3" s="101" t="s">
        <v>144</v>
      </c>
      <c r="W3" s="101" t="s">
        <v>144</v>
      </c>
      <c r="X3" s="101" t="s">
        <v>144</v>
      </c>
      <c r="Y3" s="101" t="s">
        <v>144</v>
      </c>
      <c r="Z3" s="101" t="s">
        <v>144</v>
      </c>
      <c r="AA3" s="101" t="s">
        <v>144</v>
      </c>
      <c r="AB3" s="101" t="s">
        <v>144</v>
      </c>
      <c r="AC3" s="101" t="s">
        <v>144</v>
      </c>
      <c r="AD3" s="101" t="s">
        <v>144</v>
      </c>
      <c r="AE3" s="101" t="s">
        <v>144</v>
      </c>
      <c r="AF3" s="101" t="s">
        <v>144</v>
      </c>
      <c r="AG3" s="101" t="s">
        <v>144</v>
      </c>
      <c r="AH3" s="101" t="s">
        <v>144</v>
      </c>
      <c r="AI3" s="101" t="s">
        <v>144</v>
      </c>
      <c r="AJ3" s="101" t="s">
        <v>144</v>
      </c>
      <c r="AK3" s="101" t="s">
        <v>144</v>
      </c>
      <c r="AL3" s="101" t="s">
        <v>144</v>
      </c>
      <c r="AM3" s="101" t="s">
        <v>144</v>
      </c>
      <c r="AN3" s="101" t="s">
        <v>144</v>
      </c>
      <c r="AO3" s="101" t="s">
        <v>144</v>
      </c>
      <c r="AP3" s="101" t="s">
        <v>144</v>
      </c>
      <c r="AQ3" s="101" t="s">
        <v>144</v>
      </c>
    </row>
    <row r="4" spans="1:43" s="34" customFormat="1" ht="14.4">
      <c r="A4" s="114" t="s">
        <v>2149</v>
      </c>
      <c r="B4" s="85">
        <v>0</v>
      </c>
      <c r="C4" s="85">
        <v>0</v>
      </c>
      <c r="D4" s="85">
        <v>0</v>
      </c>
      <c r="E4" s="85">
        <v>0</v>
      </c>
      <c r="F4" s="85">
        <v>0</v>
      </c>
      <c r="G4" s="85">
        <v>17201</v>
      </c>
      <c r="H4" s="85">
        <v>17201</v>
      </c>
      <c r="I4" s="85">
        <v>11266</v>
      </c>
      <c r="J4" s="85">
        <v>11513</v>
      </c>
      <c r="K4" s="85">
        <v>10769</v>
      </c>
      <c r="L4" s="85">
        <v>10868</v>
      </c>
      <c r="M4" s="85">
        <v>7702</v>
      </c>
      <c r="N4" s="85">
        <v>7985</v>
      </c>
      <c r="O4" s="113">
        <v>7664</v>
      </c>
      <c r="P4" s="113">
        <v>0</v>
      </c>
      <c r="Q4" s="113">
        <v>0</v>
      </c>
      <c r="R4" s="113">
        <v>0</v>
      </c>
      <c r="S4" s="113">
        <v>0</v>
      </c>
      <c r="T4" s="113">
        <v>0</v>
      </c>
      <c r="U4" s="113">
        <v>0</v>
      </c>
      <c r="V4" s="113">
        <v>0</v>
      </c>
      <c r="W4" s="113">
        <v>0</v>
      </c>
      <c r="X4" s="113">
        <v>0</v>
      </c>
      <c r="Y4" s="113">
        <v>0</v>
      </c>
      <c r="Z4" s="113">
        <v>0</v>
      </c>
      <c r="AA4" s="113">
        <v>0</v>
      </c>
      <c r="AB4" s="113">
        <v>0</v>
      </c>
      <c r="AC4" s="113">
        <v>0</v>
      </c>
      <c r="AD4" s="113">
        <v>0</v>
      </c>
      <c r="AE4" s="113">
        <v>0</v>
      </c>
      <c r="AF4" s="113">
        <v>0</v>
      </c>
      <c r="AG4" s="113">
        <v>0</v>
      </c>
      <c r="AH4" s="113">
        <v>0</v>
      </c>
      <c r="AI4" s="113">
        <v>0</v>
      </c>
      <c r="AJ4" s="113">
        <v>0</v>
      </c>
      <c r="AK4" s="113">
        <v>0</v>
      </c>
      <c r="AL4" s="113">
        <v>0</v>
      </c>
      <c r="AM4" s="113">
        <v>0</v>
      </c>
      <c r="AN4" s="113">
        <v>0</v>
      </c>
      <c r="AO4" s="113">
        <v>0</v>
      </c>
      <c r="AP4" s="113">
        <v>0</v>
      </c>
      <c r="AQ4" s="113">
        <v>0</v>
      </c>
    </row>
    <row r="5" spans="1:43" s="69" customFormat="1" ht="14.4">
      <c r="A5" s="73" t="s">
        <v>2150</v>
      </c>
      <c r="B5" s="79">
        <v>0</v>
      </c>
      <c r="C5" s="79">
        <v>0</v>
      </c>
      <c r="D5" s="79">
        <v>0</v>
      </c>
      <c r="E5" s="79">
        <v>0</v>
      </c>
      <c r="F5" s="79">
        <v>0</v>
      </c>
      <c r="G5" s="79">
        <v>17201</v>
      </c>
      <c r="H5" s="79">
        <v>17201</v>
      </c>
      <c r="I5" s="79">
        <v>11266</v>
      </c>
      <c r="J5" s="79">
        <v>11513</v>
      </c>
      <c r="K5" s="79">
        <v>10769</v>
      </c>
      <c r="L5" s="79">
        <v>10868</v>
      </c>
      <c r="M5" s="79">
        <v>7702</v>
      </c>
      <c r="N5" s="79">
        <v>7985</v>
      </c>
      <c r="O5" s="112">
        <v>7664</v>
      </c>
      <c r="P5" s="112">
        <v>0</v>
      </c>
      <c r="Q5" s="112">
        <v>0</v>
      </c>
      <c r="R5" s="112">
        <v>0</v>
      </c>
      <c r="S5" s="112">
        <v>0</v>
      </c>
      <c r="T5" s="112">
        <v>0</v>
      </c>
      <c r="U5" s="112">
        <v>0</v>
      </c>
      <c r="V5" s="112">
        <v>0</v>
      </c>
      <c r="W5" s="112">
        <v>0</v>
      </c>
      <c r="X5" s="112">
        <v>0</v>
      </c>
      <c r="Y5" s="112">
        <v>0</v>
      </c>
      <c r="Z5" s="112">
        <v>0</v>
      </c>
      <c r="AA5" s="112">
        <v>0</v>
      </c>
      <c r="AB5" s="112">
        <v>0</v>
      </c>
      <c r="AC5" s="112">
        <v>0</v>
      </c>
      <c r="AD5" s="112">
        <v>0</v>
      </c>
      <c r="AE5" s="112">
        <v>0</v>
      </c>
      <c r="AF5" s="112">
        <v>0</v>
      </c>
      <c r="AG5" s="112">
        <v>0</v>
      </c>
      <c r="AH5" s="112">
        <v>0</v>
      </c>
      <c r="AI5" s="112">
        <v>0</v>
      </c>
      <c r="AJ5" s="112">
        <v>0</v>
      </c>
      <c r="AK5" s="112">
        <v>0</v>
      </c>
      <c r="AL5" s="112">
        <v>0</v>
      </c>
      <c r="AM5" s="112">
        <v>0</v>
      </c>
      <c r="AN5" s="112">
        <v>0</v>
      </c>
      <c r="AO5" s="112">
        <v>0</v>
      </c>
      <c r="AP5" s="112">
        <v>0</v>
      </c>
      <c r="AQ5" s="112">
        <v>0</v>
      </c>
    </row>
    <row r="7" spans="1:43" s="34" customFormat="1" ht="28.8">
      <c r="A7" s="111" t="s">
        <v>2151</v>
      </c>
      <c r="B7" s="110" t="s">
        <v>2141</v>
      </c>
      <c r="C7" s="109"/>
      <c r="D7" s="109"/>
      <c r="E7" s="109"/>
      <c r="F7" s="109"/>
      <c r="G7" s="108"/>
      <c r="H7" s="31" t="s">
        <v>85</v>
      </c>
      <c r="I7" s="31" t="s">
        <v>86</v>
      </c>
      <c r="J7" s="31" t="s">
        <v>87</v>
      </c>
      <c r="K7" s="31" t="s">
        <v>88</v>
      </c>
      <c r="L7" s="107" t="s">
        <v>89</v>
      </c>
      <c r="M7" s="107" t="s">
        <v>2098</v>
      </c>
      <c r="N7" s="107" t="s">
        <v>2099</v>
      </c>
      <c r="O7" s="107" t="s">
        <v>2100</v>
      </c>
      <c r="P7" s="107" t="s">
        <v>2101</v>
      </c>
      <c r="Q7" s="107" t="s">
        <v>2102</v>
      </c>
      <c r="R7" s="107" t="s">
        <v>2103</v>
      </c>
      <c r="S7" s="107" t="s">
        <v>2104</v>
      </c>
      <c r="T7" s="106">
        <v>42825</v>
      </c>
      <c r="U7" s="106">
        <v>42735</v>
      </c>
      <c r="V7" s="106">
        <v>42643</v>
      </c>
      <c r="W7" s="106">
        <v>42551</v>
      </c>
      <c r="X7" s="106">
        <v>42460</v>
      </c>
      <c r="Y7" s="106">
        <v>42369</v>
      </c>
      <c r="Z7" s="106">
        <v>42277</v>
      </c>
      <c r="AA7" s="106">
        <v>42185</v>
      </c>
      <c r="AB7" s="106">
        <v>42094</v>
      </c>
      <c r="AC7" s="106">
        <v>42004</v>
      </c>
      <c r="AD7" s="106">
        <v>41912</v>
      </c>
      <c r="AE7" s="106">
        <v>41820</v>
      </c>
      <c r="AF7" s="106">
        <v>41729</v>
      </c>
      <c r="AG7" s="106">
        <v>41639</v>
      </c>
      <c r="AH7" s="106">
        <v>41547</v>
      </c>
      <c r="AI7" s="106">
        <v>41455</v>
      </c>
      <c r="AJ7" s="106">
        <v>41364</v>
      </c>
      <c r="AK7" s="106">
        <v>41274</v>
      </c>
      <c r="AL7" s="105">
        <v>41182</v>
      </c>
      <c r="AM7" s="105">
        <v>41090</v>
      </c>
      <c r="AN7" s="105">
        <v>40999</v>
      </c>
      <c r="AO7" s="106">
        <v>40908</v>
      </c>
      <c r="AP7" s="105">
        <v>40816</v>
      </c>
      <c r="AQ7" s="105">
        <v>40724</v>
      </c>
    </row>
    <row r="8" spans="1:43" s="34" customFormat="1" ht="27.6">
      <c r="A8" s="36" t="s">
        <v>2142</v>
      </c>
      <c r="B8" s="104" t="s">
        <v>2143</v>
      </c>
      <c r="C8" s="103" t="s">
        <v>2144</v>
      </c>
      <c r="D8" s="103" t="s">
        <v>2145</v>
      </c>
      <c r="E8" s="103" t="s">
        <v>2146</v>
      </c>
      <c r="F8" s="103" t="s">
        <v>2147</v>
      </c>
      <c r="G8" s="102" t="s">
        <v>2148</v>
      </c>
      <c r="H8" s="101" t="s">
        <v>144</v>
      </c>
      <c r="I8" s="101" t="s">
        <v>144</v>
      </c>
      <c r="J8" s="101" t="s">
        <v>144</v>
      </c>
      <c r="K8" s="101" t="s">
        <v>144</v>
      </c>
      <c r="L8" s="101" t="s">
        <v>144</v>
      </c>
      <c r="M8" s="101" t="s">
        <v>144</v>
      </c>
      <c r="N8" s="101" t="s">
        <v>144</v>
      </c>
      <c r="O8" s="101" t="s">
        <v>144</v>
      </c>
      <c r="P8" s="101" t="s">
        <v>144</v>
      </c>
      <c r="Q8" s="101" t="s">
        <v>144</v>
      </c>
      <c r="R8" s="101" t="s">
        <v>144</v>
      </c>
      <c r="S8" s="101" t="s">
        <v>144</v>
      </c>
      <c r="T8" s="101" t="s">
        <v>144</v>
      </c>
      <c r="U8" s="101" t="s">
        <v>144</v>
      </c>
      <c r="V8" s="101" t="s">
        <v>144</v>
      </c>
      <c r="W8" s="101" t="s">
        <v>144</v>
      </c>
      <c r="X8" s="101" t="s">
        <v>144</v>
      </c>
      <c r="Y8" s="101" t="s">
        <v>144</v>
      </c>
      <c r="Z8" s="101" t="s">
        <v>144</v>
      </c>
      <c r="AA8" s="101" t="s">
        <v>144</v>
      </c>
      <c r="AB8" s="101" t="s">
        <v>144</v>
      </c>
      <c r="AC8" s="101" t="s">
        <v>144</v>
      </c>
      <c r="AD8" s="101" t="s">
        <v>144</v>
      </c>
      <c r="AE8" s="101" t="s">
        <v>144</v>
      </c>
      <c r="AF8" s="101" t="s">
        <v>144</v>
      </c>
      <c r="AG8" s="101" t="s">
        <v>144</v>
      </c>
      <c r="AH8" s="101" t="s">
        <v>144</v>
      </c>
      <c r="AI8" s="101" t="s">
        <v>144</v>
      </c>
      <c r="AJ8" s="101" t="s">
        <v>144</v>
      </c>
      <c r="AK8" s="101" t="s">
        <v>144</v>
      </c>
      <c r="AL8" s="101" t="s">
        <v>144</v>
      </c>
      <c r="AM8" s="101" t="s">
        <v>144</v>
      </c>
      <c r="AN8" s="101" t="s">
        <v>144</v>
      </c>
      <c r="AO8" s="101" t="s">
        <v>144</v>
      </c>
      <c r="AP8" s="101" t="s">
        <v>144</v>
      </c>
      <c r="AQ8" s="100" t="s">
        <v>144</v>
      </c>
    </row>
    <row r="9" spans="1:43" s="34" customFormat="1" ht="14.4">
      <c r="A9" s="86" t="s">
        <v>2152</v>
      </c>
      <c r="B9" s="85">
        <v>0</v>
      </c>
      <c r="C9" s="85">
        <v>0</v>
      </c>
      <c r="D9" s="85">
        <v>0</v>
      </c>
      <c r="E9" s="85">
        <v>0</v>
      </c>
      <c r="F9" s="85">
        <v>0</v>
      </c>
      <c r="G9" s="85">
        <v>0</v>
      </c>
      <c r="H9" s="85">
        <v>0</v>
      </c>
      <c r="I9" s="85">
        <v>0</v>
      </c>
      <c r="J9" s="85">
        <v>0</v>
      </c>
      <c r="K9" s="85">
        <v>0</v>
      </c>
      <c r="L9" s="85">
        <v>0</v>
      </c>
      <c r="M9" s="85">
        <v>0</v>
      </c>
      <c r="N9" s="85">
        <v>0</v>
      </c>
      <c r="O9" s="85">
        <v>0</v>
      </c>
      <c r="P9" s="85">
        <v>0</v>
      </c>
      <c r="Q9" s="85">
        <v>0</v>
      </c>
      <c r="R9" s="85">
        <v>0</v>
      </c>
      <c r="S9" s="84">
        <v>0</v>
      </c>
      <c r="T9" s="84">
        <v>0</v>
      </c>
      <c r="U9" s="85">
        <v>929</v>
      </c>
      <c r="V9" s="85">
        <v>2278.1640000000002</v>
      </c>
      <c r="W9" s="85">
        <v>2201</v>
      </c>
      <c r="X9" s="85">
        <v>2124.7109999999998</v>
      </c>
      <c r="Y9" s="85">
        <v>7463</v>
      </c>
      <c r="Z9" s="85">
        <v>7282</v>
      </c>
      <c r="AA9" s="85">
        <v>7890</v>
      </c>
      <c r="AB9" s="85">
        <v>7618</v>
      </c>
      <c r="AC9" s="85">
        <v>7368</v>
      </c>
      <c r="AD9" s="85">
        <v>9090</v>
      </c>
      <c r="AE9" s="85">
        <v>8926</v>
      </c>
      <c r="AF9" s="85">
        <v>12255</v>
      </c>
      <c r="AG9" s="85">
        <v>11928</v>
      </c>
      <c r="AH9" s="85">
        <v>11754</v>
      </c>
      <c r="AI9" s="85">
        <v>11487</v>
      </c>
      <c r="AJ9" s="85">
        <v>11336</v>
      </c>
      <c r="AK9" s="85">
        <v>13717</v>
      </c>
      <c r="AL9" s="85">
        <v>15301</v>
      </c>
      <c r="AM9" s="85">
        <v>15799</v>
      </c>
      <c r="AN9" s="85">
        <v>23764</v>
      </c>
      <c r="AO9" s="85">
        <v>23156</v>
      </c>
      <c r="AP9" s="85">
        <v>22501</v>
      </c>
      <c r="AQ9" s="85">
        <v>23132</v>
      </c>
    </row>
    <row r="10" spans="1:43" s="34" customFormat="1" ht="14.4">
      <c r="A10" s="86" t="s">
        <v>2153</v>
      </c>
      <c r="B10" s="85">
        <v>0</v>
      </c>
      <c r="C10" s="85">
        <v>14</v>
      </c>
      <c r="D10" s="85">
        <v>5168</v>
      </c>
      <c r="E10" s="85">
        <v>0</v>
      </c>
      <c r="F10" s="85">
        <v>0</v>
      </c>
      <c r="G10" s="85">
        <v>2377</v>
      </c>
      <c r="H10" s="84">
        <v>7559</v>
      </c>
      <c r="I10" s="84">
        <v>5089</v>
      </c>
      <c r="J10" s="84">
        <v>4992</v>
      </c>
      <c r="K10" s="84">
        <v>4938</v>
      </c>
      <c r="L10" s="84">
        <v>4889</v>
      </c>
      <c r="M10" s="84">
        <v>4902</v>
      </c>
      <c r="N10" s="84">
        <v>7556.2629999999999</v>
      </c>
      <c r="O10" s="84">
        <v>9434</v>
      </c>
      <c r="P10" s="84">
        <v>13556</v>
      </c>
      <c r="Q10" s="84">
        <v>16829</v>
      </c>
      <c r="R10" s="84">
        <v>18240.328000000001</v>
      </c>
      <c r="S10" s="84">
        <v>20579.88424987</v>
      </c>
      <c r="T10" s="84">
        <v>23057</v>
      </c>
      <c r="U10" s="85">
        <v>25486</v>
      </c>
      <c r="V10" s="85">
        <v>25513.138999999999</v>
      </c>
      <c r="W10" s="85">
        <v>27473</v>
      </c>
      <c r="X10" s="85">
        <v>27216.992000000002</v>
      </c>
      <c r="Y10" s="85">
        <v>26912</v>
      </c>
      <c r="Z10" s="85">
        <v>26665</v>
      </c>
      <c r="AA10" s="85">
        <v>26334</v>
      </c>
      <c r="AB10" s="85">
        <v>26043</v>
      </c>
      <c r="AC10" s="85">
        <v>25765</v>
      </c>
      <c r="AD10" s="85">
        <v>25593</v>
      </c>
      <c r="AE10" s="85">
        <v>25385</v>
      </c>
      <c r="AF10" s="85">
        <v>25182</v>
      </c>
      <c r="AG10" s="85">
        <v>24982</v>
      </c>
      <c r="AH10" s="85">
        <v>24798</v>
      </c>
      <c r="AI10" s="85">
        <v>24611</v>
      </c>
      <c r="AJ10" s="85">
        <v>23371</v>
      </c>
      <c r="AK10" s="85">
        <v>21482.5</v>
      </c>
      <c r="AL10" s="85">
        <v>17640</v>
      </c>
      <c r="AM10" s="85">
        <v>13967</v>
      </c>
      <c r="AN10" s="85">
        <v>10186</v>
      </c>
      <c r="AO10" s="85">
        <v>9942</v>
      </c>
      <c r="AP10" s="85">
        <v>8091</v>
      </c>
      <c r="AQ10" s="85">
        <v>5383</v>
      </c>
    </row>
    <row r="11" spans="1:43" s="34" customFormat="1" ht="15" customHeight="1">
      <c r="A11" s="86" t="s">
        <v>2154</v>
      </c>
      <c r="B11" s="85">
        <v>11806</v>
      </c>
      <c r="C11" s="85">
        <v>11931</v>
      </c>
      <c r="D11" s="85">
        <v>7150</v>
      </c>
      <c r="E11" s="85">
        <v>9801</v>
      </c>
      <c r="F11" s="85">
        <v>0</v>
      </c>
      <c r="G11" s="85">
        <v>3909</v>
      </c>
      <c r="H11" s="84">
        <v>44597</v>
      </c>
      <c r="I11" s="84">
        <v>31538</v>
      </c>
      <c r="J11" s="84">
        <v>32584</v>
      </c>
      <c r="K11" s="84">
        <v>29977</v>
      </c>
      <c r="L11" s="84">
        <v>30482</v>
      </c>
      <c r="M11" s="84">
        <v>30303</v>
      </c>
      <c r="N11" s="84">
        <v>31313.809000000001</v>
      </c>
      <c r="O11" s="84">
        <v>30148</v>
      </c>
      <c r="P11" s="84">
        <v>25988</v>
      </c>
      <c r="Q11" s="84">
        <v>25858</v>
      </c>
      <c r="R11" s="84">
        <v>24764.612000000001</v>
      </c>
      <c r="S11" s="84">
        <v>25853.679961588656</v>
      </c>
      <c r="T11" s="84">
        <v>24758</v>
      </c>
      <c r="U11" s="85">
        <v>25460</v>
      </c>
      <c r="V11" s="85">
        <v>25359.146999999997</v>
      </c>
      <c r="W11" s="85">
        <v>25067</v>
      </c>
      <c r="X11" s="85">
        <v>27793.809999999998</v>
      </c>
      <c r="Y11" s="85">
        <v>30486</v>
      </c>
      <c r="Z11" s="85">
        <v>31017</v>
      </c>
      <c r="AA11" s="85">
        <v>24215</v>
      </c>
      <c r="AB11" s="85">
        <v>25047</v>
      </c>
      <c r="AC11" s="85">
        <v>20732</v>
      </c>
      <c r="AD11" s="85">
        <v>19131</v>
      </c>
      <c r="AE11" s="85">
        <v>17187</v>
      </c>
      <c r="AF11" s="85">
        <v>17659</v>
      </c>
      <c r="AG11" s="85">
        <v>18276</v>
      </c>
      <c r="AH11" s="85">
        <v>17397</v>
      </c>
      <c r="AI11" s="85">
        <v>17281</v>
      </c>
      <c r="AJ11" s="85">
        <v>15706</v>
      </c>
      <c r="AK11" s="85">
        <v>15934.5</v>
      </c>
      <c r="AL11" s="85">
        <v>12039</v>
      </c>
      <c r="AM11" s="85">
        <v>9217</v>
      </c>
      <c r="AN11" s="85">
        <v>6047</v>
      </c>
      <c r="AO11" s="85">
        <v>5159</v>
      </c>
      <c r="AP11" s="85">
        <v>5109</v>
      </c>
      <c r="AQ11" s="85">
        <v>5173</v>
      </c>
    </row>
    <row r="12" spans="1:43" s="69" customFormat="1" ht="15" customHeight="1">
      <c r="A12" s="80" t="s">
        <v>2155</v>
      </c>
      <c r="B12" s="79">
        <v>11806</v>
      </c>
      <c r="C12" s="79">
        <v>11945</v>
      </c>
      <c r="D12" s="79">
        <v>12318</v>
      </c>
      <c r="E12" s="79">
        <v>9801</v>
      </c>
      <c r="F12" s="79">
        <v>0</v>
      </c>
      <c r="G12" s="79">
        <v>6286</v>
      </c>
      <c r="H12" s="79">
        <v>52156</v>
      </c>
      <c r="I12" s="79">
        <v>36627</v>
      </c>
      <c r="J12" s="79">
        <v>37576</v>
      </c>
      <c r="K12" s="79">
        <v>34915</v>
      </c>
      <c r="L12" s="79">
        <v>35371</v>
      </c>
      <c r="M12" s="79">
        <v>35205</v>
      </c>
      <c r="N12" s="79">
        <v>38870.072</v>
      </c>
      <c r="O12" s="79">
        <v>39582</v>
      </c>
      <c r="P12" s="79">
        <v>39544</v>
      </c>
      <c r="Q12" s="79">
        <v>42687</v>
      </c>
      <c r="R12" s="79">
        <v>43004.939999999995</v>
      </c>
      <c r="S12" s="79">
        <v>46433.564211458652</v>
      </c>
      <c r="T12" s="78">
        <v>47815</v>
      </c>
      <c r="U12" s="79">
        <v>51875</v>
      </c>
      <c r="V12" s="79">
        <v>53150.45</v>
      </c>
      <c r="W12" s="79">
        <v>54741</v>
      </c>
      <c r="X12" s="79">
        <v>57135.513000000006</v>
      </c>
      <c r="Y12" s="79">
        <v>64861</v>
      </c>
      <c r="Z12" s="79">
        <v>64964</v>
      </c>
      <c r="AA12" s="79">
        <v>58439</v>
      </c>
      <c r="AB12" s="79">
        <v>58708</v>
      </c>
      <c r="AC12" s="79">
        <v>53865</v>
      </c>
      <c r="AD12" s="79">
        <v>53814</v>
      </c>
      <c r="AE12" s="79">
        <v>51498</v>
      </c>
      <c r="AF12" s="79">
        <v>55096</v>
      </c>
      <c r="AG12" s="79">
        <v>55186</v>
      </c>
      <c r="AH12" s="79">
        <v>53949</v>
      </c>
      <c r="AI12" s="79">
        <v>53379</v>
      </c>
      <c r="AJ12" s="79">
        <v>50413</v>
      </c>
      <c r="AK12" s="79">
        <v>51134</v>
      </c>
      <c r="AL12" s="79">
        <v>44980</v>
      </c>
      <c r="AM12" s="79">
        <v>38983</v>
      </c>
      <c r="AN12" s="79">
        <v>39997</v>
      </c>
      <c r="AO12" s="79">
        <v>38257</v>
      </c>
      <c r="AP12" s="79">
        <v>35701</v>
      </c>
      <c r="AQ12" s="79">
        <v>33688</v>
      </c>
    </row>
    <row r="13" spans="1:43" s="94" customFormat="1" ht="15" customHeight="1">
      <c r="A13" s="99" t="s">
        <v>2156</v>
      </c>
      <c r="B13" s="96">
        <v>0</v>
      </c>
      <c r="C13" s="96">
        <v>36</v>
      </c>
      <c r="D13" s="96">
        <v>279</v>
      </c>
      <c r="E13" s="96">
        <v>886</v>
      </c>
      <c r="F13" s="95">
        <v>0</v>
      </c>
      <c r="G13" s="96">
        <v>5697</v>
      </c>
      <c r="H13" s="96">
        <v>6898</v>
      </c>
      <c r="I13" s="96">
        <v>11569</v>
      </c>
      <c r="J13" s="96">
        <v>6370</v>
      </c>
      <c r="K13" s="96">
        <v>6284</v>
      </c>
      <c r="L13" s="96">
        <v>6340</v>
      </c>
      <c r="M13" s="96">
        <v>6406</v>
      </c>
      <c r="N13" s="96">
        <v>14850.761999999999</v>
      </c>
      <c r="O13" s="96">
        <v>14345</v>
      </c>
      <c r="P13" s="96">
        <v>12696</v>
      </c>
      <c r="Q13" s="96">
        <v>5862</v>
      </c>
      <c r="R13" s="96">
        <v>5401.0349999999999</v>
      </c>
      <c r="S13" s="96">
        <v>5670.6451213244345</v>
      </c>
      <c r="T13" s="98">
        <v>5411</v>
      </c>
      <c r="U13" s="97">
        <v>5545</v>
      </c>
      <c r="V13" s="97">
        <v>5581.6006587242173</v>
      </c>
      <c r="W13" s="96">
        <v>5541</v>
      </c>
      <c r="X13" s="96">
        <v>783.35799999999995</v>
      </c>
      <c r="Y13" s="96">
        <v>923</v>
      </c>
      <c r="Z13" s="96">
        <v>946</v>
      </c>
      <c r="AA13" s="96">
        <v>789</v>
      </c>
      <c r="AB13" s="96">
        <v>820</v>
      </c>
      <c r="AC13" s="96">
        <v>703</v>
      </c>
      <c r="AD13" s="96">
        <v>657</v>
      </c>
      <c r="AE13" s="96">
        <v>622</v>
      </c>
      <c r="AF13" s="95">
        <v>438</v>
      </c>
      <c r="AG13" s="95">
        <v>453.245</v>
      </c>
      <c r="AH13" s="95">
        <v>444</v>
      </c>
      <c r="AI13" s="95">
        <v>434</v>
      </c>
      <c r="AJ13" s="95">
        <v>1618</v>
      </c>
      <c r="AK13" s="95">
        <v>3238</v>
      </c>
      <c r="AL13" s="95">
        <v>3564</v>
      </c>
      <c r="AM13" s="95">
        <v>3965</v>
      </c>
      <c r="AN13" s="95">
        <v>4987</v>
      </c>
      <c r="AO13" s="95">
        <v>717</v>
      </c>
      <c r="AP13" s="95">
        <v>1937</v>
      </c>
      <c r="AQ13" s="95">
        <v>3522</v>
      </c>
    </row>
    <row r="14" spans="1:43" s="69" customFormat="1" ht="15" customHeight="1">
      <c r="A14" s="86" t="s">
        <v>2157</v>
      </c>
      <c r="B14" s="85">
        <v>11806</v>
      </c>
      <c r="C14" s="85">
        <v>11981</v>
      </c>
      <c r="D14" s="85">
        <v>12597</v>
      </c>
      <c r="E14" s="85">
        <v>10687</v>
      </c>
      <c r="F14" s="85">
        <v>0</v>
      </c>
      <c r="G14" s="85">
        <v>11983</v>
      </c>
      <c r="H14" s="85">
        <v>59054</v>
      </c>
      <c r="I14" s="85">
        <v>48196</v>
      </c>
      <c r="J14" s="85">
        <v>43946</v>
      </c>
      <c r="K14" s="85">
        <v>41199</v>
      </c>
      <c r="L14" s="85">
        <v>41711</v>
      </c>
      <c r="M14" s="85">
        <v>41610.820999999996</v>
      </c>
      <c r="N14" s="85">
        <v>53720.834000000003</v>
      </c>
      <c r="O14" s="85">
        <v>53927</v>
      </c>
      <c r="P14" s="85">
        <v>52240</v>
      </c>
      <c r="Q14" s="85">
        <v>48549</v>
      </c>
      <c r="R14" s="85">
        <v>48405.975000000006</v>
      </c>
      <c r="S14" s="85">
        <v>52104.209332783088</v>
      </c>
      <c r="T14" s="84">
        <v>53226</v>
      </c>
      <c r="U14" s="85">
        <v>57420</v>
      </c>
      <c r="V14" s="85">
        <v>58732.050658724213</v>
      </c>
      <c r="W14" s="85">
        <v>60282</v>
      </c>
      <c r="X14" s="85">
        <v>57918.871000000006</v>
      </c>
      <c r="Y14" s="85">
        <v>65784</v>
      </c>
      <c r="Z14" s="85">
        <v>65910</v>
      </c>
      <c r="AA14" s="85">
        <v>59228</v>
      </c>
      <c r="AB14" s="85">
        <v>59528</v>
      </c>
      <c r="AC14" s="85">
        <v>54568</v>
      </c>
      <c r="AD14" s="85">
        <v>54471</v>
      </c>
      <c r="AE14" s="85">
        <v>52120</v>
      </c>
      <c r="AF14" s="85">
        <v>55534</v>
      </c>
      <c r="AG14" s="85">
        <v>55639.245000000003</v>
      </c>
      <c r="AH14" s="85">
        <v>54393</v>
      </c>
      <c r="AI14" s="85">
        <v>53813</v>
      </c>
      <c r="AJ14" s="85">
        <v>52031</v>
      </c>
      <c r="AK14" s="85">
        <v>54372</v>
      </c>
      <c r="AL14" s="85">
        <v>48544</v>
      </c>
      <c r="AM14" s="85">
        <v>42948</v>
      </c>
      <c r="AN14" s="85">
        <v>44984</v>
      </c>
      <c r="AO14" s="85">
        <v>38974</v>
      </c>
      <c r="AP14" s="85">
        <v>37638</v>
      </c>
      <c r="AQ14" s="85">
        <v>37210</v>
      </c>
    </row>
    <row r="15" spans="1:43" s="69" customFormat="1" ht="15" customHeight="1">
      <c r="A15" s="93" t="s">
        <v>2158</v>
      </c>
      <c r="B15" s="91">
        <v>0</v>
      </c>
      <c r="C15" s="91">
        <v>2389</v>
      </c>
      <c r="D15" s="91">
        <v>4927.2000000000007</v>
      </c>
      <c r="E15" s="91">
        <v>5880.5999999999995</v>
      </c>
      <c r="F15" s="91">
        <v>0</v>
      </c>
      <c r="G15" s="91">
        <v>6286</v>
      </c>
      <c r="H15" s="92">
        <v>19482.8</v>
      </c>
      <c r="I15" s="92">
        <v>12647.2</v>
      </c>
      <c r="J15" s="92">
        <v>14247.2</v>
      </c>
      <c r="K15" s="92">
        <v>14874</v>
      </c>
      <c r="L15" s="92">
        <v>17274.8</v>
      </c>
      <c r="M15" s="92">
        <v>19068</v>
      </c>
      <c r="N15" s="92">
        <v>20776.712599999999</v>
      </c>
      <c r="O15" s="92">
        <v>21608.600000000002</v>
      </c>
      <c r="P15" s="92">
        <v>20998.799999999999</v>
      </c>
      <c r="Q15" s="92">
        <v>22508.799999999999</v>
      </c>
      <c r="R15" s="92">
        <v>23195</v>
      </c>
      <c r="S15" s="92">
        <v>25743.20524865717</v>
      </c>
      <c r="T15" s="92">
        <v>26314</v>
      </c>
      <c r="U15" s="91">
        <v>28718.799999999999</v>
      </c>
      <c r="V15" s="91">
        <v>30013.442199999998</v>
      </c>
      <c r="W15" s="91">
        <v>30497.4</v>
      </c>
      <c r="X15" s="90">
        <v>34799</v>
      </c>
      <c r="Y15" s="90">
        <v>39422</v>
      </c>
      <c r="Z15" s="89">
        <v>40780.199999999997</v>
      </c>
      <c r="AA15" s="89">
        <v>35968.763800000001</v>
      </c>
      <c r="AB15" s="79">
        <v>37989.976199999997</v>
      </c>
      <c r="AC15" s="79">
        <v>35623.555999999997</v>
      </c>
      <c r="AD15" s="79">
        <v>34859.209599999995</v>
      </c>
      <c r="AE15" s="79">
        <v>34187.186600000001</v>
      </c>
      <c r="AF15" s="79">
        <v>35836.199999999997</v>
      </c>
      <c r="AG15" s="88"/>
      <c r="AH15" s="87"/>
      <c r="AI15" s="87"/>
      <c r="AJ15" s="87"/>
      <c r="AK15" s="87"/>
      <c r="AL15" s="87"/>
      <c r="AM15" s="87"/>
      <c r="AN15" s="87"/>
      <c r="AO15" s="87"/>
      <c r="AP15" s="87"/>
      <c r="AQ15" s="87"/>
    </row>
    <row r="16" spans="1:43" s="69" customFormat="1" ht="14.4">
      <c r="A16" s="86" t="s">
        <v>2159</v>
      </c>
      <c r="B16" s="85">
        <v>0</v>
      </c>
      <c r="C16" s="85">
        <v>990.17877582000006</v>
      </c>
      <c r="D16" s="85">
        <v>290.15584838000001</v>
      </c>
      <c r="E16" s="85">
        <v>4234.8395240279997</v>
      </c>
      <c r="F16" s="85">
        <v>7093.2248200160002</v>
      </c>
      <c r="G16" s="85">
        <v>26513.851898549998</v>
      </c>
      <c r="H16" s="84">
        <v>39122.250866793998</v>
      </c>
      <c r="I16" s="81"/>
      <c r="J16" s="81"/>
      <c r="K16" s="81"/>
      <c r="L16" s="81"/>
      <c r="M16" s="81"/>
    </row>
    <row r="17" spans="1:19" s="69" customFormat="1" ht="15" customHeight="1">
      <c r="A17" s="83" t="s">
        <v>2160</v>
      </c>
      <c r="B17" s="82">
        <v>0</v>
      </c>
      <c r="C17" s="82">
        <v>0</v>
      </c>
      <c r="D17" s="82">
        <v>322.875670464</v>
      </c>
      <c r="E17" s="82">
        <v>0</v>
      </c>
      <c r="F17" s="82">
        <v>0</v>
      </c>
      <c r="G17" s="82">
        <v>0</v>
      </c>
      <c r="H17" s="81">
        <v>322.875670464</v>
      </c>
      <c r="I17" s="81"/>
      <c r="J17" s="81"/>
      <c r="K17" s="81"/>
      <c r="L17" s="81"/>
      <c r="M17" s="81"/>
    </row>
    <row r="18" spans="1:19" s="69" customFormat="1" ht="14.4">
      <c r="A18" s="80" t="s">
        <v>2161</v>
      </c>
      <c r="B18" s="79">
        <v>0</v>
      </c>
      <c r="C18" s="79">
        <v>198.03575516400002</v>
      </c>
      <c r="D18" s="79">
        <v>122.60630376879999</v>
      </c>
      <c r="E18" s="79">
        <v>846.96790480560003</v>
      </c>
      <c r="F18" s="79">
        <v>1418.6449640032001</v>
      </c>
      <c r="G18" s="79">
        <v>5302.7703797100003</v>
      </c>
      <c r="H18" s="78">
        <v>7889.0253074516004</v>
      </c>
      <c r="I18" s="70"/>
      <c r="J18" s="70"/>
      <c r="K18" s="70"/>
      <c r="L18" s="70"/>
      <c r="M18" s="70"/>
    </row>
    <row r="19" spans="1:19" s="69" customFormat="1" ht="14.4">
      <c r="A19" s="80" t="s">
        <v>2162</v>
      </c>
      <c r="B19" s="79">
        <v>0</v>
      </c>
      <c r="C19" s="79">
        <v>0</v>
      </c>
      <c r="D19" s="79">
        <v>0</v>
      </c>
      <c r="E19" s="79">
        <v>0</v>
      </c>
      <c r="F19" s="79">
        <v>0</v>
      </c>
      <c r="G19" s="79">
        <v>6286</v>
      </c>
      <c r="H19" s="78">
        <v>6286</v>
      </c>
      <c r="I19" s="70"/>
      <c r="J19" s="70"/>
      <c r="K19" s="70"/>
      <c r="L19" s="70"/>
      <c r="M19" s="70"/>
    </row>
    <row r="20" spans="1:19" s="69" customFormat="1" ht="14.4">
      <c r="A20" s="80" t="s">
        <v>2163</v>
      </c>
      <c r="B20" s="79">
        <v>0</v>
      </c>
      <c r="C20" s="79">
        <v>198.03575516400002</v>
      </c>
      <c r="D20" s="79">
        <v>122.60630376879999</v>
      </c>
      <c r="E20" s="79">
        <v>846.96790480560003</v>
      </c>
      <c r="F20" s="79">
        <v>1418.6449640032001</v>
      </c>
      <c r="G20" s="79">
        <v>11588.77037971</v>
      </c>
      <c r="H20" s="78">
        <v>14175</v>
      </c>
      <c r="I20" s="70"/>
      <c r="J20" s="70"/>
      <c r="K20" s="70"/>
      <c r="L20" s="70"/>
      <c r="M20" s="70"/>
    </row>
    <row r="21" spans="1:19" ht="14.4">
      <c r="A21" s="77"/>
      <c r="B21" s="76"/>
      <c r="C21" s="76"/>
      <c r="D21" s="76"/>
      <c r="E21" s="76"/>
      <c r="F21" s="76"/>
      <c r="G21" s="76"/>
      <c r="H21" s="75"/>
      <c r="I21" s="74"/>
      <c r="N21" s="69"/>
      <c r="O21" s="69"/>
      <c r="P21" s="69"/>
      <c r="Q21" s="69"/>
      <c r="R21" s="69"/>
      <c r="S21" s="69"/>
    </row>
    <row r="22" spans="1:19" s="69" customFormat="1" ht="14.4">
      <c r="A22" s="73" t="s">
        <v>2164</v>
      </c>
      <c r="B22" s="72">
        <v>0</v>
      </c>
      <c r="C22" s="72">
        <v>198.03575516400002</v>
      </c>
      <c r="D22" s="72">
        <v>122.60630376879999</v>
      </c>
      <c r="E22" s="72">
        <v>846.96790480560003</v>
      </c>
      <c r="F22" s="72">
        <v>1418.6449640032001</v>
      </c>
      <c r="G22" s="72">
        <v>28789.77037971</v>
      </c>
      <c r="H22" s="71">
        <v>31376</v>
      </c>
      <c r="I22" s="70"/>
      <c r="J22" s="70"/>
      <c r="K22" s="70"/>
      <c r="L22" s="70"/>
      <c r="M22" s="70"/>
    </row>
    <row r="23" spans="1:19" ht="14.4">
      <c r="A23" s="68" t="s">
        <v>2165</v>
      </c>
    </row>
    <row r="24" spans="1:19" ht="14.4">
      <c r="A24" s="68" t="s">
        <v>2166</v>
      </c>
    </row>
    <row r="25" spans="1:19">
      <c r="A25" s="66"/>
    </row>
    <row r="363" spans="49:60">
      <c r="AW363" s="67"/>
      <c r="BC363" s="67"/>
    </row>
    <row r="364" spans="49:60">
      <c r="AX364" s="67"/>
      <c r="BD364" s="67"/>
      <c r="BE364" s="67"/>
      <c r="BF364" s="67"/>
      <c r="BG364" s="67"/>
    </row>
    <row r="366" spans="49:60">
      <c r="AW366" s="67"/>
      <c r="BB366" s="67"/>
      <c r="BH366" s="67"/>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C9FE-1312-4544-A1FB-65CAE85FE992}">
  <sheetPr codeName="Plan6">
    <tabColor rgb="FF5F6062"/>
  </sheetPr>
  <dimension ref="A1:CW394"/>
  <sheetViews>
    <sheetView showGridLines="0" workbookViewId="0"/>
  </sheetViews>
  <sheetFormatPr defaultColWidth="9.21875" defaultRowHeight="13.8"/>
  <cols>
    <col min="1" max="1" width="56" style="116" customWidth="1"/>
    <col min="2" max="2" width="11.77734375" style="116" bestFit="1" customWidth="1"/>
    <col min="3" max="3" width="7.21875" style="116" bestFit="1" customWidth="1"/>
    <col min="4" max="4" width="10.21875" style="116" bestFit="1" customWidth="1"/>
    <col min="5" max="5" width="7.21875" style="116" customWidth="1"/>
    <col min="6" max="6" width="10.21875" style="116" bestFit="1" customWidth="1"/>
    <col min="7" max="7" width="7.21875" style="116" bestFit="1" customWidth="1"/>
    <col min="8" max="8" width="10.21875" style="116" bestFit="1" customWidth="1"/>
    <col min="9" max="9" width="7.21875" style="116" bestFit="1" customWidth="1"/>
    <col min="10" max="10" width="10.21875" style="116" bestFit="1" customWidth="1"/>
    <col min="11" max="11" width="7.21875" style="116" bestFit="1" customWidth="1"/>
    <col min="12" max="12" width="10.21875" style="116" bestFit="1" customWidth="1"/>
    <col min="13" max="13" width="7.21875" style="116" bestFit="1" customWidth="1"/>
    <col min="14" max="14" width="10.21875" style="116" bestFit="1" customWidth="1"/>
    <col min="15" max="15" width="7.21875" style="116" bestFit="1" customWidth="1"/>
    <col min="16" max="16" width="10.21875" style="116" bestFit="1" customWidth="1"/>
    <col min="17" max="17" width="7.21875" style="116" bestFit="1" customWidth="1"/>
    <col min="18" max="18" width="10.21875" style="116" bestFit="1" customWidth="1"/>
    <col min="19" max="19" width="7.21875" style="116" bestFit="1" customWidth="1"/>
    <col min="20" max="20" width="10.21875" style="116" bestFit="1" customWidth="1"/>
    <col min="21" max="21" width="7.21875" style="116" bestFit="1" customWidth="1"/>
    <col min="22" max="22" width="10.21875" style="116" bestFit="1" customWidth="1"/>
    <col min="23" max="23" width="7.21875" style="116" bestFit="1" customWidth="1"/>
    <col min="24" max="24" width="10.21875" style="116" bestFit="1" customWidth="1"/>
    <col min="25" max="25" width="7.21875" style="116" bestFit="1" customWidth="1"/>
    <col min="26" max="26" width="9" style="116" bestFit="1" customWidth="1"/>
    <col min="27" max="27" width="7.21875" style="116" bestFit="1" customWidth="1"/>
    <col min="28" max="28" width="10.21875" style="116" bestFit="1" customWidth="1"/>
    <col min="29" max="29" width="7.21875" style="116" bestFit="1" customWidth="1"/>
    <col min="30" max="30" width="10.21875" style="116" bestFit="1" customWidth="1"/>
    <col min="31" max="31" width="7.21875" style="116" bestFit="1" customWidth="1"/>
    <col min="32" max="32" width="10.21875" style="116" bestFit="1" customWidth="1"/>
    <col min="33" max="33" width="5.44140625" style="116" bestFit="1" customWidth="1"/>
    <col min="34" max="34" width="10.21875" style="116" bestFit="1" customWidth="1"/>
    <col min="35" max="35" width="7.21875" style="116" bestFit="1" customWidth="1"/>
    <col min="36" max="36" width="10.21875" style="116" bestFit="1" customWidth="1"/>
    <col min="37" max="37" width="5.44140625" style="116" bestFit="1" customWidth="1"/>
    <col min="38" max="38" width="10.21875" style="116" bestFit="1" customWidth="1"/>
    <col min="39" max="39" width="5.44140625" style="116" bestFit="1" customWidth="1"/>
    <col min="40" max="40" width="10.21875" style="116" bestFit="1" customWidth="1"/>
    <col min="41" max="41" width="5.44140625" style="116" bestFit="1" customWidth="1"/>
    <col min="42" max="42" width="10.21875" style="116" bestFit="1" customWidth="1"/>
    <col min="43" max="43" width="5.44140625" style="116" bestFit="1" customWidth="1"/>
    <col min="44" max="44" width="10.21875" style="116" bestFit="1" customWidth="1"/>
    <col min="45" max="45" width="5.44140625" style="116" bestFit="1" customWidth="1"/>
    <col min="46" max="46" width="10.21875" style="116" bestFit="1" customWidth="1"/>
    <col min="47" max="47" width="5.44140625" style="116" bestFit="1" customWidth="1"/>
    <col min="48" max="48" width="10.21875" style="116" bestFit="1" customWidth="1"/>
    <col min="49" max="49" width="5.44140625" style="116" bestFit="1" customWidth="1"/>
    <col min="50" max="50" width="10.21875" style="116" bestFit="1" customWidth="1"/>
    <col min="51" max="51" width="6.21875" style="116" bestFit="1" customWidth="1"/>
    <col min="52" max="52" width="11.44140625" style="118" bestFit="1" customWidth="1"/>
    <col min="53" max="53" width="7.21875" style="118" bestFit="1" customWidth="1"/>
    <col min="54" max="54" width="11.44140625" style="118" bestFit="1" customWidth="1"/>
    <col min="55" max="55" width="7.21875" style="118" bestFit="1" customWidth="1"/>
    <col min="56" max="56" width="11.44140625" style="118" bestFit="1" customWidth="1"/>
    <col min="57" max="57" width="7.21875" style="118" bestFit="1" customWidth="1"/>
    <col min="58" max="58" width="11.44140625" style="118" bestFit="1" customWidth="1"/>
    <col min="59" max="59" width="7.21875" style="118" bestFit="1" customWidth="1"/>
    <col min="60" max="60" width="11.44140625" style="118" bestFit="1" customWidth="1"/>
    <col min="61" max="61" width="10.77734375" style="118" bestFit="1" customWidth="1"/>
    <col min="62" max="16384" width="9.21875" style="116"/>
  </cols>
  <sheetData>
    <row r="1" spans="1:62" s="39" customFormat="1" ht="15" customHeight="1">
      <c r="A1" s="162" t="s">
        <v>2167</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161" t="s">
        <v>65</v>
      </c>
    </row>
    <row r="2" spans="1:62" s="154" customFormat="1" ht="14.4">
      <c r="A2" s="160" t="s">
        <v>2168</v>
      </c>
      <c r="B2" s="159" t="s">
        <v>85</v>
      </c>
      <c r="C2" s="158"/>
      <c r="D2" s="159" t="s">
        <v>86</v>
      </c>
      <c r="E2" s="158"/>
      <c r="F2" s="159" t="s">
        <v>87</v>
      </c>
      <c r="G2" s="158"/>
      <c r="H2" s="159" t="s">
        <v>88</v>
      </c>
      <c r="I2" s="158"/>
      <c r="J2" s="159" t="s">
        <v>89</v>
      </c>
      <c r="K2" s="158"/>
      <c r="L2" s="159" t="s">
        <v>2098</v>
      </c>
      <c r="M2" s="158"/>
      <c r="N2" s="159" t="s">
        <v>2099</v>
      </c>
      <c r="O2" s="158"/>
      <c r="P2" s="159" t="s">
        <v>2100</v>
      </c>
      <c r="Q2" s="158"/>
      <c r="R2" s="159" t="s">
        <v>2101</v>
      </c>
      <c r="S2" s="158"/>
      <c r="T2" s="157">
        <v>43100</v>
      </c>
      <c r="U2" s="157"/>
      <c r="V2" s="157">
        <v>43008</v>
      </c>
      <c r="W2" s="157"/>
      <c r="X2" s="157">
        <v>42916</v>
      </c>
      <c r="Y2" s="157"/>
      <c r="Z2" s="157">
        <v>42825</v>
      </c>
      <c r="AA2" s="157"/>
      <c r="AB2" s="157">
        <v>42735</v>
      </c>
      <c r="AC2" s="157"/>
      <c r="AD2" s="157">
        <v>42643</v>
      </c>
      <c r="AE2" s="157"/>
      <c r="AF2" s="156">
        <v>42551</v>
      </c>
      <c r="AG2" s="156"/>
      <c r="AH2" s="156">
        <v>42460</v>
      </c>
      <c r="AI2" s="156"/>
      <c r="AJ2" s="156">
        <v>42369</v>
      </c>
      <c r="AK2" s="156"/>
      <c r="AL2" s="157">
        <v>42277</v>
      </c>
      <c r="AM2" s="156"/>
      <c r="AN2" s="156">
        <v>42185</v>
      </c>
      <c r="AO2" s="156"/>
      <c r="AP2" s="156">
        <v>42094</v>
      </c>
      <c r="AQ2" s="156"/>
      <c r="AR2" s="156">
        <v>42004</v>
      </c>
      <c r="AS2" s="156"/>
      <c r="AT2" s="157">
        <v>41912</v>
      </c>
      <c r="AU2" s="156"/>
      <c r="AV2" s="156">
        <v>41820</v>
      </c>
      <c r="AW2" s="156"/>
      <c r="AX2" s="156">
        <v>41729</v>
      </c>
      <c r="AY2" s="156"/>
      <c r="AZ2" s="155"/>
    </row>
    <row r="3" spans="1:62" s="144" customFormat="1" ht="15.6">
      <c r="A3" s="152" t="s">
        <v>2169</v>
      </c>
      <c r="B3" s="151">
        <v>917107</v>
      </c>
      <c r="C3" s="150">
        <v>0.879</v>
      </c>
      <c r="D3" s="151">
        <v>784730</v>
      </c>
      <c r="E3" s="150">
        <v>0.88043307528329406</v>
      </c>
      <c r="F3" s="151">
        <v>759358</v>
      </c>
      <c r="G3" s="150">
        <v>0.85599999999999998</v>
      </c>
      <c r="H3" s="151">
        <v>724300</v>
      </c>
      <c r="I3" s="150">
        <v>0.85513476371338404</v>
      </c>
      <c r="J3" s="151">
        <v>705894</v>
      </c>
      <c r="K3" s="150">
        <v>0.85699999999999998</v>
      </c>
      <c r="L3" s="151">
        <v>714969</v>
      </c>
      <c r="M3" s="150">
        <v>0.87396830596817887</v>
      </c>
      <c r="N3" s="151">
        <v>713435</v>
      </c>
      <c r="O3" s="150">
        <v>0.87793985902459193</v>
      </c>
      <c r="P3" s="151">
        <v>685245.31536000001</v>
      </c>
      <c r="Q3" s="150">
        <f>P3/$P$6</f>
        <v>0.87770029030291397</v>
      </c>
      <c r="R3" s="151">
        <v>665358.34759000002</v>
      </c>
      <c r="S3" s="150">
        <v>0.87531161589258644</v>
      </c>
      <c r="T3" s="151">
        <v>660516.35441999999</v>
      </c>
      <c r="U3" s="150">
        <v>0.873</v>
      </c>
      <c r="V3" s="151">
        <v>637758</v>
      </c>
      <c r="W3" s="150">
        <v>0.88622426646841801</v>
      </c>
      <c r="X3" s="151">
        <v>642616.35515700001</v>
      </c>
      <c r="Y3" s="150">
        <v>0.88699980157657055</v>
      </c>
      <c r="Z3" s="149">
        <v>642700</v>
      </c>
      <c r="AA3" s="148">
        <v>0.89300000000000002</v>
      </c>
      <c r="AB3" s="146">
        <v>669284</v>
      </c>
      <c r="AC3" s="145">
        <v>0.91500000000000004</v>
      </c>
      <c r="AD3" s="146">
        <v>673404.50199999998</v>
      </c>
      <c r="AE3" s="145">
        <v>0.91500000000000004</v>
      </c>
      <c r="AF3" s="146">
        <v>690963</v>
      </c>
      <c r="AG3" s="147">
        <v>0.91900000000000004</v>
      </c>
      <c r="AH3" s="146">
        <v>637179.005</v>
      </c>
      <c r="AI3" s="145">
        <v>0.91700000000000004</v>
      </c>
      <c r="AJ3" s="146">
        <v>679593.18299999996</v>
      </c>
      <c r="AK3" s="147">
        <v>0.94099999999999995</v>
      </c>
      <c r="AL3" s="146">
        <v>728976.17799999996</v>
      </c>
      <c r="AM3" s="147">
        <v>0.94102540119550593</v>
      </c>
      <c r="AN3" s="146">
        <v>681622.07200000004</v>
      </c>
      <c r="AO3" s="147">
        <v>0.92562312765719434</v>
      </c>
      <c r="AP3" s="146">
        <v>728559.12300000002</v>
      </c>
      <c r="AQ3" s="147">
        <v>0.92400000000000004</v>
      </c>
      <c r="AR3" s="146">
        <v>706081.48699999996</v>
      </c>
      <c r="AS3" s="147">
        <v>0.91900000000000004</v>
      </c>
      <c r="AT3" s="146">
        <v>687782.89800000004</v>
      </c>
      <c r="AU3" s="147">
        <v>0.91500000000000004</v>
      </c>
      <c r="AV3" s="146">
        <v>687125.65599999996</v>
      </c>
      <c r="AW3" s="147">
        <v>0.91700000000000004</v>
      </c>
      <c r="AX3" s="146">
        <v>686511</v>
      </c>
      <c r="AY3" s="145">
        <v>0.92100000000000004</v>
      </c>
      <c r="BJ3" s="130"/>
    </row>
    <row r="4" spans="1:62" s="144" customFormat="1" ht="15.6">
      <c r="A4" s="153" t="s">
        <v>2170</v>
      </c>
      <c r="B4" s="151">
        <v>33934</v>
      </c>
      <c r="C4" s="150">
        <v>3.2000000000000001E-2</v>
      </c>
      <c r="D4" s="151">
        <v>25002</v>
      </c>
      <c r="E4" s="150">
        <v>2.8051161225176709E-2</v>
      </c>
      <c r="F4" s="151">
        <v>46587</v>
      </c>
      <c r="G4" s="150">
        <v>5.1999999999999998E-2</v>
      </c>
      <c r="H4" s="151">
        <v>41360</v>
      </c>
      <c r="I4" s="150">
        <v>4.8831111179325641E-2</v>
      </c>
      <c r="J4" s="151">
        <v>36583</v>
      </c>
      <c r="K4" s="150">
        <v>4.3999999999999997E-2</v>
      </c>
      <c r="L4" s="151">
        <v>30270</v>
      </c>
      <c r="M4" s="150">
        <v>3.7001633108088287E-2</v>
      </c>
      <c r="N4" s="151">
        <v>26356.481</v>
      </c>
      <c r="O4" s="150">
        <v>3.2433204040244933E-2</v>
      </c>
      <c r="P4" s="151">
        <v>25014.852170000002</v>
      </c>
      <c r="Q4" s="150">
        <f>P4/$P$6</f>
        <v>3.204041314745644E-2</v>
      </c>
      <c r="R4" s="151">
        <v>24312.510140000002</v>
      </c>
      <c r="S4" s="150">
        <v>3.1984302314881086E-2</v>
      </c>
      <c r="T4" s="151">
        <v>32914.851350000004</v>
      </c>
      <c r="U4" s="150">
        <v>4.2999999999999997E-2</v>
      </c>
      <c r="V4" s="151">
        <v>18864</v>
      </c>
      <c r="W4" s="150">
        <v>2.6213288681067485E-2</v>
      </c>
      <c r="X4" s="151">
        <v>27449.58668</v>
      </c>
      <c r="Y4" s="150">
        <v>3.7888512707664239E-2</v>
      </c>
      <c r="Z4" s="149">
        <v>22033</v>
      </c>
      <c r="AA4" s="148">
        <v>3.1E-2</v>
      </c>
      <c r="AB4" s="146">
        <v>24130</v>
      </c>
      <c r="AC4" s="145">
        <v>3.3000000000000002E-2</v>
      </c>
      <c r="AD4" s="146">
        <v>24690.440999999999</v>
      </c>
      <c r="AE4" s="145">
        <v>3.4000000000000002E-2</v>
      </c>
      <c r="AF4" s="146">
        <v>17709</v>
      </c>
      <c r="AG4" s="147">
        <v>2.4E-2</v>
      </c>
      <c r="AH4" s="146">
        <v>20356.100999999999</v>
      </c>
      <c r="AI4" s="145">
        <v>2.9000000000000001E-2</v>
      </c>
      <c r="AJ4" s="146">
        <v>14251.509</v>
      </c>
      <c r="AK4" s="147">
        <v>0.02</v>
      </c>
      <c r="AL4" s="146">
        <v>17062.400000000001</v>
      </c>
      <c r="AM4" s="147">
        <v>2.2025619341100339E-2</v>
      </c>
      <c r="AN4" s="146">
        <v>19261.745454545453</v>
      </c>
      <c r="AO4" s="147">
        <v>2.6156895153731333E-2</v>
      </c>
      <c r="AP4" s="146">
        <v>24775.955000000002</v>
      </c>
      <c r="AQ4" s="147">
        <v>3.1E-2</v>
      </c>
      <c r="AR4" s="146">
        <v>25176.055</v>
      </c>
      <c r="AS4" s="147">
        <v>3.3000000000000002E-2</v>
      </c>
      <c r="AT4" s="146">
        <v>26847.945</v>
      </c>
      <c r="AU4" s="147">
        <v>3.5999999999999997E-2</v>
      </c>
      <c r="AV4" s="146">
        <v>25717.9</v>
      </c>
      <c r="AW4" s="147">
        <v>3.4000000000000002E-2</v>
      </c>
      <c r="AX4" s="146">
        <v>22053.827000000001</v>
      </c>
      <c r="AY4" s="145">
        <v>0.03</v>
      </c>
      <c r="BJ4" s="130"/>
    </row>
    <row r="5" spans="1:62" s="144" customFormat="1" ht="15.6">
      <c r="A5" s="152" t="s">
        <v>2171</v>
      </c>
      <c r="B5" s="151">
        <v>92476</v>
      </c>
      <c r="C5" s="150">
        <v>8.8999999999999996E-2</v>
      </c>
      <c r="D5" s="151">
        <v>81568</v>
      </c>
      <c r="E5" s="150">
        <v>9.151576349152922E-2</v>
      </c>
      <c r="F5" s="151">
        <v>81568</v>
      </c>
      <c r="G5" s="150">
        <v>9.1999999999999998E-2</v>
      </c>
      <c r="H5" s="151">
        <v>81341</v>
      </c>
      <c r="I5" s="150">
        <v>9.6034125107290313E-2</v>
      </c>
      <c r="J5" s="151">
        <v>81341</v>
      </c>
      <c r="K5" s="150">
        <v>9.9000000000000005E-2</v>
      </c>
      <c r="L5" s="151">
        <v>72833</v>
      </c>
      <c r="M5" s="150">
        <v>8.9030060923732876E-2</v>
      </c>
      <c r="N5" s="151">
        <v>72833.293000000005</v>
      </c>
      <c r="O5" s="150">
        <v>8.9626936935163132E-2</v>
      </c>
      <c r="P5" s="151">
        <v>70467.972737000004</v>
      </c>
      <c r="Q5" s="150">
        <f>P5/$P$6</f>
        <v>9.025929654962965E-2</v>
      </c>
      <c r="R5" s="151">
        <v>70467.972737000004</v>
      </c>
      <c r="S5" s="150">
        <v>9.2704082406894026E-2</v>
      </c>
      <c r="T5" s="151">
        <v>63276.51931099865</v>
      </c>
      <c r="U5" s="150">
        <v>8.4000000000000005E-2</v>
      </c>
      <c r="V5" s="151">
        <v>63013</v>
      </c>
      <c r="W5" s="150">
        <v>8.7562444850514495E-2</v>
      </c>
      <c r="X5" s="151">
        <v>54417.146000000001</v>
      </c>
      <c r="Y5" s="150">
        <v>7.5111685715765403E-2</v>
      </c>
      <c r="Z5" s="149">
        <v>54417</v>
      </c>
      <c r="AA5" s="148">
        <v>7.5999999999999998E-2</v>
      </c>
      <c r="AB5" s="146">
        <v>37826</v>
      </c>
      <c r="AC5" s="145">
        <v>5.1999999999999998E-2</v>
      </c>
      <c r="AD5" s="146">
        <v>37826.292000000001</v>
      </c>
      <c r="AE5" s="145">
        <v>5.0999999999999997E-2</v>
      </c>
      <c r="AF5" s="146">
        <v>43448</v>
      </c>
      <c r="AG5" s="147">
        <v>5.8000000000000003E-2</v>
      </c>
      <c r="AH5" s="146">
        <v>37363.591999999997</v>
      </c>
      <c r="AI5" s="145">
        <v>5.3999999999999999E-2</v>
      </c>
      <c r="AJ5" s="146">
        <v>28622.953000000001</v>
      </c>
      <c r="AK5" s="147">
        <v>0.04</v>
      </c>
      <c r="AL5" s="146">
        <v>28622.953000000001</v>
      </c>
      <c r="AM5" s="147">
        <v>3.6948979463393546E-2</v>
      </c>
      <c r="AN5" s="146">
        <v>35508.837</v>
      </c>
      <c r="AO5" s="147">
        <v>4.8219977189074226E-2</v>
      </c>
      <c r="AP5" s="146">
        <v>35508.837</v>
      </c>
      <c r="AQ5" s="147">
        <v>4.4999999999999998E-2</v>
      </c>
      <c r="AR5" s="146">
        <v>36817.027000000002</v>
      </c>
      <c r="AS5" s="147">
        <v>4.8000000000000001E-2</v>
      </c>
      <c r="AT5" s="146">
        <v>36817.027000000002</v>
      </c>
      <c r="AU5" s="147">
        <v>4.9000000000000002E-2</v>
      </c>
      <c r="AV5" s="146">
        <v>36565.735999999997</v>
      </c>
      <c r="AW5" s="147">
        <v>4.9000000000000002E-2</v>
      </c>
      <c r="AX5" s="146">
        <v>36565.735999999997</v>
      </c>
      <c r="AY5" s="145">
        <v>4.9000000000000002E-2</v>
      </c>
      <c r="BJ5" s="130"/>
    </row>
    <row r="6" spans="1:62" s="130" customFormat="1" ht="15" customHeight="1">
      <c r="A6" s="143" t="s">
        <v>2172</v>
      </c>
      <c r="B6" s="142">
        <v>1043517</v>
      </c>
      <c r="C6" s="141">
        <v>1</v>
      </c>
      <c r="D6" s="142">
        <v>891300</v>
      </c>
      <c r="E6" s="141">
        <v>1</v>
      </c>
      <c r="F6" s="142">
        <v>887513</v>
      </c>
      <c r="G6" s="141">
        <v>1.0000000003419884</v>
      </c>
      <c r="H6" s="142">
        <v>847001</v>
      </c>
      <c r="I6" s="141">
        <v>1</v>
      </c>
      <c r="J6" s="142">
        <v>823818</v>
      </c>
      <c r="K6" s="141">
        <v>1</v>
      </c>
      <c r="L6" s="142">
        <v>818072</v>
      </c>
      <c r="M6" s="141">
        <v>1</v>
      </c>
      <c r="N6" s="142">
        <v>812624.77399999998</v>
      </c>
      <c r="O6" s="141">
        <v>1</v>
      </c>
      <c r="P6" s="142">
        <v>780728.14026699995</v>
      </c>
      <c r="Q6" s="141">
        <v>1</v>
      </c>
      <c r="R6" s="142">
        <v>760138.83046700002</v>
      </c>
      <c r="S6" s="141">
        <v>1.0000000006143617</v>
      </c>
      <c r="T6" s="142">
        <v>756707.72508099861</v>
      </c>
      <c r="U6" s="141">
        <v>1</v>
      </c>
      <c r="V6" s="142">
        <v>719635</v>
      </c>
      <c r="W6" s="141">
        <v>1</v>
      </c>
      <c r="X6" s="142">
        <v>724483.08783699991</v>
      </c>
      <c r="Y6" s="141">
        <v>1.0000000000000002</v>
      </c>
      <c r="Z6" s="140">
        <v>719150</v>
      </c>
      <c r="AA6" s="139">
        <v>1</v>
      </c>
      <c r="AB6" s="133">
        <v>731240</v>
      </c>
      <c r="AC6" s="138">
        <v>1</v>
      </c>
      <c r="AD6" s="133">
        <v>735921.23499999999</v>
      </c>
      <c r="AE6" s="138">
        <v>1</v>
      </c>
      <c r="AF6" s="133">
        <v>752120</v>
      </c>
      <c r="AG6" s="132">
        <v>1.0010000000000001</v>
      </c>
      <c r="AH6" s="133">
        <v>694898.69799999997</v>
      </c>
      <c r="AI6" s="137">
        <v>1</v>
      </c>
      <c r="AJ6" s="133">
        <v>722467.6449999999</v>
      </c>
      <c r="AK6" s="136">
        <v>1.0009999999999999</v>
      </c>
      <c r="AL6" s="133">
        <v>774661.53099999996</v>
      </c>
      <c r="AM6" s="135">
        <v>0.99999999999999989</v>
      </c>
      <c r="AN6" s="133">
        <v>736392.65445454558</v>
      </c>
      <c r="AO6" s="135">
        <v>0.99999999999999989</v>
      </c>
      <c r="AP6" s="133">
        <v>788843.91500000004</v>
      </c>
      <c r="AQ6" s="135">
        <v>1</v>
      </c>
      <c r="AR6" s="133">
        <v>768074.56900000002</v>
      </c>
      <c r="AS6" s="135">
        <v>1</v>
      </c>
      <c r="AT6" s="133">
        <v>751447.87</v>
      </c>
      <c r="AU6" s="134">
        <v>1</v>
      </c>
      <c r="AV6" s="133">
        <v>749409.29200000002</v>
      </c>
      <c r="AW6" s="132">
        <v>1</v>
      </c>
      <c r="AX6" s="133">
        <v>745130.56300000008</v>
      </c>
      <c r="AY6" s="132">
        <v>1</v>
      </c>
      <c r="AZ6" s="131"/>
      <c r="BA6" s="131"/>
      <c r="BB6" s="131"/>
      <c r="BC6" s="131"/>
      <c r="BD6" s="131"/>
      <c r="BE6" s="131"/>
      <c r="BF6" s="131"/>
      <c r="BG6" s="131"/>
      <c r="BH6" s="131"/>
      <c r="BI6" s="131"/>
    </row>
    <row r="7" spans="1:62" ht="15" customHeight="1">
      <c r="A7" s="15"/>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8"/>
      <c r="AG7" s="127"/>
      <c r="AH7" s="128"/>
      <c r="AI7" s="127"/>
      <c r="AJ7" s="128"/>
      <c r="AK7" s="127"/>
      <c r="AL7" s="128"/>
      <c r="AM7" s="127"/>
      <c r="AN7" s="128"/>
      <c r="AO7" s="127"/>
      <c r="AP7" s="127"/>
      <c r="AQ7" s="127"/>
      <c r="AR7" s="127"/>
      <c r="AS7" s="127"/>
      <c r="AT7" s="127"/>
      <c r="AU7" s="127"/>
      <c r="AV7" s="127"/>
      <c r="AW7" s="127"/>
      <c r="AX7" s="127"/>
      <c r="AY7" s="127"/>
    </row>
    <row r="8" spans="1:62">
      <c r="A8" s="126"/>
      <c r="B8" s="124"/>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Y8" s="123"/>
    </row>
    <row r="9" spans="1:62">
      <c r="A9" s="120"/>
      <c r="B9" s="125"/>
      <c r="C9" s="125"/>
      <c r="D9" s="125"/>
      <c r="E9" s="125"/>
      <c r="F9" s="125"/>
      <c r="G9" s="125"/>
      <c r="H9" s="125"/>
      <c r="I9" s="125"/>
      <c r="J9" s="125"/>
      <c r="K9" s="125"/>
      <c r="L9" s="125"/>
      <c r="M9" s="125"/>
      <c r="N9" s="125"/>
      <c r="O9" s="125"/>
      <c r="P9" s="125"/>
      <c r="Q9" s="125"/>
      <c r="R9" s="125"/>
      <c r="S9" s="125"/>
      <c r="T9" s="122"/>
      <c r="X9" s="125"/>
      <c r="Y9" s="125"/>
      <c r="Z9" s="125"/>
      <c r="AA9" s="125"/>
      <c r="AB9" s="124"/>
      <c r="AC9" s="124"/>
      <c r="AD9" s="124"/>
      <c r="AE9" s="124"/>
      <c r="AY9" s="123"/>
    </row>
    <row r="10" spans="1:62">
      <c r="A10" s="120"/>
      <c r="B10" s="121"/>
      <c r="C10" s="121"/>
      <c r="D10" s="121"/>
      <c r="E10" s="121"/>
      <c r="F10" s="121"/>
      <c r="G10" s="121"/>
      <c r="H10" s="121"/>
      <c r="I10" s="121"/>
      <c r="J10" s="121"/>
      <c r="K10" s="121"/>
      <c r="L10" s="121"/>
      <c r="M10" s="121"/>
      <c r="N10" s="121"/>
      <c r="O10" s="121"/>
      <c r="P10" s="121"/>
      <c r="Q10" s="121"/>
      <c r="R10" s="121"/>
      <c r="S10" s="121"/>
      <c r="T10" s="122"/>
      <c r="X10" s="121"/>
      <c r="Y10" s="121"/>
      <c r="Z10" s="121"/>
      <c r="AA10" s="121"/>
    </row>
    <row r="11" spans="1:62">
      <c r="A11" s="120"/>
    </row>
    <row r="386" spans="100:101" ht="12.75" customHeight="1"/>
    <row r="394" spans="100:101">
      <c r="CV394" s="119"/>
      <c r="CW394" s="119"/>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A2F1-1022-4455-ACEA-2930259A41D5}">
  <sheetPr codeName="Plan7">
    <tabColor rgb="FF5F6062"/>
  </sheetPr>
  <dimension ref="A1:O399"/>
  <sheetViews>
    <sheetView showGridLines="0" workbookViewId="0"/>
  </sheetViews>
  <sheetFormatPr defaultColWidth="9.21875" defaultRowHeight="13.8"/>
  <cols>
    <col min="1" max="1" width="68" style="66" bestFit="1" customWidth="1"/>
    <col min="2" max="13" width="12" style="66" customWidth="1"/>
    <col min="14" max="14" width="5.21875" style="163" bestFit="1" customWidth="1"/>
    <col min="15" max="16384" width="9.21875" style="66"/>
  </cols>
  <sheetData>
    <row r="1" spans="1:15" ht="18.75" customHeight="1">
      <c r="A1" s="111" t="s">
        <v>2173</v>
      </c>
      <c r="B1" s="42"/>
      <c r="C1" s="42"/>
      <c r="D1" s="42"/>
      <c r="E1" s="42"/>
      <c r="F1" s="42"/>
      <c r="G1" s="42"/>
      <c r="H1" s="42"/>
      <c r="I1" s="42"/>
      <c r="J1" s="42"/>
      <c r="K1" s="42"/>
      <c r="L1" s="42"/>
      <c r="M1" s="161" t="s">
        <v>65</v>
      </c>
      <c r="N1" s="202"/>
      <c r="O1" s="201"/>
    </row>
    <row r="2" spans="1:15" s="34" customFormat="1" ht="15" hidden="1" customHeight="1">
      <c r="A2" s="200"/>
      <c r="B2" s="36"/>
      <c r="C2" s="36"/>
      <c r="D2" s="36"/>
      <c r="E2" s="36"/>
      <c r="F2" s="36"/>
      <c r="G2" s="36"/>
      <c r="H2" s="36"/>
      <c r="I2" s="36"/>
      <c r="J2" s="36"/>
      <c r="K2" s="36"/>
      <c r="L2" s="36"/>
      <c r="M2" s="36"/>
      <c r="N2" s="35"/>
      <c r="O2" s="199"/>
    </row>
    <row r="3" spans="1:15" s="29" customFormat="1" ht="14.4">
      <c r="A3" s="198"/>
      <c r="B3" s="157" t="s">
        <v>85</v>
      </c>
      <c r="C3" s="157" t="s">
        <v>86</v>
      </c>
      <c r="D3" s="157" t="s">
        <v>87</v>
      </c>
      <c r="E3" s="157" t="s">
        <v>88</v>
      </c>
      <c r="F3" s="157" t="s">
        <v>89</v>
      </c>
      <c r="G3" s="157" t="s">
        <v>2098</v>
      </c>
      <c r="H3" s="157" t="s">
        <v>2099</v>
      </c>
      <c r="I3" s="157" t="s">
        <v>2100</v>
      </c>
      <c r="J3" s="157" t="s">
        <v>2101</v>
      </c>
      <c r="K3" s="157">
        <v>43100</v>
      </c>
      <c r="L3" s="157">
        <v>43008</v>
      </c>
      <c r="M3" s="157">
        <v>42916</v>
      </c>
      <c r="N3" s="30"/>
      <c r="O3" s="197"/>
    </row>
    <row r="4" spans="1:15" s="193" customFormat="1" ht="15" customHeight="1">
      <c r="A4" s="196" t="s">
        <v>2168</v>
      </c>
      <c r="B4" s="196"/>
      <c r="C4" s="196"/>
      <c r="D4" s="196"/>
      <c r="E4" s="196"/>
      <c r="F4" s="196"/>
      <c r="G4" s="196"/>
      <c r="H4" s="196"/>
      <c r="I4" s="196"/>
      <c r="J4" s="196"/>
      <c r="K4" s="196"/>
      <c r="L4" s="196"/>
      <c r="M4" s="196"/>
      <c r="N4" s="195"/>
      <c r="O4" s="194"/>
    </row>
    <row r="5" spans="1:15" s="16" customFormat="1" ht="30" customHeight="1">
      <c r="A5" s="143" t="s">
        <v>2174</v>
      </c>
      <c r="B5" s="176">
        <v>917107</v>
      </c>
      <c r="C5" s="176">
        <v>784730</v>
      </c>
      <c r="D5" s="176">
        <v>759358</v>
      </c>
      <c r="E5" s="176">
        <v>724300</v>
      </c>
      <c r="F5" s="176">
        <v>705894</v>
      </c>
      <c r="G5" s="176">
        <v>714969</v>
      </c>
      <c r="H5" s="176">
        <v>713435</v>
      </c>
      <c r="I5" s="176">
        <v>685245</v>
      </c>
      <c r="J5" s="176">
        <v>665358.3475899999</v>
      </c>
      <c r="K5" s="176">
        <v>660516.35441206989</v>
      </c>
      <c r="L5" s="176">
        <v>637758</v>
      </c>
      <c r="M5" s="192">
        <v>642616</v>
      </c>
      <c r="N5" s="25"/>
      <c r="O5" s="180"/>
    </row>
    <row r="6" spans="1:15" s="16" customFormat="1" ht="15" customHeight="1">
      <c r="A6" s="191" t="s">
        <v>2175</v>
      </c>
      <c r="B6" s="190"/>
      <c r="C6" s="190"/>
      <c r="D6" s="190"/>
      <c r="E6" s="190"/>
      <c r="F6" s="190"/>
      <c r="G6" s="190"/>
      <c r="H6" s="190"/>
      <c r="I6" s="190"/>
      <c r="J6" s="190"/>
      <c r="K6" s="190"/>
      <c r="L6" s="190"/>
      <c r="M6" s="189"/>
      <c r="N6" s="187"/>
      <c r="O6" s="180"/>
    </row>
    <row r="7" spans="1:15" s="16" customFormat="1" ht="15" customHeight="1">
      <c r="A7" s="152" t="s">
        <v>2176</v>
      </c>
      <c r="B7" s="179">
        <v>172</v>
      </c>
      <c r="C7" s="179">
        <v>147</v>
      </c>
      <c r="D7" s="179">
        <v>113</v>
      </c>
      <c r="E7" s="179">
        <v>128</v>
      </c>
      <c r="F7" s="179">
        <v>115</v>
      </c>
      <c r="G7" s="179">
        <v>134</v>
      </c>
      <c r="H7" s="179">
        <v>138</v>
      </c>
      <c r="I7" s="179">
        <v>128</v>
      </c>
      <c r="J7" s="179">
        <v>118.90541</v>
      </c>
      <c r="K7" s="179">
        <v>180.16587102000005</v>
      </c>
      <c r="L7" s="179">
        <v>159.98767953000004</v>
      </c>
      <c r="M7" s="188">
        <v>203.69250058</v>
      </c>
      <c r="N7" s="187"/>
      <c r="O7" s="180"/>
    </row>
    <row r="8" spans="1:15" s="23" customFormat="1" ht="15" customHeight="1">
      <c r="A8" s="152" t="s">
        <v>2177</v>
      </c>
      <c r="B8" s="184">
        <v>732</v>
      </c>
      <c r="C8" s="184">
        <v>431</v>
      </c>
      <c r="D8" s="184">
        <v>445</v>
      </c>
      <c r="E8" s="184">
        <v>362</v>
      </c>
      <c r="F8" s="184">
        <v>365</v>
      </c>
      <c r="G8" s="184">
        <v>401</v>
      </c>
      <c r="H8" s="184">
        <v>299</v>
      </c>
      <c r="I8" s="184">
        <v>248</v>
      </c>
      <c r="J8" s="184">
        <v>127.01737</v>
      </c>
      <c r="K8" s="184">
        <v>0</v>
      </c>
      <c r="L8" s="184">
        <v>0</v>
      </c>
      <c r="M8" s="185">
        <v>0</v>
      </c>
      <c r="N8" s="186"/>
      <c r="O8" s="172"/>
    </row>
    <row r="9" spans="1:15" s="23" customFormat="1" ht="15" customHeight="1">
      <c r="A9" s="152" t="s">
        <v>2178</v>
      </c>
      <c r="B9" s="174">
        <v>0</v>
      </c>
      <c r="C9" s="174">
        <v>0</v>
      </c>
      <c r="D9" s="174">
        <v>0</v>
      </c>
      <c r="E9" s="174">
        <v>0</v>
      </c>
      <c r="F9" s="174">
        <v>0</v>
      </c>
      <c r="G9" s="174">
        <v>145</v>
      </c>
      <c r="H9" s="174">
        <v>346</v>
      </c>
      <c r="I9" s="174">
        <v>315</v>
      </c>
      <c r="J9" s="174">
        <v>629.05084999999997</v>
      </c>
      <c r="K9" s="184">
        <v>0</v>
      </c>
      <c r="L9" s="184">
        <v>0</v>
      </c>
      <c r="M9" s="185">
        <v>0</v>
      </c>
      <c r="N9" s="26"/>
      <c r="O9" s="172"/>
    </row>
    <row r="10" spans="1:15" s="23" customFormat="1" ht="15" customHeight="1">
      <c r="A10" s="152" t="s">
        <v>2179</v>
      </c>
      <c r="B10" s="174">
        <v>10226</v>
      </c>
      <c r="C10" s="174">
        <v>9581</v>
      </c>
      <c r="D10" s="174">
        <v>8412</v>
      </c>
      <c r="E10" s="174">
        <v>8550</v>
      </c>
      <c r="F10" s="174">
        <v>8332</v>
      </c>
      <c r="G10" s="174">
        <v>8103</v>
      </c>
      <c r="H10" s="174">
        <v>8720</v>
      </c>
      <c r="I10" s="174">
        <v>7338</v>
      </c>
      <c r="J10" s="174">
        <v>7684.6706299999996</v>
      </c>
      <c r="K10" s="174">
        <v>7716.9806386200007</v>
      </c>
      <c r="L10" s="174">
        <v>5999.4355830500008</v>
      </c>
      <c r="M10" s="173">
        <v>7005.3513407199998</v>
      </c>
      <c r="N10" s="26"/>
      <c r="O10" s="172"/>
    </row>
    <row r="11" spans="1:15" s="23" customFormat="1" ht="15" customHeight="1">
      <c r="A11" s="152" t="s">
        <v>2180</v>
      </c>
      <c r="B11" s="184">
        <v>22892</v>
      </c>
      <c r="C11" s="184">
        <v>21939</v>
      </c>
      <c r="D11" s="184">
        <v>21838</v>
      </c>
      <c r="E11" s="184">
        <v>21104</v>
      </c>
      <c r="F11" s="184">
        <v>20527</v>
      </c>
      <c r="G11" s="184">
        <v>19787</v>
      </c>
      <c r="H11" s="184">
        <v>19194</v>
      </c>
      <c r="I11" s="184">
        <v>16622</v>
      </c>
      <c r="J11" s="184">
        <v>16117.900720000001</v>
      </c>
      <c r="K11" s="174">
        <v>15900.49536531</v>
      </c>
      <c r="L11" s="174">
        <v>15271.500498430001</v>
      </c>
      <c r="M11" s="173">
        <v>13114.67999239</v>
      </c>
      <c r="N11" s="26"/>
      <c r="O11" s="172"/>
    </row>
    <row r="12" spans="1:15" s="23" customFormat="1" ht="15" customHeight="1">
      <c r="A12" s="152" t="s">
        <v>2181</v>
      </c>
      <c r="B12" s="174">
        <v>66921</v>
      </c>
      <c r="C12" s="174">
        <v>58178</v>
      </c>
      <c r="D12" s="174">
        <v>55410</v>
      </c>
      <c r="E12" s="174">
        <v>52499</v>
      </c>
      <c r="F12" s="174">
        <v>52171</v>
      </c>
      <c r="G12" s="174">
        <v>45937</v>
      </c>
      <c r="H12" s="174">
        <v>45085</v>
      </c>
      <c r="I12" s="174">
        <v>48365</v>
      </c>
      <c r="J12" s="174">
        <v>49517.374309999999</v>
      </c>
      <c r="K12" s="174">
        <v>44741.065511350011</v>
      </c>
      <c r="L12" s="174">
        <v>46376.365343110003</v>
      </c>
      <c r="M12" s="173">
        <v>44900.789925019999</v>
      </c>
      <c r="N12" s="26"/>
      <c r="O12" s="172"/>
    </row>
    <row r="13" spans="1:15" s="16" customFormat="1" ht="15" customHeight="1">
      <c r="A13" s="152" t="s">
        <v>2182</v>
      </c>
      <c r="B13" s="174">
        <v>179477</v>
      </c>
      <c r="C13" s="174">
        <v>177372</v>
      </c>
      <c r="D13" s="174">
        <v>172036</v>
      </c>
      <c r="E13" s="174">
        <v>166689</v>
      </c>
      <c r="F13" s="174">
        <v>160702</v>
      </c>
      <c r="G13" s="174">
        <v>158397</v>
      </c>
      <c r="H13" s="174">
        <v>153953</v>
      </c>
      <c r="I13" s="174">
        <v>150817</v>
      </c>
      <c r="J13" s="174">
        <v>145306.80828999999</v>
      </c>
      <c r="K13" s="174">
        <v>145376.38088545002</v>
      </c>
      <c r="L13" s="174">
        <v>133580.40426941001</v>
      </c>
      <c r="M13" s="173">
        <v>137414.64517867999</v>
      </c>
      <c r="N13" s="25"/>
      <c r="O13" s="180"/>
    </row>
    <row r="14" spans="1:15" s="16" customFormat="1" ht="15" customHeight="1">
      <c r="A14" s="152" t="s">
        <v>2183</v>
      </c>
      <c r="B14" s="174">
        <v>149938</v>
      </c>
      <c r="C14" s="174">
        <v>120402</v>
      </c>
      <c r="D14" s="174">
        <v>110820</v>
      </c>
      <c r="E14" s="174">
        <v>95583</v>
      </c>
      <c r="F14" s="174">
        <v>82706</v>
      </c>
      <c r="G14" s="174">
        <v>66313</v>
      </c>
      <c r="H14" s="174">
        <v>69672</v>
      </c>
      <c r="I14" s="174">
        <v>72244</v>
      </c>
      <c r="J14" s="174">
        <v>71328.478319999995</v>
      </c>
      <c r="K14" s="174">
        <v>76032.768698259984</v>
      </c>
      <c r="L14" s="183">
        <v>78299.744401040021</v>
      </c>
      <c r="M14" s="182">
        <v>88141.327112390005</v>
      </c>
      <c r="N14" s="25"/>
      <c r="O14" s="180"/>
    </row>
    <row r="15" spans="1:15" s="16" customFormat="1" ht="15" customHeight="1">
      <c r="A15" s="152" t="s">
        <v>2184</v>
      </c>
      <c r="B15" s="174">
        <v>374435</v>
      </c>
      <c r="C15" s="174">
        <v>334064</v>
      </c>
      <c r="D15" s="174">
        <v>322190</v>
      </c>
      <c r="E15" s="174">
        <v>320511</v>
      </c>
      <c r="F15" s="174">
        <v>317711</v>
      </c>
      <c r="G15" s="174">
        <v>344938</v>
      </c>
      <c r="H15" s="174">
        <v>341342</v>
      </c>
      <c r="I15" s="174">
        <v>331647</v>
      </c>
      <c r="J15" s="174">
        <v>319257.45275</v>
      </c>
      <c r="K15" s="174">
        <v>324096.76299715997</v>
      </c>
      <c r="L15" s="174">
        <v>315584.48724374012</v>
      </c>
      <c r="M15" s="173">
        <v>305162.63463727001</v>
      </c>
      <c r="N15" s="25"/>
      <c r="O15" s="180"/>
    </row>
    <row r="16" spans="1:15" s="16" customFormat="1" ht="15" customHeight="1">
      <c r="A16" s="181" t="s">
        <v>2185</v>
      </c>
      <c r="B16" s="174">
        <v>115</v>
      </c>
      <c r="C16" s="174">
        <v>126</v>
      </c>
      <c r="D16" s="174">
        <v>133</v>
      </c>
      <c r="E16" s="174">
        <v>0</v>
      </c>
      <c r="F16" s="174">
        <v>5.0000000000000002E-5</v>
      </c>
      <c r="G16" s="174"/>
      <c r="H16" s="174"/>
      <c r="I16" s="174"/>
      <c r="J16" s="174"/>
      <c r="K16" s="174"/>
      <c r="L16" s="174"/>
      <c r="M16" s="173"/>
      <c r="N16" s="25"/>
      <c r="O16" s="180"/>
    </row>
    <row r="17" spans="1:15" s="23" customFormat="1" ht="15" customHeight="1">
      <c r="A17" s="152" t="s">
        <v>2186</v>
      </c>
      <c r="B17" s="174">
        <v>40376</v>
      </c>
      <c r="C17" s="174">
        <v>43998</v>
      </c>
      <c r="D17" s="174">
        <v>42463</v>
      </c>
      <c r="E17" s="174">
        <v>43312</v>
      </c>
      <c r="F17" s="174">
        <v>40934</v>
      </c>
      <c r="G17" s="174">
        <v>46259</v>
      </c>
      <c r="H17" s="174">
        <v>42492</v>
      </c>
      <c r="I17" s="174">
        <v>41422</v>
      </c>
      <c r="J17" s="174">
        <v>35482.445670000001</v>
      </c>
      <c r="K17" s="174">
        <v>34052.500453350003</v>
      </c>
      <c r="L17" s="174">
        <v>28756.928462330001</v>
      </c>
      <c r="M17" s="173">
        <v>32718.794645679998</v>
      </c>
      <c r="N17" s="26"/>
      <c r="O17" s="172"/>
    </row>
    <row r="18" spans="1:15" s="23" customFormat="1" ht="15" customHeight="1">
      <c r="A18" s="181" t="s">
        <v>2187</v>
      </c>
      <c r="B18" s="174">
        <v>55239</v>
      </c>
      <c r="C18" s="174">
        <v>6401</v>
      </c>
      <c r="D18" s="174">
        <v>12002</v>
      </c>
      <c r="E18" s="174">
        <v>6028</v>
      </c>
      <c r="F18" s="174">
        <v>9348</v>
      </c>
      <c r="G18" s="174">
        <v>9506</v>
      </c>
      <c r="H18" s="174">
        <v>15610</v>
      </c>
      <c r="I18" s="174">
        <v>0</v>
      </c>
      <c r="J18" s="174">
        <v>0</v>
      </c>
      <c r="K18" s="174">
        <v>3906.2608988699999</v>
      </c>
      <c r="L18" s="174">
        <v>3464.8510203700002</v>
      </c>
      <c r="M18" s="173">
        <v>4407.8925624900003</v>
      </c>
      <c r="N18" s="26"/>
      <c r="O18" s="172"/>
    </row>
    <row r="19" spans="1:15" s="23" customFormat="1" ht="15" customHeight="1">
      <c r="A19" s="181" t="s">
        <v>2188</v>
      </c>
      <c r="B19" s="174">
        <v>1300</v>
      </c>
      <c r="C19" s="174">
        <v>1064</v>
      </c>
      <c r="D19" s="174">
        <v>718</v>
      </c>
      <c r="E19" s="174">
        <v>965</v>
      </c>
      <c r="F19" s="174">
        <v>427</v>
      </c>
      <c r="G19" s="174">
        <v>2000</v>
      </c>
      <c r="H19" s="174">
        <v>2301</v>
      </c>
      <c r="I19" s="174">
        <v>2068</v>
      </c>
      <c r="J19" s="174">
        <v>1564.4030600000001</v>
      </c>
      <c r="K19" s="174">
        <v>2095.6105525999997</v>
      </c>
      <c r="L19" s="174">
        <v>4248.6977547700008</v>
      </c>
      <c r="M19" s="173">
        <v>3547.0390667900001</v>
      </c>
      <c r="N19" s="26"/>
      <c r="O19" s="172"/>
    </row>
    <row r="20" spans="1:15" s="23" customFormat="1" ht="15" customHeight="1">
      <c r="A20" s="153" t="s">
        <v>2189</v>
      </c>
      <c r="B20" s="174">
        <v>9576</v>
      </c>
      <c r="C20" s="174">
        <v>3494</v>
      </c>
      <c r="D20" s="174">
        <v>4050</v>
      </c>
      <c r="E20" s="174">
        <v>2956</v>
      </c>
      <c r="F20" s="174">
        <v>5896</v>
      </c>
      <c r="G20" s="174">
        <v>5417</v>
      </c>
      <c r="H20" s="174">
        <v>5894</v>
      </c>
      <c r="I20" s="174">
        <v>4766</v>
      </c>
      <c r="J20" s="174">
        <v>7954.1878399999996</v>
      </c>
      <c r="K20" s="174">
        <v>6417.3625400800001</v>
      </c>
      <c r="L20" s="174">
        <v>6015.2438949100006</v>
      </c>
      <c r="M20" s="173">
        <v>5999.5081960500002</v>
      </c>
      <c r="N20" s="26"/>
      <c r="O20" s="172"/>
    </row>
    <row r="21" spans="1:15" s="16" customFormat="1" ht="15" customHeight="1">
      <c r="A21" s="153" t="s">
        <v>2190</v>
      </c>
      <c r="B21" s="174">
        <v>12</v>
      </c>
      <c r="C21" s="174">
        <v>15</v>
      </c>
      <c r="D21" s="174">
        <v>11</v>
      </c>
      <c r="E21" s="174">
        <v>11</v>
      </c>
      <c r="F21" s="174">
        <v>11</v>
      </c>
      <c r="G21" s="174">
        <v>9</v>
      </c>
      <c r="H21" s="174">
        <v>4</v>
      </c>
      <c r="I21" s="174">
        <v>3</v>
      </c>
      <c r="J21" s="174">
        <v>1.2320599999999999</v>
      </c>
      <c r="K21" s="174">
        <v>0</v>
      </c>
      <c r="L21" s="174">
        <v>0</v>
      </c>
      <c r="M21" s="173">
        <v>0</v>
      </c>
      <c r="N21" s="25"/>
      <c r="O21" s="180"/>
    </row>
    <row r="22" spans="1:15" s="23" customFormat="1" ht="15" customHeight="1">
      <c r="A22" s="153" t="s">
        <v>2191</v>
      </c>
      <c r="B22" s="174">
        <v>5696</v>
      </c>
      <c r="C22" s="174">
        <v>7518</v>
      </c>
      <c r="D22" s="174">
        <v>8717</v>
      </c>
      <c r="E22" s="174">
        <v>5602</v>
      </c>
      <c r="F22" s="174">
        <v>6649</v>
      </c>
      <c r="G22" s="174">
        <v>7623</v>
      </c>
      <c r="H22" s="174">
        <v>8385</v>
      </c>
      <c r="I22" s="174">
        <v>9262</v>
      </c>
      <c r="J22" s="174">
        <v>10268.420310000001</v>
      </c>
      <c r="K22" s="174">
        <v>0</v>
      </c>
      <c r="L22" s="174">
        <v>0</v>
      </c>
      <c r="M22" s="173">
        <v>0</v>
      </c>
      <c r="N22" s="26"/>
      <c r="O22" s="172"/>
    </row>
    <row r="23" spans="1:15" s="23" customFormat="1" ht="15" customHeight="1">
      <c r="A23" s="179"/>
      <c r="N23" s="26"/>
      <c r="O23" s="172"/>
    </row>
    <row r="24" spans="1:15" s="23" customFormat="1" ht="15" customHeight="1">
      <c r="A24" s="178" t="s">
        <v>2174</v>
      </c>
      <c r="B24" s="177">
        <v>917107</v>
      </c>
      <c r="C24" s="177">
        <v>784730</v>
      </c>
      <c r="D24" s="177">
        <v>759358</v>
      </c>
      <c r="E24" s="177">
        <v>724300</v>
      </c>
      <c r="F24" s="177">
        <v>705894</v>
      </c>
      <c r="G24" s="176">
        <v>714969</v>
      </c>
      <c r="H24" s="176">
        <v>713435</v>
      </c>
      <c r="I24" s="176">
        <v>685245</v>
      </c>
      <c r="J24" s="176">
        <v>665358.34759323997</v>
      </c>
      <c r="K24" s="176">
        <v>660516.35441207001</v>
      </c>
      <c r="L24" s="176">
        <v>637757.64615069004</v>
      </c>
      <c r="M24" s="176">
        <v>642616.35515806009</v>
      </c>
    </row>
    <row r="25" spans="1:15" s="23" customFormat="1" ht="15" customHeight="1">
      <c r="A25" s="175" t="s">
        <v>2192</v>
      </c>
      <c r="N25" s="26"/>
      <c r="O25" s="172"/>
    </row>
    <row r="26" spans="1:15" s="23" customFormat="1" ht="15" customHeight="1">
      <c r="A26" s="152" t="s">
        <v>2193</v>
      </c>
      <c r="B26" s="174">
        <v>52734</v>
      </c>
      <c r="C26" s="174">
        <v>54715</v>
      </c>
      <c r="D26" s="174">
        <v>50730</v>
      </c>
      <c r="E26" s="174">
        <v>40506</v>
      </c>
      <c r="F26" s="174">
        <v>38835</v>
      </c>
      <c r="G26" s="174">
        <v>40276</v>
      </c>
      <c r="H26" s="174">
        <v>39378</v>
      </c>
      <c r="I26" s="174">
        <v>37930</v>
      </c>
      <c r="J26" s="174">
        <v>37264.861284819999</v>
      </c>
      <c r="K26" s="174">
        <v>45629.423482299993</v>
      </c>
      <c r="L26" s="174">
        <v>43494.752568249991</v>
      </c>
      <c r="M26" s="173">
        <v>43523.940041549999</v>
      </c>
      <c r="N26" s="26"/>
      <c r="O26" s="172"/>
    </row>
    <row r="27" spans="1:15" s="23" customFormat="1" ht="15" customHeight="1">
      <c r="A27" s="152" t="s">
        <v>2194</v>
      </c>
      <c r="B27" s="174">
        <v>139669</v>
      </c>
      <c r="C27" s="174">
        <v>139522</v>
      </c>
      <c r="D27" s="174">
        <v>134245</v>
      </c>
      <c r="E27" s="174">
        <v>129621</v>
      </c>
      <c r="F27" s="174">
        <v>125870</v>
      </c>
      <c r="G27" s="174">
        <v>124356</v>
      </c>
      <c r="H27" s="174">
        <v>119876</v>
      </c>
      <c r="I27" s="174">
        <v>117128</v>
      </c>
      <c r="J27" s="174">
        <v>113582.35774053</v>
      </c>
      <c r="K27" s="174">
        <v>114141.18572525999</v>
      </c>
      <c r="L27" s="174">
        <v>104667.21917258001</v>
      </c>
      <c r="M27" s="173">
        <v>109075.21580314</v>
      </c>
      <c r="N27" s="26"/>
      <c r="O27" s="172"/>
    </row>
    <row r="28" spans="1:15" s="23" customFormat="1" ht="15" customHeight="1">
      <c r="A28" s="152" t="s">
        <v>2195</v>
      </c>
      <c r="B28" s="174">
        <v>313534</v>
      </c>
      <c r="C28" s="174">
        <v>274324</v>
      </c>
      <c r="D28" s="174">
        <v>277256</v>
      </c>
      <c r="E28" s="174">
        <v>264657</v>
      </c>
      <c r="F28" s="174">
        <v>260648</v>
      </c>
      <c r="G28" s="174">
        <v>256958</v>
      </c>
      <c r="H28" s="174">
        <v>258853</v>
      </c>
      <c r="I28" s="174">
        <v>256663</v>
      </c>
      <c r="J28" s="174">
        <v>243449.26519124996</v>
      </c>
      <c r="K28" s="174">
        <v>240814.54651988999</v>
      </c>
      <c r="L28" s="174">
        <v>229603.96088215997</v>
      </c>
      <c r="M28" s="173">
        <v>237793.99839545001</v>
      </c>
      <c r="N28" s="26"/>
      <c r="O28" s="172"/>
    </row>
    <row r="29" spans="1:15" s="23" customFormat="1" ht="15" customHeight="1">
      <c r="A29" s="152" t="s">
        <v>2196</v>
      </c>
      <c r="B29" s="174">
        <v>146</v>
      </c>
      <c r="C29" s="174">
        <v>150</v>
      </c>
      <c r="D29" s="174">
        <v>134</v>
      </c>
      <c r="E29" s="174">
        <v>146</v>
      </c>
      <c r="F29" s="174">
        <v>144</v>
      </c>
      <c r="G29" s="174">
        <v>140</v>
      </c>
      <c r="H29" s="174">
        <v>161</v>
      </c>
      <c r="I29" s="174">
        <v>149</v>
      </c>
      <c r="J29" s="174">
        <v>160.55907471</v>
      </c>
      <c r="K29" s="174">
        <v>172.25116746999998</v>
      </c>
      <c r="L29" s="174">
        <v>182.50672018999998</v>
      </c>
      <c r="M29" s="173">
        <v>186.22083907999999</v>
      </c>
      <c r="N29" s="26"/>
      <c r="O29" s="172"/>
    </row>
    <row r="30" spans="1:15" s="23" customFormat="1" ht="15" customHeight="1">
      <c r="A30" s="152" t="s">
        <v>2197</v>
      </c>
      <c r="B30" s="174">
        <v>49149</v>
      </c>
      <c r="C30" s="174">
        <v>45657</v>
      </c>
      <c r="D30" s="174">
        <v>44131</v>
      </c>
      <c r="E30" s="174">
        <v>42867</v>
      </c>
      <c r="F30" s="174">
        <v>42495</v>
      </c>
      <c r="G30" s="174">
        <v>43288</v>
      </c>
      <c r="H30" s="174">
        <v>46027</v>
      </c>
      <c r="I30" s="174">
        <v>45262</v>
      </c>
      <c r="J30" s="174">
        <v>45145.390209110003</v>
      </c>
      <c r="K30" s="174">
        <v>45405.25085532001</v>
      </c>
      <c r="L30" s="174">
        <v>45224.269552380007</v>
      </c>
      <c r="M30" s="173">
        <v>44901.853772620001</v>
      </c>
      <c r="N30" s="26"/>
      <c r="O30" s="172"/>
    </row>
    <row r="31" spans="1:15" s="23" customFormat="1" ht="15" customHeight="1">
      <c r="A31" s="152" t="s">
        <v>2198</v>
      </c>
      <c r="B31" s="174">
        <v>39662</v>
      </c>
      <c r="C31" s="174">
        <v>37700</v>
      </c>
      <c r="D31" s="174">
        <v>37658</v>
      </c>
      <c r="E31" s="174">
        <v>36922</v>
      </c>
      <c r="F31" s="174">
        <v>34679</v>
      </c>
      <c r="G31" s="174">
        <v>33871</v>
      </c>
      <c r="H31" s="174">
        <v>33875</v>
      </c>
      <c r="I31" s="174">
        <v>33499</v>
      </c>
      <c r="J31" s="174">
        <v>31533.89697157</v>
      </c>
      <c r="K31" s="174">
        <v>31057.68161068</v>
      </c>
      <c r="L31" s="174">
        <v>28726.048178429999</v>
      </c>
      <c r="M31" s="173">
        <v>28147.212946070002</v>
      </c>
      <c r="N31" s="26"/>
      <c r="O31" s="172"/>
    </row>
    <row r="32" spans="1:15" s="23" customFormat="1" ht="15" customHeight="1">
      <c r="A32" s="152" t="s">
        <v>2199</v>
      </c>
      <c r="B32" s="174">
        <v>11406</v>
      </c>
      <c r="C32" s="174">
        <v>11138</v>
      </c>
      <c r="D32" s="174">
        <v>11435</v>
      </c>
      <c r="E32" s="174">
        <v>11507</v>
      </c>
      <c r="F32" s="174">
        <v>10367</v>
      </c>
      <c r="G32" s="174">
        <v>10673</v>
      </c>
      <c r="H32" s="174">
        <v>10544</v>
      </c>
      <c r="I32" s="174">
        <v>10871</v>
      </c>
      <c r="J32" s="174">
        <v>9406.4284864599995</v>
      </c>
      <c r="K32" s="174">
        <v>9017.08588796</v>
      </c>
      <c r="L32" s="174">
        <v>9119.7463158500032</v>
      </c>
      <c r="M32" s="173">
        <v>8977.3095882300004</v>
      </c>
      <c r="N32" s="26"/>
      <c r="O32" s="172"/>
    </row>
    <row r="33" spans="1:15" s="23" customFormat="1" ht="18" customHeight="1">
      <c r="A33" s="152" t="s">
        <v>2200</v>
      </c>
      <c r="B33" s="174">
        <v>5684</v>
      </c>
      <c r="C33" s="174">
        <v>4787</v>
      </c>
      <c r="D33" s="174">
        <v>4782</v>
      </c>
      <c r="E33" s="174">
        <v>4748</v>
      </c>
      <c r="F33" s="174">
        <v>4288</v>
      </c>
      <c r="G33" s="174">
        <v>4193</v>
      </c>
      <c r="H33" s="174">
        <v>4739</v>
      </c>
      <c r="I33" s="174">
        <v>4294</v>
      </c>
      <c r="J33" s="174">
        <v>4600.5129496299996</v>
      </c>
      <c r="K33" s="174">
        <v>5457.4617082000013</v>
      </c>
      <c r="L33" s="174">
        <v>5529.7548232200015</v>
      </c>
      <c r="M33" s="173">
        <v>5669.1894109699997</v>
      </c>
      <c r="N33" s="26"/>
      <c r="O33" s="172"/>
    </row>
    <row r="34" spans="1:15" s="23" customFormat="1" ht="15" customHeight="1">
      <c r="A34" s="152" t="s">
        <v>2201</v>
      </c>
      <c r="B34" s="174">
        <v>1791</v>
      </c>
      <c r="C34" s="174">
        <v>2422</v>
      </c>
      <c r="D34" s="174">
        <v>2040</v>
      </c>
      <c r="E34" s="174">
        <v>1350</v>
      </c>
      <c r="F34" s="174">
        <v>1956</v>
      </c>
      <c r="G34" s="174">
        <v>3330</v>
      </c>
      <c r="H34" s="174">
        <v>3292</v>
      </c>
      <c r="I34" s="174">
        <v>2912</v>
      </c>
      <c r="J34" s="174">
        <v>2254.5576386299995</v>
      </c>
      <c r="K34" s="174">
        <v>0</v>
      </c>
      <c r="L34" s="174">
        <v>0</v>
      </c>
      <c r="M34" s="173">
        <v>0</v>
      </c>
      <c r="N34" s="26"/>
      <c r="O34" s="172"/>
    </row>
    <row r="35" spans="1:15" s="23" customFormat="1" ht="15" customHeight="1">
      <c r="A35" s="152" t="s">
        <v>2202</v>
      </c>
      <c r="B35" s="174">
        <v>303332</v>
      </c>
      <c r="C35" s="174">
        <v>214315</v>
      </c>
      <c r="D35" s="174">
        <v>196947</v>
      </c>
      <c r="E35" s="174">
        <v>191976</v>
      </c>
      <c r="F35" s="174">
        <v>186612</v>
      </c>
      <c r="G35" s="174">
        <v>197884</v>
      </c>
      <c r="H35" s="174">
        <v>196690</v>
      </c>
      <c r="I35" s="174">
        <v>176537</v>
      </c>
      <c r="J35" s="174">
        <v>177960.51804653005</v>
      </c>
      <c r="K35" s="174">
        <v>168821.46745499002</v>
      </c>
      <c r="L35" s="174">
        <v>171209.38793763</v>
      </c>
      <c r="M35" s="173">
        <v>164341.41436095</v>
      </c>
      <c r="N35" s="26"/>
      <c r="O35" s="172"/>
    </row>
    <row r="36" spans="1:15" s="23" customFormat="1" ht="14.4">
      <c r="A36" s="168" t="s">
        <v>2203</v>
      </c>
      <c r="B36" s="171"/>
      <c r="C36" s="171"/>
      <c r="D36" s="171"/>
      <c r="E36" s="171"/>
      <c r="F36" s="171"/>
      <c r="G36" s="171"/>
      <c r="H36" s="171"/>
      <c r="I36" s="169"/>
      <c r="J36" s="169"/>
      <c r="K36" s="169"/>
      <c r="L36" s="169"/>
      <c r="M36" s="169"/>
      <c r="N36" s="66"/>
      <c r="O36" s="172"/>
    </row>
    <row r="37" spans="1:15" s="23" customFormat="1" ht="14.4">
      <c r="A37" s="167"/>
      <c r="B37" s="171"/>
      <c r="C37" s="171"/>
      <c r="D37" s="171"/>
      <c r="E37" s="171"/>
      <c r="F37" s="171"/>
      <c r="G37" s="171"/>
      <c r="H37" s="171"/>
      <c r="I37" s="169"/>
      <c r="J37" s="169"/>
      <c r="K37" s="169"/>
      <c r="L37" s="169"/>
      <c r="M37" s="169"/>
      <c r="N37" s="66"/>
    </row>
    <row r="38" spans="1:15">
      <c r="A38" s="168"/>
      <c r="B38" s="170"/>
      <c r="C38" s="170"/>
      <c r="D38" s="170"/>
      <c r="E38" s="170"/>
      <c r="F38" s="170"/>
      <c r="G38" s="170"/>
      <c r="H38" s="170"/>
      <c r="I38" s="165"/>
      <c r="J38" s="165"/>
      <c r="K38" s="165"/>
      <c r="L38" s="165"/>
      <c r="M38" s="164"/>
      <c r="N38" s="66"/>
    </row>
    <row r="39" spans="1:15">
      <c r="A39" s="168"/>
      <c r="B39" s="169"/>
      <c r="C39" s="169"/>
      <c r="D39" s="169"/>
      <c r="E39" s="169"/>
      <c r="F39" s="169"/>
      <c r="G39" s="169"/>
      <c r="H39" s="169"/>
      <c r="I39" s="169"/>
      <c r="J39" s="169"/>
      <c r="K39" s="169"/>
      <c r="L39" s="169"/>
    </row>
    <row r="40" spans="1:15">
      <c r="A40" s="168"/>
      <c r="B40" s="165"/>
      <c r="C40" s="165"/>
      <c r="D40" s="165"/>
      <c r="E40" s="165"/>
      <c r="F40" s="165"/>
      <c r="G40" s="165"/>
      <c r="H40" s="165"/>
      <c r="I40" s="165"/>
      <c r="J40" s="165"/>
      <c r="K40" s="165"/>
      <c r="L40" s="164"/>
    </row>
    <row r="41" spans="1:15" ht="14.25" customHeight="1">
      <c r="A41" s="167"/>
      <c r="B41" s="165"/>
      <c r="C41" s="165"/>
      <c r="D41" s="165"/>
      <c r="E41" s="165"/>
      <c r="F41" s="165"/>
      <c r="G41" s="165"/>
      <c r="H41" s="165"/>
      <c r="I41" s="165"/>
      <c r="J41" s="165"/>
      <c r="K41" s="165"/>
      <c r="L41" s="164"/>
    </row>
    <row r="42" spans="1:15">
      <c r="A42" s="166"/>
      <c r="B42" s="165"/>
      <c r="C42" s="165"/>
      <c r="D42" s="165"/>
      <c r="E42" s="165"/>
      <c r="F42" s="165"/>
      <c r="G42" s="165"/>
      <c r="H42" s="165"/>
      <c r="I42" s="165"/>
      <c r="J42" s="165"/>
      <c r="K42" s="165"/>
      <c r="L42" s="164"/>
    </row>
    <row r="399"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26C0-CF6F-46E6-B54C-55B5ACACB252}">
  <sheetPr codeName="Plan44">
    <tabColor rgb="FF5F6062"/>
  </sheetPr>
  <dimension ref="A1:BV398"/>
  <sheetViews>
    <sheetView showGridLines="0" workbookViewId="0"/>
  </sheetViews>
  <sheetFormatPr defaultColWidth="9.21875" defaultRowHeight="14.4"/>
  <cols>
    <col min="1" max="1" width="73" style="34" customWidth="1"/>
    <col min="2" max="14" width="14.77734375" style="34" customWidth="1"/>
    <col min="15" max="15" width="6.44140625" style="34" bestFit="1" customWidth="1"/>
    <col min="16" max="16384" width="9.21875" style="34"/>
  </cols>
  <sheetData>
    <row r="1" spans="1:15" s="66" customFormat="1" ht="18">
      <c r="A1" s="111" t="s">
        <v>2204</v>
      </c>
      <c r="B1" s="42"/>
      <c r="C1" s="42"/>
      <c r="D1" s="42"/>
      <c r="E1" s="42"/>
      <c r="F1" s="42"/>
      <c r="G1" s="42"/>
      <c r="H1" s="42"/>
      <c r="I1" s="42"/>
      <c r="J1" s="42"/>
      <c r="K1" s="42"/>
      <c r="L1" s="42"/>
      <c r="M1" s="42"/>
      <c r="N1" s="161" t="s">
        <v>65</v>
      </c>
    </row>
    <row r="2" spans="1:15" ht="15" hidden="1" customHeight="1">
      <c r="A2" s="218"/>
      <c r="B2" s="36"/>
      <c r="C2" s="36"/>
      <c r="D2" s="36"/>
      <c r="E2" s="36"/>
      <c r="F2" s="36"/>
      <c r="G2" s="36"/>
      <c r="H2" s="36"/>
      <c r="I2" s="36"/>
      <c r="J2" s="36"/>
      <c r="K2" s="36"/>
      <c r="L2" s="36"/>
      <c r="M2" s="36"/>
      <c r="N2" s="36"/>
      <c r="O2" s="217"/>
    </row>
    <row r="3" spans="1:15" s="29" customFormat="1" ht="16.2">
      <c r="A3" s="198"/>
      <c r="B3" s="216" t="s">
        <v>2205</v>
      </c>
      <c r="C3" s="216" t="s">
        <v>2206</v>
      </c>
      <c r="D3" s="216" t="s">
        <v>2207</v>
      </c>
      <c r="E3" s="216" t="s">
        <v>2208</v>
      </c>
      <c r="F3" s="216" t="s">
        <v>2209</v>
      </c>
      <c r="G3" s="216" t="s">
        <v>2210</v>
      </c>
      <c r="H3" s="216" t="s">
        <v>2211</v>
      </c>
      <c r="I3" s="216" t="s">
        <v>2212</v>
      </c>
      <c r="J3" s="215" t="s">
        <v>2213</v>
      </c>
      <c r="K3" s="215" t="s">
        <v>2214</v>
      </c>
      <c r="L3" s="216" t="s">
        <v>2215</v>
      </c>
      <c r="M3" s="216" t="s">
        <v>2216</v>
      </c>
      <c r="N3" s="215" t="s">
        <v>2217</v>
      </c>
      <c r="O3" s="30"/>
    </row>
    <row r="4" spans="1:15" s="193" customFormat="1" ht="30" customHeight="1">
      <c r="A4" s="211" t="s">
        <v>2218</v>
      </c>
      <c r="B4" s="208">
        <v>39942</v>
      </c>
      <c r="C4" s="208">
        <v>28328</v>
      </c>
      <c r="D4" s="208">
        <v>58233</v>
      </c>
      <c r="E4" s="208">
        <v>51700</v>
      </c>
      <c r="F4" s="208">
        <v>42307.348250000003</v>
      </c>
      <c r="G4" s="208">
        <v>37837.91431884058</v>
      </c>
      <c r="H4" s="208">
        <v>32945.601043478258</v>
      </c>
      <c r="I4" s="208">
        <v>31268.579362318844</v>
      </c>
      <c r="J4" s="209">
        <v>30390.651000000002</v>
      </c>
      <c r="K4" s="209">
        <v>32892.766162162159</v>
      </c>
      <c r="L4" s="209">
        <v>23056.188999999998</v>
      </c>
      <c r="M4" s="208">
        <v>30499.541999999998</v>
      </c>
      <c r="N4" s="208">
        <v>24480.611783783799</v>
      </c>
      <c r="O4" s="195"/>
    </row>
    <row r="5" spans="1:15" s="16" customFormat="1" ht="15" customHeight="1">
      <c r="A5" s="143" t="s">
        <v>2219</v>
      </c>
      <c r="B5" s="192">
        <v>35707</v>
      </c>
      <c r="C5" s="192">
        <v>24724</v>
      </c>
      <c r="D5" s="192">
        <v>55468</v>
      </c>
      <c r="E5" s="192">
        <v>47413</v>
      </c>
      <c r="F5" s="192">
        <v>39665.739000000001</v>
      </c>
      <c r="G5" s="192">
        <v>30286.016695652175</v>
      </c>
      <c r="H5" s="192">
        <v>28859.917681159423</v>
      </c>
      <c r="I5" s="192">
        <v>28039.607536231888</v>
      </c>
      <c r="J5" s="176">
        <v>28112.600999999999</v>
      </c>
      <c r="K5" s="176">
        <v>31076.008324324324</v>
      </c>
      <c r="L5" s="176">
        <v>21654.895</v>
      </c>
      <c r="M5" s="192">
        <v>28682.155999999999</v>
      </c>
      <c r="N5" s="192">
        <v>22626.742162162202</v>
      </c>
      <c r="O5" s="25"/>
    </row>
    <row r="6" spans="1:15" s="23" customFormat="1" ht="15" customHeight="1">
      <c r="A6" s="152" t="s">
        <v>2220</v>
      </c>
      <c r="B6" s="173">
        <v>2851</v>
      </c>
      <c r="C6" s="173">
        <v>5273</v>
      </c>
      <c r="D6" s="173">
        <v>3200</v>
      </c>
      <c r="E6" s="173">
        <v>1976</v>
      </c>
      <c r="F6" s="173">
        <v>2531.4647500000001</v>
      </c>
      <c r="G6" s="173">
        <v>2025.9612753623192</v>
      </c>
      <c r="H6" s="173">
        <v>3518.7369275362321</v>
      </c>
      <c r="I6" s="173">
        <v>3469.1072463768119</v>
      </c>
      <c r="J6" s="174">
        <v>4117.7579999999998</v>
      </c>
      <c r="K6" s="174">
        <v>6118.7359999999999</v>
      </c>
      <c r="L6" s="174">
        <v>4970.6890000000003</v>
      </c>
      <c r="M6" s="173">
        <v>4373.8180000000002</v>
      </c>
      <c r="N6" s="173">
        <v>5881.5338378378401</v>
      </c>
      <c r="O6" s="26"/>
    </row>
    <row r="7" spans="1:15" s="23" customFormat="1" ht="15" customHeight="1">
      <c r="A7" s="152" t="s">
        <v>2221</v>
      </c>
      <c r="B7" s="173">
        <v>17726</v>
      </c>
      <c r="C7" s="173">
        <v>13118</v>
      </c>
      <c r="D7" s="173">
        <v>43697</v>
      </c>
      <c r="E7" s="173">
        <v>37388</v>
      </c>
      <c r="F7" s="173">
        <v>24012.675875000001</v>
      </c>
      <c r="G7" s="173">
        <v>19633.120695652175</v>
      </c>
      <c r="H7" s="173">
        <v>19130.006956521742</v>
      </c>
      <c r="I7" s="173">
        <v>18613.852173913048</v>
      </c>
      <c r="J7" s="174">
        <v>14619.456</v>
      </c>
      <c r="K7" s="174">
        <v>17153.16691891892</v>
      </c>
      <c r="L7" s="174">
        <v>11622.525</v>
      </c>
      <c r="M7" s="173">
        <v>17706.589</v>
      </c>
      <c r="N7" s="173">
        <v>13734.9657297297</v>
      </c>
      <c r="O7" s="26"/>
    </row>
    <row r="8" spans="1:15" s="23" customFormat="1" ht="15" customHeight="1">
      <c r="A8" s="152" t="s">
        <v>2222</v>
      </c>
      <c r="B8" s="173">
        <v>15130</v>
      </c>
      <c r="C8" s="173">
        <v>6333</v>
      </c>
      <c r="D8" s="173">
        <v>8571</v>
      </c>
      <c r="E8" s="173">
        <v>8049</v>
      </c>
      <c r="F8" s="173">
        <v>13121.597125</v>
      </c>
      <c r="G8" s="173">
        <v>8626.9337971014502</v>
      </c>
      <c r="H8" s="173">
        <v>6211.1720579710145</v>
      </c>
      <c r="I8" s="173">
        <v>5956.6471884057983</v>
      </c>
      <c r="J8" s="174">
        <v>9375.3850000000002</v>
      </c>
      <c r="K8" s="174">
        <v>7804.1047567567566</v>
      </c>
      <c r="L8" s="174">
        <v>5061.68</v>
      </c>
      <c r="M8" s="173">
        <v>6601.7460000000001</v>
      </c>
      <c r="N8" s="173">
        <v>3010.2396756756798</v>
      </c>
      <c r="O8" s="26"/>
    </row>
    <row r="9" spans="1:15" s="23" customFormat="1" ht="15" hidden="1" customHeight="1">
      <c r="A9" s="152" t="s">
        <v>2223</v>
      </c>
      <c r="B9" s="174">
        <v>0</v>
      </c>
      <c r="C9" s="174">
        <v>0</v>
      </c>
      <c r="D9" s="174">
        <v>0</v>
      </c>
      <c r="E9" s="174">
        <v>0</v>
      </c>
      <c r="F9" s="174">
        <v>1.25E-3</v>
      </c>
      <c r="G9" s="174">
        <v>0</v>
      </c>
      <c r="H9" s="174">
        <v>0</v>
      </c>
      <c r="I9" s="174">
        <v>0</v>
      </c>
      <c r="J9" s="174">
        <v>0</v>
      </c>
      <c r="K9" s="174">
        <v>0</v>
      </c>
      <c r="L9" s="174">
        <v>0</v>
      </c>
      <c r="M9" s="174">
        <v>0</v>
      </c>
      <c r="N9" s="174">
        <v>0</v>
      </c>
      <c r="O9" s="26"/>
    </row>
    <row r="10" spans="1:15" s="16" customFormat="1">
      <c r="A10" s="143" t="s">
        <v>2224</v>
      </c>
      <c r="B10" s="192">
        <v>1343</v>
      </c>
      <c r="C10" s="192">
        <v>1087</v>
      </c>
      <c r="D10" s="192">
        <v>858</v>
      </c>
      <c r="E10" s="192">
        <v>900</v>
      </c>
      <c r="F10" s="192">
        <v>552.60087499999997</v>
      </c>
      <c r="G10" s="192">
        <v>389.39756521739133</v>
      </c>
      <c r="H10" s="192">
        <v>643.15605797101455</v>
      </c>
      <c r="I10" s="192">
        <v>854.24927536231894</v>
      </c>
      <c r="J10" s="176">
        <v>736.12199999999996</v>
      </c>
      <c r="K10" s="176">
        <v>361.10897297297299</v>
      </c>
      <c r="L10" s="176">
        <v>411.96</v>
      </c>
      <c r="M10" s="192">
        <v>331.24099999999999</v>
      </c>
      <c r="N10" s="192">
        <v>424.16702702702702</v>
      </c>
      <c r="O10" s="25"/>
    </row>
    <row r="11" spans="1:15" s="16" customFormat="1" ht="15" customHeight="1">
      <c r="A11" s="143" t="s">
        <v>2225</v>
      </c>
      <c r="B11" s="192">
        <v>490</v>
      </c>
      <c r="C11" s="192">
        <v>1162</v>
      </c>
      <c r="D11" s="192">
        <v>751</v>
      </c>
      <c r="E11" s="192">
        <v>805</v>
      </c>
      <c r="F11" s="192">
        <v>456.83337499999993</v>
      </c>
      <c r="G11" s="192">
        <v>361.94817391304349</v>
      </c>
      <c r="H11" s="192">
        <v>417.89657971014498</v>
      </c>
      <c r="I11" s="192">
        <v>355.44371014492754</v>
      </c>
      <c r="J11" s="176">
        <v>572.19799999999998</v>
      </c>
      <c r="K11" s="176">
        <v>239.09102702702702</v>
      </c>
      <c r="L11" s="176">
        <v>273.08300000000003</v>
      </c>
      <c r="M11" s="192">
        <v>272.85599999999999</v>
      </c>
      <c r="N11" s="192">
        <v>382.70151351351302</v>
      </c>
      <c r="O11" s="25"/>
    </row>
    <row r="12" spans="1:15" s="16" customFormat="1" ht="28.8">
      <c r="A12" s="214" t="s">
        <v>2226</v>
      </c>
      <c r="B12" s="192">
        <v>2402</v>
      </c>
      <c r="C12" s="192">
        <v>1355</v>
      </c>
      <c r="D12" s="192">
        <v>1156</v>
      </c>
      <c r="E12" s="192">
        <v>2582</v>
      </c>
      <c r="F12" s="192">
        <v>1632.175</v>
      </c>
      <c r="G12" s="192">
        <v>6800.5518840579716</v>
      </c>
      <c r="H12" s="192">
        <v>3024.6307246376814</v>
      </c>
      <c r="I12" s="192">
        <v>2019.2788405797105</v>
      </c>
      <c r="J12" s="176">
        <v>969.73</v>
      </c>
      <c r="K12" s="176">
        <v>1216.557837837838</v>
      </c>
      <c r="L12" s="176">
        <v>716.25099999999998</v>
      </c>
      <c r="M12" s="192">
        <v>1213.289</v>
      </c>
      <c r="N12" s="192">
        <v>1047.00108108108</v>
      </c>
      <c r="O12" s="25"/>
    </row>
    <row r="13" spans="1:15" s="23" customFormat="1" ht="15.75" customHeight="1">
      <c r="A13" s="213" t="s">
        <v>2227</v>
      </c>
      <c r="B13" s="192">
        <v>31954</v>
      </c>
      <c r="C13" s="192">
        <v>22663</v>
      </c>
      <c r="D13" s="192">
        <v>46587</v>
      </c>
      <c r="E13" s="192">
        <v>41360</v>
      </c>
      <c r="F13" s="192">
        <v>33845.878600000004</v>
      </c>
      <c r="G13" s="192">
        <v>30270.331455072464</v>
      </c>
      <c r="H13" s="192">
        <v>26356.480834782607</v>
      </c>
      <c r="I13" s="192">
        <v>25014.863489855077</v>
      </c>
      <c r="J13" s="176">
        <v>24312.521000000001</v>
      </c>
      <c r="K13" s="209">
        <v>26314</v>
      </c>
      <c r="L13" s="209">
        <v>18444.9512</v>
      </c>
      <c r="M13" s="208">
        <v>27449.588</v>
      </c>
      <c r="N13" s="208">
        <v>22032.550605405399</v>
      </c>
      <c r="O13" s="212"/>
    </row>
    <row r="14" spans="1:15" s="23" customFormat="1">
      <c r="A14" s="211" t="s">
        <v>2228</v>
      </c>
      <c r="B14" s="208">
        <v>33934</v>
      </c>
      <c r="C14" s="208">
        <v>25002</v>
      </c>
      <c r="D14" s="208">
        <v>44837</v>
      </c>
      <c r="E14" s="208">
        <v>40008</v>
      </c>
      <c r="F14" s="208">
        <v>36583.091124999999</v>
      </c>
      <c r="G14" s="208">
        <v>22871.345391304349</v>
      </c>
      <c r="H14" s="208">
        <v>23377.894144927537</v>
      </c>
      <c r="I14" s="208">
        <v>18593.452753623191</v>
      </c>
      <c r="J14" s="176">
        <v>22276.633000000002</v>
      </c>
      <c r="K14" s="176">
        <v>32915</v>
      </c>
      <c r="L14" s="176">
        <v>18864.113000000001</v>
      </c>
      <c r="M14" s="176">
        <v>22630.422999999999</v>
      </c>
      <c r="N14" s="176">
        <v>21392.3428147124</v>
      </c>
    </row>
    <row r="15" spans="1:15" s="23" customFormat="1" ht="18" customHeight="1">
      <c r="A15" s="210" t="s">
        <v>2229</v>
      </c>
      <c r="B15" s="208">
        <v>-6008</v>
      </c>
      <c r="C15" s="208">
        <v>-3327</v>
      </c>
      <c r="D15" s="208">
        <v>-11646</v>
      </c>
      <c r="E15" s="208">
        <v>-10340</v>
      </c>
      <c r="F15" s="208">
        <v>-5724.2571250000037</v>
      </c>
      <c r="G15" s="208">
        <v>-7567.5828637681152</v>
      </c>
      <c r="H15" s="208">
        <v>-6589.1202086956509</v>
      </c>
      <c r="I15" s="208">
        <v>-6253.7158724637666</v>
      </c>
      <c r="J15" s="209">
        <v>-6078.13</v>
      </c>
      <c r="K15" s="209">
        <v>0</v>
      </c>
      <c r="L15" s="209">
        <v>-4192.0759999999973</v>
      </c>
      <c r="M15" s="208">
        <v>-3049.9540000000002</v>
      </c>
      <c r="N15" s="208">
        <v>-2448.0611783783802</v>
      </c>
    </row>
    <row r="16" spans="1:15" ht="15.6">
      <c r="A16" s="207" t="s">
        <v>2230</v>
      </c>
      <c r="B16" s="206">
        <v>33934</v>
      </c>
      <c r="C16" s="206">
        <v>25002</v>
      </c>
      <c r="D16" s="206">
        <v>46587</v>
      </c>
      <c r="E16" s="206">
        <v>41360</v>
      </c>
      <c r="F16" s="206">
        <v>36583.091124999999</v>
      </c>
      <c r="G16" s="206">
        <v>30270.331455072464</v>
      </c>
      <c r="H16" s="206">
        <v>26356.480834782607</v>
      </c>
      <c r="I16" s="206">
        <v>25014.863489855077</v>
      </c>
      <c r="J16" s="205">
        <v>24312.521000000001</v>
      </c>
      <c r="K16" s="205">
        <v>32914.851000000002</v>
      </c>
      <c r="L16" s="205">
        <v>18864.113000000001</v>
      </c>
      <c r="M16" s="205">
        <v>27449.588</v>
      </c>
      <c r="N16" s="205">
        <v>22032.550605405399</v>
      </c>
    </row>
    <row r="17" spans="1:14">
      <c r="A17" s="204" t="s">
        <v>2231</v>
      </c>
      <c r="B17" s="88"/>
      <c r="C17" s="88"/>
      <c r="D17" s="88"/>
      <c r="E17" s="88"/>
      <c r="F17" s="88"/>
      <c r="G17" s="88"/>
      <c r="H17" s="88"/>
      <c r="I17" s="88"/>
      <c r="J17" s="88"/>
      <c r="K17" s="88"/>
      <c r="L17" s="88"/>
      <c r="M17" s="88"/>
      <c r="N17" s="88"/>
    </row>
    <row r="18" spans="1:14">
      <c r="A18" s="68"/>
      <c r="B18" s="88"/>
      <c r="C18" s="88"/>
      <c r="D18" s="88"/>
      <c r="E18" s="88"/>
      <c r="F18" s="88"/>
      <c r="G18" s="88"/>
      <c r="H18" s="88"/>
      <c r="I18" s="88"/>
      <c r="J18" s="88"/>
      <c r="K18" s="88"/>
      <c r="L18" s="88"/>
      <c r="M18" s="88"/>
      <c r="N18" s="88"/>
    </row>
    <row r="19" spans="1:14">
      <c r="A19" s="68"/>
    </row>
    <row r="20" spans="1:14">
      <c r="A20" s="203"/>
    </row>
    <row r="397" spans="57:74" ht="15" customHeight="1">
      <c r="BU397" s="66"/>
      <c r="BV397" s="66"/>
    </row>
    <row r="398" spans="57:74">
      <c r="BE398" s="66"/>
      <c r="BK398" s="6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CFDF1-CD20-47DB-86AB-40A4E8821772}">
  <sheetPr codeName="Plan9">
    <tabColor rgb="FF5F6062"/>
  </sheetPr>
  <dimension ref="A1:AA370"/>
  <sheetViews>
    <sheetView showGridLines="0" workbookViewId="0"/>
  </sheetViews>
  <sheetFormatPr defaultColWidth="9.21875" defaultRowHeight="13.8"/>
  <cols>
    <col min="1" max="1" width="70.77734375" style="66" customWidth="1"/>
    <col min="2" max="26" width="12.21875" style="66" customWidth="1"/>
    <col min="27" max="16384" width="9.21875" style="66"/>
  </cols>
  <sheetData>
    <row r="1" spans="1:27" ht="18">
      <c r="A1" s="111" t="s">
        <v>2232</v>
      </c>
      <c r="B1" s="42"/>
      <c r="C1" s="42"/>
      <c r="D1" s="42"/>
      <c r="E1" s="42"/>
      <c r="F1" s="42"/>
      <c r="G1" s="42"/>
      <c r="H1" s="42"/>
      <c r="I1" s="42"/>
      <c r="J1" s="42"/>
      <c r="K1" s="42"/>
      <c r="L1" s="42"/>
      <c r="M1" s="42"/>
      <c r="N1" s="42"/>
      <c r="O1" s="42"/>
      <c r="P1" s="42"/>
      <c r="Q1" s="42"/>
      <c r="R1" s="42"/>
      <c r="S1" s="42"/>
      <c r="T1" s="42"/>
      <c r="U1" s="42"/>
      <c r="V1" s="42"/>
      <c r="W1" s="42"/>
      <c r="X1" s="42"/>
      <c r="Y1" s="42"/>
      <c r="Z1" s="226" t="s">
        <v>65</v>
      </c>
      <c r="AA1" s="202"/>
    </row>
    <row r="2" spans="1:27" s="34" customFormat="1" ht="15" hidden="1" customHeight="1">
      <c r="A2" s="225"/>
      <c r="B2" s="36"/>
      <c r="C2" s="36"/>
      <c r="D2" s="36"/>
      <c r="E2" s="36"/>
      <c r="F2" s="36"/>
      <c r="G2" s="36"/>
      <c r="H2" s="36"/>
      <c r="I2" s="36"/>
      <c r="J2" s="36"/>
      <c r="K2" s="36"/>
      <c r="L2" s="36"/>
      <c r="M2" s="36"/>
      <c r="N2" s="36"/>
      <c r="O2" s="36"/>
      <c r="P2" s="36"/>
      <c r="Q2" s="36"/>
      <c r="R2" s="36"/>
      <c r="S2" s="36"/>
      <c r="T2" s="36"/>
      <c r="U2" s="36"/>
      <c r="V2" s="36"/>
      <c r="W2" s="36"/>
      <c r="X2" s="36"/>
      <c r="Y2" s="36"/>
      <c r="Z2" s="36"/>
      <c r="AA2" s="35"/>
    </row>
    <row r="3" spans="1:27" s="221" customFormat="1" ht="14.4">
      <c r="A3" s="34"/>
      <c r="B3" s="223" t="s">
        <v>85</v>
      </c>
      <c r="C3" s="223" t="s">
        <v>86</v>
      </c>
      <c r="D3" s="223" t="s">
        <v>87</v>
      </c>
      <c r="E3" s="223" t="s">
        <v>88</v>
      </c>
      <c r="F3" s="223" t="s">
        <v>89</v>
      </c>
      <c r="G3" s="223" t="s">
        <v>2098</v>
      </c>
      <c r="H3" s="223" t="s">
        <v>2099</v>
      </c>
      <c r="I3" s="223" t="s">
        <v>2100</v>
      </c>
      <c r="J3" s="223" t="s">
        <v>2101</v>
      </c>
      <c r="K3" s="223">
        <v>43100</v>
      </c>
      <c r="L3" s="223" t="s">
        <v>2103</v>
      </c>
      <c r="M3" s="223" t="s">
        <v>2104</v>
      </c>
      <c r="N3" s="223" t="s">
        <v>2105</v>
      </c>
      <c r="O3" s="224">
        <v>42735</v>
      </c>
      <c r="P3" s="223" t="s">
        <v>2107</v>
      </c>
      <c r="Q3" s="223" t="s">
        <v>2108</v>
      </c>
      <c r="R3" s="223" t="s">
        <v>2109</v>
      </c>
      <c r="S3" s="224">
        <v>42369</v>
      </c>
      <c r="T3" s="223" t="s">
        <v>2111</v>
      </c>
      <c r="U3" s="223" t="s">
        <v>2112</v>
      </c>
      <c r="V3" s="223" t="s">
        <v>2113</v>
      </c>
      <c r="W3" s="224">
        <v>42004</v>
      </c>
      <c r="X3" s="223" t="s">
        <v>2115</v>
      </c>
      <c r="Y3" s="223" t="s">
        <v>2116</v>
      </c>
      <c r="Z3" s="223" t="s">
        <v>2117</v>
      </c>
      <c r="AA3" s="222"/>
    </row>
    <row r="4" spans="1:27" s="16" customFormat="1" ht="15.6">
      <c r="A4" s="220" t="s">
        <v>2233</v>
      </c>
      <c r="B4" s="192">
        <v>92476</v>
      </c>
      <c r="C4" s="192">
        <v>81568</v>
      </c>
      <c r="D4" s="192">
        <v>81568</v>
      </c>
      <c r="E4" s="192">
        <v>81341</v>
      </c>
      <c r="F4" s="192">
        <v>81341</v>
      </c>
      <c r="G4" s="192">
        <v>72833</v>
      </c>
      <c r="H4" s="192">
        <v>72833</v>
      </c>
      <c r="I4" s="192">
        <v>70468</v>
      </c>
      <c r="J4" s="192">
        <v>70468</v>
      </c>
      <c r="K4" s="192">
        <v>63276.519</v>
      </c>
      <c r="L4" s="192">
        <v>63012.661</v>
      </c>
      <c r="M4" s="192">
        <v>54417.14595412273</v>
      </c>
      <c r="N4" s="192">
        <v>54417.14595412273</v>
      </c>
      <c r="O4" s="17">
        <v>37826</v>
      </c>
      <c r="P4" s="17">
        <v>37826</v>
      </c>
      <c r="Q4" s="17">
        <v>43447.87</v>
      </c>
      <c r="R4" s="17">
        <v>37363.591999999997</v>
      </c>
      <c r="S4" s="17">
        <v>28622.953000000005</v>
      </c>
      <c r="T4" s="17">
        <v>28622.953000000005</v>
      </c>
      <c r="U4" s="17">
        <v>35508.837000000007</v>
      </c>
      <c r="V4" s="17">
        <v>35508.837000000007</v>
      </c>
      <c r="W4" s="17">
        <v>36816.761000000006</v>
      </c>
      <c r="X4" s="17">
        <v>36816.761000000006</v>
      </c>
      <c r="Y4" s="17">
        <v>36565.735999999997</v>
      </c>
      <c r="Z4" s="17">
        <v>36565.735999999997</v>
      </c>
      <c r="AA4" s="25"/>
    </row>
    <row r="5" spans="1:27" s="23" customFormat="1" ht="15" customHeight="1">
      <c r="A5" s="21" t="s">
        <v>2234</v>
      </c>
      <c r="B5" s="173">
        <v>14431</v>
      </c>
      <c r="C5" s="173">
        <v>14005</v>
      </c>
      <c r="D5" s="173">
        <v>14005</v>
      </c>
      <c r="E5" s="173">
        <v>13985</v>
      </c>
      <c r="F5" s="173">
        <v>13985</v>
      </c>
      <c r="G5" s="173">
        <v>12822</v>
      </c>
      <c r="H5" s="173">
        <v>12822</v>
      </c>
      <c r="I5" s="173">
        <v>12790</v>
      </c>
      <c r="J5" s="173">
        <v>12790</v>
      </c>
      <c r="K5" s="173">
        <v>11870.427</v>
      </c>
      <c r="L5" s="173">
        <v>11606.569</v>
      </c>
      <c r="M5" s="173">
        <v>11252.291188307792</v>
      </c>
      <c r="N5" s="173">
        <v>11252.291188307792</v>
      </c>
      <c r="O5" s="20">
        <v>10887</v>
      </c>
      <c r="P5" s="20">
        <v>10887</v>
      </c>
      <c r="Q5" s="20">
        <v>7989.6049999999996</v>
      </c>
      <c r="R5" s="20">
        <v>6898.5630000000001</v>
      </c>
      <c r="S5" s="20">
        <v>7470.42</v>
      </c>
      <c r="T5" s="20">
        <v>7470.42</v>
      </c>
      <c r="U5" s="20">
        <v>6946.0950000000003</v>
      </c>
      <c r="V5" s="20">
        <v>6946.0950000000003</v>
      </c>
      <c r="W5" s="20">
        <v>7079.3919999999998</v>
      </c>
      <c r="X5" s="20">
        <v>7079.3919999999998</v>
      </c>
      <c r="Y5" s="20">
        <v>6896.6180000000004</v>
      </c>
      <c r="Z5" s="20">
        <v>6896.6180000000004</v>
      </c>
      <c r="AA5" s="26"/>
    </row>
    <row r="6" spans="1:27" s="23" customFormat="1" ht="15" customHeight="1">
      <c r="A6" s="21" t="s">
        <v>2235</v>
      </c>
      <c r="B6" s="173">
        <v>28718</v>
      </c>
      <c r="C6" s="173">
        <v>27536</v>
      </c>
      <c r="D6" s="173">
        <v>27536</v>
      </c>
      <c r="E6" s="173">
        <v>27818</v>
      </c>
      <c r="F6" s="173">
        <v>27818</v>
      </c>
      <c r="G6" s="173">
        <v>26214</v>
      </c>
      <c r="H6" s="173">
        <v>26214</v>
      </c>
      <c r="I6" s="173">
        <v>26375</v>
      </c>
      <c r="J6" s="173">
        <v>26375</v>
      </c>
      <c r="K6" s="173">
        <v>24857.05</v>
      </c>
      <c r="L6" s="173">
        <v>24857.05</v>
      </c>
      <c r="M6" s="173">
        <v>24549.210034812066</v>
      </c>
      <c r="N6" s="173">
        <v>24549.210034812066</v>
      </c>
      <c r="O6" s="20">
        <v>24166</v>
      </c>
      <c r="P6" s="20">
        <v>24166</v>
      </c>
      <c r="Q6" s="20">
        <v>23069.044999999998</v>
      </c>
      <c r="R6" s="20">
        <v>19496.477999999999</v>
      </c>
      <c r="S6" s="20">
        <v>16490.55</v>
      </c>
      <c r="T6" s="20">
        <v>16490.55</v>
      </c>
      <c r="U6" s="20">
        <v>16653.093000000001</v>
      </c>
      <c r="V6" s="20">
        <v>16653.093000000001</v>
      </c>
      <c r="W6" s="20">
        <v>13428.532999999999</v>
      </c>
      <c r="X6" s="20">
        <v>13428.532999999999</v>
      </c>
      <c r="Y6" s="20">
        <v>12502.173000000001</v>
      </c>
      <c r="Z6" s="20">
        <v>12502.173000000001</v>
      </c>
      <c r="AA6" s="26"/>
    </row>
    <row r="7" spans="1:27" s="23" customFormat="1" ht="15" customHeight="1">
      <c r="A7" s="21" t="s">
        <v>2236</v>
      </c>
      <c r="B7" s="173">
        <v>3416</v>
      </c>
      <c r="C7" s="173">
        <v>2746</v>
      </c>
      <c r="D7" s="173">
        <v>2746</v>
      </c>
      <c r="E7" s="173">
        <v>2819</v>
      </c>
      <c r="F7" s="173">
        <v>2819</v>
      </c>
      <c r="G7" s="173">
        <v>2697</v>
      </c>
      <c r="H7" s="173">
        <v>2697</v>
      </c>
      <c r="I7" s="173">
        <v>2799</v>
      </c>
      <c r="J7" s="173">
        <v>2799</v>
      </c>
      <c r="K7" s="173">
        <v>2663.3240000000001</v>
      </c>
      <c r="L7" s="173">
        <v>2663.3240000000001</v>
      </c>
      <c r="M7" s="173">
        <v>2581.3001082168789</v>
      </c>
      <c r="N7" s="173">
        <v>2581.3001082168789</v>
      </c>
      <c r="O7" s="20">
        <v>2789</v>
      </c>
      <c r="P7" s="20">
        <v>2789</v>
      </c>
      <c r="Q7" s="20">
        <v>2946.2179999999998</v>
      </c>
      <c r="R7" s="20">
        <v>1525.549</v>
      </c>
      <c r="S7" s="20">
        <v>1379.7909999999999</v>
      </c>
      <c r="T7" s="20">
        <v>1379.7909999999999</v>
      </c>
      <c r="U7" s="20">
        <v>1369.527</v>
      </c>
      <c r="V7" s="20">
        <v>1369.527</v>
      </c>
      <c r="W7" s="20">
        <v>1132.1320000000001</v>
      </c>
      <c r="X7" s="20">
        <v>1132.1320000000001</v>
      </c>
      <c r="Y7" s="20">
        <v>1126.53</v>
      </c>
      <c r="Z7" s="20">
        <v>1126.53</v>
      </c>
      <c r="AA7" s="26"/>
    </row>
    <row r="8" spans="1:27" s="23" customFormat="1" ht="15" customHeight="1">
      <c r="A8" s="21" t="s">
        <v>2237</v>
      </c>
      <c r="B8" s="173">
        <v>23490</v>
      </c>
      <c r="C8" s="173">
        <v>15430</v>
      </c>
      <c r="D8" s="173">
        <v>15430</v>
      </c>
      <c r="E8" s="173">
        <v>15461</v>
      </c>
      <c r="F8" s="173">
        <v>15461</v>
      </c>
      <c r="G8" s="173">
        <v>11736</v>
      </c>
      <c r="H8" s="173">
        <v>11736</v>
      </c>
      <c r="I8" s="173">
        <v>10013</v>
      </c>
      <c r="J8" s="173">
        <v>10013</v>
      </c>
      <c r="K8" s="173">
        <v>7433.5</v>
      </c>
      <c r="L8" s="173">
        <v>7433.5</v>
      </c>
      <c r="M8" s="173">
        <v>4135.0047476886975</v>
      </c>
      <c r="N8" s="173">
        <v>4135.0047476886975</v>
      </c>
      <c r="O8" s="20">
        <v>-11026</v>
      </c>
      <c r="P8" s="20">
        <v>-11026</v>
      </c>
      <c r="Q8" s="20">
        <v>577.40700000000004</v>
      </c>
      <c r="R8" s="20">
        <v>577.40700000000004</v>
      </c>
      <c r="S8" s="20">
        <v>-4927.2539999999999</v>
      </c>
      <c r="T8" s="20">
        <v>-4927.2539999999999</v>
      </c>
      <c r="U8" s="20">
        <v>2581.4279999999999</v>
      </c>
      <c r="V8" s="20">
        <v>2581.4279999999999</v>
      </c>
      <c r="W8" s="20">
        <v>8255.6039999999994</v>
      </c>
      <c r="X8" s="20">
        <v>8255.6039999999994</v>
      </c>
      <c r="Y8" s="20">
        <v>9429.66</v>
      </c>
      <c r="Z8" s="20">
        <v>9429.66</v>
      </c>
      <c r="AA8" s="26"/>
    </row>
    <row r="9" spans="1:27" s="23" customFormat="1" ht="15" customHeight="1">
      <c r="A9" s="21" t="s">
        <v>2238</v>
      </c>
      <c r="B9" s="173">
        <v>8696</v>
      </c>
      <c r="C9" s="173">
        <v>8802</v>
      </c>
      <c r="D9" s="173">
        <v>8802</v>
      </c>
      <c r="E9" s="173">
        <v>8897</v>
      </c>
      <c r="F9" s="173">
        <v>8897</v>
      </c>
      <c r="G9" s="173">
        <v>8282</v>
      </c>
      <c r="H9" s="173">
        <v>8282</v>
      </c>
      <c r="I9" s="173">
        <v>8196</v>
      </c>
      <c r="J9" s="173">
        <v>8196</v>
      </c>
      <c r="K9" s="173">
        <v>7532.335</v>
      </c>
      <c r="L9" s="173">
        <v>7532.335</v>
      </c>
      <c r="M9" s="173">
        <v>3667.0207756216219</v>
      </c>
      <c r="N9" s="173">
        <v>3667.0207756216219</v>
      </c>
      <c r="O9" s="20">
        <v>3418</v>
      </c>
      <c r="P9" s="20">
        <v>3418</v>
      </c>
      <c r="Q9" s="20">
        <v>3419.4079999999999</v>
      </c>
      <c r="R9" s="20">
        <v>3419.4079999999999</v>
      </c>
      <c r="S9" s="20">
        <v>3074.0610000000001</v>
      </c>
      <c r="T9" s="20">
        <v>3074.0610000000001</v>
      </c>
      <c r="U9" s="20">
        <v>3069.6950000000002</v>
      </c>
      <c r="V9" s="20">
        <v>3069.6950000000002</v>
      </c>
      <c r="W9" s="20">
        <v>2856.3789999999999</v>
      </c>
      <c r="X9" s="20">
        <v>2856.3789999999999</v>
      </c>
      <c r="Y9" s="20">
        <v>2785.0680000000002</v>
      </c>
      <c r="Z9" s="20">
        <v>2785.0680000000002</v>
      </c>
      <c r="AA9" s="26"/>
    </row>
    <row r="10" spans="1:27" s="23" customFormat="1" ht="15" customHeight="1">
      <c r="A10" s="21" t="s">
        <v>2239</v>
      </c>
      <c r="B10" s="173">
        <v>4596</v>
      </c>
      <c r="C10" s="173">
        <v>4641</v>
      </c>
      <c r="D10" s="173">
        <v>4641</v>
      </c>
      <c r="E10" s="173">
        <v>4672</v>
      </c>
      <c r="F10" s="173">
        <v>4672</v>
      </c>
      <c r="G10" s="173">
        <v>4343</v>
      </c>
      <c r="H10" s="173">
        <v>4343</v>
      </c>
      <c r="I10" s="173">
        <v>4280</v>
      </c>
      <c r="J10" s="173">
        <v>4280</v>
      </c>
      <c r="K10" s="173">
        <v>3892.1019999999999</v>
      </c>
      <c r="L10" s="173">
        <v>3892.1019999999999</v>
      </c>
      <c r="M10" s="173">
        <v>3729.3255688162162</v>
      </c>
      <c r="N10" s="173">
        <v>3729.3255688162162</v>
      </c>
      <c r="O10" s="20">
        <v>3471</v>
      </c>
      <c r="P10" s="20">
        <v>3471</v>
      </c>
      <c r="Q10" s="20">
        <v>3070.0520000000001</v>
      </c>
      <c r="R10" s="20">
        <v>3070.0520000000001</v>
      </c>
      <c r="S10" s="20">
        <v>2872.9110000000001</v>
      </c>
      <c r="T10" s="20">
        <v>2872.9110000000001</v>
      </c>
      <c r="U10" s="20">
        <v>2756.069</v>
      </c>
      <c r="V10" s="20">
        <v>2756.069</v>
      </c>
      <c r="W10" s="20">
        <v>2030.866</v>
      </c>
      <c r="X10" s="20">
        <v>2030.866</v>
      </c>
      <c r="Y10" s="20">
        <v>1813.556</v>
      </c>
      <c r="Z10" s="20">
        <v>1813.556</v>
      </c>
      <c r="AA10" s="26"/>
    </row>
    <row r="11" spans="1:27" s="23" customFormat="1" ht="15" customHeight="1">
      <c r="A11" s="21" t="s">
        <v>2240</v>
      </c>
      <c r="B11" s="173">
        <v>8806</v>
      </c>
      <c r="C11" s="173">
        <v>8101</v>
      </c>
      <c r="D11" s="173">
        <v>8101</v>
      </c>
      <c r="E11" s="173">
        <v>7661</v>
      </c>
      <c r="F11" s="173">
        <v>7661</v>
      </c>
      <c r="G11" s="173">
        <v>6715</v>
      </c>
      <c r="H11" s="173">
        <v>6715</v>
      </c>
      <c r="I11" s="173">
        <v>5994</v>
      </c>
      <c r="J11" s="173">
        <v>5994</v>
      </c>
      <c r="K11" s="173">
        <v>5009.9430000000002</v>
      </c>
      <c r="L11" s="173">
        <v>5009.9430000000002</v>
      </c>
      <c r="M11" s="173">
        <v>4487.6849568691878</v>
      </c>
      <c r="N11" s="173">
        <v>4487.6849568691878</v>
      </c>
      <c r="O11" s="20">
        <v>4109</v>
      </c>
      <c r="P11" s="20">
        <v>4109</v>
      </c>
      <c r="Q11" s="20">
        <v>2374.5610000000001</v>
      </c>
      <c r="R11" s="20">
        <v>2374.5610000000001</v>
      </c>
      <c r="S11" s="20">
        <v>2144.5450000000001</v>
      </c>
      <c r="T11" s="20">
        <v>2144.5450000000001</v>
      </c>
      <c r="U11" s="20">
        <v>2131.7080000000001</v>
      </c>
      <c r="V11" s="20">
        <v>2131.7080000000001</v>
      </c>
      <c r="W11" s="20">
        <v>2029.595</v>
      </c>
      <c r="X11" s="20">
        <v>2029.595</v>
      </c>
      <c r="Y11" s="20">
        <v>1993.1479999999999</v>
      </c>
      <c r="Z11" s="20">
        <v>1993.1479999999999</v>
      </c>
      <c r="AA11" s="26"/>
    </row>
    <row r="12" spans="1:27" s="23" customFormat="1" ht="15" customHeight="1">
      <c r="A12" s="21" t="s">
        <v>2241</v>
      </c>
      <c r="B12" s="173">
        <v>323</v>
      </c>
      <c r="C12" s="173">
        <v>307</v>
      </c>
      <c r="D12" s="173">
        <v>307</v>
      </c>
      <c r="E12" s="173">
        <v>27</v>
      </c>
      <c r="F12" s="173">
        <v>27</v>
      </c>
      <c r="G12" s="173">
        <v>24</v>
      </c>
      <c r="H12" s="173">
        <v>24</v>
      </c>
      <c r="I12" s="173">
        <v>21</v>
      </c>
      <c r="J12" s="173">
        <v>21</v>
      </c>
      <c r="K12" s="173">
        <v>17.838000000000001</v>
      </c>
      <c r="L12" s="173">
        <v>17.838000000000001</v>
      </c>
      <c r="M12" s="173">
        <v>15.308573790270277</v>
      </c>
      <c r="N12" s="173">
        <v>15.308573790270277</v>
      </c>
      <c r="O12" s="20">
        <v>12</v>
      </c>
      <c r="P12" s="20">
        <v>12</v>
      </c>
      <c r="Q12" s="20">
        <v>1.5740000000000001</v>
      </c>
      <c r="R12" s="20">
        <v>1.5740000000000001</v>
      </c>
      <c r="S12" s="20">
        <v>117.929</v>
      </c>
      <c r="T12" s="20">
        <v>117.929</v>
      </c>
      <c r="U12" s="20">
        <v>1.222</v>
      </c>
      <c r="V12" s="20">
        <v>1.222</v>
      </c>
      <c r="W12" s="20">
        <v>4.26</v>
      </c>
      <c r="X12" s="20">
        <v>4.26</v>
      </c>
      <c r="Y12" s="20">
        <v>18.983000000000001</v>
      </c>
      <c r="Z12" s="20">
        <v>18.983000000000001</v>
      </c>
      <c r="AA12" s="26"/>
    </row>
    <row r="13" spans="1:27" s="23" customFormat="1" ht="15" hidden="1" customHeight="1">
      <c r="A13" s="21" t="s">
        <v>2242</v>
      </c>
      <c r="B13" s="173"/>
      <c r="C13" s="173"/>
      <c r="D13" s="173"/>
      <c r="E13" s="173"/>
      <c r="F13" s="173"/>
      <c r="G13" s="173"/>
      <c r="H13" s="173"/>
      <c r="I13" s="173"/>
      <c r="J13" s="173"/>
      <c r="K13" s="173"/>
      <c r="L13" s="173"/>
      <c r="M13" s="173"/>
      <c r="N13" s="173"/>
      <c r="O13" s="20"/>
      <c r="P13" s="20"/>
      <c r="Q13" s="20"/>
      <c r="R13" s="20"/>
      <c r="S13" s="20"/>
      <c r="T13" s="20">
        <v>0</v>
      </c>
      <c r="U13" s="20">
        <v>0</v>
      </c>
      <c r="V13" s="20">
        <v>0</v>
      </c>
      <c r="W13" s="20">
        <v>0</v>
      </c>
      <c r="X13" s="20">
        <v>0</v>
      </c>
      <c r="Y13" s="20">
        <v>0</v>
      </c>
      <c r="Z13" s="20">
        <v>0</v>
      </c>
      <c r="AA13" s="26"/>
    </row>
    <row r="14" spans="1:27" s="23" customFormat="1" ht="15" hidden="1" customHeight="1">
      <c r="A14" s="21" t="s">
        <v>2243</v>
      </c>
      <c r="B14" s="66"/>
      <c r="C14" s="66"/>
      <c r="D14" s="66"/>
      <c r="E14" s="66"/>
      <c r="F14" s="66"/>
      <c r="G14" s="66"/>
      <c r="H14" s="66"/>
      <c r="I14" s="66"/>
      <c r="J14" s="66"/>
      <c r="K14" s="66"/>
      <c r="L14" s="173"/>
      <c r="M14" s="173"/>
      <c r="N14" s="173"/>
      <c r="O14" s="20"/>
      <c r="P14" s="20"/>
      <c r="Q14" s="20"/>
      <c r="R14" s="20"/>
      <c r="S14" s="20"/>
      <c r="T14" s="20">
        <v>0</v>
      </c>
      <c r="U14" s="20">
        <v>0</v>
      </c>
      <c r="V14" s="20">
        <v>0</v>
      </c>
      <c r="W14" s="20">
        <v>0</v>
      </c>
      <c r="X14" s="20">
        <v>0</v>
      </c>
      <c r="Y14" s="20">
        <v>0</v>
      </c>
      <c r="Z14" s="20">
        <v>0</v>
      </c>
      <c r="AA14" s="26"/>
    </row>
    <row r="15" spans="1:27" ht="14.4">
      <c r="A15" s="15"/>
    </row>
    <row r="16" spans="1:27">
      <c r="A16" s="219"/>
    </row>
    <row r="370"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AC93-054B-4D1E-9CD2-9EE7C441F13B}">
  <sheetPr codeName="Plan14">
    <tabColor rgb="FF5F6062"/>
  </sheetPr>
  <dimension ref="A1:R396"/>
  <sheetViews>
    <sheetView showGridLines="0" workbookViewId="0"/>
  </sheetViews>
  <sheetFormatPr defaultColWidth="9.21875" defaultRowHeight="13.8"/>
  <cols>
    <col min="1" max="1" width="66" style="116" customWidth="1"/>
    <col min="2" max="18" width="14.21875" style="116" customWidth="1"/>
    <col min="19" max="16384" width="9.21875" style="116"/>
  </cols>
  <sheetData>
    <row r="1" spans="1:18" ht="18">
      <c r="A1" s="237" t="s">
        <v>2244</v>
      </c>
      <c r="B1" s="236"/>
      <c r="C1" s="236"/>
      <c r="D1" s="236"/>
      <c r="E1" s="236"/>
      <c r="F1" s="236"/>
      <c r="G1" s="236"/>
      <c r="H1" s="236"/>
      <c r="I1" s="236"/>
      <c r="J1" s="236"/>
      <c r="K1" s="236"/>
      <c r="L1" s="236"/>
      <c r="M1" s="236"/>
      <c r="N1" s="236"/>
      <c r="O1" s="236"/>
      <c r="P1" s="236"/>
      <c r="Q1" s="236"/>
      <c r="R1" s="236" t="s">
        <v>65</v>
      </c>
    </row>
    <row r="2" spans="1:18" s="235" customFormat="1" ht="14.4">
      <c r="A2" s="33"/>
      <c r="B2" s="223" t="s">
        <v>85</v>
      </c>
      <c r="C2" s="223" t="s">
        <v>86</v>
      </c>
      <c r="D2" s="223" t="s">
        <v>87</v>
      </c>
      <c r="E2" s="223" t="s">
        <v>88</v>
      </c>
      <c r="F2" s="223" t="s">
        <v>89</v>
      </c>
      <c r="G2" s="223" t="s">
        <v>2098</v>
      </c>
      <c r="H2" s="223" t="s">
        <v>2099</v>
      </c>
      <c r="I2" s="223" t="s">
        <v>2100</v>
      </c>
      <c r="J2" s="223" t="s">
        <v>2101</v>
      </c>
      <c r="K2" s="223">
        <v>43100</v>
      </c>
      <c r="L2" s="223" t="s">
        <v>2103</v>
      </c>
      <c r="M2" s="223" t="s">
        <v>2104</v>
      </c>
      <c r="N2" s="223" t="s">
        <v>2105</v>
      </c>
      <c r="O2" s="224">
        <v>42735</v>
      </c>
      <c r="P2" s="223" t="s">
        <v>2107</v>
      </c>
      <c r="Q2" s="223" t="s">
        <v>2108</v>
      </c>
      <c r="R2" s="223" t="s">
        <v>2109</v>
      </c>
    </row>
    <row r="3" spans="1:18" s="231" customFormat="1" ht="15.6">
      <c r="A3" s="220" t="s">
        <v>2245</v>
      </c>
      <c r="B3" s="176">
        <v>36523</v>
      </c>
      <c r="C3" s="176">
        <v>31195</v>
      </c>
      <c r="D3" s="176">
        <v>31063</v>
      </c>
      <c r="E3" s="176">
        <v>29645</v>
      </c>
      <c r="F3" s="176">
        <v>28834</v>
      </c>
      <c r="G3" s="176">
        <v>19429</v>
      </c>
      <c r="H3" s="176">
        <v>19300</v>
      </c>
      <c r="I3" s="176">
        <v>18543</v>
      </c>
      <c r="J3" s="176">
        <v>18053.297212499998</v>
      </c>
      <c r="K3" s="176">
        <v>11351</v>
      </c>
      <c r="L3" s="176">
        <v>10794</v>
      </c>
      <c r="M3" s="192">
        <v>10867</v>
      </c>
      <c r="N3" s="192">
        <v>10787</v>
      </c>
      <c r="O3" s="17">
        <v>4570</v>
      </c>
      <c r="P3" s="17">
        <v>4600</v>
      </c>
      <c r="Q3" s="17">
        <v>4701</v>
      </c>
      <c r="R3" s="17">
        <v>4343</v>
      </c>
    </row>
    <row r="4" spans="1:18" s="234" customFormat="1" ht="15" customHeight="1">
      <c r="A4" s="233" t="s">
        <v>2246</v>
      </c>
      <c r="B4" s="174">
        <v>26088</v>
      </c>
      <c r="C4" s="174">
        <v>22282</v>
      </c>
      <c r="D4" s="174">
        <v>22188</v>
      </c>
      <c r="E4" s="174">
        <v>21175</v>
      </c>
      <c r="F4" s="174">
        <v>20596</v>
      </c>
      <c r="G4" s="174">
        <v>15339</v>
      </c>
      <c r="H4" s="174">
        <v>15237</v>
      </c>
      <c r="I4" s="174">
        <v>14639</v>
      </c>
      <c r="J4" s="174">
        <v>14252.603062499998</v>
      </c>
      <c r="K4" s="174">
        <v>9459</v>
      </c>
      <c r="L4" s="174">
        <v>8995</v>
      </c>
      <c r="M4" s="173">
        <v>9056</v>
      </c>
      <c r="N4" s="173">
        <v>8989</v>
      </c>
      <c r="O4" s="20">
        <v>4570</v>
      </c>
      <c r="P4" s="20">
        <v>4600</v>
      </c>
      <c r="Q4" s="20">
        <v>4701</v>
      </c>
      <c r="R4" s="20">
        <v>4343</v>
      </c>
    </row>
    <row r="5" spans="1:18" s="130" customFormat="1" ht="15" customHeight="1">
      <c r="A5" s="233" t="s">
        <v>2247</v>
      </c>
      <c r="B5" s="176">
        <v>0</v>
      </c>
      <c r="C5" s="176">
        <v>0</v>
      </c>
      <c r="D5" s="176">
        <v>0</v>
      </c>
      <c r="E5" s="176">
        <v>0</v>
      </c>
      <c r="F5" s="176">
        <v>0</v>
      </c>
      <c r="G5" s="176">
        <v>0</v>
      </c>
      <c r="H5" s="176">
        <v>0</v>
      </c>
      <c r="I5" s="176">
        <v>0</v>
      </c>
      <c r="J5" s="176">
        <v>0</v>
      </c>
      <c r="K5" s="176">
        <v>0</v>
      </c>
      <c r="L5" s="176">
        <v>0</v>
      </c>
      <c r="M5" s="192">
        <v>0</v>
      </c>
      <c r="N5" s="192">
        <v>0</v>
      </c>
      <c r="O5" s="17">
        <v>0</v>
      </c>
      <c r="P5" s="17">
        <v>0</v>
      </c>
      <c r="Q5" s="17">
        <v>0</v>
      </c>
      <c r="R5" s="17">
        <v>0</v>
      </c>
    </row>
    <row r="6" spans="1:18" s="130" customFormat="1" ht="15" customHeight="1">
      <c r="A6" s="233" t="s">
        <v>2248</v>
      </c>
      <c r="B6" s="174">
        <v>10435</v>
      </c>
      <c r="C6" s="174">
        <v>8913</v>
      </c>
      <c r="D6" s="174">
        <v>8875</v>
      </c>
      <c r="E6" s="174">
        <v>8470</v>
      </c>
      <c r="F6" s="174">
        <v>8238</v>
      </c>
      <c r="G6" s="174">
        <v>4090</v>
      </c>
      <c r="H6" s="174">
        <v>4063</v>
      </c>
      <c r="I6" s="174">
        <v>3904</v>
      </c>
      <c r="J6" s="174">
        <v>3800.6941499999998</v>
      </c>
      <c r="K6" s="174">
        <v>1892</v>
      </c>
      <c r="L6" s="174">
        <v>1799</v>
      </c>
      <c r="M6" s="173">
        <v>1811</v>
      </c>
      <c r="N6" s="173">
        <v>1798</v>
      </c>
      <c r="O6" s="17">
        <v>0</v>
      </c>
      <c r="P6" s="17">
        <v>0</v>
      </c>
      <c r="Q6" s="17">
        <v>0</v>
      </c>
      <c r="R6" s="17">
        <v>0</v>
      </c>
    </row>
    <row r="7" spans="1:18" s="231" customFormat="1" ht="14.4">
      <c r="A7" s="15"/>
    </row>
    <row r="8" spans="1:18" s="231" customFormat="1" ht="14.4">
      <c r="A8" s="232"/>
      <c r="B8" s="232"/>
      <c r="C8" s="232"/>
      <c r="D8" s="232"/>
      <c r="E8" s="232"/>
      <c r="F8" s="232"/>
      <c r="G8" s="232"/>
      <c r="H8" s="232"/>
      <c r="I8" s="232"/>
      <c r="J8" s="232"/>
      <c r="K8" s="232"/>
      <c r="L8" s="232"/>
      <c r="M8" s="232"/>
      <c r="N8" s="232"/>
      <c r="O8" s="232"/>
      <c r="P8" s="232"/>
      <c r="Q8" s="232"/>
      <c r="R8" s="232"/>
    </row>
    <row r="9" spans="1:18">
      <c r="A9" s="230"/>
      <c r="B9" s="230"/>
      <c r="C9" s="230"/>
      <c r="D9" s="230"/>
      <c r="E9" s="230"/>
      <c r="F9" s="230"/>
      <c r="G9" s="230"/>
      <c r="H9" s="230"/>
      <c r="I9" s="230"/>
      <c r="J9" s="230"/>
      <c r="K9" s="230"/>
      <c r="L9" s="230"/>
      <c r="M9" s="230"/>
      <c r="N9" s="230"/>
      <c r="O9" s="230"/>
      <c r="P9" s="230"/>
      <c r="Q9" s="230"/>
      <c r="R9" s="230"/>
    </row>
    <row r="10" spans="1:18">
      <c r="A10" s="230"/>
      <c r="B10" s="230"/>
      <c r="C10" s="230"/>
      <c r="D10" s="230"/>
      <c r="E10" s="230"/>
      <c r="F10" s="230"/>
      <c r="G10" s="230"/>
      <c r="H10" s="230"/>
      <c r="I10" s="230"/>
      <c r="J10" s="230"/>
      <c r="K10" s="230"/>
      <c r="L10" s="230"/>
      <c r="M10" s="230"/>
      <c r="N10" s="230"/>
      <c r="O10" s="230"/>
      <c r="P10" s="230"/>
      <c r="Q10" s="230"/>
      <c r="R10" s="230"/>
    </row>
    <row r="11" spans="1:18">
      <c r="A11" s="230"/>
      <c r="B11" s="230"/>
      <c r="C11" s="230"/>
      <c r="D11" s="230"/>
      <c r="E11" s="230"/>
      <c r="F11" s="230"/>
      <c r="G11" s="230"/>
      <c r="H11" s="230"/>
      <c r="I11" s="230"/>
      <c r="J11" s="230"/>
      <c r="K11" s="230"/>
      <c r="L11" s="230"/>
      <c r="M11" s="230"/>
      <c r="N11" s="230"/>
      <c r="O11" s="230"/>
      <c r="P11" s="230"/>
      <c r="Q11" s="230"/>
      <c r="R11" s="230"/>
    </row>
    <row r="12" spans="1:18">
      <c r="A12" s="229"/>
      <c r="B12" s="230"/>
      <c r="C12" s="230"/>
      <c r="D12" s="230"/>
      <c r="E12" s="230"/>
      <c r="F12" s="230"/>
      <c r="G12" s="230"/>
      <c r="H12" s="230"/>
      <c r="I12" s="230"/>
      <c r="J12" s="230"/>
      <c r="K12" s="230"/>
      <c r="L12" s="230"/>
      <c r="M12" s="230"/>
      <c r="N12" s="230"/>
      <c r="O12" s="229"/>
      <c r="P12" s="229"/>
      <c r="Q12" s="229"/>
      <c r="R12" s="229"/>
    </row>
    <row r="14" spans="1:18" s="227" customFormat="1"/>
    <row r="15" spans="1:18" s="227" customFormat="1"/>
    <row r="16" spans="1:18" s="227" customFormat="1"/>
    <row r="25" s="227" customFormat="1"/>
    <row r="35" s="228" customFormat="1"/>
    <row r="37" s="227" customFormat="1"/>
    <row r="44" customFormat="1" ht="14.4"/>
    <row r="396"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20AE-E4FF-450D-AF60-1280E7FFFA27}">
  <sheetPr codeName="Plan15">
    <tabColor rgb="FF5F6062"/>
  </sheetPr>
  <dimension ref="A1:R399"/>
  <sheetViews>
    <sheetView showGridLines="0" workbookViewId="0"/>
  </sheetViews>
  <sheetFormatPr defaultColWidth="9.21875" defaultRowHeight="13.8"/>
  <cols>
    <col min="1" max="1" width="41.77734375" style="116" customWidth="1"/>
    <col min="2" max="18" width="11.21875" style="116" customWidth="1"/>
    <col min="19" max="16384" width="9.21875" style="116"/>
  </cols>
  <sheetData>
    <row r="1" spans="1:18" ht="18">
      <c r="A1" s="237" t="s">
        <v>2249</v>
      </c>
      <c r="B1" s="254"/>
      <c r="C1" s="254"/>
      <c r="D1" s="254"/>
      <c r="E1" s="254"/>
      <c r="F1" s="254"/>
      <c r="G1" s="254"/>
      <c r="H1" s="254"/>
      <c r="I1" s="254"/>
      <c r="J1" s="254"/>
      <c r="K1" s="254"/>
      <c r="L1" s="254"/>
      <c r="M1" s="254"/>
      <c r="N1" s="254"/>
      <c r="O1" s="254"/>
      <c r="P1" s="254"/>
      <c r="Q1" s="254"/>
      <c r="R1" s="253" t="s">
        <v>65</v>
      </c>
    </row>
    <row r="2" spans="1:18" s="235" customFormat="1" ht="14.4">
      <c r="A2" s="252"/>
      <c r="B2" s="251" t="s">
        <v>85</v>
      </c>
      <c r="C2" s="224" t="s">
        <v>86</v>
      </c>
      <c r="D2" s="224" t="s">
        <v>87</v>
      </c>
      <c r="E2" s="224" t="s">
        <v>88</v>
      </c>
      <c r="F2" s="224" t="s">
        <v>89</v>
      </c>
      <c r="G2" s="224" t="s">
        <v>2098</v>
      </c>
      <c r="H2" s="224" t="s">
        <v>2099</v>
      </c>
      <c r="I2" s="224" t="s">
        <v>2100</v>
      </c>
      <c r="J2" s="224" t="s">
        <v>2101</v>
      </c>
      <c r="K2" s="224">
        <v>43100</v>
      </c>
      <c r="L2" s="224" t="s">
        <v>2103</v>
      </c>
      <c r="M2" s="224" t="s">
        <v>2104</v>
      </c>
      <c r="N2" s="224" t="s">
        <v>2105</v>
      </c>
      <c r="O2" s="224">
        <v>42735</v>
      </c>
      <c r="P2" s="224" t="s">
        <v>2107</v>
      </c>
      <c r="Q2" s="224" t="s">
        <v>2108</v>
      </c>
      <c r="R2" s="224" t="s">
        <v>2109</v>
      </c>
    </row>
    <row r="3" spans="1:18" s="234" customFormat="1" ht="15" customHeight="1">
      <c r="A3" s="250"/>
      <c r="B3" s="249" t="s">
        <v>2250</v>
      </c>
      <c r="C3" s="249"/>
      <c r="D3" s="249"/>
      <c r="E3" s="249"/>
      <c r="F3" s="249"/>
      <c r="G3" s="249"/>
      <c r="H3" s="249"/>
      <c r="I3" s="249"/>
      <c r="J3" s="249"/>
      <c r="K3" s="249"/>
      <c r="L3" s="249"/>
      <c r="M3" s="249"/>
      <c r="N3" s="249"/>
      <c r="O3" s="249"/>
      <c r="P3" s="249"/>
      <c r="Q3" s="249"/>
      <c r="R3" s="249"/>
    </row>
    <row r="4" spans="1:18" s="130" customFormat="1" ht="15" customHeight="1">
      <c r="A4" s="233" t="s">
        <v>2251</v>
      </c>
      <c r="B4" s="248">
        <v>545778</v>
      </c>
      <c r="C4" s="248">
        <v>519410</v>
      </c>
      <c r="D4" s="248">
        <v>495987</v>
      </c>
      <c r="E4" s="248">
        <v>475089</v>
      </c>
      <c r="F4" s="248">
        <v>452892</v>
      </c>
      <c r="G4" s="248">
        <v>439924</v>
      </c>
      <c r="H4" s="248">
        <v>426402</v>
      </c>
      <c r="I4" s="248">
        <v>397306</v>
      </c>
      <c r="J4" s="248">
        <v>411331</v>
      </c>
      <c r="K4" s="248">
        <v>406031</v>
      </c>
      <c r="L4" s="248">
        <v>398339</v>
      </c>
      <c r="M4" s="247">
        <v>405875</v>
      </c>
      <c r="N4" s="247">
        <v>415430</v>
      </c>
      <c r="O4" s="246">
        <v>423877</v>
      </c>
      <c r="P4" s="20">
        <v>425311</v>
      </c>
      <c r="Q4" s="20">
        <v>421977</v>
      </c>
      <c r="R4" s="20">
        <v>377617</v>
      </c>
    </row>
    <row r="5" spans="1:18" s="130" customFormat="1" ht="16.2">
      <c r="A5" s="233" t="s">
        <v>2252</v>
      </c>
      <c r="B5" s="248">
        <v>103383</v>
      </c>
      <c r="C5" s="248">
        <v>82831</v>
      </c>
      <c r="D5" s="248">
        <v>86710</v>
      </c>
      <c r="E5" s="248">
        <v>82934</v>
      </c>
      <c r="F5" s="248">
        <v>84928</v>
      </c>
      <c r="G5" s="248">
        <v>88112</v>
      </c>
      <c r="H5" s="248">
        <v>93566</v>
      </c>
      <c r="I5" s="248">
        <v>97582</v>
      </c>
      <c r="J5" s="248">
        <v>83219</v>
      </c>
      <c r="K5" s="248">
        <v>83901</v>
      </c>
      <c r="L5" s="248">
        <v>78751</v>
      </c>
      <c r="M5" s="247">
        <v>78010</v>
      </c>
      <c r="N5" s="247">
        <v>74504</v>
      </c>
      <c r="O5" s="246">
        <v>78643</v>
      </c>
      <c r="P5" s="20">
        <v>83457</v>
      </c>
      <c r="Q5" s="20">
        <v>84955</v>
      </c>
      <c r="R5" s="20">
        <v>33352</v>
      </c>
    </row>
    <row r="6" spans="1:18" s="130" customFormat="1" ht="15" customHeight="1">
      <c r="A6" s="220" t="s">
        <v>1112</v>
      </c>
      <c r="B6" s="245">
        <v>649161</v>
      </c>
      <c r="C6" s="245">
        <v>602241</v>
      </c>
      <c r="D6" s="245">
        <v>582697</v>
      </c>
      <c r="E6" s="245">
        <v>558023</v>
      </c>
      <c r="F6" s="245">
        <v>537820</v>
      </c>
      <c r="G6" s="245">
        <v>528036</v>
      </c>
      <c r="H6" s="245">
        <v>519968</v>
      </c>
      <c r="I6" s="245">
        <v>494888</v>
      </c>
      <c r="J6" s="245">
        <v>494550</v>
      </c>
      <c r="K6" s="245">
        <v>489932</v>
      </c>
      <c r="L6" s="245">
        <v>477090</v>
      </c>
      <c r="M6" s="244">
        <v>483885</v>
      </c>
      <c r="N6" s="244">
        <v>489934</v>
      </c>
      <c r="O6" s="243">
        <v>502520</v>
      </c>
      <c r="P6" s="17">
        <v>508768</v>
      </c>
      <c r="Q6" s="17">
        <v>506932</v>
      </c>
      <c r="R6" s="17">
        <v>410969</v>
      </c>
    </row>
    <row r="7" spans="1:18" s="130" customFormat="1" ht="15" customHeight="1">
      <c r="A7" s="238" t="s">
        <v>2253</v>
      </c>
      <c r="B7" s="242"/>
      <c r="C7" s="242"/>
      <c r="D7" s="242"/>
      <c r="E7" s="242"/>
      <c r="F7" s="242"/>
      <c r="G7" s="242"/>
      <c r="H7" s="242"/>
      <c r="I7" s="242"/>
      <c r="J7" s="242"/>
      <c r="K7" s="242"/>
      <c r="L7" s="242"/>
      <c r="M7" s="241"/>
      <c r="N7" s="241"/>
      <c r="O7" s="240"/>
      <c r="P7" s="187"/>
      <c r="Q7" s="187"/>
      <c r="R7" s="187"/>
    </row>
    <row r="8" spans="1:18" s="130" customFormat="1" ht="15" customHeight="1">
      <c r="A8" s="238" t="s">
        <v>2254</v>
      </c>
      <c r="B8" s="239"/>
      <c r="C8" s="239"/>
      <c r="D8" s="239"/>
      <c r="E8" s="239"/>
      <c r="F8" s="239"/>
      <c r="G8" s="239"/>
      <c r="H8" s="239"/>
      <c r="I8" s="239"/>
      <c r="J8" s="239"/>
      <c r="K8" s="239"/>
      <c r="L8" s="239"/>
      <c r="M8" s="239"/>
      <c r="N8" s="239"/>
      <c r="O8" s="239"/>
      <c r="P8" s="239"/>
      <c r="Q8" s="239"/>
      <c r="R8" s="239"/>
    </row>
    <row r="9" spans="1:18" s="130" customFormat="1" ht="15" customHeight="1">
      <c r="A9" s="238" t="s">
        <v>2255</v>
      </c>
      <c r="B9" s="219"/>
      <c r="C9" s="219"/>
      <c r="D9" s="219"/>
      <c r="E9" s="219"/>
      <c r="F9" s="219"/>
      <c r="G9" s="219"/>
      <c r="H9" s="219"/>
      <c r="I9" s="219"/>
      <c r="J9" s="219"/>
      <c r="K9" s="219"/>
      <c r="L9" s="219"/>
      <c r="M9" s="219"/>
      <c r="N9" s="219"/>
      <c r="O9" s="219"/>
      <c r="P9" s="219"/>
      <c r="Q9" s="219"/>
      <c r="R9" s="219"/>
    </row>
    <row r="10" spans="1:18" s="231" customFormat="1" ht="14.4">
      <c r="B10"/>
      <c r="C10"/>
      <c r="D10"/>
      <c r="E10"/>
      <c r="F10"/>
      <c r="G10"/>
      <c r="H10"/>
      <c r="I10"/>
      <c r="J10"/>
      <c r="K10"/>
      <c r="L10"/>
      <c r="M10"/>
      <c r="N10"/>
      <c r="O10"/>
      <c r="P10"/>
      <c r="Q10"/>
      <c r="R10"/>
    </row>
    <row r="11" spans="1:18" s="231" customFormat="1" ht="14.4"/>
    <row r="17" s="227" customFormat="1"/>
    <row r="18" s="227" customFormat="1"/>
    <row r="19" s="227" customFormat="1"/>
    <row r="28" s="227" customFormat="1"/>
    <row r="38" s="228" customFormat="1"/>
    <row r="40" s="227" customFormat="1"/>
    <row r="47" customFormat="1" ht="14.4"/>
    <row r="399" ht="12.75" customHeight="1"/>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491B-821E-4A2C-AEC2-9500F6B5B902}">
  <sheetPr codeName="Plan16">
    <tabColor rgb="FF5F6062"/>
  </sheetPr>
  <dimension ref="A1:CB393"/>
  <sheetViews>
    <sheetView showGridLines="0" zoomScaleNormal="100" workbookViewId="0"/>
  </sheetViews>
  <sheetFormatPr defaultColWidth="9.21875" defaultRowHeight="14.4"/>
  <cols>
    <col min="1" max="1" width="41.44140625" style="231" customWidth="1"/>
    <col min="2" max="6" width="11.77734375" style="231" customWidth="1"/>
    <col min="7" max="7" width="12.21875" style="231" bestFit="1" customWidth="1"/>
    <col min="8" max="37" width="11.77734375" style="231" customWidth="1"/>
    <col min="38" max="16384" width="9.21875" style="231"/>
  </cols>
  <sheetData>
    <row r="1" spans="1:37" ht="15.6">
      <c r="A1" s="294" t="s">
        <v>2039</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D1" s="293"/>
      <c r="AK1" s="41" t="s">
        <v>65</v>
      </c>
    </row>
    <row r="2" spans="1:37">
      <c r="A2" s="292"/>
      <c r="B2" s="291" t="s">
        <v>85</v>
      </c>
      <c r="C2" s="291"/>
      <c r="D2" s="291"/>
      <c r="E2" s="291"/>
      <c r="F2" s="291" t="s">
        <v>86</v>
      </c>
      <c r="G2" s="291"/>
      <c r="H2" s="291"/>
      <c r="I2" s="291"/>
      <c r="J2" s="291" t="s">
        <v>87</v>
      </c>
      <c r="K2" s="291"/>
      <c r="L2" s="291"/>
      <c r="M2" s="291"/>
      <c r="N2" s="2578" t="s">
        <v>88</v>
      </c>
      <c r="O2" s="2579"/>
      <c r="P2" s="2579"/>
      <c r="Q2" s="2580"/>
      <c r="R2" s="2578" t="s">
        <v>89</v>
      </c>
      <c r="S2" s="2579"/>
      <c r="T2" s="2579"/>
      <c r="U2" s="2580"/>
      <c r="V2" s="2578" t="s">
        <v>2098</v>
      </c>
      <c r="W2" s="2579"/>
      <c r="X2" s="2579"/>
      <c r="Y2" s="2580"/>
      <c r="Z2" s="2578" t="s">
        <v>2099</v>
      </c>
      <c r="AA2" s="2579"/>
      <c r="AB2" s="2579"/>
      <c r="AC2" s="2580"/>
      <c r="AD2" s="2578" t="s">
        <v>2101</v>
      </c>
      <c r="AE2" s="2579"/>
      <c r="AF2" s="2579"/>
      <c r="AG2" s="2580"/>
      <c r="AH2" s="2578" t="s">
        <v>2102</v>
      </c>
      <c r="AI2" s="2579"/>
      <c r="AJ2" s="2579"/>
      <c r="AK2" s="2580"/>
    </row>
    <row r="3" spans="1:37" ht="35.25" customHeight="1">
      <c r="A3" s="290"/>
      <c r="B3" s="288" t="s">
        <v>2256</v>
      </c>
      <c r="C3" s="286" t="s">
        <v>2257</v>
      </c>
      <c r="D3" s="285" t="s">
        <v>2258</v>
      </c>
      <c r="E3" s="285" t="s">
        <v>2259</v>
      </c>
      <c r="F3" s="289" t="s">
        <v>2256</v>
      </c>
      <c r="G3" s="289" t="s">
        <v>2257</v>
      </c>
      <c r="H3" s="289" t="s">
        <v>2258</v>
      </c>
      <c r="I3" s="289" t="s">
        <v>2259</v>
      </c>
      <c r="J3" s="288" t="s">
        <v>2256</v>
      </c>
      <c r="K3" s="286" t="s">
        <v>2257</v>
      </c>
      <c r="L3" s="285" t="s">
        <v>2258</v>
      </c>
      <c r="M3" s="285" t="s">
        <v>2259</v>
      </c>
      <c r="N3" s="285" t="s">
        <v>2256</v>
      </c>
      <c r="O3" s="285" t="s">
        <v>2257</v>
      </c>
      <c r="P3" s="285" t="s">
        <v>2258</v>
      </c>
      <c r="Q3" s="285" t="s">
        <v>2259</v>
      </c>
      <c r="R3" s="285" t="s">
        <v>2256</v>
      </c>
      <c r="S3" s="287" t="s">
        <v>2257</v>
      </c>
      <c r="T3" s="286" t="s">
        <v>2258</v>
      </c>
      <c r="U3" s="285" t="s">
        <v>2259</v>
      </c>
      <c r="V3" s="285" t="s">
        <v>2256</v>
      </c>
      <c r="W3" s="285" t="s">
        <v>2257</v>
      </c>
      <c r="X3" s="285" t="s">
        <v>2258</v>
      </c>
      <c r="Y3" s="285" t="s">
        <v>2259</v>
      </c>
      <c r="Z3" s="285" t="s">
        <v>2256</v>
      </c>
      <c r="AA3" s="285" t="s">
        <v>2257</v>
      </c>
      <c r="AB3" s="285" t="s">
        <v>2258</v>
      </c>
      <c r="AC3" s="285" t="s">
        <v>2259</v>
      </c>
      <c r="AD3" s="285" t="s">
        <v>2256</v>
      </c>
      <c r="AE3" s="285" t="s">
        <v>2257</v>
      </c>
      <c r="AF3" s="285" t="s">
        <v>2258</v>
      </c>
      <c r="AG3" s="285" t="s">
        <v>2259</v>
      </c>
      <c r="AH3" s="285" t="s">
        <v>2256</v>
      </c>
      <c r="AI3" s="285" t="s">
        <v>2257</v>
      </c>
      <c r="AJ3" s="285" t="s">
        <v>2258</v>
      </c>
      <c r="AK3" s="285" t="s">
        <v>2259</v>
      </c>
    </row>
    <row r="4" spans="1:37" s="278" customFormat="1">
      <c r="A4" s="233" t="s">
        <v>1155</v>
      </c>
      <c r="B4" s="272">
        <v>46958</v>
      </c>
      <c r="C4" s="282">
        <v>107668</v>
      </c>
      <c r="D4" s="284">
        <v>4.4999999999999998E-2</v>
      </c>
      <c r="E4" s="283">
        <v>0.10299999999999999</v>
      </c>
      <c r="F4" s="272">
        <v>40108</v>
      </c>
      <c r="G4" s="282">
        <v>117328</v>
      </c>
      <c r="H4" s="284">
        <v>4.4999999999999998E-2</v>
      </c>
      <c r="I4" s="283">
        <v>0.13163750288327611</v>
      </c>
      <c r="J4" s="272">
        <v>39938</v>
      </c>
      <c r="K4" s="282">
        <v>113235</v>
      </c>
      <c r="L4" s="284">
        <v>4.4999999999999998E-2</v>
      </c>
      <c r="M4" s="283">
        <v>0.12764703332064475</v>
      </c>
      <c r="N4" s="281">
        <v>38115.044000000002</v>
      </c>
      <c r="O4" s="281">
        <v>115498.44899999999</v>
      </c>
      <c r="P4" s="280">
        <v>4.4999999999999998E-2</v>
      </c>
      <c r="Q4" s="279">
        <v>0.13636164935292022</v>
      </c>
      <c r="R4" s="281">
        <v>37072</v>
      </c>
      <c r="S4" s="281">
        <v>109156</v>
      </c>
      <c r="T4" s="280">
        <v>4.4999999999999998E-2</v>
      </c>
      <c r="U4" s="279">
        <v>0.13300000000000001</v>
      </c>
      <c r="V4" s="281">
        <v>36813</v>
      </c>
      <c r="W4" s="281">
        <v>123358</v>
      </c>
      <c r="X4" s="280">
        <v>4.4999999999999998E-2</v>
      </c>
      <c r="Y4" s="279">
        <v>0.15079112209441672</v>
      </c>
      <c r="Z4" s="281">
        <v>36568.125</v>
      </c>
      <c r="AA4" s="281">
        <v>113313</v>
      </c>
      <c r="AB4" s="280">
        <v>4.4999999999999998E-2</v>
      </c>
      <c r="AC4" s="279">
        <v>0.13900000000000001</v>
      </c>
      <c r="AD4" s="281">
        <v>34206.247349999998</v>
      </c>
      <c r="AE4" s="281">
        <v>110335</v>
      </c>
      <c r="AF4" s="280">
        <v>4.4999999999999998E-2</v>
      </c>
      <c r="AG4" s="279">
        <v>0.14499999999999999</v>
      </c>
      <c r="AH4" s="281">
        <v>34051.86</v>
      </c>
      <c r="AI4" s="281">
        <v>122396</v>
      </c>
      <c r="AJ4" s="280">
        <v>4.4999999999999998E-2</v>
      </c>
      <c r="AK4" s="279">
        <v>0.16200000000000001</v>
      </c>
    </row>
    <row r="5" spans="1:37" s="278" customFormat="1">
      <c r="A5" s="233" t="s">
        <v>2126</v>
      </c>
      <c r="B5" s="272" t="s">
        <v>2260</v>
      </c>
      <c r="C5" s="282">
        <v>17312</v>
      </c>
      <c r="D5" s="272" t="s">
        <v>2260</v>
      </c>
      <c r="E5" s="272" t="s">
        <v>2260</v>
      </c>
      <c r="F5" s="272" t="s">
        <v>2260</v>
      </c>
      <c r="G5" s="282">
        <v>11368</v>
      </c>
      <c r="H5" s="272" t="s">
        <v>2260</v>
      </c>
      <c r="I5" s="272" t="s">
        <v>2260</v>
      </c>
      <c r="J5" s="272" t="s">
        <v>2260</v>
      </c>
      <c r="K5" s="282">
        <v>11621</v>
      </c>
      <c r="L5" s="272" t="s">
        <v>2260</v>
      </c>
      <c r="M5" s="272" t="s">
        <v>2260</v>
      </c>
      <c r="N5" s="281" t="s">
        <v>2260</v>
      </c>
      <c r="O5" s="281">
        <v>10874.641</v>
      </c>
      <c r="P5" s="280" t="s">
        <v>2260</v>
      </c>
      <c r="Q5" s="279" t="s">
        <v>2260</v>
      </c>
      <c r="R5" s="281" t="s">
        <v>2260</v>
      </c>
      <c r="S5" s="281">
        <v>10968</v>
      </c>
      <c r="T5" s="280" t="s">
        <v>2260</v>
      </c>
      <c r="U5" s="279" t="s">
        <v>2260</v>
      </c>
      <c r="V5" s="281" t="s">
        <v>2260</v>
      </c>
      <c r="W5" s="281">
        <v>7796</v>
      </c>
      <c r="X5" s="280" t="s">
        <v>2260</v>
      </c>
      <c r="Y5" s="279" t="s">
        <v>2260</v>
      </c>
      <c r="Z5" s="281" t="s">
        <v>2260</v>
      </c>
      <c r="AA5" s="281">
        <v>8073</v>
      </c>
      <c r="AB5" s="280" t="s">
        <v>2260</v>
      </c>
      <c r="AC5" s="279" t="s">
        <v>2260</v>
      </c>
      <c r="AD5" s="281" t="s">
        <v>2260</v>
      </c>
      <c r="AE5" s="281">
        <v>75</v>
      </c>
      <c r="AF5" s="280" t="s">
        <v>2260</v>
      </c>
      <c r="AG5" s="279" t="s">
        <v>2260</v>
      </c>
      <c r="AH5" s="279" t="s">
        <v>2260</v>
      </c>
      <c r="AI5" s="281">
        <v>57</v>
      </c>
      <c r="AJ5" s="280" t="s">
        <v>2260</v>
      </c>
      <c r="AK5" s="279" t="s">
        <v>2260</v>
      </c>
    </row>
    <row r="6" spans="1:37" s="268" customFormat="1">
      <c r="A6" s="220" t="s">
        <v>2261</v>
      </c>
      <c r="B6" s="274">
        <v>62611</v>
      </c>
      <c r="C6" s="277">
        <v>124980</v>
      </c>
      <c r="D6" s="276">
        <v>0.06</v>
      </c>
      <c r="E6" s="275">
        <v>0.12</v>
      </c>
      <c r="F6" s="274">
        <v>53478</v>
      </c>
      <c r="G6" s="277">
        <v>128696</v>
      </c>
      <c r="H6" s="276">
        <v>0.06</v>
      </c>
      <c r="I6" s="275">
        <v>0.14439186911183671</v>
      </c>
      <c r="J6" s="274">
        <v>53251</v>
      </c>
      <c r="K6" s="277">
        <v>124856</v>
      </c>
      <c r="L6" s="276">
        <v>0.06</v>
      </c>
      <c r="M6" s="275">
        <v>0.14074717633997316</v>
      </c>
      <c r="N6" s="271">
        <v>50820.057999999997</v>
      </c>
      <c r="O6" s="271">
        <v>126373.09</v>
      </c>
      <c r="P6" s="270">
        <v>0.06</v>
      </c>
      <c r="Q6" s="269">
        <v>0.14920064412488368</v>
      </c>
      <c r="R6" s="271">
        <v>49429</v>
      </c>
      <c r="S6" s="271">
        <v>120124</v>
      </c>
      <c r="T6" s="270">
        <v>0.06</v>
      </c>
      <c r="U6" s="269">
        <v>0.14599999999999999</v>
      </c>
      <c r="V6" s="271">
        <v>49084</v>
      </c>
      <c r="W6" s="271">
        <v>131154</v>
      </c>
      <c r="X6" s="270">
        <v>0.06</v>
      </c>
      <c r="Y6" s="269">
        <v>0.16032136564051475</v>
      </c>
      <c r="Z6" s="271">
        <v>48757.5</v>
      </c>
      <c r="AA6" s="271">
        <v>121386</v>
      </c>
      <c r="AB6" s="270">
        <v>0.06</v>
      </c>
      <c r="AC6" s="269">
        <v>0.14899999999999999</v>
      </c>
      <c r="AD6" s="271">
        <v>45608.329799999992</v>
      </c>
      <c r="AE6" s="271">
        <v>110410</v>
      </c>
      <c r="AF6" s="270">
        <v>0.06</v>
      </c>
      <c r="AG6" s="269">
        <v>0.14499999999999999</v>
      </c>
      <c r="AH6" s="271">
        <v>45402.479999999996</v>
      </c>
      <c r="AI6" s="271">
        <v>122453</v>
      </c>
      <c r="AJ6" s="270">
        <v>0.06</v>
      </c>
      <c r="AK6" s="269">
        <v>0.16200000000000001</v>
      </c>
    </row>
    <row r="7" spans="1:37" s="268" customFormat="1">
      <c r="A7" s="220" t="s">
        <v>484</v>
      </c>
      <c r="B7" s="274" t="s">
        <v>2260</v>
      </c>
      <c r="C7" s="273">
        <v>14238</v>
      </c>
      <c r="D7" s="272" t="s">
        <v>2260</v>
      </c>
      <c r="E7" s="272" t="s">
        <v>2260</v>
      </c>
      <c r="F7" s="274" t="s">
        <v>2260</v>
      </c>
      <c r="G7" s="273">
        <v>11900</v>
      </c>
      <c r="H7" s="272" t="s">
        <v>2260</v>
      </c>
      <c r="I7" s="272" t="s">
        <v>2260</v>
      </c>
      <c r="J7" s="274" t="s">
        <v>2260</v>
      </c>
      <c r="K7" s="273">
        <v>11899</v>
      </c>
      <c r="L7" s="272" t="s">
        <v>2260</v>
      </c>
      <c r="M7" s="272" t="s">
        <v>2260</v>
      </c>
      <c r="N7" s="271" t="s">
        <v>2260</v>
      </c>
      <c r="O7" s="271">
        <v>11894.008</v>
      </c>
      <c r="P7" s="270" t="s">
        <v>2260</v>
      </c>
      <c r="Q7" s="269" t="s">
        <v>2260</v>
      </c>
      <c r="R7" s="271" t="s">
        <v>2260</v>
      </c>
      <c r="S7" s="271">
        <v>11932</v>
      </c>
      <c r="T7" s="270" t="s">
        <v>2260</v>
      </c>
      <c r="U7" s="269" t="s">
        <v>2262</v>
      </c>
      <c r="V7" s="271" t="s">
        <v>2260</v>
      </c>
      <c r="W7" s="271">
        <v>15874</v>
      </c>
      <c r="X7" s="270" t="s">
        <v>2260</v>
      </c>
      <c r="Y7" s="269" t="s">
        <v>2260</v>
      </c>
      <c r="Z7" s="271" t="s">
        <v>2260</v>
      </c>
      <c r="AA7" s="271">
        <v>15866</v>
      </c>
      <c r="AB7" s="270" t="s">
        <v>2260</v>
      </c>
      <c r="AC7" s="269" t="s">
        <v>2260</v>
      </c>
      <c r="AD7" s="271" t="s">
        <v>2260</v>
      </c>
      <c r="AE7" s="271">
        <v>15868</v>
      </c>
      <c r="AF7" s="270" t="s">
        <v>2260</v>
      </c>
      <c r="AG7" s="269" t="s">
        <v>2260</v>
      </c>
      <c r="AH7" s="271"/>
      <c r="AI7" s="271">
        <v>19799</v>
      </c>
      <c r="AJ7" s="270" t="s">
        <v>2260</v>
      </c>
      <c r="AK7" s="269" t="s">
        <v>2260</v>
      </c>
    </row>
    <row r="8" spans="1:37" s="257" customFormat="1">
      <c r="A8" s="267" t="s">
        <v>1191</v>
      </c>
      <c r="B8" s="266">
        <v>83481</v>
      </c>
      <c r="C8" s="265">
        <v>139218</v>
      </c>
      <c r="D8" s="264">
        <v>0.08</v>
      </c>
      <c r="E8" s="263">
        <v>0.13300000000000001</v>
      </c>
      <c r="F8" s="266">
        <v>71304</v>
      </c>
      <c r="G8" s="265">
        <v>140596</v>
      </c>
      <c r="H8" s="264">
        <v>0.08</v>
      </c>
      <c r="I8" s="263">
        <v>0.15774216074069497</v>
      </c>
      <c r="J8" s="266">
        <v>71001</v>
      </c>
      <c r="K8" s="265">
        <v>136755</v>
      </c>
      <c r="L8" s="264">
        <v>0.08</v>
      </c>
      <c r="M8" s="263">
        <v>0.15415966179477489</v>
      </c>
      <c r="N8" s="261">
        <v>67760.077000000005</v>
      </c>
      <c r="O8" s="261">
        <v>138267.098</v>
      </c>
      <c r="P8" s="262">
        <v>0.08</v>
      </c>
      <c r="Q8" s="259">
        <v>0.16324314047301064</v>
      </c>
      <c r="R8" s="261">
        <v>65905</v>
      </c>
      <c r="S8" s="261">
        <v>132056</v>
      </c>
      <c r="T8" s="260">
        <v>0.08</v>
      </c>
      <c r="U8" s="259">
        <v>0.16</v>
      </c>
      <c r="V8" s="261">
        <v>70559</v>
      </c>
      <c r="W8" s="261">
        <v>147028</v>
      </c>
      <c r="X8" s="260">
        <v>8.6249999999999993E-2</v>
      </c>
      <c r="Y8" s="259">
        <v>0.17972511702520444</v>
      </c>
      <c r="Z8" s="261">
        <v>70088.90625</v>
      </c>
      <c r="AA8" s="261">
        <v>137252</v>
      </c>
      <c r="AB8" s="260">
        <v>8.6249999999999993E-2</v>
      </c>
      <c r="AC8" s="259">
        <v>0.16900000000000001</v>
      </c>
      <c r="AD8" s="261">
        <v>65562</v>
      </c>
      <c r="AE8" s="261">
        <v>126278</v>
      </c>
      <c r="AF8" s="260">
        <v>8.6249999999999993E-2</v>
      </c>
      <c r="AG8" s="259">
        <v>0.16600000000000001</v>
      </c>
      <c r="AH8" s="261">
        <v>69995.490000000005</v>
      </c>
      <c r="AI8" s="261">
        <v>142252</v>
      </c>
      <c r="AJ8" s="260">
        <v>9.2499999999999999E-2</v>
      </c>
      <c r="AK8" s="259">
        <v>0.188</v>
      </c>
    </row>
    <row r="9" spans="1:37" s="257" customFormat="1">
      <c r="A9" s="258" t="s">
        <v>2263</v>
      </c>
      <c r="B9" s="2574">
        <v>36523</v>
      </c>
      <c r="C9" s="2574"/>
      <c r="D9" s="2575">
        <v>3.5000000000000003E-2</v>
      </c>
      <c r="E9" s="2575"/>
      <c r="F9" s="2574">
        <v>31195</v>
      </c>
      <c r="G9" s="2574"/>
      <c r="H9" s="2575">
        <v>3.5000000000000003E-2</v>
      </c>
      <c r="I9" s="2575"/>
      <c r="J9" s="2574">
        <v>31063</v>
      </c>
      <c r="K9" s="2574"/>
      <c r="L9" s="2575">
        <v>3.5000000000000003E-2</v>
      </c>
      <c r="M9" s="2575"/>
      <c r="N9" s="2576">
        <v>29645</v>
      </c>
      <c r="O9" s="2576"/>
      <c r="P9" s="2581">
        <v>3.5000000000000003E-2</v>
      </c>
      <c r="Q9" s="2581"/>
      <c r="R9" s="2576">
        <v>28834</v>
      </c>
      <c r="S9" s="2576"/>
      <c r="T9" s="2577">
        <v>3.5000000000000003E-2</v>
      </c>
      <c r="U9" s="2577"/>
      <c r="V9" s="2576">
        <v>19429</v>
      </c>
      <c r="W9" s="2576"/>
      <c r="X9" s="2577">
        <v>2.375E-2</v>
      </c>
      <c r="Y9" s="2577"/>
      <c r="Z9" s="2576">
        <v>19300</v>
      </c>
      <c r="AA9" s="2576"/>
      <c r="AB9" s="2577">
        <v>2.375E-2</v>
      </c>
      <c r="AC9" s="2577"/>
      <c r="AD9" s="2576">
        <v>18053</v>
      </c>
      <c r="AE9" s="2576"/>
      <c r="AF9" s="2577">
        <v>2.375E-2</v>
      </c>
      <c r="AG9" s="2577"/>
      <c r="AH9" s="2576">
        <v>11351</v>
      </c>
      <c r="AI9" s="2576"/>
      <c r="AJ9" s="2581">
        <v>1.4999999999999999E-2</v>
      </c>
      <c r="AK9" s="2581"/>
    </row>
    <row r="10" spans="1:37" ht="16.2">
      <c r="A10" s="256"/>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D10" s="116"/>
      <c r="AE10" s="116"/>
    </row>
    <row r="11" spans="1:37">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D11" s="118"/>
      <c r="AE11" s="118"/>
    </row>
    <row r="12" spans="1:37">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D12" s="116"/>
      <c r="AE12" s="116"/>
    </row>
    <row r="393" spans="74:80">
      <c r="BV393" s="255"/>
      <c r="BW393" s="255"/>
      <c r="BX393" s="255"/>
      <c r="BY393" s="255"/>
      <c r="BZ393" s="255"/>
      <c r="CA393" s="255"/>
      <c r="CB393" s="255"/>
    </row>
  </sheetData>
  <mergeCells count="24">
    <mergeCell ref="N2:Q2"/>
    <mergeCell ref="N9:O9"/>
    <mergeCell ref="P9:Q9"/>
    <mergeCell ref="AH2:AK2"/>
    <mergeCell ref="V9:W9"/>
    <mergeCell ref="X9:Y9"/>
    <mergeCell ref="Z9:AA9"/>
    <mergeCell ref="AB9:AC9"/>
    <mergeCell ref="AH9:AI9"/>
    <mergeCell ref="AJ9:AK9"/>
    <mergeCell ref="AD2:AG2"/>
    <mergeCell ref="AD9:AE9"/>
    <mergeCell ref="AF9:AG9"/>
    <mergeCell ref="V2:Y2"/>
    <mergeCell ref="Z2:AC2"/>
    <mergeCell ref="R2:U2"/>
    <mergeCell ref="B9:C9"/>
    <mergeCell ref="D9:E9"/>
    <mergeCell ref="R9:S9"/>
    <mergeCell ref="T9:U9"/>
    <mergeCell ref="J9:K9"/>
    <mergeCell ref="L9:M9"/>
    <mergeCell ref="F9:G9"/>
    <mergeCell ref="H9:I9"/>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FF8F8-231B-490F-86D8-C5B51509D0B1}">
  <sheetPr codeName="Planilha58">
    <tabColor rgb="FF5F6062"/>
  </sheetPr>
  <dimension ref="A1:AC19"/>
  <sheetViews>
    <sheetView showGridLines="0" workbookViewId="0"/>
  </sheetViews>
  <sheetFormatPr defaultColWidth="8.77734375" defaultRowHeight="14.4"/>
  <cols>
    <col min="1" max="1" width="34" customWidth="1"/>
    <col min="2" max="2" width="12.77734375" customWidth="1"/>
    <col min="3" max="3" width="12.21875" customWidth="1"/>
    <col min="4" max="4" width="14" customWidth="1"/>
    <col min="5" max="9" width="12.21875" customWidth="1"/>
    <col min="10" max="10" width="12.77734375" customWidth="1"/>
    <col min="11" max="11" width="12.21875" customWidth="1"/>
    <col min="12" max="12" width="14" customWidth="1"/>
    <col min="13" max="13" width="12.21875" customWidth="1"/>
    <col min="14" max="14" width="12.77734375" customWidth="1"/>
    <col min="15" max="15" width="12.21875" customWidth="1"/>
    <col min="16" max="16" width="14" customWidth="1"/>
    <col min="17" max="17" width="12.21875" customWidth="1"/>
    <col min="18" max="18" width="12.77734375" customWidth="1"/>
    <col min="19" max="19" width="12.21875" customWidth="1"/>
    <col min="20" max="20" width="14" customWidth="1"/>
    <col min="21" max="21" width="12.21875" customWidth="1"/>
    <col min="22" max="22" width="12.77734375" customWidth="1"/>
    <col min="23" max="23" width="12.21875" customWidth="1"/>
    <col min="24" max="24" width="14" customWidth="1"/>
    <col min="25" max="25" width="12.21875" customWidth="1"/>
    <col min="26" max="26" width="12.77734375" customWidth="1"/>
    <col min="27" max="27" width="12.21875" customWidth="1"/>
    <col min="28" max="28" width="14" customWidth="1"/>
    <col min="29" max="29" width="12.21875" customWidth="1"/>
  </cols>
  <sheetData>
    <row r="1" spans="1:29" ht="17.399999999999999">
      <c r="A1" s="111" t="s">
        <v>2264</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row>
    <row r="2" spans="1:29">
      <c r="A2" s="311" t="s">
        <v>2265</v>
      </c>
    </row>
    <row r="3" spans="1:29">
      <c r="B3" s="310"/>
      <c r="C3" s="310"/>
      <c r="D3" s="310"/>
      <c r="J3" s="310"/>
      <c r="K3" s="310"/>
      <c r="L3" s="310"/>
      <c r="N3" s="310"/>
      <c r="O3" s="310"/>
      <c r="P3" s="310"/>
      <c r="R3" s="310"/>
      <c r="S3" s="310"/>
      <c r="T3" s="310"/>
      <c r="Y3" s="309"/>
      <c r="AC3" s="309" t="s">
        <v>65</v>
      </c>
    </row>
    <row r="4" spans="1:29" ht="15" thickBot="1">
      <c r="A4" s="308"/>
      <c r="B4" s="307" t="s">
        <v>85</v>
      </c>
      <c r="C4" s="307"/>
      <c r="D4" s="307"/>
      <c r="E4" s="307"/>
      <c r="F4" s="307" t="s">
        <v>86</v>
      </c>
      <c r="G4" s="307"/>
      <c r="H4" s="307"/>
      <c r="I4" s="307"/>
      <c r="J4" s="307" t="s">
        <v>87</v>
      </c>
      <c r="K4" s="307"/>
      <c r="L4" s="307"/>
      <c r="M4" s="307"/>
      <c r="N4" s="307" t="s">
        <v>88</v>
      </c>
      <c r="O4" s="307"/>
      <c r="P4" s="307"/>
      <c r="Q4" s="307"/>
      <c r="R4" s="307" t="s">
        <v>89</v>
      </c>
      <c r="S4" s="307"/>
      <c r="T4" s="307"/>
      <c r="U4" s="307"/>
      <c r="V4" s="307" t="s">
        <v>2098</v>
      </c>
      <c r="W4" s="307"/>
      <c r="X4" s="307"/>
      <c r="Y4" s="307"/>
      <c r="Z4" s="307" t="s">
        <v>2102</v>
      </c>
      <c r="AA4" s="307"/>
      <c r="AB4" s="307"/>
      <c r="AC4" s="307"/>
    </row>
    <row r="5" spans="1:29" ht="15" thickBot="1">
      <c r="A5" s="306"/>
      <c r="B5" s="2586" t="s">
        <v>1981</v>
      </c>
      <c r="C5" s="2587"/>
      <c r="D5" s="2582" t="s">
        <v>1982</v>
      </c>
      <c r="E5" s="2583"/>
      <c r="F5" s="2586" t="s">
        <v>1981</v>
      </c>
      <c r="G5" s="2587"/>
      <c r="H5" s="2582" t="s">
        <v>1982</v>
      </c>
      <c r="I5" s="2583"/>
      <c r="J5" s="2586" t="s">
        <v>1981</v>
      </c>
      <c r="K5" s="2587"/>
      <c r="L5" s="2582" t="s">
        <v>1982</v>
      </c>
      <c r="M5" s="2583"/>
      <c r="N5" s="2586" t="s">
        <v>1981</v>
      </c>
      <c r="O5" s="2587"/>
      <c r="P5" s="2582" t="s">
        <v>1982</v>
      </c>
      <c r="Q5" s="2583"/>
      <c r="R5" s="2586" t="s">
        <v>1981</v>
      </c>
      <c r="S5" s="2587"/>
      <c r="T5" s="2582" t="s">
        <v>1982</v>
      </c>
      <c r="U5" s="2583"/>
      <c r="V5" s="2586" t="s">
        <v>1981</v>
      </c>
      <c r="W5" s="2587"/>
      <c r="X5" s="2582" t="s">
        <v>1982</v>
      </c>
      <c r="Y5" s="2583"/>
      <c r="Z5" s="2586" t="s">
        <v>1981</v>
      </c>
      <c r="AA5" s="2587"/>
      <c r="AB5" s="2582" t="s">
        <v>1982</v>
      </c>
      <c r="AC5" s="2583"/>
    </row>
    <row r="6" spans="1:29" ht="15" customHeight="1">
      <c r="A6" s="2591" t="s">
        <v>1983</v>
      </c>
      <c r="B6" s="2584" t="s">
        <v>2266</v>
      </c>
      <c r="C6" s="2584" t="s">
        <v>2267</v>
      </c>
      <c r="D6" s="2584" t="s">
        <v>2266</v>
      </c>
      <c r="E6" s="2584" t="s">
        <v>2267</v>
      </c>
      <c r="F6" s="2584" t="s">
        <v>2266</v>
      </c>
      <c r="G6" s="2584" t="s">
        <v>2267</v>
      </c>
      <c r="H6" s="2584" t="s">
        <v>2266</v>
      </c>
      <c r="I6" s="2584" t="s">
        <v>2267</v>
      </c>
      <c r="J6" s="2584" t="s">
        <v>2266</v>
      </c>
      <c r="K6" s="2584" t="s">
        <v>2267</v>
      </c>
      <c r="L6" s="2584" t="s">
        <v>2266</v>
      </c>
      <c r="M6" s="2584" t="s">
        <v>2267</v>
      </c>
      <c r="N6" s="2584" t="s">
        <v>2266</v>
      </c>
      <c r="O6" s="2584" t="s">
        <v>2267</v>
      </c>
      <c r="P6" s="2584" t="s">
        <v>2266</v>
      </c>
      <c r="Q6" s="2584" t="s">
        <v>2267</v>
      </c>
      <c r="R6" s="2584" t="s">
        <v>2268</v>
      </c>
      <c r="S6" s="2584" t="s">
        <v>2269</v>
      </c>
      <c r="T6" s="2584" t="s">
        <v>2268</v>
      </c>
      <c r="U6" s="2584" t="s">
        <v>2269</v>
      </c>
      <c r="V6" s="2584" t="s">
        <v>2266</v>
      </c>
      <c r="W6" s="2584" t="s">
        <v>2267</v>
      </c>
      <c r="X6" s="2584" t="s">
        <v>2266</v>
      </c>
      <c r="Y6" s="2584" t="s">
        <v>2267</v>
      </c>
      <c r="Z6" s="2584" t="s">
        <v>2266</v>
      </c>
      <c r="AA6" s="2584" t="s">
        <v>2267</v>
      </c>
      <c r="AB6" s="2584" t="s">
        <v>2266</v>
      </c>
      <c r="AC6" s="2584" t="s">
        <v>2267</v>
      </c>
    </row>
    <row r="7" spans="1:29" ht="15" thickBot="1">
      <c r="A7" s="2592"/>
      <c r="B7" s="2585"/>
      <c r="C7" s="2585"/>
      <c r="D7" s="2585"/>
      <c r="E7" s="2585"/>
      <c r="F7" s="2585"/>
      <c r="G7" s="2585"/>
      <c r="H7" s="2585"/>
      <c r="I7" s="2585"/>
      <c r="J7" s="2585"/>
      <c r="K7" s="2585"/>
      <c r="L7" s="2585"/>
      <c r="M7" s="2585"/>
      <c r="N7" s="2585"/>
      <c r="O7" s="2585"/>
      <c r="P7" s="2585"/>
      <c r="Q7" s="2585"/>
      <c r="R7" s="2585"/>
      <c r="S7" s="2585"/>
      <c r="T7" s="2585"/>
      <c r="U7" s="2585"/>
      <c r="V7" s="2585"/>
      <c r="W7" s="2585"/>
      <c r="X7" s="2585"/>
      <c r="Y7" s="2585"/>
      <c r="Z7" s="2585"/>
      <c r="AA7" s="2585"/>
      <c r="AB7" s="2585"/>
      <c r="AC7" s="2585"/>
    </row>
    <row r="8" spans="1:29">
      <c r="A8" s="305" t="s">
        <v>1985</v>
      </c>
      <c r="B8" s="303">
        <v>7115</v>
      </c>
      <c r="C8" s="303">
        <v>3777</v>
      </c>
      <c r="D8" s="303">
        <v>-583</v>
      </c>
      <c r="E8" s="303">
        <v>-719</v>
      </c>
      <c r="F8" s="303">
        <v>8903</v>
      </c>
      <c r="G8" s="303">
        <v>4635</v>
      </c>
      <c r="H8" s="303">
        <v>450</v>
      </c>
      <c r="I8" s="303">
        <v>163</v>
      </c>
      <c r="J8" s="303">
        <v>7410</v>
      </c>
      <c r="K8" s="303">
        <v>3805</v>
      </c>
      <c r="L8" s="303">
        <v>-1657</v>
      </c>
      <c r="M8" s="303">
        <v>-912</v>
      </c>
      <c r="N8" s="303">
        <v>6849</v>
      </c>
      <c r="O8" s="303">
        <v>3551</v>
      </c>
      <c r="P8" s="303">
        <v>-1861</v>
      </c>
      <c r="Q8" s="303">
        <v>-974</v>
      </c>
      <c r="R8" s="303">
        <v>6520.7383309999996</v>
      </c>
      <c r="S8" s="303">
        <v>3387.4437170000001</v>
      </c>
      <c r="T8" s="303">
        <v>-3326.5318379563905</v>
      </c>
      <c r="U8" s="303">
        <v>-1560.7371415185362</v>
      </c>
      <c r="V8" s="302">
        <v>5085</v>
      </c>
      <c r="W8" s="302">
        <v>2753</v>
      </c>
      <c r="X8" s="302">
        <v>-2587</v>
      </c>
      <c r="Y8" s="302">
        <v>-1213</v>
      </c>
      <c r="Z8" s="302">
        <v>7991</v>
      </c>
      <c r="AA8" s="302">
        <v>3566</v>
      </c>
      <c r="AB8" s="302">
        <v>-1777</v>
      </c>
      <c r="AC8" s="302">
        <v>-1109</v>
      </c>
    </row>
    <row r="9" spans="1:29">
      <c r="A9" s="305" t="s">
        <v>1986</v>
      </c>
      <c r="B9" s="303">
        <v>-7699</v>
      </c>
      <c r="C9" s="303">
        <v>-3559</v>
      </c>
      <c r="D9" s="303">
        <v>1497</v>
      </c>
      <c r="E9" s="303">
        <v>644</v>
      </c>
      <c r="F9" s="303">
        <v>-11308</v>
      </c>
      <c r="G9" s="303">
        <v>-4500</v>
      </c>
      <c r="H9" s="303">
        <v>-645</v>
      </c>
      <c r="I9" s="303">
        <v>-322</v>
      </c>
      <c r="J9" s="303">
        <v>-8558</v>
      </c>
      <c r="K9" s="303">
        <v>-3707</v>
      </c>
      <c r="L9" s="303">
        <v>1482</v>
      </c>
      <c r="M9" s="303">
        <v>651</v>
      </c>
      <c r="N9" s="303">
        <v>-8170</v>
      </c>
      <c r="O9" s="303">
        <v>-3550</v>
      </c>
      <c r="P9" s="303">
        <v>1693</v>
      </c>
      <c r="Q9" s="303">
        <v>724</v>
      </c>
      <c r="R9" s="303">
        <v>-6902.8644370000002</v>
      </c>
      <c r="S9" s="303">
        <v>-3348.4874169999998</v>
      </c>
      <c r="T9" s="303">
        <v>3657.2254905381096</v>
      </c>
      <c r="U9" s="303">
        <v>1446.3035123169579</v>
      </c>
      <c r="V9" s="302">
        <v>-5458</v>
      </c>
      <c r="W9" s="302">
        <v>-2797</v>
      </c>
      <c r="X9" s="302">
        <v>2852</v>
      </c>
      <c r="Y9" s="302">
        <v>1103</v>
      </c>
      <c r="Z9" s="302">
        <v>-9774</v>
      </c>
      <c r="AA9" s="302">
        <v>-3762</v>
      </c>
      <c r="AB9" s="302">
        <v>1944</v>
      </c>
      <c r="AC9" s="302">
        <v>1088</v>
      </c>
    </row>
    <row r="10" spans="1:29">
      <c r="A10" s="305" t="s">
        <v>1987</v>
      </c>
      <c r="B10" s="303">
        <v>6333</v>
      </c>
      <c r="C10" s="303">
        <v>3185</v>
      </c>
      <c r="D10" s="301"/>
      <c r="E10" s="301"/>
      <c r="F10" s="303">
        <v>7509</v>
      </c>
      <c r="G10" s="303">
        <v>3766</v>
      </c>
      <c r="H10" s="301"/>
      <c r="I10" s="301"/>
      <c r="J10" s="303">
        <v>6080</v>
      </c>
      <c r="K10" s="303">
        <v>2940</v>
      </c>
      <c r="L10" s="301"/>
      <c r="M10" s="301"/>
      <c r="N10" s="303">
        <v>5785</v>
      </c>
      <c r="O10" s="303">
        <v>2763</v>
      </c>
      <c r="P10" s="301"/>
      <c r="Q10" s="301"/>
      <c r="R10" s="303">
        <v>5311.7669881840802</v>
      </c>
      <c r="S10" s="303">
        <v>2604.2098453226799</v>
      </c>
      <c r="T10" s="301"/>
      <c r="U10" s="301"/>
      <c r="V10" s="302">
        <v>4187</v>
      </c>
      <c r="W10" s="302">
        <v>2233</v>
      </c>
      <c r="X10" s="301"/>
      <c r="Y10" s="301"/>
      <c r="Z10" s="302">
        <v>5635</v>
      </c>
      <c r="AA10" s="302">
        <v>2505</v>
      </c>
      <c r="AB10" s="301"/>
      <c r="AC10" s="301"/>
    </row>
    <row r="11" spans="1:29">
      <c r="A11" s="305" t="s">
        <v>1988</v>
      </c>
      <c r="B11" s="303">
        <v>-6746</v>
      </c>
      <c r="C11" s="303">
        <v>-2925</v>
      </c>
      <c r="D11" s="301"/>
      <c r="E11" s="301"/>
      <c r="F11" s="303">
        <v>-7997</v>
      </c>
      <c r="G11" s="303">
        <v>-3488</v>
      </c>
      <c r="H11" s="301"/>
      <c r="I11" s="301"/>
      <c r="J11" s="303">
        <v>-6510</v>
      </c>
      <c r="K11" s="303">
        <v>-2738</v>
      </c>
      <c r="L11" s="301"/>
      <c r="M11" s="301"/>
      <c r="N11" s="303">
        <v>-6204</v>
      </c>
      <c r="O11" s="303">
        <v>-2615</v>
      </c>
      <c r="P11" s="301"/>
      <c r="Q11" s="301"/>
      <c r="R11" s="303">
        <v>-5651.8089752194301</v>
      </c>
      <c r="S11" s="303">
        <v>-2497.9722190215803</v>
      </c>
      <c r="T11" s="301"/>
      <c r="U11" s="301"/>
      <c r="V11" s="302">
        <v>-4384</v>
      </c>
      <c r="W11" s="302">
        <v>-2155</v>
      </c>
      <c r="X11" s="301"/>
      <c r="Y11" s="301"/>
      <c r="Z11" s="302">
        <v>-6147</v>
      </c>
      <c r="AA11" s="302">
        <v>-2469</v>
      </c>
      <c r="AB11" s="301"/>
      <c r="AC11" s="301"/>
    </row>
    <row r="12" spans="1:29">
      <c r="A12" s="304" t="s">
        <v>1989</v>
      </c>
      <c r="B12" s="303">
        <v>-2871</v>
      </c>
      <c r="C12" s="303">
        <v>-1225</v>
      </c>
      <c r="D12" s="301"/>
      <c r="E12" s="301"/>
      <c r="F12" s="303">
        <v>-3033</v>
      </c>
      <c r="G12" s="303">
        <v>-1388</v>
      </c>
      <c r="H12" s="301"/>
      <c r="I12" s="301"/>
      <c r="J12" s="303">
        <v>-2285</v>
      </c>
      <c r="K12" s="303">
        <v>-954</v>
      </c>
      <c r="L12" s="301"/>
      <c r="M12" s="301"/>
      <c r="N12" s="303">
        <v>-2319</v>
      </c>
      <c r="O12" s="303">
        <v>-908</v>
      </c>
      <c r="P12" s="301"/>
      <c r="Q12" s="301"/>
      <c r="R12" s="303">
        <v>-1974.4398572329399</v>
      </c>
      <c r="S12" s="303">
        <v>-834.6729741792459</v>
      </c>
      <c r="T12" s="301"/>
      <c r="U12" s="301"/>
      <c r="V12" s="302">
        <v>-1585</v>
      </c>
      <c r="W12" s="302">
        <v>-805</v>
      </c>
      <c r="X12" s="301"/>
      <c r="Y12" s="301"/>
      <c r="Z12" s="302">
        <v>-1257</v>
      </c>
      <c r="AA12" s="302">
        <v>-559</v>
      </c>
      <c r="AB12" s="301"/>
      <c r="AC12" s="301"/>
    </row>
    <row r="13" spans="1:29">
      <c r="A13" s="304" t="s">
        <v>1990</v>
      </c>
      <c r="B13" s="303">
        <v>4121</v>
      </c>
      <c r="C13" s="303">
        <v>1839</v>
      </c>
      <c r="D13" s="301"/>
      <c r="E13" s="301"/>
      <c r="F13" s="303">
        <v>4220</v>
      </c>
      <c r="G13" s="303">
        <v>2019</v>
      </c>
      <c r="H13" s="301"/>
      <c r="I13" s="301"/>
      <c r="J13" s="303">
        <v>3618</v>
      </c>
      <c r="K13" s="303">
        <v>1546</v>
      </c>
      <c r="L13" s="301"/>
      <c r="M13" s="301"/>
      <c r="N13" s="303">
        <v>3466</v>
      </c>
      <c r="O13" s="303">
        <v>1452</v>
      </c>
      <c r="P13" s="301"/>
      <c r="Q13" s="301"/>
      <c r="R13" s="303">
        <v>3245.7770237446998</v>
      </c>
      <c r="S13" s="303">
        <v>1382.27679699177</v>
      </c>
      <c r="T13" s="301"/>
      <c r="U13" s="301"/>
      <c r="V13" s="302">
        <v>2505</v>
      </c>
      <c r="W13" s="302">
        <v>1222</v>
      </c>
      <c r="X13" s="301"/>
      <c r="Y13" s="301"/>
      <c r="Z13" s="302">
        <v>2751</v>
      </c>
      <c r="AA13" s="302">
        <v>1176</v>
      </c>
      <c r="AB13" s="301"/>
      <c r="AC13" s="301"/>
    </row>
    <row r="14" spans="1:29">
      <c r="A14" s="298" t="s">
        <v>1991</v>
      </c>
      <c r="B14" s="300">
        <v>7115</v>
      </c>
      <c r="C14" s="300">
        <v>3777</v>
      </c>
      <c r="D14" s="300">
        <v>1497</v>
      </c>
      <c r="E14" s="300">
        <v>644</v>
      </c>
      <c r="F14" s="300">
        <v>8903</v>
      </c>
      <c r="G14" s="300">
        <v>4635</v>
      </c>
      <c r="H14" s="300">
        <v>450</v>
      </c>
      <c r="I14" s="300">
        <v>163</v>
      </c>
      <c r="J14" s="300">
        <v>7410</v>
      </c>
      <c r="K14" s="300">
        <v>3805</v>
      </c>
      <c r="L14" s="300">
        <v>1482</v>
      </c>
      <c r="M14" s="300">
        <v>651</v>
      </c>
      <c r="N14" s="300">
        <v>6849</v>
      </c>
      <c r="O14" s="300">
        <v>3551</v>
      </c>
      <c r="P14" s="300">
        <v>1693</v>
      </c>
      <c r="Q14" s="300">
        <v>724</v>
      </c>
      <c r="R14" s="300">
        <v>6520.7383309999996</v>
      </c>
      <c r="S14" s="300">
        <v>3387.4437170000001</v>
      </c>
      <c r="T14" s="300">
        <v>3657.2254905381096</v>
      </c>
      <c r="U14" s="300">
        <v>1446.3035123169579</v>
      </c>
      <c r="V14" s="299">
        <v>5085</v>
      </c>
      <c r="W14" s="299">
        <v>2753</v>
      </c>
      <c r="X14" s="299">
        <v>2852</v>
      </c>
      <c r="Y14" s="299">
        <v>1103</v>
      </c>
      <c r="Z14" s="299">
        <v>7991</v>
      </c>
      <c r="AA14" s="299">
        <v>3566</v>
      </c>
      <c r="AB14" s="299">
        <v>1944</v>
      </c>
      <c r="AC14" s="299">
        <v>1088</v>
      </c>
    </row>
    <row r="15" spans="1:29">
      <c r="A15" s="298" t="s">
        <v>1176</v>
      </c>
      <c r="B15" s="2588">
        <v>124980</v>
      </c>
      <c r="C15" s="2589"/>
      <c r="D15" s="2589"/>
      <c r="E15" s="2590"/>
      <c r="F15" s="2588">
        <v>128696</v>
      </c>
      <c r="G15" s="2589"/>
      <c r="H15" s="2589"/>
      <c r="I15" s="2590"/>
      <c r="J15" s="2588">
        <v>124856</v>
      </c>
      <c r="K15" s="2589"/>
      <c r="L15" s="2589"/>
      <c r="M15" s="2590"/>
      <c r="N15" s="2588">
        <v>126373</v>
      </c>
      <c r="O15" s="2589"/>
      <c r="P15" s="2589"/>
      <c r="Q15" s="2590"/>
      <c r="R15" s="2588">
        <v>120124</v>
      </c>
      <c r="S15" s="2589"/>
      <c r="T15" s="2589"/>
      <c r="U15" s="2590"/>
      <c r="V15" s="2588">
        <v>131154</v>
      </c>
      <c r="W15" s="2589"/>
      <c r="X15" s="2589"/>
      <c r="Y15" s="2590"/>
      <c r="Z15" s="2588">
        <v>122453</v>
      </c>
      <c r="AA15" s="2589"/>
      <c r="AB15" s="2589"/>
      <c r="AC15" s="2590"/>
    </row>
    <row r="16" spans="1:29">
      <c r="A16" s="296" t="s">
        <v>2270</v>
      </c>
      <c r="B16" s="297"/>
      <c r="C16" s="295"/>
      <c r="D16" s="295"/>
      <c r="E16" s="295"/>
      <c r="F16" s="295"/>
      <c r="G16" s="295"/>
      <c r="H16" s="295"/>
      <c r="I16" s="295"/>
      <c r="J16" s="297"/>
      <c r="K16" s="295"/>
      <c r="L16" s="295"/>
      <c r="M16" s="295"/>
      <c r="N16" s="297"/>
      <c r="O16" s="295"/>
      <c r="P16" s="295"/>
      <c r="Q16" s="295"/>
      <c r="R16" s="297"/>
      <c r="S16" s="295"/>
      <c r="T16" s="295"/>
      <c r="U16" s="295"/>
    </row>
    <row r="17" spans="1:29">
      <c r="A17" s="296" t="s">
        <v>2271</v>
      </c>
      <c r="B17" s="295"/>
      <c r="C17" s="295"/>
      <c r="D17" s="295"/>
      <c r="E17" s="295"/>
      <c r="F17" s="295"/>
      <c r="G17" s="295"/>
      <c r="H17" s="295"/>
      <c r="I17" s="295"/>
      <c r="J17" s="295"/>
      <c r="K17" s="295"/>
      <c r="L17" s="295"/>
      <c r="M17" s="295"/>
      <c r="N17" s="295"/>
      <c r="O17" s="295"/>
      <c r="P17" s="295"/>
      <c r="Q17" s="295"/>
      <c r="R17" s="295"/>
      <c r="S17" s="295"/>
      <c r="T17" s="295"/>
      <c r="U17" s="295"/>
    </row>
    <row r="18" spans="1:29">
      <c r="A18" s="296" t="s">
        <v>2272</v>
      </c>
      <c r="B18" s="295"/>
      <c r="C18" s="295"/>
      <c r="D18" s="295"/>
      <c r="E18" s="295"/>
      <c r="F18" s="295"/>
      <c r="G18" s="295"/>
      <c r="H18" s="295"/>
      <c r="I18" s="295"/>
      <c r="J18" s="295"/>
      <c r="K18" s="295"/>
      <c r="L18" s="295"/>
      <c r="M18" s="295"/>
      <c r="N18" s="295"/>
      <c r="O18" s="295"/>
      <c r="P18" s="295"/>
      <c r="Q18" s="295"/>
      <c r="R18" s="295"/>
      <c r="S18" s="295"/>
      <c r="T18" s="295"/>
      <c r="U18" s="295"/>
    </row>
    <row r="19" spans="1:29">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row>
  </sheetData>
  <mergeCells count="50">
    <mergeCell ref="K6:K7"/>
    <mergeCell ref="L6:L7"/>
    <mergeCell ref="M6:M7"/>
    <mergeCell ref="J15:M15"/>
    <mergeCell ref="B5:C5"/>
    <mergeCell ref="D5:E5"/>
    <mergeCell ref="B15:E15"/>
    <mergeCell ref="F15:I15"/>
    <mergeCell ref="F5:G5"/>
    <mergeCell ref="H5:I5"/>
    <mergeCell ref="F6:F7"/>
    <mergeCell ref="G6:G7"/>
    <mergeCell ref="H6:H7"/>
    <mergeCell ref="I6:I7"/>
    <mergeCell ref="A6:A7"/>
    <mergeCell ref="B6:B7"/>
    <mergeCell ref="C6:C7"/>
    <mergeCell ref="D6:D7"/>
    <mergeCell ref="E6:E7"/>
    <mergeCell ref="N5:O5"/>
    <mergeCell ref="P5:Q5"/>
    <mergeCell ref="J5:K5"/>
    <mergeCell ref="L5:M5"/>
    <mergeCell ref="Z15:AC15"/>
    <mergeCell ref="W6:W7"/>
    <mergeCell ref="X6:X7"/>
    <mergeCell ref="Y6:Y7"/>
    <mergeCell ref="V15:Y15"/>
    <mergeCell ref="R6:R7"/>
    <mergeCell ref="V5:W5"/>
    <mergeCell ref="X5:Y5"/>
    <mergeCell ref="V6:V7"/>
    <mergeCell ref="R5:S5"/>
    <mergeCell ref="T5:U5"/>
    <mergeCell ref="J6:J7"/>
    <mergeCell ref="S6:S7"/>
    <mergeCell ref="T6:T7"/>
    <mergeCell ref="U6:U7"/>
    <mergeCell ref="R15:U15"/>
    <mergeCell ref="N6:N7"/>
    <mergeCell ref="O6:O7"/>
    <mergeCell ref="P6:P7"/>
    <mergeCell ref="Q6:Q7"/>
    <mergeCell ref="N15:Q15"/>
    <mergeCell ref="AB5:AC5"/>
    <mergeCell ref="Z6:Z7"/>
    <mergeCell ref="AA6:AA7"/>
    <mergeCell ref="AB6:AB7"/>
    <mergeCell ref="AC6:AC7"/>
    <mergeCell ref="Z5:AA5"/>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A091-9994-4897-9873-5B8292D4332F}">
  <sheetPr codeName="Plan18">
    <tabColor rgb="FF5F6062"/>
  </sheetPr>
  <dimension ref="A1:T43"/>
  <sheetViews>
    <sheetView showGridLines="0" workbookViewId="0"/>
  </sheetViews>
  <sheetFormatPr defaultColWidth="9.21875" defaultRowHeight="14.4"/>
  <cols>
    <col min="1" max="1" width="3" style="5" bestFit="1" customWidth="1"/>
    <col min="2" max="2" width="92" style="313" customWidth="1"/>
    <col min="3" max="3" width="14.21875" style="312" bestFit="1" customWidth="1"/>
    <col min="4" max="4" width="14.21875" style="312" customWidth="1"/>
    <col min="5" max="7" width="14.21875" style="312" bestFit="1" customWidth="1"/>
    <col min="8" max="9" width="14.21875" style="312" customWidth="1"/>
    <col min="10" max="15" width="14.21875" style="312" bestFit="1" customWidth="1"/>
    <col min="16" max="20" width="13.77734375" style="312" bestFit="1" customWidth="1"/>
  </cols>
  <sheetData>
    <row r="1" spans="1:20" ht="15.6">
      <c r="A1" s="336"/>
      <c r="B1" s="342" t="s">
        <v>2273</v>
      </c>
      <c r="C1" s="341"/>
      <c r="D1" s="341"/>
      <c r="E1" s="341"/>
      <c r="F1" s="341"/>
      <c r="G1" s="341"/>
      <c r="H1" s="341"/>
      <c r="I1" s="341"/>
      <c r="J1" s="341"/>
      <c r="K1" s="341"/>
      <c r="L1" s="341"/>
      <c r="M1" s="341"/>
      <c r="N1" s="341"/>
      <c r="O1" s="341"/>
      <c r="P1" s="341"/>
      <c r="Q1" s="341"/>
      <c r="R1" s="341"/>
      <c r="S1" s="341"/>
      <c r="T1" s="339" t="s">
        <v>2274</v>
      </c>
    </row>
    <row r="2" spans="1:20" ht="15.6" hidden="1">
      <c r="A2" s="336"/>
      <c r="B2" s="340"/>
      <c r="C2" s="339"/>
      <c r="D2" s="339"/>
      <c r="E2" s="339"/>
      <c r="F2" s="339"/>
      <c r="G2" s="339"/>
      <c r="H2" s="339"/>
      <c r="I2" s="339"/>
      <c r="J2" s="339"/>
      <c r="K2" s="339"/>
      <c r="L2" s="339"/>
      <c r="M2" s="339"/>
      <c r="N2" s="339"/>
      <c r="O2" s="339"/>
      <c r="P2" s="339"/>
      <c r="Q2" s="339"/>
      <c r="R2" s="339"/>
      <c r="S2" s="339"/>
      <c r="T2" s="339" t="s">
        <v>2274</v>
      </c>
    </row>
    <row r="3" spans="1:20" ht="15.6">
      <c r="A3" s="325"/>
      <c r="B3" s="338"/>
      <c r="C3" s="223" t="s">
        <v>85</v>
      </c>
      <c r="D3" s="223" t="s">
        <v>86</v>
      </c>
      <c r="E3" s="223" t="s">
        <v>87</v>
      </c>
      <c r="F3" s="223" t="s">
        <v>88</v>
      </c>
      <c r="G3" s="223" t="s">
        <v>89</v>
      </c>
      <c r="H3" s="223" t="s">
        <v>2098</v>
      </c>
      <c r="I3" s="223" t="s">
        <v>2099</v>
      </c>
      <c r="J3" s="223" t="s">
        <v>2100</v>
      </c>
      <c r="K3" s="223" t="s">
        <v>2101</v>
      </c>
      <c r="L3" s="223">
        <v>43100</v>
      </c>
      <c r="M3" s="223" t="s">
        <v>2103</v>
      </c>
      <c r="N3" s="223" t="s">
        <v>2104</v>
      </c>
      <c r="O3" s="223" t="s">
        <v>2105</v>
      </c>
      <c r="P3" s="333">
        <v>42735</v>
      </c>
      <c r="Q3" s="223" t="s">
        <v>2107</v>
      </c>
      <c r="R3" s="223" t="s">
        <v>2108</v>
      </c>
      <c r="S3" s="223" t="s">
        <v>2109</v>
      </c>
      <c r="T3" s="332">
        <v>42369</v>
      </c>
    </row>
    <row r="4" spans="1:20">
      <c r="A4" s="325">
        <v>1</v>
      </c>
      <c r="B4" s="327" t="s">
        <v>2275</v>
      </c>
      <c r="C4" s="174">
        <v>1982498344.9633</v>
      </c>
      <c r="D4" s="174">
        <v>1738713008.8159699</v>
      </c>
      <c r="E4" s="174">
        <v>1738339229.9367199</v>
      </c>
      <c r="F4" s="174">
        <v>1678378170.63955</v>
      </c>
      <c r="G4" s="174">
        <v>1651424567.2918799</v>
      </c>
      <c r="H4" s="174">
        <v>1649613393.62865</v>
      </c>
      <c r="I4" s="174">
        <v>1613161632.8296299</v>
      </c>
      <c r="J4" s="174">
        <v>1542684090.40955</v>
      </c>
      <c r="K4" s="174">
        <v>1524353773.34706</v>
      </c>
      <c r="L4" s="174">
        <v>1503503484</v>
      </c>
      <c r="M4" s="174">
        <v>1465999788.02596</v>
      </c>
      <c r="N4" s="173">
        <v>1448335223.5441301</v>
      </c>
      <c r="O4" s="173">
        <v>1413269481</v>
      </c>
      <c r="P4" s="20">
        <v>1425638779</v>
      </c>
      <c r="Q4" s="20">
        <v>1399099604</v>
      </c>
      <c r="R4" s="20">
        <v>1395856247.4808698</v>
      </c>
      <c r="S4" s="20">
        <v>1283071017.6958501</v>
      </c>
      <c r="T4" s="20">
        <v>1359172440.7809699</v>
      </c>
    </row>
    <row r="5" spans="1:20">
      <c r="A5" s="325">
        <v>2</v>
      </c>
      <c r="B5" s="327" t="s">
        <v>2276</v>
      </c>
      <c r="C5" s="174">
        <v>-199570964.84351</v>
      </c>
      <c r="D5" s="174">
        <v>-206207019.68468994</v>
      </c>
      <c r="E5" s="174">
        <v>-205038525.16712987</v>
      </c>
      <c r="F5" s="174">
        <v>-201073830.23659009</v>
      </c>
      <c r="G5" s="174">
        <v>-196268385.67291993</v>
      </c>
      <c r="H5" s="174">
        <v>-193686629.02322975</v>
      </c>
      <c r="I5" s="174">
        <v>-188249447.07585987</v>
      </c>
      <c r="J5" s="174">
        <v>-183693249.11107007</v>
      </c>
      <c r="K5" s="174">
        <v>-180828238.05941993</v>
      </c>
      <c r="L5" s="174">
        <v>-177174391</v>
      </c>
      <c r="M5" s="174">
        <v>-170452690.70684984</v>
      </c>
      <c r="N5" s="173">
        <v>-161968404.21342015</v>
      </c>
      <c r="O5" s="173">
        <v>-157421852</v>
      </c>
      <c r="P5" s="20">
        <v>-148993803</v>
      </c>
      <c r="Q5" s="20">
        <v>-143153936</v>
      </c>
      <c r="R5" s="20">
        <v>-137079581.48173976</v>
      </c>
      <c r="S5" s="20">
        <v>-127750594.22243017</v>
      </c>
      <c r="T5" s="20">
        <v>-122280031.60959986</v>
      </c>
    </row>
    <row r="6" spans="1:20" ht="28.8">
      <c r="A6" s="325">
        <v>3</v>
      </c>
      <c r="B6" s="327" t="s">
        <v>2277</v>
      </c>
      <c r="C6" s="174">
        <v>-1898903.9085200001</v>
      </c>
      <c r="D6" s="174">
        <v>-2208341.7863699999</v>
      </c>
      <c r="E6" s="174">
        <v>-2834610.1168299997</v>
      </c>
      <c r="F6" s="174">
        <v>-3021123.1038699998</v>
      </c>
      <c r="G6" s="174">
        <v>-3253434.6779899998</v>
      </c>
      <c r="H6" s="174">
        <v>-3531977.2491700002</v>
      </c>
      <c r="I6" s="174">
        <v>-3584471.0671300003</v>
      </c>
      <c r="J6" s="174">
        <v>-3967011.3299799999</v>
      </c>
      <c r="K6" s="174">
        <v>-4152809.7520300001</v>
      </c>
      <c r="L6" s="174">
        <v>-4321463</v>
      </c>
      <c r="M6" s="174">
        <v>-4479179.6722999997</v>
      </c>
      <c r="N6" s="173">
        <v>-4594553.3200699994</v>
      </c>
      <c r="O6" s="173">
        <v>-4750910</v>
      </c>
      <c r="P6" s="20">
        <v>-4849779</v>
      </c>
      <c r="Q6" s="20">
        <v>-4861887</v>
      </c>
      <c r="R6" s="20">
        <v>-4938208.7484999998</v>
      </c>
      <c r="S6" s="20">
        <v>-4899419.9237900004</v>
      </c>
      <c r="T6" s="20">
        <v>-4855298.1561499992</v>
      </c>
    </row>
    <row r="7" spans="1:20">
      <c r="A7" s="325">
        <v>4</v>
      </c>
      <c r="B7" s="327" t="s">
        <v>2278</v>
      </c>
      <c r="C7" s="174">
        <v>20909488.21886988</v>
      </c>
      <c r="D7" s="174">
        <v>18978182.570162464</v>
      </c>
      <c r="E7" s="174">
        <v>13250188.366597855</v>
      </c>
      <c r="F7" s="174">
        <v>8089395.976805089</v>
      </c>
      <c r="G7" s="174">
        <v>18871765.170949947</v>
      </c>
      <c r="H7" s="174">
        <v>3762181.9651482226</v>
      </c>
      <c r="I7" s="174">
        <v>12606572.9633861</v>
      </c>
      <c r="J7" s="174">
        <v>12858968.112320552</v>
      </c>
      <c r="K7" s="174">
        <v>6743393.2239775006</v>
      </c>
      <c r="L7" s="174">
        <v>16787004</v>
      </c>
      <c r="M7" s="174">
        <v>11395594.89701</v>
      </c>
      <c r="N7" s="173">
        <v>15964047.979199996</v>
      </c>
      <c r="O7" s="173">
        <v>16477635</v>
      </c>
      <c r="P7" s="20">
        <v>17568026</v>
      </c>
      <c r="Q7" s="20">
        <v>18351824</v>
      </c>
      <c r="R7" s="20">
        <v>18096293.800580002</v>
      </c>
      <c r="S7" s="20">
        <v>16039229.579400001</v>
      </c>
      <c r="T7" s="20">
        <v>18170045.806910004</v>
      </c>
    </row>
    <row r="8" spans="1:20">
      <c r="A8" s="325">
        <v>5</v>
      </c>
      <c r="B8" s="327" t="s">
        <v>2279</v>
      </c>
      <c r="C8" s="174">
        <v>12450884.46166</v>
      </c>
      <c r="D8" s="174">
        <v>12458241.858819999</v>
      </c>
      <c r="E8" s="174">
        <v>12440751.26454</v>
      </c>
      <c r="F8" s="174">
        <v>13194107.77396</v>
      </c>
      <c r="G8" s="174">
        <v>10813262.36881</v>
      </c>
      <c r="H8" s="174">
        <v>10581272.557250001</v>
      </c>
      <c r="I8" s="174">
        <v>13094110.17742</v>
      </c>
      <c r="J8" s="174">
        <v>10852265.18798</v>
      </c>
      <c r="K8" s="174">
        <v>10416340.119050002</v>
      </c>
      <c r="L8" s="174">
        <v>8490047</v>
      </c>
      <c r="M8" s="174">
        <v>13369988.00994</v>
      </c>
      <c r="N8" s="173">
        <v>6449429.7235099999</v>
      </c>
      <c r="O8" s="173">
        <v>8359853</v>
      </c>
      <c r="P8" s="20">
        <v>7817388</v>
      </c>
      <c r="Q8" s="20">
        <v>9710514</v>
      </c>
      <c r="R8" s="20">
        <v>6098732.85188</v>
      </c>
      <c r="S8" s="20">
        <v>7024353.3948099995</v>
      </c>
      <c r="T8" s="20">
        <v>6749914.3934499994</v>
      </c>
    </row>
    <row r="9" spans="1:20">
      <c r="A9" s="325">
        <v>6</v>
      </c>
      <c r="B9" s="327" t="s">
        <v>2280</v>
      </c>
      <c r="C9" s="174">
        <v>128702011.400388</v>
      </c>
      <c r="D9" s="174">
        <v>121974309.33589202</v>
      </c>
      <c r="E9" s="174">
        <v>118915114.06655997</v>
      </c>
      <c r="F9" s="174">
        <v>115957914.55772001</v>
      </c>
      <c r="G9" s="174">
        <v>111673985.82111993</v>
      </c>
      <c r="H9" s="174">
        <v>111392608.84512998</v>
      </c>
      <c r="I9" s="174">
        <v>114388601.20141001</v>
      </c>
      <c r="J9" s="174">
        <v>112778439.90433997</v>
      </c>
      <c r="K9" s="174">
        <v>125930342.47839996</v>
      </c>
      <c r="L9" s="174">
        <v>124938006</v>
      </c>
      <c r="M9" s="174">
        <v>121560148.59499002</v>
      </c>
      <c r="N9" s="173">
        <v>120623974.28531009</v>
      </c>
      <c r="O9" s="173">
        <v>122629671</v>
      </c>
      <c r="P9" s="20">
        <v>123813664</v>
      </c>
      <c r="Q9" s="20">
        <v>128152810</v>
      </c>
      <c r="R9" s="20">
        <v>113097986.32581</v>
      </c>
      <c r="S9" s="20">
        <v>106441369.14030005</v>
      </c>
      <c r="T9" s="20">
        <v>110181720.37656997</v>
      </c>
    </row>
    <row r="10" spans="1:20">
      <c r="A10" s="325">
        <v>7</v>
      </c>
      <c r="B10" s="327" t="s">
        <v>1306</v>
      </c>
      <c r="C10" s="174">
        <v>-199916529.99525949</v>
      </c>
      <c r="D10" s="174">
        <v>-137144540.90356821</v>
      </c>
      <c r="E10" s="174">
        <v>-165900413.7903868</v>
      </c>
      <c r="F10" s="174">
        <v>-140660424.95947295</v>
      </c>
      <c r="G10" s="174">
        <v>-130042264.06661005</v>
      </c>
      <c r="H10" s="174">
        <v>-119399124.37807028</v>
      </c>
      <c r="I10" s="174">
        <v>-115500242.98531622</v>
      </c>
      <c r="J10" s="174">
        <v>-101106213.7275092</v>
      </c>
      <c r="K10" s="174">
        <v>-102369395.96000811</v>
      </c>
      <c r="L10" s="174">
        <v>-92454631</v>
      </c>
      <c r="M10" s="174">
        <v>-101889787.75961222</v>
      </c>
      <c r="N10" s="173">
        <v>-100045223.00341997</v>
      </c>
      <c r="O10" s="173">
        <v>-96138649</v>
      </c>
      <c r="P10" s="20">
        <v>-77390495</v>
      </c>
      <c r="Q10" s="20">
        <v>-84277535</v>
      </c>
      <c r="R10" s="20">
        <v>-85152964.25733754</v>
      </c>
      <c r="S10" s="20">
        <v>-81473481.797586635</v>
      </c>
      <c r="T10" s="20">
        <v>-81883640.002605721</v>
      </c>
    </row>
    <row r="11" spans="1:20">
      <c r="A11" s="320">
        <v>8</v>
      </c>
      <c r="B11" s="319" t="s">
        <v>1307</v>
      </c>
      <c r="C11" s="176">
        <v>1743174330.2969284</v>
      </c>
      <c r="D11" s="176">
        <v>1546563840.2062161</v>
      </c>
      <c r="E11" s="176">
        <v>1509171734.560071</v>
      </c>
      <c r="F11" s="176">
        <v>1470864210.648102</v>
      </c>
      <c r="G11" s="176">
        <v>1463219496.2352397</v>
      </c>
      <c r="H11" s="176">
        <v>1458731726.3457079</v>
      </c>
      <c r="I11" s="176">
        <v>1445916756.0435398</v>
      </c>
      <c r="J11" s="176">
        <v>1390407289.4456313</v>
      </c>
      <c r="K11" s="176">
        <v>1380093405.3970296</v>
      </c>
      <c r="L11" s="176">
        <v>1379768056</v>
      </c>
      <c r="M11" s="176">
        <v>1335503861.3891377</v>
      </c>
      <c r="N11" s="192">
        <v>1324764494.99524</v>
      </c>
      <c r="O11" s="192">
        <v>1302425229</v>
      </c>
      <c r="P11" s="17">
        <v>1343603780</v>
      </c>
      <c r="Q11" s="17">
        <f>SUM(Q4:Q10)</f>
        <v>1323021394</v>
      </c>
      <c r="R11" s="17">
        <v>1305978505.9715624</v>
      </c>
      <c r="S11" s="17">
        <v>1198452473.8665533</v>
      </c>
      <c r="T11" s="17">
        <v>1285255151.5895443</v>
      </c>
    </row>
    <row r="12" spans="1:20">
      <c r="A12" s="336"/>
      <c r="B12" s="337"/>
      <c r="C12" s="335"/>
      <c r="D12" s="335"/>
      <c r="E12" s="335"/>
      <c r="F12" s="335"/>
      <c r="G12" s="335"/>
      <c r="H12" s="335"/>
      <c r="I12" s="335"/>
      <c r="J12" s="335"/>
      <c r="K12" s="335"/>
      <c r="L12" s="335"/>
      <c r="M12" s="335"/>
      <c r="N12" s="335"/>
      <c r="O12" s="335"/>
      <c r="P12" s="335"/>
      <c r="Q12" s="335"/>
      <c r="R12" s="335"/>
      <c r="S12" s="335"/>
      <c r="T12" s="335"/>
    </row>
    <row r="13" spans="1:20">
      <c r="A13" s="336"/>
      <c r="B13" s="324" t="s">
        <v>2281</v>
      </c>
      <c r="C13" s="335"/>
      <c r="D13" s="335"/>
      <c r="E13" s="335"/>
      <c r="F13" s="335"/>
      <c r="G13" s="335"/>
      <c r="H13" s="335"/>
      <c r="I13" s="335"/>
      <c r="J13" s="335"/>
      <c r="K13" s="335"/>
      <c r="L13" s="335"/>
      <c r="M13" s="335"/>
      <c r="N13" s="335"/>
      <c r="O13" s="335"/>
      <c r="P13" s="335"/>
      <c r="Q13" s="335"/>
      <c r="R13" s="335"/>
      <c r="S13" s="335"/>
      <c r="T13" s="335"/>
    </row>
    <row r="14" spans="1:20">
      <c r="A14" s="325"/>
      <c r="B14" s="334"/>
      <c r="C14" s="223" t="s">
        <v>85</v>
      </c>
      <c r="D14" s="223" t="s">
        <v>86</v>
      </c>
      <c r="E14" s="223" t="s">
        <v>87</v>
      </c>
      <c r="F14" s="223" t="s">
        <v>88</v>
      </c>
      <c r="G14" s="223" t="s">
        <v>89</v>
      </c>
      <c r="H14" s="223" t="s">
        <v>2098</v>
      </c>
      <c r="I14" s="223" t="s">
        <v>2099</v>
      </c>
      <c r="J14" s="223" t="s">
        <v>2100</v>
      </c>
      <c r="K14" s="223" t="s">
        <v>2101</v>
      </c>
      <c r="L14" s="223">
        <v>43100</v>
      </c>
      <c r="M14" s="223" t="s">
        <v>2103</v>
      </c>
      <c r="N14" s="223" t="s">
        <v>2104</v>
      </c>
      <c r="O14" s="223" t="s">
        <v>2105</v>
      </c>
      <c r="P14" s="333">
        <v>42735</v>
      </c>
      <c r="Q14" s="223" t="s">
        <v>2107</v>
      </c>
      <c r="R14" s="223" t="s">
        <v>2108</v>
      </c>
      <c r="S14" s="223" t="s">
        <v>2109</v>
      </c>
      <c r="T14" s="332">
        <v>42369</v>
      </c>
    </row>
    <row r="15" spans="1:20">
      <c r="A15" s="325"/>
      <c r="B15" s="324" t="s">
        <v>1309</v>
      </c>
      <c r="C15" s="321"/>
      <c r="D15" s="321"/>
      <c r="E15" s="321"/>
      <c r="F15" s="321"/>
      <c r="G15" s="321"/>
      <c r="H15" s="321"/>
      <c r="I15" s="321"/>
      <c r="J15" s="321"/>
      <c r="K15" s="321"/>
      <c r="L15" s="321"/>
      <c r="M15" s="321"/>
      <c r="N15" s="321"/>
      <c r="O15" s="321"/>
      <c r="P15" s="321"/>
      <c r="Q15" s="321"/>
      <c r="R15" s="321"/>
      <c r="S15" s="321"/>
      <c r="T15" s="321"/>
    </row>
    <row r="16" spans="1:20" ht="32.25" customHeight="1">
      <c r="A16" s="325">
        <v>1</v>
      </c>
      <c r="B16" s="327" t="s">
        <v>2282</v>
      </c>
      <c r="C16" s="174">
        <v>1293791239.5389302</v>
      </c>
      <c r="D16" s="174">
        <v>1189661429.6188798</v>
      </c>
      <c r="E16" s="174">
        <v>1127583485.48455</v>
      </c>
      <c r="F16" s="174">
        <v>1086044894.0383501</v>
      </c>
      <c r="G16" s="174">
        <v>1066905817.2705301</v>
      </c>
      <c r="H16" s="174">
        <v>1061278745.24064</v>
      </c>
      <c r="I16" s="174">
        <v>1020019383.4326699</v>
      </c>
      <c r="J16" s="174">
        <v>1009519370.4483901</v>
      </c>
      <c r="K16" s="174">
        <v>1004433878.0287998</v>
      </c>
      <c r="L16" s="174">
        <v>1008016351</v>
      </c>
      <c r="M16" s="174">
        <v>950646622.82204998</v>
      </c>
      <c r="N16" s="173">
        <v>942526314.89816999</v>
      </c>
      <c r="O16" s="173">
        <v>923951492</v>
      </c>
      <c r="P16" s="20">
        <v>939742637</v>
      </c>
      <c r="Q16" s="20">
        <v>916145815</v>
      </c>
      <c r="R16" s="20">
        <v>916703057.32613003</v>
      </c>
      <c r="S16" s="20">
        <v>853469455.54712999</v>
      </c>
      <c r="T16" s="20">
        <v>891531268.74100995</v>
      </c>
    </row>
    <row r="17" spans="1:20">
      <c r="A17" s="325">
        <v>2</v>
      </c>
      <c r="B17" s="327" t="s">
        <v>2283</v>
      </c>
      <c r="C17" s="174">
        <v>-42184194.959580012</v>
      </c>
      <c r="D17" s="174">
        <v>-34260362.350540005</v>
      </c>
      <c r="E17" s="174">
        <v>-34650349.861579999</v>
      </c>
      <c r="F17" s="174">
        <v>-32598364.599940002</v>
      </c>
      <c r="G17" s="174">
        <v>-32810053.95225</v>
      </c>
      <c r="H17" s="174">
        <v>-30373825.29927</v>
      </c>
      <c r="I17" s="174">
        <v>-30825791.682029996</v>
      </c>
      <c r="J17" s="174">
        <v>-31369738.451179281</v>
      </c>
      <c r="K17" s="174">
        <v>-34800080.862550005</v>
      </c>
      <c r="L17" s="174">
        <v>-32181377</v>
      </c>
      <c r="M17" s="174">
        <v>-33593928.432011999</v>
      </c>
      <c r="N17" s="173">
        <v>-32597351.969480004</v>
      </c>
      <c r="O17" s="173">
        <v>-34175711</v>
      </c>
      <c r="P17" s="20">
        <v>-27336290</v>
      </c>
      <c r="Q17" s="20">
        <v>-27629040</v>
      </c>
      <c r="R17" s="20">
        <v>-27272628.281204004</v>
      </c>
      <c r="S17" s="20">
        <v>-17035289.179056004</v>
      </c>
      <c r="T17" s="20">
        <v>-14903083.35682</v>
      </c>
    </row>
    <row r="18" spans="1:20" s="1" customFormat="1">
      <c r="A18" s="320">
        <v>3</v>
      </c>
      <c r="B18" s="319" t="s">
        <v>1312</v>
      </c>
      <c r="C18" s="176">
        <v>1251607044.5793502</v>
      </c>
      <c r="D18" s="176">
        <v>1155401067.2683399</v>
      </c>
      <c r="E18" s="176">
        <v>1092933135.6229701</v>
      </c>
      <c r="F18" s="176">
        <v>1053446529.43841</v>
      </c>
      <c r="G18" s="176">
        <v>1034095763.3182801</v>
      </c>
      <c r="H18" s="176">
        <v>1030904919.94137</v>
      </c>
      <c r="I18" s="176">
        <v>989193591.75063992</v>
      </c>
      <c r="J18" s="176">
        <v>978149631.99721086</v>
      </c>
      <c r="K18" s="176">
        <v>969633797.16624975</v>
      </c>
      <c r="L18" s="176">
        <v>975834974</v>
      </c>
      <c r="M18" s="176">
        <v>917052694.39003801</v>
      </c>
      <c r="N18" s="192">
        <v>909928962.92868996</v>
      </c>
      <c r="O18" s="192">
        <v>889775781</v>
      </c>
      <c r="P18" s="17">
        <v>912406347</v>
      </c>
      <c r="Q18" s="17">
        <f>SUM(Q16:Q17)</f>
        <v>888516775</v>
      </c>
      <c r="R18" s="17">
        <v>889430429.04492605</v>
      </c>
      <c r="S18" s="17">
        <v>836434166.36807394</v>
      </c>
      <c r="T18" s="17">
        <v>876628185.38418996</v>
      </c>
    </row>
    <row r="19" spans="1:20">
      <c r="A19" s="325"/>
      <c r="B19" s="324" t="s">
        <v>1313</v>
      </c>
      <c r="C19" s="326"/>
      <c r="D19" s="326"/>
      <c r="E19" s="326"/>
      <c r="F19" s="326"/>
      <c r="G19" s="326"/>
      <c r="H19" s="326"/>
      <c r="I19" s="326"/>
      <c r="J19" s="326"/>
      <c r="K19" s="326"/>
      <c r="L19" s="326" t="s">
        <v>2262</v>
      </c>
      <c r="M19" s="326"/>
      <c r="N19" s="321"/>
      <c r="O19" s="321"/>
      <c r="P19" s="321"/>
      <c r="Q19" s="321"/>
      <c r="R19" s="321"/>
      <c r="S19" s="321"/>
      <c r="T19" s="321"/>
    </row>
    <row r="20" spans="1:20">
      <c r="A20" s="325">
        <v>4</v>
      </c>
      <c r="B20" s="28" t="s">
        <v>1314</v>
      </c>
      <c r="C20" s="174">
        <v>57616461.916953184</v>
      </c>
      <c r="D20" s="174">
        <v>28149414.225051433</v>
      </c>
      <c r="E20" s="174">
        <v>27618846.232353378</v>
      </c>
      <c r="F20" s="174">
        <v>22852854.167386994</v>
      </c>
      <c r="G20" s="174">
        <v>26072628.32265</v>
      </c>
      <c r="H20" s="174">
        <v>23838639.42887</v>
      </c>
      <c r="I20" s="174">
        <v>25215809.407370001</v>
      </c>
      <c r="J20" s="174">
        <v>24268193.905399997</v>
      </c>
      <c r="K20" s="174">
        <v>30549780.156299997</v>
      </c>
      <c r="L20" s="174">
        <v>17609126</v>
      </c>
      <c r="M20" s="174">
        <v>18168003.853779998</v>
      </c>
      <c r="N20" s="173">
        <v>16723739.412169999</v>
      </c>
      <c r="O20" s="173">
        <v>21563701</v>
      </c>
      <c r="P20" s="20">
        <v>24762918</v>
      </c>
      <c r="Q20" s="20">
        <v>26978549</v>
      </c>
      <c r="R20" s="20">
        <v>38993288.664099999</v>
      </c>
      <c r="S20" s="20">
        <v>27347728.166230001</v>
      </c>
      <c r="T20" s="20">
        <v>27570116.073509999</v>
      </c>
    </row>
    <row r="21" spans="1:20">
      <c r="A21" s="325">
        <v>5</v>
      </c>
      <c r="B21" s="28" t="s">
        <v>1315</v>
      </c>
      <c r="C21" s="174">
        <v>11295779.953977484</v>
      </c>
      <c r="D21" s="174">
        <v>13128112.688706072</v>
      </c>
      <c r="E21" s="174">
        <v>10369047.817647854</v>
      </c>
      <c r="F21" s="174">
        <v>8969121.1015950888</v>
      </c>
      <c r="G21" s="174">
        <v>18045839.112719949</v>
      </c>
      <c r="H21" s="174">
        <v>5880982.587318222</v>
      </c>
      <c r="I21" s="174">
        <v>13767008.835306099</v>
      </c>
      <c r="J21" s="174">
        <v>13134823.425340552</v>
      </c>
      <c r="K21" s="174">
        <v>11387578.345517501</v>
      </c>
      <c r="L21" s="174">
        <v>12839150</v>
      </c>
      <c r="M21" s="174">
        <v>12601643.424180001</v>
      </c>
      <c r="N21" s="173">
        <v>11874909.963709997</v>
      </c>
      <c r="O21" s="173">
        <v>11971724</v>
      </c>
      <c r="P21" s="20">
        <v>12338834</v>
      </c>
      <c r="Q21" s="20">
        <v>13924526</v>
      </c>
      <c r="R21" s="20">
        <v>12773233.253000002</v>
      </c>
      <c r="S21" s="20">
        <v>12805778.888180001</v>
      </c>
      <c r="T21" s="20">
        <v>13839813.639510002</v>
      </c>
    </row>
    <row r="22" spans="1:20">
      <c r="A22" s="325">
        <v>6</v>
      </c>
      <c r="B22" s="28" t="s">
        <v>1316</v>
      </c>
      <c r="C22" s="330">
        <v>0</v>
      </c>
      <c r="D22" s="330">
        <v>0</v>
      </c>
      <c r="E22" s="330">
        <v>0</v>
      </c>
      <c r="F22" s="330">
        <v>0</v>
      </c>
      <c r="G22" s="330">
        <v>0</v>
      </c>
      <c r="H22" s="330">
        <v>0</v>
      </c>
      <c r="I22" s="330">
        <v>0</v>
      </c>
      <c r="J22" s="330">
        <v>0</v>
      </c>
      <c r="K22" s="330"/>
      <c r="L22" s="330"/>
      <c r="M22" s="330">
        <v>0</v>
      </c>
      <c r="N22" s="330">
        <v>0</v>
      </c>
      <c r="O22" s="330">
        <v>0</v>
      </c>
      <c r="P22" s="329">
        <v>0</v>
      </c>
      <c r="Q22" s="329">
        <v>0</v>
      </c>
      <c r="R22" s="329">
        <v>0</v>
      </c>
      <c r="S22" s="329">
        <v>0</v>
      </c>
      <c r="T22" s="329">
        <v>0</v>
      </c>
    </row>
    <row r="23" spans="1:20">
      <c r="A23" s="325">
        <v>7</v>
      </c>
      <c r="B23" s="28" t="s">
        <v>2284</v>
      </c>
      <c r="C23" s="331">
        <v>0</v>
      </c>
      <c r="D23" s="331">
        <v>0</v>
      </c>
      <c r="E23" s="331">
        <v>0</v>
      </c>
      <c r="F23" s="331">
        <v>0</v>
      </c>
      <c r="G23" s="331">
        <v>0</v>
      </c>
      <c r="H23" s="331">
        <v>0</v>
      </c>
      <c r="I23" s="331">
        <v>0</v>
      </c>
      <c r="J23" s="331">
        <v>0</v>
      </c>
      <c r="K23" s="331">
        <v>0</v>
      </c>
      <c r="L23" s="331" t="s">
        <v>2262</v>
      </c>
      <c r="M23" s="331">
        <v>0</v>
      </c>
      <c r="N23" s="330">
        <v>0</v>
      </c>
      <c r="O23" s="330">
        <v>0</v>
      </c>
      <c r="P23" s="329">
        <v>0</v>
      </c>
      <c r="Q23" s="329">
        <v>0</v>
      </c>
      <c r="R23" s="329">
        <v>0</v>
      </c>
      <c r="S23" s="329">
        <v>0</v>
      </c>
      <c r="T23" s="329">
        <v>0</v>
      </c>
    </row>
    <row r="24" spans="1:20" ht="33.75" customHeight="1">
      <c r="A24" s="325">
        <v>8</v>
      </c>
      <c r="B24" s="327" t="s">
        <v>2285</v>
      </c>
      <c r="C24" s="331">
        <v>-6456751.8702737233</v>
      </c>
      <c r="D24" s="331">
        <v>-6080132.7724031452</v>
      </c>
      <c r="E24" s="331">
        <v>-15028163.32811</v>
      </c>
      <c r="F24" s="331">
        <v>-11576507.99766</v>
      </c>
      <c r="G24" s="331">
        <v>-8533695.7193</v>
      </c>
      <c r="H24" s="331">
        <v>-8126139.9674400007</v>
      </c>
      <c r="I24" s="331">
        <v>-7445494.8555100001</v>
      </c>
      <c r="J24" s="331">
        <v>-6142585.9559899997</v>
      </c>
      <c r="K24" s="331">
        <v>-8839667.9574600011</v>
      </c>
      <c r="L24" s="331" t="s">
        <v>2262</v>
      </c>
      <c r="M24" s="331">
        <v>0</v>
      </c>
      <c r="N24" s="330">
        <v>0</v>
      </c>
      <c r="O24" s="330">
        <v>0</v>
      </c>
      <c r="P24" s="329">
        <v>0</v>
      </c>
      <c r="Q24" s="329">
        <v>0</v>
      </c>
      <c r="R24" s="329">
        <v>0</v>
      </c>
      <c r="S24" s="329">
        <v>0</v>
      </c>
      <c r="T24" s="329">
        <v>0</v>
      </c>
    </row>
    <row r="25" spans="1:20">
      <c r="A25" s="325">
        <v>9</v>
      </c>
      <c r="B25" s="28" t="s">
        <v>2286</v>
      </c>
      <c r="C25" s="174">
        <v>14080608.98064</v>
      </c>
      <c r="D25" s="174">
        <v>10444040.52344</v>
      </c>
      <c r="E25" s="174">
        <v>10684669.71902</v>
      </c>
      <c r="F25" s="174">
        <v>6982069.31721</v>
      </c>
      <c r="G25" s="174">
        <v>6543588.5158900004</v>
      </c>
      <c r="H25" s="174">
        <v>6852704.4612700008</v>
      </c>
      <c r="I25" s="174">
        <v>7092845.8085900005</v>
      </c>
      <c r="J25" s="174">
        <v>6941033.6389700007</v>
      </c>
      <c r="K25" s="174">
        <v>4852581.4769200003</v>
      </c>
      <c r="L25" s="174">
        <v>6416313</v>
      </c>
      <c r="M25" s="174">
        <v>2615931.4656799999</v>
      </c>
      <c r="N25" s="173">
        <v>7837833.9167399993</v>
      </c>
      <c r="O25" s="173">
        <v>7366820</v>
      </c>
      <c r="P25" s="20">
        <v>8094075</v>
      </c>
      <c r="Q25" s="20">
        <v>7624372</v>
      </c>
      <c r="R25" s="20">
        <v>8055377.22004</v>
      </c>
      <c r="S25" s="20">
        <v>7717367.4637600007</v>
      </c>
      <c r="T25" s="20">
        <v>8798830.9625799991</v>
      </c>
    </row>
    <row r="26" spans="1:20">
      <c r="A26" s="325">
        <v>10</v>
      </c>
      <c r="B26" s="28" t="s">
        <v>1319</v>
      </c>
      <c r="C26" s="174">
        <v>-1151605.6265999998</v>
      </c>
      <c r="D26" s="174">
        <v>-706452.72759999998</v>
      </c>
      <c r="E26" s="174">
        <v>-737182.08799999999</v>
      </c>
      <c r="F26" s="174">
        <v>-1061040.375</v>
      </c>
      <c r="G26" s="174">
        <v>-717830.59050000005</v>
      </c>
      <c r="H26" s="174">
        <v>-845365.11600000004</v>
      </c>
      <c r="I26" s="174">
        <v>-807786.82499999995</v>
      </c>
      <c r="J26" s="174">
        <v>-1074302.996</v>
      </c>
      <c r="K26" s="174">
        <v>-657098.64099999995</v>
      </c>
      <c r="L26" s="174">
        <v>-2468459</v>
      </c>
      <c r="M26" s="174">
        <v>-3821979.99285</v>
      </c>
      <c r="N26" s="173">
        <v>-3748695.9012500001</v>
      </c>
      <c r="O26" s="173">
        <v>-2860909</v>
      </c>
      <c r="P26" s="20">
        <v>-2864883</v>
      </c>
      <c r="Q26" s="20">
        <v>-3197074</v>
      </c>
      <c r="R26" s="20">
        <v>-2732316.67246</v>
      </c>
      <c r="S26" s="20">
        <v>-3117465.41041</v>
      </c>
      <c r="T26" s="20">
        <v>-3424797.74652</v>
      </c>
    </row>
    <row r="27" spans="1:20">
      <c r="A27" s="320">
        <v>11</v>
      </c>
      <c r="B27" s="319" t="s">
        <v>1320</v>
      </c>
      <c r="C27" s="176">
        <v>75384493.354696944</v>
      </c>
      <c r="D27" s="176">
        <v>44934981.937194355</v>
      </c>
      <c r="E27" s="176">
        <v>32907218.352911234</v>
      </c>
      <c r="F27" s="176">
        <v>26166496.213532083</v>
      </c>
      <c r="G27" s="176">
        <v>41410529.641459957</v>
      </c>
      <c r="H27" s="176">
        <v>27600821.394018222</v>
      </c>
      <c r="I27" s="176">
        <v>37822382.370756097</v>
      </c>
      <c r="J27" s="176">
        <v>37127162.01772055</v>
      </c>
      <c r="K27" s="176">
        <v>37293173.380277492</v>
      </c>
      <c r="L27" s="176">
        <v>34396130</v>
      </c>
      <c r="M27" s="176">
        <v>29563598.75079</v>
      </c>
      <c r="N27" s="192">
        <v>32687787.391369995</v>
      </c>
      <c r="O27" s="192">
        <v>38041336</v>
      </c>
      <c r="P27" s="17">
        <v>42330944</v>
      </c>
      <c r="Q27" s="17">
        <v>45330373</v>
      </c>
      <c r="R27" s="17">
        <v>57089582.464680001</v>
      </c>
      <c r="S27" s="17">
        <v>44753409.107760005</v>
      </c>
      <c r="T27" s="17">
        <v>46783962.929079995</v>
      </c>
    </row>
    <row r="28" spans="1:20">
      <c r="A28" s="325"/>
      <c r="B28" s="324" t="s">
        <v>1321</v>
      </c>
      <c r="C28" s="326"/>
      <c r="D28" s="326"/>
      <c r="E28" s="326"/>
      <c r="F28" s="326"/>
      <c r="G28" s="326"/>
      <c r="H28" s="326"/>
      <c r="I28" s="326"/>
      <c r="J28" s="326"/>
      <c r="K28" s="326"/>
      <c r="L28" s="326" t="s">
        <v>2262</v>
      </c>
      <c r="M28" s="326"/>
      <c r="N28" s="321"/>
      <c r="O28" s="321"/>
      <c r="P28" s="321"/>
      <c r="Q28" s="321"/>
      <c r="R28" s="321"/>
      <c r="S28" s="321"/>
      <c r="T28" s="321"/>
    </row>
    <row r="29" spans="1:20">
      <c r="A29" s="325">
        <v>12</v>
      </c>
      <c r="B29" s="28" t="s">
        <v>1322</v>
      </c>
      <c r="C29" s="174">
        <v>263385696.80382001</v>
      </c>
      <c r="D29" s="174">
        <v>196504018.28773001</v>
      </c>
      <c r="E29" s="174">
        <v>239150128.94667998</v>
      </c>
      <c r="F29" s="174">
        <v>251073829.50961</v>
      </c>
      <c r="G29" s="174">
        <v>254462277.78651997</v>
      </c>
      <c r="H29" s="174">
        <v>272924200.30676997</v>
      </c>
      <c r="I29" s="174">
        <v>286550419.39197999</v>
      </c>
      <c r="J29" s="174">
        <v>247832318.40452999</v>
      </c>
      <c r="K29" s="174">
        <v>234937229.40670002</v>
      </c>
      <c r="L29" s="174">
        <v>236108899</v>
      </c>
      <c r="M29" s="174">
        <v>253957431.64338002</v>
      </c>
      <c r="N29" s="173">
        <v>255074340.66629001</v>
      </c>
      <c r="O29" s="173">
        <v>243618589</v>
      </c>
      <c r="P29" s="20">
        <v>257235437</v>
      </c>
      <c r="Q29" s="20">
        <v>251310923</v>
      </c>
      <c r="R29" s="20">
        <v>240261775.28504997</v>
      </c>
      <c r="S29" s="20">
        <v>203799175.8556</v>
      </c>
      <c r="T29" s="20">
        <v>244911368.50651002</v>
      </c>
    </row>
    <row r="30" spans="1:20">
      <c r="A30" s="325">
        <v>13</v>
      </c>
      <c r="B30" s="28" t="s">
        <v>1323</v>
      </c>
      <c r="C30" s="174">
        <v>0</v>
      </c>
      <c r="D30" s="174">
        <v>0</v>
      </c>
      <c r="E30" s="174">
        <v>0</v>
      </c>
      <c r="F30" s="174">
        <v>0</v>
      </c>
      <c r="G30" s="174">
        <v>0</v>
      </c>
      <c r="H30" s="174">
        <v>0</v>
      </c>
      <c r="I30" s="174">
        <v>0</v>
      </c>
      <c r="J30" s="174">
        <v>0</v>
      </c>
      <c r="K30" s="174">
        <v>0</v>
      </c>
      <c r="L30" s="174" t="s">
        <v>2262</v>
      </c>
      <c r="M30" s="174">
        <v>0</v>
      </c>
      <c r="N30" s="173">
        <v>0</v>
      </c>
      <c r="O30" s="173">
        <v>0</v>
      </c>
      <c r="P30" s="20">
        <v>0</v>
      </c>
      <c r="Q30" s="20">
        <v>0</v>
      </c>
      <c r="R30" s="20">
        <v>0</v>
      </c>
      <c r="S30" s="20">
        <v>0</v>
      </c>
      <c r="T30" s="20">
        <v>0</v>
      </c>
    </row>
    <row r="31" spans="1:20">
      <c r="A31" s="325">
        <v>14</v>
      </c>
      <c r="B31" s="28" t="s">
        <v>1324</v>
      </c>
      <c r="C31" s="174">
        <v>12450884.46166</v>
      </c>
      <c r="D31" s="174">
        <v>12458241.858819999</v>
      </c>
      <c r="E31" s="174">
        <v>12440751.26454</v>
      </c>
      <c r="F31" s="174">
        <v>13194107.77396</v>
      </c>
      <c r="G31" s="174">
        <v>10813262.36881</v>
      </c>
      <c r="H31" s="174">
        <v>10581272.557250001</v>
      </c>
      <c r="I31" s="174">
        <v>13094110.17742</v>
      </c>
      <c r="J31" s="174">
        <v>10852265.18798</v>
      </c>
      <c r="K31" s="174">
        <v>10416340.119050002</v>
      </c>
      <c r="L31" s="174">
        <v>8490047</v>
      </c>
      <c r="M31" s="174">
        <v>13369988.00994</v>
      </c>
      <c r="N31" s="173">
        <v>6449429.7235099999</v>
      </c>
      <c r="O31" s="173">
        <v>8359853</v>
      </c>
      <c r="P31" s="20">
        <v>7817388</v>
      </c>
      <c r="Q31" s="20">
        <v>9710514</v>
      </c>
      <c r="R31" s="20">
        <v>6098732.85188</v>
      </c>
      <c r="S31" s="20">
        <v>7024353.3948099995</v>
      </c>
      <c r="T31" s="20">
        <v>6749914.3934499994</v>
      </c>
    </row>
    <row r="32" spans="1:20">
      <c r="A32" s="325">
        <v>15</v>
      </c>
      <c r="B32" s="28" t="s">
        <v>1325</v>
      </c>
      <c r="C32" s="174">
        <v>11644199.697489999</v>
      </c>
      <c r="D32" s="174">
        <v>15291221.518239999</v>
      </c>
      <c r="E32" s="174">
        <v>12825386.30641</v>
      </c>
      <c r="F32" s="174">
        <v>11025333.475819999</v>
      </c>
      <c r="G32" s="174">
        <v>10763677.29943</v>
      </c>
      <c r="H32" s="174">
        <v>5327903.3013000004</v>
      </c>
      <c r="I32" s="174">
        <v>4867651.1498599993</v>
      </c>
      <c r="J32" s="174">
        <v>3667471.9288600003</v>
      </c>
      <c r="K32" s="174">
        <v>1882522.84662</v>
      </c>
      <c r="L32" s="174" t="s">
        <v>2262</v>
      </c>
      <c r="M32" s="174">
        <v>0</v>
      </c>
      <c r="N32" s="173">
        <v>0</v>
      </c>
      <c r="O32" s="173">
        <v>0</v>
      </c>
      <c r="P32" s="20">
        <v>0</v>
      </c>
      <c r="Q32" s="20">
        <v>0</v>
      </c>
      <c r="R32" s="20">
        <v>0</v>
      </c>
      <c r="S32" s="20">
        <v>0</v>
      </c>
      <c r="T32" s="20">
        <v>0</v>
      </c>
    </row>
    <row r="33" spans="1:20">
      <c r="A33" s="320">
        <v>16</v>
      </c>
      <c r="B33" s="328" t="s">
        <v>1326</v>
      </c>
      <c r="C33" s="176">
        <v>287480780.96297002</v>
      </c>
      <c r="D33" s="176">
        <v>224253481.66479</v>
      </c>
      <c r="E33" s="176">
        <v>264416266.51762998</v>
      </c>
      <c r="F33" s="176">
        <v>275293270.75939</v>
      </c>
      <c r="G33" s="176">
        <v>276039217.45475996</v>
      </c>
      <c r="H33" s="176">
        <v>288833376.16531998</v>
      </c>
      <c r="I33" s="176">
        <v>304512180.71926004</v>
      </c>
      <c r="J33" s="176">
        <v>262352055.52136999</v>
      </c>
      <c r="K33" s="176">
        <v>247236092.37237</v>
      </c>
      <c r="L33" s="176">
        <v>244598946</v>
      </c>
      <c r="M33" s="176">
        <v>267327419.65332001</v>
      </c>
      <c r="N33" s="192">
        <v>261523770.38980001</v>
      </c>
      <c r="O33" s="192">
        <v>251978442</v>
      </c>
      <c r="P33" s="17">
        <v>265052825</v>
      </c>
      <c r="Q33" s="17">
        <v>261021437</v>
      </c>
      <c r="R33" s="17">
        <v>246360508.13692999</v>
      </c>
      <c r="S33" s="17">
        <v>210823529.25040999</v>
      </c>
      <c r="T33" s="17">
        <v>251661282.89996001</v>
      </c>
    </row>
    <row r="34" spans="1:20">
      <c r="A34" s="325"/>
      <c r="B34" s="324" t="s">
        <v>1327</v>
      </c>
      <c r="C34" s="326"/>
      <c r="D34" s="326"/>
      <c r="E34" s="326"/>
      <c r="F34" s="326"/>
      <c r="G34" s="326"/>
      <c r="H34" s="326"/>
      <c r="I34" s="326"/>
      <c r="J34" s="326"/>
      <c r="K34" s="326"/>
      <c r="L34" s="326" t="s">
        <v>2262</v>
      </c>
      <c r="M34" s="326"/>
      <c r="N34" s="321"/>
      <c r="O34" s="321"/>
      <c r="P34" s="321"/>
      <c r="Q34" s="321"/>
      <c r="R34" s="321"/>
      <c r="S34" s="321"/>
      <c r="T34" s="321"/>
    </row>
    <row r="35" spans="1:20">
      <c r="A35" s="325">
        <v>17</v>
      </c>
      <c r="B35" s="28" t="s">
        <v>1328</v>
      </c>
      <c r="C35" s="174">
        <v>392721451.36084002</v>
      </c>
      <c r="D35" s="174">
        <v>375391356.73580003</v>
      </c>
      <c r="E35" s="174">
        <v>373386012.21715999</v>
      </c>
      <c r="F35" s="174">
        <v>363042438.87602001</v>
      </c>
      <c r="G35" s="174">
        <v>345669939.60631996</v>
      </c>
      <c r="H35" s="174">
        <v>340901466.94022995</v>
      </c>
      <c r="I35" s="174">
        <v>341329404.04951</v>
      </c>
      <c r="J35" s="174">
        <v>340084276.37823999</v>
      </c>
      <c r="K35" s="174">
        <v>321848246.5711</v>
      </c>
      <c r="L35" s="174">
        <v>315504944</v>
      </c>
      <c r="M35" s="174">
        <v>299381136.0844</v>
      </c>
      <c r="N35" s="173">
        <v>295384369.48943007</v>
      </c>
      <c r="O35" s="173">
        <v>295310303</v>
      </c>
      <c r="P35" s="20">
        <v>295254394</v>
      </c>
      <c r="Q35" s="20">
        <v>299506454</v>
      </c>
      <c r="R35" s="20">
        <v>307023338.12668002</v>
      </c>
      <c r="S35" s="20">
        <v>289663327.95630002</v>
      </c>
      <c r="T35" s="20">
        <v>293415936.63192999</v>
      </c>
    </row>
    <row r="36" spans="1:20">
      <c r="A36" s="325">
        <v>18</v>
      </c>
      <c r="B36" s="327" t="s">
        <v>1329</v>
      </c>
      <c r="C36" s="174">
        <v>-264019439.96045202</v>
      </c>
      <c r="D36" s="174">
        <v>-253417047.39990801</v>
      </c>
      <c r="E36" s="174">
        <v>-254470898.15060002</v>
      </c>
      <c r="F36" s="174">
        <v>-247084524.31830001</v>
      </c>
      <c r="G36" s="174">
        <v>-233995953.7852</v>
      </c>
      <c r="H36" s="174">
        <v>-229508858.09510002</v>
      </c>
      <c r="I36" s="174">
        <v>-226940802.84810001</v>
      </c>
      <c r="J36" s="174">
        <v>-227305836.47390002</v>
      </c>
      <c r="K36" s="174">
        <v>-195917904.0927</v>
      </c>
      <c r="L36" s="174">
        <v>-190566938</v>
      </c>
      <c r="M36" s="174">
        <v>-177820987.48941001</v>
      </c>
      <c r="N36" s="173">
        <v>-174760395.20411995</v>
      </c>
      <c r="O36" s="173">
        <v>-172680633</v>
      </c>
      <c r="P36" s="20">
        <v>-171440730</v>
      </c>
      <c r="Q36" s="20">
        <v>-171353645</v>
      </c>
      <c r="R36" s="20">
        <v>-193925351.80087</v>
      </c>
      <c r="S36" s="20">
        <v>-183221958.81600001</v>
      </c>
      <c r="T36" s="20">
        <v>-183234216.25536001</v>
      </c>
    </row>
    <row r="37" spans="1:20">
      <c r="A37" s="320">
        <v>19</v>
      </c>
      <c r="B37" s="319" t="s">
        <v>1330</v>
      </c>
      <c r="C37" s="176">
        <v>128702011.400388</v>
      </c>
      <c r="D37" s="176">
        <v>121974309.33589202</v>
      </c>
      <c r="E37" s="176">
        <v>118915114.06655997</v>
      </c>
      <c r="F37" s="176">
        <v>115957914.55772001</v>
      </c>
      <c r="G37" s="176">
        <v>111673985.82111996</v>
      </c>
      <c r="H37" s="176">
        <v>111392608.84512994</v>
      </c>
      <c r="I37" s="176">
        <v>114388601.20141</v>
      </c>
      <c r="J37" s="176">
        <v>112778439.90433997</v>
      </c>
      <c r="K37" s="176">
        <v>125930342.47839999</v>
      </c>
      <c r="L37" s="176">
        <v>124938006</v>
      </c>
      <c r="M37" s="176">
        <v>121560148.59498999</v>
      </c>
      <c r="N37" s="192">
        <v>120623974.28531012</v>
      </c>
      <c r="O37" s="192">
        <v>122629670</v>
      </c>
      <c r="P37" s="17">
        <v>123813664</v>
      </c>
      <c r="Q37" s="17">
        <v>128152809</v>
      </c>
      <c r="R37" s="17">
        <v>113097986.32581002</v>
      </c>
      <c r="S37" s="17">
        <v>106441369.14030001</v>
      </c>
      <c r="T37" s="17">
        <v>110181720.37656999</v>
      </c>
    </row>
    <row r="38" spans="1:20">
      <c r="A38" s="325"/>
      <c r="B38" s="324" t="s">
        <v>1331</v>
      </c>
      <c r="C38" s="326"/>
      <c r="D38" s="326"/>
      <c r="E38" s="326"/>
      <c r="F38" s="326"/>
      <c r="G38" s="326"/>
      <c r="H38" s="326"/>
      <c r="I38" s="326"/>
      <c r="J38" s="326"/>
      <c r="K38" s="326"/>
      <c r="L38" s="326" t="s">
        <v>2262</v>
      </c>
      <c r="M38" s="326"/>
      <c r="N38" s="321"/>
      <c r="O38" s="321"/>
      <c r="P38" s="321"/>
      <c r="Q38" s="321"/>
      <c r="R38" s="321"/>
      <c r="S38" s="321"/>
      <c r="T38" s="321"/>
    </row>
    <row r="39" spans="1:20">
      <c r="A39" s="320">
        <v>20</v>
      </c>
      <c r="B39" s="319" t="s">
        <v>2287</v>
      </c>
      <c r="C39" s="176">
        <v>124979508.17298734</v>
      </c>
      <c r="D39" s="176">
        <v>128696398.05395301</v>
      </c>
      <c r="E39" s="176">
        <v>124856380.61857514</v>
      </c>
      <c r="F39" s="176">
        <v>126373089.7589602</v>
      </c>
      <c r="G39" s="176">
        <v>120124226.10189001</v>
      </c>
      <c r="H39" s="176">
        <v>131154464.43874991</v>
      </c>
      <c r="I39" s="176">
        <v>121385671.90857002</v>
      </c>
      <c r="J39" s="176">
        <v>118203165.03747733</v>
      </c>
      <c r="K39" s="176">
        <v>110410462.23458621</v>
      </c>
      <c r="L39" s="176">
        <v>122453327</v>
      </c>
      <c r="M39" s="176">
        <v>120311093.00051737</v>
      </c>
      <c r="N39" s="192">
        <v>113865561.63350368</v>
      </c>
      <c r="O39" s="192">
        <v>110607763</v>
      </c>
      <c r="P39" s="17">
        <v>115940337</v>
      </c>
      <c r="Q39" s="17">
        <v>115935547</v>
      </c>
      <c r="R39" s="17">
        <v>112149071.77903132</v>
      </c>
      <c r="S39" s="17">
        <v>99290054</v>
      </c>
      <c r="T39" s="17">
        <v>101000684.35438001</v>
      </c>
    </row>
    <row r="40" spans="1:20">
      <c r="A40" s="320">
        <v>21</v>
      </c>
      <c r="B40" s="319" t="s">
        <v>1307</v>
      </c>
      <c r="C40" s="176">
        <v>1743174330.2974052</v>
      </c>
      <c r="D40" s="176">
        <v>1546563840.2062161</v>
      </c>
      <c r="E40" s="176">
        <v>1509171734.5600712</v>
      </c>
      <c r="F40" s="176">
        <v>1470864210.9690521</v>
      </c>
      <c r="G40" s="176">
        <v>1463219496.2356203</v>
      </c>
      <c r="H40" s="176">
        <v>1458731726.3458381</v>
      </c>
      <c r="I40" s="176">
        <v>1445916756.0420661</v>
      </c>
      <c r="J40" s="176">
        <v>1390407289.4406414</v>
      </c>
      <c r="K40" s="176">
        <v>1380093405.3972971</v>
      </c>
      <c r="L40" s="176">
        <v>1379768056</v>
      </c>
      <c r="M40" s="176">
        <v>1335503861.389138</v>
      </c>
      <c r="N40" s="192">
        <v>1324764494.9951699</v>
      </c>
      <c r="O40" s="192">
        <v>1302425229</v>
      </c>
      <c r="P40" s="17">
        <v>1343603780</v>
      </c>
      <c r="Q40" s="17">
        <f>Q18+Q27+Q33+Q37</f>
        <v>1323021394</v>
      </c>
      <c r="R40" s="17">
        <v>1305978505.9723458</v>
      </c>
      <c r="S40" s="17">
        <v>1198452473.866544</v>
      </c>
      <c r="T40" s="17">
        <v>1285255151.5897999</v>
      </c>
    </row>
    <row r="41" spans="1:20">
      <c r="A41" s="325"/>
      <c r="B41" s="324" t="s">
        <v>1332</v>
      </c>
      <c r="C41" s="323"/>
      <c r="D41" s="323"/>
      <c r="E41" s="323"/>
      <c r="F41" s="323"/>
      <c r="G41" s="323"/>
      <c r="H41" s="323"/>
      <c r="I41" s="323"/>
      <c r="J41" s="323"/>
      <c r="K41" s="323"/>
      <c r="L41" s="323"/>
      <c r="M41" s="323"/>
      <c r="N41" s="322"/>
      <c r="O41" s="322"/>
      <c r="P41" s="322"/>
      <c r="Q41" s="321"/>
      <c r="R41" s="321"/>
      <c r="S41" s="321"/>
      <c r="T41" s="321"/>
    </row>
    <row r="42" spans="1:20">
      <c r="A42" s="320">
        <v>22</v>
      </c>
      <c r="B42" s="319" t="s">
        <v>1333</v>
      </c>
      <c r="C42" s="318">
        <v>7.1696505622397752E-2</v>
      </c>
      <c r="D42" s="318">
        <v>8.321441036458789E-2</v>
      </c>
      <c r="E42" s="318">
        <v>8.273172479934579E-2</v>
      </c>
      <c r="F42" s="318">
        <v>8.5917577446324292E-2</v>
      </c>
      <c r="G42" s="318">
        <v>8.2095834842913121E-2</v>
      </c>
      <c r="H42" s="318">
        <v>8.9909927966875275E-2</v>
      </c>
      <c r="I42" s="318">
        <v>8.3950664103818254E-2</v>
      </c>
      <c r="J42" s="318">
        <v>8.5013338131325736E-2</v>
      </c>
      <c r="K42" s="318">
        <v>8.0002166377138487E-2</v>
      </c>
      <c r="L42" s="318">
        <v>8.8700000000000001E-2</v>
      </c>
      <c r="M42" s="318">
        <v>9.0086668020094351E-2</v>
      </c>
      <c r="N42" s="317">
        <v>8.5951549927309023E-2</v>
      </c>
      <c r="O42" s="317">
        <v>8.5000000000000006E-2</v>
      </c>
      <c r="P42" s="316">
        <v>8.5999999999999993E-2</v>
      </c>
      <c r="Q42" s="316">
        <v>8.7999999999999995E-2</v>
      </c>
      <c r="R42" s="316">
        <v>8.5873596897777793E-2</v>
      </c>
      <c r="S42" s="316">
        <v>8.284855312006581E-2</v>
      </c>
      <c r="T42" s="315">
        <v>7.8584150570761721E-2</v>
      </c>
    </row>
    <row r="43" spans="1:20">
      <c r="A43" s="15"/>
      <c r="C43" s="314"/>
      <c r="D43" s="314"/>
      <c r="E43" s="314"/>
      <c r="F43" s="314"/>
      <c r="G43" s="314"/>
      <c r="H43" s="314"/>
      <c r="I43" s="314"/>
      <c r="J43" s="314"/>
      <c r="K43" s="314"/>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CA25-07A2-4182-8C47-1848ECE47E6D}">
  <sheetPr codeName="Planilha4">
    <tabColor rgb="FF5F6062"/>
  </sheetPr>
  <dimension ref="A1:U24"/>
  <sheetViews>
    <sheetView showGridLines="0" topLeftCell="B1" zoomScale="80" zoomScaleNormal="80" workbookViewId="0">
      <selection activeCell="B1" sqref="B1"/>
    </sheetView>
  </sheetViews>
  <sheetFormatPr defaultColWidth="8.77734375" defaultRowHeight="13.8"/>
  <cols>
    <col min="1" max="1" width="4.21875" style="1035" hidden="1" customWidth="1"/>
    <col min="2" max="2" width="72.77734375" style="1035" customWidth="1"/>
    <col min="3" max="9" width="17.21875" style="1035" customWidth="1"/>
    <col min="10" max="17" width="15.77734375" style="1035" customWidth="1"/>
    <col min="18" max="16384" width="8.77734375" style="1035"/>
  </cols>
  <sheetData>
    <row r="1" spans="1:21" s="1054" customFormat="1" ht="5.25" customHeight="1">
      <c r="A1" s="1045"/>
      <c r="B1" s="1046"/>
      <c r="C1" s="1046"/>
      <c r="D1" s="1046"/>
      <c r="E1" s="1046"/>
      <c r="F1" s="1046"/>
      <c r="G1" s="1046"/>
      <c r="H1" s="1046"/>
      <c r="I1" s="1046"/>
      <c r="J1" s="1047"/>
      <c r="K1" s="1047"/>
      <c r="L1" s="1047"/>
      <c r="M1" s="1047"/>
      <c r="N1" s="1047"/>
      <c r="O1" s="1047"/>
      <c r="P1" s="1047"/>
      <c r="Q1" s="1048"/>
      <c r="R1" s="1050"/>
      <c r="S1" s="1051"/>
      <c r="T1" s="1052"/>
      <c r="U1" s="1053"/>
    </row>
    <row r="2" spans="1:21" s="1646" customFormat="1">
      <c r="A2" s="1987"/>
      <c r="B2" s="1645" t="s">
        <v>4</v>
      </c>
      <c r="C2" s="1645"/>
      <c r="D2" s="1645"/>
      <c r="E2" s="1645"/>
      <c r="F2" s="1645"/>
      <c r="G2" s="1645"/>
      <c r="H2" s="1645"/>
      <c r="I2" s="1645"/>
      <c r="J2" s="1988"/>
      <c r="K2" s="1988"/>
      <c r="L2" s="1988"/>
      <c r="M2" s="1988"/>
      <c r="N2" s="1988"/>
      <c r="O2" s="1988"/>
      <c r="P2" s="1988"/>
      <c r="Q2" s="1988"/>
    </row>
    <row r="3" spans="1:21" hidden="1">
      <c r="A3" s="1082" t="s">
        <v>122</v>
      </c>
      <c r="B3" s="1083"/>
      <c r="C3" s="1083"/>
      <c r="D3" s="1083"/>
      <c r="E3" s="1083"/>
      <c r="F3" s="1083"/>
      <c r="G3" s="1083"/>
      <c r="H3" s="1083"/>
      <c r="I3" s="1083"/>
      <c r="J3" s="1100"/>
      <c r="K3" s="1100"/>
      <c r="L3" s="1100"/>
      <c r="M3" s="1100"/>
      <c r="N3" s="1100"/>
      <c r="O3" s="1100" t="s">
        <v>59</v>
      </c>
      <c r="P3" s="1100" t="s">
        <v>59</v>
      </c>
      <c r="Q3" s="1100" t="s">
        <v>60</v>
      </c>
    </row>
    <row r="4" spans="1:21">
      <c r="A4" s="1084"/>
      <c r="B4" s="1083"/>
      <c r="C4" s="1083"/>
      <c r="D4" s="1083"/>
      <c r="E4" s="1083"/>
      <c r="F4" s="1083"/>
      <c r="G4" s="1083"/>
      <c r="H4" s="1083"/>
      <c r="I4" s="1083"/>
      <c r="J4" s="1083"/>
      <c r="K4" s="1083"/>
      <c r="L4" s="2483" t="s">
        <v>147</v>
      </c>
      <c r="M4" s="2483"/>
      <c r="N4" s="2483"/>
      <c r="O4" s="2483"/>
      <c r="P4" s="2483"/>
      <c r="Q4" s="2483"/>
    </row>
    <row r="5" spans="1:21" ht="14.4" thickBot="1">
      <c r="A5" s="1084"/>
      <c r="B5" s="1085" t="s">
        <v>65</v>
      </c>
      <c r="C5" s="1101" t="s">
        <v>72</v>
      </c>
      <c r="D5" s="1101" t="s">
        <v>73</v>
      </c>
      <c r="E5" s="1101" t="s">
        <v>74</v>
      </c>
      <c r="F5" s="1101" t="s">
        <v>75</v>
      </c>
      <c r="G5" s="1101" t="s">
        <v>76</v>
      </c>
      <c r="H5" s="1101" t="s">
        <v>77</v>
      </c>
      <c r="I5" s="1101" t="s">
        <v>78</v>
      </c>
      <c r="J5" s="1101" t="s">
        <v>79</v>
      </c>
      <c r="K5" s="1101" t="s">
        <v>80</v>
      </c>
      <c r="L5" s="1101" t="s">
        <v>81</v>
      </c>
      <c r="M5" s="1101" t="s">
        <v>82</v>
      </c>
      <c r="N5" s="1101" t="s">
        <v>83</v>
      </c>
      <c r="O5" s="1101" t="s">
        <v>84</v>
      </c>
      <c r="P5" s="1101" t="s">
        <v>85</v>
      </c>
      <c r="Q5" s="1101" t="s">
        <v>86</v>
      </c>
    </row>
    <row r="6" spans="1:21">
      <c r="A6" s="1086">
        <v>0</v>
      </c>
      <c r="B6" s="1087" t="s">
        <v>148</v>
      </c>
      <c r="C6" s="1102">
        <v>1146946</v>
      </c>
      <c r="D6" s="1102">
        <v>1132377</v>
      </c>
      <c r="E6" s="1102">
        <v>1118752</v>
      </c>
      <c r="F6" s="1102">
        <v>1104482</v>
      </c>
      <c r="G6" s="1102">
        <v>1085024</v>
      </c>
      <c r="H6" s="1102">
        <v>1045152</v>
      </c>
      <c r="I6" s="1103">
        <v>1044344</v>
      </c>
      <c r="J6" s="1103">
        <v>986309</v>
      </c>
      <c r="K6" s="1103">
        <v>941021</v>
      </c>
      <c r="L6" s="1103">
        <v>963403</v>
      </c>
      <c r="M6" s="1103">
        <v>921934</v>
      </c>
      <c r="N6" s="1104">
        <v>948063</v>
      </c>
      <c r="O6" s="1104">
        <v>922909</v>
      </c>
      <c r="P6" s="1104">
        <v>917107</v>
      </c>
      <c r="Q6" s="1105">
        <v>784730</v>
      </c>
    </row>
    <row r="7" spans="1:21">
      <c r="A7" s="1086">
        <v>2</v>
      </c>
      <c r="B7" s="1088" t="s">
        <v>124</v>
      </c>
      <c r="C7" s="1067">
        <v>1040381</v>
      </c>
      <c r="D7" s="1067">
        <v>1034818</v>
      </c>
      <c r="E7" s="1067">
        <v>1016137</v>
      </c>
      <c r="F7" s="1067">
        <v>986883</v>
      </c>
      <c r="G7" s="1067">
        <v>972773</v>
      </c>
      <c r="H7" s="1106">
        <v>924394</v>
      </c>
      <c r="I7" s="1106">
        <v>922824</v>
      </c>
      <c r="J7" s="1106">
        <v>864316</v>
      </c>
      <c r="K7" s="1106">
        <v>817765</v>
      </c>
      <c r="L7" s="1106">
        <v>820024</v>
      </c>
      <c r="M7" s="1106">
        <v>778153</v>
      </c>
      <c r="N7" s="1069">
        <v>776410</v>
      </c>
      <c r="O7" s="1069">
        <v>752718</v>
      </c>
      <c r="P7" s="1069">
        <v>747680</v>
      </c>
      <c r="Q7" s="1069">
        <v>690474</v>
      </c>
    </row>
    <row r="8" spans="1:21">
      <c r="A8" s="1086">
        <v>6</v>
      </c>
      <c r="B8" s="1088" t="s">
        <v>129</v>
      </c>
      <c r="C8" s="1067">
        <v>42783</v>
      </c>
      <c r="D8" s="1067">
        <v>37042</v>
      </c>
      <c r="E8" s="1067">
        <v>40222</v>
      </c>
      <c r="F8" s="1067">
        <v>47829</v>
      </c>
      <c r="G8" s="1067">
        <v>41515</v>
      </c>
      <c r="H8" s="1067">
        <v>44278</v>
      </c>
      <c r="I8" s="1106">
        <v>42898</v>
      </c>
      <c r="J8" s="1106">
        <v>42157</v>
      </c>
      <c r="K8" s="1106">
        <v>43576</v>
      </c>
      <c r="L8" s="1106">
        <v>45217</v>
      </c>
      <c r="M8" s="1106">
        <v>45674</v>
      </c>
      <c r="N8" s="1069">
        <v>56801</v>
      </c>
      <c r="O8" s="1069">
        <v>58348</v>
      </c>
      <c r="P8" s="1069">
        <v>56632</v>
      </c>
      <c r="Q8" s="1069">
        <v>31356</v>
      </c>
    </row>
    <row r="9" spans="1:21">
      <c r="A9" s="1086">
        <v>7</v>
      </c>
      <c r="B9" s="1107" t="s">
        <v>149</v>
      </c>
      <c r="C9" s="1067">
        <v>30115</v>
      </c>
      <c r="D9" s="1067">
        <v>25627</v>
      </c>
      <c r="E9" s="1067">
        <v>25361</v>
      </c>
      <c r="F9" s="1067">
        <v>31109</v>
      </c>
      <c r="G9" s="1067">
        <v>27959</v>
      </c>
      <c r="H9" s="1067">
        <v>29142</v>
      </c>
      <c r="I9" s="1106">
        <v>27616</v>
      </c>
      <c r="J9" s="1106">
        <v>26068</v>
      </c>
      <c r="K9" s="1106">
        <v>27400</v>
      </c>
      <c r="L9" s="1106">
        <v>27544</v>
      </c>
      <c r="M9" s="1106">
        <v>27119</v>
      </c>
      <c r="N9" s="1069">
        <v>35054</v>
      </c>
      <c r="O9" s="1069">
        <v>37903</v>
      </c>
      <c r="P9" s="1069">
        <v>40281</v>
      </c>
      <c r="Q9" s="1069">
        <v>16523</v>
      </c>
    </row>
    <row r="10" spans="1:21" ht="26.4">
      <c r="A10" s="1089" t="s">
        <v>128</v>
      </c>
      <c r="B10" s="1107" t="s">
        <v>131</v>
      </c>
      <c r="C10" s="1108">
        <v>0</v>
      </c>
      <c r="D10" s="1108">
        <v>0</v>
      </c>
      <c r="E10" s="1108">
        <v>0</v>
      </c>
      <c r="F10" s="1108">
        <v>0</v>
      </c>
      <c r="G10" s="1108">
        <v>0</v>
      </c>
      <c r="H10" s="1108" t="s">
        <v>150</v>
      </c>
      <c r="I10" s="1106">
        <v>0</v>
      </c>
      <c r="J10" s="1106">
        <v>0</v>
      </c>
      <c r="K10" s="1106">
        <v>0</v>
      </c>
      <c r="L10" s="1106">
        <v>0</v>
      </c>
      <c r="M10" s="1106">
        <v>0</v>
      </c>
      <c r="N10" s="1069">
        <v>0</v>
      </c>
      <c r="O10" s="1069">
        <v>0</v>
      </c>
      <c r="P10" s="1069">
        <v>0</v>
      </c>
      <c r="Q10" s="1069">
        <v>0</v>
      </c>
    </row>
    <row r="11" spans="1:21">
      <c r="A11" s="1086">
        <v>9</v>
      </c>
      <c r="B11" s="1107" t="s">
        <v>132</v>
      </c>
      <c r="C11" s="1067">
        <v>12668</v>
      </c>
      <c r="D11" s="1067">
        <v>11415</v>
      </c>
      <c r="E11" s="1067">
        <v>14861</v>
      </c>
      <c r="F11" s="1067">
        <v>16720</v>
      </c>
      <c r="G11" s="1067">
        <v>13556</v>
      </c>
      <c r="H11" s="1067">
        <v>15136</v>
      </c>
      <c r="I11" s="1106">
        <v>15282</v>
      </c>
      <c r="J11" s="1106">
        <v>16089</v>
      </c>
      <c r="K11" s="1106">
        <v>16176</v>
      </c>
      <c r="L11" s="1106">
        <v>17673</v>
      </c>
      <c r="M11" s="1106">
        <v>18555</v>
      </c>
      <c r="N11" s="1069">
        <v>21747</v>
      </c>
      <c r="O11" s="1069">
        <v>20445</v>
      </c>
      <c r="P11" s="1069">
        <v>16351</v>
      </c>
      <c r="Q11" s="1069">
        <v>14833</v>
      </c>
    </row>
    <row r="12" spans="1:21">
      <c r="A12" s="1086">
        <v>10</v>
      </c>
      <c r="B12" s="1091" t="s">
        <v>151</v>
      </c>
      <c r="C12" s="1067">
        <v>6419</v>
      </c>
      <c r="D12" s="1067">
        <v>6458</v>
      </c>
      <c r="E12" s="1067">
        <v>7695</v>
      </c>
      <c r="F12" s="1067">
        <v>8924</v>
      </c>
      <c r="G12" s="1067">
        <v>8058</v>
      </c>
      <c r="H12" s="1067">
        <v>7964</v>
      </c>
      <c r="I12" s="1106">
        <v>8102</v>
      </c>
      <c r="J12" s="1106">
        <v>7604</v>
      </c>
      <c r="K12" s="1106">
        <v>7222</v>
      </c>
      <c r="L12" s="1106">
        <v>6960</v>
      </c>
      <c r="M12" s="1106">
        <v>5960</v>
      </c>
      <c r="N12" s="1069">
        <v>9408</v>
      </c>
      <c r="O12" s="1069">
        <v>9910</v>
      </c>
      <c r="P12" s="1069">
        <v>9576</v>
      </c>
      <c r="Q12" s="1069">
        <v>3494</v>
      </c>
    </row>
    <row r="13" spans="1:21">
      <c r="A13" s="1086">
        <v>12</v>
      </c>
      <c r="B13" s="1088" t="s">
        <v>133</v>
      </c>
      <c r="C13" s="1067">
        <v>6805</v>
      </c>
      <c r="D13" s="1067">
        <v>7037</v>
      </c>
      <c r="E13" s="1067">
        <v>8002</v>
      </c>
      <c r="F13" s="1067">
        <v>7462</v>
      </c>
      <c r="G13" s="1067">
        <v>5338</v>
      </c>
      <c r="H13" s="1067">
        <v>4931</v>
      </c>
      <c r="I13" s="1106">
        <v>5001</v>
      </c>
      <c r="J13" s="1106">
        <v>5700</v>
      </c>
      <c r="K13" s="1106">
        <v>6223</v>
      </c>
      <c r="L13" s="1106">
        <v>6950</v>
      </c>
      <c r="M13" s="1106">
        <v>4897</v>
      </c>
      <c r="N13" s="1069">
        <v>5564</v>
      </c>
      <c r="O13" s="1069">
        <v>6021</v>
      </c>
      <c r="P13" s="1069">
        <v>5820</v>
      </c>
      <c r="Q13" s="1069">
        <v>7669</v>
      </c>
    </row>
    <row r="14" spans="1:21">
      <c r="A14" s="1086">
        <v>13</v>
      </c>
      <c r="B14" s="1088" t="s">
        <v>134</v>
      </c>
      <c r="C14" s="1067">
        <v>0</v>
      </c>
      <c r="D14" s="1067">
        <v>0</v>
      </c>
      <c r="E14" s="1067">
        <v>104</v>
      </c>
      <c r="F14" s="1067">
        <v>178</v>
      </c>
      <c r="G14" s="1067">
        <v>196</v>
      </c>
      <c r="H14" s="1067" t="s">
        <v>152</v>
      </c>
      <c r="I14" s="1106">
        <v>95</v>
      </c>
      <c r="J14" s="1106">
        <v>92</v>
      </c>
      <c r="K14" s="1106">
        <v>63</v>
      </c>
      <c r="L14" s="1106">
        <v>0</v>
      </c>
      <c r="M14" s="1106">
        <v>623</v>
      </c>
      <c r="N14" s="1069">
        <v>286</v>
      </c>
      <c r="O14" s="1069">
        <v>278</v>
      </c>
      <c r="P14" s="1069">
        <v>264</v>
      </c>
      <c r="Q14" s="1069">
        <v>205</v>
      </c>
    </row>
    <row r="15" spans="1:21">
      <c r="A15" s="1086">
        <v>14</v>
      </c>
      <c r="B15" s="1088" t="s">
        <v>135</v>
      </c>
      <c r="C15" s="1067">
        <v>1597</v>
      </c>
      <c r="D15" s="1067">
        <v>2215</v>
      </c>
      <c r="E15" s="1067">
        <v>1461</v>
      </c>
      <c r="F15" s="1067">
        <v>1699</v>
      </c>
      <c r="G15" s="1067">
        <v>1504</v>
      </c>
      <c r="H15" s="1067">
        <v>1886</v>
      </c>
      <c r="I15" s="1106">
        <v>824</v>
      </c>
      <c r="J15" s="1106">
        <v>1346</v>
      </c>
      <c r="K15" s="1106">
        <v>794</v>
      </c>
      <c r="L15" s="1106">
        <v>1265</v>
      </c>
      <c r="M15" s="1106">
        <v>716</v>
      </c>
      <c r="N15" s="1069">
        <v>134</v>
      </c>
      <c r="O15" s="1069">
        <v>1499</v>
      </c>
      <c r="P15" s="1069">
        <v>1520</v>
      </c>
      <c r="Q15" s="1069">
        <v>1133</v>
      </c>
    </row>
    <row r="16" spans="1:21">
      <c r="A16" s="1086">
        <v>16</v>
      </c>
      <c r="B16" s="1088" t="s">
        <v>153</v>
      </c>
      <c r="C16" s="1067">
        <v>3711</v>
      </c>
      <c r="D16" s="1067">
        <v>4066</v>
      </c>
      <c r="E16" s="1067">
        <v>4408</v>
      </c>
      <c r="F16" s="1067">
        <v>3379</v>
      </c>
      <c r="G16" s="1067">
        <v>3271</v>
      </c>
      <c r="H16" s="1067">
        <v>2892</v>
      </c>
      <c r="I16" s="1106">
        <v>2195</v>
      </c>
      <c r="J16" s="1106">
        <v>1600</v>
      </c>
      <c r="K16" s="1106">
        <v>1352</v>
      </c>
      <c r="L16" s="1106">
        <v>1174</v>
      </c>
      <c r="M16" s="1106">
        <v>1506</v>
      </c>
      <c r="N16" s="1069">
        <v>0</v>
      </c>
      <c r="O16" s="1069">
        <v>0</v>
      </c>
      <c r="P16" s="1069">
        <v>0</v>
      </c>
      <c r="Q16" s="1069">
        <v>0</v>
      </c>
    </row>
    <row r="17" spans="1:17">
      <c r="A17" s="1086">
        <v>25</v>
      </c>
      <c r="B17" s="1091" t="s">
        <v>143</v>
      </c>
      <c r="C17" s="1067">
        <v>45250</v>
      </c>
      <c r="D17" s="1067">
        <v>40741</v>
      </c>
      <c r="E17" s="1067">
        <v>40723</v>
      </c>
      <c r="F17" s="1067">
        <v>48128</v>
      </c>
      <c r="G17" s="1067">
        <v>52369</v>
      </c>
      <c r="H17" s="1067">
        <v>58558</v>
      </c>
      <c r="I17" s="1106">
        <v>62405</v>
      </c>
      <c r="J17" s="1106">
        <v>63494</v>
      </c>
      <c r="K17" s="1106">
        <v>64026</v>
      </c>
      <c r="L17" s="1106">
        <v>81813</v>
      </c>
      <c r="M17" s="1106">
        <v>84405</v>
      </c>
      <c r="N17" s="1069">
        <v>99460</v>
      </c>
      <c r="O17" s="1069">
        <v>94135</v>
      </c>
      <c r="P17" s="1069">
        <v>95615</v>
      </c>
      <c r="Q17" s="1069">
        <v>50399</v>
      </c>
    </row>
    <row r="18" spans="1:17">
      <c r="A18" s="1086">
        <v>20</v>
      </c>
      <c r="B18" s="1093" t="s">
        <v>137</v>
      </c>
      <c r="C18" s="1109">
        <v>26592</v>
      </c>
      <c r="D18" s="1109">
        <v>26754</v>
      </c>
      <c r="E18" s="1109">
        <v>23240</v>
      </c>
      <c r="F18" s="1109">
        <v>24098</v>
      </c>
      <c r="G18" s="1109">
        <v>23205</v>
      </c>
      <c r="H18" s="1109">
        <v>25773</v>
      </c>
      <c r="I18" s="1110">
        <v>22985</v>
      </c>
      <c r="J18" s="1110">
        <v>22373</v>
      </c>
      <c r="K18" s="1110">
        <v>25581</v>
      </c>
      <c r="L18" s="1110">
        <v>26764</v>
      </c>
      <c r="M18" s="1110">
        <v>27481</v>
      </c>
      <c r="N18" s="1105">
        <v>27884</v>
      </c>
      <c r="O18" s="1105">
        <v>25237</v>
      </c>
      <c r="P18" s="1105">
        <v>33934</v>
      </c>
      <c r="Q18" s="1105">
        <v>25002</v>
      </c>
    </row>
    <row r="19" spans="1:17">
      <c r="A19" s="1086">
        <v>21</v>
      </c>
      <c r="B19" s="1088" t="s">
        <v>154</v>
      </c>
      <c r="C19" s="1067">
        <v>33240</v>
      </c>
      <c r="D19" s="1067">
        <v>33442</v>
      </c>
      <c r="E19" s="1067">
        <v>29050</v>
      </c>
      <c r="F19" s="1067">
        <v>30123</v>
      </c>
      <c r="G19" s="1067">
        <v>29006</v>
      </c>
      <c r="H19" s="1067">
        <v>32216</v>
      </c>
      <c r="I19" s="1106">
        <v>28731</v>
      </c>
      <c r="J19" s="1106">
        <v>27966</v>
      </c>
      <c r="K19" s="1106">
        <v>31976</v>
      </c>
      <c r="L19" s="1106">
        <v>33455</v>
      </c>
      <c r="M19" s="1106">
        <v>34351</v>
      </c>
      <c r="N19" s="1069">
        <v>34855</v>
      </c>
      <c r="O19" s="1069">
        <v>31547</v>
      </c>
      <c r="P19" s="1069">
        <v>39942</v>
      </c>
      <c r="Q19" s="1069">
        <v>28328</v>
      </c>
    </row>
    <row r="20" spans="1:17">
      <c r="A20" s="1086">
        <v>22</v>
      </c>
      <c r="B20" s="1088" t="s">
        <v>139</v>
      </c>
      <c r="C20" s="1067">
        <v>21818</v>
      </c>
      <c r="D20" s="1067">
        <v>25015</v>
      </c>
      <c r="E20" s="1067">
        <v>23097</v>
      </c>
      <c r="F20" s="1067">
        <v>21078</v>
      </c>
      <c r="G20" s="1067">
        <v>21772</v>
      </c>
      <c r="H20" s="1067">
        <v>19013</v>
      </c>
      <c r="I20" s="1106">
        <v>14751</v>
      </c>
      <c r="J20" s="1106">
        <v>15281</v>
      </c>
      <c r="K20" s="1106">
        <v>22864</v>
      </c>
      <c r="L20" s="1106">
        <v>25227</v>
      </c>
      <c r="M20" s="1106">
        <v>22362</v>
      </c>
      <c r="N20" s="1069">
        <v>24314</v>
      </c>
      <c r="O20" s="1069">
        <v>23988</v>
      </c>
      <c r="P20" s="1069">
        <v>33934</v>
      </c>
      <c r="Q20" s="1069">
        <v>25002</v>
      </c>
    </row>
    <row r="21" spans="1:17">
      <c r="A21" s="1086">
        <v>24</v>
      </c>
      <c r="B21" s="1111" t="s">
        <v>140</v>
      </c>
      <c r="C21" s="1112">
        <v>101302</v>
      </c>
      <c r="D21" s="1112">
        <v>101302</v>
      </c>
      <c r="E21" s="1112">
        <v>96590</v>
      </c>
      <c r="F21" s="1112">
        <v>96590</v>
      </c>
      <c r="G21" s="1112">
        <v>93399</v>
      </c>
      <c r="H21" s="1112">
        <v>93399</v>
      </c>
      <c r="I21" s="1113">
        <v>86512</v>
      </c>
      <c r="J21" s="1113">
        <v>86512</v>
      </c>
      <c r="K21" s="1113">
        <v>82026</v>
      </c>
      <c r="L21" s="1113">
        <v>82026</v>
      </c>
      <c r="M21" s="1113">
        <v>92792</v>
      </c>
      <c r="N21" s="1114">
        <v>92792</v>
      </c>
      <c r="O21" s="1114">
        <v>92476</v>
      </c>
      <c r="P21" s="1114">
        <v>92476</v>
      </c>
      <c r="Q21" s="1105">
        <v>81568</v>
      </c>
    </row>
    <row r="22" spans="1:17" ht="14.4" thickBot="1">
      <c r="A22" s="1086">
        <v>27</v>
      </c>
      <c r="B22" s="1115" t="s">
        <v>144</v>
      </c>
      <c r="C22" s="1116">
        <v>1274840</v>
      </c>
      <c r="D22" s="1116">
        <v>1260433</v>
      </c>
      <c r="E22" s="1116">
        <v>1238582</v>
      </c>
      <c r="F22" s="1116">
        <v>1225170</v>
      </c>
      <c r="G22" s="1116">
        <v>1201628</v>
      </c>
      <c r="H22" s="1116">
        <f>H21+H18+H6</f>
        <v>1164324</v>
      </c>
      <c r="I22" s="1116">
        <v>1153841</v>
      </c>
      <c r="J22" s="1116">
        <v>1095194</v>
      </c>
      <c r="K22" s="1116">
        <v>1048628</v>
      </c>
      <c r="L22" s="1116">
        <v>1072193</v>
      </c>
      <c r="M22" s="1116">
        <v>1042207</v>
      </c>
      <c r="N22" s="1116">
        <v>1068739</v>
      </c>
      <c r="O22" s="1116">
        <v>1040622</v>
      </c>
      <c r="P22" s="1116">
        <v>1043517</v>
      </c>
      <c r="Q22" s="1117">
        <v>891300</v>
      </c>
    </row>
    <row r="23" spans="1:17">
      <c r="C23" s="1099"/>
      <c r="D23" s="1099"/>
      <c r="E23" s="1099"/>
      <c r="F23" s="1099"/>
      <c r="G23" s="1099"/>
      <c r="H23" s="1099"/>
      <c r="I23" s="1099"/>
    </row>
    <row r="24" spans="1:17">
      <c r="B24" s="1118" t="s">
        <v>146</v>
      </c>
      <c r="C24" s="1118"/>
      <c r="D24" s="1118"/>
      <c r="E24" s="1118"/>
      <c r="F24" s="1118"/>
      <c r="G24" s="1118"/>
      <c r="H24" s="1118"/>
      <c r="I24" s="1118"/>
    </row>
  </sheetData>
  <mergeCells count="1">
    <mergeCell ref="L4:Q4"/>
  </mergeCells>
  <hyperlinks>
    <hyperlink ref="B2" location="Contents!C8" display="Overview of risk-weighted assets (RWA)" xr:uid="{1027DEC0-E326-42F6-A97A-42807960F6EF}"/>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DD507-BAF0-47C4-A441-DD12729C31FD}">
  <sheetPr codeName="Planilha59">
    <tabColor rgb="FF5F6062"/>
  </sheetPr>
  <dimension ref="A1:D35"/>
  <sheetViews>
    <sheetView showGridLines="0" workbookViewId="0"/>
  </sheetViews>
  <sheetFormatPr defaultColWidth="8.77734375" defaultRowHeight="14.4"/>
  <cols>
    <col min="1" max="1" width="60.44140625" customWidth="1"/>
    <col min="2" max="2" width="14.77734375" bestFit="1" customWidth="1"/>
    <col min="3" max="3" width="10.21875" bestFit="1" customWidth="1"/>
    <col min="4" max="4" width="13.44140625" bestFit="1" customWidth="1"/>
  </cols>
  <sheetData>
    <row r="1" spans="1:4" ht="17.399999999999999">
      <c r="A1" s="342" t="s">
        <v>2288</v>
      </c>
      <c r="D1" s="363" t="s">
        <v>65</v>
      </c>
    </row>
    <row r="2" spans="1:4" ht="30.6">
      <c r="A2" s="362"/>
      <c r="B2" s="361" t="s">
        <v>2289</v>
      </c>
      <c r="C2" s="360" t="s">
        <v>1229</v>
      </c>
      <c r="D2" s="360" t="s">
        <v>2290</v>
      </c>
    </row>
    <row r="3" spans="1:4">
      <c r="A3" s="359" t="s">
        <v>166</v>
      </c>
      <c r="B3" s="358">
        <v>43921</v>
      </c>
      <c r="C3" s="358"/>
      <c r="D3" s="358"/>
    </row>
    <row r="4" spans="1:4">
      <c r="A4" s="353" t="s">
        <v>167</v>
      </c>
      <c r="B4" s="357">
        <v>1944899.2200110902</v>
      </c>
      <c r="C4" s="357">
        <v>1722228.71838538</v>
      </c>
      <c r="D4" s="344"/>
    </row>
    <row r="5" spans="1:4">
      <c r="A5" s="356" t="s">
        <v>1230</v>
      </c>
      <c r="B5" s="345">
        <v>71880.517789490012</v>
      </c>
      <c r="C5" s="345">
        <v>71475.538510330007</v>
      </c>
      <c r="D5" s="355"/>
    </row>
    <row r="6" spans="1:4">
      <c r="A6" s="351" t="s">
        <v>169</v>
      </c>
      <c r="B6" s="345">
        <v>282564.65543140005</v>
      </c>
      <c r="C6" s="345">
        <v>281058.96709932003</v>
      </c>
      <c r="D6" s="344"/>
    </row>
    <row r="7" spans="1:4">
      <c r="A7" s="351" t="s">
        <v>170</v>
      </c>
      <c r="B7" s="345">
        <v>605984.73518368998</v>
      </c>
      <c r="C7" s="345">
        <v>389064.69065107004</v>
      </c>
      <c r="D7" s="344"/>
    </row>
    <row r="8" spans="1:4">
      <c r="A8" s="351" t="s">
        <v>171</v>
      </c>
      <c r="B8" s="345">
        <v>107457.21835405</v>
      </c>
      <c r="C8" s="345">
        <v>107456.21541564999</v>
      </c>
      <c r="D8" s="344"/>
    </row>
    <row r="9" spans="1:4">
      <c r="A9" s="351" t="s">
        <v>172</v>
      </c>
      <c r="B9" s="345">
        <v>276.88518469000002</v>
      </c>
      <c r="C9" s="345">
        <v>276.88518469000002</v>
      </c>
      <c r="D9" s="344"/>
    </row>
    <row r="10" spans="1:4">
      <c r="A10" s="351" t="s">
        <v>175</v>
      </c>
      <c r="B10" s="345">
        <v>593458.81215394998</v>
      </c>
      <c r="C10" s="345">
        <v>594286.79736120999</v>
      </c>
      <c r="D10" s="344"/>
    </row>
    <row r="11" spans="1:4">
      <c r="A11" s="351" t="s">
        <v>176</v>
      </c>
      <c r="B11" s="345">
        <v>279785.16212905</v>
      </c>
      <c r="C11" s="345">
        <v>275214.66122362</v>
      </c>
      <c r="D11" s="344"/>
    </row>
    <row r="12" spans="1:4">
      <c r="A12" s="354" t="s">
        <v>1231</v>
      </c>
      <c r="B12" s="344">
        <v>0</v>
      </c>
      <c r="C12" s="344">
        <v>33832.246180329996</v>
      </c>
      <c r="D12" s="344"/>
    </row>
    <row r="13" spans="1:4">
      <c r="A13" s="348" t="s">
        <v>1232</v>
      </c>
      <c r="B13" s="347">
        <v>0</v>
      </c>
      <c r="C13" s="347">
        <v>2642.0341702599999</v>
      </c>
      <c r="D13" s="347" t="s">
        <v>2291</v>
      </c>
    </row>
    <row r="14" spans="1:4">
      <c r="A14" s="348" t="s">
        <v>1233</v>
      </c>
      <c r="B14" s="347">
        <v>0</v>
      </c>
      <c r="C14" s="347">
        <v>31098.107761200001</v>
      </c>
      <c r="D14" s="347" t="s">
        <v>2292</v>
      </c>
    </row>
    <row r="15" spans="1:4">
      <c r="A15" s="348" t="s">
        <v>1126</v>
      </c>
      <c r="B15" s="347">
        <v>0</v>
      </c>
      <c r="C15" s="347">
        <v>92.104248870000006</v>
      </c>
      <c r="D15" s="347" t="s">
        <v>2293</v>
      </c>
    </row>
    <row r="16" spans="1:4">
      <c r="A16" s="350" t="s">
        <v>1234</v>
      </c>
      <c r="B16" s="347">
        <v>0</v>
      </c>
      <c r="C16" s="347">
        <v>241382.41504329001</v>
      </c>
      <c r="D16" s="347"/>
    </row>
    <row r="17" spans="1:4">
      <c r="A17" s="351" t="s">
        <v>181</v>
      </c>
      <c r="B17" s="345">
        <v>3490.2337847700001</v>
      </c>
      <c r="C17" s="345">
        <v>3394.9629394899998</v>
      </c>
      <c r="D17" s="344"/>
    </row>
    <row r="18" spans="1:4">
      <c r="A18" s="353" t="s">
        <v>182</v>
      </c>
      <c r="B18" s="344">
        <v>37599.1249522</v>
      </c>
      <c r="C18" s="344">
        <v>60698.661734399997</v>
      </c>
      <c r="D18" s="344"/>
    </row>
    <row r="19" spans="1:4">
      <c r="A19" s="351" t="s">
        <v>183</v>
      </c>
      <c r="B19" s="345">
        <v>15997.536764940001</v>
      </c>
      <c r="C19" s="345">
        <v>39760.790463489997</v>
      </c>
      <c r="D19" s="344"/>
    </row>
    <row r="20" spans="1:4">
      <c r="A20" s="350" t="s">
        <v>1235</v>
      </c>
      <c r="B20" s="344">
        <v>0</v>
      </c>
      <c r="C20" s="347">
        <v>728.29631447999998</v>
      </c>
      <c r="D20" s="347" t="s">
        <v>2294</v>
      </c>
    </row>
    <row r="21" spans="1:4" ht="24">
      <c r="A21" s="352" t="s">
        <v>2295</v>
      </c>
      <c r="B21" s="344">
        <v>0</v>
      </c>
      <c r="C21" s="347">
        <v>7364.8796068599995</v>
      </c>
      <c r="D21" s="347" t="s">
        <v>2296</v>
      </c>
    </row>
    <row r="22" spans="1:4">
      <c r="A22" s="350" t="s">
        <v>1237</v>
      </c>
      <c r="B22" s="344">
        <v>0</v>
      </c>
      <c r="C22" s="347">
        <v>10513.583926860001</v>
      </c>
      <c r="D22" s="347" t="s">
        <v>2297</v>
      </c>
    </row>
    <row r="23" spans="1:4">
      <c r="A23" s="350" t="s">
        <v>191</v>
      </c>
      <c r="B23" s="344">
        <v>0</v>
      </c>
      <c r="C23" s="347">
        <v>21154.030615289994</v>
      </c>
      <c r="D23" s="347"/>
    </row>
    <row r="24" spans="1:4">
      <c r="A24" s="351" t="s">
        <v>1238</v>
      </c>
      <c r="B24" s="345">
        <v>6355.1694214899999</v>
      </c>
      <c r="C24" s="345">
        <v>5863.40173908</v>
      </c>
      <c r="D24" s="344"/>
    </row>
    <row r="25" spans="1:4">
      <c r="A25" s="350" t="s">
        <v>1137</v>
      </c>
      <c r="B25" s="344">
        <v>0</v>
      </c>
      <c r="C25" s="347">
        <v>0</v>
      </c>
      <c r="D25" s="347"/>
    </row>
    <row r="26" spans="1:4">
      <c r="A26" s="350" t="s">
        <v>191</v>
      </c>
      <c r="B26" s="344">
        <v>0</v>
      </c>
      <c r="C26" s="344">
        <v>0</v>
      </c>
      <c r="D26" s="347"/>
    </row>
    <row r="27" spans="1:4">
      <c r="A27" s="351" t="s">
        <v>186</v>
      </c>
      <c r="B27" s="345">
        <v>15246.41876577</v>
      </c>
      <c r="C27" s="345">
        <v>15074.46953183</v>
      </c>
      <c r="D27" s="344"/>
    </row>
    <row r="28" spans="1:4">
      <c r="A28" s="350" t="s">
        <v>1235</v>
      </c>
      <c r="B28" s="349">
        <v>0</v>
      </c>
      <c r="C28" s="347">
        <v>6223.7774472399988</v>
      </c>
      <c r="D28" s="347" t="s">
        <v>2294</v>
      </c>
    </row>
    <row r="29" spans="1:4">
      <c r="A29" s="348" t="s">
        <v>190</v>
      </c>
      <c r="B29" s="347">
        <v>0</v>
      </c>
      <c r="C29" s="347">
        <v>8730.7310555400018</v>
      </c>
      <c r="D29" s="347" t="s">
        <v>2298</v>
      </c>
    </row>
    <row r="30" spans="1:4">
      <c r="A30" s="348" t="s">
        <v>1137</v>
      </c>
      <c r="B30" s="347">
        <v>0</v>
      </c>
      <c r="C30" s="347">
        <v>0</v>
      </c>
      <c r="D30" s="347" t="s">
        <v>2299</v>
      </c>
    </row>
    <row r="31" spans="1:4">
      <c r="A31" s="348" t="s">
        <v>191</v>
      </c>
      <c r="B31" s="347">
        <v>0</v>
      </c>
      <c r="C31" s="347">
        <v>118.96102905000043</v>
      </c>
      <c r="D31" s="347"/>
    </row>
    <row r="32" spans="1:4">
      <c r="A32" s="346" t="s">
        <v>192</v>
      </c>
      <c r="B32" s="345">
        <v>1982498.3449632903</v>
      </c>
      <c r="C32" s="345">
        <v>1782927.3801197801</v>
      </c>
      <c r="D32" s="344"/>
    </row>
    <row r="34" spans="1:4" ht="30" customHeight="1">
      <c r="A34" s="2593" t="s">
        <v>2300</v>
      </c>
      <c r="B34" s="2593"/>
      <c r="C34" s="2593"/>
      <c r="D34" s="2593"/>
    </row>
    <row r="35" spans="1:4">
      <c r="A35" s="343" t="s">
        <v>2301</v>
      </c>
    </row>
  </sheetData>
  <mergeCells count="1">
    <mergeCell ref="A34:D34"/>
  </mergeCells>
  <hyperlinks>
    <hyperlink ref="A1" location="Menu!A1" display="Assets" xr:uid="{3CF3D10E-D75B-4665-9F43-38450661D952}"/>
  </hyperlinks>
  <pageMargins left="0.511811024" right="0.511811024" top="0.78740157499999996" bottom="0.78740157499999996" header="0.31496062000000002" footer="0.31496062000000002"/>
  <pageSetup paperSize="9" orientation="portrait" verticalDpi="597" r:id="rId1"/>
  <headerFooter>
    <oddFooter>&amp;L&amp;1#&amp;"Calibri"&amp;9&amp;K000000Corporativo | Interno</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4710-8F89-44DE-821A-5085D6330F51}">
  <sheetPr codeName="Planilha60">
    <tabColor rgb="FF5F6062"/>
  </sheetPr>
  <dimension ref="A1:D29"/>
  <sheetViews>
    <sheetView showGridLines="0" workbookViewId="0"/>
  </sheetViews>
  <sheetFormatPr defaultColWidth="8.77734375" defaultRowHeight="14.4"/>
  <cols>
    <col min="1" max="1" width="64" bestFit="1" customWidth="1"/>
    <col min="2" max="2" width="14.77734375" bestFit="1" customWidth="1"/>
    <col min="3" max="3" width="10.21875" bestFit="1" customWidth="1"/>
    <col min="4" max="4" width="15.44140625" bestFit="1" customWidth="1"/>
  </cols>
  <sheetData>
    <row r="1" spans="1:4" ht="15.6">
      <c r="A1" s="342" t="s">
        <v>2302</v>
      </c>
      <c r="D1" s="373" t="s">
        <v>65</v>
      </c>
    </row>
    <row r="2" spans="1:4" ht="28.8">
      <c r="A2" s="372"/>
      <c r="B2" s="361" t="s">
        <v>2289</v>
      </c>
      <c r="C2" s="360" t="s">
        <v>1229</v>
      </c>
      <c r="D2" s="360" t="s">
        <v>2290</v>
      </c>
    </row>
    <row r="3" spans="1:4">
      <c r="A3" s="359" t="s">
        <v>193</v>
      </c>
      <c r="B3" s="358">
        <v>43921</v>
      </c>
      <c r="C3" s="291"/>
      <c r="D3" s="291"/>
    </row>
    <row r="4" spans="1:4">
      <c r="A4" s="366" t="s">
        <v>194</v>
      </c>
      <c r="B4" s="357">
        <v>1843947.2916110801</v>
      </c>
      <c r="C4" s="357">
        <v>1643803.6028594498</v>
      </c>
      <c r="D4" s="344"/>
    </row>
    <row r="5" spans="1:4">
      <c r="A5" s="369" t="s">
        <v>195</v>
      </c>
      <c r="B5" s="345">
        <v>606750.40841238003</v>
      </c>
      <c r="C5" s="345">
        <v>617067.36982436001</v>
      </c>
      <c r="D5" s="344"/>
    </row>
    <row r="6" spans="1:4">
      <c r="A6" s="369" t="s">
        <v>196</v>
      </c>
      <c r="B6" s="345">
        <v>313539.58158528997</v>
      </c>
      <c r="C6" s="345">
        <v>313760.49964941997</v>
      </c>
      <c r="D6" s="344"/>
    </row>
    <row r="7" spans="1:4">
      <c r="A7" s="369" t="s">
        <v>198</v>
      </c>
      <c r="B7" s="345">
        <v>154145.95306132999</v>
      </c>
      <c r="C7" s="345">
        <v>154145.95306132999</v>
      </c>
      <c r="D7" s="344"/>
    </row>
    <row r="8" spans="1:4">
      <c r="A8" s="369" t="s">
        <v>171</v>
      </c>
      <c r="B8" s="345">
        <v>45410.570891570002</v>
      </c>
      <c r="C8" s="345">
        <v>45410.570891570002</v>
      </c>
      <c r="D8" s="344"/>
    </row>
    <row r="9" spans="1:4">
      <c r="A9" s="369" t="s">
        <v>172</v>
      </c>
      <c r="B9" s="345">
        <v>6664.8872505299996</v>
      </c>
      <c r="C9" s="345">
        <v>6667.1964675099998</v>
      </c>
      <c r="D9" s="344"/>
    </row>
    <row r="10" spans="1:4">
      <c r="A10" s="369" t="s">
        <v>200</v>
      </c>
      <c r="B10" s="345">
        <v>94908.563419279992</v>
      </c>
      <c r="C10" s="345">
        <v>94908.554978539993</v>
      </c>
      <c r="D10" s="344"/>
    </row>
    <row r="11" spans="1:4">
      <c r="A11" s="369" t="s">
        <v>201</v>
      </c>
      <c r="B11" s="345">
        <v>87909.197738020011</v>
      </c>
      <c r="C11" s="345">
        <v>87933.401830029994</v>
      </c>
      <c r="D11" s="344"/>
    </row>
    <row r="12" spans="1:4">
      <c r="A12" s="369" t="s">
        <v>202</v>
      </c>
      <c r="B12" s="345">
        <v>214565.31474092</v>
      </c>
      <c r="C12" s="345">
        <v>0</v>
      </c>
      <c r="D12" s="344"/>
    </row>
    <row r="13" spans="1:4">
      <c r="A13" s="369" t="s">
        <v>205</v>
      </c>
      <c r="B13" s="345">
        <v>320051.81451176002</v>
      </c>
      <c r="C13" s="345">
        <v>323910.05615669</v>
      </c>
      <c r="D13" s="344"/>
    </row>
    <row r="14" spans="1:4">
      <c r="A14" s="370" t="s">
        <v>1239</v>
      </c>
      <c r="B14" s="345">
        <v>8823.0988934300003</v>
      </c>
      <c r="C14" s="345">
        <v>7701.0592294300004</v>
      </c>
      <c r="D14" s="347"/>
    </row>
    <row r="15" spans="1:4">
      <c r="A15" s="371" t="s">
        <v>1232</v>
      </c>
      <c r="B15" s="347">
        <v>0</v>
      </c>
      <c r="C15" s="347">
        <v>4659.5412653599997</v>
      </c>
      <c r="D15" s="347" t="s">
        <v>2303</v>
      </c>
    </row>
    <row r="16" spans="1:4">
      <c r="A16" s="371" t="s">
        <v>1240</v>
      </c>
      <c r="B16" s="347">
        <v>0</v>
      </c>
      <c r="C16" s="347">
        <v>234.31840747999999</v>
      </c>
      <c r="D16" s="347" t="s">
        <v>2293</v>
      </c>
    </row>
    <row r="17" spans="1:4">
      <c r="A17" s="371" t="s">
        <v>191</v>
      </c>
      <c r="B17" s="347">
        <v>0</v>
      </c>
      <c r="C17" s="347">
        <v>2807.1995565900006</v>
      </c>
      <c r="D17" s="347"/>
    </row>
    <row r="18" spans="1:4">
      <c r="A18" s="370" t="s">
        <v>191</v>
      </c>
      <c r="B18" s="347">
        <v>0</v>
      </c>
      <c r="C18" s="347">
        <v>316208.99692726001</v>
      </c>
      <c r="D18" s="347"/>
    </row>
    <row r="19" spans="1:4">
      <c r="A19" s="369" t="s">
        <v>1241</v>
      </c>
      <c r="B19" s="345">
        <v>3286.4912972699999</v>
      </c>
      <c r="C19" s="345">
        <v>3295.0939625999999</v>
      </c>
      <c r="D19" s="344"/>
    </row>
    <row r="20" spans="1:4">
      <c r="A20" s="369" t="s">
        <v>1217</v>
      </c>
      <c r="B20" s="345">
        <v>11640.54703881</v>
      </c>
      <c r="C20" s="345">
        <v>11934.345073100001</v>
      </c>
      <c r="D20" s="347" t="s">
        <v>2304</v>
      </c>
    </row>
    <row r="21" spans="1:4">
      <c r="A21" s="369" t="s">
        <v>1218</v>
      </c>
      <c r="B21" s="344">
        <v>123624.01501613999</v>
      </c>
      <c r="C21" s="344">
        <v>123893.49174683997</v>
      </c>
      <c r="D21" s="344"/>
    </row>
    <row r="22" spans="1:4">
      <c r="A22" s="367" t="s">
        <v>1242</v>
      </c>
      <c r="B22" s="345">
        <v>97148</v>
      </c>
      <c r="C22" s="344">
        <v>97148</v>
      </c>
      <c r="D22" s="347" t="s">
        <v>2305</v>
      </c>
    </row>
    <row r="23" spans="1:4">
      <c r="A23" s="367" t="s">
        <v>1220</v>
      </c>
      <c r="B23" s="344">
        <v>-2342.28277561</v>
      </c>
      <c r="C23" s="344">
        <v>-1090.2072609000002</v>
      </c>
      <c r="D23" s="347" t="s">
        <v>2306</v>
      </c>
    </row>
    <row r="24" spans="1:4" ht="14.25" customHeight="1">
      <c r="A24" s="367" t="s">
        <v>1116</v>
      </c>
      <c r="B24" s="345">
        <v>29729.815654179998</v>
      </c>
      <c r="C24" s="344">
        <v>28747.216870169977</v>
      </c>
      <c r="D24" s="347" t="s">
        <v>2307</v>
      </c>
    </row>
    <row r="25" spans="1:4" hidden="1">
      <c r="A25" s="368" t="s">
        <v>1653</v>
      </c>
      <c r="B25" s="347"/>
      <c r="C25" s="347"/>
      <c r="D25" s="347"/>
    </row>
    <row r="26" spans="1:4">
      <c r="A26" s="367" t="s">
        <v>1221</v>
      </c>
      <c r="B26" s="345">
        <v>-911.51786242999992</v>
      </c>
      <c r="C26" s="344">
        <v>-911.51786242999992</v>
      </c>
      <c r="D26" s="347" t="s">
        <v>2308</v>
      </c>
    </row>
    <row r="27" spans="1:4">
      <c r="A27" s="366" t="s">
        <v>1222</v>
      </c>
      <c r="B27" s="344">
        <v>1982498.3449633</v>
      </c>
      <c r="C27" s="344">
        <v>1782927</v>
      </c>
      <c r="D27" s="344"/>
    </row>
    <row r="28" spans="1:4" ht="27" customHeight="1">
      <c r="A28" s="2594" t="s">
        <v>2309</v>
      </c>
      <c r="B28" s="2594"/>
      <c r="C28" s="2594"/>
      <c r="D28" s="2594"/>
    </row>
    <row r="29" spans="1:4">
      <c r="A29" s="365" t="s">
        <v>2310</v>
      </c>
      <c r="B29" s="364"/>
      <c r="C29" s="364"/>
      <c r="D29" s="364"/>
    </row>
  </sheetData>
  <mergeCells count="1">
    <mergeCell ref="A28:D28"/>
  </mergeCells>
  <hyperlinks>
    <hyperlink ref="A1" location="Menu!A1" display="Liabilities" xr:uid="{BA7C4241-EDFD-40A4-92C9-A845E70FC388}"/>
  </hyperlinks>
  <pageMargins left="0.511811024" right="0.511811024" top="0.78740157499999996" bottom="0.78740157499999996" header="0.31496062000000002" footer="0.31496062000000002"/>
  <pageSetup paperSize="9" orientation="portrait" verticalDpi="597" r:id="rId1"/>
  <headerFooter>
    <oddFooter>&amp;L&amp;1#&amp;"Calibri"&amp;9&amp;K000000Corporativo | Interno</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F17C3-8C36-4BB2-85C0-626784325B9A}">
  <sheetPr codeName="Planilha61">
    <tabColor rgb="FF5F6062"/>
  </sheetPr>
  <dimension ref="A1:AI33"/>
  <sheetViews>
    <sheetView showGridLines="0" zoomScaleNormal="100" workbookViewId="0"/>
  </sheetViews>
  <sheetFormatPr defaultColWidth="8.77734375" defaultRowHeight="13.8"/>
  <cols>
    <col min="1" max="1" width="63.21875" style="66" customWidth="1"/>
    <col min="2" max="2" width="13.44140625" style="66" bestFit="1" customWidth="1"/>
    <col min="3" max="3" width="36.44140625" style="66" customWidth="1"/>
    <col min="4" max="4" width="12" style="66" bestFit="1" customWidth="1"/>
    <col min="5" max="5" width="7.77734375" style="66" customWidth="1"/>
    <col min="6" max="6" width="11.44140625" style="66" bestFit="1" customWidth="1"/>
    <col min="7" max="7" width="8.21875" style="66" customWidth="1"/>
    <col min="8" max="8" width="12" style="66" bestFit="1" customWidth="1"/>
    <col min="9" max="9" width="8.21875" style="66" customWidth="1"/>
    <col min="10" max="10" width="12" style="66" bestFit="1" customWidth="1"/>
    <col min="11" max="11" width="8.21875" style="66" customWidth="1"/>
    <col min="12" max="12" width="12" style="66" bestFit="1" customWidth="1"/>
    <col min="13" max="13" width="8.21875" style="66" customWidth="1"/>
    <col min="14" max="14" width="12" style="66" bestFit="1" customWidth="1"/>
    <col min="15" max="15" width="8.21875" style="66" customWidth="1"/>
    <col min="16" max="16" width="12" style="66" bestFit="1" customWidth="1"/>
    <col min="17" max="17" width="8.21875" style="66" customWidth="1"/>
    <col min="18" max="18" width="12" style="66" bestFit="1" customWidth="1"/>
    <col min="19" max="19" width="8.21875" style="66" bestFit="1" customWidth="1"/>
    <col min="20" max="20" width="12" style="66" bestFit="1" customWidth="1"/>
    <col min="21" max="21" width="8.21875" style="66" bestFit="1" customWidth="1"/>
    <col min="22" max="22" width="12" style="66" bestFit="1" customWidth="1"/>
    <col min="23" max="23" width="8.21875" style="66" bestFit="1" customWidth="1"/>
    <col min="24" max="24" width="12" style="66" bestFit="1" customWidth="1"/>
    <col min="25" max="25" width="8.21875" style="66" bestFit="1" customWidth="1"/>
    <col min="26" max="26" width="12" style="66" bestFit="1" customWidth="1"/>
    <col min="27" max="27" width="8.21875" style="66" bestFit="1" customWidth="1"/>
    <col min="28" max="28" width="12" style="66" bestFit="1" customWidth="1"/>
    <col min="29" max="29" width="8.21875" style="66" bestFit="1" customWidth="1"/>
    <col min="30" max="30" width="12" style="66" bestFit="1" customWidth="1"/>
    <col min="31" max="31" width="7.77734375" style="66" bestFit="1" customWidth="1"/>
    <col min="32" max="32" width="12" style="66" bestFit="1" customWidth="1"/>
    <col min="33" max="33" width="7.77734375" style="66" bestFit="1" customWidth="1"/>
    <col min="34" max="34" width="12" style="66" bestFit="1" customWidth="1"/>
    <col min="35" max="35" width="11" style="66" bestFit="1" customWidth="1"/>
    <col min="36" max="267" width="9.21875" style="2"/>
    <col min="268" max="268" width="3.44140625" style="2" customWidth="1"/>
    <col min="269" max="269" width="46.44140625" style="2" customWidth="1"/>
    <col min="270" max="270" width="17.21875" style="2" customWidth="1"/>
    <col min="271" max="271" width="40.21875" style="2" bestFit="1" customWidth="1"/>
    <col min="272" max="276" width="13.77734375" style="2" customWidth="1"/>
    <col min="277" max="278" width="19.21875" style="2" customWidth="1"/>
    <col min="279" max="523" width="9.21875" style="2"/>
    <col min="524" max="524" width="3.44140625" style="2" customWidth="1"/>
    <col min="525" max="525" width="46.44140625" style="2" customWidth="1"/>
    <col min="526" max="526" width="17.21875" style="2" customWidth="1"/>
    <col min="527" max="527" width="40.21875" style="2" bestFit="1" customWidth="1"/>
    <col min="528" max="532" width="13.77734375" style="2" customWidth="1"/>
    <col min="533" max="534" width="19.21875" style="2" customWidth="1"/>
    <col min="535" max="779" width="9.21875" style="2"/>
    <col min="780" max="780" width="3.44140625" style="2" customWidth="1"/>
    <col min="781" max="781" width="46.44140625" style="2" customWidth="1"/>
    <col min="782" max="782" width="17.21875" style="2" customWidth="1"/>
    <col min="783" max="783" width="40.21875" style="2" bestFit="1" customWidth="1"/>
    <col min="784" max="788" width="13.77734375" style="2" customWidth="1"/>
    <col min="789" max="790" width="19.21875" style="2" customWidth="1"/>
    <col min="791" max="1035" width="9.21875" style="2"/>
    <col min="1036" max="1036" width="3.44140625" style="2" customWidth="1"/>
    <col min="1037" max="1037" width="46.44140625" style="2" customWidth="1"/>
    <col min="1038" max="1038" width="17.21875" style="2" customWidth="1"/>
    <col min="1039" max="1039" width="40.21875" style="2" bestFit="1" customWidth="1"/>
    <col min="1040" max="1044" width="13.77734375" style="2" customWidth="1"/>
    <col min="1045" max="1046" width="19.21875" style="2" customWidth="1"/>
    <col min="1047" max="1291" width="9.21875" style="2"/>
    <col min="1292" max="1292" width="3.44140625" style="2" customWidth="1"/>
    <col min="1293" max="1293" width="46.44140625" style="2" customWidth="1"/>
    <col min="1294" max="1294" width="17.21875" style="2" customWidth="1"/>
    <col min="1295" max="1295" width="40.21875" style="2" bestFit="1" customWidth="1"/>
    <col min="1296" max="1300" width="13.77734375" style="2" customWidth="1"/>
    <col min="1301" max="1302" width="19.21875" style="2" customWidth="1"/>
    <col min="1303" max="1547" width="9.21875" style="2"/>
    <col min="1548" max="1548" width="3.44140625" style="2" customWidth="1"/>
    <col min="1549" max="1549" width="46.44140625" style="2" customWidth="1"/>
    <col min="1550" max="1550" width="17.21875" style="2" customWidth="1"/>
    <col min="1551" max="1551" width="40.21875" style="2" bestFit="1" customWidth="1"/>
    <col min="1552" max="1556" width="13.77734375" style="2" customWidth="1"/>
    <col min="1557" max="1558" width="19.21875" style="2" customWidth="1"/>
    <col min="1559" max="1803" width="9.21875" style="2"/>
    <col min="1804" max="1804" width="3.44140625" style="2" customWidth="1"/>
    <col min="1805" max="1805" width="46.44140625" style="2" customWidth="1"/>
    <col min="1806" max="1806" width="17.21875" style="2" customWidth="1"/>
    <col min="1807" max="1807" width="40.21875" style="2" bestFit="1" customWidth="1"/>
    <col min="1808" max="1812" width="13.77734375" style="2" customWidth="1"/>
    <col min="1813" max="1814" width="19.21875" style="2" customWidth="1"/>
    <col min="1815" max="2059" width="9.21875" style="2"/>
    <col min="2060" max="2060" width="3.44140625" style="2" customWidth="1"/>
    <col min="2061" max="2061" width="46.44140625" style="2" customWidth="1"/>
    <col min="2062" max="2062" width="17.21875" style="2" customWidth="1"/>
    <col min="2063" max="2063" width="40.21875" style="2" bestFit="1" customWidth="1"/>
    <col min="2064" max="2068" width="13.77734375" style="2" customWidth="1"/>
    <col min="2069" max="2070" width="19.21875" style="2" customWidth="1"/>
    <col min="2071" max="2315" width="9.21875" style="2"/>
    <col min="2316" max="2316" width="3.44140625" style="2" customWidth="1"/>
    <col min="2317" max="2317" width="46.44140625" style="2" customWidth="1"/>
    <col min="2318" max="2318" width="17.21875" style="2" customWidth="1"/>
    <col min="2319" max="2319" width="40.21875" style="2" bestFit="1" customWidth="1"/>
    <col min="2320" max="2324" width="13.77734375" style="2" customWidth="1"/>
    <col min="2325" max="2326" width="19.21875" style="2" customWidth="1"/>
    <col min="2327" max="2571" width="9.21875" style="2"/>
    <col min="2572" max="2572" width="3.44140625" style="2" customWidth="1"/>
    <col min="2573" max="2573" width="46.44140625" style="2" customWidth="1"/>
    <col min="2574" max="2574" width="17.21875" style="2" customWidth="1"/>
    <col min="2575" max="2575" width="40.21875" style="2" bestFit="1" customWidth="1"/>
    <col min="2576" max="2580" width="13.77734375" style="2" customWidth="1"/>
    <col min="2581" max="2582" width="19.21875" style="2" customWidth="1"/>
    <col min="2583" max="2827" width="9.21875" style="2"/>
    <col min="2828" max="2828" width="3.44140625" style="2" customWidth="1"/>
    <col min="2829" max="2829" width="46.44140625" style="2" customWidth="1"/>
    <col min="2830" max="2830" width="17.21875" style="2" customWidth="1"/>
    <col min="2831" max="2831" width="40.21875" style="2" bestFit="1" customWidth="1"/>
    <col min="2832" max="2836" width="13.77734375" style="2" customWidth="1"/>
    <col min="2837" max="2838" width="19.21875" style="2" customWidth="1"/>
    <col min="2839" max="3083" width="9.21875" style="2"/>
    <col min="3084" max="3084" width="3.44140625" style="2" customWidth="1"/>
    <col min="3085" max="3085" width="46.44140625" style="2" customWidth="1"/>
    <col min="3086" max="3086" width="17.21875" style="2" customWidth="1"/>
    <col min="3087" max="3087" width="40.21875" style="2" bestFit="1" customWidth="1"/>
    <col min="3088" max="3092" width="13.77734375" style="2" customWidth="1"/>
    <col min="3093" max="3094" width="19.21875" style="2" customWidth="1"/>
    <col min="3095" max="3339" width="9.21875" style="2"/>
    <col min="3340" max="3340" width="3.44140625" style="2" customWidth="1"/>
    <col min="3341" max="3341" width="46.44140625" style="2" customWidth="1"/>
    <col min="3342" max="3342" width="17.21875" style="2" customWidth="1"/>
    <col min="3343" max="3343" width="40.21875" style="2" bestFit="1" customWidth="1"/>
    <col min="3344" max="3348" width="13.77734375" style="2" customWidth="1"/>
    <col min="3349" max="3350" width="19.21875" style="2" customWidth="1"/>
    <col min="3351" max="3595" width="9.21875" style="2"/>
    <col min="3596" max="3596" width="3.44140625" style="2" customWidth="1"/>
    <col min="3597" max="3597" width="46.44140625" style="2" customWidth="1"/>
    <col min="3598" max="3598" width="17.21875" style="2" customWidth="1"/>
    <col min="3599" max="3599" width="40.21875" style="2" bestFit="1" customWidth="1"/>
    <col min="3600" max="3604" width="13.77734375" style="2" customWidth="1"/>
    <col min="3605" max="3606" width="19.21875" style="2" customWidth="1"/>
    <col min="3607" max="3851" width="9.21875" style="2"/>
    <col min="3852" max="3852" width="3.44140625" style="2" customWidth="1"/>
    <col min="3853" max="3853" width="46.44140625" style="2" customWidth="1"/>
    <col min="3854" max="3854" width="17.21875" style="2" customWidth="1"/>
    <col min="3855" max="3855" width="40.21875" style="2" bestFit="1" customWidth="1"/>
    <col min="3856" max="3860" width="13.77734375" style="2" customWidth="1"/>
    <col min="3861" max="3862" width="19.21875" style="2" customWidth="1"/>
    <col min="3863" max="4107" width="9.21875" style="2"/>
    <col min="4108" max="4108" width="3.44140625" style="2" customWidth="1"/>
    <col min="4109" max="4109" width="46.44140625" style="2" customWidth="1"/>
    <col min="4110" max="4110" width="17.21875" style="2" customWidth="1"/>
    <col min="4111" max="4111" width="40.21875" style="2" bestFit="1" customWidth="1"/>
    <col min="4112" max="4116" width="13.77734375" style="2" customWidth="1"/>
    <col min="4117" max="4118" width="19.21875" style="2" customWidth="1"/>
    <col min="4119" max="4363" width="9.21875" style="2"/>
    <col min="4364" max="4364" width="3.44140625" style="2" customWidth="1"/>
    <col min="4365" max="4365" width="46.44140625" style="2" customWidth="1"/>
    <col min="4366" max="4366" width="17.21875" style="2" customWidth="1"/>
    <col min="4367" max="4367" width="40.21875" style="2" bestFit="1" customWidth="1"/>
    <col min="4368" max="4372" width="13.77734375" style="2" customWidth="1"/>
    <col min="4373" max="4374" width="19.21875" style="2" customWidth="1"/>
    <col min="4375" max="4619" width="9.21875" style="2"/>
    <col min="4620" max="4620" width="3.44140625" style="2" customWidth="1"/>
    <col min="4621" max="4621" width="46.44140625" style="2" customWidth="1"/>
    <col min="4622" max="4622" width="17.21875" style="2" customWidth="1"/>
    <col min="4623" max="4623" width="40.21875" style="2" bestFit="1" customWidth="1"/>
    <col min="4624" max="4628" width="13.77734375" style="2" customWidth="1"/>
    <col min="4629" max="4630" width="19.21875" style="2" customWidth="1"/>
    <col min="4631" max="4875" width="9.21875" style="2"/>
    <col min="4876" max="4876" width="3.44140625" style="2" customWidth="1"/>
    <col min="4877" max="4877" width="46.44140625" style="2" customWidth="1"/>
    <col min="4878" max="4878" width="17.21875" style="2" customWidth="1"/>
    <col min="4879" max="4879" width="40.21875" style="2" bestFit="1" customWidth="1"/>
    <col min="4880" max="4884" width="13.77734375" style="2" customWidth="1"/>
    <col min="4885" max="4886" width="19.21875" style="2" customWidth="1"/>
    <col min="4887" max="5131" width="9.21875" style="2"/>
    <col min="5132" max="5132" width="3.44140625" style="2" customWidth="1"/>
    <col min="5133" max="5133" width="46.44140625" style="2" customWidth="1"/>
    <col min="5134" max="5134" width="17.21875" style="2" customWidth="1"/>
    <col min="5135" max="5135" width="40.21875" style="2" bestFit="1" customWidth="1"/>
    <col min="5136" max="5140" width="13.77734375" style="2" customWidth="1"/>
    <col min="5141" max="5142" width="19.21875" style="2" customWidth="1"/>
    <col min="5143" max="5387" width="9.21875" style="2"/>
    <col min="5388" max="5388" width="3.44140625" style="2" customWidth="1"/>
    <col min="5389" max="5389" width="46.44140625" style="2" customWidth="1"/>
    <col min="5390" max="5390" width="17.21875" style="2" customWidth="1"/>
    <col min="5391" max="5391" width="40.21875" style="2" bestFit="1" customWidth="1"/>
    <col min="5392" max="5396" width="13.77734375" style="2" customWidth="1"/>
    <col min="5397" max="5398" width="19.21875" style="2" customWidth="1"/>
    <col min="5399" max="5643" width="9.21875" style="2"/>
    <col min="5644" max="5644" width="3.44140625" style="2" customWidth="1"/>
    <col min="5645" max="5645" width="46.44140625" style="2" customWidth="1"/>
    <col min="5646" max="5646" width="17.21875" style="2" customWidth="1"/>
    <col min="5647" max="5647" width="40.21875" style="2" bestFit="1" customWidth="1"/>
    <col min="5648" max="5652" width="13.77734375" style="2" customWidth="1"/>
    <col min="5653" max="5654" width="19.21875" style="2" customWidth="1"/>
    <col min="5655" max="5899" width="9.21875" style="2"/>
    <col min="5900" max="5900" width="3.44140625" style="2" customWidth="1"/>
    <col min="5901" max="5901" width="46.44140625" style="2" customWidth="1"/>
    <col min="5902" max="5902" width="17.21875" style="2" customWidth="1"/>
    <col min="5903" max="5903" width="40.21875" style="2" bestFit="1" customWidth="1"/>
    <col min="5904" max="5908" width="13.77734375" style="2" customWidth="1"/>
    <col min="5909" max="5910" width="19.21875" style="2" customWidth="1"/>
    <col min="5911" max="6155" width="9.21875" style="2"/>
    <col min="6156" max="6156" width="3.44140625" style="2" customWidth="1"/>
    <col min="6157" max="6157" width="46.44140625" style="2" customWidth="1"/>
    <col min="6158" max="6158" width="17.21875" style="2" customWidth="1"/>
    <col min="6159" max="6159" width="40.21875" style="2" bestFit="1" customWidth="1"/>
    <col min="6160" max="6164" width="13.77734375" style="2" customWidth="1"/>
    <col min="6165" max="6166" width="19.21875" style="2" customWidth="1"/>
    <col min="6167" max="6411" width="9.21875" style="2"/>
    <col min="6412" max="6412" width="3.44140625" style="2" customWidth="1"/>
    <col min="6413" max="6413" width="46.44140625" style="2" customWidth="1"/>
    <col min="6414" max="6414" width="17.21875" style="2" customWidth="1"/>
    <col min="6415" max="6415" width="40.21875" style="2" bestFit="1" customWidth="1"/>
    <col min="6416" max="6420" width="13.77734375" style="2" customWidth="1"/>
    <col min="6421" max="6422" width="19.21875" style="2" customWidth="1"/>
    <col min="6423" max="6667" width="9.21875" style="2"/>
    <col min="6668" max="6668" width="3.44140625" style="2" customWidth="1"/>
    <col min="6669" max="6669" width="46.44140625" style="2" customWidth="1"/>
    <col min="6670" max="6670" width="17.21875" style="2" customWidth="1"/>
    <col min="6671" max="6671" width="40.21875" style="2" bestFit="1" customWidth="1"/>
    <col min="6672" max="6676" width="13.77734375" style="2" customWidth="1"/>
    <col min="6677" max="6678" width="19.21875" style="2" customWidth="1"/>
    <col min="6679" max="6923" width="9.21875" style="2"/>
    <col min="6924" max="6924" width="3.44140625" style="2" customWidth="1"/>
    <col min="6925" max="6925" width="46.44140625" style="2" customWidth="1"/>
    <col min="6926" max="6926" width="17.21875" style="2" customWidth="1"/>
    <col min="6927" max="6927" width="40.21875" style="2" bestFit="1" customWidth="1"/>
    <col min="6928" max="6932" width="13.77734375" style="2" customWidth="1"/>
    <col min="6933" max="6934" width="19.21875" style="2" customWidth="1"/>
    <col min="6935" max="7179" width="9.21875" style="2"/>
    <col min="7180" max="7180" width="3.44140625" style="2" customWidth="1"/>
    <col min="7181" max="7181" width="46.44140625" style="2" customWidth="1"/>
    <col min="7182" max="7182" width="17.21875" style="2" customWidth="1"/>
    <col min="7183" max="7183" width="40.21875" style="2" bestFit="1" customWidth="1"/>
    <col min="7184" max="7188" width="13.77734375" style="2" customWidth="1"/>
    <col min="7189" max="7190" width="19.21875" style="2" customWidth="1"/>
    <col min="7191" max="7435" width="9.21875" style="2"/>
    <col min="7436" max="7436" width="3.44140625" style="2" customWidth="1"/>
    <col min="7437" max="7437" width="46.44140625" style="2" customWidth="1"/>
    <col min="7438" max="7438" width="17.21875" style="2" customWidth="1"/>
    <col min="7439" max="7439" width="40.21875" style="2" bestFit="1" customWidth="1"/>
    <col min="7440" max="7444" width="13.77734375" style="2" customWidth="1"/>
    <col min="7445" max="7446" width="19.21875" style="2" customWidth="1"/>
    <col min="7447" max="7691" width="9.21875" style="2"/>
    <col min="7692" max="7692" width="3.44140625" style="2" customWidth="1"/>
    <col min="7693" max="7693" width="46.44140625" style="2" customWidth="1"/>
    <col min="7694" max="7694" width="17.21875" style="2" customWidth="1"/>
    <col min="7695" max="7695" width="40.21875" style="2" bestFit="1" customWidth="1"/>
    <col min="7696" max="7700" width="13.77734375" style="2" customWidth="1"/>
    <col min="7701" max="7702" width="19.21875" style="2" customWidth="1"/>
    <col min="7703" max="7947" width="9.21875" style="2"/>
    <col min="7948" max="7948" width="3.44140625" style="2" customWidth="1"/>
    <col min="7949" max="7949" width="46.44140625" style="2" customWidth="1"/>
    <col min="7950" max="7950" width="17.21875" style="2" customWidth="1"/>
    <col min="7951" max="7951" width="40.21875" style="2" bestFit="1" customWidth="1"/>
    <col min="7952" max="7956" width="13.77734375" style="2" customWidth="1"/>
    <col min="7957" max="7958" width="19.21875" style="2" customWidth="1"/>
    <col min="7959" max="8203" width="9.21875" style="2"/>
    <col min="8204" max="8204" width="3.44140625" style="2" customWidth="1"/>
    <col min="8205" max="8205" width="46.44140625" style="2" customWidth="1"/>
    <col min="8206" max="8206" width="17.21875" style="2" customWidth="1"/>
    <col min="8207" max="8207" width="40.21875" style="2" bestFit="1" customWidth="1"/>
    <col min="8208" max="8212" width="13.77734375" style="2" customWidth="1"/>
    <col min="8213" max="8214" width="19.21875" style="2" customWidth="1"/>
    <col min="8215" max="8459" width="9.21875" style="2"/>
    <col min="8460" max="8460" width="3.44140625" style="2" customWidth="1"/>
    <col min="8461" max="8461" width="46.44140625" style="2" customWidth="1"/>
    <col min="8462" max="8462" width="17.21875" style="2" customWidth="1"/>
    <col min="8463" max="8463" width="40.21875" style="2" bestFit="1" customWidth="1"/>
    <col min="8464" max="8468" width="13.77734375" style="2" customWidth="1"/>
    <col min="8469" max="8470" width="19.21875" style="2" customWidth="1"/>
    <col min="8471" max="8715" width="9.21875" style="2"/>
    <col min="8716" max="8716" width="3.44140625" style="2" customWidth="1"/>
    <col min="8717" max="8717" width="46.44140625" style="2" customWidth="1"/>
    <col min="8718" max="8718" width="17.21875" style="2" customWidth="1"/>
    <col min="8719" max="8719" width="40.21875" style="2" bestFit="1" customWidth="1"/>
    <col min="8720" max="8724" width="13.77734375" style="2" customWidth="1"/>
    <col min="8725" max="8726" width="19.21875" style="2" customWidth="1"/>
    <col min="8727" max="8971" width="9.21875" style="2"/>
    <col min="8972" max="8972" width="3.44140625" style="2" customWidth="1"/>
    <col min="8973" max="8973" width="46.44140625" style="2" customWidth="1"/>
    <col min="8974" max="8974" width="17.21875" style="2" customWidth="1"/>
    <col min="8975" max="8975" width="40.21875" style="2" bestFit="1" customWidth="1"/>
    <col min="8976" max="8980" width="13.77734375" style="2" customWidth="1"/>
    <col min="8981" max="8982" width="19.21875" style="2" customWidth="1"/>
    <col min="8983" max="9227" width="9.21875" style="2"/>
    <col min="9228" max="9228" width="3.44140625" style="2" customWidth="1"/>
    <col min="9229" max="9229" width="46.44140625" style="2" customWidth="1"/>
    <col min="9230" max="9230" width="17.21875" style="2" customWidth="1"/>
    <col min="9231" max="9231" width="40.21875" style="2" bestFit="1" customWidth="1"/>
    <col min="9232" max="9236" width="13.77734375" style="2" customWidth="1"/>
    <col min="9237" max="9238" width="19.21875" style="2" customWidth="1"/>
    <col min="9239" max="9483" width="9.21875" style="2"/>
    <col min="9484" max="9484" width="3.44140625" style="2" customWidth="1"/>
    <col min="9485" max="9485" width="46.44140625" style="2" customWidth="1"/>
    <col min="9486" max="9486" width="17.21875" style="2" customWidth="1"/>
    <col min="9487" max="9487" width="40.21875" style="2" bestFit="1" customWidth="1"/>
    <col min="9488" max="9492" width="13.77734375" style="2" customWidth="1"/>
    <col min="9493" max="9494" width="19.21875" style="2" customWidth="1"/>
    <col min="9495" max="9739" width="9.21875" style="2"/>
    <col min="9740" max="9740" width="3.44140625" style="2" customWidth="1"/>
    <col min="9741" max="9741" width="46.44140625" style="2" customWidth="1"/>
    <col min="9742" max="9742" width="17.21875" style="2" customWidth="1"/>
    <col min="9743" max="9743" width="40.21875" style="2" bestFit="1" customWidth="1"/>
    <col min="9744" max="9748" width="13.77734375" style="2" customWidth="1"/>
    <col min="9749" max="9750" width="19.21875" style="2" customWidth="1"/>
    <col min="9751" max="9995" width="9.21875" style="2"/>
    <col min="9996" max="9996" width="3.44140625" style="2" customWidth="1"/>
    <col min="9997" max="9997" width="46.44140625" style="2" customWidth="1"/>
    <col min="9998" max="9998" width="17.21875" style="2" customWidth="1"/>
    <col min="9999" max="9999" width="40.21875" style="2" bestFit="1" customWidth="1"/>
    <col min="10000" max="10004" width="13.77734375" style="2" customWidth="1"/>
    <col min="10005" max="10006" width="19.21875" style="2" customWidth="1"/>
    <col min="10007" max="10251" width="9.21875" style="2"/>
    <col min="10252" max="10252" width="3.44140625" style="2" customWidth="1"/>
    <col min="10253" max="10253" width="46.44140625" style="2" customWidth="1"/>
    <col min="10254" max="10254" width="17.21875" style="2" customWidth="1"/>
    <col min="10255" max="10255" width="40.21875" style="2" bestFit="1" customWidth="1"/>
    <col min="10256" max="10260" width="13.77734375" style="2" customWidth="1"/>
    <col min="10261" max="10262" width="19.21875" style="2" customWidth="1"/>
    <col min="10263" max="10507" width="9.21875" style="2"/>
    <col min="10508" max="10508" width="3.44140625" style="2" customWidth="1"/>
    <col min="10509" max="10509" width="46.44140625" style="2" customWidth="1"/>
    <col min="10510" max="10510" width="17.21875" style="2" customWidth="1"/>
    <col min="10511" max="10511" width="40.21875" style="2" bestFit="1" customWidth="1"/>
    <col min="10512" max="10516" width="13.77734375" style="2" customWidth="1"/>
    <col min="10517" max="10518" width="19.21875" style="2" customWidth="1"/>
    <col min="10519" max="10763" width="9.21875" style="2"/>
    <col min="10764" max="10764" width="3.44140625" style="2" customWidth="1"/>
    <col min="10765" max="10765" width="46.44140625" style="2" customWidth="1"/>
    <col min="10766" max="10766" width="17.21875" style="2" customWidth="1"/>
    <col min="10767" max="10767" width="40.21875" style="2" bestFit="1" customWidth="1"/>
    <col min="10768" max="10772" width="13.77734375" style="2" customWidth="1"/>
    <col min="10773" max="10774" width="19.21875" style="2" customWidth="1"/>
    <col min="10775" max="11019" width="9.21875" style="2"/>
    <col min="11020" max="11020" width="3.44140625" style="2" customWidth="1"/>
    <col min="11021" max="11021" width="46.44140625" style="2" customWidth="1"/>
    <col min="11022" max="11022" width="17.21875" style="2" customWidth="1"/>
    <col min="11023" max="11023" width="40.21875" style="2" bestFit="1" customWidth="1"/>
    <col min="11024" max="11028" width="13.77734375" style="2" customWidth="1"/>
    <col min="11029" max="11030" width="19.21875" style="2" customWidth="1"/>
    <col min="11031" max="11275" width="9.21875" style="2"/>
    <col min="11276" max="11276" width="3.44140625" style="2" customWidth="1"/>
    <col min="11277" max="11277" width="46.44140625" style="2" customWidth="1"/>
    <col min="11278" max="11278" width="17.21875" style="2" customWidth="1"/>
    <col min="11279" max="11279" width="40.21875" style="2" bestFit="1" customWidth="1"/>
    <col min="11280" max="11284" width="13.77734375" style="2" customWidth="1"/>
    <col min="11285" max="11286" width="19.21875" style="2" customWidth="1"/>
    <col min="11287" max="11531" width="9.21875" style="2"/>
    <col min="11532" max="11532" width="3.44140625" style="2" customWidth="1"/>
    <col min="11533" max="11533" width="46.44140625" style="2" customWidth="1"/>
    <col min="11534" max="11534" width="17.21875" style="2" customWidth="1"/>
    <col min="11535" max="11535" width="40.21875" style="2" bestFit="1" customWidth="1"/>
    <col min="11536" max="11540" width="13.77734375" style="2" customWidth="1"/>
    <col min="11541" max="11542" width="19.21875" style="2" customWidth="1"/>
    <col min="11543" max="11787" width="9.21875" style="2"/>
    <col min="11788" max="11788" width="3.44140625" style="2" customWidth="1"/>
    <col min="11789" max="11789" width="46.44140625" style="2" customWidth="1"/>
    <col min="11790" max="11790" width="17.21875" style="2" customWidth="1"/>
    <col min="11791" max="11791" width="40.21875" style="2" bestFit="1" customWidth="1"/>
    <col min="11792" max="11796" width="13.77734375" style="2" customWidth="1"/>
    <col min="11797" max="11798" width="19.21875" style="2" customWidth="1"/>
    <col min="11799" max="12043" width="9.21875" style="2"/>
    <col min="12044" max="12044" width="3.44140625" style="2" customWidth="1"/>
    <col min="12045" max="12045" width="46.44140625" style="2" customWidth="1"/>
    <col min="12046" max="12046" width="17.21875" style="2" customWidth="1"/>
    <col min="12047" max="12047" width="40.21875" style="2" bestFit="1" customWidth="1"/>
    <col min="12048" max="12052" width="13.77734375" style="2" customWidth="1"/>
    <col min="12053" max="12054" width="19.21875" style="2" customWidth="1"/>
    <col min="12055" max="12299" width="9.21875" style="2"/>
    <col min="12300" max="12300" width="3.44140625" style="2" customWidth="1"/>
    <col min="12301" max="12301" width="46.44140625" style="2" customWidth="1"/>
    <col min="12302" max="12302" width="17.21875" style="2" customWidth="1"/>
    <col min="12303" max="12303" width="40.21875" style="2" bestFit="1" customWidth="1"/>
    <col min="12304" max="12308" width="13.77734375" style="2" customWidth="1"/>
    <col min="12309" max="12310" width="19.21875" style="2" customWidth="1"/>
    <col min="12311" max="12555" width="9.21875" style="2"/>
    <col min="12556" max="12556" width="3.44140625" style="2" customWidth="1"/>
    <col min="12557" max="12557" width="46.44140625" style="2" customWidth="1"/>
    <col min="12558" max="12558" width="17.21875" style="2" customWidth="1"/>
    <col min="12559" max="12559" width="40.21875" style="2" bestFit="1" customWidth="1"/>
    <col min="12560" max="12564" width="13.77734375" style="2" customWidth="1"/>
    <col min="12565" max="12566" width="19.21875" style="2" customWidth="1"/>
    <col min="12567" max="12811" width="9.21875" style="2"/>
    <col min="12812" max="12812" width="3.44140625" style="2" customWidth="1"/>
    <col min="12813" max="12813" width="46.44140625" style="2" customWidth="1"/>
    <col min="12814" max="12814" width="17.21875" style="2" customWidth="1"/>
    <col min="12815" max="12815" width="40.21875" style="2" bestFit="1" customWidth="1"/>
    <col min="12816" max="12820" width="13.77734375" style="2" customWidth="1"/>
    <col min="12821" max="12822" width="19.21875" style="2" customWidth="1"/>
    <col min="12823" max="13067" width="9.21875" style="2"/>
    <col min="13068" max="13068" width="3.44140625" style="2" customWidth="1"/>
    <col min="13069" max="13069" width="46.44140625" style="2" customWidth="1"/>
    <col min="13070" max="13070" width="17.21875" style="2" customWidth="1"/>
    <col min="13071" max="13071" width="40.21875" style="2" bestFit="1" customWidth="1"/>
    <col min="13072" max="13076" width="13.77734375" style="2" customWidth="1"/>
    <col min="13077" max="13078" width="19.21875" style="2" customWidth="1"/>
    <col min="13079" max="13323" width="9.21875" style="2"/>
    <col min="13324" max="13324" width="3.44140625" style="2" customWidth="1"/>
    <col min="13325" max="13325" width="46.44140625" style="2" customWidth="1"/>
    <col min="13326" max="13326" width="17.21875" style="2" customWidth="1"/>
    <col min="13327" max="13327" width="40.21875" style="2" bestFit="1" customWidth="1"/>
    <col min="13328" max="13332" width="13.77734375" style="2" customWidth="1"/>
    <col min="13333" max="13334" width="19.21875" style="2" customWidth="1"/>
    <col min="13335" max="13579" width="9.21875" style="2"/>
    <col min="13580" max="13580" width="3.44140625" style="2" customWidth="1"/>
    <col min="13581" max="13581" width="46.44140625" style="2" customWidth="1"/>
    <col min="13582" max="13582" width="17.21875" style="2" customWidth="1"/>
    <col min="13583" max="13583" width="40.21875" style="2" bestFit="1" customWidth="1"/>
    <col min="13584" max="13588" width="13.77734375" style="2" customWidth="1"/>
    <col min="13589" max="13590" width="19.21875" style="2" customWidth="1"/>
    <col min="13591" max="13835" width="9.21875" style="2"/>
    <col min="13836" max="13836" width="3.44140625" style="2" customWidth="1"/>
    <col min="13837" max="13837" width="46.44140625" style="2" customWidth="1"/>
    <col min="13838" max="13838" width="17.21875" style="2" customWidth="1"/>
    <col min="13839" max="13839" width="40.21875" style="2" bestFit="1" customWidth="1"/>
    <col min="13840" max="13844" width="13.77734375" style="2" customWidth="1"/>
    <col min="13845" max="13846" width="19.21875" style="2" customWidth="1"/>
    <col min="13847" max="14091" width="9.21875" style="2"/>
    <col min="14092" max="14092" width="3.44140625" style="2" customWidth="1"/>
    <col min="14093" max="14093" width="46.44140625" style="2" customWidth="1"/>
    <col min="14094" max="14094" width="17.21875" style="2" customWidth="1"/>
    <col min="14095" max="14095" width="40.21875" style="2" bestFit="1" customWidth="1"/>
    <col min="14096" max="14100" width="13.77734375" style="2" customWidth="1"/>
    <col min="14101" max="14102" width="19.21875" style="2" customWidth="1"/>
    <col min="14103" max="14347" width="9.21875" style="2"/>
    <col min="14348" max="14348" width="3.44140625" style="2" customWidth="1"/>
    <col min="14349" max="14349" width="46.44140625" style="2" customWidth="1"/>
    <col min="14350" max="14350" width="17.21875" style="2" customWidth="1"/>
    <col min="14351" max="14351" width="40.21875" style="2" bestFit="1" customWidth="1"/>
    <col min="14352" max="14356" width="13.77734375" style="2" customWidth="1"/>
    <col min="14357" max="14358" width="19.21875" style="2" customWidth="1"/>
    <col min="14359" max="14603" width="9.21875" style="2"/>
    <col min="14604" max="14604" width="3.44140625" style="2" customWidth="1"/>
    <col min="14605" max="14605" width="46.44140625" style="2" customWidth="1"/>
    <col min="14606" max="14606" width="17.21875" style="2" customWidth="1"/>
    <col min="14607" max="14607" width="40.21875" style="2" bestFit="1" customWidth="1"/>
    <col min="14608" max="14612" width="13.77734375" style="2" customWidth="1"/>
    <col min="14613" max="14614" width="19.21875" style="2" customWidth="1"/>
    <col min="14615" max="14859" width="9.21875" style="2"/>
    <col min="14860" max="14860" width="3.44140625" style="2" customWidth="1"/>
    <col min="14861" max="14861" width="46.44140625" style="2" customWidth="1"/>
    <col min="14862" max="14862" width="17.21875" style="2" customWidth="1"/>
    <col min="14863" max="14863" width="40.21875" style="2" bestFit="1" customWidth="1"/>
    <col min="14864" max="14868" width="13.77734375" style="2" customWidth="1"/>
    <col min="14869" max="14870" width="19.21875" style="2" customWidth="1"/>
    <col min="14871" max="15115" width="9.21875" style="2"/>
    <col min="15116" max="15116" width="3.44140625" style="2" customWidth="1"/>
    <col min="15117" max="15117" width="46.44140625" style="2" customWidth="1"/>
    <col min="15118" max="15118" width="17.21875" style="2" customWidth="1"/>
    <col min="15119" max="15119" width="40.21875" style="2" bestFit="1" customWidth="1"/>
    <col min="15120" max="15124" width="13.77734375" style="2" customWidth="1"/>
    <col min="15125" max="15126" width="19.21875" style="2" customWidth="1"/>
    <col min="15127" max="15371" width="9.21875" style="2"/>
    <col min="15372" max="15372" width="3.44140625" style="2" customWidth="1"/>
    <col min="15373" max="15373" width="46.44140625" style="2" customWidth="1"/>
    <col min="15374" max="15374" width="17.21875" style="2" customWidth="1"/>
    <col min="15375" max="15375" width="40.21875" style="2" bestFit="1" customWidth="1"/>
    <col min="15376" max="15380" width="13.77734375" style="2" customWidth="1"/>
    <col min="15381" max="15382" width="19.21875" style="2" customWidth="1"/>
    <col min="15383" max="15627" width="9.21875" style="2"/>
    <col min="15628" max="15628" width="3.44140625" style="2" customWidth="1"/>
    <col min="15629" max="15629" width="46.44140625" style="2" customWidth="1"/>
    <col min="15630" max="15630" width="17.21875" style="2" customWidth="1"/>
    <col min="15631" max="15631" width="40.21875" style="2" bestFit="1" customWidth="1"/>
    <col min="15632" max="15636" width="13.77734375" style="2" customWidth="1"/>
    <col min="15637" max="15638" width="19.21875" style="2" customWidth="1"/>
    <col min="15639" max="15883" width="9.21875" style="2"/>
    <col min="15884" max="15884" width="3.44140625" style="2" customWidth="1"/>
    <col min="15885" max="15885" width="46.44140625" style="2" customWidth="1"/>
    <col min="15886" max="15886" width="17.21875" style="2" customWidth="1"/>
    <col min="15887" max="15887" width="40.21875" style="2" bestFit="1" customWidth="1"/>
    <col min="15888" max="15892" width="13.77734375" style="2" customWidth="1"/>
    <col min="15893" max="15894" width="19.21875" style="2" customWidth="1"/>
    <col min="15895" max="16139" width="9.21875" style="2"/>
    <col min="16140" max="16140" width="3.44140625" style="2" customWidth="1"/>
    <col min="16141" max="16141" width="46.44140625" style="2" customWidth="1"/>
    <col min="16142" max="16142" width="17.21875" style="2" customWidth="1"/>
    <col min="16143" max="16143" width="40.21875" style="2" bestFit="1" customWidth="1"/>
    <col min="16144" max="16148" width="13.77734375" style="2" customWidth="1"/>
    <col min="16149" max="16150" width="19.21875" style="2" customWidth="1"/>
    <col min="16151" max="16384" width="9.21875" style="2"/>
  </cols>
  <sheetData>
    <row r="1" spans="1:35" s="385" customFormat="1" ht="15.6">
      <c r="A1" s="111" t="s">
        <v>2047</v>
      </c>
      <c r="B1" s="396"/>
      <c r="C1" s="395"/>
      <c r="D1" s="393"/>
      <c r="E1" s="394"/>
      <c r="F1" s="394"/>
      <c r="G1" s="394"/>
      <c r="H1" s="393"/>
      <c r="I1" s="394"/>
      <c r="J1" s="393"/>
      <c r="K1" s="394"/>
      <c r="L1" s="393"/>
      <c r="M1" s="394"/>
      <c r="N1" s="393"/>
      <c r="O1" s="394"/>
      <c r="P1" s="394"/>
      <c r="Q1" s="394"/>
      <c r="R1" s="393"/>
      <c r="S1" s="394"/>
      <c r="T1" s="393"/>
      <c r="U1" s="394"/>
      <c r="V1" s="393"/>
      <c r="W1" s="394"/>
      <c r="X1" s="393"/>
      <c r="Y1" s="393"/>
      <c r="Z1" s="393"/>
      <c r="AA1" s="393"/>
      <c r="AB1" s="393"/>
      <c r="AC1" s="393"/>
      <c r="AD1" s="393"/>
      <c r="AE1" s="393"/>
      <c r="AF1" s="393"/>
      <c r="AG1" s="393"/>
      <c r="AH1" s="393"/>
      <c r="AI1" s="363" t="s">
        <v>65</v>
      </c>
    </row>
    <row r="2" spans="1:35" s="385" customFormat="1" ht="17.25" customHeight="1">
      <c r="A2" s="392"/>
      <c r="B2" s="392"/>
      <c r="C2" s="392"/>
      <c r="D2" s="390" t="s">
        <v>85</v>
      </c>
      <c r="E2" s="389"/>
      <c r="F2" s="391" t="s">
        <v>86</v>
      </c>
      <c r="G2" s="391"/>
      <c r="H2" s="390" t="s">
        <v>87</v>
      </c>
      <c r="I2" s="389"/>
      <c r="J2" s="390" t="s">
        <v>88</v>
      </c>
      <c r="K2" s="389"/>
      <c r="L2" s="390" t="s">
        <v>89</v>
      </c>
      <c r="M2" s="389"/>
      <c r="N2" s="390" t="s">
        <v>2098</v>
      </c>
      <c r="O2" s="389"/>
      <c r="P2" s="390" t="s">
        <v>2099</v>
      </c>
      <c r="Q2" s="389"/>
      <c r="R2" s="390" t="s">
        <v>2100</v>
      </c>
      <c r="S2" s="389"/>
      <c r="T2" s="390" t="s">
        <v>2101</v>
      </c>
      <c r="U2" s="389"/>
      <c r="V2" s="390">
        <v>43100</v>
      </c>
      <c r="W2" s="389"/>
      <c r="X2" s="390" t="s">
        <v>2103</v>
      </c>
      <c r="Y2" s="389"/>
      <c r="Z2" s="390" t="s">
        <v>2104</v>
      </c>
      <c r="AA2" s="389"/>
      <c r="AB2" s="390" t="s">
        <v>2105</v>
      </c>
      <c r="AC2" s="389"/>
      <c r="AD2" s="390">
        <v>42735</v>
      </c>
      <c r="AE2" s="389"/>
      <c r="AF2" s="390" t="s">
        <v>2107</v>
      </c>
      <c r="AG2" s="389"/>
      <c r="AH2" s="390" t="s">
        <v>2108</v>
      </c>
      <c r="AI2" s="389"/>
    </row>
    <row r="3" spans="1:35" s="385" customFormat="1" ht="17.25" customHeight="1">
      <c r="A3" s="388" t="s">
        <v>2311</v>
      </c>
      <c r="B3" s="388" t="s">
        <v>2312</v>
      </c>
      <c r="C3" s="388" t="s">
        <v>2313</v>
      </c>
      <c r="D3" s="387" t="s">
        <v>2314</v>
      </c>
      <c r="E3" s="387" t="s">
        <v>220</v>
      </c>
      <c r="F3" s="387" t="s">
        <v>2314</v>
      </c>
      <c r="G3" s="387" t="s">
        <v>220</v>
      </c>
      <c r="H3" s="387" t="s">
        <v>2314</v>
      </c>
      <c r="I3" s="386" t="s">
        <v>220</v>
      </c>
      <c r="J3" s="387" t="s">
        <v>2314</v>
      </c>
      <c r="K3" s="386" t="s">
        <v>220</v>
      </c>
      <c r="L3" s="387" t="s">
        <v>2314</v>
      </c>
      <c r="M3" s="386" t="s">
        <v>220</v>
      </c>
      <c r="N3" s="387" t="s">
        <v>2314</v>
      </c>
      <c r="O3" s="386" t="s">
        <v>220</v>
      </c>
      <c r="P3" s="387" t="s">
        <v>2314</v>
      </c>
      <c r="Q3" s="387" t="s">
        <v>220</v>
      </c>
      <c r="R3" s="387" t="s">
        <v>2314</v>
      </c>
      <c r="S3" s="386" t="s">
        <v>220</v>
      </c>
      <c r="T3" s="387" t="s">
        <v>2314</v>
      </c>
      <c r="U3" s="386" t="s">
        <v>220</v>
      </c>
      <c r="V3" s="387" t="s">
        <v>2314</v>
      </c>
      <c r="W3" s="386" t="s">
        <v>220</v>
      </c>
      <c r="X3" s="387" t="s">
        <v>2314</v>
      </c>
      <c r="Y3" s="386" t="s">
        <v>220</v>
      </c>
      <c r="Z3" s="387" t="s">
        <v>2314</v>
      </c>
      <c r="AA3" s="386" t="s">
        <v>220</v>
      </c>
      <c r="AB3" s="387" t="s">
        <v>2314</v>
      </c>
      <c r="AC3" s="386" t="s">
        <v>220</v>
      </c>
      <c r="AD3" s="387" t="s">
        <v>2314</v>
      </c>
      <c r="AE3" s="386" t="s">
        <v>220</v>
      </c>
      <c r="AF3" s="387" t="s">
        <v>2314</v>
      </c>
      <c r="AG3" s="386" t="s">
        <v>220</v>
      </c>
      <c r="AH3" s="387" t="s">
        <v>2314</v>
      </c>
      <c r="AI3" s="386" t="s">
        <v>220</v>
      </c>
    </row>
    <row r="4" spans="1:35" s="385" customFormat="1" ht="17.25" customHeight="1">
      <c r="A4" s="382" t="s">
        <v>2315</v>
      </c>
      <c r="B4" s="382" t="s">
        <v>1636</v>
      </c>
      <c r="C4" s="382" t="s">
        <v>2316</v>
      </c>
      <c r="D4" s="379">
        <v>40011</v>
      </c>
      <c r="E4" s="379">
        <v>4483</v>
      </c>
      <c r="F4" s="379">
        <v>34791</v>
      </c>
      <c r="G4" s="379">
        <v>4294</v>
      </c>
      <c r="H4" s="379">
        <v>33919</v>
      </c>
      <c r="I4" s="379">
        <v>4230</v>
      </c>
      <c r="J4" s="379">
        <v>37185</v>
      </c>
      <c r="K4" s="379">
        <v>4154</v>
      </c>
      <c r="L4" s="379">
        <v>37153</v>
      </c>
      <c r="M4" s="379">
        <v>4208</v>
      </c>
      <c r="N4" s="379">
        <v>36865</v>
      </c>
      <c r="O4" s="379">
        <v>4018</v>
      </c>
      <c r="P4" s="379">
        <v>40085</v>
      </c>
      <c r="Q4" s="379">
        <v>4516</v>
      </c>
      <c r="R4" s="379">
        <v>40089</v>
      </c>
      <c r="S4" s="379">
        <v>4364</v>
      </c>
      <c r="T4" s="379">
        <v>37049</v>
      </c>
      <c r="U4" s="379">
        <v>3946</v>
      </c>
      <c r="V4" s="379">
        <v>33931</v>
      </c>
      <c r="W4" s="379">
        <v>3712</v>
      </c>
      <c r="X4" s="379">
        <v>34244</v>
      </c>
      <c r="Y4" s="379">
        <v>3624</v>
      </c>
      <c r="Z4" s="379">
        <v>33860</v>
      </c>
      <c r="AA4" s="379">
        <v>3699</v>
      </c>
      <c r="AB4" s="379">
        <v>34834</v>
      </c>
      <c r="AC4" s="379">
        <v>3770</v>
      </c>
      <c r="AD4" s="378">
        <v>33918</v>
      </c>
      <c r="AE4" s="378">
        <v>3785</v>
      </c>
      <c r="AF4" s="378">
        <v>36697</v>
      </c>
      <c r="AG4" s="378">
        <v>4075</v>
      </c>
      <c r="AH4" s="378">
        <v>35469</v>
      </c>
      <c r="AI4" s="378">
        <v>4103</v>
      </c>
    </row>
    <row r="5" spans="1:35" s="383" customFormat="1" ht="15">
      <c r="A5" s="380" t="s">
        <v>2317</v>
      </c>
      <c r="B5" s="380" t="s">
        <v>2318</v>
      </c>
      <c r="C5" s="380" t="s">
        <v>2316</v>
      </c>
      <c r="D5" s="379">
        <v>7509</v>
      </c>
      <c r="E5" s="379">
        <v>932</v>
      </c>
      <c r="F5" s="379">
        <v>5203</v>
      </c>
      <c r="G5" s="379">
        <v>701</v>
      </c>
      <c r="H5" s="379">
        <v>5551</v>
      </c>
      <c r="I5" s="379">
        <v>654</v>
      </c>
      <c r="J5" s="379">
        <v>7089</v>
      </c>
      <c r="K5" s="379">
        <v>760</v>
      </c>
      <c r="L5" s="379">
        <v>6265</v>
      </c>
      <c r="M5" s="379">
        <v>628</v>
      </c>
      <c r="N5" s="379">
        <v>6339</v>
      </c>
      <c r="O5" s="379">
        <v>597</v>
      </c>
      <c r="P5" s="379">
        <v>5658</v>
      </c>
      <c r="Q5" s="379">
        <v>516</v>
      </c>
      <c r="R5" s="379">
        <v>6226</v>
      </c>
      <c r="S5" s="379">
        <v>649</v>
      </c>
      <c r="T5" s="379">
        <v>6568</v>
      </c>
      <c r="U5" s="379">
        <v>745</v>
      </c>
      <c r="V5" s="379">
        <v>7395</v>
      </c>
      <c r="W5" s="379">
        <v>746</v>
      </c>
      <c r="X5" s="379">
        <v>6095</v>
      </c>
      <c r="Y5" s="379">
        <v>724</v>
      </c>
      <c r="Z5" s="379">
        <v>6881</v>
      </c>
      <c r="AA5" s="379">
        <v>751</v>
      </c>
      <c r="AB5" s="379">
        <v>6655</v>
      </c>
      <c r="AC5" s="379">
        <v>731</v>
      </c>
      <c r="AD5" s="378">
        <v>5763</v>
      </c>
      <c r="AE5" s="378">
        <v>693</v>
      </c>
      <c r="AF5" s="378">
        <v>4935</v>
      </c>
      <c r="AG5" s="378">
        <v>673</v>
      </c>
      <c r="AH5" s="384">
        <v>4683</v>
      </c>
      <c r="AI5" s="384">
        <v>636</v>
      </c>
    </row>
    <row r="6" spans="1:35" s="383" customFormat="1" ht="15">
      <c r="A6" s="380" t="s">
        <v>2319</v>
      </c>
      <c r="B6" s="380" t="s">
        <v>1254</v>
      </c>
      <c r="C6" s="380" t="s">
        <v>2316</v>
      </c>
      <c r="D6" s="379">
        <v>3506</v>
      </c>
      <c r="E6" s="379">
        <v>3096</v>
      </c>
      <c r="F6" s="379">
        <v>3826</v>
      </c>
      <c r="G6" s="379">
        <v>2926</v>
      </c>
      <c r="H6" s="379">
        <v>3213</v>
      </c>
      <c r="I6" s="379">
        <v>2793</v>
      </c>
      <c r="J6" s="379">
        <v>2887</v>
      </c>
      <c r="K6" s="379">
        <v>2597</v>
      </c>
      <c r="L6" s="379">
        <v>2670</v>
      </c>
      <c r="M6" s="379">
        <v>2353</v>
      </c>
      <c r="N6" s="379">
        <v>2786</v>
      </c>
      <c r="O6" s="379">
        <v>2209</v>
      </c>
      <c r="P6" s="379">
        <v>2364</v>
      </c>
      <c r="Q6" s="379">
        <v>2073</v>
      </c>
      <c r="R6" s="379">
        <v>2687</v>
      </c>
      <c r="S6" s="379">
        <v>2468</v>
      </c>
      <c r="T6" s="379">
        <v>2521</v>
      </c>
      <c r="U6" s="379">
        <v>2334</v>
      </c>
      <c r="V6" s="379">
        <v>2760</v>
      </c>
      <c r="W6" s="379">
        <v>2214</v>
      </c>
      <c r="X6" s="379">
        <v>2539</v>
      </c>
      <c r="Y6" s="379">
        <v>2227</v>
      </c>
      <c r="Z6" s="379">
        <v>2258</v>
      </c>
      <c r="AA6" s="379">
        <v>2043</v>
      </c>
      <c r="AB6" s="379">
        <v>3171</v>
      </c>
      <c r="AC6" s="379">
        <v>2965</v>
      </c>
      <c r="AD6" s="378">
        <v>6281</v>
      </c>
      <c r="AE6" s="378">
        <v>2790</v>
      </c>
      <c r="AF6" s="378">
        <v>5493</v>
      </c>
      <c r="AG6" s="378">
        <v>2766</v>
      </c>
      <c r="AH6" s="377">
        <v>5175</v>
      </c>
      <c r="AI6" s="377">
        <v>4666</v>
      </c>
    </row>
    <row r="7" spans="1:35" s="383" customFormat="1" ht="15">
      <c r="A7" s="380" t="s">
        <v>2320</v>
      </c>
      <c r="B7" s="380" t="s">
        <v>1254</v>
      </c>
      <c r="C7" s="380" t="s">
        <v>2316</v>
      </c>
      <c r="D7" s="379">
        <v>28317</v>
      </c>
      <c r="E7" s="379">
        <v>2467</v>
      </c>
      <c r="F7" s="379">
        <v>28359</v>
      </c>
      <c r="G7" s="379">
        <v>2355</v>
      </c>
      <c r="H7" s="379">
        <v>28674</v>
      </c>
      <c r="I7" s="379">
        <v>2287</v>
      </c>
      <c r="J7" s="379">
        <v>29253</v>
      </c>
      <c r="K7" s="379">
        <v>2285</v>
      </c>
      <c r="L7" s="379">
        <v>29576</v>
      </c>
      <c r="M7" s="379">
        <v>2145</v>
      </c>
      <c r="N7" s="379">
        <v>28872</v>
      </c>
      <c r="O7" s="379">
        <v>2145</v>
      </c>
      <c r="P7" s="379">
        <v>28461</v>
      </c>
      <c r="Q7" s="379">
        <v>2510</v>
      </c>
      <c r="R7" s="379">
        <v>28238</v>
      </c>
      <c r="S7" s="379">
        <v>2463</v>
      </c>
      <c r="T7" s="379">
        <v>28130</v>
      </c>
      <c r="U7" s="379">
        <v>2471</v>
      </c>
      <c r="V7" s="379">
        <v>28625</v>
      </c>
      <c r="W7" s="379">
        <v>2448</v>
      </c>
      <c r="X7" s="379">
        <v>29481</v>
      </c>
      <c r="Y7" s="379">
        <v>2538</v>
      </c>
      <c r="Z7" s="379">
        <v>30122</v>
      </c>
      <c r="AA7" s="379">
        <v>2514</v>
      </c>
      <c r="AB7" s="379">
        <v>30059</v>
      </c>
      <c r="AC7" s="379">
        <v>2458</v>
      </c>
      <c r="AD7" s="378">
        <v>30187</v>
      </c>
      <c r="AE7" s="378">
        <v>2405</v>
      </c>
      <c r="AF7" s="378">
        <v>38820</v>
      </c>
      <c r="AG7" s="378">
        <v>2428</v>
      </c>
      <c r="AH7" s="377">
        <v>43630</v>
      </c>
      <c r="AI7" s="377">
        <v>2382</v>
      </c>
    </row>
    <row r="8" spans="1:35" s="383" customFormat="1" ht="15">
      <c r="A8" s="380" t="s">
        <v>2321</v>
      </c>
      <c r="B8" s="380" t="s">
        <v>1638</v>
      </c>
      <c r="C8" s="380" t="s">
        <v>2316</v>
      </c>
      <c r="D8" s="379">
        <v>16850</v>
      </c>
      <c r="E8" s="379">
        <v>2011</v>
      </c>
      <c r="F8" s="379">
        <v>12701</v>
      </c>
      <c r="G8" s="379">
        <v>1476</v>
      </c>
      <c r="H8" s="379">
        <v>12769</v>
      </c>
      <c r="I8" s="379">
        <v>1392</v>
      </c>
      <c r="J8" s="379">
        <v>12016</v>
      </c>
      <c r="K8" s="379">
        <v>1389</v>
      </c>
      <c r="L8" s="379">
        <v>12735</v>
      </c>
      <c r="M8" s="379">
        <v>1203</v>
      </c>
      <c r="N8" s="379">
        <v>12893</v>
      </c>
      <c r="O8" s="379">
        <v>1463</v>
      </c>
      <c r="P8" s="379">
        <v>13202</v>
      </c>
      <c r="Q8" s="379">
        <v>1462</v>
      </c>
      <c r="R8" s="379">
        <v>12871</v>
      </c>
      <c r="S8" s="379">
        <v>1330</v>
      </c>
      <c r="T8" s="379">
        <v>11791</v>
      </c>
      <c r="U8" s="379">
        <v>1243</v>
      </c>
      <c r="V8" s="379">
        <v>11099</v>
      </c>
      <c r="W8" s="379">
        <v>1141</v>
      </c>
      <c r="X8" s="379">
        <v>10376</v>
      </c>
      <c r="Y8" s="379">
        <v>1149</v>
      </c>
      <c r="Z8" s="379">
        <v>10895</v>
      </c>
      <c r="AA8" s="379">
        <v>1131</v>
      </c>
      <c r="AB8" s="379">
        <v>10410</v>
      </c>
      <c r="AC8" s="379">
        <v>1203</v>
      </c>
      <c r="AD8" s="378">
        <v>10426</v>
      </c>
      <c r="AE8" s="378">
        <v>1226</v>
      </c>
      <c r="AF8" s="378">
        <v>10671</v>
      </c>
      <c r="AG8" s="378">
        <v>1460</v>
      </c>
      <c r="AH8" s="377">
        <v>10530</v>
      </c>
      <c r="AI8" s="377">
        <v>1359</v>
      </c>
    </row>
    <row r="9" spans="1:35" s="383" customFormat="1" ht="15">
      <c r="A9" s="380" t="s">
        <v>2322</v>
      </c>
      <c r="B9" s="380" t="s">
        <v>2323</v>
      </c>
      <c r="C9" s="380" t="s">
        <v>2316</v>
      </c>
      <c r="D9" s="379">
        <v>8142</v>
      </c>
      <c r="E9" s="379">
        <v>1135</v>
      </c>
      <c r="F9" s="379">
        <v>4784</v>
      </c>
      <c r="G9" s="379">
        <v>868</v>
      </c>
      <c r="H9" s="379">
        <v>5894</v>
      </c>
      <c r="I9" s="379">
        <v>853</v>
      </c>
      <c r="J9" s="379">
        <v>5551</v>
      </c>
      <c r="K9" s="379">
        <v>789</v>
      </c>
      <c r="L9" s="379">
        <v>6082</v>
      </c>
      <c r="M9" s="379">
        <v>769</v>
      </c>
      <c r="N9" s="379">
        <v>6975</v>
      </c>
      <c r="O9" s="379">
        <v>762</v>
      </c>
      <c r="P9" s="379">
        <v>6770</v>
      </c>
      <c r="Q9" s="379">
        <v>777</v>
      </c>
      <c r="R9" s="379">
        <v>6029</v>
      </c>
      <c r="S9" s="379">
        <v>720</v>
      </c>
      <c r="T9" s="379">
        <v>5873</v>
      </c>
      <c r="U9" s="379">
        <v>633</v>
      </c>
      <c r="V9" s="379">
        <v>5208</v>
      </c>
      <c r="W9" s="379">
        <v>688</v>
      </c>
      <c r="X9" s="379">
        <v>5299</v>
      </c>
      <c r="Y9" s="379">
        <v>640</v>
      </c>
      <c r="Z9" s="379">
        <v>5193</v>
      </c>
      <c r="AA9" s="379">
        <v>659</v>
      </c>
      <c r="AB9" s="379">
        <v>5184</v>
      </c>
      <c r="AC9" s="379">
        <v>585</v>
      </c>
      <c r="AD9" s="378">
        <v>5170</v>
      </c>
      <c r="AE9" s="378">
        <v>638</v>
      </c>
      <c r="AF9" s="378">
        <v>5483</v>
      </c>
      <c r="AG9" s="378">
        <v>649</v>
      </c>
      <c r="AH9" s="377">
        <v>5013</v>
      </c>
      <c r="AI9" s="377">
        <v>625</v>
      </c>
    </row>
    <row r="10" spans="1:35" s="383" customFormat="1" ht="15">
      <c r="A10" s="380" t="s">
        <v>2324</v>
      </c>
      <c r="B10" s="380" t="s">
        <v>1256</v>
      </c>
      <c r="C10" s="380" t="s">
        <v>2316</v>
      </c>
      <c r="D10" s="379">
        <v>24757</v>
      </c>
      <c r="E10" s="379">
        <v>2395</v>
      </c>
      <c r="F10" s="379">
        <v>18705</v>
      </c>
      <c r="G10" s="379">
        <v>1835</v>
      </c>
      <c r="H10" s="379">
        <v>19326</v>
      </c>
      <c r="I10" s="379">
        <v>2061</v>
      </c>
      <c r="J10" s="379">
        <v>17190</v>
      </c>
      <c r="K10" s="379">
        <v>1811</v>
      </c>
      <c r="L10" s="379">
        <v>17513</v>
      </c>
      <c r="M10" s="379">
        <v>1747</v>
      </c>
      <c r="N10" s="379">
        <v>17066</v>
      </c>
      <c r="O10" s="379">
        <v>1672</v>
      </c>
      <c r="P10" s="379">
        <v>18165</v>
      </c>
      <c r="Q10" s="379">
        <v>1823</v>
      </c>
      <c r="R10" s="379">
        <v>17083</v>
      </c>
      <c r="S10" s="379">
        <v>1667</v>
      </c>
      <c r="T10" s="379">
        <v>15038</v>
      </c>
      <c r="U10" s="379">
        <v>1381</v>
      </c>
      <c r="V10" s="379">
        <v>14261</v>
      </c>
      <c r="W10" s="379">
        <v>1324</v>
      </c>
      <c r="X10" s="379">
        <v>13861</v>
      </c>
      <c r="Y10" s="379">
        <v>1287</v>
      </c>
      <c r="Z10" s="379">
        <v>14870</v>
      </c>
      <c r="AA10" s="379">
        <v>1297</v>
      </c>
      <c r="AB10" s="379">
        <v>14107</v>
      </c>
      <c r="AC10" s="379">
        <v>1170</v>
      </c>
      <c r="AD10" s="378">
        <v>14018</v>
      </c>
      <c r="AE10" s="378">
        <v>1156</v>
      </c>
      <c r="AF10" s="378">
        <v>14935</v>
      </c>
      <c r="AG10" s="378">
        <v>1199</v>
      </c>
      <c r="AH10" s="377">
        <v>14504</v>
      </c>
      <c r="AI10" s="377">
        <v>1160</v>
      </c>
    </row>
    <row r="11" spans="1:35" s="383" customFormat="1" ht="15">
      <c r="A11" s="380" t="s">
        <v>2325</v>
      </c>
      <c r="B11" s="380" t="s">
        <v>1254</v>
      </c>
      <c r="C11" s="380" t="s">
        <v>2316</v>
      </c>
      <c r="D11" s="379">
        <v>113052</v>
      </c>
      <c r="E11" s="379">
        <v>10498</v>
      </c>
      <c r="F11" s="379">
        <v>117729</v>
      </c>
      <c r="G11" s="379">
        <v>11242</v>
      </c>
      <c r="H11" s="379">
        <v>107462</v>
      </c>
      <c r="I11" s="379">
        <v>10920</v>
      </c>
      <c r="J11" s="379">
        <v>102821</v>
      </c>
      <c r="K11" s="379">
        <v>10576</v>
      </c>
      <c r="L11" s="379">
        <v>95717</v>
      </c>
      <c r="M11" s="379">
        <v>9930</v>
      </c>
      <c r="N11" s="379">
        <v>99639</v>
      </c>
      <c r="O11" s="379">
        <v>9332</v>
      </c>
      <c r="P11" s="379">
        <v>96622</v>
      </c>
      <c r="Q11" s="379">
        <v>9477</v>
      </c>
      <c r="R11" s="379">
        <v>95638</v>
      </c>
      <c r="S11" s="379">
        <v>9267</v>
      </c>
      <c r="T11" s="379">
        <v>96856</v>
      </c>
      <c r="U11" s="379">
        <v>9058</v>
      </c>
      <c r="V11" s="379">
        <v>100066</v>
      </c>
      <c r="W11" s="379">
        <v>8549</v>
      </c>
      <c r="X11" s="379">
        <v>93261</v>
      </c>
      <c r="Y11" s="379">
        <v>8540</v>
      </c>
      <c r="Z11" s="379">
        <v>94062</v>
      </c>
      <c r="AA11" s="379">
        <v>8289</v>
      </c>
      <c r="AB11" s="379">
        <v>98254</v>
      </c>
      <c r="AC11" s="379">
        <v>8067</v>
      </c>
      <c r="AD11" s="378">
        <v>105645</v>
      </c>
      <c r="AE11" s="378">
        <v>7518</v>
      </c>
      <c r="AF11" s="378">
        <v>106670</v>
      </c>
      <c r="AG11" s="378">
        <v>10527</v>
      </c>
      <c r="AH11" s="377">
        <v>104217</v>
      </c>
      <c r="AI11" s="377">
        <v>20033</v>
      </c>
    </row>
    <row r="12" spans="1:35" s="383" customFormat="1" ht="15">
      <c r="A12" s="380" t="s">
        <v>2326</v>
      </c>
      <c r="B12" s="380" t="s">
        <v>1254</v>
      </c>
      <c r="C12" s="380" t="s">
        <v>2316</v>
      </c>
      <c r="D12" s="379">
        <v>12558</v>
      </c>
      <c r="E12" s="379">
        <v>12373</v>
      </c>
      <c r="F12" s="379">
        <v>12510</v>
      </c>
      <c r="G12" s="379">
        <v>12275</v>
      </c>
      <c r="H12" s="379">
        <v>12414</v>
      </c>
      <c r="I12" s="379">
        <v>12191</v>
      </c>
      <c r="J12" s="379">
        <v>12364</v>
      </c>
      <c r="K12" s="379">
        <v>12023</v>
      </c>
      <c r="L12" s="379">
        <v>12159</v>
      </c>
      <c r="M12" s="379">
        <v>11826</v>
      </c>
      <c r="N12" s="379">
        <v>11967</v>
      </c>
      <c r="O12" s="379">
        <v>11589</v>
      </c>
      <c r="P12" s="379">
        <v>11946</v>
      </c>
      <c r="Q12" s="379">
        <v>11665</v>
      </c>
      <c r="R12" s="379">
        <v>11915</v>
      </c>
      <c r="S12" s="379">
        <v>11638</v>
      </c>
      <c r="T12" s="379">
        <v>11844</v>
      </c>
      <c r="U12" s="379">
        <v>11574</v>
      </c>
      <c r="V12" s="379">
        <v>12009</v>
      </c>
      <c r="W12" s="379">
        <v>11520</v>
      </c>
      <c r="X12" s="379">
        <v>11888</v>
      </c>
      <c r="Y12" s="379">
        <v>11538</v>
      </c>
      <c r="Z12" s="379">
        <v>11723</v>
      </c>
      <c r="AA12" s="379">
        <v>11389</v>
      </c>
      <c r="AB12" s="379">
        <v>11542</v>
      </c>
      <c r="AC12" s="379">
        <v>11238</v>
      </c>
      <c r="AD12" s="378">
        <v>11348</v>
      </c>
      <c r="AE12" s="378">
        <v>11056</v>
      </c>
      <c r="AF12" s="378">
        <v>11110</v>
      </c>
      <c r="AG12" s="378">
        <v>10831</v>
      </c>
      <c r="AH12" s="377">
        <v>11078</v>
      </c>
      <c r="AI12" s="377">
        <v>10593</v>
      </c>
    </row>
    <row r="13" spans="1:35" s="383" customFormat="1">
      <c r="A13" s="380" t="s">
        <v>2327</v>
      </c>
      <c r="B13" s="380" t="s">
        <v>1254</v>
      </c>
      <c r="C13" s="380" t="s">
        <v>2328</v>
      </c>
      <c r="D13" s="379">
        <v>3878</v>
      </c>
      <c r="E13" s="379">
        <v>295</v>
      </c>
      <c r="F13" s="379">
        <v>4057</v>
      </c>
      <c r="G13" s="379">
        <v>315</v>
      </c>
      <c r="H13" s="379">
        <v>4765</v>
      </c>
      <c r="I13" s="379">
        <v>841</v>
      </c>
      <c r="J13" s="379">
        <v>4640</v>
      </c>
      <c r="K13" s="379">
        <v>768</v>
      </c>
      <c r="L13" s="379">
        <v>4482</v>
      </c>
      <c r="M13" s="379">
        <v>697</v>
      </c>
      <c r="N13" s="379">
        <v>4585</v>
      </c>
      <c r="O13" s="379">
        <v>782</v>
      </c>
      <c r="P13" s="379">
        <v>4419</v>
      </c>
      <c r="Q13" s="379">
        <v>796</v>
      </c>
      <c r="R13" s="379">
        <v>4271</v>
      </c>
      <c r="S13" s="379">
        <v>737</v>
      </c>
      <c r="T13" s="379">
        <v>4344</v>
      </c>
      <c r="U13" s="379">
        <v>669</v>
      </c>
      <c r="V13" s="379">
        <v>4591</v>
      </c>
      <c r="W13" s="379">
        <v>786</v>
      </c>
      <c r="X13" s="379">
        <v>4445</v>
      </c>
      <c r="Y13" s="379">
        <v>862</v>
      </c>
      <c r="Z13" s="379">
        <v>4252</v>
      </c>
      <c r="AA13" s="379">
        <v>785</v>
      </c>
      <c r="AB13" s="379">
        <v>4136</v>
      </c>
      <c r="AC13" s="379">
        <v>693</v>
      </c>
      <c r="AD13" s="378">
        <v>4152</v>
      </c>
      <c r="AE13" s="378">
        <v>639</v>
      </c>
      <c r="AF13" s="378">
        <v>4034</v>
      </c>
      <c r="AG13" s="378">
        <v>544</v>
      </c>
      <c r="AH13" s="377">
        <v>3896</v>
      </c>
      <c r="AI13" s="377">
        <v>534</v>
      </c>
    </row>
    <row r="14" spans="1:35" s="383" customFormat="1" ht="15">
      <c r="A14" s="380" t="s">
        <v>2329</v>
      </c>
      <c r="B14" s="380" t="s">
        <v>1254</v>
      </c>
      <c r="C14" s="380" t="s">
        <v>2330</v>
      </c>
      <c r="D14" s="379">
        <v>11799</v>
      </c>
      <c r="E14" s="379">
        <v>5086</v>
      </c>
      <c r="F14" s="379">
        <v>12525</v>
      </c>
      <c r="G14" s="379">
        <v>5058</v>
      </c>
      <c r="H14" s="379">
        <v>15160</v>
      </c>
      <c r="I14" s="379">
        <v>5028</v>
      </c>
      <c r="J14" s="379">
        <v>19013</v>
      </c>
      <c r="K14" s="379">
        <v>4969</v>
      </c>
      <c r="L14" s="379">
        <v>23862</v>
      </c>
      <c r="M14" s="379">
        <v>5395</v>
      </c>
      <c r="N14" s="379">
        <v>32369</v>
      </c>
      <c r="O14" s="379">
        <v>5309</v>
      </c>
      <c r="P14" s="379">
        <v>45837</v>
      </c>
      <c r="Q14" s="379">
        <v>5233</v>
      </c>
      <c r="R14" s="379">
        <v>52016</v>
      </c>
      <c r="S14" s="379">
        <v>5111</v>
      </c>
      <c r="T14" s="379">
        <v>66720</v>
      </c>
      <c r="U14" s="379">
        <v>4970</v>
      </c>
      <c r="V14" s="379">
        <v>80045</v>
      </c>
      <c r="W14" s="379">
        <v>4831</v>
      </c>
      <c r="X14" s="379">
        <v>92762</v>
      </c>
      <c r="Y14" s="379">
        <v>4765</v>
      </c>
      <c r="Z14" s="379">
        <v>108733</v>
      </c>
      <c r="AA14" s="379">
        <v>4585</v>
      </c>
      <c r="AB14" s="379">
        <v>143650</v>
      </c>
      <c r="AC14" s="379">
        <v>4403</v>
      </c>
      <c r="AD14" s="378">
        <v>150822</v>
      </c>
      <c r="AE14" s="378">
        <v>4204</v>
      </c>
      <c r="AF14" s="378">
        <v>168465</v>
      </c>
      <c r="AG14" s="378">
        <v>4496</v>
      </c>
      <c r="AH14" s="377">
        <v>166603</v>
      </c>
      <c r="AI14" s="377">
        <v>4264</v>
      </c>
    </row>
    <row r="15" spans="1:35" s="383" customFormat="1" ht="15">
      <c r="A15" s="380" t="s">
        <v>2331</v>
      </c>
      <c r="B15" s="380" t="s">
        <v>1254</v>
      </c>
      <c r="C15" s="380" t="s">
        <v>2332</v>
      </c>
      <c r="D15" s="379">
        <v>6690</v>
      </c>
      <c r="E15" s="379">
        <v>1116</v>
      </c>
      <c r="F15" s="379">
        <v>7045</v>
      </c>
      <c r="G15" s="379">
        <v>1034</v>
      </c>
      <c r="H15" s="379">
        <v>6726</v>
      </c>
      <c r="I15" s="379">
        <v>1039</v>
      </c>
      <c r="J15" s="379">
        <v>6335</v>
      </c>
      <c r="K15" s="379">
        <v>973</v>
      </c>
      <c r="L15" s="379">
        <v>6064</v>
      </c>
      <c r="M15" s="379">
        <v>885</v>
      </c>
      <c r="N15" s="379">
        <v>5986</v>
      </c>
      <c r="O15" s="379">
        <v>838</v>
      </c>
      <c r="P15" s="379">
        <v>5307</v>
      </c>
      <c r="Q15" s="379">
        <v>840</v>
      </c>
      <c r="R15" s="379">
        <v>5067</v>
      </c>
      <c r="S15" s="379">
        <v>792</v>
      </c>
      <c r="T15" s="379">
        <v>4777</v>
      </c>
      <c r="U15" s="379">
        <v>749</v>
      </c>
      <c r="V15" s="379">
        <v>4744</v>
      </c>
      <c r="W15" s="379">
        <v>707</v>
      </c>
      <c r="X15" s="379">
        <v>4298</v>
      </c>
      <c r="Y15" s="379">
        <v>975</v>
      </c>
      <c r="Z15" s="379">
        <v>4139</v>
      </c>
      <c r="AA15" s="379">
        <v>947</v>
      </c>
      <c r="AB15" s="379">
        <v>4042</v>
      </c>
      <c r="AC15" s="379">
        <v>1145</v>
      </c>
      <c r="AD15" s="378">
        <v>4154</v>
      </c>
      <c r="AE15" s="378">
        <v>1089</v>
      </c>
      <c r="AF15" s="378">
        <v>3746</v>
      </c>
      <c r="AG15" s="378">
        <v>1067</v>
      </c>
      <c r="AH15" s="377">
        <v>3703</v>
      </c>
      <c r="AI15" s="377">
        <v>1021</v>
      </c>
    </row>
    <row r="16" spans="1:35" s="383" customFormat="1" ht="15">
      <c r="A16" s="380" t="s">
        <v>2333</v>
      </c>
      <c r="B16" s="380" t="s">
        <v>1254</v>
      </c>
      <c r="C16" s="380" t="s">
        <v>2316</v>
      </c>
      <c r="D16" s="379">
        <v>15344</v>
      </c>
      <c r="E16" s="379">
        <v>4610</v>
      </c>
      <c r="F16" s="379">
        <v>16765</v>
      </c>
      <c r="G16" s="379">
        <v>4675</v>
      </c>
      <c r="H16" s="379">
        <v>15778</v>
      </c>
      <c r="I16" s="379">
        <v>4574</v>
      </c>
      <c r="J16" s="379">
        <v>15994</v>
      </c>
      <c r="K16" s="379">
        <v>4590</v>
      </c>
      <c r="L16" s="379">
        <v>15954</v>
      </c>
      <c r="M16" s="379">
        <v>4501</v>
      </c>
      <c r="N16" s="379">
        <v>17684</v>
      </c>
      <c r="O16" s="379">
        <v>4407</v>
      </c>
      <c r="P16" s="379">
        <v>16683</v>
      </c>
      <c r="Q16" s="379">
        <v>4522</v>
      </c>
      <c r="R16" s="379">
        <v>16058</v>
      </c>
      <c r="S16" s="379">
        <v>4456</v>
      </c>
      <c r="T16" s="379">
        <v>15616</v>
      </c>
      <c r="U16" s="379">
        <v>4411</v>
      </c>
      <c r="V16" s="379">
        <v>15910</v>
      </c>
      <c r="W16" s="379">
        <v>4355</v>
      </c>
      <c r="X16" s="379">
        <v>14984</v>
      </c>
      <c r="Y16" s="379">
        <v>4406</v>
      </c>
      <c r="Z16" s="379">
        <v>14253</v>
      </c>
      <c r="AA16" s="379">
        <v>4341</v>
      </c>
      <c r="AB16" s="379">
        <v>13901</v>
      </c>
      <c r="AC16" s="379">
        <v>4253</v>
      </c>
      <c r="AD16" s="378">
        <v>14396</v>
      </c>
      <c r="AE16" s="378">
        <v>4128</v>
      </c>
      <c r="AF16" s="378">
        <v>13064</v>
      </c>
      <c r="AG16" s="378">
        <v>4190</v>
      </c>
      <c r="AH16" s="377">
        <v>10702</v>
      </c>
      <c r="AI16" s="377">
        <v>4095</v>
      </c>
    </row>
    <row r="17" spans="1:35" s="383" customFormat="1" ht="15">
      <c r="A17" s="380" t="s">
        <v>2334</v>
      </c>
      <c r="B17" s="380" t="s">
        <v>2335</v>
      </c>
      <c r="C17" s="380" t="s">
        <v>2316</v>
      </c>
      <c r="D17" s="379">
        <v>8461</v>
      </c>
      <c r="E17" s="379">
        <v>4361</v>
      </c>
      <c r="F17" s="379">
        <v>9766</v>
      </c>
      <c r="G17" s="379">
        <v>4941</v>
      </c>
      <c r="H17" s="379">
        <v>10648</v>
      </c>
      <c r="I17" s="379">
        <v>5010</v>
      </c>
      <c r="J17" s="379">
        <v>9721</v>
      </c>
      <c r="K17" s="379">
        <v>4560</v>
      </c>
      <c r="L17" s="379">
        <v>9884</v>
      </c>
      <c r="M17" s="379">
        <v>4528</v>
      </c>
      <c r="N17" s="379">
        <v>9862</v>
      </c>
      <c r="O17" s="379">
        <v>4371</v>
      </c>
      <c r="P17" s="379">
        <v>10206</v>
      </c>
      <c r="Q17" s="379">
        <v>4385</v>
      </c>
      <c r="R17" s="379">
        <v>10172</v>
      </c>
      <c r="S17" s="379">
        <v>4166</v>
      </c>
      <c r="T17" s="379">
        <v>8895</v>
      </c>
      <c r="U17" s="379">
        <v>3677</v>
      </c>
      <c r="V17" s="379">
        <v>9676</v>
      </c>
      <c r="W17" s="379">
        <v>3735</v>
      </c>
      <c r="X17" s="379">
        <v>13824</v>
      </c>
      <c r="Y17" s="379">
        <v>3498</v>
      </c>
      <c r="Z17" s="379">
        <v>13056</v>
      </c>
      <c r="AA17" s="379">
        <v>3412</v>
      </c>
      <c r="AB17" s="379">
        <v>14378</v>
      </c>
      <c r="AC17" s="379">
        <v>3202</v>
      </c>
      <c r="AD17" s="378">
        <v>13588</v>
      </c>
      <c r="AE17" s="378">
        <v>2805</v>
      </c>
      <c r="AF17" s="378">
        <v>14271</v>
      </c>
      <c r="AG17" s="378">
        <v>3306</v>
      </c>
      <c r="AH17" s="377">
        <v>30806</v>
      </c>
      <c r="AI17" s="377">
        <v>3046</v>
      </c>
    </row>
    <row r="18" spans="1:35" s="5" customFormat="1">
      <c r="A18" s="380" t="s">
        <v>2336</v>
      </c>
      <c r="B18" s="380" t="s">
        <v>1636</v>
      </c>
      <c r="C18" s="380" t="s">
        <v>2316</v>
      </c>
      <c r="D18" s="379">
        <v>0</v>
      </c>
      <c r="E18" s="379">
        <v>0</v>
      </c>
      <c r="F18" s="379">
        <v>0</v>
      </c>
      <c r="G18" s="379">
        <v>0</v>
      </c>
      <c r="H18" s="379">
        <v>0</v>
      </c>
      <c r="I18" s="379">
        <v>0</v>
      </c>
      <c r="J18" s="379" t="s">
        <v>1879</v>
      </c>
      <c r="K18" s="379" t="s">
        <v>1879</v>
      </c>
      <c r="L18" s="379">
        <v>6</v>
      </c>
      <c r="M18" s="379">
        <v>2</v>
      </c>
      <c r="N18" s="379">
        <v>9</v>
      </c>
      <c r="O18" s="379">
        <v>3</v>
      </c>
      <c r="P18" s="379">
        <v>465</v>
      </c>
      <c r="Q18" s="379">
        <v>453</v>
      </c>
      <c r="R18" s="379">
        <v>450</v>
      </c>
      <c r="S18" s="379">
        <v>441</v>
      </c>
      <c r="T18" s="379">
        <v>405</v>
      </c>
      <c r="U18" s="379">
        <v>396</v>
      </c>
      <c r="V18" s="379">
        <v>380</v>
      </c>
      <c r="W18" s="379">
        <v>368</v>
      </c>
      <c r="X18" s="379">
        <v>367</v>
      </c>
      <c r="Y18" s="379">
        <v>354</v>
      </c>
      <c r="Z18" s="379">
        <v>364</v>
      </c>
      <c r="AA18" s="379">
        <v>353</v>
      </c>
      <c r="AB18" s="379">
        <v>432</v>
      </c>
      <c r="AC18" s="379">
        <v>347</v>
      </c>
      <c r="AD18" s="378">
        <v>431</v>
      </c>
      <c r="AE18" s="378">
        <v>341</v>
      </c>
      <c r="AF18" s="378">
        <v>480</v>
      </c>
      <c r="AG18" s="378">
        <v>351</v>
      </c>
      <c r="AH18" s="377">
        <v>543</v>
      </c>
      <c r="AI18" s="377">
        <v>345</v>
      </c>
    </row>
    <row r="19" spans="1:35" s="5" customFormat="1" ht="15">
      <c r="A19" s="380" t="s">
        <v>2337</v>
      </c>
      <c r="B19" s="380" t="s">
        <v>1257</v>
      </c>
      <c r="C19" s="380" t="s">
        <v>2316</v>
      </c>
      <c r="D19" s="379">
        <v>37256</v>
      </c>
      <c r="E19" s="379">
        <v>6806</v>
      </c>
      <c r="F19" s="379">
        <v>30619</v>
      </c>
      <c r="G19" s="379">
        <v>5225</v>
      </c>
      <c r="H19" s="379">
        <v>32427</v>
      </c>
      <c r="I19" s="379">
        <v>5310</v>
      </c>
      <c r="J19" s="379">
        <v>30441</v>
      </c>
      <c r="K19" s="379">
        <v>4812</v>
      </c>
      <c r="L19" s="379">
        <v>30139</v>
      </c>
      <c r="M19" s="379">
        <v>4807</v>
      </c>
      <c r="N19" s="379">
        <v>32946</v>
      </c>
      <c r="O19" s="379">
        <v>4665</v>
      </c>
      <c r="P19" s="379">
        <v>29024</v>
      </c>
      <c r="Q19" s="379">
        <v>4741</v>
      </c>
      <c r="R19" s="379">
        <v>25998</v>
      </c>
      <c r="S19" s="379">
        <v>4487</v>
      </c>
      <c r="T19" s="379">
        <v>23271</v>
      </c>
      <c r="U19" s="379">
        <v>3791</v>
      </c>
      <c r="V19" s="379">
        <v>23142</v>
      </c>
      <c r="W19" s="379">
        <v>3722</v>
      </c>
      <c r="X19" s="379">
        <v>20689</v>
      </c>
      <c r="Y19" s="379">
        <v>3480</v>
      </c>
      <c r="Z19" s="379">
        <v>19285</v>
      </c>
      <c r="AA19" s="379">
        <v>3465</v>
      </c>
      <c r="AB19" s="379">
        <v>18243</v>
      </c>
      <c r="AC19" s="379">
        <v>3258</v>
      </c>
      <c r="AD19" s="378">
        <v>18665</v>
      </c>
      <c r="AE19" s="378">
        <v>3366</v>
      </c>
      <c r="AF19" s="378">
        <v>20312</v>
      </c>
      <c r="AG19" s="378">
        <v>3321</v>
      </c>
      <c r="AH19" s="377">
        <v>21120</v>
      </c>
      <c r="AI19" s="377">
        <v>3243</v>
      </c>
    </row>
    <row r="20" spans="1:35" s="5" customFormat="1" ht="15">
      <c r="A20" s="380" t="s">
        <v>2338</v>
      </c>
      <c r="B20" s="380" t="s">
        <v>1637</v>
      </c>
      <c r="C20" s="380" t="s">
        <v>2339</v>
      </c>
      <c r="D20" s="379">
        <v>2825</v>
      </c>
      <c r="E20" s="379">
        <v>2566</v>
      </c>
      <c r="F20" s="379">
        <v>2185</v>
      </c>
      <c r="G20" s="379">
        <v>1961</v>
      </c>
      <c r="H20" s="379">
        <v>2206</v>
      </c>
      <c r="I20" s="379">
        <v>1989</v>
      </c>
      <c r="J20" s="379">
        <v>2124</v>
      </c>
      <c r="K20" s="379">
        <v>1817</v>
      </c>
      <c r="L20" s="379">
        <v>2030</v>
      </c>
      <c r="M20" s="379">
        <v>1860</v>
      </c>
      <c r="N20" s="379">
        <v>2009</v>
      </c>
      <c r="O20" s="379">
        <v>1856</v>
      </c>
      <c r="P20" s="379">
        <v>2110</v>
      </c>
      <c r="Q20" s="379">
        <v>1908</v>
      </c>
      <c r="R20" s="379">
        <v>2003</v>
      </c>
      <c r="S20" s="379">
        <v>1841</v>
      </c>
      <c r="T20" s="379">
        <v>1698</v>
      </c>
      <c r="U20" s="379">
        <v>1580</v>
      </c>
      <c r="V20" s="379">
        <v>1711</v>
      </c>
      <c r="W20" s="379">
        <v>1543</v>
      </c>
      <c r="X20" s="379">
        <v>1676</v>
      </c>
      <c r="Y20" s="379">
        <v>1414</v>
      </c>
      <c r="Z20" s="379">
        <v>1640</v>
      </c>
      <c r="AA20" s="379">
        <v>1458</v>
      </c>
      <c r="AB20" s="379">
        <v>1525</v>
      </c>
      <c r="AC20" s="379">
        <v>1394</v>
      </c>
      <c r="AD20" s="378">
        <v>1532</v>
      </c>
      <c r="AE20" s="378">
        <v>1392</v>
      </c>
      <c r="AF20" s="378">
        <v>1485</v>
      </c>
      <c r="AG20" s="378">
        <v>1380</v>
      </c>
      <c r="AH20" s="377">
        <v>1470</v>
      </c>
      <c r="AI20" s="377">
        <v>1361</v>
      </c>
    </row>
    <row r="21" spans="1:35" s="5" customFormat="1">
      <c r="A21" s="380" t="s">
        <v>2340</v>
      </c>
      <c r="B21" s="380" t="s">
        <v>1254</v>
      </c>
      <c r="C21" s="380" t="s">
        <v>2341</v>
      </c>
      <c r="D21" s="379">
        <v>95</v>
      </c>
      <c r="E21" s="379">
        <v>80</v>
      </c>
      <c r="F21" s="379">
        <v>96</v>
      </c>
      <c r="G21" s="379">
        <v>79</v>
      </c>
      <c r="H21" s="379">
        <v>95</v>
      </c>
      <c r="I21" s="379">
        <v>78</v>
      </c>
      <c r="J21" s="379">
        <v>94</v>
      </c>
      <c r="K21" s="379">
        <v>77</v>
      </c>
      <c r="L21" s="379">
        <v>94</v>
      </c>
      <c r="M21" s="379">
        <v>77</v>
      </c>
      <c r="N21" s="379">
        <v>93</v>
      </c>
      <c r="O21" s="379">
        <v>76</v>
      </c>
      <c r="P21" s="379">
        <v>95</v>
      </c>
      <c r="Q21" s="379">
        <v>78</v>
      </c>
      <c r="R21" s="379">
        <v>96</v>
      </c>
      <c r="S21" s="379">
        <v>78</v>
      </c>
      <c r="T21" s="379">
        <v>98</v>
      </c>
      <c r="U21" s="379">
        <v>77</v>
      </c>
      <c r="V21" s="379">
        <v>166</v>
      </c>
      <c r="W21" s="379">
        <v>77</v>
      </c>
      <c r="X21" s="379">
        <v>170</v>
      </c>
      <c r="Y21" s="379">
        <v>76</v>
      </c>
      <c r="Z21" s="379">
        <v>177</v>
      </c>
      <c r="AA21" s="379">
        <v>74</v>
      </c>
      <c r="AB21" s="379">
        <v>177</v>
      </c>
      <c r="AC21" s="379">
        <v>73</v>
      </c>
      <c r="AD21" s="378">
        <v>177</v>
      </c>
      <c r="AE21" s="378">
        <v>70</v>
      </c>
      <c r="AF21" s="378">
        <v>181</v>
      </c>
      <c r="AG21" s="378">
        <v>69</v>
      </c>
      <c r="AH21" s="377">
        <v>186</v>
      </c>
      <c r="AI21" s="377">
        <v>70</v>
      </c>
    </row>
    <row r="22" spans="1:35" s="5" customFormat="1" ht="15">
      <c r="A22" s="382" t="s">
        <v>2342</v>
      </c>
      <c r="B22" s="382" t="s">
        <v>1255</v>
      </c>
      <c r="C22" s="382" t="s">
        <v>2316</v>
      </c>
      <c r="D22" s="379">
        <v>189630</v>
      </c>
      <c r="E22" s="379">
        <v>17011</v>
      </c>
      <c r="F22" s="379">
        <v>147035</v>
      </c>
      <c r="G22" s="379">
        <v>15788</v>
      </c>
      <c r="H22" s="379">
        <v>152249</v>
      </c>
      <c r="I22" s="379">
        <v>16945</v>
      </c>
      <c r="J22" s="379">
        <v>137633</v>
      </c>
      <c r="K22" s="379">
        <v>16581</v>
      </c>
      <c r="L22" s="379">
        <v>131253</v>
      </c>
      <c r="M22" s="379">
        <v>16650</v>
      </c>
      <c r="N22" s="379">
        <v>128579</v>
      </c>
      <c r="O22" s="379">
        <v>16567</v>
      </c>
      <c r="P22" s="379">
        <v>136661</v>
      </c>
      <c r="Q22" s="379">
        <v>17856</v>
      </c>
      <c r="R22" s="379">
        <v>133401</v>
      </c>
      <c r="S22" s="379">
        <v>17348</v>
      </c>
      <c r="T22" s="379">
        <v>127184</v>
      </c>
      <c r="U22" s="379">
        <v>16041</v>
      </c>
      <c r="V22" s="379">
        <v>119795</v>
      </c>
      <c r="W22" s="379">
        <v>15896</v>
      </c>
      <c r="X22" s="379">
        <v>110522</v>
      </c>
      <c r="Y22" s="379">
        <v>14936</v>
      </c>
      <c r="Z22" s="379">
        <v>111683</v>
      </c>
      <c r="AA22" s="379">
        <v>15314</v>
      </c>
      <c r="AB22" s="379">
        <v>102287</v>
      </c>
      <c r="AC22" s="379">
        <v>14603</v>
      </c>
      <c r="AD22" s="378">
        <v>105113</v>
      </c>
      <c r="AE22" s="378">
        <v>14931</v>
      </c>
      <c r="AF22" s="378">
        <v>110545</v>
      </c>
      <c r="AG22" s="378">
        <v>15392</v>
      </c>
      <c r="AH22" s="381">
        <v>110863</v>
      </c>
      <c r="AI22" s="381">
        <v>15347</v>
      </c>
    </row>
    <row r="23" spans="1:35" s="5" customFormat="1" ht="15">
      <c r="A23" s="380" t="s">
        <v>2343</v>
      </c>
      <c r="B23" s="380" t="s">
        <v>1254</v>
      </c>
      <c r="C23" s="380" t="s">
        <v>2339</v>
      </c>
      <c r="D23" s="379">
        <v>14199</v>
      </c>
      <c r="E23" s="379">
        <v>1649</v>
      </c>
      <c r="F23" s="379">
        <v>11806</v>
      </c>
      <c r="G23" s="379">
        <v>1513</v>
      </c>
      <c r="H23" s="379">
        <v>8651</v>
      </c>
      <c r="I23" s="379">
        <v>1488</v>
      </c>
      <c r="J23" s="379">
        <v>6106</v>
      </c>
      <c r="K23" s="379">
        <v>1382</v>
      </c>
      <c r="L23" s="379">
        <v>4655</v>
      </c>
      <c r="M23" s="379">
        <v>1326</v>
      </c>
      <c r="N23" s="379">
        <v>3856</v>
      </c>
      <c r="O23" s="379">
        <v>1262</v>
      </c>
      <c r="P23" s="379">
        <v>4536</v>
      </c>
      <c r="Q23" s="379">
        <v>1161</v>
      </c>
      <c r="R23" s="379">
        <v>3609</v>
      </c>
      <c r="S23" s="379">
        <v>1331</v>
      </c>
      <c r="T23" s="379">
        <v>4507</v>
      </c>
      <c r="U23" s="379">
        <v>1284</v>
      </c>
      <c r="V23" s="379">
        <v>2919</v>
      </c>
      <c r="W23" s="379">
        <v>1188</v>
      </c>
      <c r="X23" s="379">
        <v>4058</v>
      </c>
      <c r="Y23" s="379">
        <v>1248</v>
      </c>
      <c r="Z23" s="379">
        <v>2601</v>
      </c>
      <c r="AA23" s="379">
        <v>1174</v>
      </c>
      <c r="AB23" s="379">
        <v>2801</v>
      </c>
      <c r="AC23" s="379">
        <v>1427</v>
      </c>
      <c r="AD23" s="378">
        <v>3756</v>
      </c>
      <c r="AE23" s="378">
        <v>1364</v>
      </c>
      <c r="AF23" s="378">
        <v>3203</v>
      </c>
      <c r="AG23" s="378">
        <v>1556</v>
      </c>
      <c r="AH23" s="377">
        <v>3463</v>
      </c>
      <c r="AI23" s="377">
        <v>1488</v>
      </c>
    </row>
    <row r="24" spans="1:35" s="5" customFormat="1">
      <c r="A24" s="380" t="s">
        <v>2344</v>
      </c>
      <c r="B24" s="380" t="s">
        <v>1254</v>
      </c>
      <c r="C24" s="380" t="s">
        <v>2345</v>
      </c>
      <c r="D24" s="379">
        <v>5552</v>
      </c>
      <c r="E24" s="379">
        <v>1522</v>
      </c>
      <c r="F24" s="379">
        <v>5754</v>
      </c>
      <c r="G24" s="379">
        <v>1389</v>
      </c>
      <c r="H24" s="379">
        <v>6806</v>
      </c>
      <c r="I24" s="379">
        <v>2457</v>
      </c>
      <c r="J24" s="379">
        <v>6427</v>
      </c>
      <c r="K24" s="379">
        <v>2245</v>
      </c>
      <c r="L24" s="379">
        <v>5989</v>
      </c>
      <c r="M24" s="379">
        <v>2023</v>
      </c>
      <c r="N24" s="379">
        <v>6572</v>
      </c>
      <c r="O24" s="379">
        <v>2062</v>
      </c>
      <c r="P24" s="379">
        <v>9850</v>
      </c>
      <c r="Q24" s="379">
        <v>4242</v>
      </c>
      <c r="R24" s="379">
        <v>9448</v>
      </c>
      <c r="S24" s="379">
        <v>4017</v>
      </c>
      <c r="T24" s="379">
        <v>9228</v>
      </c>
      <c r="U24" s="379">
        <v>5844</v>
      </c>
      <c r="V24" s="379">
        <v>9940</v>
      </c>
      <c r="W24" s="379">
        <v>5481</v>
      </c>
      <c r="X24" s="379">
        <v>9647</v>
      </c>
      <c r="Y24" s="379">
        <v>5638</v>
      </c>
      <c r="Z24" s="379">
        <v>8919</v>
      </c>
      <c r="AA24" s="379">
        <v>5104</v>
      </c>
      <c r="AB24" s="379">
        <v>9509</v>
      </c>
      <c r="AC24" s="379">
        <v>4994</v>
      </c>
      <c r="AD24" s="378">
        <v>9155</v>
      </c>
      <c r="AE24" s="378">
        <v>5214</v>
      </c>
      <c r="AF24" s="378">
        <v>10086</v>
      </c>
      <c r="AG24" s="378">
        <v>5077</v>
      </c>
      <c r="AH24" s="377">
        <v>10511</v>
      </c>
      <c r="AI24" s="377">
        <v>4883</v>
      </c>
    </row>
    <row r="25" spans="1:35" s="5" customFormat="1" ht="15">
      <c r="A25" s="380" t="s">
        <v>2346</v>
      </c>
      <c r="B25" s="380" t="s">
        <v>1254</v>
      </c>
      <c r="C25" s="380" t="s">
        <v>2316</v>
      </c>
      <c r="D25" s="379">
        <v>1465317</v>
      </c>
      <c r="E25" s="379">
        <v>87474</v>
      </c>
      <c r="F25" s="379">
        <v>1227382</v>
      </c>
      <c r="G25" s="379">
        <v>87494</v>
      </c>
      <c r="H25" s="379">
        <v>1239445</v>
      </c>
      <c r="I25" s="379">
        <v>83839</v>
      </c>
      <c r="J25" s="379">
        <v>1204989</v>
      </c>
      <c r="K25" s="379">
        <v>95950</v>
      </c>
      <c r="L25" s="379">
        <v>1205356</v>
      </c>
      <c r="M25" s="379">
        <v>90784</v>
      </c>
      <c r="N25" s="379">
        <v>1230424</v>
      </c>
      <c r="O25" s="379">
        <v>87200</v>
      </c>
      <c r="P25" s="379">
        <v>1196536</v>
      </c>
      <c r="Q25" s="379">
        <v>85564</v>
      </c>
      <c r="R25" s="379">
        <v>1149907</v>
      </c>
      <c r="S25" s="379">
        <v>81846</v>
      </c>
      <c r="T25" s="379">
        <v>1190373</v>
      </c>
      <c r="U25" s="379">
        <v>70320</v>
      </c>
      <c r="V25" s="379">
        <v>1188959</v>
      </c>
      <c r="W25" s="379">
        <v>61640</v>
      </c>
      <c r="X25" s="379">
        <v>1203114</v>
      </c>
      <c r="Y25" s="379">
        <v>64713</v>
      </c>
      <c r="Z25" s="379">
        <v>1206409</v>
      </c>
      <c r="AA25" s="379">
        <v>72094</v>
      </c>
      <c r="AB25" s="379">
        <v>1228406</v>
      </c>
      <c r="AC25" s="379">
        <v>73104</v>
      </c>
      <c r="AD25" s="378">
        <v>1241315</v>
      </c>
      <c r="AE25" s="378">
        <v>69466</v>
      </c>
      <c r="AF25" s="378">
        <v>1237800</v>
      </c>
      <c r="AG25" s="378">
        <v>76481</v>
      </c>
      <c r="AH25" s="377">
        <v>1255742</v>
      </c>
      <c r="AI25" s="377">
        <v>73702</v>
      </c>
    </row>
    <row r="26" spans="1:35" s="5" customFormat="1">
      <c r="A26" s="380" t="s">
        <v>2347</v>
      </c>
      <c r="B26" s="380" t="s">
        <v>1254</v>
      </c>
      <c r="C26" s="380" t="s">
        <v>2348</v>
      </c>
      <c r="D26" s="379">
        <v>211700</v>
      </c>
      <c r="E26" s="379">
        <v>2942</v>
      </c>
      <c r="F26" s="379">
        <v>218739</v>
      </c>
      <c r="G26" s="379">
        <v>3589</v>
      </c>
      <c r="H26" s="379">
        <v>213781</v>
      </c>
      <c r="I26" s="379">
        <v>3520</v>
      </c>
      <c r="J26" s="379">
        <v>209438</v>
      </c>
      <c r="K26" s="379">
        <v>3344</v>
      </c>
      <c r="L26" s="379">
        <v>204283</v>
      </c>
      <c r="M26" s="379">
        <v>2910</v>
      </c>
      <c r="N26" s="379">
        <v>200175</v>
      </c>
      <c r="O26" s="379">
        <v>2610</v>
      </c>
      <c r="P26" s="379">
        <v>194599</v>
      </c>
      <c r="Q26" s="379">
        <v>2607</v>
      </c>
      <c r="R26" s="379">
        <v>189923</v>
      </c>
      <c r="S26" s="379">
        <v>2563</v>
      </c>
      <c r="T26" s="379">
        <v>187151</v>
      </c>
      <c r="U26" s="379">
        <v>4206</v>
      </c>
      <c r="V26" s="379">
        <v>182154</v>
      </c>
      <c r="W26" s="379">
        <v>3976</v>
      </c>
      <c r="X26" s="379">
        <v>175620</v>
      </c>
      <c r="Y26" s="379">
        <v>4109</v>
      </c>
      <c r="Z26" s="379">
        <v>167411</v>
      </c>
      <c r="AA26" s="379">
        <v>3747</v>
      </c>
      <c r="AB26" s="379">
        <v>162578</v>
      </c>
      <c r="AC26" s="379">
        <v>3903</v>
      </c>
      <c r="AD26" s="378">
        <v>154217</v>
      </c>
      <c r="AE26" s="378">
        <v>4095</v>
      </c>
      <c r="AF26" s="378">
        <v>147504</v>
      </c>
      <c r="AG26" s="378">
        <v>3964</v>
      </c>
      <c r="AH26" s="377">
        <v>141696</v>
      </c>
      <c r="AI26" s="377">
        <v>3830</v>
      </c>
    </row>
    <row r="27" spans="1:35" s="5" customFormat="1" ht="15">
      <c r="A27" s="380" t="s">
        <v>2349</v>
      </c>
      <c r="B27" s="380" t="s">
        <v>1254</v>
      </c>
      <c r="C27" s="380" t="s">
        <v>2332</v>
      </c>
      <c r="D27" s="379">
        <v>11113</v>
      </c>
      <c r="E27" s="379">
        <v>919</v>
      </c>
      <c r="F27" s="379">
        <v>11208</v>
      </c>
      <c r="G27" s="379">
        <v>892</v>
      </c>
      <c r="H27" s="379">
        <v>10360</v>
      </c>
      <c r="I27" s="379">
        <v>888</v>
      </c>
      <c r="J27" s="379">
        <v>9740</v>
      </c>
      <c r="K27" s="379">
        <v>879</v>
      </c>
      <c r="L27" s="379">
        <v>8678</v>
      </c>
      <c r="M27" s="379">
        <v>844</v>
      </c>
      <c r="N27" s="379">
        <v>8323</v>
      </c>
      <c r="O27" s="379">
        <v>809</v>
      </c>
      <c r="P27" s="379">
        <v>7191</v>
      </c>
      <c r="Q27" s="379">
        <v>747</v>
      </c>
      <c r="R27" s="379">
        <v>6583</v>
      </c>
      <c r="S27" s="379">
        <v>716</v>
      </c>
      <c r="T27" s="379">
        <v>6013</v>
      </c>
      <c r="U27" s="379">
        <v>676</v>
      </c>
      <c r="V27" s="379">
        <v>5704</v>
      </c>
      <c r="W27" s="379">
        <v>632</v>
      </c>
      <c r="X27" s="379">
        <v>5095</v>
      </c>
      <c r="Y27" s="379">
        <v>639</v>
      </c>
      <c r="Z27" s="379">
        <v>4814</v>
      </c>
      <c r="AA27" s="379">
        <v>639</v>
      </c>
      <c r="AB27" s="379">
        <v>4593</v>
      </c>
      <c r="AC27" s="379">
        <v>626</v>
      </c>
      <c r="AD27" s="378">
        <v>4491</v>
      </c>
      <c r="AE27" s="378">
        <v>593</v>
      </c>
      <c r="AF27" s="378">
        <v>4194</v>
      </c>
      <c r="AG27" s="378">
        <v>577</v>
      </c>
      <c r="AH27" s="377">
        <v>4069</v>
      </c>
      <c r="AI27" s="377">
        <v>575</v>
      </c>
    </row>
    <row r="28" spans="1:35" s="5" customFormat="1" ht="15">
      <c r="A28" s="380" t="s">
        <v>2350</v>
      </c>
      <c r="B28" s="380" t="s">
        <v>1254</v>
      </c>
      <c r="C28" s="380" t="s">
        <v>2351</v>
      </c>
      <c r="D28" s="379">
        <v>63882</v>
      </c>
      <c r="E28" s="379">
        <v>17226</v>
      </c>
      <c r="F28" s="379">
        <v>71515</v>
      </c>
      <c r="G28" s="379">
        <v>17127</v>
      </c>
      <c r="H28" s="379">
        <v>63817</v>
      </c>
      <c r="I28" s="379">
        <v>17266</v>
      </c>
      <c r="J28" s="379">
        <v>66116</v>
      </c>
      <c r="K28" s="379">
        <v>17053</v>
      </c>
      <c r="L28" s="379">
        <v>67411</v>
      </c>
      <c r="M28" s="379">
        <v>16774</v>
      </c>
      <c r="N28" s="379">
        <v>68624</v>
      </c>
      <c r="O28" s="379">
        <v>16403</v>
      </c>
      <c r="P28" s="379">
        <v>63555</v>
      </c>
      <c r="Q28" s="379">
        <v>16372</v>
      </c>
      <c r="R28" s="379">
        <v>60884</v>
      </c>
      <c r="S28" s="379">
        <v>16303</v>
      </c>
      <c r="T28" s="379">
        <v>60806</v>
      </c>
      <c r="U28" s="379">
        <v>15751</v>
      </c>
      <c r="V28" s="379">
        <v>64276</v>
      </c>
      <c r="W28" s="379">
        <v>15612</v>
      </c>
      <c r="X28" s="379">
        <v>56160</v>
      </c>
      <c r="Y28" s="379">
        <v>15787</v>
      </c>
      <c r="Z28" s="379">
        <v>54598</v>
      </c>
      <c r="AA28" s="379">
        <v>15531</v>
      </c>
      <c r="AB28" s="379">
        <v>53601</v>
      </c>
      <c r="AC28" s="379">
        <v>15230</v>
      </c>
      <c r="AD28" s="378">
        <v>55253</v>
      </c>
      <c r="AE28" s="378">
        <v>14867</v>
      </c>
      <c r="AF28" s="378">
        <v>49620</v>
      </c>
      <c r="AG28" s="378">
        <v>15180</v>
      </c>
      <c r="AH28" s="377">
        <v>49520</v>
      </c>
      <c r="AI28" s="377">
        <v>14694</v>
      </c>
    </row>
    <row r="29" spans="1:35" s="5" customFormat="1">
      <c r="A29" s="376" t="s">
        <v>2352</v>
      </c>
      <c r="B29" s="68"/>
      <c r="C29" s="87"/>
      <c r="D29" s="375"/>
      <c r="E29" s="375"/>
      <c r="F29" s="375"/>
      <c r="G29" s="375"/>
      <c r="H29" s="375"/>
      <c r="I29" s="375"/>
      <c r="J29" s="375"/>
      <c r="K29" s="375"/>
      <c r="L29" s="375"/>
      <c r="M29" s="375"/>
      <c r="N29" s="375"/>
      <c r="O29" s="375"/>
      <c r="P29" s="375"/>
      <c r="Q29" s="375"/>
      <c r="R29" s="375"/>
      <c r="S29" s="375"/>
      <c r="T29" s="375"/>
      <c r="U29" s="375"/>
      <c r="V29" s="375"/>
      <c r="W29" s="375"/>
      <c r="X29" s="375"/>
      <c r="Y29" s="375"/>
    </row>
    <row r="30" spans="1:35" s="5" customFormat="1">
      <c r="A30" s="374"/>
      <c r="B30" s="66"/>
      <c r="C30" s="66"/>
      <c r="D30" s="66"/>
      <c r="E30" s="66"/>
      <c r="F30" s="66"/>
      <c r="G30" s="66"/>
      <c r="H30" s="66"/>
      <c r="I30" s="66"/>
      <c r="J30" s="66"/>
      <c r="K30" s="66"/>
      <c r="L30" s="66"/>
      <c r="M30" s="66"/>
      <c r="N30" s="66"/>
      <c r="O30" s="66"/>
      <c r="P30" s="66"/>
      <c r="Q30" s="66"/>
      <c r="R30" s="66"/>
      <c r="S30" s="66"/>
      <c r="T30" s="66"/>
      <c r="U30" s="66"/>
      <c r="V30" s="66"/>
      <c r="W30" s="66"/>
      <c r="X30" s="66"/>
      <c r="Y30" s="66"/>
      <c r="Z30" s="375"/>
      <c r="AA30" s="375"/>
      <c r="AB30" s="87"/>
      <c r="AC30" s="87"/>
      <c r="AD30" s="87"/>
      <c r="AE30" s="87"/>
      <c r="AF30" s="87"/>
      <c r="AG30" s="87"/>
      <c r="AH30" s="87"/>
      <c r="AI30" s="87"/>
    </row>
    <row r="31" spans="1:35">
      <c r="A31" s="374"/>
    </row>
    <row r="32" spans="1:35">
      <c r="A32" s="374"/>
    </row>
    <row r="33" spans="1:1">
      <c r="A33" s="374"/>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B8F6-978A-4C7A-B4B6-95E454387AD6}">
  <sheetPr codeName="Plan21">
    <tabColor rgb="FF5F6062"/>
  </sheetPr>
  <dimension ref="A1:CF368"/>
  <sheetViews>
    <sheetView showGridLines="0" workbookViewId="0"/>
  </sheetViews>
  <sheetFormatPr defaultColWidth="9.21875" defaultRowHeight="14.4"/>
  <cols>
    <col min="1" max="1" width="65.21875" style="34" customWidth="1"/>
    <col min="2" max="25" width="11.44140625" style="34" customWidth="1"/>
    <col min="26" max="26" width="16" style="34" bestFit="1" customWidth="1"/>
    <col min="27" max="27" width="15.21875" style="34" bestFit="1" customWidth="1"/>
    <col min="28" max="16384" width="9.21875" style="34"/>
  </cols>
  <sheetData>
    <row r="1" spans="1:26" s="39" customFormat="1">
      <c r="A1" s="162" t="s">
        <v>2048</v>
      </c>
      <c r="Y1" s="412" t="s">
        <v>65</v>
      </c>
    </row>
    <row r="2" spans="1:26" hidden="1">
      <c r="A2" s="411"/>
      <c r="B2" s="410"/>
      <c r="C2" s="410"/>
      <c r="D2" s="410"/>
      <c r="E2" s="410"/>
      <c r="F2" s="410"/>
      <c r="G2" s="410"/>
      <c r="H2" s="410"/>
      <c r="I2" s="410" t="s">
        <v>2353</v>
      </c>
      <c r="J2" s="410"/>
      <c r="K2" s="410"/>
      <c r="L2" s="410"/>
      <c r="M2" s="410"/>
      <c r="N2" s="410"/>
      <c r="O2" s="410"/>
      <c r="P2" s="410"/>
      <c r="Q2" s="410"/>
      <c r="R2" s="410"/>
      <c r="S2" s="410"/>
      <c r="T2" s="410"/>
      <c r="U2" s="410"/>
      <c r="V2" s="410"/>
      <c r="W2" s="409" t="s">
        <v>2354</v>
      </c>
      <c r="X2" s="408"/>
      <c r="Y2" s="407"/>
    </row>
    <row r="3" spans="1:26">
      <c r="A3" s="406"/>
      <c r="B3" s="405" t="s">
        <v>85</v>
      </c>
      <c r="C3" s="405" t="s">
        <v>86</v>
      </c>
      <c r="D3" s="405" t="s">
        <v>87</v>
      </c>
      <c r="E3" s="405" t="s">
        <v>88</v>
      </c>
      <c r="F3" s="405" t="s">
        <v>89</v>
      </c>
      <c r="G3" s="405" t="s">
        <v>2098</v>
      </c>
      <c r="H3" s="405" t="s">
        <v>2099</v>
      </c>
      <c r="I3" s="405" t="s">
        <v>2100</v>
      </c>
      <c r="J3" s="405" t="s">
        <v>2355</v>
      </c>
      <c r="K3" s="405">
        <v>43100</v>
      </c>
      <c r="L3" s="405" t="s">
        <v>2103</v>
      </c>
      <c r="M3" s="405" t="s">
        <v>2104</v>
      </c>
      <c r="N3" s="405" t="s">
        <v>2356</v>
      </c>
      <c r="O3" s="405">
        <v>42735</v>
      </c>
      <c r="P3" s="405" t="s">
        <v>2107</v>
      </c>
      <c r="Q3" s="405" t="s">
        <v>2108</v>
      </c>
      <c r="R3" s="405" t="s">
        <v>2357</v>
      </c>
      <c r="S3" s="405">
        <v>42369</v>
      </c>
      <c r="T3" s="405" t="s">
        <v>2111</v>
      </c>
      <c r="U3" s="405" t="s">
        <v>2112</v>
      </c>
      <c r="V3" s="405" t="s">
        <v>2358</v>
      </c>
      <c r="W3" s="405">
        <v>42004</v>
      </c>
      <c r="X3" s="405" t="s">
        <v>2115</v>
      </c>
      <c r="Y3" s="405" t="s">
        <v>2116</v>
      </c>
    </row>
    <row r="4" spans="1:26" s="23" customFormat="1">
      <c r="A4" s="400" t="s">
        <v>2359</v>
      </c>
      <c r="B4" s="399">
        <v>2772.7893851246008</v>
      </c>
      <c r="C4" s="399">
        <v>2788.3080710489685</v>
      </c>
      <c r="D4" s="399">
        <v>1177.3193691074666</v>
      </c>
      <c r="E4" s="399">
        <v>1141.5</v>
      </c>
      <c r="F4" s="399">
        <v>1495.6</v>
      </c>
      <c r="G4" s="399">
        <v>1228.6112993758954</v>
      </c>
      <c r="H4" s="399">
        <v>629.88388000660302</v>
      </c>
      <c r="I4" s="399">
        <v>599.59822233976843</v>
      </c>
      <c r="J4" s="399">
        <v>642.29999999999995</v>
      </c>
      <c r="K4" s="399">
        <v>827.9</v>
      </c>
      <c r="L4" s="399">
        <v>811.58188082496304</v>
      </c>
      <c r="M4" s="399">
        <v>755.22714014005783</v>
      </c>
      <c r="N4" s="399">
        <v>820.33580172501013</v>
      </c>
      <c r="O4" s="399">
        <v>616.30931157511861</v>
      </c>
      <c r="P4" s="399">
        <v>313.4755067939916</v>
      </c>
      <c r="Q4" s="399">
        <v>311.81716424153967</v>
      </c>
      <c r="R4" s="399">
        <v>585.13943415000006</v>
      </c>
      <c r="S4" s="399">
        <v>573.91685651</v>
      </c>
      <c r="T4" s="399">
        <v>580.58148246999986</v>
      </c>
      <c r="U4" s="399">
        <v>1178.4792379999997</v>
      </c>
      <c r="V4" s="399">
        <v>856.2812827929115</v>
      </c>
      <c r="W4" s="399">
        <v>860.17021874</v>
      </c>
      <c r="X4" s="399">
        <v>679.85482301178149</v>
      </c>
      <c r="Y4" s="399">
        <v>677.20889368833923</v>
      </c>
    </row>
    <row r="5" spans="1:26" s="23" customFormat="1" ht="15.75" customHeight="1">
      <c r="A5" s="403" t="s">
        <v>2360</v>
      </c>
      <c r="B5" s="402">
        <v>220.0653152045999</v>
      </c>
      <c r="C5" s="402">
        <v>238.51356789459987</v>
      </c>
      <c r="D5" s="402">
        <v>285.46944114338419</v>
      </c>
      <c r="E5" s="402">
        <v>241.9</v>
      </c>
      <c r="F5" s="402">
        <v>594.79999999999995</v>
      </c>
      <c r="G5" s="402">
        <v>526.0925676627968</v>
      </c>
      <c r="H5" s="402">
        <v>509.55326431618198</v>
      </c>
      <c r="I5" s="402">
        <v>480.55392775926816</v>
      </c>
      <c r="J5" s="402">
        <v>528.43461910761357</v>
      </c>
      <c r="K5" s="402">
        <v>716.1</v>
      </c>
      <c r="L5" s="402">
        <v>681.89427049197877</v>
      </c>
      <c r="M5" s="402">
        <v>607.55088118974345</v>
      </c>
      <c r="N5" s="402">
        <v>629.60245511901007</v>
      </c>
      <c r="O5" s="402">
        <v>425.55101300511865</v>
      </c>
      <c r="P5" s="402">
        <v>73.436404493406712</v>
      </c>
      <c r="Q5" s="402">
        <v>75.457348051539697</v>
      </c>
      <c r="R5" s="402">
        <v>409.35921287348805</v>
      </c>
      <c r="S5" s="402">
        <v>396.74241044000001</v>
      </c>
      <c r="T5" s="402">
        <v>395.45175533000003</v>
      </c>
      <c r="U5" s="402">
        <v>415.93374228000005</v>
      </c>
      <c r="V5" s="402">
        <v>103.19112669999998</v>
      </c>
      <c r="W5" s="402">
        <v>105.41656876</v>
      </c>
      <c r="X5" s="402">
        <v>76.402235699999977</v>
      </c>
      <c r="Y5" s="402">
        <v>62.402235699999977</v>
      </c>
      <c r="Z5" s="404"/>
    </row>
    <row r="6" spans="1:26" s="23" customFormat="1">
      <c r="A6" s="403" t="s">
        <v>2361</v>
      </c>
      <c r="B6" s="402">
        <v>2552.7240699200006</v>
      </c>
      <c r="C6" s="402">
        <v>2549.7945031543686</v>
      </c>
      <c r="D6" s="402">
        <v>891.84992796408244</v>
      </c>
      <c r="E6" s="402">
        <v>899.7</v>
      </c>
      <c r="F6" s="402">
        <v>900.8</v>
      </c>
      <c r="G6" s="402">
        <v>702.51873171309865</v>
      </c>
      <c r="H6" s="402">
        <v>120.330615690421</v>
      </c>
      <c r="I6" s="402">
        <v>119.04429458050029</v>
      </c>
      <c r="J6" s="402">
        <v>113.8</v>
      </c>
      <c r="K6" s="401">
        <v>111.8</v>
      </c>
      <c r="L6" s="401">
        <v>129.71340590469953</v>
      </c>
      <c r="M6" s="401">
        <v>147.67625895031449</v>
      </c>
      <c r="N6" s="401">
        <v>190.733346606</v>
      </c>
      <c r="O6" s="401">
        <v>190.75829857000002</v>
      </c>
      <c r="P6" s="401">
        <v>240.03910230058489</v>
      </c>
      <c r="Q6" s="401">
        <v>236.35981619</v>
      </c>
      <c r="R6" s="401">
        <v>175.78022127651198</v>
      </c>
      <c r="S6" s="401">
        <v>177.17444606999996</v>
      </c>
      <c r="T6" s="401">
        <v>185.12972714</v>
      </c>
      <c r="U6" s="401">
        <v>762.54549572000008</v>
      </c>
      <c r="V6" s="401">
        <v>753.09015609291157</v>
      </c>
      <c r="W6" s="401">
        <v>754.75364997999998</v>
      </c>
      <c r="X6" s="401">
        <v>603.4525873117816</v>
      </c>
      <c r="Y6" s="401">
        <v>614.80665798833923</v>
      </c>
    </row>
    <row r="7" spans="1:26" s="23" customFormat="1">
      <c r="A7" s="400" t="s">
        <v>2362</v>
      </c>
      <c r="B7" s="399">
        <v>2799.9559331626369</v>
      </c>
      <c r="C7" s="399">
        <v>2834.8469254306024</v>
      </c>
      <c r="D7" s="399">
        <v>1215.07366399188</v>
      </c>
      <c r="E7" s="399">
        <v>1177</v>
      </c>
      <c r="F7" s="399">
        <v>1531.1</v>
      </c>
      <c r="G7" s="399">
        <v>1260.8172350005598</v>
      </c>
      <c r="H7" s="399">
        <v>826.69212217153802</v>
      </c>
      <c r="I7" s="399">
        <v>773.65429671585207</v>
      </c>
      <c r="J7" s="399">
        <v>857.4</v>
      </c>
      <c r="K7" s="399">
        <v>1094.3</v>
      </c>
      <c r="L7" s="398">
        <v>1130.28999916004</v>
      </c>
      <c r="M7" s="398">
        <v>1015.8393972083262</v>
      </c>
      <c r="N7" s="398">
        <v>1063.1187821516132</v>
      </c>
      <c r="O7" s="398">
        <v>834.62040954530517</v>
      </c>
      <c r="P7" s="398">
        <v>540.06886110794926</v>
      </c>
      <c r="Q7" s="398">
        <v>543.1556513798206</v>
      </c>
      <c r="R7" s="398">
        <v>778.15224499985425</v>
      </c>
      <c r="S7" s="398">
        <v>715.06075948991997</v>
      </c>
      <c r="T7" s="398">
        <v>721.05630225999994</v>
      </c>
      <c r="U7" s="398">
        <v>1332.1120086799197</v>
      </c>
      <c r="V7" s="398">
        <v>966.55569426274758</v>
      </c>
      <c r="W7" s="398">
        <v>969.15544763677599</v>
      </c>
      <c r="X7" s="398">
        <v>810.57829145139044</v>
      </c>
      <c r="Y7" s="398">
        <v>807.93236212794807</v>
      </c>
    </row>
    <row r="8" spans="1:26" s="23" customFormat="1">
      <c r="A8" s="403" t="s">
        <v>2360</v>
      </c>
      <c r="B8" s="402">
        <v>230.2594783039753</v>
      </c>
      <c r="C8" s="402">
        <v>258.90528774627518</v>
      </c>
      <c r="D8" s="402">
        <v>300.24279142965952</v>
      </c>
      <c r="E8" s="402">
        <v>257.7</v>
      </c>
      <c r="F8" s="402">
        <v>610.70000000000005</v>
      </c>
      <c r="G8" s="402">
        <v>541.34220451907197</v>
      </c>
      <c r="H8" s="402">
        <v>687.10674767785702</v>
      </c>
      <c r="I8" s="402">
        <v>633.6822715331183</v>
      </c>
      <c r="J8" s="402">
        <v>720.36463631761353</v>
      </c>
      <c r="K8" s="401">
        <v>963.7</v>
      </c>
      <c r="L8" s="401">
        <v>936.20945526578373</v>
      </c>
      <c r="M8" s="401">
        <v>819.44789667443331</v>
      </c>
      <c r="N8" s="401">
        <v>837.21788186628851</v>
      </c>
      <c r="O8" s="401">
        <v>602.0287870768733</v>
      </c>
      <c r="P8" s="401">
        <v>251.91537439390052</v>
      </c>
      <c r="Q8" s="401">
        <v>264.74046407990068</v>
      </c>
      <c r="R8" s="401">
        <v>570.38511498975015</v>
      </c>
      <c r="S8" s="401">
        <v>516.2705449</v>
      </c>
      <c r="T8" s="401">
        <v>514.97983601999999</v>
      </c>
      <c r="U8" s="401">
        <v>537.43546004000007</v>
      </c>
      <c r="V8" s="401">
        <v>206.00404697991601</v>
      </c>
      <c r="W8" s="401">
        <v>206.94030646685604</v>
      </c>
      <c r="X8" s="401">
        <v>204.94685905147045</v>
      </c>
      <c r="Y8" s="401">
        <v>185.66357494968886</v>
      </c>
    </row>
    <row r="9" spans="1:26" s="23" customFormat="1">
      <c r="A9" s="403" t="s">
        <v>2361</v>
      </c>
      <c r="B9" s="402">
        <v>2569.6964548586611</v>
      </c>
      <c r="C9" s="402">
        <v>2575.9416376843274</v>
      </c>
      <c r="D9" s="402">
        <v>914.83087256222063</v>
      </c>
      <c r="E9" s="402">
        <v>919.2</v>
      </c>
      <c r="F9" s="402">
        <v>920.4</v>
      </c>
      <c r="G9" s="402">
        <v>719.47503048148769</v>
      </c>
      <c r="H9" s="402">
        <v>139.58537449368001</v>
      </c>
      <c r="I9" s="402">
        <v>139.9720251827338</v>
      </c>
      <c r="J9" s="402">
        <v>137.1</v>
      </c>
      <c r="K9" s="401">
        <v>130.6</v>
      </c>
      <c r="L9" s="401">
        <v>194.10633946597181</v>
      </c>
      <c r="M9" s="401">
        <v>196.39150053389295</v>
      </c>
      <c r="N9" s="401">
        <v>225.90090028532484</v>
      </c>
      <c r="O9" s="401">
        <v>232.59162246843181</v>
      </c>
      <c r="P9" s="401">
        <v>288.15348671404877</v>
      </c>
      <c r="Q9" s="401">
        <v>278.51518729991994</v>
      </c>
      <c r="R9" s="401">
        <v>207.76713001010401</v>
      </c>
      <c r="S9" s="401">
        <v>198.79021458991991</v>
      </c>
      <c r="T9" s="401">
        <v>206.07646624</v>
      </c>
      <c r="U9" s="401">
        <v>794.67654863992004</v>
      </c>
      <c r="V9" s="401">
        <v>760.55164728283148</v>
      </c>
      <c r="W9" s="401">
        <v>762.21514116991989</v>
      </c>
      <c r="X9" s="401">
        <v>605.63143239991996</v>
      </c>
      <c r="Y9" s="401">
        <v>622.26878717825923</v>
      </c>
    </row>
    <row r="10" spans="1:26">
      <c r="A10" s="400" t="s">
        <v>2363</v>
      </c>
      <c r="B10" s="399">
        <v>0.61522686999999998</v>
      </c>
      <c r="C10" s="399">
        <v>0.1937143699999973</v>
      </c>
      <c r="D10" s="399">
        <v>0.79575183000000571</v>
      </c>
      <c r="E10" s="399">
        <v>20.8</v>
      </c>
      <c r="F10" s="399">
        <v>-40.200000000000003</v>
      </c>
      <c r="G10" s="399">
        <v>0.33005385999999992</v>
      </c>
      <c r="H10" s="399">
        <v>0.51457145999999998</v>
      </c>
      <c r="I10" s="399">
        <v>0.29067809</v>
      </c>
      <c r="J10" s="399">
        <v>89.647875756917088</v>
      </c>
      <c r="K10" s="398">
        <v>0.1</v>
      </c>
      <c r="L10" s="398">
        <v>9.720403469999999</v>
      </c>
      <c r="M10" s="398">
        <v>-51.612689809999999</v>
      </c>
      <c r="N10" s="398">
        <v>9.5930100199999995</v>
      </c>
      <c r="O10" s="398">
        <v>7.6168030000001191E-2</v>
      </c>
      <c r="P10" s="398">
        <v>0.27138239999999109</v>
      </c>
      <c r="Q10" s="398">
        <v>72.958676790000013</v>
      </c>
      <c r="R10" s="398">
        <v>0.14029900000000001</v>
      </c>
      <c r="S10" s="398">
        <v>0.10563027999999999</v>
      </c>
      <c r="T10" s="398">
        <v>0.29826734999999999</v>
      </c>
      <c r="U10" s="398">
        <v>0.31974401000000002</v>
      </c>
      <c r="V10" s="398">
        <v>-2.4857320493099997E-3</v>
      </c>
      <c r="W10" s="398">
        <v>0.69751412999999995</v>
      </c>
      <c r="X10" s="398">
        <v>-2.4083175299999997</v>
      </c>
      <c r="Y10" s="398">
        <v>-2.2138456999999998</v>
      </c>
    </row>
    <row r="11" spans="1:26">
      <c r="A11" s="400" t="s">
        <v>2364</v>
      </c>
      <c r="B11" s="399">
        <v>-70.413904039400009</v>
      </c>
      <c r="C11" s="399">
        <v>-60.376549619400052</v>
      </c>
      <c r="D11" s="399">
        <v>-36.005535783999989</v>
      </c>
      <c r="E11" s="399">
        <v>-52.5</v>
      </c>
      <c r="F11" s="399">
        <v>3.3</v>
      </c>
      <c r="G11" s="399">
        <v>-40.932220804000039</v>
      </c>
      <c r="H11" s="399">
        <v>-123.243245184</v>
      </c>
      <c r="I11" s="399">
        <v>-117.18069303943713</v>
      </c>
      <c r="J11" s="399">
        <v>21.267994945999931</v>
      </c>
      <c r="K11" s="398">
        <v>137.1</v>
      </c>
      <c r="L11" s="398">
        <v>97.549349237978703</v>
      </c>
      <c r="M11" s="398">
        <v>43.075714514988483</v>
      </c>
      <c r="N11" s="398">
        <v>23.945449441010101</v>
      </c>
      <c r="O11" s="398">
        <v>-71.309669528881486</v>
      </c>
      <c r="P11" s="398">
        <v>-145.37748060797267</v>
      </c>
      <c r="Q11" s="398">
        <v>-143.38255094846031</v>
      </c>
      <c r="R11" s="398">
        <v>-150.72845843500002</v>
      </c>
      <c r="S11" s="398">
        <v>-159.18052137499998</v>
      </c>
      <c r="T11" s="398">
        <v>-132.60081382000001</v>
      </c>
      <c r="U11" s="398">
        <v>-235.28911575100003</v>
      </c>
      <c r="V11" s="398">
        <v>-249.54648151000001</v>
      </c>
      <c r="W11" s="398">
        <v>-228.101875904</v>
      </c>
      <c r="X11" s="398">
        <v>-218.94166370479996</v>
      </c>
      <c r="Y11" s="398">
        <v>-219.93901697519996</v>
      </c>
    </row>
    <row r="12" spans="1:26">
      <c r="A12" s="400" t="s">
        <v>2365</v>
      </c>
      <c r="B12" s="399">
        <v>27.21920505803617</v>
      </c>
      <c r="C12" s="399">
        <v>46.725098181633918</v>
      </c>
      <c r="D12" s="399">
        <v>37.927659014413443</v>
      </c>
      <c r="E12" s="399">
        <v>35.5</v>
      </c>
      <c r="F12" s="399">
        <v>35.5</v>
      </c>
      <c r="G12" s="399">
        <v>32.206573624664308</v>
      </c>
      <c r="H12" s="399">
        <v>196.80888016493401</v>
      </c>
      <c r="I12" s="399">
        <v>174.05671237608365</v>
      </c>
      <c r="J12" s="399">
        <v>215.14436965270403</v>
      </c>
      <c r="K12" s="398">
        <v>266.39999999999998</v>
      </c>
      <c r="L12" s="398">
        <v>323.65561111507714</v>
      </c>
      <c r="M12" s="398">
        <v>281.57750071119744</v>
      </c>
      <c r="N12" s="398">
        <v>277.49286533136058</v>
      </c>
      <c r="O12" s="398">
        <v>218.61110004018647</v>
      </c>
      <c r="P12" s="398">
        <v>217.96729513395763</v>
      </c>
      <c r="Q12" s="398">
        <v>223.29271149828085</v>
      </c>
      <c r="R12" s="398">
        <v>193.01333204985417</v>
      </c>
      <c r="S12" s="398">
        <v>141.14413878991994</v>
      </c>
      <c r="T12" s="398">
        <v>140.47445539000003</v>
      </c>
      <c r="U12" s="398">
        <v>153.63304717991994</v>
      </c>
      <c r="V12" s="398">
        <v>107.90380524818994</v>
      </c>
      <c r="W12" s="398">
        <v>106.70472780118389</v>
      </c>
      <c r="X12" s="398">
        <v>130.72346844228991</v>
      </c>
      <c r="Y12" s="398">
        <v>130.72346844228991</v>
      </c>
    </row>
    <row r="13" spans="1:26">
      <c r="A13" s="68"/>
    </row>
    <row r="17" spans="2:20" ht="15.6">
      <c r="B17" s="397"/>
      <c r="C17" s="397"/>
      <c r="D17" s="397"/>
      <c r="E17" s="397"/>
      <c r="F17" s="397"/>
      <c r="G17" s="397"/>
      <c r="H17" s="397"/>
      <c r="I17" s="397"/>
      <c r="J17" s="397"/>
      <c r="K17" s="397"/>
      <c r="L17" s="397"/>
      <c r="M17" s="397"/>
      <c r="N17" s="397"/>
      <c r="O17" s="397"/>
      <c r="P17" s="397"/>
      <c r="Q17" s="397"/>
      <c r="R17" s="397"/>
      <c r="S17" s="397"/>
      <c r="T17" s="397"/>
    </row>
    <row r="18" spans="2:20" ht="15.6">
      <c r="B18" s="397"/>
      <c r="C18" s="397"/>
      <c r="D18" s="397"/>
      <c r="E18" s="397"/>
      <c r="F18" s="397"/>
      <c r="G18" s="397"/>
      <c r="H18" s="397"/>
      <c r="I18" s="397"/>
      <c r="J18" s="397"/>
      <c r="K18" s="397"/>
      <c r="L18" s="397"/>
      <c r="M18" s="397"/>
      <c r="N18" s="397"/>
      <c r="O18" s="397"/>
      <c r="P18" s="397"/>
      <c r="Q18" s="397"/>
      <c r="R18" s="397"/>
      <c r="S18" s="397"/>
      <c r="T18" s="397"/>
    </row>
    <row r="19" spans="2:20" ht="15.6">
      <c r="B19" s="397"/>
      <c r="C19" s="397"/>
      <c r="D19" s="397"/>
      <c r="E19" s="397"/>
      <c r="F19" s="397"/>
      <c r="G19" s="397"/>
      <c r="H19" s="397"/>
      <c r="I19" s="397"/>
      <c r="J19" s="397"/>
      <c r="K19" s="397"/>
      <c r="L19" s="397"/>
      <c r="M19" s="397"/>
      <c r="N19" s="397"/>
      <c r="O19" s="397"/>
      <c r="P19" s="397"/>
      <c r="Q19" s="397"/>
      <c r="R19" s="397"/>
      <c r="S19" s="397"/>
      <c r="T19" s="397"/>
    </row>
    <row r="368" spans="69:84">
      <c r="BQ368" s="66"/>
      <c r="BW368" s="66"/>
      <c r="BX368" s="66"/>
      <c r="BY368" s="66"/>
      <c r="BZ368" s="66"/>
      <c r="CA368" s="66"/>
      <c r="CB368" s="66"/>
      <c r="CC368" s="66"/>
      <c r="CD368" s="66"/>
      <c r="CE368" s="66"/>
      <c r="CF368" s="66"/>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F6EFF-9673-4080-BE97-052244DEFC01}">
  <sheetPr codeName="Plan26">
    <tabColor rgb="FF5F6062"/>
  </sheetPr>
  <dimension ref="A1:EO24"/>
  <sheetViews>
    <sheetView showGridLines="0" workbookViewId="0"/>
  </sheetViews>
  <sheetFormatPr defaultColWidth="8.77734375" defaultRowHeight="14.4"/>
  <cols>
    <col min="1" max="1" width="65.77734375" customWidth="1"/>
    <col min="2" max="2" width="9" bestFit="1" customWidth="1"/>
    <col min="3" max="4" width="8" bestFit="1" customWidth="1"/>
    <col min="5" max="5" width="9" bestFit="1" customWidth="1"/>
    <col min="6" max="6" width="8" bestFit="1" customWidth="1"/>
    <col min="7" max="7" width="9" bestFit="1" customWidth="1"/>
    <col min="8" max="13" width="9" customWidth="1"/>
    <col min="14" max="14" width="9" bestFit="1" customWidth="1"/>
    <col min="15" max="16" width="8" bestFit="1" customWidth="1"/>
    <col min="17" max="17" width="9" bestFit="1" customWidth="1"/>
    <col min="18" max="18" width="8" bestFit="1" customWidth="1"/>
    <col min="19" max="20" width="9" bestFit="1" customWidth="1"/>
    <col min="21" max="22" width="8" bestFit="1" customWidth="1"/>
    <col min="23" max="23" width="9" bestFit="1" customWidth="1"/>
    <col min="24" max="24" width="8" bestFit="1" customWidth="1"/>
    <col min="25" max="26" width="9" bestFit="1" customWidth="1"/>
    <col min="27" max="27" width="8" bestFit="1" customWidth="1"/>
    <col min="28" max="28" width="7" bestFit="1" customWidth="1"/>
    <col min="29" max="29" width="9" bestFit="1" customWidth="1"/>
    <col min="30" max="30" width="8" bestFit="1" customWidth="1"/>
    <col min="31" max="32" width="9" bestFit="1" customWidth="1"/>
    <col min="33" max="33" width="8" bestFit="1" customWidth="1"/>
    <col min="34" max="34" width="7" bestFit="1" customWidth="1"/>
    <col min="35" max="35" width="9" bestFit="1" customWidth="1"/>
    <col min="36" max="36" width="8" bestFit="1" customWidth="1"/>
    <col min="37" max="37" width="9" bestFit="1" customWidth="1"/>
    <col min="38" max="43" width="9" customWidth="1"/>
    <col min="44" max="44" width="9" bestFit="1" customWidth="1"/>
    <col min="45" max="45" width="8" bestFit="1" customWidth="1"/>
    <col min="46" max="46" width="7" bestFit="1" customWidth="1"/>
    <col min="47" max="47" width="9" bestFit="1" customWidth="1"/>
    <col min="48" max="48" width="8" bestFit="1" customWidth="1"/>
    <col min="49" max="50" width="9" bestFit="1" customWidth="1"/>
    <col min="51" max="51" width="8" bestFit="1" customWidth="1"/>
    <col min="52" max="52" width="7" bestFit="1" customWidth="1"/>
    <col min="53" max="53" width="8.44140625" bestFit="1" customWidth="1"/>
    <col min="54" max="54" width="11.44140625" bestFit="1" customWidth="1"/>
    <col min="55" max="56" width="9" bestFit="1" customWidth="1"/>
    <col min="57" max="57" width="8" bestFit="1" customWidth="1"/>
    <col min="58" max="58" width="7" bestFit="1" customWidth="1"/>
    <col min="59" max="59" width="8.44140625" bestFit="1" customWidth="1"/>
    <col min="60" max="60" width="11.44140625" bestFit="1" customWidth="1"/>
    <col min="61" max="62" width="9" bestFit="1" customWidth="1"/>
    <col min="63" max="63" width="8" bestFit="1" customWidth="1"/>
    <col min="64" max="64" width="7" bestFit="1" customWidth="1"/>
    <col min="65" max="65" width="8.44140625" bestFit="1" customWidth="1"/>
    <col min="66" max="66" width="11.44140625" bestFit="1" customWidth="1"/>
    <col min="67" max="68" width="9" bestFit="1" customWidth="1"/>
    <col min="69" max="69" width="8" bestFit="1" customWidth="1"/>
    <col min="70" max="70" width="7" bestFit="1" customWidth="1"/>
    <col min="71" max="71" width="8.44140625" bestFit="1" customWidth="1"/>
    <col min="72" max="72" width="11.44140625" bestFit="1" customWidth="1"/>
    <col min="73" max="74" width="9" bestFit="1" customWidth="1"/>
    <col min="75" max="75" width="8" bestFit="1" customWidth="1"/>
    <col min="76" max="76" width="7" bestFit="1" customWidth="1"/>
    <col min="77" max="77" width="8.44140625" bestFit="1" customWidth="1"/>
    <col min="78" max="78" width="11.44140625" bestFit="1" customWidth="1"/>
    <col min="79" max="79" width="9" bestFit="1" customWidth="1"/>
    <col min="80" max="80" width="8.44140625" bestFit="1" customWidth="1"/>
    <col min="81" max="81" width="7.44140625" bestFit="1" customWidth="1"/>
    <col min="82" max="82" width="6.44140625" bestFit="1" customWidth="1"/>
    <col min="83" max="83" width="8.44140625" bestFit="1" customWidth="1"/>
    <col min="84" max="84" width="11.44140625" bestFit="1" customWidth="1"/>
    <col min="85" max="86" width="8.44140625" bestFit="1" customWidth="1"/>
    <col min="87" max="87" width="7.44140625" bestFit="1" customWidth="1"/>
    <col min="88" max="88" width="6.44140625" bestFit="1" customWidth="1"/>
    <col min="89" max="89" width="8.44140625" bestFit="1" customWidth="1"/>
    <col min="90" max="90" width="11.44140625" bestFit="1" customWidth="1"/>
    <col min="91" max="92" width="8.44140625" bestFit="1" customWidth="1"/>
    <col min="93" max="93" width="7.44140625" bestFit="1" customWidth="1"/>
    <col min="94" max="94" width="6.44140625" bestFit="1" customWidth="1"/>
    <col min="95" max="95" width="8.44140625" bestFit="1" customWidth="1"/>
    <col min="96" max="96" width="11.44140625" bestFit="1" customWidth="1"/>
    <col min="97" max="98" width="8.44140625" bestFit="1" customWidth="1"/>
    <col min="99" max="99" width="7.44140625" bestFit="1" customWidth="1"/>
    <col min="100" max="100" width="6.44140625" bestFit="1" customWidth="1"/>
    <col min="101" max="101" width="8.44140625" bestFit="1" customWidth="1"/>
    <col min="102" max="102" width="11.44140625" bestFit="1" customWidth="1"/>
    <col min="103" max="104" width="8.44140625" bestFit="1" customWidth="1"/>
    <col min="105" max="105" width="7.44140625" bestFit="1" customWidth="1"/>
    <col min="106" max="106" width="6.44140625" bestFit="1" customWidth="1"/>
    <col min="107" max="107" width="8.44140625" bestFit="1" customWidth="1"/>
    <col min="108" max="108" width="11.44140625" bestFit="1" customWidth="1"/>
    <col min="109" max="110" width="8.44140625" bestFit="1" customWidth="1"/>
    <col min="111" max="112" width="7.44140625" bestFit="1" customWidth="1"/>
    <col min="113" max="113" width="8.44140625" bestFit="1" customWidth="1"/>
    <col min="114" max="114" width="11.44140625" bestFit="1" customWidth="1"/>
    <col min="115" max="116" width="8.44140625" bestFit="1" customWidth="1"/>
    <col min="117" max="118" width="7.44140625" bestFit="1" customWidth="1"/>
    <col min="119" max="119" width="8.44140625" bestFit="1" customWidth="1"/>
    <col min="120" max="120" width="11.44140625" bestFit="1" customWidth="1"/>
    <col min="121" max="122" width="8.44140625" bestFit="1" customWidth="1"/>
    <col min="123" max="124" width="7.44140625" bestFit="1" customWidth="1"/>
    <col min="125" max="125" width="8.44140625" bestFit="1" customWidth="1"/>
    <col min="126" max="126" width="11.44140625" bestFit="1" customWidth="1"/>
    <col min="127" max="128" width="8.44140625" bestFit="1" customWidth="1"/>
    <col min="129" max="130" width="7.44140625" bestFit="1" customWidth="1"/>
    <col min="131" max="131" width="8.44140625" bestFit="1" customWidth="1"/>
    <col min="132" max="132" width="11.44140625" bestFit="1" customWidth="1"/>
    <col min="133" max="134" width="8.44140625" bestFit="1" customWidth="1"/>
    <col min="135" max="135" width="7.44140625" bestFit="1" customWidth="1"/>
    <col min="136" max="136" width="6.44140625" bestFit="1" customWidth="1"/>
    <col min="137" max="137" width="8.44140625" bestFit="1" customWidth="1"/>
    <col min="138" max="138" width="11.44140625" bestFit="1" customWidth="1"/>
    <col min="139" max="140" width="8.44140625" bestFit="1" customWidth="1"/>
    <col min="141" max="141" width="7.44140625" bestFit="1" customWidth="1"/>
    <col min="142" max="142" width="6.44140625" bestFit="1" customWidth="1"/>
    <col min="143" max="143" width="8.44140625" bestFit="1" customWidth="1"/>
    <col min="144" max="144" width="11.44140625" bestFit="1" customWidth="1"/>
    <col min="145" max="145" width="8.44140625" bestFit="1" customWidth="1"/>
  </cols>
  <sheetData>
    <row r="1" spans="1:145" ht="16.2">
      <c r="A1" s="433" t="s">
        <v>2366</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32"/>
      <c r="BN1" s="432"/>
      <c r="BO1" s="432"/>
      <c r="BP1" s="432"/>
      <c r="BQ1" s="432"/>
      <c r="BR1" s="432"/>
      <c r="BS1" s="432"/>
      <c r="BT1" s="432"/>
      <c r="BU1" s="432"/>
      <c r="BV1" s="432"/>
      <c r="BW1" s="432"/>
      <c r="BX1" s="432"/>
      <c r="BY1" s="432"/>
      <c r="BZ1" s="432"/>
      <c r="CA1" s="432"/>
      <c r="CB1" s="432"/>
      <c r="CC1" s="432"/>
      <c r="CD1" s="432"/>
      <c r="CE1" s="432"/>
      <c r="CF1" s="432"/>
      <c r="CG1" s="432"/>
      <c r="CH1" s="432"/>
      <c r="CI1" s="432"/>
      <c r="CJ1" s="432"/>
      <c r="CK1" s="432"/>
      <c r="CL1" s="432"/>
      <c r="CM1" s="432"/>
      <c r="CN1" s="432"/>
      <c r="CO1" s="432"/>
      <c r="CP1" s="432"/>
      <c r="CQ1" s="432"/>
      <c r="CR1" s="432"/>
      <c r="CS1" s="432"/>
      <c r="CT1" s="432"/>
      <c r="CU1" s="432"/>
      <c r="CV1" s="432"/>
      <c r="CW1" s="432"/>
      <c r="CX1" s="432"/>
      <c r="CY1" s="432"/>
      <c r="CZ1" s="432"/>
      <c r="DA1" s="432"/>
      <c r="DB1" s="432"/>
      <c r="DC1" s="432"/>
      <c r="DD1" s="432"/>
      <c r="DE1" s="432"/>
      <c r="DF1" s="432"/>
      <c r="DG1" s="432"/>
      <c r="DH1" s="432"/>
      <c r="DI1" s="432"/>
      <c r="DJ1" s="432"/>
      <c r="DK1" s="432"/>
      <c r="DL1" s="432"/>
      <c r="DM1" s="432"/>
      <c r="DN1" s="432"/>
      <c r="DO1" s="432"/>
      <c r="DP1" s="432"/>
      <c r="DQ1" s="432"/>
      <c r="DR1" s="432"/>
      <c r="DS1" s="432"/>
      <c r="DT1" s="432"/>
      <c r="DU1" s="432"/>
      <c r="DV1" s="432"/>
      <c r="DW1" s="432"/>
      <c r="DX1" s="432"/>
      <c r="DY1" s="432"/>
      <c r="DZ1" s="432"/>
      <c r="EA1" s="432"/>
      <c r="EB1" s="432"/>
      <c r="EC1" s="432"/>
      <c r="ED1" s="432"/>
      <c r="EE1" s="432"/>
      <c r="EF1" s="432"/>
      <c r="EG1" s="432"/>
      <c r="EH1" s="432"/>
      <c r="EI1" s="432"/>
      <c r="EJ1" s="432"/>
      <c r="EK1" s="432"/>
      <c r="EL1" s="432"/>
      <c r="EM1" s="432"/>
      <c r="EN1" s="432"/>
      <c r="EO1" s="431" t="s">
        <v>65</v>
      </c>
    </row>
    <row r="2" spans="1:145" hidden="1">
      <c r="A2" s="430"/>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row>
    <row r="3" spans="1:145">
      <c r="A3" s="428"/>
      <c r="B3" s="390" t="s">
        <v>85</v>
      </c>
      <c r="C3" s="391"/>
      <c r="D3" s="391"/>
      <c r="E3" s="391"/>
      <c r="F3" s="391"/>
      <c r="G3" s="389"/>
      <c r="H3" s="390" t="s">
        <v>86</v>
      </c>
      <c r="I3" s="391"/>
      <c r="J3" s="391"/>
      <c r="K3" s="391"/>
      <c r="L3" s="391"/>
      <c r="M3" s="389"/>
      <c r="N3" s="390" t="s">
        <v>87</v>
      </c>
      <c r="O3" s="391"/>
      <c r="P3" s="391"/>
      <c r="Q3" s="391"/>
      <c r="R3" s="391"/>
      <c r="S3" s="389"/>
      <c r="T3" s="390" t="s">
        <v>88</v>
      </c>
      <c r="U3" s="391"/>
      <c r="V3" s="391"/>
      <c r="W3" s="391"/>
      <c r="X3" s="391"/>
      <c r="Y3" s="389"/>
      <c r="Z3" s="390" t="s">
        <v>2367</v>
      </c>
      <c r="AA3" s="391"/>
      <c r="AB3" s="391"/>
      <c r="AC3" s="391"/>
      <c r="AD3" s="391"/>
      <c r="AE3" s="389"/>
      <c r="AF3" s="390">
        <v>43465</v>
      </c>
      <c r="AG3" s="391"/>
      <c r="AH3" s="391"/>
      <c r="AI3" s="391"/>
      <c r="AJ3" s="391"/>
      <c r="AK3" s="389"/>
      <c r="AL3" s="390" t="s">
        <v>2099</v>
      </c>
      <c r="AM3" s="391"/>
      <c r="AN3" s="391"/>
      <c r="AO3" s="391"/>
      <c r="AP3" s="391"/>
      <c r="AQ3" s="391"/>
      <c r="AR3" s="390" t="s">
        <v>2100</v>
      </c>
      <c r="AS3" s="391"/>
      <c r="AT3" s="391"/>
      <c r="AU3" s="391"/>
      <c r="AV3" s="391"/>
      <c r="AW3" s="389"/>
      <c r="AX3" s="390" t="s">
        <v>2101</v>
      </c>
      <c r="AY3" s="391"/>
      <c r="AZ3" s="391"/>
      <c r="BA3" s="391"/>
      <c r="BB3" s="391"/>
      <c r="BC3" s="389"/>
      <c r="BD3" s="390">
        <v>43100</v>
      </c>
      <c r="BE3" s="391"/>
      <c r="BF3" s="391"/>
      <c r="BG3" s="391"/>
      <c r="BH3" s="391"/>
      <c r="BI3" s="389"/>
      <c r="BJ3" s="390" t="s">
        <v>2103</v>
      </c>
      <c r="BK3" s="391"/>
      <c r="BL3" s="391"/>
      <c r="BM3" s="391"/>
      <c r="BN3" s="391"/>
      <c r="BO3" s="389"/>
      <c r="BP3" s="390" t="s">
        <v>2104</v>
      </c>
      <c r="BQ3" s="391"/>
      <c r="BR3" s="391"/>
      <c r="BS3" s="391"/>
      <c r="BT3" s="391"/>
      <c r="BU3" s="389"/>
      <c r="BV3" s="390" t="s">
        <v>2105</v>
      </c>
      <c r="BW3" s="391"/>
      <c r="BX3" s="391"/>
      <c r="BY3" s="391"/>
      <c r="BZ3" s="391"/>
      <c r="CA3" s="389"/>
      <c r="CB3" s="390">
        <v>42735</v>
      </c>
      <c r="CC3" s="391"/>
      <c r="CD3" s="391"/>
      <c r="CE3" s="391"/>
      <c r="CF3" s="391"/>
      <c r="CG3" s="389"/>
      <c r="CH3" s="390" t="s">
        <v>2107</v>
      </c>
      <c r="CI3" s="391"/>
      <c r="CJ3" s="391"/>
      <c r="CK3" s="391"/>
      <c r="CL3" s="391"/>
      <c r="CM3" s="389"/>
      <c r="CN3" s="390" t="s">
        <v>2108</v>
      </c>
      <c r="CO3" s="391"/>
      <c r="CP3" s="391"/>
      <c r="CQ3" s="391"/>
      <c r="CR3" s="391"/>
      <c r="CS3" s="389"/>
      <c r="CT3" s="390" t="s">
        <v>2109</v>
      </c>
      <c r="CU3" s="391"/>
      <c r="CV3" s="391"/>
      <c r="CW3" s="391"/>
      <c r="CX3" s="391"/>
      <c r="CY3" s="389"/>
      <c r="CZ3" s="390">
        <v>42369</v>
      </c>
      <c r="DA3" s="391"/>
      <c r="DB3" s="391"/>
      <c r="DC3" s="391"/>
      <c r="DD3" s="391"/>
      <c r="DE3" s="389"/>
      <c r="DF3" s="390" t="s">
        <v>2111</v>
      </c>
      <c r="DG3" s="391"/>
      <c r="DH3" s="391"/>
      <c r="DI3" s="391"/>
      <c r="DJ3" s="391"/>
      <c r="DK3" s="389"/>
      <c r="DL3" s="390" t="s">
        <v>2112</v>
      </c>
      <c r="DM3" s="391"/>
      <c r="DN3" s="391"/>
      <c r="DO3" s="391"/>
      <c r="DP3" s="391"/>
      <c r="DQ3" s="389"/>
      <c r="DR3" s="390" t="s">
        <v>2113</v>
      </c>
      <c r="DS3" s="391"/>
      <c r="DT3" s="391"/>
      <c r="DU3" s="391"/>
      <c r="DV3" s="391"/>
      <c r="DW3" s="389"/>
      <c r="DX3" s="390">
        <v>42004</v>
      </c>
      <c r="DY3" s="391"/>
      <c r="DZ3" s="391"/>
      <c r="EA3" s="391"/>
      <c r="EB3" s="391"/>
      <c r="EC3" s="389"/>
      <c r="ED3" s="390" t="s">
        <v>2115</v>
      </c>
      <c r="EE3" s="391"/>
      <c r="EF3" s="391"/>
      <c r="EG3" s="391"/>
      <c r="EH3" s="391"/>
      <c r="EI3" s="389"/>
      <c r="EJ3" s="390" t="s">
        <v>2116</v>
      </c>
      <c r="EK3" s="391"/>
      <c r="EL3" s="391"/>
      <c r="EM3" s="391"/>
      <c r="EN3" s="391"/>
      <c r="EO3" s="389"/>
    </row>
    <row r="4" spans="1:145" ht="27.6">
      <c r="A4" s="427"/>
      <c r="B4" s="425" t="s">
        <v>1629</v>
      </c>
      <c r="C4" s="425" t="s">
        <v>1630</v>
      </c>
      <c r="D4" s="425" t="s">
        <v>1631</v>
      </c>
      <c r="E4" s="425" t="s">
        <v>1632</v>
      </c>
      <c r="F4" s="425" t="s">
        <v>1633</v>
      </c>
      <c r="G4" s="425" t="s">
        <v>1254</v>
      </c>
      <c r="H4" s="425" t="s">
        <v>1629</v>
      </c>
      <c r="I4" s="425" t="s">
        <v>1630</v>
      </c>
      <c r="J4" s="425" t="s">
        <v>1631</v>
      </c>
      <c r="K4" s="425" t="s">
        <v>1632</v>
      </c>
      <c r="L4" s="425" t="s">
        <v>1633</v>
      </c>
      <c r="M4" s="425" t="s">
        <v>1254</v>
      </c>
      <c r="N4" s="425" t="s">
        <v>1629</v>
      </c>
      <c r="O4" s="425" t="s">
        <v>1630</v>
      </c>
      <c r="P4" s="425" t="s">
        <v>1631</v>
      </c>
      <c r="Q4" s="425" t="s">
        <v>1632</v>
      </c>
      <c r="R4" s="425" t="s">
        <v>1633</v>
      </c>
      <c r="S4" s="425" t="s">
        <v>1254</v>
      </c>
      <c r="T4" s="425" t="s">
        <v>1629</v>
      </c>
      <c r="U4" s="425" t="s">
        <v>1630</v>
      </c>
      <c r="V4" s="425" t="s">
        <v>1631</v>
      </c>
      <c r="W4" s="425" t="s">
        <v>1632</v>
      </c>
      <c r="X4" s="425" t="s">
        <v>1633</v>
      </c>
      <c r="Y4" s="425" t="s">
        <v>1254</v>
      </c>
      <c r="Z4" s="425" t="s">
        <v>1629</v>
      </c>
      <c r="AA4" s="425" t="s">
        <v>1630</v>
      </c>
      <c r="AB4" s="425" t="s">
        <v>1631</v>
      </c>
      <c r="AC4" s="425" t="s">
        <v>1632</v>
      </c>
      <c r="AD4" s="425" t="s">
        <v>1633</v>
      </c>
      <c r="AE4" s="425" t="s">
        <v>1254</v>
      </c>
      <c r="AF4" s="425" t="s">
        <v>1629</v>
      </c>
      <c r="AG4" s="425" t="s">
        <v>1630</v>
      </c>
      <c r="AH4" s="425" t="s">
        <v>1631</v>
      </c>
      <c r="AI4" s="425" t="s">
        <v>1632</v>
      </c>
      <c r="AJ4" s="425" t="s">
        <v>1633</v>
      </c>
      <c r="AK4" s="425" t="s">
        <v>1254</v>
      </c>
      <c r="AL4" s="425" t="s">
        <v>1629</v>
      </c>
      <c r="AM4" s="425" t="s">
        <v>1630</v>
      </c>
      <c r="AN4" s="425" t="s">
        <v>1631</v>
      </c>
      <c r="AO4" s="425" t="s">
        <v>1632</v>
      </c>
      <c r="AP4" s="425" t="s">
        <v>1633</v>
      </c>
      <c r="AQ4" s="425" t="s">
        <v>1254</v>
      </c>
      <c r="AR4" s="425" t="s">
        <v>1629</v>
      </c>
      <c r="AS4" s="425" t="s">
        <v>1630</v>
      </c>
      <c r="AT4" s="425" t="s">
        <v>1631</v>
      </c>
      <c r="AU4" s="425" t="s">
        <v>1632</v>
      </c>
      <c r="AV4" s="425" t="s">
        <v>1633</v>
      </c>
      <c r="AW4" s="425" t="s">
        <v>1254</v>
      </c>
      <c r="AX4" s="425" t="s">
        <v>2368</v>
      </c>
      <c r="AY4" s="425" t="s">
        <v>2369</v>
      </c>
      <c r="AZ4" s="425" t="s">
        <v>2370</v>
      </c>
      <c r="BA4" s="425" t="s">
        <v>2371</v>
      </c>
      <c r="BB4" s="425" t="s">
        <v>2372</v>
      </c>
      <c r="BC4" s="425" t="s">
        <v>2373</v>
      </c>
      <c r="BD4" s="425" t="s">
        <v>2368</v>
      </c>
      <c r="BE4" s="425" t="s">
        <v>2369</v>
      </c>
      <c r="BF4" s="425" t="s">
        <v>2370</v>
      </c>
      <c r="BG4" s="425" t="s">
        <v>2371</v>
      </c>
      <c r="BH4" s="425" t="s">
        <v>2372</v>
      </c>
      <c r="BI4" s="425" t="s">
        <v>2373</v>
      </c>
      <c r="BJ4" s="425" t="s">
        <v>2368</v>
      </c>
      <c r="BK4" s="425" t="s">
        <v>2369</v>
      </c>
      <c r="BL4" s="425" t="s">
        <v>2370</v>
      </c>
      <c r="BM4" s="425" t="s">
        <v>2371</v>
      </c>
      <c r="BN4" s="425" t="s">
        <v>2372</v>
      </c>
      <c r="BO4" s="425" t="s">
        <v>2373</v>
      </c>
      <c r="BP4" s="425" t="s">
        <v>2368</v>
      </c>
      <c r="BQ4" s="425" t="s">
        <v>2369</v>
      </c>
      <c r="BR4" s="425" t="s">
        <v>2370</v>
      </c>
      <c r="BS4" s="425" t="s">
        <v>2371</v>
      </c>
      <c r="BT4" s="425" t="s">
        <v>2372</v>
      </c>
      <c r="BU4" s="425" t="s">
        <v>2373</v>
      </c>
      <c r="BV4" s="425" t="s">
        <v>2368</v>
      </c>
      <c r="BW4" s="425" t="s">
        <v>2369</v>
      </c>
      <c r="BX4" s="425" t="s">
        <v>2370</v>
      </c>
      <c r="BY4" s="425" t="s">
        <v>2371</v>
      </c>
      <c r="BZ4" s="425" t="s">
        <v>2372</v>
      </c>
      <c r="CA4" s="425" t="s">
        <v>2373</v>
      </c>
      <c r="CB4" s="425" t="s">
        <v>2368</v>
      </c>
      <c r="CC4" s="425" t="s">
        <v>2369</v>
      </c>
      <c r="CD4" s="425" t="s">
        <v>2370</v>
      </c>
      <c r="CE4" s="425" t="s">
        <v>2371</v>
      </c>
      <c r="CF4" s="426" t="s">
        <v>2372</v>
      </c>
      <c r="CG4" s="425" t="s">
        <v>2373</v>
      </c>
      <c r="CH4" s="425" t="s">
        <v>2368</v>
      </c>
      <c r="CI4" s="425" t="s">
        <v>2369</v>
      </c>
      <c r="CJ4" s="425" t="s">
        <v>2370</v>
      </c>
      <c r="CK4" s="425" t="s">
        <v>2371</v>
      </c>
      <c r="CL4" s="426" t="s">
        <v>2372</v>
      </c>
      <c r="CM4" s="425" t="s">
        <v>2373</v>
      </c>
      <c r="CN4" s="425" t="s">
        <v>2368</v>
      </c>
      <c r="CO4" s="425" t="s">
        <v>2369</v>
      </c>
      <c r="CP4" s="425" t="s">
        <v>2370</v>
      </c>
      <c r="CQ4" s="425" t="s">
        <v>2371</v>
      </c>
      <c r="CR4" s="426" t="s">
        <v>2372</v>
      </c>
      <c r="CS4" s="425" t="s">
        <v>2373</v>
      </c>
      <c r="CT4" s="425" t="s">
        <v>2368</v>
      </c>
      <c r="CU4" s="425" t="s">
        <v>2369</v>
      </c>
      <c r="CV4" s="425" t="s">
        <v>2370</v>
      </c>
      <c r="CW4" s="425" t="s">
        <v>2371</v>
      </c>
      <c r="CX4" s="426" t="s">
        <v>2372</v>
      </c>
      <c r="CY4" s="425" t="s">
        <v>2373</v>
      </c>
      <c r="CZ4" s="425" t="s">
        <v>2368</v>
      </c>
      <c r="DA4" s="425" t="s">
        <v>2369</v>
      </c>
      <c r="DB4" s="425" t="s">
        <v>2370</v>
      </c>
      <c r="DC4" s="425" t="s">
        <v>2371</v>
      </c>
      <c r="DD4" s="426" t="s">
        <v>2372</v>
      </c>
      <c r="DE4" s="425" t="s">
        <v>2373</v>
      </c>
      <c r="DF4" s="425" t="s">
        <v>2368</v>
      </c>
      <c r="DG4" s="425" t="s">
        <v>2369</v>
      </c>
      <c r="DH4" s="425" t="s">
        <v>2370</v>
      </c>
      <c r="DI4" s="425" t="s">
        <v>2371</v>
      </c>
      <c r="DJ4" s="426" t="s">
        <v>2372</v>
      </c>
      <c r="DK4" s="425" t="s">
        <v>2373</v>
      </c>
      <c r="DL4" s="425" t="s">
        <v>2368</v>
      </c>
      <c r="DM4" s="425" t="s">
        <v>2369</v>
      </c>
      <c r="DN4" s="425" t="s">
        <v>2370</v>
      </c>
      <c r="DO4" s="425" t="s">
        <v>2371</v>
      </c>
      <c r="DP4" s="426" t="s">
        <v>2372</v>
      </c>
      <c r="DQ4" s="425" t="s">
        <v>2373</v>
      </c>
      <c r="DR4" s="425" t="s">
        <v>2368</v>
      </c>
      <c r="DS4" s="425" t="s">
        <v>2369</v>
      </c>
      <c r="DT4" s="425" t="s">
        <v>2370</v>
      </c>
      <c r="DU4" s="425" t="s">
        <v>2371</v>
      </c>
      <c r="DV4" s="426" t="s">
        <v>2372</v>
      </c>
      <c r="DW4" s="425" t="s">
        <v>2373</v>
      </c>
      <c r="DX4" s="425" t="s">
        <v>2368</v>
      </c>
      <c r="DY4" s="425" t="s">
        <v>2369</v>
      </c>
      <c r="DZ4" s="425" t="s">
        <v>2370</v>
      </c>
      <c r="EA4" s="425" t="s">
        <v>2371</v>
      </c>
      <c r="EB4" s="426" t="s">
        <v>2372</v>
      </c>
      <c r="EC4" s="425" t="s">
        <v>2373</v>
      </c>
      <c r="ED4" s="425" t="s">
        <v>2368</v>
      </c>
      <c r="EE4" s="425" t="s">
        <v>2369</v>
      </c>
      <c r="EF4" s="425" t="s">
        <v>2370</v>
      </c>
      <c r="EG4" s="425" t="s">
        <v>2371</v>
      </c>
      <c r="EH4" s="426" t="s">
        <v>2372</v>
      </c>
      <c r="EI4" s="425" t="s">
        <v>2373</v>
      </c>
      <c r="EJ4" s="425" t="s">
        <v>2368</v>
      </c>
      <c r="EK4" s="425" t="s">
        <v>2369</v>
      </c>
      <c r="EL4" s="425" t="s">
        <v>2370</v>
      </c>
      <c r="EM4" s="425" t="s">
        <v>2371</v>
      </c>
      <c r="EN4" s="426" t="s">
        <v>2372</v>
      </c>
      <c r="EO4" s="425" t="s">
        <v>2373</v>
      </c>
    </row>
    <row r="5" spans="1:145">
      <c r="A5" s="420" t="s">
        <v>1558</v>
      </c>
      <c r="B5" s="419">
        <v>167037</v>
      </c>
      <c r="C5" s="419">
        <v>30616</v>
      </c>
      <c r="D5" s="419">
        <v>8597</v>
      </c>
      <c r="E5" s="419">
        <v>37174</v>
      </c>
      <c r="F5" s="419">
        <v>15914</v>
      </c>
      <c r="G5" s="419">
        <v>259338</v>
      </c>
      <c r="H5" s="419">
        <v>167138</v>
      </c>
      <c r="I5" s="419">
        <v>30526</v>
      </c>
      <c r="J5" s="419">
        <v>8609</v>
      </c>
      <c r="K5" s="419">
        <v>37754</v>
      </c>
      <c r="L5" s="419">
        <v>15849</v>
      </c>
      <c r="M5" s="419">
        <v>259876</v>
      </c>
      <c r="N5" s="419">
        <v>162937</v>
      </c>
      <c r="O5" s="419">
        <v>29678</v>
      </c>
      <c r="P5" s="419">
        <v>8505</v>
      </c>
      <c r="Q5" s="419">
        <v>36837</v>
      </c>
      <c r="R5" s="419">
        <v>15584</v>
      </c>
      <c r="S5" s="419">
        <v>253541</v>
      </c>
      <c r="T5" s="419">
        <v>157987</v>
      </c>
      <c r="U5" s="419">
        <v>28682</v>
      </c>
      <c r="V5" s="419">
        <v>8274</v>
      </c>
      <c r="W5" s="419">
        <v>36034</v>
      </c>
      <c r="X5" s="419">
        <v>15121</v>
      </c>
      <c r="Y5" s="419">
        <v>246098</v>
      </c>
      <c r="Z5" s="419">
        <v>152069</v>
      </c>
      <c r="AA5" s="419">
        <v>27366</v>
      </c>
      <c r="AB5" s="419">
        <v>8045</v>
      </c>
      <c r="AC5" s="419">
        <v>34693</v>
      </c>
      <c r="AD5" s="419">
        <v>14568</v>
      </c>
      <c r="AE5" s="419">
        <v>236741</v>
      </c>
      <c r="AF5" s="419">
        <v>147978</v>
      </c>
      <c r="AG5" s="419">
        <v>26381</v>
      </c>
      <c r="AH5" s="419">
        <v>7868</v>
      </c>
      <c r="AI5" s="419">
        <v>34048</v>
      </c>
      <c r="AJ5" s="419">
        <v>14086</v>
      </c>
      <c r="AK5" s="419">
        <v>230361</v>
      </c>
      <c r="AL5" s="419">
        <v>142523</v>
      </c>
      <c r="AM5" s="419">
        <v>25010</v>
      </c>
      <c r="AN5" s="419">
        <v>7607</v>
      </c>
      <c r="AO5" s="419">
        <v>32094</v>
      </c>
      <c r="AP5" s="419">
        <v>13498</v>
      </c>
      <c r="AQ5" s="419">
        <v>220732</v>
      </c>
      <c r="AR5" s="419">
        <f t="shared" ref="AR5:BO5" si="0">SUM(AR6:AR12)</f>
        <v>140145</v>
      </c>
      <c r="AS5" s="419">
        <f t="shared" si="0"/>
        <v>24260</v>
      </c>
      <c r="AT5" s="419">
        <f t="shared" si="0"/>
        <v>7458</v>
      </c>
      <c r="AU5" s="419">
        <f t="shared" si="0"/>
        <v>31152</v>
      </c>
      <c r="AV5" s="419">
        <f t="shared" si="0"/>
        <v>13186</v>
      </c>
      <c r="AW5" s="419">
        <f t="shared" si="0"/>
        <v>216201</v>
      </c>
      <c r="AX5" s="419">
        <f t="shared" si="0"/>
        <v>137043</v>
      </c>
      <c r="AY5" s="419">
        <f t="shared" si="0"/>
        <v>23318</v>
      </c>
      <c r="AZ5" s="419">
        <f t="shared" si="0"/>
        <v>7326</v>
      </c>
      <c r="BA5" s="419">
        <f t="shared" si="0"/>
        <v>29816</v>
      </c>
      <c r="BB5" s="419">
        <f t="shared" si="0"/>
        <v>12800</v>
      </c>
      <c r="BC5" s="419">
        <f t="shared" si="0"/>
        <v>210303</v>
      </c>
      <c r="BD5" s="419">
        <f t="shared" si="0"/>
        <v>135320</v>
      </c>
      <c r="BE5" s="419">
        <f t="shared" si="0"/>
        <v>22842</v>
      </c>
      <c r="BF5" s="419">
        <f t="shared" si="0"/>
        <v>7305</v>
      </c>
      <c r="BG5" s="419">
        <f t="shared" si="0"/>
        <v>29761</v>
      </c>
      <c r="BH5" s="419">
        <f t="shared" si="0"/>
        <v>12566</v>
      </c>
      <c r="BI5" s="419">
        <f t="shared" si="0"/>
        <v>207794</v>
      </c>
      <c r="BJ5" s="419">
        <f t="shared" si="0"/>
        <v>126582</v>
      </c>
      <c r="BK5" s="419">
        <f t="shared" si="0"/>
        <v>21568</v>
      </c>
      <c r="BL5" s="419">
        <f t="shared" si="0"/>
        <v>7099</v>
      </c>
      <c r="BM5" s="419">
        <f t="shared" si="0"/>
        <v>28130</v>
      </c>
      <c r="BN5" s="419">
        <f t="shared" si="0"/>
        <v>12066</v>
      </c>
      <c r="BO5" s="419">
        <f t="shared" si="0"/>
        <v>195445</v>
      </c>
      <c r="BP5" s="419">
        <v>125387</v>
      </c>
      <c r="BQ5" s="419">
        <v>21377</v>
      </c>
      <c r="BR5" s="419">
        <v>7088</v>
      </c>
      <c r="BS5" s="419">
        <v>28001</v>
      </c>
      <c r="BT5" s="419">
        <v>12033</v>
      </c>
      <c r="BU5" s="419">
        <v>193886</v>
      </c>
      <c r="BV5" s="419">
        <v>125526</v>
      </c>
      <c r="BW5" s="419">
        <v>21431</v>
      </c>
      <c r="BX5" s="419">
        <v>7152</v>
      </c>
      <c r="BY5" s="419">
        <v>28138</v>
      </c>
      <c r="BZ5" s="419">
        <v>12170</v>
      </c>
      <c r="CA5" s="419">
        <v>194417</v>
      </c>
      <c r="CB5" s="418">
        <v>126038</v>
      </c>
      <c r="CC5" s="418">
        <v>21634</v>
      </c>
      <c r="CD5" s="418">
        <v>7246</v>
      </c>
      <c r="CE5" s="418">
        <v>28875</v>
      </c>
      <c r="CF5" s="418">
        <v>12330</v>
      </c>
      <c r="CG5" s="418">
        <v>196123</v>
      </c>
      <c r="CH5" s="418">
        <v>125072</v>
      </c>
      <c r="CI5" s="418">
        <v>21488</v>
      </c>
      <c r="CJ5" s="418">
        <v>7309</v>
      </c>
      <c r="CK5" s="418">
        <v>28423</v>
      </c>
      <c r="CL5" s="418">
        <v>12377</v>
      </c>
      <c r="CM5" s="418">
        <v>194669</v>
      </c>
      <c r="CN5" s="418">
        <v>125608</v>
      </c>
      <c r="CO5" s="418">
        <v>21776</v>
      </c>
      <c r="CP5" s="418">
        <v>7455</v>
      </c>
      <c r="CQ5" s="418">
        <v>28966</v>
      </c>
      <c r="CR5" s="418">
        <v>12592</v>
      </c>
      <c r="CS5" s="418">
        <v>196397</v>
      </c>
      <c r="CT5" s="418">
        <v>123047</v>
      </c>
      <c r="CU5" s="418">
        <v>21430</v>
      </c>
      <c r="CV5" s="418">
        <v>7635</v>
      </c>
      <c r="CW5" s="418">
        <v>29097</v>
      </c>
      <c r="CX5" s="418">
        <v>12598</v>
      </c>
      <c r="CY5" s="418">
        <v>193807</v>
      </c>
      <c r="CZ5" s="418">
        <v>124620</v>
      </c>
      <c r="DA5" s="418">
        <v>21737</v>
      </c>
      <c r="DB5" s="418">
        <v>7805</v>
      </c>
      <c r="DC5" s="418">
        <v>29951</v>
      </c>
      <c r="DD5" s="418">
        <v>12896</v>
      </c>
      <c r="DE5" s="418">
        <v>197009</v>
      </c>
      <c r="DF5" s="417">
        <v>124452</v>
      </c>
      <c r="DG5" s="417">
        <v>21821</v>
      </c>
      <c r="DH5" s="417">
        <v>7932</v>
      </c>
      <c r="DI5" s="417">
        <v>30030</v>
      </c>
      <c r="DJ5" s="417">
        <v>13111</v>
      </c>
      <c r="DK5" s="417">
        <v>197346</v>
      </c>
      <c r="DL5" s="416">
        <v>125667</v>
      </c>
      <c r="DM5" s="416">
        <v>22252</v>
      </c>
      <c r="DN5" s="416">
        <v>8083</v>
      </c>
      <c r="DO5" s="416">
        <v>30666</v>
      </c>
      <c r="DP5" s="416">
        <v>13444</v>
      </c>
      <c r="DQ5" s="416">
        <v>200112</v>
      </c>
      <c r="DR5" s="416">
        <v>124752</v>
      </c>
      <c r="DS5" s="416">
        <v>22199</v>
      </c>
      <c r="DT5" s="416">
        <v>8114</v>
      </c>
      <c r="DU5" s="416">
        <v>30657</v>
      </c>
      <c r="DV5" s="416">
        <v>13565</v>
      </c>
      <c r="DW5" s="416">
        <v>199287</v>
      </c>
      <c r="DX5" s="416">
        <v>126648</v>
      </c>
      <c r="DY5" s="416">
        <v>22591</v>
      </c>
      <c r="DZ5" s="416">
        <v>7882</v>
      </c>
      <c r="EA5" s="416">
        <v>30882</v>
      </c>
      <c r="EB5" s="416">
        <v>13655</v>
      </c>
      <c r="EC5" s="416">
        <v>201658</v>
      </c>
      <c r="ED5" s="416">
        <v>123424</v>
      </c>
      <c r="EE5" s="416">
        <v>21742</v>
      </c>
      <c r="EF5" s="416">
        <v>7375</v>
      </c>
      <c r="EG5" s="416">
        <v>29046</v>
      </c>
      <c r="EH5" s="416">
        <v>13312</v>
      </c>
      <c r="EI5" s="416">
        <v>194899</v>
      </c>
      <c r="EJ5" s="416">
        <v>122671</v>
      </c>
      <c r="EK5" s="416">
        <v>20403</v>
      </c>
      <c r="EL5" s="416">
        <v>6226</v>
      </c>
      <c r="EM5" s="416">
        <v>25474</v>
      </c>
      <c r="EN5" s="416">
        <v>12076</v>
      </c>
      <c r="EO5" s="416">
        <v>186850</v>
      </c>
    </row>
    <row r="6" spans="1:145">
      <c r="A6" s="153" t="s">
        <v>2374</v>
      </c>
      <c r="B6" s="424">
        <v>85</v>
      </c>
      <c r="C6" s="424">
        <v>7</v>
      </c>
      <c r="D6" s="424">
        <v>0</v>
      </c>
      <c r="E6" s="424">
        <v>3</v>
      </c>
      <c r="F6" s="424">
        <v>9</v>
      </c>
      <c r="G6" s="424">
        <v>104</v>
      </c>
      <c r="H6" s="424">
        <v>65</v>
      </c>
      <c r="I6" s="424">
        <v>8</v>
      </c>
      <c r="J6" s="424">
        <v>0</v>
      </c>
      <c r="K6" s="424">
        <v>3</v>
      </c>
      <c r="L6" s="424">
        <v>3</v>
      </c>
      <c r="M6" s="424">
        <v>79</v>
      </c>
      <c r="N6" s="424">
        <v>62</v>
      </c>
      <c r="O6" s="424">
        <v>12</v>
      </c>
      <c r="P6" s="424">
        <v>0</v>
      </c>
      <c r="Q6" s="424">
        <v>3</v>
      </c>
      <c r="R6" s="424">
        <v>3</v>
      </c>
      <c r="S6" s="424">
        <v>80</v>
      </c>
      <c r="T6" s="424">
        <v>48</v>
      </c>
      <c r="U6" s="424">
        <v>4</v>
      </c>
      <c r="V6" s="424">
        <v>0</v>
      </c>
      <c r="W6" s="424">
        <v>0</v>
      </c>
      <c r="X6" s="424">
        <v>0</v>
      </c>
      <c r="Y6" s="424">
        <v>52</v>
      </c>
      <c r="Z6" s="424">
        <v>51</v>
      </c>
      <c r="AA6" s="424">
        <v>6</v>
      </c>
      <c r="AB6" s="424">
        <v>0</v>
      </c>
      <c r="AC6" s="424">
        <v>0</v>
      </c>
      <c r="AD6" s="424">
        <v>2</v>
      </c>
      <c r="AE6" s="424">
        <v>59</v>
      </c>
      <c r="AF6" s="424">
        <v>55</v>
      </c>
      <c r="AG6" s="424">
        <v>6</v>
      </c>
      <c r="AH6" s="424">
        <v>0</v>
      </c>
      <c r="AI6" s="424">
        <v>2</v>
      </c>
      <c r="AJ6" s="424">
        <v>2</v>
      </c>
      <c r="AK6" s="424">
        <v>65</v>
      </c>
      <c r="AL6" s="424">
        <v>49</v>
      </c>
      <c r="AM6" s="424">
        <v>10</v>
      </c>
      <c r="AN6" s="424">
        <v>0</v>
      </c>
      <c r="AO6" s="424">
        <v>2</v>
      </c>
      <c r="AP6" s="424">
        <v>4</v>
      </c>
      <c r="AQ6" s="424">
        <v>65</v>
      </c>
      <c r="AR6" s="424">
        <v>45</v>
      </c>
      <c r="AS6" s="424">
        <v>24</v>
      </c>
      <c r="AT6" s="424">
        <v>0</v>
      </c>
      <c r="AU6" s="424">
        <v>1</v>
      </c>
      <c r="AV6" s="424">
        <v>5</v>
      </c>
      <c r="AW6" s="424">
        <f t="shared" ref="AW6:AW12" si="1">SUM(AR6:AV6)</f>
        <v>75</v>
      </c>
      <c r="AX6" s="424">
        <v>50</v>
      </c>
      <c r="AY6" s="424">
        <v>24</v>
      </c>
      <c r="AZ6" s="424">
        <v>0</v>
      </c>
      <c r="BA6" s="424">
        <v>2</v>
      </c>
      <c r="BB6" s="424">
        <v>6</v>
      </c>
      <c r="BC6" s="424">
        <f t="shared" ref="BC6:BC12" si="2">SUM(AX6:BB6)</f>
        <v>82</v>
      </c>
      <c r="BD6" s="424">
        <v>51</v>
      </c>
      <c r="BE6" s="424">
        <v>25</v>
      </c>
      <c r="BF6" s="424">
        <v>0</v>
      </c>
      <c r="BG6" s="424">
        <v>1</v>
      </c>
      <c r="BH6" s="424">
        <v>7</v>
      </c>
      <c r="BI6" s="424">
        <f t="shared" ref="BI6:BI12" si="3">SUM(BD6:BH6)</f>
        <v>84</v>
      </c>
      <c r="BJ6" s="424">
        <v>67</v>
      </c>
      <c r="BK6" s="424">
        <v>21</v>
      </c>
      <c r="BL6" s="424">
        <v>0</v>
      </c>
      <c r="BM6" s="424">
        <v>1</v>
      </c>
      <c r="BN6" s="424">
        <v>3</v>
      </c>
      <c r="BO6" s="424">
        <f t="shared" ref="BO6:BO12" si="4">SUM(BJ6:BN6)</f>
        <v>92</v>
      </c>
      <c r="BP6" s="424">
        <v>94</v>
      </c>
      <c r="BQ6" s="424">
        <v>21</v>
      </c>
      <c r="BR6" s="424">
        <v>0</v>
      </c>
      <c r="BS6" s="424">
        <v>1</v>
      </c>
      <c r="BT6" s="424">
        <v>5</v>
      </c>
      <c r="BU6" s="424">
        <v>121</v>
      </c>
      <c r="BV6" s="424">
        <v>109</v>
      </c>
      <c r="BW6" s="424">
        <v>22</v>
      </c>
      <c r="BX6" s="424">
        <v>0</v>
      </c>
      <c r="BY6" s="424">
        <v>1</v>
      </c>
      <c r="BZ6" s="424">
        <v>3</v>
      </c>
      <c r="CA6" s="424">
        <v>135</v>
      </c>
      <c r="CB6" s="423">
        <v>137</v>
      </c>
      <c r="CC6" s="423">
        <v>31</v>
      </c>
      <c r="CD6" s="423">
        <v>0</v>
      </c>
      <c r="CE6" s="423">
        <v>1</v>
      </c>
      <c r="CF6" s="423">
        <v>5</v>
      </c>
      <c r="CG6" s="423">
        <v>174</v>
      </c>
      <c r="CH6" s="423">
        <v>155</v>
      </c>
      <c r="CI6" s="423">
        <v>31</v>
      </c>
      <c r="CJ6" s="423">
        <v>0</v>
      </c>
      <c r="CK6" s="423">
        <v>2</v>
      </c>
      <c r="CL6" s="423">
        <v>5</v>
      </c>
      <c r="CM6" s="423">
        <v>193</v>
      </c>
      <c r="CN6" s="423">
        <v>183</v>
      </c>
      <c r="CO6" s="423">
        <v>32</v>
      </c>
      <c r="CP6" s="423">
        <v>0</v>
      </c>
      <c r="CQ6" s="423">
        <v>2</v>
      </c>
      <c r="CR6" s="423">
        <v>29</v>
      </c>
      <c r="CS6" s="423">
        <v>246</v>
      </c>
      <c r="CT6" s="423">
        <v>167</v>
      </c>
      <c r="CU6" s="423">
        <v>32</v>
      </c>
      <c r="CV6" s="423">
        <v>0</v>
      </c>
      <c r="CW6" s="423">
        <v>2</v>
      </c>
      <c r="CX6" s="423">
        <v>4</v>
      </c>
      <c r="CY6" s="423">
        <v>205</v>
      </c>
      <c r="CZ6" s="423">
        <v>175</v>
      </c>
      <c r="DA6" s="423">
        <v>31</v>
      </c>
      <c r="DB6" s="423">
        <v>0</v>
      </c>
      <c r="DC6" s="423">
        <v>2</v>
      </c>
      <c r="DD6" s="423">
        <v>5</v>
      </c>
      <c r="DE6" s="423">
        <v>213</v>
      </c>
      <c r="DF6" s="422">
        <v>175</v>
      </c>
      <c r="DG6" s="422">
        <v>31</v>
      </c>
      <c r="DH6" s="422">
        <v>0</v>
      </c>
      <c r="DI6" s="422">
        <v>1</v>
      </c>
      <c r="DJ6" s="422">
        <v>6</v>
      </c>
      <c r="DK6" s="422">
        <v>213</v>
      </c>
      <c r="DL6" s="421">
        <v>171</v>
      </c>
      <c r="DM6" s="421">
        <v>29</v>
      </c>
      <c r="DN6" s="421">
        <v>0</v>
      </c>
      <c r="DO6" s="421">
        <v>1</v>
      </c>
      <c r="DP6" s="421">
        <v>7</v>
      </c>
      <c r="DQ6" s="421">
        <v>208</v>
      </c>
      <c r="DR6" s="421">
        <v>190</v>
      </c>
      <c r="DS6" s="421">
        <v>29</v>
      </c>
      <c r="DT6" s="421">
        <v>0</v>
      </c>
      <c r="DU6" s="421">
        <v>1</v>
      </c>
      <c r="DV6" s="421">
        <v>8</v>
      </c>
      <c r="DW6" s="421">
        <v>228</v>
      </c>
      <c r="DX6" s="421">
        <v>193</v>
      </c>
      <c r="DY6" s="421">
        <v>29</v>
      </c>
      <c r="DZ6" s="421">
        <v>0</v>
      </c>
      <c r="EA6" s="421">
        <v>3</v>
      </c>
      <c r="EB6" s="421">
        <v>7</v>
      </c>
      <c r="EC6" s="421">
        <v>232</v>
      </c>
      <c r="ED6" s="421">
        <v>165</v>
      </c>
      <c r="EE6" s="421">
        <v>29</v>
      </c>
      <c r="EF6" s="421">
        <v>0</v>
      </c>
      <c r="EG6" s="421">
        <v>3</v>
      </c>
      <c r="EH6" s="421">
        <v>9</v>
      </c>
      <c r="EI6" s="421">
        <v>206</v>
      </c>
      <c r="EJ6" s="421">
        <v>155</v>
      </c>
      <c r="EK6" s="421">
        <v>30</v>
      </c>
      <c r="EL6" s="421">
        <v>0</v>
      </c>
      <c r="EM6" s="421">
        <v>2</v>
      </c>
      <c r="EN6" s="421">
        <v>11</v>
      </c>
      <c r="EO6" s="421">
        <v>198</v>
      </c>
    </row>
    <row r="7" spans="1:145">
      <c r="A7" s="153" t="s">
        <v>2375</v>
      </c>
      <c r="B7" s="424">
        <v>39038</v>
      </c>
      <c r="C7" s="424">
        <v>3890</v>
      </c>
      <c r="D7" s="424">
        <v>412</v>
      </c>
      <c r="E7" s="424">
        <v>1697</v>
      </c>
      <c r="F7" s="424">
        <v>1968</v>
      </c>
      <c r="G7" s="424">
        <v>47005</v>
      </c>
      <c r="H7" s="424">
        <v>38050</v>
      </c>
      <c r="I7" s="424">
        <v>3721</v>
      </c>
      <c r="J7" s="424">
        <v>412</v>
      </c>
      <c r="K7" s="424">
        <v>1674</v>
      </c>
      <c r="L7" s="424">
        <v>1955</v>
      </c>
      <c r="M7" s="424">
        <v>45812</v>
      </c>
      <c r="N7" s="424">
        <v>37195</v>
      </c>
      <c r="O7" s="424">
        <v>3584</v>
      </c>
      <c r="P7" s="424">
        <v>411</v>
      </c>
      <c r="Q7" s="424">
        <v>1642</v>
      </c>
      <c r="R7" s="424">
        <v>1960</v>
      </c>
      <c r="S7" s="424">
        <v>44792</v>
      </c>
      <c r="T7" s="424">
        <v>36537</v>
      </c>
      <c r="U7" s="424">
        <v>3424</v>
      </c>
      <c r="V7" s="424">
        <v>411</v>
      </c>
      <c r="W7" s="424">
        <v>1614</v>
      </c>
      <c r="X7" s="424">
        <v>1948</v>
      </c>
      <c r="Y7" s="424">
        <v>43934</v>
      </c>
      <c r="Z7" s="424">
        <v>35565</v>
      </c>
      <c r="AA7" s="424">
        <v>3252</v>
      </c>
      <c r="AB7" s="424">
        <v>406</v>
      </c>
      <c r="AC7" s="424">
        <v>1553</v>
      </c>
      <c r="AD7" s="424">
        <v>1910</v>
      </c>
      <c r="AE7" s="424">
        <v>42686</v>
      </c>
      <c r="AF7" s="424">
        <v>34873</v>
      </c>
      <c r="AG7" s="424">
        <v>3124</v>
      </c>
      <c r="AH7" s="424">
        <v>399</v>
      </c>
      <c r="AI7" s="424">
        <v>1524</v>
      </c>
      <c r="AJ7" s="424">
        <v>1857</v>
      </c>
      <c r="AK7" s="424">
        <v>41777</v>
      </c>
      <c r="AL7" s="424">
        <v>34264</v>
      </c>
      <c r="AM7" s="424">
        <v>2986</v>
      </c>
      <c r="AN7" s="424">
        <v>395</v>
      </c>
      <c r="AO7" s="424">
        <v>1498</v>
      </c>
      <c r="AP7" s="424">
        <v>1811</v>
      </c>
      <c r="AQ7" s="424">
        <v>40954</v>
      </c>
      <c r="AR7" s="424">
        <v>33706</v>
      </c>
      <c r="AS7" s="424">
        <v>2850</v>
      </c>
      <c r="AT7" s="424">
        <v>389</v>
      </c>
      <c r="AU7" s="424">
        <v>1453</v>
      </c>
      <c r="AV7" s="424">
        <v>1780</v>
      </c>
      <c r="AW7" s="424">
        <f t="shared" si="1"/>
        <v>40178</v>
      </c>
      <c r="AX7" s="424">
        <v>33430</v>
      </c>
      <c r="AY7" s="424">
        <v>2764</v>
      </c>
      <c r="AZ7" s="424">
        <v>385</v>
      </c>
      <c r="BA7" s="424">
        <v>1436</v>
      </c>
      <c r="BB7" s="424">
        <v>1758</v>
      </c>
      <c r="BC7" s="424">
        <f t="shared" si="2"/>
        <v>39773</v>
      </c>
      <c r="BD7" s="424">
        <v>33292</v>
      </c>
      <c r="BE7" s="424">
        <v>2700</v>
      </c>
      <c r="BF7" s="424">
        <v>382</v>
      </c>
      <c r="BG7" s="424">
        <v>1426</v>
      </c>
      <c r="BH7" s="424">
        <v>1737</v>
      </c>
      <c r="BI7" s="424">
        <f t="shared" si="3"/>
        <v>39537</v>
      </c>
      <c r="BJ7" s="424">
        <v>31855</v>
      </c>
      <c r="BK7" s="424">
        <v>2654</v>
      </c>
      <c r="BL7" s="424">
        <v>380</v>
      </c>
      <c r="BM7" s="424">
        <v>1428</v>
      </c>
      <c r="BN7" s="424">
        <v>1720</v>
      </c>
      <c r="BO7" s="424">
        <f t="shared" si="4"/>
        <v>38037</v>
      </c>
      <c r="BP7" s="424">
        <v>31855</v>
      </c>
      <c r="BQ7" s="424">
        <v>2641</v>
      </c>
      <c r="BR7" s="424">
        <v>384</v>
      </c>
      <c r="BS7" s="424">
        <v>1437</v>
      </c>
      <c r="BT7" s="424">
        <v>1724</v>
      </c>
      <c r="BU7" s="424">
        <v>38041</v>
      </c>
      <c r="BV7" s="424">
        <v>32030</v>
      </c>
      <c r="BW7" s="424">
        <v>2641</v>
      </c>
      <c r="BX7" s="424">
        <v>387</v>
      </c>
      <c r="BY7" s="424">
        <v>1444</v>
      </c>
      <c r="BZ7" s="424">
        <v>1745</v>
      </c>
      <c r="CA7" s="424">
        <v>38247</v>
      </c>
      <c r="CB7" s="423">
        <v>31797</v>
      </c>
      <c r="CC7" s="423">
        <v>2609</v>
      </c>
      <c r="CD7" s="423">
        <v>388</v>
      </c>
      <c r="CE7" s="423">
        <v>1440</v>
      </c>
      <c r="CF7" s="423">
        <v>1744</v>
      </c>
      <c r="CG7" s="423">
        <v>37978</v>
      </c>
      <c r="CH7" s="423">
        <v>31060</v>
      </c>
      <c r="CI7" s="423">
        <v>2545</v>
      </c>
      <c r="CJ7" s="423">
        <v>384</v>
      </c>
      <c r="CK7" s="423">
        <v>1403</v>
      </c>
      <c r="CL7" s="423">
        <v>1700</v>
      </c>
      <c r="CM7" s="423">
        <v>37092</v>
      </c>
      <c r="CN7" s="423">
        <v>30231</v>
      </c>
      <c r="CO7" s="423">
        <v>2490</v>
      </c>
      <c r="CP7" s="423">
        <v>381</v>
      </c>
      <c r="CQ7" s="423">
        <v>1369</v>
      </c>
      <c r="CR7" s="423">
        <v>1658</v>
      </c>
      <c r="CS7" s="423">
        <v>36129</v>
      </c>
      <c r="CT7" s="423">
        <v>29562</v>
      </c>
      <c r="CU7" s="423">
        <v>2428</v>
      </c>
      <c r="CV7" s="423">
        <v>371</v>
      </c>
      <c r="CW7" s="423">
        <v>1338</v>
      </c>
      <c r="CX7" s="423">
        <v>1644</v>
      </c>
      <c r="CY7" s="423">
        <v>35343</v>
      </c>
      <c r="CZ7" s="423">
        <v>28930</v>
      </c>
      <c r="DA7" s="423">
        <v>2378</v>
      </c>
      <c r="DB7" s="423">
        <v>362</v>
      </c>
      <c r="DC7" s="423">
        <v>1299</v>
      </c>
      <c r="DD7" s="423">
        <v>1613</v>
      </c>
      <c r="DE7" s="423">
        <v>34582</v>
      </c>
      <c r="DF7" s="422">
        <v>27814</v>
      </c>
      <c r="DG7" s="422">
        <v>2269</v>
      </c>
      <c r="DH7" s="422">
        <v>352</v>
      </c>
      <c r="DI7" s="422">
        <v>1452</v>
      </c>
      <c r="DJ7" s="422">
        <v>1548</v>
      </c>
      <c r="DK7" s="422">
        <v>33435</v>
      </c>
      <c r="DL7" s="421">
        <v>26316</v>
      </c>
      <c r="DM7" s="421">
        <v>2105</v>
      </c>
      <c r="DN7" s="421">
        <v>326</v>
      </c>
      <c r="DO7" s="421">
        <v>1358</v>
      </c>
      <c r="DP7" s="421">
        <v>1449</v>
      </c>
      <c r="DQ7" s="421">
        <v>31554</v>
      </c>
      <c r="DR7" s="421">
        <v>25015</v>
      </c>
      <c r="DS7" s="421">
        <v>1990</v>
      </c>
      <c r="DT7" s="421">
        <v>293</v>
      </c>
      <c r="DU7" s="421">
        <v>1294</v>
      </c>
      <c r="DV7" s="421">
        <v>1371</v>
      </c>
      <c r="DW7" s="421">
        <v>29963</v>
      </c>
      <c r="DX7" s="421">
        <v>24376</v>
      </c>
      <c r="DY7" s="421">
        <v>1946</v>
      </c>
      <c r="DZ7" s="421">
        <v>278</v>
      </c>
      <c r="EA7" s="421">
        <v>1297</v>
      </c>
      <c r="EB7" s="421">
        <v>1359</v>
      </c>
      <c r="EC7" s="421">
        <v>29256</v>
      </c>
      <c r="ED7" s="421">
        <v>23320</v>
      </c>
      <c r="EE7" s="421">
        <v>1823</v>
      </c>
      <c r="EF7" s="421">
        <v>273</v>
      </c>
      <c r="EG7" s="421">
        <v>1261</v>
      </c>
      <c r="EH7" s="421">
        <v>1300</v>
      </c>
      <c r="EI7" s="421">
        <v>27977</v>
      </c>
      <c r="EJ7" s="421">
        <v>22201</v>
      </c>
      <c r="EK7" s="421">
        <v>1684</v>
      </c>
      <c r="EL7" s="421">
        <v>261</v>
      </c>
      <c r="EM7" s="421">
        <v>1212</v>
      </c>
      <c r="EN7" s="421">
        <v>1220</v>
      </c>
      <c r="EO7" s="421">
        <v>26578</v>
      </c>
    </row>
    <row r="8" spans="1:145">
      <c r="A8" s="153" t="s">
        <v>2376</v>
      </c>
      <c r="B8" s="424">
        <v>26729</v>
      </c>
      <c r="C8" s="424">
        <v>6109</v>
      </c>
      <c r="D8" s="424">
        <v>3378</v>
      </c>
      <c r="E8" s="424">
        <v>8244</v>
      </c>
      <c r="F8" s="424">
        <v>3042</v>
      </c>
      <c r="G8" s="424">
        <v>47502</v>
      </c>
      <c r="H8" s="424">
        <v>26520</v>
      </c>
      <c r="I8" s="424">
        <v>5877</v>
      </c>
      <c r="J8" s="424">
        <v>3311</v>
      </c>
      <c r="K8" s="424">
        <v>7987</v>
      </c>
      <c r="L8" s="424">
        <v>2968</v>
      </c>
      <c r="M8" s="424">
        <v>46663</v>
      </c>
      <c r="N8" s="424">
        <v>26272</v>
      </c>
      <c r="O8" s="424">
        <v>5957</v>
      </c>
      <c r="P8" s="424">
        <v>3396</v>
      </c>
      <c r="Q8" s="424">
        <v>8263</v>
      </c>
      <c r="R8" s="424">
        <v>3032</v>
      </c>
      <c r="S8" s="424">
        <v>46920</v>
      </c>
      <c r="T8" s="424">
        <v>26098</v>
      </c>
      <c r="U8" s="424">
        <v>5934</v>
      </c>
      <c r="V8" s="424">
        <v>3434</v>
      </c>
      <c r="W8" s="424">
        <v>8316</v>
      </c>
      <c r="X8" s="424">
        <v>3069</v>
      </c>
      <c r="Y8" s="424">
        <v>46851</v>
      </c>
      <c r="Z8" s="424">
        <v>25587</v>
      </c>
      <c r="AA8" s="424">
        <v>5806</v>
      </c>
      <c r="AB8" s="424">
        <v>3461</v>
      </c>
      <c r="AC8" s="424">
        <v>8328</v>
      </c>
      <c r="AD8" s="424">
        <v>3092</v>
      </c>
      <c r="AE8" s="424">
        <v>46274</v>
      </c>
      <c r="AF8" s="424">
        <v>24367</v>
      </c>
      <c r="AG8" s="424">
        <v>5459</v>
      </c>
      <c r="AH8" s="424">
        <v>3383</v>
      </c>
      <c r="AI8" s="424">
        <v>8011</v>
      </c>
      <c r="AJ8" s="424">
        <v>3017</v>
      </c>
      <c r="AK8" s="424">
        <v>44237</v>
      </c>
      <c r="AL8" s="424">
        <v>24000</v>
      </c>
      <c r="AM8" s="424">
        <v>5301</v>
      </c>
      <c r="AN8" s="424">
        <v>3365</v>
      </c>
      <c r="AO8" s="424">
        <v>7864</v>
      </c>
      <c r="AP8" s="424">
        <v>3018</v>
      </c>
      <c r="AQ8" s="424">
        <v>43548</v>
      </c>
      <c r="AR8" s="424">
        <v>23830</v>
      </c>
      <c r="AS8" s="424">
        <v>5211</v>
      </c>
      <c r="AT8" s="424">
        <v>3341</v>
      </c>
      <c r="AU8" s="424">
        <v>7689</v>
      </c>
      <c r="AV8" s="424">
        <v>3039</v>
      </c>
      <c r="AW8" s="424">
        <f t="shared" si="1"/>
        <v>43110</v>
      </c>
      <c r="AX8" s="424">
        <v>23602</v>
      </c>
      <c r="AY8" s="424">
        <v>5116</v>
      </c>
      <c r="AZ8" s="424">
        <v>3336</v>
      </c>
      <c r="BA8" s="424">
        <v>7551</v>
      </c>
      <c r="BB8" s="424">
        <v>3064</v>
      </c>
      <c r="BC8" s="424">
        <f t="shared" si="2"/>
        <v>42669</v>
      </c>
      <c r="BD8" s="424">
        <v>23406</v>
      </c>
      <c r="BE8" s="424">
        <v>5053</v>
      </c>
      <c r="BF8" s="424">
        <v>3341</v>
      </c>
      <c r="BG8" s="424">
        <v>7491</v>
      </c>
      <c r="BH8" s="424">
        <v>3097</v>
      </c>
      <c r="BI8" s="424">
        <f t="shared" si="3"/>
        <v>42388</v>
      </c>
      <c r="BJ8" s="424">
        <v>23680</v>
      </c>
      <c r="BK8" s="424">
        <v>5126</v>
      </c>
      <c r="BL8" s="424">
        <v>3403</v>
      </c>
      <c r="BM8" s="424">
        <v>7675</v>
      </c>
      <c r="BN8" s="424">
        <v>3201</v>
      </c>
      <c r="BO8" s="424">
        <f t="shared" si="4"/>
        <v>43085</v>
      </c>
      <c r="BP8" s="424">
        <v>23580</v>
      </c>
      <c r="BQ8" s="424">
        <v>5079</v>
      </c>
      <c r="BR8" s="424">
        <v>3410</v>
      </c>
      <c r="BS8" s="424">
        <v>7736</v>
      </c>
      <c r="BT8" s="424">
        <v>3239</v>
      </c>
      <c r="BU8" s="424">
        <v>43044</v>
      </c>
      <c r="BV8" s="424">
        <v>23677</v>
      </c>
      <c r="BW8" s="424">
        <v>5113</v>
      </c>
      <c r="BX8" s="424">
        <v>3431</v>
      </c>
      <c r="BY8" s="424">
        <v>7827</v>
      </c>
      <c r="BZ8" s="424">
        <v>3311</v>
      </c>
      <c r="CA8" s="424">
        <v>43359</v>
      </c>
      <c r="CB8" s="423">
        <v>23460</v>
      </c>
      <c r="CC8" s="423">
        <v>5090</v>
      </c>
      <c r="CD8" s="423">
        <v>3420</v>
      </c>
      <c r="CE8" s="423">
        <v>7842</v>
      </c>
      <c r="CF8" s="423">
        <v>3352</v>
      </c>
      <c r="CG8" s="423">
        <v>43164</v>
      </c>
      <c r="CH8" s="423">
        <v>23946</v>
      </c>
      <c r="CI8" s="423">
        <v>5205</v>
      </c>
      <c r="CJ8" s="423">
        <v>3513</v>
      </c>
      <c r="CK8" s="423">
        <v>8128</v>
      </c>
      <c r="CL8" s="423">
        <v>3463</v>
      </c>
      <c r="CM8" s="423">
        <v>44255</v>
      </c>
      <c r="CN8" s="423">
        <v>24427</v>
      </c>
      <c r="CO8" s="423">
        <v>5333</v>
      </c>
      <c r="CP8" s="423">
        <v>3627</v>
      </c>
      <c r="CQ8" s="423">
        <v>8441</v>
      </c>
      <c r="CR8" s="423">
        <v>3582</v>
      </c>
      <c r="CS8" s="423">
        <v>45410</v>
      </c>
      <c r="CT8" s="423">
        <v>24634</v>
      </c>
      <c r="CU8" s="423">
        <v>5401</v>
      </c>
      <c r="CV8" s="423">
        <v>3724</v>
      </c>
      <c r="CW8" s="423">
        <v>8662</v>
      </c>
      <c r="CX8" s="423">
        <v>3679</v>
      </c>
      <c r="CY8" s="423">
        <v>46100</v>
      </c>
      <c r="CZ8" s="423">
        <v>24110</v>
      </c>
      <c r="DA8" s="423">
        <v>5257</v>
      </c>
      <c r="DB8" s="423">
        <v>3728</v>
      </c>
      <c r="DC8" s="423">
        <v>8554</v>
      </c>
      <c r="DD8" s="423">
        <v>3716</v>
      </c>
      <c r="DE8" s="423">
        <v>45365</v>
      </c>
      <c r="DF8" s="422">
        <v>24456</v>
      </c>
      <c r="DG8" s="422">
        <v>5336</v>
      </c>
      <c r="DH8" s="422">
        <v>3776</v>
      </c>
      <c r="DI8" s="422">
        <v>8651</v>
      </c>
      <c r="DJ8" s="422">
        <v>3818</v>
      </c>
      <c r="DK8" s="422">
        <v>46037</v>
      </c>
      <c r="DL8" s="421">
        <v>24416</v>
      </c>
      <c r="DM8" s="421">
        <v>5350</v>
      </c>
      <c r="DN8" s="421">
        <v>3799</v>
      </c>
      <c r="DO8" s="421">
        <v>8696</v>
      </c>
      <c r="DP8" s="421">
        <v>3925</v>
      </c>
      <c r="DQ8" s="421">
        <v>46186</v>
      </c>
      <c r="DR8" s="421">
        <v>23952</v>
      </c>
      <c r="DS8" s="421">
        <v>5272</v>
      </c>
      <c r="DT8" s="421">
        <v>3762</v>
      </c>
      <c r="DU8" s="421">
        <v>8541</v>
      </c>
      <c r="DV8" s="421">
        <v>3987</v>
      </c>
      <c r="DW8" s="421">
        <v>45514</v>
      </c>
      <c r="DX8" s="421">
        <v>21203</v>
      </c>
      <c r="DY8" s="421">
        <v>4627</v>
      </c>
      <c r="DZ8" s="421">
        <v>3270</v>
      </c>
      <c r="EA8" s="421">
        <v>7307</v>
      </c>
      <c r="EB8" s="421">
        <v>3561</v>
      </c>
      <c r="EC8" s="421">
        <v>39968</v>
      </c>
      <c r="ED8" s="421">
        <v>19235</v>
      </c>
      <c r="EE8" s="421">
        <v>4119</v>
      </c>
      <c r="EF8" s="421">
        <v>2824</v>
      </c>
      <c r="EG8" s="421">
        <v>6386</v>
      </c>
      <c r="EH8" s="421">
        <v>3263</v>
      </c>
      <c r="EI8" s="421">
        <v>35827</v>
      </c>
      <c r="EJ8" s="421">
        <v>16569</v>
      </c>
      <c r="EK8" s="421">
        <v>3456</v>
      </c>
      <c r="EL8" s="421">
        <v>2014</v>
      </c>
      <c r="EM8" s="421">
        <v>5012</v>
      </c>
      <c r="EN8" s="421">
        <v>2308</v>
      </c>
      <c r="EO8" s="421">
        <v>29359</v>
      </c>
    </row>
    <row r="9" spans="1:145">
      <c r="A9" s="153" t="s">
        <v>2377</v>
      </c>
      <c r="B9" s="424">
        <v>9100</v>
      </c>
      <c r="C9" s="424">
        <v>3022</v>
      </c>
      <c r="D9" s="424">
        <v>1206</v>
      </c>
      <c r="E9" s="424">
        <v>2914</v>
      </c>
      <c r="F9" s="424">
        <v>2292</v>
      </c>
      <c r="G9" s="424">
        <v>18534</v>
      </c>
      <c r="H9" s="424">
        <v>8964</v>
      </c>
      <c r="I9" s="424">
        <v>2989</v>
      </c>
      <c r="J9" s="424">
        <v>1174</v>
      </c>
      <c r="K9" s="424">
        <v>2833</v>
      </c>
      <c r="L9" s="424">
        <v>2237</v>
      </c>
      <c r="M9" s="424">
        <v>18197</v>
      </c>
      <c r="N9" s="424">
        <v>8591</v>
      </c>
      <c r="O9" s="424">
        <v>2776</v>
      </c>
      <c r="P9" s="424">
        <v>1117</v>
      </c>
      <c r="Q9" s="424">
        <v>2650</v>
      </c>
      <c r="R9" s="424">
        <v>2115</v>
      </c>
      <c r="S9" s="424">
        <v>17249</v>
      </c>
      <c r="T9" s="424">
        <v>8281</v>
      </c>
      <c r="U9" s="424">
        <v>2638</v>
      </c>
      <c r="V9" s="424">
        <v>1068</v>
      </c>
      <c r="W9" s="424">
        <v>2517</v>
      </c>
      <c r="X9" s="424">
        <v>2024</v>
      </c>
      <c r="Y9" s="424">
        <v>16528</v>
      </c>
      <c r="Z9" s="424">
        <v>8014</v>
      </c>
      <c r="AA9" s="424">
        <v>2553</v>
      </c>
      <c r="AB9" s="424">
        <v>1014</v>
      </c>
      <c r="AC9" s="424">
        <v>2388</v>
      </c>
      <c r="AD9" s="424">
        <v>1939</v>
      </c>
      <c r="AE9" s="424">
        <v>15908</v>
      </c>
      <c r="AF9" s="424">
        <v>7708</v>
      </c>
      <c r="AG9" s="424">
        <v>2476</v>
      </c>
      <c r="AH9" s="424">
        <v>954</v>
      </c>
      <c r="AI9" s="424">
        <v>2253</v>
      </c>
      <c r="AJ9" s="424">
        <v>1848</v>
      </c>
      <c r="AK9" s="424">
        <v>15239</v>
      </c>
      <c r="AL9" s="424">
        <v>7438</v>
      </c>
      <c r="AM9" s="424">
        <v>2364</v>
      </c>
      <c r="AN9" s="424">
        <v>904</v>
      </c>
      <c r="AO9" s="424">
        <v>2127</v>
      </c>
      <c r="AP9" s="424">
        <v>1757</v>
      </c>
      <c r="AQ9" s="424">
        <v>14590</v>
      </c>
      <c r="AR9" s="424">
        <v>7183</v>
      </c>
      <c r="AS9" s="424">
        <v>2270</v>
      </c>
      <c r="AT9" s="424">
        <v>852</v>
      </c>
      <c r="AU9" s="424">
        <v>2027</v>
      </c>
      <c r="AV9" s="424">
        <v>1674</v>
      </c>
      <c r="AW9" s="424">
        <f t="shared" si="1"/>
        <v>14006</v>
      </c>
      <c r="AX9" s="424">
        <v>7123</v>
      </c>
      <c r="AY9" s="424">
        <v>2235</v>
      </c>
      <c r="AZ9" s="424">
        <v>811</v>
      </c>
      <c r="BA9" s="424">
        <v>1962</v>
      </c>
      <c r="BB9" s="424">
        <v>1596</v>
      </c>
      <c r="BC9" s="424">
        <f t="shared" si="2"/>
        <v>13727</v>
      </c>
      <c r="BD9" s="424">
        <v>7076</v>
      </c>
      <c r="BE9" s="424">
        <v>2201</v>
      </c>
      <c r="BF9" s="424">
        <v>775</v>
      </c>
      <c r="BG9" s="424">
        <v>1909</v>
      </c>
      <c r="BH9" s="424">
        <v>1522</v>
      </c>
      <c r="BI9" s="424">
        <f t="shared" si="3"/>
        <v>13483</v>
      </c>
      <c r="BJ9" s="424">
        <v>7050</v>
      </c>
      <c r="BK9" s="424">
        <v>2131</v>
      </c>
      <c r="BL9" s="424">
        <v>737</v>
      </c>
      <c r="BM9" s="424">
        <v>1860</v>
      </c>
      <c r="BN9" s="424">
        <v>1466</v>
      </c>
      <c r="BO9" s="424">
        <f t="shared" si="4"/>
        <v>13244</v>
      </c>
      <c r="BP9" s="424">
        <v>7228</v>
      </c>
      <c r="BQ9" s="424">
        <v>2168</v>
      </c>
      <c r="BR9" s="424">
        <v>722</v>
      </c>
      <c r="BS9" s="424">
        <v>1863</v>
      </c>
      <c r="BT9" s="424">
        <v>1456</v>
      </c>
      <c r="BU9" s="424">
        <v>13437</v>
      </c>
      <c r="BV9" s="424">
        <v>7638</v>
      </c>
      <c r="BW9" s="424">
        <v>2310</v>
      </c>
      <c r="BX9" s="424">
        <v>744</v>
      </c>
      <c r="BY9" s="424">
        <v>1944</v>
      </c>
      <c r="BZ9" s="424">
        <v>1515</v>
      </c>
      <c r="CA9" s="424">
        <v>14151</v>
      </c>
      <c r="CB9" s="423">
        <v>7956</v>
      </c>
      <c r="CC9" s="423">
        <v>2416</v>
      </c>
      <c r="CD9" s="423">
        <v>759</v>
      </c>
      <c r="CE9" s="423">
        <v>2003</v>
      </c>
      <c r="CF9" s="423">
        <v>1554</v>
      </c>
      <c r="CG9" s="423">
        <v>14688</v>
      </c>
      <c r="CH9" s="423">
        <v>8291</v>
      </c>
      <c r="CI9" s="423">
        <v>2487</v>
      </c>
      <c r="CJ9" s="423">
        <v>768</v>
      </c>
      <c r="CK9" s="423">
        <v>2030</v>
      </c>
      <c r="CL9" s="423">
        <v>1579</v>
      </c>
      <c r="CM9" s="423">
        <v>15155</v>
      </c>
      <c r="CN9" s="423">
        <v>8793</v>
      </c>
      <c r="CO9" s="423">
        <v>2610</v>
      </c>
      <c r="CP9" s="423">
        <v>788</v>
      </c>
      <c r="CQ9" s="423">
        <v>2098</v>
      </c>
      <c r="CR9" s="423">
        <v>1649</v>
      </c>
      <c r="CS9" s="423">
        <v>15938</v>
      </c>
      <c r="CT9" s="423">
        <v>9634</v>
      </c>
      <c r="CU9" s="423">
        <v>2842</v>
      </c>
      <c r="CV9" s="423">
        <v>840</v>
      </c>
      <c r="CW9" s="423">
        <v>2250</v>
      </c>
      <c r="CX9" s="423">
        <v>1797</v>
      </c>
      <c r="CY9" s="423">
        <v>17363</v>
      </c>
      <c r="CZ9" s="423">
        <v>10749</v>
      </c>
      <c r="DA9" s="423">
        <v>3094</v>
      </c>
      <c r="DB9" s="423">
        <v>897</v>
      </c>
      <c r="DC9" s="423">
        <v>2418</v>
      </c>
      <c r="DD9" s="423">
        <v>1954</v>
      </c>
      <c r="DE9" s="423">
        <v>19112</v>
      </c>
      <c r="DF9" s="422">
        <v>11735</v>
      </c>
      <c r="DG9" s="422">
        <v>3312</v>
      </c>
      <c r="DH9" s="422">
        <v>961</v>
      </c>
      <c r="DI9" s="422">
        <v>2569</v>
      </c>
      <c r="DJ9" s="422">
        <v>2117</v>
      </c>
      <c r="DK9" s="422">
        <v>20694</v>
      </c>
      <c r="DL9" s="421">
        <v>12922</v>
      </c>
      <c r="DM9" s="421">
        <v>3586</v>
      </c>
      <c r="DN9" s="421">
        <v>1039</v>
      </c>
      <c r="DO9" s="421">
        <v>2750</v>
      </c>
      <c r="DP9" s="421">
        <v>2306</v>
      </c>
      <c r="DQ9" s="421">
        <v>22603</v>
      </c>
      <c r="DR9" s="421">
        <v>14327</v>
      </c>
      <c r="DS9" s="421">
        <v>3928</v>
      </c>
      <c r="DT9" s="421">
        <v>1148</v>
      </c>
      <c r="DU9" s="421">
        <v>3003</v>
      </c>
      <c r="DV9" s="421">
        <v>2531</v>
      </c>
      <c r="DW9" s="421">
        <v>24937</v>
      </c>
      <c r="DX9" s="421">
        <v>16028</v>
      </c>
      <c r="DY9" s="421">
        <v>4346</v>
      </c>
      <c r="DZ9" s="421">
        <v>1301</v>
      </c>
      <c r="EA9" s="421">
        <v>3345</v>
      </c>
      <c r="EB9" s="421">
        <v>2821</v>
      </c>
      <c r="EC9" s="421">
        <v>27841</v>
      </c>
      <c r="ED9" s="421">
        <v>17187</v>
      </c>
      <c r="EE9" s="421">
        <v>4614</v>
      </c>
      <c r="EF9" s="421">
        <v>1443</v>
      </c>
      <c r="EG9" s="421">
        <v>3612</v>
      </c>
      <c r="EH9" s="421">
        <v>3066</v>
      </c>
      <c r="EI9" s="421">
        <v>29922</v>
      </c>
      <c r="EJ9" s="421">
        <v>18433</v>
      </c>
      <c r="EK9" s="421">
        <v>4893</v>
      </c>
      <c r="EL9" s="421">
        <v>1597</v>
      </c>
      <c r="EM9" s="421">
        <v>3895</v>
      </c>
      <c r="EN9" s="421">
        <v>3321</v>
      </c>
      <c r="EO9" s="421">
        <v>32139</v>
      </c>
    </row>
    <row r="10" spans="1:145">
      <c r="A10" s="153" t="s">
        <v>2378</v>
      </c>
      <c r="B10" s="424">
        <v>59512</v>
      </c>
      <c r="C10" s="424">
        <v>12815</v>
      </c>
      <c r="D10" s="424">
        <v>2821</v>
      </c>
      <c r="E10" s="424">
        <v>21606</v>
      </c>
      <c r="F10" s="424">
        <v>5985</v>
      </c>
      <c r="G10" s="424">
        <v>102739</v>
      </c>
      <c r="H10" s="424">
        <v>62724</v>
      </c>
      <c r="I10" s="424">
        <v>13400</v>
      </c>
      <c r="J10" s="424">
        <v>2944</v>
      </c>
      <c r="K10" s="424">
        <v>22645</v>
      </c>
      <c r="L10" s="424">
        <v>6204</v>
      </c>
      <c r="M10" s="424">
        <v>107917</v>
      </c>
      <c r="N10" s="424">
        <v>59927</v>
      </c>
      <c r="O10" s="424">
        <v>12698</v>
      </c>
      <c r="P10" s="424">
        <v>2785</v>
      </c>
      <c r="Q10" s="424">
        <v>21582</v>
      </c>
      <c r="R10" s="424">
        <v>5922</v>
      </c>
      <c r="S10" s="424">
        <v>102914</v>
      </c>
      <c r="T10" s="424">
        <v>57884</v>
      </c>
      <c r="U10" s="424">
        <v>12338</v>
      </c>
      <c r="V10" s="424">
        <v>2639</v>
      </c>
      <c r="W10" s="424">
        <v>21097</v>
      </c>
      <c r="X10" s="424">
        <v>5658</v>
      </c>
      <c r="Y10" s="424">
        <v>99616</v>
      </c>
      <c r="Z10" s="424">
        <v>55127</v>
      </c>
      <c r="AA10" s="424">
        <v>11712</v>
      </c>
      <c r="AB10" s="424">
        <v>2503</v>
      </c>
      <c r="AC10" s="424">
        <v>20121</v>
      </c>
      <c r="AD10" s="424">
        <v>5358</v>
      </c>
      <c r="AE10" s="424">
        <v>94821</v>
      </c>
      <c r="AF10" s="424">
        <v>54964</v>
      </c>
      <c r="AG10" s="424">
        <v>11588</v>
      </c>
      <c r="AH10" s="424">
        <v>2515</v>
      </c>
      <c r="AI10" s="424">
        <v>20121</v>
      </c>
      <c r="AJ10" s="424">
        <v>5267</v>
      </c>
      <c r="AK10" s="424">
        <v>94455</v>
      </c>
      <c r="AL10" s="424">
        <v>50707</v>
      </c>
      <c r="AM10" s="424">
        <v>10668</v>
      </c>
      <c r="AN10" s="424">
        <v>2340</v>
      </c>
      <c r="AO10" s="424">
        <v>18507</v>
      </c>
      <c r="AP10" s="424">
        <v>4856</v>
      </c>
      <c r="AQ10" s="424">
        <v>87078</v>
      </c>
      <c r="AR10" s="424">
        <v>49685</v>
      </c>
      <c r="AS10" s="424">
        <v>10378</v>
      </c>
      <c r="AT10" s="424">
        <v>2292</v>
      </c>
      <c r="AU10" s="424">
        <v>17987</v>
      </c>
      <c r="AV10" s="424">
        <v>4709</v>
      </c>
      <c r="AW10" s="424">
        <f t="shared" si="1"/>
        <v>85051</v>
      </c>
      <c r="AX10" s="424">
        <v>48421</v>
      </c>
      <c r="AY10" s="424">
        <v>9935</v>
      </c>
      <c r="AZ10" s="424">
        <v>2250</v>
      </c>
      <c r="BA10" s="424">
        <v>17037</v>
      </c>
      <c r="BB10" s="424">
        <v>4554</v>
      </c>
      <c r="BC10" s="424">
        <f t="shared" si="2"/>
        <v>82197</v>
      </c>
      <c r="BD10" s="424">
        <v>48392</v>
      </c>
      <c r="BE10" s="424">
        <v>9870</v>
      </c>
      <c r="BF10" s="424">
        <v>2295</v>
      </c>
      <c r="BG10" s="424">
        <v>17219</v>
      </c>
      <c r="BH10" s="424">
        <v>4501</v>
      </c>
      <c r="BI10" s="424">
        <f t="shared" si="3"/>
        <v>82277</v>
      </c>
      <c r="BJ10" s="424">
        <v>41880</v>
      </c>
      <c r="BK10" s="424">
        <v>8604</v>
      </c>
      <c r="BL10" s="424">
        <v>2059</v>
      </c>
      <c r="BM10" s="424">
        <v>15425</v>
      </c>
      <c r="BN10" s="424">
        <v>3963</v>
      </c>
      <c r="BO10" s="424">
        <f t="shared" si="4"/>
        <v>71931</v>
      </c>
      <c r="BP10" s="424">
        <v>41192</v>
      </c>
      <c r="BQ10" s="424">
        <v>8457</v>
      </c>
      <c r="BR10" s="424">
        <v>2051</v>
      </c>
      <c r="BS10" s="424">
        <v>15233</v>
      </c>
      <c r="BT10" s="424">
        <v>3891</v>
      </c>
      <c r="BU10" s="424">
        <v>70824</v>
      </c>
      <c r="BV10" s="424">
        <v>40772</v>
      </c>
      <c r="BW10" s="424">
        <v>8342</v>
      </c>
      <c r="BX10" s="424">
        <v>2070</v>
      </c>
      <c r="BY10" s="424">
        <v>15212</v>
      </c>
      <c r="BZ10" s="424">
        <v>3876</v>
      </c>
      <c r="CA10" s="424">
        <v>70272</v>
      </c>
      <c r="CB10" s="423">
        <v>41751</v>
      </c>
      <c r="CC10" s="423">
        <v>8539</v>
      </c>
      <c r="CD10" s="423">
        <v>2163</v>
      </c>
      <c r="CE10" s="423">
        <v>15909</v>
      </c>
      <c r="CF10" s="423">
        <v>3966</v>
      </c>
      <c r="CG10" s="423">
        <v>72328</v>
      </c>
      <c r="CH10" s="423">
        <v>39865</v>
      </c>
      <c r="CI10" s="423">
        <v>8117</v>
      </c>
      <c r="CJ10" s="423">
        <v>2097</v>
      </c>
      <c r="CK10" s="423">
        <v>15088</v>
      </c>
      <c r="CL10" s="423">
        <v>3832</v>
      </c>
      <c r="CM10" s="423">
        <v>68999</v>
      </c>
      <c r="CN10" s="423">
        <v>39835</v>
      </c>
      <c r="CO10" s="423">
        <v>8148</v>
      </c>
      <c r="CP10" s="423">
        <v>2099</v>
      </c>
      <c r="CQ10" s="423">
        <v>15251</v>
      </c>
      <c r="CR10" s="423">
        <v>3838</v>
      </c>
      <c r="CS10" s="423">
        <v>69171</v>
      </c>
      <c r="CT10" s="423">
        <v>37045</v>
      </c>
      <c r="CU10" s="423">
        <v>7564</v>
      </c>
      <c r="CV10" s="423">
        <v>2136</v>
      </c>
      <c r="CW10" s="423">
        <v>15045</v>
      </c>
      <c r="CX10" s="423">
        <v>3635</v>
      </c>
      <c r="CY10" s="423">
        <v>65425</v>
      </c>
      <c r="CZ10" s="423">
        <v>38566</v>
      </c>
      <c r="DA10" s="423">
        <v>7825</v>
      </c>
      <c r="DB10" s="423">
        <v>2250</v>
      </c>
      <c r="DC10" s="423">
        <v>15877</v>
      </c>
      <c r="DD10" s="423">
        <v>3765</v>
      </c>
      <c r="DE10" s="423">
        <v>68283</v>
      </c>
      <c r="DF10" s="422">
        <v>37190</v>
      </c>
      <c r="DG10" s="422">
        <v>7554</v>
      </c>
      <c r="DH10" s="422">
        <v>2242</v>
      </c>
      <c r="DI10" s="422">
        <v>15481</v>
      </c>
      <c r="DJ10" s="422">
        <v>3693</v>
      </c>
      <c r="DK10" s="422">
        <v>66160</v>
      </c>
      <c r="DL10" s="421">
        <v>38481</v>
      </c>
      <c r="DM10" s="421">
        <v>7830</v>
      </c>
      <c r="DN10" s="421">
        <v>2313</v>
      </c>
      <c r="DO10" s="421">
        <v>15966</v>
      </c>
      <c r="DP10" s="421">
        <v>3815</v>
      </c>
      <c r="DQ10" s="421">
        <v>68405</v>
      </c>
      <c r="DR10" s="421">
        <v>38030</v>
      </c>
      <c r="DS10" s="421">
        <v>7704</v>
      </c>
      <c r="DT10" s="421">
        <v>2318</v>
      </c>
      <c r="DU10" s="421">
        <v>15961</v>
      </c>
      <c r="DV10" s="421">
        <v>3775</v>
      </c>
      <c r="DW10" s="421">
        <v>67788</v>
      </c>
      <c r="DX10" s="421">
        <v>41803</v>
      </c>
      <c r="DY10" s="421">
        <v>8475</v>
      </c>
      <c r="DZ10" s="421">
        <v>2450</v>
      </c>
      <c r="EA10" s="421">
        <v>17140</v>
      </c>
      <c r="EB10" s="421">
        <v>4089</v>
      </c>
      <c r="EC10" s="421">
        <v>73957</v>
      </c>
      <c r="ED10" s="421">
        <v>38912</v>
      </c>
      <c r="EE10" s="421">
        <v>7871</v>
      </c>
      <c r="EF10" s="421">
        <v>2272</v>
      </c>
      <c r="EG10" s="421">
        <v>16012</v>
      </c>
      <c r="EH10" s="421">
        <v>3852</v>
      </c>
      <c r="EI10" s="421">
        <v>68919</v>
      </c>
      <c r="EJ10" s="421">
        <v>40664</v>
      </c>
      <c r="EK10" s="421">
        <v>7065</v>
      </c>
      <c r="EL10" s="421">
        <v>1802</v>
      </c>
      <c r="EM10" s="421">
        <v>13596</v>
      </c>
      <c r="EN10" s="421">
        <v>3395</v>
      </c>
      <c r="EO10" s="421">
        <v>66522</v>
      </c>
    </row>
    <row r="11" spans="1:145">
      <c r="A11" s="153" t="s">
        <v>2379</v>
      </c>
      <c r="B11" s="424">
        <v>1177</v>
      </c>
      <c r="C11" s="424">
        <v>15</v>
      </c>
      <c r="D11" s="424">
        <v>1</v>
      </c>
      <c r="E11" s="424">
        <v>7</v>
      </c>
      <c r="F11" s="424">
        <v>7</v>
      </c>
      <c r="G11" s="424">
        <v>1207</v>
      </c>
      <c r="H11" s="424">
        <v>879</v>
      </c>
      <c r="I11" s="424">
        <v>16</v>
      </c>
      <c r="J11" s="424">
        <v>1</v>
      </c>
      <c r="K11" s="424">
        <v>7</v>
      </c>
      <c r="L11" s="424">
        <v>8</v>
      </c>
      <c r="M11" s="424">
        <v>911</v>
      </c>
      <c r="N11" s="424">
        <v>872</v>
      </c>
      <c r="O11" s="424">
        <v>17</v>
      </c>
      <c r="P11" s="424">
        <v>1</v>
      </c>
      <c r="Q11" s="424">
        <v>5</v>
      </c>
      <c r="R11" s="424">
        <v>8</v>
      </c>
      <c r="S11" s="424">
        <v>903</v>
      </c>
      <c r="T11" s="424">
        <v>873</v>
      </c>
      <c r="U11" s="424">
        <v>18</v>
      </c>
      <c r="V11" s="424">
        <v>1</v>
      </c>
      <c r="W11" s="424">
        <v>5</v>
      </c>
      <c r="X11" s="424">
        <v>40</v>
      </c>
      <c r="Y11" s="424">
        <v>937</v>
      </c>
      <c r="Z11" s="424">
        <v>1075</v>
      </c>
      <c r="AA11" s="424">
        <v>18</v>
      </c>
      <c r="AB11" s="424">
        <v>1</v>
      </c>
      <c r="AC11" s="424">
        <v>6</v>
      </c>
      <c r="AD11" s="424">
        <v>41</v>
      </c>
      <c r="AE11" s="424">
        <v>1141</v>
      </c>
      <c r="AF11" s="424">
        <v>974</v>
      </c>
      <c r="AG11" s="424">
        <v>18</v>
      </c>
      <c r="AH11" s="424">
        <v>1</v>
      </c>
      <c r="AI11" s="424">
        <v>6</v>
      </c>
      <c r="AJ11" s="424">
        <v>42</v>
      </c>
      <c r="AK11" s="424">
        <v>1041</v>
      </c>
      <c r="AL11" s="424">
        <v>1116</v>
      </c>
      <c r="AM11" s="424">
        <v>20</v>
      </c>
      <c r="AN11" s="424">
        <v>1</v>
      </c>
      <c r="AO11" s="424">
        <v>6</v>
      </c>
      <c r="AP11" s="424">
        <v>42</v>
      </c>
      <c r="AQ11" s="424">
        <v>1185</v>
      </c>
      <c r="AR11" s="424">
        <v>1152</v>
      </c>
      <c r="AS11" s="424">
        <v>20</v>
      </c>
      <c r="AT11" s="424">
        <v>1</v>
      </c>
      <c r="AU11" s="424">
        <v>6</v>
      </c>
      <c r="AV11" s="424">
        <v>43</v>
      </c>
      <c r="AW11" s="424">
        <f t="shared" si="1"/>
        <v>1222</v>
      </c>
      <c r="AX11" s="424">
        <v>1088</v>
      </c>
      <c r="AY11" s="424">
        <v>21</v>
      </c>
      <c r="AZ11" s="424">
        <v>1</v>
      </c>
      <c r="BA11" s="424">
        <v>6</v>
      </c>
      <c r="BB11" s="424">
        <v>43</v>
      </c>
      <c r="BC11" s="424">
        <f t="shared" si="2"/>
        <v>1159</v>
      </c>
      <c r="BD11" s="424">
        <v>1121</v>
      </c>
      <c r="BE11" s="424">
        <v>22</v>
      </c>
      <c r="BF11" s="424">
        <v>1</v>
      </c>
      <c r="BG11" s="424">
        <v>6</v>
      </c>
      <c r="BH11" s="424">
        <v>43</v>
      </c>
      <c r="BI11" s="424">
        <f t="shared" si="3"/>
        <v>1193</v>
      </c>
      <c r="BJ11" s="424">
        <v>1081</v>
      </c>
      <c r="BK11" s="424">
        <v>23</v>
      </c>
      <c r="BL11" s="424">
        <v>1</v>
      </c>
      <c r="BM11" s="424">
        <v>7</v>
      </c>
      <c r="BN11" s="424">
        <v>43</v>
      </c>
      <c r="BO11" s="424">
        <f t="shared" si="4"/>
        <v>1155</v>
      </c>
      <c r="BP11" s="424">
        <v>559</v>
      </c>
      <c r="BQ11" s="424">
        <v>24</v>
      </c>
      <c r="BR11" s="424">
        <v>1</v>
      </c>
      <c r="BS11" s="424">
        <v>6</v>
      </c>
      <c r="BT11" s="424">
        <v>44</v>
      </c>
      <c r="BU11" s="424">
        <v>634</v>
      </c>
      <c r="BV11" s="424">
        <v>563</v>
      </c>
      <c r="BW11" s="424">
        <v>25</v>
      </c>
      <c r="BX11" s="424">
        <v>1</v>
      </c>
      <c r="BY11" s="424">
        <v>6</v>
      </c>
      <c r="BZ11" s="424">
        <v>45</v>
      </c>
      <c r="CA11" s="424">
        <v>640</v>
      </c>
      <c r="CB11" s="423">
        <v>537</v>
      </c>
      <c r="CC11" s="423">
        <v>26</v>
      </c>
      <c r="CD11" s="423">
        <v>1</v>
      </c>
      <c r="CE11" s="423">
        <v>6</v>
      </c>
      <c r="CF11" s="423">
        <v>47</v>
      </c>
      <c r="CG11" s="423">
        <v>617</v>
      </c>
      <c r="CH11" s="423">
        <v>547</v>
      </c>
      <c r="CI11" s="423">
        <v>28</v>
      </c>
      <c r="CJ11" s="423">
        <v>2</v>
      </c>
      <c r="CK11" s="423">
        <v>7</v>
      </c>
      <c r="CL11" s="423">
        <v>48</v>
      </c>
      <c r="CM11" s="423">
        <v>632</v>
      </c>
      <c r="CN11" s="423">
        <v>565</v>
      </c>
      <c r="CO11" s="423">
        <v>31</v>
      </c>
      <c r="CP11" s="423">
        <v>2</v>
      </c>
      <c r="CQ11" s="423">
        <v>7</v>
      </c>
      <c r="CR11" s="423">
        <v>50</v>
      </c>
      <c r="CS11" s="423">
        <v>655</v>
      </c>
      <c r="CT11" s="423">
        <v>623</v>
      </c>
      <c r="CU11" s="423">
        <v>32</v>
      </c>
      <c r="CV11" s="423">
        <v>2</v>
      </c>
      <c r="CW11" s="423">
        <v>8</v>
      </c>
      <c r="CX11" s="423">
        <v>50</v>
      </c>
      <c r="CY11" s="423">
        <v>715</v>
      </c>
      <c r="CZ11" s="423">
        <v>659</v>
      </c>
      <c r="DA11" s="423">
        <v>33</v>
      </c>
      <c r="DB11" s="423">
        <v>2</v>
      </c>
      <c r="DC11" s="423">
        <v>8</v>
      </c>
      <c r="DD11" s="423">
        <v>47</v>
      </c>
      <c r="DE11" s="423">
        <v>749</v>
      </c>
      <c r="DF11" s="422">
        <v>637</v>
      </c>
      <c r="DG11" s="422">
        <v>34</v>
      </c>
      <c r="DH11" s="422">
        <v>2</v>
      </c>
      <c r="DI11" s="422">
        <v>9</v>
      </c>
      <c r="DJ11" s="422">
        <v>52</v>
      </c>
      <c r="DK11" s="422">
        <v>734</v>
      </c>
      <c r="DL11" s="421">
        <v>562</v>
      </c>
      <c r="DM11" s="421">
        <v>35</v>
      </c>
      <c r="DN11" s="421">
        <v>2</v>
      </c>
      <c r="DO11" s="421">
        <v>11</v>
      </c>
      <c r="DP11" s="421">
        <v>52</v>
      </c>
      <c r="DQ11" s="421">
        <v>662</v>
      </c>
      <c r="DR11" s="421">
        <v>596</v>
      </c>
      <c r="DS11" s="421">
        <v>38</v>
      </c>
      <c r="DT11" s="421">
        <v>2</v>
      </c>
      <c r="DU11" s="421">
        <v>13</v>
      </c>
      <c r="DV11" s="421">
        <v>54</v>
      </c>
      <c r="DW11" s="421">
        <v>703</v>
      </c>
      <c r="DX11" s="421">
        <v>506</v>
      </c>
      <c r="DY11" s="421">
        <v>4</v>
      </c>
      <c r="DZ11" s="421">
        <v>0</v>
      </c>
      <c r="EA11" s="421">
        <v>3</v>
      </c>
      <c r="EB11" s="421">
        <v>38</v>
      </c>
      <c r="EC11" s="421">
        <v>551</v>
      </c>
      <c r="ED11" s="421">
        <v>490</v>
      </c>
      <c r="EE11" s="421">
        <v>4</v>
      </c>
      <c r="EF11" s="421">
        <v>1</v>
      </c>
      <c r="EG11" s="421">
        <v>3</v>
      </c>
      <c r="EH11" s="421">
        <v>41</v>
      </c>
      <c r="EI11" s="421">
        <v>539</v>
      </c>
      <c r="EJ11" s="421">
        <v>469</v>
      </c>
      <c r="EK11" s="421">
        <v>2</v>
      </c>
      <c r="EL11" s="421">
        <v>1</v>
      </c>
      <c r="EM11" s="421">
        <v>3</v>
      </c>
      <c r="EN11" s="421">
        <v>41</v>
      </c>
      <c r="EO11" s="421">
        <v>516</v>
      </c>
    </row>
    <row r="12" spans="1:145">
      <c r="A12" s="153" t="s">
        <v>2380</v>
      </c>
      <c r="B12" s="424">
        <v>31396</v>
      </c>
      <c r="C12" s="424">
        <v>4758</v>
      </c>
      <c r="D12" s="424">
        <v>779</v>
      </c>
      <c r="E12" s="424">
        <v>2703</v>
      </c>
      <c r="F12" s="424">
        <v>2611</v>
      </c>
      <c r="G12" s="424">
        <v>42247</v>
      </c>
      <c r="H12" s="424">
        <v>29936</v>
      </c>
      <c r="I12" s="424">
        <v>4515</v>
      </c>
      <c r="J12" s="424">
        <v>767</v>
      </c>
      <c r="K12" s="424">
        <v>2605</v>
      </c>
      <c r="L12" s="424">
        <v>2474</v>
      </c>
      <c r="M12" s="424">
        <v>40297</v>
      </c>
      <c r="N12" s="424">
        <v>30018</v>
      </c>
      <c r="O12" s="424">
        <v>4634</v>
      </c>
      <c r="P12" s="424">
        <v>795</v>
      </c>
      <c r="Q12" s="424">
        <v>2692</v>
      </c>
      <c r="R12" s="424">
        <v>2544</v>
      </c>
      <c r="S12" s="424">
        <v>40683</v>
      </c>
      <c r="T12" s="424">
        <v>28266</v>
      </c>
      <c r="U12" s="424">
        <v>4326</v>
      </c>
      <c r="V12" s="424">
        <v>721</v>
      </c>
      <c r="W12" s="424">
        <v>2485</v>
      </c>
      <c r="X12" s="424">
        <v>2382</v>
      </c>
      <c r="Y12" s="424">
        <v>38180</v>
      </c>
      <c r="Z12" s="424">
        <v>26650</v>
      </c>
      <c r="AA12" s="424">
        <v>4019</v>
      </c>
      <c r="AB12" s="424">
        <v>660</v>
      </c>
      <c r="AC12" s="424">
        <v>2297</v>
      </c>
      <c r="AD12" s="424">
        <v>2226</v>
      </c>
      <c r="AE12" s="424">
        <v>35852</v>
      </c>
      <c r="AF12" s="424">
        <v>25037</v>
      </c>
      <c r="AG12" s="424">
        <v>3710</v>
      </c>
      <c r="AH12" s="424">
        <v>616</v>
      </c>
      <c r="AI12" s="424">
        <v>2131</v>
      </c>
      <c r="AJ12" s="424">
        <v>2053</v>
      </c>
      <c r="AK12" s="424">
        <v>33547</v>
      </c>
      <c r="AL12" s="424">
        <v>24949</v>
      </c>
      <c r="AM12" s="424">
        <v>3661</v>
      </c>
      <c r="AN12" s="424">
        <v>602</v>
      </c>
      <c r="AO12" s="424">
        <v>2090</v>
      </c>
      <c r="AP12" s="424">
        <v>2010</v>
      </c>
      <c r="AQ12" s="424">
        <v>33312</v>
      </c>
      <c r="AR12" s="424">
        <v>24544</v>
      </c>
      <c r="AS12" s="424">
        <v>3507</v>
      </c>
      <c r="AT12" s="424">
        <v>583</v>
      </c>
      <c r="AU12" s="424">
        <v>1989</v>
      </c>
      <c r="AV12" s="424">
        <v>1936</v>
      </c>
      <c r="AW12" s="424">
        <f t="shared" si="1"/>
        <v>32559</v>
      </c>
      <c r="AX12" s="424">
        <v>23329</v>
      </c>
      <c r="AY12" s="424">
        <v>3223</v>
      </c>
      <c r="AZ12" s="424">
        <v>543</v>
      </c>
      <c r="BA12" s="424">
        <v>1822</v>
      </c>
      <c r="BB12" s="424">
        <v>1779</v>
      </c>
      <c r="BC12" s="424">
        <f t="shared" si="2"/>
        <v>30696</v>
      </c>
      <c r="BD12" s="424">
        <v>21982</v>
      </c>
      <c r="BE12" s="424">
        <v>2971</v>
      </c>
      <c r="BF12" s="424">
        <v>511</v>
      </c>
      <c r="BG12" s="424">
        <v>1709</v>
      </c>
      <c r="BH12" s="424">
        <v>1659</v>
      </c>
      <c r="BI12" s="424">
        <f t="shared" si="3"/>
        <v>28832</v>
      </c>
      <c r="BJ12" s="424">
        <v>20969</v>
      </c>
      <c r="BK12" s="424">
        <v>3009</v>
      </c>
      <c r="BL12" s="424">
        <v>519</v>
      </c>
      <c r="BM12" s="424">
        <v>1734</v>
      </c>
      <c r="BN12" s="424">
        <v>1670</v>
      </c>
      <c r="BO12" s="424">
        <f t="shared" si="4"/>
        <v>27901</v>
      </c>
      <c r="BP12" s="424">
        <v>20879</v>
      </c>
      <c r="BQ12" s="424">
        <v>2987</v>
      </c>
      <c r="BR12" s="424">
        <v>520</v>
      </c>
      <c r="BS12" s="424">
        <v>1725</v>
      </c>
      <c r="BT12" s="424">
        <v>1674</v>
      </c>
      <c r="BU12" s="424">
        <v>27785</v>
      </c>
      <c r="BV12" s="424">
        <v>20737</v>
      </c>
      <c r="BW12" s="424">
        <v>2978</v>
      </c>
      <c r="BX12" s="424">
        <v>519</v>
      </c>
      <c r="BY12" s="424">
        <v>1704</v>
      </c>
      <c r="BZ12" s="424">
        <v>1675</v>
      </c>
      <c r="CA12" s="424">
        <v>27613</v>
      </c>
      <c r="CB12" s="423">
        <v>20400</v>
      </c>
      <c r="CC12" s="423">
        <v>2923</v>
      </c>
      <c r="CD12" s="423">
        <v>515</v>
      </c>
      <c r="CE12" s="423">
        <v>1674</v>
      </c>
      <c r="CF12" s="423">
        <v>1662</v>
      </c>
      <c r="CG12" s="423">
        <v>27174</v>
      </c>
      <c r="CH12" s="423">
        <v>21208</v>
      </c>
      <c r="CI12" s="423">
        <v>3075</v>
      </c>
      <c r="CJ12" s="423">
        <v>545</v>
      </c>
      <c r="CK12" s="423">
        <v>1765</v>
      </c>
      <c r="CL12" s="423">
        <v>1750</v>
      </c>
      <c r="CM12" s="423">
        <v>28343</v>
      </c>
      <c r="CN12" s="423">
        <v>21574</v>
      </c>
      <c r="CO12" s="423">
        <v>3132</v>
      </c>
      <c r="CP12" s="423">
        <v>558</v>
      </c>
      <c r="CQ12" s="423">
        <v>1798</v>
      </c>
      <c r="CR12" s="423">
        <v>1786</v>
      </c>
      <c r="CS12" s="423">
        <v>28848</v>
      </c>
      <c r="CT12" s="423">
        <v>21382</v>
      </c>
      <c r="CU12" s="423">
        <v>3131</v>
      </c>
      <c r="CV12" s="423">
        <v>562</v>
      </c>
      <c r="CW12" s="423">
        <v>1792</v>
      </c>
      <c r="CX12" s="423">
        <v>1789</v>
      </c>
      <c r="CY12" s="423">
        <v>28656</v>
      </c>
      <c r="CZ12" s="423">
        <v>21431</v>
      </c>
      <c r="DA12" s="423">
        <v>3119</v>
      </c>
      <c r="DB12" s="423">
        <v>566</v>
      </c>
      <c r="DC12" s="423">
        <v>1793</v>
      </c>
      <c r="DD12" s="423">
        <v>1796</v>
      </c>
      <c r="DE12" s="423">
        <v>28705</v>
      </c>
      <c r="DF12" s="422">
        <v>22445</v>
      </c>
      <c r="DG12" s="422">
        <v>3285</v>
      </c>
      <c r="DH12" s="422">
        <v>599</v>
      </c>
      <c r="DI12" s="422">
        <v>1867</v>
      </c>
      <c r="DJ12" s="422">
        <v>1877</v>
      </c>
      <c r="DK12" s="422">
        <v>30073</v>
      </c>
      <c r="DL12" s="421">
        <v>22799</v>
      </c>
      <c r="DM12" s="421">
        <v>3317</v>
      </c>
      <c r="DN12" s="421">
        <v>604</v>
      </c>
      <c r="DO12" s="421">
        <v>1884</v>
      </c>
      <c r="DP12" s="421">
        <v>1890</v>
      </c>
      <c r="DQ12" s="421">
        <v>30494</v>
      </c>
      <c r="DR12" s="421">
        <v>22642</v>
      </c>
      <c r="DS12" s="421">
        <v>3238</v>
      </c>
      <c r="DT12" s="421">
        <v>591</v>
      </c>
      <c r="DU12" s="421">
        <v>1844</v>
      </c>
      <c r="DV12" s="421">
        <v>1839</v>
      </c>
      <c r="DW12" s="421">
        <v>30154</v>
      </c>
      <c r="DX12" s="421">
        <v>22539</v>
      </c>
      <c r="DY12" s="421">
        <v>3164</v>
      </c>
      <c r="DZ12" s="421">
        <v>583</v>
      </c>
      <c r="EA12" s="421">
        <v>1787</v>
      </c>
      <c r="EB12" s="421">
        <v>1780</v>
      </c>
      <c r="EC12" s="421">
        <v>29853</v>
      </c>
      <c r="ED12" s="421">
        <v>24115</v>
      </c>
      <c r="EE12" s="421">
        <v>3282</v>
      </c>
      <c r="EF12" s="421">
        <v>562</v>
      </c>
      <c r="EG12" s="421">
        <v>1769</v>
      </c>
      <c r="EH12" s="421">
        <v>1781</v>
      </c>
      <c r="EI12" s="421">
        <v>31509</v>
      </c>
      <c r="EJ12" s="421">
        <v>24180</v>
      </c>
      <c r="EK12" s="421">
        <v>3273</v>
      </c>
      <c r="EL12" s="421">
        <v>551</v>
      </c>
      <c r="EM12" s="421">
        <v>1754</v>
      </c>
      <c r="EN12" s="421">
        <v>1780</v>
      </c>
      <c r="EO12" s="421">
        <v>31538</v>
      </c>
    </row>
    <row r="13" spans="1:145">
      <c r="A13" s="420" t="s">
        <v>1517</v>
      </c>
      <c r="B13" s="419">
        <v>192466</v>
      </c>
      <c r="C13" s="419">
        <v>22237</v>
      </c>
      <c r="D13" s="419">
        <v>2249</v>
      </c>
      <c r="E13" s="419">
        <v>9623</v>
      </c>
      <c r="F13" s="419">
        <v>8658</v>
      </c>
      <c r="G13" s="419">
        <v>235233</v>
      </c>
      <c r="H13" s="419">
        <v>172561</v>
      </c>
      <c r="I13" s="419">
        <v>20622</v>
      </c>
      <c r="J13" s="419">
        <v>2221</v>
      </c>
      <c r="K13" s="419">
        <v>9227</v>
      </c>
      <c r="L13" s="419">
        <v>7920</v>
      </c>
      <c r="M13" s="419">
        <v>212551</v>
      </c>
      <c r="N13" s="419">
        <v>171284</v>
      </c>
      <c r="O13" s="419">
        <v>20439</v>
      </c>
      <c r="P13" s="419">
        <v>2024</v>
      </c>
      <c r="Q13" s="419">
        <v>8718</v>
      </c>
      <c r="R13" s="419">
        <v>7818</v>
      </c>
      <c r="S13" s="419">
        <v>210283</v>
      </c>
      <c r="T13" s="419">
        <v>164044</v>
      </c>
      <c r="U13" s="419">
        <v>19729</v>
      </c>
      <c r="V13" s="419">
        <v>1985</v>
      </c>
      <c r="W13" s="419">
        <v>8346</v>
      </c>
      <c r="X13" s="419">
        <v>7296</v>
      </c>
      <c r="Y13" s="419">
        <v>201400</v>
      </c>
      <c r="Z13" s="419">
        <v>160603</v>
      </c>
      <c r="AA13" s="419">
        <v>18283</v>
      </c>
      <c r="AB13" s="419">
        <v>1707</v>
      </c>
      <c r="AC13" s="419">
        <v>7757</v>
      </c>
      <c r="AD13" s="419">
        <v>6451</v>
      </c>
      <c r="AE13" s="419">
        <v>194801</v>
      </c>
      <c r="AF13" s="419">
        <v>158551</v>
      </c>
      <c r="AG13" s="419">
        <v>17253</v>
      </c>
      <c r="AH13" s="419">
        <v>1683</v>
      </c>
      <c r="AI13" s="419">
        <v>7535</v>
      </c>
      <c r="AJ13" s="419">
        <v>5847</v>
      </c>
      <c r="AK13" s="419">
        <v>190869</v>
      </c>
      <c r="AL13" s="419">
        <v>161590</v>
      </c>
      <c r="AM13" s="419">
        <v>16764</v>
      </c>
      <c r="AN13" s="419">
        <v>1480</v>
      </c>
      <c r="AO13" s="419">
        <v>6751</v>
      </c>
      <c r="AP13" s="419">
        <v>5683</v>
      </c>
      <c r="AQ13" s="419">
        <v>192268</v>
      </c>
      <c r="AR13" s="419">
        <f t="shared" ref="AR13:BO13" si="5">SUM(AR14:AR19)</f>
        <v>163879</v>
      </c>
      <c r="AS13" s="419">
        <f t="shared" si="5"/>
        <v>16368</v>
      </c>
      <c r="AT13" s="419">
        <f t="shared" si="5"/>
        <v>1523</v>
      </c>
      <c r="AU13" s="419">
        <f t="shared" si="5"/>
        <v>6663</v>
      </c>
      <c r="AV13" s="419">
        <f t="shared" si="5"/>
        <v>5182</v>
      </c>
      <c r="AW13" s="419">
        <f t="shared" si="5"/>
        <v>193615</v>
      </c>
      <c r="AX13" s="419">
        <f t="shared" si="5"/>
        <v>162828</v>
      </c>
      <c r="AY13" s="419">
        <f t="shared" si="5"/>
        <v>16294</v>
      </c>
      <c r="AZ13" s="419">
        <f t="shared" si="5"/>
        <v>1452</v>
      </c>
      <c r="BA13" s="419">
        <f t="shared" si="5"/>
        <v>6538</v>
      </c>
      <c r="BB13" s="419">
        <f t="shared" si="5"/>
        <v>5128</v>
      </c>
      <c r="BC13" s="419">
        <f t="shared" si="5"/>
        <v>192240</v>
      </c>
      <c r="BD13" s="419">
        <f t="shared" si="5"/>
        <v>165594</v>
      </c>
      <c r="BE13" s="419">
        <f t="shared" si="5"/>
        <v>16113</v>
      </c>
      <c r="BF13" s="419">
        <f t="shared" si="5"/>
        <v>1421</v>
      </c>
      <c r="BG13" s="419">
        <f t="shared" si="5"/>
        <v>6628</v>
      </c>
      <c r="BH13" s="419">
        <f t="shared" si="5"/>
        <v>4869</v>
      </c>
      <c r="BI13" s="419">
        <f t="shared" si="5"/>
        <v>194625</v>
      </c>
      <c r="BJ13" s="419">
        <f t="shared" si="5"/>
        <v>163426</v>
      </c>
      <c r="BK13" s="419">
        <f t="shared" si="5"/>
        <v>15315</v>
      </c>
      <c r="BL13" s="419">
        <f t="shared" si="5"/>
        <v>1390</v>
      </c>
      <c r="BM13" s="419">
        <f t="shared" si="5"/>
        <v>6383</v>
      </c>
      <c r="BN13" s="419">
        <f t="shared" si="5"/>
        <v>5018</v>
      </c>
      <c r="BO13" s="419">
        <f t="shared" si="5"/>
        <v>191532</v>
      </c>
      <c r="BP13" s="419">
        <v>171807</v>
      </c>
      <c r="BQ13" s="419">
        <v>16953</v>
      </c>
      <c r="BR13" s="419">
        <v>1351</v>
      </c>
      <c r="BS13" s="419">
        <v>6541</v>
      </c>
      <c r="BT13" s="419">
        <v>5054</v>
      </c>
      <c r="BU13" s="419">
        <v>201706</v>
      </c>
      <c r="BV13" s="419">
        <v>178498</v>
      </c>
      <c r="BW13" s="419">
        <v>17500</v>
      </c>
      <c r="BX13" s="419">
        <v>1441</v>
      </c>
      <c r="BY13" s="419">
        <v>6826</v>
      </c>
      <c r="BZ13" s="419">
        <v>5054</v>
      </c>
      <c r="CA13" s="419">
        <v>209319</v>
      </c>
      <c r="CB13" s="418">
        <v>185930</v>
      </c>
      <c r="CC13" s="418">
        <v>17922</v>
      </c>
      <c r="CD13" s="418">
        <v>1538</v>
      </c>
      <c r="CE13" s="418">
        <v>7201</v>
      </c>
      <c r="CF13" s="418">
        <v>5161</v>
      </c>
      <c r="CG13" s="418">
        <v>217752</v>
      </c>
      <c r="CH13" s="418">
        <v>187168</v>
      </c>
      <c r="CI13" s="418">
        <v>17266</v>
      </c>
      <c r="CJ13" s="418">
        <v>1615</v>
      </c>
      <c r="CK13" s="418">
        <v>7669</v>
      </c>
      <c r="CL13" s="418">
        <v>5122</v>
      </c>
      <c r="CM13" s="418">
        <v>218840</v>
      </c>
      <c r="CN13" s="418">
        <v>193765</v>
      </c>
      <c r="CO13" s="418">
        <v>17707</v>
      </c>
      <c r="CP13" s="418">
        <v>1724</v>
      </c>
      <c r="CQ13" s="418">
        <v>7933</v>
      </c>
      <c r="CR13" s="418">
        <v>5269</v>
      </c>
      <c r="CS13" s="418">
        <v>226398</v>
      </c>
      <c r="CT13" s="418">
        <v>205742</v>
      </c>
      <c r="CU13" s="418">
        <v>18359</v>
      </c>
      <c r="CV13" s="418">
        <v>1869</v>
      </c>
      <c r="CW13" s="418">
        <v>8333</v>
      </c>
      <c r="CX13" s="418">
        <v>5100</v>
      </c>
      <c r="CY13" s="418">
        <v>239403</v>
      </c>
      <c r="CZ13" s="418">
        <v>227634</v>
      </c>
      <c r="DA13" s="418">
        <v>20361</v>
      </c>
      <c r="DB13" s="418">
        <v>2022</v>
      </c>
      <c r="DC13" s="418">
        <v>8676</v>
      </c>
      <c r="DD13" s="418">
        <v>5454</v>
      </c>
      <c r="DE13" s="418">
        <v>264147</v>
      </c>
      <c r="DF13" s="417">
        <v>253774</v>
      </c>
      <c r="DG13" s="417">
        <v>20712</v>
      </c>
      <c r="DH13" s="417">
        <v>2153</v>
      </c>
      <c r="DI13" s="417">
        <v>9100</v>
      </c>
      <c r="DJ13" s="417">
        <v>5752</v>
      </c>
      <c r="DK13" s="417">
        <v>291491</v>
      </c>
      <c r="DL13" s="416">
        <v>249397</v>
      </c>
      <c r="DM13" s="416">
        <v>21071</v>
      </c>
      <c r="DN13" s="416">
        <v>2287</v>
      </c>
      <c r="DO13" s="416">
        <v>9578</v>
      </c>
      <c r="DP13" s="416">
        <v>5880</v>
      </c>
      <c r="DQ13" s="416">
        <v>288213</v>
      </c>
      <c r="DR13" s="416">
        <v>259213</v>
      </c>
      <c r="DS13" s="416">
        <v>21825</v>
      </c>
      <c r="DT13" s="416">
        <v>2373</v>
      </c>
      <c r="DU13" s="416">
        <v>9709</v>
      </c>
      <c r="DV13" s="416">
        <v>6084</v>
      </c>
      <c r="DW13" s="416">
        <v>299204</v>
      </c>
      <c r="DX13" s="416">
        <v>264525</v>
      </c>
      <c r="DY13" s="416">
        <v>23578</v>
      </c>
      <c r="DZ13" s="416">
        <v>2739</v>
      </c>
      <c r="EA13" s="416">
        <v>10181</v>
      </c>
      <c r="EB13" s="416">
        <v>6400</v>
      </c>
      <c r="EC13" s="416">
        <v>307423</v>
      </c>
      <c r="ED13" s="416">
        <v>256832</v>
      </c>
      <c r="EE13" s="416">
        <v>22909</v>
      </c>
      <c r="EF13" s="416">
        <v>2580</v>
      </c>
      <c r="EG13" s="416">
        <v>10230</v>
      </c>
      <c r="EH13" s="416">
        <v>6584</v>
      </c>
      <c r="EI13" s="416">
        <v>299135</v>
      </c>
      <c r="EJ13" s="416">
        <v>251585</v>
      </c>
      <c r="EK13" s="416">
        <v>22861</v>
      </c>
      <c r="EL13" s="416">
        <v>2559</v>
      </c>
      <c r="EM13" s="416">
        <v>10328</v>
      </c>
      <c r="EN13" s="416">
        <v>6792</v>
      </c>
      <c r="EO13" s="416">
        <v>294125</v>
      </c>
    </row>
    <row r="14" spans="1:145">
      <c r="A14" s="153" t="s">
        <v>2374</v>
      </c>
      <c r="B14" s="424">
        <v>4964</v>
      </c>
      <c r="C14" s="424">
        <v>3423</v>
      </c>
      <c r="D14" s="424">
        <v>16</v>
      </c>
      <c r="E14" s="424">
        <v>199</v>
      </c>
      <c r="F14" s="424">
        <v>593</v>
      </c>
      <c r="G14" s="424">
        <v>9195</v>
      </c>
      <c r="H14" s="424">
        <v>5242</v>
      </c>
      <c r="I14" s="424">
        <v>3313</v>
      </c>
      <c r="J14" s="424">
        <v>22</v>
      </c>
      <c r="K14" s="424">
        <v>226</v>
      </c>
      <c r="L14" s="424">
        <v>765</v>
      </c>
      <c r="M14" s="424">
        <v>9568</v>
      </c>
      <c r="N14" s="424">
        <v>5427</v>
      </c>
      <c r="O14" s="424">
        <v>3781</v>
      </c>
      <c r="P14" s="424">
        <v>19</v>
      </c>
      <c r="Q14" s="424">
        <v>246</v>
      </c>
      <c r="R14" s="424">
        <v>962</v>
      </c>
      <c r="S14" s="424">
        <v>10435</v>
      </c>
      <c r="T14" s="424">
        <v>5531</v>
      </c>
      <c r="U14" s="424">
        <v>4198</v>
      </c>
      <c r="V14" s="424">
        <v>19</v>
      </c>
      <c r="W14" s="424">
        <v>268</v>
      </c>
      <c r="X14" s="424">
        <v>989</v>
      </c>
      <c r="Y14" s="424">
        <v>11005</v>
      </c>
      <c r="Z14" s="424">
        <v>5424</v>
      </c>
      <c r="AA14" s="424">
        <v>3349</v>
      </c>
      <c r="AB14" s="424">
        <v>22</v>
      </c>
      <c r="AC14" s="424">
        <v>254</v>
      </c>
      <c r="AD14" s="424">
        <v>783</v>
      </c>
      <c r="AE14" s="424">
        <v>9832</v>
      </c>
      <c r="AF14" s="424">
        <v>5057</v>
      </c>
      <c r="AG14" s="424">
        <v>3000</v>
      </c>
      <c r="AH14" s="424">
        <v>12</v>
      </c>
      <c r="AI14" s="424">
        <v>219</v>
      </c>
      <c r="AJ14" s="424">
        <v>625</v>
      </c>
      <c r="AK14" s="424">
        <v>8913</v>
      </c>
      <c r="AL14" s="424">
        <v>4884</v>
      </c>
      <c r="AM14" s="424">
        <v>3311</v>
      </c>
      <c r="AN14" s="424">
        <v>24</v>
      </c>
      <c r="AO14" s="424">
        <v>217</v>
      </c>
      <c r="AP14" s="424">
        <v>844</v>
      </c>
      <c r="AQ14" s="424">
        <v>9280</v>
      </c>
      <c r="AR14" s="424">
        <v>4491</v>
      </c>
      <c r="AS14" s="424">
        <v>2890</v>
      </c>
      <c r="AT14" s="424">
        <v>20</v>
      </c>
      <c r="AU14" s="424">
        <v>214</v>
      </c>
      <c r="AV14" s="424">
        <v>784</v>
      </c>
      <c r="AW14" s="424">
        <f t="shared" ref="AW14:AW19" si="6">SUM(AR14:AV14)</f>
        <v>8399</v>
      </c>
      <c r="AX14" s="424">
        <v>4802</v>
      </c>
      <c r="AY14" s="424">
        <v>2905</v>
      </c>
      <c r="AZ14" s="424">
        <v>20</v>
      </c>
      <c r="BA14" s="424">
        <v>248</v>
      </c>
      <c r="BB14" s="424">
        <v>951</v>
      </c>
      <c r="BC14" s="424">
        <f t="shared" ref="BC14:BC19" si="7">SUM(AX14:BB14)</f>
        <v>8926</v>
      </c>
      <c r="BD14" s="424">
        <v>4996</v>
      </c>
      <c r="BE14" s="424">
        <v>2520</v>
      </c>
      <c r="BF14" s="424">
        <v>10</v>
      </c>
      <c r="BG14" s="424">
        <v>254</v>
      </c>
      <c r="BH14" s="424">
        <v>782</v>
      </c>
      <c r="BI14" s="424">
        <f t="shared" ref="BI14:BI19" si="8">SUM(BD14:BH14)</f>
        <v>8562</v>
      </c>
      <c r="BJ14" s="424">
        <v>4748</v>
      </c>
      <c r="BK14" s="424">
        <v>2157</v>
      </c>
      <c r="BL14" s="424">
        <v>10</v>
      </c>
      <c r="BM14" s="424">
        <v>238</v>
      </c>
      <c r="BN14" s="424">
        <v>989</v>
      </c>
      <c r="BO14" s="424">
        <f t="shared" ref="BO14:BO19" si="9">SUM(BJ14:BN14)</f>
        <v>8142</v>
      </c>
      <c r="BP14" s="424">
        <v>5747</v>
      </c>
      <c r="BQ14" s="424">
        <v>3544</v>
      </c>
      <c r="BR14" s="424">
        <v>9</v>
      </c>
      <c r="BS14" s="424">
        <v>216</v>
      </c>
      <c r="BT14" s="424">
        <v>987</v>
      </c>
      <c r="BU14" s="424">
        <v>10503</v>
      </c>
      <c r="BV14" s="424">
        <v>5441</v>
      </c>
      <c r="BW14" s="424">
        <v>3565</v>
      </c>
      <c r="BX14" s="424">
        <v>4</v>
      </c>
      <c r="BY14" s="424">
        <v>235</v>
      </c>
      <c r="BZ14" s="424">
        <v>801</v>
      </c>
      <c r="CA14" s="424">
        <v>10046</v>
      </c>
      <c r="CB14" s="423">
        <v>5733</v>
      </c>
      <c r="CC14" s="423">
        <v>3632</v>
      </c>
      <c r="CD14" s="423">
        <v>9</v>
      </c>
      <c r="CE14" s="423">
        <v>278</v>
      </c>
      <c r="CF14" s="423">
        <v>732</v>
      </c>
      <c r="CG14" s="423">
        <v>10384</v>
      </c>
      <c r="CH14" s="423">
        <v>5650</v>
      </c>
      <c r="CI14" s="423">
        <v>3046</v>
      </c>
      <c r="CJ14" s="423">
        <v>6</v>
      </c>
      <c r="CK14" s="423">
        <v>270</v>
      </c>
      <c r="CL14" s="423">
        <v>834</v>
      </c>
      <c r="CM14" s="423">
        <v>9806</v>
      </c>
      <c r="CN14" s="423">
        <v>5061</v>
      </c>
      <c r="CO14" s="423">
        <v>2901</v>
      </c>
      <c r="CP14" s="423">
        <v>1</v>
      </c>
      <c r="CQ14" s="423">
        <v>259</v>
      </c>
      <c r="CR14" s="423">
        <v>637</v>
      </c>
      <c r="CS14" s="423">
        <v>8859</v>
      </c>
      <c r="CT14" s="423">
        <v>5255</v>
      </c>
      <c r="CU14" s="423">
        <v>2960</v>
      </c>
      <c r="CV14" s="423">
        <v>0</v>
      </c>
      <c r="CW14" s="423">
        <v>240</v>
      </c>
      <c r="CX14" s="423">
        <v>315</v>
      </c>
      <c r="CY14" s="423">
        <v>8770</v>
      </c>
      <c r="CZ14" s="423">
        <v>5207</v>
      </c>
      <c r="DA14" s="423">
        <v>3540</v>
      </c>
      <c r="DB14" s="423">
        <v>6</v>
      </c>
      <c r="DC14" s="423">
        <v>255</v>
      </c>
      <c r="DD14" s="423">
        <v>350</v>
      </c>
      <c r="DE14" s="423">
        <v>9358</v>
      </c>
      <c r="DF14" s="422">
        <v>5357</v>
      </c>
      <c r="DG14" s="422">
        <v>3727</v>
      </c>
      <c r="DH14" s="422">
        <v>16</v>
      </c>
      <c r="DI14" s="422">
        <v>252</v>
      </c>
      <c r="DJ14" s="422">
        <v>536</v>
      </c>
      <c r="DK14" s="422">
        <v>9888</v>
      </c>
      <c r="DL14" s="421">
        <v>3947</v>
      </c>
      <c r="DM14" s="421">
        <v>3003</v>
      </c>
      <c r="DN14" s="421">
        <v>18</v>
      </c>
      <c r="DO14" s="421">
        <v>220</v>
      </c>
      <c r="DP14" s="421">
        <v>446</v>
      </c>
      <c r="DQ14" s="421">
        <v>7634</v>
      </c>
      <c r="DR14" s="421">
        <v>4154</v>
      </c>
      <c r="DS14" s="421">
        <v>3088</v>
      </c>
      <c r="DT14" s="421">
        <v>14</v>
      </c>
      <c r="DU14" s="421">
        <v>216</v>
      </c>
      <c r="DV14" s="421">
        <v>411</v>
      </c>
      <c r="DW14" s="421">
        <v>7883</v>
      </c>
      <c r="DX14" s="421">
        <v>4250</v>
      </c>
      <c r="DY14" s="421">
        <v>3362</v>
      </c>
      <c r="DZ14" s="421">
        <v>6</v>
      </c>
      <c r="EA14" s="421">
        <v>200</v>
      </c>
      <c r="EB14" s="421">
        <v>215</v>
      </c>
      <c r="EC14" s="421">
        <v>8033</v>
      </c>
      <c r="ED14" s="421">
        <v>3960</v>
      </c>
      <c r="EE14" s="421">
        <v>3250</v>
      </c>
      <c r="EF14" s="421">
        <v>8</v>
      </c>
      <c r="EG14" s="421">
        <v>166</v>
      </c>
      <c r="EH14" s="421">
        <v>406</v>
      </c>
      <c r="EI14" s="421">
        <v>7790</v>
      </c>
      <c r="EJ14" s="421">
        <v>3445</v>
      </c>
      <c r="EK14" s="421">
        <v>2914</v>
      </c>
      <c r="EL14" s="421">
        <v>10</v>
      </c>
      <c r="EM14" s="421">
        <v>156</v>
      </c>
      <c r="EN14" s="421">
        <v>414</v>
      </c>
      <c r="EO14" s="421">
        <v>6939</v>
      </c>
    </row>
    <row r="15" spans="1:145">
      <c r="A15" s="153" t="s">
        <v>2381</v>
      </c>
      <c r="B15" s="424">
        <v>16345</v>
      </c>
      <c r="C15" s="424">
        <v>4463</v>
      </c>
      <c r="D15" s="424">
        <v>548</v>
      </c>
      <c r="E15" s="424">
        <v>2001</v>
      </c>
      <c r="F15" s="424">
        <v>1748</v>
      </c>
      <c r="G15" s="424">
        <v>25105</v>
      </c>
      <c r="H15" s="424">
        <v>16656</v>
      </c>
      <c r="I15" s="424">
        <v>4365</v>
      </c>
      <c r="J15" s="424">
        <v>536</v>
      </c>
      <c r="K15" s="424">
        <v>2009</v>
      </c>
      <c r="L15" s="424">
        <v>1713</v>
      </c>
      <c r="M15" s="424">
        <v>25279</v>
      </c>
      <c r="N15" s="424">
        <v>17725</v>
      </c>
      <c r="O15" s="424">
        <v>4070</v>
      </c>
      <c r="P15" s="424">
        <v>463</v>
      </c>
      <c r="Q15" s="424">
        <v>1776</v>
      </c>
      <c r="R15" s="424">
        <v>1535</v>
      </c>
      <c r="S15" s="424">
        <v>25569</v>
      </c>
      <c r="T15" s="424">
        <v>18434</v>
      </c>
      <c r="U15" s="424">
        <v>3834</v>
      </c>
      <c r="V15" s="424">
        <v>419</v>
      </c>
      <c r="W15" s="424">
        <v>1745</v>
      </c>
      <c r="X15" s="424">
        <v>1476</v>
      </c>
      <c r="Y15" s="424">
        <v>25908</v>
      </c>
      <c r="Z15" s="424">
        <v>19005</v>
      </c>
      <c r="AA15" s="424">
        <v>3717</v>
      </c>
      <c r="AB15" s="424">
        <v>383</v>
      </c>
      <c r="AC15" s="424">
        <v>1731</v>
      </c>
      <c r="AD15" s="424">
        <v>1486</v>
      </c>
      <c r="AE15" s="424">
        <v>26322</v>
      </c>
      <c r="AF15" s="424">
        <v>20752</v>
      </c>
      <c r="AG15" s="424">
        <v>3629</v>
      </c>
      <c r="AH15" s="424">
        <v>370</v>
      </c>
      <c r="AI15" s="424">
        <v>1708</v>
      </c>
      <c r="AJ15" s="424">
        <v>1434</v>
      </c>
      <c r="AK15" s="424">
        <v>27893</v>
      </c>
      <c r="AL15" s="424">
        <v>22196</v>
      </c>
      <c r="AM15" s="424">
        <v>3567</v>
      </c>
      <c r="AN15" s="424">
        <v>355</v>
      </c>
      <c r="AO15" s="424">
        <v>1669</v>
      </c>
      <c r="AP15" s="424">
        <v>1496</v>
      </c>
      <c r="AQ15" s="424">
        <v>29283</v>
      </c>
      <c r="AR15" s="424">
        <v>23067</v>
      </c>
      <c r="AS15" s="424">
        <v>3510</v>
      </c>
      <c r="AT15" s="424">
        <v>342</v>
      </c>
      <c r="AU15" s="424">
        <v>1664</v>
      </c>
      <c r="AV15" s="424">
        <v>1405</v>
      </c>
      <c r="AW15" s="424">
        <f t="shared" si="6"/>
        <v>29988</v>
      </c>
      <c r="AX15" s="424">
        <v>25274</v>
      </c>
      <c r="AY15" s="424">
        <v>3626</v>
      </c>
      <c r="AZ15" s="424">
        <v>346</v>
      </c>
      <c r="BA15" s="424">
        <v>1670</v>
      </c>
      <c r="BB15" s="424">
        <v>1371</v>
      </c>
      <c r="BC15" s="424">
        <f t="shared" si="7"/>
        <v>32287</v>
      </c>
      <c r="BD15" s="424">
        <v>27573</v>
      </c>
      <c r="BE15" s="424">
        <v>3804</v>
      </c>
      <c r="BF15" s="424">
        <v>362</v>
      </c>
      <c r="BG15" s="424">
        <v>1758</v>
      </c>
      <c r="BH15" s="424">
        <v>1374</v>
      </c>
      <c r="BI15" s="424">
        <f t="shared" si="8"/>
        <v>34871</v>
      </c>
      <c r="BJ15" s="424">
        <v>29125</v>
      </c>
      <c r="BK15" s="424">
        <v>3919</v>
      </c>
      <c r="BL15" s="424">
        <v>413</v>
      </c>
      <c r="BM15" s="424">
        <v>1806</v>
      </c>
      <c r="BN15" s="424">
        <v>1354</v>
      </c>
      <c r="BO15" s="424">
        <f t="shared" si="9"/>
        <v>36617</v>
      </c>
      <c r="BP15" s="424">
        <v>33753</v>
      </c>
      <c r="BQ15" s="424">
        <v>4180</v>
      </c>
      <c r="BR15" s="424">
        <v>441</v>
      </c>
      <c r="BS15" s="424">
        <v>2020</v>
      </c>
      <c r="BT15" s="424">
        <v>1743</v>
      </c>
      <c r="BU15" s="424">
        <v>42137</v>
      </c>
      <c r="BV15" s="424">
        <v>35897</v>
      </c>
      <c r="BW15" s="424">
        <v>4459</v>
      </c>
      <c r="BX15" s="424">
        <v>498</v>
      </c>
      <c r="BY15" s="424">
        <v>2215</v>
      </c>
      <c r="BZ15" s="424">
        <v>1839</v>
      </c>
      <c r="CA15" s="424">
        <v>44908</v>
      </c>
      <c r="CB15" s="423">
        <v>38631</v>
      </c>
      <c r="CC15" s="423">
        <v>4651</v>
      </c>
      <c r="CD15" s="423">
        <v>561</v>
      </c>
      <c r="CE15" s="423">
        <v>2356</v>
      </c>
      <c r="CF15" s="423">
        <v>2012</v>
      </c>
      <c r="CG15" s="423">
        <v>48211</v>
      </c>
      <c r="CH15" s="423">
        <v>41683</v>
      </c>
      <c r="CI15" s="423">
        <v>4897</v>
      </c>
      <c r="CJ15" s="423">
        <v>624</v>
      </c>
      <c r="CK15" s="423">
        <v>2608</v>
      </c>
      <c r="CL15" s="423">
        <v>1903</v>
      </c>
      <c r="CM15" s="423">
        <v>51715</v>
      </c>
      <c r="CN15" s="423">
        <v>45364</v>
      </c>
      <c r="CO15" s="423">
        <v>5209</v>
      </c>
      <c r="CP15" s="423">
        <v>668</v>
      </c>
      <c r="CQ15" s="423">
        <v>2804</v>
      </c>
      <c r="CR15" s="423">
        <v>2055</v>
      </c>
      <c r="CS15" s="423">
        <v>56100</v>
      </c>
      <c r="CT15" s="423">
        <v>50488</v>
      </c>
      <c r="CU15" s="423">
        <v>5720</v>
      </c>
      <c r="CV15" s="423">
        <v>781</v>
      </c>
      <c r="CW15" s="423">
        <v>3093</v>
      </c>
      <c r="CX15" s="423">
        <v>2156</v>
      </c>
      <c r="CY15" s="423">
        <v>62238</v>
      </c>
      <c r="CZ15" s="423">
        <v>56184</v>
      </c>
      <c r="DA15" s="423">
        <v>6253</v>
      </c>
      <c r="DB15" s="423">
        <v>834</v>
      </c>
      <c r="DC15" s="423">
        <v>3374</v>
      </c>
      <c r="DD15" s="423">
        <v>2283</v>
      </c>
      <c r="DE15" s="423">
        <v>68928</v>
      </c>
      <c r="DF15" s="422">
        <v>58947</v>
      </c>
      <c r="DG15" s="422">
        <v>6713</v>
      </c>
      <c r="DH15" s="422">
        <v>921</v>
      </c>
      <c r="DI15" s="422">
        <v>3779</v>
      </c>
      <c r="DJ15" s="422">
        <v>2330</v>
      </c>
      <c r="DK15" s="422">
        <v>72690</v>
      </c>
      <c r="DL15" s="421">
        <v>60802</v>
      </c>
      <c r="DM15" s="421">
        <v>7234</v>
      </c>
      <c r="DN15" s="421">
        <v>1033</v>
      </c>
      <c r="DO15" s="421">
        <v>4127</v>
      </c>
      <c r="DP15" s="421">
        <v>2379</v>
      </c>
      <c r="DQ15" s="421">
        <v>75575</v>
      </c>
      <c r="DR15" s="421">
        <v>63264</v>
      </c>
      <c r="DS15" s="421">
        <v>7783</v>
      </c>
      <c r="DT15" s="421">
        <v>1132</v>
      </c>
      <c r="DU15" s="421">
        <v>4394</v>
      </c>
      <c r="DV15" s="421">
        <v>2586</v>
      </c>
      <c r="DW15" s="421">
        <v>79159</v>
      </c>
      <c r="DX15" s="421">
        <v>61097</v>
      </c>
      <c r="DY15" s="421">
        <v>7963</v>
      </c>
      <c r="DZ15" s="421">
        <v>1036</v>
      </c>
      <c r="EA15" s="421">
        <v>4112</v>
      </c>
      <c r="EB15" s="421">
        <v>2430</v>
      </c>
      <c r="EC15" s="421">
        <v>76638</v>
      </c>
      <c r="ED15" s="421">
        <v>59561</v>
      </c>
      <c r="EE15" s="421">
        <v>8098</v>
      </c>
      <c r="EF15" s="421">
        <v>955</v>
      </c>
      <c r="EG15" s="421">
        <v>4188</v>
      </c>
      <c r="EH15" s="421">
        <v>2443</v>
      </c>
      <c r="EI15" s="421">
        <v>75245</v>
      </c>
      <c r="EJ15" s="421">
        <v>58688</v>
      </c>
      <c r="EK15" s="421">
        <v>8192</v>
      </c>
      <c r="EL15" s="421">
        <v>950</v>
      </c>
      <c r="EM15" s="421">
        <v>4179</v>
      </c>
      <c r="EN15" s="421">
        <v>2479</v>
      </c>
      <c r="EO15" s="421">
        <v>74488</v>
      </c>
    </row>
    <row r="16" spans="1:145">
      <c r="A16" s="153" t="s">
        <v>2382</v>
      </c>
      <c r="B16" s="424">
        <v>46407</v>
      </c>
      <c r="C16" s="424">
        <v>2656</v>
      </c>
      <c r="D16" s="424">
        <v>197</v>
      </c>
      <c r="E16" s="424">
        <v>444</v>
      </c>
      <c r="F16" s="424">
        <v>330</v>
      </c>
      <c r="G16" s="424">
        <v>50034</v>
      </c>
      <c r="H16" s="424">
        <v>33014</v>
      </c>
      <c r="I16" s="424">
        <v>1786</v>
      </c>
      <c r="J16" s="424">
        <v>235</v>
      </c>
      <c r="K16" s="424">
        <v>491</v>
      </c>
      <c r="L16" s="424">
        <v>288</v>
      </c>
      <c r="M16" s="424">
        <v>35814</v>
      </c>
      <c r="N16" s="424">
        <v>33965</v>
      </c>
      <c r="O16" s="424">
        <v>1672</v>
      </c>
      <c r="P16" s="424">
        <v>211</v>
      </c>
      <c r="Q16" s="424">
        <v>471</v>
      </c>
      <c r="R16" s="424">
        <v>292</v>
      </c>
      <c r="S16" s="424">
        <v>36611</v>
      </c>
      <c r="T16" s="424">
        <v>30957</v>
      </c>
      <c r="U16" s="424">
        <v>1569</v>
      </c>
      <c r="V16" s="424">
        <v>251</v>
      </c>
      <c r="W16" s="424">
        <v>472</v>
      </c>
      <c r="X16" s="424">
        <v>283</v>
      </c>
      <c r="Y16" s="424">
        <v>33532</v>
      </c>
      <c r="Z16" s="424">
        <v>27778</v>
      </c>
      <c r="AA16" s="424">
        <v>1565</v>
      </c>
      <c r="AB16" s="424">
        <v>184</v>
      </c>
      <c r="AC16" s="424">
        <v>444</v>
      </c>
      <c r="AD16" s="424">
        <v>247</v>
      </c>
      <c r="AE16" s="424">
        <v>30218</v>
      </c>
      <c r="AF16" s="424">
        <v>26092</v>
      </c>
      <c r="AG16" s="424">
        <v>1457</v>
      </c>
      <c r="AH16" s="424">
        <v>172</v>
      </c>
      <c r="AI16" s="424">
        <v>450</v>
      </c>
      <c r="AJ16" s="424">
        <v>242</v>
      </c>
      <c r="AK16" s="424">
        <v>28413</v>
      </c>
      <c r="AL16" s="424">
        <v>30569</v>
      </c>
      <c r="AM16" s="424">
        <v>1421</v>
      </c>
      <c r="AN16" s="424">
        <v>133</v>
      </c>
      <c r="AO16" s="424">
        <v>398</v>
      </c>
      <c r="AP16" s="424">
        <v>264</v>
      </c>
      <c r="AQ16" s="424">
        <v>32785</v>
      </c>
      <c r="AR16" s="424">
        <v>32282</v>
      </c>
      <c r="AS16" s="424">
        <v>1605</v>
      </c>
      <c r="AT16" s="424">
        <v>106</v>
      </c>
      <c r="AU16" s="424">
        <v>397</v>
      </c>
      <c r="AV16" s="424">
        <v>215</v>
      </c>
      <c r="AW16" s="424">
        <f t="shared" si="6"/>
        <v>34605</v>
      </c>
      <c r="AX16" s="424">
        <v>30535</v>
      </c>
      <c r="AY16" s="424">
        <v>1611</v>
      </c>
      <c r="AZ16" s="424">
        <v>129</v>
      </c>
      <c r="BA16" s="424">
        <v>353</v>
      </c>
      <c r="BB16" s="424">
        <v>193</v>
      </c>
      <c r="BC16" s="424">
        <f t="shared" si="7"/>
        <v>32821</v>
      </c>
      <c r="BD16" s="424">
        <v>29813</v>
      </c>
      <c r="BE16" s="424">
        <v>1476</v>
      </c>
      <c r="BF16" s="424">
        <v>141</v>
      </c>
      <c r="BG16" s="424">
        <v>355</v>
      </c>
      <c r="BH16" s="424">
        <v>186</v>
      </c>
      <c r="BI16" s="424">
        <f t="shared" si="8"/>
        <v>31971</v>
      </c>
      <c r="BJ16" s="424">
        <v>30487</v>
      </c>
      <c r="BK16" s="424">
        <v>1398</v>
      </c>
      <c r="BL16" s="424">
        <v>173</v>
      </c>
      <c r="BM16" s="424">
        <v>322</v>
      </c>
      <c r="BN16" s="424">
        <v>270</v>
      </c>
      <c r="BO16" s="424">
        <f t="shared" si="9"/>
        <v>32650</v>
      </c>
      <c r="BP16" s="424">
        <v>19791</v>
      </c>
      <c r="BQ16" s="424">
        <v>1419</v>
      </c>
      <c r="BR16" s="424">
        <v>131</v>
      </c>
      <c r="BS16" s="424">
        <v>432</v>
      </c>
      <c r="BT16" s="424">
        <v>248</v>
      </c>
      <c r="BU16" s="424">
        <v>22021</v>
      </c>
      <c r="BV16" s="424">
        <v>22131</v>
      </c>
      <c r="BW16" s="424">
        <v>1426</v>
      </c>
      <c r="BX16" s="424">
        <v>137</v>
      </c>
      <c r="BY16" s="424">
        <v>295</v>
      </c>
      <c r="BZ16" s="424">
        <v>257</v>
      </c>
      <c r="CA16" s="424">
        <v>24246</v>
      </c>
      <c r="CB16" s="423">
        <v>21069</v>
      </c>
      <c r="CC16" s="423">
        <v>1266</v>
      </c>
      <c r="CD16" s="423">
        <v>140</v>
      </c>
      <c r="CE16" s="423">
        <v>345</v>
      </c>
      <c r="CF16" s="423">
        <v>190</v>
      </c>
      <c r="CG16" s="423">
        <v>23010</v>
      </c>
      <c r="CH16" s="423">
        <v>20436</v>
      </c>
      <c r="CI16" s="423">
        <v>1327</v>
      </c>
      <c r="CJ16" s="423">
        <v>146</v>
      </c>
      <c r="CK16" s="423">
        <v>698</v>
      </c>
      <c r="CL16" s="423">
        <v>174</v>
      </c>
      <c r="CM16" s="423">
        <v>22781</v>
      </c>
      <c r="CN16" s="423">
        <v>22847</v>
      </c>
      <c r="CO16" s="423">
        <v>1412</v>
      </c>
      <c r="CP16" s="423">
        <v>134</v>
      </c>
      <c r="CQ16" s="423">
        <v>649</v>
      </c>
      <c r="CR16" s="423">
        <v>188</v>
      </c>
      <c r="CS16" s="423">
        <v>25230</v>
      </c>
      <c r="CT16" s="423">
        <v>23657</v>
      </c>
      <c r="CU16" s="423">
        <v>1429</v>
      </c>
      <c r="CV16" s="423">
        <v>138</v>
      </c>
      <c r="CW16" s="423">
        <v>670</v>
      </c>
      <c r="CX16" s="423">
        <v>171</v>
      </c>
      <c r="CY16" s="423">
        <v>26065</v>
      </c>
      <c r="CZ16" s="423">
        <v>26068</v>
      </c>
      <c r="DA16" s="423">
        <v>1275</v>
      </c>
      <c r="DB16" s="423">
        <v>188</v>
      </c>
      <c r="DC16" s="423">
        <v>619</v>
      </c>
      <c r="DD16" s="423">
        <v>180</v>
      </c>
      <c r="DE16" s="423">
        <v>28330</v>
      </c>
      <c r="DF16" s="422">
        <v>27696</v>
      </c>
      <c r="DG16" s="422">
        <v>1351</v>
      </c>
      <c r="DH16" s="422">
        <v>197</v>
      </c>
      <c r="DI16" s="422">
        <v>590</v>
      </c>
      <c r="DJ16" s="422">
        <v>211</v>
      </c>
      <c r="DK16" s="422">
        <v>30045</v>
      </c>
      <c r="DL16" s="421">
        <v>21967</v>
      </c>
      <c r="DM16" s="421">
        <v>1277</v>
      </c>
      <c r="DN16" s="421">
        <v>186</v>
      </c>
      <c r="DO16" s="421">
        <v>573</v>
      </c>
      <c r="DP16" s="421">
        <v>232</v>
      </c>
      <c r="DQ16" s="421">
        <v>24235</v>
      </c>
      <c r="DR16" s="421">
        <v>24734</v>
      </c>
      <c r="DS16" s="421">
        <v>1210</v>
      </c>
      <c r="DT16" s="421">
        <v>185</v>
      </c>
      <c r="DU16" s="421">
        <v>422</v>
      </c>
      <c r="DV16" s="421">
        <v>226</v>
      </c>
      <c r="DW16" s="421">
        <v>26777</v>
      </c>
      <c r="DX16" s="421">
        <v>23078</v>
      </c>
      <c r="DY16" s="421">
        <v>1139</v>
      </c>
      <c r="DZ16" s="421">
        <v>451</v>
      </c>
      <c r="EA16" s="421">
        <v>428</v>
      </c>
      <c r="EB16" s="421">
        <v>261</v>
      </c>
      <c r="EC16" s="421">
        <v>25357</v>
      </c>
      <c r="ED16" s="421">
        <v>21669</v>
      </c>
      <c r="EE16" s="421">
        <v>1204</v>
      </c>
      <c r="EF16" s="421">
        <v>432</v>
      </c>
      <c r="EG16" s="421">
        <v>411</v>
      </c>
      <c r="EH16" s="421">
        <v>280</v>
      </c>
      <c r="EI16" s="421">
        <v>23996</v>
      </c>
      <c r="EJ16" s="421">
        <v>21037</v>
      </c>
      <c r="EK16" s="421">
        <v>1202</v>
      </c>
      <c r="EL16" s="421">
        <v>448</v>
      </c>
      <c r="EM16" s="421">
        <v>395</v>
      </c>
      <c r="EN16" s="421">
        <v>223</v>
      </c>
      <c r="EO16" s="421">
        <v>23305</v>
      </c>
    </row>
    <row r="17" spans="1:145">
      <c r="A17" s="153" t="s">
        <v>2383</v>
      </c>
      <c r="B17" s="424">
        <v>84099</v>
      </c>
      <c r="C17" s="424">
        <v>10626</v>
      </c>
      <c r="D17" s="424">
        <v>1321</v>
      </c>
      <c r="E17" s="424">
        <v>6356</v>
      </c>
      <c r="F17" s="424">
        <v>5695</v>
      </c>
      <c r="G17" s="424">
        <v>108097</v>
      </c>
      <c r="H17" s="424">
        <v>78480</v>
      </c>
      <c r="I17" s="424">
        <v>10237</v>
      </c>
      <c r="J17" s="424">
        <v>1281</v>
      </c>
      <c r="K17" s="424">
        <v>5946</v>
      </c>
      <c r="L17" s="424">
        <v>4887</v>
      </c>
      <c r="M17" s="424">
        <v>100831</v>
      </c>
      <c r="N17" s="424">
        <v>75052</v>
      </c>
      <c r="O17" s="424">
        <v>9972</v>
      </c>
      <c r="P17" s="424">
        <v>1193</v>
      </c>
      <c r="Q17" s="424">
        <v>5671</v>
      </c>
      <c r="R17" s="424">
        <v>4757</v>
      </c>
      <c r="S17" s="424">
        <v>96645</v>
      </c>
      <c r="T17" s="424">
        <v>71108</v>
      </c>
      <c r="U17" s="424">
        <v>9230</v>
      </c>
      <c r="V17" s="424">
        <v>1170</v>
      </c>
      <c r="W17" s="424">
        <v>5341</v>
      </c>
      <c r="X17" s="424">
        <v>4283</v>
      </c>
      <c r="Y17" s="424">
        <v>91132</v>
      </c>
      <c r="Z17" s="424">
        <v>70312</v>
      </c>
      <c r="AA17" s="424">
        <v>8766</v>
      </c>
      <c r="AB17" s="424">
        <v>989</v>
      </c>
      <c r="AC17" s="424">
        <v>4816</v>
      </c>
      <c r="AD17" s="424">
        <v>3672</v>
      </c>
      <c r="AE17" s="424">
        <v>88555</v>
      </c>
      <c r="AF17" s="424">
        <v>67308</v>
      </c>
      <c r="AG17" s="424">
        <v>8284</v>
      </c>
      <c r="AH17" s="424">
        <v>1017</v>
      </c>
      <c r="AI17" s="424">
        <v>4641</v>
      </c>
      <c r="AJ17" s="424">
        <v>3276</v>
      </c>
      <c r="AK17" s="424">
        <v>84526</v>
      </c>
      <c r="AL17" s="424">
        <v>62528</v>
      </c>
      <c r="AM17" s="424">
        <v>7531</v>
      </c>
      <c r="AN17" s="424">
        <v>839</v>
      </c>
      <c r="AO17" s="424">
        <v>3935</v>
      </c>
      <c r="AP17" s="424">
        <v>2809</v>
      </c>
      <c r="AQ17" s="424">
        <v>77642</v>
      </c>
      <c r="AR17" s="424">
        <v>61596</v>
      </c>
      <c r="AS17" s="424">
        <v>7376</v>
      </c>
      <c r="AT17" s="424">
        <v>924</v>
      </c>
      <c r="AU17" s="424">
        <v>3872</v>
      </c>
      <c r="AV17" s="424">
        <v>2505</v>
      </c>
      <c r="AW17" s="424">
        <f t="shared" si="6"/>
        <v>76273</v>
      </c>
      <c r="AX17" s="424">
        <v>58485</v>
      </c>
      <c r="AY17" s="424">
        <v>7157</v>
      </c>
      <c r="AZ17" s="424">
        <v>829</v>
      </c>
      <c r="BA17" s="424">
        <v>3752</v>
      </c>
      <c r="BB17" s="424">
        <v>2346</v>
      </c>
      <c r="BC17" s="424">
        <f t="shared" si="7"/>
        <v>72569</v>
      </c>
      <c r="BD17" s="424">
        <v>59712</v>
      </c>
      <c r="BE17" s="424">
        <v>7275</v>
      </c>
      <c r="BF17" s="424">
        <v>776</v>
      </c>
      <c r="BG17" s="424">
        <v>3740</v>
      </c>
      <c r="BH17" s="424">
        <v>2264</v>
      </c>
      <c r="BI17" s="424">
        <f t="shared" si="8"/>
        <v>73767</v>
      </c>
      <c r="BJ17" s="424">
        <v>54448</v>
      </c>
      <c r="BK17" s="424">
        <v>6810</v>
      </c>
      <c r="BL17" s="424">
        <v>664</v>
      </c>
      <c r="BM17" s="424">
        <v>3503</v>
      </c>
      <c r="BN17" s="424">
        <v>2140</v>
      </c>
      <c r="BO17" s="424">
        <f t="shared" si="9"/>
        <v>67565</v>
      </c>
      <c r="BP17" s="424">
        <v>67190</v>
      </c>
      <c r="BQ17" s="424">
        <v>6833</v>
      </c>
      <c r="BR17" s="424">
        <v>645</v>
      </c>
      <c r="BS17" s="424">
        <v>3372</v>
      </c>
      <c r="BT17" s="424">
        <v>1819</v>
      </c>
      <c r="BU17" s="424">
        <v>79859</v>
      </c>
      <c r="BV17" s="424">
        <v>68815</v>
      </c>
      <c r="BW17" s="424">
        <v>7108</v>
      </c>
      <c r="BX17" s="424">
        <v>681</v>
      </c>
      <c r="BY17" s="424">
        <v>3585</v>
      </c>
      <c r="BZ17" s="424">
        <v>1914</v>
      </c>
      <c r="CA17" s="424">
        <v>82103</v>
      </c>
      <c r="CB17" s="423">
        <v>74078</v>
      </c>
      <c r="CC17" s="423">
        <v>7480</v>
      </c>
      <c r="CD17" s="423">
        <v>712</v>
      </c>
      <c r="CE17" s="423">
        <v>3730</v>
      </c>
      <c r="CF17" s="423">
        <v>1988</v>
      </c>
      <c r="CG17" s="423">
        <v>87988</v>
      </c>
      <c r="CH17" s="423">
        <v>71799</v>
      </c>
      <c r="CI17" s="423">
        <v>7160</v>
      </c>
      <c r="CJ17" s="423">
        <v>745</v>
      </c>
      <c r="CK17" s="423">
        <v>3649</v>
      </c>
      <c r="CL17" s="423">
        <v>1992</v>
      </c>
      <c r="CM17" s="423">
        <v>85345</v>
      </c>
      <c r="CN17" s="423">
        <v>71087</v>
      </c>
      <c r="CO17" s="423">
        <v>7359</v>
      </c>
      <c r="CP17" s="423">
        <v>827</v>
      </c>
      <c r="CQ17" s="423">
        <v>3815</v>
      </c>
      <c r="CR17" s="423">
        <v>2160</v>
      </c>
      <c r="CS17" s="423">
        <v>85248</v>
      </c>
      <c r="CT17" s="423">
        <v>76826</v>
      </c>
      <c r="CU17" s="423">
        <v>7389</v>
      </c>
      <c r="CV17" s="423">
        <v>859</v>
      </c>
      <c r="CW17" s="423">
        <v>3946</v>
      </c>
      <c r="CX17" s="423">
        <v>2222</v>
      </c>
      <c r="CY17" s="423">
        <v>91242</v>
      </c>
      <c r="CZ17" s="423">
        <v>87920</v>
      </c>
      <c r="DA17" s="423">
        <v>8398</v>
      </c>
      <c r="DB17" s="423">
        <v>895</v>
      </c>
      <c r="DC17" s="423">
        <v>4031</v>
      </c>
      <c r="DD17" s="423">
        <v>2403</v>
      </c>
      <c r="DE17" s="423">
        <v>103647</v>
      </c>
      <c r="DF17" s="422">
        <v>88775</v>
      </c>
      <c r="DG17" s="422">
        <v>7980</v>
      </c>
      <c r="DH17" s="422">
        <v>922</v>
      </c>
      <c r="DI17" s="422">
        <v>4031</v>
      </c>
      <c r="DJ17" s="422">
        <v>2399</v>
      </c>
      <c r="DK17" s="422">
        <v>104107</v>
      </c>
      <c r="DL17" s="421">
        <v>90776</v>
      </c>
      <c r="DM17" s="421">
        <v>8652</v>
      </c>
      <c r="DN17" s="421">
        <v>976</v>
      </c>
      <c r="DO17" s="421">
        <v>4260</v>
      </c>
      <c r="DP17" s="421">
        <v>2554</v>
      </c>
      <c r="DQ17" s="421">
        <v>107218</v>
      </c>
      <c r="DR17" s="421">
        <v>92449</v>
      </c>
      <c r="DS17" s="421">
        <v>8883</v>
      </c>
      <c r="DT17" s="421">
        <v>967</v>
      </c>
      <c r="DU17" s="421">
        <v>4286</v>
      </c>
      <c r="DV17" s="421">
        <v>2600</v>
      </c>
      <c r="DW17" s="421">
        <v>109185</v>
      </c>
      <c r="DX17" s="421">
        <v>104588</v>
      </c>
      <c r="DY17" s="421">
        <v>10231</v>
      </c>
      <c r="DZ17" s="421">
        <v>1168</v>
      </c>
      <c r="EA17" s="421">
        <v>5011</v>
      </c>
      <c r="EB17" s="421">
        <v>3209</v>
      </c>
      <c r="EC17" s="421">
        <v>124207</v>
      </c>
      <c r="ED17" s="421">
        <v>97330</v>
      </c>
      <c r="EE17" s="421">
        <v>9430</v>
      </c>
      <c r="EF17" s="421">
        <v>1105</v>
      </c>
      <c r="EG17" s="421">
        <v>5024</v>
      </c>
      <c r="EH17" s="421">
        <v>3149</v>
      </c>
      <c r="EI17" s="421">
        <v>116038</v>
      </c>
      <c r="EJ17" s="421">
        <v>96259</v>
      </c>
      <c r="EK17" s="421">
        <v>9676</v>
      </c>
      <c r="EL17" s="421">
        <v>1077</v>
      </c>
      <c r="EM17" s="421">
        <v>5158</v>
      </c>
      <c r="EN17" s="421">
        <v>3421</v>
      </c>
      <c r="EO17" s="421">
        <v>115591</v>
      </c>
    </row>
    <row r="18" spans="1:145">
      <c r="A18" s="153" t="s">
        <v>2379</v>
      </c>
      <c r="B18" s="424">
        <v>37311</v>
      </c>
      <c r="C18" s="424">
        <v>465</v>
      </c>
      <c r="D18" s="424">
        <v>71</v>
      </c>
      <c r="E18" s="424">
        <v>235</v>
      </c>
      <c r="F18" s="424">
        <v>56</v>
      </c>
      <c r="G18" s="424">
        <v>38138</v>
      </c>
      <c r="H18" s="424">
        <v>36219</v>
      </c>
      <c r="I18" s="424">
        <v>391</v>
      </c>
      <c r="J18" s="424">
        <v>61</v>
      </c>
      <c r="K18" s="424">
        <v>212</v>
      </c>
      <c r="L18" s="424">
        <v>67</v>
      </c>
      <c r="M18" s="424">
        <v>36950</v>
      </c>
      <c r="N18" s="424">
        <v>35379</v>
      </c>
      <c r="O18" s="424">
        <v>376</v>
      </c>
      <c r="P18" s="424">
        <v>49</v>
      </c>
      <c r="Q18" s="424">
        <v>198</v>
      </c>
      <c r="R18" s="424">
        <v>65</v>
      </c>
      <c r="S18" s="424">
        <v>36067</v>
      </c>
      <c r="T18" s="424">
        <v>34373</v>
      </c>
      <c r="U18" s="424">
        <v>325</v>
      </c>
      <c r="V18" s="424">
        <v>42</v>
      </c>
      <c r="W18" s="424">
        <v>171</v>
      </c>
      <c r="X18" s="424">
        <v>65</v>
      </c>
      <c r="Y18" s="424">
        <v>34976</v>
      </c>
      <c r="Z18" s="424">
        <v>33975</v>
      </c>
      <c r="AA18" s="424">
        <v>297</v>
      </c>
      <c r="AB18" s="424">
        <v>43</v>
      </c>
      <c r="AC18" s="424">
        <v>156</v>
      </c>
      <c r="AD18" s="424">
        <v>68</v>
      </c>
      <c r="AE18" s="424">
        <v>34539</v>
      </c>
      <c r="AF18" s="424">
        <v>35035</v>
      </c>
      <c r="AG18" s="424">
        <v>272</v>
      </c>
      <c r="AH18" s="424">
        <v>24</v>
      </c>
      <c r="AI18" s="424">
        <v>145</v>
      </c>
      <c r="AJ18" s="424">
        <v>71</v>
      </c>
      <c r="AK18" s="424">
        <v>35547</v>
      </c>
      <c r="AL18" s="424">
        <v>37036</v>
      </c>
      <c r="AM18" s="424">
        <v>288</v>
      </c>
      <c r="AN18" s="424">
        <v>37</v>
      </c>
      <c r="AO18" s="424">
        <v>142</v>
      </c>
      <c r="AP18" s="424">
        <v>68</v>
      </c>
      <c r="AQ18" s="424">
        <v>37571</v>
      </c>
      <c r="AR18" s="424">
        <v>38041</v>
      </c>
      <c r="AS18" s="424">
        <v>325</v>
      </c>
      <c r="AT18" s="424">
        <v>38</v>
      </c>
      <c r="AU18" s="424">
        <v>112</v>
      </c>
      <c r="AV18" s="424">
        <v>66</v>
      </c>
      <c r="AW18" s="424">
        <f t="shared" si="6"/>
        <v>38582</v>
      </c>
      <c r="AX18" s="424">
        <v>39325</v>
      </c>
      <c r="AY18" s="424">
        <v>318</v>
      </c>
      <c r="AZ18" s="424">
        <v>38</v>
      </c>
      <c r="BA18" s="424">
        <v>102</v>
      </c>
      <c r="BB18" s="424">
        <v>59</v>
      </c>
      <c r="BC18" s="424">
        <f t="shared" si="7"/>
        <v>39842</v>
      </c>
      <c r="BD18" s="424">
        <v>39160</v>
      </c>
      <c r="BE18" s="424">
        <v>359</v>
      </c>
      <c r="BF18" s="424">
        <v>41</v>
      </c>
      <c r="BG18" s="424">
        <v>100</v>
      </c>
      <c r="BH18" s="424">
        <v>52</v>
      </c>
      <c r="BI18" s="424">
        <f t="shared" si="8"/>
        <v>39712</v>
      </c>
      <c r="BJ18" s="424">
        <v>40313</v>
      </c>
      <c r="BK18" s="424">
        <v>351</v>
      </c>
      <c r="BL18" s="424">
        <v>41</v>
      </c>
      <c r="BM18" s="424">
        <v>98</v>
      </c>
      <c r="BN18" s="424">
        <v>52</v>
      </c>
      <c r="BO18" s="424">
        <f t="shared" si="9"/>
        <v>40855</v>
      </c>
      <c r="BP18" s="424">
        <v>41054</v>
      </c>
      <c r="BQ18" s="424">
        <v>313</v>
      </c>
      <c r="BR18" s="424">
        <v>41</v>
      </c>
      <c r="BS18" s="424">
        <v>94</v>
      </c>
      <c r="BT18" s="424">
        <v>55</v>
      </c>
      <c r="BU18" s="424">
        <v>41557</v>
      </c>
      <c r="BV18" s="424">
        <v>42227</v>
      </c>
      <c r="BW18" s="424">
        <v>303</v>
      </c>
      <c r="BX18" s="424">
        <v>39</v>
      </c>
      <c r="BY18" s="424">
        <v>117</v>
      </c>
      <c r="BZ18" s="424">
        <v>61</v>
      </c>
      <c r="CA18" s="424">
        <v>42747</v>
      </c>
      <c r="CB18" s="423">
        <v>42730</v>
      </c>
      <c r="CC18" s="423">
        <v>291</v>
      </c>
      <c r="CD18" s="423">
        <v>37</v>
      </c>
      <c r="CE18" s="423">
        <v>132</v>
      </c>
      <c r="CF18" s="423">
        <v>61</v>
      </c>
      <c r="CG18" s="423">
        <v>43251</v>
      </c>
      <c r="CH18" s="423">
        <v>44023</v>
      </c>
      <c r="CI18" s="423">
        <v>279</v>
      </c>
      <c r="CJ18" s="423">
        <v>24</v>
      </c>
      <c r="CK18" s="423">
        <v>129</v>
      </c>
      <c r="CL18" s="423">
        <v>64</v>
      </c>
      <c r="CM18" s="423">
        <v>44519</v>
      </c>
      <c r="CN18" s="423">
        <v>46523</v>
      </c>
      <c r="CO18" s="423">
        <v>297</v>
      </c>
      <c r="CP18" s="423">
        <v>27</v>
      </c>
      <c r="CQ18" s="423">
        <v>136</v>
      </c>
      <c r="CR18" s="423">
        <v>78</v>
      </c>
      <c r="CS18" s="423">
        <v>47061</v>
      </c>
      <c r="CT18" s="423">
        <v>46923</v>
      </c>
      <c r="CU18" s="423">
        <v>367</v>
      </c>
      <c r="CV18" s="423">
        <v>31</v>
      </c>
      <c r="CW18" s="423">
        <v>140</v>
      </c>
      <c r="CX18" s="423">
        <v>90</v>
      </c>
      <c r="CY18" s="423">
        <v>47551</v>
      </c>
      <c r="CZ18" s="423">
        <v>49455</v>
      </c>
      <c r="DA18" s="423">
        <v>391</v>
      </c>
      <c r="DB18" s="423">
        <v>35</v>
      </c>
      <c r="DC18" s="423">
        <v>159</v>
      </c>
      <c r="DD18" s="423">
        <v>96</v>
      </c>
      <c r="DE18" s="423">
        <v>50136</v>
      </c>
      <c r="DF18" s="422">
        <v>70351</v>
      </c>
      <c r="DG18" s="422">
        <v>398</v>
      </c>
      <c r="DH18" s="422">
        <v>34</v>
      </c>
      <c r="DI18" s="422">
        <v>196</v>
      </c>
      <c r="DJ18" s="422">
        <v>102</v>
      </c>
      <c r="DK18" s="422">
        <v>71081</v>
      </c>
      <c r="DL18" s="421">
        <v>69893</v>
      </c>
      <c r="DM18" s="421">
        <v>459</v>
      </c>
      <c r="DN18" s="421">
        <v>28</v>
      </c>
      <c r="DO18" s="421">
        <v>195</v>
      </c>
      <c r="DP18" s="421">
        <v>111</v>
      </c>
      <c r="DQ18" s="421">
        <v>70686</v>
      </c>
      <c r="DR18" s="421">
        <v>72640</v>
      </c>
      <c r="DS18" s="421">
        <v>498</v>
      </c>
      <c r="DT18" s="421">
        <v>31</v>
      </c>
      <c r="DU18" s="421">
        <v>202</v>
      </c>
      <c r="DV18" s="421">
        <v>117</v>
      </c>
      <c r="DW18" s="421">
        <v>73488</v>
      </c>
      <c r="DX18" s="421">
        <v>69546</v>
      </c>
      <c r="DY18" s="421">
        <v>475</v>
      </c>
      <c r="DZ18" s="421">
        <v>25</v>
      </c>
      <c r="EA18" s="421">
        <v>220</v>
      </c>
      <c r="EB18" s="421">
        <v>123</v>
      </c>
      <c r="EC18" s="421">
        <v>70389</v>
      </c>
      <c r="ED18" s="421">
        <v>71794</v>
      </c>
      <c r="EE18" s="421">
        <v>511</v>
      </c>
      <c r="EF18" s="421">
        <v>26</v>
      </c>
      <c r="EG18" s="421">
        <v>231</v>
      </c>
      <c r="EH18" s="421">
        <v>137</v>
      </c>
      <c r="EI18" s="421">
        <v>72699</v>
      </c>
      <c r="EJ18" s="421">
        <v>69939</v>
      </c>
      <c r="EK18" s="421">
        <v>469</v>
      </c>
      <c r="EL18" s="421">
        <v>26</v>
      </c>
      <c r="EM18" s="421">
        <v>234</v>
      </c>
      <c r="EN18" s="421">
        <v>130</v>
      </c>
      <c r="EO18" s="421">
        <v>70798</v>
      </c>
    </row>
    <row r="19" spans="1:145">
      <c r="A19" s="153" t="s">
        <v>2384</v>
      </c>
      <c r="B19" s="424">
        <v>3340</v>
      </c>
      <c r="C19" s="424">
        <v>604</v>
      </c>
      <c r="D19" s="424">
        <v>96</v>
      </c>
      <c r="E19" s="424">
        <v>388</v>
      </c>
      <c r="F19" s="424">
        <v>236</v>
      </c>
      <c r="G19" s="424">
        <v>4664</v>
      </c>
      <c r="H19" s="424">
        <v>2950</v>
      </c>
      <c r="I19" s="424">
        <v>530</v>
      </c>
      <c r="J19" s="424">
        <v>86</v>
      </c>
      <c r="K19" s="424">
        <v>343</v>
      </c>
      <c r="L19" s="424">
        <v>200</v>
      </c>
      <c r="M19" s="424">
        <v>4109</v>
      </c>
      <c r="N19" s="424">
        <v>3736</v>
      </c>
      <c r="O19" s="424">
        <v>568</v>
      </c>
      <c r="P19" s="424">
        <v>89</v>
      </c>
      <c r="Q19" s="424">
        <v>356</v>
      </c>
      <c r="R19" s="424">
        <v>207</v>
      </c>
      <c r="S19" s="424">
        <v>4956</v>
      </c>
      <c r="T19" s="424">
        <v>3641</v>
      </c>
      <c r="U19" s="424">
        <v>573</v>
      </c>
      <c r="V19" s="424">
        <v>84</v>
      </c>
      <c r="W19" s="424">
        <v>349</v>
      </c>
      <c r="X19" s="424">
        <v>200</v>
      </c>
      <c r="Y19" s="424">
        <v>4847</v>
      </c>
      <c r="Z19" s="424">
        <v>4109</v>
      </c>
      <c r="AA19" s="424">
        <v>589</v>
      </c>
      <c r="AB19" s="424">
        <v>86</v>
      </c>
      <c r="AC19" s="424">
        <v>356</v>
      </c>
      <c r="AD19" s="424">
        <v>195</v>
      </c>
      <c r="AE19" s="424">
        <v>5335</v>
      </c>
      <c r="AF19" s="424">
        <v>4307</v>
      </c>
      <c r="AG19" s="424">
        <v>611</v>
      </c>
      <c r="AH19" s="424">
        <v>88</v>
      </c>
      <c r="AI19" s="424">
        <v>372</v>
      </c>
      <c r="AJ19" s="424">
        <v>199</v>
      </c>
      <c r="AK19" s="424">
        <v>5577</v>
      </c>
      <c r="AL19" s="424">
        <v>4377</v>
      </c>
      <c r="AM19" s="424">
        <v>646</v>
      </c>
      <c r="AN19" s="424">
        <v>92</v>
      </c>
      <c r="AO19" s="424">
        <v>390</v>
      </c>
      <c r="AP19" s="424">
        <v>202</v>
      </c>
      <c r="AQ19" s="424">
        <v>5707</v>
      </c>
      <c r="AR19" s="424">
        <v>4402</v>
      </c>
      <c r="AS19" s="424">
        <v>662</v>
      </c>
      <c r="AT19" s="424">
        <v>93</v>
      </c>
      <c r="AU19" s="424">
        <v>404</v>
      </c>
      <c r="AV19" s="424">
        <v>207</v>
      </c>
      <c r="AW19" s="424">
        <f t="shared" si="6"/>
        <v>5768</v>
      </c>
      <c r="AX19" s="424">
        <v>4407</v>
      </c>
      <c r="AY19" s="424">
        <v>677</v>
      </c>
      <c r="AZ19" s="424">
        <v>90</v>
      </c>
      <c r="BA19" s="424">
        <v>413</v>
      </c>
      <c r="BB19" s="424">
        <v>208</v>
      </c>
      <c r="BC19" s="424">
        <f t="shared" si="7"/>
        <v>5795</v>
      </c>
      <c r="BD19" s="424">
        <v>4340</v>
      </c>
      <c r="BE19" s="424">
        <v>679</v>
      </c>
      <c r="BF19" s="424">
        <v>91</v>
      </c>
      <c r="BG19" s="424">
        <v>421</v>
      </c>
      <c r="BH19" s="424">
        <v>211</v>
      </c>
      <c r="BI19" s="424">
        <f t="shared" si="8"/>
        <v>5742</v>
      </c>
      <c r="BJ19" s="424">
        <v>4305</v>
      </c>
      <c r="BK19" s="424">
        <v>680</v>
      </c>
      <c r="BL19" s="424">
        <v>89</v>
      </c>
      <c r="BM19" s="424">
        <v>416</v>
      </c>
      <c r="BN19" s="424">
        <v>213</v>
      </c>
      <c r="BO19" s="424">
        <f t="shared" si="9"/>
        <v>5703</v>
      </c>
      <c r="BP19" s="424">
        <v>4272</v>
      </c>
      <c r="BQ19" s="424">
        <v>664</v>
      </c>
      <c r="BR19" s="424">
        <v>84</v>
      </c>
      <c r="BS19" s="424">
        <v>407</v>
      </c>
      <c r="BT19" s="424">
        <v>202</v>
      </c>
      <c r="BU19" s="424">
        <v>5629</v>
      </c>
      <c r="BV19" s="424">
        <v>3987</v>
      </c>
      <c r="BW19" s="424">
        <v>639</v>
      </c>
      <c r="BX19" s="424">
        <v>82</v>
      </c>
      <c r="BY19" s="424">
        <v>379</v>
      </c>
      <c r="BZ19" s="424">
        <v>182</v>
      </c>
      <c r="CA19" s="424">
        <v>5269</v>
      </c>
      <c r="CB19" s="423">
        <v>3689</v>
      </c>
      <c r="CC19" s="423">
        <v>602</v>
      </c>
      <c r="CD19" s="423">
        <v>79</v>
      </c>
      <c r="CE19" s="423">
        <v>360</v>
      </c>
      <c r="CF19" s="423">
        <v>178</v>
      </c>
      <c r="CG19" s="423">
        <v>4908</v>
      </c>
      <c r="CH19" s="423">
        <v>3577</v>
      </c>
      <c r="CI19" s="423">
        <v>557</v>
      </c>
      <c r="CJ19" s="423">
        <v>70</v>
      </c>
      <c r="CK19" s="423">
        <v>315</v>
      </c>
      <c r="CL19" s="423">
        <v>155</v>
      </c>
      <c r="CM19" s="423">
        <v>4674</v>
      </c>
      <c r="CN19" s="423">
        <v>2883</v>
      </c>
      <c r="CO19" s="423">
        <v>529</v>
      </c>
      <c r="CP19" s="423">
        <v>67</v>
      </c>
      <c r="CQ19" s="423">
        <v>270</v>
      </c>
      <c r="CR19" s="423">
        <v>151</v>
      </c>
      <c r="CS19" s="423">
        <v>3900</v>
      </c>
      <c r="CT19" s="423">
        <v>2593</v>
      </c>
      <c r="CU19" s="423">
        <v>494</v>
      </c>
      <c r="CV19" s="423">
        <v>60</v>
      </c>
      <c r="CW19" s="423">
        <v>244</v>
      </c>
      <c r="CX19" s="423">
        <v>146</v>
      </c>
      <c r="CY19" s="423">
        <v>3537</v>
      </c>
      <c r="CZ19" s="423">
        <v>2800</v>
      </c>
      <c r="DA19" s="423">
        <v>504</v>
      </c>
      <c r="DB19" s="423">
        <v>64</v>
      </c>
      <c r="DC19" s="423">
        <v>238</v>
      </c>
      <c r="DD19" s="423">
        <v>142</v>
      </c>
      <c r="DE19" s="423">
        <v>3748</v>
      </c>
      <c r="DF19" s="422">
        <v>2648</v>
      </c>
      <c r="DG19" s="422">
        <v>543</v>
      </c>
      <c r="DH19" s="422">
        <v>63</v>
      </c>
      <c r="DI19" s="422">
        <v>252</v>
      </c>
      <c r="DJ19" s="422">
        <v>174</v>
      </c>
      <c r="DK19" s="422">
        <v>3680</v>
      </c>
      <c r="DL19" s="421">
        <v>2012</v>
      </c>
      <c r="DM19" s="421">
        <v>446</v>
      </c>
      <c r="DN19" s="421">
        <v>46</v>
      </c>
      <c r="DO19" s="421">
        <v>203</v>
      </c>
      <c r="DP19" s="421">
        <v>158</v>
      </c>
      <c r="DQ19" s="421">
        <v>2865</v>
      </c>
      <c r="DR19" s="421">
        <v>1972</v>
      </c>
      <c r="DS19" s="421">
        <v>363</v>
      </c>
      <c r="DT19" s="421">
        <v>44</v>
      </c>
      <c r="DU19" s="421">
        <v>189</v>
      </c>
      <c r="DV19" s="421">
        <v>144</v>
      </c>
      <c r="DW19" s="421">
        <v>2712</v>
      </c>
      <c r="DX19" s="421">
        <v>1966</v>
      </c>
      <c r="DY19" s="421">
        <v>408</v>
      </c>
      <c r="DZ19" s="421">
        <v>53</v>
      </c>
      <c r="EA19" s="421">
        <v>210</v>
      </c>
      <c r="EB19" s="421">
        <v>162</v>
      </c>
      <c r="EC19" s="421">
        <v>2799</v>
      </c>
      <c r="ED19" s="421">
        <v>2518</v>
      </c>
      <c r="EE19" s="421">
        <v>416</v>
      </c>
      <c r="EF19" s="421">
        <v>54</v>
      </c>
      <c r="EG19" s="421">
        <v>210</v>
      </c>
      <c r="EH19" s="421">
        <v>169</v>
      </c>
      <c r="EI19" s="421">
        <v>3367</v>
      </c>
      <c r="EJ19" s="421">
        <v>2217</v>
      </c>
      <c r="EK19" s="421">
        <v>408</v>
      </c>
      <c r="EL19" s="421">
        <v>48</v>
      </c>
      <c r="EM19" s="421">
        <v>206</v>
      </c>
      <c r="EN19" s="421">
        <v>125</v>
      </c>
      <c r="EO19" s="421">
        <v>3004</v>
      </c>
    </row>
    <row r="20" spans="1:145">
      <c r="A20" s="420" t="s">
        <v>144</v>
      </c>
      <c r="B20" s="419">
        <v>359503</v>
      </c>
      <c r="C20" s="419">
        <v>52853</v>
      </c>
      <c r="D20" s="419">
        <v>10846</v>
      </c>
      <c r="E20" s="419">
        <v>46797</v>
      </c>
      <c r="F20" s="419">
        <v>24572</v>
      </c>
      <c r="G20" s="419">
        <v>494571</v>
      </c>
      <c r="H20" s="419">
        <v>339699</v>
      </c>
      <c r="I20" s="419">
        <v>51148</v>
      </c>
      <c r="J20" s="419">
        <v>10830</v>
      </c>
      <c r="K20" s="419">
        <v>46981</v>
      </c>
      <c r="L20" s="419">
        <v>23769</v>
      </c>
      <c r="M20" s="419">
        <v>472427</v>
      </c>
      <c r="N20" s="419">
        <v>334221</v>
      </c>
      <c r="O20" s="419">
        <v>50117</v>
      </c>
      <c r="P20" s="419">
        <v>10529</v>
      </c>
      <c r="Q20" s="419">
        <v>45555</v>
      </c>
      <c r="R20" s="419">
        <v>23402</v>
      </c>
      <c r="S20" s="419">
        <v>463824</v>
      </c>
      <c r="T20" s="419">
        <v>322031</v>
      </c>
      <c r="U20" s="419">
        <v>48411</v>
      </c>
      <c r="V20" s="419">
        <v>10259</v>
      </c>
      <c r="W20" s="419">
        <v>44380</v>
      </c>
      <c r="X20" s="419">
        <v>22417</v>
      </c>
      <c r="Y20" s="419">
        <v>447498</v>
      </c>
      <c r="Z20" s="419">
        <v>312672</v>
      </c>
      <c r="AA20" s="419">
        <v>45649</v>
      </c>
      <c r="AB20" s="419">
        <v>9752</v>
      </c>
      <c r="AC20" s="419">
        <v>42450</v>
      </c>
      <c r="AD20" s="419">
        <v>21019</v>
      </c>
      <c r="AE20" s="419">
        <v>431542</v>
      </c>
      <c r="AF20" s="419">
        <v>306529</v>
      </c>
      <c r="AG20" s="419">
        <v>43634</v>
      </c>
      <c r="AH20" s="419">
        <v>9551</v>
      </c>
      <c r="AI20" s="419">
        <v>41583</v>
      </c>
      <c r="AJ20" s="419">
        <v>19933</v>
      </c>
      <c r="AK20" s="419">
        <v>421230</v>
      </c>
      <c r="AL20" s="419">
        <v>304113</v>
      </c>
      <c r="AM20" s="419">
        <v>41774</v>
      </c>
      <c r="AN20" s="419">
        <v>9087</v>
      </c>
      <c r="AO20" s="419">
        <v>38845</v>
      </c>
      <c r="AP20" s="419">
        <v>19181</v>
      </c>
      <c r="AQ20" s="419">
        <v>413000</v>
      </c>
      <c r="AR20" s="419">
        <f t="shared" ref="AR20:AW20" si="10">+AR5+AR13</f>
        <v>304024</v>
      </c>
      <c r="AS20" s="419">
        <f t="shared" si="10"/>
        <v>40628</v>
      </c>
      <c r="AT20" s="419">
        <f t="shared" si="10"/>
        <v>8981</v>
      </c>
      <c r="AU20" s="419">
        <f t="shared" si="10"/>
        <v>37815</v>
      </c>
      <c r="AV20" s="419">
        <f t="shared" si="10"/>
        <v>18368</v>
      </c>
      <c r="AW20" s="419">
        <f t="shared" si="10"/>
        <v>409816</v>
      </c>
      <c r="AX20" s="419">
        <f t="shared" ref="AX20:BI20" si="11">AX13+AX5</f>
        <v>299871</v>
      </c>
      <c r="AY20" s="419">
        <f t="shared" si="11"/>
        <v>39612</v>
      </c>
      <c r="AZ20" s="419">
        <f t="shared" si="11"/>
        <v>8778</v>
      </c>
      <c r="BA20" s="419">
        <f t="shared" si="11"/>
        <v>36354</v>
      </c>
      <c r="BB20" s="419">
        <f t="shared" si="11"/>
        <v>17928</v>
      </c>
      <c r="BC20" s="419">
        <f t="shared" si="11"/>
        <v>402543</v>
      </c>
      <c r="BD20" s="419">
        <f t="shared" si="11"/>
        <v>300914</v>
      </c>
      <c r="BE20" s="419">
        <f t="shared" si="11"/>
        <v>38955</v>
      </c>
      <c r="BF20" s="419">
        <f t="shared" si="11"/>
        <v>8726</v>
      </c>
      <c r="BG20" s="419">
        <f t="shared" si="11"/>
        <v>36389</v>
      </c>
      <c r="BH20" s="419">
        <f t="shared" si="11"/>
        <v>17435</v>
      </c>
      <c r="BI20" s="419">
        <f t="shared" si="11"/>
        <v>402419</v>
      </c>
      <c r="BJ20" s="419">
        <f t="shared" ref="BJ20:BO20" si="12">BJ5+BJ13</f>
        <v>290008</v>
      </c>
      <c r="BK20" s="419">
        <f t="shared" si="12"/>
        <v>36883</v>
      </c>
      <c r="BL20" s="419">
        <f t="shared" si="12"/>
        <v>8489</v>
      </c>
      <c r="BM20" s="419">
        <f t="shared" si="12"/>
        <v>34513</v>
      </c>
      <c r="BN20" s="419">
        <f t="shared" si="12"/>
        <v>17084</v>
      </c>
      <c r="BO20" s="419">
        <f t="shared" si="12"/>
        <v>386977</v>
      </c>
      <c r="BP20" s="419">
        <v>297194</v>
      </c>
      <c r="BQ20" s="419">
        <v>38330</v>
      </c>
      <c r="BR20" s="419">
        <v>8439</v>
      </c>
      <c r="BS20" s="419">
        <v>34542</v>
      </c>
      <c r="BT20" s="419">
        <v>17087</v>
      </c>
      <c r="BU20" s="419">
        <v>395592</v>
      </c>
      <c r="BV20" s="419">
        <v>304024</v>
      </c>
      <c r="BW20" s="419">
        <v>38931</v>
      </c>
      <c r="BX20" s="419">
        <v>8593</v>
      </c>
      <c r="BY20" s="419">
        <v>34964</v>
      </c>
      <c r="BZ20" s="419">
        <v>17224</v>
      </c>
      <c r="CA20" s="419">
        <v>403736</v>
      </c>
      <c r="CB20" s="418">
        <v>311968</v>
      </c>
      <c r="CC20" s="418">
        <v>39556</v>
      </c>
      <c r="CD20" s="418">
        <v>8784</v>
      </c>
      <c r="CE20" s="418">
        <v>36076</v>
      </c>
      <c r="CF20" s="418">
        <v>17491</v>
      </c>
      <c r="CG20" s="418">
        <v>413875</v>
      </c>
      <c r="CH20" s="418">
        <v>312240</v>
      </c>
      <c r="CI20" s="418">
        <v>38754</v>
      </c>
      <c r="CJ20" s="418">
        <v>8924</v>
      </c>
      <c r="CK20" s="418">
        <v>36092</v>
      </c>
      <c r="CL20" s="418">
        <v>17499</v>
      </c>
      <c r="CM20" s="418">
        <v>413509</v>
      </c>
      <c r="CN20" s="418">
        <v>319373</v>
      </c>
      <c r="CO20" s="418">
        <v>39483</v>
      </c>
      <c r="CP20" s="418">
        <v>9179</v>
      </c>
      <c r="CQ20" s="418">
        <v>36899</v>
      </c>
      <c r="CR20" s="418">
        <v>17861</v>
      </c>
      <c r="CS20" s="418">
        <v>422795</v>
      </c>
      <c r="CT20" s="418">
        <v>328789</v>
      </c>
      <c r="CU20" s="418">
        <v>39789</v>
      </c>
      <c r="CV20" s="418">
        <v>9504</v>
      </c>
      <c r="CW20" s="418">
        <v>37430</v>
      </c>
      <c r="CX20" s="418">
        <v>17698</v>
      </c>
      <c r="CY20" s="418">
        <v>433210</v>
      </c>
      <c r="CZ20" s="418">
        <v>352254</v>
      </c>
      <c r="DA20" s="418">
        <v>42098</v>
      </c>
      <c r="DB20" s="418">
        <v>9827</v>
      </c>
      <c r="DC20" s="418">
        <v>38627</v>
      </c>
      <c r="DD20" s="418">
        <v>18350</v>
      </c>
      <c r="DE20" s="418">
        <v>461156</v>
      </c>
      <c r="DF20" s="417">
        <v>378226</v>
      </c>
      <c r="DG20" s="417">
        <v>42533</v>
      </c>
      <c r="DH20" s="417">
        <v>10085</v>
      </c>
      <c r="DI20" s="417">
        <v>39130</v>
      </c>
      <c r="DJ20" s="417">
        <v>18863</v>
      </c>
      <c r="DK20" s="417">
        <v>488837</v>
      </c>
      <c r="DL20" s="416">
        <v>375064</v>
      </c>
      <c r="DM20" s="416">
        <v>43323</v>
      </c>
      <c r="DN20" s="416">
        <v>10370</v>
      </c>
      <c r="DO20" s="416">
        <v>40244</v>
      </c>
      <c r="DP20" s="416">
        <v>19324</v>
      </c>
      <c r="DQ20" s="416">
        <v>488325</v>
      </c>
      <c r="DR20" s="416">
        <v>383965</v>
      </c>
      <c r="DS20" s="416">
        <v>44024</v>
      </c>
      <c r="DT20" s="416">
        <v>10487</v>
      </c>
      <c r="DU20" s="416">
        <v>40366</v>
      </c>
      <c r="DV20" s="416">
        <v>19649</v>
      </c>
      <c r="DW20" s="416">
        <v>498491</v>
      </c>
      <c r="DX20" s="416">
        <v>391173</v>
      </c>
      <c r="DY20" s="416">
        <v>46169</v>
      </c>
      <c r="DZ20" s="416">
        <v>10621</v>
      </c>
      <c r="EA20" s="416">
        <v>41063</v>
      </c>
      <c r="EB20" s="416">
        <v>20055</v>
      </c>
      <c r="EC20" s="416">
        <v>509081</v>
      </c>
      <c r="ED20" s="416">
        <v>380256</v>
      </c>
      <c r="EE20" s="416">
        <v>44651</v>
      </c>
      <c r="EF20" s="416">
        <v>9955</v>
      </c>
      <c r="EG20" s="416">
        <v>39276</v>
      </c>
      <c r="EH20" s="416">
        <v>19896</v>
      </c>
      <c r="EI20" s="416">
        <v>494034</v>
      </c>
      <c r="EJ20" s="416">
        <v>374256</v>
      </c>
      <c r="EK20" s="416">
        <v>43264</v>
      </c>
      <c r="EL20" s="416">
        <v>8785</v>
      </c>
      <c r="EM20" s="416">
        <v>35802</v>
      </c>
      <c r="EN20" s="416">
        <v>18868</v>
      </c>
      <c r="EO20" s="416">
        <v>480975</v>
      </c>
    </row>
    <row r="21" spans="1:145">
      <c r="A21" s="415" t="s">
        <v>2385</v>
      </c>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row>
    <row r="22" spans="1:145">
      <c r="A22" s="413"/>
    </row>
    <row r="23" spans="1:145">
      <c r="A23" s="414"/>
      <c r="B23" s="414"/>
      <c r="C23" s="414"/>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4"/>
      <c r="AX23" s="414"/>
      <c r="AY23" s="414"/>
      <c r="AZ23" s="414"/>
      <c r="BA23" s="414"/>
      <c r="BB23" s="414"/>
      <c r="BC23" s="414"/>
      <c r="BD23" s="414"/>
      <c r="BE23" s="414"/>
      <c r="BF23" s="414"/>
      <c r="BG23" s="414"/>
      <c r="BH23" s="414"/>
      <c r="BI23" s="414"/>
      <c r="BJ23" s="414"/>
      <c r="BK23" s="414"/>
      <c r="BL23" s="414"/>
      <c r="BM23" s="414"/>
      <c r="BN23" s="414"/>
      <c r="BO23" s="414"/>
      <c r="BP23" s="414"/>
      <c r="BQ23" s="414"/>
      <c r="BR23" s="414"/>
      <c r="BS23" s="414"/>
      <c r="BT23" s="414"/>
      <c r="BU23" s="414"/>
      <c r="BV23" s="414"/>
      <c r="BW23" s="414"/>
      <c r="BX23" s="414"/>
      <c r="BY23" s="414"/>
      <c r="BZ23" s="414"/>
      <c r="CA23" s="414"/>
      <c r="CB23" s="414"/>
      <c r="CC23" s="414"/>
      <c r="CD23" s="414"/>
      <c r="CE23" s="414"/>
      <c r="CF23" s="414"/>
      <c r="CG23" s="414"/>
      <c r="CH23" s="414"/>
      <c r="CI23" s="414"/>
      <c r="CJ23" s="414"/>
      <c r="CK23" s="414"/>
      <c r="CL23" s="414"/>
      <c r="CM23" s="414"/>
      <c r="CN23" s="414"/>
      <c r="CO23" s="414"/>
      <c r="CP23" s="414"/>
      <c r="CQ23" s="414"/>
      <c r="CR23" s="414"/>
      <c r="CS23" s="414"/>
      <c r="CT23" s="414"/>
      <c r="CU23" s="414"/>
      <c r="CV23" s="414"/>
      <c r="CW23" s="414"/>
      <c r="CX23" s="414"/>
      <c r="CY23" s="414"/>
      <c r="CZ23" s="413"/>
      <c r="DA23" s="413"/>
      <c r="DB23" s="413"/>
      <c r="DC23" s="413"/>
      <c r="DD23" s="413"/>
      <c r="DE23" s="413"/>
    </row>
    <row r="24" spans="1:145">
      <c r="A24" s="413"/>
      <c r="B24" s="413"/>
      <c r="C24" s="413"/>
      <c r="D24" s="413"/>
      <c r="E24" s="413"/>
      <c r="F24" s="413"/>
      <c r="G24" s="413"/>
      <c r="H24" s="413"/>
      <c r="I24" s="413"/>
      <c r="J24" s="413"/>
      <c r="K24" s="413"/>
      <c r="L24" s="413"/>
      <c r="M24" s="413"/>
      <c r="N24" s="413"/>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413"/>
      <c r="BA24" s="413"/>
      <c r="BB24" s="413"/>
      <c r="BC24" s="413"/>
      <c r="BD24" s="413"/>
      <c r="BE24" s="413"/>
      <c r="BF24" s="413"/>
      <c r="BG24" s="413"/>
      <c r="BH24" s="413"/>
      <c r="BI24" s="413"/>
      <c r="BJ24" s="413"/>
      <c r="BK24" s="413"/>
      <c r="BL24" s="413"/>
      <c r="BM24" s="413"/>
      <c r="BN24" s="413"/>
      <c r="BO24" s="413"/>
      <c r="BP24" s="413"/>
      <c r="BQ24" s="413"/>
      <c r="BR24" s="413"/>
      <c r="BS24" s="413"/>
      <c r="BT24" s="413"/>
      <c r="BU24" s="413"/>
      <c r="BV24" s="413"/>
      <c r="BW24" s="413"/>
      <c r="BX24" s="413"/>
      <c r="BY24" s="413"/>
      <c r="BZ24" s="413"/>
      <c r="CA24" s="413"/>
      <c r="CB24" s="413"/>
      <c r="CC24" s="413"/>
      <c r="CD24" s="413"/>
      <c r="CE24" s="413"/>
      <c r="CF24" s="413"/>
      <c r="CG24" s="413"/>
      <c r="CH24" s="413"/>
      <c r="CI24" s="413"/>
      <c r="CJ24" s="413"/>
      <c r="CK24" s="413"/>
      <c r="CL24" s="413"/>
      <c r="CM24" s="413"/>
      <c r="CN24" s="413"/>
      <c r="CO24" s="413"/>
      <c r="CP24" s="413"/>
      <c r="CQ24" s="413"/>
      <c r="CR24" s="413"/>
      <c r="CS24" s="413"/>
      <c r="CT24" s="413"/>
      <c r="CU24" s="413"/>
      <c r="CV24" s="413"/>
      <c r="CW24" s="413"/>
      <c r="CX24" s="413"/>
      <c r="CY24" s="413"/>
      <c r="CZ24" s="413"/>
      <c r="DA24" s="413"/>
      <c r="DB24" s="413"/>
      <c r="DC24" s="413"/>
      <c r="DD24" s="413"/>
      <c r="DE24" s="413"/>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703D-DCB1-417A-9822-F00A4D61220C}">
  <sheetPr codeName="Plan27">
    <tabColor rgb="FF5F6062"/>
  </sheetPr>
  <dimension ref="A1:EO24"/>
  <sheetViews>
    <sheetView showGridLines="0" workbookViewId="0"/>
  </sheetViews>
  <sheetFormatPr defaultColWidth="8.77734375" defaultRowHeight="14.4"/>
  <cols>
    <col min="1" max="1" width="65.77734375" customWidth="1"/>
    <col min="2" max="2" width="9" bestFit="1" customWidth="1"/>
    <col min="3" max="4" width="8" bestFit="1" customWidth="1"/>
    <col min="5" max="5" width="9" bestFit="1" customWidth="1"/>
    <col min="6" max="6" width="8" bestFit="1" customWidth="1"/>
    <col min="7" max="7" width="9" bestFit="1" customWidth="1"/>
    <col min="8" max="13" width="9" customWidth="1"/>
    <col min="14" max="14" width="9" bestFit="1" customWidth="1"/>
    <col min="15" max="16" width="8" bestFit="1" customWidth="1"/>
    <col min="17" max="17" width="9" bestFit="1" customWidth="1"/>
    <col min="18" max="18" width="8" bestFit="1" customWidth="1"/>
    <col min="19" max="20" width="9" bestFit="1" customWidth="1"/>
    <col min="21" max="22" width="8" bestFit="1" customWidth="1"/>
    <col min="23" max="23" width="9" bestFit="1" customWidth="1"/>
    <col min="24" max="24" width="8" bestFit="1" customWidth="1"/>
    <col min="25" max="26" width="9" bestFit="1" customWidth="1"/>
    <col min="27" max="27" width="8" bestFit="1" customWidth="1"/>
    <col min="28" max="28" width="7" bestFit="1" customWidth="1"/>
    <col min="29" max="29" width="9" bestFit="1" customWidth="1"/>
    <col min="30" max="30" width="8" bestFit="1" customWidth="1"/>
    <col min="31" max="32" width="9" bestFit="1" customWidth="1"/>
    <col min="33" max="33" width="8" bestFit="1" customWidth="1"/>
    <col min="34" max="34" width="7" bestFit="1" customWidth="1"/>
    <col min="35" max="35" width="9" bestFit="1" customWidth="1"/>
    <col min="36" max="36" width="8" bestFit="1" customWidth="1"/>
    <col min="37" max="37" width="9" bestFit="1" customWidth="1"/>
    <col min="38" max="43" width="9" customWidth="1"/>
    <col min="44" max="44" width="9" bestFit="1" customWidth="1"/>
    <col min="45" max="45" width="8" bestFit="1" customWidth="1"/>
    <col min="46" max="46" width="7" bestFit="1" customWidth="1"/>
    <col min="47" max="47" width="9" bestFit="1" customWidth="1"/>
    <col min="48" max="48" width="8" bestFit="1" customWidth="1"/>
    <col min="49" max="50" width="9" bestFit="1" customWidth="1"/>
    <col min="51" max="51" width="8" bestFit="1" customWidth="1"/>
    <col min="52" max="52" width="7" bestFit="1" customWidth="1"/>
    <col min="53" max="53" width="9" bestFit="1" customWidth="1"/>
    <col min="54" max="54" width="8" bestFit="1" customWidth="1"/>
    <col min="55" max="56" width="9" bestFit="1" customWidth="1"/>
    <col min="57" max="57" width="8" bestFit="1" customWidth="1"/>
    <col min="58" max="58" width="7" bestFit="1" customWidth="1"/>
    <col min="59" max="59" width="9" bestFit="1" customWidth="1"/>
    <col min="60" max="60" width="8" bestFit="1" customWidth="1"/>
    <col min="61" max="62" width="9" bestFit="1" customWidth="1"/>
    <col min="63" max="63" width="8" bestFit="1" customWidth="1"/>
    <col min="64" max="64" width="7" bestFit="1" customWidth="1"/>
    <col min="65" max="65" width="9" bestFit="1" customWidth="1"/>
    <col min="66" max="66" width="8" bestFit="1" customWidth="1"/>
    <col min="67" max="68" width="9" bestFit="1" customWidth="1"/>
    <col min="69" max="69" width="8" bestFit="1" customWidth="1"/>
    <col min="70" max="70" width="7" bestFit="1" customWidth="1"/>
    <col min="71" max="71" width="9" bestFit="1" customWidth="1"/>
    <col min="72" max="72" width="8" bestFit="1" customWidth="1"/>
    <col min="73" max="74" width="9" bestFit="1" customWidth="1"/>
    <col min="75" max="75" width="8" bestFit="1" customWidth="1"/>
    <col min="76" max="76" width="7" bestFit="1" customWidth="1"/>
    <col min="77" max="77" width="9" bestFit="1" customWidth="1"/>
    <col min="78" max="78" width="8" bestFit="1" customWidth="1"/>
    <col min="79" max="80" width="9" bestFit="1" customWidth="1"/>
    <col min="81" max="81" width="8" bestFit="1" customWidth="1"/>
    <col min="82" max="82" width="7" bestFit="1" customWidth="1"/>
    <col min="83" max="83" width="9" bestFit="1" customWidth="1"/>
    <col min="84" max="84" width="8" bestFit="1" customWidth="1"/>
    <col min="85" max="86" width="9" bestFit="1" customWidth="1"/>
    <col min="87" max="87" width="8" bestFit="1" customWidth="1"/>
    <col min="88" max="88" width="7" bestFit="1" customWidth="1"/>
    <col min="89" max="89" width="9" bestFit="1" customWidth="1"/>
    <col min="90" max="90" width="8" bestFit="1" customWidth="1"/>
    <col min="91" max="92" width="9" bestFit="1" customWidth="1"/>
    <col min="93" max="93" width="8" bestFit="1" customWidth="1"/>
    <col min="94" max="94" width="7" bestFit="1" customWidth="1"/>
    <col min="95" max="95" width="9" bestFit="1" customWidth="1"/>
    <col min="96" max="96" width="8" bestFit="1" customWidth="1"/>
    <col min="97" max="98" width="9" bestFit="1" customWidth="1"/>
    <col min="99" max="99" width="8" bestFit="1" customWidth="1"/>
    <col min="100" max="100" width="7" bestFit="1" customWidth="1"/>
    <col min="101" max="101" width="9" bestFit="1" customWidth="1"/>
    <col min="102" max="102" width="8" bestFit="1" customWidth="1"/>
    <col min="103" max="104" width="9" bestFit="1" customWidth="1"/>
    <col min="105" max="105" width="8" bestFit="1" customWidth="1"/>
    <col min="106" max="106" width="7" bestFit="1" customWidth="1"/>
    <col min="107" max="107" width="9" bestFit="1" customWidth="1"/>
    <col min="108" max="108" width="8" bestFit="1" customWidth="1"/>
    <col min="109" max="109" width="9" bestFit="1" customWidth="1"/>
    <col min="110" max="110" width="10.21875" bestFit="1" customWidth="1"/>
    <col min="111" max="114" width="9.21875" bestFit="1" customWidth="1"/>
    <col min="115" max="116" width="10.21875" bestFit="1" customWidth="1"/>
    <col min="117" max="120" width="9.21875" bestFit="1" customWidth="1"/>
    <col min="121" max="122" width="10.21875" bestFit="1" customWidth="1"/>
    <col min="123" max="126" width="9.21875" bestFit="1" customWidth="1"/>
    <col min="127" max="128" width="10.21875" bestFit="1" customWidth="1"/>
    <col min="129" max="132" width="9.21875" bestFit="1" customWidth="1"/>
    <col min="133" max="134" width="10.21875" bestFit="1" customWidth="1"/>
    <col min="135" max="135" width="9.21875" bestFit="1" customWidth="1"/>
    <col min="136" max="136" width="8.21875" bestFit="1" customWidth="1"/>
    <col min="137" max="138" width="9.21875" bestFit="1" customWidth="1"/>
    <col min="139" max="140" width="10.21875" bestFit="1" customWidth="1"/>
    <col min="141" max="141" width="9.21875" bestFit="1" customWidth="1"/>
    <col min="142" max="142" width="8.21875" bestFit="1" customWidth="1"/>
    <col min="143" max="144" width="9.21875" bestFit="1" customWidth="1"/>
    <col min="145" max="145" width="10.21875" bestFit="1" customWidth="1"/>
  </cols>
  <sheetData>
    <row r="1" spans="1:145" ht="16.2">
      <c r="A1" s="433" t="s">
        <v>2386</v>
      </c>
      <c r="EK1" s="432"/>
      <c r="EL1" s="432"/>
      <c r="EM1" s="432"/>
      <c r="EN1" s="432"/>
      <c r="EO1" s="431" t="s">
        <v>65</v>
      </c>
    </row>
    <row r="2" spans="1:145" hidden="1">
      <c r="A2" s="447"/>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row>
    <row r="3" spans="1:145">
      <c r="A3" s="446"/>
      <c r="B3" s="390" t="s">
        <v>85</v>
      </c>
      <c r="C3" s="391"/>
      <c r="D3" s="391"/>
      <c r="E3" s="391"/>
      <c r="F3" s="391"/>
      <c r="G3" s="391"/>
      <c r="H3" s="390" t="s">
        <v>86</v>
      </c>
      <c r="I3" s="391"/>
      <c r="J3" s="391"/>
      <c r="K3" s="391"/>
      <c r="L3" s="391"/>
      <c r="M3" s="391"/>
      <c r="N3" s="390" t="s">
        <v>87</v>
      </c>
      <c r="O3" s="391"/>
      <c r="P3" s="391"/>
      <c r="Q3" s="391"/>
      <c r="R3" s="391"/>
      <c r="S3" s="391"/>
      <c r="T3" s="390" t="s">
        <v>88</v>
      </c>
      <c r="U3" s="391"/>
      <c r="V3" s="391"/>
      <c r="W3" s="391"/>
      <c r="X3" s="391"/>
      <c r="Y3" s="391"/>
      <c r="Z3" s="390" t="s">
        <v>2367</v>
      </c>
      <c r="AA3" s="391"/>
      <c r="AB3" s="391"/>
      <c r="AC3" s="391"/>
      <c r="AD3" s="391"/>
      <c r="AE3" s="391"/>
      <c r="AF3" s="390">
        <v>43465</v>
      </c>
      <c r="AG3" s="391"/>
      <c r="AH3" s="391"/>
      <c r="AI3" s="391"/>
      <c r="AJ3" s="391"/>
      <c r="AK3" s="445"/>
      <c r="AL3" s="391" t="s">
        <v>2099</v>
      </c>
      <c r="AM3" s="391"/>
      <c r="AN3" s="391"/>
      <c r="AO3" s="391"/>
      <c r="AP3" s="391"/>
      <c r="AQ3" s="391"/>
      <c r="AR3" s="390" t="s">
        <v>2100</v>
      </c>
      <c r="AS3" s="391"/>
      <c r="AT3" s="391"/>
      <c r="AU3" s="391"/>
      <c r="AV3" s="391"/>
      <c r="AW3" s="391"/>
      <c r="AX3" s="390" t="s">
        <v>2101</v>
      </c>
      <c r="AY3" s="391"/>
      <c r="AZ3" s="391"/>
      <c r="BA3" s="391"/>
      <c r="BB3" s="391"/>
      <c r="BC3" s="391"/>
      <c r="BD3" s="390">
        <v>43100</v>
      </c>
      <c r="BE3" s="391"/>
      <c r="BF3" s="391"/>
      <c r="BG3" s="391"/>
      <c r="BH3" s="391"/>
      <c r="BI3" s="391"/>
      <c r="BJ3" s="390" t="s">
        <v>2103</v>
      </c>
      <c r="BK3" s="391"/>
      <c r="BL3" s="391"/>
      <c r="BM3" s="391"/>
      <c r="BN3" s="391"/>
      <c r="BO3" s="391"/>
      <c r="BP3" s="390" t="s">
        <v>2104</v>
      </c>
      <c r="BQ3" s="391"/>
      <c r="BR3" s="391"/>
      <c r="BS3" s="391"/>
      <c r="BT3" s="391"/>
      <c r="BU3" s="391"/>
      <c r="BV3" s="390" t="s">
        <v>2105</v>
      </c>
      <c r="BW3" s="391"/>
      <c r="BX3" s="391"/>
      <c r="BY3" s="391"/>
      <c r="BZ3" s="391"/>
      <c r="CA3" s="391"/>
      <c r="CB3" s="390">
        <v>42735</v>
      </c>
      <c r="CC3" s="391"/>
      <c r="CD3" s="391"/>
      <c r="CE3" s="391"/>
      <c r="CF3" s="391"/>
      <c r="CG3" s="391"/>
      <c r="CH3" s="390" t="s">
        <v>2107</v>
      </c>
      <c r="CI3" s="391"/>
      <c r="CJ3" s="391"/>
      <c r="CK3" s="391"/>
      <c r="CL3" s="391"/>
      <c r="CM3" s="391"/>
      <c r="CN3" s="390" t="s">
        <v>2108</v>
      </c>
      <c r="CO3" s="391"/>
      <c r="CP3" s="391"/>
      <c r="CQ3" s="391"/>
      <c r="CR3" s="391"/>
      <c r="CS3" s="391"/>
      <c r="CT3" s="390" t="s">
        <v>2109</v>
      </c>
      <c r="CU3" s="391"/>
      <c r="CV3" s="391"/>
      <c r="CW3" s="391"/>
      <c r="CX3" s="391"/>
      <c r="CY3" s="391"/>
      <c r="CZ3" s="390">
        <v>42369</v>
      </c>
      <c r="DA3" s="391"/>
      <c r="DB3" s="391"/>
      <c r="DC3" s="391"/>
      <c r="DD3" s="391"/>
      <c r="DE3" s="391"/>
      <c r="DF3" s="390" t="s">
        <v>2111</v>
      </c>
      <c r="DG3" s="391"/>
      <c r="DH3" s="391"/>
      <c r="DI3" s="391"/>
      <c r="DJ3" s="391"/>
      <c r="DK3" s="391"/>
      <c r="DL3" s="390" t="s">
        <v>2112</v>
      </c>
      <c r="DM3" s="391"/>
      <c r="DN3" s="391"/>
      <c r="DO3" s="391"/>
      <c r="DP3" s="391"/>
      <c r="DQ3" s="391"/>
      <c r="DR3" s="390" t="s">
        <v>2113</v>
      </c>
      <c r="DS3" s="391"/>
      <c r="DT3" s="391"/>
      <c r="DU3" s="391"/>
      <c r="DV3" s="391"/>
      <c r="DW3" s="391"/>
      <c r="DX3" s="390">
        <v>42004</v>
      </c>
      <c r="DY3" s="391"/>
      <c r="DZ3" s="391"/>
      <c r="EA3" s="391"/>
      <c r="EB3" s="391"/>
      <c r="EC3" s="391"/>
      <c r="ED3" s="390" t="s">
        <v>2115</v>
      </c>
      <c r="EE3" s="391"/>
      <c r="EF3" s="391"/>
      <c r="EG3" s="391"/>
      <c r="EH3" s="391"/>
      <c r="EI3" s="391"/>
      <c r="EJ3" s="390" t="s">
        <v>2116</v>
      </c>
      <c r="EK3" s="391"/>
      <c r="EL3" s="391"/>
      <c r="EM3" s="391"/>
      <c r="EN3" s="391"/>
      <c r="EO3" s="391"/>
    </row>
    <row r="4" spans="1:145">
      <c r="A4" s="444"/>
      <c r="B4" s="443" t="s">
        <v>1629</v>
      </c>
      <c r="C4" s="443" t="s">
        <v>1630</v>
      </c>
      <c r="D4" s="443" t="s">
        <v>1631</v>
      </c>
      <c r="E4" s="443" t="s">
        <v>1632</v>
      </c>
      <c r="F4" s="443" t="s">
        <v>1633</v>
      </c>
      <c r="G4" s="443" t="s">
        <v>1254</v>
      </c>
      <c r="H4" s="443" t="s">
        <v>1629</v>
      </c>
      <c r="I4" s="443" t="s">
        <v>1630</v>
      </c>
      <c r="J4" s="443" t="s">
        <v>1631</v>
      </c>
      <c r="K4" s="443" t="s">
        <v>1632</v>
      </c>
      <c r="L4" s="443" t="s">
        <v>1633</v>
      </c>
      <c r="M4" s="443" t="s">
        <v>1254</v>
      </c>
      <c r="N4" s="443" t="s">
        <v>1629</v>
      </c>
      <c r="O4" s="443" t="s">
        <v>1630</v>
      </c>
      <c r="P4" s="443" t="s">
        <v>1631</v>
      </c>
      <c r="Q4" s="443" t="s">
        <v>1632</v>
      </c>
      <c r="R4" s="443" t="s">
        <v>1633</v>
      </c>
      <c r="S4" s="443" t="s">
        <v>1254</v>
      </c>
      <c r="T4" s="443" t="s">
        <v>1629</v>
      </c>
      <c r="U4" s="443" t="s">
        <v>1630</v>
      </c>
      <c r="V4" s="443" t="s">
        <v>1631</v>
      </c>
      <c r="W4" s="443" t="s">
        <v>1632</v>
      </c>
      <c r="X4" s="443" t="s">
        <v>1633</v>
      </c>
      <c r="Y4" s="443" t="s">
        <v>1254</v>
      </c>
      <c r="Z4" s="443" t="s">
        <v>1629</v>
      </c>
      <c r="AA4" s="443" t="s">
        <v>1630</v>
      </c>
      <c r="AB4" s="443" t="s">
        <v>1631</v>
      </c>
      <c r="AC4" s="443" t="s">
        <v>1632</v>
      </c>
      <c r="AD4" s="443" t="s">
        <v>1633</v>
      </c>
      <c r="AE4" s="443" t="s">
        <v>1254</v>
      </c>
      <c r="AF4" s="443" t="s">
        <v>1629</v>
      </c>
      <c r="AG4" s="443" t="s">
        <v>1630</v>
      </c>
      <c r="AH4" s="443" t="s">
        <v>1631</v>
      </c>
      <c r="AI4" s="443" t="s">
        <v>1632</v>
      </c>
      <c r="AJ4" s="443" t="s">
        <v>1633</v>
      </c>
      <c r="AK4" s="443" t="s">
        <v>1254</v>
      </c>
      <c r="AL4" s="443" t="s">
        <v>1629</v>
      </c>
      <c r="AM4" s="443" t="s">
        <v>1630</v>
      </c>
      <c r="AN4" s="443" t="s">
        <v>1631</v>
      </c>
      <c r="AO4" s="443" t="s">
        <v>1632</v>
      </c>
      <c r="AP4" s="443" t="s">
        <v>1633</v>
      </c>
      <c r="AQ4" s="443" t="s">
        <v>1254</v>
      </c>
      <c r="AR4" s="443" t="s">
        <v>1629</v>
      </c>
      <c r="AS4" s="443" t="s">
        <v>1630</v>
      </c>
      <c r="AT4" s="443" t="s">
        <v>1631</v>
      </c>
      <c r="AU4" s="443" t="s">
        <v>1632</v>
      </c>
      <c r="AV4" s="443" t="s">
        <v>1633</v>
      </c>
      <c r="AW4" s="443" t="s">
        <v>1254</v>
      </c>
      <c r="AX4" s="443" t="s">
        <v>1629</v>
      </c>
      <c r="AY4" s="443" t="s">
        <v>1630</v>
      </c>
      <c r="AZ4" s="443" t="s">
        <v>1631</v>
      </c>
      <c r="BA4" s="443" t="s">
        <v>1632</v>
      </c>
      <c r="BB4" s="443" t="s">
        <v>1633</v>
      </c>
      <c r="BC4" s="443" t="s">
        <v>1254</v>
      </c>
      <c r="BD4" s="443" t="s">
        <v>1629</v>
      </c>
      <c r="BE4" s="443" t="s">
        <v>1630</v>
      </c>
      <c r="BF4" s="443" t="s">
        <v>1631</v>
      </c>
      <c r="BG4" s="443" t="s">
        <v>1632</v>
      </c>
      <c r="BH4" s="443" t="s">
        <v>1633</v>
      </c>
      <c r="BI4" s="443" t="s">
        <v>1254</v>
      </c>
      <c r="BJ4" s="443" t="s">
        <v>1629</v>
      </c>
      <c r="BK4" s="443" t="s">
        <v>1630</v>
      </c>
      <c r="BL4" s="443" t="s">
        <v>1631</v>
      </c>
      <c r="BM4" s="443" t="s">
        <v>1632</v>
      </c>
      <c r="BN4" s="443" t="s">
        <v>1633</v>
      </c>
      <c r="BO4" s="443" t="s">
        <v>1254</v>
      </c>
      <c r="BP4" s="443" t="s">
        <v>1629</v>
      </c>
      <c r="BQ4" s="443" t="s">
        <v>1630</v>
      </c>
      <c r="BR4" s="443" t="s">
        <v>1631</v>
      </c>
      <c r="BS4" s="443" t="s">
        <v>1632</v>
      </c>
      <c r="BT4" s="443" t="s">
        <v>1633</v>
      </c>
      <c r="BU4" s="443" t="s">
        <v>1254</v>
      </c>
      <c r="BV4" s="443" t="s">
        <v>1629</v>
      </c>
      <c r="BW4" s="443" t="s">
        <v>1630</v>
      </c>
      <c r="BX4" s="443" t="s">
        <v>1631</v>
      </c>
      <c r="BY4" s="443" t="s">
        <v>1632</v>
      </c>
      <c r="BZ4" s="443" t="s">
        <v>1633</v>
      </c>
      <c r="CA4" s="443" t="s">
        <v>1254</v>
      </c>
      <c r="CB4" s="443" t="s">
        <v>1629</v>
      </c>
      <c r="CC4" s="443" t="s">
        <v>1630</v>
      </c>
      <c r="CD4" s="443" t="s">
        <v>1631</v>
      </c>
      <c r="CE4" s="443" t="s">
        <v>1632</v>
      </c>
      <c r="CF4" s="443" t="s">
        <v>1633</v>
      </c>
      <c r="CG4" s="443" t="s">
        <v>1254</v>
      </c>
      <c r="CH4" s="443" t="s">
        <v>1629</v>
      </c>
      <c r="CI4" s="443" t="s">
        <v>1630</v>
      </c>
      <c r="CJ4" s="443" t="s">
        <v>1631</v>
      </c>
      <c r="CK4" s="443" t="s">
        <v>1632</v>
      </c>
      <c r="CL4" s="443" t="s">
        <v>1633</v>
      </c>
      <c r="CM4" s="443" t="s">
        <v>1254</v>
      </c>
      <c r="CN4" s="443" t="s">
        <v>1629</v>
      </c>
      <c r="CO4" s="443" t="s">
        <v>1630</v>
      </c>
      <c r="CP4" s="443" t="s">
        <v>1631</v>
      </c>
      <c r="CQ4" s="443" t="s">
        <v>1632</v>
      </c>
      <c r="CR4" s="443" t="s">
        <v>1633</v>
      </c>
      <c r="CS4" s="443" t="s">
        <v>1254</v>
      </c>
      <c r="CT4" s="443" t="s">
        <v>1629</v>
      </c>
      <c r="CU4" s="443" t="s">
        <v>1630</v>
      </c>
      <c r="CV4" s="443" t="s">
        <v>1631</v>
      </c>
      <c r="CW4" s="443" t="s">
        <v>1632</v>
      </c>
      <c r="CX4" s="443" t="s">
        <v>1633</v>
      </c>
      <c r="CY4" s="443" t="s">
        <v>1254</v>
      </c>
      <c r="CZ4" s="443" t="s">
        <v>1629</v>
      </c>
      <c r="DA4" s="443" t="s">
        <v>1630</v>
      </c>
      <c r="DB4" s="443" t="s">
        <v>1631</v>
      </c>
      <c r="DC4" s="443" t="s">
        <v>1632</v>
      </c>
      <c r="DD4" s="443" t="s">
        <v>1633</v>
      </c>
      <c r="DE4" s="443" t="s">
        <v>1254</v>
      </c>
      <c r="DF4" s="443" t="s">
        <v>1629</v>
      </c>
      <c r="DG4" s="443" t="s">
        <v>1630</v>
      </c>
      <c r="DH4" s="443" t="s">
        <v>1631</v>
      </c>
      <c r="DI4" s="443" t="s">
        <v>1632</v>
      </c>
      <c r="DJ4" s="443" t="s">
        <v>1633</v>
      </c>
      <c r="DK4" s="443" t="s">
        <v>1254</v>
      </c>
      <c r="DL4" s="443" t="s">
        <v>1629</v>
      </c>
      <c r="DM4" s="443" t="s">
        <v>1630</v>
      </c>
      <c r="DN4" s="443" t="s">
        <v>1631</v>
      </c>
      <c r="DO4" s="443" t="s">
        <v>1632</v>
      </c>
      <c r="DP4" s="443" t="s">
        <v>1633</v>
      </c>
      <c r="DQ4" s="443" t="s">
        <v>1254</v>
      </c>
      <c r="DR4" s="443" t="s">
        <v>1629</v>
      </c>
      <c r="DS4" s="443" t="s">
        <v>1630</v>
      </c>
      <c r="DT4" s="443" t="s">
        <v>1631</v>
      </c>
      <c r="DU4" s="443" t="s">
        <v>1632</v>
      </c>
      <c r="DV4" s="443" t="s">
        <v>1633</v>
      </c>
      <c r="DW4" s="443" t="s">
        <v>1254</v>
      </c>
      <c r="DX4" s="443" t="s">
        <v>1629</v>
      </c>
      <c r="DY4" s="443" t="s">
        <v>1630</v>
      </c>
      <c r="DZ4" s="443" t="s">
        <v>1631</v>
      </c>
      <c r="EA4" s="443" t="s">
        <v>1632</v>
      </c>
      <c r="EB4" s="443" t="s">
        <v>1633</v>
      </c>
      <c r="EC4" s="443" t="s">
        <v>1254</v>
      </c>
      <c r="ED4" s="443" t="s">
        <v>1629</v>
      </c>
      <c r="EE4" s="443" t="s">
        <v>1630</v>
      </c>
      <c r="EF4" s="443" t="s">
        <v>1631</v>
      </c>
      <c r="EG4" s="443" t="s">
        <v>1632</v>
      </c>
      <c r="EH4" s="443" t="s">
        <v>1633</v>
      </c>
      <c r="EI4" s="443" t="s">
        <v>1254</v>
      </c>
      <c r="EJ4" s="443" t="s">
        <v>1629</v>
      </c>
      <c r="EK4" s="443" t="s">
        <v>1630</v>
      </c>
      <c r="EL4" s="443" t="s">
        <v>1631</v>
      </c>
      <c r="EM4" s="443" t="s">
        <v>1632</v>
      </c>
      <c r="EN4" s="443" t="s">
        <v>1633</v>
      </c>
      <c r="EO4" s="443" t="s">
        <v>1254</v>
      </c>
    </row>
    <row r="5" spans="1:145">
      <c r="A5" s="439" t="s">
        <v>1558</v>
      </c>
      <c r="B5" s="438">
        <v>167087</v>
      </c>
      <c r="C5" s="438">
        <v>30571</v>
      </c>
      <c r="D5" s="438">
        <v>8602</v>
      </c>
      <c r="E5" s="438">
        <v>37464</v>
      </c>
      <c r="F5" s="438">
        <v>15882</v>
      </c>
      <c r="G5" s="438">
        <v>259606</v>
      </c>
      <c r="H5" s="438">
        <v>165037</v>
      </c>
      <c r="I5" s="438">
        <v>30101</v>
      </c>
      <c r="J5" s="438">
        <v>8557</v>
      </c>
      <c r="K5" s="438">
        <v>37295</v>
      </c>
      <c r="L5" s="438">
        <v>15716</v>
      </c>
      <c r="M5" s="438">
        <v>256706</v>
      </c>
      <c r="N5" s="438">
        <v>160462</v>
      </c>
      <c r="O5" s="438">
        <v>29179</v>
      </c>
      <c r="P5" s="438">
        <v>8389</v>
      </c>
      <c r="Q5" s="438">
        <v>36437</v>
      </c>
      <c r="R5" s="438">
        <v>15353</v>
      </c>
      <c r="S5" s="438">
        <v>249820</v>
      </c>
      <c r="T5" s="438">
        <v>155029</v>
      </c>
      <c r="U5" s="438">
        <v>28023</v>
      </c>
      <c r="V5" s="438">
        <v>8159</v>
      </c>
      <c r="W5" s="438">
        <v>35364</v>
      </c>
      <c r="X5" s="438">
        <v>14846</v>
      </c>
      <c r="Y5" s="438">
        <v>241421</v>
      </c>
      <c r="Z5" s="438">
        <v>150024</v>
      </c>
      <c r="AA5" s="438">
        <v>26872</v>
      </c>
      <c r="AB5" s="438">
        <v>7957</v>
      </c>
      <c r="AC5" s="438">
        <v>34371</v>
      </c>
      <c r="AD5" s="438">
        <v>14328</v>
      </c>
      <c r="AE5" s="438">
        <v>233552</v>
      </c>
      <c r="AF5" s="438">
        <v>145249</v>
      </c>
      <c r="AG5" s="438">
        <v>25695</v>
      </c>
      <c r="AH5" s="438">
        <v>7738</v>
      </c>
      <c r="AI5" s="438">
        <v>33070</v>
      </c>
      <c r="AJ5" s="438">
        <v>13793</v>
      </c>
      <c r="AK5" s="438">
        <v>225545</v>
      </c>
      <c r="AL5" s="438">
        <v>141334</v>
      </c>
      <c r="AM5" s="438">
        <v>24635</v>
      </c>
      <c r="AN5" s="438">
        <v>7533</v>
      </c>
      <c r="AO5" s="438">
        <v>31623</v>
      </c>
      <c r="AP5" s="438">
        <v>13341</v>
      </c>
      <c r="AQ5" s="438">
        <v>218466</v>
      </c>
      <c r="AR5" s="438">
        <f t="shared" ref="AR5:BO5" si="0">SUM(AR6:AR12)</f>
        <v>138594</v>
      </c>
      <c r="AS5" s="438">
        <f t="shared" si="0"/>
        <v>23789</v>
      </c>
      <c r="AT5" s="438">
        <f t="shared" si="0"/>
        <v>7392</v>
      </c>
      <c r="AU5" s="438">
        <f t="shared" si="0"/>
        <v>30485</v>
      </c>
      <c r="AV5" s="438">
        <f t="shared" si="0"/>
        <v>12994</v>
      </c>
      <c r="AW5" s="438">
        <f t="shared" si="0"/>
        <v>213254</v>
      </c>
      <c r="AX5" s="438">
        <f t="shared" si="0"/>
        <v>136182</v>
      </c>
      <c r="AY5" s="438">
        <f t="shared" si="0"/>
        <v>23080</v>
      </c>
      <c r="AZ5" s="438">
        <f t="shared" si="0"/>
        <v>7316</v>
      </c>
      <c r="BA5" s="438">
        <f t="shared" si="0"/>
        <v>29787</v>
      </c>
      <c r="BB5" s="438">
        <f t="shared" si="0"/>
        <v>12682</v>
      </c>
      <c r="BC5" s="438">
        <f t="shared" si="0"/>
        <v>209047</v>
      </c>
      <c r="BD5" s="438">
        <f t="shared" si="0"/>
        <v>130952</v>
      </c>
      <c r="BE5" s="438">
        <f t="shared" si="0"/>
        <v>22205</v>
      </c>
      <c r="BF5" s="438">
        <f t="shared" si="0"/>
        <v>7202</v>
      </c>
      <c r="BG5" s="438">
        <f t="shared" si="0"/>
        <v>28944</v>
      </c>
      <c r="BH5" s="438">
        <f t="shared" si="0"/>
        <v>12316</v>
      </c>
      <c r="BI5" s="438">
        <f t="shared" si="0"/>
        <v>201619</v>
      </c>
      <c r="BJ5" s="438">
        <f t="shared" si="0"/>
        <v>125985</v>
      </c>
      <c r="BK5" s="438">
        <f t="shared" si="0"/>
        <v>21473</v>
      </c>
      <c r="BL5" s="438">
        <f t="shared" si="0"/>
        <v>7092</v>
      </c>
      <c r="BM5" s="438">
        <f t="shared" si="0"/>
        <v>28065</v>
      </c>
      <c r="BN5" s="438">
        <f t="shared" si="0"/>
        <v>12050</v>
      </c>
      <c r="BO5" s="438">
        <f t="shared" si="0"/>
        <v>194665</v>
      </c>
      <c r="BP5" s="438">
        <v>125456</v>
      </c>
      <c r="BQ5" s="438">
        <v>21405</v>
      </c>
      <c r="BR5" s="438">
        <v>7120</v>
      </c>
      <c r="BS5" s="438">
        <v>28069</v>
      </c>
      <c r="BT5" s="438">
        <v>12101</v>
      </c>
      <c r="BU5" s="438">
        <v>194151</v>
      </c>
      <c r="BV5" s="438">
        <v>125781</v>
      </c>
      <c r="BW5" s="438">
        <v>21533</v>
      </c>
      <c r="BX5" s="438">
        <v>7199</v>
      </c>
      <c r="BY5" s="438">
        <v>28506</v>
      </c>
      <c r="BZ5" s="438">
        <v>12250</v>
      </c>
      <c r="CA5" s="438">
        <v>195269</v>
      </c>
      <c r="CB5" s="438">
        <v>125555</v>
      </c>
      <c r="CC5" s="438">
        <v>21561</v>
      </c>
      <c r="CD5" s="438">
        <v>7278</v>
      </c>
      <c r="CE5" s="438">
        <v>28649</v>
      </c>
      <c r="CF5" s="438">
        <v>12353</v>
      </c>
      <c r="CG5" s="438">
        <v>195396</v>
      </c>
      <c r="CH5" s="438">
        <v>125341</v>
      </c>
      <c r="CI5" s="438">
        <v>21632</v>
      </c>
      <c r="CJ5" s="438">
        <v>7382</v>
      </c>
      <c r="CK5" s="438">
        <v>28694</v>
      </c>
      <c r="CL5" s="438">
        <v>12484</v>
      </c>
      <c r="CM5" s="438">
        <v>195533</v>
      </c>
      <c r="CN5" s="438">
        <v>124328</v>
      </c>
      <c r="CO5" s="438">
        <v>21603</v>
      </c>
      <c r="CP5" s="438">
        <v>7545</v>
      </c>
      <c r="CQ5" s="438">
        <v>29031</v>
      </c>
      <c r="CR5" s="438">
        <v>12595</v>
      </c>
      <c r="CS5" s="438">
        <v>195102</v>
      </c>
      <c r="CT5" s="438">
        <v>123834</v>
      </c>
      <c r="CU5" s="438">
        <v>21583</v>
      </c>
      <c r="CV5" s="438">
        <v>7720</v>
      </c>
      <c r="CW5" s="438">
        <v>29524</v>
      </c>
      <c r="CX5" s="438">
        <v>12747</v>
      </c>
      <c r="CY5" s="438">
        <v>195408</v>
      </c>
      <c r="CZ5" s="438">
        <v>124536</v>
      </c>
      <c r="DA5" s="438">
        <v>21780</v>
      </c>
      <c r="DB5" s="438">
        <v>7869</v>
      </c>
      <c r="DC5" s="438">
        <v>29990</v>
      </c>
      <c r="DD5" s="438">
        <v>13003</v>
      </c>
      <c r="DE5" s="438">
        <v>197178</v>
      </c>
      <c r="DF5" s="437">
        <v>125060</v>
      </c>
      <c r="DG5" s="437">
        <v>22036</v>
      </c>
      <c r="DH5" s="437">
        <v>8008</v>
      </c>
      <c r="DI5" s="437">
        <v>30349</v>
      </c>
      <c r="DJ5" s="437">
        <v>13279</v>
      </c>
      <c r="DK5" s="437">
        <v>198732</v>
      </c>
      <c r="DL5" s="436">
        <v>125209</v>
      </c>
      <c r="DM5" s="436">
        <v>22225</v>
      </c>
      <c r="DN5" s="436">
        <v>8099</v>
      </c>
      <c r="DO5" s="436">
        <v>30662</v>
      </c>
      <c r="DP5" s="436">
        <v>13505</v>
      </c>
      <c r="DQ5" s="436">
        <v>199700</v>
      </c>
      <c r="DR5" s="436">
        <v>124277</v>
      </c>
      <c r="DS5" s="436">
        <v>22162</v>
      </c>
      <c r="DT5" s="436">
        <v>8029</v>
      </c>
      <c r="DU5" s="436">
        <v>30582</v>
      </c>
      <c r="DV5" s="436">
        <v>13511</v>
      </c>
      <c r="DW5" s="436">
        <v>198561</v>
      </c>
      <c r="DX5" s="436">
        <v>125036</v>
      </c>
      <c r="DY5" s="436">
        <v>22166</v>
      </c>
      <c r="DZ5" s="436">
        <v>7629</v>
      </c>
      <c r="EA5" s="436">
        <v>29964</v>
      </c>
      <c r="EB5" s="436">
        <v>13483</v>
      </c>
      <c r="EC5" s="436">
        <v>198278</v>
      </c>
      <c r="ED5" s="436">
        <v>123048</v>
      </c>
      <c r="EE5" s="436">
        <v>21073</v>
      </c>
      <c r="EF5" s="436">
        <v>6800</v>
      </c>
      <c r="EG5" s="436">
        <v>27260</v>
      </c>
      <c r="EH5" s="436">
        <v>12694</v>
      </c>
      <c r="EI5" s="436">
        <v>190875</v>
      </c>
      <c r="EJ5" s="436">
        <v>121483</v>
      </c>
      <c r="EK5" s="436">
        <v>20160</v>
      </c>
      <c r="EL5" s="436">
        <v>6060</v>
      </c>
      <c r="EM5" s="436">
        <v>24878</v>
      </c>
      <c r="EN5" s="436">
        <v>11993</v>
      </c>
      <c r="EO5" s="436">
        <v>184574</v>
      </c>
    </row>
    <row r="6" spans="1:145">
      <c r="A6" s="28" t="s">
        <v>2374</v>
      </c>
      <c r="B6" s="442">
        <v>75</v>
      </c>
      <c r="C6" s="442">
        <v>7</v>
      </c>
      <c r="D6" s="442">
        <v>0</v>
      </c>
      <c r="E6" s="442">
        <v>3</v>
      </c>
      <c r="F6" s="442">
        <v>6</v>
      </c>
      <c r="G6" s="442">
        <v>91</v>
      </c>
      <c r="H6" s="442">
        <v>64</v>
      </c>
      <c r="I6" s="442">
        <v>10</v>
      </c>
      <c r="J6" s="442">
        <v>0</v>
      </c>
      <c r="K6" s="442">
        <v>3</v>
      </c>
      <c r="L6" s="442">
        <v>3</v>
      </c>
      <c r="M6" s="442">
        <v>80</v>
      </c>
      <c r="N6" s="442">
        <v>55</v>
      </c>
      <c r="O6" s="442">
        <v>8</v>
      </c>
      <c r="P6" s="442">
        <v>0</v>
      </c>
      <c r="Q6" s="442">
        <v>2</v>
      </c>
      <c r="R6" s="442">
        <v>2</v>
      </c>
      <c r="S6" s="442">
        <v>67</v>
      </c>
      <c r="T6" s="442">
        <v>50</v>
      </c>
      <c r="U6" s="442">
        <v>5</v>
      </c>
      <c r="V6" s="442">
        <v>0</v>
      </c>
      <c r="W6" s="442">
        <v>0</v>
      </c>
      <c r="X6" s="442">
        <v>1</v>
      </c>
      <c r="Y6" s="442">
        <v>56</v>
      </c>
      <c r="Z6" s="442">
        <v>53</v>
      </c>
      <c r="AA6" s="442">
        <v>6</v>
      </c>
      <c r="AB6" s="442">
        <v>0</v>
      </c>
      <c r="AC6" s="442">
        <v>1</v>
      </c>
      <c r="AD6" s="442">
        <v>2</v>
      </c>
      <c r="AE6" s="442">
        <v>62</v>
      </c>
      <c r="AF6" s="442">
        <v>52</v>
      </c>
      <c r="AG6" s="442">
        <v>8</v>
      </c>
      <c r="AH6" s="442">
        <v>0</v>
      </c>
      <c r="AI6" s="442">
        <v>2</v>
      </c>
      <c r="AJ6" s="442">
        <v>3</v>
      </c>
      <c r="AK6" s="442">
        <v>65</v>
      </c>
      <c r="AL6" s="442">
        <v>47</v>
      </c>
      <c r="AM6" s="442">
        <v>17</v>
      </c>
      <c r="AN6" s="442">
        <v>0</v>
      </c>
      <c r="AO6" s="442">
        <v>2</v>
      </c>
      <c r="AP6" s="442">
        <v>5</v>
      </c>
      <c r="AQ6" s="442">
        <v>71</v>
      </c>
      <c r="AR6" s="442">
        <v>48</v>
      </c>
      <c r="AS6" s="442">
        <v>24</v>
      </c>
      <c r="AT6" s="442">
        <v>0</v>
      </c>
      <c r="AU6" s="442">
        <v>2</v>
      </c>
      <c r="AV6" s="442">
        <v>6</v>
      </c>
      <c r="AW6" s="442">
        <f t="shared" ref="AW6:AW12" si="1">SUM(AR6:AV6)</f>
        <v>80</v>
      </c>
      <c r="AX6" s="442">
        <v>51</v>
      </c>
      <c r="AY6" s="442">
        <v>25</v>
      </c>
      <c r="AZ6" s="442">
        <v>0</v>
      </c>
      <c r="BA6" s="442">
        <v>1</v>
      </c>
      <c r="BB6" s="442">
        <v>6</v>
      </c>
      <c r="BC6" s="442">
        <f t="shared" ref="BC6:BC12" si="2">SUM(AX6:BB6)</f>
        <v>83</v>
      </c>
      <c r="BD6" s="442">
        <v>59</v>
      </c>
      <c r="BE6" s="442">
        <v>23</v>
      </c>
      <c r="BF6" s="442">
        <v>0</v>
      </c>
      <c r="BG6" s="442">
        <v>1</v>
      </c>
      <c r="BH6" s="442">
        <v>5</v>
      </c>
      <c r="BI6" s="442">
        <f t="shared" ref="BI6:BI12" si="3">SUM(BD6:BH6)</f>
        <v>88</v>
      </c>
      <c r="BJ6" s="442">
        <v>81</v>
      </c>
      <c r="BK6" s="442">
        <v>21</v>
      </c>
      <c r="BL6" s="442">
        <v>0</v>
      </c>
      <c r="BM6" s="442">
        <v>1</v>
      </c>
      <c r="BN6" s="442">
        <v>4</v>
      </c>
      <c r="BO6" s="442">
        <f t="shared" ref="BO6:BO12" si="4">SUM(BJ6:BN6)</f>
        <v>107</v>
      </c>
      <c r="BP6" s="442">
        <v>102</v>
      </c>
      <c r="BQ6" s="442">
        <v>22</v>
      </c>
      <c r="BR6" s="442">
        <v>0</v>
      </c>
      <c r="BS6" s="442">
        <v>1</v>
      </c>
      <c r="BT6" s="442">
        <v>4</v>
      </c>
      <c r="BU6" s="442">
        <v>129</v>
      </c>
      <c r="BV6" s="442">
        <v>123</v>
      </c>
      <c r="BW6" s="442">
        <v>27</v>
      </c>
      <c r="BX6" s="442">
        <v>0</v>
      </c>
      <c r="BY6" s="442">
        <v>1</v>
      </c>
      <c r="BZ6" s="442">
        <v>4</v>
      </c>
      <c r="CA6" s="442">
        <v>155</v>
      </c>
      <c r="CB6" s="442">
        <v>146</v>
      </c>
      <c r="CC6" s="442">
        <v>31</v>
      </c>
      <c r="CD6" s="442">
        <v>0</v>
      </c>
      <c r="CE6" s="442">
        <v>2</v>
      </c>
      <c r="CF6" s="442">
        <v>4</v>
      </c>
      <c r="CG6" s="442">
        <v>183</v>
      </c>
      <c r="CH6" s="442">
        <v>169</v>
      </c>
      <c r="CI6" s="442">
        <v>32</v>
      </c>
      <c r="CJ6" s="442">
        <v>0</v>
      </c>
      <c r="CK6" s="442">
        <v>2</v>
      </c>
      <c r="CL6" s="442">
        <v>17</v>
      </c>
      <c r="CM6" s="442">
        <v>220</v>
      </c>
      <c r="CN6" s="442">
        <v>175</v>
      </c>
      <c r="CO6" s="442">
        <v>32</v>
      </c>
      <c r="CP6" s="442">
        <v>0</v>
      </c>
      <c r="CQ6" s="442">
        <v>1</v>
      </c>
      <c r="CR6" s="442">
        <v>17</v>
      </c>
      <c r="CS6" s="442">
        <v>225</v>
      </c>
      <c r="CT6" s="442">
        <v>171</v>
      </c>
      <c r="CU6" s="442">
        <v>31</v>
      </c>
      <c r="CV6" s="442">
        <v>0</v>
      </c>
      <c r="CW6" s="442">
        <v>2</v>
      </c>
      <c r="CX6" s="442">
        <v>5</v>
      </c>
      <c r="CY6" s="442">
        <v>209</v>
      </c>
      <c r="CZ6" s="442">
        <v>175</v>
      </c>
      <c r="DA6" s="442">
        <v>31</v>
      </c>
      <c r="DB6" s="442">
        <v>0</v>
      </c>
      <c r="DC6" s="442">
        <v>1</v>
      </c>
      <c r="DD6" s="442">
        <v>6</v>
      </c>
      <c r="DE6" s="442">
        <v>213</v>
      </c>
      <c r="DF6" s="441">
        <v>173</v>
      </c>
      <c r="DG6" s="441">
        <v>30</v>
      </c>
      <c r="DH6" s="441">
        <v>0</v>
      </c>
      <c r="DI6" s="441">
        <v>1</v>
      </c>
      <c r="DJ6" s="441">
        <v>6</v>
      </c>
      <c r="DK6" s="441">
        <v>210</v>
      </c>
      <c r="DL6" s="440">
        <v>180</v>
      </c>
      <c r="DM6" s="440">
        <v>29</v>
      </c>
      <c r="DN6" s="440">
        <v>0</v>
      </c>
      <c r="DO6" s="440">
        <v>1</v>
      </c>
      <c r="DP6" s="440">
        <v>8</v>
      </c>
      <c r="DQ6" s="440">
        <v>218</v>
      </c>
      <c r="DR6" s="440">
        <v>192</v>
      </c>
      <c r="DS6" s="440">
        <v>29</v>
      </c>
      <c r="DT6" s="440">
        <v>0</v>
      </c>
      <c r="DU6" s="440">
        <v>2</v>
      </c>
      <c r="DV6" s="440">
        <v>8</v>
      </c>
      <c r="DW6" s="440">
        <v>231</v>
      </c>
      <c r="DX6" s="440">
        <v>179</v>
      </c>
      <c r="DY6" s="440">
        <v>29</v>
      </c>
      <c r="DZ6" s="440">
        <v>0</v>
      </c>
      <c r="EA6" s="440">
        <v>3</v>
      </c>
      <c r="EB6" s="440">
        <v>8</v>
      </c>
      <c r="EC6" s="440">
        <v>219</v>
      </c>
      <c r="ED6" s="440">
        <v>160</v>
      </c>
      <c r="EE6" s="440">
        <v>30</v>
      </c>
      <c r="EF6" s="440">
        <v>0</v>
      </c>
      <c r="EG6" s="440">
        <v>2</v>
      </c>
      <c r="EH6" s="440">
        <v>10</v>
      </c>
      <c r="EI6" s="440">
        <v>202</v>
      </c>
      <c r="EJ6" s="440">
        <v>164</v>
      </c>
      <c r="EK6" s="440">
        <v>30</v>
      </c>
      <c r="EL6" s="440" t="s">
        <v>2260</v>
      </c>
      <c r="EM6" s="440">
        <v>2</v>
      </c>
      <c r="EN6" s="440">
        <v>11</v>
      </c>
      <c r="EO6" s="440">
        <v>207</v>
      </c>
    </row>
    <row r="7" spans="1:145">
      <c r="A7" s="28" t="s">
        <v>2375</v>
      </c>
      <c r="B7" s="442">
        <v>38544</v>
      </c>
      <c r="C7" s="442">
        <v>3805</v>
      </c>
      <c r="D7" s="442">
        <v>412</v>
      </c>
      <c r="E7" s="442">
        <v>1686</v>
      </c>
      <c r="F7" s="442">
        <v>1961</v>
      </c>
      <c r="G7" s="442">
        <v>46408</v>
      </c>
      <c r="H7" s="442">
        <v>37623</v>
      </c>
      <c r="I7" s="442">
        <v>3652</v>
      </c>
      <c r="J7" s="442">
        <v>411</v>
      </c>
      <c r="K7" s="442">
        <v>1658</v>
      </c>
      <c r="L7" s="442">
        <v>1957</v>
      </c>
      <c r="M7" s="442">
        <v>45301</v>
      </c>
      <c r="N7" s="442">
        <v>36866</v>
      </c>
      <c r="O7" s="442">
        <v>3504</v>
      </c>
      <c r="P7" s="442">
        <v>411</v>
      </c>
      <c r="Q7" s="442">
        <v>1628</v>
      </c>
      <c r="R7" s="442">
        <v>1954</v>
      </c>
      <c r="S7" s="442">
        <v>44363</v>
      </c>
      <c r="T7" s="442">
        <v>36051</v>
      </c>
      <c r="U7" s="442">
        <v>3338</v>
      </c>
      <c r="V7" s="442">
        <v>409</v>
      </c>
      <c r="W7" s="442">
        <v>1584</v>
      </c>
      <c r="X7" s="442">
        <v>1929</v>
      </c>
      <c r="Y7" s="442">
        <v>43311</v>
      </c>
      <c r="Z7" s="442">
        <v>35219</v>
      </c>
      <c r="AA7" s="442">
        <v>3187</v>
      </c>
      <c r="AB7" s="442">
        <v>403</v>
      </c>
      <c r="AC7" s="442">
        <v>1539</v>
      </c>
      <c r="AD7" s="442">
        <v>1884</v>
      </c>
      <c r="AE7" s="442">
        <v>42232</v>
      </c>
      <c r="AF7" s="442">
        <v>34568</v>
      </c>
      <c r="AG7" s="442">
        <v>3055</v>
      </c>
      <c r="AH7" s="442">
        <v>397</v>
      </c>
      <c r="AI7" s="442">
        <v>1511</v>
      </c>
      <c r="AJ7" s="442">
        <v>1834</v>
      </c>
      <c r="AK7" s="442">
        <v>41365</v>
      </c>
      <c r="AL7" s="442">
        <v>33985</v>
      </c>
      <c r="AM7" s="442">
        <v>2918</v>
      </c>
      <c r="AN7" s="442">
        <v>392</v>
      </c>
      <c r="AO7" s="442">
        <v>1475</v>
      </c>
      <c r="AP7" s="442">
        <v>1795</v>
      </c>
      <c r="AQ7" s="442">
        <v>40565</v>
      </c>
      <c r="AR7" s="442">
        <v>33568</v>
      </c>
      <c r="AS7" s="442">
        <v>2807</v>
      </c>
      <c r="AT7" s="442">
        <v>387</v>
      </c>
      <c r="AU7" s="442">
        <v>1445</v>
      </c>
      <c r="AV7" s="442">
        <v>1769</v>
      </c>
      <c r="AW7" s="442">
        <f t="shared" si="1"/>
        <v>39976</v>
      </c>
      <c r="AX7" s="442">
        <v>33361</v>
      </c>
      <c r="AY7" s="442">
        <v>2732</v>
      </c>
      <c r="AZ7" s="442">
        <v>383</v>
      </c>
      <c r="BA7" s="442">
        <v>1431</v>
      </c>
      <c r="BB7" s="442">
        <v>1748</v>
      </c>
      <c r="BC7" s="442">
        <f t="shared" si="2"/>
        <v>39655</v>
      </c>
      <c r="BD7" s="442">
        <v>32574</v>
      </c>
      <c r="BE7" s="442">
        <v>2677</v>
      </c>
      <c r="BF7" s="442">
        <v>381</v>
      </c>
      <c r="BG7" s="442">
        <v>1427</v>
      </c>
      <c r="BH7" s="442">
        <v>1728</v>
      </c>
      <c r="BI7" s="442">
        <f t="shared" si="3"/>
        <v>38787</v>
      </c>
      <c r="BJ7" s="442">
        <v>31855</v>
      </c>
      <c r="BK7" s="442">
        <v>2647</v>
      </c>
      <c r="BL7" s="442">
        <v>382</v>
      </c>
      <c r="BM7" s="442">
        <v>1433</v>
      </c>
      <c r="BN7" s="442">
        <v>1722</v>
      </c>
      <c r="BO7" s="442">
        <f t="shared" si="4"/>
        <v>38039</v>
      </c>
      <c r="BP7" s="442">
        <v>31942</v>
      </c>
      <c r="BQ7" s="442">
        <v>2641</v>
      </c>
      <c r="BR7" s="442">
        <v>385</v>
      </c>
      <c r="BS7" s="442">
        <v>1440</v>
      </c>
      <c r="BT7" s="442">
        <v>1735</v>
      </c>
      <c r="BU7" s="442">
        <v>38143</v>
      </c>
      <c r="BV7" s="442">
        <v>31914</v>
      </c>
      <c r="BW7" s="442">
        <v>2625</v>
      </c>
      <c r="BX7" s="442">
        <v>387</v>
      </c>
      <c r="BY7" s="442">
        <v>1442</v>
      </c>
      <c r="BZ7" s="442">
        <v>1744</v>
      </c>
      <c r="CA7" s="442">
        <v>38112</v>
      </c>
      <c r="CB7" s="442">
        <v>31429</v>
      </c>
      <c r="CC7" s="442">
        <v>2577</v>
      </c>
      <c r="CD7" s="442">
        <v>386</v>
      </c>
      <c r="CE7" s="442">
        <v>1422</v>
      </c>
      <c r="CF7" s="442">
        <v>1722</v>
      </c>
      <c r="CG7" s="442">
        <v>37536</v>
      </c>
      <c r="CH7" s="442">
        <v>30646</v>
      </c>
      <c r="CI7" s="442">
        <v>2517</v>
      </c>
      <c r="CJ7" s="442">
        <v>382</v>
      </c>
      <c r="CK7" s="442">
        <v>1386</v>
      </c>
      <c r="CL7" s="442">
        <v>1679</v>
      </c>
      <c r="CM7" s="442">
        <v>36610</v>
      </c>
      <c r="CN7" s="442">
        <v>29897</v>
      </c>
      <c r="CO7" s="442">
        <v>2459</v>
      </c>
      <c r="CP7" s="442">
        <v>376</v>
      </c>
      <c r="CQ7" s="442">
        <v>1354</v>
      </c>
      <c r="CR7" s="442">
        <v>1651</v>
      </c>
      <c r="CS7" s="442">
        <v>35737</v>
      </c>
      <c r="CT7" s="442">
        <v>29246</v>
      </c>
      <c r="CU7" s="442">
        <v>2403</v>
      </c>
      <c r="CV7" s="442">
        <v>367</v>
      </c>
      <c r="CW7" s="442">
        <v>1319</v>
      </c>
      <c r="CX7" s="442">
        <v>1628</v>
      </c>
      <c r="CY7" s="442">
        <v>34963</v>
      </c>
      <c r="CZ7" s="442">
        <v>28372</v>
      </c>
      <c r="DA7" s="442">
        <v>2324</v>
      </c>
      <c r="DB7" s="442">
        <v>357</v>
      </c>
      <c r="DC7" s="442">
        <v>1376</v>
      </c>
      <c r="DD7" s="442">
        <v>1580</v>
      </c>
      <c r="DE7" s="442">
        <v>34009</v>
      </c>
      <c r="DF7" s="441">
        <v>27065</v>
      </c>
      <c r="DG7" s="441">
        <v>2187</v>
      </c>
      <c r="DH7" s="441">
        <v>339</v>
      </c>
      <c r="DI7" s="441">
        <v>1405</v>
      </c>
      <c r="DJ7" s="441">
        <v>1499</v>
      </c>
      <c r="DK7" s="441">
        <v>32495</v>
      </c>
      <c r="DL7" s="440">
        <v>25665</v>
      </c>
      <c r="DM7" s="440">
        <v>2048</v>
      </c>
      <c r="DN7" s="440">
        <v>309</v>
      </c>
      <c r="DO7" s="440">
        <v>1326</v>
      </c>
      <c r="DP7" s="440">
        <v>1410</v>
      </c>
      <c r="DQ7" s="440">
        <v>30758</v>
      </c>
      <c r="DR7" s="440">
        <v>24420</v>
      </c>
      <c r="DS7" s="440">
        <v>1946</v>
      </c>
      <c r="DT7" s="440">
        <v>282</v>
      </c>
      <c r="DU7" s="440">
        <v>1281</v>
      </c>
      <c r="DV7" s="440">
        <v>1349</v>
      </c>
      <c r="DW7" s="440">
        <v>29278</v>
      </c>
      <c r="DX7" s="440">
        <v>23849</v>
      </c>
      <c r="DY7" s="440">
        <v>1884</v>
      </c>
      <c r="DZ7" s="440">
        <v>276</v>
      </c>
      <c r="EA7" s="440">
        <v>1279</v>
      </c>
      <c r="EB7" s="440">
        <v>1329</v>
      </c>
      <c r="EC7" s="440">
        <v>28617</v>
      </c>
      <c r="ED7" s="440">
        <v>22761</v>
      </c>
      <c r="EE7" s="440">
        <v>1754</v>
      </c>
      <c r="EF7" s="440">
        <v>267</v>
      </c>
      <c r="EG7" s="440">
        <v>1236</v>
      </c>
      <c r="EH7" s="440">
        <v>1260</v>
      </c>
      <c r="EI7" s="440">
        <v>27278</v>
      </c>
      <c r="EJ7" s="440">
        <v>21727</v>
      </c>
      <c r="EK7" s="440">
        <v>1631</v>
      </c>
      <c r="EL7" s="440">
        <v>260</v>
      </c>
      <c r="EM7" s="440">
        <v>1194</v>
      </c>
      <c r="EN7" s="440">
        <v>1186</v>
      </c>
      <c r="EO7" s="440">
        <v>25998</v>
      </c>
    </row>
    <row r="8" spans="1:145">
      <c r="A8" s="28" t="s">
        <v>2376</v>
      </c>
      <c r="B8" s="442">
        <v>26624</v>
      </c>
      <c r="C8" s="442">
        <v>5993</v>
      </c>
      <c r="D8" s="442">
        <v>3344</v>
      </c>
      <c r="E8" s="442">
        <v>8116</v>
      </c>
      <c r="F8" s="442">
        <v>3005</v>
      </c>
      <c r="G8" s="442">
        <v>47082</v>
      </c>
      <c r="H8" s="442">
        <v>26396</v>
      </c>
      <c r="I8" s="442">
        <v>5917</v>
      </c>
      <c r="J8" s="442">
        <v>3353</v>
      </c>
      <c r="K8" s="442">
        <v>8125</v>
      </c>
      <c r="L8" s="442">
        <v>3000</v>
      </c>
      <c r="M8" s="442">
        <v>46791</v>
      </c>
      <c r="N8" s="442">
        <v>26185</v>
      </c>
      <c r="O8" s="442">
        <v>5945</v>
      </c>
      <c r="P8" s="442">
        <v>3415</v>
      </c>
      <c r="Q8" s="442">
        <v>8290</v>
      </c>
      <c r="R8" s="442">
        <v>3050</v>
      </c>
      <c r="S8" s="442">
        <v>46885</v>
      </c>
      <c r="T8" s="442">
        <v>25843</v>
      </c>
      <c r="U8" s="442">
        <v>5870</v>
      </c>
      <c r="V8" s="442">
        <v>3447</v>
      </c>
      <c r="W8" s="442">
        <v>8322</v>
      </c>
      <c r="X8" s="442">
        <v>3081</v>
      </c>
      <c r="Y8" s="442">
        <v>46563</v>
      </c>
      <c r="Z8" s="442">
        <v>24977</v>
      </c>
      <c r="AA8" s="442">
        <v>5632</v>
      </c>
      <c r="AB8" s="442">
        <v>3422</v>
      </c>
      <c r="AC8" s="442">
        <v>8169</v>
      </c>
      <c r="AD8" s="442">
        <v>3055</v>
      </c>
      <c r="AE8" s="442">
        <v>45255</v>
      </c>
      <c r="AF8" s="442">
        <v>24183</v>
      </c>
      <c r="AG8" s="442">
        <v>5380</v>
      </c>
      <c r="AH8" s="442">
        <v>3374</v>
      </c>
      <c r="AI8" s="442">
        <v>7937</v>
      </c>
      <c r="AJ8" s="442">
        <v>3018</v>
      </c>
      <c r="AK8" s="442">
        <v>43892</v>
      </c>
      <c r="AL8" s="442">
        <v>23915</v>
      </c>
      <c r="AM8" s="442">
        <v>5256</v>
      </c>
      <c r="AN8" s="442">
        <v>3353</v>
      </c>
      <c r="AO8" s="442">
        <v>7776</v>
      </c>
      <c r="AP8" s="442">
        <v>3028</v>
      </c>
      <c r="AQ8" s="442">
        <v>43328</v>
      </c>
      <c r="AR8" s="442">
        <v>23716</v>
      </c>
      <c r="AS8" s="442">
        <v>5164</v>
      </c>
      <c r="AT8" s="442">
        <v>3339</v>
      </c>
      <c r="AU8" s="442">
        <v>7620</v>
      </c>
      <c r="AV8" s="442">
        <v>3051</v>
      </c>
      <c r="AW8" s="442">
        <f t="shared" si="1"/>
        <v>42890</v>
      </c>
      <c r="AX8" s="442">
        <v>23504</v>
      </c>
      <c r="AY8" s="442">
        <v>5085</v>
      </c>
      <c r="AZ8" s="442">
        <v>3339</v>
      </c>
      <c r="BA8" s="442">
        <v>7521</v>
      </c>
      <c r="BB8" s="442">
        <v>3080</v>
      </c>
      <c r="BC8" s="442">
        <f t="shared" si="2"/>
        <v>42529</v>
      </c>
      <c r="BD8" s="442">
        <v>23543</v>
      </c>
      <c r="BE8" s="442">
        <v>5089</v>
      </c>
      <c r="BF8" s="442">
        <v>3372</v>
      </c>
      <c r="BG8" s="442">
        <v>7583</v>
      </c>
      <c r="BH8" s="442">
        <v>3149</v>
      </c>
      <c r="BI8" s="442">
        <f t="shared" si="3"/>
        <v>42736</v>
      </c>
      <c r="BJ8" s="442">
        <v>23630</v>
      </c>
      <c r="BK8" s="442">
        <v>5103</v>
      </c>
      <c r="BL8" s="442">
        <v>3406</v>
      </c>
      <c r="BM8" s="442">
        <v>7706</v>
      </c>
      <c r="BN8" s="442">
        <v>3220</v>
      </c>
      <c r="BO8" s="442">
        <f t="shared" si="4"/>
        <v>43065</v>
      </c>
      <c r="BP8" s="442">
        <v>23628</v>
      </c>
      <c r="BQ8" s="442">
        <v>5096</v>
      </c>
      <c r="BR8" s="442">
        <v>3421</v>
      </c>
      <c r="BS8" s="442">
        <v>7782</v>
      </c>
      <c r="BT8" s="442">
        <v>3275</v>
      </c>
      <c r="BU8" s="442">
        <v>43202</v>
      </c>
      <c r="BV8" s="442">
        <v>23568</v>
      </c>
      <c r="BW8" s="442">
        <v>5101</v>
      </c>
      <c r="BX8" s="442">
        <v>3425</v>
      </c>
      <c r="BY8" s="442">
        <v>7834</v>
      </c>
      <c r="BZ8" s="442">
        <v>3332</v>
      </c>
      <c r="CA8" s="442">
        <v>43260</v>
      </c>
      <c r="CB8" s="442">
        <v>23703</v>
      </c>
      <c r="CC8" s="442">
        <v>5147</v>
      </c>
      <c r="CD8" s="442">
        <v>3466</v>
      </c>
      <c r="CE8" s="442">
        <v>7985</v>
      </c>
      <c r="CF8" s="442">
        <v>3408</v>
      </c>
      <c r="CG8" s="442">
        <v>43709</v>
      </c>
      <c r="CH8" s="442">
        <v>24187</v>
      </c>
      <c r="CI8" s="442">
        <v>5269</v>
      </c>
      <c r="CJ8" s="442">
        <v>3570</v>
      </c>
      <c r="CK8" s="442">
        <v>8284</v>
      </c>
      <c r="CL8" s="442">
        <v>3522</v>
      </c>
      <c r="CM8" s="442">
        <v>44832</v>
      </c>
      <c r="CN8" s="442">
        <v>24531</v>
      </c>
      <c r="CO8" s="442">
        <v>5367</v>
      </c>
      <c r="CP8" s="442">
        <v>3676</v>
      </c>
      <c r="CQ8" s="442">
        <v>8551</v>
      </c>
      <c r="CR8" s="442">
        <v>3630</v>
      </c>
      <c r="CS8" s="442">
        <v>45755</v>
      </c>
      <c r="CT8" s="442">
        <v>24372</v>
      </c>
      <c r="CU8" s="442">
        <v>5329</v>
      </c>
      <c r="CV8" s="442">
        <v>3726</v>
      </c>
      <c r="CW8" s="442">
        <v>8608</v>
      </c>
      <c r="CX8" s="442">
        <v>3698</v>
      </c>
      <c r="CY8" s="442">
        <v>45733</v>
      </c>
      <c r="CZ8" s="442">
        <v>24283</v>
      </c>
      <c r="DA8" s="442">
        <v>5296</v>
      </c>
      <c r="DB8" s="442">
        <v>3752</v>
      </c>
      <c r="DC8" s="442">
        <v>8602</v>
      </c>
      <c r="DD8" s="442">
        <v>3767</v>
      </c>
      <c r="DE8" s="442">
        <v>45700</v>
      </c>
      <c r="DF8" s="441">
        <v>24436</v>
      </c>
      <c r="DG8" s="441">
        <v>5343</v>
      </c>
      <c r="DH8" s="441">
        <v>3788</v>
      </c>
      <c r="DI8" s="441">
        <v>8673</v>
      </c>
      <c r="DJ8" s="441">
        <v>3872</v>
      </c>
      <c r="DK8" s="441">
        <v>46112</v>
      </c>
      <c r="DL8" s="440">
        <v>24184</v>
      </c>
      <c r="DM8" s="440">
        <v>5311</v>
      </c>
      <c r="DN8" s="440">
        <v>3781</v>
      </c>
      <c r="DO8" s="440">
        <v>8618</v>
      </c>
      <c r="DP8" s="440">
        <v>3956</v>
      </c>
      <c r="DQ8" s="440">
        <v>45850</v>
      </c>
      <c r="DR8" s="440">
        <v>22966</v>
      </c>
      <c r="DS8" s="440">
        <v>5034</v>
      </c>
      <c r="DT8" s="440">
        <v>3576</v>
      </c>
      <c r="DU8" s="440">
        <v>8058</v>
      </c>
      <c r="DV8" s="440">
        <v>3839</v>
      </c>
      <c r="DW8" s="440">
        <v>43473</v>
      </c>
      <c r="DX8" s="440">
        <v>20218</v>
      </c>
      <c r="DY8" s="440">
        <v>4373</v>
      </c>
      <c r="DZ8" s="440">
        <v>3047</v>
      </c>
      <c r="EA8" s="440">
        <v>6847</v>
      </c>
      <c r="EB8" s="440">
        <v>3412</v>
      </c>
      <c r="EC8" s="440">
        <v>37897</v>
      </c>
      <c r="ED8" s="440">
        <v>17902</v>
      </c>
      <c r="EE8" s="440">
        <v>3787</v>
      </c>
      <c r="EF8" s="440">
        <v>2419</v>
      </c>
      <c r="EG8" s="440">
        <v>5699</v>
      </c>
      <c r="EH8" s="440">
        <v>2786</v>
      </c>
      <c r="EI8" s="440">
        <v>32593</v>
      </c>
      <c r="EJ8" s="440">
        <v>15226</v>
      </c>
      <c r="EK8" s="440">
        <v>3151</v>
      </c>
      <c r="EL8" s="440">
        <v>1781</v>
      </c>
      <c r="EM8" s="440">
        <v>4344</v>
      </c>
      <c r="EN8" s="440">
        <v>2140</v>
      </c>
      <c r="EO8" s="440">
        <v>26642</v>
      </c>
    </row>
    <row r="9" spans="1:145">
      <c r="A9" s="28" t="s">
        <v>2377</v>
      </c>
      <c r="B9" s="442">
        <v>9032</v>
      </c>
      <c r="C9" s="442">
        <v>3006</v>
      </c>
      <c r="D9" s="442">
        <v>1190</v>
      </c>
      <c r="E9" s="442">
        <v>2873</v>
      </c>
      <c r="F9" s="442">
        <v>2264</v>
      </c>
      <c r="G9" s="442">
        <v>18365</v>
      </c>
      <c r="H9" s="442">
        <v>8777</v>
      </c>
      <c r="I9" s="442">
        <v>2882</v>
      </c>
      <c r="J9" s="442">
        <v>1146</v>
      </c>
      <c r="K9" s="442">
        <v>2741</v>
      </c>
      <c r="L9" s="442">
        <v>2176</v>
      </c>
      <c r="M9" s="442">
        <v>17722</v>
      </c>
      <c r="N9" s="442">
        <v>8436</v>
      </c>
      <c r="O9" s="442">
        <v>2707</v>
      </c>
      <c r="P9" s="442">
        <v>1092</v>
      </c>
      <c r="Q9" s="442">
        <v>2584</v>
      </c>
      <c r="R9" s="442">
        <v>2070</v>
      </c>
      <c r="S9" s="442">
        <v>16889</v>
      </c>
      <c r="T9" s="442">
        <v>8147</v>
      </c>
      <c r="U9" s="442">
        <v>2595</v>
      </c>
      <c r="V9" s="442">
        <v>1041</v>
      </c>
      <c r="W9" s="442">
        <v>2453</v>
      </c>
      <c r="X9" s="442">
        <v>1982</v>
      </c>
      <c r="Y9" s="442">
        <v>16218</v>
      </c>
      <c r="Z9" s="442">
        <v>7861</v>
      </c>
      <c r="AA9" s="442">
        <v>2514</v>
      </c>
      <c r="AB9" s="442">
        <v>984</v>
      </c>
      <c r="AC9" s="442">
        <v>2321</v>
      </c>
      <c r="AD9" s="442">
        <v>1894</v>
      </c>
      <c r="AE9" s="442">
        <v>15574</v>
      </c>
      <c r="AF9" s="442">
        <v>7573</v>
      </c>
      <c r="AG9" s="442">
        <v>2420</v>
      </c>
      <c r="AH9" s="442">
        <v>929</v>
      </c>
      <c r="AI9" s="442">
        <v>2190</v>
      </c>
      <c r="AJ9" s="442">
        <v>1803</v>
      </c>
      <c r="AK9" s="442">
        <v>14915</v>
      </c>
      <c r="AL9" s="442">
        <v>7311</v>
      </c>
      <c r="AM9" s="442">
        <v>2317</v>
      </c>
      <c r="AN9" s="442">
        <v>878</v>
      </c>
      <c r="AO9" s="442">
        <v>2077</v>
      </c>
      <c r="AP9" s="442">
        <v>1716</v>
      </c>
      <c r="AQ9" s="442">
        <v>14299</v>
      </c>
      <c r="AR9" s="442">
        <v>7153</v>
      </c>
      <c r="AS9" s="442">
        <v>2252</v>
      </c>
      <c r="AT9" s="442">
        <v>831</v>
      </c>
      <c r="AU9" s="442">
        <v>1994</v>
      </c>
      <c r="AV9" s="442">
        <v>1635</v>
      </c>
      <c r="AW9" s="442">
        <f t="shared" si="1"/>
        <v>13865</v>
      </c>
      <c r="AX9" s="442">
        <v>7100</v>
      </c>
      <c r="AY9" s="442">
        <v>2218</v>
      </c>
      <c r="AZ9" s="442">
        <v>793</v>
      </c>
      <c r="BA9" s="442">
        <v>1935</v>
      </c>
      <c r="BB9" s="442">
        <v>1559</v>
      </c>
      <c r="BC9" s="442">
        <f t="shared" si="2"/>
        <v>13605</v>
      </c>
      <c r="BD9" s="442">
        <v>7063</v>
      </c>
      <c r="BE9" s="442">
        <v>2166</v>
      </c>
      <c r="BF9" s="442">
        <v>756</v>
      </c>
      <c r="BG9" s="442">
        <v>1884</v>
      </c>
      <c r="BH9" s="442">
        <v>1494</v>
      </c>
      <c r="BI9" s="442">
        <f t="shared" si="3"/>
        <v>13363</v>
      </c>
      <c r="BJ9" s="442">
        <v>7139</v>
      </c>
      <c r="BK9" s="442">
        <v>2150</v>
      </c>
      <c r="BL9" s="442">
        <v>729</v>
      </c>
      <c r="BM9" s="442">
        <v>1861</v>
      </c>
      <c r="BN9" s="442">
        <v>1461</v>
      </c>
      <c r="BO9" s="442">
        <f t="shared" si="4"/>
        <v>13340</v>
      </c>
      <c r="BP9" s="442">
        <v>7433</v>
      </c>
      <c r="BQ9" s="442">
        <v>2239</v>
      </c>
      <c r="BR9" s="442">
        <v>733</v>
      </c>
      <c r="BS9" s="442">
        <v>1903</v>
      </c>
      <c r="BT9" s="442">
        <v>1485</v>
      </c>
      <c r="BU9" s="442">
        <v>13793</v>
      </c>
      <c r="BV9" s="442">
        <v>7797</v>
      </c>
      <c r="BW9" s="442">
        <v>2363</v>
      </c>
      <c r="BX9" s="442">
        <v>752</v>
      </c>
      <c r="BY9" s="442">
        <v>1973</v>
      </c>
      <c r="BZ9" s="442">
        <v>1534</v>
      </c>
      <c r="CA9" s="442">
        <v>14419</v>
      </c>
      <c r="CB9" s="442">
        <v>8123</v>
      </c>
      <c r="CC9" s="442">
        <v>2452</v>
      </c>
      <c r="CD9" s="442">
        <v>764</v>
      </c>
      <c r="CE9" s="442">
        <v>2017</v>
      </c>
      <c r="CF9" s="442">
        <v>1566</v>
      </c>
      <c r="CG9" s="442">
        <v>14922</v>
      </c>
      <c r="CH9" s="442">
        <v>8542</v>
      </c>
      <c r="CI9" s="442">
        <v>2549</v>
      </c>
      <c r="CJ9" s="442">
        <v>778</v>
      </c>
      <c r="CK9" s="442">
        <v>2064</v>
      </c>
      <c r="CL9" s="442">
        <v>1614</v>
      </c>
      <c r="CM9" s="442">
        <v>15547</v>
      </c>
      <c r="CN9" s="442">
        <v>9213</v>
      </c>
      <c r="CO9" s="442">
        <v>2726</v>
      </c>
      <c r="CP9" s="442">
        <v>814</v>
      </c>
      <c r="CQ9" s="442">
        <v>2174</v>
      </c>
      <c r="CR9" s="442">
        <v>1723</v>
      </c>
      <c r="CS9" s="442">
        <v>16650</v>
      </c>
      <c r="CT9" s="442">
        <v>10192</v>
      </c>
      <c r="CU9" s="442">
        <v>2968</v>
      </c>
      <c r="CV9" s="442">
        <v>868</v>
      </c>
      <c r="CW9" s="442">
        <v>2334</v>
      </c>
      <c r="CX9" s="442">
        <v>1875</v>
      </c>
      <c r="CY9" s="442">
        <v>18237</v>
      </c>
      <c r="CZ9" s="442">
        <v>11242</v>
      </c>
      <c r="DA9" s="442">
        <v>3204</v>
      </c>
      <c r="DB9" s="442">
        <v>929</v>
      </c>
      <c r="DC9" s="442">
        <v>2493</v>
      </c>
      <c r="DD9" s="442">
        <v>2036</v>
      </c>
      <c r="DE9" s="442">
        <v>19904</v>
      </c>
      <c r="DF9" s="441">
        <v>12328</v>
      </c>
      <c r="DG9" s="441">
        <v>3449</v>
      </c>
      <c r="DH9" s="441">
        <v>1000</v>
      </c>
      <c r="DI9" s="441">
        <v>2660</v>
      </c>
      <c r="DJ9" s="441">
        <v>2212</v>
      </c>
      <c r="DK9" s="441">
        <v>21649</v>
      </c>
      <c r="DL9" s="440">
        <v>13624</v>
      </c>
      <c r="DM9" s="440">
        <v>3757</v>
      </c>
      <c r="DN9" s="440">
        <v>1093</v>
      </c>
      <c r="DO9" s="440">
        <v>2877</v>
      </c>
      <c r="DP9" s="440">
        <v>2419</v>
      </c>
      <c r="DQ9" s="440">
        <v>23770</v>
      </c>
      <c r="DR9" s="440">
        <v>14996</v>
      </c>
      <c r="DS9" s="440">
        <v>4088</v>
      </c>
      <c r="DT9" s="440">
        <v>1210</v>
      </c>
      <c r="DU9" s="440">
        <v>3136</v>
      </c>
      <c r="DV9" s="440">
        <v>2644</v>
      </c>
      <c r="DW9" s="440">
        <v>26074</v>
      </c>
      <c r="DX9" s="440">
        <v>16607</v>
      </c>
      <c r="DY9" s="440">
        <v>4480</v>
      </c>
      <c r="DZ9" s="440">
        <v>1372</v>
      </c>
      <c r="EA9" s="440">
        <v>3478</v>
      </c>
      <c r="EB9" s="440">
        <v>2944</v>
      </c>
      <c r="EC9" s="440">
        <v>28881</v>
      </c>
      <c r="ED9" s="440">
        <v>17810</v>
      </c>
      <c r="EE9" s="440">
        <v>4754</v>
      </c>
      <c r="EF9" s="440">
        <v>1520</v>
      </c>
      <c r="EG9" s="440">
        <v>3753</v>
      </c>
      <c r="EH9" s="440">
        <v>3194</v>
      </c>
      <c r="EI9" s="440">
        <v>31031</v>
      </c>
      <c r="EJ9" s="440">
        <v>19147</v>
      </c>
      <c r="EK9" s="440">
        <v>5058</v>
      </c>
      <c r="EL9" s="440">
        <v>1681</v>
      </c>
      <c r="EM9" s="440">
        <v>4058</v>
      </c>
      <c r="EN9" s="440">
        <v>3459</v>
      </c>
      <c r="EO9" s="440">
        <v>33403</v>
      </c>
    </row>
    <row r="10" spans="1:145">
      <c r="A10" s="28" t="s">
        <v>2378</v>
      </c>
      <c r="B10" s="442">
        <v>61118</v>
      </c>
      <c r="C10" s="442">
        <v>13108</v>
      </c>
      <c r="D10" s="442">
        <v>2882</v>
      </c>
      <c r="E10" s="442">
        <v>22125</v>
      </c>
      <c r="F10" s="442">
        <v>6095</v>
      </c>
      <c r="G10" s="442">
        <v>105328</v>
      </c>
      <c r="H10" s="442">
        <v>61325</v>
      </c>
      <c r="I10" s="442">
        <v>13049</v>
      </c>
      <c r="J10" s="442">
        <v>2865</v>
      </c>
      <c r="K10" s="442">
        <v>22113</v>
      </c>
      <c r="L10" s="442">
        <v>6063</v>
      </c>
      <c r="M10" s="442">
        <v>105415</v>
      </c>
      <c r="N10" s="442">
        <v>58906</v>
      </c>
      <c r="O10" s="442">
        <v>12518</v>
      </c>
      <c r="P10" s="442">
        <v>2712</v>
      </c>
      <c r="Q10" s="442">
        <v>21339</v>
      </c>
      <c r="R10" s="442">
        <v>5790</v>
      </c>
      <c r="S10" s="442">
        <v>101265</v>
      </c>
      <c r="T10" s="442">
        <v>56506</v>
      </c>
      <c r="U10" s="442">
        <v>12025</v>
      </c>
      <c r="V10" s="442">
        <v>2571</v>
      </c>
      <c r="W10" s="442">
        <v>20609</v>
      </c>
      <c r="X10" s="442">
        <v>5508</v>
      </c>
      <c r="Y10" s="442">
        <v>97219</v>
      </c>
      <c r="Z10" s="442">
        <v>55045</v>
      </c>
      <c r="AA10" s="442">
        <v>11650</v>
      </c>
      <c r="AB10" s="442">
        <v>2509</v>
      </c>
      <c r="AC10" s="442">
        <v>20121</v>
      </c>
      <c r="AD10" s="442">
        <v>5313</v>
      </c>
      <c r="AE10" s="442">
        <v>94638</v>
      </c>
      <c r="AF10" s="442">
        <v>52835</v>
      </c>
      <c r="AG10" s="442">
        <v>11128</v>
      </c>
      <c r="AH10" s="442">
        <v>2428</v>
      </c>
      <c r="AI10" s="442">
        <v>19314</v>
      </c>
      <c r="AJ10" s="442">
        <v>5062</v>
      </c>
      <c r="AK10" s="442">
        <v>90767</v>
      </c>
      <c r="AL10" s="442">
        <v>50196</v>
      </c>
      <c r="AM10" s="442">
        <v>10523</v>
      </c>
      <c r="AN10" s="442">
        <v>2316</v>
      </c>
      <c r="AO10" s="442">
        <v>18247</v>
      </c>
      <c r="AP10" s="442">
        <v>4782</v>
      </c>
      <c r="AQ10" s="442">
        <v>86064</v>
      </c>
      <c r="AR10" s="442">
        <v>49053</v>
      </c>
      <c r="AS10" s="442">
        <v>10156</v>
      </c>
      <c r="AT10" s="442">
        <v>2271</v>
      </c>
      <c r="AU10" s="442">
        <v>17512</v>
      </c>
      <c r="AV10" s="442">
        <v>4632</v>
      </c>
      <c r="AW10" s="442">
        <f t="shared" si="1"/>
        <v>83624</v>
      </c>
      <c r="AX10" s="442">
        <v>48406</v>
      </c>
      <c r="AY10" s="442">
        <v>9902</v>
      </c>
      <c r="AZ10" s="442">
        <v>2273</v>
      </c>
      <c r="BA10" s="442">
        <v>17128</v>
      </c>
      <c r="BB10" s="442">
        <v>4527</v>
      </c>
      <c r="BC10" s="442">
        <f t="shared" si="2"/>
        <v>82236</v>
      </c>
      <c r="BD10" s="442">
        <v>45136</v>
      </c>
      <c r="BE10" s="442">
        <v>9237</v>
      </c>
      <c r="BF10" s="442">
        <v>2177</v>
      </c>
      <c r="BG10" s="442">
        <v>16322</v>
      </c>
      <c r="BH10" s="442">
        <v>4232</v>
      </c>
      <c r="BI10" s="442">
        <f t="shared" si="3"/>
        <v>77104</v>
      </c>
      <c r="BJ10" s="442">
        <v>41536</v>
      </c>
      <c r="BK10" s="442">
        <v>8530</v>
      </c>
      <c r="BL10" s="442">
        <v>2055</v>
      </c>
      <c r="BM10" s="442">
        <v>15329</v>
      </c>
      <c r="BN10" s="442">
        <v>3927</v>
      </c>
      <c r="BO10" s="442">
        <f t="shared" si="4"/>
        <v>71377</v>
      </c>
      <c r="BP10" s="442">
        <v>40982</v>
      </c>
      <c r="BQ10" s="442">
        <v>8399</v>
      </c>
      <c r="BR10" s="442">
        <v>2061</v>
      </c>
      <c r="BS10" s="442">
        <v>15223</v>
      </c>
      <c r="BT10" s="442">
        <v>3883</v>
      </c>
      <c r="BU10" s="442">
        <v>70548</v>
      </c>
      <c r="BV10" s="442">
        <v>41261</v>
      </c>
      <c r="BW10" s="442">
        <v>8441</v>
      </c>
      <c r="BX10" s="442">
        <v>2117</v>
      </c>
      <c r="BY10" s="442">
        <v>15561</v>
      </c>
      <c r="BZ10" s="442">
        <v>3921</v>
      </c>
      <c r="CA10" s="442">
        <v>71301</v>
      </c>
      <c r="CB10" s="442">
        <v>40808</v>
      </c>
      <c r="CC10" s="442">
        <v>8328</v>
      </c>
      <c r="CD10" s="442">
        <v>2130</v>
      </c>
      <c r="CE10" s="442">
        <v>15498</v>
      </c>
      <c r="CF10" s="442">
        <v>3899</v>
      </c>
      <c r="CG10" s="442">
        <v>70663</v>
      </c>
      <c r="CH10" s="442">
        <v>39850</v>
      </c>
      <c r="CI10" s="442">
        <v>8132</v>
      </c>
      <c r="CJ10" s="442">
        <v>2098</v>
      </c>
      <c r="CK10" s="442">
        <v>15170</v>
      </c>
      <c r="CL10" s="442">
        <v>3835</v>
      </c>
      <c r="CM10" s="442">
        <v>69085</v>
      </c>
      <c r="CN10" s="442">
        <v>38440</v>
      </c>
      <c r="CO10" s="442">
        <v>7856</v>
      </c>
      <c r="CP10" s="442">
        <v>2117</v>
      </c>
      <c r="CQ10" s="442">
        <v>15148</v>
      </c>
      <c r="CR10" s="442">
        <v>3737</v>
      </c>
      <c r="CS10" s="442">
        <v>67298</v>
      </c>
      <c r="CT10" s="442">
        <v>37805</v>
      </c>
      <c r="CU10" s="442">
        <v>7695</v>
      </c>
      <c r="CV10" s="442">
        <v>2193</v>
      </c>
      <c r="CW10" s="442">
        <v>15461</v>
      </c>
      <c r="CX10" s="442">
        <v>3700</v>
      </c>
      <c r="CY10" s="442">
        <v>66854</v>
      </c>
      <c r="CZ10" s="442">
        <v>37878</v>
      </c>
      <c r="DA10" s="442">
        <v>7690</v>
      </c>
      <c r="DB10" s="442">
        <v>2247</v>
      </c>
      <c r="DC10" s="442">
        <v>15679</v>
      </c>
      <c r="DD10" s="442">
        <v>3729</v>
      </c>
      <c r="DE10" s="442">
        <v>67223</v>
      </c>
      <c r="DF10" s="441">
        <v>37836</v>
      </c>
      <c r="DG10" s="441">
        <v>7692</v>
      </c>
      <c r="DH10" s="441">
        <v>2278</v>
      </c>
      <c r="DI10" s="441">
        <v>15724</v>
      </c>
      <c r="DJ10" s="441">
        <v>3754</v>
      </c>
      <c r="DK10" s="441">
        <v>67284</v>
      </c>
      <c r="DL10" s="440">
        <v>38256</v>
      </c>
      <c r="DM10" s="440">
        <v>7767</v>
      </c>
      <c r="DN10" s="440">
        <v>2316</v>
      </c>
      <c r="DO10" s="440">
        <v>15964</v>
      </c>
      <c r="DP10" s="440">
        <v>3794</v>
      </c>
      <c r="DQ10" s="440">
        <v>68097</v>
      </c>
      <c r="DR10" s="440">
        <v>38633</v>
      </c>
      <c r="DS10" s="440">
        <v>7822</v>
      </c>
      <c r="DT10" s="440">
        <v>2373</v>
      </c>
      <c r="DU10" s="440">
        <v>16280</v>
      </c>
      <c r="DV10" s="440">
        <v>3806</v>
      </c>
      <c r="DW10" s="440">
        <v>68914</v>
      </c>
      <c r="DX10" s="440">
        <v>40358</v>
      </c>
      <c r="DY10" s="440">
        <v>8173</v>
      </c>
      <c r="DZ10" s="440">
        <v>2361</v>
      </c>
      <c r="EA10" s="440">
        <v>16576</v>
      </c>
      <c r="EB10" s="440">
        <v>3970</v>
      </c>
      <c r="EC10" s="440">
        <v>71438</v>
      </c>
      <c r="ED10" s="440">
        <v>39788</v>
      </c>
      <c r="EE10" s="440">
        <v>7468</v>
      </c>
      <c r="EF10" s="440">
        <v>2037</v>
      </c>
      <c r="EG10" s="440">
        <v>14805</v>
      </c>
      <c r="EH10" s="440">
        <v>3623</v>
      </c>
      <c r="EI10" s="440">
        <v>67721</v>
      </c>
      <c r="EJ10" s="440">
        <v>40445</v>
      </c>
      <c r="EK10" s="440">
        <v>7017</v>
      </c>
      <c r="EL10" s="440">
        <v>1791</v>
      </c>
      <c r="EM10" s="440">
        <v>13525</v>
      </c>
      <c r="EN10" s="440">
        <v>3376</v>
      </c>
      <c r="EO10" s="440">
        <v>66154</v>
      </c>
    </row>
    <row r="11" spans="1:145">
      <c r="A11" s="28" t="s">
        <v>2379</v>
      </c>
      <c r="B11" s="442">
        <v>1028</v>
      </c>
      <c r="C11" s="442">
        <v>15</v>
      </c>
      <c r="D11" s="442">
        <v>1</v>
      </c>
      <c r="E11" s="442">
        <v>7</v>
      </c>
      <c r="F11" s="442">
        <v>8</v>
      </c>
      <c r="G11" s="442">
        <v>1059</v>
      </c>
      <c r="H11" s="442">
        <v>875</v>
      </c>
      <c r="I11" s="442">
        <v>16</v>
      </c>
      <c r="J11" s="442">
        <v>1</v>
      </c>
      <c r="K11" s="442">
        <v>6</v>
      </c>
      <c r="L11" s="442">
        <v>8</v>
      </c>
      <c r="M11" s="442">
        <v>906</v>
      </c>
      <c r="N11" s="442">
        <v>872</v>
      </c>
      <c r="O11" s="442">
        <v>17</v>
      </c>
      <c r="P11" s="442">
        <v>1</v>
      </c>
      <c r="Q11" s="442">
        <v>5</v>
      </c>
      <c r="R11" s="442">
        <v>24</v>
      </c>
      <c r="S11" s="442">
        <v>919</v>
      </c>
      <c r="T11" s="442">
        <v>974</v>
      </c>
      <c r="U11" s="442">
        <v>18</v>
      </c>
      <c r="V11" s="442">
        <v>1</v>
      </c>
      <c r="W11" s="442">
        <v>5</v>
      </c>
      <c r="X11" s="442">
        <v>41</v>
      </c>
      <c r="Y11" s="442">
        <v>1039</v>
      </c>
      <c r="Z11" s="442">
        <v>1025</v>
      </c>
      <c r="AA11" s="442">
        <v>18</v>
      </c>
      <c r="AB11" s="442">
        <v>1</v>
      </c>
      <c r="AC11" s="442">
        <v>6</v>
      </c>
      <c r="AD11" s="442">
        <v>41</v>
      </c>
      <c r="AE11" s="442">
        <v>1091</v>
      </c>
      <c r="AF11" s="442">
        <v>1045</v>
      </c>
      <c r="AG11" s="442">
        <v>19</v>
      </c>
      <c r="AH11" s="442">
        <v>1</v>
      </c>
      <c r="AI11" s="442">
        <v>6</v>
      </c>
      <c r="AJ11" s="442">
        <v>42</v>
      </c>
      <c r="AK11" s="442">
        <v>1113</v>
      </c>
      <c r="AL11" s="442">
        <v>1134</v>
      </c>
      <c r="AM11" s="442">
        <v>20</v>
      </c>
      <c r="AN11" s="442">
        <v>1</v>
      </c>
      <c r="AO11" s="442">
        <v>6</v>
      </c>
      <c r="AP11" s="442">
        <v>42</v>
      </c>
      <c r="AQ11" s="442">
        <v>1203</v>
      </c>
      <c r="AR11" s="442">
        <v>1120</v>
      </c>
      <c r="AS11" s="442">
        <v>21</v>
      </c>
      <c r="AT11" s="442">
        <v>1</v>
      </c>
      <c r="AU11" s="442">
        <v>6</v>
      </c>
      <c r="AV11" s="442">
        <v>43</v>
      </c>
      <c r="AW11" s="442">
        <f t="shared" si="1"/>
        <v>1191</v>
      </c>
      <c r="AX11" s="442">
        <v>1104</v>
      </c>
      <c r="AY11" s="442">
        <v>21</v>
      </c>
      <c r="AZ11" s="442">
        <v>1</v>
      </c>
      <c r="BA11" s="442">
        <v>6</v>
      </c>
      <c r="BB11" s="442">
        <v>43</v>
      </c>
      <c r="BC11" s="442">
        <f t="shared" si="2"/>
        <v>1175</v>
      </c>
      <c r="BD11" s="442">
        <v>1101</v>
      </c>
      <c r="BE11" s="442">
        <v>23</v>
      </c>
      <c r="BF11" s="442">
        <v>1</v>
      </c>
      <c r="BG11" s="442">
        <v>6</v>
      </c>
      <c r="BH11" s="442">
        <v>43</v>
      </c>
      <c r="BI11" s="442">
        <f t="shared" si="3"/>
        <v>1174</v>
      </c>
      <c r="BJ11" s="442">
        <v>820</v>
      </c>
      <c r="BK11" s="442">
        <v>23</v>
      </c>
      <c r="BL11" s="442">
        <v>1</v>
      </c>
      <c r="BM11" s="442">
        <v>6</v>
      </c>
      <c r="BN11" s="442">
        <v>44</v>
      </c>
      <c r="BO11" s="442">
        <f t="shared" si="4"/>
        <v>894</v>
      </c>
      <c r="BP11" s="442">
        <v>561</v>
      </c>
      <c r="BQ11" s="442">
        <v>25</v>
      </c>
      <c r="BR11" s="442">
        <v>1</v>
      </c>
      <c r="BS11" s="442">
        <v>6</v>
      </c>
      <c r="BT11" s="442">
        <v>44</v>
      </c>
      <c r="BU11" s="442">
        <v>637</v>
      </c>
      <c r="BV11" s="442">
        <v>550</v>
      </c>
      <c r="BW11" s="442">
        <v>26</v>
      </c>
      <c r="BX11" s="442">
        <v>1</v>
      </c>
      <c r="BY11" s="442">
        <v>6</v>
      </c>
      <c r="BZ11" s="442">
        <v>46</v>
      </c>
      <c r="CA11" s="442">
        <v>629</v>
      </c>
      <c r="CB11" s="442">
        <v>542</v>
      </c>
      <c r="CC11" s="442">
        <v>27</v>
      </c>
      <c r="CD11" s="442">
        <v>2</v>
      </c>
      <c r="CE11" s="442">
        <v>6</v>
      </c>
      <c r="CF11" s="442">
        <v>48</v>
      </c>
      <c r="CG11" s="442">
        <v>625</v>
      </c>
      <c r="CH11" s="442">
        <v>556</v>
      </c>
      <c r="CI11" s="442">
        <v>29</v>
      </c>
      <c r="CJ11" s="442">
        <v>2</v>
      </c>
      <c r="CK11" s="442">
        <v>7</v>
      </c>
      <c r="CL11" s="442">
        <v>49</v>
      </c>
      <c r="CM11" s="442">
        <v>643</v>
      </c>
      <c r="CN11" s="442">
        <v>594</v>
      </c>
      <c r="CO11" s="442">
        <v>31</v>
      </c>
      <c r="CP11" s="442">
        <v>2</v>
      </c>
      <c r="CQ11" s="442">
        <v>8</v>
      </c>
      <c r="CR11" s="442">
        <v>50</v>
      </c>
      <c r="CS11" s="442">
        <v>685</v>
      </c>
      <c r="CT11" s="442">
        <v>641</v>
      </c>
      <c r="CU11" s="442">
        <v>32</v>
      </c>
      <c r="CV11" s="442">
        <v>2</v>
      </c>
      <c r="CW11" s="442">
        <v>8</v>
      </c>
      <c r="CX11" s="442">
        <v>49</v>
      </c>
      <c r="CY11" s="442">
        <v>732</v>
      </c>
      <c r="CZ11" s="442">
        <v>648</v>
      </c>
      <c r="DA11" s="442">
        <v>33</v>
      </c>
      <c r="DB11" s="442">
        <v>2</v>
      </c>
      <c r="DC11" s="442">
        <v>9</v>
      </c>
      <c r="DD11" s="442">
        <v>49</v>
      </c>
      <c r="DE11" s="442">
        <v>741</v>
      </c>
      <c r="DF11" s="441">
        <v>600</v>
      </c>
      <c r="DG11" s="441">
        <v>34</v>
      </c>
      <c r="DH11" s="441">
        <v>2</v>
      </c>
      <c r="DI11" s="441">
        <v>10</v>
      </c>
      <c r="DJ11" s="441">
        <v>52</v>
      </c>
      <c r="DK11" s="441">
        <v>698</v>
      </c>
      <c r="DL11" s="440">
        <v>579</v>
      </c>
      <c r="DM11" s="440">
        <v>36</v>
      </c>
      <c r="DN11" s="440">
        <v>3</v>
      </c>
      <c r="DO11" s="440">
        <v>12</v>
      </c>
      <c r="DP11" s="440">
        <v>53</v>
      </c>
      <c r="DQ11" s="440">
        <v>683</v>
      </c>
      <c r="DR11" s="440">
        <v>637</v>
      </c>
      <c r="DS11" s="440">
        <v>38</v>
      </c>
      <c r="DT11" s="440">
        <v>3</v>
      </c>
      <c r="DU11" s="440">
        <v>13</v>
      </c>
      <c r="DV11" s="440">
        <v>57</v>
      </c>
      <c r="DW11" s="440">
        <v>748</v>
      </c>
      <c r="DX11" s="440">
        <v>497</v>
      </c>
      <c r="DY11" s="440">
        <v>4</v>
      </c>
      <c r="DZ11" s="440">
        <v>1</v>
      </c>
      <c r="EA11" s="440">
        <v>3</v>
      </c>
      <c r="EB11" s="440">
        <v>40</v>
      </c>
      <c r="EC11" s="440">
        <v>545</v>
      </c>
      <c r="ED11" s="440">
        <v>479</v>
      </c>
      <c r="EE11" s="440">
        <v>3</v>
      </c>
      <c r="EF11" s="440">
        <v>1</v>
      </c>
      <c r="EG11" s="440">
        <v>3</v>
      </c>
      <c r="EH11" s="440">
        <v>41</v>
      </c>
      <c r="EI11" s="440">
        <v>527</v>
      </c>
      <c r="EJ11" s="440">
        <v>472</v>
      </c>
      <c r="EK11" s="440">
        <v>3</v>
      </c>
      <c r="EL11" s="440">
        <v>1</v>
      </c>
      <c r="EM11" s="440">
        <v>3</v>
      </c>
      <c r="EN11" s="440">
        <v>41</v>
      </c>
      <c r="EO11" s="440">
        <v>520</v>
      </c>
    </row>
    <row r="12" spans="1:145">
      <c r="A12" s="28" t="s">
        <v>2380</v>
      </c>
      <c r="B12" s="442">
        <v>30666</v>
      </c>
      <c r="C12" s="442">
        <v>4637</v>
      </c>
      <c r="D12" s="442">
        <v>773</v>
      </c>
      <c r="E12" s="442">
        <v>2654</v>
      </c>
      <c r="F12" s="442">
        <v>2543</v>
      </c>
      <c r="G12" s="442">
        <v>41273</v>
      </c>
      <c r="H12" s="442">
        <v>29977</v>
      </c>
      <c r="I12" s="442">
        <v>4575</v>
      </c>
      <c r="J12" s="442">
        <v>781</v>
      </c>
      <c r="K12" s="442">
        <v>2649</v>
      </c>
      <c r="L12" s="442">
        <v>2509</v>
      </c>
      <c r="M12" s="442">
        <v>40491</v>
      </c>
      <c r="N12" s="442">
        <v>29142</v>
      </c>
      <c r="O12" s="442">
        <v>4480</v>
      </c>
      <c r="P12" s="442">
        <v>758</v>
      </c>
      <c r="Q12" s="442">
        <v>2589</v>
      </c>
      <c r="R12" s="442">
        <v>2463</v>
      </c>
      <c r="S12" s="442">
        <v>39432</v>
      </c>
      <c r="T12" s="442">
        <v>27458</v>
      </c>
      <c r="U12" s="442">
        <v>4172</v>
      </c>
      <c r="V12" s="442">
        <v>690</v>
      </c>
      <c r="W12" s="442">
        <v>2391</v>
      </c>
      <c r="X12" s="442">
        <v>2304</v>
      </c>
      <c r="Y12" s="442">
        <v>37015</v>
      </c>
      <c r="Z12" s="442">
        <v>25844</v>
      </c>
      <c r="AA12" s="442">
        <v>3865</v>
      </c>
      <c r="AB12" s="442">
        <v>638</v>
      </c>
      <c r="AC12" s="442">
        <v>2214</v>
      </c>
      <c r="AD12" s="442">
        <v>2139</v>
      </c>
      <c r="AE12" s="442">
        <v>34700</v>
      </c>
      <c r="AF12" s="442">
        <v>24993</v>
      </c>
      <c r="AG12" s="442">
        <v>3685</v>
      </c>
      <c r="AH12" s="442">
        <v>609</v>
      </c>
      <c r="AI12" s="442">
        <v>2110</v>
      </c>
      <c r="AJ12" s="442">
        <v>2031</v>
      </c>
      <c r="AK12" s="442">
        <v>33428</v>
      </c>
      <c r="AL12" s="442">
        <v>24746</v>
      </c>
      <c r="AM12" s="442">
        <v>3584</v>
      </c>
      <c r="AN12" s="442">
        <v>593</v>
      </c>
      <c r="AO12" s="442">
        <v>2040</v>
      </c>
      <c r="AP12" s="442">
        <v>1973</v>
      </c>
      <c r="AQ12" s="442">
        <v>32936</v>
      </c>
      <c r="AR12" s="442">
        <v>23936</v>
      </c>
      <c r="AS12" s="442">
        <v>3365</v>
      </c>
      <c r="AT12" s="442">
        <v>563</v>
      </c>
      <c r="AU12" s="442">
        <v>1906</v>
      </c>
      <c r="AV12" s="442">
        <v>1858</v>
      </c>
      <c r="AW12" s="442">
        <f t="shared" si="1"/>
        <v>31628</v>
      </c>
      <c r="AX12" s="442">
        <v>22656</v>
      </c>
      <c r="AY12" s="442">
        <v>3097</v>
      </c>
      <c r="AZ12" s="442">
        <v>527</v>
      </c>
      <c r="BA12" s="442">
        <v>1765</v>
      </c>
      <c r="BB12" s="442">
        <v>1719</v>
      </c>
      <c r="BC12" s="442">
        <f t="shared" si="2"/>
        <v>29764</v>
      </c>
      <c r="BD12" s="442">
        <v>21476</v>
      </c>
      <c r="BE12" s="442">
        <v>2990</v>
      </c>
      <c r="BF12" s="442">
        <v>515</v>
      </c>
      <c r="BG12" s="442">
        <v>1721</v>
      </c>
      <c r="BH12" s="442">
        <v>1665</v>
      </c>
      <c r="BI12" s="442">
        <f t="shared" si="3"/>
        <v>28367</v>
      </c>
      <c r="BJ12" s="442">
        <v>20924</v>
      </c>
      <c r="BK12" s="442">
        <v>2999</v>
      </c>
      <c r="BL12" s="442">
        <v>519</v>
      </c>
      <c r="BM12" s="442">
        <v>1729</v>
      </c>
      <c r="BN12" s="442">
        <v>1672</v>
      </c>
      <c r="BO12" s="442">
        <f t="shared" si="4"/>
        <v>27843</v>
      </c>
      <c r="BP12" s="442">
        <v>20808</v>
      </c>
      <c r="BQ12" s="442">
        <v>2983</v>
      </c>
      <c r="BR12" s="442">
        <v>519</v>
      </c>
      <c r="BS12" s="442">
        <v>1714</v>
      </c>
      <c r="BT12" s="442">
        <v>1675</v>
      </c>
      <c r="BU12" s="442">
        <v>27699</v>
      </c>
      <c r="BV12" s="442">
        <v>20568</v>
      </c>
      <c r="BW12" s="442">
        <v>2950</v>
      </c>
      <c r="BX12" s="442">
        <v>517</v>
      </c>
      <c r="BY12" s="442">
        <v>1689</v>
      </c>
      <c r="BZ12" s="442">
        <v>1669</v>
      </c>
      <c r="CA12" s="442">
        <v>27393</v>
      </c>
      <c r="CB12" s="442">
        <v>20804</v>
      </c>
      <c r="CC12" s="442">
        <v>2999</v>
      </c>
      <c r="CD12" s="442">
        <v>530</v>
      </c>
      <c r="CE12" s="442">
        <v>1719</v>
      </c>
      <c r="CF12" s="442">
        <v>1706</v>
      </c>
      <c r="CG12" s="442">
        <v>27758</v>
      </c>
      <c r="CH12" s="442">
        <v>21391</v>
      </c>
      <c r="CI12" s="442">
        <v>3104</v>
      </c>
      <c r="CJ12" s="442">
        <v>552</v>
      </c>
      <c r="CK12" s="442">
        <v>1781</v>
      </c>
      <c r="CL12" s="442">
        <v>1768</v>
      </c>
      <c r="CM12" s="442">
        <v>28596</v>
      </c>
      <c r="CN12" s="442">
        <v>21478</v>
      </c>
      <c r="CO12" s="442">
        <v>3132</v>
      </c>
      <c r="CP12" s="442">
        <v>560</v>
      </c>
      <c r="CQ12" s="442">
        <v>1795</v>
      </c>
      <c r="CR12" s="442">
        <v>1787</v>
      </c>
      <c r="CS12" s="442">
        <v>28752</v>
      </c>
      <c r="CT12" s="442">
        <v>21407</v>
      </c>
      <c r="CU12" s="442">
        <v>3125</v>
      </c>
      <c r="CV12" s="442">
        <v>564</v>
      </c>
      <c r="CW12" s="442">
        <v>1792</v>
      </c>
      <c r="CX12" s="442">
        <v>1792</v>
      </c>
      <c r="CY12" s="442">
        <v>28680</v>
      </c>
      <c r="CZ12" s="442">
        <v>21938</v>
      </c>
      <c r="DA12" s="442">
        <v>3202</v>
      </c>
      <c r="DB12" s="442">
        <v>582</v>
      </c>
      <c r="DC12" s="442">
        <v>1830</v>
      </c>
      <c r="DD12" s="442">
        <v>1836</v>
      </c>
      <c r="DE12" s="442">
        <v>29388</v>
      </c>
      <c r="DF12" s="441">
        <v>22622</v>
      </c>
      <c r="DG12" s="441">
        <v>3301</v>
      </c>
      <c r="DH12" s="441">
        <v>601</v>
      </c>
      <c r="DI12" s="441">
        <v>1876</v>
      </c>
      <c r="DJ12" s="441">
        <v>1884</v>
      </c>
      <c r="DK12" s="441">
        <v>30284</v>
      </c>
      <c r="DL12" s="440">
        <v>22721</v>
      </c>
      <c r="DM12" s="440">
        <v>3277</v>
      </c>
      <c r="DN12" s="440">
        <v>597</v>
      </c>
      <c r="DO12" s="440">
        <v>1864</v>
      </c>
      <c r="DP12" s="440">
        <v>1865</v>
      </c>
      <c r="DQ12" s="440">
        <v>30324</v>
      </c>
      <c r="DR12" s="440">
        <v>22433</v>
      </c>
      <c r="DS12" s="440">
        <v>3205</v>
      </c>
      <c r="DT12" s="440">
        <v>585</v>
      </c>
      <c r="DU12" s="440">
        <v>1812</v>
      </c>
      <c r="DV12" s="440">
        <v>1808</v>
      </c>
      <c r="DW12" s="440">
        <v>29843</v>
      </c>
      <c r="DX12" s="440">
        <v>23328</v>
      </c>
      <c r="DY12" s="440">
        <v>3223</v>
      </c>
      <c r="DZ12" s="440">
        <v>572</v>
      </c>
      <c r="EA12" s="440">
        <v>1778</v>
      </c>
      <c r="EB12" s="440">
        <v>1780</v>
      </c>
      <c r="EC12" s="440">
        <v>30681</v>
      </c>
      <c r="ED12" s="440">
        <v>24148</v>
      </c>
      <c r="EE12" s="440">
        <v>3277</v>
      </c>
      <c r="EF12" s="440">
        <v>556</v>
      </c>
      <c r="EG12" s="440">
        <v>1762</v>
      </c>
      <c r="EH12" s="440">
        <v>1780</v>
      </c>
      <c r="EI12" s="440">
        <v>31523</v>
      </c>
      <c r="EJ12" s="440">
        <v>24302</v>
      </c>
      <c r="EK12" s="440">
        <v>3270</v>
      </c>
      <c r="EL12" s="440">
        <v>546</v>
      </c>
      <c r="EM12" s="440">
        <v>1752</v>
      </c>
      <c r="EN12" s="440">
        <v>1780</v>
      </c>
      <c r="EO12" s="440">
        <v>31650</v>
      </c>
    </row>
    <row r="13" spans="1:145">
      <c r="A13" s="439" t="s">
        <v>1517</v>
      </c>
      <c r="B13" s="438">
        <v>182514</v>
      </c>
      <c r="C13" s="438">
        <v>21430</v>
      </c>
      <c r="D13" s="438">
        <v>2235</v>
      </c>
      <c r="E13" s="438">
        <v>9426</v>
      </c>
      <c r="F13" s="438">
        <v>8288</v>
      </c>
      <c r="G13" s="438">
        <v>223893</v>
      </c>
      <c r="H13" s="438">
        <v>171923</v>
      </c>
      <c r="I13" s="438">
        <v>20530</v>
      </c>
      <c r="J13" s="438">
        <v>2121</v>
      </c>
      <c r="K13" s="438">
        <v>8971</v>
      </c>
      <c r="L13" s="438">
        <v>7869</v>
      </c>
      <c r="M13" s="438">
        <v>211414</v>
      </c>
      <c r="N13" s="438">
        <v>167664</v>
      </c>
      <c r="O13" s="438">
        <v>20083</v>
      </c>
      <c r="P13" s="438">
        <v>2004</v>
      </c>
      <c r="Q13" s="438">
        <v>8532</v>
      </c>
      <c r="R13" s="438">
        <v>7558</v>
      </c>
      <c r="S13" s="438">
        <v>205841</v>
      </c>
      <c r="T13" s="438">
        <v>162324</v>
      </c>
      <c r="U13" s="438">
        <v>19006</v>
      </c>
      <c r="V13" s="438">
        <v>1847</v>
      </c>
      <c r="W13" s="438">
        <v>8052</v>
      </c>
      <c r="X13" s="438">
        <v>6874</v>
      </c>
      <c r="Y13" s="438">
        <v>198103</v>
      </c>
      <c r="Z13" s="438">
        <v>159576</v>
      </c>
      <c r="AA13" s="438">
        <v>17767</v>
      </c>
      <c r="AB13" s="438">
        <v>1696</v>
      </c>
      <c r="AC13" s="438">
        <v>7648</v>
      </c>
      <c r="AD13" s="438">
        <v>6149</v>
      </c>
      <c r="AE13" s="438">
        <v>192836</v>
      </c>
      <c r="AF13" s="438">
        <v>160070</v>
      </c>
      <c r="AG13" s="438">
        <v>17009</v>
      </c>
      <c r="AH13" s="438">
        <v>1581</v>
      </c>
      <c r="AI13" s="438">
        <v>7143</v>
      </c>
      <c r="AJ13" s="438">
        <v>5766</v>
      </c>
      <c r="AK13" s="438">
        <v>191569</v>
      </c>
      <c r="AL13" s="438">
        <v>162735</v>
      </c>
      <c r="AM13" s="438">
        <v>16565</v>
      </c>
      <c r="AN13" s="438">
        <v>1500</v>
      </c>
      <c r="AO13" s="438">
        <v>6707</v>
      </c>
      <c r="AP13" s="438">
        <v>5431</v>
      </c>
      <c r="AQ13" s="438">
        <v>192938</v>
      </c>
      <c r="AR13" s="438">
        <f t="shared" ref="AR13:BO13" si="5">SUM(AR14:AR19)</f>
        <v>163353</v>
      </c>
      <c r="AS13" s="438">
        <f t="shared" si="5"/>
        <v>16331</v>
      </c>
      <c r="AT13" s="438">
        <f t="shared" si="5"/>
        <v>1488</v>
      </c>
      <c r="AU13" s="438">
        <f t="shared" si="5"/>
        <v>6601</v>
      </c>
      <c r="AV13" s="438">
        <f t="shared" si="5"/>
        <v>5153</v>
      </c>
      <c r="AW13" s="438">
        <f t="shared" si="5"/>
        <v>192926</v>
      </c>
      <c r="AX13" s="438">
        <f t="shared" si="5"/>
        <v>164212</v>
      </c>
      <c r="AY13" s="438">
        <f t="shared" si="5"/>
        <v>16204</v>
      </c>
      <c r="AZ13" s="438">
        <f t="shared" si="5"/>
        <v>1437</v>
      </c>
      <c r="BA13" s="438">
        <f t="shared" si="5"/>
        <v>6583</v>
      </c>
      <c r="BB13" s="438">
        <f t="shared" si="5"/>
        <v>4998</v>
      </c>
      <c r="BC13" s="438">
        <f t="shared" si="5"/>
        <v>193434</v>
      </c>
      <c r="BD13" s="438">
        <f t="shared" si="5"/>
        <v>164510</v>
      </c>
      <c r="BE13" s="438">
        <f t="shared" si="5"/>
        <v>15715</v>
      </c>
      <c r="BF13" s="438">
        <f t="shared" si="5"/>
        <v>1405</v>
      </c>
      <c r="BG13" s="438">
        <f t="shared" si="5"/>
        <v>6504</v>
      </c>
      <c r="BH13" s="438">
        <f t="shared" si="5"/>
        <v>4944</v>
      </c>
      <c r="BI13" s="438">
        <f t="shared" si="5"/>
        <v>193078</v>
      </c>
      <c r="BJ13" s="438">
        <f t="shared" si="5"/>
        <v>167616</v>
      </c>
      <c r="BK13" s="438">
        <f t="shared" si="5"/>
        <v>16134</v>
      </c>
      <c r="BL13" s="438">
        <f t="shared" si="5"/>
        <v>1371</v>
      </c>
      <c r="BM13" s="438">
        <f t="shared" si="5"/>
        <v>6463</v>
      </c>
      <c r="BN13" s="438">
        <f t="shared" si="5"/>
        <v>5035</v>
      </c>
      <c r="BO13" s="438">
        <f t="shared" si="5"/>
        <v>196619</v>
      </c>
      <c r="BP13" s="438">
        <v>175152</v>
      </c>
      <c r="BQ13" s="438">
        <v>17227</v>
      </c>
      <c r="BR13" s="438">
        <v>1396</v>
      </c>
      <c r="BS13" s="438">
        <v>6684</v>
      </c>
      <c r="BT13" s="438">
        <v>5054</v>
      </c>
      <c r="BU13" s="438">
        <v>205513</v>
      </c>
      <c r="BV13" s="438">
        <v>182214</v>
      </c>
      <c r="BW13" s="438">
        <v>17711</v>
      </c>
      <c r="BX13" s="438">
        <v>1489</v>
      </c>
      <c r="BY13" s="438">
        <v>7014</v>
      </c>
      <c r="BZ13" s="438">
        <v>5108</v>
      </c>
      <c r="CA13" s="438">
        <v>213536</v>
      </c>
      <c r="CB13" s="438">
        <v>186549</v>
      </c>
      <c r="CC13" s="438">
        <v>17594</v>
      </c>
      <c r="CD13" s="438">
        <v>1576</v>
      </c>
      <c r="CE13" s="438">
        <v>7436</v>
      </c>
      <c r="CF13" s="438">
        <v>5141</v>
      </c>
      <c r="CG13" s="438">
        <v>218296</v>
      </c>
      <c r="CH13" s="438">
        <v>190466</v>
      </c>
      <c r="CI13" s="438">
        <v>17487</v>
      </c>
      <c r="CJ13" s="438">
        <v>1670</v>
      </c>
      <c r="CK13" s="438">
        <v>7801</v>
      </c>
      <c r="CL13" s="438">
        <v>5195</v>
      </c>
      <c r="CM13" s="438">
        <v>222619</v>
      </c>
      <c r="CN13" s="438">
        <v>199754</v>
      </c>
      <c r="CO13" s="438">
        <v>18032</v>
      </c>
      <c r="CP13" s="438">
        <v>1797</v>
      </c>
      <c r="CQ13" s="438">
        <v>8133</v>
      </c>
      <c r="CR13" s="438">
        <v>5184</v>
      </c>
      <c r="CS13" s="438">
        <v>232900</v>
      </c>
      <c r="CT13" s="438">
        <v>216688</v>
      </c>
      <c r="CU13" s="438">
        <v>19360</v>
      </c>
      <c r="CV13" s="438">
        <v>1945</v>
      </c>
      <c r="CW13" s="438">
        <v>8505</v>
      </c>
      <c r="CX13" s="438">
        <v>5277</v>
      </c>
      <c r="CY13" s="438">
        <v>251775</v>
      </c>
      <c r="CZ13" s="438">
        <v>240704</v>
      </c>
      <c r="DA13" s="438">
        <v>20536</v>
      </c>
      <c r="DB13" s="438">
        <v>2087</v>
      </c>
      <c r="DC13" s="438">
        <v>8890</v>
      </c>
      <c r="DD13" s="438">
        <v>5604</v>
      </c>
      <c r="DE13" s="438">
        <v>277821</v>
      </c>
      <c r="DF13" s="437">
        <v>251585</v>
      </c>
      <c r="DG13" s="437">
        <v>20891</v>
      </c>
      <c r="DH13" s="437">
        <v>2220</v>
      </c>
      <c r="DI13" s="437">
        <v>9339</v>
      </c>
      <c r="DJ13" s="437">
        <v>5816</v>
      </c>
      <c r="DK13" s="437">
        <v>289851</v>
      </c>
      <c r="DL13" s="436">
        <v>254305</v>
      </c>
      <c r="DM13" s="436">
        <v>21448</v>
      </c>
      <c r="DN13" s="436">
        <v>2330</v>
      </c>
      <c r="DO13" s="436">
        <v>9643</v>
      </c>
      <c r="DP13" s="436">
        <v>5982</v>
      </c>
      <c r="DQ13" s="436">
        <v>293708</v>
      </c>
      <c r="DR13" s="436">
        <v>257500</v>
      </c>
      <c r="DS13" s="436">
        <v>22289</v>
      </c>
      <c r="DT13" s="436">
        <v>2527</v>
      </c>
      <c r="DU13" s="436">
        <v>9797</v>
      </c>
      <c r="DV13" s="436">
        <v>6122</v>
      </c>
      <c r="DW13" s="436">
        <v>298234</v>
      </c>
      <c r="DX13" s="436">
        <v>260678</v>
      </c>
      <c r="DY13" s="436">
        <v>23244</v>
      </c>
      <c r="DZ13" s="436">
        <v>2660</v>
      </c>
      <c r="EA13" s="436">
        <v>10205</v>
      </c>
      <c r="EB13" s="436">
        <v>6492</v>
      </c>
      <c r="EC13" s="436">
        <v>303279</v>
      </c>
      <c r="ED13" s="436">
        <v>254208</v>
      </c>
      <c r="EE13" s="436">
        <v>22886</v>
      </c>
      <c r="EF13" s="436">
        <v>2570</v>
      </c>
      <c r="EG13" s="436">
        <v>10278</v>
      </c>
      <c r="EH13" s="436">
        <v>6688</v>
      </c>
      <c r="EI13" s="436">
        <v>296630</v>
      </c>
      <c r="EJ13" s="436">
        <v>250107</v>
      </c>
      <c r="EK13" s="436">
        <v>23032</v>
      </c>
      <c r="EL13" s="436">
        <v>2577</v>
      </c>
      <c r="EM13" s="436">
        <v>10389</v>
      </c>
      <c r="EN13" s="436">
        <v>6824</v>
      </c>
      <c r="EO13" s="436">
        <v>292929</v>
      </c>
    </row>
    <row r="14" spans="1:145">
      <c r="A14" s="28" t="s">
        <v>2374</v>
      </c>
      <c r="B14" s="442">
        <v>5103</v>
      </c>
      <c r="C14" s="442">
        <v>3368</v>
      </c>
      <c r="D14" s="442">
        <v>19</v>
      </c>
      <c r="E14" s="442">
        <v>213</v>
      </c>
      <c r="F14" s="442">
        <v>679</v>
      </c>
      <c r="G14" s="442">
        <v>9382</v>
      </c>
      <c r="H14" s="442">
        <v>5334</v>
      </c>
      <c r="I14" s="442">
        <v>3547</v>
      </c>
      <c r="J14" s="442">
        <v>20</v>
      </c>
      <c r="K14" s="442">
        <v>236</v>
      </c>
      <c r="L14" s="442">
        <v>863</v>
      </c>
      <c r="M14" s="442">
        <v>10000</v>
      </c>
      <c r="N14" s="442">
        <v>5479</v>
      </c>
      <c r="O14" s="442">
        <v>3989</v>
      </c>
      <c r="P14" s="442">
        <v>19</v>
      </c>
      <c r="Q14" s="442">
        <v>257</v>
      </c>
      <c r="R14" s="442">
        <v>976</v>
      </c>
      <c r="S14" s="442">
        <v>10720</v>
      </c>
      <c r="T14" s="442">
        <v>5477</v>
      </c>
      <c r="U14" s="442">
        <v>3774</v>
      </c>
      <c r="V14" s="442">
        <v>21</v>
      </c>
      <c r="W14" s="442">
        <v>261</v>
      </c>
      <c r="X14" s="442">
        <v>886</v>
      </c>
      <c r="Y14" s="442">
        <v>10419</v>
      </c>
      <c r="Z14" s="442">
        <v>5240</v>
      </c>
      <c r="AA14" s="442">
        <v>3174</v>
      </c>
      <c r="AB14" s="442">
        <v>17</v>
      </c>
      <c r="AC14" s="442">
        <v>237</v>
      </c>
      <c r="AD14" s="442">
        <v>704</v>
      </c>
      <c r="AE14" s="442">
        <v>9372</v>
      </c>
      <c r="AF14" s="442">
        <v>4970</v>
      </c>
      <c r="AG14" s="442">
        <v>3155</v>
      </c>
      <c r="AH14" s="442">
        <v>18</v>
      </c>
      <c r="AI14" s="442">
        <v>218</v>
      </c>
      <c r="AJ14" s="442">
        <v>735</v>
      </c>
      <c r="AK14" s="442">
        <v>9096</v>
      </c>
      <c r="AL14" s="442">
        <v>4688</v>
      </c>
      <c r="AM14" s="442">
        <v>3100</v>
      </c>
      <c r="AN14" s="442">
        <v>22</v>
      </c>
      <c r="AO14" s="442">
        <v>215</v>
      </c>
      <c r="AP14" s="442">
        <v>814</v>
      </c>
      <c r="AQ14" s="442">
        <v>8839</v>
      </c>
      <c r="AR14" s="442">
        <v>4647</v>
      </c>
      <c r="AS14" s="442">
        <v>2898</v>
      </c>
      <c r="AT14" s="442">
        <v>20</v>
      </c>
      <c r="AU14" s="442">
        <v>231</v>
      </c>
      <c r="AV14" s="442">
        <v>867</v>
      </c>
      <c r="AW14" s="442">
        <f t="shared" ref="AW14:AW19" si="6">SUM(AR14:AV14)</f>
        <v>8663</v>
      </c>
      <c r="AX14" s="442">
        <v>4899</v>
      </c>
      <c r="AY14" s="442">
        <v>2713</v>
      </c>
      <c r="AZ14" s="442">
        <v>15</v>
      </c>
      <c r="BA14" s="442">
        <v>251</v>
      </c>
      <c r="BB14" s="442">
        <v>867</v>
      </c>
      <c r="BC14" s="442">
        <f t="shared" ref="BC14:BC19" si="7">SUM(AX14:BB14)</f>
        <v>8745</v>
      </c>
      <c r="BD14" s="442">
        <v>4872</v>
      </c>
      <c r="BE14" s="442">
        <v>2339</v>
      </c>
      <c r="BF14" s="442">
        <v>9</v>
      </c>
      <c r="BG14" s="442">
        <v>246</v>
      </c>
      <c r="BH14" s="442">
        <v>886</v>
      </c>
      <c r="BI14" s="442">
        <f t="shared" ref="BI14:BI19" si="8">SUM(BD14:BH14)</f>
        <v>8352</v>
      </c>
      <c r="BJ14" s="442">
        <v>5247</v>
      </c>
      <c r="BK14" s="442">
        <v>2851</v>
      </c>
      <c r="BL14" s="442">
        <v>10</v>
      </c>
      <c r="BM14" s="442">
        <v>227</v>
      </c>
      <c r="BN14" s="442">
        <v>988</v>
      </c>
      <c r="BO14" s="442">
        <f t="shared" ref="BO14:BO19" si="9">SUM(BJ14:BN14)</f>
        <v>9323</v>
      </c>
      <c r="BP14" s="442">
        <v>5594</v>
      </c>
      <c r="BQ14" s="442">
        <v>3555</v>
      </c>
      <c r="BR14" s="442">
        <v>7</v>
      </c>
      <c r="BS14" s="442">
        <v>226</v>
      </c>
      <c r="BT14" s="442">
        <v>894</v>
      </c>
      <c r="BU14" s="442">
        <v>10276</v>
      </c>
      <c r="BV14" s="442">
        <v>5588</v>
      </c>
      <c r="BW14" s="442">
        <v>3599</v>
      </c>
      <c r="BX14" s="442">
        <v>6</v>
      </c>
      <c r="BY14" s="442">
        <v>257</v>
      </c>
      <c r="BZ14" s="442">
        <v>766</v>
      </c>
      <c r="CA14" s="442">
        <v>10216</v>
      </c>
      <c r="CB14" s="442">
        <v>5692</v>
      </c>
      <c r="CC14" s="442">
        <v>3339</v>
      </c>
      <c r="CD14" s="442">
        <v>8</v>
      </c>
      <c r="CE14" s="442">
        <v>274</v>
      </c>
      <c r="CF14" s="442">
        <v>783</v>
      </c>
      <c r="CG14" s="442">
        <v>10096</v>
      </c>
      <c r="CH14" s="442">
        <v>5355</v>
      </c>
      <c r="CI14" s="442">
        <v>2974</v>
      </c>
      <c r="CJ14" s="442">
        <v>4</v>
      </c>
      <c r="CK14" s="442">
        <v>264</v>
      </c>
      <c r="CL14" s="442">
        <v>735</v>
      </c>
      <c r="CM14" s="442">
        <v>9332</v>
      </c>
      <c r="CN14" s="442">
        <v>5158</v>
      </c>
      <c r="CO14" s="442">
        <v>2930</v>
      </c>
      <c r="CP14" s="442">
        <v>1</v>
      </c>
      <c r="CQ14" s="442">
        <v>250</v>
      </c>
      <c r="CR14" s="442">
        <v>476</v>
      </c>
      <c r="CS14" s="442">
        <v>8815</v>
      </c>
      <c r="CT14" s="442">
        <v>5231</v>
      </c>
      <c r="CU14" s="442">
        <v>3250</v>
      </c>
      <c r="CV14" s="442">
        <v>3</v>
      </c>
      <c r="CW14" s="442">
        <v>248</v>
      </c>
      <c r="CX14" s="442">
        <v>333</v>
      </c>
      <c r="CY14" s="442">
        <v>9065</v>
      </c>
      <c r="CZ14" s="442">
        <v>5282</v>
      </c>
      <c r="DA14" s="442">
        <v>3634</v>
      </c>
      <c r="DB14" s="442">
        <v>11</v>
      </c>
      <c r="DC14" s="442">
        <v>254</v>
      </c>
      <c r="DD14" s="442">
        <v>443</v>
      </c>
      <c r="DE14" s="442">
        <v>9624</v>
      </c>
      <c r="DF14" s="441">
        <v>4652</v>
      </c>
      <c r="DG14" s="441">
        <v>3365</v>
      </c>
      <c r="DH14" s="441">
        <v>17</v>
      </c>
      <c r="DI14" s="441">
        <v>236</v>
      </c>
      <c r="DJ14" s="441">
        <v>491</v>
      </c>
      <c r="DK14" s="441">
        <v>8761</v>
      </c>
      <c r="DL14" s="440">
        <v>4050</v>
      </c>
      <c r="DM14" s="440">
        <v>3046</v>
      </c>
      <c r="DN14" s="440">
        <v>16</v>
      </c>
      <c r="DO14" s="440">
        <v>218</v>
      </c>
      <c r="DP14" s="440">
        <v>428</v>
      </c>
      <c r="DQ14" s="440">
        <v>7758</v>
      </c>
      <c r="DR14" s="440">
        <v>4229</v>
      </c>
      <c r="DS14" s="440">
        <v>3220</v>
      </c>
      <c r="DT14" s="440">
        <v>10</v>
      </c>
      <c r="DU14" s="440">
        <v>210</v>
      </c>
      <c r="DV14" s="440">
        <v>316</v>
      </c>
      <c r="DW14" s="440">
        <v>7985</v>
      </c>
      <c r="DX14" s="440">
        <v>4106</v>
      </c>
      <c r="DY14" s="440">
        <v>3306</v>
      </c>
      <c r="DZ14" s="440">
        <v>6</v>
      </c>
      <c r="EA14" s="440">
        <v>183</v>
      </c>
      <c r="EB14" s="440">
        <v>311</v>
      </c>
      <c r="EC14" s="440">
        <v>7912</v>
      </c>
      <c r="ED14" s="440">
        <v>3703</v>
      </c>
      <c r="EE14" s="440">
        <v>3082</v>
      </c>
      <c r="EF14" s="440">
        <v>9</v>
      </c>
      <c r="EG14" s="440">
        <v>161</v>
      </c>
      <c r="EH14" s="440">
        <v>410</v>
      </c>
      <c r="EI14" s="440">
        <v>7365</v>
      </c>
      <c r="EJ14" s="440">
        <v>3581</v>
      </c>
      <c r="EK14" s="440">
        <v>2945</v>
      </c>
      <c r="EL14" s="440">
        <v>11</v>
      </c>
      <c r="EM14" s="440">
        <v>167</v>
      </c>
      <c r="EN14" s="440">
        <v>408</v>
      </c>
      <c r="EO14" s="440">
        <v>7112</v>
      </c>
    </row>
    <row r="15" spans="1:145">
      <c r="A15" s="28" t="s">
        <v>2381</v>
      </c>
      <c r="B15" s="442">
        <v>16500</v>
      </c>
      <c r="C15" s="442">
        <v>4414</v>
      </c>
      <c r="D15" s="442">
        <v>542</v>
      </c>
      <c r="E15" s="442">
        <v>2005</v>
      </c>
      <c r="F15" s="442">
        <v>1730</v>
      </c>
      <c r="G15" s="442">
        <v>25191</v>
      </c>
      <c r="H15" s="442">
        <v>17191</v>
      </c>
      <c r="I15" s="442">
        <v>4217</v>
      </c>
      <c r="J15" s="442">
        <v>499</v>
      </c>
      <c r="K15" s="442">
        <v>1892</v>
      </c>
      <c r="L15" s="442">
        <v>1624</v>
      </c>
      <c r="M15" s="442">
        <v>25423</v>
      </c>
      <c r="N15" s="442">
        <v>18080</v>
      </c>
      <c r="O15" s="442">
        <v>3952</v>
      </c>
      <c r="P15" s="442">
        <v>441</v>
      </c>
      <c r="Q15" s="442">
        <v>1760</v>
      </c>
      <c r="R15" s="442">
        <v>1505</v>
      </c>
      <c r="S15" s="442">
        <v>25738</v>
      </c>
      <c r="T15" s="442">
        <v>18720</v>
      </c>
      <c r="U15" s="442">
        <v>3775</v>
      </c>
      <c r="V15" s="442">
        <v>401</v>
      </c>
      <c r="W15" s="442">
        <v>1738</v>
      </c>
      <c r="X15" s="442">
        <v>1481</v>
      </c>
      <c r="Y15" s="442">
        <v>26115</v>
      </c>
      <c r="Z15" s="442">
        <v>19878</v>
      </c>
      <c r="AA15" s="442">
        <v>3673</v>
      </c>
      <c r="AB15" s="442">
        <v>377</v>
      </c>
      <c r="AC15" s="442">
        <v>1720</v>
      </c>
      <c r="AD15" s="442">
        <v>1460</v>
      </c>
      <c r="AE15" s="442">
        <v>27108</v>
      </c>
      <c r="AF15" s="442">
        <v>21474</v>
      </c>
      <c r="AG15" s="442">
        <v>3598</v>
      </c>
      <c r="AH15" s="442">
        <v>362</v>
      </c>
      <c r="AI15" s="442">
        <v>1689</v>
      </c>
      <c r="AJ15" s="442">
        <v>1465</v>
      </c>
      <c r="AK15" s="442">
        <v>28588</v>
      </c>
      <c r="AL15" s="442">
        <v>22631</v>
      </c>
      <c r="AM15" s="442">
        <v>3538</v>
      </c>
      <c r="AN15" s="442">
        <v>348</v>
      </c>
      <c r="AO15" s="442">
        <v>1666</v>
      </c>
      <c r="AP15" s="442">
        <v>1450</v>
      </c>
      <c r="AQ15" s="442">
        <v>29633</v>
      </c>
      <c r="AR15" s="442">
        <v>24170</v>
      </c>
      <c r="AS15" s="442">
        <v>3568</v>
      </c>
      <c r="AT15" s="442">
        <v>344</v>
      </c>
      <c r="AU15" s="442">
        <v>1667</v>
      </c>
      <c r="AV15" s="442">
        <v>1388</v>
      </c>
      <c r="AW15" s="442">
        <f t="shared" si="6"/>
        <v>31137</v>
      </c>
      <c r="AX15" s="442">
        <v>26424</v>
      </c>
      <c r="AY15" s="442">
        <v>3715</v>
      </c>
      <c r="AZ15" s="442">
        <v>354</v>
      </c>
      <c r="BA15" s="442">
        <v>1714</v>
      </c>
      <c r="BB15" s="442">
        <v>1372</v>
      </c>
      <c r="BC15" s="442">
        <f t="shared" si="7"/>
        <v>33579</v>
      </c>
      <c r="BD15" s="442">
        <v>28349</v>
      </c>
      <c r="BE15" s="442">
        <v>3861</v>
      </c>
      <c r="BF15" s="442">
        <v>388</v>
      </c>
      <c r="BG15" s="442">
        <v>1782</v>
      </c>
      <c r="BH15" s="442">
        <v>1364</v>
      </c>
      <c r="BI15" s="442">
        <f t="shared" si="8"/>
        <v>35744</v>
      </c>
      <c r="BJ15" s="442">
        <v>31439</v>
      </c>
      <c r="BK15" s="442">
        <v>4049</v>
      </c>
      <c r="BL15" s="442">
        <v>427</v>
      </c>
      <c r="BM15" s="442">
        <v>1913</v>
      </c>
      <c r="BN15" s="442">
        <v>1549</v>
      </c>
      <c r="BO15" s="442">
        <f t="shared" si="9"/>
        <v>39377</v>
      </c>
      <c r="BP15" s="442">
        <v>34825</v>
      </c>
      <c r="BQ15" s="442">
        <v>4320</v>
      </c>
      <c r="BR15" s="442">
        <v>469</v>
      </c>
      <c r="BS15" s="442">
        <v>2118</v>
      </c>
      <c r="BT15" s="442">
        <v>1791</v>
      </c>
      <c r="BU15" s="442">
        <v>43523</v>
      </c>
      <c r="BV15" s="442">
        <v>37264</v>
      </c>
      <c r="BW15" s="442">
        <v>4555</v>
      </c>
      <c r="BX15" s="442">
        <v>529</v>
      </c>
      <c r="BY15" s="442">
        <v>2286</v>
      </c>
      <c r="BZ15" s="442">
        <v>1926</v>
      </c>
      <c r="CA15" s="442">
        <v>46560</v>
      </c>
      <c r="CB15" s="442">
        <v>40157</v>
      </c>
      <c r="CC15" s="442">
        <v>4774</v>
      </c>
      <c r="CD15" s="442">
        <v>593</v>
      </c>
      <c r="CE15" s="442">
        <v>2482</v>
      </c>
      <c r="CF15" s="442">
        <v>1958</v>
      </c>
      <c r="CG15" s="442">
        <v>49964</v>
      </c>
      <c r="CH15" s="442">
        <v>43523</v>
      </c>
      <c r="CI15" s="442">
        <v>5053</v>
      </c>
      <c r="CJ15" s="442">
        <v>646</v>
      </c>
      <c r="CK15" s="442">
        <v>2706</v>
      </c>
      <c r="CL15" s="442">
        <v>1979</v>
      </c>
      <c r="CM15" s="442">
        <v>53907</v>
      </c>
      <c r="CN15" s="442">
        <v>47926</v>
      </c>
      <c r="CO15" s="442">
        <v>5464</v>
      </c>
      <c r="CP15" s="442">
        <v>725</v>
      </c>
      <c r="CQ15" s="442">
        <v>2948</v>
      </c>
      <c r="CR15" s="442">
        <v>2106</v>
      </c>
      <c r="CS15" s="442">
        <v>59169</v>
      </c>
      <c r="CT15" s="442">
        <v>53336</v>
      </c>
      <c r="CU15" s="442">
        <v>5986</v>
      </c>
      <c r="CV15" s="442">
        <v>807</v>
      </c>
      <c r="CW15" s="442">
        <v>3234</v>
      </c>
      <c r="CX15" s="442">
        <v>2220</v>
      </c>
      <c r="CY15" s="442">
        <v>65583</v>
      </c>
      <c r="CZ15" s="442">
        <v>57565</v>
      </c>
      <c r="DA15" s="442">
        <v>6483</v>
      </c>
      <c r="DB15" s="442">
        <v>877</v>
      </c>
      <c r="DC15" s="442">
        <v>3577</v>
      </c>
      <c r="DD15" s="442">
        <v>2307</v>
      </c>
      <c r="DE15" s="442">
        <v>70809</v>
      </c>
      <c r="DF15" s="441">
        <v>59874</v>
      </c>
      <c r="DG15" s="441">
        <v>6974</v>
      </c>
      <c r="DH15" s="441">
        <v>977</v>
      </c>
      <c r="DI15" s="441">
        <v>3953</v>
      </c>
      <c r="DJ15" s="441">
        <v>2354</v>
      </c>
      <c r="DK15" s="441">
        <v>74132</v>
      </c>
      <c r="DL15" s="440">
        <v>62033</v>
      </c>
      <c r="DM15" s="440">
        <v>7509</v>
      </c>
      <c r="DN15" s="440">
        <v>1082</v>
      </c>
      <c r="DO15" s="440">
        <v>4260</v>
      </c>
      <c r="DP15" s="440">
        <v>2483</v>
      </c>
      <c r="DQ15" s="440">
        <v>77367</v>
      </c>
      <c r="DR15" s="440">
        <v>63457</v>
      </c>
      <c r="DS15" s="440">
        <v>7945</v>
      </c>
      <c r="DT15" s="440">
        <v>1154</v>
      </c>
      <c r="DU15" s="440">
        <v>4487</v>
      </c>
      <c r="DV15" s="440">
        <v>2676</v>
      </c>
      <c r="DW15" s="440">
        <v>79719</v>
      </c>
      <c r="DX15" s="440">
        <v>60329</v>
      </c>
      <c r="DY15" s="440">
        <v>8031</v>
      </c>
      <c r="DZ15" s="440">
        <v>996</v>
      </c>
      <c r="EA15" s="440">
        <v>4150</v>
      </c>
      <c r="EB15" s="440">
        <v>2436</v>
      </c>
      <c r="EC15" s="440">
        <v>75942</v>
      </c>
      <c r="ED15" s="440">
        <v>59125</v>
      </c>
      <c r="EE15" s="440">
        <v>8145</v>
      </c>
      <c r="EF15" s="440">
        <v>953</v>
      </c>
      <c r="EG15" s="440">
        <v>4183</v>
      </c>
      <c r="EH15" s="440">
        <v>2461</v>
      </c>
      <c r="EI15" s="440">
        <v>74867</v>
      </c>
      <c r="EJ15" s="440">
        <v>58951</v>
      </c>
      <c r="EK15" s="440">
        <v>8208</v>
      </c>
      <c r="EL15" s="440">
        <v>965</v>
      </c>
      <c r="EM15" s="440">
        <v>4175</v>
      </c>
      <c r="EN15" s="440">
        <v>2511</v>
      </c>
      <c r="EO15" s="440">
        <v>74810</v>
      </c>
    </row>
    <row r="16" spans="1:145">
      <c r="A16" s="28" t="s">
        <v>2382</v>
      </c>
      <c r="B16" s="442">
        <v>39711</v>
      </c>
      <c r="C16" s="442">
        <v>2221</v>
      </c>
      <c r="D16" s="442">
        <v>216</v>
      </c>
      <c r="E16" s="442">
        <v>468</v>
      </c>
      <c r="F16" s="442">
        <v>309</v>
      </c>
      <c r="G16" s="442">
        <v>42925</v>
      </c>
      <c r="H16" s="442">
        <v>33490</v>
      </c>
      <c r="I16" s="442">
        <v>1729</v>
      </c>
      <c r="J16" s="442">
        <v>223</v>
      </c>
      <c r="K16" s="442">
        <v>481</v>
      </c>
      <c r="L16" s="442">
        <v>290</v>
      </c>
      <c r="M16" s="442">
        <v>36213</v>
      </c>
      <c r="N16" s="442">
        <v>32461</v>
      </c>
      <c r="O16" s="442">
        <v>1620</v>
      </c>
      <c r="P16" s="442">
        <v>231</v>
      </c>
      <c r="Q16" s="442">
        <v>472</v>
      </c>
      <c r="R16" s="442">
        <v>288</v>
      </c>
      <c r="S16" s="442">
        <v>35072</v>
      </c>
      <c r="T16" s="442">
        <v>29368</v>
      </c>
      <c r="U16" s="442">
        <v>1567</v>
      </c>
      <c r="V16" s="442">
        <v>218</v>
      </c>
      <c r="W16" s="442">
        <v>458</v>
      </c>
      <c r="X16" s="442">
        <v>265</v>
      </c>
      <c r="Y16" s="442">
        <v>31876</v>
      </c>
      <c r="Z16" s="442">
        <v>26935</v>
      </c>
      <c r="AA16" s="442">
        <v>1511</v>
      </c>
      <c r="AB16" s="442">
        <v>178</v>
      </c>
      <c r="AC16" s="442">
        <v>447</v>
      </c>
      <c r="AD16" s="442">
        <v>244</v>
      </c>
      <c r="AE16" s="442">
        <v>29315</v>
      </c>
      <c r="AF16" s="442">
        <v>28331</v>
      </c>
      <c r="AG16" s="442">
        <v>1439</v>
      </c>
      <c r="AH16" s="442">
        <v>152</v>
      </c>
      <c r="AI16" s="442">
        <v>424</v>
      </c>
      <c r="AJ16" s="442">
        <v>253</v>
      </c>
      <c r="AK16" s="442">
        <v>30599</v>
      </c>
      <c r="AL16" s="442">
        <v>31426</v>
      </c>
      <c r="AM16" s="442">
        <v>1513</v>
      </c>
      <c r="AN16" s="442">
        <v>119</v>
      </c>
      <c r="AO16" s="442">
        <v>398</v>
      </c>
      <c r="AP16" s="442">
        <v>239</v>
      </c>
      <c r="AQ16" s="442">
        <v>33695</v>
      </c>
      <c r="AR16" s="442">
        <v>31408</v>
      </c>
      <c r="AS16" s="442">
        <v>1608</v>
      </c>
      <c r="AT16" s="442">
        <v>117</v>
      </c>
      <c r="AU16" s="442">
        <v>375</v>
      </c>
      <c r="AV16" s="442">
        <v>204</v>
      </c>
      <c r="AW16" s="442">
        <f t="shared" si="6"/>
        <v>33712</v>
      </c>
      <c r="AX16" s="442">
        <v>30174</v>
      </c>
      <c r="AY16" s="442">
        <v>1544</v>
      </c>
      <c r="AZ16" s="442">
        <v>135</v>
      </c>
      <c r="BA16" s="442">
        <v>354</v>
      </c>
      <c r="BB16" s="442">
        <v>189</v>
      </c>
      <c r="BC16" s="442">
        <f t="shared" si="7"/>
        <v>32396</v>
      </c>
      <c r="BD16" s="442">
        <v>30150</v>
      </c>
      <c r="BE16" s="442">
        <v>1437</v>
      </c>
      <c r="BF16" s="442">
        <v>157</v>
      </c>
      <c r="BG16" s="442">
        <v>338</v>
      </c>
      <c r="BH16" s="442">
        <v>228</v>
      </c>
      <c r="BI16" s="442">
        <f t="shared" si="8"/>
        <v>32310</v>
      </c>
      <c r="BJ16" s="442">
        <v>25139</v>
      </c>
      <c r="BK16" s="442">
        <v>1408</v>
      </c>
      <c r="BL16" s="442">
        <v>152</v>
      </c>
      <c r="BM16" s="442">
        <v>377</v>
      </c>
      <c r="BN16" s="442">
        <v>259</v>
      </c>
      <c r="BO16" s="442">
        <f t="shared" si="9"/>
        <v>27335</v>
      </c>
      <c r="BP16" s="442">
        <v>20961</v>
      </c>
      <c r="BQ16" s="442">
        <v>1422</v>
      </c>
      <c r="BR16" s="442">
        <v>134</v>
      </c>
      <c r="BS16" s="442">
        <v>363</v>
      </c>
      <c r="BT16" s="442">
        <v>253</v>
      </c>
      <c r="BU16" s="442">
        <v>23133</v>
      </c>
      <c r="BV16" s="442">
        <v>21600</v>
      </c>
      <c r="BW16" s="442">
        <v>1346</v>
      </c>
      <c r="BX16" s="442">
        <v>139</v>
      </c>
      <c r="BY16" s="442">
        <v>320</v>
      </c>
      <c r="BZ16" s="442">
        <v>223</v>
      </c>
      <c r="CA16" s="442">
        <v>23628</v>
      </c>
      <c r="CB16" s="442">
        <v>20752</v>
      </c>
      <c r="CC16" s="442">
        <v>1297</v>
      </c>
      <c r="CD16" s="442">
        <v>143</v>
      </c>
      <c r="CE16" s="442">
        <v>522</v>
      </c>
      <c r="CF16" s="442">
        <v>182</v>
      </c>
      <c r="CG16" s="442">
        <v>22896</v>
      </c>
      <c r="CH16" s="442">
        <v>21642</v>
      </c>
      <c r="CI16" s="442">
        <v>1369</v>
      </c>
      <c r="CJ16" s="442">
        <v>140</v>
      </c>
      <c r="CK16" s="442">
        <v>673</v>
      </c>
      <c r="CL16" s="442">
        <v>181</v>
      </c>
      <c r="CM16" s="442">
        <v>24005</v>
      </c>
      <c r="CN16" s="442">
        <v>23252</v>
      </c>
      <c r="CO16" s="442">
        <v>1420</v>
      </c>
      <c r="CP16" s="442">
        <v>136</v>
      </c>
      <c r="CQ16" s="442">
        <v>660</v>
      </c>
      <c r="CR16" s="442">
        <v>179</v>
      </c>
      <c r="CS16" s="442">
        <v>25647</v>
      </c>
      <c r="CT16" s="442">
        <v>24863</v>
      </c>
      <c r="CU16" s="442">
        <v>1352</v>
      </c>
      <c r="CV16" s="442">
        <v>163</v>
      </c>
      <c r="CW16" s="442">
        <v>645</v>
      </c>
      <c r="CX16" s="442">
        <v>175</v>
      </c>
      <c r="CY16" s="442">
        <v>27198</v>
      </c>
      <c r="CZ16" s="442">
        <v>26882</v>
      </c>
      <c r="DA16" s="442">
        <v>1313</v>
      </c>
      <c r="DB16" s="442">
        <v>193</v>
      </c>
      <c r="DC16" s="442">
        <v>605</v>
      </c>
      <c r="DD16" s="442">
        <v>196</v>
      </c>
      <c r="DE16" s="442">
        <v>29189</v>
      </c>
      <c r="DF16" s="441">
        <v>24832</v>
      </c>
      <c r="DG16" s="441">
        <v>1314</v>
      </c>
      <c r="DH16" s="441">
        <v>192</v>
      </c>
      <c r="DI16" s="441">
        <v>582</v>
      </c>
      <c r="DJ16" s="441">
        <v>222</v>
      </c>
      <c r="DK16" s="441">
        <v>27142</v>
      </c>
      <c r="DL16" s="440">
        <v>23351</v>
      </c>
      <c r="DM16" s="440">
        <v>1243</v>
      </c>
      <c r="DN16" s="440">
        <v>186</v>
      </c>
      <c r="DO16" s="440">
        <v>497</v>
      </c>
      <c r="DP16" s="440">
        <v>229</v>
      </c>
      <c r="DQ16" s="440">
        <v>25506</v>
      </c>
      <c r="DR16" s="440">
        <v>23645</v>
      </c>
      <c r="DS16" s="440">
        <v>1162</v>
      </c>
      <c r="DT16" s="440">
        <v>313</v>
      </c>
      <c r="DU16" s="440">
        <v>420</v>
      </c>
      <c r="DV16" s="440">
        <v>240</v>
      </c>
      <c r="DW16" s="440">
        <v>25779</v>
      </c>
      <c r="DX16" s="440">
        <v>22374</v>
      </c>
      <c r="DY16" s="440">
        <v>1171</v>
      </c>
      <c r="DZ16" s="440">
        <v>441</v>
      </c>
      <c r="EA16" s="440">
        <v>419</v>
      </c>
      <c r="EB16" s="440">
        <v>271</v>
      </c>
      <c r="EC16" s="440">
        <v>24676</v>
      </c>
      <c r="ED16" s="440">
        <v>21353</v>
      </c>
      <c r="EE16" s="440">
        <v>1203</v>
      </c>
      <c r="EF16" s="440">
        <v>440</v>
      </c>
      <c r="EG16" s="440">
        <v>403</v>
      </c>
      <c r="EH16" s="440">
        <v>252</v>
      </c>
      <c r="EI16" s="440">
        <v>23651</v>
      </c>
      <c r="EJ16" s="440">
        <v>21954</v>
      </c>
      <c r="EK16" s="440">
        <v>1217</v>
      </c>
      <c r="EL16" s="440">
        <v>432</v>
      </c>
      <c r="EM16" s="440">
        <v>397</v>
      </c>
      <c r="EN16" s="440">
        <v>212</v>
      </c>
      <c r="EO16" s="440">
        <v>24212</v>
      </c>
    </row>
    <row r="17" spans="1:145">
      <c r="A17" s="28" t="s">
        <v>2383</v>
      </c>
      <c r="B17" s="442">
        <v>81290</v>
      </c>
      <c r="C17" s="442">
        <v>10432</v>
      </c>
      <c r="D17" s="442">
        <v>1301</v>
      </c>
      <c r="E17" s="442">
        <v>6151</v>
      </c>
      <c r="F17" s="442">
        <v>5291</v>
      </c>
      <c r="G17" s="442">
        <v>104465</v>
      </c>
      <c r="H17" s="442">
        <v>76766</v>
      </c>
      <c r="I17" s="442">
        <v>10105</v>
      </c>
      <c r="J17" s="442">
        <v>1237</v>
      </c>
      <c r="K17" s="442">
        <v>5808</v>
      </c>
      <c r="L17" s="442">
        <v>4822</v>
      </c>
      <c r="M17" s="442">
        <v>98738</v>
      </c>
      <c r="N17" s="442">
        <v>73080</v>
      </c>
      <c r="O17" s="442">
        <v>9601</v>
      </c>
      <c r="P17" s="442">
        <v>1182</v>
      </c>
      <c r="Q17" s="442">
        <v>5506</v>
      </c>
      <c r="R17" s="442">
        <v>4520</v>
      </c>
      <c r="S17" s="442">
        <v>93889</v>
      </c>
      <c r="T17" s="442">
        <v>70710</v>
      </c>
      <c r="U17" s="442">
        <v>8998</v>
      </c>
      <c r="V17" s="442">
        <v>1080</v>
      </c>
      <c r="W17" s="442">
        <v>5079</v>
      </c>
      <c r="X17" s="442">
        <v>3977</v>
      </c>
      <c r="Y17" s="442">
        <v>89844</v>
      </c>
      <c r="Z17" s="442">
        <v>68810</v>
      </c>
      <c r="AA17" s="442">
        <v>8525</v>
      </c>
      <c r="AB17" s="442">
        <v>1003</v>
      </c>
      <c r="AC17" s="442">
        <v>4729</v>
      </c>
      <c r="AD17" s="442">
        <v>3474</v>
      </c>
      <c r="AE17" s="442">
        <v>86541</v>
      </c>
      <c r="AF17" s="442">
        <v>64918</v>
      </c>
      <c r="AG17" s="442">
        <v>7908</v>
      </c>
      <c r="AH17" s="442">
        <v>928</v>
      </c>
      <c r="AI17" s="442">
        <v>4288</v>
      </c>
      <c r="AJ17" s="442">
        <v>3043</v>
      </c>
      <c r="AK17" s="442">
        <v>81085</v>
      </c>
      <c r="AL17" s="442">
        <v>62062</v>
      </c>
      <c r="AM17" s="442">
        <v>7454</v>
      </c>
      <c r="AN17" s="442">
        <v>881</v>
      </c>
      <c r="AO17" s="442">
        <v>3904</v>
      </c>
      <c r="AP17" s="442">
        <v>2657</v>
      </c>
      <c r="AQ17" s="442">
        <v>76958</v>
      </c>
      <c r="AR17" s="442">
        <v>60040</v>
      </c>
      <c r="AS17" s="442">
        <v>7267</v>
      </c>
      <c r="AT17" s="442">
        <v>877</v>
      </c>
      <c r="AU17" s="442">
        <v>3812</v>
      </c>
      <c r="AV17" s="442">
        <v>2425</v>
      </c>
      <c r="AW17" s="442">
        <f t="shared" si="6"/>
        <v>74421</v>
      </c>
      <c r="AX17" s="442">
        <v>59098</v>
      </c>
      <c r="AY17" s="442">
        <v>7216</v>
      </c>
      <c r="AZ17" s="442">
        <v>803</v>
      </c>
      <c r="BA17" s="442">
        <v>3746</v>
      </c>
      <c r="BB17" s="442">
        <v>2305</v>
      </c>
      <c r="BC17" s="442">
        <f t="shared" si="7"/>
        <v>73168</v>
      </c>
      <c r="BD17" s="442">
        <v>57080</v>
      </c>
      <c r="BE17" s="442">
        <v>7043</v>
      </c>
      <c r="BF17" s="442">
        <v>720</v>
      </c>
      <c r="BG17" s="442">
        <v>3621</v>
      </c>
      <c r="BH17" s="442">
        <v>2202</v>
      </c>
      <c r="BI17" s="442">
        <f t="shared" si="8"/>
        <v>70666</v>
      </c>
      <c r="BJ17" s="442">
        <v>60818</v>
      </c>
      <c r="BK17" s="442">
        <v>6822</v>
      </c>
      <c r="BL17" s="442">
        <v>655</v>
      </c>
      <c r="BM17" s="442">
        <v>3438</v>
      </c>
      <c r="BN17" s="442">
        <v>1979</v>
      </c>
      <c r="BO17" s="442">
        <f t="shared" si="9"/>
        <v>73712</v>
      </c>
      <c r="BP17" s="442">
        <v>68002</v>
      </c>
      <c r="BQ17" s="442">
        <v>6970</v>
      </c>
      <c r="BR17" s="442">
        <v>663</v>
      </c>
      <c r="BS17" s="442">
        <v>3479</v>
      </c>
      <c r="BT17" s="442">
        <v>1866</v>
      </c>
      <c r="BU17" s="442">
        <v>80980</v>
      </c>
      <c r="BV17" s="442">
        <v>71446</v>
      </c>
      <c r="BW17" s="442">
        <v>7294</v>
      </c>
      <c r="BX17" s="442">
        <v>696</v>
      </c>
      <c r="BY17" s="442">
        <v>3658</v>
      </c>
      <c r="BZ17" s="442">
        <v>1952</v>
      </c>
      <c r="CA17" s="442">
        <v>85046</v>
      </c>
      <c r="CB17" s="442">
        <v>72939</v>
      </c>
      <c r="CC17" s="442">
        <v>7320</v>
      </c>
      <c r="CD17" s="442">
        <v>728</v>
      </c>
      <c r="CE17" s="442">
        <v>3690</v>
      </c>
      <c r="CF17" s="442">
        <v>1990</v>
      </c>
      <c r="CG17" s="442">
        <v>86667</v>
      </c>
      <c r="CH17" s="442">
        <v>71443</v>
      </c>
      <c r="CI17" s="442">
        <v>7260</v>
      </c>
      <c r="CJ17" s="442">
        <v>786</v>
      </c>
      <c r="CK17" s="442">
        <v>3732</v>
      </c>
      <c r="CL17" s="442">
        <v>2076</v>
      </c>
      <c r="CM17" s="442">
        <v>85297</v>
      </c>
      <c r="CN17" s="442">
        <v>73957</v>
      </c>
      <c r="CO17" s="442">
        <v>7374</v>
      </c>
      <c r="CP17" s="442">
        <v>843</v>
      </c>
      <c r="CQ17" s="442">
        <v>3880</v>
      </c>
      <c r="CR17" s="442">
        <v>2191</v>
      </c>
      <c r="CS17" s="442">
        <v>88245</v>
      </c>
      <c r="CT17" s="442">
        <v>82373</v>
      </c>
      <c r="CU17" s="442">
        <v>7894</v>
      </c>
      <c r="CV17" s="442">
        <v>877</v>
      </c>
      <c r="CW17" s="442">
        <v>3988</v>
      </c>
      <c r="CX17" s="442">
        <v>2312</v>
      </c>
      <c r="CY17" s="442">
        <v>97444</v>
      </c>
      <c r="CZ17" s="442">
        <v>88348</v>
      </c>
      <c r="DA17" s="442">
        <v>8189</v>
      </c>
      <c r="DB17" s="442">
        <v>909</v>
      </c>
      <c r="DC17" s="442">
        <v>4031</v>
      </c>
      <c r="DD17" s="442">
        <v>2401</v>
      </c>
      <c r="DE17" s="442">
        <v>103878</v>
      </c>
      <c r="DF17" s="441">
        <v>89775</v>
      </c>
      <c r="DG17" s="441">
        <v>8316</v>
      </c>
      <c r="DH17" s="441">
        <v>949</v>
      </c>
      <c r="DI17" s="441">
        <v>4146</v>
      </c>
      <c r="DJ17" s="441">
        <v>2476</v>
      </c>
      <c r="DK17" s="441">
        <v>105662</v>
      </c>
      <c r="DL17" s="440">
        <v>91612</v>
      </c>
      <c r="DM17" s="440">
        <v>8767</v>
      </c>
      <c r="DN17" s="440">
        <v>972</v>
      </c>
      <c r="DO17" s="440">
        <v>4273</v>
      </c>
      <c r="DP17" s="440">
        <v>2577</v>
      </c>
      <c r="DQ17" s="440">
        <v>108201</v>
      </c>
      <c r="DR17" s="440">
        <v>92510</v>
      </c>
      <c r="DS17" s="440">
        <v>9097</v>
      </c>
      <c r="DT17" s="440">
        <v>974</v>
      </c>
      <c r="DU17" s="440">
        <v>4269</v>
      </c>
      <c r="DV17" s="440">
        <v>2617</v>
      </c>
      <c r="DW17" s="440">
        <v>109467</v>
      </c>
      <c r="DX17" s="440">
        <v>100958</v>
      </c>
      <c r="DY17" s="440">
        <v>9831</v>
      </c>
      <c r="DZ17" s="440">
        <v>1137</v>
      </c>
      <c r="EA17" s="440">
        <v>5017</v>
      </c>
      <c r="EB17" s="440">
        <v>3179</v>
      </c>
      <c r="EC17" s="440">
        <v>120122</v>
      </c>
      <c r="ED17" s="440">
        <v>96794</v>
      </c>
      <c r="EE17" s="440">
        <v>9553</v>
      </c>
      <c r="EF17" s="440">
        <v>1091</v>
      </c>
      <c r="EG17" s="440">
        <v>5091</v>
      </c>
      <c r="EH17" s="440">
        <v>3285</v>
      </c>
      <c r="EI17" s="440">
        <v>115814</v>
      </c>
      <c r="EJ17" s="440">
        <v>94240</v>
      </c>
      <c r="EK17" s="440">
        <v>9783</v>
      </c>
      <c r="EL17" s="440">
        <v>1093</v>
      </c>
      <c r="EM17" s="440">
        <v>5198</v>
      </c>
      <c r="EN17" s="440">
        <v>3449</v>
      </c>
      <c r="EO17" s="440">
        <v>113763</v>
      </c>
    </row>
    <row r="18" spans="1:145">
      <c r="A18" s="28" t="s">
        <v>2379</v>
      </c>
      <c r="B18" s="442">
        <v>36765</v>
      </c>
      <c r="C18" s="442">
        <v>428</v>
      </c>
      <c r="D18" s="442">
        <v>66</v>
      </c>
      <c r="E18" s="442">
        <v>224</v>
      </c>
      <c r="F18" s="442">
        <v>61</v>
      </c>
      <c r="G18" s="442">
        <v>37544</v>
      </c>
      <c r="H18" s="442">
        <v>35799</v>
      </c>
      <c r="I18" s="442">
        <v>383</v>
      </c>
      <c r="J18" s="442">
        <v>55</v>
      </c>
      <c r="K18" s="442">
        <v>205</v>
      </c>
      <c r="L18" s="442">
        <v>66</v>
      </c>
      <c r="M18" s="442">
        <v>36508</v>
      </c>
      <c r="N18" s="442">
        <v>34876</v>
      </c>
      <c r="O18" s="442">
        <v>350</v>
      </c>
      <c r="P18" s="442">
        <v>45</v>
      </c>
      <c r="Q18" s="442">
        <v>184</v>
      </c>
      <c r="R18" s="442">
        <v>65</v>
      </c>
      <c r="S18" s="442">
        <v>35520</v>
      </c>
      <c r="T18" s="442">
        <v>34174</v>
      </c>
      <c r="U18" s="442">
        <v>311</v>
      </c>
      <c r="V18" s="442">
        <v>42</v>
      </c>
      <c r="W18" s="442">
        <v>163</v>
      </c>
      <c r="X18" s="442">
        <v>67</v>
      </c>
      <c r="Y18" s="442">
        <v>34757</v>
      </c>
      <c r="Z18" s="442">
        <v>34505</v>
      </c>
      <c r="AA18" s="442">
        <v>284</v>
      </c>
      <c r="AB18" s="442">
        <v>34</v>
      </c>
      <c r="AC18" s="442">
        <v>151</v>
      </c>
      <c r="AD18" s="442">
        <v>70</v>
      </c>
      <c r="AE18" s="442">
        <v>35044</v>
      </c>
      <c r="AF18" s="442">
        <v>36035</v>
      </c>
      <c r="AG18" s="442">
        <v>280</v>
      </c>
      <c r="AH18" s="442">
        <v>31</v>
      </c>
      <c r="AI18" s="442">
        <v>143</v>
      </c>
      <c r="AJ18" s="442">
        <v>70</v>
      </c>
      <c r="AK18" s="442">
        <v>36559</v>
      </c>
      <c r="AL18" s="442">
        <v>37538</v>
      </c>
      <c r="AM18" s="442">
        <v>306</v>
      </c>
      <c r="AN18" s="442">
        <v>37</v>
      </c>
      <c r="AO18" s="442">
        <v>127</v>
      </c>
      <c r="AP18" s="442">
        <v>67</v>
      </c>
      <c r="AQ18" s="442">
        <v>38075</v>
      </c>
      <c r="AR18" s="442">
        <v>38683</v>
      </c>
      <c r="AS18" s="442">
        <v>321</v>
      </c>
      <c r="AT18" s="442">
        <v>38</v>
      </c>
      <c r="AU18" s="442">
        <v>107</v>
      </c>
      <c r="AV18" s="442">
        <v>62</v>
      </c>
      <c r="AW18" s="442">
        <f t="shared" si="6"/>
        <v>39211</v>
      </c>
      <c r="AX18" s="442">
        <v>39243</v>
      </c>
      <c r="AY18" s="442">
        <v>338</v>
      </c>
      <c r="AZ18" s="442">
        <v>39</v>
      </c>
      <c r="BA18" s="442">
        <v>101</v>
      </c>
      <c r="BB18" s="442">
        <v>55</v>
      </c>
      <c r="BC18" s="442">
        <f t="shared" si="7"/>
        <v>39776</v>
      </c>
      <c r="BD18" s="442">
        <v>39736</v>
      </c>
      <c r="BE18" s="442">
        <v>355</v>
      </c>
      <c r="BF18" s="442">
        <v>41</v>
      </c>
      <c r="BG18" s="442">
        <v>99</v>
      </c>
      <c r="BH18" s="442">
        <v>52</v>
      </c>
      <c r="BI18" s="442">
        <f t="shared" si="8"/>
        <v>40283</v>
      </c>
      <c r="BJ18" s="442">
        <v>40684</v>
      </c>
      <c r="BK18" s="442">
        <v>332</v>
      </c>
      <c r="BL18" s="442">
        <v>41</v>
      </c>
      <c r="BM18" s="442">
        <v>96</v>
      </c>
      <c r="BN18" s="442">
        <v>53</v>
      </c>
      <c r="BO18" s="442">
        <f t="shared" si="9"/>
        <v>41206</v>
      </c>
      <c r="BP18" s="442">
        <v>41641</v>
      </c>
      <c r="BQ18" s="442">
        <v>308</v>
      </c>
      <c r="BR18" s="442">
        <v>40</v>
      </c>
      <c r="BS18" s="442">
        <v>105</v>
      </c>
      <c r="BT18" s="442">
        <v>58</v>
      </c>
      <c r="BU18" s="442">
        <v>42152</v>
      </c>
      <c r="BV18" s="442">
        <v>42478</v>
      </c>
      <c r="BW18" s="442">
        <v>297</v>
      </c>
      <c r="BX18" s="442">
        <v>38</v>
      </c>
      <c r="BY18" s="442">
        <v>124</v>
      </c>
      <c r="BZ18" s="442">
        <v>61</v>
      </c>
      <c r="CA18" s="442">
        <v>42998</v>
      </c>
      <c r="CB18" s="442">
        <v>43376</v>
      </c>
      <c r="CC18" s="442">
        <v>285</v>
      </c>
      <c r="CD18" s="442">
        <v>30</v>
      </c>
      <c r="CE18" s="442">
        <v>130</v>
      </c>
      <c r="CF18" s="442">
        <v>62</v>
      </c>
      <c r="CG18" s="442">
        <v>43883</v>
      </c>
      <c r="CH18" s="442">
        <v>45273</v>
      </c>
      <c r="CI18" s="442">
        <v>288</v>
      </c>
      <c r="CJ18" s="442">
        <v>26</v>
      </c>
      <c r="CK18" s="442">
        <v>133</v>
      </c>
      <c r="CL18" s="442">
        <v>71</v>
      </c>
      <c r="CM18" s="442">
        <v>45791</v>
      </c>
      <c r="CN18" s="442">
        <v>46723</v>
      </c>
      <c r="CO18" s="442">
        <v>332</v>
      </c>
      <c r="CP18" s="442">
        <v>29</v>
      </c>
      <c r="CQ18" s="442">
        <v>138</v>
      </c>
      <c r="CR18" s="442">
        <v>84</v>
      </c>
      <c r="CS18" s="442">
        <v>47306</v>
      </c>
      <c r="CT18" s="442">
        <v>48189</v>
      </c>
      <c r="CU18" s="442">
        <v>379</v>
      </c>
      <c r="CV18" s="442">
        <v>33</v>
      </c>
      <c r="CW18" s="442">
        <v>149</v>
      </c>
      <c r="CX18" s="442">
        <v>93</v>
      </c>
      <c r="CY18" s="442">
        <v>48843</v>
      </c>
      <c r="CZ18" s="442">
        <v>59903</v>
      </c>
      <c r="DA18" s="442">
        <v>394</v>
      </c>
      <c r="DB18" s="442">
        <v>34</v>
      </c>
      <c r="DC18" s="442">
        <v>178</v>
      </c>
      <c r="DD18" s="442">
        <v>99</v>
      </c>
      <c r="DE18" s="442">
        <v>60608</v>
      </c>
      <c r="DF18" s="441">
        <v>70122</v>
      </c>
      <c r="DG18" s="441">
        <v>428</v>
      </c>
      <c r="DH18" s="441">
        <v>31</v>
      </c>
      <c r="DI18" s="441">
        <v>195</v>
      </c>
      <c r="DJ18" s="441">
        <v>107</v>
      </c>
      <c r="DK18" s="441">
        <v>70883</v>
      </c>
      <c r="DL18" s="440">
        <v>71267</v>
      </c>
      <c r="DM18" s="440">
        <v>478</v>
      </c>
      <c r="DN18" s="440">
        <v>29</v>
      </c>
      <c r="DO18" s="440">
        <v>199</v>
      </c>
      <c r="DP18" s="440">
        <v>114</v>
      </c>
      <c r="DQ18" s="440">
        <v>72087</v>
      </c>
      <c r="DR18" s="440">
        <v>71712</v>
      </c>
      <c r="DS18" s="440">
        <v>484</v>
      </c>
      <c r="DT18" s="440">
        <v>28</v>
      </c>
      <c r="DU18" s="440">
        <v>214</v>
      </c>
      <c r="DV18" s="440">
        <v>122</v>
      </c>
      <c r="DW18" s="440">
        <v>72560</v>
      </c>
      <c r="DX18" s="440">
        <v>70669</v>
      </c>
      <c r="DY18" s="440">
        <v>493</v>
      </c>
      <c r="DZ18" s="440">
        <v>26</v>
      </c>
      <c r="EA18" s="440">
        <v>226</v>
      </c>
      <c r="EB18" s="440">
        <v>130</v>
      </c>
      <c r="EC18" s="440">
        <v>71544</v>
      </c>
      <c r="ED18" s="440">
        <v>70866</v>
      </c>
      <c r="EE18" s="440">
        <v>490</v>
      </c>
      <c r="EF18" s="440">
        <v>26</v>
      </c>
      <c r="EG18" s="440">
        <v>232</v>
      </c>
      <c r="EH18" s="440">
        <v>133</v>
      </c>
      <c r="EI18" s="440">
        <v>71747</v>
      </c>
      <c r="EJ18" s="440">
        <v>69205</v>
      </c>
      <c r="EK18" s="440">
        <v>464</v>
      </c>
      <c r="EL18" s="440">
        <v>26</v>
      </c>
      <c r="EM18" s="440">
        <v>247</v>
      </c>
      <c r="EN18" s="440">
        <v>118</v>
      </c>
      <c r="EO18" s="440">
        <v>70060</v>
      </c>
    </row>
    <row r="19" spans="1:145">
      <c r="A19" s="28" t="s">
        <v>2384</v>
      </c>
      <c r="B19" s="442">
        <v>3145</v>
      </c>
      <c r="C19" s="442">
        <v>567</v>
      </c>
      <c r="D19" s="442">
        <v>91</v>
      </c>
      <c r="E19" s="442">
        <v>365</v>
      </c>
      <c r="F19" s="442">
        <v>218</v>
      </c>
      <c r="G19" s="442">
        <v>4386</v>
      </c>
      <c r="H19" s="442">
        <v>3343</v>
      </c>
      <c r="I19" s="442">
        <v>549</v>
      </c>
      <c r="J19" s="442">
        <v>87</v>
      </c>
      <c r="K19" s="442">
        <v>349</v>
      </c>
      <c r="L19" s="442">
        <v>204</v>
      </c>
      <c r="M19" s="442">
        <v>4532</v>
      </c>
      <c r="N19" s="442">
        <v>3688</v>
      </c>
      <c r="O19" s="442">
        <v>571</v>
      </c>
      <c r="P19" s="442">
        <v>86</v>
      </c>
      <c r="Q19" s="442">
        <v>353</v>
      </c>
      <c r="R19" s="442">
        <v>204</v>
      </c>
      <c r="S19" s="442">
        <v>4902</v>
      </c>
      <c r="T19" s="442">
        <v>3875</v>
      </c>
      <c r="U19" s="442">
        <v>581</v>
      </c>
      <c r="V19" s="442">
        <v>85</v>
      </c>
      <c r="W19" s="442">
        <v>353</v>
      </c>
      <c r="X19" s="442">
        <v>198</v>
      </c>
      <c r="Y19" s="442">
        <v>5092</v>
      </c>
      <c r="Z19" s="442">
        <v>4208</v>
      </c>
      <c r="AA19" s="442">
        <v>600</v>
      </c>
      <c r="AB19" s="442">
        <v>87</v>
      </c>
      <c r="AC19" s="442">
        <v>364</v>
      </c>
      <c r="AD19" s="442">
        <v>197</v>
      </c>
      <c r="AE19" s="442">
        <v>5456</v>
      </c>
      <c r="AF19" s="442">
        <v>4342</v>
      </c>
      <c r="AG19" s="442">
        <v>629</v>
      </c>
      <c r="AH19" s="442">
        <v>90</v>
      </c>
      <c r="AI19" s="442">
        <v>381</v>
      </c>
      <c r="AJ19" s="442">
        <v>200</v>
      </c>
      <c r="AK19" s="442">
        <v>5642</v>
      </c>
      <c r="AL19" s="442">
        <v>4390</v>
      </c>
      <c r="AM19" s="442">
        <v>654</v>
      </c>
      <c r="AN19" s="442">
        <v>93</v>
      </c>
      <c r="AO19" s="442">
        <v>397</v>
      </c>
      <c r="AP19" s="442">
        <v>204</v>
      </c>
      <c r="AQ19" s="442">
        <v>5738</v>
      </c>
      <c r="AR19" s="442">
        <v>4405</v>
      </c>
      <c r="AS19" s="442">
        <v>669</v>
      </c>
      <c r="AT19" s="442">
        <v>92</v>
      </c>
      <c r="AU19" s="442">
        <v>409</v>
      </c>
      <c r="AV19" s="442">
        <v>207</v>
      </c>
      <c r="AW19" s="442">
        <f t="shared" si="6"/>
        <v>5782</v>
      </c>
      <c r="AX19" s="442">
        <v>4374</v>
      </c>
      <c r="AY19" s="442">
        <v>678</v>
      </c>
      <c r="AZ19" s="442">
        <v>91</v>
      </c>
      <c r="BA19" s="442">
        <v>417</v>
      </c>
      <c r="BB19" s="442">
        <v>210</v>
      </c>
      <c r="BC19" s="442">
        <f t="shared" si="7"/>
        <v>5770</v>
      </c>
      <c r="BD19" s="442">
        <v>4323</v>
      </c>
      <c r="BE19" s="442">
        <v>680</v>
      </c>
      <c r="BF19" s="442">
        <v>90</v>
      </c>
      <c r="BG19" s="442">
        <v>418</v>
      </c>
      <c r="BH19" s="442">
        <v>212</v>
      </c>
      <c r="BI19" s="442">
        <f t="shared" si="8"/>
        <v>5723</v>
      </c>
      <c r="BJ19" s="442">
        <v>4289</v>
      </c>
      <c r="BK19" s="442">
        <v>672</v>
      </c>
      <c r="BL19" s="442">
        <v>86</v>
      </c>
      <c r="BM19" s="442">
        <v>412</v>
      </c>
      <c r="BN19" s="442">
        <v>207</v>
      </c>
      <c r="BO19" s="442">
        <f t="shared" si="9"/>
        <v>5666</v>
      </c>
      <c r="BP19" s="442">
        <v>4129</v>
      </c>
      <c r="BQ19" s="442">
        <v>652</v>
      </c>
      <c r="BR19" s="442">
        <v>83</v>
      </c>
      <c r="BS19" s="442">
        <v>393</v>
      </c>
      <c r="BT19" s="442">
        <v>192</v>
      </c>
      <c r="BU19" s="442">
        <v>5449</v>
      </c>
      <c r="BV19" s="442">
        <v>3838</v>
      </c>
      <c r="BW19" s="442">
        <v>620</v>
      </c>
      <c r="BX19" s="442">
        <v>81</v>
      </c>
      <c r="BY19" s="442">
        <v>369</v>
      </c>
      <c r="BZ19" s="442">
        <v>180</v>
      </c>
      <c r="CA19" s="442">
        <v>5088</v>
      </c>
      <c r="CB19" s="442">
        <v>3633</v>
      </c>
      <c r="CC19" s="442">
        <v>579</v>
      </c>
      <c r="CD19" s="442">
        <v>74</v>
      </c>
      <c r="CE19" s="442">
        <v>338</v>
      </c>
      <c r="CF19" s="442">
        <v>166</v>
      </c>
      <c r="CG19" s="442">
        <v>4790</v>
      </c>
      <c r="CH19" s="442">
        <v>3230</v>
      </c>
      <c r="CI19" s="442">
        <v>543</v>
      </c>
      <c r="CJ19" s="442">
        <v>68</v>
      </c>
      <c r="CK19" s="442">
        <v>293</v>
      </c>
      <c r="CL19" s="442">
        <v>153</v>
      </c>
      <c r="CM19" s="442">
        <v>4287</v>
      </c>
      <c r="CN19" s="442">
        <v>2738</v>
      </c>
      <c r="CO19" s="442">
        <v>512</v>
      </c>
      <c r="CP19" s="442">
        <v>63</v>
      </c>
      <c r="CQ19" s="442">
        <v>257</v>
      </c>
      <c r="CR19" s="442">
        <v>148</v>
      </c>
      <c r="CS19" s="442">
        <v>3718</v>
      </c>
      <c r="CT19" s="442">
        <v>2696</v>
      </c>
      <c r="CU19" s="442">
        <v>499</v>
      </c>
      <c r="CV19" s="442">
        <v>62</v>
      </c>
      <c r="CW19" s="442">
        <v>241</v>
      </c>
      <c r="CX19" s="442">
        <v>144</v>
      </c>
      <c r="CY19" s="442">
        <v>3642</v>
      </c>
      <c r="CZ19" s="442">
        <v>2724</v>
      </c>
      <c r="DA19" s="442">
        <v>523</v>
      </c>
      <c r="DB19" s="442">
        <v>63</v>
      </c>
      <c r="DC19" s="442">
        <v>245</v>
      </c>
      <c r="DD19" s="442">
        <v>158</v>
      </c>
      <c r="DE19" s="442">
        <v>3713</v>
      </c>
      <c r="DF19" s="441">
        <v>2330</v>
      </c>
      <c r="DG19" s="441">
        <v>494</v>
      </c>
      <c r="DH19" s="441">
        <v>54</v>
      </c>
      <c r="DI19" s="441">
        <v>227</v>
      </c>
      <c r="DJ19" s="441">
        <v>166</v>
      </c>
      <c r="DK19" s="441">
        <v>3271</v>
      </c>
      <c r="DL19" s="440">
        <v>1992</v>
      </c>
      <c r="DM19" s="440">
        <v>405</v>
      </c>
      <c r="DN19" s="440">
        <v>45</v>
      </c>
      <c r="DO19" s="440">
        <v>196</v>
      </c>
      <c r="DP19" s="440">
        <v>151</v>
      </c>
      <c r="DQ19" s="440">
        <v>2789</v>
      </c>
      <c r="DR19" s="440">
        <v>1947</v>
      </c>
      <c r="DS19" s="440">
        <v>381</v>
      </c>
      <c r="DT19" s="440">
        <v>48</v>
      </c>
      <c r="DU19" s="440">
        <v>197</v>
      </c>
      <c r="DV19" s="440">
        <v>151</v>
      </c>
      <c r="DW19" s="440">
        <v>2724</v>
      </c>
      <c r="DX19" s="440">
        <v>2242</v>
      </c>
      <c r="DY19" s="440">
        <v>412</v>
      </c>
      <c r="DZ19" s="440">
        <v>54</v>
      </c>
      <c r="EA19" s="440">
        <v>210</v>
      </c>
      <c r="EB19" s="440">
        <v>165</v>
      </c>
      <c r="EC19" s="440">
        <v>3083</v>
      </c>
      <c r="ED19" s="440">
        <v>2367</v>
      </c>
      <c r="EE19" s="440">
        <v>413</v>
      </c>
      <c r="EF19" s="440">
        <v>51</v>
      </c>
      <c r="EG19" s="440">
        <v>208</v>
      </c>
      <c r="EH19" s="440">
        <v>147</v>
      </c>
      <c r="EI19" s="440">
        <v>3186</v>
      </c>
      <c r="EJ19" s="440">
        <v>2176</v>
      </c>
      <c r="EK19" s="440">
        <v>415</v>
      </c>
      <c r="EL19" s="440">
        <v>50</v>
      </c>
      <c r="EM19" s="440">
        <v>205</v>
      </c>
      <c r="EN19" s="440">
        <v>126</v>
      </c>
      <c r="EO19" s="440">
        <v>2972</v>
      </c>
    </row>
    <row r="20" spans="1:145">
      <c r="A20" s="439" t="s">
        <v>144</v>
      </c>
      <c r="B20" s="438">
        <v>349601</v>
      </c>
      <c r="C20" s="438">
        <v>52001</v>
      </c>
      <c r="D20" s="438">
        <v>10837</v>
      </c>
      <c r="E20" s="438">
        <v>46890</v>
      </c>
      <c r="F20" s="438">
        <v>24170</v>
      </c>
      <c r="G20" s="438">
        <v>483499</v>
      </c>
      <c r="H20" s="438">
        <v>336960</v>
      </c>
      <c r="I20" s="438">
        <v>50631</v>
      </c>
      <c r="J20" s="438">
        <v>10678</v>
      </c>
      <c r="K20" s="438">
        <v>46266</v>
      </c>
      <c r="L20" s="438">
        <v>23585</v>
      </c>
      <c r="M20" s="438">
        <v>468120</v>
      </c>
      <c r="N20" s="438">
        <v>328126</v>
      </c>
      <c r="O20" s="438">
        <v>49262</v>
      </c>
      <c r="P20" s="438">
        <v>10393</v>
      </c>
      <c r="Q20" s="438">
        <v>44969</v>
      </c>
      <c r="R20" s="438">
        <v>22911</v>
      </c>
      <c r="S20" s="438">
        <v>455661</v>
      </c>
      <c r="T20" s="438">
        <v>317353</v>
      </c>
      <c r="U20" s="438">
        <v>47029</v>
      </c>
      <c r="V20" s="438">
        <v>10006</v>
      </c>
      <c r="W20" s="438">
        <v>43416</v>
      </c>
      <c r="X20" s="438">
        <v>21720</v>
      </c>
      <c r="Y20" s="438">
        <v>439524</v>
      </c>
      <c r="Z20" s="438">
        <v>309600</v>
      </c>
      <c r="AA20" s="438">
        <v>44639</v>
      </c>
      <c r="AB20" s="438">
        <v>9653</v>
      </c>
      <c r="AC20" s="438">
        <v>42019</v>
      </c>
      <c r="AD20" s="438">
        <v>20477</v>
      </c>
      <c r="AE20" s="438">
        <v>426388</v>
      </c>
      <c r="AF20" s="438">
        <v>305319</v>
      </c>
      <c r="AG20" s="438">
        <v>42704</v>
      </c>
      <c r="AH20" s="438">
        <v>9319</v>
      </c>
      <c r="AI20" s="438">
        <v>40213</v>
      </c>
      <c r="AJ20" s="438">
        <v>19559</v>
      </c>
      <c r="AK20" s="438">
        <v>417114</v>
      </c>
      <c r="AL20" s="438">
        <v>304069</v>
      </c>
      <c r="AM20" s="438">
        <v>41200</v>
      </c>
      <c r="AN20" s="438">
        <v>9033</v>
      </c>
      <c r="AO20" s="438">
        <v>38330</v>
      </c>
      <c r="AP20" s="438">
        <v>18772</v>
      </c>
      <c r="AQ20" s="438">
        <v>411404</v>
      </c>
      <c r="AR20" s="438">
        <f t="shared" ref="AR20:AW20" si="10">+AR13+AR5</f>
        <v>301947</v>
      </c>
      <c r="AS20" s="438">
        <f t="shared" si="10"/>
        <v>40120</v>
      </c>
      <c r="AT20" s="438">
        <f t="shared" si="10"/>
        <v>8880</v>
      </c>
      <c r="AU20" s="438">
        <f t="shared" si="10"/>
        <v>37086</v>
      </c>
      <c r="AV20" s="438">
        <f t="shared" si="10"/>
        <v>18147</v>
      </c>
      <c r="AW20" s="438">
        <f t="shared" si="10"/>
        <v>406180</v>
      </c>
      <c r="AX20" s="438">
        <f t="shared" ref="AX20:BC20" si="11">AX5+AX13</f>
        <v>300394</v>
      </c>
      <c r="AY20" s="438">
        <f t="shared" si="11"/>
        <v>39284</v>
      </c>
      <c r="AZ20" s="438">
        <f t="shared" si="11"/>
        <v>8753</v>
      </c>
      <c r="BA20" s="438">
        <f t="shared" si="11"/>
        <v>36370</v>
      </c>
      <c r="BB20" s="438">
        <f t="shared" si="11"/>
        <v>17680</v>
      </c>
      <c r="BC20" s="438">
        <f t="shared" si="11"/>
        <v>402481</v>
      </c>
      <c r="BD20" s="438">
        <f t="shared" ref="BD20:BI20" si="12">BD13+BD5</f>
        <v>295462</v>
      </c>
      <c r="BE20" s="438">
        <f t="shared" si="12"/>
        <v>37920</v>
      </c>
      <c r="BF20" s="438">
        <f t="shared" si="12"/>
        <v>8607</v>
      </c>
      <c r="BG20" s="438">
        <f t="shared" si="12"/>
        <v>35448</v>
      </c>
      <c r="BH20" s="438">
        <f t="shared" si="12"/>
        <v>17260</v>
      </c>
      <c r="BI20" s="438">
        <f t="shared" si="12"/>
        <v>394697</v>
      </c>
      <c r="BJ20" s="438">
        <f t="shared" ref="BJ20:BO20" si="13">BJ5+BJ13</f>
        <v>293601</v>
      </c>
      <c r="BK20" s="438">
        <f t="shared" si="13"/>
        <v>37607</v>
      </c>
      <c r="BL20" s="438">
        <f t="shared" si="13"/>
        <v>8463</v>
      </c>
      <c r="BM20" s="438">
        <f t="shared" si="13"/>
        <v>34528</v>
      </c>
      <c r="BN20" s="438">
        <f t="shared" si="13"/>
        <v>17085</v>
      </c>
      <c r="BO20" s="438">
        <f t="shared" si="13"/>
        <v>391284</v>
      </c>
      <c r="BP20" s="438">
        <v>300608</v>
      </c>
      <c r="BQ20" s="438">
        <v>38632</v>
      </c>
      <c r="BR20" s="438">
        <v>8516</v>
      </c>
      <c r="BS20" s="438">
        <v>34753</v>
      </c>
      <c r="BT20" s="438">
        <v>17155</v>
      </c>
      <c r="BU20" s="438">
        <v>399664</v>
      </c>
      <c r="BV20" s="438">
        <v>307995</v>
      </c>
      <c r="BW20" s="438">
        <v>39244</v>
      </c>
      <c r="BX20" s="438">
        <v>8688</v>
      </c>
      <c r="BY20" s="438">
        <v>35520</v>
      </c>
      <c r="BZ20" s="438">
        <v>17358</v>
      </c>
      <c r="CA20" s="438">
        <v>408805</v>
      </c>
      <c r="CB20" s="438">
        <v>312104</v>
      </c>
      <c r="CC20" s="438">
        <v>39155</v>
      </c>
      <c r="CD20" s="438">
        <v>8854</v>
      </c>
      <c r="CE20" s="438">
        <v>36085</v>
      </c>
      <c r="CF20" s="438">
        <v>17494</v>
      </c>
      <c r="CG20" s="438">
        <v>413692</v>
      </c>
      <c r="CH20" s="438">
        <v>315807</v>
      </c>
      <c r="CI20" s="438">
        <v>39119</v>
      </c>
      <c r="CJ20" s="438">
        <v>9052</v>
      </c>
      <c r="CK20" s="438">
        <v>36495</v>
      </c>
      <c r="CL20" s="438">
        <v>17679</v>
      </c>
      <c r="CM20" s="438">
        <v>418152</v>
      </c>
      <c r="CN20" s="438">
        <v>324082</v>
      </c>
      <c r="CO20" s="438">
        <v>39635</v>
      </c>
      <c r="CP20" s="438">
        <v>9342</v>
      </c>
      <c r="CQ20" s="438">
        <v>37164</v>
      </c>
      <c r="CR20" s="438">
        <v>17779</v>
      </c>
      <c r="CS20" s="438">
        <v>428002</v>
      </c>
      <c r="CT20" s="438">
        <v>340522</v>
      </c>
      <c r="CU20" s="438">
        <v>40943</v>
      </c>
      <c r="CV20" s="438">
        <v>9665</v>
      </c>
      <c r="CW20" s="438">
        <v>38029</v>
      </c>
      <c r="CX20" s="438">
        <v>18024</v>
      </c>
      <c r="CY20" s="438">
        <v>447183</v>
      </c>
      <c r="CZ20" s="438">
        <v>365240</v>
      </c>
      <c r="DA20" s="438">
        <v>42316</v>
      </c>
      <c r="DB20" s="438">
        <v>9956</v>
      </c>
      <c r="DC20" s="438">
        <v>38880</v>
      </c>
      <c r="DD20" s="438">
        <v>18607</v>
      </c>
      <c r="DE20" s="438">
        <v>474999</v>
      </c>
      <c r="DF20" s="437">
        <v>376645</v>
      </c>
      <c r="DG20" s="437">
        <v>42927</v>
      </c>
      <c r="DH20" s="437">
        <v>10228</v>
      </c>
      <c r="DI20" s="437">
        <v>39688</v>
      </c>
      <c r="DJ20" s="437">
        <v>19095</v>
      </c>
      <c r="DK20" s="437">
        <v>488583</v>
      </c>
      <c r="DL20" s="436">
        <v>379514</v>
      </c>
      <c r="DM20" s="436">
        <v>43673</v>
      </c>
      <c r="DN20" s="436">
        <v>10429</v>
      </c>
      <c r="DO20" s="436">
        <v>40305</v>
      </c>
      <c r="DP20" s="436">
        <v>19487</v>
      </c>
      <c r="DQ20" s="436">
        <v>493408</v>
      </c>
      <c r="DR20" s="436">
        <v>381777</v>
      </c>
      <c r="DS20" s="436">
        <v>44451</v>
      </c>
      <c r="DT20" s="436">
        <v>10556</v>
      </c>
      <c r="DU20" s="436">
        <v>40379</v>
      </c>
      <c r="DV20" s="436">
        <v>19633</v>
      </c>
      <c r="DW20" s="436">
        <v>496795</v>
      </c>
      <c r="DX20" s="436">
        <v>385714</v>
      </c>
      <c r="DY20" s="436">
        <v>45410</v>
      </c>
      <c r="DZ20" s="436">
        <v>10289</v>
      </c>
      <c r="EA20" s="436">
        <v>40169</v>
      </c>
      <c r="EB20" s="436">
        <v>19975</v>
      </c>
      <c r="EC20" s="436">
        <v>501557</v>
      </c>
      <c r="ED20" s="436">
        <v>377256</v>
      </c>
      <c r="EE20" s="436">
        <v>43959</v>
      </c>
      <c r="EF20" s="436">
        <v>9370</v>
      </c>
      <c r="EG20" s="436">
        <v>37538</v>
      </c>
      <c r="EH20" s="436">
        <v>19382</v>
      </c>
      <c r="EI20" s="436">
        <v>487505</v>
      </c>
      <c r="EJ20" s="436">
        <v>371590</v>
      </c>
      <c r="EK20" s="436">
        <v>43192</v>
      </c>
      <c r="EL20" s="436">
        <v>8637</v>
      </c>
      <c r="EM20" s="436">
        <v>35267</v>
      </c>
      <c r="EN20" s="436">
        <v>18817</v>
      </c>
      <c r="EO20" s="436">
        <v>477503</v>
      </c>
    </row>
    <row r="21" spans="1:145">
      <c r="A21" s="415" t="s">
        <v>2385</v>
      </c>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row>
    <row r="22" spans="1:145">
      <c r="A22" s="413"/>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row>
    <row r="23" spans="1:145">
      <c r="A23" s="414"/>
      <c r="BV23" s="435"/>
      <c r="BW23" s="435"/>
      <c r="BX23" s="435"/>
      <c r="BY23" s="435"/>
      <c r="BZ23" s="435"/>
      <c r="CA23" s="435"/>
      <c r="CB23" s="435"/>
      <c r="CC23" s="435"/>
      <c r="CD23" s="435"/>
      <c r="CE23" s="435"/>
      <c r="CF23" s="435"/>
      <c r="CG23" s="435"/>
      <c r="CH23" s="435"/>
      <c r="CI23" s="435"/>
      <c r="CJ23" s="435"/>
      <c r="CK23" s="435"/>
      <c r="CL23" s="435"/>
      <c r="CM23" s="435"/>
      <c r="CN23" s="435"/>
      <c r="CO23" s="435"/>
      <c r="CP23" s="435"/>
      <c r="CQ23" s="435"/>
      <c r="CR23" s="435"/>
      <c r="CS23" s="435"/>
      <c r="CT23" s="435"/>
      <c r="CU23" s="435"/>
      <c r="CV23" s="435"/>
      <c r="CW23" s="435"/>
      <c r="CX23" s="435"/>
      <c r="CY23" s="435"/>
      <c r="CZ23" s="434"/>
      <c r="DA23" s="434"/>
      <c r="DB23" s="434"/>
      <c r="DC23" s="434"/>
      <c r="DD23" s="434"/>
      <c r="DE23" s="434"/>
    </row>
    <row r="24" spans="1:145">
      <c r="A24" s="239"/>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39"/>
      <c r="CQ24" s="239"/>
      <c r="CR24" s="239"/>
      <c r="CS24" s="239"/>
      <c r="CT24" s="239"/>
      <c r="CU24" s="239"/>
      <c r="CV24" s="239"/>
      <c r="CW24" s="239"/>
      <c r="CX24" s="239"/>
      <c r="CY24" s="239"/>
      <c r="CZ24" s="239"/>
      <c r="DA24" s="239"/>
      <c r="DB24" s="239"/>
      <c r="DC24" s="239"/>
      <c r="DD24" s="239"/>
      <c r="DE24" s="239"/>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3B20-EDCB-40C1-AA76-179490AFC553}">
  <sheetPr codeName="Plan24">
    <tabColor rgb="FF5F6062"/>
  </sheetPr>
  <dimension ref="A1:JD23"/>
  <sheetViews>
    <sheetView showGridLines="0" workbookViewId="0"/>
  </sheetViews>
  <sheetFormatPr defaultColWidth="8.77734375" defaultRowHeight="14.4"/>
  <cols>
    <col min="1" max="1" width="55.77734375" customWidth="1"/>
    <col min="2" max="264" width="11.44140625" customWidth="1"/>
  </cols>
  <sheetData>
    <row r="1" spans="1:264" ht="16.2">
      <c r="A1" s="433" t="s">
        <v>2387</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32"/>
      <c r="BN1" s="432"/>
      <c r="BO1" s="432"/>
      <c r="BP1" s="432"/>
      <c r="BQ1" s="432"/>
      <c r="BR1" s="432"/>
      <c r="BS1" s="432"/>
      <c r="BT1" s="432"/>
      <c r="BU1" s="432"/>
      <c r="BV1" s="432"/>
      <c r="BW1" s="432"/>
      <c r="BX1" s="432"/>
      <c r="BY1" s="432"/>
      <c r="BZ1" s="432"/>
      <c r="CA1" s="432"/>
      <c r="CB1" s="432"/>
      <c r="CC1" s="432"/>
      <c r="CD1" s="432"/>
      <c r="CE1" s="432"/>
      <c r="CF1" s="432"/>
      <c r="CG1" s="432"/>
      <c r="CH1" s="432"/>
      <c r="CI1" s="432"/>
      <c r="CJ1" s="432"/>
      <c r="CK1" s="432"/>
      <c r="CL1" s="432"/>
      <c r="CM1" s="432"/>
      <c r="CN1" s="432"/>
      <c r="CO1" s="432"/>
      <c r="CP1" s="432"/>
      <c r="CQ1" s="432"/>
      <c r="CR1" s="432"/>
      <c r="CS1" s="432"/>
      <c r="CT1" s="432"/>
      <c r="CU1" s="432"/>
      <c r="CV1" s="432"/>
      <c r="CW1" s="432"/>
      <c r="CX1" s="432"/>
      <c r="CY1" s="432"/>
      <c r="CZ1" s="432"/>
      <c r="DA1" s="432"/>
      <c r="DB1" s="432"/>
      <c r="DC1" s="432"/>
      <c r="DD1" s="432"/>
      <c r="DE1" s="432"/>
      <c r="DF1" s="432"/>
      <c r="DG1" s="432"/>
      <c r="DH1" s="432"/>
      <c r="DI1" s="432"/>
      <c r="DJ1" s="432"/>
      <c r="DK1" s="432"/>
      <c r="DL1" s="432"/>
      <c r="DM1" s="432"/>
      <c r="DN1" s="432"/>
      <c r="DO1" s="432"/>
      <c r="DP1" s="432"/>
      <c r="DQ1" s="432"/>
      <c r="DR1" s="432"/>
      <c r="DS1" s="432"/>
      <c r="DT1" s="432"/>
      <c r="DU1" s="432"/>
      <c r="DV1" s="432"/>
      <c r="DW1" s="432"/>
      <c r="DX1" s="432"/>
      <c r="DY1" s="432"/>
      <c r="DZ1" s="432"/>
      <c r="EA1" s="432"/>
      <c r="EB1" s="432"/>
      <c r="EC1" s="432"/>
      <c r="ED1" s="432"/>
      <c r="EE1" s="432"/>
      <c r="EF1" s="432"/>
      <c r="EG1" s="432"/>
      <c r="EH1" s="432"/>
      <c r="EI1" s="432"/>
      <c r="EJ1" s="432"/>
      <c r="EK1" s="432"/>
      <c r="EL1" s="432"/>
      <c r="EM1" s="432"/>
      <c r="EN1" s="432"/>
      <c r="EO1" s="432"/>
      <c r="EP1" s="432"/>
      <c r="EQ1" s="432"/>
      <c r="ER1" s="432"/>
      <c r="ES1" s="432"/>
      <c r="ET1" s="432"/>
      <c r="EU1" s="432"/>
      <c r="EV1" s="432"/>
      <c r="EW1" s="432"/>
      <c r="EX1" s="432"/>
      <c r="EY1" s="432"/>
      <c r="EZ1" s="432"/>
      <c r="FA1" s="432"/>
      <c r="FB1" s="432"/>
      <c r="FC1" s="432"/>
      <c r="FD1" s="432"/>
      <c r="FE1" s="432"/>
      <c r="FF1" s="432"/>
      <c r="FG1" s="432"/>
      <c r="FH1" s="432"/>
      <c r="FI1" s="432"/>
      <c r="FJ1" s="432"/>
      <c r="FK1" s="432"/>
      <c r="FL1" s="432"/>
      <c r="FM1" s="432"/>
      <c r="FN1" s="432"/>
      <c r="FO1" s="432"/>
      <c r="FP1" s="432"/>
      <c r="FQ1" s="432"/>
      <c r="FR1" s="432"/>
      <c r="FS1" s="432"/>
      <c r="FT1" s="432"/>
      <c r="FU1" s="432"/>
      <c r="FV1" s="432"/>
      <c r="FW1" s="432"/>
      <c r="FX1" s="432"/>
      <c r="FY1" s="432"/>
      <c r="FZ1" s="432"/>
      <c r="GA1" s="432"/>
      <c r="GB1" s="432"/>
      <c r="GC1" s="432"/>
      <c r="GD1" s="432"/>
      <c r="GE1" s="432"/>
      <c r="GF1" s="432"/>
      <c r="GG1" s="432"/>
      <c r="GH1" s="432"/>
      <c r="GI1" s="432"/>
      <c r="GJ1" s="432"/>
      <c r="GK1" s="432"/>
      <c r="GL1" s="432"/>
      <c r="GM1" s="432"/>
      <c r="GN1" s="432"/>
      <c r="GO1" s="432"/>
      <c r="GP1" s="432"/>
      <c r="GQ1" s="432"/>
      <c r="GR1" s="432"/>
      <c r="GS1" s="432"/>
      <c r="GT1" s="432"/>
      <c r="GU1" s="432"/>
      <c r="GV1" s="432"/>
      <c r="GW1" s="432"/>
      <c r="GX1" s="432"/>
      <c r="GY1" s="432"/>
      <c r="GZ1" s="432"/>
      <c r="HA1" s="432"/>
      <c r="HB1" s="432"/>
      <c r="HC1" s="432"/>
      <c r="HD1" s="432"/>
      <c r="HE1" s="432"/>
      <c r="HF1" s="432"/>
      <c r="HG1" s="432"/>
      <c r="HH1" s="432"/>
      <c r="HI1" s="432"/>
      <c r="HJ1" s="432"/>
      <c r="HK1" s="432"/>
      <c r="HL1" s="432"/>
      <c r="HM1" s="432"/>
      <c r="HN1" s="432"/>
      <c r="HO1" s="432"/>
      <c r="HP1" s="432"/>
      <c r="HQ1" s="432"/>
      <c r="HR1" s="432"/>
      <c r="HS1" s="432"/>
      <c r="HT1" s="432"/>
      <c r="HU1" s="432"/>
      <c r="HV1" s="432"/>
      <c r="HW1" s="432"/>
      <c r="HX1" s="432"/>
      <c r="HY1" s="432"/>
      <c r="HZ1" s="432"/>
      <c r="IA1" s="432"/>
      <c r="IB1" s="432"/>
      <c r="IC1" s="432"/>
      <c r="ID1" s="432"/>
      <c r="IE1" s="432"/>
      <c r="IF1" s="432"/>
      <c r="IG1" s="432"/>
      <c r="IH1" s="432"/>
      <c r="II1" s="432"/>
      <c r="IJ1" s="432"/>
      <c r="IK1" s="432"/>
      <c r="IL1" s="432"/>
      <c r="IM1" s="432"/>
      <c r="IN1" s="432"/>
      <c r="IO1" s="432"/>
      <c r="IP1" s="432"/>
      <c r="IQ1" s="432"/>
      <c r="IR1" s="432"/>
      <c r="IS1" s="432"/>
      <c r="IT1" s="432"/>
      <c r="IU1" s="432"/>
      <c r="IV1" s="432"/>
      <c r="IW1" s="432"/>
      <c r="IX1" s="432"/>
      <c r="IY1" s="432"/>
      <c r="IZ1" s="432"/>
      <c r="JA1" s="432"/>
      <c r="JB1" s="432"/>
      <c r="JC1" s="432"/>
      <c r="JD1" s="431" t="s">
        <v>65</v>
      </c>
    </row>
    <row r="2" spans="1:264" hidden="1">
      <c r="A2" s="430"/>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row>
    <row r="3" spans="1:264">
      <c r="A3" s="446"/>
      <c r="B3" s="390" t="s">
        <v>85</v>
      </c>
      <c r="C3" s="391"/>
      <c r="D3" s="391"/>
      <c r="E3" s="391"/>
      <c r="F3" s="391"/>
      <c r="G3" s="391"/>
      <c r="H3" s="391"/>
      <c r="I3" s="391"/>
      <c r="J3" s="391"/>
      <c r="K3" s="391"/>
      <c r="L3" s="391"/>
      <c r="M3" s="390" t="s">
        <v>86</v>
      </c>
      <c r="N3" s="391"/>
      <c r="O3" s="391"/>
      <c r="P3" s="391"/>
      <c r="Q3" s="391"/>
      <c r="R3" s="391"/>
      <c r="S3" s="391"/>
      <c r="T3" s="391"/>
      <c r="U3" s="391"/>
      <c r="V3" s="391"/>
      <c r="W3" s="391"/>
      <c r="X3" s="390" t="s">
        <v>87</v>
      </c>
      <c r="Y3" s="391"/>
      <c r="Z3" s="391"/>
      <c r="AA3" s="391"/>
      <c r="AB3" s="391"/>
      <c r="AC3" s="391"/>
      <c r="AD3" s="391"/>
      <c r="AE3" s="391"/>
      <c r="AF3" s="391"/>
      <c r="AG3" s="391"/>
      <c r="AH3" s="391"/>
      <c r="AI3" s="390" t="s">
        <v>88</v>
      </c>
      <c r="AJ3" s="391"/>
      <c r="AK3" s="391"/>
      <c r="AL3" s="391"/>
      <c r="AM3" s="391"/>
      <c r="AN3" s="391"/>
      <c r="AO3" s="391"/>
      <c r="AP3" s="391"/>
      <c r="AQ3" s="391"/>
      <c r="AR3" s="391"/>
      <c r="AS3" s="391"/>
      <c r="AT3" s="390" t="s">
        <v>89</v>
      </c>
      <c r="AU3" s="391"/>
      <c r="AV3" s="391"/>
      <c r="AW3" s="391"/>
      <c r="AX3" s="391"/>
      <c r="AY3" s="391"/>
      <c r="AZ3" s="391"/>
      <c r="BA3" s="391"/>
      <c r="BB3" s="391"/>
      <c r="BC3" s="391"/>
      <c r="BD3" s="391"/>
      <c r="BE3" s="390" t="s">
        <v>2098</v>
      </c>
      <c r="BF3" s="391"/>
      <c r="BG3" s="391"/>
      <c r="BH3" s="391"/>
      <c r="BI3" s="391"/>
      <c r="BJ3" s="391"/>
      <c r="BK3" s="391"/>
      <c r="BL3" s="391"/>
      <c r="BM3" s="391"/>
      <c r="BN3" s="391"/>
      <c r="BO3" s="451"/>
      <c r="BP3" s="390" t="s">
        <v>2099</v>
      </c>
      <c r="BQ3" s="391"/>
      <c r="BR3" s="391"/>
      <c r="BS3" s="391"/>
      <c r="BT3" s="391"/>
      <c r="BU3" s="391"/>
      <c r="BV3" s="391"/>
      <c r="BW3" s="391"/>
      <c r="BX3" s="391"/>
      <c r="BY3" s="391"/>
      <c r="BZ3" s="391"/>
      <c r="CA3" s="390" t="s">
        <v>2100</v>
      </c>
      <c r="CB3" s="391"/>
      <c r="CC3" s="391"/>
      <c r="CD3" s="391"/>
      <c r="CE3" s="391"/>
      <c r="CF3" s="391"/>
      <c r="CG3" s="391"/>
      <c r="CH3" s="391"/>
      <c r="CI3" s="391"/>
      <c r="CJ3" s="391"/>
      <c r="CK3" s="391"/>
      <c r="CL3" s="390" t="s">
        <v>2101</v>
      </c>
      <c r="CM3" s="391"/>
      <c r="CN3" s="391"/>
      <c r="CO3" s="391"/>
      <c r="CP3" s="391"/>
      <c r="CQ3" s="391"/>
      <c r="CR3" s="391"/>
      <c r="CS3" s="391"/>
      <c r="CT3" s="391"/>
      <c r="CU3" s="391"/>
      <c r="CV3" s="391"/>
      <c r="CW3" s="390">
        <v>43100</v>
      </c>
      <c r="CX3" s="391"/>
      <c r="CY3" s="391"/>
      <c r="CZ3" s="391"/>
      <c r="DA3" s="391"/>
      <c r="DB3" s="391"/>
      <c r="DC3" s="391"/>
      <c r="DD3" s="391"/>
      <c r="DE3" s="391"/>
      <c r="DF3" s="391"/>
      <c r="DG3" s="391"/>
      <c r="DH3" s="390" t="s">
        <v>2103</v>
      </c>
      <c r="DI3" s="391"/>
      <c r="DJ3" s="391"/>
      <c r="DK3" s="391"/>
      <c r="DL3" s="391"/>
      <c r="DM3" s="391"/>
      <c r="DN3" s="391"/>
      <c r="DO3" s="391"/>
      <c r="DP3" s="391"/>
      <c r="DQ3" s="391"/>
      <c r="DR3" s="391"/>
      <c r="DS3" s="390" t="s">
        <v>2104</v>
      </c>
      <c r="DT3" s="391"/>
      <c r="DU3" s="391"/>
      <c r="DV3" s="391"/>
      <c r="DW3" s="391"/>
      <c r="DX3" s="391"/>
      <c r="DY3" s="391"/>
      <c r="DZ3" s="391"/>
      <c r="EA3" s="391"/>
      <c r="EB3" s="391"/>
      <c r="EC3" s="391"/>
      <c r="ED3" s="390" t="s">
        <v>2105</v>
      </c>
      <c r="EE3" s="391"/>
      <c r="EF3" s="391"/>
      <c r="EG3" s="391"/>
      <c r="EH3" s="391"/>
      <c r="EI3" s="391"/>
      <c r="EJ3" s="391"/>
      <c r="EK3" s="391"/>
      <c r="EL3" s="391"/>
      <c r="EM3" s="391"/>
      <c r="EN3" s="390">
        <v>42735</v>
      </c>
      <c r="EO3" s="391"/>
      <c r="EP3" s="391"/>
      <c r="EQ3" s="391"/>
      <c r="ER3" s="391"/>
      <c r="ES3" s="391"/>
      <c r="ET3" s="391"/>
      <c r="EU3" s="391"/>
      <c r="EV3" s="391"/>
      <c r="EW3" s="391"/>
      <c r="EX3" s="391"/>
      <c r="EY3" s="390" t="s">
        <v>2107</v>
      </c>
      <c r="EZ3" s="391"/>
      <c r="FA3" s="391"/>
      <c r="FB3" s="391"/>
      <c r="FC3" s="391"/>
      <c r="FD3" s="391"/>
      <c r="FE3" s="391"/>
      <c r="FF3" s="391"/>
      <c r="FG3" s="391"/>
      <c r="FH3" s="391"/>
      <c r="FI3" s="391"/>
      <c r="FJ3" s="390" t="s">
        <v>2108</v>
      </c>
      <c r="FK3" s="391"/>
      <c r="FL3" s="391"/>
      <c r="FM3" s="391"/>
      <c r="FN3" s="391"/>
      <c r="FO3" s="391"/>
      <c r="FP3" s="391"/>
      <c r="FQ3" s="391"/>
      <c r="FR3" s="391"/>
      <c r="FS3" s="391"/>
      <c r="FT3" s="391"/>
      <c r="FU3" s="390" t="s">
        <v>2109</v>
      </c>
      <c r="FV3" s="391"/>
      <c r="FW3" s="391"/>
      <c r="FX3" s="391"/>
      <c r="FY3" s="391"/>
      <c r="FZ3" s="391"/>
      <c r="GA3" s="391"/>
      <c r="GB3" s="391"/>
      <c r="GC3" s="391"/>
      <c r="GD3" s="391"/>
      <c r="GE3" s="391"/>
      <c r="GF3" s="390">
        <v>42369</v>
      </c>
      <c r="GG3" s="391"/>
      <c r="GH3" s="391"/>
      <c r="GI3" s="391"/>
      <c r="GJ3" s="391"/>
      <c r="GK3" s="391"/>
      <c r="GL3" s="391"/>
      <c r="GM3" s="391"/>
      <c r="GN3" s="391"/>
      <c r="GO3" s="391"/>
      <c r="GP3" s="391"/>
      <c r="GQ3" s="390" t="s">
        <v>2111</v>
      </c>
      <c r="GR3" s="391"/>
      <c r="GS3" s="391"/>
      <c r="GT3" s="391"/>
      <c r="GU3" s="391"/>
      <c r="GV3" s="391"/>
      <c r="GW3" s="391"/>
      <c r="GX3" s="391"/>
      <c r="GY3" s="391"/>
      <c r="GZ3" s="391"/>
      <c r="HA3" s="391"/>
      <c r="HB3" s="390" t="s">
        <v>2112</v>
      </c>
      <c r="HC3" s="391"/>
      <c r="HD3" s="391"/>
      <c r="HE3" s="391"/>
      <c r="HF3" s="391"/>
      <c r="HG3" s="391"/>
      <c r="HH3" s="391"/>
      <c r="HI3" s="391"/>
      <c r="HJ3" s="391"/>
      <c r="HK3" s="391"/>
      <c r="HL3" s="391"/>
      <c r="HM3" s="390" t="s">
        <v>2113</v>
      </c>
      <c r="HN3" s="391"/>
      <c r="HO3" s="391"/>
      <c r="HP3" s="391"/>
      <c r="HQ3" s="391"/>
      <c r="HR3" s="391"/>
      <c r="HS3" s="391"/>
      <c r="HT3" s="391"/>
      <c r="HU3" s="391"/>
      <c r="HV3" s="391"/>
      <c r="HW3" s="391"/>
      <c r="HX3" s="390">
        <v>42004</v>
      </c>
      <c r="HY3" s="391"/>
      <c r="HZ3" s="391"/>
      <c r="IA3" s="391"/>
      <c r="IB3" s="391"/>
      <c r="IC3" s="391"/>
      <c r="ID3" s="391"/>
      <c r="IE3" s="391"/>
      <c r="IF3" s="391"/>
      <c r="IG3" s="391"/>
      <c r="IH3" s="391"/>
      <c r="II3" s="390" t="s">
        <v>2115</v>
      </c>
      <c r="IJ3" s="391"/>
      <c r="IK3" s="391"/>
      <c r="IL3" s="391"/>
      <c r="IM3" s="391"/>
      <c r="IN3" s="391"/>
      <c r="IO3" s="391"/>
      <c r="IP3" s="391"/>
      <c r="IQ3" s="391"/>
      <c r="IR3" s="391"/>
      <c r="IS3" s="391"/>
      <c r="IT3" s="390" t="s">
        <v>2116</v>
      </c>
      <c r="IU3" s="391"/>
      <c r="IV3" s="391"/>
      <c r="IW3" s="391"/>
      <c r="IX3" s="391"/>
      <c r="IY3" s="391"/>
      <c r="IZ3" s="391"/>
      <c r="JA3" s="391"/>
      <c r="JB3" s="391"/>
      <c r="JC3" s="391"/>
      <c r="JD3" s="391"/>
    </row>
    <row r="4" spans="1:264" ht="27.75" customHeight="1">
      <c r="A4" s="444"/>
      <c r="B4" s="449" t="s">
        <v>1254</v>
      </c>
      <c r="C4" s="449" t="s">
        <v>1635</v>
      </c>
      <c r="D4" s="449" t="s">
        <v>1255</v>
      </c>
      <c r="E4" s="449" t="s">
        <v>1636</v>
      </c>
      <c r="F4" s="450" t="s">
        <v>2388</v>
      </c>
      <c r="G4" s="449" t="s">
        <v>1638</v>
      </c>
      <c r="H4" s="450" t="s">
        <v>2389</v>
      </c>
      <c r="I4" s="449" t="s">
        <v>2323</v>
      </c>
      <c r="J4" s="449" t="s">
        <v>1256</v>
      </c>
      <c r="K4" s="449" t="s">
        <v>191</v>
      </c>
      <c r="L4" s="449" t="s">
        <v>1112</v>
      </c>
      <c r="M4" s="449" t="s">
        <v>1254</v>
      </c>
      <c r="N4" s="449" t="s">
        <v>1635</v>
      </c>
      <c r="O4" s="449" t="s">
        <v>1255</v>
      </c>
      <c r="P4" s="449" t="s">
        <v>1636</v>
      </c>
      <c r="Q4" s="450" t="s">
        <v>2388</v>
      </c>
      <c r="R4" s="449" t="s">
        <v>1638</v>
      </c>
      <c r="S4" s="450" t="s">
        <v>2389</v>
      </c>
      <c r="T4" s="449" t="s">
        <v>2323</v>
      </c>
      <c r="U4" s="449" t="s">
        <v>1256</v>
      </c>
      <c r="V4" s="449" t="s">
        <v>191</v>
      </c>
      <c r="W4" s="449" t="s">
        <v>1112</v>
      </c>
      <c r="X4" s="449" t="s">
        <v>1254</v>
      </c>
      <c r="Y4" s="449" t="s">
        <v>1635</v>
      </c>
      <c r="Z4" s="449" t="s">
        <v>1255</v>
      </c>
      <c r="AA4" s="449" t="s">
        <v>1636</v>
      </c>
      <c r="AB4" s="450" t="s">
        <v>2388</v>
      </c>
      <c r="AC4" s="449" t="s">
        <v>1638</v>
      </c>
      <c r="AD4" s="450" t="s">
        <v>2389</v>
      </c>
      <c r="AE4" s="449" t="s">
        <v>2323</v>
      </c>
      <c r="AF4" s="449" t="s">
        <v>1256</v>
      </c>
      <c r="AG4" s="449" t="s">
        <v>191</v>
      </c>
      <c r="AH4" s="449" t="s">
        <v>1112</v>
      </c>
      <c r="AI4" s="449" t="s">
        <v>1254</v>
      </c>
      <c r="AJ4" s="449" t="s">
        <v>1635</v>
      </c>
      <c r="AK4" s="449" t="s">
        <v>1255</v>
      </c>
      <c r="AL4" s="449" t="s">
        <v>1636</v>
      </c>
      <c r="AM4" s="450" t="s">
        <v>2388</v>
      </c>
      <c r="AN4" s="449" t="s">
        <v>1638</v>
      </c>
      <c r="AO4" s="450" t="s">
        <v>2389</v>
      </c>
      <c r="AP4" s="449" t="s">
        <v>2323</v>
      </c>
      <c r="AQ4" s="449" t="s">
        <v>1256</v>
      </c>
      <c r="AR4" s="449" t="s">
        <v>191</v>
      </c>
      <c r="AS4" s="449" t="s">
        <v>1112</v>
      </c>
      <c r="AT4" s="449" t="s">
        <v>1254</v>
      </c>
      <c r="AU4" s="449" t="s">
        <v>1635</v>
      </c>
      <c r="AV4" s="449" t="s">
        <v>1255</v>
      </c>
      <c r="AW4" s="449" t="s">
        <v>1636</v>
      </c>
      <c r="AX4" s="450" t="s">
        <v>2388</v>
      </c>
      <c r="AY4" s="449" t="s">
        <v>1638</v>
      </c>
      <c r="AZ4" s="450" t="s">
        <v>2389</v>
      </c>
      <c r="BA4" s="449" t="s">
        <v>2323</v>
      </c>
      <c r="BB4" s="449" t="s">
        <v>1256</v>
      </c>
      <c r="BC4" s="449" t="s">
        <v>191</v>
      </c>
      <c r="BD4" s="449" t="s">
        <v>1112</v>
      </c>
      <c r="BE4" s="449" t="s">
        <v>1254</v>
      </c>
      <c r="BF4" s="449" t="s">
        <v>1635</v>
      </c>
      <c r="BG4" s="449" t="s">
        <v>1255</v>
      </c>
      <c r="BH4" s="449" t="s">
        <v>1636</v>
      </c>
      <c r="BI4" s="450" t="s">
        <v>2388</v>
      </c>
      <c r="BJ4" s="449" t="s">
        <v>1638</v>
      </c>
      <c r="BK4" s="450" t="s">
        <v>2389</v>
      </c>
      <c r="BL4" s="449" t="s">
        <v>2323</v>
      </c>
      <c r="BM4" s="449" t="s">
        <v>1256</v>
      </c>
      <c r="BN4" s="449" t="s">
        <v>191</v>
      </c>
      <c r="BO4" s="449" t="s">
        <v>1112</v>
      </c>
      <c r="BP4" s="449" t="s">
        <v>1254</v>
      </c>
      <c r="BQ4" s="449" t="s">
        <v>1635</v>
      </c>
      <c r="BR4" s="449" t="s">
        <v>1255</v>
      </c>
      <c r="BS4" s="449" t="s">
        <v>1636</v>
      </c>
      <c r="BT4" s="449" t="s">
        <v>2388</v>
      </c>
      <c r="BU4" s="449" t="s">
        <v>1638</v>
      </c>
      <c r="BV4" s="449" t="s">
        <v>2389</v>
      </c>
      <c r="BW4" s="449" t="s">
        <v>2323</v>
      </c>
      <c r="BX4" s="449" t="s">
        <v>1256</v>
      </c>
      <c r="BY4" s="449" t="s">
        <v>191</v>
      </c>
      <c r="BZ4" s="449" t="s">
        <v>1112</v>
      </c>
      <c r="CA4" s="449" t="s">
        <v>1254</v>
      </c>
      <c r="CB4" s="449" t="s">
        <v>1635</v>
      </c>
      <c r="CC4" s="449" t="s">
        <v>1255</v>
      </c>
      <c r="CD4" s="449" t="s">
        <v>1636</v>
      </c>
      <c r="CE4" s="450" t="s">
        <v>2388</v>
      </c>
      <c r="CF4" s="449" t="s">
        <v>1638</v>
      </c>
      <c r="CG4" s="450" t="s">
        <v>2389</v>
      </c>
      <c r="CH4" s="449" t="s">
        <v>2323</v>
      </c>
      <c r="CI4" s="449" t="s">
        <v>1256</v>
      </c>
      <c r="CJ4" s="449" t="s">
        <v>191</v>
      </c>
      <c r="CK4" s="449" t="s">
        <v>1112</v>
      </c>
      <c r="CL4" s="449" t="s">
        <v>1254</v>
      </c>
      <c r="CM4" s="449" t="s">
        <v>1635</v>
      </c>
      <c r="CN4" s="449" t="s">
        <v>1255</v>
      </c>
      <c r="CO4" s="449" t="s">
        <v>1636</v>
      </c>
      <c r="CP4" s="450" t="s">
        <v>2388</v>
      </c>
      <c r="CQ4" s="449" t="s">
        <v>1638</v>
      </c>
      <c r="CR4" s="450" t="s">
        <v>2389</v>
      </c>
      <c r="CS4" s="449" t="s">
        <v>2323</v>
      </c>
      <c r="CT4" s="449" t="s">
        <v>1256</v>
      </c>
      <c r="CU4" s="449" t="s">
        <v>191</v>
      </c>
      <c r="CV4" s="449" t="s">
        <v>1112</v>
      </c>
      <c r="CW4" s="449" t="s">
        <v>1254</v>
      </c>
      <c r="CX4" s="449" t="s">
        <v>1635</v>
      </c>
      <c r="CY4" s="449" t="s">
        <v>1255</v>
      </c>
      <c r="CZ4" s="449" t="s">
        <v>1636</v>
      </c>
      <c r="DA4" s="450" t="s">
        <v>2388</v>
      </c>
      <c r="DB4" s="449" t="s">
        <v>1638</v>
      </c>
      <c r="DC4" s="450" t="s">
        <v>2389</v>
      </c>
      <c r="DD4" s="449" t="s">
        <v>2323</v>
      </c>
      <c r="DE4" s="449" t="s">
        <v>1256</v>
      </c>
      <c r="DF4" s="449" t="s">
        <v>191</v>
      </c>
      <c r="DG4" s="449" t="s">
        <v>1112</v>
      </c>
      <c r="DH4" s="449" t="s">
        <v>1254</v>
      </c>
      <c r="DI4" s="449" t="s">
        <v>1635</v>
      </c>
      <c r="DJ4" s="449" t="s">
        <v>1255</v>
      </c>
      <c r="DK4" s="449" t="s">
        <v>1636</v>
      </c>
      <c r="DL4" s="450" t="s">
        <v>2388</v>
      </c>
      <c r="DM4" s="449" t="s">
        <v>1638</v>
      </c>
      <c r="DN4" s="450" t="s">
        <v>2389</v>
      </c>
      <c r="DO4" s="449" t="s">
        <v>2323</v>
      </c>
      <c r="DP4" s="449" t="s">
        <v>1256</v>
      </c>
      <c r="DQ4" s="449" t="s">
        <v>191</v>
      </c>
      <c r="DR4" s="449" t="s">
        <v>1112</v>
      </c>
      <c r="DS4" s="449" t="s">
        <v>1254</v>
      </c>
      <c r="DT4" s="449" t="s">
        <v>1635</v>
      </c>
      <c r="DU4" s="449" t="s">
        <v>1255</v>
      </c>
      <c r="DV4" s="449" t="s">
        <v>1636</v>
      </c>
      <c r="DW4" s="450" t="s">
        <v>2388</v>
      </c>
      <c r="DX4" s="449" t="s">
        <v>1638</v>
      </c>
      <c r="DY4" s="450" t="s">
        <v>2389</v>
      </c>
      <c r="DZ4" s="449" t="s">
        <v>2323</v>
      </c>
      <c r="EA4" s="449" t="s">
        <v>1256</v>
      </c>
      <c r="EB4" s="449" t="s">
        <v>191</v>
      </c>
      <c r="EC4" s="449" t="s">
        <v>1112</v>
      </c>
      <c r="ED4" s="449" t="s">
        <v>1635</v>
      </c>
      <c r="EE4" s="449" t="s">
        <v>1255</v>
      </c>
      <c r="EF4" s="449" t="s">
        <v>1636</v>
      </c>
      <c r="EG4" s="450" t="s">
        <v>2388</v>
      </c>
      <c r="EH4" s="449" t="s">
        <v>1638</v>
      </c>
      <c r="EI4" s="450" t="s">
        <v>2389</v>
      </c>
      <c r="EJ4" s="449" t="s">
        <v>2323</v>
      </c>
      <c r="EK4" s="449" t="s">
        <v>1256</v>
      </c>
      <c r="EL4" s="449" t="s">
        <v>191</v>
      </c>
      <c r="EM4" s="449" t="s">
        <v>1112</v>
      </c>
      <c r="EN4" s="449" t="s">
        <v>1254</v>
      </c>
      <c r="EO4" s="449" t="s">
        <v>1635</v>
      </c>
      <c r="EP4" s="449" t="s">
        <v>1255</v>
      </c>
      <c r="EQ4" s="449" t="s">
        <v>1636</v>
      </c>
      <c r="ER4" s="450" t="s">
        <v>2388</v>
      </c>
      <c r="ES4" s="449" t="s">
        <v>1638</v>
      </c>
      <c r="ET4" s="450" t="s">
        <v>2389</v>
      </c>
      <c r="EU4" s="449" t="s">
        <v>2323</v>
      </c>
      <c r="EV4" s="449" t="s">
        <v>1256</v>
      </c>
      <c r="EW4" s="449" t="s">
        <v>191</v>
      </c>
      <c r="EX4" s="449" t="s">
        <v>1112</v>
      </c>
      <c r="EY4" s="449" t="s">
        <v>1254</v>
      </c>
      <c r="EZ4" s="449" t="s">
        <v>1635</v>
      </c>
      <c r="FA4" s="449" t="s">
        <v>1255</v>
      </c>
      <c r="FB4" s="449" t="s">
        <v>1636</v>
      </c>
      <c r="FC4" s="450" t="s">
        <v>2388</v>
      </c>
      <c r="FD4" s="449" t="s">
        <v>1638</v>
      </c>
      <c r="FE4" s="450" t="s">
        <v>2389</v>
      </c>
      <c r="FF4" s="449" t="s">
        <v>2323</v>
      </c>
      <c r="FG4" s="449" t="s">
        <v>1256</v>
      </c>
      <c r="FH4" s="449" t="s">
        <v>191</v>
      </c>
      <c r="FI4" s="449" t="s">
        <v>1112</v>
      </c>
      <c r="FJ4" s="449" t="s">
        <v>1254</v>
      </c>
      <c r="FK4" s="449" t="s">
        <v>1635</v>
      </c>
      <c r="FL4" s="449" t="s">
        <v>1255</v>
      </c>
      <c r="FM4" s="449" t="s">
        <v>1636</v>
      </c>
      <c r="FN4" s="450" t="s">
        <v>2388</v>
      </c>
      <c r="FO4" s="449" t="s">
        <v>1638</v>
      </c>
      <c r="FP4" s="450" t="s">
        <v>2389</v>
      </c>
      <c r="FQ4" s="449" t="s">
        <v>2323</v>
      </c>
      <c r="FR4" s="449" t="s">
        <v>1256</v>
      </c>
      <c r="FS4" s="449" t="s">
        <v>191</v>
      </c>
      <c r="FT4" s="449" t="s">
        <v>1112</v>
      </c>
      <c r="FU4" s="449" t="s">
        <v>1254</v>
      </c>
      <c r="FV4" s="449" t="s">
        <v>1635</v>
      </c>
      <c r="FW4" s="449" t="s">
        <v>1255</v>
      </c>
      <c r="FX4" s="449" t="s">
        <v>1636</v>
      </c>
      <c r="FY4" s="450" t="s">
        <v>2388</v>
      </c>
      <c r="FZ4" s="449" t="s">
        <v>1638</v>
      </c>
      <c r="GA4" s="450" t="s">
        <v>2389</v>
      </c>
      <c r="GB4" s="449" t="s">
        <v>2323</v>
      </c>
      <c r="GC4" s="449" t="s">
        <v>1256</v>
      </c>
      <c r="GD4" s="449" t="s">
        <v>191</v>
      </c>
      <c r="GE4" s="449" t="s">
        <v>1112</v>
      </c>
      <c r="GF4" s="449" t="s">
        <v>1254</v>
      </c>
      <c r="GG4" s="449" t="s">
        <v>1635</v>
      </c>
      <c r="GH4" s="449" t="s">
        <v>1255</v>
      </c>
      <c r="GI4" s="449" t="s">
        <v>1636</v>
      </c>
      <c r="GJ4" s="450" t="s">
        <v>2388</v>
      </c>
      <c r="GK4" s="449" t="s">
        <v>1638</v>
      </c>
      <c r="GL4" s="450" t="s">
        <v>2389</v>
      </c>
      <c r="GM4" s="449" t="s">
        <v>2323</v>
      </c>
      <c r="GN4" s="449" t="s">
        <v>1256</v>
      </c>
      <c r="GO4" s="449" t="s">
        <v>191</v>
      </c>
      <c r="GP4" s="449" t="s">
        <v>1112</v>
      </c>
      <c r="GQ4" s="449" t="s">
        <v>1254</v>
      </c>
      <c r="GR4" s="449" t="s">
        <v>1635</v>
      </c>
      <c r="GS4" s="449" t="s">
        <v>1255</v>
      </c>
      <c r="GT4" s="449" t="s">
        <v>1636</v>
      </c>
      <c r="GU4" s="450" t="s">
        <v>2388</v>
      </c>
      <c r="GV4" s="449" t="s">
        <v>1638</v>
      </c>
      <c r="GW4" s="450" t="s">
        <v>2389</v>
      </c>
      <c r="GX4" s="449" t="s">
        <v>2323</v>
      </c>
      <c r="GY4" s="449" t="s">
        <v>1256</v>
      </c>
      <c r="GZ4" s="449" t="s">
        <v>191</v>
      </c>
      <c r="HA4" s="449" t="s">
        <v>1112</v>
      </c>
      <c r="HB4" s="449" t="s">
        <v>1254</v>
      </c>
      <c r="HC4" s="449" t="s">
        <v>1635</v>
      </c>
      <c r="HD4" s="449" t="s">
        <v>1255</v>
      </c>
      <c r="HE4" s="449" t="s">
        <v>1636</v>
      </c>
      <c r="HF4" s="450" t="s">
        <v>2388</v>
      </c>
      <c r="HG4" s="449" t="s">
        <v>1638</v>
      </c>
      <c r="HH4" s="450" t="s">
        <v>2389</v>
      </c>
      <c r="HI4" s="449" t="s">
        <v>2323</v>
      </c>
      <c r="HJ4" s="449" t="s">
        <v>1256</v>
      </c>
      <c r="HK4" s="449" t="s">
        <v>191</v>
      </c>
      <c r="HL4" s="449" t="s">
        <v>1112</v>
      </c>
      <c r="HM4" s="449" t="s">
        <v>1254</v>
      </c>
      <c r="HN4" s="449" t="s">
        <v>1635</v>
      </c>
      <c r="HO4" s="449" t="s">
        <v>1255</v>
      </c>
      <c r="HP4" s="449" t="s">
        <v>1636</v>
      </c>
      <c r="HQ4" s="450" t="s">
        <v>2388</v>
      </c>
      <c r="HR4" s="449" t="s">
        <v>1638</v>
      </c>
      <c r="HS4" s="450" t="s">
        <v>2389</v>
      </c>
      <c r="HT4" s="449" t="s">
        <v>2323</v>
      </c>
      <c r="HU4" s="449" t="s">
        <v>1256</v>
      </c>
      <c r="HV4" s="449" t="s">
        <v>191</v>
      </c>
      <c r="HW4" s="449" t="s">
        <v>1112</v>
      </c>
      <c r="HX4" s="449" t="s">
        <v>1254</v>
      </c>
      <c r="HY4" s="449" t="s">
        <v>1635</v>
      </c>
      <c r="HZ4" s="449" t="s">
        <v>1255</v>
      </c>
      <c r="IA4" s="449" t="s">
        <v>1636</v>
      </c>
      <c r="IB4" s="450" t="s">
        <v>2388</v>
      </c>
      <c r="IC4" s="449" t="s">
        <v>1638</v>
      </c>
      <c r="ID4" s="450" t="s">
        <v>2389</v>
      </c>
      <c r="IE4" s="449" t="s">
        <v>2323</v>
      </c>
      <c r="IF4" s="449" t="s">
        <v>1256</v>
      </c>
      <c r="IG4" s="449" t="s">
        <v>191</v>
      </c>
      <c r="IH4" s="449" t="s">
        <v>1112</v>
      </c>
      <c r="II4" s="449" t="s">
        <v>1254</v>
      </c>
      <c r="IJ4" s="449" t="s">
        <v>1635</v>
      </c>
      <c r="IK4" s="449" t="s">
        <v>1255</v>
      </c>
      <c r="IL4" s="449" t="s">
        <v>1636</v>
      </c>
      <c r="IM4" s="450" t="s">
        <v>2388</v>
      </c>
      <c r="IN4" s="449" t="s">
        <v>1638</v>
      </c>
      <c r="IO4" s="450" t="s">
        <v>2389</v>
      </c>
      <c r="IP4" s="449" t="s">
        <v>2323</v>
      </c>
      <c r="IQ4" s="449" t="s">
        <v>1256</v>
      </c>
      <c r="IR4" s="449" t="s">
        <v>191</v>
      </c>
      <c r="IS4" s="449" t="s">
        <v>1112</v>
      </c>
      <c r="IT4" s="449" t="s">
        <v>1254</v>
      </c>
      <c r="IU4" s="449" t="s">
        <v>1635</v>
      </c>
      <c r="IV4" s="449" t="s">
        <v>1255</v>
      </c>
      <c r="IW4" s="449" t="s">
        <v>1636</v>
      </c>
      <c r="IX4" s="450" t="s">
        <v>2388</v>
      </c>
      <c r="IY4" s="449" t="s">
        <v>1638</v>
      </c>
      <c r="IZ4" s="450" t="s">
        <v>2389</v>
      </c>
      <c r="JA4" s="449" t="s">
        <v>2323</v>
      </c>
      <c r="JB4" s="449" t="s">
        <v>1256</v>
      </c>
      <c r="JC4" s="449" t="s">
        <v>191</v>
      </c>
      <c r="JD4" s="449" t="s">
        <v>1112</v>
      </c>
    </row>
    <row r="5" spans="1:264">
      <c r="A5" s="19" t="s">
        <v>1558</v>
      </c>
      <c r="B5" s="448">
        <v>259338</v>
      </c>
      <c r="C5" s="448">
        <v>1046</v>
      </c>
      <c r="D5" s="448">
        <v>52862</v>
      </c>
      <c r="E5" s="448">
        <v>8942</v>
      </c>
      <c r="F5" s="448">
        <v>0</v>
      </c>
      <c r="G5" s="448">
        <v>3876</v>
      </c>
      <c r="H5" s="448">
        <v>0</v>
      </c>
      <c r="I5" s="448">
        <v>0</v>
      </c>
      <c r="J5" s="448">
        <v>3961</v>
      </c>
      <c r="K5" s="448">
        <v>55</v>
      </c>
      <c r="L5" s="448">
        <v>330080</v>
      </c>
      <c r="M5" s="448">
        <v>259876</v>
      </c>
      <c r="N5" s="448">
        <v>854</v>
      </c>
      <c r="O5" s="448">
        <v>45787</v>
      </c>
      <c r="P5" s="448">
        <v>8620</v>
      </c>
      <c r="Q5" s="448">
        <v>0</v>
      </c>
      <c r="R5" s="448">
        <v>3071</v>
      </c>
      <c r="S5" s="448">
        <v>0</v>
      </c>
      <c r="T5" s="448">
        <v>0</v>
      </c>
      <c r="U5" s="448">
        <v>3613</v>
      </c>
      <c r="V5" s="448">
        <v>41</v>
      </c>
      <c r="W5" s="448">
        <v>321862</v>
      </c>
      <c r="X5" s="448">
        <v>253541</v>
      </c>
      <c r="Y5" s="448">
        <v>854</v>
      </c>
      <c r="Z5" s="448">
        <v>48272</v>
      </c>
      <c r="AA5" s="448">
        <v>8502</v>
      </c>
      <c r="AB5" s="448">
        <v>0</v>
      </c>
      <c r="AC5" s="448">
        <v>3154</v>
      </c>
      <c r="AD5" s="448">
        <v>0</v>
      </c>
      <c r="AE5" s="448">
        <v>0</v>
      </c>
      <c r="AF5" s="448">
        <v>3559</v>
      </c>
      <c r="AG5" s="448">
        <v>39</v>
      </c>
      <c r="AH5" s="448">
        <v>317921</v>
      </c>
      <c r="AI5" s="448">
        <v>246098</v>
      </c>
      <c r="AJ5" s="448">
        <v>1016</v>
      </c>
      <c r="AK5" s="448">
        <v>46712</v>
      </c>
      <c r="AL5" s="448">
        <v>8640</v>
      </c>
      <c r="AM5" s="448">
        <v>1</v>
      </c>
      <c r="AN5" s="448">
        <v>2908</v>
      </c>
      <c r="AO5" s="448">
        <v>0</v>
      </c>
      <c r="AP5" s="448">
        <v>0</v>
      </c>
      <c r="AQ5" s="448">
        <v>3327</v>
      </c>
      <c r="AR5" s="448">
        <v>37</v>
      </c>
      <c r="AS5" s="448">
        <v>308739</v>
      </c>
      <c r="AT5" s="448">
        <v>236741</v>
      </c>
      <c r="AU5" s="448">
        <v>998</v>
      </c>
      <c r="AV5" s="448">
        <v>46541</v>
      </c>
      <c r="AW5" s="448">
        <v>8867</v>
      </c>
      <c r="AX5" s="448">
        <v>1</v>
      </c>
      <c r="AY5" s="448">
        <v>3001</v>
      </c>
      <c r="AZ5" s="448">
        <v>0</v>
      </c>
      <c r="BA5" s="448">
        <v>0</v>
      </c>
      <c r="BB5" s="448">
        <v>3472</v>
      </c>
      <c r="BC5" s="448">
        <v>31</v>
      </c>
      <c r="BD5" s="448">
        <v>299652</v>
      </c>
      <c r="BE5" s="448">
        <v>230361</v>
      </c>
      <c r="BF5" s="448">
        <v>1121</v>
      </c>
      <c r="BG5" s="448">
        <v>45467</v>
      </c>
      <c r="BH5" s="448">
        <v>8830</v>
      </c>
      <c r="BI5" s="448">
        <v>1</v>
      </c>
      <c r="BJ5" s="448">
        <v>3041</v>
      </c>
      <c r="BK5" s="448">
        <v>0</v>
      </c>
      <c r="BL5" s="448">
        <v>0</v>
      </c>
      <c r="BM5" s="448">
        <v>3599</v>
      </c>
      <c r="BN5" s="448">
        <v>30</v>
      </c>
      <c r="BO5" s="448">
        <v>292450</v>
      </c>
      <c r="BP5" s="448">
        <v>220732</v>
      </c>
      <c r="BQ5" s="448">
        <v>1032</v>
      </c>
      <c r="BR5" s="448">
        <v>49565</v>
      </c>
      <c r="BS5" s="448">
        <v>9967</v>
      </c>
      <c r="BT5" s="448">
        <v>1</v>
      </c>
      <c r="BU5" s="448">
        <v>3036</v>
      </c>
      <c r="BV5" s="448">
        <v>0</v>
      </c>
      <c r="BW5" s="448">
        <v>0</v>
      </c>
      <c r="BX5" s="448">
        <v>3488</v>
      </c>
      <c r="BY5" s="448">
        <v>28</v>
      </c>
      <c r="BZ5" s="448">
        <v>287849</v>
      </c>
      <c r="CA5" s="448">
        <v>216201</v>
      </c>
      <c r="CB5" s="448">
        <v>1380</v>
      </c>
      <c r="CC5" s="448">
        <v>47750</v>
      </c>
      <c r="CD5" s="448">
        <v>9636</v>
      </c>
      <c r="CE5" s="448">
        <v>1</v>
      </c>
      <c r="CF5" s="448">
        <v>2893</v>
      </c>
      <c r="CG5" s="448">
        <v>0</v>
      </c>
      <c r="CH5" s="448">
        <v>0</v>
      </c>
      <c r="CI5" s="448">
        <v>3432</v>
      </c>
      <c r="CJ5" s="448">
        <v>24</v>
      </c>
      <c r="CK5" s="448">
        <v>281317</v>
      </c>
      <c r="CL5" s="448">
        <v>210303</v>
      </c>
      <c r="CM5" s="448">
        <v>1609</v>
      </c>
      <c r="CN5" s="448">
        <v>42628</v>
      </c>
      <c r="CO5" s="448">
        <v>8825</v>
      </c>
      <c r="CP5" s="448">
        <v>1</v>
      </c>
      <c r="CQ5" s="448">
        <v>2573</v>
      </c>
      <c r="CR5" s="448">
        <v>0</v>
      </c>
      <c r="CS5" s="448">
        <v>0</v>
      </c>
      <c r="CT5" s="448">
        <v>3144</v>
      </c>
      <c r="CU5" s="448">
        <v>20</v>
      </c>
      <c r="CV5" s="448">
        <v>269103</v>
      </c>
      <c r="CW5" s="448">
        <v>207794</v>
      </c>
      <c r="CX5" s="448">
        <v>1603</v>
      </c>
      <c r="CY5" s="448">
        <v>41025</v>
      </c>
      <c r="CZ5" s="448">
        <v>8400</v>
      </c>
      <c r="DA5" s="448">
        <v>1</v>
      </c>
      <c r="DB5" s="448">
        <v>2521</v>
      </c>
      <c r="DC5" s="448">
        <v>0</v>
      </c>
      <c r="DD5" s="448">
        <v>0</v>
      </c>
      <c r="DE5" s="448">
        <v>3132</v>
      </c>
      <c r="DF5" s="448">
        <v>19</v>
      </c>
      <c r="DG5" s="448">
        <v>264495</v>
      </c>
      <c r="DH5" s="448">
        <v>195445</v>
      </c>
      <c r="DI5" s="448">
        <v>1466</v>
      </c>
      <c r="DJ5" s="448">
        <v>37013</v>
      </c>
      <c r="DK5" s="448">
        <v>8307</v>
      </c>
      <c r="DL5" s="448">
        <v>1</v>
      </c>
      <c r="DM5" s="448">
        <v>2343</v>
      </c>
      <c r="DN5" s="448">
        <v>0</v>
      </c>
      <c r="DO5" s="448">
        <v>0</v>
      </c>
      <c r="DP5" s="448">
        <v>2603</v>
      </c>
      <c r="DQ5" s="448">
        <v>18</v>
      </c>
      <c r="DR5" s="448">
        <v>247196</v>
      </c>
      <c r="DS5" s="448">
        <v>193886</v>
      </c>
      <c r="DT5" s="448">
        <v>1470</v>
      </c>
      <c r="DU5" s="448">
        <v>35898</v>
      </c>
      <c r="DV5" s="448">
        <v>8454</v>
      </c>
      <c r="DW5" s="448">
        <v>1</v>
      </c>
      <c r="DX5" s="448">
        <v>2416</v>
      </c>
      <c r="DY5" s="448">
        <v>0</v>
      </c>
      <c r="DZ5" s="448">
        <v>0</v>
      </c>
      <c r="EA5" s="448">
        <v>2675</v>
      </c>
      <c r="EB5" s="448">
        <v>21</v>
      </c>
      <c r="EC5" s="448">
        <v>244821</v>
      </c>
      <c r="ED5" s="448">
        <v>1407</v>
      </c>
      <c r="EE5" s="448">
        <v>33787</v>
      </c>
      <c r="EF5" s="448">
        <v>8673</v>
      </c>
      <c r="EG5" s="448">
        <v>1</v>
      </c>
      <c r="EH5" s="448">
        <v>2294</v>
      </c>
      <c r="EI5" s="448">
        <v>0</v>
      </c>
      <c r="EJ5" s="448">
        <v>0</v>
      </c>
      <c r="EK5" s="448">
        <v>2457</v>
      </c>
      <c r="EL5" s="448">
        <v>21</v>
      </c>
      <c r="EM5" s="448">
        <v>243057</v>
      </c>
      <c r="EN5" s="448">
        <v>196123</v>
      </c>
      <c r="EO5" s="448">
        <v>1308</v>
      </c>
      <c r="EP5" s="448">
        <v>34236</v>
      </c>
      <c r="EQ5" s="448">
        <v>8576</v>
      </c>
      <c r="ER5" s="448">
        <v>225</v>
      </c>
      <c r="ES5" s="448">
        <v>2306</v>
      </c>
      <c r="ET5" s="448">
        <v>0</v>
      </c>
      <c r="EU5" s="448">
        <v>0</v>
      </c>
      <c r="EV5" s="448">
        <v>2486</v>
      </c>
      <c r="EW5" s="448">
        <v>23</v>
      </c>
      <c r="EX5" s="448">
        <v>245283</v>
      </c>
      <c r="EY5" s="448">
        <v>194669</v>
      </c>
      <c r="EZ5" s="448">
        <v>1187</v>
      </c>
      <c r="FA5" s="448">
        <v>35789</v>
      </c>
      <c r="FB5" s="448">
        <v>8798</v>
      </c>
      <c r="FC5" s="448">
        <v>2</v>
      </c>
      <c r="FD5" s="448">
        <v>2320</v>
      </c>
      <c r="FE5" s="448">
        <v>0</v>
      </c>
      <c r="FF5" s="448">
        <v>0</v>
      </c>
      <c r="FG5" s="448">
        <v>2400</v>
      </c>
      <c r="FH5" s="448">
        <v>24</v>
      </c>
      <c r="FI5" s="448">
        <v>245189</v>
      </c>
      <c r="FJ5" s="448">
        <v>196397</v>
      </c>
      <c r="FK5" s="448">
        <v>1119</v>
      </c>
      <c r="FL5" s="448">
        <v>34382</v>
      </c>
      <c r="FM5" s="448">
        <v>8511</v>
      </c>
      <c r="FN5" s="448">
        <v>2</v>
      </c>
      <c r="FO5" s="448">
        <v>2350</v>
      </c>
      <c r="FP5" s="448">
        <v>0</v>
      </c>
      <c r="FQ5" s="448">
        <v>0</v>
      </c>
      <c r="FR5" s="448">
        <v>2211</v>
      </c>
      <c r="FS5" s="448">
        <v>32</v>
      </c>
      <c r="FT5" s="448">
        <v>245004</v>
      </c>
      <c r="FU5" s="448">
        <v>193807</v>
      </c>
      <c r="FV5" s="448">
        <v>1217</v>
      </c>
      <c r="FW5" s="448">
        <v>19218</v>
      </c>
      <c r="FX5" s="448">
        <v>0</v>
      </c>
      <c r="FY5" s="448">
        <v>0</v>
      </c>
      <c r="FZ5" s="448">
        <v>2671</v>
      </c>
      <c r="GA5" s="448">
        <v>0</v>
      </c>
      <c r="GB5" s="448">
        <v>0</v>
      </c>
      <c r="GC5" s="448">
        <v>2306</v>
      </c>
      <c r="GD5" s="448">
        <v>0</v>
      </c>
      <c r="GE5" s="448">
        <v>219219</v>
      </c>
      <c r="GF5" s="448">
        <v>197009</v>
      </c>
      <c r="GG5" s="448">
        <v>1489</v>
      </c>
      <c r="GH5" s="448">
        <v>19622</v>
      </c>
      <c r="GI5" s="448">
        <v>0</v>
      </c>
      <c r="GJ5" s="448">
        <v>0</v>
      </c>
      <c r="GK5" s="448">
        <v>2864</v>
      </c>
      <c r="GL5" s="448">
        <v>0</v>
      </c>
      <c r="GM5" s="448">
        <v>0</v>
      </c>
      <c r="GN5" s="448">
        <v>2666</v>
      </c>
      <c r="GO5" s="448">
        <v>0</v>
      </c>
      <c r="GP5" s="448">
        <v>223650</v>
      </c>
      <c r="GQ5" s="448">
        <v>197346</v>
      </c>
      <c r="GR5" s="448">
        <v>1797</v>
      </c>
      <c r="GS5" s="448">
        <v>16051</v>
      </c>
      <c r="GT5" s="448">
        <v>0</v>
      </c>
      <c r="GU5" s="448">
        <v>0</v>
      </c>
      <c r="GV5" s="448">
        <v>3048</v>
      </c>
      <c r="GW5" s="448">
        <v>0</v>
      </c>
      <c r="GX5" s="448">
        <v>0</v>
      </c>
      <c r="GY5" s="448">
        <v>2365</v>
      </c>
      <c r="GZ5" s="448">
        <v>0</v>
      </c>
      <c r="HA5" s="448">
        <v>220607</v>
      </c>
      <c r="HB5" s="448">
        <v>200112</v>
      </c>
      <c r="HC5" s="448">
        <v>1373</v>
      </c>
      <c r="HD5" s="448">
        <v>16043</v>
      </c>
      <c r="HE5" s="448">
        <v>0</v>
      </c>
      <c r="HF5" s="448">
        <v>0</v>
      </c>
      <c r="HG5" s="448">
        <v>2580</v>
      </c>
      <c r="HH5" s="448">
        <v>0</v>
      </c>
      <c r="HI5" s="448">
        <v>0</v>
      </c>
      <c r="HJ5" s="448">
        <v>1966</v>
      </c>
      <c r="HK5" s="448">
        <v>0</v>
      </c>
      <c r="HL5" s="448">
        <v>222074</v>
      </c>
      <c r="HM5" s="448">
        <v>199287</v>
      </c>
      <c r="HN5" s="448">
        <v>1415</v>
      </c>
      <c r="HO5" s="448">
        <v>16465</v>
      </c>
      <c r="HP5" s="448">
        <v>0</v>
      </c>
      <c r="HQ5" s="448">
        <v>0</v>
      </c>
      <c r="HR5" s="448">
        <v>2898</v>
      </c>
      <c r="HS5" s="448">
        <v>0</v>
      </c>
      <c r="HT5" s="448">
        <v>0</v>
      </c>
      <c r="HU5" s="448">
        <v>2080</v>
      </c>
      <c r="HV5" s="448">
        <v>0</v>
      </c>
      <c r="HW5" s="448">
        <v>222145</v>
      </c>
      <c r="HX5" s="448">
        <v>201658</v>
      </c>
      <c r="HY5" s="448">
        <v>1152</v>
      </c>
      <c r="HZ5" s="448">
        <v>11043</v>
      </c>
      <c r="IA5" s="448">
        <v>0</v>
      </c>
      <c r="IB5" s="448">
        <v>0</v>
      </c>
      <c r="IC5" s="448">
        <v>2400</v>
      </c>
      <c r="ID5" s="448">
        <v>0</v>
      </c>
      <c r="IE5" s="448">
        <v>0</v>
      </c>
      <c r="IF5" s="448">
        <v>1863</v>
      </c>
      <c r="IG5" s="448">
        <v>0</v>
      </c>
      <c r="IH5" s="448">
        <v>218116</v>
      </c>
      <c r="II5" s="448">
        <v>194899</v>
      </c>
      <c r="IJ5" s="448">
        <v>979</v>
      </c>
      <c r="IK5" s="448">
        <v>9947</v>
      </c>
      <c r="IL5" s="448">
        <v>0</v>
      </c>
      <c r="IM5" s="448">
        <v>0</v>
      </c>
      <c r="IN5" s="448">
        <v>2180</v>
      </c>
      <c r="IO5" s="448">
        <v>0</v>
      </c>
      <c r="IP5" s="448">
        <v>0</v>
      </c>
      <c r="IQ5" s="448">
        <v>1558</v>
      </c>
      <c r="IR5" s="448">
        <v>0</v>
      </c>
      <c r="IS5" s="448">
        <v>209563</v>
      </c>
      <c r="IT5" s="448">
        <v>186850</v>
      </c>
      <c r="IU5" s="448">
        <v>688</v>
      </c>
      <c r="IV5" s="448">
        <v>9411</v>
      </c>
      <c r="IW5" s="448">
        <v>0</v>
      </c>
      <c r="IX5" s="448">
        <v>0</v>
      </c>
      <c r="IY5" s="448">
        <v>1946</v>
      </c>
      <c r="IZ5" s="448">
        <v>0</v>
      </c>
      <c r="JA5" s="448">
        <v>0</v>
      </c>
      <c r="JB5" s="448">
        <v>1504</v>
      </c>
      <c r="JC5" s="448">
        <v>0</v>
      </c>
      <c r="JD5" s="448">
        <v>200399</v>
      </c>
    </row>
    <row r="6" spans="1:264">
      <c r="A6" s="21" t="s">
        <v>2374</v>
      </c>
      <c r="B6" s="424">
        <v>104</v>
      </c>
      <c r="C6" s="424">
        <v>0</v>
      </c>
      <c r="D6" s="424">
        <v>0</v>
      </c>
      <c r="E6" s="424">
        <v>0</v>
      </c>
      <c r="F6" s="424">
        <v>0</v>
      </c>
      <c r="G6" s="424">
        <v>0</v>
      </c>
      <c r="H6" s="424">
        <v>0</v>
      </c>
      <c r="I6" s="424">
        <v>0</v>
      </c>
      <c r="J6" s="424">
        <v>0</v>
      </c>
      <c r="K6" s="424">
        <v>0</v>
      </c>
      <c r="L6" s="424">
        <v>104</v>
      </c>
      <c r="M6" s="424">
        <v>79</v>
      </c>
      <c r="N6" s="424">
        <v>0</v>
      </c>
      <c r="O6" s="424">
        <v>0</v>
      </c>
      <c r="P6" s="424">
        <v>0</v>
      </c>
      <c r="Q6" s="424">
        <v>0</v>
      </c>
      <c r="R6" s="424">
        <v>0</v>
      </c>
      <c r="S6" s="424">
        <v>0</v>
      </c>
      <c r="T6" s="424">
        <v>0</v>
      </c>
      <c r="U6" s="424">
        <v>0</v>
      </c>
      <c r="V6" s="424">
        <v>0</v>
      </c>
      <c r="W6" s="424">
        <v>79</v>
      </c>
      <c r="X6" s="424">
        <v>80</v>
      </c>
      <c r="Y6" s="424">
        <v>0</v>
      </c>
      <c r="Z6" s="424">
        <v>0</v>
      </c>
      <c r="AA6" s="424">
        <v>0</v>
      </c>
      <c r="AB6" s="424">
        <v>0</v>
      </c>
      <c r="AC6" s="424">
        <v>0</v>
      </c>
      <c r="AD6" s="424">
        <v>0</v>
      </c>
      <c r="AE6" s="424">
        <v>0</v>
      </c>
      <c r="AF6" s="424">
        <v>0</v>
      </c>
      <c r="AG6" s="424">
        <v>0</v>
      </c>
      <c r="AH6" s="424">
        <v>80</v>
      </c>
      <c r="AI6" s="424">
        <v>52</v>
      </c>
      <c r="AJ6" s="424">
        <v>0</v>
      </c>
      <c r="AK6" s="424">
        <v>0</v>
      </c>
      <c r="AL6" s="424">
        <v>0</v>
      </c>
      <c r="AM6" s="424">
        <v>0</v>
      </c>
      <c r="AN6" s="424">
        <v>0</v>
      </c>
      <c r="AO6" s="424">
        <v>0</v>
      </c>
      <c r="AP6" s="424">
        <v>0</v>
      </c>
      <c r="AQ6" s="424">
        <v>0</v>
      </c>
      <c r="AR6" s="424">
        <v>0</v>
      </c>
      <c r="AS6" s="424">
        <v>52</v>
      </c>
      <c r="AT6" s="424">
        <v>59</v>
      </c>
      <c r="AU6" s="424">
        <v>0</v>
      </c>
      <c r="AV6" s="424">
        <v>0</v>
      </c>
      <c r="AW6" s="424">
        <v>0</v>
      </c>
      <c r="AX6" s="424">
        <v>0</v>
      </c>
      <c r="AY6" s="424">
        <v>0</v>
      </c>
      <c r="AZ6" s="424">
        <v>0</v>
      </c>
      <c r="BA6" s="424">
        <v>0</v>
      </c>
      <c r="BB6" s="424">
        <v>0</v>
      </c>
      <c r="BC6" s="424">
        <v>0</v>
      </c>
      <c r="BD6" s="424">
        <v>59</v>
      </c>
      <c r="BE6" s="424">
        <v>65</v>
      </c>
      <c r="BF6" s="424">
        <v>0</v>
      </c>
      <c r="BG6" s="424">
        <v>0</v>
      </c>
      <c r="BH6" s="424">
        <v>0</v>
      </c>
      <c r="BI6" s="424">
        <v>0</v>
      </c>
      <c r="BJ6" s="424">
        <v>0</v>
      </c>
      <c r="BK6" s="424">
        <v>0</v>
      </c>
      <c r="BL6" s="424">
        <v>0</v>
      </c>
      <c r="BM6" s="424">
        <v>0</v>
      </c>
      <c r="BN6" s="424">
        <v>0</v>
      </c>
      <c r="BO6" s="424">
        <v>65</v>
      </c>
      <c r="BP6" s="424">
        <v>65</v>
      </c>
      <c r="BQ6" s="424">
        <v>0</v>
      </c>
      <c r="BR6" s="424">
        <v>0</v>
      </c>
      <c r="BS6" s="424">
        <v>0</v>
      </c>
      <c r="BT6" s="424">
        <v>0</v>
      </c>
      <c r="BU6" s="424">
        <v>0</v>
      </c>
      <c r="BV6" s="424">
        <v>0</v>
      </c>
      <c r="BW6" s="424">
        <v>0</v>
      </c>
      <c r="BX6" s="424">
        <v>0</v>
      </c>
      <c r="BY6" s="424">
        <v>0</v>
      </c>
      <c r="BZ6" s="424">
        <v>65</v>
      </c>
      <c r="CA6" s="424">
        <v>75</v>
      </c>
      <c r="CB6" s="424">
        <v>0</v>
      </c>
      <c r="CC6" s="424">
        <v>0</v>
      </c>
      <c r="CD6" s="424">
        <v>0</v>
      </c>
      <c r="CE6" s="424">
        <v>0</v>
      </c>
      <c r="CF6" s="424">
        <v>0</v>
      </c>
      <c r="CG6" s="424">
        <v>0</v>
      </c>
      <c r="CH6" s="424">
        <v>0</v>
      </c>
      <c r="CI6" s="424">
        <v>0</v>
      </c>
      <c r="CJ6" s="424">
        <v>0</v>
      </c>
      <c r="CK6" s="424">
        <v>75</v>
      </c>
      <c r="CL6" s="424">
        <v>82</v>
      </c>
      <c r="CM6" s="424">
        <v>0</v>
      </c>
      <c r="CN6" s="424">
        <v>0</v>
      </c>
      <c r="CO6" s="424">
        <v>0</v>
      </c>
      <c r="CP6" s="424">
        <v>0</v>
      </c>
      <c r="CQ6" s="424">
        <v>0</v>
      </c>
      <c r="CR6" s="424">
        <v>0</v>
      </c>
      <c r="CS6" s="424">
        <v>0</v>
      </c>
      <c r="CT6" s="424">
        <v>0</v>
      </c>
      <c r="CU6" s="424">
        <v>0</v>
      </c>
      <c r="CV6" s="424">
        <v>82</v>
      </c>
      <c r="CW6" s="424">
        <v>84</v>
      </c>
      <c r="CX6" s="424">
        <v>0</v>
      </c>
      <c r="CY6" s="424">
        <v>0</v>
      </c>
      <c r="CZ6" s="424">
        <v>0</v>
      </c>
      <c r="DA6" s="424">
        <v>0</v>
      </c>
      <c r="DB6" s="424">
        <v>0</v>
      </c>
      <c r="DC6" s="424">
        <v>0</v>
      </c>
      <c r="DD6" s="424">
        <v>0</v>
      </c>
      <c r="DE6" s="424">
        <v>0</v>
      </c>
      <c r="DF6" s="424">
        <v>0</v>
      </c>
      <c r="DG6" s="424">
        <v>84</v>
      </c>
      <c r="DH6" s="424">
        <v>92</v>
      </c>
      <c r="DI6" s="424">
        <v>0</v>
      </c>
      <c r="DJ6" s="424">
        <v>0</v>
      </c>
      <c r="DK6" s="424">
        <v>0</v>
      </c>
      <c r="DL6" s="424">
        <v>0</v>
      </c>
      <c r="DM6" s="424">
        <v>0</v>
      </c>
      <c r="DN6" s="424">
        <v>0</v>
      </c>
      <c r="DO6" s="424">
        <v>0</v>
      </c>
      <c r="DP6" s="424">
        <v>0</v>
      </c>
      <c r="DQ6" s="424">
        <v>0</v>
      </c>
      <c r="DR6" s="424">
        <v>92</v>
      </c>
      <c r="DS6" s="424">
        <v>121</v>
      </c>
      <c r="DT6" s="424">
        <v>0</v>
      </c>
      <c r="DU6" s="424">
        <v>0</v>
      </c>
      <c r="DV6" s="424">
        <v>0</v>
      </c>
      <c r="DW6" s="424">
        <v>0</v>
      </c>
      <c r="DX6" s="424">
        <v>0</v>
      </c>
      <c r="DY6" s="424">
        <v>0</v>
      </c>
      <c r="DZ6" s="424">
        <v>0</v>
      </c>
      <c r="EA6" s="424">
        <v>0</v>
      </c>
      <c r="EB6" s="424">
        <v>0</v>
      </c>
      <c r="EC6" s="424">
        <v>121</v>
      </c>
      <c r="ED6" s="424">
        <v>0</v>
      </c>
      <c r="EE6" s="424">
        <v>0</v>
      </c>
      <c r="EF6" s="424">
        <v>0</v>
      </c>
      <c r="EG6" s="424">
        <v>0</v>
      </c>
      <c r="EH6" s="424">
        <v>0</v>
      </c>
      <c r="EI6" s="424">
        <v>0</v>
      </c>
      <c r="EJ6" s="424">
        <v>0</v>
      </c>
      <c r="EK6" s="424">
        <v>0</v>
      </c>
      <c r="EL6" s="424">
        <v>0</v>
      </c>
      <c r="EM6" s="424">
        <v>135</v>
      </c>
      <c r="EN6" s="424">
        <v>174</v>
      </c>
      <c r="EO6" s="424">
        <v>0</v>
      </c>
      <c r="EP6" s="424">
        <v>0</v>
      </c>
      <c r="EQ6" s="424">
        <v>0</v>
      </c>
      <c r="ER6" s="424">
        <v>0</v>
      </c>
      <c r="ES6" s="424">
        <v>0</v>
      </c>
      <c r="ET6" s="424">
        <v>0</v>
      </c>
      <c r="EU6" s="424">
        <v>0</v>
      </c>
      <c r="EV6" s="424">
        <v>0</v>
      </c>
      <c r="EW6" s="424">
        <v>0</v>
      </c>
      <c r="EX6" s="424">
        <v>174</v>
      </c>
      <c r="EY6" s="424">
        <v>193</v>
      </c>
      <c r="EZ6" s="424">
        <v>0</v>
      </c>
      <c r="FA6" s="424">
        <v>0</v>
      </c>
      <c r="FB6" s="424">
        <v>0</v>
      </c>
      <c r="FC6" s="424">
        <v>0</v>
      </c>
      <c r="FD6" s="424">
        <v>0</v>
      </c>
      <c r="FE6" s="424">
        <v>0</v>
      </c>
      <c r="FF6" s="424">
        <v>0</v>
      </c>
      <c r="FG6" s="424">
        <v>0</v>
      </c>
      <c r="FH6" s="424">
        <v>0</v>
      </c>
      <c r="FI6" s="424">
        <v>193</v>
      </c>
      <c r="FJ6" s="424">
        <v>246</v>
      </c>
      <c r="FK6" s="424">
        <v>0</v>
      </c>
      <c r="FL6" s="424">
        <v>0</v>
      </c>
      <c r="FM6" s="424">
        <v>0</v>
      </c>
      <c r="FN6" s="424">
        <v>0</v>
      </c>
      <c r="FO6" s="424">
        <v>0</v>
      </c>
      <c r="FP6" s="424">
        <v>0</v>
      </c>
      <c r="FQ6" s="424">
        <v>0</v>
      </c>
      <c r="FR6" s="424">
        <v>0</v>
      </c>
      <c r="FS6" s="424">
        <v>0</v>
      </c>
      <c r="FT6" s="424">
        <v>246</v>
      </c>
      <c r="FU6" s="424">
        <v>205</v>
      </c>
      <c r="FV6" s="424">
        <v>0</v>
      </c>
      <c r="FW6" s="424">
        <v>0</v>
      </c>
      <c r="FX6" s="424">
        <v>0</v>
      </c>
      <c r="FY6" s="424">
        <v>0</v>
      </c>
      <c r="FZ6" s="424">
        <v>0</v>
      </c>
      <c r="GA6" s="424">
        <v>0</v>
      </c>
      <c r="GB6" s="424">
        <v>0</v>
      </c>
      <c r="GC6" s="424">
        <v>0</v>
      </c>
      <c r="GD6" s="424">
        <v>0</v>
      </c>
      <c r="GE6" s="424">
        <v>205</v>
      </c>
      <c r="GF6" s="424">
        <v>213</v>
      </c>
      <c r="GG6" s="424">
        <v>0</v>
      </c>
      <c r="GH6" s="424">
        <v>0</v>
      </c>
      <c r="GI6" s="424">
        <v>0</v>
      </c>
      <c r="GJ6" s="424">
        <v>0</v>
      </c>
      <c r="GK6" s="424">
        <v>0</v>
      </c>
      <c r="GL6" s="424">
        <v>0</v>
      </c>
      <c r="GM6" s="424">
        <v>0</v>
      </c>
      <c r="GN6" s="424">
        <v>0</v>
      </c>
      <c r="GO6" s="424">
        <v>0</v>
      </c>
      <c r="GP6" s="424">
        <v>213</v>
      </c>
      <c r="GQ6" s="424">
        <v>213</v>
      </c>
      <c r="GR6" s="424">
        <v>0</v>
      </c>
      <c r="GS6" s="424">
        <v>0</v>
      </c>
      <c r="GT6" s="424">
        <v>0</v>
      </c>
      <c r="GU6" s="424">
        <v>0</v>
      </c>
      <c r="GV6" s="424">
        <v>0</v>
      </c>
      <c r="GW6" s="424">
        <v>0</v>
      </c>
      <c r="GX6" s="424">
        <v>0</v>
      </c>
      <c r="GY6" s="424">
        <v>0</v>
      </c>
      <c r="GZ6" s="424">
        <v>0</v>
      </c>
      <c r="HA6" s="424">
        <v>213</v>
      </c>
      <c r="HB6" s="424">
        <v>208</v>
      </c>
      <c r="HC6" s="424">
        <v>0</v>
      </c>
      <c r="HD6" s="424">
        <v>0</v>
      </c>
      <c r="HE6" s="424">
        <v>0</v>
      </c>
      <c r="HF6" s="424">
        <v>0</v>
      </c>
      <c r="HG6" s="424">
        <v>0</v>
      </c>
      <c r="HH6" s="424">
        <v>0</v>
      </c>
      <c r="HI6" s="424">
        <v>0</v>
      </c>
      <c r="HJ6" s="424">
        <v>0</v>
      </c>
      <c r="HK6" s="424">
        <v>0</v>
      </c>
      <c r="HL6" s="424">
        <v>208</v>
      </c>
      <c r="HM6" s="424">
        <v>228</v>
      </c>
      <c r="HN6" s="424">
        <v>0</v>
      </c>
      <c r="HO6" s="424">
        <v>0</v>
      </c>
      <c r="HP6" s="424">
        <v>0</v>
      </c>
      <c r="HQ6" s="424">
        <v>0</v>
      </c>
      <c r="HR6" s="424">
        <v>0</v>
      </c>
      <c r="HS6" s="424">
        <v>0</v>
      </c>
      <c r="HT6" s="424">
        <v>0</v>
      </c>
      <c r="HU6" s="424">
        <v>0</v>
      </c>
      <c r="HV6" s="424">
        <v>0</v>
      </c>
      <c r="HW6" s="424">
        <v>228</v>
      </c>
      <c r="HX6" s="424">
        <v>232</v>
      </c>
      <c r="HY6" s="424">
        <v>0</v>
      </c>
      <c r="HZ6" s="424">
        <v>0</v>
      </c>
      <c r="IA6" s="424">
        <v>0</v>
      </c>
      <c r="IB6" s="424">
        <v>0</v>
      </c>
      <c r="IC6" s="424">
        <v>0</v>
      </c>
      <c r="ID6" s="424">
        <v>0</v>
      </c>
      <c r="IE6" s="424">
        <v>0</v>
      </c>
      <c r="IF6" s="424">
        <v>0</v>
      </c>
      <c r="IG6" s="424">
        <v>0</v>
      </c>
      <c r="IH6" s="424">
        <v>232</v>
      </c>
      <c r="II6" s="424">
        <v>206</v>
      </c>
      <c r="IJ6" s="424">
        <v>0</v>
      </c>
      <c r="IK6" s="424">
        <v>0</v>
      </c>
      <c r="IL6" s="424">
        <v>0</v>
      </c>
      <c r="IM6" s="424">
        <v>0</v>
      </c>
      <c r="IN6" s="424">
        <v>0</v>
      </c>
      <c r="IO6" s="424">
        <v>0</v>
      </c>
      <c r="IP6" s="424">
        <v>0</v>
      </c>
      <c r="IQ6" s="424">
        <v>0</v>
      </c>
      <c r="IR6" s="424">
        <v>0</v>
      </c>
      <c r="IS6" s="424">
        <v>206</v>
      </c>
      <c r="IT6" s="424">
        <v>198</v>
      </c>
      <c r="IU6" s="424">
        <v>0</v>
      </c>
      <c r="IV6" s="424">
        <v>0</v>
      </c>
      <c r="IW6" s="424">
        <v>0</v>
      </c>
      <c r="IX6" s="424">
        <v>0</v>
      </c>
      <c r="IY6" s="424">
        <v>0</v>
      </c>
      <c r="IZ6" s="424">
        <v>0</v>
      </c>
      <c r="JA6" s="424">
        <v>0</v>
      </c>
      <c r="JB6" s="424">
        <v>0</v>
      </c>
      <c r="JC6" s="424">
        <v>0</v>
      </c>
      <c r="JD6" s="424">
        <v>198</v>
      </c>
    </row>
    <row r="7" spans="1:264">
      <c r="A7" s="21" t="s">
        <v>2375</v>
      </c>
      <c r="B7" s="424">
        <v>47005</v>
      </c>
      <c r="C7" s="424">
        <v>146</v>
      </c>
      <c r="D7" s="424">
        <v>29966</v>
      </c>
      <c r="E7" s="424">
        <v>1776</v>
      </c>
      <c r="F7" s="424">
        <v>0</v>
      </c>
      <c r="G7" s="424">
        <v>75</v>
      </c>
      <c r="H7" s="424">
        <v>0</v>
      </c>
      <c r="I7" s="424">
        <v>0</v>
      </c>
      <c r="J7" s="424">
        <v>457</v>
      </c>
      <c r="K7" s="424">
        <v>16</v>
      </c>
      <c r="L7" s="424">
        <v>79441</v>
      </c>
      <c r="M7" s="424">
        <v>45812</v>
      </c>
      <c r="N7" s="424">
        <v>112</v>
      </c>
      <c r="O7" s="424">
        <v>25150</v>
      </c>
      <c r="P7" s="424">
        <v>1694</v>
      </c>
      <c r="Q7" s="424">
        <v>0</v>
      </c>
      <c r="R7" s="424">
        <v>453</v>
      </c>
      <c r="S7" s="424">
        <v>0</v>
      </c>
      <c r="T7" s="424">
        <v>0</v>
      </c>
      <c r="U7" s="424">
        <v>402</v>
      </c>
      <c r="V7" s="424">
        <v>0</v>
      </c>
      <c r="W7" s="424">
        <v>73623</v>
      </c>
      <c r="X7" s="424">
        <v>44792</v>
      </c>
      <c r="Y7" s="424">
        <v>107</v>
      </c>
      <c r="Z7" s="424">
        <v>25772</v>
      </c>
      <c r="AA7" s="424">
        <v>1640</v>
      </c>
      <c r="AB7" s="424">
        <v>0</v>
      </c>
      <c r="AC7" s="424">
        <v>457</v>
      </c>
      <c r="AD7" s="424">
        <v>0</v>
      </c>
      <c r="AE7" s="424">
        <v>0</v>
      </c>
      <c r="AF7" s="424">
        <v>388</v>
      </c>
      <c r="AG7" s="424">
        <v>0</v>
      </c>
      <c r="AH7" s="424">
        <v>73156</v>
      </c>
      <c r="AI7" s="424">
        <v>43934</v>
      </c>
      <c r="AJ7" s="424">
        <v>126</v>
      </c>
      <c r="AK7" s="424">
        <v>24838</v>
      </c>
      <c r="AL7" s="424">
        <v>1600</v>
      </c>
      <c r="AM7" s="424">
        <v>0</v>
      </c>
      <c r="AN7" s="424">
        <v>417</v>
      </c>
      <c r="AO7" s="424">
        <v>0</v>
      </c>
      <c r="AP7" s="424">
        <v>0</v>
      </c>
      <c r="AQ7" s="424">
        <v>356</v>
      </c>
      <c r="AR7" s="424">
        <v>0</v>
      </c>
      <c r="AS7" s="424">
        <v>71271</v>
      </c>
      <c r="AT7" s="424">
        <v>42686</v>
      </c>
      <c r="AU7" s="424">
        <v>113</v>
      </c>
      <c r="AV7" s="424">
        <v>24693</v>
      </c>
      <c r="AW7" s="424">
        <v>1592</v>
      </c>
      <c r="AX7" s="424">
        <v>0</v>
      </c>
      <c r="AY7" s="424">
        <v>413</v>
      </c>
      <c r="AZ7" s="424">
        <v>0</v>
      </c>
      <c r="BA7" s="424">
        <v>0</v>
      </c>
      <c r="BB7" s="424">
        <v>367</v>
      </c>
      <c r="BC7" s="424">
        <v>0</v>
      </c>
      <c r="BD7" s="424">
        <v>69864</v>
      </c>
      <c r="BE7" s="424">
        <v>41777</v>
      </c>
      <c r="BF7" s="424">
        <v>119</v>
      </c>
      <c r="BG7" s="424">
        <v>24055</v>
      </c>
      <c r="BH7" s="424">
        <v>1511</v>
      </c>
      <c r="BI7" s="424">
        <v>0</v>
      </c>
      <c r="BJ7" s="424">
        <v>411</v>
      </c>
      <c r="BK7" s="424">
        <v>0</v>
      </c>
      <c r="BL7" s="424">
        <v>0</v>
      </c>
      <c r="BM7" s="424">
        <v>369</v>
      </c>
      <c r="BN7" s="424">
        <v>0</v>
      </c>
      <c r="BO7" s="424">
        <v>68242</v>
      </c>
      <c r="BP7" s="424">
        <v>40954</v>
      </c>
      <c r="BQ7" s="424">
        <v>98</v>
      </c>
      <c r="BR7" s="424">
        <v>25910</v>
      </c>
      <c r="BS7" s="424">
        <v>1662</v>
      </c>
      <c r="BT7" s="424">
        <v>0</v>
      </c>
      <c r="BU7" s="424">
        <v>387</v>
      </c>
      <c r="BV7" s="424">
        <v>0</v>
      </c>
      <c r="BW7" s="424">
        <v>0</v>
      </c>
      <c r="BX7" s="424">
        <v>363</v>
      </c>
      <c r="BY7" s="424">
        <v>0</v>
      </c>
      <c r="BZ7" s="424">
        <v>69374</v>
      </c>
      <c r="CA7" s="424">
        <v>40178</v>
      </c>
      <c r="CB7" s="424">
        <v>115</v>
      </c>
      <c r="CC7" s="424">
        <v>24934</v>
      </c>
      <c r="CD7" s="424">
        <v>1567</v>
      </c>
      <c r="CE7" s="424">
        <v>0</v>
      </c>
      <c r="CF7" s="424">
        <v>356</v>
      </c>
      <c r="CG7" s="424">
        <v>0</v>
      </c>
      <c r="CH7" s="424">
        <v>0</v>
      </c>
      <c r="CI7" s="424">
        <v>351</v>
      </c>
      <c r="CJ7" s="424">
        <v>0</v>
      </c>
      <c r="CK7" s="424">
        <v>67501</v>
      </c>
      <c r="CL7" s="424">
        <v>39773</v>
      </c>
      <c r="CM7" s="424">
        <v>111</v>
      </c>
      <c r="CN7" s="424">
        <v>22793</v>
      </c>
      <c r="CO7" s="424">
        <v>1356</v>
      </c>
      <c r="CP7" s="424">
        <v>0</v>
      </c>
      <c r="CQ7" s="424">
        <v>299</v>
      </c>
      <c r="CR7" s="424">
        <v>0</v>
      </c>
      <c r="CS7" s="424">
        <v>0</v>
      </c>
      <c r="CT7" s="424">
        <v>322</v>
      </c>
      <c r="CU7" s="424">
        <v>0</v>
      </c>
      <c r="CV7" s="424">
        <v>64654</v>
      </c>
      <c r="CW7" s="424">
        <v>39537</v>
      </c>
      <c r="CX7" s="424">
        <v>77</v>
      </c>
      <c r="CY7" s="424">
        <v>21949</v>
      </c>
      <c r="CZ7" s="424">
        <v>1219</v>
      </c>
      <c r="DA7" s="424">
        <v>0</v>
      </c>
      <c r="DB7" s="424">
        <v>273</v>
      </c>
      <c r="DC7" s="424">
        <v>0</v>
      </c>
      <c r="DD7" s="424">
        <v>0</v>
      </c>
      <c r="DE7" s="424">
        <v>305</v>
      </c>
      <c r="DF7" s="424">
        <v>0</v>
      </c>
      <c r="DG7" s="424">
        <v>63360</v>
      </c>
      <c r="DH7" s="424">
        <v>38037</v>
      </c>
      <c r="DI7" s="424">
        <v>25</v>
      </c>
      <c r="DJ7" s="424">
        <v>19734</v>
      </c>
      <c r="DK7" s="424">
        <v>1159</v>
      </c>
      <c r="DL7" s="424">
        <v>0</v>
      </c>
      <c r="DM7" s="424">
        <v>233</v>
      </c>
      <c r="DN7" s="424">
        <v>0</v>
      </c>
      <c r="DO7" s="424">
        <v>0</v>
      </c>
      <c r="DP7" s="424">
        <v>284</v>
      </c>
      <c r="DQ7" s="424">
        <v>0</v>
      </c>
      <c r="DR7" s="424">
        <v>59472</v>
      </c>
      <c r="DS7" s="424">
        <v>38041</v>
      </c>
      <c r="DT7" s="424">
        <v>8</v>
      </c>
      <c r="DU7" s="424">
        <v>19569</v>
      </c>
      <c r="DV7" s="424">
        <v>1123</v>
      </c>
      <c r="DW7" s="424">
        <v>0</v>
      </c>
      <c r="DX7" s="424">
        <v>226</v>
      </c>
      <c r="DY7" s="424">
        <v>0</v>
      </c>
      <c r="DZ7" s="424">
        <v>0</v>
      </c>
      <c r="EA7" s="424">
        <v>292</v>
      </c>
      <c r="EB7" s="424">
        <v>0</v>
      </c>
      <c r="EC7" s="424">
        <v>59259</v>
      </c>
      <c r="ED7" s="424">
        <v>3</v>
      </c>
      <c r="EE7" s="424">
        <v>18336</v>
      </c>
      <c r="EF7" s="424">
        <v>1181</v>
      </c>
      <c r="EG7" s="424">
        <v>0</v>
      </c>
      <c r="EH7" s="424">
        <v>204</v>
      </c>
      <c r="EI7" s="424">
        <v>0</v>
      </c>
      <c r="EJ7" s="424">
        <v>0</v>
      </c>
      <c r="EK7" s="424">
        <v>275</v>
      </c>
      <c r="EL7" s="424">
        <v>0</v>
      </c>
      <c r="EM7" s="424">
        <v>58246</v>
      </c>
      <c r="EN7" s="424">
        <v>37978</v>
      </c>
      <c r="EO7" s="424">
        <v>2</v>
      </c>
      <c r="EP7" s="424">
        <v>18435</v>
      </c>
      <c r="EQ7" s="424">
        <v>1140</v>
      </c>
      <c r="ER7" s="424">
        <v>0</v>
      </c>
      <c r="ES7" s="424">
        <v>197</v>
      </c>
      <c r="ET7" s="424">
        <v>0</v>
      </c>
      <c r="EU7" s="424">
        <v>0</v>
      </c>
      <c r="EV7" s="424">
        <v>272</v>
      </c>
      <c r="EW7" s="424">
        <v>0</v>
      </c>
      <c r="EX7" s="424">
        <v>58024</v>
      </c>
      <c r="EY7" s="424">
        <v>37092</v>
      </c>
      <c r="EZ7" s="424">
        <v>1</v>
      </c>
      <c r="FA7" s="424">
        <v>18501</v>
      </c>
      <c r="FB7" s="424">
        <v>1139</v>
      </c>
      <c r="FC7" s="424">
        <v>0</v>
      </c>
      <c r="FD7" s="424">
        <v>192</v>
      </c>
      <c r="FE7" s="424">
        <v>0</v>
      </c>
      <c r="FF7" s="424">
        <v>0</v>
      </c>
      <c r="FG7" s="424">
        <v>268</v>
      </c>
      <c r="FH7" s="424">
        <v>0</v>
      </c>
      <c r="FI7" s="424">
        <v>57193</v>
      </c>
      <c r="FJ7" s="424">
        <v>36129</v>
      </c>
      <c r="FK7" s="424">
        <v>1</v>
      </c>
      <c r="FL7" s="424">
        <v>18210</v>
      </c>
      <c r="FM7" s="424">
        <v>1079</v>
      </c>
      <c r="FN7" s="424">
        <v>0</v>
      </c>
      <c r="FO7" s="424">
        <v>179</v>
      </c>
      <c r="FP7" s="424">
        <v>0</v>
      </c>
      <c r="FQ7" s="424">
        <v>0</v>
      </c>
      <c r="FR7" s="424">
        <v>242</v>
      </c>
      <c r="FS7" s="424">
        <v>0</v>
      </c>
      <c r="FT7" s="424">
        <v>55840</v>
      </c>
      <c r="FU7" s="424">
        <v>35343</v>
      </c>
      <c r="FV7" s="424">
        <v>1</v>
      </c>
      <c r="FW7" s="424">
        <v>9877</v>
      </c>
      <c r="FX7" s="424">
        <v>0</v>
      </c>
      <c r="FY7" s="424">
        <v>0</v>
      </c>
      <c r="FZ7" s="424">
        <v>194</v>
      </c>
      <c r="GA7" s="424">
        <v>0</v>
      </c>
      <c r="GB7" s="424">
        <v>0</v>
      </c>
      <c r="GC7" s="424">
        <v>247</v>
      </c>
      <c r="GD7" s="424">
        <v>0</v>
      </c>
      <c r="GE7" s="424">
        <v>45662</v>
      </c>
      <c r="GF7" s="424">
        <v>34582</v>
      </c>
      <c r="GG7" s="424">
        <v>2</v>
      </c>
      <c r="GH7" s="424">
        <v>10031</v>
      </c>
      <c r="GI7" s="424">
        <v>0</v>
      </c>
      <c r="GJ7" s="424">
        <v>0</v>
      </c>
      <c r="GK7" s="424">
        <v>205</v>
      </c>
      <c r="GL7" s="424">
        <v>0</v>
      </c>
      <c r="GM7" s="424">
        <v>0</v>
      </c>
      <c r="GN7" s="424">
        <v>276</v>
      </c>
      <c r="GO7" s="424">
        <v>0</v>
      </c>
      <c r="GP7" s="424">
        <v>45096</v>
      </c>
      <c r="GQ7" s="424">
        <v>33435</v>
      </c>
      <c r="GR7" s="424">
        <v>3</v>
      </c>
      <c r="GS7" s="424">
        <v>10180</v>
      </c>
      <c r="GT7" s="424">
        <v>0</v>
      </c>
      <c r="GU7" s="424">
        <v>0</v>
      </c>
      <c r="GV7" s="424">
        <v>197</v>
      </c>
      <c r="GW7" s="424">
        <v>0</v>
      </c>
      <c r="GX7" s="424">
        <v>0</v>
      </c>
      <c r="GY7" s="424">
        <v>272</v>
      </c>
      <c r="GZ7" s="424">
        <v>0</v>
      </c>
      <c r="HA7" s="424">
        <v>44087</v>
      </c>
      <c r="HB7" s="424">
        <v>31554</v>
      </c>
      <c r="HC7" s="424">
        <v>2</v>
      </c>
      <c r="HD7" s="424">
        <v>8435</v>
      </c>
      <c r="HE7" s="424">
        <v>0</v>
      </c>
      <c r="HF7" s="424">
        <v>0</v>
      </c>
      <c r="HG7" s="424">
        <v>155</v>
      </c>
      <c r="HH7" s="424">
        <v>0</v>
      </c>
      <c r="HI7" s="424">
        <v>0</v>
      </c>
      <c r="HJ7" s="424">
        <v>205</v>
      </c>
      <c r="HK7" s="424">
        <v>0</v>
      </c>
      <c r="HL7" s="424">
        <v>40351</v>
      </c>
      <c r="HM7" s="424">
        <v>29963</v>
      </c>
      <c r="HN7" s="424">
        <v>2</v>
      </c>
      <c r="HO7" s="424">
        <v>8612</v>
      </c>
      <c r="HP7" s="424">
        <v>0</v>
      </c>
      <c r="HQ7" s="424">
        <v>0</v>
      </c>
      <c r="HR7" s="424">
        <v>162</v>
      </c>
      <c r="HS7" s="424">
        <v>0</v>
      </c>
      <c r="HT7" s="424">
        <v>0</v>
      </c>
      <c r="HU7" s="424">
        <v>207</v>
      </c>
      <c r="HV7" s="424">
        <v>0</v>
      </c>
      <c r="HW7" s="424">
        <v>38946</v>
      </c>
      <c r="HX7" s="424">
        <v>29256</v>
      </c>
      <c r="HY7" s="424">
        <v>2</v>
      </c>
      <c r="HZ7" s="424">
        <v>7171</v>
      </c>
      <c r="IA7" s="424">
        <v>0</v>
      </c>
      <c r="IB7" s="424">
        <v>0</v>
      </c>
      <c r="IC7" s="424">
        <v>133</v>
      </c>
      <c r="ID7" s="424">
        <v>0</v>
      </c>
      <c r="IE7" s="424">
        <v>0</v>
      </c>
      <c r="IF7" s="424">
        <v>177</v>
      </c>
      <c r="IG7" s="424">
        <v>0</v>
      </c>
      <c r="IH7" s="424">
        <v>36739</v>
      </c>
      <c r="II7" s="424">
        <v>27977</v>
      </c>
      <c r="IJ7" s="424">
        <v>2</v>
      </c>
      <c r="IK7" s="424">
        <v>6357</v>
      </c>
      <c r="IL7" s="424">
        <v>0</v>
      </c>
      <c r="IM7" s="424">
        <v>0</v>
      </c>
      <c r="IN7" s="424">
        <v>118</v>
      </c>
      <c r="IO7" s="424">
        <v>0</v>
      </c>
      <c r="IP7" s="424">
        <v>0</v>
      </c>
      <c r="IQ7" s="424">
        <v>152</v>
      </c>
      <c r="IR7" s="424">
        <v>0</v>
      </c>
      <c r="IS7" s="424">
        <v>34606</v>
      </c>
      <c r="IT7" s="424">
        <v>26578</v>
      </c>
      <c r="IU7" s="424">
        <v>2</v>
      </c>
      <c r="IV7" s="424">
        <v>5936</v>
      </c>
      <c r="IW7" s="424">
        <v>0</v>
      </c>
      <c r="IX7" s="424">
        <v>0</v>
      </c>
      <c r="IY7" s="424">
        <v>100</v>
      </c>
      <c r="IZ7" s="424">
        <v>0</v>
      </c>
      <c r="JA7" s="424">
        <v>0</v>
      </c>
      <c r="JB7" s="424">
        <v>141</v>
      </c>
      <c r="JC7" s="424">
        <v>0</v>
      </c>
      <c r="JD7" s="424">
        <v>32757</v>
      </c>
    </row>
    <row r="8" spans="1:264">
      <c r="A8" s="21" t="s">
        <v>2376</v>
      </c>
      <c r="B8" s="424">
        <v>47502</v>
      </c>
      <c r="C8" s="424">
        <v>0</v>
      </c>
      <c r="D8" s="424">
        <v>0</v>
      </c>
      <c r="E8" s="424">
        <v>0</v>
      </c>
      <c r="F8" s="424">
        <v>0</v>
      </c>
      <c r="G8" s="424">
        <v>0</v>
      </c>
      <c r="H8" s="424">
        <v>0</v>
      </c>
      <c r="I8" s="424">
        <v>0</v>
      </c>
      <c r="J8" s="424">
        <v>0</v>
      </c>
      <c r="K8" s="424">
        <v>0</v>
      </c>
      <c r="L8" s="424">
        <v>47502</v>
      </c>
      <c r="M8" s="424">
        <v>46663</v>
      </c>
      <c r="N8" s="424">
        <v>0</v>
      </c>
      <c r="O8" s="424">
        <v>0</v>
      </c>
      <c r="P8" s="424">
        <v>0</v>
      </c>
      <c r="Q8" s="424">
        <v>0</v>
      </c>
      <c r="R8" s="424">
        <v>0</v>
      </c>
      <c r="S8" s="424">
        <v>0</v>
      </c>
      <c r="T8" s="424">
        <v>0</v>
      </c>
      <c r="U8" s="424">
        <v>0</v>
      </c>
      <c r="V8" s="424">
        <v>0</v>
      </c>
      <c r="W8" s="424">
        <v>46663</v>
      </c>
      <c r="X8" s="424">
        <v>46920</v>
      </c>
      <c r="Y8" s="424">
        <v>0</v>
      </c>
      <c r="Z8" s="424">
        <v>0</v>
      </c>
      <c r="AA8" s="424">
        <v>0</v>
      </c>
      <c r="AB8" s="424">
        <v>0</v>
      </c>
      <c r="AC8" s="424">
        <v>0</v>
      </c>
      <c r="AD8" s="424">
        <v>0</v>
      </c>
      <c r="AE8" s="424">
        <v>0</v>
      </c>
      <c r="AF8" s="424">
        <v>0</v>
      </c>
      <c r="AG8" s="424">
        <v>0</v>
      </c>
      <c r="AH8" s="424">
        <v>46920</v>
      </c>
      <c r="AI8" s="424">
        <v>46851</v>
      </c>
      <c r="AJ8" s="424">
        <v>0</v>
      </c>
      <c r="AK8" s="424">
        <v>0</v>
      </c>
      <c r="AL8" s="424">
        <v>0</v>
      </c>
      <c r="AM8" s="424">
        <v>0</v>
      </c>
      <c r="AN8" s="424">
        <v>0</v>
      </c>
      <c r="AO8" s="424">
        <v>0</v>
      </c>
      <c r="AP8" s="424">
        <v>0</v>
      </c>
      <c r="AQ8" s="424">
        <v>0</v>
      </c>
      <c r="AR8" s="424">
        <v>0</v>
      </c>
      <c r="AS8" s="424">
        <v>46851</v>
      </c>
      <c r="AT8" s="424">
        <v>46274</v>
      </c>
      <c r="AU8" s="424">
        <v>0</v>
      </c>
      <c r="AV8" s="424">
        <v>0</v>
      </c>
      <c r="AW8" s="424">
        <v>0</v>
      </c>
      <c r="AX8" s="424">
        <v>0</v>
      </c>
      <c r="AY8" s="424">
        <v>0</v>
      </c>
      <c r="AZ8" s="424">
        <v>0</v>
      </c>
      <c r="BA8" s="424">
        <v>0</v>
      </c>
      <c r="BB8" s="424">
        <v>0</v>
      </c>
      <c r="BC8" s="424">
        <v>0</v>
      </c>
      <c r="BD8" s="424">
        <v>46274</v>
      </c>
      <c r="BE8" s="424">
        <v>44237</v>
      </c>
      <c r="BF8" s="424">
        <v>0</v>
      </c>
      <c r="BG8" s="424">
        <v>0</v>
      </c>
      <c r="BH8" s="424">
        <v>0</v>
      </c>
      <c r="BI8" s="424">
        <v>0</v>
      </c>
      <c r="BJ8" s="424">
        <v>0</v>
      </c>
      <c r="BK8" s="424">
        <v>0</v>
      </c>
      <c r="BL8" s="424">
        <v>0</v>
      </c>
      <c r="BM8" s="424">
        <v>0</v>
      </c>
      <c r="BN8" s="424">
        <v>0</v>
      </c>
      <c r="BO8" s="424">
        <v>44237</v>
      </c>
      <c r="BP8" s="424">
        <v>43548</v>
      </c>
      <c r="BQ8" s="424">
        <v>0</v>
      </c>
      <c r="BR8" s="424">
        <v>0</v>
      </c>
      <c r="BS8" s="424">
        <v>0</v>
      </c>
      <c r="BT8" s="424">
        <v>0</v>
      </c>
      <c r="BU8" s="424">
        <v>0</v>
      </c>
      <c r="BV8" s="424">
        <v>0</v>
      </c>
      <c r="BW8" s="424">
        <v>0</v>
      </c>
      <c r="BX8" s="424">
        <v>0</v>
      </c>
      <c r="BY8" s="424">
        <v>0</v>
      </c>
      <c r="BZ8" s="424">
        <v>43548</v>
      </c>
      <c r="CA8" s="424">
        <v>43110</v>
      </c>
      <c r="CB8" s="424">
        <v>0</v>
      </c>
      <c r="CC8" s="424">
        <v>0</v>
      </c>
      <c r="CD8" s="424">
        <v>0</v>
      </c>
      <c r="CE8" s="424">
        <v>0</v>
      </c>
      <c r="CF8" s="424">
        <v>0</v>
      </c>
      <c r="CG8" s="424">
        <v>0</v>
      </c>
      <c r="CH8" s="424">
        <v>0</v>
      </c>
      <c r="CI8" s="424">
        <v>0</v>
      </c>
      <c r="CJ8" s="424">
        <v>0</v>
      </c>
      <c r="CK8" s="424">
        <v>43110</v>
      </c>
      <c r="CL8" s="424">
        <v>42669</v>
      </c>
      <c r="CM8" s="424">
        <v>0</v>
      </c>
      <c r="CN8" s="424">
        <v>0</v>
      </c>
      <c r="CO8" s="424">
        <v>0</v>
      </c>
      <c r="CP8" s="424">
        <v>0</v>
      </c>
      <c r="CQ8" s="424">
        <v>0</v>
      </c>
      <c r="CR8" s="424">
        <v>0</v>
      </c>
      <c r="CS8" s="424">
        <v>0</v>
      </c>
      <c r="CT8" s="424">
        <v>0</v>
      </c>
      <c r="CU8" s="424">
        <v>0</v>
      </c>
      <c r="CV8" s="424">
        <v>42669</v>
      </c>
      <c r="CW8" s="424">
        <v>42388</v>
      </c>
      <c r="CX8" s="424">
        <v>0</v>
      </c>
      <c r="CY8" s="424">
        <v>0</v>
      </c>
      <c r="CZ8" s="424">
        <v>0</v>
      </c>
      <c r="DA8" s="424">
        <v>0</v>
      </c>
      <c r="DB8" s="424">
        <v>0</v>
      </c>
      <c r="DC8" s="424">
        <v>0</v>
      </c>
      <c r="DD8" s="424">
        <v>0</v>
      </c>
      <c r="DE8" s="424">
        <v>0</v>
      </c>
      <c r="DF8" s="424">
        <v>0</v>
      </c>
      <c r="DG8" s="424">
        <v>42388</v>
      </c>
      <c r="DH8" s="424">
        <v>43085</v>
      </c>
      <c r="DI8" s="424">
        <v>0</v>
      </c>
      <c r="DJ8" s="424">
        <v>0</v>
      </c>
      <c r="DK8" s="424">
        <v>0</v>
      </c>
      <c r="DL8" s="424">
        <v>0</v>
      </c>
      <c r="DM8" s="424">
        <v>0</v>
      </c>
      <c r="DN8" s="424">
        <v>0</v>
      </c>
      <c r="DO8" s="424">
        <v>0</v>
      </c>
      <c r="DP8" s="424">
        <v>0</v>
      </c>
      <c r="DQ8" s="424">
        <v>0</v>
      </c>
      <c r="DR8" s="424">
        <v>43085</v>
      </c>
      <c r="DS8" s="424">
        <v>43044</v>
      </c>
      <c r="DT8" s="424">
        <v>0</v>
      </c>
      <c r="DU8" s="424">
        <v>0</v>
      </c>
      <c r="DV8" s="424">
        <v>0</v>
      </c>
      <c r="DW8" s="424">
        <v>0</v>
      </c>
      <c r="DX8" s="424">
        <v>0</v>
      </c>
      <c r="DY8" s="424">
        <v>0</v>
      </c>
      <c r="DZ8" s="424">
        <v>0</v>
      </c>
      <c r="EA8" s="424">
        <v>0</v>
      </c>
      <c r="EB8" s="424">
        <v>0</v>
      </c>
      <c r="EC8" s="424">
        <v>43044</v>
      </c>
      <c r="ED8" s="424">
        <v>0</v>
      </c>
      <c r="EE8" s="424">
        <v>0</v>
      </c>
      <c r="EF8" s="424">
        <v>0</v>
      </c>
      <c r="EG8" s="424">
        <v>0</v>
      </c>
      <c r="EH8" s="424">
        <v>0</v>
      </c>
      <c r="EI8" s="424">
        <v>0</v>
      </c>
      <c r="EJ8" s="424">
        <v>0</v>
      </c>
      <c r="EK8" s="424">
        <v>0</v>
      </c>
      <c r="EL8" s="424">
        <v>0</v>
      </c>
      <c r="EM8" s="424">
        <v>43359</v>
      </c>
      <c r="EN8" s="424">
        <v>43164</v>
      </c>
      <c r="EO8" s="424">
        <v>0</v>
      </c>
      <c r="EP8" s="424">
        <v>0</v>
      </c>
      <c r="EQ8" s="424">
        <v>0</v>
      </c>
      <c r="ER8" s="424">
        <v>0</v>
      </c>
      <c r="ES8" s="424">
        <v>0</v>
      </c>
      <c r="ET8" s="424">
        <v>0</v>
      </c>
      <c r="EU8" s="424">
        <v>0</v>
      </c>
      <c r="EV8" s="424">
        <v>0</v>
      </c>
      <c r="EW8" s="424">
        <v>0</v>
      </c>
      <c r="EX8" s="424">
        <v>43164</v>
      </c>
      <c r="EY8" s="424">
        <v>44255</v>
      </c>
      <c r="EZ8" s="424">
        <v>0</v>
      </c>
      <c r="FA8" s="424">
        <v>0</v>
      </c>
      <c r="FB8" s="424">
        <v>0</v>
      </c>
      <c r="FC8" s="424">
        <v>0</v>
      </c>
      <c r="FD8" s="424">
        <v>0</v>
      </c>
      <c r="FE8" s="424">
        <v>0</v>
      </c>
      <c r="FF8" s="424">
        <v>0</v>
      </c>
      <c r="FG8" s="424">
        <v>0</v>
      </c>
      <c r="FH8" s="424">
        <v>0</v>
      </c>
      <c r="FI8" s="424">
        <v>44255</v>
      </c>
      <c r="FJ8" s="424">
        <v>45410</v>
      </c>
      <c r="FK8" s="424">
        <v>0</v>
      </c>
      <c r="FL8" s="424">
        <v>0</v>
      </c>
      <c r="FM8" s="424">
        <v>0</v>
      </c>
      <c r="FN8" s="424">
        <v>0</v>
      </c>
      <c r="FO8" s="424">
        <v>0</v>
      </c>
      <c r="FP8" s="424">
        <v>0</v>
      </c>
      <c r="FQ8" s="424">
        <v>0</v>
      </c>
      <c r="FR8" s="424">
        <v>0</v>
      </c>
      <c r="FS8" s="424">
        <v>0</v>
      </c>
      <c r="FT8" s="424">
        <v>45410</v>
      </c>
      <c r="FU8" s="424">
        <v>46100</v>
      </c>
      <c r="FV8" s="424">
        <v>0</v>
      </c>
      <c r="FW8" s="424">
        <v>0</v>
      </c>
      <c r="FX8" s="424">
        <v>0</v>
      </c>
      <c r="FY8" s="424">
        <v>0</v>
      </c>
      <c r="FZ8" s="424">
        <v>0</v>
      </c>
      <c r="GA8" s="424">
        <v>0</v>
      </c>
      <c r="GB8" s="424">
        <v>0</v>
      </c>
      <c r="GC8" s="424">
        <v>0</v>
      </c>
      <c r="GD8" s="424">
        <v>0</v>
      </c>
      <c r="GE8" s="424">
        <v>46100</v>
      </c>
      <c r="GF8" s="424">
        <v>45365</v>
      </c>
      <c r="GG8" s="424">
        <v>0</v>
      </c>
      <c r="GH8" s="424">
        <v>0</v>
      </c>
      <c r="GI8" s="424">
        <v>0</v>
      </c>
      <c r="GJ8" s="424">
        <v>0</v>
      </c>
      <c r="GK8" s="424">
        <v>0</v>
      </c>
      <c r="GL8" s="424">
        <v>0</v>
      </c>
      <c r="GM8" s="424">
        <v>0</v>
      </c>
      <c r="GN8" s="424">
        <v>0</v>
      </c>
      <c r="GO8" s="424">
        <v>0</v>
      </c>
      <c r="GP8" s="424">
        <v>45365</v>
      </c>
      <c r="GQ8" s="424">
        <v>46037</v>
      </c>
      <c r="GR8" s="424">
        <v>0</v>
      </c>
      <c r="GS8" s="424">
        <v>0</v>
      </c>
      <c r="GT8" s="424">
        <v>0</v>
      </c>
      <c r="GU8" s="424">
        <v>0</v>
      </c>
      <c r="GV8" s="424">
        <v>0</v>
      </c>
      <c r="GW8" s="424">
        <v>0</v>
      </c>
      <c r="GX8" s="424">
        <v>0</v>
      </c>
      <c r="GY8" s="424">
        <v>0</v>
      </c>
      <c r="GZ8" s="424">
        <v>0</v>
      </c>
      <c r="HA8" s="424">
        <v>46037</v>
      </c>
      <c r="HB8" s="424">
        <v>46186</v>
      </c>
      <c r="HC8" s="424">
        <v>0</v>
      </c>
      <c r="HD8" s="424">
        <v>0</v>
      </c>
      <c r="HE8" s="424">
        <v>0</v>
      </c>
      <c r="HF8" s="424">
        <v>0</v>
      </c>
      <c r="HG8" s="424">
        <v>0</v>
      </c>
      <c r="HH8" s="424">
        <v>0</v>
      </c>
      <c r="HI8" s="424">
        <v>0</v>
      </c>
      <c r="HJ8" s="424">
        <v>0</v>
      </c>
      <c r="HK8" s="424">
        <v>0</v>
      </c>
      <c r="HL8" s="424">
        <v>46186</v>
      </c>
      <c r="HM8" s="424">
        <v>45514</v>
      </c>
      <c r="HN8" s="424">
        <v>0</v>
      </c>
      <c r="HO8" s="424">
        <v>0</v>
      </c>
      <c r="HP8" s="424">
        <v>0</v>
      </c>
      <c r="HQ8" s="424">
        <v>0</v>
      </c>
      <c r="HR8" s="424">
        <v>0</v>
      </c>
      <c r="HS8" s="424">
        <v>0</v>
      </c>
      <c r="HT8" s="424">
        <v>0</v>
      </c>
      <c r="HU8" s="424">
        <v>0</v>
      </c>
      <c r="HV8" s="424">
        <v>0</v>
      </c>
      <c r="HW8" s="424">
        <v>45514</v>
      </c>
      <c r="HX8" s="424">
        <v>39968</v>
      </c>
      <c r="HY8" s="424">
        <v>0</v>
      </c>
      <c r="HZ8" s="424">
        <v>0</v>
      </c>
      <c r="IA8" s="424">
        <v>0</v>
      </c>
      <c r="IB8" s="424">
        <v>0</v>
      </c>
      <c r="IC8" s="424">
        <v>0</v>
      </c>
      <c r="ID8" s="424">
        <v>0</v>
      </c>
      <c r="IE8" s="424">
        <v>0</v>
      </c>
      <c r="IF8" s="424">
        <v>0</v>
      </c>
      <c r="IG8" s="424">
        <v>0</v>
      </c>
      <c r="IH8" s="424">
        <v>39968</v>
      </c>
      <c r="II8" s="424">
        <v>35827</v>
      </c>
      <c r="IJ8" s="424">
        <v>0</v>
      </c>
      <c r="IK8" s="424">
        <v>0</v>
      </c>
      <c r="IL8" s="424">
        <v>0</v>
      </c>
      <c r="IM8" s="424">
        <v>0</v>
      </c>
      <c r="IN8" s="424">
        <v>0</v>
      </c>
      <c r="IO8" s="424">
        <v>0</v>
      </c>
      <c r="IP8" s="424">
        <v>0</v>
      </c>
      <c r="IQ8" s="424">
        <v>0</v>
      </c>
      <c r="IR8" s="424">
        <v>0</v>
      </c>
      <c r="IS8" s="424">
        <v>35827</v>
      </c>
      <c r="IT8" s="424">
        <v>29359</v>
      </c>
      <c r="IU8" s="424">
        <v>0</v>
      </c>
      <c r="IV8" s="424">
        <v>0</v>
      </c>
      <c r="IW8" s="424">
        <v>0</v>
      </c>
      <c r="IX8" s="424">
        <v>0</v>
      </c>
      <c r="IY8" s="424">
        <v>0</v>
      </c>
      <c r="IZ8" s="424">
        <v>0</v>
      </c>
      <c r="JA8" s="424">
        <v>0</v>
      </c>
      <c r="JB8" s="424">
        <v>0</v>
      </c>
      <c r="JC8" s="424">
        <v>0</v>
      </c>
      <c r="JD8" s="424">
        <v>29359</v>
      </c>
    </row>
    <row r="9" spans="1:264">
      <c r="A9" s="21" t="s">
        <v>2377</v>
      </c>
      <c r="B9" s="424">
        <v>18534</v>
      </c>
      <c r="C9" s="424">
        <v>0</v>
      </c>
      <c r="D9" s="424">
        <v>0</v>
      </c>
      <c r="E9" s="424">
        <v>48</v>
      </c>
      <c r="F9" s="424">
        <v>0</v>
      </c>
      <c r="G9" s="424">
        <v>120</v>
      </c>
      <c r="H9" s="424">
        <v>0</v>
      </c>
      <c r="I9" s="424">
        <v>0</v>
      </c>
      <c r="J9" s="424">
        <v>0</v>
      </c>
      <c r="K9" s="424">
        <v>0</v>
      </c>
      <c r="L9" s="424">
        <v>18702</v>
      </c>
      <c r="M9" s="424">
        <v>18197</v>
      </c>
      <c r="N9" s="424">
        <v>0</v>
      </c>
      <c r="O9" s="424">
        <v>0</v>
      </c>
      <c r="P9" s="424">
        <v>56</v>
      </c>
      <c r="Q9" s="424">
        <v>0</v>
      </c>
      <c r="R9" s="424">
        <v>99</v>
      </c>
      <c r="S9" s="424">
        <v>0</v>
      </c>
      <c r="T9" s="424">
        <v>0</v>
      </c>
      <c r="U9" s="424">
        <v>0</v>
      </c>
      <c r="V9" s="424">
        <v>0</v>
      </c>
      <c r="W9" s="424">
        <v>18352</v>
      </c>
      <c r="X9" s="424">
        <v>17249</v>
      </c>
      <c r="Y9" s="424">
        <v>0</v>
      </c>
      <c r="Z9" s="424">
        <v>0</v>
      </c>
      <c r="AA9" s="424">
        <v>67</v>
      </c>
      <c r="AB9" s="424">
        <v>0</v>
      </c>
      <c r="AC9" s="424">
        <v>113</v>
      </c>
      <c r="AD9" s="424">
        <v>0</v>
      </c>
      <c r="AE9" s="424">
        <v>0</v>
      </c>
      <c r="AF9" s="424">
        <v>0</v>
      </c>
      <c r="AG9" s="424">
        <v>0</v>
      </c>
      <c r="AH9" s="424">
        <v>17429</v>
      </c>
      <c r="AI9" s="424">
        <v>16528</v>
      </c>
      <c r="AJ9" s="424">
        <v>0</v>
      </c>
      <c r="AK9" s="424">
        <v>0</v>
      </c>
      <c r="AL9" s="424">
        <v>82</v>
      </c>
      <c r="AM9" s="424">
        <v>0</v>
      </c>
      <c r="AN9" s="424">
        <v>115</v>
      </c>
      <c r="AO9" s="424">
        <v>0</v>
      </c>
      <c r="AP9" s="424">
        <v>0</v>
      </c>
      <c r="AQ9" s="424">
        <v>0</v>
      </c>
      <c r="AR9" s="424">
        <v>0</v>
      </c>
      <c r="AS9" s="424">
        <v>16725</v>
      </c>
      <c r="AT9" s="424">
        <v>15908</v>
      </c>
      <c r="AU9" s="424">
        <v>0</v>
      </c>
      <c r="AV9" s="424">
        <v>0</v>
      </c>
      <c r="AW9" s="424">
        <v>99</v>
      </c>
      <c r="AX9" s="424">
        <v>0</v>
      </c>
      <c r="AY9" s="424">
        <v>128</v>
      </c>
      <c r="AZ9" s="424">
        <v>0</v>
      </c>
      <c r="BA9" s="424">
        <v>0</v>
      </c>
      <c r="BB9" s="424">
        <v>0</v>
      </c>
      <c r="BC9" s="424">
        <v>0</v>
      </c>
      <c r="BD9" s="424">
        <v>16135</v>
      </c>
      <c r="BE9" s="424">
        <v>15239</v>
      </c>
      <c r="BF9" s="424">
        <v>0</v>
      </c>
      <c r="BG9" s="424">
        <v>0</v>
      </c>
      <c r="BH9" s="424">
        <v>114</v>
      </c>
      <c r="BI9" s="424">
        <v>0</v>
      </c>
      <c r="BJ9" s="424">
        <v>135</v>
      </c>
      <c r="BK9" s="424">
        <v>0</v>
      </c>
      <c r="BL9" s="424">
        <v>0</v>
      </c>
      <c r="BM9" s="424">
        <v>0</v>
      </c>
      <c r="BN9" s="424">
        <v>0</v>
      </c>
      <c r="BO9" s="424">
        <v>15488</v>
      </c>
      <c r="BP9" s="424">
        <v>14590</v>
      </c>
      <c r="BQ9" s="424">
        <v>0</v>
      </c>
      <c r="BR9" s="424">
        <v>0</v>
      </c>
      <c r="BS9" s="424">
        <v>153</v>
      </c>
      <c r="BT9" s="424">
        <v>0</v>
      </c>
      <c r="BU9" s="424">
        <v>144</v>
      </c>
      <c r="BV9" s="424">
        <v>0</v>
      </c>
      <c r="BW9" s="424">
        <v>0</v>
      </c>
      <c r="BX9" s="424">
        <v>0</v>
      </c>
      <c r="BY9" s="424">
        <v>0</v>
      </c>
      <c r="BZ9" s="424">
        <v>14887</v>
      </c>
      <c r="CA9" s="424">
        <v>14006</v>
      </c>
      <c r="CB9" s="424">
        <v>0</v>
      </c>
      <c r="CC9" s="424">
        <v>0</v>
      </c>
      <c r="CD9" s="424">
        <v>170</v>
      </c>
      <c r="CE9" s="424">
        <v>0</v>
      </c>
      <c r="CF9" s="424">
        <v>147</v>
      </c>
      <c r="CG9" s="424">
        <v>0</v>
      </c>
      <c r="CH9" s="424">
        <v>0</v>
      </c>
      <c r="CI9" s="424">
        <v>0</v>
      </c>
      <c r="CJ9" s="424">
        <v>0</v>
      </c>
      <c r="CK9" s="424">
        <v>14323</v>
      </c>
      <c r="CL9" s="424">
        <v>13727</v>
      </c>
      <c r="CM9" s="424">
        <v>0</v>
      </c>
      <c r="CN9" s="424">
        <v>0</v>
      </c>
      <c r="CO9" s="424">
        <v>174</v>
      </c>
      <c r="CP9" s="424">
        <v>0</v>
      </c>
      <c r="CQ9" s="424">
        <v>133</v>
      </c>
      <c r="CR9" s="424">
        <v>0</v>
      </c>
      <c r="CS9" s="424">
        <v>0</v>
      </c>
      <c r="CT9" s="424">
        <v>0</v>
      </c>
      <c r="CU9" s="424">
        <v>0</v>
      </c>
      <c r="CV9" s="424">
        <v>14034</v>
      </c>
      <c r="CW9" s="424">
        <v>13483</v>
      </c>
      <c r="CX9" s="424">
        <v>0</v>
      </c>
      <c r="CY9" s="424">
        <v>0</v>
      </c>
      <c r="CZ9" s="424">
        <v>173</v>
      </c>
      <c r="DA9" s="424">
        <v>0</v>
      </c>
      <c r="DB9" s="424">
        <v>130</v>
      </c>
      <c r="DC9" s="424">
        <v>0</v>
      </c>
      <c r="DD9" s="424">
        <v>0</v>
      </c>
      <c r="DE9" s="424">
        <v>0</v>
      </c>
      <c r="DF9" s="424">
        <v>0</v>
      </c>
      <c r="DG9" s="424">
        <v>13786</v>
      </c>
      <c r="DH9" s="424">
        <v>13244</v>
      </c>
      <c r="DI9" s="424">
        <v>0</v>
      </c>
      <c r="DJ9" s="424">
        <v>0</v>
      </c>
      <c r="DK9" s="424">
        <v>181</v>
      </c>
      <c r="DL9" s="424">
        <v>0</v>
      </c>
      <c r="DM9" s="424">
        <v>121</v>
      </c>
      <c r="DN9" s="424">
        <v>0</v>
      </c>
      <c r="DO9" s="424">
        <v>0</v>
      </c>
      <c r="DP9" s="424">
        <v>0</v>
      </c>
      <c r="DQ9" s="424">
        <v>0</v>
      </c>
      <c r="DR9" s="424">
        <v>13546</v>
      </c>
      <c r="DS9" s="424">
        <v>13437</v>
      </c>
      <c r="DT9" s="424">
        <v>0</v>
      </c>
      <c r="DU9" s="424">
        <v>0</v>
      </c>
      <c r="DV9" s="424">
        <v>198</v>
      </c>
      <c r="DW9" s="424">
        <v>0</v>
      </c>
      <c r="DX9" s="424">
        <v>131</v>
      </c>
      <c r="DY9" s="424">
        <v>0</v>
      </c>
      <c r="DZ9" s="424">
        <v>0</v>
      </c>
      <c r="EA9" s="424">
        <v>0</v>
      </c>
      <c r="EB9" s="424">
        <v>0</v>
      </c>
      <c r="EC9" s="424">
        <v>13766</v>
      </c>
      <c r="ED9" s="424">
        <v>0</v>
      </c>
      <c r="EE9" s="424">
        <v>0</v>
      </c>
      <c r="EF9" s="424">
        <v>209</v>
      </c>
      <c r="EG9" s="424">
        <v>0</v>
      </c>
      <c r="EH9" s="424">
        <v>128</v>
      </c>
      <c r="EI9" s="424">
        <v>0</v>
      </c>
      <c r="EJ9" s="424">
        <v>0</v>
      </c>
      <c r="EK9" s="424">
        <v>0</v>
      </c>
      <c r="EL9" s="424">
        <v>0</v>
      </c>
      <c r="EM9" s="424">
        <v>14488</v>
      </c>
      <c r="EN9" s="424">
        <v>14688</v>
      </c>
      <c r="EO9" s="424">
        <v>0</v>
      </c>
      <c r="EP9" s="424">
        <v>0</v>
      </c>
      <c r="EQ9" s="424">
        <v>216</v>
      </c>
      <c r="ER9" s="424">
        <v>0</v>
      </c>
      <c r="ES9" s="424">
        <v>132</v>
      </c>
      <c r="ET9" s="424">
        <v>0</v>
      </c>
      <c r="EU9" s="424">
        <v>0</v>
      </c>
      <c r="EV9" s="424">
        <v>0</v>
      </c>
      <c r="EW9" s="424">
        <v>0</v>
      </c>
      <c r="EX9" s="424">
        <v>15036</v>
      </c>
      <c r="EY9" s="424">
        <v>15155</v>
      </c>
      <c r="EZ9" s="424">
        <v>0</v>
      </c>
      <c r="FA9" s="424">
        <v>0</v>
      </c>
      <c r="FB9" s="424">
        <v>218</v>
      </c>
      <c r="FC9" s="424">
        <v>0</v>
      </c>
      <c r="FD9" s="424">
        <v>133</v>
      </c>
      <c r="FE9" s="424">
        <v>0</v>
      </c>
      <c r="FF9" s="424">
        <v>0</v>
      </c>
      <c r="FG9" s="424">
        <v>0</v>
      </c>
      <c r="FH9" s="424">
        <v>0</v>
      </c>
      <c r="FI9" s="424">
        <v>15506</v>
      </c>
      <c r="FJ9" s="424">
        <v>15938</v>
      </c>
      <c r="FK9" s="424">
        <v>0</v>
      </c>
      <c r="FL9" s="424">
        <v>0</v>
      </c>
      <c r="FM9" s="424">
        <v>228</v>
      </c>
      <c r="FN9" s="424">
        <v>0</v>
      </c>
      <c r="FO9" s="424">
        <v>132</v>
      </c>
      <c r="FP9" s="424">
        <v>0</v>
      </c>
      <c r="FQ9" s="424">
        <v>0</v>
      </c>
      <c r="FR9" s="424">
        <v>0</v>
      </c>
      <c r="FS9" s="424">
        <v>0</v>
      </c>
      <c r="FT9" s="424">
        <v>16298</v>
      </c>
      <c r="FU9" s="424">
        <v>17363</v>
      </c>
      <c r="FV9" s="424">
        <v>0</v>
      </c>
      <c r="FW9" s="424">
        <v>0</v>
      </c>
      <c r="FX9" s="424">
        <v>0</v>
      </c>
      <c r="FY9" s="424">
        <v>0</v>
      </c>
      <c r="FZ9" s="424">
        <v>153</v>
      </c>
      <c r="GA9" s="424">
        <v>0</v>
      </c>
      <c r="GB9" s="424">
        <v>0</v>
      </c>
      <c r="GC9" s="424">
        <v>0</v>
      </c>
      <c r="GD9" s="424">
        <v>0</v>
      </c>
      <c r="GE9" s="424">
        <v>17516</v>
      </c>
      <c r="GF9" s="424">
        <v>19112</v>
      </c>
      <c r="GG9" s="424">
        <v>0</v>
      </c>
      <c r="GH9" s="424">
        <v>0</v>
      </c>
      <c r="GI9" s="424">
        <v>0</v>
      </c>
      <c r="GJ9" s="424">
        <v>0</v>
      </c>
      <c r="GK9" s="424">
        <v>165</v>
      </c>
      <c r="GL9" s="424">
        <v>0</v>
      </c>
      <c r="GM9" s="424">
        <v>0</v>
      </c>
      <c r="GN9" s="424">
        <v>0</v>
      </c>
      <c r="GO9" s="424">
        <v>0</v>
      </c>
      <c r="GP9" s="424">
        <v>19277</v>
      </c>
      <c r="GQ9" s="424">
        <v>20694</v>
      </c>
      <c r="GR9" s="424">
        <v>0</v>
      </c>
      <c r="GS9" s="424">
        <v>0</v>
      </c>
      <c r="GT9" s="424">
        <v>0</v>
      </c>
      <c r="GU9" s="424">
        <v>0</v>
      </c>
      <c r="GV9" s="424">
        <v>175</v>
      </c>
      <c r="GW9" s="424">
        <v>0</v>
      </c>
      <c r="GX9" s="424">
        <v>0</v>
      </c>
      <c r="GY9" s="424">
        <v>0</v>
      </c>
      <c r="GZ9" s="424">
        <v>0</v>
      </c>
      <c r="HA9" s="424">
        <v>20869</v>
      </c>
      <c r="HB9" s="424">
        <v>22603</v>
      </c>
      <c r="HC9" s="424">
        <v>0</v>
      </c>
      <c r="HD9" s="424">
        <v>0</v>
      </c>
      <c r="HE9" s="424">
        <v>0</v>
      </c>
      <c r="HF9" s="424">
        <v>0</v>
      </c>
      <c r="HG9" s="424">
        <v>151</v>
      </c>
      <c r="HH9" s="424">
        <v>0</v>
      </c>
      <c r="HI9" s="424">
        <v>0</v>
      </c>
      <c r="HJ9" s="424">
        <v>0</v>
      </c>
      <c r="HK9" s="424">
        <v>0</v>
      </c>
      <c r="HL9" s="424">
        <v>22754</v>
      </c>
      <c r="HM9" s="424">
        <v>24937</v>
      </c>
      <c r="HN9" s="424">
        <v>0</v>
      </c>
      <c r="HO9" s="424">
        <v>0</v>
      </c>
      <c r="HP9" s="424">
        <v>0</v>
      </c>
      <c r="HQ9" s="424">
        <v>0</v>
      </c>
      <c r="HR9" s="424">
        <v>173</v>
      </c>
      <c r="HS9" s="424">
        <v>0</v>
      </c>
      <c r="HT9" s="424">
        <v>0</v>
      </c>
      <c r="HU9" s="424">
        <v>0</v>
      </c>
      <c r="HV9" s="424">
        <v>0</v>
      </c>
      <c r="HW9" s="424">
        <v>25110</v>
      </c>
      <c r="HX9" s="424">
        <v>27841</v>
      </c>
      <c r="HY9" s="424">
        <v>0</v>
      </c>
      <c r="HZ9" s="424">
        <v>0</v>
      </c>
      <c r="IA9" s="424">
        <v>0</v>
      </c>
      <c r="IB9" s="424">
        <v>0</v>
      </c>
      <c r="IC9" s="424">
        <v>151</v>
      </c>
      <c r="ID9" s="424">
        <v>0</v>
      </c>
      <c r="IE9" s="424">
        <v>0</v>
      </c>
      <c r="IF9" s="424">
        <v>0</v>
      </c>
      <c r="IG9" s="424">
        <v>0</v>
      </c>
      <c r="IH9" s="424">
        <v>27992</v>
      </c>
      <c r="II9" s="424">
        <v>29922</v>
      </c>
      <c r="IJ9" s="424">
        <v>0</v>
      </c>
      <c r="IK9" s="424">
        <v>0</v>
      </c>
      <c r="IL9" s="424">
        <v>0</v>
      </c>
      <c r="IM9" s="424">
        <v>0</v>
      </c>
      <c r="IN9" s="424">
        <v>144</v>
      </c>
      <c r="IO9" s="424">
        <v>0</v>
      </c>
      <c r="IP9" s="424">
        <v>0</v>
      </c>
      <c r="IQ9" s="424">
        <v>0</v>
      </c>
      <c r="IR9" s="424">
        <v>0</v>
      </c>
      <c r="IS9" s="424">
        <v>30066</v>
      </c>
      <c r="IT9" s="424">
        <v>32139</v>
      </c>
      <c r="IU9" s="424">
        <v>0</v>
      </c>
      <c r="IV9" s="424">
        <v>0</v>
      </c>
      <c r="IW9" s="424">
        <v>0</v>
      </c>
      <c r="IX9" s="424">
        <v>0</v>
      </c>
      <c r="IY9" s="424">
        <v>133</v>
      </c>
      <c r="IZ9" s="424">
        <v>0</v>
      </c>
      <c r="JA9" s="424">
        <v>0</v>
      </c>
      <c r="JB9" s="424">
        <v>0</v>
      </c>
      <c r="JC9" s="424">
        <v>0</v>
      </c>
      <c r="JD9" s="424">
        <v>32272</v>
      </c>
    </row>
    <row r="10" spans="1:264">
      <c r="A10" s="21" t="s">
        <v>2378</v>
      </c>
      <c r="B10" s="424">
        <v>102739</v>
      </c>
      <c r="C10" s="424">
        <v>725</v>
      </c>
      <c r="D10" s="424">
        <v>3786</v>
      </c>
      <c r="E10" s="424">
        <v>991</v>
      </c>
      <c r="F10" s="424">
        <v>0</v>
      </c>
      <c r="G10" s="424">
        <v>1028</v>
      </c>
      <c r="H10" s="424">
        <v>0</v>
      </c>
      <c r="I10" s="424">
        <v>0</v>
      </c>
      <c r="J10" s="424">
        <v>2380</v>
      </c>
      <c r="K10" s="424">
        <v>0</v>
      </c>
      <c r="L10" s="424">
        <v>111649</v>
      </c>
      <c r="M10" s="424">
        <v>107917</v>
      </c>
      <c r="N10" s="424">
        <v>590</v>
      </c>
      <c r="O10" s="424">
        <v>3259</v>
      </c>
      <c r="P10" s="424">
        <v>979</v>
      </c>
      <c r="Q10" s="424">
        <v>0</v>
      </c>
      <c r="R10" s="424">
        <v>826</v>
      </c>
      <c r="S10" s="424">
        <v>0</v>
      </c>
      <c r="T10" s="424">
        <v>0</v>
      </c>
      <c r="U10" s="424">
        <v>2257</v>
      </c>
      <c r="V10" s="424">
        <v>0</v>
      </c>
      <c r="W10" s="424">
        <v>115828</v>
      </c>
      <c r="X10" s="424">
        <v>102914</v>
      </c>
      <c r="Y10" s="424">
        <v>573</v>
      </c>
      <c r="Z10" s="424">
        <v>3356</v>
      </c>
      <c r="AA10" s="424">
        <v>936</v>
      </c>
      <c r="AB10" s="424">
        <v>0</v>
      </c>
      <c r="AC10" s="424">
        <v>842</v>
      </c>
      <c r="AD10" s="424">
        <v>0</v>
      </c>
      <c r="AE10" s="424">
        <v>0</v>
      </c>
      <c r="AF10" s="424">
        <v>2201</v>
      </c>
      <c r="AG10" s="424">
        <v>0</v>
      </c>
      <c r="AH10" s="424">
        <v>110822</v>
      </c>
      <c r="AI10" s="424">
        <v>99616</v>
      </c>
      <c r="AJ10" s="424">
        <v>656</v>
      </c>
      <c r="AK10" s="424">
        <v>3186</v>
      </c>
      <c r="AL10" s="424">
        <v>911</v>
      </c>
      <c r="AM10" s="424">
        <v>0</v>
      </c>
      <c r="AN10" s="424">
        <v>781</v>
      </c>
      <c r="AO10" s="424">
        <v>0</v>
      </c>
      <c r="AP10" s="424">
        <v>0</v>
      </c>
      <c r="AQ10" s="424">
        <v>2095</v>
      </c>
      <c r="AR10" s="424">
        <v>0</v>
      </c>
      <c r="AS10" s="424">
        <v>107245</v>
      </c>
      <c r="AT10" s="424">
        <v>94821</v>
      </c>
      <c r="AU10" s="424">
        <v>643</v>
      </c>
      <c r="AV10" s="424">
        <v>3179</v>
      </c>
      <c r="AW10" s="424">
        <v>930</v>
      </c>
      <c r="AX10" s="424">
        <v>0</v>
      </c>
      <c r="AY10" s="424">
        <v>783</v>
      </c>
      <c r="AZ10" s="424">
        <v>0</v>
      </c>
      <c r="BA10" s="424">
        <v>0</v>
      </c>
      <c r="BB10" s="424">
        <v>2173</v>
      </c>
      <c r="BC10" s="424">
        <v>0</v>
      </c>
      <c r="BD10" s="424">
        <v>102529</v>
      </c>
      <c r="BE10" s="424">
        <v>94455</v>
      </c>
      <c r="BF10" s="424">
        <v>712</v>
      </c>
      <c r="BG10" s="424">
        <v>3050</v>
      </c>
      <c r="BH10" s="424">
        <v>893</v>
      </c>
      <c r="BI10" s="424">
        <v>0</v>
      </c>
      <c r="BJ10" s="424">
        <v>795</v>
      </c>
      <c r="BK10" s="424">
        <v>0</v>
      </c>
      <c r="BL10" s="424">
        <v>0</v>
      </c>
      <c r="BM10" s="424">
        <v>2306</v>
      </c>
      <c r="BN10" s="424">
        <v>0</v>
      </c>
      <c r="BO10" s="424">
        <v>102211</v>
      </c>
      <c r="BP10" s="424">
        <v>87078</v>
      </c>
      <c r="BQ10" s="424">
        <v>633</v>
      </c>
      <c r="BR10" s="424">
        <v>3078</v>
      </c>
      <c r="BS10" s="424">
        <v>967</v>
      </c>
      <c r="BT10" s="424">
        <v>0</v>
      </c>
      <c r="BU10" s="424">
        <v>807</v>
      </c>
      <c r="BV10" s="424">
        <v>0</v>
      </c>
      <c r="BW10" s="424">
        <v>0</v>
      </c>
      <c r="BX10" s="424">
        <v>2210</v>
      </c>
      <c r="BY10" s="424">
        <v>0</v>
      </c>
      <c r="BZ10" s="424">
        <v>94773</v>
      </c>
      <c r="CA10" s="424">
        <v>85051</v>
      </c>
      <c r="CB10" s="424">
        <v>851</v>
      </c>
      <c r="CC10" s="424">
        <v>2949</v>
      </c>
      <c r="CD10" s="424">
        <v>918</v>
      </c>
      <c r="CE10" s="424">
        <v>0</v>
      </c>
      <c r="CF10" s="424">
        <v>803</v>
      </c>
      <c r="CG10" s="424">
        <v>0</v>
      </c>
      <c r="CH10" s="424">
        <v>0</v>
      </c>
      <c r="CI10" s="424">
        <v>2181</v>
      </c>
      <c r="CJ10" s="424">
        <v>0</v>
      </c>
      <c r="CK10" s="424">
        <v>92753</v>
      </c>
      <c r="CL10" s="424">
        <v>82197</v>
      </c>
      <c r="CM10" s="424">
        <v>992</v>
      </c>
      <c r="CN10" s="424">
        <v>2667</v>
      </c>
      <c r="CO10" s="424">
        <v>837</v>
      </c>
      <c r="CP10" s="424">
        <v>0</v>
      </c>
      <c r="CQ10" s="424">
        <v>708</v>
      </c>
      <c r="CR10" s="424">
        <v>0</v>
      </c>
      <c r="CS10" s="424">
        <v>0</v>
      </c>
      <c r="CT10" s="424">
        <v>1991</v>
      </c>
      <c r="CU10" s="424">
        <v>0</v>
      </c>
      <c r="CV10" s="424">
        <v>89392</v>
      </c>
      <c r="CW10" s="424">
        <v>82277</v>
      </c>
      <c r="CX10" s="424">
        <v>1032</v>
      </c>
      <c r="CY10" s="424">
        <v>2556</v>
      </c>
      <c r="CZ10" s="424">
        <v>809</v>
      </c>
      <c r="DA10" s="424">
        <v>0</v>
      </c>
      <c r="DB10" s="424">
        <v>697</v>
      </c>
      <c r="DC10" s="424">
        <v>0</v>
      </c>
      <c r="DD10" s="424">
        <v>0</v>
      </c>
      <c r="DE10" s="424">
        <v>2016</v>
      </c>
      <c r="DF10" s="424">
        <v>0</v>
      </c>
      <c r="DG10" s="424">
        <v>89387</v>
      </c>
      <c r="DH10" s="424">
        <v>71931</v>
      </c>
      <c r="DI10" s="424">
        <v>971</v>
      </c>
      <c r="DJ10" s="424">
        <v>2277</v>
      </c>
      <c r="DK10" s="424">
        <v>781</v>
      </c>
      <c r="DL10" s="424">
        <v>0</v>
      </c>
      <c r="DM10" s="424">
        <v>650</v>
      </c>
      <c r="DN10" s="424">
        <v>0</v>
      </c>
      <c r="DO10" s="424">
        <v>0</v>
      </c>
      <c r="DP10" s="424">
        <v>1576</v>
      </c>
      <c r="DQ10" s="424">
        <v>0</v>
      </c>
      <c r="DR10" s="424">
        <v>78186</v>
      </c>
      <c r="DS10" s="424">
        <v>70824</v>
      </c>
      <c r="DT10" s="424">
        <v>1010</v>
      </c>
      <c r="DU10" s="424">
        <v>2311</v>
      </c>
      <c r="DV10" s="424">
        <v>807</v>
      </c>
      <c r="DW10" s="424">
        <v>0</v>
      </c>
      <c r="DX10" s="424">
        <v>683</v>
      </c>
      <c r="DY10" s="424">
        <v>0</v>
      </c>
      <c r="DZ10" s="424">
        <v>0</v>
      </c>
      <c r="EA10" s="424">
        <v>1621</v>
      </c>
      <c r="EB10" s="424">
        <v>0</v>
      </c>
      <c r="EC10" s="424">
        <v>77256</v>
      </c>
      <c r="ED10" s="424">
        <v>1023</v>
      </c>
      <c r="EE10" s="424">
        <v>2235</v>
      </c>
      <c r="EF10" s="424">
        <v>847</v>
      </c>
      <c r="EG10" s="424">
        <v>0</v>
      </c>
      <c r="EH10" s="424">
        <v>631</v>
      </c>
      <c r="EI10" s="424">
        <v>0</v>
      </c>
      <c r="EJ10" s="424">
        <v>0</v>
      </c>
      <c r="EK10" s="424">
        <v>1473</v>
      </c>
      <c r="EL10" s="424">
        <v>0</v>
      </c>
      <c r="EM10" s="424">
        <v>76481</v>
      </c>
      <c r="EN10" s="424">
        <v>72328</v>
      </c>
      <c r="EO10" s="424">
        <v>994</v>
      </c>
      <c r="EP10" s="424">
        <v>2299</v>
      </c>
      <c r="EQ10" s="424">
        <v>870</v>
      </c>
      <c r="ER10" s="424">
        <v>0</v>
      </c>
      <c r="ES10" s="424">
        <v>635</v>
      </c>
      <c r="ET10" s="424">
        <v>0</v>
      </c>
      <c r="EU10" s="424">
        <v>0</v>
      </c>
      <c r="EV10" s="424">
        <v>1498</v>
      </c>
      <c r="EW10" s="424">
        <v>0</v>
      </c>
      <c r="EX10" s="424">
        <v>78624</v>
      </c>
      <c r="EY10" s="424">
        <v>68999</v>
      </c>
      <c r="EZ10" s="424">
        <v>908</v>
      </c>
      <c r="FA10" s="424">
        <v>2258</v>
      </c>
      <c r="FB10" s="424">
        <v>901</v>
      </c>
      <c r="FC10" s="424">
        <v>0</v>
      </c>
      <c r="FD10" s="424">
        <v>661</v>
      </c>
      <c r="FE10" s="424">
        <v>0</v>
      </c>
      <c r="FF10" s="424">
        <v>0</v>
      </c>
      <c r="FG10" s="424">
        <v>1401</v>
      </c>
      <c r="FH10" s="424">
        <v>0</v>
      </c>
      <c r="FI10" s="424">
        <v>75128</v>
      </c>
      <c r="FJ10" s="424">
        <v>69171</v>
      </c>
      <c r="FK10" s="424">
        <v>854</v>
      </c>
      <c r="FL10" s="424">
        <v>2291</v>
      </c>
      <c r="FM10" s="424">
        <v>898</v>
      </c>
      <c r="FN10" s="424">
        <v>0</v>
      </c>
      <c r="FO10" s="424">
        <v>650</v>
      </c>
      <c r="FP10" s="424">
        <v>0</v>
      </c>
      <c r="FQ10" s="424">
        <v>0</v>
      </c>
      <c r="FR10" s="424">
        <v>1299</v>
      </c>
      <c r="FS10" s="424">
        <v>0</v>
      </c>
      <c r="FT10" s="424">
        <v>75163</v>
      </c>
      <c r="FU10" s="424">
        <v>65425</v>
      </c>
      <c r="FV10" s="424">
        <v>927</v>
      </c>
      <c r="FW10" s="424">
        <v>1417</v>
      </c>
      <c r="FX10" s="424">
        <v>0</v>
      </c>
      <c r="FY10" s="424">
        <v>0</v>
      </c>
      <c r="FZ10" s="424">
        <v>727</v>
      </c>
      <c r="GA10" s="424">
        <v>0</v>
      </c>
      <c r="GB10" s="424">
        <v>0</v>
      </c>
      <c r="GC10" s="424">
        <v>1362</v>
      </c>
      <c r="GD10" s="424">
        <v>0</v>
      </c>
      <c r="GE10" s="424">
        <v>69858</v>
      </c>
      <c r="GF10" s="424">
        <v>68283</v>
      </c>
      <c r="GG10" s="424">
        <v>1134</v>
      </c>
      <c r="GH10" s="424">
        <v>1443</v>
      </c>
      <c r="GI10" s="424">
        <v>0</v>
      </c>
      <c r="GJ10" s="424">
        <v>0</v>
      </c>
      <c r="GK10" s="424">
        <v>784</v>
      </c>
      <c r="GL10" s="424">
        <v>0</v>
      </c>
      <c r="GM10" s="424">
        <v>0</v>
      </c>
      <c r="GN10" s="424">
        <v>1600</v>
      </c>
      <c r="GO10" s="424">
        <v>0</v>
      </c>
      <c r="GP10" s="424">
        <v>73244</v>
      </c>
      <c r="GQ10" s="424">
        <v>66160</v>
      </c>
      <c r="GR10" s="424">
        <v>1325</v>
      </c>
      <c r="GS10" s="424">
        <v>1438</v>
      </c>
      <c r="GT10" s="424">
        <v>0</v>
      </c>
      <c r="GU10" s="424">
        <v>0</v>
      </c>
      <c r="GV10" s="424">
        <v>898</v>
      </c>
      <c r="GW10" s="424">
        <v>0</v>
      </c>
      <c r="GX10" s="424">
        <v>0</v>
      </c>
      <c r="GY10" s="424">
        <v>1468</v>
      </c>
      <c r="GZ10" s="424">
        <v>0</v>
      </c>
      <c r="HA10" s="424">
        <v>71289</v>
      </c>
      <c r="HB10" s="424">
        <v>68405</v>
      </c>
      <c r="HC10" s="424">
        <v>995</v>
      </c>
      <c r="HD10" s="424">
        <v>1227</v>
      </c>
      <c r="HE10" s="424">
        <v>0</v>
      </c>
      <c r="HF10" s="424">
        <v>0</v>
      </c>
      <c r="HG10" s="424">
        <v>758</v>
      </c>
      <c r="HH10" s="424">
        <v>0</v>
      </c>
      <c r="HI10" s="424">
        <v>0</v>
      </c>
      <c r="HJ10" s="424">
        <v>1233</v>
      </c>
      <c r="HK10" s="424">
        <v>0</v>
      </c>
      <c r="HL10" s="424">
        <v>72618</v>
      </c>
      <c r="HM10" s="424">
        <v>67788</v>
      </c>
      <c r="HN10" s="424">
        <v>1017</v>
      </c>
      <c r="HO10" s="424">
        <v>1292</v>
      </c>
      <c r="HP10" s="424">
        <v>0</v>
      </c>
      <c r="HQ10" s="424">
        <v>0</v>
      </c>
      <c r="HR10" s="424">
        <v>849</v>
      </c>
      <c r="HS10" s="424">
        <v>0</v>
      </c>
      <c r="HT10" s="424">
        <v>0</v>
      </c>
      <c r="HU10" s="424">
        <v>1306</v>
      </c>
      <c r="HV10" s="424">
        <v>0</v>
      </c>
      <c r="HW10" s="424">
        <v>72252</v>
      </c>
      <c r="HX10" s="424">
        <v>73957</v>
      </c>
      <c r="HY10" s="424">
        <v>810</v>
      </c>
      <c r="HZ10" s="424">
        <v>767</v>
      </c>
      <c r="IA10" s="424">
        <v>0</v>
      </c>
      <c r="IB10" s="424">
        <v>0</v>
      </c>
      <c r="IC10" s="424">
        <v>726</v>
      </c>
      <c r="ID10" s="424">
        <v>0</v>
      </c>
      <c r="IE10" s="424">
        <v>0</v>
      </c>
      <c r="IF10" s="424">
        <v>1183</v>
      </c>
      <c r="IG10" s="424">
        <v>0</v>
      </c>
      <c r="IH10" s="424">
        <v>77443</v>
      </c>
      <c r="II10" s="424">
        <v>68919</v>
      </c>
      <c r="IJ10" s="424">
        <v>661</v>
      </c>
      <c r="IK10" s="424">
        <v>653</v>
      </c>
      <c r="IL10" s="424">
        <v>0</v>
      </c>
      <c r="IM10" s="424">
        <v>0</v>
      </c>
      <c r="IN10" s="424">
        <v>672</v>
      </c>
      <c r="IO10" s="424">
        <v>0</v>
      </c>
      <c r="IP10" s="424">
        <v>0</v>
      </c>
      <c r="IQ10" s="424">
        <v>971</v>
      </c>
      <c r="IR10" s="424">
        <v>0</v>
      </c>
      <c r="IS10" s="424">
        <v>71876</v>
      </c>
      <c r="IT10" s="424">
        <v>66522</v>
      </c>
      <c r="IU10" s="424">
        <v>404</v>
      </c>
      <c r="IV10" s="424">
        <v>614</v>
      </c>
      <c r="IW10" s="424">
        <v>0</v>
      </c>
      <c r="IX10" s="424">
        <v>0</v>
      </c>
      <c r="IY10" s="424">
        <v>603</v>
      </c>
      <c r="IZ10" s="424">
        <v>0</v>
      </c>
      <c r="JA10" s="424">
        <v>0</v>
      </c>
      <c r="JB10" s="424">
        <v>953</v>
      </c>
      <c r="JC10" s="424">
        <v>0</v>
      </c>
      <c r="JD10" s="424">
        <v>69096</v>
      </c>
    </row>
    <row r="11" spans="1:264">
      <c r="A11" s="21" t="s">
        <v>2379</v>
      </c>
      <c r="B11" s="424">
        <v>1207</v>
      </c>
      <c r="C11" s="424">
        <v>0</v>
      </c>
      <c r="D11" s="424">
        <v>20</v>
      </c>
      <c r="E11" s="424">
        <v>1</v>
      </c>
      <c r="F11" s="424">
        <v>0</v>
      </c>
      <c r="G11" s="424">
        <v>0</v>
      </c>
      <c r="H11" s="424">
        <v>0</v>
      </c>
      <c r="I11" s="424">
        <v>0</v>
      </c>
      <c r="J11" s="424">
        <v>3</v>
      </c>
      <c r="K11" s="424">
        <v>4</v>
      </c>
      <c r="L11" s="424">
        <v>1235</v>
      </c>
      <c r="M11" s="424">
        <v>911</v>
      </c>
      <c r="N11" s="424">
        <v>0</v>
      </c>
      <c r="O11" s="424">
        <v>17</v>
      </c>
      <c r="P11" s="424">
        <v>1</v>
      </c>
      <c r="Q11" s="424">
        <v>0</v>
      </c>
      <c r="R11" s="424">
        <v>0</v>
      </c>
      <c r="S11" s="424">
        <v>0</v>
      </c>
      <c r="T11" s="424">
        <v>0</v>
      </c>
      <c r="U11" s="424">
        <v>3</v>
      </c>
      <c r="V11" s="424">
        <v>4</v>
      </c>
      <c r="W11" s="424">
        <v>936</v>
      </c>
      <c r="X11" s="424">
        <v>903</v>
      </c>
      <c r="Y11" s="424">
        <v>0</v>
      </c>
      <c r="Z11" s="424">
        <v>16</v>
      </c>
      <c r="AA11" s="424">
        <v>1</v>
      </c>
      <c r="AB11" s="424">
        <v>0</v>
      </c>
      <c r="AC11" s="424">
        <v>0</v>
      </c>
      <c r="AD11" s="424">
        <v>0</v>
      </c>
      <c r="AE11" s="424">
        <v>0</v>
      </c>
      <c r="AF11" s="424">
        <v>3</v>
      </c>
      <c r="AG11" s="424">
        <v>4</v>
      </c>
      <c r="AH11" s="424">
        <v>927</v>
      </c>
      <c r="AI11" s="424">
        <v>937</v>
      </c>
      <c r="AJ11" s="424">
        <v>0</v>
      </c>
      <c r="AK11" s="424">
        <v>17</v>
      </c>
      <c r="AL11" s="424">
        <v>3</v>
      </c>
      <c r="AM11" s="424">
        <v>1</v>
      </c>
      <c r="AN11" s="424">
        <v>0</v>
      </c>
      <c r="AO11" s="424">
        <v>0</v>
      </c>
      <c r="AP11" s="424">
        <v>0</v>
      </c>
      <c r="AQ11" s="424">
        <v>3</v>
      </c>
      <c r="AR11" s="424">
        <v>3</v>
      </c>
      <c r="AS11" s="424">
        <v>964</v>
      </c>
      <c r="AT11" s="424">
        <v>1141</v>
      </c>
      <c r="AU11" s="424">
        <v>0</v>
      </c>
      <c r="AV11" s="424">
        <v>18</v>
      </c>
      <c r="AW11" s="424">
        <v>3</v>
      </c>
      <c r="AX11" s="424">
        <v>1</v>
      </c>
      <c r="AY11" s="424">
        <v>0</v>
      </c>
      <c r="AZ11" s="424">
        <v>0</v>
      </c>
      <c r="BA11" s="424">
        <v>0</v>
      </c>
      <c r="BB11" s="424">
        <v>3</v>
      </c>
      <c r="BC11" s="424">
        <v>4</v>
      </c>
      <c r="BD11" s="424">
        <v>1170</v>
      </c>
      <c r="BE11" s="424">
        <v>1041</v>
      </c>
      <c r="BF11" s="424">
        <v>0</v>
      </c>
      <c r="BG11" s="424">
        <v>20</v>
      </c>
      <c r="BH11" s="424">
        <v>3</v>
      </c>
      <c r="BI11" s="424">
        <v>1</v>
      </c>
      <c r="BJ11" s="424">
        <v>0</v>
      </c>
      <c r="BK11" s="424">
        <v>0</v>
      </c>
      <c r="BL11" s="424">
        <v>0</v>
      </c>
      <c r="BM11" s="424">
        <v>3</v>
      </c>
      <c r="BN11" s="424">
        <v>6</v>
      </c>
      <c r="BO11" s="424">
        <v>1074</v>
      </c>
      <c r="BP11" s="424">
        <v>1185</v>
      </c>
      <c r="BQ11" s="424">
        <v>0</v>
      </c>
      <c r="BR11" s="424">
        <v>20</v>
      </c>
      <c r="BS11" s="424">
        <v>3</v>
      </c>
      <c r="BT11" s="424">
        <v>1</v>
      </c>
      <c r="BU11" s="424">
        <v>0</v>
      </c>
      <c r="BV11" s="424">
        <v>0</v>
      </c>
      <c r="BW11" s="424">
        <v>0</v>
      </c>
      <c r="BX11" s="424">
        <v>4</v>
      </c>
      <c r="BY11" s="424">
        <v>8</v>
      </c>
      <c r="BZ11" s="424">
        <v>1221</v>
      </c>
      <c r="CA11" s="424">
        <v>1222</v>
      </c>
      <c r="CB11" s="424">
        <v>0</v>
      </c>
      <c r="CC11" s="424">
        <v>19</v>
      </c>
      <c r="CD11" s="424">
        <v>2</v>
      </c>
      <c r="CE11" s="424">
        <v>1</v>
      </c>
      <c r="CF11" s="424">
        <v>2</v>
      </c>
      <c r="CG11" s="424">
        <v>0</v>
      </c>
      <c r="CH11" s="424">
        <v>0</v>
      </c>
      <c r="CI11" s="424">
        <v>4</v>
      </c>
      <c r="CJ11" s="424">
        <v>7</v>
      </c>
      <c r="CK11" s="424">
        <v>1257</v>
      </c>
      <c r="CL11" s="424">
        <v>1159</v>
      </c>
      <c r="CM11" s="424">
        <v>0</v>
      </c>
      <c r="CN11" s="424">
        <v>16</v>
      </c>
      <c r="CO11" s="424">
        <v>2</v>
      </c>
      <c r="CP11" s="424">
        <v>1</v>
      </c>
      <c r="CQ11" s="424">
        <v>2</v>
      </c>
      <c r="CR11" s="424">
        <v>0</v>
      </c>
      <c r="CS11" s="424">
        <v>0</v>
      </c>
      <c r="CT11" s="424">
        <v>3</v>
      </c>
      <c r="CU11" s="424">
        <v>8</v>
      </c>
      <c r="CV11" s="424">
        <v>1191</v>
      </c>
      <c r="CW11" s="424">
        <v>1193</v>
      </c>
      <c r="CX11" s="424">
        <v>0</v>
      </c>
      <c r="CY11" s="424">
        <v>15</v>
      </c>
      <c r="CZ11" s="424">
        <v>3</v>
      </c>
      <c r="DA11" s="424">
        <v>1</v>
      </c>
      <c r="DB11" s="424">
        <v>0</v>
      </c>
      <c r="DC11" s="424">
        <v>0</v>
      </c>
      <c r="DD11" s="424">
        <v>0</v>
      </c>
      <c r="DE11" s="424">
        <v>3</v>
      </c>
      <c r="DF11" s="424">
        <v>9</v>
      </c>
      <c r="DG11" s="424">
        <v>1224</v>
      </c>
      <c r="DH11" s="424">
        <v>1155</v>
      </c>
      <c r="DI11" s="424">
        <v>0</v>
      </c>
      <c r="DJ11" s="424">
        <v>15</v>
      </c>
      <c r="DK11" s="424">
        <v>3</v>
      </c>
      <c r="DL11" s="424">
        <v>1</v>
      </c>
      <c r="DM11" s="424">
        <v>0</v>
      </c>
      <c r="DN11" s="424">
        <v>0</v>
      </c>
      <c r="DO11" s="424">
        <v>0</v>
      </c>
      <c r="DP11" s="424">
        <v>3</v>
      </c>
      <c r="DQ11" s="424">
        <v>9</v>
      </c>
      <c r="DR11" s="424">
        <v>1186</v>
      </c>
      <c r="DS11" s="424">
        <v>634</v>
      </c>
      <c r="DT11" s="424">
        <v>0</v>
      </c>
      <c r="DU11" s="424">
        <v>15</v>
      </c>
      <c r="DV11" s="424">
        <v>1</v>
      </c>
      <c r="DW11" s="424">
        <v>1</v>
      </c>
      <c r="DX11" s="424">
        <v>0</v>
      </c>
      <c r="DY11" s="424">
        <v>0</v>
      </c>
      <c r="DZ11" s="424">
        <v>0</v>
      </c>
      <c r="EA11" s="424">
        <v>3</v>
      </c>
      <c r="EB11" s="424">
        <v>9</v>
      </c>
      <c r="EC11" s="424">
        <v>663</v>
      </c>
      <c r="ED11" s="424">
        <v>0</v>
      </c>
      <c r="EE11" s="424">
        <v>14</v>
      </c>
      <c r="EF11" s="424">
        <v>2</v>
      </c>
      <c r="EG11" s="424">
        <v>1</v>
      </c>
      <c r="EH11" s="424">
        <v>1</v>
      </c>
      <c r="EI11" s="424">
        <v>0</v>
      </c>
      <c r="EJ11" s="424">
        <v>0</v>
      </c>
      <c r="EK11" s="424">
        <v>3</v>
      </c>
      <c r="EL11" s="424">
        <v>9</v>
      </c>
      <c r="EM11" s="424">
        <v>670</v>
      </c>
      <c r="EN11" s="424">
        <v>617</v>
      </c>
      <c r="EO11" s="424">
        <v>0</v>
      </c>
      <c r="EP11" s="424">
        <v>24</v>
      </c>
      <c r="EQ11" s="424">
        <v>3</v>
      </c>
      <c r="ER11" s="424">
        <v>1</v>
      </c>
      <c r="ES11" s="424">
        <v>1</v>
      </c>
      <c r="ET11" s="424">
        <v>0</v>
      </c>
      <c r="EU11" s="424">
        <v>0</v>
      </c>
      <c r="EV11" s="424">
        <v>4</v>
      </c>
      <c r="EW11" s="424">
        <v>10</v>
      </c>
      <c r="EX11" s="424">
        <v>660</v>
      </c>
      <c r="EY11" s="424">
        <v>632</v>
      </c>
      <c r="EZ11" s="424">
        <v>0</v>
      </c>
      <c r="FA11" s="424">
        <v>26</v>
      </c>
      <c r="FB11" s="424">
        <v>3</v>
      </c>
      <c r="FC11" s="424">
        <v>2</v>
      </c>
      <c r="FD11" s="424">
        <v>0</v>
      </c>
      <c r="FE11" s="424">
        <v>0</v>
      </c>
      <c r="FF11" s="424">
        <v>0</v>
      </c>
      <c r="FG11" s="424">
        <v>8</v>
      </c>
      <c r="FH11" s="424">
        <v>9</v>
      </c>
      <c r="FI11" s="424">
        <v>680</v>
      </c>
      <c r="FJ11" s="424">
        <v>655</v>
      </c>
      <c r="FK11" s="424">
        <v>0</v>
      </c>
      <c r="FL11" s="424">
        <v>25</v>
      </c>
      <c r="FM11" s="424">
        <v>3</v>
      </c>
      <c r="FN11" s="424">
        <v>2</v>
      </c>
      <c r="FO11" s="424">
        <v>1</v>
      </c>
      <c r="FP11" s="424">
        <v>0</v>
      </c>
      <c r="FQ11" s="424">
        <v>0</v>
      </c>
      <c r="FR11" s="424">
        <v>8</v>
      </c>
      <c r="FS11" s="424">
        <v>14</v>
      </c>
      <c r="FT11" s="424">
        <v>708</v>
      </c>
      <c r="FU11" s="424">
        <v>715</v>
      </c>
      <c r="FV11" s="424">
        <v>0</v>
      </c>
      <c r="FW11" s="424">
        <v>6</v>
      </c>
      <c r="FX11" s="424">
        <v>0</v>
      </c>
      <c r="FY11" s="424">
        <v>0</v>
      </c>
      <c r="FZ11" s="424">
        <v>0</v>
      </c>
      <c r="GA11" s="424">
        <v>0</v>
      </c>
      <c r="GB11" s="424">
        <v>0</v>
      </c>
      <c r="GC11" s="424">
        <v>13</v>
      </c>
      <c r="GD11" s="424">
        <v>0</v>
      </c>
      <c r="GE11" s="424">
        <v>734</v>
      </c>
      <c r="GF11" s="424">
        <v>749</v>
      </c>
      <c r="GG11" s="424">
        <v>0</v>
      </c>
      <c r="GH11" s="424">
        <v>10</v>
      </c>
      <c r="GI11" s="424">
        <v>0</v>
      </c>
      <c r="GJ11" s="424">
        <v>0</v>
      </c>
      <c r="GK11" s="424">
        <v>0</v>
      </c>
      <c r="GL11" s="424">
        <v>0</v>
      </c>
      <c r="GM11" s="424">
        <v>0</v>
      </c>
      <c r="GN11" s="424">
        <v>17</v>
      </c>
      <c r="GO11" s="424">
        <v>0</v>
      </c>
      <c r="GP11" s="424">
        <v>776</v>
      </c>
      <c r="GQ11" s="424">
        <v>734</v>
      </c>
      <c r="GR11" s="424">
        <v>0</v>
      </c>
      <c r="GS11" s="424">
        <v>11</v>
      </c>
      <c r="GT11" s="424">
        <v>0</v>
      </c>
      <c r="GU11" s="424">
        <v>0</v>
      </c>
      <c r="GV11" s="424">
        <v>0</v>
      </c>
      <c r="GW11" s="424">
        <v>0</v>
      </c>
      <c r="GX11" s="424">
        <v>0</v>
      </c>
      <c r="GY11" s="424">
        <v>10</v>
      </c>
      <c r="GZ11" s="424">
        <v>0</v>
      </c>
      <c r="HA11" s="424">
        <v>755</v>
      </c>
      <c r="HB11" s="424">
        <v>662</v>
      </c>
      <c r="HC11" s="424">
        <v>0</v>
      </c>
      <c r="HD11" s="424">
        <v>81</v>
      </c>
      <c r="HE11" s="424">
        <v>0</v>
      </c>
      <c r="HF11" s="424">
        <v>0</v>
      </c>
      <c r="HG11" s="424">
        <v>0</v>
      </c>
      <c r="HH11" s="424">
        <v>0</v>
      </c>
      <c r="HI11" s="424">
        <v>0</v>
      </c>
      <c r="HJ11" s="424">
        <v>9</v>
      </c>
      <c r="HK11" s="424">
        <v>0</v>
      </c>
      <c r="HL11" s="424">
        <v>752</v>
      </c>
      <c r="HM11" s="424">
        <v>703</v>
      </c>
      <c r="HN11" s="424">
        <v>0</v>
      </c>
      <c r="HO11" s="424">
        <v>83</v>
      </c>
      <c r="HP11" s="424">
        <v>0</v>
      </c>
      <c r="HQ11" s="424">
        <v>0</v>
      </c>
      <c r="HR11" s="424">
        <v>1</v>
      </c>
      <c r="HS11" s="424">
        <v>0</v>
      </c>
      <c r="HT11" s="424">
        <v>0</v>
      </c>
      <c r="HU11" s="424">
        <v>9</v>
      </c>
      <c r="HV11" s="424">
        <v>0</v>
      </c>
      <c r="HW11" s="424">
        <v>796</v>
      </c>
      <c r="HX11" s="424">
        <v>551</v>
      </c>
      <c r="HY11" s="424">
        <v>0</v>
      </c>
      <c r="HZ11" s="424">
        <v>68</v>
      </c>
      <c r="IA11" s="424">
        <v>0</v>
      </c>
      <c r="IB11" s="424">
        <v>0</v>
      </c>
      <c r="IC11" s="424">
        <v>1</v>
      </c>
      <c r="ID11" s="424">
        <v>0</v>
      </c>
      <c r="IE11" s="424">
        <v>0</v>
      </c>
      <c r="IF11" s="424">
        <v>7</v>
      </c>
      <c r="IG11" s="424">
        <v>0</v>
      </c>
      <c r="IH11" s="424">
        <v>627</v>
      </c>
      <c r="II11" s="424">
        <v>539</v>
      </c>
      <c r="IJ11" s="424">
        <v>0</v>
      </c>
      <c r="IK11" s="424">
        <v>64</v>
      </c>
      <c r="IL11" s="424">
        <v>0</v>
      </c>
      <c r="IM11" s="424">
        <v>0</v>
      </c>
      <c r="IN11" s="424">
        <v>0</v>
      </c>
      <c r="IO11" s="424">
        <v>0</v>
      </c>
      <c r="IP11" s="424">
        <v>0</v>
      </c>
      <c r="IQ11" s="424">
        <v>6</v>
      </c>
      <c r="IR11" s="424">
        <v>0</v>
      </c>
      <c r="IS11" s="424">
        <v>609</v>
      </c>
      <c r="IT11" s="424">
        <v>516</v>
      </c>
      <c r="IU11" s="424">
        <v>0</v>
      </c>
      <c r="IV11" s="424">
        <v>59</v>
      </c>
      <c r="IW11" s="424">
        <v>0</v>
      </c>
      <c r="IX11" s="424">
        <v>0</v>
      </c>
      <c r="IY11" s="424">
        <v>0</v>
      </c>
      <c r="IZ11" s="424">
        <v>0</v>
      </c>
      <c r="JA11" s="424">
        <v>0</v>
      </c>
      <c r="JB11" s="424">
        <v>6</v>
      </c>
      <c r="JC11" s="424">
        <v>0</v>
      </c>
      <c r="JD11" s="424">
        <v>581</v>
      </c>
    </row>
    <row r="12" spans="1:264">
      <c r="A12" s="28" t="s">
        <v>2380</v>
      </c>
      <c r="B12" s="424">
        <v>42247</v>
      </c>
      <c r="C12" s="424">
        <v>175</v>
      </c>
      <c r="D12" s="424">
        <v>19090</v>
      </c>
      <c r="E12" s="424">
        <v>6126</v>
      </c>
      <c r="F12" s="424">
        <v>0</v>
      </c>
      <c r="G12" s="424">
        <v>2653</v>
      </c>
      <c r="H12" s="424">
        <v>0</v>
      </c>
      <c r="I12" s="424">
        <v>0</v>
      </c>
      <c r="J12" s="424">
        <v>1121</v>
      </c>
      <c r="K12" s="424">
        <v>35</v>
      </c>
      <c r="L12" s="424">
        <v>71447</v>
      </c>
      <c r="M12" s="424">
        <v>40297</v>
      </c>
      <c r="N12" s="424">
        <v>152</v>
      </c>
      <c r="O12" s="424">
        <v>17361</v>
      </c>
      <c r="P12" s="424">
        <v>5890</v>
      </c>
      <c r="Q12" s="424">
        <v>0</v>
      </c>
      <c r="R12" s="424">
        <v>1693</v>
      </c>
      <c r="S12" s="424">
        <v>0</v>
      </c>
      <c r="T12" s="424">
        <v>0</v>
      </c>
      <c r="U12" s="424">
        <v>951</v>
      </c>
      <c r="V12" s="424">
        <v>37</v>
      </c>
      <c r="W12" s="424">
        <v>66381</v>
      </c>
      <c r="X12" s="424">
        <v>40683</v>
      </c>
      <c r="Y12" s="424">
        <v>174</v>
      </c>
      <c r="Z12" s="424">
        <v>19128</v>
      </c>
      <c r="AA12" s="424">
        <v>5858</v>
      </c>
      <c r="AB12" s="424">
        <v>0</v>
      </c>
      <c r="AC12" s="424">
        <v>1742</v>
      </c>
      <c r="AD12" s="424">
        <v>0</v>
      </c>
      <c r="AE12" s="424">
        <v>0</v>
      </c>
      <c r="AF12" s="424">
        <v>967</v>
      </c>
      <c r="AG12" s="424">
        <v>35</v>
      </c>
      <c r="AH12" s="424">
        <v>68587</v>
      </c>
      <c r="AI12" s="424">
        <v>38180</v>
      </c>
      <c r="AJ12" s="424">
        <v>234</v>
      </c>
      <c r="AK12" s="424">
        <v>18671</v>
      </c>
      <c r="AL12" s="424">
        <v>6044</v>
      </c>
      <c r="AM12" s="424">
        <v>0</v>
      </c>
      <c r="AN12" s="424">
        <v>1595</v>
      </c>
      <c r="AO12" s="424">
        <v>0</v>
      </c>
      <c r="AP12" s="424">
        <v>0</v>
      </c>
      <c r="AQ12" s="424">
        <v>873</v>
      </c>
      <c r="AR12" s="424">
        <v>34</v>
      </c>
      <c r="AS12" s="424">
        <v>65631</v>
      </c>
      <c r="AT12" s="424">
        <v>35852</v>
      </c>
      <c r="AU12" s="424">
        <v>242</v>
      </c>
      <c r="AV12" s="424">
        <v>18651</v>
      </c>
      <c r="AW12" s="424">
        <v>6243</v>
      </c>
      <c r="AX12" s="424">
        <v>0</v>
      </c>
      <c r="AY12" s="424">
        <v>1677</v>
      </c>
      <c r="AZ12" s="424">
        <v>0</v>
      </c>
      <c r="BA12" s="424">
        <v>0</v>
      </c>
      <c r="BB12" s="424">
        <v>929</v>
      </c>
      <c r="BC12" s="424">
        <v>27</v>
      </c>
      <c r="BD12" s="424">
        <v>63621</v>
      </c>
      <c r="BE12" s="424">
        <v>33547</v>
      </c>
      <c r="BF12" s="424">
        <v>290</v>
      </c>
      <c r="BG12" s="424">
        <v>18342</v>
      </c>
      <c r="BH12" s="424">
        <v>6309</v>
      </c>
      <c r="BI12" s="424">
        <v>0</v>
      </c>
      <c r="BJ12" s="424">
        <v>1700</v>
      </c>
      <c r="BK12" s="424">
        <v>0</v>
      </c>
      <c r="BL12" s="424">
        <v>0</v>
      </c>
      <c r="BM12" s="424">
        <v>921</v>
      </c>
      <c r="BN12" s="424">
        <v>24</v>
      </c>
      <c r="BO12" s="424">
        <v>61133</v>
      </c>
      <c r="BP12" s="424">
        <v>33312</v>
      </c>
      <c r="BQ12" s="424">
        <v>301</v>
      </c>
      <c r="BR12" s="424">
        <v>20557</v>
      </c>
      <c r="BS12" s="424">
        <v>7182</v>
      </c>
      <c r="BT12" s="424">
        <v>0</v>
      </c>
      <c r="BU12" s="424">
        <v>1698</v>
      </c>
      <c r="BV12" s="424">
        <v>0</v>
      </c>
      <c r="BW12" s="424">
        <v>0</v>
      </c>
      <c r="BX12" s="424">
        <v>911</v>
      </c>
      <c r="BY12" s="424">
        <v>20</v>
      </c>
      <c r="BZ12" s="424">
        <v>63981</v>
      </c>
      <c r="CA12" s="424">
        <v>32559</v>
      </c>
      <c r="CB12" s="424">
        <v>414</v>
      </c>
      <c r="CC12" s="424">
        <v>19848</v>
      </c>
      <c r="CD12" s="424">
        <v>6979</v>
      </c>
      <c r="CE12" s="424">
        <v>0</v>
      </c>
      <c r="CF12" s="424">
        <v>1585</v>
      </c>
      <c r="CG12" s="424">
        <v>0</v>
      </c>
      <c r="CH12" s="424">
        <v>0</v>
      </c>
      <c r="CI12" s="424">
        <v>896</v>
      </c>
      <c r="CJ12" s="424">
        <v>17</v>
      </c>
      <c r="CK12" s="424">
        <v>62298</v>
      </c>
      <c r="CL12" s="424">
        <v>30696</v>
      </c>
      <c r="CM12" s="424">
        <v>506</v>
      </c>
      <c r="CN12" s="424">
        <v>17152</v>
      </c>
      <c r="CO12" s="424">
        <v>6456</v>
      </c>
      <c r="CP12" s="424">
        <v>0</v>
      </c>
      <c r="CQ12" s="424">
        <v>1431</v>
      </c>
      <c r="CR12" s="424">
        <v>0</v>
      </c>
      <c r="CS12" s="424">
        <v>0</v>
      </c>
      <c r="CT12" s="424">
        <v>828</v>
      </c>
      <c r="CU12" s="424">
        <v>12</v>
      </c>
      <c r="CV12" s="424">
        <v>57081</v>
      </c>
      <c r="CW12" s="424">
        <v>28832</v>
      </c>
      <c r="CX12" s="424">
        <v>494</v>
      </c>
      <c r="CY12" s="424">
        <v>16505</v>
      </c>
      <c r="CZ12" s="424">
        <v>6196</v>
      </c>
      <c r="DA12" s="424">
        <v>0</v>
      </c>
      <c r="DB12" s="424">
        <v>1421</v>
      </c>
      <c r="DC12" s="424">
        <v>0</v>
      </c>
      <c r="DD12" s="424">
        <v>0</v>
      </c>
      <c r="DE12" s="424">
        <v>808</v>
      </c>
      <c r="DF12" s="424">
        <v>10</v>
      </c>
      <c r="DG12" s="424">
        <v>54266</v>
      </c>
      <c r="DH12" s="424">
        <v>27901</v>
      </c>
      <c r="DI12" s="424">
        <v>470</v>
      </c>
      <c r="DJ12" s="424">
        <v>14987</v>
      </c>
      <c r="DK12" s="424">
        <v>6183</v>
      </c>
      <c r="DL12" s="424">
        <v>0</v>
      </c>
      <c r="DM12" s="424">
        <v>1339</v>
      </c>
      <c r="DN12" s="424">
        <v>0</v>
      </c>
      <c r="DO12" s="424">
        <v>0</v>
      </c>
      <c r="DP12" s="424">
        <v>740</v>
      </c>
      <c r="DQ12" s="424">
        <v>9</v>
      </c>
      <c r="DR12" s="424">
        <v>51629</v>
      </c>
      <c r="DS12" s="424">
        <v>27785</v>
      </c>
      <c r="DT12" s="424">
        <v>452</v>
      </c>
      <c r="DU12" s="424">
        <v>14003</v>
      </c>
      <c r="DV12" s="424">
        <v>6325</v>
      </c>
      <c r="DW12" s="424">
        <v>0</v>
      </c>
      <c r="DX12" s="424">
        <v>1376</v>
      </c>
      <c r="DY12" s="424">
        <v>0</v>
      </c>
      <c r="DZ12" s="424">
        <v>0</v>
      </c>
      <c r="EA12" s="424">
        <v>759</v>
      </c>
      <c r="EB12" s="424">
        <v>12</v>
      </c>
      <c r="EC12" s="424">
        <v>50712</v>
      </c>
      <c r="ED12" s="424">
        <v>381</v>
      </c>
      <c r="EE12" s="424">
        <v>13202</v>
      </c>
      <c r="EF12" s="424">
        <v>6434</v>
      </c>
      <c r="EG12" s="424">
        <v>0</v>
      </c>
      <c r="EH12" s="424">
        <v>1330</v>
      </c>
      <c r="EI12" s="424">
        <v>0</v>
      </c>
      <c r="EJ12" s="424">
        <v>0</v>
      </c>
      <c r="EK12" s="424">
        <v>706</v>
      </c>
      <c r="EL12" s="424">
        <v>12</v>
      </c>
      <c r="EM12" s="424">
        <v>49678</v>
      </c>
      <c r="EN12" s="424">
        <v>27174</v>
      </c>
      <c r="EO12" s="424">
        <v>312</v>
      </c>
      <c r="EP12" s="424">
        <v>13478</v>
      </c>
      <c r="EQ12" s="424">
        <v>6347</v>
      </c>
      <c r="ER12" s="424">
        <v>224</v>
      </c>
      <c r="ES12" s="424">
        <v>1341</v>
      </c>
      <c r="ET12" s="424">
        <v>0</v>
      </c>
      <c r="EU12" s="424">
        <v>0</v>
      </c>
      <c r="EV12" s="424">
        <v>712</v>
      </c>
      <c r="EW12" s="424">
        <v>13</v>
      </c>
      <c r="EX12" s="424">
        <v>49601</v>
      </c>
      <c r="EY12" s="424">
        <v>28343</v>
      </c>
      <c r="EZ12" s="424">
        <v>278</v>
      </c>
      <c r="FA12" s="424">
        <v>15004</v>
      </c>
      <c r="FB12" s="424">
        <v>6537</v>
      </c>
      <c r="FC12" s="424">
        <v>0</v>
      </c>
      <c r="FD12" s="424">
        <v>1334</v>
      </c>
      <c r="FE12" s="424">
        <v>0</v>
      </c>
      <c r="FF12" s="424">
        <v>0</v>
      </c>
      <c r="FG12" s="424">
        <v>723</v>
      </c>
      <c r="FH12" s="424">
        <v>15</v>
      </c>
      <c r="FI12" s="424">
        <v>52234</v>
      </c>
      <c r="FJ12" s="424">
        <v>28848</v>
      </c>
      <c r="FK12" s="424">
        <v>264</v>
      </c>
      <c r="FL12" s="424">
        <v>13856</v>
      </c>
      <c r="FM12" s="424">
        <v>6303</v>
      </c>
      <c r="FN12" s="424">
        <v>0</v>
      </c>
      <c r="FO12" s="424">
        <v>1388</v>
      </c>
      <c r="FP12" s="424">
        <v>0</v>
      </c>
      <c r="FQ12" s="424">
        <v>0</v>
      </c>
      <c r="FR12" s="424">
        <v>662</v>
      </c>
      <c r="FS12" s="424">
        <v>18</v>
      </c>
      <c r="FT12" s="424">
        <v>51339</v>
      </c>
      <c r="FU12" s="424">
        <v>28656</v>
      </c>
      <c r="FV12" s="424">
        <v>289</v>
      </c>
      <c r="FW12" s="424">
        <v>7918</v>
      </c>
      <c r="FX12" s="424">
        <v>0</v>
      </c>
      <c r="FY12" s="424">
        <v>0</v>
      </c>
      <c r="FZ12" s="424">
        <v>1597</v>
      </c>
      <c r="GA12" s="424">
        <v>0</v>
      </c>
      <c r="GB12" s="424">
        <v>0</v>
      </c>
      <c r="GC12" s="424">
        <v>684</v>
      </c>
      <c r="GD12" s="424">
        <v>0</v>
      </c>
      <c r="GE12" s="424">
        <v>39144</v>
      </c>
      <c r="GF12" s="424">
        <v>28705</v>
      </c>
      <c r="GG12" s="424">
        <v>353</v>
      </c>
      <c r="GH12" s="424">
        <v>8138</v>
      </c>
      <c r="GI12" s="424">
        <v>0</v>
      </c>
      <c r="GJ12" s="424">
        <v>0</v>
      </c>
      <c r="GK12" s="424">
        <v>1710</v>
      </c>
      <c r="GL12" s="424">
        <v>0</v>
      </c>
      <c r="GM12" s="424">
        <v>0</v>
      </c>
      <c r="GN12" s="424">
        <v>773</v>
      </c>
      <c r="GO12" s="424">
        <v>0</v>
      </c>
      <c r="GP12" s="424">
        <v>39679</v>
      </c>
      <c r="GQ12" s="424">
        <v>30073</v>
      </c>
      <c r="GR12" s="424">
        <v>469</v>
      </c>
      <c r="GS12" s="424">
        <v>4422</v>
      </c>
      <c r="GT12" s="424">
        <v>0</v>
      </c>
      <c r="GU12" s="424">
        <v>0</v>
      </c>
      <c r="GV12" s="424">
        <v>1778</v>
      </c>
      <c r="GW12" s="424">
        <v>0</v>
      </c>
      <c r="GX12" s="424">
        <v>0</v>
      </c>
      <c r="GY12" s="424">
        <v>615</v>
      </c>
      <c r="GZ12" s="424">
        <v>0</v>
      </c>
      <c r="HA12" s="424">
        <v>37357</v>
      </c>
      <c r="HB12" s="424">
        <v>30494</v>
      </c>
      <c r="HC12" s="424">
        <v>376</v>
      </c>
      <c r="HD12" s="424">
        <v>6300</v>
      </c>
      <c r="HE12" s="424">
        <v>0</v>
      </c>
      <c r="HF12" s="424">
        <v>0</v>
      </c>
      <c r="HG12" s="424">
        <v>1516</v>
      </c>
      <c r="HH12" s="424">
        <v>0</v>
      </c>
      <c r="HI12" s="424">
        <v>0</v>
      </c>
      <c r="HJ12" s="424">
        <v>519</v>
      </c>
      <c r="HK12" s="424">
        <v>0</v>
      </c>
      <c r="HL12" s="424">
        <v>39205</v>
      </c>
      <c r="HM12" s="424">
        <v>30154</v>
      </c>
      <c r="HN12" s="424">
        <v>396</v>
      </c>
      <c r="HO12" s="424">
        <v>6478</v>
      </c>
      <c r="HP12" s="424">
        <v>0</v>
      </c>
      <c r="HQ12" s="424">
        <v>0</v>
      </c>
      <c r="HR12" s="424">
        <v>1713</v>
      </c>
      <c r="HS12" s="424">
        <v>0</v>
      </c>
      <c r="HT12" s="424">
        <v>0</v>
      </c>
      <c r="HU12" s="424">
        <v>558</v>
      </c>
      <c r="HV12" s="424">
        <v>0</v>
      </c>
      <c r="HW12" s="424">
        <v>39299</v>
      </c>
      <c r="HX12" s="424">
        <v>29853</v>
      </c>
      <c r="HY12" s="424">
        <v>340</v>
      </c>
      <c r="HZ12" s="424">
        <v>3037</v>
      </c>
      <c r="IA12" s="424">
        <v>0</v>
      </c>
      <c r="IB12" s="424">
        <v>0</v>
      </c>
      <c r="IC12" s="424">
        <v>1389</v>
      </c>
      <c r="ID12" s="424">
        <v>0</v>
      </c>
      <c r="IE12" s="424">
        <v>0</v>
      </c>
      <c r="IF12" s="424">
        <v>496</v>
      </c>
      <c r="IG12" s="424">
        <v>0</v>
      </c>
      <c r="IH12" s="424">
        <v>35115</v>
      </c>
      <c r="II12" s="424">
        <v>31509</v>
      </c>
      <c r="IJ12" s="424">
        <v>316</v>
      </c>
      <c r="IK12" s="424">
        <v>2873</v>
      </c>
      <c r="IL12" s="424">
        <v>0</v>
      </c>
      <c r="IM12" s="424">
        <v>0</v>
      </c>
      <c r="IN12" s="424">
        <v>1246</v>
      </c>
      <c r="IO12" s="424">
        <v>0</v>
      </c>
      <c r="IP12" s="424">
        <v>0</v>
      </c>
      <c r="IQ12" s="424">
        <v>429</v>
      </c>
      <c r="IR12" s="424">
        <v>0</v>
      </c>
      <c r="IS12" s="424">
        <v>36373</v>
      </c>
      <c r="IT12" s="424">
        <v>31538</v>
      </c>
      <c r="IU12" s="424">
        <v>282</v>
      </c>
      <c r="IV12" s="424">
        <v>2802</v>
      </c>
      <c r="IW12" s="424">
        <v>0</v>
      </c>
      <c r="IX12" s="424">
        <v>0</v>
      </c>
      <c r="IY12" s="424">
        <v>1110</v>
      </c>
      <c r="IZ12" s="424">
        <v>0</v>
      </c>
      <c r="JA12" s="424">
        <v>0</v>
      </c>
      <c r="JB12" s="424">
        <v>404</v>
      </c>
      <c r="JC12" s="424">
        <v>0</v>
      </c>
      <c r="JD12" s="424">
        <v>36136</v>
      </c>
    </row>
    <row r="13" spans="1:264">
      <c r="A13" s="439" t="s">
        <v>1517</v>
      </c>
      <c r="B13" s="448">
        <v>235233</v>
      </c>
      <c r="C13" s="448">
        <v>3701</v>
      </c>
      <c r="D13" s="448">
        <v>71325</v>
      </c>
      <c r="E13" s="448">
        <v>19943</v>
      </c>
      <c r="F13" s="448">
        <v>11215</v>
      </c>
      <c r="G13" s="448">
        <v>5708</v>
      </c>
      <c r="H13" s="448">
        <v>20889</v>
      </c>
      <c r="I13" s="448">
        <v>3984</v>
      </c>
      <c r="J13" s="448">
        <v>9405</v>
      </c>
      <c r="K13" s="448">
        <v>1627</v>
      </c>
      <c r="L13" s="448">
        <v>383030</v>
      </c>
      <c r="M13" s="448">
        <v>212551</v>
      </c>
      <c r="N13" s="448">
        <v>2631</v>
      </c>
      <c r="O13" s="448">
        <v>60658</v>
      </c>
      <c r="P13" s="448">
        <v>18177</v>
      </c>
      <c r="Q13" s="448">
        <v>8524</v>
      </c>
      <c r="R13" s="448">
        <v>4538</v>
      </c>
      <c r="S13" s="448">
        <v>16650</v>
      </c>
      <c r="T13" s="448">
        <v>3001</v>
      </c>
      <c r="U13" s="448">
        <v>7452</v>
      </c>
      <c r="V13" s="448">
        <v>1269</v>
      </c>
      <c r="W13" s="448">
        <v>335451</v>
      </c>
      <c r="X13" s="448">
        <v>210283</v>
      </c>
      <c r="Y13" s="448">
        <v>2670</v>
      </c>
      <c r="Z13" s="448">
        <v>62931</v>
      </c>
      <c r="AA13" s="448">
        <v>18166</v>
      </c>
      <c r="AB13" s="448">
        <v>8697</v>
      </c>
      <c r="AC13" s="448">
        <v>4892</v>
      </c>
      <c r="AD13" s="448">
        <v>17140</v>
      </c>
      <c r="AE13" s="448">
        <v>3301</v>
      </c>
      <c r="AF13" s="448">
        <v>7182</v>
      </c>
      <c r="AG13" s="448">
        <v>1563</v>
      </c>
      <c r="AH13" s="448">
        <v>336825</v>
      </c>
      <c r="AI13" s="448">
        <v>201400</v>
      </c>
      <c r="AJ13" s="448">
        <v>2940</v>
      </c>
      <c r="AK13" s="448">
        <v>59319</v>
      </c>
      <c r="AL13" s="448">
        <v>18353</v>
      </c>
      <c r="AM13" s="448">
        <v>8394</v>
      </c>
      <c r="AN13" s="448">
        <v>4670</v>
      </c>
      <c r="AO13" s="448">
        <v>16008</v>
      </c>
      <c r="AP13" s="448">
        <v>3053</v>
      </c>
      <c r="AQ13" s="448">
        <v>6589</v>
      </c>
      <c r="AR13" s="448">
        <v>1257</v>
      </c>
      <c r="AS13" s="448">
        <v>321983</v>
      </c>
      <c r="AT13" s="448">
        <v>194801</v>
      </c>
      <c r="AU13" s="448">
        <v>3104</v>
      </c>
      <c r="AV13" s="448">
        <v>58748</v>
      </c>
      <c r="AW13" s="448">
        <v>18536</v>
      </c>
      <c r="AX13" s="448">
        <v>8294</v>
      </c>
      <c r="AY13" s="448">
        <v>5139</v>
      </c>
      <c r="AZ13" s="448">
        <v>15739</v>
      </c>
      <c r="BA13" s="448">
        <v>3316</v>
      </c>
      <c r="BB13" s="448">
        <v>6820</v>
      </c>
      <c r="BC13" s="448">
        <v>1257</v>
      </c>
      <c r="BD13" s="448">
        <v>315754</v>
      </c>
      <c r="BE13" s="448">
        <v>190869</v>
      </c>
      <c r="BF13" s="448">
        <v>3013</v>
      </c>
      <c r="BG13" s="448">
        <v>56691</v>
      </c>
      <c r="BH13" s="448">
        <v>18057</v>
      </c>
      <c r="BI13" s="448">
        <v>8097</v>
      </c>
      <c r="BJ13" s="448">
        <v>5425</v>
      </c>
      <c r="BK13" s="448">
        <v>15693</v>
      </c>
      <c r="BL13" s="448">
        <v>3296</v>
      </c>
      <c r="BM13" s="448">
        <v>6898</v>
      </c>
      <c r="BN13" s="448">
        <v>1064</v>
      </c>
      <c r="BO13" s="448">
        <v>309103</v>
      </c>
      <c r="BP13" s="448">
        <v>192268</v>
      </c>
      <c r="BQ13" s="448">
        <v>2978</v>
      </c>
      <c r="BR13" s="448">
        <v>59685</v>
      </c>
      <c r="BS13" s="448">
        <v>19569</v>
      </c>
      <c r="BT13" s="448">
        <v>8111</v>
      </c>
      <c r="BU13" s="448">
        <v>5303</v>
      </c>
      <c r="BV13" s="448">
        <v>16179</v>
      </c>
      <c r="BW13" s="448">
        <v>3656</v>
      </c>
      <c r="BX13" s="448">
        <v>6902</v>
      </c>
      <c r="BY13" s="448">
        <v>1267</v>
      </c>
      <c r="BZ13" s="448">
        <v>315918</v>
      </c>
      <c r="CA13" s="448">
        <v>193615</v>
      </c>
      <c r="CB13" s="448">
        <v>3417</v>
      </c>
      <c r="CC13" s="448">
        <v>56264</v>
      </c>
      <c r="CD13" s="448">
        <v>19345</v>
      </c>
      <c r="CE13" s="448">
        <v>7730</v>
      </c>
      <c r="CF13" s="448">
        <v>4914</v>
      </c>
      <c r="CG13" s="448">
        <v>13151</v>
      </c>
      <c r="CH13" s="448">
        <v>3158</v>
      </c>
      <c r="CI13" s="448">
        <v>6554</v>
      </c>
      <c r="CJ13" s="448">
        <v>1372</v>
      </c>
      <c r="CK13" s="448">
        <v>309520</v>
      </c>
      <c r="CL13" s="448">
        <v>192240</v>
      </c>
      <c r="CM13" s="448">
        <v>3217</v>
      </c>
      <c r="CN13" s="448">
        <v>51887</v>
      </c>
      <c r="CO13" s="448">
        <v>17176</v>
      </c>
      <c r="CP13" s="448">
        <v>6964</v>
      </c>
      <c r="CQ13" s="448">
        <v>4331</v>
      </c>
      <c r="CR13" s="448">
        <v>11418</v>
      </c>
      <c r="CS13" s="448">
        <v>2673</v>
      </c>
      <c r="CT13" s="448">
        <v>5678</v>
      </c>
      <c r="CU13" s="448">
        <v>1054</v>
      </c>
      <c r="CV13" s="448">
        <v>296638</v>
      </c>
      <c r="CW13" s="448">
        <v>194625</v>
      </c>
      <c r="CX13" s="448">
        <v>3277</v>
      </c>
      <c r="CY13" s="448">
        <v>51801</v>
      </c>
      <c r="CZ13" s="448">
        <v>16107</v>
      </c>
      <c r="DA13" s="448">
        <v>6862</v>
      </c>
      <c r="DB13" s="448">
        <v>3978</v>
      </c>
      <c r="DC13" s="448">
        <v>10696</v>
      </c>
      <c r="DD13" s="448">
        <v>2482</v>
      </c>
      <c r="DE13" s="448">
        <v>5590</v>
      </c>
      <c r="DF13" s="448">
        <v>786</v>
      </c>
      <c r="DG13" s="448">
        <v>296204</v>
      </c>
      <c r="DH13" s="448">
        <v>191532</v>
      </c>
      <c r="DI13" s="448">
        <v>2896</v>
      </c>
      <c r="DJ13" s="448">
        <v>47917</v>
      </c>
      <c r="DK13" s="448">
        <v>16280</v>
      </c>
      <c r="DL13" s="448">
        <v>6755</v>
      </c>
      <c r="DM13" s="448">
        <v>3528</v>
      </c>
      <c r="DN13" s="448">
        <v>9833</v>
      </c>
      <c r="DO13" s="448">
        <v>2584</v>
      </c>
      <c r="DP13" s="448">
        <v>4782</v>
      </c>
      <c r="DQ13" s="448">
        <v>801</v>
      </c>
      <c r="DR13" s="448">
        <v>286908</v>
      </c>
      <c r="DS13" s="448">
        <v>201706</v>
      </c>
      <c r="DT13" s="448">
        <v>2907</v>
      </c>
      <c r="DU13" s="448">
        <v>48771</v>
      </c>
      <c r="DV13" s="448">
        <v>16594</v>
      </c>
      <c r="DW13" s="448">
        <v>6911</v>
      </c>
      <c r="DX13" s="448">
        <v>3724</v>
      </c>
      <c r="DY13" s="448">
        <v>9258</v>
      </c>
      <c r="DZ13" s="448">
        <v>2764</v>
      </c>
      <c r="EA13" s="448">
        <v>5151</v>
      </c>
      <c r="EB13" s="448">
        <v>871</v>
      </c>
      <c r="EC13" s="448">
        <v>298657</v>
      </c>
      <c r="ED13" s="448">
        <v>2731</v>
      </c>
      <c r="EE13" s="448">
        <v>47678</v>
      </c>
      <c r="EF13" s="448">
        <v>16739</v>
      </c>
      <c r="EG13" s="448">
        <v>6285</v>
      </c>
      <c r="EH13" s="448">
        <v>3792</v>
      </c>
      <c r="EI13" s="448">
        <v>8582</v>
      </c>
      <c r="EJ13" s="448">
        <v>2523</v>
      </c>
      <c r="EK13" s="448">
        <v>5033</v>
      </c>
      <c r="EL13" s="448">
        <v>799</v>
      </c>
      <c r="EM13" s="448">
        <v>303481</v>
      </c>
      <c r="EN13" s="448">
        <v>217752</v>
      </c>
      <c r="EO13" s="448">
        <v>2560</v>
      </c>
      <c r="EP13" s="448">
        <v>50576</v>
      </c>
      <c r="EQ13" s="448">
        <v>16435</v>
      </c>
      <c r="ER13" s="448">
        <v>5750</v>
      </c>
      <c r="ES13" s="448">
        <v>3783</v>
      </c>
      <c r="ET13" s="448">
        <v>9472</v>
      </c>
      <c r="EU13" s="448">
        <v>2477</v>
      </c>
      <c r="EV13" s="448">
        <v>5312</v>
      </c>
      <c r="EW13" s="448">
        <v>876</v>
      </c>
      <c r="EX13" s="448">
        <v>314993</v>
      </c>
      <c r="EY13" s="448">
        <v>218840</v>
      </c>
      <c r="EZ13" s="448">
        <v>2465</v>
      </c>
      <c r="FA13" s="448">
        <v>52950</v>
      </c>
      <c r="FB13" s="448">
        <v>17638</v>
      </c>
      <c r="FC13" s="448">
        <v>5410</v>
      </c>
      <c r="FD13" s="448">
        <v>3801</v>
      </c>
      <c r="FE13" s="448">
        <v>10039</v>
      </c>
      <c r="FF13" s="448">
        <v>1950</v>
      </c>
      <c r="FG13" s="448">
        <v>5035</v>
      </c>
      <c r="FH13" s="448">
        <v>1123</v>
      </c>
      <c r="FI13" s="448">
        <v>319251</v>
      </c>
      <c r="FJ13" s="448">
        <v>226398</v>
      </c>
      <c r="FK13" s="448">
        <v>2500</v>
      </c>
      <c r="FL13" s="448">
        <v>52815</v>
      </c>
      <c r="FM13" s="448">
        <v>17072</v>
      </c>
      <c r="FN13" s="448">
        <v>5341</v>
      </c>
      <c r="FO13" s="448">
        <v>3885</v>
      </c>
      <c r="FP13" s="448">
        <v>10570</v>
      </c>
      <c r="FQ13" s="448">
        <v>1629</v>
      </c>
      <c r="FR13" s="448">
        <v>5060</v>
      </c>
      <c r="FS13" s="448">
        <v>1333</v>
      </c>
      <c r="FT13" s="448">
        <v>326603</v>
      </c>
      <c r="FU13" s="448">
        <v>239403</v>
      </c>
      <c r="FV13" s="448">
        <v>2649</v>
      </c>
      <c r="FW13" s="448">
        <v>23057</v>
      </c>
      <c r="FX13" s="448">
        <v>494</v>
      </c>
      <c r="FY13" s="448">
        <v>3513</v>
      </c>
      <c r="FZ13" s="448">
        <v>4512</v>
      </c>
      <c r="GA13" s="448">
        <v>11947</v>
      </c>
      <c r="GB13" s="448">
        <v>1825</v>
      </c>
      <c r="GC13" s="448">
        <v>5396</v>
      </c>
      <c r="GD13" s="448">
        <v>71</v>
      </c>
      <c r="GE13" s="448">
        <v>292867</v>
      </c>
      <c r="GF13" s="448">
        <v>264147</v>
      </c>
      <c r="GG13" s="448">
        <v>3488</v>
      </c>
      <c r="GH13" s="448">
        <v>23530</v>
      </c>
      <c r="GI13" s="448">
        <v>478</v>
      </c>
      <c r="GJ13" s="448">
        <v>4004</v>
      </c>
      <c r="GK13" s="448">
        <v>5032</v>
      </c>
      <c r="GL13" s="448">
        <v>13004</v>
      </c>
      <c r="GM13" s="448">
        <v>2121</v>
      </c>
      <c r="GN13" s="448">
        <v>5833</v>
      </c>
      <c r="GO13" s="448">
        <v>373</v>
      </c>
      <c r="GP13" s="448">
        <v>322010</v>
      </c>
      <c r="GQ13" s="448">
        <v>291491</v>
      </c>
      <c r="GR13" s="448">
        <v>3858</v>
      </c>
      <c r="GS13" s="448">
        <v>27895</v>
      </c>
      <c r="GT13" s="448">
        <v>456</v>
      </c>
      <c r="GU13" s="448">
        <v>4071</v>
      </c>
      <c r="GV13" s="448">
        <v>4617</v>
      </c>
      <c r="GW13" s="448">
        <v>13852</v>
      </c>
      <c r="GX13" s="448">
        <v>2358</v>
      </c>
      <c r="GY13" s="448">
        <v>5762</v>
      </c>
      <c r="GZ13" s="448">
        <v>94</v>
      </c>
      <c r="HA13" s="448">
        <v>354454</v>
      </c>
      <c r="HB13" s="448">
        <v>288213</v>
      </c>
      <c r="HC13" s="448">
        <v>2919</v>
      </c>
      <c r="HD13" s="448">
        <v>20180</v>
      </c>
      <c r="HE13" s="448">
        <v>379</v>
      </c>
      <c r="HF13" s="448">
        <v>3241</v>
      </c>
      <c r="HG13" s="448">
        <v>3671</v>
      </c>
      <c r="HH13" s="448">
        <v>10289</v>
      </c>
      <c r="HI13" s="448">
        <v>2056</v>
      </c>
      <c r="HJ13" s="448">
        <v>4463</v>
      </c>
      <c r="HK13" s="448">
        <v>75</v>
      </c>
      <c r="HL13" s="448">
        <v>335486</v>
      </c>
      <c r="HM13" s="448">
        <v>299204</v>
      </c>
      <c r="HN13" s="448">
        <v>3186</v>
      </c>
      <c r="HO13" s="448">
        <v>21285</v>
      </c>
      <c r="HP13" s="448">
        <v>367</v>
      </c>
      <c r="HQ13" s="448">
        <v>3340</v>
      </c>
      <c r="HR13" s="448">
        <v>4012</v>
      </c>
      <c r="HS13" s="448">
        <v>10407</v>
      </c>
      <c r="HT13" s="448">
        <v>2200</v>
      </c>
      <c r="HU13" s="448">
        <v>4692</v>
      </c>
      <c r="HV13" s="448">
        <v>80</v>
      </c>
      <c r="HW13" s="448">
        <v>348773</v>
      </c>
      <c r="HX13" s="448">
        <v>307423</v>
      </c>
      <c r="HY13" s="448">
        <v>2705</v>
      </c>
      <c r="HZ13" s="448">
        <v>19271</v>
      </c>
      <c r="IA13" s="448">
        <v>291</v>
      </c>
      <c r="IB13" s="448">
        <v>2843</v>
      </c>
      <c r="IC13" s="448">
        <v>3632</v>
      </c>
      <c r="ID13" s="448">
        <v>7864</v>
      </c>
      <c r="IE13" s="448">
        <v>2107</v>
      </c>
      <c r="IF13" s="448">
        <v>4044</v>
      </c>
      <c r="IG13" s="448">
        <v>167</v>
      </c>
      <c r="IH13" s="448">
        <v>350347</v>
      </c>
      <c r="II13" s="448">
        <v>299135</v>
      </c>
      <c r="IJ13" s="448">
        <v>2529</v>
      </c>
      <c r="IK13" s="448">
        <v>18040</v>
      </c>
      <c r="IL13" s="448">
        <v>190</v>
      </c>
      <c r="IM13" s="448">
        <v>2379</v>
      </c>
      <c r="IN13" s="448">
        <v>2974</v>
      </c>
      <c r="IO13" s="448">
        <v>7269</v>
      </c>
      <c r="IP13" s="448">
        <v>1702</v>
      </c>
      <c r="IQ13" s="448">
        <v>3276</v>
      </c>
      <c r="IR13" s="448">
        <v>157</v>
      </c>
      <c r="IS13" s="448">
        <v>337651</v>
      </c>
      <c r="IT13" s="448">
        <v>294125</v>
      </c>
      <c r="IU13" s="448">
        <v>2347</v>
      </c>
      <c r="IV13" s="448">
        <v>16846</v>
      </c>
      <c r="IW13" s="448">
        <v>176</v>
      </c>
      <c r="IX13" s="448">
        <v>2055</v>
      </c>
      <c r="IY13" s="448">
        <v>2618</v>
      </c>
      <c r="IZ13" s="448">
        <v>6638</v>
      </c>
      <c r="JA13" s="448">
        <v>2271</v>
      </c>
      <c r="JB13" s="448">
        <v>2981</v>
      </c>
      <c r="JC13" s="448">
        <v>144</v>
      </c>
      <c r="JD13" s="448">
        <v>330201</v>
      </c>
    </row>
    <row r="14" spans="1:264">
      <c r="A14" s="28" t="s">
        <v>2374</v>
      </c>
      <c r="B14" s="424">
        <v>9195</v>
      </c>
      <c r="C14" s="424">
        <v>0</v>
      </c>
      <c r="D14" s="424">
        <v>0</v>
      </c>
      <c r="E14" s="424">
        <v>0</v>
      </c>
      <c r="F14" s="424">
        <v>0</v>
      </c>
      <c r="G14" s="424">
        <v>0</v>
      </c>
      <c r="H14" s="424">
        <v>0</v>
      </c>
      <c r="I14" s="424">
        <v>0</v>
      </c>
      <c r="J14" s="424">
        <v>0</v>
      </c>
      <c r="K14" s="424">
        <v>0</v>
      </c>
      <c r="L14" s="424">
        <v>9195</v>
      </c>
      <c r="M14" s="424">
        <v>9568</v>
      </c>
      <c r="N14" s="424">
        <v>0</v>
      </c>
      <c r="O14" s="424">
        <v>0</v>
      </c>
      <c r="P14" s="424">
        <v>0</v>
      </c>
      <c r="Q14" s="424">
        <v>0</v>
      </c>
      <c r="R14" s="424">
        <v>0</v>
      </c>
      <c r="S14" s="424">
        <v>0</v>
      </c>
      <c r="T14" s="424">
        <v>0</v>
      </c>
      <c r="U14" s="424">
        <v>0</v>
      </c>
      <c r="V14" s="424">
        <v>0</v>
      </c>
      <c r="W14" s="424">
        <v>9568</v>
      </c>
      <c r="X14" s="424">
        <v>10435</v>
      </c>
      <c r="Y14" s="424">
        <v>0</v>
      </c>
      <c r="Z14" s="424">
        <v>0</v>
      </c>
      <c r="AA14" s="424">
        <v>0</v>
      </c>
      <c r="AB14" s="424">
        <v>0</v>
      </c>
      <c r="AC14" s="424">
        <v>0</v>
      </c>
      <c r="AD14" s="424">
        <v>0</v>
      </c>
      <c r="AE14" s="424">
        <v>0</v>
      </c>
      <c r="AF14" s="424">
        <v>0</v>
      </c>
      <c r="AG14" s="424">
        <v>0</v>
      </c>
      <c r="AH14" s="424">
        <v>10435</v>
      </c>
      <c r="AI14" s="424">
        <v>11005</v>
      </c>
      <c r="AJ14" s="424">
        <v>0</v>
      </c>
      <c r="AK14" s="424">
        <v>0</v>
      </c>
      <c r="AL14" s="424">
        <v>0</v>
      </c>
      <c r="AM14" s="424">
        <v>0</v>
      </c>
      <c r="AN14" s="424">
        <v>0</v>
      </c>
      <c r="AO14" s="424">
        <v>0</v>
      </c>
      <c r="AP14" s="424">
        <v>0</v>
      </c>
      <c r="AQ14" s="424">
        <v>0</v>
      </c>
      <c r="AR14" s="424">
        <v>0</v>
      </c>
      <c r="AS14" s="424">
        <v>11005</v>
      </c>
      <c r="AT14" s="424">
        <v>9832</v>
      </c>
      <c r="AU14" s="424">
        <v>0</v>
      </c>
      <c r="AV14" s="424">
        <v>0</v>
      </c>
      <c r="AW14" s="424">
        <v>0</v>
      </c>
      <c r="AX14" s="424">
        <v>0</v>
      </c>
      <c r="AY14" s="424">
        <v>0</v>
      </c>
      <c r="AZ14" s="424">
        <v>0</v>
      </c>
      <c r="BA14" s="424">
        <v>0</v>
      </c>
      <c r="BB14" s="424">
        <v>0</v>
      </c>
      <c r="BC14" s="424">
        <v>0</v>
      </c>
      <c r="BD14" s="424">
        <v>9832</v>
      </c>
      <c r="BE14" s="424">
        <v>8913</v>
      </c>
      <c r="BF14" s="424">
        <v>0</v>
      </c>
      <c r="BG14" s="424">
        <v>0</v>
      </c>
      <c r="BH14" s="424">
        <v>0</v>
      </c>
      <c r="BI14" s="424">
        <v>0</v>
      </c>
      <c r="BJ14" s="424">
        <v>0</v>
      </c>
      <c r="BK14" s="424">
        <v>0</v>
      </c>
      <c r="BL14" s="424">
        <v>0</v>
      </c>
      <c r="BM14" s="424">
        <v>0</v>
      </c>
      <c r="BN14" s="424">
        <v>0</v>
      </c>
      <c r="BO14" s="424">
        <v>8913</v>
      </c>
      <c r="BP14" s="424">
        <v>9280</v>
      </c>
      <c r="BQ14" s="424">
        <v>0</v>
      </c>
      <c r="BR14" s="424">
        <v>0</v>
      </c>
      <c r="BS14" s="424">
        <v>0</v>
      </c>
      <c r="BT14" s="424">
        <v>0</v>
      </c>
      <c r="BU14" s="424">
        <v>0</v>
      </c>
      <c r="BV14" s="424">
        <v>0</v>
      </c>
      <c r="BW14" s="424">
        <v>0</v>
      </c>
      <c r="BX14" s="424">
        <v>0</v>
      </c>
      <c r="BY14" s="424">
        <v>0</v>
      </c>
      <c r="BZ14" s="424">
        <v>9280</v>
      </c>
      <c r="CA14" s="424">
        <v>8399</v>
      </c>
      <c r="CB14" s="424">
        <v>0</v>
      </c>
      <c r="CC14" s="424">
        <v>0</v>
      </c>
      <c r="CD14" s="424">
        <v>0</v>
      </c>
      <c r="CE14" s="424">
        <v>0</v>
      </c>
      <c r="CF14" s="424">
        <v>0</v>
      </c>
      <c r="CG14" s="424">
        <v>0</v>
      </c>
      <c r="CH14" s="424">
        <v>0</v>
      </c>
      <c r="CI14" s="424">
        <v>0</v>
      </c>
      <c r="CJ14" s="424">
        <v>0</v>
      </c>
      <c r="CK14" s="424">
        <v>8399</v>
      </c>
      <c r="CL14" s="424">
        <v>8926</v>
      </c>
      <c r="CM14" s="424">
        <v>0</v>
      </c>
      <c r="CN14" s="424">
        <v>0</v>
      </c>
      <c r="CO14" s="424">
        <v>0</v>
      </c>
      <c r="CP14" s="424">
        <v>0</v>
      </c>
      <c r="CQ14" s="424">
        <v>0</v>
      </c>
      <c r="CR14" s="424">
        <v>0</v>
      </c>
      <c r="CS14" s="424">
        <v>0</v>
      </c>
      <c r="CT14" s="424">
        <v>0</v>
      </c>
      <c r="CU14" s="424">
        <v>0</v>
      </c>
      <c r="CV14" s="424">
        <v>8926</v>
      </c>
      <c r="CW14" s="424">
        <v>8562</v>
      </c>
      <c r="CX14" s="424">
        <v>0</v>
      </c>
      <c r="CY14" s="424">
        <v>0</v>
      </c>
      <c r="CZ14" s="424">
        <v>0</v>
      </c>
      <c r="DA14" s="424">
        <v>0</v>
      </c>
      <c r="DB14" s="424">
        <v>0</v>
      </c>
      <c r="DC14" s="424">
        <v>0</v>
      </c>
      <c r="DD14" s="424">
        <v>0</v>
      </c>
      <c r="DE14" s="424">
        <v>0</v>
      </c>
      <c r="DF14" s="424">
        <v>0</v>
      </c>
      <c r="DG14" s="424">
        <v>8562</v>
      </c>
      <c r="DH14" s="424">
        <v>8142</v>
      </c>
      <c r="DI14" s="424">
        <v>0</v>
      </c>
      <c r="DJ14" s="424">
        <v>0</v>
      </c>
      <c r="DK14" s="424">
        <v>0</v>
      </c>
      <c r="DL14" s="424">
        <v>0</v>
      </c>
      <c r="DM14" s="424">
        <v>0</v>
      </c>
      <c r="DN14" s="424">
        <v>0</v>
      </c>
      <c r="DO14" s="424">
        <v>0</v>
      </c>
      <c r="DP14" s="424">
        <v>0</v>
      </c>
      <c r="DQ14" s="424">
        <v>0</v>
      </c>
      <c r="DR14" s="424">
        <v>8142</v>
      </c>
      <c r="DS14" s="424">
        <v>10503</v>
      </c>
      <c r="DT14" s="424">
        <v>0</v>
      </c>
      <c r="DU14" s="424">
        <v>0</v>
      </c>
      <c r="DV14" s="424">
        <v>0</v>
      </c>
      <c r="DW14" s="424">
        <v>0</v>
      </c>
      <c r="DX14" s="424">
        <v>0</v>
      </c>
      <c r="DY14" s="424">
        <v>0</v>
      </c>
      <c r="DZ14" s="424">
        <v>0</v>
      </c>
      <c r="EA14" s="424">
        <v>0</v>
      </c>
      <c r="EB14" s="424">
        <v>0</v>
      </c>
      <c r="EC14" s="424">
        <v>10503</v>
      </c>
      <c r="ED14" s="424">
        <v>0</v>
      </c>
      <c r="EE14" s="424">
        <v>0</v>
      </c>
      <c r="EF14" s="424">
        <v>0</v>
      </c>
      <c r="EG14" s="424">
        <v>0</v>
      </c>
      <c r="EH14" s="424">
        <v>0</v>
      </c>
      <c r="EI14" s="424">
        <v>0</v>
      </c>
      <c r="EJ14" s="424">
        <v>0</v>
      </c>
      <c r="EK14" s="424">
        <v>0</v>
      </c>
      <c r="EL14" s="424">
        <v>0</v>
      </c>
      <c r="EM14" s="424">
        <v>10046</v>
      </c>
      <c r="EN14" s="424">
        <v>10384</v>
      </c>
      <c r="EO14" s="424">
        <v>0</v>
      </c>
      <c r="EP14" s="424">
        <v>0</v>
      </c>
      <c r="EQ14" s="424">
        <v>0</v>
      </c>
      <c r="ER14" s="424">
        <v>0</v>
      </c>
      <c r="ES14" s="424">
        <v>0</v>
      </c>
      <c r="ET14" s="424">
        <v>0</v>
      </c>
      <c r="EU14" s="424">
        <v>0</v>
      </c>
      <c r="EV14" s="424">
        <v>0</v>
      </c>
      <c r="EW14" s="424">
        <v>0</v>
      </c>
      <c r="EX14" s="424">
        <v>10384</v>
      </c>
      <c r="EY14" s="424">
        <v>9806</v>
      </c>
      <c r="EZ14" s="424">
        <v>0</v>
      </c>
      <c r="FA14" s="424">
        <v>0</v>
      </c>
      <c r="FB14" s="424">
        <v>0</v>
      </c>
      <c r="FC14" s="424">
        <v>0</v>
      </c>
      <c r="FD14" s="424">
        <v>0</v>
      </c>
      <c r="FE14" s="424">
        <v>0</v>
      </c>
      <c r="FF14" s="424">
        <v>0</v>
      </c>
      <c r="FG14" s="424">
        <v>0</v>
      </c>
      <c r="FH14" s="424">
        <v>0</v>
      </c>
      <c r="FI14" s="424">
        <v>9806</v>
      </c>
      <c r="FJ14" s="424">
        <v>8859</v>
      </c>
      <c r="FK14" s="424">
        <v>0</v>
      </c>
      <c r="FL14" s="424">
        <v>0</v>
      </c>
      <c r="FM14" s="424">
        <v>0</v>
      </c>
      <c r="FN14" s="424">
        <v>0</v>
      </c>
      <c r="FO14" s="424">
        <v>0</v>
      </c>
      <c r="FP14" s="424">
        <v>0</v>
      </c>
      <c r="FQ14" s="424">
        <v>0</v>
      </c>
      <c r="FR14" s="424">
        <v>0</v>
      </c>
      <c r="FS14" s="424">
        <v>0</v>
      </c>
      <c r="FT14" s="424">
        <v>8859</v>
      </c>
      <c r="FU14" s="424">
        <v>8770</v>
      </c>
      <c r="FV14" s="424">
        <v>0</v>
      </c>
      <c r="FW14" s="424">
        <v>0</v>
      </c>
      <c r="FX14" s="424">
        <v>0</v>
      </c>
      <c r="FY14" s="424">
        <v>0</v>
      </c>
      <c r="FZ14" s="424">
        <v>0</v>
      </c>
      <c r="GA14" s="424">
        <v>0</v>
      </c>
      <c r="GB14" s="424">
        <v>0</v>
      </c>
      <c r="GC14" s="424">
        <v>0</v>
      </c>
      <c r="GD14" s="424">
        <v>0</v>
      </c>
      <c r="GE14" s="424">
        <v>8770</v>
      </c>
      <c r="GF14" s="424">
        <v>9358</v>
      </c>
      <c r="GG14" s="424">
        <v>0</v>
      </c>
      <c r="GH14" s="424">
        <v>0</v>
      </c>
      <c r="GI14" s="424">
        <v>0</v>
      </c>
      <c r="GJ14" s="424">
        <v>0</v>
      </c>
      <c r="GK14" s="424">
        <v>0</v>
      </c>
      <c r="GL14" s="424">
        <v>0</v>
      </c>
      <c r="GM14" s="424">
        <v>0</v>
      </c>
      <c r="GN14" s="424">
        <v>0</v>
      </c>
      <c r="GO14" s="424">
        <v>0</v>
      </c>
      <c r="GP14" s="424">
        <v>9358</v>
      </c>
      <c r="GQ14" s="424">
        <v>9888</v>
      </c>
      <c r="GR14" s="424">
        <v>0</v>
      </c>
      <c r="GS14" s="424">
        <v>0</v>
      </c>
      <c r="GT14" s="424">
        <v>0</v>
      </c>
      <c r="GU14" s="424">
        <v>0</v>
      </c>
      <c r="GV14" s="424">
        <v>0</v>
      </c>
      <c r="GW14" s="424">
        <v>0</v>
      </c>
      <c r="GX14" s="424">
        <v>0</v>
      </c>
      <c r="GY14" s="424">
        <v>0</v>
      </c>
      <c r="GZ14" s="424">
        <v>0</v>
      </c>
      <c r="HA14" s="424">
        <v>9888</v>
      </c>
      <c r="HB14" s="424">
        <v>7634</v>
      </c>
      <c r="HC14" s="424">
        <v>0</v>
      </c>
      <c r="HD14" s="424">
        <v>0</v>
      </c>
      <c r="HE14" s="424">
        <v>0</v>
      </c>
      <c r="HF14" s="424">
        <v>0</v>
      </c>
      <c r="HG14" s="424">
        <v>0</v>
      </c>
      <c r="HH14" s="424">
        <v>0</v>
      </c>
      <c r="HI14" s="424">
        <v>0</v>
      </c>
      <c r="HJ14" s="424">
        <v>0</v>
      </c>
      <c r="HK14" s="424">
        <v>0</v>
      </c>
      <c r="HL14" s="424">
        <v>7634</v>
      </c>
      <c r="HM14" s="424">
        <v>7883</v>
      </c>
      <c r="HN14" s="424">
        <v>0</v>
      </c>
      <c r="HO14" s="424">
        <v>0</v>
      </c>
      <c r="HP14" s="424">
        <v>0</v>
      </c>
      <c r="HQ14" s="424">
        <v>0</v>
      </c>
      <c r="HR14" s="424">
        <v>0</v>
      </c>
      <c r="HS14" s="424">
        <v>0</v>
      </c>
      <c r="HT14" s="424">
        <v>0</v>
      </c>
      <c r="HU14" s="424">
        <v>0</v>
      </c>
      <c r="HV14" s="424">
        <v>0</v>
      </c>
      <c r="HW14" s="424">
        <v>7883</v>
      </c>
      <c r="HX14" s="424">
        <v>8033</v>
      </c>
      <c r="HY14" s="424">
        <v>0</v>
      </c>
      <c r="HZ14" s="424">
        <v>0</v>
      </c>
      <c r="IA14" s="424">
        <v>0</v>
      </c>
      <c r="IB14" s="424">
        <v>0</v>
      </c>
      <c r="IC14" s="424">
        <v>0</v>
      </c>
      <c r="ID14" s="424">
        <v>0</v>
      </c>
      <c r="IE14" s="424">
        <v>0</v>
      </c>
      <c r="IF14" s="424">
        <v>0</v>
      </c>
      <c r="IG14" s="424">
        <v>0</v>
      </c>
      <c r="IH14" s="424">
        <v>8033</v>
      </c>
      <c r="II14" s="424">
        <v>7790</v>
      </c>
      <c r="IJ14" s="424">
        <v>0</v>
      </c>
      <c r="IK14" s="424">
        <v>0</v>
      </c>
      <c r="IL14" s="424">
        <v>0</v>
      </c>
      <c r="IM14" s="424">
        <v>0</v>
      </c>
      <c r="IN14" s="424">
        <v>0</v>
      </c>
      <c r="IO14" s="424">
        <v>0</v>
      </c>
      <c r="IP14" s="424">
        <v>0</v>
      </c>
      <c r="IQ14" s="424">
        <v>0</v>
      </c>
      <c r="IR14" s="424">
        <v>0</v>
      </c>
      <c r="IS14" s="424">
        <v>7790</v>
      </c>
      <c r="IT14" s="424">
        <v>6939</v>
      </c>
      <c r="IU14" s="424">
        <v>0</v>
      </c>
      <c r="IV14" s="424">
        <v>0</v>
      </c>
      <c r="IW14" s="424">
        <v>0</v>
      </c>
      <c r="IX14" s="424">
        <v>0</v>
      </c>
      <c r="IY14" s="424">
        <v>0</v>
      </c>
      <c r="IZ14" s="424">
        <v>0</v>
      </c>
      <c r="JA14" s="424">
        <v>0</v>
      </c>
      <c r="JB14" s="424">
        <v>0</v>
      </c>
      <c r="JC14" s="424">
        <v>0</v>
      </c>
      <c r="JD14" s="424">
        <v>6939</v>
      </c>
    </row>
    <row r="15" spans="1:264">
      <c r="A15" s="28" t="s">
        <v>2381</v>
      </c>
      <c r="B15" s="424">
        <v>25105</v>
      </c>
      <c r="C15" s="424">
        <v>23</v>
      </c>
      <c r="D15" s="424">
        <v>5343</v>
      </c>
      <c r="E15" s="424">
        <v>4196</v>
      </c>
      <c r="F15" s="424">
        <v>0</v>
      </c>
      <c r="G15" s="424">
        <v>111</v>
      </c>
      <c r="H15" s="424">
        <v>0</v>
      </c>
      <c r="I15" s="424">
        <v>0</v>
      </c>
      <c r="J15" s="424">
        <v>34</v>
      </c>
      <c r="K15" s="424">
        <v>30</v>
      </c>
      <c r="L15" s="424">
        <v>34842</v>
      </c>
      <c r="M15" s="424">
        <v>25279</v>
      </c>
      <c r="N15" s="424">
        <v>19</v>
      </c>
      <c r="O15" s="424">
        <v>4596</v>
      </c>
      <c r="P15" s="424">
        <v>4083</v>
      </c>
      <c r="Q15" s="424">
        <v>0</v>
      </c>
      <c r="R15" s="424">
        <v>6</v>
      </c>
      <c r="S15" s="424">
        <v>13</v>
      </c>
      <c r="T15" s="424">
        <v>0</v>
      </c>
      <c r="U15" s="424">
        <v>30</v>
      </c>
      <c r="V15" s="424">
        <v>24</v>
      </c>
      <c r="W15" s="424">
        <v>34050</v>
      </c>
      <c r="X15" s="424">
        <v>25569</v>
      </c>
      <c r="Y15" s="424">
        <v>21</v>
      </c>
      <c r="Z15" s="424">
        <v>4855</v>
      </c>
      <c r="AA15" s="424">
        <v>3880</v>
      </c>
      <c r="AB15" s="424">
        <v>0</v>
      </c>
      <c r="AC15" s="424">
        <v>7</v>
      </c>
      <c r="AD15" s="424">
        <v>14</v>
      </c>
      <c r="AE15" s="424">
        <v>0</v>
      </c>
      <c r="AF15" s="424">
        <v>33</v>
      </c>
      <c r="AG15" s="424">
        <v>30</v>
      </c>
      <c r="AH15" s="424">
        <v>34409</v>
      </c>
      <c r="AI15" s="424">
        <v>25908</v>
      </c>
      <c r="AJ15" s="424">
        <v>24</v>
      </c>
      <c r="AK15" s="424">
        <v>4724</v>
      </c>
      <c r="AL15" s="424">
        <v>3867</v>
      </c>
      <c r="AM15" s="424">
        <v>0</v>
      </c>
      <c r="AN15" s="424">
        <v>7</v>
      </c>
      <c r="AO15" s="424">
        <v>15</v>
      </c>
      <c r="AP15" s="424">
        <v>0</v>
      </c>
      <c r="AQ15" s="424">
        <v>31</v>
      </c>
      <c r="AR15" s="424">
        <v>28</v>
      </c>
      <c r="AS15" s="424">
        <v>34604</v>
      </c>
      <c r="AT15" s="424">
        <v>26322</v>
      </c>
      <c r="AU15" s="424">
        <v>18</v>
      </c>
      <c r="AV15" s="424">
        <v>4747</v>
      </c>
      <c r="AW15" s="424">
        <v>3780</v>
      </c>
      <c r="AX15" s="424">
        <v>0</v>
      </c>
      <c r="AY15" s="424">
        <v>8</v>
      </c>
      <c r="AZ15" s="424">
        <v>16</v>
      </c>
      <c r="BA15" s="424">
        <v>0</v>
      </c>
      <c r="BB15" s="424">
        <v>33</v>
      </c>
      <c r="BC15" s="424">
        <v>30</v>
      </c>
      <c r="BD15" s="424">
        <v>34954</v>
      </c>
      <c r="BE15" s="424">
        <v>27893</v>
      </c>
      <c r="BF15" s="424">
        <v>21</v>
      </c>
      <c r="BG15" s="424">
        <v>4524</v>
      </c>
      <c r="BH15" s="424">
        <v>3651</v>
      </c>
      <c r="BI15" s="424">
        <v>0</v>
      </c>
      <c r="BJ15" s="424">
        <v>8</v>
      </c>
      <c r="BK15" s="424">
        <v>16</v>
      </c>
      <c r="BL15" s="424">
        <v>0</v>
      </c>
      <c r="BM15" s="424">
        <v>36</v>
      </c>
      <c r="BN15" s="424">
        <v>31</v>
      </c>
      <c r="BO15" s="424">
        <v>36180</v>
      </c>
      <c r="BP15" s="424">
        <v>29283</v>
      </c>
      <c r="BQ15" s="424">
        <v>18</v>
      </c>
      <c r="BR15" s="424">
        <v>4851</v>
      </c>
      <c r="BS15" s="424">
        <v>4017</v>
      </c>
      <c r="BT15" s="424">
        <v>0</v>
      </c>
      <c r="BU15" s="424">
        <v>8</v>
      </c>
      <c r="BV15" s="424">
        <v>18</v>
      </c>
      <c r="BW15" s="424">
        <v>0</v>
      </c>
      <c r="BX15" s="424">
        <v>40</v>
      </c>
      <c r="BY15" s="424">
        <v>34</v>
      </c>
      <c r="BZ15" s="424">
        <v>38269</v>
      </c>
      <c r="CA15" s="424">
        <v>29988</v>
      </c>
      <c r="CB15" s="424">
        <v>13</v>
      </c>
      <c r="CC15" s="424">
        <v>4767</v>
      </c>
      <c r="CD15" s="424">
        <v>3848</v>
      </c>
      <c r="CE15" s="424">
        <v>0</v>
      </c>
      <c r="CF15" s="424">
        <v>5</v>
      </c>
      <c r="CG15" s="424">
        <v>19</v>
      </c>
      <c r="CH15" s="424">
        <v>0</v>
      </c>
      <c r="CI15" s="424">
        <v>46</v>
      </c>
      <c r="CJ15" s="424">
        <v>41</v>
      </c>
      <c r="CK15" s="424">
        <v>38727</v>
      </c>
      <c r="CL15" s="424">
        <v>32287</v>
      </c>
      <c r="CM15" s="424">
        <v>10</v>
      </c>
      <c r="CN15" s="424">
        <v>4546</v>
      </c>
      <c r="CO15" s="424">
        <v>3461</v>
      </c>
      <c r="CP15" s="424">
        <v>0</v>
      </c>
      <c r="CQ15" s="424">
        <v>4</v>
      </c>
      <c r="CR15" s="424">
        <v>18</v>
      </c>
      <c r="CS15" s="424">
        <v>0</v>
      </c>
      <c r="CT15" s="424">
        <v>28</v>
      </c>
      <c r="CU15" s="424">
        <v>38</v>
      </c>
      <c r="CV15" s="424">
        <v>40392</v>
      </c>
      <c r="CW15" s="424">
        <v>34871</v>
      </c>
      <c r="CX15" s="424">
        <v>5</v>
      </c>
      <c r="CY15" s="424">
        <v>4476</v>
      </c>
      <c r="CZ15" s="424">
        <v>3182</v>
      </c>
      <c r="DA15" s="424">
        <v>0</v>
      </c>
      <c r="DB15" s="424">
        <v>4</v>
      </c>
      <c r="DC15" s="424">
        <v>19</v>
      </c>
      <c r="DD15" s="424">
        <v>0</v>
      </c>
      <c r="DE15" s="424">
        <v>28</v>
      </c>
      <c r="DF15" s="424">
        <v>40</v>
      </c>
      <c r="DG15" s="424">
        <v>42625</v>
      </c>
      <c r="DH15" s="424">
        <v>36617</v>
      </c>
      <c r="DI15" s="424">
        <v>4</v>
      </c>
      <c r="DJ15" s="424">
        <v>4169</v>
      </c>
      <c r="DK15" s="424">
        <v>2986</v>
      </c>
      <c r="DL15" s="424">
        <v>0</v>
      </c>
      <c r="DM15" s="424">
        <v>4</v>
      </c>
      <c r="DN15" s="424">
        <v>18</v>
      </c>
      <c r="DO15" s="424">
        <v>0</v>
      </c>
      <c r="DP15" s="424">
        <v>29</v>
      </c>
      <c r="DQ15" s="424">
        <v>50</v>
      </c>
      <c r="DR15" s="424">
        <v>43877</v>
      </c>
      <c r="DS15" s="424">
        <v>42137</v>
      </c>
      <c r="DT15" s="424">
        <v>2</v>
      </c>
      <c r="DU15" s="424">
        <v>4327</v>
      </c>
      <c r="DV15" s="424">
        <v>2907</v>
      </c>
      <c r="DW15" s="424">
        <v>0</v>
      </c>
      <c r="DX15" s="424">
        <v>5</v>
      </c>
      <c r="DY15" s="424">
        <v>19</v>
      </c>
      <c r="DZ15" s="424">
        <v>0</v>
      </c>
      <c r="EA15" s="424">
        <v>34</v>
      </c>
      <c r="EB15" s="424">
        <v>58</v>
      </c>
      <c r="EC15" s="424">
        <v>49489</v>
      </c>
      <c r="ED15" s="424">
        <v>2</v>
      </c>
      <c r="EE15" s="424">
        <v>4375</v>
      </c>
      <c r="EF15" s="424">
        <v>2814</v>
      </c>
      <c r="EG15" s="424">
        <v>0</v>
      </c>
      <c r="EH15" s="424">
        <v>4</v>
      </c>
      <c r="EI15" s="424">
        <v>19</v>
      </c>
      <c r="EJ15" s="424">
        <v>0</v>
      </c>
      <c r="EK15" s="424">
        <v>33</v>
      </c>
      <c r="EL15" s="424">
        <v>72</v>
      </c>
      <c r="EM15" s="424">
        <v>52227</v>
      </c>
      <c r="EN15" s="424">
        <v>48211</v>
      </c>
      <c r="EO15" s="424">
        <v>3</v>
      </c>
      <c r="EP15" s="424">
        <v>4594</v>
      </c>
      <c r="EQ15" s="424">
        <v>2721</v>
      </c>
      <c r="ER15" s="424">
        <v>0</v>
      </c>
      <c r="ES15" s="424">
        <v>21</v>
      </c>
      <c r="ET15" s="424">
        <v>20</v>
      </c>
      <c r="EU15" s="424">
        <v>0</v>
      </c>
      <c r="EV15" s="424">
        <v>38</v>
      </c>
      <c r="EW15" s="424">
        <v>79</v>
      </c>
      <c r="EX15" s="424">
        <v>55687</v>
      </c>
      <c r="EY15" s="424">
        <v>51715</v>
      </c>
      <c r="EZ15" s="424">
        <v>2</v>
      </c>
      <c r="FA15" s="424">
        <v>4779</v>
      </c>
      <c r="FB15" s="424">
        <v>2743</v>
      </c>
      <c r="FC15" s="424">
        <v>0</v>
      </c>
      <c r="FD15" s="424">
        <v>5</v>
      </c>
      <c r="FE15" s="424">
        <v>23</v>
      </c>
      <c r="FF15" s="424">
        <v>0</v>
      </c>
      <c r="FG15" s="424">
        <v>41</v>
      </c>
      <c r="FH15" s="424">
        <v>94</v>
      </c>
      <c r="FI15" s="424">
        <v>59402</v>
      </c>
      <c r="FJ15" s="424">
        <v>56100</v>
      </c>
      <c r="FK15" s="424">
        <v>3</v>
      </c>
      <c r="FL15" s="424">
        <v>4635</v>
      </c>
      <c r="FM15" s="424">
        <v>2603</v>
      </c>
      <c r="FN15" s="424">
        <v>0</v>
      </c>
      <c r="FO15" s="424">
        <v>5</v>
      </c>
      <c r="FP15" s="424">
        <v>24</v>
      </c>
      <c r="FQ15" s="424">
        <v>0</v>
      </c>
      <c r="FR15" s="424">
        <v>49</v>
      </c>
      <c r="FS15" s="424">
        <v>114</v>
      </c>
      <c r="FT15" s="424">
        <v>63533</v>
      </c>
      <c r="FU15" s="424">
        <v>62238</v>
      </c>
      <c r="FV15" s="424">
        <v>3</v>
      </c>
      <c r="FW15" s="424">
        <v>2476</v>
      </c>
      <c r="FX15" s="424">
        <v>0</v>
      </c>
      <c r="FY15" s="424">
        <v>0</v>
      </c>
      <c r="FZ15" s="424">
        <v>7</v>
      </c>
      <c r="GA15" s="424">
        <v>30</v>
      </c>
      <c r="GB15" s="424">
        <v>0</v>
      </c>
      <c r="GC15" s="424">
        <v>58</v>
      </c>
      <c r="GD15" s="424">
        <v>0</v>
      </c>
      <c r="GE15" s="424">
        <v>64812</v>
      </c>
      <c r="GF15" s="424">
        <v>68928</v>
      </c>
      <c r="GG15" s="424">
        <v>3</v>
      </c>
      <c r="GH15" s="424">
        <v>2546</v>
      </c>
      <c r="GI15" s="424">
        <v>0</v>
      </c>
      <c r="GJ15" s="424">
        <v>0</v>
      </c>
      <c r="GK15" s="424">
        <v>8</v>
      </c>
      <c r="GL15" s="424">
        <v>32</v>
      </c>
      <c r="GM15" s="424">
        <v>0</v>
      </c>
      <c r="GN15" s="424">
        <v>94</v>
      </c>
      <c r="GO15" s="424">
        <v>0</v>
      </c>
      <c r="GP15" s="424">
        <v>71611</v>
      </c>
      <c r="GQ15" s="424">
        <v>72690</v>
      </c>
      <c r="GR15" s="424">
        <v>5</v>
      </c>
      <c r="GS15" s="424">
        <v>2579</v>
      </c>
      <c r="GT15" s="424">
        <v>0</v>
      </c>
      <c r="GU15" s="424">
        <v>0</v>
      </c>
      <c r="GV15" s="424">
        <v>10</v>
      </c>
      <c r="GW15" s="424">
        <v>35</v>
      </c>
      <c r="GX15" s="424">
        <v>0</v>
      </c>
      <c r="GY15" s="424">
        <v>98</v>
      </c>
      <c r="GZ15" s="424">
        <v>0</v>
      </c>
      <c r="HA15" s="424">
        <v>75417</v>
      </c>
      <c r="HB15" s="424">
        <v>75575</v>
      </c>
      <c r="HC15" s="424">
        <v>3</v>
      </c>
      <c r="HD15" s="424">
        <v>2192</v>
      </c>
      <c r="HE15" s="424">
        <v>0</v>
      </c>
      <c r="HF15" s="424">
        <v>0</v>
      </c>
      <c r="HG15" s="424">
        <v>9</v>
      </c>
      <c r="HH15" s="424">
        <v>28</v>
      </c>
      <c r="HI15" s="424">
        <v>0</v>
      </c>
      <c r="HJ15" s="424">
        <v>80</v>
      </c>
      <c r="HK15" s="424">
        <v>0</v>
      </c>
      <c r="HL15" s="424">
        <v>77887</v>
      </c>
      <c r="HM15" s="424">
        <v>79159</v>
      </c>
      <c r="HN15" s="424">
        <v>3</v>
      </c>
      <c r="HO15" s="424">
        <v>2246</v>
      </c>
      <c r="HP15" s="424">
        <v>0</v>
      </c>
      <c r="HQ15" s="424">
        <v>0</v>
      </c>
      <c r="HR15" s="424">
        <v>11</v>
      </c>
      <c r="HS15" s="424">
        <v>29</v>
      </c>
      <c r="HT15" s="424">
        <v>0</v>
      </c>
      <c r="HU15" s="424">
        <v>88</v>
      </c>
      <c r="HV15" s="424">
        <v>0</v>
      </c>
      <c r="HW15" s="424">
        <v>81536</v>
      </c>
      <c r="HX15" s="424">
        <v>76638</v>
      </c>
      <c r="HY15" s="424">
        <v>3</v>
      </c>
      <c r="HZ15" s="424">
        <v>1939</v>
      </c>
      <c r="IA15" s="424">
        <v>0</v>
      </c>
      <c r="IB15" s="424">
        <v>0</v>
      </c>
      <c r="IC15" s="424">
        <v>11</v>
      </c>
      <c r="ID15" s="424">
        <v>28</v>
      </c>
      <c r="IE15" s="424">
        <v>0</v>
      </c>
      <c r="IF15" s="424">
        <v>83</v>
      </c>
      <c r="IG15" s="424">
        <v>0</v>
      </c>
      <c r="IH15" s="424">
        <v>78702</v>
      </c>
      <c r="II15" s="424">
        <v>75245</v>
      </c>
      <c r="IJ15" s="424">
        <v>3</v>
      </c>
      <c r="IK15" s="424">
        <v>1742</v>
      </c>
      <c r="IL15" s="424">
        <v>0</v>
      </c>
      <c r="IM15" s="424">
        <v>0</v>
      </c>
      <c r="IN15" s="424">
        <v>11</v>
      </c>
      <c r="IO15" s="424">
        <v>29</v>
      </c>
      <c r="IP15" s="424">
        <v>0</v>
      </c>
      <c r="IQ15" s="424">
        <v>79</v>
      </c>
      <c r="IR15" s="424">
        <v>0</v>
      </c>
      <c r="IS15" s="424">
        <v>77109</v>
      </c>
      <c r="IT15" s="424">
        <v>74488</v>
      </c>
      <c r="IU15" s="424">
        <v>2</v>
      </c>
      <c r="IV15" s="424">
        <v>1642</v>
      </c>
      <c r="IW15" s="424">
        <v>0</v>
      </c>
      <c r="IX15" s="424">
        <v>0</v>
      </c>
      <c r="IY15" s="424">
        <v>11</v>
      </c>
      <c r="IZ15" s="424">
        <v>30</v>
      </c>
      <c r="JA15" s="424">
        <v>0</v>
      </c>
      <c r="JB15" s="424">
        <v>75</v>
      </c>
      <c r="JC15" s="424">
        <v>0</v>
      </c>
      <c r="JD15" s="424">
        <v>76248</v>
      </c>
    </row>
    <row r="16" spans="1:264">
      <c r="A16" s="28" t="s">
        <v>2382</v>
      </c>
      <c r="B16" s="424">
        <v>50034</v>
      </c>
      <c r="C16" s="424">
        <v>251</v>
      </c>
      <c r="D16" s="424">
        <v>22</v>
      </c>
      <c r="E16" s="424">
        <v>404</v>
      </c>
      <c r="F16" s="424">
        <v>5973</v>
      </c>
      <c r="G16" s="424">
        <v>0</v>
      </c>
      <c r="H16" s="424">
        <v>9883</v>
      </c>
      <c r="I16" s="424">
        <v>3690</v>
      </c>
      <c r="J16" s="424">
        <v>809</v>
      </c>
      <c r="K16" s="424">
        <v>0</v>
      </c>
      <c r="L16" s="424">
        <v>71066</v>
      </c>
      <c r="M16" s="424">
        <v>35814</v>
      </c>
      <c r="N16" s="424">
        <v>174</v>
      </c>
      <c r="O16" s="424">
        <v>74</v>
      </c>
      <c r="P16" s="424">
        <v>284</v>
      </c>
      <c r="Q16" s="424">
        <v>4608</v>
      </c>
      <c r="R16" s="424">
        <v>0</v>
      </c>
      <c r="S16" s="424">
        <v>7798</v>
      </c>
      <c r="T16" s="424">
        <v>2756</v>
      </c>
      <c r="U16" s="424">
        <v>173</v>
      </c>
      <c r="V16" s="424">
        <v>0</v>
      </c>
      <c r="W16" s="424">
        <v>51681</v>
      </c>
      <c r="X16" s="424">
        <v>36611</v>
      </c>
      <c r="Y16" s="424">
        <v>216</v>
      </c>
      <c r="Z16" s="424">
        <v>346</v>
      </c>
      <c r="AA16" s="424">
        <v>516</v>
      </c>
      <c r="AB16" s="424">
        <v>4806</v>
      </c>
      <c r="AC16" s="424">
        <v>0</v>
      </c>
      <c r="AD16" s="424">
        <v>8254</v>
      </c>
      <c r="AE16" s="424">
        <v>3145</v>
      </c>
      <c r="AF16" s="424">
        <v>181</v>
      </c>
      <c r="AG16" s="424">
        <v>0</v>
      </c>
      <c r="AH16" s="424">
        <v>54075</v>
      </c>
      <c r="AI16" s="424">
        <v>33532</v>
      </c>
      <c r="AJ16" s="424">
        <v>422</v>
      </c>
      <c r="AK16" s="424">
        <v>487</v>
      </c>
      <c r="AL16" s="424">
        <v>515</v>
      </c>
      <c r="AM16" s="424">
        <v>4307</v>
      </c>
      <c r="AN16" s="424">
        <v>0</v>
      </c>
      <c r="AO16" s="424">
        <v>7834</v>
      </c>
      <c r="AP16" s="424">
        <v>2910</v>
      </c>
      <c r="AQ16" s="424">
        <v>182</v>
      </c>
      <c r="AR16" s="424">
        <v>0</v>
      </c>
      <c r="AS16" s="424">
        <v>50189</v>
      </c>
      <c r="AT16" s="424">
        <v>30218</v>
      </c>
      <c r="AU16" s="424">
        <v>527</v>
      </c>
      <c r="AV16" s="424">
        <v>544</v>
      </c>
      <c r="AW16" s="424">
        <v>638</v>
      </c>
      <c r="AX16" s="424">
        <v>4386</v>
      </c>
      <c r="AY16" s="424">
        <v>0</v>
      </c>
      <c r="AZ16" s="424">
        <v>8104</v>
      </c>
      <c r="BA16" s="424">
        <v>3160</v>
      </c>
      <c r="BB16" s="424">
        <v>199</v>
      </c>
      <c r="BC16" s="424">
        <v>0</v>
      </c>
      <c r="BD16" s="424">
        <v>47776</v>
      </c>
      <c r="BE16" s="424">
        <v>28413</v>
      </c>
      <c r="BF16" s="424">
        <v>532</v>
      </c>
      <c r="BG16" s="424">
        <v>681</v>
      </c>
      <c r="BH16" s="424">
        <v>638</v>
      </c>
      <c r="BI16" s="424">
        <v>4324</v>
      </c>
      <c r="BJ16" s="424">
        <v>0</v>
      </c>
      <c r="BK16" s="424">
        <v>7880</v>
      </c>
      <c r="BL16" s="424">
        <v>3134</v>
      </c>
      <c r="BM16" s="424">
        <v>206</v>
      </c>
      <c r="BN16" s="424">
        <v>0</v>
      </c>
      <c r="BO16" s="424">
        <v>45808</v>
      </c>
      <c r="BP16" s="424">
        <v>32785</v>
      </c>
      <c r="BQ16" s="424">
        <v>529</v>
      </c>
      <c r="BR16" s="424">
        <v>938</v>
      </c>
      <c r="BS16" s="424">
        <v>973</v>
      </c>
      <c r="BT16" s="424">
        <v>4188</v>
      </c>
      <c r="BU16" s="424">
        <v>0</v>
      </c>
      <c r="BV16" s="424">
        <v>8415</v>
      </c>
      <c r="BW16" s="424">
        <v>3489</v>
      </c>
      <c r="BX16" s="424">
        <v>227</v>
      </c>
      <c r="BY16" s="424">
        <v>0</v>
      </c>
      <c r="BZ16" s="424">
        <v>51544</v>
      </c>
      <c r="CA16" s="424">
        <v>34605</v>
      </c>
      <c r="CB16" s="424">
        <v>543</v>
      </c>
      <c r="CC16" s="424">
        <v>1115</v>
      </c>
      <c r="CD16" s="424">
        <v>964</v>
      </c>
      <c r="CE16" s="424">
        <v>4000</v>
      </c>
      <c r="CF16" s="424">
        <v>0</v>
      </c>
      <c r="CG16" s="424">
        <v>6705</v>
      </c>
      <c r="CH16" s="424">
        <v>3002</v>
      </c>
      <c r="CI16" s="424">
        <v>200</v>
      </c>
      <c r="CJ16" s="424">
        <v>0</v>
      </c>
      <c r="CK16" s="424">
        <v>51134</v>
      </c>
      <c r="CL16" s="424">
        <v>32821</v>
      </c>
      <c r="CM16" s="424">
        <v>593</v>
      </c>
      <c r="CN16" s="424">
        <v>1085</v>
      </c>
      <c r="CO16" s="424">
        <v>869</v>
      </c>
      <c r="CP16" s="424">
        <v>3667</v>
      </c>
      <c r="CQ16" s="424">
        <v>0</v>
      </c>
      <c r="CR16" s="424">
        <v>4625</v>
      </c>
      <c r="CS16" s="424">
        <v>2548</v>
      </c>
      <c r="CT16" s="424">
        <v>208</v>
      </c>
      <c r="CU16" s="424">
        <v>0</v>
      </c>
      <c r="CV16" s="424">
        <v>46416</v>
      </c>
      <c r="CW16" s="424">
        <v>31971</v>
      </c>
      <c r="CX16" s="424">
        <v>657</v>
      </c>
      <c r="CY16" s="424">
        <v>1257</v>
      </c>
      <c r="CZ16" s="424">
        <v>837</v>
      </c>
      <c r="DA16" s="424">
        <v>3600</v>
      </c>
      <c r="DB16" s="424">
        <v>0</v>
      </c>
      <c r="DC16" s="424">
        <v>3699</v>
      </c>
      <c r="DD16" s="424">
        <v>2352</v>
      </c>
      <c r="DE16" s="424">
        <v>181</v>
      </c>
      <c r="DF16" s="424">
        <v>0</v>
      </c>
      <c r="DG16" s="424">
        <v>44554</v>
      </c>
      <c r="DH16" s="424">
        <v>32650</v>
      </c>
      <c r="DI16" s="424">
        <v>534</v>
      </c>
      <c r="DJ16" s="424">
        <v>1192</v>
      </c>
      <c r="DK16" s="424">
        <v>733</v>
      </c>
      <c r="DL16" s="424">
        <v>3176</v>
      </c>
      <c r="DM16" s="424">
        <v>0</v>
      </c>
      <c r="DN16" s="424">
        <v>2836</v>
      </c>
      <c r="DO16" s="424">
        <v>2449</v>
      </c>
      <c r="DP16" s="424">
        <v>31</v>
      </c>
      <c r="DQ16" s="424">
        <v>0</v>
      </c>
      <c r="DR16" s="424">
        <v>43601</v>
      </c>
      <c r="DS16" s="424">
        <v>22021</v>
      </c>
      <c r="DT16" s="424">
        <v>429</v>
      </c>
      <c r="DU16" s="424">
        <v>1277</v>
      </c>
      <c r="DV16" s="424">
        <v>759</v>
      </c>
      <c r="DW16" s="424">
        <v>3176</v>
      </c>
      <c r="DX16" s="424">
        <v>0</v>
      </c>
      <c r="DY16" s="424">
        <v>2300</v>
      </c>
      <c r="DZ16" s="424">
        <v>2621</v>
      </c>
      <c r="EA16" s="424">
        <v>36</v>
      </c>
      <c r="EB16" s="424">
        <v>0</v>
      </c>
      <c r="EC16" s="424">
        <v>32619</v>
      </c>
      <c r="ED16" s="424">
        <v>463</v>
      </c>
      <c r="EE16" s="424">
        <v>1259</v>
      </c>
      <c r="EF16" s="424">
        <v>341</v>
      </c>
      <c r="EG16" s="424">
        <v>2981</v>
      </c>
      <c r="EH16" s="424">
        <v>0</v>
      </c>
      <c r="EI16" s="424">
        <v>2116</v>
      </c>
      <c r="EJ16" s="424">
        <v>2387</v>
      </c>
      <c r="EK16" s="424">
        <v>34</v>
      </c>
      <c r="EL16" s="424">
        <v>0</v>
      </c>
      <c r="EM16" s="424">
        <v>33827</v>
      </c>
      <c r="EN16" s="424">
        <v>23010</v>
      </c>
      <c r="EO16" s="424">
        <v>474</v>
      </c>
      <c r="EP16" s="424">
        <v>1566</v>
      </c>
      <c r="EQ16" s="424">
        <v>382</v>
      </c>
      <c r="ER16" s="424">
        <v>3069</v>
      </c>
      <c r="ES16" s="424">
        <v>0</v>
      </c>
      <c r="ET16" s="424">
        <v>2510</v>
      </c>
      <c r="EU16" s="424">
        <v>2450</v>
      </c>
      <c r="EV16" s="424">
        <v>30</v>
      </c>
      <c r="EW16" s="424">
        <v>0</v>
      </c>
      <c r="EX16" s="424">
        <v>33491</v>
      </c>
      <c r="EY16" s="424">
        <v>22781</v>
      </c>
      <c r="EZ16" s="424">
        <v>387</v>
      </c>
      <c r="FA16" s="424">
        <v>1699</v>
      </c>
      <c r="FB16" s="424">
        <v>312</v>
      </c>
      <c r="FC16" s="424">
        <v>2880</v>
      </c>
      <c r="FD16" s="424">
        <v>0</v>
      </c>
      <c r="FE16" s="424">
        <v>2831</v>
      </c>
      <c r="FF16" s="424">
        <v>1921</v>
      </c>
      <c r="FG16" s="424">
        <v>31</v>
      </c>
      <c r="FH16" s="424">
        <v>0</v>
      </c>
      <c r="FI16" s="424">
        <v>32842</v>
      </c>
      <c r="FJ16" s="424">
        <v>25230</v>
      </c>
      <c r="FK16" s="424">
        <v>258</v>
      </c>
      <c r="FL16" s="424">
        <v>2025</v>
      </c>
      <c r="FM16" s="424">
        <v>288</v>
      </c>
      <c r="FN16" s="424">
        <v>2763</v>
      </c>
      <c r="FO16" s="424">
        <v>0</v>
      </c>
      <c r="FP16" s="424">
        <v>3329</v>
      </c>
      <c r="FQ16" s="424">
        <v>1598</v>
      </c>
      <c r="FR16" s="424">
        <v>0</v>
      </c>
      <c r="FS16" s="424">
        <v>982</v>
      </c>
      <c r="FT16" s="424">
        <v>36473</v>
      </c>
      <c r="FU16" s="424">
        <v>26065</v>
      </c>
      <c r="FV16" s="424">
        <v>236</v>
      </c>
      <c r="FW16" s="424">
        <v>326</v>
      </c>
      <c r="FX16" s="424">
        <v>0</v>
      </c>
      <c r="FY16" s="424">
        <v>3348</v>
      </c>
      <c r="FZ16" s="424">
        <v>0</v>
      </c>
      <c r="GA16" s="424">
        <v>3747</v>
      </c>
      <c r="GB16" s="424">
        <v>1763</v>
      </c>
      <c r="GC16" s="424">
        <v>51</v>
      </c>
      <c r="GD16" s="424">
        <v>0</v>
      </c>
      <c r="GE16" s="424">
        <v>35536</v>
      </c>
      <c r="GF16" s="424">
        <v>28330</v>
      </c>
      <c r="GG16" s="424">
        <v>304</v>
      </c>
      <c r="GH16" s="424">
        <v>295</v>
      </c>
      <c r="GI16" s="424">
        <v>0</v>
      </c>
      <c r="GJ16" s="424">
        <v>3818</v>
      </c>
      <c r="GK16" s="424">
        <v>0</v>
      </c>
      <c r="GL16" s="424">
        <v>3995</v>
      </c>
      <c r="GM16" s="424">
        <v>2066</v>
      </c>
      <c r="GN16" s="424">
        <v>49</v>
      </c>
      <c r="GO16" s="424">
        <v>0</v>
      </c>
      <c r="GP16" s="424">
        <v>38857</v>
      </c>
      <c r="GQ16" s="424">
        <v>30045</v>
      </c>
      <c r="GR16" s="424">
        <v>227</v>
      </c>
      <c r="GS16" s="424">
        <v>342</v>
      </c>
      <c r="GT16" s="424">
        <v>0</v>
      </c>
      <c r="GU16" s="424">
        <v>3870</v>
      </c>
      <c r="GV16" s="424">
        <v>0</v>
      </c>
      <c r="GW16" s="424">
        <v>4503</v>
      </c>
      <c r="GX16" s="424">
        <v>2299</v>
      </c>
      <c r="GY16" s="424">
        <v>0</v>
      </c>
      <c r="GZ16" s="424">
        <v>0</v>
      </c>
      <c r="HA16" s="424">
        <v>41286</v>
      </c>
      <c r="HB16" s="424">
        <v>24235</v>
      </c>
      <c r="HC16" s="424">
        <v>229</v>
      </c>
      <c r="HD16" s="424">
        <v>360</v>
      </c>
      <c r="HE16" s="424">
        <v>0</v>
      </c>
      <c r="HF16" s="424">
        <v>3018</v>
      </c>
      <c r="HG16" s="424">
        <v>0</v>
      </c>
      <c r="HH16" s="424">
        <v>3199</v>
      </c>
      <c r="HI16" s="424">
        <v>2002</v>
      </c>
      <c r="HJ16" s="424">
        <v>0</v>
      </c>
      <c r="HK16" s="424">
        <v>0</v>
      </c>
      <c r="HL16" s="424">
        <v>33043</v>
      </c>
      <c r="HM16" s="424">
        <v>26777</v>
      </c>
      <c r="HN16" s="424">
        <v>244</v>
      </c>
      <c r="HO16" s="424">
        <v>379</v>
      </c>
      <c r="HP16" s="424">
        <v>0</v>
      </c>
      <c r="HQ16" s="424">
        <v>3100</v>
      </c>
      <c r="HR16" s="424">
        <v>0</v>
      </c>
      <c r="HS16" s="424">
        <v>2808</v>
      </c>
      <c r="HT16" s="424">
        <v>2138</v>
      </c>
      <c r="HU16" s="424">
        <v>0</v>
      </c>
      <c r="HV16" s="424">
        <v>0</v>
      </c>
      <c r="HW16" s="424">
        <v>35446</v>
      </c>
      <c r="HX16" s="424">
        <v>25357</v>
      </c>
      <c r="HY16" s="424">
        <v>196</v>
      </c>
      <c r="HZ16" s="424">
        <v>0</v>
      </c>
      <c r="IA16" s="424">
        <v>0</v>
      </c>
      <c r="IB16" s="424">
        <v>2606</v>
      </c>
      <c r="IC16" s="424">
        <v>0</v>
      </c>
      <c r="ID16" s="424">
        <v>2225</v>
      </c>
      <c r="IE16" s="424">
        <v>1863</v>
      </c>
      <c r="IF16" s="424">
        <v>0</v>
      </c>
      <c r="IG16" s="424">
        <v>0</v>
      </c>
      <c r="IH16" s="424">
        <v>32247</v>
      </c>
      <c r="II16" s="424">
        <v>23996</v>
      </c>
      <c r="IJ16" s="424">
        <v>223</v>
      </c>
      <c r="IK16" s="424">
        <v>0</v>
      </c>
      <c r="IL16" s="424">
        <v>0</v>
      </c>
      <c r="IM16" s="424">
        <v>2174</v>
      </c>
      <c r="IN16" s="424">
        <v>0</v>
      </c>
      <c r="IO16" s="424">
        <v>1624</v>
      </c>
      <c r="IP16" s="424">
        <v>1579</v>
      </c>
      <c r="IQ16" s="424">
        <v>0</v>
      </c>
      <c r="IR16" s="424">
        <v>0</v>
      </c>
      <c r="IS16" s="424">
        <v>29596</v>
      </c>
      <c r="IT16" s="424">
        <v>23305</v>
      </c>
      <c r="IU16" s="424">
        <v>137</v>
      </c>
      <c r="IV16" s="424">
        <v>0</v>
      </c>
      <c r="IW16" s="424">
        <v>0</v>
      </c>
      <c r="IX16" s="424">
        <v>1887</v>
      </c>
      <c r="IY16" s="424">
        <v>0</v>
      </c>
      <c r="IZ16" s="424">
        <v>1258</v>
      </c>
      <c r="JA16" s="424">
        <v>2154</v>
      </c>
      <c r="JB16" s="424">
        <v>0</v>
      </c>
      <c r="JC16" s="424">
        <v>0</v>
      </c>
      <c r="JD16" s="424">
        <v>28741</v>
      </c>
    </row>
    <row r="17" spans="1:264">
      <c r="A17" s="28" t="s">
        <v>2383</v>
      </c>
      <c r="B17" s="424">
        <v>108097</v>
      </c>
      <c r="C17" s="424">
        <v>2829</v>
      </c>
      <c r="D17" s="424">
        <v>56781</v>
      </c>
      <c r="E17" s="424">
        <v>12563</v>
      </c>
      <c r="F17" s="424">
        <v>4550</v>
      </c>
      <c r="G17" s="424">
        <v>5238</v>
      </c>
      <c r="H17" s="424">
        <v>10108</v>
      </c>
      <c r="I17" s="424">
        <v>0</v>
      </c>
      <c r="J17" s="424">
        <v>7960</v>
      </c>
      <c r="K17" s="424">
        <v>1497</v>
      </c>
      <c r="L17" s="424">
        <v>209623</v>
      </c>
      <c r="M17" s="424">
        <v>100831</v>
      </c>
      <c r="N17" s="424">
        <v>1902</v>
      </c>
      <c r="O17" s="424">
        <v>48012</v>
      </c>
      <c r="P17" s="424">
        <v>11518</v>
      </c>
      <c r="Q17" s="424">
        <v>3377</v>
      </c>
      <c r="R17" s="424">
        <v>4062</v>
      </c>
      <c r="S17" s="424">
        <v>8174</v>
      </c>
      <c r="T17" s="424">
        <v>0</v>
      </c>
      <c r="U17" s="424">
        <v>6725</v>
      </c>
      <c r="V17" s="424">
        <v>1167</v>
      </c>
      <c r="W17" s="424">
        <v>185768</v>
      </c>
      <c r="X17" s="424">
        <v>96645</v>
      </c>
      <c r="Y17" s="424">
        <v>1828</v>
      </c>
      <c r="Z17" s="424">
        <v>49973</v>
      </c>
      <c r="AA17" s="424">
        <v>11926</v>
      </c>
      <c r="AB17" s="424">
        <v>3264</v>
      </c>
      <c r="AC17" s="424">
        <v>4475</v>
      </c>
      <c r="AD17" s="424">
        <v>8450</v>
      </c>
      <c r="AE17" s="424">
        <v>0</v>
      </c>
      <c r="AF17" s="424">
        <v>6414</v>
      </c>
      <c r="AG17" s="424">
        <v>1460</v>
      </c>
      <c r="AH17" s="424">
        <v>184435</v>
      </c>
      <c r="AI17" s="424">
        <v>91132</v>
      </c>
      <c r="AJ17" s="424">
        <v>1819</v>
      </c>
      <c r="AK17" s="424">
        <v>47158</v>
      </c>
      <c r="AL17" s="424">
        <v>12090</v>
      </c>
      <c r="AM17" s="424">
        <v>3390</v>
      </c>
      <c r="AN17" s="424">
        <v>4428</v>
      </c>
      <c r="AO17" s="424">
        <v>7583</v>
      </c>
      <c r="AP17" s="424">
        <v>0</v>
      </c>
      <c r="AQ17" s="424">
        <v>5892</v>
      </c>
      <c r="AR17" s="424">
        <v>1154</v>
      </c>
      <c r="AS17" s="424">
        <v>174646</v>
      </c>
      <c r="AT17" s="424">
        <v>88555</v>
      </c>
      <c r="AU17" s="424">
        <v>1921</v>
      </c>
      <c r="AV17" s="424">
        <v>46752</v>
      </c>
      <c r="AW17" s="424">
        <v>12163</v>
      </c>
      <c r="AX17" s="424">
        <v>3196</v>
      </c>
      <c r="AY17" s="424">
        <v>4879</v>
      </c>
      <c r="AZ17" s="424">
        <v>7033</v>
      </c>
      <c r="BA17" s="424">
        <v>0</v>
      </c>
      <c r="BB17" s="424">
        <v>6122</v>
      </c>
      <c r="BC17" s="424">
        <v>1135</v>
      </c>
      <c r="BD17" s="424">
        <v>171756</v>
      </c>
      <c r="BE17" s="424">
        <v>84526</v>
      </c>
      <c r="BF17" s="424">
        <v>1878</v>
      </c>
      <c r="BG17" s="424">
        <v>45040</v>
      </c>
      <c r="BH17" s="424">
        <v>11691</v>
      </c>
      <c r="BI17" s="424">
        <v>3253</v>
      </c>
      <c r="BJ17" s="424">
        <v>5112</v>
      </c>
      <c r="BK17" s="424">
        <v>7214</v>
      </c>
      <c r="BL17" s="424">
        <v>0</v>
      </c>
      <c r="BM17" s="424">
        <v>6233</v>
      </c>
      <c r="BN17" s="424">
        <v>950</v>
      </c>
      <c r="BO17" s="424">
        <v>165897</v>
      </c>
      <c r="BP17" s="424">
        <v>77642</v>
      </c>
      <c r="BQ17" s="424">
        <v>1654</v>
      </c>
      <c r="BR17" s="424">
        <v>46554</v>
      </c>
      <c r="BS17" s="424">
        <v>12494</v>
      </c>
      <c r="BT17" s="424">
        <v>3374</v>
      </c>
      <c r="BU17" s="424">
        <v>5043</v>
      </c>
      <c r="BV17" s="424">
        <v>7205</v>
      </c>
      <c r="BW17" s="424">
        <v>0</v>
      </c>
      <c r="BX17" s="424">
        <v>6256</v>
      </c>
      <c r="BY17" s="424">
        <v>1082</v>
      </c>
      <c r="BZ17" s="424">
        <v>161304</v>
      </c>
      <c r="CA17" s="424">
        <v>76273</v>
      </c>
      <c r="CB17" s="424">
        <v>2040</v>
      </c>
      <c r="CC17" s="424">
        <v>44285</v>
      </c>
      <c r="CD17" s="424">
        <v>12823</v>
      </c>
      <c r="CE17" s="424">
        <v>3224</v>
      </c>
      <c r="CF17" s="424">
        <v>4658</v>
      </c>
      <c r="CG17" s="424">
        <v>5997</v>
      </c>
      <c r="CH17" s="424">
        <v>0</v>
      </c>
      <c r="CI17" s="424">
        <v>5952</v>
      </c>
      <c r="CJ17" s="424">
        <v>1231</v>
      </c>
      <c r="CK17" s="424">
        <v>156483</v>
      </c>
      <c r="CL17" s="424">
        <v>72569</v>
      </c>
      <c r="CM17" s="424">
        <v>2157</v>
      </c>
      <c r="CN17" s="424">
        <v>40717</v>
      </c>
      <c r="CO17" s="424">
        <v>11204</v>
      </c>
      <c r="CP17" s="424">
        <v>2878</v>
      </c>
      <c r="CQ17" s="424">
        <v>4034</v>
      </c>
      <c r="CR17" s="424">
        <v>6405</v>
      </c>
      <c r="CS17" s="424">
        <v>0</v>
      </c>
      <c r="CT17" s="424">
        <v>5144</v>
      </c>
      <c r="CU17" s="424">
        <v>931</v>
      </c>
      <c r="CV17" s="424">
        <v>146039</v>
      </c>
      <c r="CW17" s="424">
        <v>73767</v>
      </c>
      <c r="CX17" s="424">
        <v>2100</v>
      </c>
      <c r="CY17" s="424">
        <v>40544</v>
      </c>
      <c r="CZ17" s="424">
        <v>10579</v>
      </c>
      <c r="DA17" s="424">
        <v>2791</v>
      </c>
      <c r="DB17" s="424">
        <v>3692</v>
      </c>
      <c r="DC17" s="424">
        <v>6609</v>
      </c>
      <c r="DD17" s="424">
        <v>0</v>
      </c>
      <c r="DE17" s="424">
        <v>5093</v>
      </c>
      <c r="DF17" s="424">
        <v>662</v>
      </c>
      <c r="DG17" s="424">
        <v>145837</v>
      </c>
      <c r="DH17" s="424">
        <v>67565</v>
      </c>
      <c r="DI17" s="424">
        <v>1951</v>
      </c>
      <c r="DJ17" s="424">
        <v>37553</v>
      </c>
      <c r="DK17" s="424">
        <v>10975</v>
      </c>
      <c r="DL17" s="424">
        <v>3125</v>
      </c>
      <c r="DM17" s="424">
        <v>3373</v>
      </c>
      <c r="DN17" s="424">
        <v>6808</v>
      </c>
      <c r="DO17" s="424">
        <v>0</v>
      </c>
      <c r="DP17" s="424">
        <v>4433</v>
      </c>
      <c r="DQ17" s="424">
        <v>659</v>
      </c>
      <c r="DR17" s="424">
        <v>136442</v>
      </c>
      <c r="DS17" s="424">
        <v>79859</v>
      </c>
      <c r="DT17" s="424">
        <v>2119</v>
      </c>
      <c r="DU17" s="424">
        <v>38360</v>
      </c>
      <c r="DV17" s="424">
        <v>11449</v>
      </c>
      <c r="DW17" s="424">
        <v>3247</v>
      </c>
      <c r="DX17" s="424">
        <v>3465</v>
      </c>
      <c r="DY17" s="424">
        <v>6731</v>
      </c>
      <c r="DZ17" s="424">
        <v>0</v>
      </c>
      <c r="EA17" s="424">
        <v>4789</v>
      </c>
      <c r="EB17" s="424">
        <v>713</v>
      </c>
      <c r="EC17" s="424">
        <v>150732</v>
      </c>
      <c r="ED17" s="424">
        <v>2053</v>
      </c>
      <c r="EE17" s="424">
        <v>37738</v>
      </c>
      <c r="EF17" s="424">
        <v>12196</v>
      </c>
      <c r="EG17" s="424">
        <v>2971</v>
      </c>
      <c r="EH17" s="424">
        <v>3517</v>
      </c>
      <c r="EI17" s="424">
        <v>6350</v>
      </c>
      <c r="EJ17" s="424">
        <v>0</v>
      </c>
      <c r="EK17" s="424">
        <v>4682</v>
      </c>
      <c r="EL17" s="424">
        <v>634</v>
      </c>
      <c r="EM17" s="424">
        <v>152244</v>
      </c>
      <c r="EN17" s="424">
        <v>87988</v>
      </c>
      <c r="EO17" s="424">
        <v>1797</v>
      </c>
      <c r="EP17" s="424">
        <v>39168</v>
      </c>
      <c r="EQ17" s="424">
        <v>12051</v>
      </c>
      <c r="ER17" s="424">
        <v>2383</v>
      </c>
      <c r="ES17" s="424">
        <v>3562</v>
      </c>
      <c r="ET17" s="424">
        <v>6797</v>
      </c>
      <c r="EU17" s="424">
        <v>0</v>
      </c>
      <c r="EV17" s="424">
        <v>4965</v>
      </c>
      <c r="EW17" s="424">
        <v>693</v>
      </c>
      <c r="EX17" s="424">
        <v>159404</v>
      </c>
      <c r="EY17" s="424">
        <v>85345</v>
      </c>
      <c r="EZ17" s="424">
        <v>1677</v>
      </c>
      <c r="FA17" s="424">
        <v>41186</v>
      </c>
      <c r="FB17" s="424">
        <v>13321</v>
      </c>
      <c r="FC17" s="424">
        <v>2226</v>
      </c>
      <c r="FD17" s="424">
        <v>3587</v>
      </c>
      <c r="FE17" s="424">
        <v>7034</v>
      </c>
      <c r="FF17" s="424">
        <v>0</v>
      </c>
      <c r="FG17" s="424">
        <v>4714</v>
      </c>
      <c r="FH17" s="424">
        <v>914</v>
      </c>
      <c r="FI17" s="424">
        <v>160004</v>
      </c>
      <c r="FJ17" s="424">
        <v>85248</v>
      </c>
      <c r="FK17" s="424">
        <v>1687</v>
      </c>
      <c r="FL17" s="424">
        <v>40574</v>
      </c>
      <c r="FM17" s="424">
        <v>13117</v>
      </c>
      <c r="FN17" s="424">
        <v>2427</v>
      </c>
      <c r="FO17" s="424">
        <v>3721</v>
      </c>
      <c r="FP17" s="424">
        <v>7075</v>
      </c>
      <c r="FQ17" s="424">
        <v>0</v>
      </c>
      <c r="FR17" s="424">
        <v>4747</v>
      </c>
      <c r="FS17" s="424">
        <v>27</v>
      </c>
      <c r="FT17" s="424">
        <v>158623</v>
      </c>
      <c r="FU17" s="424">
        <v>91242</v>
      </c>
      <c r="FV17" s="424">
        <v>1933</v>
      </c>
      <c r="FW17" s="424">
        <v>18536</v>
      </c>
      <c r="FX17" s="424">
        <v>494</v>
      </c>
      <c r="FY17" s="424">
        <v>0</v>
      </c>
      <c r="FZ17" s="424">
        <v>4364</v>
      </c>
      <c r="GA17" s="424">
        <v>8000</v>
      </c>
      <c r="GB17" s="424">
        <v>0</v>
      </c>
      <c r="GC17" s="424">
        <v>4925</v>
      </c>
      <c r="GD17" s="424">
        <v>48</v>
      </c>
      <c r="GE17" s="424">
        <v>129542</v>
      </c>
      <c r="GF17" s="424">
        <v>103647</v>
      </c>
      <c r="GG17" s="424">
        <v>2536</v>
      </c>
      <c r="GH17" s="424">
        <v>18846</v>
      </c>
      <c r="GI17" s="424">
        <v>478</v>
      </c>
      <c r="GJ17" s="424">
        <v>0</v>
      </c>
      <c r="GK17" s="424">
        <v>4793</v>
      </c>
      <c r="GL17" s="424">
        <v>8736</v>
      </c>
      <c r="GM17" s="424">
        <v>0</v>
      </c>
      <c r="GN17" s="424">
        <v>5322</v>
      </c>
      <c r="GO17" s="424">
        <v>340</v>
      </c>
      <c r="GP17" s="424">
        <v>144698</v>
      </c>
      <c r="GQ17" s="424">
        <v>104107</v>
      </c>
      <c r="GR17" s="424">
        <v>2954</v>
      </c>
      <c r="GS17" s="424">
        <v>22455</v>
      </c>
      <c r="GT17" s="424">
        <v>456</v>
      </c>
      <c r="GU17" s="424">
        <v>0</v>
      </c>
      <c r="GV17" s="424">
        <v>4332</v>
      </c>
      <c r="GW17" s="424">
        <v>9032</v>
      </c>
      <c r="GX17" s="424">
        <v>0</v>
      </c>
      <c r="GY17" s="424">
        <v>5388</v>
      </c>
      <c r="GZ17" s="424">
        <v>59</v>
      </c>
      <c r="HA17" s="424">
        <v>148783</v>
      </c>
      <c r="HB17" s="424">
        <v>107218</v>
      </c>
      <c r="HC17" s="424">
        <v>2441</v>
      </c>
      <c r="HD17" s="424">
        <v>15554</v>
      </c>
      <c r="HE17" s="424">
        <v>379</v>
      </c>
      <c r="HF17" s="424">
        <v>0</v>
      </c>
      <c r="HG17" s="424">
        <v>3480</v>
      </c>
      <c r="HH17" s="424">
        <v>6915</v>
      </c>
      <c r="HI17" s="424">
        <v>0</v>
      </c>
      <c r="HJ17" s="424">
        <v>4171</v>
      </c>
      <c r="HK17" s="424">
        <v>47</v>
      </c>
      <c r="HL17" s="424">
        <v>140205</v>
      </c>
      <c r="HM17" s="424">
        <v>109185</v>
      </c>
      <c r="HN17" s="424">
        <v>2849</v>
      </c>
      <c r="HO17" s="424">
        <v>16631</v>
      </c>
      <c r="HP17" s="424">
        <v>367</v>
      </c>
      <c r="HQ17" s="424">
        <v>0</v>
      </c>
      <c r="HR17" s="424">
        <v>3902</v>
      </c>
      <c r="HS17" s="424">
        <v>7322</v>
      </c>
      <c r="HT17" s="424">
        <v>0</v>
      </c>
      <c r="HU17" s="424">
        <v>4408</v>
      </c>
      <c r="HV17" s="424">
        <v>50</v>
      </c>
      <c r="HW17" s="424">
        <v>144714</v>
      </c>
      <c r="HX17" s="424">
        <v>124207</v>
      </c>
      <c r="HY17" s="424">
        <v>2446</v>
      </c>
      <c r="HZ17" s="424">
        <v>15427</v>
      </c>
      <c r="IA17" s="424">
        <v>291</v>
      </c>
      <c r="IB17" s="424">
        <v>0</v>
      </c>
      <c r="IC17" s="424">
        <v>3544</v>
      </c>
      <c r="ID17" s="424">
        <v>5354</v>
      </c>
      <c r="IE17" s="424">
        <v>0</v>
      </c>
      <c r="IF17" s="424">
        <v>3812</v>
      </c>
      <c r="IG17" s="424">
        <v>42</v>
      </c>
      <c r="IH17" s="424">
        <v>155123</v>
      </c>
      <c r="II17" s="424">
        <v>116038</v>
      </c>
      <c r="IJ17" s="424">
        <v>2245</v>
      </c>
      <c r="IK17" s="424">
        <v>14448</v>
      </c>
      <c r="IL17" s="424">
        <v>190</v>
      </c>
      <c r="IM17" s="424">
        <v>0</v>
      </c>
      <c r="IN17" s="424">
        <v>2901</v>
      </c>
      <c r="IO17" s="424">
        <v>5425</v>
      </c>
      <c r="IP17" s="424">
        <v>0</v>
      </c>
      <c r="IQ17" s="424">
        <v>3047</v>
      </c>
      <c r="IR17" s="424">
        <v>39</v>
      </c>
      <c r="IS17" s="424">
        <v>144333</v>
      </c>
      <c r="IT17" s="424">
        <v>115591</v>
      </c>
      <c r="IU17" s="424">
        <v>2167</v>
      </c>
      <c r="IV17" s="424">
        <v>13378</v>
      </c>
      <c r="IW17" s="424">
        <v>176</v>
      </c>
      <c r="IX17" s="424">
        <v>0</v>
      </c>
      <c r="IY17" s="424">
        <v>2549</v>
      </c>
      <c r="IZ17" s="424">
        <v>5296</v>
      </c>
      <c r="JA17" s="424">
        <v>0</v>
      </c>
      <c r="JB17" s="424">
        <v>2782</v>
      </c>
      <c r="JC17" s="424">
        <v>36</v>
      </c>
      <c r="JD17" s="424">
        <v>141975</v>
      </c>
    </row>
    <row r="18" spans="1:264">
      <c r="A18" s="28" t="s">
        <v>2379</v>
      </c>
      <c r="B18" s="424">
        <v>38138</v>
      </c>
      <c r="C18" s="424">
        <v>598</v>
      </c>
      <c r="D18" s="424">
        <v>8777</v>
      </c>
      <c r="E18" s="424">
        <v>2668</v>
      </c>
      <c r="F18" s="424">
        <v>692</v>
      </c>
      <c r="G18" s="424">
        <v>359</v>
      </c>
      <c r="H18" s="424">
        <v>898</v>
      </c>
      <c r="I18" s="424">
        <v>294</v>
      </c>
      <c r="J18" s="424">
        <v>484</v>
      </c>
      <c r="K18" s="424">
        <v>100</v>
      </c>
      <c r="L18" s="424">
        <v>53008</v>
      </c>
      <c r="M18" s="424">
        <v>36950</v>
      </c>
      <c r="N18" s="424">
        <v>536</v>
      </c>
      <c r="O18" s="424">
        <v>7622</v>
      </c>
      <c r="P18" s="424">
        <v>2182</v>
      </c>
      <c r="Q18" s="424">
        <v>539</v>
      </c>
      <c r="R18" s="424">
        <v>470</v>
      </c>
      <c r="S18" s="424">
        <v>665</v>
      </c>
      <c r="T18" s="424">
        <v>245</v>
      </c>
      <c r="U18" s="424">
        <v>426</v>
      </c>
      <c r="V18" s="424">
        <v>78</v>
      </c>
      <c r="W18" s="424">
        <v>49713</v>
      </c>
      <c r="X18" s="424">
        <v>36067</v>
      </c>
      <c r="Y18" s="424">
        <v>604</v>
      </c>
      <c r="Z18" s="424">
        <v>7391</v>
      </c>
      <c r="AA18" s="424">
        <v>1727</v>
      </c>
      <c r="AB18" s="424">
        <v>627</v>
      </c>
      <c r="AC18" s="424">
        <v>410</v>
      </c>
      <c r="AD18" s="424">
        <v>422</v>
      </c>
      <c r="AE18" s="424">
        <v>156</v>
      </c>
      <c r="AF18" s="424">
        <v>375</v>
      </c>
      <c r="AG18" s="424">
        <v>73</v>
      </c>
      <c r="AH18" s="424">
        <v>47852</v>
      </c>
      <c r="AI18" s="424">
        <v>34976</v>
      </c>
      <c r="AJ18" s="424">
        <v>674</v>
      </c>
      <c r="AK18" s="424">
        <v>6714</v>
      </c>
      <c r="AL18" s="424">
        <v>1753</v>
      </c>
      <c r="AM18" s="424">
        <v>697</v>
      </c>
      <c r="AN18" s="424">
        <v>233</v>
      </c>
      <c r="AO18" s="424">
        <v>576</v>
      </c>
      <c r="AP18" s="424">
        <v>143</v>
      </c>
      <c r="AQ18" s="424">
        <v>332</v>
      </c>
      <c r="AR18" s="424">
        <v>75</v>
      </c>
      <c r="AS18" s="424">
        <v>46173</v>
      </c>
      <c r="AT18" s="424">
        <v>34539</v>
      </c>
      <c r="AU18" s="424">
        <v>637</v>
      </c>
      <c r="AV18" s="424">
        <v>6463</v>
      </c>
      <c r="AW18" s="424">
        <v>1801</v>
      </c>
      <c r="AX18" s="424">
        <v>712</v>
      </c>
      <c r="AY18" s="424">
        <v>251</v>
      </c>
      <c r="AZ18" s="424">
        <v>586</v>
      </c>
      <c r="BA18" s="424">
        <v>156</v>
      </c>
      <c r="BB18" s="424">
        <v>302</v>
      </c>
      <c r="BC18" s="424">
        <v>92</v>
      </c>
      <c r="BD18" s="424">
        <v>45539</v>
      </c>
      <c r="BE18" s="424">
        <v>35547</v>
      </c>
      <c r="BF18" s="424">
        <v>581</v>
      </c>
      <c r="BG18" s="424">
        <v>6175</v>
      </c>
      <c r="BH18" s="424">
        <v>1922</v>
      </c>
      <c r="BI18" s="424">
        <v>520</v>
      </c>
      <c r="BJ18" s="424">
        <v>304</v>
      </c>
      <c r="BK18" s="424">
        <v>583</v>
      </c>
      <c r="BL18" s="424">
        <v>162</v>
      </c>
      <c r="BM18" s="424">
        <v>359</v>
      </c>
      <c r="BN18" s="424">
        <v>83</v>
      </c>
      <c r="BO18" s="424">
        <v>46236</v>
      </c>
      <c r="BP18" s="424">
        <v>37571</v>
      </c>
      <c r="BQ18" s="424">
        <v>777</v>
      </c>
      <c r="BR18" s="424">
        <v>7074</v>
      </c>
      <c r="BS18" s="424">
        <v>1906</v>
      </c>
      <c r="BT18" s="424">
        <v>549</v>
      </c>
      <c r="BU18" s="424">
        <v>251</v>
      </c>
      <c r="BV18" s="424">
        <v>541</v>
      </c>
      <c r="BW18" s="424">
        <v>167</v>
      </c>
      <c r="BX18" s="424">
        <v>326</v>
      </c>
      <c r="BY18" s="424">
        <v>151</v>
      </c>
      <c r="BZ18" s="424">
        <v>49313</v>
      </c>
      <c r="CA18" s="424">
        <v>38582</v>
      </c>
      <c r="CB18" s="424">
        <v>820</v>
      </c>
      <c r="CC18" s="424">
        <v>5839</v>
      </c>
      <c r="CD18" s="424">
        <v>1531</v>
      </c>
      <c r="CE18" s="424">
        <v>506</v>
      </c>
      <c r="CF18" s="424">
        <v>249</v>
      </c>
      <c r="CG18" s="424">
        <v>430</v>
      </c>
      <c r="CH18" s="424">
        <v>156</v>
      </c>
      <c r="CI18" s="424">
        <v>326</v>
      </c>
      <c r="CJ18" s="424">
        <v>100</v>
      </c>
      <c r="CK18" s="424">
        <v>48539</v>
      </c>
      <c r="CL18" s="424">
        <v>39842</v>
      </c>
      <c r="CM18" s="424">
        <v>457</v>
      </c>
      <c r="CN18" s="424">
        <v>5340</v>
      </c>
      <c r="CO18" s="424">
        <v>1473</v>
      </c>
      <c r="CP18" s="424">
        <v>419</v>
      </c>
      <c r="CQ18" s="424">
        <v>291</v>
      </c>
      <c r="CR18" s="424">
        <v>370</v>
      </c>
      <c r="CS18" s="424">
        <v>125</v>
      </c>
      <c r="CT18" s="424">
        <v>267</v>
      </c>
      <c r="CU18" s="424">
        <v>85</v>
      </c>
      <c r="CV18" s="424">
        <v>48669</v>
      </c>
      <c r="CW18" s="424">
        <v>39712</v>
      </c>
      <c r="CX18" s="424">
        <v>514</v>
      </c>
      <c r="CY18" s="424">
        <v>5313</v>
      </c>
      <c r="CZ18" s="424">
        <v>1343</v>
      </c>
      <c r="DA18" s="424">
        <v>471</v>
      </c>
      <c r="DB18" s="424">
        <v>281</v>
      </c>
      <c r="DC18" s="424">
        <v>369</v>
      </c>
      <c r="DD18" s="424">
        <v>130</v>
      </c>
      <c r="DE18" s="424">
        <v>258</v>
      </c>
      <c r="DF18" s="424">
        <v>84</v>
      </c>
      <c r="DG18" s="424">
        <v>48475</v>
      </c>
      <c r="DH18" s="424">
        <v>40855</v>
      </c>
      <c r="DI18" s="424">
        <v>407</v>
      </c>
      <c r="DJ18" s="424">
        <v>4799</v>
      </c>
      <c r="DK18" s="424">
        <v>1455</v>
      </c>
      <c r="DL18" s="424">
        <v>454</v>
      </c>
      <c r="DM18" s="424">
        <v>150</v>
      </c>
      <c r="DN18" s="424">
        <v>171</v>
      </c>
      <c r="DO18" s="424">
        <v>135</v>
      </c>
      <c r="DP18" s="424">
        <v>239</v>
      </c>
      <c r="DQ18" s="424">
        <v>92</v>
      </c>
      <c r="DR18" s="424">
        <v>48757</v>
      </c>
      <c r="DS18" s="424">
        <v>41557</v>
      </c>
      <c r="DT18" s="424">
        <v>356</v>
      </c>
      <c r="DU18" s="424">
        <v>4586</v>
      </c>
      <c r="DV18" s="424">
        <v>1320</v>
      </c>
      <c r="DW18" s="424">
        <v>488</v>
      </c>
      <c r="DX18" s="424">
        <v>252</v>
      </c>
      <c r="DY18" s="424">
        <v>208</v>
      </c>
      <c r="DZ18" s="424">
        <v>143</v>
      </c>
      <c r="EA18" s="424">
        <v>276</v>
      </c>
      <c r="EB18" s="424">
        <v>100</v>
      </c>
      <c r="EC18" s="424">
        <v>49286</v>
      </c>
      <c r="ED18" s="424">
        <v>212</v>
      </c>
      <c r="EE18" s="424">
        <v>4124</v>
      </c>
      <c r="EF18" s="424">
        <v>1262</v>
      </c>
      <c r="EG18" s="424">
        <v>333</v>
      </c>
      <c r="EH18" s="424">
        <v>270</v>
      </c>
      <c r="EI18" s="424">
        <v>97</v>
      </c>
      <c r="EJ18" s="424">
        <v>136</v>
      </c>
      <c r="EK18" s="424">
        <v>268</v>
      </c>
      <c r="EL18" s="424">
        <v>93</v>
      </c>
      <c r="EM18" s="424">
        <v>49542</v>
      </c>
      <c r="EN18" s="424">
        <v>43251</v>
      </c>
      <c r="EO18" s="424">
        <v>286</v>
      </c>
      <c r="EP18" s="424">
        <v>5088</v>
      </c>
      <c r="EQ18" s="424">
        <v>1118</v>
      </c>
      <c r="ER18" s="424">
        <v>298</v>
      </c>
      <c r="ES18" s="424">
        <v>199</v>
      </c>
      <c r="ET18" s="424">
        <v>145</v>
      </c>
      <c r="EU18" s="424">
        <v>27</v>
      </c>
      <c r="EV18" s="424">
        <v>251</v>
      </c>
      <c r="EW18" s="424">
        <v>104</v>
      </c>
      <c r="EX18" s="424">
        <v>50767</v>
      </c>
      <c r="EY18" s="424">
        <v>44519</v>
      </c>
      <c r="EZ18" s="424">
        <v>399</v>
      </c>
      <c r="FA18" s="424">
        <v>5143</v>
      </c>
      <c r="FB18" s="424">
        <v>1118</v>
      </c>
      <c r="FC18" s="424">
        <v>304</v>
      </c>
      <c r="FD18" s="424">
        <v>207</v>
      </c>
      <c r="FE18" s="424">
        <v>151</v>
      </c>
      <c r="FF18" s="424">
        <v>29</v>
      </c>
      <c r="FG18" s="424">
        <v>246</v>
      </c>
      <c r="FH18" s="424">
        <v>115</v>
      </c>
      <c r="FI18" s="424">
        <v>52231</v>
      </c>
      <c r="FJ18" s="424">
        <v>47061</v>
      </c>
      <c r="FK18" s="424">
        <v>552</v>
      </c>
      <c r="FL18" s="424">
        <v>5470</v>
      </c>
      <c r="FM18" s="424">
        <v>911</v>
      </c>
      <c r="FN18" s="424">
        <v>151</v>
      </c>
      <c r="FO18" s="424">
        <v>158</v>
      </c>
      <c r="FP18" s="424">
        <v>142</v>
      </c>
      <c r="FQ18" s="424">
        <v>31</v>
      </c>
      <c r="FR18" s="424">
        <v>251</v>
      </c>
      <c r="FS18" s="424">
        <v>210</v>
      </c>
      <c r="FT18" s="424">
        <v>54937</v>
      </c>
      <c r="FU18" s="424">
        <v>47551</v>
      </c>
      <c r="FV18" s="424">
        <v>477</v>
      </c>
      <c r="FW18" s="424">
        <v>1671</v>
      </c>
      <c r="FX18" s="424">
        <v>0</v>
      </c>
      <c r="FY18" s="424">
        <v>165</v>
      </c>
      <c r="FZ18" s="424">
        <v>141</v>
      </c>
      <c r="GA18" s="424">
        <v>170</v>
      </c>
      <c r="GB18" s="424">
        <v>62</v>
      </c>
      <c r="GC18" s="424">
        <v>347</v>
      </c>
      <c r="GD18" s="424">
        <v>23</v>
      </c>
      <c r="GE18" s="424">
        <v>50607</v>
      </c>
      <c r="GF18" s="424">
        <v>50136</v>
      </c>
      <c r="GG18" s="424">
        <v>645</v>
      </c>
      <c r="GH18" s="424">
        <v>1843</v>
      </c>
      <c r="GI18" s="424">
        <v>0</v>
      </c>
      <c r="GJ18" s="424">
        <v>186</v>
      </c>
      <c r="GK18" s="424">
        <v>230</v>
      </c>
      <c r="GL18" s="424">
        <v>241</v>
      </c>
      <c r="GM18" s="424">
        <v>55</v>
      </c>
      <c r="GN18" s="424">
        <v>368</v>
      </c>
      <c r="GO18" s="424">
        <v>33</v>
      </c>
      <c r="GP18" s="424">
        <v>53737</v>
      </c>
      <c r="GQ18" s="424">
        <v>71081</v>
      </c>
      <c r="GR18" s="424">
        <v>672</v>
      </c>
      <c r="GS18" s="424">
        <v>2519</v>
      </c>
      <c r="GT18" s="424">
        <v>0</v>
      </c>
      <c r="GU18" s="424">
        <v>201</v>
      </c>
      <c r="GV18" s="424">
        <v>274</v>
      </c>
      <c r="GW18" s="424">
        <v>282</v>
      </c>
      <c r="GX18" s="424">
        <v>59</v>
      </c>
      <c r="GY18" s="424">
        <v>276</v>
      </c>
      <c r="GZ18" s="424">
        <v>35</v>
      </c>
      <c r="HA18" s="424">
        <v>75399</v>
      </c>
      <c r="HB18" s="424">
        <v>70686</v>
      </c>
      <c r="HC18" s="424">
        <v>246</v>
      </c>
      <c r="HD18" s="424">
        <v>2074</v>
      </c>
      <c r="HE18" s="424">
        <v>0</v>
      </c>
      <c r="HF18" s="424">
        <v>223</v>
      </c>
      <c r="HG18" s="424">
        <v>181</v>
      </c>
      <c r="HH18" s="424">
        <v>147</v>
      </c>
      <c r="HI18" s="424">
        <v>54</v>
      </c>
      <c r="HJ18" s="424">
        <v>212</v>
      </c>
      <c r="HK18" s="424">
        <v>28</v>
      </c>
      <c r="HL18" s="424">
        <v>73851</v>
      </c>
      <c r="HM18" s="424">
        <v>73488</v>
      </c>
      <c r="HN18" s="424">
        <v>90</v>
      </c>
      <c r="HO18" s="424">
        <v>2029</v>
      </c>
      <c r="HP18" s="424">
        <v>0</v>
      </c>
      <c r="HQ18" s="424">
        <v>240</v>
      </c>
      <c r="HR18" s="424">
        <v>98</v>
      </c>
      <c r="HS18" s="424">
        <v>248</v>
      </c>
      <c r="HT18" s="424">
        <v>62</v>
      </c>
      <c r="HU18" s="424">
        <v>196</v>
      </c>
      <c r="HV18" s="424">
        <v>30</v>
      </c>
      <c r="HW18" s="424">
        <v>76481</v>
      </c>
      <c r="HX18" s="424">
        <v>70389</v>
      </c>
      <c r="HY18" s="424">
        <v>60</v>
      </c>
      <c r="HZ18" s="424">
        <v>1905</v>
      </c>
      <c r="IA18" s="424">
        <v>0</v>
      </c>
      <c r="IB18" s="424">
        <v>237</v>
      </c>
      <c r="IC18" s="424">
        <v>76</v>
      </c>
      <c r="ID18" s="424">
        <v>257</v>
      </c>
      <c r="IE18" s="424">
        <v>244</v>
      </c>
      <c r="IF18" s="424">
        <v>149</v>
      </c>
      <c r="IG18" s="424">
        <v>125</v>
      </c>
      <c r="IH18" s="424">
        <v>73442</v>
      </c>
      <c r="II18" s="424">
        <v>72699</v>
      </c>
      <c r="IJ18" s="424">
        <v>58</v>
      </c>
      <c r="IK18" s="424">
        <v>1850</v>
      </c>
      <c r="IL18" s="424">
        <v>0</v>
      </c>
      <c r="IM18" s="424">
        <v>205</v>
      </c>
      <c r="IN18" s="424">
        <v>61</v>
      </c>
      <c r="IO18" s="424">
        <v>191</v>
      </c>
      <c r="IP18" s="424">
        <v>123</v>
      </c>
      <c r="IQ18" s="424">
        <v>150</v>
      </c>
      <c r="IR18" s="424">
        <v>118</v>
      </c>
      <c r="IS18" s="424">
        <v>75455</v>
      </c>
      <c r="IT18" s="424">
        <v>70798</v>
      </c>
      <c r="IU18" s="424">
        <v>41</v>
      </c>
      <c r="IV18" s="424">
        <v>1826</v>
      </c>
      <c r="IW18" s="424">
        <v>0</v>
      </c>
      <c r="IX18" s="424">
        <v>168</v>
      </c>
      <c r="IY18" s="424">
        <v>57</v>
      </c>
      <c r="IZ18" s="424">
        <v>54</v>
      </c>
      <c r="JA18" s="424">
        <v>117</v>
      </c>
      <c r="JB18" s="424">
        <v>124</v>
      </c>
      <c r="JC18" s="424">
        <v>108</v>
      </c>
      <c r="JD18" s="424">
        <v>73293</v>
      </c>
    </row>
    <row r="19" spans="1:264">
      <c r="A19" s="28" t="s">
        <v>2384</v>
      </c>
      <c r="B19" s="424">
        <v>4664</v>
      </c>
      <c r="C19" s="424">
        <v>0</v>
      </c>
      <c r="D19" s="424">
        <v>402</v>
      </c>
      <c r="E19" s="424">
        <v>112</v>
      </c>
      <c r="F19" s="424">
        <v>0</v>
      </c>
      <c r="G19" s="424">
        <v>0</v>
      </c>
      <c r="H19" s="424">
        <v>0</v>
      </c>
      <c r="I19" s="424">
        <v>0</v>
      </c>
      <c r="J19" s="424">
        <v>118</v>
      </c>
      <c r="K19" s="424">
        <v>0</v>
      </c>
      <c r="L19" s="424">
        <v>5296</v>
      </c>
      <c r="M19" s="424">
        <v>4109</v>
      </c>
      <c r="N19" s="424">
        <v>0</v>
      </c>
      <c r="O19" s="424">
        <v>354</v>
      </c>
      <c r="P19" s="424">
        <v>110</v>
      </c>
      <c r="Q19" s="424">
        <v>0</v>
      </c>
      <c r="R19" s="424">
        <v>0</v>
      </c>
      <c r="S19" s="424">
        <v>0</v>
      </c>
      <c r="T19" s="424">
        <v>0</v>
      </c>
      <c r="U19" s="424">
        <v>98</v>
      </c>
      <c r="V19" s="424">
        <v>0</v>
      </c>
      <c r="W19" s="424">
        <v>4671</v>
      </c>
      <c r="X19" s="424">
        <v>4956</v>
      </c>
      <c r="Y19" s="424">
        <v>1</v>
      </c>
      <c r="Z19" s="424">
        <v>366</v>
      </c>
      <c r="AA19" s="424">
        <v>117</v>
      </c>
      <c r="AB19" s="424">
        <v>0</v>
      </c>
      <c r="AC19" s="424">
        <v>0</v>
      </c>
      <c r="AD19" s="424">
        <v>0</v>
      </c>
      <c r="AE19" s="424">
        <v>0</v>
      </c>
      <c r="AF19" s="424">
        <v>179</v>
      </c>
      <c r="AG19" s="424">
        <v>0</v>
      </c>
      <c r="AH19" s="424">
        <v>5619</v>
      </c>
      <c r="AI19" s="424">
        <v>4847</v>
      </c>
      <c r="AJ19" s="424">
        <v>1</v>
      </c>
      <c r="AK19" s="424">
        <v>236</v>
      </c>
      <c r="AL19" s="424">
        <v>128</v>
      </c>
      <c r="AM19" s="424">
        <v>0</v>
      </c>
      <c r="AN19" s="424">
        <v>2</v>
      </c>
      <c r="AO19" s="424">
        <v>0</v>
      </c>
      <c r="AP19" s="424">
        <v>0</v>
      </c>
      <c r="AQ19" s="424">
        <v>152</v>
      </c>
      <c r="AR19" s="424">
        <v>0</v>
      </c>
      <c r="AS19" s="424">
        <v>5366</v>
      </c>
      <c r="AT19" s="424">
        <v>5335</v>
      </c>
      <c r="AU19" s="424">
        <v>1</v>
      </c>
      <c r="AV19" s="424">
        <v>242</v>
      </c>
      <c r="AW19" s="424">
        <v>154</v>
      </c>
      <c r="AX19" s="424">
        <v>0</v>
      </c>
      <c r="AY19" s="424">
        <v>1</v>
      </c>
      <c r="AZ19" s="424">
        <v>0</v>
      </c>
      <c r="BA19" s="424">
        <v>0</v>
      </c>
      <c r="BB19" s="424">
        <v>164</v>
      </c>
      <c r="BC19" s="424">
        <v>0</v>
      </c>
      <c r="BD19" s="424">
        <v>5897</v>
      </c>
      <c r="BE19" s="424">
        <v>5577</v>
      </c>
      <c r="BF19" s="424">
        <v>1</v>
      </c>
      <c r="BG19" s="424">
        <v>271</v>
      </c>
      <c r="BH19" s="424">
        <v>155</v>
      </c>
      <c r="BI19" s="424">
        <v>0</v>
      </c>
      <c r="BJ19" s="424">
        <v>1</v>
      </c>
      <c r="BK19" s="424">
        <v>0</v>
      </c>
      <c r="BL19" s="424">
        <v>0</v>
      </c>
      <c r="BM19" s="424">
        <v>64</v>
      </c>
      <c r="BN19" s="424">
        <v>0</v>
      </c>
      <c r="BO19" s="424">
        <v>6069</v>
      </c>
      <c r="BP19" s="424">
        <v>5707</v>
      </c>
      <c r="BQ19" s="424">
        <v>0</v>
      </c>
      <c r="BR19" s="424">
        <v>268</v>
      </c>
      <c r="BS19" s="424">
        <v>179</v>
      </c>
      <c r="BT19" s="424">
        <v>0</v>
      </c>
      <c r="BU19" s="424">
        <v>1</v>
      </c>
      <c r="BV19" s="424">
        <v>0</v>
      </c>
      <c r="BW19" s="424">
        <v>0</v>
      </c>
      <c r="BX19" s="424">
        <v>53</v>
      </c>
      <c r="BY19" s="424">
        <v>0</v>
      </c>
      <c r="BZ19" s="424">
        <v>6208</v>
      </c>
      <c r="CA19" s="424">
        <v>5768</v>
      </c>
      <c r="CB19" s="424">
        <v>1</v>
      </c>
      <c r="CC19" s="424">
        <v>258</v>
      </c>
      <c r="CD19" s="424">
        <v>179</v>
      </c>
      <c r="CE19" s="424">
        <v>0</v>
      </c>
      <c r="CF19" s="424">
        <v>2</v>
      </c>
      <c r="CG19" s="424">
        <v>0</v>
      </c>
      <c r="CH19" s="424">
        <v>0</v>
      </c>
      <c r="CI19" s="424">
        <v>30</v>
      </c>
      <c r="CJ19" s="424">
        <v>0</v>
      </c>
      <c r="CK19" s="424">
        <v>6238</v>
      </c>
      <c r="CL19" s="424">
        <v>5795</v>
      </c>
      <c r="CM19" s="424">
        <v>0</v>
      </c>
      <c r="CN19" s="424">
        <v>199</v>
      </c>
      <c r="CO19" s="424">
        <v>169</v>
      </c>
      <c r="CP19" s="424">
        <v>0</v>
      </c>
      <c r="CQ19" s="424">
        <v>2</v>
      </c>
      <c r="CR19" s="424">
        <v>0</v>
      </c>
      <c r="CS19" s="424">
        <v>0</v>
      </c>
      <c r="CT19" s="424">
        <v>31</v>
      </c>
      <c r="CU19" s="424">
        <v>0</v>
      </c>
      <c r="CV19" s="424">
        <v>6196</v>
      </c>
      <c r="CW19" s="424">
        <v>5742</v>
      </c>
      <c r="CX19" s="424">
        <v>1</v>
      </c>
      <c r="CY19" s="424">
        <v>211</v>
      </c>
      <c r="CZ19" s="424">
        <v>166</v>
      </c>
      <c r="DA19" s="424">
        <v>0</v>
      </c>
      <c r="DB19" s="424">
        <v>1</v>
      </c>
      <c r="DC19" s="424">
        <v>0</v>
      </c>
      <c r="DD19" s="424">
        <v>0</v>
      </c>
      <c r="DE19" s="424">
        <v>30</v>
      </c>
      <c r="DF19" s="424">
        <v>0</v>
      </c>
      <c r="DG19" s="424">
        <v>6151</v>
      </c>
      <c r="DH19" s="424">
        <v>5703</v>
      </c>
      <c r="DI19" s="424">
        <v>0</v>
      </c>
      <c r="DJ19" s="424">
        <v>204</v>
      </c>
      <c r="DK19" s="424">
        <v>131</v>
      </c>
      <c r="DL19" s="424">
        <v>0</v>
      </c>
      <c r="DM19" s="424">
        <v>1</v>
      </c>
      <c r="DN19" s="424">
        <v>0</v>
      </c>
      <c r="DO19" s="424">
        <v>0</v>
      </c>
      <c r="DP19" s="424">
        <v>50</v>
      </c>
      <c r="DQ19" s="424">
        <v>0</v>
      </c>
      <c r="DR19" s="424">
        <v>6089</v>
      </c>
      <c r="DS19" s="424">
        <v>5629</v>
      </c>
      <c r="DT19" s="424">
        <v>1</v>
      </c>
      <c r="DU19" s="424">
        <v>221</v>
      </c>
      <c r="DV19" s="424">
        <v>159</v>
      </c>
      <c r="DW19" s="424">
        <v>0</v>
      </c>
      <c r="DX19" s="424">
        <v>2</v>
      </c>
      <c r="DY19" s="424">
        <v>0</v>
      </c>
      <c r="DZ19" s="424">
        <v>0</v>
      </c>
      <c r="EA19" s="424">
        <v>16</v>
      </c>
      <c r="EB19" s="424">
        <v>0</v>
      </c>
      <c r="EC19" s="424">
        <v>6028</v>
      </c>
      <c r="ED19" s="424">
        <v>1</v>
      </c>
      <c r="EE19" s="424">
        <v>182</v>
      </c>
      <c r="EF19" s="424">
        <v>126</v>
      </c>
      <c r="EG19" s="424">
        <v>0</v>
      </c>
      <c r="EH19" s="424">
        <v>1</v>
      </c>
      <c r="EI19" s="424">
        <v>0</v>
      </c>
      <c r="EJ19" s="424">
        <v>0</v>
      </c>
      <c r="EK19" s="424">
        <v>16</v>
      </c>
      <c r="EL19" s="424">
        <v>0</v>
      </c>
      <c r="EM19" s="424">
        <v>5595</v>
      </c>
      <c r="EN19" s="424">
        <v>4908</v>
      </c>
      <c r="EO19" s="424">
        <v>0</v>
      </c>
      <c r="EP19" s="424">
        <v>160</v>
      </c>
      <c r="EQ19" s="424">
        <v>163</v>
      </c>
      <c r="ER19" s="424">
        <v>0</v>
      </c>
      <c r="ES19" s="424">
        <v>1</v>
      </c>
      <c r="ET19" s="424">
        <v>0</v>
      </c>
      <c r="EU19" s="424">
        <v>0</v>
      </c>
      <c r="EV19" s="424">
        <v>28</v>
      </c>
      <c r="EW19" s="424">
        <v>0</v>
      </c>
      <c r="EX19" s="424">
        <v>5260</v>
      </c>
      <c r="EY19" s="424">
        <v>4674</v>
      </c>
      <c r="EZ19" s="424">
        <v>0</v>
      </c>
      <c r="FA19" s="424">
        <v>143</v>
      </c>
      <c r="FB19" s="424">
        <v>144</v>
      </c>
      <c r="FC19" s="424">
        <v>0</v>
      </c>
      <c r="FD19" s="424">
        <v>2</v>
      </c>
      <c r="FE19" s="424">
        <v>0</v>
      </c>
      <c r="FF19" s="424">
        <v>0</v>
      </c>
      <c r="FG19" s="424">
        <v>3</v>
      </c>
      <c r="FH19" s="424">
        <v>0</v>
      </c>
      <c r="FI19" s="424">
        <v>4966</v>
      </c>
      <c r="FJ19" s="424">
        <v>3900</v>
      </c>
      <c r="FK19" s="424">
        <v>0</v>
      </c>
      <c r="FL19" s="424">
        <v>111</v>
      </c>
      <c r="FM19" s="424">
        <v>153</v>
      </c>
      <c r="FN19" s="424">
        <v>0</v>
      </c>
      <c r="FO19" s="424">
        <v>1</v>
      </c>
      <c r="FP19" s="424">
        <v>0</v>
      </c>
      <c r="FQ19" s="424">
        <v>0</v>
      </c>
      <c r="FR19" s="424">
        <v>13</v>
      </c>
      <c r="FS19" s="424">
        <v>0</v>
      </c>
      <c r="FT19" s="424">
        <v>4178</v>
      </c>
      <c r="FU19" s="424">
        <v>3537</v>
      </c>
      <c r="FV19" s="424">
        <v>0</v>
      </c>
      <c r="FW19" s="424">
        <v>48</v>
      </c>
      <c r="FX19" s="424">
        <v>0</v>
      </c>
      <c r="FY19" s="424">
        <v>0</v>
      </c>
      <c r="FZ19" s="424">
        <v>0</v>
      </c>
      <c r="GA19" s="424">
        <v>0</v>
      </c>
      <c r="GB19" s="424">
        <v>0</v>
      </c>
      <c r="GC19" s="424">
        <v>15</v>
      </c>
      <c r="GD19" s="424">
        <v>0</v>
      </c>
      <c r="GE19" s="424">
        <v>3600</v>
      </c>
      <c r="GF19" s="424">
        <v>3748</v>
      </c>
      <c r="GG19" s="424">
        <v>0</v>
      </c>
      <c r="GH19" s="424">
        <v>0</v>
      </c>
      <c r="GI19" s="424">
        <v>0</v>
      </c>
      <c r="GJ19" s="424">
        <v>0</v>
      </c>
      <c r="GK19" s="424">
        <v>1</v>
      </c>
      <c r="GL19" s="424">
        <v>0</v>
      </c>
      <c r="GM19" s="424">
        <v>0</v>
      </c>
      <c r="GN19" s="424">
        <v>0</v>
      </c>
      <c r="GO19" s="424">
        <v>0</v>
      </c>
      <c r="GP19" s="424">
        <v>3749</v>
      </c>
      <c r="GQ19" s="424">
        <v>3680</v>
      </c>
      <c r="GR19" s="424">
        <v>0</v>
      </c>
      <c r="GS19" s="424">
        <v>0</v>
      </c>
      <c r="GT19" s="424">
        <v>0</v>
      </c>
      <c r="GU19" s="424">
        <v>0</v>
      </c>
      <c r="GV19" s="424">
        <v>1</v>
      </c>
      <c r="GW19" s="424">
        <v>0</v>
      </c>
      <c r="GX19" s="424">
        <v>0</v>
      </c>
      <c r="GY19" s="424">
        <v>0</v>
      </c>
      <c r="GZ19" s="424">
        <v>0</v>
      </c>
      <c r="HA19" s="424">
        <v>3681</v>
      </c>
      <c r="HB19" s="424">
        <v>2865</v>
      </c>
      <c r="HC19" s="424">
        <v>0</v>
      </c>
      <c r="HD19" s="424">
        <v>0</v>
      </c>
      <c r="HE19" s="424">
        <v>0</v>
      </c>
      <c r="HF19" s="424">
        <v>0</v>
      </c>
      <c r="HG19" s="424">
        <v>1</v>
      </c>
      <c r="HH19" s="424">
        <v>0</v>
      </c>
      <c r="HI19" s="424">
        <v>0</v>
      </c>
      <c r="HJ19" s="424">
        <v>0</v>
      </c>
      <c r="HK19" s="424">
        <v>0</v>
      </c>
      <c r="HL19" s="424">
        <v>2866</v>
      </c>
      <c r="HM19" s="424">
        <v>2712</v>
      </c>
      <c r="HN19" s="424">
        <v>0</v>
      </c>
      <c r="HO19" s="424">
        <v>0</v>
      </c>
      <c r="HP19" s="424">
        <v>0</v>
      </c>
      <c r="HQ19" s="424">
        <v>0</v>
      </c>
      <c r="HR19" s="424">
        <v>1</v>
      </c>
      <c r="HS19" s="424">
        <v>0</v>
      </c>
      <c r="HT19" s="424">
        <v>0</v>
      </c>
      <c r="HU19" s="424">
        <v>0</v>
      </c>
      <c r="HV19" s="424">
        <v>0</v>
      </c>
      <c r="HW19" s="424">
        <v>2713</v>
      </c>
      <c r="HX19" s="424">
        <v>2799</v>
      </c>
      <c r="HY19" s="424">
        <v>0</v>
      </c>
      <c r="HZ19" s="424">
        <v>0</v>
      </c>
      <c r="IA19" s="424">
        <v>0</v>
      </c>
      <c r="IB19" s="424">
        <v>0</v>
      </c>
      <c r="IC19" s="424">
        <v>1</v>
      </c>
      <c r="ID19" s="424">
        <v>0</v>
      </c>
      <c r="IE19" s="424">
        <v>0</v>
      </c>
      <c r="IF19" s="424">
        <v>0</v>
      </c>
      <c r="IG19" s="424">
        <v>0</v>
      </c>
      <c r="IH19" s="424">
        <v>2800</v>
      </c>
      <c r="II19" s="424">
        <v>3367</v>
      </c>
      <c r="IJ19" s="424">
        <v>0</v>
      </c>
      <c r="IK19" s="424">
        <v>0</v>
      </c>
      <c r="IL19" s="424">
        <v>0</v>
      </c>
      <c r="IM19" s="424">
        <v>0</v>
      </c>
      <c r="IN19" s="424">
        <v>1</v>
      </c>
      <c r="IO19" s="424">
        <v>0</v>
      </c>
      <c r="IP19" s="424">
        <v>0</v>
      </c>
      <c r="IQ19" s="424">
        <v>0</v>
      </c>
      <c r="IR19" s="424">
        <v>0</v>
      </c>
      <c r="IS19" s="424">
        <v>3368</v>
      </c>
      <c r="IT19" s="424">
        <v>3004</v>
      </c>
      <c r="IU19" s="424">
        <v>0</v>
      </c>
      <c r="IV19" s="424">
        <v>0</v>
      </c>
      <c r="IW19" s="424">
        <v>0</v>
      </c>
      <c r="IX19" s="424">
        <v>0</v>
      </c>
      <c r="IY19" s="424">
        <v>1</v>
      </c>
      <c r="IZ19" s="424">
        <v>0</v>
      </c>
      <c r="JA19" s="424">
        <v>0</v>
      </c>
      <c r="JB19" s="424">
        <v>0</v>
      </c>
      <c r="JC19" s="424">
        <v>0</v>
      </c>
      <c r="JD19" s="424">
        <v>3005</v>
      </c>
    </row>
    <row r="20" spans="1:264">
      <c r="A20" s="439" t="s">
        <v>144</v>
      </c>
      <c r="B20" s="448">
        <v>494571</v>
      </c>
      <c r="C20" s="448">
        <v>4747</v>
      </c>
      <c r="D20" s="448">
        <v>124187</v>
      </c>
      <c r="E20" s="448">
        <v>28885</v>
      </c>
      <c r="F20" s="448">
        <v>11215</v>
      </c>
      <c r="G20" s="448">
        <v>9584</v>
      </c>
      <c r="H20" s="448">
        <v>20889</v>
      </c>
      <c r="I20" s="448">
        <v>3984</v>
      </c>
      <c r="J20" s="448">
        <v>13366</v>
      </c>
      <c r="K20" s="448">
        <v>1682</v>
      </c>
      <c r="L20" s="448">
        <v>713110</v>
      </c>
      <c r="M20" s="448">
        <v>472427</v>
      </c>
      <c r="N20" s="448">
        <v>3485</v>
      </c>
      <c r="O20" s="448">
        <v>106445</v>
      </c>
      <c r="P20" s="448">
        <v>26797</v>
      </c>
      <c r="Q20" s="448">
        <v>8524</v>
      </c>
      <c r="R20" s="448">
        <v>7609</v>
      </c>
      <c r="S20" s="448">
        <v>16650</v>
      </c>
      <c r="T20" s="448">
        <v>3001</v>
      </c>
      <c r="U20" s="448">
        <v>11065</v>
      </c>
      <c r="V20" s="448">
        <v>1310</v>
      </c>
      <c r="W20" s="448">
        <v>657313</v>
      </c>
      <c r="X20" s="448">
        <v>463824</v>
      </c>
      <c r="Y20" s="448">
        <v>3524</v>
      </c>
      <c r="Z20" s="448">
        <v>111203</v>
      </c>
      <c r="AA20" s="448">
        <v>26668</v>
      </c>
      <c r="AB20" s="448">
        <v>8697</v>
      </c>
      <c r="AC20" s="448">
        <v>8046</v>
      </c>
      <c r="AD20" s="448">
        <v>17140</v>
      </c>
      <c r="AE20" s="448">
        <v>3301</v>
      </c>
      <c r="AF20" s="448">
        <v>10741</v>
      </c>
      <c r="AG20" s="448">
        <v>1602</v>
      </c>
      <c r="AH20" s="448">
        <v>654746</v>
      </c>
      <c r="AI20" s="448">
        <v>447498</v>
      </c>
      <c r="AJ20" s="448">
        <v>3956</v>
      </c>
      <c r="AK20" s="448">
        <v>106031</v>
      </c>
      <c r="AL20" s="448">
        <v>26993</v>
      </c>
      <c r="AM20" s="448">
        <v>8395</v>
      </c>
      <c r="AN20" s="448">
        <v>7578</v>
      </c>
      <c r="AO20" s="448">
        <v>16008</v>
      </c>
      <c r="AP20" s="448">
        <v>3053</v>
      </c>
      <c r="AQ20" s="448">
        <v>9916</v>
      </c>
      <c r="AR20" s="448">
        <v>1294</v>
      </c>
      <c r="AS20" s="448">
        <v>630722</v>
      </c>
      <c r="AT20" s="448">
        <v>431542</v>
      </c>
      <c r="AU20" s="448">
        <v>4102</v>
      </c>
      <c r="AV20" s="448">
        <v>105289</v>
      </c>
      <c r="AW20" s="448">
        <v>27403</v>
      </c>
      <c r="AX20" s="448">
        <v>8295</v>
      </c>
      <c r="AY20" s="448">
        <v>8140</v>
      </c>
      <c r="AZ20" s="448">
        <v>15739</v>
      </c>
      <c r="BA20" s="448">
        <v>3316</v>
      </c>
      <c r="BB20" s="448">
        <v>10292</v>
      </c>
      <c r="BC20" s="448">
        <v>1288</v>
      </c>
      <c r="BD20" s="448">
        <v>615406</v>
      </c>
      <c r="BE20" s="448">
        <v>421230</v>
      </c>
      <c r="BF20" s="448">
        <v>4134</v>
      </c>
      <c r="BG20" s="448">
        <v>102158</v>
      </c>
      <c r="BH20" s="448">
        <v>26887</v>
      </c>
      <c r="BI20" s="448">
        <v>8098</v>
      </c>
      <c r="BJ20" s="448">
        <v>8466</v>
      </c>
      <c r="BK20" s="448">
        <v>15693</v>
      </c>
      <c r="BL20" s="448">
        <v>3296</v>
      </c>
      <c r="BM20" s="448">
        <v>10497</v>
      </c>
      <c r="BN20" s="448">
        <v>1094</v>
      </c>
      <c r="BO20" s="448">
        <v>601553</v>
      </c>
      <c r="BP20" s="448">
        <v>413000</v>
      </c>
      <c r="BQ20" s="448">
        <v>4010</v>
      </c>
      <c r="BR20" s="448">
        <v>109250</v>
      </c>
      <c r="BS20" s="448">
        <v>29536</v>
      </c>
      <c r="BT20" s="448">
        <v>8112</v>
      </c>
      <c r="BU20" s="448">
        <v>8339</v>
      </c>
      <c r="BV20" s="448">
        <v>16179</v>
      </c>
      <c r="BW20" s="448">
        <v>3656</v>
      </c>
      <c r="BX20" s="448">
        <v>10390</v>
      </c>
      <c r="BY20" s="448">
        <v>1295</v>
      </c>
      <c r="BZ20" s="448">
        <v>603767</v>
      </c>
      <c r="CA20" s="448">
        <v>409816</v>
      </c>
      <c r="CB20" s="448">
        <v>4797</v>
      </c>
      <c r="CC20" s="448">
        <v>104014</v>
      </c>
      <c r="CD20" s="448">
        <v>28981</v>
      </c>
      <c r="CE20" s="448">
        <v>7731</v>
      </c>
      <c r="CF20" s="448">
        <v>7807</v>
      </c>
      <c r="CG20" s="448">
        <v>13151</v>
      </c>
      <c r="CH20" s="448">
        <v>3158</v>
      </c>
      <c r="CI20" s="448">
        <v>9986</v>
      </c>
      <c r="CJ20" s="448">
        <v>1396</v>
      </c>
      <c r="CK20" s="448">
        <v>590837</v>
      </c>
      <c r="CL20" s="448">
        <v>402543</v>
      </c>
      <c r="CM20" s="448">
        <v>4826</v>
      </c>
      <c r="CN20" s="448">
        <v>94515</v>
      </c>
      <c r="CO20" s="448">
        <v>26001</v>
      </c>
      <c r="CP20" s="448">
        <v>6965</v>
      </c>
      <c r="CQ20" s="448">
        <v>6904</v>
      </c>
      <c r="CR20" s="448">
        <v>11418</v>
      </c>
      <c r="CS20" s="448">
        <v>2673</v>
      </c>
      <c r="CT20" s="448">
        <v>8822</v>
      </c>
      <c r="CU20" s="448">
        <v>1074</v>
      </c>
      <c r="CV20" s="448">
        <v>565741</v>
      </c>
      <c r="CW20" s="448">
        <v>402419</v>
      </c>
      <c r="CX20" s="448">
        <v>4880</v>
      </c>
      <c r="CY20" s="448">
        <v>92826</v>
      </c>
      <c r="CZ20" s="448">
        <v>24507</v>
      </c>
      <c r="DA20" s="448">
        <v>6863</v>
      </c>
      <c r="DB20" s="448">
        <v>6499</v>
      </c>
      <c r="DC20" s="448">
        <v>10696</v>
      </c>
      <c r="DD20" s="448">
        <v>2482</v>
      </c>
      <c r="DE20" s="448">
        <v>8722</v>
      </c>
      <c r="DF20" s="448">
        <v>805</v>
      </c>
      <c r="DG20" s="448">
        <v>560699</v>
      </c>
      <c r="DH20" s="448">
        <v>386977</v>
      </c>
      <c r="DI20" s="448">
        <v>4362</v>
      </c>
      <c r="DJ20" s="448">
        <v>84930</v>
      </c>
      <c r="DK20" s="448">
        <v>24587</v>
      </c>
      <c r="DL20" s="448">
        <v>6756</v>
      </c>
      <c r="DM20" s="448">
        <v>5871</v>
      </c>
      <c r="DN20" s="448">
        <v>9833</v>
      </c>
      <c r="DO20" s="448">
        <v>2584</v>
      </c>
      <c r="DP20" s="448">
        <v>7385</v>
      </c>
      <c r="DQ20" s="448">
        <v>819</v>
      </c>
      <c r="DR20" s="448">
        <v>534104</v>
      </c>
      <c r="DS20" s="448">
        <v>395592</v>
      </c>
      <c r="DT20" s="448">
        <v>4377</v>
      </c>
      <c r="DU20" s="448">
        <v>84669</v>
      </c>
      <c r="DV20" s="448">
        <v>25048</v>
      </c>
      <c r="DW20" s="448">
        <v>6912</v>
      </c>
      <c r="DX20" s="448">
        <v>6140</v>
      </c>
      <c r="DY20" s="448">
        <v>9258</v>
      </c>
      <c r="DZ20" s="448">
        <v>2764</v>
      </c>
      <c r="EA20" s="448">
        <v>7826</v>
      </c>
      <c r="EB20" s="448">
        <v>892</v>
      </c>
      <c r="EC20" s="448">
        <v>543478</v>
      </c>
      <c r="ED20" s="448">
        <v>4138</v>
      </c>
      <c r="EE20" s="448">
        <v>81465</v>
      </c>
      <c r="EF20" s="448">
        <v>25412</v>
      </c>
      <c r="EG20" s="448">
        <v>6286</v>
      </c>
      <c r="EH20" s="448">
        <v>6086</v>
      </c>
      <c r="EI20" s="448">
        <v>8582</v>
      </c>
      <c r="EJ20" s="448">
        <v>2523</v>
      </c>
      <c r="EK20" s="448">
        <v>7490</v>
      </c>
      <c r="EL20" s="448">
        <v>820</v>
      </c>
      <c r="EM20" s="448">
        <v>546538</v>
      </c>
      <c r="EN20" s="448">
        <v>413875</v>
      </c>
      <c r="EO20" s="448">
        <v>3868</v>
      </c>
      <c r="EP20" s="448">
        <v>84812</v>
      </c>
      <c r="EQ20" s="448">
        <v>25011</v>
      </c>
      <c r="ER20" s="448">
        <v>5975</v>
      </c>
      <c r="ES20" s="448">
        <v>6089</v>
      </c>
      <c r="ET20" s="448">
        <v>9472</v>
      </c>
      <c r="EU20" s="448">
        <v>2477</v>
      </c>
      <c r="EV20" s="448">
        <v>7798</v>
      </c>
      <c r="EW20" s="448">
        <v>899</v>
      </c>
      <c r="EX20" s="448">
        <v>560276</v>
      </c>
      <c r="EY20" s="448">
        <v>413509</v>
      </c>
      <c r="EZ20" s="448">
        <v>3652</v>
      </c>
      <c r="FA20" s="448">
        <v>88739</v>
      </c>
      <c r="FB20" s="448">
        <v>26436</v>
      </c>
      <c r="FC20" s="448">
        <v>5412</v>
      </c>
      <c r="FD20" s="448">
        <v>6121</v>
      </c>
      <c r="FE20" s="448">
        <v>10039</v>
      </c>
      <c r="FF20" s="448">
        <v>1950</v>
      </c>
      <c r="FG20" s="448">
        <v>7435</v>
      </c>
      <c r="FH20" s="448">
        <v>1147</v>
      </c>
      <c r="FI20" s="448">
        <v>564440</v>
      </c>
      <c r="FJ20" s="448">
        <v>422795</v>
      </c>
      <c r="FK20" s="448">
        <v>3619</v>
      </c>
      <c r="FL20" s="448">
        <v>87197</v>
      </c>
      <c r="FM20" s="448">
        <v>25583</v>
      </c>
      <c r="FN20" s="448">
        <v>5343</v>
      </c>
      <c r="FO20" s="448">
        <v>6235</v>
      </c>
      <c r="FP20" s="448">
        <v>10570</v>
      </c>
      <c r="FQ20" s="448">
        <v>1629</v>
      </c>
      <c r="FR20" s="448">
        <v>7271</v>
      </c>
      <c r="FS20" s="448">
        <v>1365</v>
      </c>
      <c r="FT20" s="448">
        <v>571607</v>
      </c>
      <c r="FU20" s="448">
        <v>433210</v>
      </c>
      <c r="FV20" s="448">
        <v>3866</v>
      </c>
      <c r="FW20" s="448">
        <v>42275</v>
      </c>
      <c r="FX20" s="448">
        <v>494</v>
      </c>
      <c r="FY20" s="448">
        <v>3513</v>
      </c>
      <c r="FZ20" s="448">
        <v>7183</v>
      </c>
      <c r="GA20" s="448">
        <v>11947</v>
      </c>
      <c r="GB20" s="448">
        <v>1825</v>
      </c>
      <c r="GC20" s="448">
        <v>7702</v>
      </c>
      <c r="GD20" s="448">
        <v>71</v>
      </c>
      <c r="GE20" s="448">
        <v>512086</v>
      </c>
      <c r="GF20" s="448">
        <v>461156</v>
      </c>
      <c r="GG20" s="448">
        <v>4977</v>
      </c>
      <c r="GH20" s="448">
        <v>43152</v>
      </c>
      <c r="GI20" s="448">
        <v>478</v>
      </c>
      <c r="GJ20" s="448">
        <v>4004</v>
      </c>
      <c r="GK20" s="448">
        <v>7896</v>
      </c>
      <c r="GL20" s="448">
        <v>13004</v>
      </c>
      <c r="GM20" s="448">
        <v>2121</v>
      </c>
      <c r="GN20" s="448">
        <v>8499</v>
      </c>
      <c r="GO20" s="448">
        <v>373</v>
      </c>
      <c r="GP20" s="448">
        <v>545660</v>
      </c>
      <c r="GQ20" s="448">
        <v>488837</v>
      </c>
      <c r="GR20" s="448">
        <v>5655</v>
      </c>
      <c r="GS20" s="448">
        <v>43946</v>
      </c>
      <c r="GT20" s="448">
        <v>456</v>
      </c>
      <c r="GU20" s="448">
        <v>4071</v>
      </c>
      <c r="GV20" s="448">
        <v>7665</v>
      </c>
      <c r="GW20" s="448">
        <v>13852</v>
      </c>
      <c r="GX20" s="448">
        <v>2358</v>
      </c>
      <c r="GY20" s="448">
        <v>8127</v>
      </c>
      <c r="GZ20" s="448">
        <v>94</v>
      </c>
      <c r="HA20" s="448">
        <v>575061</v>
      </c>
      <c r="HB20" s="448">
        <v>488325</v>
      </c>
      <c r="HC20" s="448">
        <v>4292</v>
      </c>
      <c r="HD20" s="448">
        <v>36223</v>
      </c>
      <c r="HE20" s="448">
        <v>379</v>
      </c>
      <c r="HF20" s="448">
        <v>3241</v>
      </c>
      <c r="HG20" s="448">
        <v>6251</v>
      </c>
      <c r="HH20" s="448">
        <v>10289</v>
      </c>
      <c r="HI20" s="448">
        <v>2056</v>
      </c>
      <c r="HJ20" s="448">
        <v>6429</v>
      </c>
      <c r="HK20" s="448">
        <v>75</v>
      </c>
      <c r="HL20" s="448">
        <v>557560</v>
      </c>
      <c r="HM20" s="448">
        <v>498491</v>
      </c>
      <c r="HN20" s="448">
        <v>4601</v>
      </c>
      <c r="HO20" s="448">
        <v>37750</v>
      </c>
      <c r="HP20" s="448">
        <v>367</v>
      </c>
      <c r="HQ20" s="448">
        <v>3340</v>
      </c>
      <c r="HR20" s="448">
        <v>6910</v>
      </c>
      <c r="HS20" s="448">
        <v>10407</v>
      </c>
      <c r="HT20" s="448">
        <v>2200</v>
      </c>
      <c r="HU20" s="448">
        <v>6772</v>
      </c>
      <c r="HV20" s="448">
        <v>80</v>
      </c>
      <c r="HW20" s="448">
        <v>570918</v>
      </c>
      <c r="HX20" s="448">
        <v>509081</v>
      </c>
      <c r="HY20" s="448">
        <v>3857</v>
      </c>
      <c r="HZ20" s="448">
        <v>30314</v>
      </c>
      <c r="IA20" s="448">
        <v>291</v>
      </c>
      <c r="IB20" s="448">
        <v>2843</v>
      </c>
      <c r="IC20" s="448">
        <v>6032</v>
      </c>
      <c r="ID20" s="448">
        <v>7864</v>
      </c>
      <c r="IE20" s="448">
        <v>2107</v>
      </c>
      <c r="IF20" s="448">
        <v>5907</v>
      </c>
      <c r="IG20" s="448">
        <v>167</v>
      </c>
      <c r="IH20" s="448">
        <v>568463</v>
      </c>
      <c r="II20" s="448">
        <v>494034</v>
      </c>
      <c r="IJ20" s="448">
        <v>3508</v>
      </c>
      <c r="IK20" s="448">
        <v>27987</v>
      </c>
      <c r="IL20" s="448">
        <v>190</v>
      </c>
      <c r="IM20" s="448">
        <v>2379</v>
      </c>
      <c r="IN20" s="448">
        <v>5154</v>
      </c>
      <c r="IO20" s="448">
        <v>7269</v>
      </c>
      <c r="IP20" s="448">
        <v>1702</v>
      </c>
      <c r="IQ20" s="448">
        <v>4834</v>
      </c>
      <c r="IR20" s="448">
        <v>157</v>
      </c>
      <c r="IS20" s="448">
        <v>547214</v>
      </c>
      <c r="IT20" s="448">
        <v>480975</v>
      </c>
      <c r="IU20" s="448">
        <v>3035</v>
      </c>
      <c r="IV20" s="448">
        <v>26257</v>
      </c>
      <c r="IW20" s="448">
        <v>176</v>
      </c>
      <c r="IX20" s="448">
        <v>2055</v>
      </c>
      <c r="IY20" s="448">
        <v>4564</v>
      </c>
      <c r="IZ20" s="448">
        <v>6638</v>
      </c>
      <c r="JA20" s="448">
        <v>2271</v>
      </c>
      <c r="JB20" s="448">
        <v>4485</v>
      </c>
      <c r="JC20" s="448">
        <v>144</v>
      </c>
      <c r="JD20" s="448">
        <v>530600</v>
      </c>
    </row>
    <row r="21" spans="1:264">
      <c r="A21" s="415" t="s">
        <v>2385</v>
      </c>
    </row>
    <row r="22" spans="1:264">
      <c r="A22" s="413"/>
    </row>
    <row r="23" spans="1:264">
      <c r="A23" s="414"/>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ACBB6-DD2B-4FF0-8124-CA99310DCD85}">
  <sheetPr codeName="Plan25">
    <tabColor rgb="FF5F6062"/>
  </sheetPr>
  <dimension ref="A1:JE23"/>
  <sheetViews>
    <sheetView showGridLines="0" workbookViewId="0"/>
  </sheetViews>
  <sheetFormatPr defaultColWidth="8.77734375" defaultRowHeight="14.4"/>
  <cols>
    <col min="1" max="1" width="55.77734375" customWidth="1"/>
    <col min="2" max="265" width="11" customWidth="1"/>
  </cols>
  <sheetData>
    <row r="1" spans="1:265" ht="16.2">
      <c r="A1" s="433" t="s">
        <v>2390</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32"/>
      <c r="BN1" s="432"/>
      <c r="BO1" s="432"/>
      <c r="BP1" s="432"/>
      <c r="BQ1" s="432"/>
      <c r="BR1" s="432"/>
      <c r="BS1" s="432"/>
      <c r="BT1" s="432"/>
      <c r="BU1" s="432"/>
      <c r="BV1" s="432"/>
      <c r="BW1" s="432"/>
      <c r="BX1" s="432"/>
      <c r="BY1" s="432"/>
      <c r="BZ1" s="432"/>
      <c r="CA1" s="432"/>
      <c r="CB1" s="432"/>
      <c r="CC1" s="432"/>
      <c r="CD1" s="432"/>
      <c r="CE1" s="432"/>
      <c r="CF1" s="432"/>
      <c r="CG1" s="432"/>
      <c r="CH1" s="432"/>
      <c r="CI1" s="432"/>
      <c r="CJ1" s="432"/>
      <c r="CK1" s="432"/>
      <c r="CL1" s="432"/>
      <c r="CM1" s="432"/>
      <c r="CN1" s="432"/>
      <c r="CO1" s="432"/>
      <c r="CP1" s="432"/>
      <c r="CQ1" s="432"/>
      <c r="CR1" s="432"/>
      <c r="CS1" s="432"/>
      <c r="CT1" s="432"/>
      <c r="CU1" s="432"/>
      <c r="CV1" s="432"/>
      <c r="CW1" s="432"/>
      <c r="CX1" s="432"/>
      <c r="CY1" s="432"/>
      <c r="CZ1" s="432"/>
      <c r="DA1" s="432"/>
      <c r="DB1" s="432"/>
      <c r="DC1" s="432"/>
      <c r="DD1" s="432"/>
      <c r="DE1" s="432"/>
      <c r="DF1" s="432"/>
      <c r="DG1" s="432"/>
      <c r="DH1" s="432"/>
      <c r="DI1" s="432"/>
      <c r="DJ1" s="432"/>
      <c r="DK1" s="432"/>
      <c r="DL1" s="432"/>
      <c r="DM1" s="432"/>
      <c r="DN1" s="432"/>
      <c r="DO1" s="432"/>
      <c r="DP1" s="432"/>
      <c r="DQ1" s="432"/>
      <c r="DR1" s="431"/>
      <c r="DS1" s="432"/>
      <c r="DT1" s="432"/>
      <c r="DU1" s="432"/>
      <c r="DV1" s="432"/>
      <c r="DW1" s="432"/>
      <c r="DX1" s="432"/>
      <c r="DY1" s="432"/>
      <c r="DZ1" s="432"/>
      <c r="EA1" s="432"/>
      <c r="EB1" s="432"/>
      <c r="EC1" s="431"/>
      <c r="ED1" s="432"/>
      <c r="EE1" s="432"/>
      <c r="EF1" s="432"/>
      <c r="EG1" s="432"/>
      <c r="EH1" s="432"/>
      <c r="EI1" s="432"/>
      <c r="EJ1" s="432"/>
      <c r="EK1" s="432"/>
      <c r="EL1" s="432"/>
      <c r="EM1" s="432"/>
      <c r="EN1" s="431"/>
      <c r="EO1" s="432"/>
      <c r="EP1" s="432"/>
      <c r="EQ1" s="432"/>
      <c r="ER1" s="432"/>
      <c r="ES1" s="432"/>
      <c r="ET1" s="432"/>
      <c r="EU1" s="432"/>
      <c r="EV1" s="432"/>
      <c r="EW1" s="432"/>
      <c r="EX1" s="432"/>
      <c r="EY1" s="431"/>
      <c r="EZ1" s="432"/>
      <c r="FA1" s="432"/>
      <c r="FB1" s="432"/>
      <c r="FC1" s="432"/>
      <c r="FD1" s="432"/>
      <c r="FE1" s="432"/>
      <c r="FF1" s="432"/>
      <c r="FG1" s="432"/>
      <c r="FH1" s="432"/>
      <c r="FI1" s="432"/>
      <c r="FJ1" s="431"/>
      <c r="FK1" s="432"/>
      <c r="FL1" s="432"/>
      <c r="FM1" s="432"/>
      <c r="FN1" s="432"/>
      <c r="FO1" s="432"/>
      <c r="FP1" s="432"/>
      <c r="FQ1" s="432"/>
      <c r="FR1" s="432"/>
      <c r="FS1" s="432"/>
      <c r="FT1" s="432"/>
      <c r="FU1" s="431"/>
      <c r="FV1" s="432"/>
      <c r="FW1" s="432"/>
      <c r="FX1" s="432"/>
      <c r="FY1" s="432"/>
      <c r="FZ1" s="432"/>
      <c r="GA1" s="432"/>
      <c r="GB1" s="432"/>
      <c r="GC1" s="432"/>
      <c r="GD1" s="432"/>
      <c r="GE1" s="432"/>
      <c r="GF1" s="431"/>
      <c r="GG1" s="432"/>
      <c r="GH1" s="432"/>
      <c r="GI1" s="432"/>
      <c r="GJ1" s="432"/>
      <c r="GK1" s="432"/>
      <c r="GL1" s="432"/>
      <c r="GM1" s="432"/>
      <c r="GN1" s="432"/>
      <c r="GO1" s="432"/>
      <c r="GP1" s="432"/>
      <c r="GQ1" s="431"/>
      <c r="GR1" s="432"/>
      <c r="GS1" s="432"/>
      <c r="GT1" s="432"/>
      <c r="GU1" s="432"/>
      <c r="GV1" s="432"/>
      <c r="GW1" s="432"/>
      <c r="GX1" s="432"/>
      <c r="GY1" s="432"/>
      <c r="GZ1" s="432"/>
      <c r="HA1" s="432"/>
      <c r="HB1" s="431"/>
      <c r="HC1" s="432"/>
      <c r="HD1" s="432"/>
      <c r="HE1" s="432"/>
      <c r="HF1" s="432"/>
      <c r="HG1" s="432"/>
      <c r="HH1" s="432"/>
      <c r="HI1" s="432"/>
      <c r="HJ1" s="432"/>
      <c r="HK1" s="432"/>
      <c r="HL1" s="432"/>
      <c r="HM1" s="431"/>
      <c r="HN1" s="432"/>
      <c r="HO1" s="432"/>
      <c r="HP1" s="432"/>
      <c r="HQ1" s="432"/>
      <c r="HR1" s="432"/>
      <c r="HS1" s="432"/>
      <c r="HT1" s="432"/>
      <c r="HU1" s="432"/>
      <c r="HV1" s="432"/>
      <c r="HW1" s="432"/>
      <c r="HX1" s="431"/>
      <c r="HY1" s="432"/>
      <c r="HZ1" s="432"/>
      <c r="IA1" s="432"/>
      <c r="IB1" s="432"/>
      <c r="IC1" s="432"/>
      <c r="ID1" s="432"/>
      <c r="IE1" s="432"/>
      <c r="IF1" s="432"/>
      <c r="IG1" s="432"/>
      <c r="IH1" s="432"/>
      <c r="II1" s="431"/>
      <c r="IJ1" s="432"/>
      <c r="IK1" s="432"/>
      <c r="IL1" s="432"/>
      <c r="IM1" s="432"/>
      <c r="IN1" s="432"/>
      <c r="IO1" s="432"/>
      <c r="IP1" s="432"/>
      <c r="IQ1" s="432"/>
      <c r="IR1" s="432"/>
      <c r="IS1" s="432"/>
      <c r="IT1" s="431"/>
      <c r="IU1" s="432"/>
      <c r="IV1" s="432"/>
      <c r="IW1" s="432"/>
      <c r="IX1" s="432"/>
      <c r="IY1" s="432"/>
      <c r="IZ1" s="432"/>
      <c r="JA1" s="432"/>
      <c r="JB1" s="432"/>
      <c r="JC1" s="432"/>
      <c r="JD1" s="432"/>
      <c r="JE1" s="431" t="s">
        <v>65</v>
      </c>
    </row>
    <row r="2" spans="1:265" hidden="1">
      <c r="A2" s="430"/>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c r="JE2" s="429"/>
    </row>
    <row r="3" spans="1:265">
      <c r="A3" s="446"/>
      <c r="B3" s="390" t="s">
        <v>85</v>
      </c>
      <c r="C3" s="391"/>
      <c r="D3" s="391"/>
      <c r="E3" s="391"/>
      <c r="F3" s="391"/>
      <c r="G3" s="391"/>
      <c r="H3" s="391"/>
      <c r="I3" s="391"/>
      <c r="J3" s="391"/>
      <c r="K3" s="391"/>
      <c r="L3" s="391"/>
      <c r="M3" s="390" t="s">
        <v>86</v>
      </c>
      <c r="N3" s="391"/>
      <c r="O3" s="391"/>
      <c r="P3" s="391"/>
      <c r="Q3" s="391"/>
      <c r="R3" s="391"/>
      <c r="S3" s="391"/>
      <c r="T3" s="391"/>
      <c r="U3" s="391"/>
      <c r="V3" s="391"/>
      <c r="W3" s="391"/>
      <c r="X3" s="390" t="s">
        <v>87</v>
      </c>
      <c r="Y3" s="391"/>
      <c r="Z3" s="391"/>
      <c r="AA3" s="391"/>
      <c r="AB3" s="391"/>
      <c r="AC3" s="391"/>
      <c r="AD3" s="391"/>
      <c r="AE3" s="391"/>
      <c r="AF3" s="391"/>
      <c r="AG3" s="391"/>
      <c r="AH3" s="391"/>
      <c r="AI3" s="390" t="s">
        <v>88</v>
      </c>
      <c r="AJ3" s="391"/>
      <c r="AK3" s="391"/>
      <c r="AL3" s="391"/>
      <c r="AM3" s="391"/>
      <c r="AN3" s="391"/>
      <c r="AO3" s="391"/>
      <c r="AP3" s="391"/>
      <c r="AQ3" s="391"/>
      <c r="AR3" s="391"/>
      <c r="AS3" s="391"/>
      <c r="AT3" s="390" t="s">
        <v>89</v>
      </c>
      <c r="AU3" s="391"/>
      <c r="AV3" s="391"/>
      <c r="AW3" s="391"/>
      <c r="AX3" s="391"/>
      <c r="AY3" s="391"/>
      <c r="AZ3" s="391"/>
      <c r="BA3" s="391"/>
      <c r="BB3" s="391"/>
      <c r="BC3" s="391"/>
      <c r="BD3" s="391"/>
      <c r="BE3" s="390" t="s">
        <v>2098</v>
      </c>
      <c r="BF3" s="391"/>
      <c r="BG3" s="391"/>
      <c r="BH3" s="391"/>
      <c r="BI3" s="391"/>
      <c r="BJ3" s="391"/>
      <c r="BK3" s="391"/>
      <c r="BL3" s="391"/>
      <c r="BM3" s="391"/>
      <c r="BN3" s="391"/>
      <c r="BO3" s="391"/>
      <c r="BP3" s="390" t="s">
        <v>2099</v>
      </c>
      <c r="BQ3" s="391"/>
      <c r="BR3" s="391"/>
      <c r="BS3" s="391"/>
      <c r="BT3" s="391"/>
      <c r="BU3" s="391"/>
      <c r="BV3" s="391"/>
      <c r="BW3" s="391"/>
      <c r="BX3" s="391"/>
      <c r="BY3" s="391"/>
      <c r="BZ3" s="391"/>
      <c r="CA3" s="390" t="s">
        <v>2100</v>
      </c>
      <c r="CB3" s="391"/>
      <c r="CC3" s="391"/>
      <c r="CD3" s="391"/>
      <c r="CE3" s="391"/>
      <c r="CF3" s="391"/>
      <c r="CG3" s="391"/>
      <c r="CH3" s="391"/>
      <c r="CI3" s="391"/>
      <c r="CJ3" s="391"/>
      <c r="CK3" s="391"/>
      <c r="CL3" s="390" t="s">
        <v>2101</v>
      </c>
      <c r="CM3" s="391"/>
      <c r="CN3" s="391"/>
      <c r="CO3" s="391"/>
      <c r="CP3" s="391"/>
      <c r="CQ3" s="391"/>
      <c r="CR3" s="391"/>
      <c r="CS3" s="391"/>
      <c r="CT3" s="391"/>
      <c r="CU3" s="391"/>
      <c r="CV3" s="391"/>
      <c r="CW3" s="390">
        <v>43100</v>
      </c>
      <c r="CX3" s="391"/>
      <c r="CY3" s="391"/>
      <c r="CZ3" s="391"/>
      <c r="DA3" s="391"/>
      <c r="DB3" s="391"/>
      <c r="DC3" s="391"/>
      <c r="DD3" s="391"/>
      <c r="DE3" s="391"/>
      <c r="DF3" s="391"/>
      <c r="DG3" s="391"/>
      <c r="DH3" s="390" t="s">
        <v>2103</v>
      </c>
      <c r="DI3" s="391"/>
      <c r="DJ3" s="391"/>
      <c r="DK3" s="391"/>
      <c r="DL3" s="391"/>
      <c r="DM3" s="391"/>
      <c r="DN3" s="391"/>
      <c r="DO3" s="391"/>
      <c r="DP3" s="391"/>
      <c r="DQ3" s="391"/>
      <c r="DR3" s="391"/>
      <c r="DS3" s="390" t="s">
        <v>2104</v>
      </c>
      <c r="DT3" s="391"/>
      <c r="DU3" s="391"/>
      <c r="DV3" s="391"/>
      <c r="DW3" s="391"/>
      <c r="DX3" s="391"/>
      <c r="DY3" s="391"/>
      <c r="DZ3" s="391"/>
      <c r="EA3" s="391"/>
      <c r="EB3" s="391"/>
      <c r="EC3" s="391"/>
      <c r="ED3" s="390" t="s">
        <v>2105</v>
      </c>
      <c r="EE3" s="391"/>
      <c r="EF3" s="391"/>
      <c r="EG3" s="391"/>
      <c r="EH3" s="391"/>
      <c r="EI3" s="391"/>
      <c r="EJ3" s="391"/>
      <c r="EK3" s="391"/>
      <c r="EL3" s="391"/>
      <c r="EM3" s="391"/>
      <c r="EN3" s="391"/>
      <c r="EO3" s="390">
        <v>42735</v>
      </c>
      <c r="EP3" s="391"/>
      <c r="EQ3" s="391"/>
      <c r="ER3" s="391"/>
      <c r="ES3" s="391"/>
      <c r="ET3" s="391"/>
      <c r="EU3" s="391"/>
      <c r="EV3" s="391"/>
      <c r="EW3" s="391"/>
      <c r="EX3" s="391"/>
      <c r="EY3" s="391"/>
      <c r="EZ3" s="390" t="s">
        <v>2107</v>
      </c>
      <c r="FA3" s="391"/>
      <c r="FB3" s="391"/>
      <c r="FC3" s="391"/>
      <c r="FD3" s="391"/>
      <c r="FE3" s="391"/>
      <c r="FF3" s="391"/>
      <c r="FG3" s="391"/>
      <c r="FH3" s="391"/>
      <c r="FI3" s="391"/>
      <c r="FJ3" s="391"/>
      <c r="FK3" s="390" t="s">
        <v>2108</v>
      </c>
      <c r="FL3" s="391"/>
      <c r="FM3" s="391"/>
      <c r="FN3" s="391"/>
      <c r="FO3" s="391"/>
      <c r="FP3" s="391"/>
      <c r="FQ3" s="391"/>
      <c r="FR3" s="391"/>
      <c r="FS3" s="391"/>
      <c r="FT3" s="391"/>
      <c r="FU3" s="391"/>
      <c r="FV3" s="390" t="s">
        <v>2109</v>
      </c>
      <c r="FW3" s="391"/>
      <c r="FX3" s="391"/>
      <c r="FY3" s="391"/>
      <c r="FZ3" s="391"/>
      <c r="GA3" s="391"/>
      <c r="GB3" s="391"/>
      <c r="GC3" s="391"/>
      <c r="GD3" s="391"/>
      <c r="GE3" s="391"/>
      <c r="GF3" s="391"/>
      <c r="GG3" s="390">
        <v>42369</v>
      </c>
      <c r="GH3" s="391"/>
      <c r="GI3" s="391"/>
      <c r="GJ3" s="391"/>
      <c r="GK3" s="391"/>
      <c r="GL3" s="391"/>
      <c r="GM3" s="391"/>
      <c r="GN3" s="391"/>
      <c r="GO3" s="391"/>
      <c r="GP3" s="391"/>
      <c r="GQ3" s="391"/>
      <c r="GR3" s="390" t="s">
        <v>2111</v>
      </c>
      <c r="GS3" s="391"/>
      <c r="GT3" s="391"/>
      <c r="GU3" s="391"/>
      <c r="GV3" s="391"/>
      <c r="GW3" s="391"/>
      <c r="GX3" s="391"/>
      <c r="GY3" s="391"/>
      <c r="GZ3" s="391"/>
      <c r="HA3" s="391"/>
      <c r="HB3" s="391"/>
      <c r="HC3" s="390" t="s">
        <v>2112</v>
      </c>
      <c r="HD3" s="391"/>
      <c r="HE3" s="391"/>
      <c r="HF3" s="391"/>
      <c r="HG3" s="391"/>
      <c r="HH3" s="391"/>
      <c r="HI3" s="391"/>
      <c r="HJ3" s="391"/>
      <c r="HK3" s="391"/>
      <c r="HL3" s="391"/>
      <c r="HM3" s="391"/>
      <c r="HN3" s="390" t="s">
        <v>2113</v>
      </c>
      <c r="HO3" s="391"/>
      <c r="HP3" s="391"/>
      <c r="HQ3" s="391"/>
      <c r="HR3" s="391"/>
      <c r="HS3" s="391"/>
      <c r="HT3" s="391"/>
      <c r="HU3" s="391"/>
      <c r="HV3" s="391"/>
      <c r="HW3" s="391"/>
      <c r="HX3" s="391"/>
      <c r="HY3" s="390">
        <v>42004</v>
      </c>
      <c r="HZ3" s="391"/>
      <c r="IA3" s="391"/>
      <c r="IB3" s="391"/>
      <c r="IC3" s="391"/>
      <c r="ID3" s="391"/>
      <c r="IE3" s="391"/>
      <c r="IF3" s="391"/>
      <c r="IG3" s="391"/>
      <c r="IH3" s="391"/>
      <c r="II3" s="391"/>
      <c r="IJ3" s="390" t="s">
        <v>2115</v>
      </c>
      <c r="IK3" s="391"/>
      <c r="IL3" s="391"/>
      <c r="IM3" s="391"/>
      <c r="IN3" s="391"/>
      <c r="IO3" s="391"/>
      <c r="IP3" s="391"/>
      <c r="IQ3" s="391"/>
      <c r="IR3" s="391"/>
      <c r="IS3" s="391"/>
      <c r="IT3" s="391"/>
      <c r="IU3" s="390" t="s">
        <v>2116</v>
      </c>
      <c r="IV3" s="391"/>
      <c r="IW3" s="391"/>
      <c r="IX3" s="391"/>
      <c r="IY3" s="391"/>
      <c r="IZ3" s="391"/>
      <c r="JA3" s="391"/>
      <c r="JB3" s="391"/>
      <c r="JC3" s="391"/>
      <c r="JD3" s="391"/>
      <c r="JE3" s="391"/>
    </row>
    <row r="4" spans="1:265" ht="41.4">
      <c r="A4" s="459"/>
      <c r="B4" s="449" t="s">
        <v>1254</v>
      </c>
      <c r="C4" s="449" t="s">
        <v>1635</v>
      </c>
      <c r="D4" s="449" t="s">
        <v>1255</v>
      </c>
      <c r="E4" s="449" t="s">
        <v>1636</v>
      </c>
      <c r="F4" s="450" t="s">
        <v>2388</v>
      </c>
      <c r="G4" s="449" t="s">
        <v>1638</v>
      </c>
      <c r="H4" s="450" t="s">
        <v>2389</v>
      </c>
      <c r="I4" s="449" t="s">
        <v>2323</v>
      </c>
      <c r="J4" s="449" t="s">
        <v>1256</v>
      </c>
      <c r="K4" s="449" t="s">
        <v>191</v>
      </c>
      <c r="L4" s="449" t="s">
        <v>1112</v>
      </c>
      <c r="M4" s="449" t="s">
        <v>1254</v>
      </c>
      <c r="N4" s="449" t="s">
        <v>1635</v>
      </c>
      <c r="O4" s="449" t="s">
        <v>1255</v>
      </c>
      <c r="P4" s="449" t="s">
        <v>1636</v>
      </c>
      <c r="Q4" s="450" t="s">
        <v>2388</v>
      </c>
      <c r="R4" s="449" t="s">
        <v>1638</v>
      </c>
      <c r="S4" s="450" t="s">
        <v>2389</v>
      </c>
      <c r="T4" s="449" t="s">
        <v>2323</v>
      </c>
      <c r="U4" s="449" t="s">
        <v>1256</v>
      </c>
      <c r="V4" s="449" t="s">
        <v>191</v>
      </c>
      <c r="W4" s="449" t="s">
        <v>1112</v>
      </c>
      <c r="X4" s="449" t="s">
        <v>1254</v>
      </c>
      <c r="Y4" s="449" t="s">
        <v>1635</v>
      </c>
      <c r="Z4" s="449" t="s">
        <v>1255</v>
      </c>
      <c r="AA4" s="449" t="s">
        <v>1636</v>
      </c>
      <c r="AB4" s="450" t="s">
        <v>2388</v>
      </c>
      <c r="AC4" s="449" t="s">
        <v>1638</v>
      </c>
      <c r="AD4" s="450" t="s">
        <v>2389</v>
      </c>
      <c r="AE4" s="449" t="s">
        <v>2323</v>
      </c>
      <c r="AF4" s="449" t="s">
        <v>1256</v>
      </c>
      <c r="AG4" s="449" t="s">
        <v>191</v>
      </c>
      <c r="AH4" s="449" t="s">
        <v>1112</v>
      </c>
      <c r="AI4" s="449" t="s">
        <v>1254</v>
      </c>
      <c r="AJ4" s="449" t="s">
        <v>1635</v>
      </c>
      <c r="AK4" s="449" t="s">
        <v>1255</v>
      </c>
      <c r="AL4" s="449" t="s">
        <v>1636</v>
      </c>
      <c r="AM4" s="450" t="s">
        <v>2388</v>
      </c>
      <c r="AN4" s="449" t="s">
        <v>1638</v>
      </c>
      <c r="AO4" s="450" t="s">
        <v>2389</v>
      </c>
      <c r="AP4" s="449" t="s">
        <v>2323</v>
      </c>
      <c r="AQ4" s="449" t="s">
        <v>1256</v>
      </c>
      <c r="AR4" s="449" t="s">
        <v>191</v>
      </c>
      <c r="AS4" s="449" t="s">
        <v>1112</v>
      </c>
      <c r="AT4" s="449" t="s">
        <v>1254</v>
      </c>
      <c r="AU4" s="449" t="s">
        <v>1635</v>
      </c>
      <c r="AV4" s="449" t="s">
        <v>1255</v>
      </c>
      <c r="AW4" s="449" t="s">
        <v>1636</v>
      </c>
      <c r="AX4" s="450" t="s">
        <v>2388</v>
      </c>
      <c r="AY4" s="449" t="s">
        <v>1638</v>
      </c>
      <c r="AZ4" s="450" t="s">
        <v>2389</v>
      </c>
      <c r="BA4" s="449" t="s">
        <v>2323</v>
      </c>
      <c r="BB4" s="449" t="s">
        <v>1256</v>
      </c>
      <c r="BC4" s="449" t="s">
        <v>191</v>
      </c>
      <c r="BD4" s="449" t="s">
        <v>1112</v>
      </c>
      <c r="BE4" s="449" t="s">
        <v>1254</v>
      </c>
      <c r="BF4" s="449" t="s">
        <v>1635</v>
      </c>
      <c r="BG4" s="449" t="s">
        <v>1255</v>
      </c>
      <c r="BH4" s="449" t="s">
        <v>1636</v>
      </c>
      <c r="BI4" s="450" t="s">
        <v>2388</v>
      </c>
      <c r="BJ4" s="449" t="s">
        <v>1638</v>
      </c>
      <c r="BK4" s="450" t="s">
        <v>2389</v>
      </c>
      <c r="BL4" s="449" t="s">
        <v>2323</v>
      </c>
      <c r="BM4" s="449" t="s">
        <v>1256</v>
      </c>
      <c r="BN4" s="449" t="s">
        <v>191</v>
      </c>
      <c r="BO4" s="449" t="s">
        <v>1112</v>
      </c>
      <c r="BP4" s="449" t="s">
        <v>1254</v>
      </c>
      <c r="BQ4" s="449" t="s">
        <v>1635</v>
      </c>
      <c r="BR4" s="449" t="s">
        <v>1255</v>
      </c>
      <c r="BS4" s="449" t="s">
        <v>1636</v>
      </c>
      <c r="BT4" s="449" t="s">
        <v>2388</v>
      </c>
      <c r="BU4" s="449" t="s">
        <v>1638</v>
      </c>
      <c r="BV4" s="449" t="s">
        <v>2389</v>
      </c>
      <c r="BW4" s="449" t="s">
        <v>2323</v>
      </c>
      <c r="BX4" s="449" t="s">
        <v>1256</v>
      </c>
      <c r="BY4" s="449" t="s">
        <v>191</v>
      </c>
      <c r="BZ4" s="449" t="s">
        <v>1112</v>
      </c>
      <c r="CA4" s="449" t="s">
        <v>1254</v>
      </c>
      <c r="CB4" s="449" t="s">
        <v>1635</v>
      </c>
      <c r="CC4" s="449" t="s">
        <v>1255</v>
      </c>
      <c r="CD4" s="449" t="s">
        <v>1636</v>
      </c>
      <c r="CE4" s="450" t="s">
        <v>2388</v>
      </c>
      <c r="CF4" s="449" t="s">
        <v>1638</v>
      </c>
      <c r="CG4" s="450" t="s">
        <v>2389</v>
      </c>
      <c r="CH4" s="449" t="s">
        <v>2323</v>
      </c>
      <c r="CI4" s="449" t="s">
        <v>1256</v>
      </c>
      <c r="CJ4" s="449" t="s">
        <v>191</v>
      </c>
      <c r="CK4" s="449" t="s">
        <v>1112</v>
      </c>
      <c r="CL4" s="449" t="s">
        <v>1254</v>
      </c>
      <c r="CM4" s="449" t="s">
        <v>1635</v>
      </c>
      <c r="CN4" s="449" t="s">
        <v>1255</v>
      </c>
      <c r="CO4" s="449" t="s">
        <v>1636</v>
      </c>
      <c r="CP4" s="450" t="s">
        <v>2388</v>
      </c>
      <c r="CQ4" s="449" t="s">
        <v>1638</v>
      </c>
      <c r="CR4" s="450" t="s">
        <v>2389</v>
      </c>
      <c r="CS4" s="449" t="s">
        <v>2323</v>
      </c>
      <c r="CT4" s="449" t="s">
        <v>1256</v>
      </c>
      <c r="CU4" s="449" t="s">
        <v>191</v>
      </c>
      <c r="CV4" s="449" t="s">
        <v>1112</v>
      </c>
      <c r="CW4" s="449" t="s">
        <v>1254</v>
      </c>
      <c r="CX4" s="449" t="s">
        <v>1635</v>
      </c>
      <c r="CY4" s="449" t="s">
        <v>1255</v>
      </c>
      <c r="CZ4" s="449" t="s">
        <v>1636</v>
      </c>
      <c r="DA4" s="450" t="s">
        <v>2388</v>
      </c>
      <c r="DB4" s="449" t="s">
        <v>1638</v>
      </c>
      <c r="DC4" s="450" t="s">
        <v>2389</v>
      </c>
      <c r="DD4" s="449" t="s">
        <v>2323</v>
      </c>
      <c r="DE4" s="449" t="s">
        <v>1256</v>
      </c>
      <c r="DF4" s="449" t="s">
        <v>191</v>
      </c>
      <c r="DG4" s="449" t="s">
        <v>1112</v>
      </c>
      <c r="DH4" s="449" t="s">
        <v>1254</v>
      </c>
      <c r="DI4" s="449" t="s">
        <v>1635</v>
      </c>
      <c r="DJ4" s="449" t="s">
        <v>1255</v>
      </c>
      <c r="DK4" s="449" t="s">
        <v>1636</v>
      </c>
      <c r="DL4" s="450" t="s">
        <v>2388</v>
      </c>
      <c r="DM4" s="449" t="s">
        <v>1638</v>
      </c>
      <c r="DN4" s="450" t="s">
        <v>2389</v>
      </c>
      <c r="DO4" s="449" t="s">
        <v>2323</v>
      </c>
      <c r="DP4" s="449" t="s">
        <v>1256</v>
      </c>
      <c r="DQ4" s="449" t="s">
        <v>191</v>
      </c>
      <c r="DR4" s="449" t="s">
        <v>1112</v>
      </c>
      <c r="DS4" s="449" t="s">
        <v>1254</v>
      </c>
      <c r="DT4" s="449" t="s">
        <v>1635</v>
      </c>
      <c r="DU4" s="449" t="s">
        <v>1255</v>
      </c>
      <c r="DV4" s="449" t="s">
        <v>1636</v>
      </c>
      <c r="DW4" s="450" t="s">
        <v>2388</v>
      </c>
      <c r="DX4" s="449" t="s">
        <v>1638</v>
      </c>
      <c r="DY4" s="450" t="s">
        <v>2389</v>
      </c>
      <c r="DZ4" s="449" t="s">
        <v>2323</v>
      </c>
      <c r="EA4" s="449" t="s">
        <v>1256</v>
      </c>
      <c r="EB4" s="449" t="s">
        <v>191</v>
      </c>
      <c r="EC4" s="449" t="s">
        <v>1112</v>
      </c>
      <c r="ED4" s="449" t="s">
        <v>1254</v>
      </c>
      <c r="EE4" s="449" t="s">
        <v>1635</v>
      </c>
      <c r="EF4" s="449" t="s">
        <v>1255</v>
      </c>
      <c r="EG4" s="449" t="s">
        <v>1636</v>
      </c>
      <c r="EH4" s="450" t="s">
        <v>2388</v>
      </c>
      <c r="EI4" s="449" t="s">
        <v>1638</v>
      </c>
      <c r="EJ4" s="450" t="s">
        <v>2389</v>
      </c>
      <c r="EK4" s="449" t="s">
        <v>2323</v>
      </c>
      <c r="EL4" s="449" t="s">
        <v>1256</v>
      </c>
      <c r="EM4" s="449" t="s">
        <v>191</v>
      </c>
      <c r="EN4" s="449" t="s">
        <v>1112</v>
      </c>
      <c r="EO4" s="449" t="s">
        <v>1254</v>
      </c>
      <c r="EP4" s="449" t="s">
        <v>1635</v>
      </c>
      <c r="EQ4" s="449" t="s">
        <v>1255</v>
      </c>
      <c r="ER4" s="449" t="s">
        <v>1636</v>
      </c>
      <c r="ES4" s="450" t="s">
        <v>2388</v>
      </c>
      <c r="ET4" s="449" t="s">
        <v>1638</v>
      </c>
      <c r="EU4" s="450" t="s">
        <v>2389</v>
      </c>
      <c r="EV4" s="449" t="s">
        <v>2323</v>
      </c>
      <c r="EW4" s="449" t="s">
        <v>1256</v>
      </c>
      <c r="EX4" s="449" t="s">
        <v>191</v>
      </c>
      <c r="EY4" s="449" t="s">
        <v>1112</v>
      </c>
      <c r="EZ4" s="449" t="s">
        <v>1254</v>
      </c>
      <c r="FA4" s="449" t="s">
        <v>1635</v>
      </c>
      <c r="FB4" s="449" t="s">
        <v>1255</v>
      </c>
      <c r="FC4" s="449" t="s">
        <v>1636</v>
      </c>
      <c r="FD4" s="450" t="s">
        <v>2388</v>
      </c>
      <c r="FE4" s="449" t="s">
        <v>1638</v>
      </c>
      <c r="FF4" s="450" t="s">
        <v>2389</v>
      </c>
      <c r="FG4" s="449" t="s">
        <v>2323</v>
      </c>
      <c r="FH4" s="449" t="s">
        <v>1256</v>
      </c>
      <c r="FI4" s="449" t="s">
        <v>191</v>
      </c>
      <c r="FJ4" s="449" t="s">
        <v>1112</v>
      </c>
      <c r="FK4" s="449" t="s">
        <v>1254</v>
      </c>
      <c r="FL4" s="449" t="s">
        <v>1635</v>
      </c>
      <c r="FM4" s="449" t="s">
        <v>1255</v>
      </c>
      <c r="FN4" s="449" t="s">
        <v>1636</v>
      </c>
      <c r="FO4" s="450" t="s">
        <v>2388</v>
      </c>
      <c r="FP4" s="449" t="s">
        <v>1638</v>
      </c>
      <c r="FQ4" s="450" t="s">
        <v>2389</v>
      </c>
      <c r="FR4" s="449" t="s">
        <v>2323</v>
      </c>
      <c r="FS4" s="449" t="s">
        <v>1256</v>
      </c>
      <c r="FT4" s="449" t="s">
        <v>191</v>
      </c>
      <c r="FU4" s="449" t="s">
        <v>1112</v>
      </c>
      <c r="FV4" s="449" t="s">
        <v>1254</v>
      </c>
      <c r="FW4" s="449" t="s">
        <v>1635</v>
      </c>
      <c r="FX4" s="449" t="s">
        <v>1255</v>
      </c>
      <c r="FY4" s="449" t="s">
        <v>1636</v>
      </c>
      <c r="FZ4" s="450" t="s">
        <v>2388</v>
      </c>
      <c r="GA4" s="449" t="s">
        <v>1638</v>
      </c>
      <c r="GB4" s="450" t="s">
        <v>2389</v>
      </c>
      <c r="GC4" s="449" t="s">
        <v>2323</v>
      </c>
      <c r="GD4" s="449" t="s">
        <v>1256</v>
      </c>
      <c r="GE4" s="449" t="s">
        <v>191</v>
      </c>
      <c r="GF4" s="449" t="s">
        <v>1112</v>
      </c>
      <c r="GG4" s="449" t="s">
        <v>1254</v>
      </c>
      <c r="GH4" s="449" t="s">
        <v>1635</v>
      </c>
      <c r="GI4" s="449" t="s">
        <v>1255</v>
      </c>
      <c r="GJ4" s="449" t="s">
        <v>1636</v>
      </c>
      <c r="GK4" s="450" t="s">
        <v>2388</v>
      </c>
      <c r="GL4" s="449" t="s">
        <v>1638</v>
      </c>
      <c r="GM4" s="450" t="s">
        <v>2389</v>
      </c>
      <c r="GN4" s="449" t="s">
        <v>2323</v>
      </c>
      <c r="GO4" s="449" t="s">
        <v>1256</v>
      </c>
      <c r="GP4" s="449" t="s">
        <v>191</v>
      </c>
      <c r="GQ4" s="449" t="s">
        <v>1112</v>
      </c>
      <c r="GR4" s="449" t="s">
        <v>1254</v>
      </c>
      <c r="GS4" s="449" t="s">
        <v>1635</v>
      </c>
      <c r="GT4" s="449" t="s">
        <v>1255</v>
      </c>
      <c r="GU4" s="449" t="s">
        <v>1636</v>
      </c>
      <c r="GV4" s="450" t="s">
        <v>2388</v>
      </c>
      <c r="GW4" s="449" t="s">
        <v>1638</v>
      </c>
      <c r="GX4" s="450" t="s">
        <v>2389</v>
      </c>
      <c r="GY4" s="449" t="s">
        <v>2323</v>
      </c>
      <c r="GZ4" s="449" t="s">
        <v>1256</v>
      </c>
      <c r="HA4" s="449" t="s">
        <v>191</v>
      </c>
      <c r="HB4" s="449" t="s">
        <v>1112</v>
      </c>
      <c r="HC4" s="449" t="s">
        <v>1254</v>
      </c>
      <c r="HD4" s="449" t="s">
        <v>1635</v>
      </c>
      <c r="HE4" s="449" t="s">
        <v>1255</v>
      </c>
      <c r="HF4" s="449" t="s">
        <v>1636</v>
      </c>
      <c r="HG4" s="450" t="s">
        <v>2388</v>
      </c>
      <c r="HH4" s="449" t="s">
        <v>1638</v>
      </c>
      <c r="HI4" s="450" t="s">
        <v>2389</v>
      </c>
      <c r="HJ4" s="449" t="s">
        <v>2323</v>
      </c>
      <c r="HK4" s="449" t="s">
        <v>1256</v>
      </c>
      <c r="HL4" s="449" t="s">
        <v>191</v>
      </c>
      <c r="HM4" s="449" t="s">
        <v>1112</v>
      </c>
      <c r="HN4" s="449" t="s">
        <v>1254</v>
      </c>
      <c r="HO4" s="449" t="s">
        <v>1635</v>
      </c>
      <c r="HP4" s="449" t="s">
        <v>1255</v>
      </c>
      <c r="HQ4" s="449" t="s">
        <v>1636</v>
      </c>
      <c r="HR4" s="450" t="s">
        <v>2388</v>
      </c>
      <c r="HS4" s="449" t="s">
        <v>1638</v>
      </c>
      <c r="HT4" s="450" t="s">
        <v>2389</v>
      </c>
      <c r="HU4" s="449" t="s">
        <v>2323</v>
      </c>
      <c r="HV4" s="449" t="s">
        <v>1256</v>
      </c>
      <c r="HW4" s="449" t="s">
        <v>191</v>
      </c>
      <c r="HX4" s="449" t="s">
        <v>1112</v>
      </c>
      <c r="HY4" s="449" t="s">
        <v>1254</v>
      </c>
      <c r="HZ4" s="449" t="s">
        <v>1635</v>
      </c>
      <c r="IA4" s="449" t="s">
        <v>1255</v>
      </c>
      <c r="IB4" s="449" t="s">
        <v>1636</v>
      </c>
      <c r="IC4" s="450" t="s">
        <v>2388</v>
      </c>
      <c r="ID4" s="449" t="s">
        <v>1638</v>
      </c>
      <c r="IE4" s="450" t="s">
        <v>2389</v>
      </c>
      <c r="IF4" s="449" t="s">
        <v>2323</v>
      </c>
      <c r="IG4" s="449" t="s">
        <v>1256</v>
      </c>
      <c r="IH4" s="449" t="s">
        <v>191</v>
      </c>
      <c r="II4" s="449" t="s">
        <v>1112</v>
      </c>
      <c r="IJ4" s="449" t="s">
        <v>1254</v>
      </c>
      <c r="IK4" s="449" t="s">
        <v>1635</v>
      </c>
      <c r="IL4" s="449" t="s">
        <v>1255</v>
      </c>
      <c r="IM4" s="449" t="s">
        <v>1636</v>
      </c>
      <c r="IN4" s="450" t="s">
        <v>2388</v>
      </c>
      <c r="IO4" s="449" t="s">
        <v>1638</v>
      </c>
      <c r="IP4" s="450" t="s">
        <v>2389</v>
      </c>
      <c r="IQ4" s="449" t="s">
        <v>2323</v>
      </c>
      <c r="IR4" s="449" t="s">
        <v>1256</v>
      </c>
      <c r="IS4" s="449" t="s">
        <v>191</v>
      </c>
      <c r="IT4" s="449" t="s">
        <v>1112</v>
      </c>
      <c r="IU4" s="449" t="s">
        <v>1254</v>
      </c>
      <c r="IV4" s="449" t="s">
        <v>1635</v>
      </c>
      <c r="IW4" s="449" t="s">
        <v>1255</v>
      </c>
      <c r="IX4" s="449" t="s">
        <v>1636</v>
      </c>
      <c r="IY4" s="450" t="s">
        <v>2388</v>
      </c>
      <c r="IZ4" s="449" t="s">
        <v>1638</v>
      </c>
      <c r="JA4" s="450" t="s">
        <v>2389</v>
      </c>
      <c r="JB4" s="449" t="s">
        <v>2323</v>
      </c>
      <c r="JC4" s="449" t="s">
        <v>1256</v>
      </c>
      <c r="JD4" s="449" t="s">
        <v>191</v>
      </c>
      <c r="JE4" s="449" t="s">
        <v>1112</v>
      </c>
    </row>
    <row r="5" spans="1:265">
      <c r="A5" s="439" t="s">
        <v>1558</v>
      </c>
      <c r="B5" s="438">
        <v>259606</v>
      </c>
      <c r="C5" s="438">
        <v>950</v>
      </c>
      <c r="D5" s="438">
        <v>49325</v>
      </c>
      <c r="E5" s="438">
        <v>8781</v>
      </c>
      <c r="F5" s="438">
        <v>0</v>
      </c>
      <c r="G5" s="438">
        <v>3474</v>
      </c>
      <c r="H5" s="438">
        <v>0</v>
      </c>
      <c r="I5" s="438">
        <v>0</v>
      </c>
      <c r="J5" s="438">
        <v>3787</v>
      </c>
      <c r="K5" s="438">
        <v>48</v>
      </c>
      <c r="L5" s="438">
        <v>325971</v>
      </c>
      <c r="M5" s="438">
        <v>256706</v>
      </c>
      <c r="N5" s="438">
        <v>854</v>
      </c>
      <c r="O5" s="438">
        <v>47031</v>
      </c>
      <c r="P5" s="438">
        <v>8561</v>
      </c>
      <c r="Q5" s="438">
        <v>0</v>
      </c>
      <c r="R5" s="438">
        <v>3112</v>
      </c>
      <c r="S5" s="438">
        <v>0</v>
      </c>
      <c r="T5" s="438">
        <v>0</v>
      </c>
      <c r="U5" s="438">
        <v>3586</v>
      </c>
      <c r="V5" s="438">
        <v>40</v>
      </c>
      <c r="W5" s="438">
        <v>319890</v>
      </c>
      <c r="X5" s="438">
        <v>249820</v>
      </c>
      <c r="Y5" s="438">
        <v>935</v>
      </c>
      <c r="Z5" s="438">
        <v>47493</v>
      </c>
      <c r="AA5" s="438">
        <v>8571</v>
      </c>
      <c r="AB5" s="438">
        <v>0</v>
      </c>
      <c r="AC5" s="438">
        <v>3031</v>
      </c>
      <c r="AD5" s="438">
        <v>0</v>
      </c>
      <c r="AE5" s="438">
        <v>0</v>
      </c>
      <c r="AF5" s="438">
        <v>3443</v>
      </c>
      <c r="AG5" s="438">
        <v>38</v>
      </c>
      <c r="AH5" s="438">
        <v>313331</v>
      </c>
      <c r="AI5" s="438">
        <v>241421</v>
      </c>
      <c r="AJ5" s="438">
        <v>1006</v>
      </c>
      <c r="AK5" s="438">
        <v>46627</v>
      </c>
      <c r="AL5" s="438">
        <v>8752</v>
      </c>
      <c r="AM5" s="438">
        <v>1</v>
      </c>
      <c r="AN5" s="438">
        <v>2954</v>
      </c>
      <c r="AO5" s="438">
        <v>0</v>
      </c>
      <c r="AP5" s="438">
        <v>0</v>
      </c>
      <c r="AQ5" s="438">
        <v>3400</v>
      </c>
      <c r="AR5" s="438">
        <v>34</v>
      </c>
      <c r="AS5" s="438">
        <v>304195</v>
      </c>
      <c r="AT5" s="438">
        <v>233552</v>
      </c>
      <c r="AU5" s="438">
        <v>1059</v>
      </c>
      <c r="AV5" s="438">
        <v>46003</v>
      </c>
      <c r="AW5" s="438">
        <v>8847</v>
      </c>
      <c r="AX5" s="438">
        <v>1</v>
      </c>
      <c r="AY5" s="438">
        <v>3020</v>
      </c>
      <c r="AZ5" s="438">
        <v>0</v>
      </c>
      <c r="BA5" s="438">
        <v>0</v>
      </c>
      <c r="BB5" s="438">
        <v>3535</v>
      </c>
      <c r="BC5" s="438">
        <v>30</v>
      </c>
      <c r="BD5" s="438">
        <v>296047</v>
      </c>
      <c r="BE5" s="438">
        <v>225545</v>
      </c>
      <c r="BF5" s="438">
        <v>1075</v>
      </c>
      <c r="BG5" s="438">
        <v>47517</v>
      </c>
      <c r="BH5" s="438">
        <v>9398</v>
      </c>
      <c r="BI5" s="438">
        <v>1</v>
      </c>
      <c r="BJ5" s="438">
        <v>3038</v>
      </c>
      <c r="BK5" s="438">
        <v>0</v>
      </c>
      <c r="BL5" s="438">
        <v>0</v>
      </c>
      <c r="BM5" s="438">
        <v>3543</v>
      </c>
      <c r="BN5" s="438">
        <v>29</v>
      </c>
      <c r="BO5" s="438">
        <v>290146</v>
      </c>
      <c r="BP5" s="438">
        <v>218466</v>
      </c>
      <c r="BQ5" s="438">
        <v>1206</v>
      </c>
      <c r="BR5" s="438">
        <v>48658</v>
      </c>
      <c r="BS5" s="438">
        <v>9802</v>
      </c>
      <c r="BT5" s="438">
        <v>1</v>
      </c>
      <c r="BU5" s="438">
        <v>2964</v>
      </c>
      <c r="BV5" s="438">
        <v>0</v>
      </c>
      <c r="BW5" s="438">
        <v>0</v>
      </c>
      <c r="BX5" s="438">
        <v>3460</v>
      </c>
      <c r="BY5" s="438">
        <v>26</v>
      </c>
      <c r="BZ5" s="438">
        <v>284583</v>
      </c>
      <c r="CA5" s="438">
        <f t="shared" ref="CA5:DR5" si="0">SUM(CA6:CA12)</f>
        <v>213254</v>
      </c>
      <c r="CB5" s="438">
        <f t="shared" si="0"/>
        <v>1495</v>
      </c>
      <c r="CC5" s="438">
        <f t="shared" si="0"/>
        <v>45190</v>
      </c>
      <c r="CD5" s="438">
        <f t="shared" si="0"/>
        <v>9230</v>
      </c>
      <c r="CE5" s="438">
        <f t="shared" si="0"/>
        <v>1</v>
      </c>
      <c r="CF5" s="438">
        <f t="shared" si="0"/>
        <v>2733</v>
      </c>
      <c r="CG5" s="438">
        <f t="shared" si="0"/>
        <v>0</v>
      </c>
      <c r="CH5" s="438">
        <f t="shared" si="0"/>
        <v>0</v>
      </c>
      <c r="CI5" s="438">
        <f t="shared" si="0"/>
        <v>3289</v>
      </c>
      <c r="CJ5" s="438">
        <f t="shared" si="0"/>
        <v>23</v>
      </c>
      <c r="CK5" s="438">
        <f t="shared" si="0"/>
        <v>275215</v>
      </c>
      <c r="CL5" s="438">
        <f t="shared" si="0"/>
        <v>209047</v>
      </c>
      <c r="CM5" s="438">
        <f t="shared" si="0"/>
        <v>1606</v>
      </c>
      <c r="CN5" s="438">
        <f t="shared" si="0"/>
        <v>41826</v>
      </c>
      <c r="CO5" s="438">
        <f t="shared" si="0"/>
        <v>8612</v>
      </c>
      <c r="CP5" s="438">
        <f t="shared" si="0"/>
        <v>1</v>
      </c>
      <c r="CQ5" s="438">
        <f t="shared" si="0"/>
        <v>2546</v>
      </c>
      <c r="CR5" s="438">
        <f t="shared" si="0"/>
        <v>0</v>
      </c>
      <c r="CS5" s="438">
        <f t="shared" si="0"/>
        <v>0</v>
      </c>
      <c r="CT5" s="438">
        <f t="shared" si="0"/>
        <v>3138</v>
      </c>
      <c r="CU5" s="438">
        <f t="shared" si="0"/>
        <v>19</v>
      </c>
      <c r="CV5" s="438">
        <f t="shared" si="0"/>
        <v>266795</v>
      </c>
      <c r="CW5" s="438">
        <f t="shared" si="0"/>
        <v>201619</v>
      </c>
      <c r="CX5" s="438">
        <f t="shared" si="0"/>
        <v>1535</v>
      </c>
      <c r="CY5" s="438">
        <f t="shared" si="0"/>
        <v>39019</v>
      </c>
      <c r="CZ5" s="438">
        <f t="shared" si="0"/>
        <v>8353</v>
      </c>
      <c r="DA5" s="438">
        <f t="shared" si="0"/>
        <v>1</v>
      </c>
      <c r="DB5" s="438">
        <f t="shared" si="0"/>
        <v>2432</v>
      </c>
      <c r="DC5" s="438">
        <f t="shared" si="0"/>
        <v>0</v>
      </c>
      <c r="DD5" s="438">
        <f t="shared" si="0"/>
        <v>0</v>
      </c>
      <c r="DE5" s="438">
        <f t="shared" si="0"/>
        <v>2868</v>
      </c>
      <c r="DF5" s="438">
        <f t="shared" si="0"/>
        <v>18</v>
      </c>
      <c r="DG5" s="438">
        <f t="shared" si="0"/>
        <v>255845</v>
      </c>
      <c r="DH5" s="438">
        <f t="shared" si="0"/>
        <v>194665</v>
      </c>
      <c r="DI5" s="438">
        <f t="shared" si="0"/>
        <v>1468</v>
      </c>
      <c r="DJ5" s="438">
        <f t="shared" si="0"/>
        <v>36456</v>
      </c>
      <c r="DK5" s="438">
        <f t="shared" si="0"/>
        <v>8381</v>
      </c>
      <c r="DL5" s="438">
        <f t="shared" si="0"/>
        <v>1</v>
      </c>
      <c r="DM5" s="438">
        <f t="shared" si="0"/>
        <v>2379</v>
      </c>
      <c r="DN5" s="438">
        <f t="shared" si="0"/>
        <v>0</v>
      </c>
      <c r="DO5" s="438">
        <f t="shared" si="0"/>
        <v>0</v>
      </c>
      <c r="DP5" s="438">
        <f t="shared" si="0"/>
        <v>2639</v>
      </c>
      <c r="DQ5" s="438">
        <f t="shared" si="0"/>
        <v>20</v>
      </c>
      <c r="DR5" s="438">
        <f t="shared" si="0"/>
        <v>246009</v>
      </c>
      <c r="DS5" s="438">
        <v>194151</v>
      </c>
      <c r="DT5" s="438">
        <v>1438</v>
      </c>
      <c r="DU5" s="438">
        <v>34842</v>
      </c>
      <c r="DV5" s="438">
        <v>8564</v>
      </c>
      <c r="DW5" s="438">
        <v>1</v>
      </c>
      <c r="DX5" s="438">
        <v>2355</v>
      </c>
      <c r="DY5" s="438">
        <v>0</v>
      </c>
      <c r="DZ5" s="438">
        <v>0</v>
      </c>
      <c r="EA5" s="438">
        <v>2566</v>
      </c>
      <c r="EB5" s="438">
        <v>21</v>
      </c>
      <c r="EC5" s="438">
        <v>243938</v>
      </c>
      <c r="ED5" s="438">
        <v>195269</v>
      </c>
      <c r="EE5" s="438">
        <v>1358</v>
      </c>
      <c r="EF5" s="438">
        <v>34011</v>
      </c>
      <c r="EG5" s="438">
        <v>8625</v>
      </c>
      <c r="EH5" s="438">
        <v>113</v>
      </c>
      <c r="EI5" s="438">
        <v>2300</v>
      </c>
      <c r="EJ5" s="438">
        <v>0</v>
      </c>
      <c r="EK5" s="438">
        <v>0</v>
      </c>
      <c r="EL5" s="438">
        <v>2471</v>
      </c>
      <c r="EM5" s="438">
        <v>22</v>
      </c>
      <c r="EN5" s="438">
        <v>244169</v>
      </c>
      <c r="EO5" s="438">
        <v>195396</v>
      </c>
      <c r="EP5" s="438">
        <v>1247</v>
      </c>
      <c r="EQ5" s="438">
        <v>35013</v>
      </c>
      <c r="ER5" s="438">
        <v>8687</v>
      </c>
      <c r="ES5" s="438">
        <v>114</v>
      </c>
      <c r="ET5" s="438">
        <v>2313</v>
      </c>
      <c r="EU5" s="438">
        <v>0</v>
      </c>
      <c r="EV5" s="438">
        <v>0</v>
      </c>
      <c r="EW5" s="438">
        <v>2443</v>
      </c>
      <c r="EX5" s="438">
        <v>23</v>
      </c>
      <c r="EY5" s="438">
        <v>245236</v>
      </c>
      <c r="EZ5" s="438">
        <v>195533</v>
      </c>
      <c r="FA5" s="438">
        <v>1153</v>
      </c>
      <c r="FB5" s="438">
        <v>35085</v>
      </c>
      <c r="FC5" s="438">
        <v>8654</v>
      </c>
      <c r="FD5" s="438">
        <v>2</v>
      </c>
      <c r="FE5" s="438">
        <v>2335</v>
      </c>
      <c r="FF5" s="438">
        <v>0</v>
      </c>
      <c r="FG5" s="438">
        <v>0</v>
      </c>
      <c r="FH5" s="438">
        <f>SUM(FH6:FH12)</f>
        <v>2305</v>
      </c>
      <c r="FI5" s="438">
        <f>SUM(FI6:FI12)</f>
        <v>28</v>
      </c>
      <c r="FJ5" s="438">
        <f>SUM(FJ6:FJ12)</f>
        <v>245095</v>
      </c>
      <c r="FK5" s="438">
        <v>195102</v>
      </c>
      <c r="FL5" s="438">
        <v>1168</v>
      </c>
      <c r="FM5" s="438">
        <v>26801</v>
      </c>
      <c r="FN5" s="438">
        <v>4254</v>
      </c>
      <c r="FO5" s="438">
        <v>1</v>
      </c>
      <c r="FP5" s="438">
        <v>2511</v>
      </c>
      <c r="FQ5" s="438">
        <v>0</v>
      </c>
      <c r="FR5" s="438">
        <v>0</v>
      </c>
      <c r="FS5" s="438">
        <v>2259</v>
      </c>
      <c r="FT5" s="438">
        <v>16</v>
      </c>
      <c r="FU5" s="438">
        <v>232112</v>
      </c>
      <c r="FV5" s="438">
        <v>195408</v>
      </c>
      <c r="FW5" s="438">
        <v>1353</v>
      </c>
      <c r="FX5" s="438">
        <v>19420</v>
      </c>
      <c r="FY5" s="438">
        <v>0</v>
      </c>
      <c r="FZ5" s="438">
        <v>0</v>
      </c>
      <c r="GA5" s="438">
        <v>2768</v>
      </c>
      <c r="GB5" s="438">
        <v>0</v>
      </c>
      <c r="GC5" s="438">
        <v>0</v>
      </c>
      <c r="GD5" s="438">
        <v>2486</v>
      </c>
      <c r="GE5" s="438">
        <v>0</v>
      </c>
      <c r="GF5" s="438">
        <v>221435</v>
      </c>
      <c r="GG5" s="438">
        <v>197178</v>
      </c>
      <c r="GH5" s="438">
        <v>1642</v>
      </c>
      <c r="GI5" s="438">
        <v>17836</v>
      </c>
      <c r="GJ5" s="438">
        <v>0</v>
      </c>
      <c r="GK5" s="438">
        <v>0</v>
      </c>
      <c r="GL5" s="438">
        <v>2956</v>
      </c>
      <c r="GM5" s="438">
        <v>0</v>
      </c>
      <c r="GN5" s="438">
        <v>0</v>
      </c>
      <c r="GO5" s="438">
        <v>2515</v>
      </c>
      <c r="GP5" s="438">
        <v>0</v>
      </c>
      <c r="GQ5" s="438">
        <v>222127</v>
      </c>
      <c r="GR5" s="448">
        <v>198732</v>
      </c>
      <c r="GS5" s="448">
        <v>1586</v>
      </c>
      <c r="GT5" s="448">
        <v>16046</v>
      </c>
      <c r="GU5" s="448">
        <v>0</v>
      </c>
      <c r="GV5" s="448">
        <v>0</v>
      </c>
      <c r="GW5" s="448">
        <v>2814</v>
      </c>
      <c r="GX5" s="448">
        <v>0</v>
      </c>
      <c r="GY5" s="448">
        <v>0</v>
      </c>
      <c r="GZ5" s="448">
        <v>2165</v>
      </c>
      <c r="HA5" s="448">
        <v>0</v>
      </c>
      <c r="HB5" s="448">
        <v>221343</v>
      </c>
      <c r="HC5" s="452">
        <v>199700</v>
      </c>
      <c r="HD5" s="452">
        <v>1394</v>
      </c>
      <c r="HE5" s="452">
        <v>16254</v>
      </c>
      <c r="HF5" s="452">
        <v>0</v>
      </c>
      <c r="HG5" s="452">
        <v>0</v>
      </c>
      <c r="HH5" s="452">
        <v>2739</v>
      </c>
      <c r="HI5" s="452">
        <v>0</v>
      </c>
      <c r="HJ5" s="452">
        <v>0</v>
      </c>
      <c r="HK5" s="452">
        <v>2023</v>
      </c>
      <c r="HL5" s="452">
        <v>0</v>
      </c>
      <c r="HM5" s="452">
        <v>222110</v>
      </c>
      <c r="HN5" s="452">
        <v>198561</v>
      </c>
      <c r="HO5" s="452">
        <v>1283</v>
      </c>
      <c r="HP5" s="452">
        <v>13755</v>
      </c>
      <c r="HQ5" s="452">
        <v>0</v>
      </c>
      <c r="HR5" s="452">
        <v>0</v>
      </c>
      <c r="HS5" s="452">
        <v>2659</v>
      </c>
      <c r="HT5" s="452">
        <v>0</v>
      </c>
      <c r="HU5" s="452">
        <v>0</v>
      </c>
      <c r="HV5" s="452">
        <v>1971</v>
      </c>
      <c r="HW5" s="452">
        <v>0</v>
      </c>
      <c r="HX5" s="452">
        <v>218229</v>
      </c>
      <c r="HY5" s="452">
        <v>198278</v>
      </c>
      <c r="HZ5" s="452">
        <v>1065</v>
      </c>
      <c r="IA5" s="452">
        <v>10495</v>
      </c>
      <c r="IB5" s="452">
        <v>0</v>
      </c>
      <c r="IC5" s="452">
        <v>0</v>
      </c>
      <c r="ID5" s="452">
        <v>2291</v>
      </c>
      <c r="IE5" s="452">
        <v>0</v>
      </c>
      <c r="IF5" s="452">
        <v>0</v>
      </c>
      <c r="IG5" s="452">
        <v>1710</v>
      </c>
      <c r="IH5" s="452">
        <v>0</v>
      </c>
      <c r="II5" s="452">
        <v>213839</v>
      </c>
      <c r="IJ5" s="452">
        <v>190875</v>
      </c>
      <c r="IK5" s="452">
        <v>834</v>
      </c>
      <c r="IL5" s="452">
        <v>9679</v>
      </c>
      <c r="IM5" s="452">
        <v>0</v>
      </c>
      <c r="IN5" s="452">
        <v>0</v>
      </c>
      <c r="IO5" s="452">
        <v>2064</v>
      </c>
      <c r="IP5" s="452">
        <v>0</v>
      </c>
      <c r="IQ5" s="452">
        <v>0</v>
      </c>
      <c r="IR5" s="452">
        <v>1530</v>
      </c>
      <c r="IS5" s="452">
        <v>0</v>
      </c>
      <c r="IT5" s="452">
        <v>204982</v>
      </c>
      <c r="IU5" s="452">
        <v>184574</v>
      </c>
      <c r="IV5" s="452">
        <v>680</v>
      </c>
      <c r="IW5" s="452">
        <v>9209</v>
      </c>
      <c r="IX5" s="452">
        <v>0</v>
      </c>
      <c r="IY5" s="452">
        <v>0</v>
      </c>
      <c r="IZ5" s="452">
        <v>1933</v>
      </c>
      <c r="JA5" s="452">
        <v>0</v>
      </c>
      <c r="JB5" s="452">
        <v>0</v>
      </c>
      <c r="JC5" s="452">
        <v>1516</v>
      </c>
      <c r="JD5" s="452">
        <v>0</v>
      </c>
      <c r="JE5" s="452">
        <v>197912</v>
      </c>
    </row>
    <row r="6" spans="1:265">
      <c r="A6" s="28" t="s">
        <v>2374</v>
      </c>
      <c r="B6" s="442">
        <v>91</v>
      </c>
      <c r="C6" s="442">
        <v>0</v>
      </c>
      <c r="D6" s="442">
        <v>0</v>
      </c>
      <c r="E6" s="442">
        <v>0</v>
      </c>
      <c r="F6" s="442">
        <v>0</v>
      </c>
      <c r="G6" s="442">
        <v>0</v>
      </c>
      <c r="H6" s="442">
        <v>0</v>
      </c>
      <c r="I6" s="442">
        <v>0</v>
      </c>
      <c r="J6" s="442">
        <v>0</v>
      </c>
      <c r="K6" s="442">
        <v>0</v>
      </c>
      <c r="L6" s="442">
        <v>91</v>
      </c>
      <c r="M6" s="442">
        <v>80</v>
      </c>
      <c r="N6" s="442">
        <v>0</v>
      </c>
      <c r="O6" s="442">
        <v>0</v>
      </c>
      <c r="P6" s="442">
        <v>0</v>
      </c>
      <c r="Q6" s="442">
        <v>0</v>
      </c>
      <c r="R6" s="442">
        <v>0</v>
      </c>
      <c r="S6" s="442">
        <v>0</v>
      </c>
      <c r="T6" s="442">
        <v>0</v>
      </c>
      <c r="U6" s="442">
        <v>0</v>
      </c>
      <c r="V6" s="442">
        <v>0</v>
      </c>
      <c r="W6" s="442">
        <v>80</v>
      </c>
      <c r="X6" s="442">
        <v>67</v>
      </c>
      <c r="Y6" s="442">
        <v>0</v>
      </c>
      <c r="Z6" s="442">
        <v>0</v>
      </c>
      <c r="AA6" s="442">
        <v>0</v>
      </c>
      <c r="AB6" s="442">
        <v>0</v>
      </c>
      <c r="AC6" s="442">
        <v>0</v>
      </c>
      <c r="AD6" s="442">
        <v>0</v>
      </c>
      <c r="AE6" s="442">
        <v>0</v>
      </c>
      <c r="AF6" s="442">
        <v>0</v>
      </c>
      <c r="AG6" s="442">
        <v>0</v>
      </c>
      <c r="AH6" s="442">
        <v>67</v>
      </c>
      <c r="AI6" s="442">
        <v>56</v>
      </c>
      <c r="AJ6" s="442">
        <v>0</v>
      </c>
      <c r="AK6" s="442">
        <v>0</v>
      </c>
      <c r="AL6" s="442">
        <v>0</v>
      </c>
      <c r="AM6" s="442">
        <v>0</v>
      </c>
      <c r="AN6" s="442">
        <v>0</v>
      </c>
      <c r="AO6" s="442">
        <v>0</v>
      </c>
      <c r="AP6" s="442">
        <v>0</v>
      </c>
      <c r="AQ6" s="442">
        <v>0</v>
      </c>
      <c r="AR6" s="442">
        <v>0</v>
      </c>
      <c r="AS6" s="442">
        <v>56</v>
      </c>
      <c r="AT6" s="442">
        <v>62</v>
      </c>
      <c r="AU6" s="442">
        <v>0</v>
      </c>
      <c r="AV6" s="442">
        <v>0</v>
      </c>
      <c r="AW6" s="442">
        <v>0</v>
      </c>
      <c r="AX6" s="442">
        <v>0</v>
      </c>
      <c r="AY6" s="442">
        <v>0</v>
      </c>
      <c r="AZ6" s="442">
        <v>0</v>
      </c>
      <c r="BA6" s="442">
        <v>0</v>
      </c>
      <c r="BB6" s="442">
        <v>0</v>
      </c>
      <c r="BC6" s="442">
        <v>0</v>
      </c>
      <c r="BD6" s="442">
        <v>62</v>
      </c>
      <c r="BE6" s="442">
        <v>65</v>
      </c>
      <c r="BF6" s="442">
        <v>0</v>
      </c>
      <c r="BG6" s="442">
        <v>0</v>
      </c>
      <c r="BH6" s="442">
        <v>0</v>
      </c>
      <c r="BI6" s="442">
        <v>0</v>
      </c>
      <c r="BJ6" s="442">
        <v>0</v>
      </c>
      <c r="BK6" s="442">
        <v>0</v>
      </c>
      <c r="BL6" s="442">
        <v>0</v>
      </c>
      <c r="BM6" s="442">
        <v>0</v>
      </c>
      <c r="BN6" s="442">
        <v>0</v>
      </c>
      <c r="BO6" s="442">
        <v>65</v>
      </c>
      <c r="BP6" s="442">
        <v>71</v>
      </c>
      <c r="BQ6" s="442">
        <v>0</v>
      </c>
      <c r="BR6" s="442">
        <v>0</v>
      </c>
      <c r="BS6" s="442">
        <v>0</v>
      </c>
      <c r="BT6" s="442">
        <v>0</v>
      </c>
      <c r="BU6" s="442">
        <v>0</v>
      </c>
      <c r="BV6" s="442">
        <v>0</v>
      </c>
      <c r="BW6" s="442">
        <v>0</v>
      </c>
      <c r="BX6" s="442">
        <v>0</v>
      </c>
      <c r="BY6" s="442">
        <v>0</v>
      </c>
      <c r="BZ6" s="442">
        <v>71</v>
      </c>
      <c r="CA6" s="442">
        <v>80</v>
      </c>
      <c r="CB6" s="442">
        <v>0</v>
      </c>
      <c r="CC6" s="442">
        <v>0</v>
      </c>
      <c r="CD6" s="442">
        <v>0</v>
      </c>
      <c r="CE6" s="442">
        <v>0</v>
      </c>
      <c r="CF6" s="442">
        <v>0</v>
      </c>
      <c r="CG6" s="442">
        <v>0</v>
      </c>
      <c r="CH6" s="442">
        <v>0</v>
      </c>
      <c r="CI6" s="442">
        <v>0</v>
      </c>
      <c r="CJ6" s="442">
        <v>0</v>
      </c>
      <c r="CK6" s="442">
        <f t="shared" ref="CK6:CK12" si="1">SUM(CA6:CJ6)</f>
        <v>80</v>
      </c>
      <c r="CL6" s="442">
        <v>83</v>
      </c>
      <c r="CM6" s="442">
        <v>0</v>
      </c>
      <c r="CN6" s="442">
        <v>0</v>
      </c>
      <c r="CO6" s="442">
        <v>0</v>
      </c>
      <c r="CP6" s="442">
        <v>0</v>
      </c>
      <c r="CQ6" s="442">
        <v>0</v>
      </c>
      <c r="CR6" s="442">
        <v>0</v>
      </c>
      <c r="CS6" s="442">
        <v>0</v>
      </c>
      <c r="CT6" s="442">
        <v>0</v>
      </c>
      <c r="CU6" s="442">
        <v>0</v>
      </c>
      <c r="CV6" s="442">
        <f t="shared" ref="CV6:CV12" si="2">SUM(CL6:CU6)</f>
        <v>83</v>
      </c>
      <c r="CW6" s="442">
        <v>88</v>
      </c>
      <c r="CX6" s="442">
        <v>0</v>
      </c>
      <c r="CY6" s="442">
        <v>0</v>
      </c>
      <c r="CZ6" s="442">
        <v>0</v>
      </c>
      <c r="DA6" s="442">
        <v>0</v>
      </c>
      <c r="DB6" s="442">
        <v>0</v>
      </c>
      <c r="DC6" s="442">
        <v>0</v>
      </c>
      <c r="DD6" s="442">
        <v>0</v>
      </c>
      <c r="DE6" s="442">
        <v>0</v>
      </c>
      <c r="DF6" s="442">
        <v>0</v>
      </c>
      <c r="DG6" s="442">
        <f t="shared" ref="DG6:DG12" si="3">SUM(CW6:DF6)</f>
        <v>88</v>
      </c>
      <c r="DH6" s="442">
        <v>107</v>
      </c>
      <c r="DI6" s="442">
        <v>0</v>
      </c>
      <c r="DJ6" s="442">
        <v>0</v>
      </c>
      <c r="DK6" s="442">
        <v>0</v>
      </c>
      <c r="DL6" s="442">
        <v>0</v>
      </c>
      <c r="DM6" s="442">
        <v>0</v>
      </c>
      <c r="DN6" s="442">
        <v>0</v>
      </c>
      <c r="DO6" s="442">
        <v>0</v>
      </c>
      <c r="DP6" s="442">
        <v>0</v>
      </c>
      <c r="DQ6" s="442">
        <v>0</v>
      </c>
      <c r="DR6" s="442">
        <f t="shared" ref="DR6:DR12" si="4">SUM(DH6:DQ6)</f>
        <v>107</v>
      </c>
      <c r="DS6" s="442">
        <v>129</v>
      </c>
      <c r="DT6" s="442">
        <v>0</v>
      </c>
      <c r="DU6" s="442">
        <v>0</v>
      </c>
      <c r="DV6" s="442">
        <v>0</v>
      </c>
      <c r="DW6" s="442">
        <v>0</v>
      </c>
      <c r="DX6" s="442">
        <v>0</v>
      </c>
      <c r="DY6" s="442">
        <v>0</v>
      </c>
      <c r="DZ6" s="442">
        <v>0</v>
      </c>
      <c r="EA6" s="442">
        <v>0</v>
      </c>
      <c r="EB6" s="442">
        <v>0</v>
      </c>
      <c r="EC6" s="442">
        <v>129</v>
      </c>
      <c r="ED6" s="442">
        <v>155</v>
      </c>
      <c r="EE6" s="442">
        <v>0</v>
      </c>
      <c r="EF6" s="442">
        <v>0</v>
      </c>
      <c r="EG6" s="442">
        <v>0</v>
      </c>
      <c r="EH6" s="442">
        <v>0</v>
      </c>
      <c r="EI6" s="442">
        <v>0</v>
      </c>
      <c r="EJ6" s="442">
        <v>0</v>
      </c>
      <c r="EK6" s="442">
        <v>0</v>
      </c>
      <c r="EL6" s="442">
        <v>0</v>
      </c>
      <c r="EM6" s="442">
        <v>0</v>
      </c>
      <c r="EN6" s="442">
        <v>155</v>
      </c>
      <c r="EO6" s="442">
        <v>183</v>
      </c>
      <c r="EP6" s="442">
        <v>0</v>
      </c>
      <c r="EQ6" s="442">
        <v>0</v>
      </c>
      <c r="ER6" s="442">
        <v>0</v>
      </c>
      <c r="ES6" s="442">
        <v>0</v>
      </c>
      <c r="ET6" s="442">
        <v>0</v>
      </c>
      <c r="EU6" s="442">
        <v>0</v>
      </c>
      <c r="EV6" s="442">
        <v>0</v>
      </c>
      <c r="EW6" s="442">
        <v>0</v>
      </c>
      <c r="EX6" s="442">
        <v>0</v>
      </c>
      <c r="EY6" s="442">
        <v>183</v>
      </c>
      <c r="EZ6" s="442">
        <v>220</v>
      </c>
      <c r="FA6" s="442">
        <v>0</v>
      </c>
      <c r="FB6" s="442">
        <v>0</v>
      </c>
      <c r="FC6" s="442">
        <v>0</v>
      </c>
      <c r="FD6" s="442">
        <v>0</v>
      </c>
      <c r="FE6" s="442">
        <v>0</v>
      </c>
      <c r="FF6" s="442">
        <v>0</v>
      </c>
      <c r="FG6" s="442">
        <v>0</v>
      </c>
      <c r="FH6" s="442">
        <v>0</v>
      </c>
      <c r="FI6" s="442">
        <v>0</v>
      </c>
      <c r="FJ6" s="442">
        <f t="shared" ref="FJ6:FJ12" si="5">SUM(EZ6:FI6)</f>
        <v>220</v>
      </c>
      <c r="FK6" s="442">
        <v>225</v>
      </c>
      <c r="FL6" s="458">
        <v>0</v>
      </c>
      <c r="FM6" s="458">
        <v>0</v>
      </c>
      <c r="FN6" s="438">
        <v>0</v>
      </c>
      <c r="FO6" s="438">
        <v>0</v>
      </c>
      <c r="FP6" s="438">
        <v>0</v>
      </c>
      <c r="FQ6" s="438">
        <v>0</v>
      </c>
      <c r="FR6" s="438">
        <v>0</v>
      </c>
      <c r="FS6" s="438">
        <v>0</v>
      </c>
      <c r="FT6" s="438">
        <v>0</v>
      </c>
      <c r="FU6" s="442">
        <v>225</v>
      </c>
      <c r="FV6" s="442">
        <v>209</v>
      </c>
      <c r="FW6" s="458">
        <v>0</v>
      </c>
      <c r="FX6" s="438">
        <v>0</v>
      </c>
      <c r="FY6" s="438">
        <v>0</v>
      </c>
      <c r="FZ6" s="438">
        <v>0</v>
      </c>
      <c r="GA6" s="438">
        <v>0</v>
      </c>
      <c r="GB6" s="438">
        <v>0</v>
      </c>
      <c r="GC6" s="438">
        <v>0</v>
      </c>
      <c r="GD6" s="438">
        <v>0</v>
      </c>
      <c r="GE6" s="438">
        <v>0</v>
      </c>
      <c r="GF6" s="442">
        <v>209</v>
      </c>
      <c r="GG6" s="455">
        <v>213</v>
      </c>
      <c r="GH6" s="458">
        <v>0</v>
      </c>
      <c r="GI6" s="438">
        <v>0</v>
      </c>
      <c r="GJ6" s="438">
        <v>0</v>
      </c>
      <c r="GK6" s="438">
        <v>0</v>
      </c>
      <c r="GL6" s="438">
        <v>0</v>
      </c>
      <c r="GM6" s="438">
        <v>0</v>
      </c>
      <c r="GN6" s="438">
        <v>0</v>
      </c>
      <c r="GO6" s="438">
        <v>0</v>
      </c>
      <c r="GP6" s="438">
        <v>0</v>
      </c>
      <c r="GQ6" s="442">
        <v>213</v>
      </c>
      <c r="GR6" s="441">
        <v>210</v>
      </c>
      <c r="GS6" s="457">
        <v>0</v>
      </c>
      <c r="GT6" s="448">
        <v>0</v>
      </c>
      <c r="GU6" s="448">
        <v>0</v>
      </c>
      <c r="GV6" s="448">
        <v>0</v>
      </c>
      <c r="GW6" s="448">
        <v>0</v>
      </c>
      <c r="GX6" s="448">
        <v>0</v>
      </c>
      <c r="GY6" s="448">
        <v>0</v>
      </c>
      <c r="GZ6" s="448">
        <v>0</v>
      </c>
      <c r="HA6" s="448">
        <v>0</v>
      </c>
      <c r="HB6" s="454">
        <v>210</v>
      </c>
      <c r="HC6" s="453">
        <v>218</v>
      </c>
      <c r="HD6" s="456">
        <v>0</v>
      </c>
      <c r="HE6" s="452">
        <v>0</v>
      </c>
      <c r="HF6" s="452">
        <v>0</v>
      </c>
      <c r="HG6" s="452">
        <v>0</v>
      </c>
      <c r="HH6" s="452">
        <v>0</v>
      </c>
      <c r="HI6" s="452">
        <v>0</v>
      </c>
      <c r="HJ6" s="452">
        <v>0</v>
      </c>
      <c r="HK6" s="452">
        <v>0</v>
      </c>
      <c r="HL6" s="452">
        <v>0</v>
      </c>
      <c r="HM6" s="453">
        <v>218</v>
      </c>
      <c r="HN6" s="453">
        <v>231</v>
      </c>
      <c r="HO6" s="456">
        <v>0</v>
      </c>
      <c r="HP6" s="452">
        <v>0</v>
      </c>
      <c r="HQ6" s="452">
        <v>0</v>
      </c>
      <c r="HR6" s="452">
        <v>0</v>
      </c>
      <c r="HS6" s="452">
        <v>0</v>
      </c>
      <c r="HT6" s="452">
        <v>0</v>
      </c>
      <c r="HU6" s="452">
        <v>0</v>
      </c>
      <c r="HV6" s="452">
        <v>0</v>
      </c>
      <c r="HW6" s="452">
        <v>0</v>
      </c>
      <c r="HX6" s="453">
        <v>231</v>
      </c>
      <c r="HY6" s="453">
        <v>219</v>
      </c>
      <c r="HZ6" s="456">
        <v>0</v>
      </c>
      <c r="IA6" s="452">
        <v>0</v>
      </c>
      <c r="IB6" s="452">
        <v>0</v>
      </c>
      <c r="IC6" s="452">
        <v>0</v>
      </c>
      <c r="ID6" s="452">
        <v>0</v>
      </c>
      <c r="IE6" s="452">
        <v>0</v>
      </c>
      <c r="IF6" s="452">
        <v>0</v>
      </c>
      <c r="IG6" s="452">
        <v>0</v>
      </c>
      <c r="IH6" s="452">
        <v>0</v>
      </c>
      <c r="II6" s="453">
        <v>219</v>
      </c>
      <c r="IJ6" s="453">
        <v>202</v>
      </c>
      <c r="IK6" s="456">
        <v>0</v>
      </c>
      <c r="IL6" s="452">
        <v>0</v>
      </c>
      <c r="IM6" s="452">
        <v>0</v>
      </c>
      <c r="IN6" s="452">
        <v>0</v>
      </c>
      <c r="IO6" s="452">
        <v>0</v>
      </c>
      <c r="IP6" s="452">
        <v>0</v>
      </c>
      <c r="IQ6" s="452">
        <v>0</v>
      </c>
      <c r="IR6" s="452">
        <v>0</v>
      </c>
      <c r="IS6" s="452">
        <v>0</v>
      </c>
      <c r="IT6" s="453">
        <v>202</v>
      </c>
      <c r="IU6" s="453">
        <v>207</v>
      </c>
      <c r="IV6" s="456">
        <v>0</v>
      </c>
      <c r="IW6" s="452">
        <v>0</v>
      </c>
      <c r="IX6" s="452">
        <v>0</v>
      </c>
      <c r="IY6" s="452">
        <v>0</v>
      </c>
      <c r="IZ6" s="452">
        <v>0</v>
      </c>
      <c r="JA6" s="452">
        <v>0</v>
      </c>
      <c r="JB6" s="452">
        <v>0</v>
      </c>
      <c r="JC6" s="452">
        <v>0</v>
      </c>
      <c r="JD6" s="452">
        <v>0</v>
      </c>
      <c r="JE6" s="453">
        <v>207</v>
      </c>
    </row>
    <row r="7" spans="1:265">
      <c r="A7" s="28" t="s">
        <v>2375</v>
      </c>
      <c r="B7" s="442">
        <v>46408</v>
      </c>
      <c r="C7" s="442">
        <v>129</v>
      </c>
      <c r="D7" s="442">
        <v>27558</v>
      </c>
      <c r="E7" s="442">
        <v>1735</v>
      </c>
      <c r="F7" s="442">
        <v>0</v>
      </c>
      <c r="G7" s="442">
        <v>264</v>
      </c>
      <c r="H7" s="442">
        <v>0</v>
      </c>
      <c r="I7" s="442">
        <v>0</v>
      </c>
      <c r="J7" s="442">
        <v>429</v>
      </c>
      <c r="K7" s="442">
        <v>8</v>
      </c>
      <c r="L7" s="442">
        <v>76531</v>
      </c>
      <c r="M7" s="442">
        <v>45301</v>
      </c>
      <c r="N7" s="442">
        <v>109</v>
      </c>
      <c r="O7" s="442">
        <v>25461</v>
      </c>
      <c r="P7" s="442">
        <v>1667</v>
      </c>
      <c r="Q7" s="442">
        <v>0</v>
      </c>
      <c r="R7" s="442">
        <v>455</v>
      </c>
      <c r="S7" s="442">
        <v>0</v>
      </c>
      <c r="T7" s="442">
        <v>0</v>
      </c>
      <c r="U7" s="442">
        <v>395</v>
      </c>
      <c r="V7" s="442">
        <v>0</v>
      </c>
      <c r="W7" s="442">
        <v>73388</v>
      </c>
      <c r="X7" s="442">
        <v>44363</v>
      </c>
      <c r="Y7" s="442">
        <v>116</v>
      </c>
      <c r="Z7" s="442">
        <v>25305</v>
      </c>
      <c r="AA7" s="442">
        <v>1620</v>
      </c>
      <c r="AB7" s="442">
        <v>0</v>
      </c>
      <c r="AC7" s="442">
        <v>437</v>
      </c>
      <c r="AD7" s="442">
        <v>0</v>
      </c>
      <c r="AE7" s="442">
        <v>0</v>
      </c>
      <c r="AF7" s="442">
        <v>372</v>
      </c>
      <c r="AG7" s="442">
        <v>0</v>
      </c>
      <c r="AH7" s="442">
        <v>72213</v>
      </c>
      <c r="AI7" s="442">
        <v>43311</v>
      </c>
      <c r="AJ7" s="442">
        <v>119</v>
      </c>
      <c r="AK7" s="442">
        <v>24766</v>
      </c>
      <c r="AL7" s="442">
        <v>1596</v>
      </c>
      <c r="AM7" s="442">
        <v>0</v>
      </c>
      <c r="AN7" s="442">
        <v>415</v>
      </c>
      <c r="AO7" s="442">
        <v>0</v>
      </c>
      <c r="AP7" s="442">
        <v>0</v>
      </c>
      <c r="AQ7" s="442">
        <v>362</v>
      </c>
      <c r="AR7" s="442">
        <v>0</v>
      </c>
      <c r="AS7" s="442">
        <v>70569</v>
      </c>
      <c r="AT7" s="442">
        <v>42232</v>
      </c>
      <c r="AU7" s="442">
        <v>116</v>
      </c>
      <c r="AV7" s="442">
        <v>24374</v>
      </c>
      <c r="AW7" s="442">
        <v>1551</v>
      </c>
      <c r="AX7" s="442">
        <v>0</v>
      </c>
      <c r="AY7" s="442">
        <v>412</v>
      </c>
      <c r="AZ7" s="442">
        <v>0</v>
      </c>
      <c r="BA7" s="442">
        <v>0</v>
      </c>
      <c r="BB7" s="442">
        <v>368</v>
      </c>
      <c r="BC7" s="442">
        <v>0</v>
      </c>
      <c r="BD7" s="442">
        <v>69053</v>
      </c>
      <c r="BE7" s="442">
        <v>41365</v>
      </c>
      <c r="BF7" s="442">
        <v>108</v>
      </c>
      <c r="BG7" s="442">
        <v>24983</v>
      </c>
      <c r="BH7" s="442">
        <v>1586</v>
      </c>
      <c r="BI7" s="442">
        <v>0</v>
      </c>
      <c r="BJ7" s="442">
        <v>399</v>
      </c>
      <c r="BK7" s="442">
        <v>0</v>
      </c>
      <c r="BL7" s="442">
        <v>0</v>
      </c>
      <c r="BM7" s="442">
        <v>366</v>
      </c>
      <c r="BN7" s="442">
        <v>0</v>
      </c>
      <c r="BO7" s="442">
        <v>68807</v>
      </c>
      <c r="BP7" s="442">
        <v>40565</v>
      </c>
      <c r="BQ7" s="442">
        <v>107</v>
      </c>
      <c r="BR7" s="442">
        <v>25422</v>
      </c>
      <c r="BS7" s="442">
        <v>1615</v>
      </c>
      <c r="BT7" s="442">
        <v>0</v>
      </c>
      <c r="BU7" s="442">
        <v>371</v>
      </c>
      <c r="BV7" s="442">
        <v>0</v>
      </c>
      <c r="BW7" s="442">
        <v>0</v>
      </c>
      <c r="BX7" s="442">
        <v>357</v>
      </c>
      <c r="BY7" s="442">
        <v>0</v>
      </c>
      <c r="BZ7" s="442">
        <v>68437</v>
      </c>
      <c r="CA7" s="442">
        <v>39976</v>
      </c>
      <c r="CB7" s="442">
        <v>113</v>
      </c>
      <c r="CC7" s="442">
        <v>23864</v>
      </c>
      <c r="CD7" s="442">
        <v>1461</v>
      </c>
      <c r="CE7" s="442">
        <v>0</v>
      </c>
      <c r="CF7" s="442">
        <v>327</v>
      </c>
      <c r="CG7" s="442">
        <v>0</v>
      </c>
      <c r="CH7" s="442">
        <v>0</v>
      </c>
      <c r="CI7" s="442">
        <v>337</v>
      </c>
      <c r="CJ7" s="442">
        <v>0</v>
      </c>
      <c r="CK7" s="442">
        <f t="shared" si="1"/>
        <v>66078</v>
      </c>
      <c r="CL7" s="442">
        <v>39655</v>
      </c>
      <c r="CM7" s="442">
        <v>94</v>
      </c>
      <c r="CN7" s="442">
        <v>22371</v>
      </c>
      <c r="CO7" s="442">
        <v>1287</v>
      </c>
      <c r="CP7" s="442">
        <v>0</v>
      </c>
      <c r="CQ7" s="442">
        <v>285</v>
      </c>
      <c r="CR7" s="442">
        <v>0</v>
      </c>
      <c r="CS7" s="442">
        <v>0</v>
      </c>
      <c r="CT7" s="442">
        <v>314</v>
      </c>
      <c r="CU7" s="442">
        <v>0</v>
      </c>
      <c r="CV7" s="442">
        <f t="shared" si="2"/>
        <v>64006</v>
      </c>
      <c r="CW7" s="442">
        <v>38787</v>
      </c>
      <c r="CX7" s="442">
        <v>51</v>
      </c>
      <c r="CY7" s="442">
        <v>20842</v>
      </c>
      <c r="CZ7" s="442">
        <v>1188</v>
      </c>
      <c r="DA7" s="442">
        <v>0</v>
      </c>
      <c r="DB7" s="442">
        <v>253</v>
      </c>
      <c r="DC7" s="442">
        <v>0</v>
      </c>
      <c r="DD7" s="442">
        <v>0</v>
      </c>
      <c r="DE7" s="442">
        <v>295</v>
      </c>
      <c r="DF7" s="442">
        <v>0</v>
      </c>
      <c r="DG7" s="442">
        <f t="shared" si="3"/>
        <v>61416</v>
      </c>
      <c r="DH7" s="442">
        <v>38039</v>
      </c>
      <c r="DI7" s="442">
        <v>17</v>
      </c>
      <c r="DJ7" s="442">
        <v>19652</v>
      </c>
      <c r="DK7" s="442">
        <v>1141</v>
      </c>
      <c r="DL7" s="442">
        <v>0</v>
      </c>
      <c r="DM7" s="442">
        <v>229</v>
      </c>
      <c r="DN7" s="442">
        <v>0</v>
      </c>
      <c r="DO7" s="442">
        <v>0</v>
      </c>
      <c r="DP7" s="442">
        <v>288</v>
      </c>
      <c r="DQ7" s="442">
        <v>0</v>
      </c>
      <c r="DR7" s="442">
        <f t="shared" si="4"/>
        <v>59366</v>
      </c>
      <c r="DS7" s="442">
        <v>38143</v>
      </c>
      <c r="DT7" s="442">
        <v>6</v>
      </c>
      <c r="DU7" s="442">
        <v>18953</v>
      </c>
      <c r="DV7" s="442">
        <v>1152</v>
      </c>
      <c r="DW7" s="442">
        <v>0</v>
      </c>
      <c r="DX7" s="442">
        <v>215</v>
      </c>
      <c r="DY7" s="442">
        <v>0</v>
      </c>
      <c r="DZ7" s="442">
        <v>0</v>
      </c>
      <c r="EA7" s="442">
        <v>283</v>
      </c>
      <c r="EB7" s="442">
        <v>0</v>
      </c>
      <c r="EC7" s="442">
        <v>58752</v>
      </c>
      <c r="ED7" s="442">
        <v>38112</v>
      </c>
      <c r="EE7" s="442">
        <v>3</v>
      </c>
      <c r="EF7" s="442">
        <v>18385</v>
      </c>
      <c r="EG7" s="442">
        <v>1161</v>
      </c>
      <c r="EH7" s="442">
        <v>0</v>
      </c>
      <c r="EI7" s="442">
        <v>200</v>
      </c>
      <c r="EJ7" s="442">
        <v>0</v>
      </c>
      <c r="EK7" s="442">
        <v>0</v>
      </c>
      <c r="EL7" s="442">
        <v>273</v>
      </c>
      <c r="EM7" s="442">
        <v>0</v>
      </c>
      <c r="EN7" s="442">
        <v>58134</v>
      </c>
      <c r="EO7" s="442">
        <v>37536</v>
      </c>
      <c r="EP7" s="442">
        <v>2</v>
      </c>
      <c r="EQ7" s="442">
        <v>18468</v>
      </c>
      <c r="ER7" s="442">
        <v>1139</v>
      </c>
      <c r="ES7" s="442">
        <v>0</v>
      </c>
      <c r="ET7" s="442">
        <v>195</v>
      </c>
      <c r="EU7" s="442">
        <v>0</v>
      </c>
      <c r="EV7" s="442">
        <v>0</v>
      </c>
      <c r="EW7" s="442">
        <v>270</v>
      </c>
      <c r="EX7" s="442">
        <v>0</v>
      </c>
      <c r="EY7" s="442">
        <v>57610</v>
      </c>
      <c r="EZ7" s="442">
        <v>36610</v>
      </c>
      <c r="FA7" s="442">
        <v>1</v>
      </c>
      <c r="FB7" s="442">
        <v>18355</v>
      </c>
      <c r="FC7" s="442">
        <v>1109</v>
      </c>
      <c r="FD7" s="442">
        <v>0</v>
      </c>
      <c r="FE7" s="442">
        <v>186</v>
      </c>
      <c r="FF7" s="442">
        <v>0</v>
      </c>
      <c r="FG7" s="442">
        <v>0</v>
      </c>
      <c r="FH7" s="442">
        <v>255</v>
      </c>
      <c r="FI7" s="442">
        <v>0</v>
      </c>
      <c r="FJ7" s="442">
        <f t="shared" si="5"/>
        <v>56516</v>
      </c>
      <c r="FK7" s="442">
        <v>35737</v>
      </c>
      <c r="FL7" s="442">
        <v>1</v>
      </c>
      <c r="FM7" s="442">
        <v>14044</v>
      </c>
      <c r="FN7" s="442">
        <v>539</v>
      </c>
      <c r="FO7" s="438">
        <v>0</v>
      </c>
      <c r="FP7" s="442">
        <v>186</v>
      </c>
      <c r="FQ7" s="438">
        <v>0</v>
      </c>
      <c r="FR7" s="438">
        <v>0</v>
      </c>
      <c r="FS7" s="442">
        <v>245</v>
      </c>
      <c r="FT7" s="438">
        <v>0</v>
      </c>
      <c r="FU7" s="442">
        <v>50752</v>
      </c>
      <c r="FV7" s="442">
        <v>34963</v>
      </c>
      <c r="FW7" s="442">
        <v>2</v>
      </c>
      <c r="FX7" s="442">
        <v>9954</v>
      </c>
      <c r="FY7" s="438">
        <v>0</v>
      </c>
      <c r="FZ7" s="438">
        <v>0</v>
      </c>
      <c r="GA7" s="442">
        <v>199</v>
      </c>
      <c r="GB7" s="438">
        <v>0</v>
      </c>
      <c r="GC7" s="438">
        <v>0</v>
      </c>
      <c r="GD7" s="442">
        <v>262</v>
      </c>
      <c r="GE7" s="438">
        <v>0</v>
      </c>
      <c r="GF7" s="442">
        <v>45380</v>
      </c>
      <c r="GG7" s="455">
        <v>34009</v>
      </c>
      <c r="GH7" s="442">
        <v>2</v>
      </c>
      <c r="GI7" s="442">
        <v>10106</v>
      </c>
      <c r="GJ7" s="438">
        <v>0</v>
      </c>
      <c r="GK7" s="438">
        <v>0</v>
      </c>
      <c r="GL7" s="442">
        <v>201</v>
      </c>
      <c r="GM7" s="438">
        <v>0</v>
      </c>
      <c r="GN7" s="438">
        <v>0</v>
      </c>
      <c r="GO7" s="442">
        <v>274</v>
      </c>
      <c r="GP7" s="438">
        <v>0</v>
      </c>
      <c r="GQ7" s="442">
        <v>44592</v>
      </c>
      <c r="GR7" s="441">
        <v>32495</v>
      </c>
      <c r="GS7" s="454">
        <v>3</v>
      </c>
      <c r="GT7" s="454">
        <v>9307</v>
      </c>
      <c r="GU7" s="448">
        <v>0</v>
      </c>
      <c r="GV7" s="448">
        <v>0</v>
      </c>
      <c r="GW7" s="454">
        <v>176</v>
      </c>
      <c r="GX7" s="448">
        <v>0</v>
      </c>
      <c r="GY7" s="448">
        <v>0</v>
      </c>
      <c r="GZ7" s="454">
        <v>239</v>
      </c>
      <c r="HA7" s="448">
        <v>0</v>
      </c>
      <c r="HB7" s="454">
        <v>42220</v>
      </c>
      <c r="HC7" s="453">
        <v>30758</v>
      </c>
      <c r="HD7" s="453">
        <v>2</v>
      </c>
      <c r="HE7" s="453">
        <v>8524</v>
      </c>
      <c r="HF7" s="452">
        <v>0</v>
      </c>
      <c r="HG7" s="452">
        <v>0</v>
      </c>
      <c r="HH7" s="453">
        <v>159</v>
      </c>
      <c r="HI7" s="452">
        <v>0</v>
      </c>
      <c r="HJ7" s="452">
        <v>0</v>
      </c>
      <c r="HK7" s="453">
        <v>206</v>
      </c>
      <c r="HL7" s="452">
        <v>0</v>
      </c>
      <c r="HM7" s="453">
        <v>39649</v>
      </c>
      <c r="HN7" s="453">
        <v>29278</v>
      </c>
      <c r="HO7" s="453">
        <v>2</v>
      </c>
      <c r="HP7" s="453">
        <v>7892</v>
      </c>
      <c r="HQ7" s="452">
        <v>0</v>
      </c>
      <c r="HR7" s="452">
        <v>0</v>
      </c>
      <c r="HS7" s="453">
        <v>148</v>
      </c>
      <c r="HT7" s="452">
        <v>0</v>
      </c>
      <c r="HU7" s="452">
        <v>0</v>
      </c>
      <c r="HV7" s="453">
        <v>191</v>
      </c>
      <c r="HW7" s="452">
        <v>0</v>
      </c>
      <c r="HX7" s="453">
        <v>37511</v>
      </c>
      <c r="HY7" s="453">
        <v>28617</v>
      </c>
      <c r="HZ7" s="453">
        <v>2</v>
      </c>
      <c r="IA7" s="453">
        <v>6764</v>
      </c>
      <c r="IB7" s="452">
        <v>0</v>
      </c>
      <c r="IC7" s="452">
        <v>0</v>
      </c>
      <c r="ID7" s="453">
        <v>126</v>
      </c>
      <c r="IE7" s="452">
        <v>0</v>
      </c>
      <c r="IF7" s="452">
        <v>0</v>
      </c>
      <c r="IG7" s="453">
        <v>164</v>
      </c>
      <c r="IH7" s="452">
        <v>0</v>
      </c>
      <c r="II7" s="453">
        <v>35673</v>
      </c>
      <c r="IJ7" s="453">
        <v>27278</v>
      </c>
      <c r="IK7" s="453">
        <v>2</v>
      </c>
      <c r="IL7" s="453">
        <v>6147</v>
      </c>
      <c r="IM7" s="452">
        <v>0</v>
      </c>
      <c r="IN7" s="452">
        <v>0</v>
      </c>
      <c r="IO7" s="453">
        <v>109</v>
      </c>
      <c r="IP7" s="452">
        <v>0</v>
      </c>
      <c r="IQ7" s="452">
        <v>0</v>
      </c>
      <c r="IR7" s="453">
        <v>146</v>
      </c>
      <c r="IS7" s="452">
        <v>0</v>
      </c>
      <c r="IT7" s="453">
        <v>33682</v>
      </c>
      <c r="IU7" s="453">
        <v>25998</v>
      </c>
      <c r="IV7" s="453">
        <v>2</v>
      </c>
      <c r="IW7" s="453">
        <v>5843</v>
      </c>
      <c r="IX7" s="452">
        <v>0</v>
      </c>
      <c r="IY7" s="452">
        <v>0</v>
      </c>
      <c r="IZ7" s="453">
        <v>95</v>
      </c>
      <c r="JA7" s="452">
        <v>0</v>
      </c>
      <c r="JB7" s="452">
        <v>0</v>
      </c>
      <c r="JC7" s="453">
        <v>139</v>
      </c>
      <c r="JD7" s="452">
        <v>0</v>
      </c>
      <c r="JE7" s="453">
        <v>32077</v>
      </c>
    </row>
    <row r="8" spans="1:265">
      <c r="A8" s="28" t="s">
        <v>2376</v>
      </c>
      <c r="B8" s="442">
        <v>47082</v>
      </c>
      <c r="C8" s="442">
        <v>0</v>
      </c>
      <c r="D8" s="442">
        <v>0</v>
      </c>
      <c r="E8" s="442">
        <v>0</v>
      </c>
      <c r="F8" s="442">
        <v>0</v>
      </c>
      <c r="G8" s="442">
        <v>0</v>
      </c>
      <c r="H8" s="442">
        <v>0</v>
      </c>
      <c r="I8" s="442">
        <v>0</v>
      </c>
      <c r="J8" s="442">
        <v>0</v>
      </c>
      <c r="K8" s="442">
        <v>0</v>
      </c>
      <c r="L8" s="442">
        <v>47082</v>
      </c>
      <c r="M8" s="442">
        <v>46791</v>
      </c>
      <c r="N8" s="442">
        <v>0</v>
      </c>
      <c r="O8" s="442">
        <v>0</v>
      </c>
      <c r="P8" s="442">
        <v>0</v>
      </c>
      <c r="Q8" s="442">
        <v>0</v>
      </c>
      <c r="R8" s="442">
        <v>0</v>
      </c>
      <c r="S8" s="442">
        <v>0</v>
      </c>
      <c r="T8" s="442">
        <v>0</v>
      </c>
      <c r="U8" s="442">
        <v>0</v>
      </c>
      <c r="V8" s="442">
        <v>0</v>
      </c>
      <c r="W8" s="442">
        <v>46791</v>
      </c>
      <c r="X8" s="442">
        <v>46885</v>
      </c>
      <c r="Y8" s="442">
        <v>0</v>
      </c>
      <c r="Z8" s="442">
        <v>0</v>
      </c>
      <c r="AA8" s="442">
        <v>0</v>
      </c>
      <c r="AB8" s="442">
        <v>0</v>
      </c>
      <c r="AC8" s="442">
        <v>0</v>
      </c>
      <c r="AD8" s="442">
        <v>0</v>
      </c>
      <c r="AE8" s="442">
        <v>0</v>
      </c>
      <c r="AF8" s="442">
        <v>0</v>
      </c>
      <c r="AG8" s="442">
        <v>0</v>
      </c>
      <c r="AH8" s="442">
        <v>46885</v>
      </c>
      <c r="AI8" s="442">
        <v>46563</v>
      </c>
      <c r="AJ8" s="442">
        <v>0</v>
      </c>
      <c r="AK8" s="442">
        <v>0</v>
      </c>
      <c r="AL8" s="442">
        <v>0</v>
      </c>
      <c r="AM8" s="442">
        <v>0</v>
      </c>
      <c r="AN8" s="442">
        <v>0</v>
      </c>
      <c r="AO8" s="442">
        <v>0</v>
      </c>
      <c r="AP8" s="442">
        <v>0</v>
      </c>
      <c r="AQ8" s="442">
        <v>0</v>
      </c>
      <c r="AR8" s="442">
        <v>0</v>
      </c>
      <c r="AS8" s="442">
        <v>46563</v>
      </c>
      <c r="AT8" s="442">
        <v>45255</v>
      </c>
      <c r="AU8" s="442">
        <v>0</v>
      </c>
      <c r="AV8" s="442">
        <v>0</v>
      </c>
      <c r="AW8" s="442">
        <v>0</v>
      </c>
      <c r="AX8" s="442">
        <v>0</v>
      </c>
      <c r="AY8" s="442">
        <v>0</v>
      </c>
      <c r="AZ8" s="442">
        <v>0</v>
      </c>
      <c r="BA8" s="442">
        <v>0</v>
      </c>
      <c r="BB8" s="442">
        <v>0</v>
      </c>
      <c r="BC8" s="442">
        <v>0</v>
      </c>
      <c r="BD8" s="442">
        <v>45255</v>
      </c>
      <c r="BE8" s="442">
        <v>43892</v>
      </c>
      <c r="BF8" s="442">
        <v>0</v>
      </c>
      <c r="BG8" s="442">
        <v>0</v>
      </c>
      <c r="BH8" s="442">
        <v>0</v>
      </c>
      <c r="BI8" s="442">
        <v>0</v>
      </c>
      <c r="BJ8" s="442">
        <v>0</v>
      </c>
      <c r="BK8" s="442">
        <v>0</v>
      </c>
      <c r="BL8" s="442">
        <v>0</v>
      </c>
      <c r="BM8" s="442">
        <v>0</v>
      </c>
      <c r="BN8" s="442">
        <v>0</v>
      </c>
      <c r="BO8" s="442">
        <v>43892</v>
      </c>
      <c r="BP8" s="442">
        <v>43328</v>
      </c>
      <c r="BQ8" s="442">
        <v>0</v>
      </c>
      <c r="BR8" s="442">
        <v>0</v>
      </c>
      <c r="BS8" s="442">
        <v>0</v>
      </c>
      <c r="BT8" s="442">
        <v>0</v>
      </c>
      <c r="BU8" s="442">
        <v>0</v>
      </c>
      <c r="BV8" s="442">
        <v>0</v>
      </c>
      <c r="BW8" s="442">
        <v>0</v>
      </c>
      <c r="BX8" s="442">
        <v>0</v>
      </c>
      <c r="BY8" s="442">
        <v>0</v>
      </c>
      <c r="BZ8" s="442">
        <v>43328</v>
      </c>
      <c r="CA8" s="442">
        <v>42890</v>
      </c>
      <c r="CB8" s="442">
        <v>0</v>
      </c>
      <c r="CC8" s="442">
        <v>0</v>
      </c>
      <c r="CD8" s="442">
        <v>0</v>
      </c>
      <c r="CE8" s="442">
        <v>0</v>
      </c>
      <c r="CF8" s="442">
        <v>0</v>
      </c>
      <c r="CG8" s="442">
        <v>0</v>
      </c>
      <c r="CH8" s="442">
        <v>0</v>
      </c>
      <c r="CI8" s="442">
        <v>0</v>
      </c>
      <c r="CJ8" s="442">
        <v>0</v>
      </c>
      <c r="CK8" s="442">
        <f t="shared" si="1"/>
        <v>42890</v>
      </c>
      <c r="CL8" s="442">
        <v>42529</v>
      </c>
      <c r="CM8" s="442">
        <v>0</v>
      </c>
      <c r="CN8" s="442">
        <v>0</v>
      </c>
      <c r="CO8" s="442">
        <v>0</v>
      </c>
      <c r="CP8" s="442">
        <v>0</v>
      </c>
      <c r="CQ8" s="442">
        <v>0</v>
      </c>
      <c r="CR8" s="442">
        <v>0</v>
      </c>
      <c r="CS8" s="442">
        <v>0</v>
      </c>
      <c r="CT8" s="442">
        <v>0</v>
      </c>
      <c r="CU8" s="442">
        <v>0</v>
      </c>
      <c r="CV8" s="442">
        <f t="shared" si="2"/>
        <v>42529</v>
      </c>
      <c r="CW8" s="442">
        <v>42736</v>
      </c>
      <c r="CX8" s="442">
        <v>0</v>
      </c>
      <c r="CY8" s="442">
        <v>0</v>
      </c>
      <c r="CZ8" s="442">
        <v>0</v>
      </c>
      <c r="DA8" s="442">
        <v>0</v>
      </c>
      <c r="DB8" s="442">
        <v>0</v>
      </c>
      <c r="DC8" s="442">
        <v>0</v>
      </c>
      <c r="DD8" s="442">
        <v>0</v>
      </c>
      <c r="DE8" s="442">
        <v>0</v>
      </c>
      <c r="DF8" s="442">
        <v>0</v>
      </c>
      <c r="DG8" s="442">
        <f t="shared" si="3"/>
        <v>42736</v>
      </c>
      <c r="DH8" s="442">
        <v>43065</v>
      </c>
      <c r="DI8" s="442">
        <v>0</v>
      </c>
      <c r="DJ8" s="442">
        <v>0</v>
      </c>
      <c r="DK8" s="442">
        <v>0</v>
      </c>
      <c r="DL8" s="442">
        <v>0</v>
      </c>
      <c r="DM8" s="442">
        <v>0</v>
      </c>
      <c r="DN8" s="442">
        <v>0</v>
      </c>
      <c r="DO8" s="442">
        <v>0</v>
      </c>
      <c r="DP8" s="442">
        <v>0</v>
      </c>
      <c r="DQ8" s="442">
        <v>0</v>
      </c>
      <c r="DR8" s="442">
        <f t="shared" si="4"/>
        <v>43065</v>
      </c>
      <c r="DS8" s="442">
        <v>43202</v>
      </c>
      <c r="DT8" s="442">
        <v>0</v>
      </c>
      <c r="DU8" s="442">
        <v>0</v>
      </c>
      <c r="DV8" s="442">
        <v>0</v>
      </c>
      <c r="DW8" s="442">
        <v>0</v>
      </c>
      <c r="DX8" s="442">
        <v>0</v>
      </c>
      <c r="DY8" s="442">
        <v>0</v>
      </c>
      <c r="DZ8" s="442">
        <v>0</v>
      </c>
      <c r="EA8" s="442">
        <v>0</v>
      </c>
      <c r="EB8" s="442">
        <v>0</v>
      </c>
      <c r="EC8" s="442">
        <v>43202</v>
      </c>
      <c r="ED8" s="442">
        <v>43260</v>
      </c>
      <c r="EE8" s="442">
        <v>0</v>
      </c>
      <c r="EF8" s="442">
        <v>0</v>
      </c>
      <c r="EG8" s="442">
        <v>0</v>
      </c>
      <c r="EH8" s="442">
        <v>0</v>
      </c>
      <c r="EI8" s="442">
        <v>0</v>
      </c>
      <c r="EJ8" s="442">
        <v>0</v>
      </c>
      <c r="EK8" s="442">
        <v>0</v>
      </c>
      <c r="EL8" s="442">
        <v>0</v>
      </c>
      <c r="EM8" s="442">
        <v>0</v>
      </c>
      <c r="EN8" s="442">
        <v>43260</v>
      </c>
      <c r="EO8" s="442">
        <v>43709</v>
      </c>
      <c r="EP8" s="442">
        <v>0</v>
      </c>
      <c r="EQ8" s="442">
        <v>0</v>
      </c>
      <c r="ER8" s="442">
        <v>0</v>
      </c>
      <c r="ES8" s="442">
        <v>0</v>
      </c>
      <c r="ET8" s="442">
        <v>0</v>
      </c>
      <c r="EU8" s="442">
        <v>0</v>
      </c>
      <c r="EV8" s="442">
        <v>0</v>
      </c>
      <c r="EW8" s="442">
        <v>0</v>
      </c>
      <c r="EX8" s="442">
        <v>0</v>
      </c>
      <c r="EY8" s="442">
        <v>43709</v>
      </c>
      <c r="EZ8" s="442">
        <v>44832</v>
      </c>
      <c r="FA8" s="442">
        <v>0</v>
      </c>
      <c r="FB8" s="442">
        <v>0</v>
      </c>
      <c r="FC8" s="442">
        <v>0</v>
      </c>
      <c r="FD8" s="442">
        <v>0</v>
      </c>
      <c r="FE8" s="442">
        <v>0</v>
      </c>
      <c r="FF8" s="442">
        <v>0</v>
      </c>
      <c r="FG8" s="442">
        <v>0</v>
      </c>
      <c r="FH8" s="442">
        <v>0</v>
      </c>
      <c r="FI8" s="442">
        <v>0</v>
      </c>
      <c r="FJ8" s="442">
        <f t="shared" si="5"/>
        <v>44832</v>
      </c>
      <c r="FK8" s="442">
        <v>45755</v>
      </c>
      <c r="FL8" s="438">
        <v>0</v>
      </c>
      <c r="FM8" s="438">
        <v>0</v>
      </c>
      <c r="FN8" s="438">
        <v>0</v>
      </c>
      <c r="FO8" s="438">
        <v>0</v>
      </c>
      <c r="FP8" s="438">
        <v>0</v>
      </c>
      <c r="FQ8" s="438">
        <v>0</v>
      </c>
      <c r="FR8" s="438">
        <v>0</v>
      </c>
      <c r="FS8" s="438">
        <v>0</v>
      </c>
      <c r="FT8" s="438">
        <v>0</v>
      </c>
      <c r="FU8" s="442">
        <v>45755</v>
      </c>
      <c r="FV8" s="442">
        <v>45733</v>
      </c>
      <c r="FW8" s="438">
        <v>0</v>
      </c>
      <c r="FX8" s="438">
        <v>0</v>
      </c>
      <c r="FY8" s="438">
        <v>0</v>
      </c>
      <c r="FZ8" s="438">
        <v>0</v>
      </c>
      <c r="GA8" s="438">
        <v>0</v>
      </c>
      <c r="GB8" s="438">
        <v>0</v>
      </c>
      <c r="GC8" s="438">
        <v>0</v>
      </c>
      <c r="GD8" s="438">
        <v>0</v>
      </c>
      <c r="GE8" s="438">
        <v>0</v>
      </c>
      <c r="GF8" s="442">
        <v>45733</v>
      </c>
      <c r="GG8" s="455">
        <v>45700</v>
      </c>
      <c r="GH8" s="438">
        <v>0</v>
      </c>
      <c r="GI8" s="438">
        <v>0</v>
      </c>
      <c r="GJ8" s="438">
        <v>0</v>
      </c>
      <c r="GK8" s="438">
        <v>0</v>
      </c>
      <c r="GL8" s="438">
        <v>0</v>
      </c>
      <c r="GM8" s="438">
        <v>0</v>
      </c>
      <c r="GN8" s="438">
        <v>0</v>
      </c>
      <c r="GO8" s="438">
        <v>0</v>
      </c>
      <c r="GP8" s="438">
        <v>0</v>
      </c>
      <c r="GQ8" s="442">
        <v>45700</v>
      </c>
      <c r="GR8" s="441">
        <v>46112</v>
      </c>
      <c r="GS8" s="448">
        <v>0</v>
      </c>
      <c r="GT8" s="448">
        <v>0</v>
      </c>
      <c r="GU8" s="448">
        <v>0</v>
      </c>
      <c r="GV8" s="448">
        <v>0</v>
      </c>
      <c r="GW8" s="448">
        <v>0</v>
      </c>
      <c r="GX8" s="448">
        <v>0</v>
      </c>
      <c r="GY8" s="448">
        <v>0</v>
      </c>
      <c r="GZ8" s="448">
        <v>0</v>
      </c>
      <c r="HA8" s="448">
        <v>0</v>
      </c>
      <c r="HB8" s="454">
        <v>46112</v>
      </c>
      <c r="HC8" s="453">
        <v>45850</v>
      </c>
      <c r="HD8" s="452">
        <v>0</v>
      </c>
      <c r="HE8" s="452">
        <v>0</v>
      </c>
      <c r="HF8" s="452">
        <v>0</v>
      </c>
      <c r="HG8" s="452">
        <v>0</v>
      </c>
      <c r="HH8" s="452">
        <v>0</v>
      </c>
      <c r="HI8" s="452">
        <v>0</v>
      </c>
      <c r="HJ8" s="452">
        <v>0</v>
      </c>
      <c r="HK8" s="452">
        <v>0</v>
      </c>
      <c r="HL8" s="452">
        <v>0</v>
      </c>
      <c r="HM8" s="453">
        <v>45850</v>
      </c>
      <c r="HN8" s="453">
        <v>43473</v>
      </c>
      <c r="HO8" s="452">
        <v>0</v>
      </c>
      <c r="HP8" s="452">
        <v>0</v>
      </c>
      <c r="HQ8" s="452">
        <v>0</v>
      </c>
      <c r="HR8" s="452">
        <v>0</v>
      </c>
      <c r="HS8" s="452">
        <v>0</v>
      </c>
      <c r="HT8" s="452">
        <v>0</v>
      </c>
      <c r="HU8" s="452">
        <v>0</v>
      </c>
      <c r="HV8" s="452">
        <v>0</v>
      </c>
      <c r="HW8" s="452">
        <v>0</v>
      </c>
      <c r="HX8" s="453">
        <v>43473</v>
      </c>
      <c r="HY8" s="453">
        <v>37897</v>
      </c>
      <c r="HZ8" s="452">
        <v>0</v>
      </c>
      <c r="IA8" s="452">
        <v>0</v>
      </c>
      <c r="IB8" s="452">
        <v>0</v>
      </c>
      <c r="IC8" s="452">
        <v>0</v>
      </c>
      <c r="ID8" s="452">
        <v>0</v>
      </c>
      <c r="IE8" s="452">
        <v>0</v>
      </c>
      <c r="IF8" s="452">
        <v>0</v>
      </c>
      <c r="IG8" s="452">
        <v>0</v>
      </c>
      <c r="IH8" s="452">
        <v>0</v>
      </c>
      <c r="II8" s="453">
        <v>37897</v>
      </c>
      <c r="IJ8" s="453">
        <v>32593</v>
      </c>
      <c r="IK8" s="452">
        <v>0</v>
      </c>
      <c r="IL8" s="452">
        <v>0</v>
      </c>
      <c r="IM8" s="452">
        <v>0</v>
      </c>
      <c r="IN8" s="452">
        <v>0</v>
      </c>
      <c r="IO8" s="452">
        <v>0</v>
      </c>
      <c r="IP8" s="452">
        <v>0</v>
      </c>
      <c r="IQ8" s="452">
        <v>0</v>
      </c>
      <c r="IR8" s="452">
        <v>0</v>
      </c>
      <c r="IS8" s="452">
        <v>0</v>
      </c>
      <c r="IT8" s="453">
        <v>32593</v>
      </c>
      <c r="IU8" s="453">
        <v>26642</v>
      </c>
      <c r="IV8" s="452">
        <v>0</v>
      </c>
      <c r="IW8" s="452">
        <v>0</v>
      </c>
      <c r="IX8" s="452">
        <v>0</v>
      </c>
      <c r="IY8" s="452">
        <v>0</v>
      </c>
      <c r="IZ8" s="452">
        <v>0</v>
      </c>
      <c r="JA8" s="452">
        <v>0</v>
      </c>
      <c r="JB8" s="452">
        <v>0</v>
      </c>
      <c r="JC8" s="452">
        <v>0</v>
      </c>
      <c r="JD8" s="452">
        <v>0</v>
      </c>
      <c r="JE8" s="453">
        <v>26642</v>
      </c>
    </row>
    <row r="9" spans="1:265">
      <c r="A9" s="28" t="s">
        <v>2377</v>
      </c>
      <c r="B9" s="442">
        <v>18365</v>
      </c>
      <c r="C9" s="442">
        <v>0</v>
      </c>
      <c r="D9" s="442">
        <v>0</v>
      </c>
      <c r="E9" s="442">
        <v>52</v>
      </c>
      <c r="F9" s="442">
        <v>0</v>
      </c>
      <c r="G9" s="442">
        <v>110</v>
      </c>
      <c r="H9" s="442">
        <v>0</v>
      </c>
      <c r="I9" s="442">
        <v>0</v>
      </c>
      <c r="J9" s="442">
        <v>0</v>
      </c>
      <c r="K9" s="442">
        <v>0</v>
      </c>
      <c r="L9" s="442">
        <v>18527</v>
      </c>
      <c r="M9" s="442">
        <v>17722</v>
      </c>
      <c r="N9" s="442">
        <v>0</v>
      </c>
      <c r="O9" s="442">
        <v>0</v>
      </c>
      <c r="P9" s="442">
        <v>61</v>
      </c>
      <c r="Q9" s="442">
        <v>0</v>
      </c>
      <c r="R9" s="442">
        <v>106</v>
      </c>
      <c r="S9" s="442">
        <v>0</v>
      </c>
      <c r="T9" s="442">
        <v>0</v>
      </c>
      <c r="U9" s="442">
        <v>0</v>
      </c>
      <c r="V9" s="442">
        <v>0</v>
      </c>
      <c r="W9" s="442">
        <v>17889</v>
      </c>
      <c r="X9" s="442">
        <v>16889</v>
      </c>
      <c r="Y9" s="442">
        <v>0</v>
      </c>
      <c r="Z9" s="442">
        <v>0</v>
      </c>
      <c r="AA9" s="442">
        <v>74</v>
      </c>
      <c r="AB9" s="442">
        <v>0</v>
      </c>
      <c r="AC9" s="442">
        <v>114</v>
      </c>
      <c r="AD9" s="442">
        <v>0</v>
      </c>
      <c r="AE9" s="442">
        <v>0</v>
      </c>
      <c r="AF9" s="442">
        <v>0</v>
      </c>
      <c r="AG9" s="442">
        <v>0</v>
      </c>
      <c r="AH9" s="442">
        <v>17077</v>
      </c>
      <c r="AI9" s="442">
        <v>16218</v>
      </c>
      <c r="AJ9" s="442">
        <v>0</v>
      </c>
      <c r="AK9" s="442">
        <v>0</v>
      </c>
      <c r="AL9" s="442">
        <v>90</v>
      </c>
      <c r="AM9" s="442">
        <v>0</v>
      </c>
      <c r="AN9" s="442">
        <v>121</v>
      </c>
      <c r="AO9" s="442">
        <v>0</v>
      </c>
      <c r="AP9" s="442">
        <v>0</v>
      </c>
      <c r="AQ9" s="442">
        <v>0</v>
      </c>
      <c r="AR9" s="442">
        <v>0</v>
      </c>
      <c r="AS9" s="442">
        <v>16429</v>
      </c>
      <c r="AT9" s="442">
        <v>15574</v>
      </c>
      <c r="AU9" s="442">
        <v>0</v>
      </c>
      <c r="AV9" s="442">
        <v>0</v>
      </c>
      <c r="AW9" s="442">
        <v>106</v>
      </c>
      <c r="AX9" s="442">
        <v>0</v>
      </c>
      <c r="AY9" s="442">
        <v>131</v>
      </c>
      <c r="AZ9" s="442">
        <v>0</v>
      </c>
      <c r="BA9" s="442">
        <v>0</v>
      </c>
      <c r="BB9" s="442">
        <v>0</v>
      </c>
      <c r="BC9" s="442">
        <v>0</v>
      </c>
      <c r="BD9" s="442">
        <v>15811</v>
      </c>
      <c r="BE9" s="442">
        <v>14915</v>
      </c>
      <c r="BF9" s="442">
        <v>0</v>
      </c>
      <c r="BG9" s="442">
        <v>0</v>
      </c>
      <c r="BH9" s="442">
        <v>133</v>
      </c>
      <c r="BI9" s="442">
        <v>0</v>
      </c>
      <c r="BJ9" s="442">
        <v>139</v>
      </c>
      <c r="BK9" s="442">
        <v>0</v>
      </c>
      <c r="BL9" s="442">
        <v>0</v>
      </c>
      <c r="BM9" s="442">
        <v>0</v>
      </c>
      <c r="BN9" s="442">
        <v>0</v>
      </c>
      <c r="BO9" s="442">
        <v>15187</v>
      </c>
      <c r="BP9" s="442">
        <v>14299</v>
      </c>
      <c r="BQ9" s="442">
        <v>0</v>
      </c>
      <c r="BR9" s="442">
        <v>0</v>
      </c>
      <c r="BS9" s="442">
        <v>161</v>
      </c>
      <c r="BT9" s="442">
        <v>0</v>
      </c>
      <c r="BU9" s="442">
        <v>146</v>
      </c>
      <c r="BV9" s="442">
        <v>0</v>
      </c>
      <c r="BW9" s="442">
        <v>0</v>
      </c>
      <c r="BX9" s="442">
        <v>0</v>
      </c>
      <c r="BY9" s="442">
        <v>0</v>
      </c>
      <c r="BZ9" s="442">
        <v>14606</v>
      </c>
      <c r="CA9" s="442">
        <v>13865</v>
      </c>
      <c r="CB9" s="442">
        <v>0</v>
      </c>
      <c r="CC9" s="442">
        <v>0</v>
      </c>
      <c r="CD9" s="442">
        <v>172</v>
      </c>
      <c r="CE9" s="442">
        <v>0</v>
      </c>
      <c r="CF9" s="442">
        <v>140</v>
      </c>
      <c r="CG9" s="442">
        <v>0</v>
      </c>
      <c r="CH9" s="442">
        <v>0</v>
      </c>
      <c r="CI9" s="442">
        <v>0</v>
      </c>
      <c r="CJ9" s="442">
        <v>0</v>
      </c>
      <c r="CK9" s="442">
        <f t="shared" si="1"/>
        <v>14177</v>
      </c>
      <c r="CL9" s="442">
        <v>13605</v>
      </c>
      <c r="CM9" s="442">
        <v>0</v>
      </c>
      <c r="CN9" s="442">
        <v>0</v>
      </c>
      <c r="CO9" s="442">
        <v>174</v>
      </c>
      <c r="CP9" s="442">
        <v>0</v>
      </c>
      <c r="CQ9" s="442">
        <v>131</v>
      </c>
      <c r="CR9" s="442">
        <v>0</v>
      </c>
      <c r="CS9" s="442">
        <v>0</v>
      </c>
      <c r="CT9" s="442">
        <v>0</v>
      </c>
      <c r="CU9" s="442">
        <v>0</v>
      </c>
      <c r="CV9" s="442">
        <f t="shared" si="2"/>
        <v>13910</v>
      </c>
      <c r="CW9" s="442">
        <v>13363</v>
      </c>
      <c r="CX9" s="442">
        <v>0</v>
      </c>
      <c r="CY9" s="442">
        <v>0</v>
      </c>
      <c r="CZ9" s="442">
        <v>178</v>
      </c>
      <c r="DA9" s="442">
        <v>0</v>
      </c>
      <c r="DB9" s="442">
        <v>125</v>
      </c>
      <c r="DC9" s="442">
        <v>0</v>
      </c>
      <c r="DD9" s="442">
        <v>0</v>
      </c>
      <c r="DE9" s="442">
        <v>0</v>
      </c>
      <c r="DF9" s="442">
        <v>0</v>
      </c>
      <c r="DG9" s="442">
        <f t="shared" si="3"/>
        <v>13666</v>
      </c>
      <c r="DH9" s="442">
        <v>13340</v>
      </c>
      <c r="DI9" s="442">
        <v>0</v>
      </c>
      <c r="DJ9" s="442">
        <v>0</v>
      </c>
      <c r="DK9" s="442">
        <v>190</v>
      </c>
      <c r="DL9" s="442">
        <v>0</v>
      </c>
      <c r="DM9" s="442">
        <v>126</v>
      </c>
      <c r="DN9" s="442">
        <v>0</v>
      </c>
      <c r="DO9" s="442">
        <v>0</v>
      </c>
      <c r="DP9" s="442">
        <v>0</v>
      </c>
      <c r="DQ9" s="442">
        <v>0</v>
      </c>
      <c r="DR9" s="442">
        <f t="shared" si="4"/>
        <v>13656</v>
      </c>
      <c r="DS9" s="442">
        <v>13793</v>
      </c>
      <c r="DT9" s="442">
        <v>0</v>
      </c>
      <c r="DU9" s="442">
        <v>0</v>
      </c>
      <c r="DV9" s="442">
        <v>203</v>
      </c>
      <c r="DW9" s="442">
        <v>0</v>
      </c>
      <c r="DX9" s="442">
        <v>130</v>
      </c>
      <c r="DY9" s="442">
        <v>0</v>
      </c>
      <c r="DZ9" s="442">
        <v>0</v>
      </c>
      <c r="EA9" s="442">
        <v>0</v>
      </c>
      <c r="EB9" s="442">
        <v>0</v>
      </c>
      <c r="EC9" s="442">
        <v>14126</v>
      </c>
      <c r="ED9" s="442">
        <v>14419</v>
      </c>
      <c r="EE9" s="442">
        <v>0</v>
      </c>
      <c r="EF9" s="442">
        <v>0</v>
      </c>
      <c r="EG9" s="442">
        <v>212</v>
      </c>
      <c r="EH9" s="442">
        <v>0</v>
      </c>
      <c r="EI9" s="442">
        <v>130</v>
      </c>
      <c r="EJ9" s="442">
        <v>0</v>
      </c>
      <c r="EK9" s="442">
        <v>0</v>
      </c>
      <c r="EL9" s="442">
        <v>0</v>
      </c>
      <c r="EM9" s="442">
        <v>0</v>
      </c>
      <c r="EN9" s="442">
        <v>14761</v>
      </c>
      <c r="EO9" s="442">
        <v>14922</v>
      </c>
      <c r="EP9" s="442">
        <v>0</v>
      </c>
      <c r="EQ9" s="442">
        <v>0</v>
      </c>
      <c r="ER9" s="442">
        <v>217</v>
      </c>
      <c r="ES9" s="442">
        <v>0</v>
      </c>
      <c r="ET9" s="442">
        <v>132</v>
      </c>
      <c r="EU9" s="442">
        <v>0</v>
      </c>
      <c r="EV9" s="442">
        <v>0</v>
      </c>
      <c r="EW9" s="442">
        <v>0</v>
      </c>
      <c r="EX9" s="442">
        <v>0</v>
      </c>
      <c r="EY9" s="442">
        <v>15271</v>
      </c>
      <c r="EZ9" s="442">
        <v>15547</v>
      </c>
      <c r="FA9" s="442">
        <v>0</v>
      </c>
      <c r="FB9" s="442">
        <v>0</v>
      </c>
      <c r="FC9" s="442">
        <v>223</v>
      </c>
      <c r="FD9" s="442">
        <v>0</v>
      </c>
      <c r="FE9" s="442">
        <v>133</v>
      </c>
      <c r="FF9" s="442">
        <v>0</v>
      </c>
      <c r="FG9" s="442">
        <v>0</v>
      </c>
      <c r="FH9" s="442">
        <v>0</v>
      </c>
      <c r="FI9" s="442">
        <v>0</v>
      </c>
      <c r="FJ9" s="442">
        <f t="shared" si="5"/>
        <v>15903</v>
      </c>
      <c r="FK9" s="442">
        <v>16650</v>
      </c>
      <c r="FL9" s="438">
        <v>0</v>
      </c>
      <c r="FM9" s="438">
        <v>0</v>
      </c>
      <c r="FN9" s="438">
        <v>114</v>
      </c>
      <c r="FO9" s="438">
        <v>0</v>
      </c>
      <c r="FP9" s="442">
        <v>143</v>
      </c>
      <c r="FQ9" s="438">
        <v>0</v>
      </c>
      <c r="FR9" s="438">
        <v>0</v>
      </c>
      <c r="FS9" s="438">
        <v>0</v>
      </c>
      <c r="FT9" s="438">
        <v>0</v>
      </c>
      <c r="FU9" s="442">
        <v>16907</v>
      </c>
      <c r="FV9" s="442">
        <v>18237</v>
      </c>
      <c r="FW9" s="438">
        <v>0</v>
      </c>
      <c r="FX9" s="438">
        <v>0</v>
      </c>
      <c r="FY9" s="438">
        <v>0</v>
      </c>
      <c r="FZ9" s="438">
        <v>0</v>
      </c>
      <c r="GA9" s="442">
        <v>159</v>
      </c>
      <c r="GB9" s="438">
        <v>0</v>
      </c>
      <c r="GC9" s="438">
        <v>0</v>
      </c>
      <c r="GD9" s="438">
        <v>0</v>
      </c>
      <c r="GE9" s="438">
        <v>0</v>
      </c>
      <c r="GF9" s="442">
        <v>18396</v>
      </c>
      <c r="GG9" s="455">
        <v>19904</v>
      </c>
      <c r="GH9" s="438">
        <v>0</v>
      </c>
      <c r="GI9" s="438">
        <v>0</v>
      </c>
      <c r="GJ9" s="438">
        <v>0</v>
      </c>
      <c r="GK9" s="438">
        <v>0</v>
      </c>
      <c r="GL9" s="442">
        <v>170</v>
      </c>
      <c r="GM9" s="438">
        <v>0</v>
      </c>
      <c r="GN9" s="438">
        <v>0</v>
      </c>
      <c r="GO9" s="438">
        <v>0</v>
      </c>
      <c r="GP9" s="438">
        <v>0</v>
      </c>
      <c r="GQ9" s="442">
        <v>20074</v>
      </c>
      <c r="GR9" s="441">
        <v>21649</v>
      </c>
      <c r="GS9" s="448">
        <v>0</v>
      </c>
      <c r="GT9" s="448">
        <v>0</v>
      </c>
      <c r="GU9" s="448">
        <v>0</v>
      </c>
      <c r="GV9" s="448">
        <v>0</v>
      </c>
      <c r="GW9" s="454">
        <v>163</v>
      </c>
      <c r="GX9" s="448">
        <v>0</v>
      </c>
      <c r="GY9" s="448">
        <v>0</v>
      </c>
      <c r="GZ9" s="448">
        <v>0</v>
      </c>
      <c r="HA9" s="448">
        <v>0</v>
      </c>
      <c r="HB9" s="454">
        <v>21812</v>
      </c>
      <c r="HC9" s="453">
        <v>23770</v>
      </c>
      <c r="HD9" s="452">
        <v>0</v>
      </c>
      <c r="HE9" s="452">
        <v>0</v>
      </c>
      <c r="HF9" s="452">
        <v>0</v>
      </c>
      <c r="HG9" s="452">
        <v>0</v>
      </c>
      <c r="HH9" s="453">
        <v>162</v>
      </c>
      <c r="HI9" s="452">
        <v>0</v>
      </c>
      <c r="HJ9" s="452">
        <v>0</v>
      </c>
      <c r="HK9" s="452">
        <v>0</v>
      </c>
      <c r="HL9" s="452">
        <v>0</v>
      </c>
      <c r="HM9" s="453">
        <v>23932</v>
      </c>
      <c r="HN9" s="453">
        <v>26074</v>
      </c>
      <c r="HO9" s="452">
        <v>0</v>
      </c>
      <c r="HP9" s="452">
        <v>0</v>
      </c>
      <c r="HQ9" s="452">
        <v>0</v>
      </c>
      <c r="HR9" s="452">
        <v>0</v>
      </c>
      <c r="HS9" s="453">
        <v>162</v>
      </c>
      <c r="HT9" s="452">
        <v>0</v>
      </c>
      <c r="HU9" s="452">
        <v>0</v>
      </c>
      <c r="HV9" s="452">
        <v>0</v>
      </c>
      <c r="HW9" s="452">
        <v>0</v>
      </c>
      <c r="HX9" s="453">
        <v>26236</v>
      </c>
      <c r="HY9" s="453">
        <v>28881</v>
      </c>
      <c r="HZ9" s="452">
        <v>0</v>
      </c>
      <c r="IA9" s="452">
        <v>0</v>
      </c>
      <c r="IB9" s="452">
        <v>0</v>
      </c>
      <c r="IC9" s="452">
        <v>0</v>
      </c>
      <c r="ID9" s="453">
        <v>148</v>
      </c>
      <c r="IE9" s="452">
        <v>0</v>
      </c>
      <c r="IF9" s="452">
        <v>0</v>
      </c>
      <c r="IG9" s="452">
        <v>0</v>
      </c>
      <c r="IH9" s="452">
        <v>0</v>
      </c>
      <c r="II9" s="453">
        <v>29029</v>
      </c>
      <c r="IJ9" s="453">
        <v>31031</v>
      </c>
      <c r="IK9" s="452">
        <v>0</v>
      </c>
      <c r="IL9" s="452">
        <v>0</v>
      </c>
      <c r="IM9" s="452">
        <v>0</v>
      </c>
      <c r="IN9" s="452">
        <v>0</v>
      </c>
      <c r="IO9" s="453">
        <v>138</v>
      </c>
      <c r="IP9" s="452">
        <v>0</v>
      </c>
      <c r="IQ9" s="452">
        <v>0</v>
      </c>
      <c r="IR9" s="452">
        <v>0</v>
      </c>
      <c r="IS9" s="452">
        <v>0</v>
      </c>
      <c r="IT9" s="453">
        <v>31169</v>
      </c>
      <c r="IU9" s="453">
        <v>33403</v>
      </c>
      <c r="IV9" s="452">
        <v>0</v>
      </c>
      <c r="IW9" s="452">
        <v>0</v>
      </c>
      <c r="IX9" s="452">
        <v>0</v>
      </c>
      <c r="IY9" s="452">
        <v>0</v>
      </c>
      <c r="IZ9" s="453">
        <v>134</v>
      </c>
      <c r="JA9" s="452">
        <v>0</v>
      </c>
      <c r="JB9" s="452">
        <v>0</v>
      </c>
      <c r="JC9" s="452">
        <v>0</v>
      </c>
      <c r="JD9" s="452">
        <v>0</v>
      </c>
      <c r="JE9" s="453">
        <v>33537</v>
      </c>
    </row>
    <row r="10" spans="1:265">
      <c r="A10" s="28" t="s">
        <v>2378</v>
      </c>
      <c r="B10" s="442">
        <v>105328</v>
      </c>
      <c r="C10" s="442">
        <v>658</v>
      </c>
      <c r="D10" s="442">
        <v>3523</v>
      </c>
      <c r="E10" s="442">
        <v>985</v>
      </c>
      <c r="F10" s="442">
        <v>0</v>
      </c>
      <c r="G10" s="442">
        <v>927</v>
      </c>
      <c r="H10" s="442">
        <v>0</v>
      </c>
      <c r="I10" s="442">
        <v>0</v>
      </c>
      <c r="J10" s="442">
        <v>2319</v>
      </c>
      <c r="K10" s="442">
        <v>0</v>
      </c>
      <c r="L10" s="442">
        <v>113740</v>
      </c>
      <c r="M10" s="442">
        <v>105415</v>
      </c>
      <c r="N10" s="442">
        <v>582</v>
      </c>
      <c r="O10" s="442">
        <v>3308</v>
      </c>
      <c r="P10" s="442">
        <v>958</v>
      </c>
      <c r="Q10" s="442">
        <v>0</v>
      </c>
      <c r="R10" s="442">
        <v>834</v>
      </c>
      <c r="S10" s="442">
        <v>0</v>
      </c>
      <c r="T10" s="442">
        <v>0</v>
      </c>
      <c r="U10" s="442">
        <v>2229</v>
      </c>
      <c r="V10" s="442">
        <v>0</v>
      </c>
      <c r="W10" s="442">
        <v>113326</v>
      </c>
      <c r="X10" s="442">
        <v>101265</v>
      </c>
      <c r="Y10" s="442">
        <v>615</v>
      </c>
      <c r="Z10" s="442">
        <v>3271</v>
      </c>
      <c r="AA10" s="442">
        <v>924</v>
      </c>
      <c r="AB10" s="442">
        <v>0</v>
      </c>
      <c r="AC10" s="442">
        <v>811</v>
      </c>
      <c r="AD10" s="442">
        <v>0</v>
      </c>
      <c r="AE10" s="442">
        <v>0</v>
      </c>
      <c r="AF10" s="442">
        <v>2148</v>
      </c>
      <c r="AG10" s="442">
        <v>0</v>
      </c>
      <c r="AH10" s="442">
        <v>109034</v>
      </c>
      <c r="AI10" s="442">
        <v>97219</v>
      </c>
      <c r="AJ10" s="442">
        <v>649</v>
      </c>
      <c r="AK10" s="442">
        <v>3183</v>
      </c>
      <c r="AL10" s="442">
        <v>920</v>
      </c>
      <c r="AM10" s="442">
        <v>0</v>
      </c>
      <c r="AN10" s="442">
        <v>782</v>
      </c>
      <c r="AO10" s="442">
        <v>0</v>
      </c>
      <c r="AP10" s="442">
        <v>0</v>
      </c>
      <c r="AQ10" s="442">
        <v>2134</v>
      </c>
      <c r="AR10" s="442">
        <v>0</v>
      </c>
      <c r="AS10" s="442">
        <v>104887</v>
      </c>
      <c r="AT10" s="442">
        <v>94638</v>
      </c>
      <c r="AU10" s="442">
        <v>677</v>
      </c>
      <c r="AV10" s="442">
        <v>3114</v>
      </c>
      <c r="AW10" s="442">
        <v>911</v>
      </c>
      <c r="AX10" s="442">
        <v>0</v>
      </c>
      <c r="AY10" s="442">
        <v>789</v>
      </c>
      <c r="AZ10" s="442">
        <v>0</v>
      </c>
      <c r="BA10" s="442">
        <v>0</v>
      </c>
      <c r="BB10" s="442">
        <v>2239</v>
      </c>
      <c r="BC10" s="442">
        <v>0</v>
      </c>
      <c r="BD10" s="442">
        <v>102368</v>
      </c>
      <c r="BE10" s="442">
        <v>90767</v>
      </c>
      <c r="BF10" s="442">
        <v>672</v>
      </c>
      <c r="BG10" s="442">
        <v>3064</v>
      </c>
      <c r="BH10" s="442">
        <v>930</v>
      </c>
      <c r="BI10" s="442">
        <v>0</v>
      </c>
      <c r="BJ10" s="442">
        <v>801</v>
      </c>
      <c r="BK10" s="442">
        <v>0</v>
      </c>
      <c r="BL10" s="442">
        <v>0</v>
      </c>
      <c r="BM10" s="442">
        <v>2258</v>
      </c>
      <c r="BN10" s="442">
        <v>0</v>
      </c>
      <c r="BO10" s="442">
        <v>98492</v>
      </c>
      <c r="BP10" s="442">
        <v>86064</v>
      </c>
      <c r="BQ10" s="442">
        <v>742</v>
      </c>
      <c r="BR10" s="442">
        <v>3014</v>
      </c>
      <c r="BS10" s="442">
        <v>942</v>
      </c>
      <c r="BT10" s="442">
        <v>0</v>
      </c>
      <c r="BU10" s="442">
        <v>805</v>
      </c>
      <c r="BV10" s="442">
        <v>0</v>
      </c>
      <c r="BW10" s="442">
        <v>0</v>
      </c>
      <c r="BX10" s="442">
        <v>2195</v>
      </c>
      <c r="BY10" s="442">
        <v>0</v>
      </c>
      <c r="BZ10" s="442">
        <v>93762</v>
      </c>
      <c r="CA10" s="442">
        <v>83624</v>
      </c>
      <c r="CB10" s="442">
        <v>922</v>
      </c>
      <c r="CC10" s="442">
        <v>2808</v>
      </c>
      <c r="CD10" s="442">
        <v>877</v>
      </c>
      <c r="CE10" s="442">
        <v>0</v>
      </c>
      <c r="CF10" s="442">
        <v>756</v>
      </c>
      <c r="CG10" s="442">
        <v>0</v>
      </c>
      <c r="CH10" s="442">
        <v>0</v>
      </c>
      <c r="CI10" s="442">
        <v>2086</v>
      </c>
      <c r="CJ10" s="442">
        <v>0</v>
      </c>
      <c r="CK10" s="442">
        <f t="shared" si="1"/>
        <v>91073</v>
      </c>
      <c r="CL10" s="442">
        <v>82236</v>
      </c>
      <c r="CM10" s="442">
        <v>1012</v>
      </c>
      <c r="CN10" s="442">
        <v>2611</v>
      </c>
      <c r="CO10" s="442">
        <v>823</v>
      </c>
      <c r="CP10" s="442">
        <v>0</v>
      </c>
      <c r="CQ10" s="442">
        <v>703</v>
      </c>
      <c r="CR10" s="442">
        <v>0</v>
      </c>
      <c r="CS10" s="442">
        <v>0</v>
      </c>
      <c r="CT10" s="442">
        <v>2004</v>
      </c>
      <c r="CU10" s="442">
        <v>0</v>
      </c>
      <c r="CV10" s="442">
        <f t="shared" si="2"/>
        <v>89389</v>
      </c>
      <c r="CW10" s="442">
        <v>77104</v>
      </c>
      <c r="CX10" s="442">
        <v>1002</v>
      </c>
      <c r="CY10" s="442">
        <v>2416</v>
      </c>
      <c r="CZ10" s="442">
        <v>795</v>
      </c>
      <c r="DA10" s="442">
        <v>0</v>
      </c>
      <c r="DB10" s="442">
        <v>673</v>
      </c>
      <c r="DC10" s="442">
        <v>0</v>
      </c>
      <c r="DD10" s="442">
        <v>0</v>
      </c>
      <c r="DE10" s="442">
        <v>1796</v>
      </c>
      <c r="DF10" s="442">
        <v>0</v>
      </c>
      <c r="DG10" s="442">
        <f t="shared" si="3"/>
        <v>83786</v>
      </c>
      <c r="DH10" s="442">
        <v>71377</v>
      </c>
      <c r="DI10" s="442">
        <v>990</v>
      </c>
      <c r="DJ10" s="442">
        <v>2294</v>
      </c>
      <c r="DK10" s="442">
        <v>794</v>
      </c>
      <c r="DL10" s="442">
        <v>0</v>
      </c>
      <c r="DM10" s="442">
        <v>666</v>
      </c>
      <c r="DN10" s="442">
        <v>0</v>
      </c>
      <c r="DO10" s="442">
        <v>0</v>
      </c>
      <c r="DP10" s="442">
        <v>1599</v>
      </c>
      <c r="DQ10" s="442">
        <v>0</v>
      </c>
      <c r="DR10" s="442">
        <f t="shared" si="4"/>
        <v>77720</v>
      </c>
      <c r="DS10" s="442">
        <v>70548</v>
      </c>
      <c r="DT10" s="442">
        <v>1016</v>
      </c>
      <c r="DU10" s="442">
        <v>2273</v>
      </c>
      <c r="DV10" s="442">
        <v>827</v>
      </c>
      <c r="DW10" s="442">
        <v>0</v>
      </c>
      <c r="DX10" s="442">
        <v>657</v>
      </c>
      <c r="DY10" s="442">
        <v>0</v>
      </c>
      <c r="DZ10" s="442">
        <v>0</v>
      </c>
      <c r="EA10" s="442">
        <v>1547</v>
      </c>
      <c r="EB10" s="442">
        <v>0</v>
      </c>
      <c r="EC10" s="442">
        <v>76868</v>
      </c>
      <c r="ED10" s="442">
        <v>71301</v>
      </c>
      <c r="EE10" s="442">
        <v>1009</v>
      </c>
      <c r="EF10" s="442">
        <v>2267</v>
      </c>
      <c r="EG10" s="442">
        <v>859</v>
      </c>
      <c r="EH10" s="442">
        <v>0</v>
      </c>
      <c r="EI10" s="442">
        <v>633</v>
      </c>
      <c r="EJ10" s="442">
        <v>0</v>
      </c>
      <c r="EK10" s="442">
        <v>0</v>
      </c>
      <c r="EL10" s="442">
        <v>1485</v>
      </c>
      <c r="EM10" s="442">
        <v>0</v>
      </c>
      <c r="EN10" s="442">
        <v>77554</v>
      </c>
      <c r="EO10" s="442">
        <v>70663</v>
      </c>
      <c r="EP10" s="442">
        <v>951</v>
      </c>
      <c r="EQ10" s="442">
        <v>2278</v>
      </c>
      <c r="ER10" s="442">
        <v>886</v>
      </c>
      <c r="ES10" s="442">
        <v>0</v>
      </c>
      <c r="ET10" s="442">
        <v>648</v>
      </c>
      <c r="EU10" s="442">
        <v>0</v>
      </c>
      <c r="EV10" s="442">
        <v>0</v>
      </c>
      <c r="EW10" s="442">
        <v>1449</v>
      </c>
      <c r="EX10" s="442">
        <v>0</v>
      </c>
      <c r="EY10" s="442">
        <v>76875</v>
      </c>
      <c r="EZ10" s="442">
        <v>69085</v>
      </c>
      <c r="FA10" s="442">
        <v>881</v>
      </c>
      <c r="FB10" s="442">
        <v>2274</v>
      </c>
      <c r="FC10" s="442">
        <v>899</v>
      </c>
      <c r="FD10" s="442">
        <v>0</v>
      </c>
      <c r="FE10" s="442">
        <v>655</v>
      </c>
      <c r="FF10" s="442">
        <v>0</v>
      </c>
      <c r="FG10" s="442">
        <v>0</v>
      </c>
      <c r="FH10" s="442">
        <v>1350</v>
      </c>
      <c r="FI10" s="442">
        <v>0</v>
      </c>
      <c r="FJ10" s="442">
        <f t="shared" si="5"/>
        <v>75144</v>
      </c>
      <c r="FK10" s="442">
        <v>67298</v>
      </c>
      <c r="FL10" s="442">
        <v>891</v>
      </c>
      <c r="FM10" s="442">
        <v>1854</v>
      </c>
      <c r="FN10" s="442">
        <v>449</v>
      </c>
      <c r="FO10" s="438">
        <v>0</v>
      </c>
      <c r="FP10" s="442">
        <v>689</v>
      </c>
      <c r="FQ10" s="438">
        <v>0</v>
      </c>
      <c r="FR10" s="438">
        <v>0</v>
      </c>
      <c r="FS10" s="442">
        <v>1330</v>
      </c>
      <c r="FT10" s="438">
        <v>0</v>
      </c>
      <c r="FU10" s="442">
        <v>72511</v>
      </c>
      <c r="FV10" s="442">
        <v>66854</v>
      </c>
      <c r="FW10" s="442">
        <v>1030</v>
      </c>
      <c r="FX10" s="442">
        <v>1430</v>
      </c>
      <c r="FY10" s="438">
        <v>0</v>
      </c>
      <c r="FZ10" s="438">
        <v>0</v>
      </c>
      <c r="GA10" s="442">
        <v>756</v>
      </c>
      <c r="GB10" s="438">
        <v>0</v>
      </c>
      <c r="GC10" s="438">
        <v>0</v>
      </c>
      <c r="GD10" s="442">
        <v>1481</v>
      </c>
      <c r="GE10" s="438">
        <v>0</v>
      </c>
      <c r="GF10" s="442">
        <v>71551</v>
      </c>
      <c r="GG10" s="455">
        <v>67223</v>
      </c>
      <c r="GH10" s="442">
        <v>1229</v>
      </c>
      <c r="GI10" s="442">
        <v>1440</v>
      </c>
      <c r="GJ10" s="438">
        <v>0</v>
      </c>
      <c r="GK10" s="438">
        <v>0</v>
      </c>
      <c r="GL10" s="442">
        <v>841</v>
      </c>
      <c r="GM10" s="438">
        <v>0</v>
      </c>
      <c r="GN10" s="438">
        <v>0</v>
      </c>
      <c r="GO10" s="442">
        <v>1534</v>
      </c>
      <c r="GP10" s="438">
        <v>0</v>
      </c>
      <c r="GQ10" s="442">
        <v>72267</v>
      </c>
      <c r="GR10" s="441">
        <v>67284</v>
      </c>
      <c r="GS10" s="454">
        <v>1160</v>
      </c>
      <c r="GT10" s="454">
        <v>1332</v>
      </c>
      <c r="GU10" s="448">
        <v>0</v>
      </c>
      <c r="GV10" s="448">
        <v>0</v>
      </c>
      <c r="GW10" s="454">
        <v>828</v>
      </c>
      <c r="GX10" s="448">
        <v>0</v>
      </c>
      <c r="GY10" s="448">
        <v>0</v>
      </c>
      <c r="GZ10" s="454">
        <v>1350</v>
      </c>
      <c r="HA10" s="448">
        <v>0</v>
      </c>
      <c r="HB10" s="454">
        <v>71954</v>
      </c>
      <c r="HC10" s="453">
        <v>68097</v>
      </c>
      <c r="HD10" s="453">
        <v>1006</v>
      </c>
      <c r="HE10" s="453">
        <v>1259</v>
      </c>
      <c r="HF10" s="452">
        <v>0</v>
      </c>
      <c r="HG10" s="452">
        <v>0</v>
      </c>
      <c r="HH10" s="453">
        <v>804</v>
      </c>
      <c r="HI10" s="452">
        <v>0</v>
      </c>
      <c r="HJ10" s="452">
        <v>0</v>
      </c>
      <c r="HK10" s="453">
        <v>1269</v>
      </c>
      <c r="HL10" s="452">
        <v>0</v>
      </c>
      <c r="HM10" s="453">
        <v>72435</v>
      </c>
      <c r="HN10" s="453">
        <v>68914</v>
      </c>
      <c r="HO10" s="453">
        <v>913</v>
      </c>
      <c r="HP10" s="453">
        <v>1029</v>
      </c>
      <c r="HQ10" s="452">
        <v>0</v>
      </c>
      <c r="HR10" s="452">
        <v>0</v>
      </c>
      <c r="HS10" s="453">
        <v>788</v>
      </c>
      <c r="HT10" s="452">
        <v>0</v>
      </c>
      <c r="HU10" s="452">
        <v>0</v>
      </c>
      <c r="HV10" s="453">
        <v>1245</v>
      </c>
      <c r="HW10" s="452">
        <v>0</v>
      </c>
      <c r="HX10" s="453">
        <v>72889</v>
      </c>
      <c r="HY10" s="453">
        <v>71438</v>
      </c>
      <c r="HZ10" s="453">
        <v>735</v>
      </c>
      <c r="IA10" s="453">
        <v>710</v>
      </c>
      <c r="IB10" s="452">
        <v>0</v>
      </c>
      <c r="IC10" s="452">
        <v>0</v>
      </c>
      <c r="ID10" s="453">
        <v>699</v>
      </c>
      <c r="IE10" s="452">
        <v>0</v>
      </c>
      <c r="IF10" s="452">
        <v>0</v>
      </c>
      <c r="IG10" s="453">
        <v>1077</v>
      </c>
      <c r="IH10" s="452">
        <v>0</v>
      </c>
      <c r="II10" s="453">
        <v>74659</v>
      </c>
      <c r="IJ10" s="453">
        <v>67721</v>
      </c>
      <c r="IK10" s="453">
        <v>533</v>
      </c>
      <c r="IL10" s="453">
        <v>633</v>
      </c>
      <c r="IM10" s="452">
        <v>0</v>
      </c>
      <c r="IN10" s="452">
        <v>0</v>
      </c>
      <c r="IO10" s="453">
        <v>638</v>
      </c>
      <c r="IP10" s="452">
        <v>0</v>
      </c>
      <c r="IQ10" s="452">
        <v>0</v>
      </c>
      <c r="IR10" s="453">
        <v>962</v>
      </c>
      <c r="IS10" s="452">
        <v>0</v>
      </c>
      <c r="IT10" s="453">
        <v>70487</v>
      </c>
      <c r="IU10" s="453">
        <v>66154</v>
      </c>
      <c r="IV10" s="453">
        <v>390</v>
      </c>
      <c r="IW10" s="453">
        <v>617</v>
      </c>
      <c r="IX10" s="452">
        <v>0</v>
      </c>
      <c r="IY10" s="452">
        <v>0</v>
      </c>
      <c r="IZ10" s="453">
        <v>603</v>
      </c>
      <c r="JA10" s="452">
        <v>0</v>
      </c>
      <c r="JB10" s="452">
        <v>0</v>
      </c>
      <c r="JC10" s="453">
        <v>956</v>
      </c>
      <c r="JD10" s="452">
        <v>0</v>
      </c>
      <c r="JE10" s="453">
        <v>68720</v>
      </c>
    </row>
    <row r="11" spans="1:265">
      <c r="A11" s="28" t="s">
        <v>2379</v>
      </c>
      <c r="B11" s="442">
        <v>1059</v>
      </c>
      <c r="C11" s="442">
        <v>0</v>
      </c>
      <c r="D11" s="442">
        <v>19</v>
      </c>
      <c r="E11" s="442">
        <v>1</v>
      </c>
      <c r="F11" s="442">
        <v>0</v>
      </c>
      <c r="G11" s="442">
        <v>0</v>
      </c>
      <c r="H11" s="442">
        <v>0</v>
      </c>
      <c r="I11" s="442">
        <v>0</v>
      </c>
      <c r="J11" s="442">
        <v>3</v>
      </c>
      <c r="K11" s="442">
        <v>4</v>
      </c>
      <c r="L11" s="442">
        <v>1086</v>
      </c>
      <c r="M11" s="442">
        <v>906</v>
      </c>
      <c r="N11" s="442">
        <v>0</v>
      </c>
      <c r="O11" s="442">
        <v>17</v>
      </c>
      <c r="P11" s="442">
        <v>1</v>
      </c>
      <c r="Q11" s="442">
        <v>0</v>
      </c>
      <c r="R11" s="442">
        <v>0</v>
      </c>
      <c r="S11" s="442">
        <v>0</v>
      </c>
      <c r="T11" s="442">
        <v>0</v>
      </c>
      <c r="U11" s="442">
        <v>3</v>
      </c>
      <c r="V11" s="442">
        <v>4</v>
      </c>
      <c r="W11" s="442">
        <v>931</v>
      </c>
      <c r="X11" s="442">
        <v>919</v>
      </c>
      <c r="Y11" s="442">
        <v>0</v>
      </c>
      <c r="Z11" s="442">
        <v>17</v>
      </c>
      <c r="AA11" s="442">
        <v>2</v>
      </c>
      <c r="AB11" s="442">
        <v>0</v>
      </c>
      <c r="AC11" s="442">
        <v>0</v>
      </c>
      <c r="AD11" s="442">
        <v>0</v>
      </c>
      <c r="AE11" s="442">
        <v>0</v>
      </c>
      <c r="AF11" s="442">
        <v>3</v>
      </c>
      <c r="AG11" s="442">
        <v>4</v>
      </c>
      <c r="AH11" s="442">
        <v>945</v>
      </c>
      <c r="AI11" s="442">
        <v>1039</v>
      </c>
      <c r="AJ11" s="442">
        <v>0</v>
      </c>
      <c r="AK11" s="442">
        <v>17</v>
      </c>
      <c r="AL11" s="442">
        <v>3</v>
      </c>
      <c r="AM11" s="442">
        <v>1</v>
      </c>
      <c r="AN11" s="442">
        <v>0</v>
      </c>
      <c r="AO11" s="442">
        <v>0</v>
      </c>
      <c r="AP11" s="442">
        <v>0</v>
      </c>
      <c r="AQ11" s="442">
        <v>3</v>
      </c>
      <c r="AR11" s="442">
        <v>4</v>
      </c>
      <c r="AS11" s="442">
        <v>1067</v>
      </c>
      <c r="AT11" s="442">
        <v>1091</v>
      </c>
      <c r="AU11" s="442">
        <v>0</v>
      </c>
      <c r="AV11" s="442">
        <v>19</v>
      </c>
      <c r="AW11" s="442">
        <v>3</v>
      </c>
      <c r="AX11" s="442">
        <v>1</v>
      </c>
      <c r="AY11" s="442">
        <v>0</v>
      </c>
      <c r="AZ11" s="442">
        <v>0</v>
      </c>
      <c r="BA11" s="442">
        <v>0</v>
      </c>
      <c r="BB11" s="442">
        <v>3</v>
      </c>
      <c r="BC11" s="442">
        <v>5</v>
      </c>
      <c r="BD11" s="442">
        <v>1122</v>
      </c>
      <c r="BE11" s="442">
        <v>1113</v>
      </c>
      <c r="BF11" s="442">
        <v>0</v>
      </c>
      <c r="BG11" s="442">
        <v>20</v>
      </c>
      <c r="BH11" s="442">
        <v>3</v>
      </c>
      <c r="BI11" s="442">
        <v>1</v>
      </c>
      <c r="BJ11" s="442">
        <v>0</v>
      </c>
      <c r="BK11" s="442">
        <v>0</v>
      </c>
      <c r="BL11" s="442">
        <v>0</v>
      </c>
      <c r="BM11" s="442">
        <v>3</v>
      </c>
      <c r="BN11" s="442">
        <v>7</v>
      </c>
      <c r="BO11" s="442">
        <v>1147</v>
      </c>
      <c r="BP11" s="442">
        <v>1203</v>
      </c>
      <c r="BQ11" s="442">
        <v>0</v>
      </c>
      <c r="BR11" s="442">
        <v>20</v>
      </c>
      <c r="BS11" s="442">
        <v>3</v>
      </c>
      <c r="BT11" s="442">
        <v>1</v>
      </c>
      <c r="BU11" s="442">
        <v>1</v>
      </c>
      <c r="BV11" s="442">
        <v>0</v>
      </c>
      <c r="BW11" s="442">
        <v>0</v>
      </c>
      <c r="BX11" s="442">
        <v>4</v>
      </c>
      <c r="BY11" s="442">
        <v>7</v>
      </c>
      <c r="BZ11" s="442">
        <v>1239</v>
      </c>
      <c r="CA11" s="442">
        <v>1191</v>
      </c>
      <c r="CB11" s="442">
        <v>0</v>
      </c>
      <c r="CC11" s="442">
        <v>18</v>
      </c>
      <c r="CD11" s="442">
        <v>2</v>
      </c>
      <c r="CE11" s="442">
        <v>1</v>
      </c>
      <c r="CF11" s="442">
        <v>2</v>
      </c>
      <c r="CG11" s="442">
        <v>0</v>
      </c>
      <c r="CH11" s="442">
        <v>0</v>
      </c>
      <c r="CI11" s="442">
        <v>4</v>
      </c>
      <c r="CJ11" s="442">
        <v>8</v>
      </c>
      <c r="CK11" s="442">
        <f t="shared" si="1"/>
        <v>1226</v>
      </c>
      <c r="CL11" s="442">
        <v>1175</v>
      </c>
      <c r="CM11" s="442">
        <v>0</v>
      </c>
      <c r="CN11" s="442">
        <v>16</v>
      </c>
      <c r="CO11" s="442">
        <v>2</v>
      </c>
      <c r="CP11" s="442">
        <v>1</v>
      </c>
      <c r="CQ11" s="442">
        <v>1</v>
      </c>
      <c r="CR11" s="442">
        <v>0</v>
      </c>
      <c r="CS11" s="442">
        <v>0</v>
      </c>
      <c r="CT11" s="442">
        <v>3</v>
      </c>
      <c r="CU11" s="442">
        <v>8</v>
      </c>
      <c r="CV11" s="442">
        <f t="shared" si="2"/>
        <v>1206</v>
      </c>
      <c r="CW11" s="442">
        <v>1174</v>
      </c>
      <c r="CX11" s="442">
        <v>0</v>
      </c>
      <c r="CY11" s="442">
        <v>15</v>
      </c>
      <c r="CZ11" s="442">
        <v>3</v>
      </c>
      <c r="DA11" s="442">
        <v>1</v>
      </c>
      <c r="DB11" s="442">
        <v>0</v>
      </c>
      <c r="DC11" s="442">
        <v>0</v>
      </c>
      <c r="DD11" s="442">
        <v>0</v>
      </c>
      <c r="DE11" s="442">
        <v>3</v>
      </c>
      <c r="DF11" s="442">
        <v>9</v>
      </c>
      <c r="DG11" s="442">
        <f t="shared" si="3"/>
        <v>1205</v>
      </c>
      <c r="DH11" s="442">
        <v>894</v>
      </c>
      <c r="DI11" s="442">
        <v>0</v>
      </c>
      <c r="DJ11" s="442">
        <v>15</v>
      </c>
      <c r="DK11" s="442">
        <v>2</v>
      </c>
      <c r="DL11" s="442">
        <v>1</v>
      </c>
      <c r="DM11" s="442">
        <v>0</v>
      </c>
      <c r="DN11" s="442">
        <v>0</v>
      </c>
      <c r="DO11" s="442">
        <v>0</v>
      </c>
      <c r="DP11" s="442">
        <v>3</v>
      </c>
      <c r="DQ11" s="442">
        <v>9</v>
      </c>
      <c r="DR11" s="442">
        <f t="shared" si="4"/>
        <v>924</v>
      </c>
      <c r="DS11" s="442">
        <v>637</v>
      </c>
      <c r="DT11" s="442">
        <v>0</v>
      </c>
      <c r="DU11" s="442">
        <v>14</v>
      </c>
      <c r="DV11" s="442">
        <v>2</v>
      </c>
      <c r="DW11" s="442">
        <v>1</v>
      </c>
      <c r="DX11" s="442">
        <v>0</v>
      </c>
      <c r="DY11" s="442">
        <v>0</v>
      </c>
      <c r="DZ11" s="442">
        <v>0</v>
      </c>
      <c r="EA11" s="442">
        <v>3</v>
      </c>
      <c r="EB11" s="442">
        <v>9</v>
      </c>
      <c r="EC11" s="442">
        <v>666</v>
      </c>
      <c r="ED11" s="442">
        <v>629</v>
      </c>
      <c r="EE11" s="442">
        <v>0</v>
      </c>
      <c r="EF11" s="442">
        <v>19</v>
      </c>
      <c r="EG11" s="442">
        <v>2</v>
      </c>
      <c r="EH11" s="442">
        <v>1</v>
      </c>
      <c r="EI11" s="442">
        <v>1</v>
      </c>
      <c r="EJ11" s="442">
        <v>0</v>
      </c>
      <c r="EK11" s="442">
        <v>0</v>
      </c>
      <c r="EL11" s="442">
        <v>4</v>
      </c>
      <c r="EM11" s="442">
        <v>9</v>
      </c>
      <c r="EN11" s="442">
        <v>665</v>
      </c>
      <c r="EO11" s="442">
        <v>625</v>
      </c>
      <c r="EP11" s="442">
        <v>0</v>
      </c>
      <c r="EQ11" s="442">
        <v>26</v>
      </c>
      <c r="ER11" s="442">
        <v>3</v>
      </c>
      <c r="ES11" s="442">
        <v>2</v>
      </c>
      <c r="ET11" s="442">
        <v>0</v>
      </c>
      <c r="EU11" s="442">
        <v>0</v>
      </c>
      <c r="EV11" s="442">
        <v>0</v>
      </c>
      <c r="EW11" s="442">
        <v>6</v>
      </c>
      <c r="EX11" s="442">
        <v>9</v>
      </c>
      <c r="EY11" s="442">
        <v>671</v>
      </c>
      <c r="EZ11" s="442">
        <v>643</v>
      </c>
      <c r="FA11" s="442">
        <v>0</v>
      </c>
      <c r="FB11" s="442">
        <v>26</v>
      </c>
      <c r="FC11" s="442">
        <v>3</v>
      </c>
      <c r="FD11" s="442">
        <v>2</v>
      </c>
      <c r="FE11" s="442">
        <v>0</v>
      </c>
      <c r="FF11" s="442">
        <v>0</v>
      </c>
      <c r="FG11" s="442">
        <v>0</v>
      </c>
      <c r="FH11" s="442">
        <v>8</v>
      </c>
      <c r="FI11" s="442">
        <v>12</v>
      </c>
      <c r="FJ11" s="442">
        <f t="shared" si="5"/>
        <v>694</v>
      </c>
      <c r="FK11" s="442">
        <v>685</v>
      </c>
      <c r="FL11" s="458">
        <v>0</v>
      </c>
      <c r="FM11" s="458">
        <v>16</v>
      </c>
      <c r="FN11" s="442">
        <v>1</v>
      </c>
      <c r="FO11" s="438">
        <v>1</v>
      </c>
      <c r="FP11" s="442">
        <v>1</v>
      </c>
      <c r="FQ11" s="438">
        <v>0</v>
      </c>
      <c r="FR11" s="438">
        <v>0</v>
      </c>
      <c r="FS11" s="442">
        <v>11</v>
      </c>
      <c r="FT11" s="438">
        <v>7</v>
      </c>
      <c r="FU11" s="442">
        <v>722</v>
      </c>
      <c r="FV11" s="442">
        <v>732</v>
      </c>
      <c r="FW11" s="458">
        <v>0</v>
      </c>
      <c r="FX11" s="442">
        <v>8</v>
      </c>
      <c r="FY11" s="438">
        <v>0</v>
      </c>
      <c r="FZ11" s="438">
        <v>0</v>
      </c>
      <c r="GA11" s="442">
        <v>0</v>
      </c>
      <c r="GB11" s="438">
        <v>0</v>
      </c>
      <c r="GC11" s="438">
        <v>0</v>
      </c>
      <c r="GD11" s="442">
        <v>15</v>
      </c>
      <c r="GE11" s="438">
        <v>0</v>
      </c>
      <c r="GF11" s="442">
        <v>755</v>
      </c>
      <c r="GG11" s="455">
        <v>741</v>
      </c>
      <c r="GH11" s="458">
        <v>0</v>
      </c>
      <c r="GI11" s="442">
        <v>10</v>
      </c>
      <c r="GJ11" s="438">
        <v>0</v>
      </c>
      <c r="GK11" s="438">
        <v>0</v>
      </c>
      <c r="GL11" s="442">
        <v>0</v>
      </c>
      <c r="GM11" s="438">
        <v>0</v>
      </c>
      <c r="GN11" s="438">
        <v>0</v>
      </c>
      <c r="GO11" s="442">
        <v>13</v>
      </c>
      <c r="GP11" s="438">
        <v>0</v>
      </c>
      <c r="GQ11" s="442">
        <v>764</v>
      </c>
      <c r="GR11" s="441">
        <v>698</v>
      </c>
      <c r="GS11" s="457">
        <v>0</v>
      </c>
      <c r="GT11" s="454">
        <v>46</v>
      </c>
      <c r="GU11" s="448">
        <v>0</v>
      </c>
      <c r="GV11" s="448">
        <v>0</v>
      </c>
      <c r="GW11" s="454">
        <v>0</v>
      </c>
      <c r="GX11" s="448">
        <v>0</v>
      </c>
      <c r="GY11" s="448">
        <v>0</v>
      </c>
      <c r="GZ11" s="454">
        <v>9</v>
      </c>
      <c r="HA11" s="448">
        <v>0</v>
      </c>
      <c r="HB11" s="454">
        <v>753</v>
      </c>
      <c r="HC11" s="453">
        <v>683</v>
      </c>
      <c r="HD11" s="456">
        <v>0</v>
      </c>
      <c r="HE11" s="453">
        <v>82</v>
      </c>
      <c r="HF11" s="452">
        <v>0</v>
      </c>
      <c r="HG11" s="452">
        <v>0</v>
      </c>
      <c r="HH11" s="453">
        <v>0</v>
      </c>
      <c r="HI11" s="452">
        <v>0</v>
      </c>
      <c r="HJ11" s="452">
        <v>0</v>
      </c>
      <c r="HK11" s="453">
        <v>9</v>
      </c>
      <c r="HL11" s="452">
        <v>0</v>
      </c>
      <c r="HM11" s="453">
        <v>774</v>
      </c>
      <c r="HN11" s="453">
        <v>748</v>
      </c>
      <c r="HO11" s="456">
        <v>0</v>
      </c>
      <c r="HP11" s="453">
        <v>76</v>
      </c>
      <c r="HQ11" s="452">
        <v>0</v>
      </c>
      <c r="HR11" s="452">
        <v>0</v>
      </c>
      <c r="HS11" s="453">
        <v>0</v>
      </c>
      <c r="HT11" s="452">
        <v>0</v>
      </c>
      <c r="HU11" s="452">
        <v>0</v>
      </c>
      <c r="HV11" s="453">
        <v>8</v>
      </c>
      <c r="HW11" s="452">
        <v>0</v>
      </c>
      <c r="HX11" s="453">
        <v>832</v>
      </c>
      <c r="HY11" s="453">
        <v>545</v>
      </c>
      <c r="HZ11" s="456">
        <v>0</v>
      </c>
      <c r="IA11" s="453">
        <v>66</v>
      </c>
      <c r="IB11" s="452">
        <v>0</v>
      </c>
      <c r="IC11" s="452">
        <v>0</v>
      </c>
      <c r="ID11" s="453">
        <v>0</v>
      </c>
      <c r="IE11" s="452">
        <v>0</v>
      </c>
      <c r="IF11" s="452">
        <v>0</v>
      </c>
      <c r="IG11" s="453">
        <v>7</v>
      </c>
      <c r="IH11" s="452">
        <v>0</v>
      </c>
      <c r="II11" s="453">
        <v>618</v>
      </c>
      <c r="IJ11" s="453">
        <v>527</v>
      </c>
      <c r="IK11" s="456">
        <v>0</v>
      </c>
      <c r="IL11" s="453">
        <v>61</v>
      </c>
      <c r="IM11" s="452">
        <v>0</v>
      </c>
      <c r="IN11" s="452">
        <v>0</v>
      </c>
      <c r="IO11" s="453">
        <v>0</v>
      </c>
      <c r="IP11" s="452">
        <v>0</v>
      </c>
      <c r="IQ11" s="452">
        <v>0</v>
      </c>
      <c r="IR11" s="453">
        <v>6</v>
      </c>
      <c r="IS11" s="452">
        <v>0</v>
      </c>
      <c r="IT11" s="453">
        <v>594</v>
      </c>
      <c r="IU11" s="453">
        <v>520</v>
      </c>
      <c r="IV11" s="456">
        <v>0</v>
      </c>
      <c r="IW11" s="453">
        <v>51</v>
      </c>
      <c r="IX11" s="452">
        <v>0</v>
      </c>
      <c r="IY11" s="452">
        <v>0</v>
      </c>
      <c r="IZ11" s="453">
        <v>0</v>
      </c>
      <c r="JA11" s="452">
        <v>0</v>
      </c>
      <c r="JB11" s="452">
        <v>0</v>
      </c>
      <c r="JC11" s="453">
        <v>6</v>
      </c>
      <c r="JD11" s="452">
        <v>0</v>
      </c>
      <c r="JE11" s="453">
        <v>577</v>
      </c>
    </row>
    <row r="12" spans="1:265">
      <c r="A12" s="28" t="s">
        <v>2380</v>
      </c>
      <c r="B12" s="442">
        <v>41273</v>
      </c>
      <c r="C12" s="442">
        <v>163</v>
      </c>
      <c r="D12" s="442">
        <v>18225</v>
      </c>
      <c r="E12" s="442">
        <v>6008</v>
      </c>
      <c r="F12" s="442">
        <v>0</v>
      </c>
      <c r="G12" s="442">
        <v>2173</v>
      </c>
      <c r="H12" s="442">
        <v>0</v>
      </c>
      <c r="I12" s="442">
        <v>0</v>
      </c>
      <c r="J12" s="442">
        <v>1036</v>
      </c>
      <c r="K12" s="442">
        <v>36</v>
      </c>
      <c r="L12" s="442">
        <v>68914</v>
      </c>
      <c r="M12" s="442">
        <v>40491</v>
      </c>
      <c r="N12" s="442">
        <v>163</v>
      </c>
      <c r="O12" s="442">
        <v>18245</v>
      </c>
      <c r="P12" s="442">
        <v>5874</v>
      </c>
      <c r="Q12" s="442">
        <v>0</v>
      </c>
      <c r="R12" s="442">
        <v>1717</v>
      </c>
      <c r="S12" s="442">
        <v>0</v>
      </c>
      <c r="T12" s="442">
        <v>0</v>
      </c>
      <c r="U12" s="442">
        <v>959</v>
      </c>
      <c r="V12" s="442">
        <v>36</v>
      </c>
      <c r="W12" s="442">
        <v>67485</v>
      </c>
      <c r="X12" s="442">
        <v>39432</v>
      </c>
      <c r="Y12" s="442">
        <v>204</v>
      </c>
      <c r="Z12" s="442">
        <v>18900</v>
      </c>
      <c r="AA12" s="442">
        <v>5951</v>
      </c>
      <c r="AB12" s="442">
        <v>0</v>
      </c>
      <c r="AC12" s="442">
        <v>1669</v>
      </c>
      <c r="AD12" s="442">
        <v>0</v>
      </c>
      <c r="AE12" s="442">
        <v>0</v>
      </c>
      <c r="AF12" s="442">
        <v>920</v>
      </c>
      <c r="AG12" s="442">
        <v>34</v>
      </c>
      <c r="AH12" s="442">
        <v>67110</v>
      </c>
      <c r="AI12" s="442">
        <v>37015</v>
      </c>
      <c r="AJ12" s="442">
        <v>238</v>
      </c>
      <c r="AK12" s="442">
        <v>18661</v>
      </c>
      <c r="AL12" s="442">
        <v>6143</v>
      </c>
      <c r="AM12" s="442">
        <v>0</v>
      </c>
      <c r="AN12" s="442">
        <v>1636</v>
      </c>
      <c r="AO12" s="442">
        <v>0</v>
      </c>
      <c r="AP12" s="442">
        <v>0</v>
      </c>
      <c r="AQ12" s="442">
        <v>901</v>
      </c>
      <c r="AR12" s="442">
        <v>30</v>
      </c>
      <c r="AS12" s="442">
        <v>64624</v>
      </c>
      <c r="AT12" s="442">
        <v>34700</v>
      </c>
      <c r="AU12" s="442">
        <v>266</v>
      </c>
      <c r="AV12" s="442">
        <v>18496</v>
      </c>
      <c r="AW12" s="442">
        <v>6276</v>
      </c>
      <c r="AX12" s="442">
        <v>0</v>
      </c>
      <c r="AY12" s="442">
        <v>1688</v>
      </c>
      <c r="AZ12" s="442">
        <v>0</v>
      </c>
      <c r="BA12" s="442">
        <v>0</v>
      </c>
      <c r="BB12" s="442">
        <v>925</v>
      </c>
      <c r="BC12" s="442">
        <v>25</v>
      </c>
      <c r="BD12" s="442">
        <v>62376</v>
      </c>
      <c r="BE12" s="442">
        <v>33428</v>
      </c>
      <c r="BF12" s="442">
        <v>295</v>
      </c>
      <c r="BG12" s="442">
        <v>19450</v>
      </c>
      <c r="BH12" s="442">
        <v>6746</v>
      </c>
      <c r="BI12" s="442">
        <v>0</v>
      </c>
      <c r="BJ12" s="442">
        <v>1699</v>
      </c>
      <c r="BK12" s="442">
        <v>0</v>
      </c>
      <c r="BL12" s="442">
        <v>0</v>
      </c>
      <c r="BM12" s="442">
        <v>916</v>
      </c>
      <c r="BN12" s="442">
        <v>22</v>
      </c>
      <c r="BO12" s="442">
        <v>62556</v>
      </c>
      <c r="BP12" s="442">
        <v>32936</v>
      </c>
      <c r="BQ12" s="442">
        <v>357</v>
      </c>
      <c r="BR12" s="442">
        <v>20202</v>
      </c>
      <c r="BS12" s="442">
        <v>7081</v>
      </c>
      <c r="BT12" s="442">
        <v>0</v>
      </c>
      <c r="BU12" s="442">
        <v>1641</v>
      </c>
      <c r="BV12" s="442">
        <v>0</v>
      </c>
      <c r="BW12" s="442">
        <v>0</v>
      </c>
      <c r="BX12" s="442">
        <v>904</v>
      </c>
      <c r="BY12" s="442">
        <v>19</v>
      </c>
      <c r="BZ12" s="442">
        <v>63140</v>
      </c>
      <c r="CA12" s="442">
        <v>31628</v>
      </c>
      <c r="CB12" s="442">
        <v>460</v>
      </c>
      <c r="CC12" s="442">
        <v>18500</v>
      </c>
      <c r="CD12" s="442">
        <v>6718</v>
      </c>
      <c r="CE12" s="442">
        <v>0</v>
      </c>
      <c r="CF12" s="442">
        <v>1508</v>
      </c>
      <c r="CG12" s="442">
        <v>0</v>
      </c>
      <c r="CH12" s="442">
        <v>0</v>
      </c>
      <c r="CI12" s="442">
        <v>862</v>
      </c>
      <c r="CJ12" s="442">
        <v>15</v>
      </c>
      <c r="CK12" s="442">
        <f t="shared" si="1"/>
        <v>59691</v>
      </c>
      <c r="CL12" s="442">
        <v>29764</v>
      </c>
      <c r="CM12" s="442">
        <v>500</v>
      </c>
      <c r="CN12" s="442">
        <v>16828</v>
      </c>
      <c r="CO12" s="442">
        <v>6326</v>
      </c>
      <c r="CP12" s="442">
        <v>0</v>
      </c>
      <c r="CQ12" s="442">
        <v>1426</v>
      </c>
      <c r="CR12" s="442">
        <v>0</v>
      </c>
      <c r="CS12" s="442">
        <v>0</v>
      </c>
      <c r="CT12" s="442">
        <v>817</v>
      </c>
      <c r="CU12" s="442">
        <v>11</v>
      </c>
      <c r="CV12" s="442">
        <f t="shared" si="2"/>
        <v>55672</v>
      </c>
      <c r="CW12" s="442">
        <v>28367</v>
      </c>
      <c r="CX12" s="442">
        <v>482</v>
      </c>
      <c r="CY12" s="442">
        <v>15746</v>
      </c>
      <c r="CZ12" s="442">
        <v>6189</v>
      </c>
      <c r="DA12" s="442">
        <v>0</v>
      </c>
      <c r="DB12" s="442">
        <v>1381</v>
      </c>
      <c r="DC12" s="442">
        <v>0</v>
      </c>
      <c r="DD12" s="442">
        <v>0</v>
      </c>
      <c r="DE12" s="442">
        <v>774</v>
      </c>
      <c r="DF12" s="442">
        <v>9</v>
      </c>
      <c r="DG12" s="442">
        <f t="shared" si="3"/>
        <v>52948</v>
      </c>
      <c r="DH12" s="442">
        <v>27843</v>
      </c>
      <c r="DI12" s="442">
        <v>461</v>
      </c>
      <c r="DJ12" s="442">
        <v>14495</v>
      </c>
      <c r="DK12" s="442">
        <v>6254</v>
      </c>
      <c r="DL12" s="442">
        <v>0</v>
      </c>
      <c r="DM12" s="442">
        <v>1358</v>
      </c>
      <c r="DN12" s="442">
        <v>0</v>
      </c>
      <c r="DO12" s="442">
        <v>0</v>
      </c>
      <c r="DP12" s="442">
        <v>749</v>
      </c>
      <c r="DQ12" s="442">
        <v>11</v>
      </c>
      <c r="DR12" s="442">
        <f t="shared" si="4"/>
        <v>51171</v>
      </c>
      <c r="DS12" s="442">
        <v>27699</v>
      </c>
      <c r="DT12" s="442">
        <v>416</v>
      </c>
      <c r="DU12" s="442">
        <v>13602</v>
      </c>
      <c r="DV12" s="442">
        <v>6380</v>
      </c>
      <c r="DW12" s="442">
        <v>0</v>
      </c>
      <c r="DX12" s="442">
        <v>1353</v>
      </c>
      <c r="DY12" s="442">
        <v>0</v>
      </c>
      <c r="DZ12" s="442">
        <v>0</v>
      </c>
      <c r="EA12" s="442">
        <v>733</v>
      </c>
      <c r="EB12" s="442">
        <v>12</v>
      </c>
      <c r="EC12" s="442">
        <v>50195</v>
      </c>
      <c r="ED12" s="442">
        <v>27393</v>
      </c>
      <c r="EE12" s="442">
        <v>346</v>
      </c>
      <c r="EF12" s="442">
        <v>13340</v>
      </c>
      <c r="EG12" s="442">
        <v>6391</v>
      </c>
      <c r="EH12" s="442">
        <v>112</v>
      </c>
      <c r="EI12" s="442">
        <v>1336</v>
      </c>
      <c r="EJ12" s="442">
        <v>0</v>
      </c>
      <c r="EK12" s="442">
        <v>0</v>
      </c>
      <c r="EL12" s="442">
        <v>709</v>
      </c>
      <c r="EM12" s="442">
        <v>13</v>
      </c>
      <c r="EN12" s="442">
        <v>49640</v>
      </c>
      <c r="EO12" s="442">
        <v>27758</v>
      </c>
      <c r="EP12" s="442">
        <v>294</v>
      </c>
      <c r="EQ12" s="442">
        <v>14241</v>
      </c>
      <c r="ER12" s="442">
        <v>6442</v>
      </c>
      <c r="ES12" s="442">
        <v>112</v>
      </c>
      <c r="ET12" s="442">
        <v>1338</v>
      </c>
      <c r="EU12" s="442">
        <v>0</v>
      </c>
      <c r="EV12" s="442">
        <v>0</v>
      </c>
      <c r="EW12" s="442">
        <v>718</v>
      </c>
      <c r="EX12" s="442">
        <v>14</v>
      </c>
      <c r="EY12" s="442">
        <v>50917</v>
      </c>
      <c r="EZ12" s="442">
        <v>28596</v>
      </c>
      <c r="FA12" s="442">
        <v>271</v>
      </c>
      <c r="FB12" s="442">
        <v>14430</v>
      </c>
      <c r="FC12" s="442">
        <v>6420</v>
      </c>
      <c r="FD12" s="442">
        <v>0</v>
      </c>
      <c r="FE12" s="442">
        <v>1361</v>
      </c>
      <c r="FF12" s="442">
        <v>0</v>
      </c>
      <c r="FG12" s="442">
        <v>0</v>
      </c>
      <c r="FH12" s="442">
        <v>692</v>
      </c>
      <c r="FI12" s="442">
        <v>16</v>
      </c>
      <c r="FJ12" s="442">
        <f t="shared" si="5"/>
        <v>51786</v>
      </c>
      <c r="FK12" s="442">
        <v>28752</v>
      </c>
      <c r="FL12" s="442">
        <v>276</v>
      </c>
      <c r="FM12" s="442">
        <v>10887</v>
      </c>
      <c r="FN12" s="442">
        <v>3151</v>
      </c>
      <c r="FO12" s="438">
        <v>0</v>
      </c>
      <c r="FP12" s="442">
        <v>1492</v>
      </c>
      <c r="FQ12" s="438">
        <v>0</v>
      </c>
      <c r="FR12" s="438">
        <v>0</v>
      </c>
      <c r="FS12" s="442">
        <v>673</v>
      </c>
      <c r="FT12" s="438">
        <v>9</v>
      </c>
      <c r="FU12" s="442">
        <v>45240</v>
      </c>
      <c r="FV12" s="442">
        <v>28680</v>
      </c>
      <c r="FW12" s="442">
        <v>321</v>
      </c>
      <c r="FX12" s="442">
        <v>8028</v>
      </c>
      <c r="FY12" s="438">
        <v>0</v>
      </c>
      <c r="FZ12" s="438">
        <v>0</v>
      </c>
      <c r="GA12" s="442">
        <v>1654</v>
      </c>
      <c r="GB12" s="438">
        <v>0</v>
      </c>
      <c r="GC12" s="438">
        <v>0</v>
      </c>
      <c r="GD12" s="442">
        <v>728</v>
      </c>
      <c r="GE12" s="438">
        <v>0</v>
      </c>
      <c r="GF12" s="442">
        <v>39411</v>
      </c>
      <c r="GG12" s="455">
        <v>29388</v>
      </c>
      <c r="GH12" s="442">
        <v>411</v>
      </c>
      <c r="GI12" s="442">
        <v>6280</v>
      </c>
      <c r="GJ12" s="438">
        <v>0</v>
      </c>
      <c r="GK12" s="438">
        <v>0</v>
      </c>
      <c r="GL12" s="442">
        <v>1744</v>
      </c>
      <c r="GM12" s="438">
        <v>0</v>
      </c>
      <c r="GN12" s="438">
        <v>0</v>
      </c>
      <c r="GO12" s="442">
        <v>694</v>
      </c>
      <c r="GP12" s="438">
        <v>0</v>
      </c>
      <c r="GQ12" s="442">
        <v>38517</v>
      </c>
      <c r="GR12" s="441">
        <v>30284</v>
      </c>
      <c r="GS12" s="454">
        <v>423</v>
      </c>
      <c r="GT12" s="454">
        <v>5361</v>
      </c>
      <c r="GU12" s="448">
        <v>0</v>
      </c>
      <c r="GV12" s="448">
        <v>0</v>
      </c>
      <c r="GW12" s="454">
        <v>1647</v>
      </c>
      <c r="GX12" s="448">
        <v>0</v>
      </c>
      <c r="GY12" s="448">
        <v>0</v>
      </c>
      <c r="GZ12" s="454">
        <v>567</v>
      </c>
      <c r="HA12" s="448">
        <v>0</v>
      </c>
      <c r="HB12" s="454">
        <v>38282</v>
      </c>
      <c r="HC12" s="453">
        <v>30324</v>
      </c>
      <c r="HD12" s="453">
        <v>386</v>
      </c>
      <c r="HE12" s="453">
        <v>6389</v>
      </c>
      <c r="HF12" s="452">
        <v>0</v>
      </c>
      <c r="HG12" s="452">
        <v>0</v>
      </c>
      <c r="HH12" s="453">
        <v>1614</v>
      </c>
      <c r="HI12" s="452">
        <v>0</v>
      </c>
      <c r="HJ12" s="452">
        <v>0</v>
      </c>
      <c r="HK12" s="453">
        <v>539</v>
      </c>
      <c r="HL12" s="452">
        <v>0</v>
      </c>
      <c r="HM12" s="453">
        <v>39252</v>
      </c>
      <c r="HN12" s="453">
        <v>29843</v>
      </c>
      <c r="HO12" s="453">
        <v>368</v>
      </c>
      <c r="HP12" s="453">
        <v>4758</v>
      </c>
      <c r="HQ12" s="452">
        <v>0</v>
      </c>
      <c r="HR12" s="452">
        <v>0</v>
      </c>
      <c r="HS12" s="453">
        <v>1561</v>
      </c>
      <c r="HT12" s="452">
        <v>0</v>
      </c>
      <c r="HU12" s="452">
        <v>0</v>
      </c>
      <c r="HV12" s="453">
        <v>527</v>
      </c>
      <c r="HW12" s="452">
        <v>0</v>
      </c>
      <c r="HX12" s="453">
        <v>37057</v>
      </c>
      <c r="HY12" s="453">
        <v>30681</v>
      </c>
      <c r="HZ12" s="453">
        <v>328</v>
      </c>
      <c r="IA12" s="453">
        <v>2955</v>
      </c>
      <c r="IB12" s="452">
        <v>0</v>
      </c>
      <c r="IC12" s="452">
        <v>0</v>
      </c>
      <c r="ID12" s="453">
        <v>1318</v>
      </c>
      <c r="IE12" s="452">
        <v>0</v>
      </c>
      <c r="IF12" s="452">
        <v>0</v>
      </c>
      <c r="IG12" s="453">
        <v>462</v>
      </c>
      <c r="IH12" s="452">
        <v>0</v>
      </c>
      <c r="II12" s="453">
        <v>35744</v>
      </c>
      <c r="IJ12" s="453">
        <v>31523</v>
      </c>
      <c r="IK12" s="453">
        <v>299</v>
      </c>
      <c r="IL12" s="453">
        <v>2838</v>
      </c>
      <c r="IM12" s="452">
        <v>0</v>
      </c>
      <c r="IN12" s="452">
        <v>0</v>
      </c>
      <c r="IO12" s="453">
        <v>1179</v>
      </c>
      <c r="IP12" s="452">
        <v>0</v>
      </c>
      <c r="IQ12" s="452">
        <v>0</v>
      </c>
      <c r="IR12" s="453">
        <v>416</v>
      </c>
      <c r="IS12" s="452">
        <v>0</v>
      </c>
      <c r="IT12" s="453">
        <v>36255</v>
      </c>
      <c r="IU12" s="453">
        <v>31650</v>
      </c>
      <c r="IV12" s="453">
        <v>288</v>
      </c>
      <c r="IW12" s="453">
        <v>2698</v>
      </c>
      <c r="IX12" s="452">
        <v>0</v>
      </c>
      <c r="IY12" s="452">
        <v>0</v>
      </c>
      <c r="IZ12" s="453">
        <v>1101</v>
      </c>
      <c r="JA12" s="452">
        <v>0</v>
      </c>
      <c r="JB12" s="452">
        <v>0</v>
      </c>
      <c r="JC12" s="453">
        <v>415</v>
      </c>
      <c r="JD12" s="452">
        <v>0</v>
      </c>
      <c r="JE12" s="453">
        <v>36152</v>
      </c>
    </row>
    <row r="13" spans="1:265">
      <c r="A13" s="439" t="s">
        <v>1517</v>
      </c>
      <c r="B13" s="438">
        <v>223893</v>
      </c>
      <c r="C13" s="438">
        <v>3165</v>
      </c>
      <c r="D13" s="438">
        <v>65992</v>
      </c>
      <c r="E13" s="438">
        <v>19059</v>
      </c>
      <c r="F13" s="438">
        <v>9870</v>
      </c>
      <c r="G13" s="438">
        <v>5122</v>
      </c>
      <c r="H13" s="438">
        <v>18769</v>
      </c>
      <c r="I13" s="438">
        <v>3493</v>
      </c>
      <c r="J13" s="438">
        <v>8428</v>
      </c>
      <c r="K13" s="438">
        <v>1448</v>
      </c>
      <c r="L13" s="438">
        <v>359239</v>
      </c>
      <c r="M13" s="438">
        <v>211414</v>
      </c>
      <c r="N13" s="438">
        <v>2650</v>
      </c>
      <c r="O13" s="438">
        <v>61794</v>
      </c>
      <c r="P13" s="438">
        <v>18171</v>
      </c>
      <c r="Q13" s="438">
        <v>8611</v>
      </c>
      <c r="R13" s="438">
        <v>4716</v>
      </c>
      <c r="S13" s="438">
        <v>16895</v>
      </c>
      <c r="T13" s="438">
        <v>3151</v>
      </c>
      <c r="U13" s="438">
        <v>7315</v>
      </c>
      <c r="V13" s="438">
        <v>1416</v>
      </c>
      <c r="W13" s="438">
        <v>336133</v>
      </c>
      <c r="X13" s="438">
        <v>205841</v>
      </c>
      <c r="Y13" s="438">
        <v>2806</v>
      </c>
      <c r="Z13" s="438">
        <v>61124</v>
      </c>
      <c r="AA13" s="438">
        <v>18259</v>
      </c>
      <c r="AB13" s="438">
        <v>8546</v>
      </c>
      <c r="AC13" s="438">
        <v>4781</v>
      </c>
      <c r="AD13" s="438">
        <v>16574</v>
      </c>
      <c r="AE13" s="438">
        <v>3177</v>
      </c>
      <c r="AF13" s="438">
        <v>6886</v>
      </c>
      <c r="AG13" s="438">
        <v>1410</v>
      </c>
      <c r="AH13" s="438">
        <v>329404</v>
      </c>
      <c r="AI13" s="438">
        <v>198103</v>
      </c>
      <c r="AJ13" s="438">
        <v>3022</v>
      </c>
      <c r="AK13" s="438">
        <v>59032</v>
      </c>
      <c r="AL13" s="438">
        <v>18444</v>
      </c>
      <c r="AM13" s="438">
        <v>8343</v>
      </c>
      <c r="AN13" s="438">
        <v>4903</v>
      </c>
      <c r="AO13" s="438">
        <v>15873</v>
      </c>
      <c r="AP13" s="438">
        <v>3185</v>
      </c>
      <c r="AQ13" s="438">
        <v>6704</v>
      </c>
      <c r="AR13" s="438">
        <v>1256</v>
      </c>
      <c r="AS13" s="438">
        <v>318865</v>
      </c>
      <c r="AT13" s="438">
        <v>192836</v>
      </c>
      <c r="AU13" s="438">
        <v>3059</v>
      </c>
      <c r="AV13" s="438">
        <v>57721</v>
      </c>
      <c r="AW13" s="438">
        <v>18296</v>
      </c>
      <c r="AX13" s="438">
        <v>8195</v>
      </c>
      <c r="AY13" s="438">
        <v>5282</v>
      </c>
      <c r="AZ13" s="438">
        <v>15716</v>
      </c>
      <c r="BA13" s="438">
        <v>3306</v>
      </c>
      <c r="BB13" s="438">
        <v>6858</v>
      </c>
      <c r="BC13" s="438">
        <v>1161</v>
      </c>
      <c r="BD13" s="438">
        <v>312430</v>
      </c>
      <c r="BE13" s="438">
        <v>191569</v>
      </c>
      <c r="BF13" s="438">
        <v>2996</v>
      </c>
      <c r="BG13" s="438">
        <v>58188</v>
      </c>
      <c r="BH13" s="438">
        <v>18813</v>
      </c>
      <c r="BI13" s="438">
        <v>8104</v>
      </c>
      <c r="BJ13" s="438">
        <v>5364</v>
      </c>
      <c r="BK13" s="438">
        <v>15936</v>
      </c>
      <c r="BL13" s="438">
        <v>3476</v>
      </c>
      <c r="BM13" s="438">
        <v>6899</v>
      </c>
      <c r="BN13" s="438">
        <v>1165</v>
      </c>
      <c r="BO13" s="438">
        <v>312510</v>
      </c>
      <c r="BP13" s="438">
        <v>192938</v>
      </c>
      <c r="BQ13" s="438">
        <v>3198</v>
      </c>
      <c r="BR13" s="438">
        <v>57975</v>
      </c>
      <c r="BS13" s="438">
        <v>19456</v>
      </c>
      <c r="BT13" s="438">
        <v>7920</v>
      </c>
      <c r="BU13" s="438">
        <v>5110</v>
      </c>
      <c r="BV13" s="438">
        <v>14665</v>
      </c>
      <c r="BW13" s="438">
        <v>3408</v>
      </c>
      <c r="BX13" s="438">
        <v>6728</v>
      </c>
      <c r="BY13" s="438">
        <v>1321</v>
      </c>
      <c r="BZ13" s="438">
        <v>312719</v>
      </c>
      <c r="CA13" s="438">
        <f t="shared" ref="CA13:DR13" si="6">SUM(CA14:CA19)</f>
        <v>192926</v>
      </c>
      <c r="CB13" s="438">
        <f t="shared" si="6"/>
        <v>3319</v>
      </c>
      <c r="CC13" s="438">
        <f t="shared" si="6"/>
        <v>54074</v>
      </c>
      <c r="CD13" s="438">
        <f t="shared" si="6"/>
        <v>18260</v>
      </c>
      <c r="CE13" s="438">
        <f t="shared" si="6"/>
        <v>7347</v>
      </c>
      <c r="CF13" s="438">
        <f t="shared" si="6"/>
        <v>4623</v>
      </c>
      <c r="CG13" s="438">
        <f t="shared" si="6"/>
        <v>12284</v>
      </c>
      <c r="CH13" s="438">
        <f t="shared" si="6"/>
        <v>2916</v>
      </c>
      <c r="CI13" s="438">
        <f t="shared" si="6"/>
        <v>6115</v>
      </c>
      <c r="CJ13" s="438">
        <f t="shared" si="6"/>
        <v>1213</v>
      </c>
      <c r="CK13" s="438">
        <f t="shared" si="6"/>
        <v>303077</v>
      </c>
      <c r="CL13" s="438">
        <f t="shared" si="6"/>
        <v>193434</v>
      </c>
      <c r="CM13" s="438">
        <f t="shared" si="6"/>
        <v>3247</v>
      </c>
      <c r="CN13" s="438">
        <f t="shared" si="6"/>
        <v>51843</v>
      </c>
      <c r="CO13" s="438">
        <f t="shared" si="6"/>
        <v>16641</v>
      </c>
      <c r="CP13" s="438">
        <f t="shared" si="6"/>
        <v>6913</v>
      </c>
      <c r="CQ13" s="438">
        <f t="shared" si="6"/>
        <v>4154</v>
      </c>
      <c r="CR13" s="438">
        <f t="shared" si="6"/>
        <v>11057</v>
      </c>
      <c r="CS13" s="438">
        <f t="shared" si="6"/>
        <v>2578</v>
      </c>
      <c r="CT13" s="438">
        <f t="shared" si="6"/>
        <v>5634</v>
      </c>
      <c r="CU13" s="438">
        <f t="shared" si="6"/>
        <v>920</v>
      </c>
      <c r="CV13" s="438">
        <f t="shared" si="6"/>
        <v>296421</v>
      </c>
      <c r="CW13" s="438">
        <f t="shared" si="6"/>
        <v>193078</v>
      </c>
      <c r="CX13" s="438">
        <f t="shared" si="6"/>
        <v>3085</v>
      </c>
      <c r="CY13" s="438">
        <f t="shared" si="6"/>
        <v>49859</v>
      </c>
      <c r="CZ13" s="438">
        <f t="shared" si="6"/>
        <v>16194</v>
      </c>
      <c r="DA13" s="438">
        <f t="shared" si="6"/>
        <v>6809</v>
      </c>
      <c r="DB13" s="438">
        <f t="shared" si="6"/>
        <v>3753</v>
      </c>
      <c r="DC13" s="438">
        <f t="shared" si="6"/>
        <v>10264</v>
      </c>
      <c r="DD13" s="438">
        <f t="shared" si="6"/>
        <v>2534</v>
      </c>
      <c r="DE13" s="438">
        <f t="shared" si="6"/>
        <v>5186</v>
      </c>
      <c r="DF13" s="438">
        <f t="shared" si="6"/>
        <v>794</v>
      </c>
      <c r="DG13" s="438">
        <f t="shared" si="6"/>
        <v>291556</v>
      </c>
      <c r="DH13" s="438">
        <f t="shared" si="6"/>
        <v>196619</v>
      </c>
      <c r="DI13" s="438">
        <f t="shared" si="6"/>
        <v>2901</v>
      </c>
      <c r="DJ13" s="438">
        <f t="shared" si="6"/>
        <v>48343</v>
      </c>
      <c r="DK13" s="438">
        <f t="shared" si="6"/>
        <v>16438</v>
      </c>
      <c r="DL13" s="438">
        <f t="shared" si="6"/>
        <v>6833</v>
      </c>
      <c r="DM13" s="438">
        <f t="shared" si="6"/>
        <v>3626</v>
      </c>
      <c r="DN13" s="438">
        <f t="shared" si="6"/>
        <v>9546</v>
      </c>
      <c r="DO13" s="438">
        <f t="shared" si="6"/>
        <v>2674</v>
      </c>
      <c r="DP13" s="438">
        <f t="shared" si="6"/>
        <v>4966</v>
      </c>
      <c r="DQ13" s="438">
        <f t="shared" si="6"/>
        <v>836</v>
      </c>
      <c r="DR13" s="438">
        <f t="shared" si="6"/>
        <v>292782</v>
      </c>
      <c r="DS13" s="438">
        <v>205513</v>
      </c>
      <c r="DT13" s="438">
        <v>2819</v>
      </c>
      <c r="DU13" s="438">
        <v>48225</v>
      </c>
      <c r="DV13" s="438">
        <v>16667</v>
      </c>
      <c r="DW13" s="438">
        <v>6598</v>
      </c>
      <c r="DX13" s="438">
        <v>3758</v>
      </c>
      <c r="DY13" s="438">
        <v>8920</v>
      </c>
      <c r="DZ13" s="438">
        <v>2643</v>
      </c>
      <c r="EA13" s="438">
        <v>5092</v>
      </c>
      <c r="EB13" s="438">
        <v>835</v>
      </c>
      <c r="EC13" s="438">
        <v>301070</v>
      </c>
      <c r="ED13" s="438">
        <v>213536</v>
      </c>
      <c r="EE13" s="438">
        <v>2645</v>
      </c>
      <c r="EF13" s="438">
        <v>49128</v>
      </c>
      <c r="EG13" s="438">
        <v>16587</v>
      </c>
      <c r="EH13" s="438">
        <v>6017</v>
      </c>
      <c r="EI13" s="438">
        <v>3789</v>
      </c>
      <c r="EJ13" s="438">
        <v>9027</v>
      </c>
      <c r="EK13" s="438">
        <v>2499</v>
      </c>
      <c r="EL13" s="438">
        <v>5173</v>
      </c>
      <c r="EM13" s="438">
        <v>837</v>
      </c>
      <c r="EN13" s="438">
        <v>309238</v>
      </c>
      <c r="EO13" s="438">
        <v>218296</v>
      </c>
      <c r="EP13" s="438">
        <v>2512</v>
      </c>
      <c r="EQ13" s="438">
        <v>51763</v>
      </c>
      <c r="ER13" s="438">
        <v>17037</v>
      </c>
      <c r="ES13" s="438">
        <v>5580</v>
      </c>
      <c r="ET13" s="438">
        <v>3792</v>
      </c>
      <c r="EU13" s="438">
        <v>9755</v>
      </c>
      <c r="EV13" s="438">
        <v>2213</v>
      </c>
      <c r="EW13" s="438">
        <v>5174</v>
      </c>
      <c r="EX13" s="438">
        <v>1000</v>
      </c>
      <c r="EY13" s="438">
        <v>317122</v>
      </c>
      <c r="EZ13" s="438">
        <v>222619</v>
      </c>
      <c r="FA13" s="438">
        <v>2483</v>
      </c>
      <c r="FB13" s="438">
        <v>52882</v>
      </c>
      <c r="FC13" s="438">
        <v>17356</v>
      </c>
      <c r="FD13" s="438">
        <v>5375</v>
      </c>
      <c r="FE13" s="438">
        <v>3843</v>
      </c>
      <c r="FF13" s="438">
        <v>10304</v>
      </c>
      <c r="FG13" s="438">
        <v>1790</v>
      </c>
      <c r="FH13" s="438">
        <f>SUM(FH14:FH19)</f>
        <v>5048</v>
      </c>
      <c r="FI13" s="438">
        <f>SUM(FI14:FI19)</f>
        <v>1229</v>
      </c>
      <c r="FJ13" s="438">
        <f>SUM(FJ14:FJ19)</f>
        <v>322929</v>
      </c>
      <c r="FK13" s="438">
        <v>232900</v>
      </c>
      <c r="FL13" s="438">
        <v>2574</v>
      </c>
      <c r="FM13" s="438">
        <v>37936</v>
      </c>
      <c r="FN13" s="438">
        <v>8784</v>
      </c>
      <c r="FO13" s="438">
        <v>4426</v>
      </c>
      <c r="FP13" s="438">
        <v>4199</v>
      </c>
      <c r="FQ13" s="438">
        <v>11259</v>
      </c>
      <c r="FR13" s="438">
        <v>1727</v>
      </c>
      <c r="FS13" s="438">
        <v>5228</v>
      </c>
      <c r="FT13" s="438">
        <v>702</v>
      </c>
      <c r="FU13" s="438">
        <v>309735</v>
      </c>
      <c r="FV13" s="438">
        <v>251775</v>
      </c>
      <c r="FW13" s="438">
        <v>3068</v>
      </c>
      <c r="FX13" s="438">
        <v>23293</v>
      </c>
      <c r="FY13" s="438">
        <v>486</v>
      </c>
      <c r="FZ13" s="438">
        <v>3758</v>
      </c>
      <c r="GA13" s="438">
        <v>4772</v>
      </c>
      <c r="GB13" s="438">
        <v>12476</v>
      </c>
      <c r="GC13" s="438">
        <v>1973</v>
      </c>
      <c r="GD13" s="438">
        <v>5615</v>
      </c>
      <c r="GE13" s="438">
        <v>222</v>
      </c>
      <c r="GF13" s="438">
        <v>307438</v>
      </c>
      <c r="GG13" s="438">
        <v>277821</v>
      </c>
      <c r="GH13" s="438">
        <v>3673</v>
      </c>
      <c r="GI13" s="438">
        <v>25713</v>
      </c>
      <c r="GJ13" s="438">
        <v>467</v>
      </c>
      <c r="GK13" s="438">
        <v>4037</v>
      </c>
      <c r="GL13" s="438">
        <v>4825</v>
      </c>
      <c r="GM13" s="438">
        <v>13427</v>
      </c>
      <c r="GN13" s="438">
        <v>2239</v>
      </c>
      <c r="GO13" s="438">
        <v>5798</v>
      </c>
      <c r="GP13" s="438">
        <v>233</v>
      </c>
      <c r="GQ13" s="438">
        <v>338233</v>
      </c>
      <c r="GR13" s="448">
        <v>289851</v>
      </c>
      <c r="GS13" s="448">
        <v>3389</v>
      </c>
      <c r="GT13" s="448">
        <v>24037</v>
      </c>
      <c r="GU13" s="448">
        <v>417</v>
      </c>
      <c r="GV13" s="448">
        <v>3656</v>
      </c>
      <c r="GW13" s="448">
        <v>4145</v>
      </c>
      <c r="GX13" s="448">
        <v>12069</v>
      </c>
      <c r="GY13" s="448">
        <v>2207</v>
      </c>
      <c r="GZ13" s="448">
        <v>5112</v>
      </c>
      <c r="HA13" s="448">
        <v>85</v>
      </c>
      <c r="HB13" s="448">
        <v>344968</v>
      </c>
      <c r="HC13" s="452">
        <v>293708</v>
      </c>
      <c r="HD13" s="452">
        <v>3053</v>
      </c>
      <c r="HE13" s="452">
        <v>20733</v>
      </c>
      <c r="HF13" s="452">
        <v>373</v>
      </c>
      <c r="HG13" s="452">
        <v>3290</v>
      </c>
      <c r="HH13" s="452">
        <v>3842</v>
      </c>
      <c r="HI13" s="452">
        <v>10348</v>
      </c>
      <c r="HJ13" s="452">
        <v>2128</v>
      </c>
      <c r="HK13" s="452">
        <v>4578</v>
      </c>
      <c r="HL13" s="452">
        <v>77</v>
      </c>
      <c r="HM13" s="452">
        <v>342130</v>
      </c>
      <c r="HN13" s="452">
        <v>298234</v>
      </c>
      <c r="HO13" s="452">
        <v>2891</v>
      </c>
      <c r="HP13" s="452">
        <v>21983</v>
      </c>
      <c r="HQ13" s="452">
        <v>329</v>
      </c>
      <c r="HR13" s="452">
        <v>3091</v>
      </c>
      <c r="HS13" s="452">
        <v>3736</v>
      </c>
      <c r="HT13" s="452">
        <v>9342</v>
      </c>
      <c r="HU13" s="452">
        <v>2056</v>
      </c>
      <c r="HV13" s="452">
        <v>4369</v>
      </c>
      <c r="HW13" s="452">
        <v>73</v>
      </c>
      <c r="HX13" s="452">
        <v>346104</v>
      </c>
      <c r="HY13" s="452">
        <v>303279</v>
      </c>
      <c r="HZ13" s="452">
        <v>2618</v>
      </c>
      <c r="IA13" s="452">
        <v>18656</v>
      </c>
      <c r="IB13" s="452">
        <v>240</v>
      </c>
      <c r="IC13" s="452">
        <v>2611</v>
      </c>
      <c r="ID13" s="452">
        <v>3302</v>
      </c>
      <c r="IE13" s="452">
        <v>7566</v>
      </c>
      <c r="IF13" s="452">
        <v>1905</v>
      </c>
      <c r="IG13" s="452">
        <v>3660</v>
      </c>
      <c r="IH13" s="452">
        <v>163</v>
      </c>
      <c r="II13" s="452">
        <v>344000</v>
      </c>
      <c r="IJ13" s="452">
        <v>296630</v>
      </c>
      <c r="IK13" s="452">
        <v>2438</v>
      </c>
      <c r="IL13" s="452">
        <v>17443</v>
      </c>
      <c r="IM13" s="452">
        <v>183</v>
      </c>
      <c r="IN13" s="452">
        <v>2217</v>
      </c>
      <c r="IO13" s="452">
        <v>2796</v>
      </c>
      <c r="IP13" s="452">
        <v>6953</v>
      </c>
      <c r="IQ13" s="452">
        <v>1987</v>
      </c>
      <c r="IR13" s="452">
        <v>3128</v>
      </c>
      <c r="IS13" s="452">
        <v>151</v>
      </c>
      <c r="IT13" s="452">
        <v>333926</v>
      </c>
      <c r="IU13" s="452">
        <v>292929</v>
      </c>
      <c r="IV13" s="452">
        <v>2336</v>
      </c>
      <c r="IW13" s="452">
        <v>17183</v>
      </c>
      <c r="IX13" s="452">
        <v>172</v>
      </c>
      <c r="IY13" s="452">
        <v>2011</v>
      </c>
      <c r="IZ13" s="452">
        <v>2701</v>
      </c>
      <c r="JA13" s="452">
        <v>6218</v>
      </c>
      <c r="JB13" s="452">
        <v>2211</v>
      </c>
      <c r="JC13" s="452">
        <v>2954</v>
      </c>
      <c r="JD13" s="452">
        <v>154</v>
      </c>
      <c r="JE13" s="452">
        <v>328869</v>
      </c>
    </row>
    <row r="14" spans="1:265">
      <c r="A14" s="28" t="s">
        <v>2374</v>
      </c>
      <c r="B14" s="442">
        <v>9382</v>
      </c>
      <c r="C14" s="442">
        <v>0</v>
      </c>
      <c r="D14" s="442">
        <v>0</v>
      </c>
      <c r="E14" s="442">
        <v>0</v>
      </c>
      <c r="F14" s="442">
        <v>0</v>
      </c>
      <c r="G14" s="442">
        <v>0</v>
      </c>
      <c r="H14" s="442">
        <v>0</v>
      </c>
      <c r="I14" s="442">
        <v>0</v>
      </c>
      <c r="J14" s="442">
        <v>0</v>
      </c>
      <c r="K14" s="442">
        <v>0</v>
      </c>
      <c r="L14" s="442">
        <v>9382</v>
      </c>
      <c r="M14" s="442">
        <v>10000</v>
      </c>
      <c r="N14" s="442">
        <v>0</v>
      </c>
      <c r="O14" s="442">
        <v>0</v>
      </c>
      <c r="P14" s="442">
        <v>0</v>
      </c>
      <c r="Q14" s="442">
        <v>0</v>
      </c>
      <c r="R14" s="442">
        <v>0</v>
      </c>
      <c r="S14" s="442">
        <v>0</v>
      </c>
      <c r="T14" s="442">
        <v>0</v>
      </c>
      <c r="U14" s="442">
        <v>0</v>
      </c>
      <c r="V14" s="442">
        <v>0</v>
      </c>
      <c r="W14" s="442">
        <v>10000</v>
      </c>
      <c r="X14" s="442">
        <v>10720</v>
      </c>
      <c r="Y14" s="442">
        <v>0</v>
      </c>
      <c r="Z14" s="442">
        <v>0</v>
      </c>
      <c r="AA14" s="442">
        <v>0</v>
      </c>
      <c r="AB14" s="442">
        <v>0</v>
      </c>
      <c r="AC14" s="442">
        <v>0</v>
      </c>
      <c r="AD14" s="442">
        <v>0</v>
      </c>
      <c r="AE14" s="442">
        <v>0</v>
      </c>
      <c r="AF14" s="442">
        <v>0</v>
      </c>
      <c r="AG14" s="442">
        <v>0</v>
      </c>
      <c r="AH14" s="442">
        <v>10720</v>
      </c>
      <c r="AI14" s="442">
        <v>10419</v>
      </c>
      <c r="AJ14" s="442">
        <v>0</v>
      </c>
      <c r="AK14" s="442">
        <v>0</v>
      </c>
      <c r="AL14" s="442">
        <v>0</v>
      </c>
      <c r="AM14" s="442">
        <v>0</v>
      </c>
      <c r="AN14" s="442">
        <v>0</v>
      </c>
      <c r="AO14" s="442">
        <v>0</v>
      </c>
      <c r="AP14" s="442">
        <v>0</v>
      </c>
      <c r="AQ14" s="442">
        <v>0</v>
      </c>
      <c r="AR14" s="442">
        <v>0</v>
      </c>
      <c r="AS14" s="442">
        <v>10419</v>
      </c>
      <c r="AT14" s="442">
        <v>9372</v>
      </c>
      <c r="AU14" s="442">
        <v>0</v>
      </c>
      <c r="AV14" s="442">
        <v>0</v>
      </c>
      <c r="AW14" s="442">
        <v>0</v>
      </c>
      <c r="AX14" s="442">
        <v>0</v>
      </c>
      <c r="AY14" s="442">
        <v>0</v>
      </c>
      <c r="AZ14" s="442">
        <v>0</v>
      </c>
      <c r="BA14" s="442">
        <v>0</v>
      </c>
      <c r="BB14" s="442">
        <v>0</v>
      </c>
      <c r="BC14" s="442">
        <v>0</v>
      </c>
      <c r="BD14" s="442">
        <v>9372</v>
      </c>
      <c r="BE14" s="442">
        <v>9096</v>
      </c>
      <c r="BF14" s="442">
        <v>0</v>
      </c>
      <c r="BG14" s="442">
        <v>0</v>
      </c>
      <c r="BH14" s="442">
        <v>0</v>
      </c>
      <c r="BI14" s="442">
        <v>0</v>
      </c>
      <c r="BJ14" s="442">
        <v>0</v>
      </c>
      <c r="BK14" s="442">
        <v>0</v>
      </c>
      <c r="BL14" s="442">
        <v>0</v>
      </c>
      <c r="BM14" s="442">
        <v>0</v>
      </c>
      <c r="BN14" s="442">
        <v>0</v>
      </c>
      <c r="BO14" s="442">
        <v>9096</v>
      </c>
      <c r="BP14" s="442">
        <v>8839</v>
      </c>
      <c r="BQ14" s="442">
        <v>0</v>
      </c>
      <c r="BR14" s="442">
        <v>0</v>
      </c>
      <c r="BS14" s="442">
        <v>0</v>
      </c>
      <c r="BT14" s="442">
        <v>0</v>
      </c>
      <c r="BU14" s="442">
        <v>0</v>
      </c>
      <c r="BV14" s="442">
        <v>0</v>
      </c>
      <c r="BW14" s="442">
        <v>0</v>
      </c>
      <c r="BX14" s="442">
        <v>0</v>
      </c>
      <c r="BY14" s="442">
        <v>0</v>
      </c>
      <c r="BZ14" s="442">
        <v>8839</v>
      </c>
      <c r="CA14" s="442">
        <v>8663</v>
      </c>
      <c r="CB14" s="442">
        <v>0</v>
      </c>
      <c r="CC14" s="442">
        <v>0</v>
      </c>
      <c r="CD14" s="442">
        <v>0</v>
      </c>
      <c r="CE14" s="442">
        <v>0</v>
      </c>
      <c r="CF14" s="442">
        <v>0</v>
      </c>
      <c r="CG14" s="442">
        <v>0</v>
      </c>
      <c r="CH14" s="442">
        <v>0</v>
      </c>
      <c r="CI14" s="442">
        <v>0</v>
      </c>
      <c r="CJ14" s="442">
        <v>0</v>
      </c>
      <c r="CK14" s="442">
        <f t="shared" ref="CK14:CK19" si="7">SUM(CA14:CJ14)</f>
        <v>8663</v>
      </c>
      <c r="CL14" s="442">
        <v>8745</v>
      </c>
      <c r="CM14" s="442">
        <v>0</v>
      </c>
      <c r="CN14" s="442">
        <v>0</v>
      </c>
      <c r="CO14" s="442">
        <v>0</v>
      </c>
      <c r="CP14" s="442">
        <v>0</v>
      </c>
      <c r="CQ14" s="442">
        <v>0</v>
      </c>
      <c r="CR14" s="442">
        <v>0</v>
      </c>
      <c r="CS14" s="442">
        <v>0</v>
      </c>
      <c r="CT14" s="442">
        <v>0</v>
      </c>
      <c r="CU14" s="442">
        <v>0</v>
      </c>
      <c r="CV14" s="442">
        <f t="shared" ref="CV14:CV19" si="8">SUM(CL14:CU14)</f>
        <v>8745</v>
      </c>
      <c r="CW14" s="442">
        <v>8352</v>
      </c>
      <c r="CX14" s="442">
        <v>0</v>
      </c>
      <c r="CY14" s="442">
        <v>0</v>
      </c>
      <c r="CZ14" s="442">
        <v>0</v>
      </c>
      <c r="DA14" s="442">
        <v>0</v>
      </c>
      <c r="DB14" s="442">
        <v>0</v>
      </c>
      <c r="DC14" s="442">
        <v>0</v>
      </c>
      <c r="DD14" s="442">
        <v>0</v>
      </c>
      <c r="DE14" s="442">
        <v>0</v>
      </c>
      <c r="DF14" s="442">
        <v>0</v>
      </c>
      <c r="DG14" s="442">
        <f t="shared" ref="DG14:DG19" si="9">SUM(CW14:DF14)</f>
        <v>8352</v>
      </c>
      <c r="DH14" s="442">
        <v>9323</v>
      </c>
      <c r="DI14" s="442">
        <v>0</v>
      </c>
      <c r="DJ14" s="442">
        <v>0</v>
      </c>
      <c r="DK14" s="442">
        <v>0</v>
      </c>
      <c r="DL14" s="442">
        <v>0</v>
      </c>
      <c r="DM14" s="442">
        <v>0</v>
      </c>
      <c r="DN14" s="442">
        <v>0</v>
      </c>
      <c r="DO14" s="442">
        <v>0</v>
      </c>
      <c r="DP14" s="442">
        <v>0</v>
      </c>
      <c r="DQ14" s="442">
        <v>0</v>
      </c>
      <c r="DR14" s="442">
        <f t="shared" ref="DR14:DR19" si="10">SUM(DH14:DQ14)</f>
        <v>9323</v>
      </c>
      <c r="DS14" s="442">
        <v>10276</v>
      </c>
      <c r="DT14" s="442">
        <v>0</v>
      </c>
      <c r="DU14" s="442">
        <v>0</v>
      </c>
      <c r="DV14" s="442">
        <v>0</v>
      </c>
      <c r="DW14" s="442">
        <v>0</v>
      </c>
      <c r="DX14" s="442">
        <v>0</v>
      </c>
      <c r="DY14" s="442">
        <v>0</v>
      </c>
      <c r="DZ14" s="442">
        <v>0</v>
      </c>
      <c r="EA14" s="442">
        <v>0</v>
      </c>
      <c r="EB14" s="442">
        <v>0</v>
      </c>
      <c r="EC14" s="442">
        <v>10276</v>
      </c>
      <c r="ED14" s="442">
        <v>10216</v>
      </c>
      <c r="EE14" s="442">
        <v>0</v>
      </c>
      <c r="EF14" s="442">
        <v>0</v>
      </c>
      <c r="EG14" s="442">
        <v>0</v>
      </c>
      <c r="EH14" s="442">
        <v>0</v>
      </c>
      <c r="EI14" s="442">
        <v>0</v>
      </c>
      <c r="EJ14" s="442">
        <v>0</v>
      </c>
      <c r="EK14" s="442">
        <v>0</v>
      </c>
      <c r="EL14" s="442">
        <v>0</v>
      </c>
      <c r="EM14" s="442">
        <v>0</v>
      </c>
      <c r="EN14" s="442">
        <v>10216</v>
      </c>
      <c r="EO14" s="442">
        <v>10096</v>
      </c>
      <c r="EP14" s="442">
        <v>0</v>
      </c>
      <c r="EQ14" s="442">
        <v>0</v>
      </c>
      <c r="ER14" s="442">
        <v>0</v>
      </c>
      <c r="ES14" s="442">
        <v>0</v>
      </c>
      <c r="ET14" s="442">
        <v>0</v>
      </c>
      <c r="EU14" s="442">
        <v>0</v>
      </c>
      <c r="EV14" s="442">
        <v>0</v>
      </c>
      <c r="EW14" s="442">
        <v>0</v>
      </c>
      <c r="EX14" s="442">
        <v>0</v>
      </c>
      <c r="EY14" s="442">
        <v>10096</v>
      </c>
      <c r="EZ14" s="442">
        <v>9332</v>
      </c>
      <c r="FA14" s="442">
        <v>0</v>
      </c>
      <c r="FB14" s="442">
        <v>0</v>
      </c>
      <c r="FC14" s="442">
        <v>0</v>
      </c>
      <c r="FD14" s="442">
        <v>0</v>
      </c>
      <c r="FE14" s="442">
        <v>0</v>
      </c>
      <c r="FF14" s="442">
        <v>0</v>
      </c>
      <c r="FG14" s="442">
        <v>0</v>
      </c>
      <c r="FH14" s="442">
        <v>0</v>
      </c>
      <c r="FI14" s="442">
        <v>0</v>
      </c>
      <c r="FJ14" s="442">
        <f t="shared" ref="FJ14:FJ19" si="11">SUM(EZ14:FI14)</f>
        <v>9332</v>
      </c>
      <c r="FK14" s="442">
        <v>8815</v>
      </c>
      <c r="FL14" s="438">
        <v>0</v>
      </c>
      <c r="FM14" s="438">
        <v>0</v>
      </c>
      <c r="FN14" s="438">
        <v>0</v>
      </c>
      <c r="FO14" s="438">
        <v>0</v>
      </c>
      <c r="FP14" s="438">
        <v>0</v>
      </c>
      <c r="FQ14" s="438">
        <v>0</v>
      </c>
      <c r="FR14" s="438">
        <v>0</v>
      </c>
      <c r="FS14" s="438">
        <v>0</v>
      </c>
      <c r="FT14" s="438">
        <v>0</v>
      </c>
      <c r="FU14" s="442">
        <v>8815</v>
      </c>
      <c r="FV14" s="442">
        <v>9065</v>
      </c>
      <c r="FW14" s="438">
        <v>0</v>
      </c>
      <c r="FX14" s="438">
        <v>0</v>
      </c>
      <c r="FY14" s="438">
        <v>0</v>
      </c>
      <c r="FZ14" s="438">
        <v>0</v>
      </c>
      <c r="GA14" s="438">
        <v>0</v>
      </c>
      <c r="GB14" s="438">
        <v>0</v>
      </c>
      <c r="GC14" s="438">
        <v>0</v>
      </c>
      <c r="GD14" s="438">
        <v>0</v>
      </c>
      <c r="GE14" s="438">
        <v>0</v>
      </c>
      <c r="GF14" s="442">
        <v>9065</v>
      </c>
      <c r="GG14" s="455">
        <v>9624</v>
      </c>
      <c r="GH14" s="438">
        <v>0</v>
      </c>
      <c r="GI14" s="438">
        <v>0</v>
      </c>
      <c r="GJ14" s="438">
        <v>0</v>
      </c>
      <c r="GK14" s="438">
        <v>0</v>
      </c>
      <c r="GL14" s="438">
        <v>0</v>
      </c>
      <c r="GM14" s="438">
        <v>0</v>
      </c>
      <c r="GN14" s="438">
        <v>0</v>
      </c>
      <c r="GO14" s="438">
        <v>0</v>
      </c>
      <c r="GP14" s="438">
        <v>0</v>
      </c>
      <c r="GQ14" s="442">
        <v>9624</v>
      </c>
      <c r="GR14" s="441">
        <v>8761</v>
      </c>
      <c r="GS14" s="448">
        <v>0</v>
      </c>
      <c r="GT14" s="448">
        <v>0</v>
      </c>
      <c r="GU14" s="448">
        <v>0</v>
      </c>
      <c r="GV14" s="448">
        <v>0</v>
      </c>
      <c r="GW14" s="448">
        <v>0</v>
      </c>
      <c r="GX14" s="448">
        <v>0</v>
      </c>
      <c r="GY14" s="448">
        <v>0</v>
      </c>
      <c r="GZ14" s="448">
        <v>0</v>
      </c>
      <c r="HA14" s="448">
        <v>0</v>
      </c>
      <c r="HB14" s="454">
        <v>8761</v>
      </c>
      <c r="HC14" s="453">
        <v>7758</v>
      </c>
      <c r="HD14" s="452">
        <v>0</v>
      </c>
      <c r="HE14" s="452">
        <v>0</v>
      </c>
      <c r="HF14" s="452">
        <v>0</v>
      </c>
      <c r="HG14" s="452">
        <v>0</v>
      </c>
      <c r="HH14" s="452">
        <v>0</v>
      </c>
      <c r="HI14" s="452">
        <v>0</v>
      </c>
      <c r="HJ14" s="452">
        <v>0</v>
      </c>
      <c r="HK14" s="452">
        <v>0</v>
      </c>
      <c r="HL14" s="452">
        <v>0</v>
      </c>
      <c r="HM14" s="453">
        <v>7758</v>
      </c>
      <c r="HN14" s="453">
        <v>7985</v>
      </c>
      <c r="HO14" s="452">
        <v>0</v>
      </c>
      <c r="HP14" s="452">
        <v>0</v>
      </c>
      <c r="HQ14" s="452">
        <v>0</v>
      </c>
      <c r="HR14" s="452">
        <v>0</v>
      </c>
      <c r="HS14" s="452">
        <v>0</v>
      </c>
      <c r="HT14" s="452">
        <v>0</v>
      </c>
      <c r="HU14" s="452">
        <v>0</v>
      </c>
      <c r="HV14" s="452">
        <v>0</v>
      </c>
      <c r="HW14" s="452">
        <v>0</v>
      </c>
      <c r="HX14" s="453">
        <v>7985</v>
      </c>
      <c r="HY14" s="453">
        <v>7912</v>
      </c>
      <c r="HZ14" s="452">
        <v>0</v>
      </c>
      <c r="IA14" s="452">
        <v>0</v>
      </c>
      <c r="IB14" s="452">
        <v>0</v>
      </c>
      <c r="IC14" s="452">
        <v>0</v>
      </c>
      <c r="ID14" s="452">
        <v>0</v>
      </c>
      <c r="IE14" s="452">
        <v>0</v>
      </c>
      <c r="IF14" s="452">
        <v>0</v>
      </c>
      <c r="IG14" s="452">
        <v>0</v>
      </c>
      <c r="IH14" s="452">
        <v>0</v>
      </c>
      <c r="II14" s="453">
        <v>7912</v>
      </c>
      <c r="IJ14" s="453">
        <v>7365</v>
      </c>
      <c r="IK14" s="452">
        <v>0</v>
      </c>
      <c r="IL14" s="452">
        <v>0</v>
      </c>
      <c r="IM14" s="452">
        <v>0</v>
      </c>
      <c r="IN14" s="452">
        <v>0</v>
      </c>
      <c r="IO14" s="452">
        <v>0</v>
      </c>
      <c r="IP14" s="452">
        <v>0</v>
      </c>
      <c r="IQ14" s="452">
        <v>0</v>
      </c>
      <c r="IR14" s="452">
        <v>0</v>
      </c>
      <c r="IS14" s="452">
        <v>0</v>
      </c>
      <c r="IT14" s="453">
        <v>7365</v>
      </c>
      <c r="IU14" s="453">
        <v>7112</v>
      </c>
      <c r="IV14" s="452">
        <v>0</v>
      </c>
      <c r="IW14" s="452">
        <v>0</v>
      </c>
      <c r="IX14" s="452">
        <v>0</v>
      </c>
      <c r="IY14" s="452">
        <v>0</v>
      </c>
      <c r="IZ14" s="452">
        <v>0</v>
      </c>
      <c r="JA14" s="452">
        <v>0</v>
      </c>
      <c r="JB14" s="452">
        <v>0</v>
      </c>
      <c r="JC14" s="452">
        <v>0</v>
      </c>
      <c r="JD14" s="452">
        <v>0</v>
      </c>
      <c r="JE14" s="453">
        <v>7112</v>
      </c>
    </row>
    <row r="15" spans="1:265">
      <c r="A15" s="28" t="s">
        <v>2381</v>
      </c>
      <c r="B15" s="442">
        <v>25191</v>
      </c>
      <c r="C15" s="442">
        <v>21</v>
      </c>
      <c r="D15" s="442">
        <v>4970</v>
      </c>
      <c r="E15" s="442">
        <v>4139</v>
      </c>
      <c r="F15" s="442">
        <v>0</v>
      </c>
      <c r="G15" s="442">
        <v>58</v>
      </c>
      <c r="H15" s="442">
        <v>6</v>
      </c>
      <c r="I15" s="442">
        <v>0</v>
      </c>
      <c r="J15" s="442">
        <v>32</v>
      </c>
      <c r="K15" s="442">
        <v>27</v>
      </c>
      <c r="L15" s="442">
        <v>34444</v>
      </c>
      <c r="M15" s="442">
        <v>25423</v>
      </c>
      <c r="N15" s="442">
        <v>20</v>
      </c>
      <c r="O15" s="442">
        <v>4725</v>
      </c>
      <c r="P15" s="442">
        <v>3982</v>
      </c>
      <c r="Q15" s="442">
        <v>0</v>
      </c>
      <c r="R15" s="442">
        <v>7</v>
      </c>
      <c r="S15" s="442">
        <v>14</v>
      </c>
      <c r="T15" s="442">
        <v>0</v>
      </c>
      <c r="U15" s="442">
        <v>31</v>
      </c>
      <c r="V15" s="442">
        <v>27</v>
      </c>
      <c r="W15" s="442">
        <v>34229</v>
      </c>
      <c r="X15" s="442">
        <v>25738</v>
      </c>
      <c r="Y15" s="442">
        <v>23</v>
      </c>
      <c r="Z15" s="442">
        <v>4789</v>
      </c>
      <c r="AA15" s="442">
        <v>3874</v>
      </c>
      <c r="AB15" s="442">
        <v>0</v>
      </c>
      <c r="AC15" s="442">
        <v>7</v>
      </c>
      <c r="AD15" s="442">
        <v>15</v>
      </c>
      <c r="AE15" s="442">
        <v>0</v>
      </c>
      <c r="AF15" s="442">
        <v>32</v>
      </c>
      <c r="AG15" s="442">
        <v>29</v>
      </c>
      <c r="AH15" s="442">
        <v>34507</v>
      </c>
      <c r="AI15" s="442">
        <v>26115</v>
      </c>
      <c r="AJ15" s="442">
        <v>21</v>
      </c>
      <c r="AK15" s="442">
        <v>4735</v>
      </c>
      <c r="AL15" s="442">
        <v>3824</v>
      </c>
      <c r="AM15" s="442">
        <v>0</v>
      </c>
      <c r="AN15" s="442">
        <v>7</v>
      </c>
      <c r="AO15" s="442">
        <v>15</v>
      </c>
      <c r="AP15" s="442">
        <v>0</v>
      </c>
      <c r="AQ15" s="442">
        <v>32</v>
      </c>
      <c r="AR15" s="442">
        <v>29</v>
      </c>
      <c r="AS15" s="442">
        <v>34778</v>
      </c>
      <c r="AT15" s="442">
        <v>27108</v>
      </c>
      <c r="AU15" s="442">
        <v>20</v>
      </c>
      <c r="AV15" s="442">
        <v>4636</v>
      </c>
      <c r="AW15" s="442">
        <v>3715</v>
      </c>
      <c r="AX15" s="442">
        <v>0</v>
      </c>
      <c r="AY15" s="442">
        <v>8</v>
      </c>
      <c r="AZ15" s="442">
        <v>16</v>
      </c>
      <c r="BA15" s="442">
        <v>0</v>
      </c>
      <c r="BB15" s="442">
        <v>35</v>
      </c>
      <c r="BC15" s="442">
        <v>31</v>
      </c>
      <c r="BD15" s="442">
        <v>35569</v>
      </c>
      <c r="BE15" s="442">
        <v>28588</v>
      </c>
      <c r="BF15" s="442">
        <v>20</v>
      </c>
      <c r="BG15" s="442">
        <v>4688</v>
      </c>
      <c r="BH15" s="442">
        <v>3834</v>
      </c>
      <c r="BI15" s="442">
        <v>0</v>
      </c>
      <c r="BJ15" s="442">
        <v>8</v>
      </c>
      <c r="BK15" s="442">
        <v>17</v>
      </c>
      <c r="BL15" s="442">
        <v>0</v>
      </c>
      <c r="BM15" s="442">
        <v>38</v>
      </c>
      <c r="BN15" s="442">
        <v>32</v>
      </c>
      <c r="BO15" s="442">
        <v>37225</v>
      </c>
      <c r="BP15" s="442">
        <v>29633</v>
      </c>
      <c r="BQ15" s="442">
        <v>16</v>
      </c>
      <c r="BR15" s="442">
        <v>4809</v>
      </c>
      <c r="BS15" s="442">
        <v>3933</v>
      </c>
      <c r="BT15" s="442">
        <v>0</v>
      </c>
      <c r="BU15" s="442">
        <v>7</v>
      </c>
      <c r="BV15" s="442">
        <v>19</v>
      </c>
      <c r="BW15" s="442">
        <v>0</v>
      </c>
      <c r="BX15" s="442">
        <v>43</v>
      </c>
      <c r="BY15" s="442">
        <v>38</v>
      </c>
      <c r="BZ15" s="442">
        <v>38498</v>
      </c>
      <c r="CA15" s="442">
        <v>31137</v>
      </c>
      <c r="CB15" s="442">
        <v>12</v>
      </c>
      <c r="CC15" s="442">
        <v>4656</v>
      </c>
      <c r="CD15" s="442">
        <v>3655</v>
      </c>
      <c r="CE15" s="442">
        <v>0</v>
      </c>
      <c r="CF15" s="442">
        <v>5</v>
      </c>
      <c r="CG15" s="442">
        <v>18</v>
      </c>
      <c r="CH15" s="442">
        <v>0</v>
      </c>
      <c r="CI15" s="442">
        <v>37</v>
      </c>
      <c r="CJ15" s="442">
        <v>39</v>
      </c>
      <c r="CK15" s="442">
        <f t="shared" si="7"/>
        <v>39559</v>
      </c>
      <c r="CL15" s="442">
        <v>33579</v>
      </c>
      <c r="CM15" s="442">
        <v>8</v>
      </c>
      <c r="CN15" s="442">
        <v>4511</v>
      </c>
      <c r="CO15" s="442">
        <v>3321</v>
      </c>
      <c r="CP15" s="442">
        <v>0</v>
      </c>
      <c r="CQ15" s="442">
        <v>4</v>
      </c>
      <c r="CR15" s="442">
        <v>18</v>
      </c>
      <c r="CS15" s="442">
        <v>0</v>
      </c>
      <c r="CT15" s="442">
        <v>28</v>
      </c>
      <c r="CU15" s="442">
        <v>39</v>
      </c>
      <c r="CV15" s="442">
        <f t="shared" si="8"/>
        <v>41508</v>
      </c>
      <c r="CW15" s="442">
        <v>35744</v>
      </c>
      <c r="CX15" s="442">
        <v>4</v>
      </c>
      <c r="CY15" s="442">
        <v>4322</v>
      </c>
      <c r="CZ15" s="442">
        <v>3084</v>
      </c>
      <c r="DA15" s="442">
        <v>0</v>
      </c>
      <c r="DB15" s="442">
        <v>4</v>
      </c>
      <c r="DC15" s="442">
        <v>19</v>
      </c>
      <c r="DD15" s="442">
        <v>0</v>
      </c>
      <c r="DE15" s="442">
        <v>29</v>
      </c>
      <c r="DF15" s="442">
        <v>45</v>
      </c>
      <c r="DG15" s="442">
        <f t="shared" si="9"/>
        <v>43251</v>
      </c>
      <c r="DH15" s="442">
        <v>39377</v>
      </c>
      <c r="DI15" s="442">
        <v>3</v>
      </c>
      <c r="DJ15" s="442">
        <v>4248</v>
      </c>
      <c r="DK15" s="442">
        <v>2947</v>
      </c>
      <c r="DL15" s="442">
        <v>0</v>
      </c>
      <c r="DM15" s="442">
        <v>4</v>
      </c>
      <c r="DN15" s="442">
        <v>19</v>
      </c>
      <c r="DO15" s="442">
        <v>0</v>
      </c>
      <c r="DP15" s="442">
        <v>31</v>
      </c>
      <c r="DQ15" s="442">
        <v>54</v>
      </c>
      <c r="DR15" s="442">
        <f t="shared" si="10"/>
        <v>46683</v>
      </c>
      <c r="DS15" s="442">
        <v>43523</v>
      </c>
      <c r="DT15" s="442">
        <v>2</v>
      </c>
      <c r="DU15" s="442">
        <v>4351</v>
      </c>
      <c r="DV15" s="442">
        <v>2861</v>
      </c>
      <c r="DW15" s="442">
        <v>0</v>
      </c>
      <c r="DX15" s="442">
        <v>5</v>
      </c>
      <c r="DY15" s="442">
        <v>19</v>
      </c>
      <c r="DZ15" s="442">
        <v>0</v>
      </c>
      <c r="EA15" s="442">
        <v>33</v>
      </c>
      <c r="EB15" s="442">
        <v>65</v>
      </c>
      <c r="EC15" s="442">
        <v>50859</v>
      </c>
      <c r="ED15" s="442">
        <v>46560</v>
      </c>
      <c r="EE15" s="442">
        <v>2</v>
      </c>
      <c r="EF15" s="442">
        <v>4485</v>
      </c>
      <c r="EG15" s="442">
        <v>2768</v>
      </c>
      <c r="EH15" s="442">
        <v>0</v>
      </c>
      <c r="EI15" s="442">
        <v>13</v>
      </c>
      <c r="EJ15" s="442">
        <v>19</v>
      </c>
      <c r="EK15" s="442">
        <v>0</v>
      </c>
      <c r="EL15" s="442">
        <v>36</v>
      </c>
      <c r="EM15" s="442">
        <v>75</v>
      </c>
      <c r="EN15" s="442">
        <v>53958</v>
      </c>
      <c r="EO15" s="442">
        <v>49964</v>
      </c>
      <c r="EP15" s="442">
        <v>2</v>
      </c>
      <c r="EQ15" s="442">
        <v>4686</v>
      </c>
      <c r="ER15" s="442">
        <v>2732</v>
      </c>
      <c r="ES15" s="442">
        <v>0</v>
      </c>
      <c r="ET15" s="442">
        <v>13</v>
      </c>
      <c r="EU15" s="442">
        <v>21</v>
      </c>
      <c r="EV15" s="442">
        <v>0</v>
      </c>
      <c r="EW15" s="442">
        <v>40</v>
      </c>
      <c r="EX15" s="442">
        <v>87</v>
      </c>
      <c r="EY15" s="442">
        <v>57545</v>
      </c>
      <c r="EZ15" s="442">
        <v>53907</v>
      </c>
      <c r="FA15" s="442">
        <v>2</v>
      </c>
      <c r="FB15" s="442">
        <v>4707</v>
      </c>
      <c r="FC15" s="442">
        <v>2673</v>
      </c>
      <c r="FD15" s="442">
        <v>0</v>
      </c>
      <c r="FE15" s="442">
        <v>5</v>
      </c>
      <c r="FF15" s="442">
        <v>23</v>
      </c>
      <c r="FG15" s="442">
        <v>0</v>
      </c>
      <c r="FH15" s="442">
        <v>45</v>
      </c>
      <c r="FI15" s="442">
        <v>104</v>
      </c>
      <c r="FJ15" s="442">
        <f t="shared" si="11"/>
        <v>61466</v>
      </c>
      <c r="FK15" s="442">
        <v>59169</v>
      </c>
      <c r="FL15" s="442">
        <v>2</v>
      </c>
      <c r="FM15" s="442">
        <v>3555</v>
      </c>
      <c r="FN15" s="442">
        <v>1302</v>
      </c>
      <c r="FO15" s="438">
        <v>0</v>
      </c>
      <c r="FP15" s="442">
        <v>6</v>
      </c>
      <c r="FQ15" s="442">
        <v>27</v>
      </c>
      <c r="FR15" s="438">
        <v>0</v>
      </c>
      <c r="FS15" s="442">
        <v>53</v>
      </c>
      <c r="FT15" s="438">
        <v>57</v>
      </c>
      <c r="FU15" s="442">
        <v>64171</v>
      </c>
      <c r="FV15" s="442">
        <v>65583</v>
      </c>
      <c r="FW15" s="442">
        <v>3</v>
      </c>
      <c r="FX15" s="442">
        <v>2511</v>
      </c>
      <c r="FY15" s="438">
        <v>0</v>
      </c>
      <c r="FZ15" s="438">
        <v>0</v>
      </c>
      <c r="GA15" s="442">
        <v>7</v>
      </c>
      <c r="GB15" s="442">
        <v>31</v>
      </c>
      <c r="GC15" s="438">
        <v>0</v>
      </c>
      <c r="GD15" s="442">
        <v>76</v>
      </c>
      <c r="GE15" s="438">
        <v>0</v>
      </c>
      <c r="GF15" s="442">
        <v>68211</v>
      </c>
      <c r="GG15" s="455">
        <v>70809</v>
      </c>
      <c r="GH15" s="442">
        <v>4</v>
      </c>
      <c r="GI15" s="442">
        <v>2562</v>
      </c>
      <c r="GJ15" s="438">
        <v>0</v>
      </c>
      <c r="GK15" s="438">
        <v>0</v>
      </c>
      <c r="GL15" s="442">
        <v>9</v>
      </c>
      <c r="GM15" s="442">
        <v>33</v>
      </c>
      <c r="GN15" s="438">
        <v>0</v>
      </c>
      <c r="GO15" s="442">
        <v>96</v>
      </c>
      <c r="GP15" s="438">
        <v>0</v>
      </c>
      <c r="GQ15" s="442">
        <v>73513</v>
      </c>
      <c r="GR15" s="441">
        <v>74132</v>
      </c>
      <c r="GS15" s="454">
        <v>4</v>
      </c>
      <c r="GT15" s="454">
        <v>2385</v>
      </c>
      <c r="GU15" s="448">
        <v>0</v>
      </c>
      <c r="GV15" s="448">
        <v>0</v>
      </c>
      <c r="GW15" s="454">
        <v>10</v>
      </c>
      <c r="GX15" s="454">
        <v>31</v>
      </c>
      <c r="GY15" s="448">
        <v>0</v>
      </c>
      <c r="GZ15" s="454">
        <v>89</v>
      </c>
      <c r="HA15" s="448">
        <v>0</v>
      </c>
      <c r="HB15" s="454">
        <v>76651</v>
      </c>
      <c r="HC15" s="453">
        <v>77367</v>
      </c>
      <c r="HD15" s="453">
        <v>3</v>
      </c>
      <c r="HE15" s="453">
        <v>2219</v>
      </c>
      <c r="HF15" s="452">
        <v>0</v>
      </c>
      <c r="HG15" s="452">
        <v>0</v>
      </c>
      <c r="HH15" s="453">
        <v>10</v>
      </c>
      <c r="HI15" s="453">
        <v>28</v>
      </c>
      <c r="HJ15" s="452">
        <v>0</v>
      </c>
      <c r="HK15" s="453">
        <v>84</v>
      </c>
      <c r="HL15" s="452">
        <v>0</v>
      </c>
      <c r="HM15" s="453">
        <v>79711</v>
      </c>
      <c r="HN15" s="453">
        <v>79719</v>
      </c>
      <c r="HO15" s="453">
        <v>3</v>
      </c>
      <c r="HP15" s="453">
        <v>2093</v>
      </c>
      <c r="HQ15" s="452">
        <v>0</v>
      </c>
      <c r="HR15" s="452">
        <v>0</v>
      </c>
      <c r="HS15" s="453">
        <v>11</v>
      </c>
      <c r="HT15" s="453">
        <v>28</v>
      </c>
      <c r="HU15" s="452">
        <v>0</v>
      </c>
      <c r="HV15" s="453">
        <v>86</v>
      </c>
      <c r="HW15" s="452">
        <v>0</v>
      </c>
      <c r="HX15" s="453">
        <v>81940</v>
      </c>
      <c r="HY15" s="453">
        <v>75942</v>
      </c>
      <c r="HZ15" s="453">
        <v>3</v>
      </c>
      <c r="IA15" s="453">
        <v>1841</v>
      </c>
      <c r="IB15" s="452">
        <v>0</v>
      </c>
      <c r="IC15" s="452">
        <v>0</v>
      </c>
      <c r="ID15" s="453">
        <v>11</v>
      </c>
      <c r="IE15" s="453">
        <v>28</v>
      </c>
      <c r="IF15" s="452">
        <v>0</v>
      </c>
      <c r="IG15" s="453">
        <v>81</v>
      </c>
      <c r="IH15" s="452">
        <v>0</v>
      </c>
      <c r="II15" s="453">
        <v>77906</v>
      </c>
      <c r="IJ15" s="453">
        <v>74867</v>
      </c>
      <c r="IK15" s="453">
        <v>2</v>
      </c>
      <c r="IL15" s="453">
        <v>1692</v>
      </c>
      <c r="IM15" s="452">
        <v>0</v>
      </c>
      <c r="IN15" s="452">
        <v>0</v>
      </c>
      <c r="IO15" s="453">
        <v>11</v>
      </c>
      <c r="IP15" s="453">
        <v>30</v>
      </c>
      <c r="IQ15" s="452">
        <v>0</v>
      </c>
      <c r="IR15" s="453">
        <v>77</v>
      </c>
      <c r="IS15" s="452">
        <v>0</v>
      </c>
      <c r="IT15" s="453">
        <v>76679</v>
      </c>
      <c r="IU15" s="453">
        <v>74810</v>
      </c>
      <c r="IV15" s="453">
        <v>2</v>
      </c>
      <c r="IW15" s="453">
        <v>1649</v>
      </c>
      <c r="IX15" s="452">
        <v>0</v>
      </c>
      <c r="IY15" s="452">
        <v>0</v>
      </c>
      <c r="IZ15" s="453">
        <v>12</v>
      </c>
      <c r="JA15" s="453">
        <v>30</v>
      </c>
      <c r="JB15" s="452">
        <v>0</v>
      </c>
      <c r="JC15" s="453">
        <v>75</v>
      </c>
      <c r="JD15" s="452">
        <v>0</v>
      </c>
      <c r="JE15" s="453">
        <v>76578</v>
      </c>
    </row>
    <row r="16" spans="1:265">
      <c r="A16" s="28" t="s">
        <v>2382</v>
      </c>
      <c r="B16" s="442">
        <v>42925</v>
      </c>
      <c r="C16" s="442">
        <v>212</v>
      </c>
      <c r="D16" s="442">
        <v>48</v>
      </c>
      <c r="E16" s="442">
        <v>344</v>
      </c>
      <c r="F16" s="442">
        <v>5291</v>
      </c>
      <c r="G16" s="442">
        <v>0</v>
      </c>
      <c r="H16" s="442">
        <v>8841</v>
      </c>
      <c r="I16" s="442">
        <v>3223</v>
      </c>
      <c r="J16" s="442">
        <v>491</v>
      </c>
      <c r="K16" s="442">
        <v>0</v>
      </c>
      <c r="L16" s="442">
        <v>61375</v>
      </c>
      <c r="M16" s="442">
        <v>36213</v>
      </c>
      <c r="N16" s="442">
        <v>195</v>
      </c>
      <c r="O16" s="442">
        <v>210</v>
      </c>
      <c r="P16" s="442">
        <v>400</v>
      </c>
      <c r="Q16" s="442">
        <v>4707</v>
      </c>
      <c r="R16" s="442">
        <v>0</v>
      </c>
      <c r="S16" s="442">
        <v>8026</v>
      </c>
      <c r="T16" s="442">
        <v>2950</v>
      </c>
      <c r="U16" s="442">
        <v>177</v>
      </c>
      <c r="V16" s="442">
        <v>0</v>
      </c>
      <c r="W16" s="442">
        <v>52878</v>
      </c>
      <c r="X16" s="442">
        <v>35072</v>
      </c>
      <c r="Y16" s="442">
        <v>319</v>
      </c>
      <c r="Z16" s="442">
        <v>416</v>
      </c>
      <c r="AA16" s="442">
        <v>515</v>
      </c>
      <c r="AB16" s="442">
        <v>4557</v>
      </c>
      <c r="AC16" s="442">
        <v>0</v>
      </c>
      <c r="AD16" s="442">
        <v>8044</v>
      </c>
      <c r="AE16" s="442">
        <v>3027</v>
      </c>
      <c r="AF16" s="442">
        <v>181</v>
      </c>
      <c r="AG16" s="442">
        <v>0</v>
      </c>
      <c r="AH16" s="442">
        <v>52131</v>
      </c>
      <c r="AI16" s="442">
        <v>31876</v>
      </c>
      <c r="AJ16" s="442">
        <v>474</v>
      </c>
      <c r="AK16" s="442">
        <v>515</v>
      </c>
      <c r="AL16" s="442">
        <v>576</v>
      </c>
      <c r="AM16" s="442">
        <v>4346</v>
      </c>
      <c r="AN16" s="442">
        <v>0</v>
      </c>
      <c r="AO16" s="442">
        <v>7969</v>
      </c>
      <c r="AP16" s="442">
        <v>3035</v>
      </c>
      <c r="AQ16" s="442">
        <v>190</v>
      </c>
      <c r="AR16" s="442">
        <v>0</v>
      </c>
      <c r="AS16" s="442">
        <v>48981</v>
      </c>
      <c r="AT16" s="442">
        <v>29315</v>
      </c>
      <c r="AU16" s="442">
        <v>529</v>
      </c>
      <c r="AV16" s="442">
        <v>613</v>
      </c>
      <c r="AW16" s="442">
        <v>638</v>
      </c>
      <c r="AX16" s="442">
        <v>4355</v>
      </c>
      <c r="AY16" s="442">
        <v>0</v>
      </c>
      <c r="AZ16" s="442">
        <v>7992</v>
      </c>
      <c r="BA16" s="442">
        <v>3147</v>
      </c>
      <c r="BB16" s="442">
        <v>202</v>
      </c>
      <c r="BC16" s="442">
        <v>0</v>
      </c>
      <c r="BD16" s="442">
        <v>46791</v>
      </c>
      <c r="BE16" s="442">
        <v>30599</v>
      </c>
      <c r="BF16" s="442">
        <v>530</v>
      </c>
      <c r="BG16" s="442">
        <v>810</v>
      </c>
      <c r="BH16" s="442">
        <v>805</v>
      </c>
      <c r="BI16" s="442">
        <v>4256</v>
      </c>
      <c r="BJ16" s="442">
        <v>0</v>
      </c>
      <c r="BK16" s="442">
        <v>8148</v>
      </c>
      <c r="BL16" s="442">
        <v>3311</v>
      </c>
      <c r="BM16" s="442">
        <v>217</v>
      </c>
      <c r="BN16" s="442">
        <v>0</v>
      </c>
      <c r="BO16" s="442">
        <v>48676</v>
      </c>
      <c r="BP16" s="442">
        <v>33695</v>
      </c>
      <c r="BQ16" s="442">
        <v>536</v>
      </c>
      <c r="BR16" s="442">
        <v>1027</v>
      </c>
      <c r="BS16" s="442">
        <v>968</v>
      </c>
      <c r="BT16" s="442">
        <v>4094</v>
      </c>
      <c r="BU16" s="442">
        <v>0</v>
      </c>
      <c r="BV16" s="442">
        <v>7560</v>
      </c>
      <c r="BW16" s="442">
        <v>3246</v>
      </c>
      <c r="BX16" s="442">
        <v>214</v>
      </c>
      <c r="BY16" s="442">
        <v>0</v>
      </c>
      <c r="BZ16" s="442">
        <v>51340</v>
      </c>
      <c r="CA16" s="442">
        <v>33712</v>
      </c>
      <c r="CB16" s="442">
        <v>568</v>
      </c>
      <c r="CC16" s="442">
        <v>1100</v>
      </c>
      <c r="CD16" s="442">
        <v>916</v>
      </c>
      <c r="CE16" s="442">
        <v>3834</v>
      </c>
      <c r="CF16" s="442">
        <v>0</v>
      </c>
      <c r="CG16" s="442">
        <v>5665</v>
      </c>
      <c r="CH16" s="442">
        <v>2775</v>
      </c>
      <c r="CI16" s="442">
        <v>204</v>
      </c>
      <c r="CJ16" s="442">
        <v>0</v>
      </c>
      <c r="CK16" s="442">
        <f t="shared" si="7"/>
        <v>48774</v>
      </c>
      <c r="CL16" s="442">
        <v>32396</v>
      </c>
      <c r="CM16" s="442">
        <v>625</v>
      </c>
      <c r="CN16" s="442">
        <v>1171</v>
      </c>
      <c r="CO16" s="442">
        <v>853</v>
      </c>
      <c r="CP16" s="442">
        <v>3634</v>
      </c>
      <c r="CQ16" s="442">
        <v>0</v>
      </c>
      <c r="CR16" s="442">
        <v>4162</v>
      </c>
      <c r="CS16" s="442">
        <v>2450</v>
      </c>
      <c r="CT16" s="442">
        <v>195</v>
      </c>
      <c r="CU16" s="442">
        <v>0</v>
      </c>
      <c r="CV16" s="442">
        <f t="shared" si="8"/>
        <v>45486</v>
      </c>
      <c r="CW16" s="442">
        <v>32310</v>
      </c>
      <c r="CX16" s="442">
        <v>595</v>
      </c>
      <c r="CY16" s="442">
        <v>1225</v>
      </c>
      <c r="CZ16" s="442">
        <v>785</v>
      </c>
      <c r="DA16" s="442">
        <v>3388</v>
      </c>
      <c r="DB16" s="442">
        <v>0</v>
      </c>
      <c r="DC16" s="442">
        <v>3267</v>
      </c>
      <c r="DD16" s="442">
        <v>2401</v>
      </c>
      <c r="DE16" s="442">
        <v>106</v>
      </c>
      <c r="DF16" s="442">
        <v>0</v>
      </c>
      <c r="DG16" s="442">
        <f t="shared" si="9"/>
        <v>44077</v>
      </c>
      <c r="DH16" s="442">
        <v>27335</v>
      </c>
      <c r="DI16" s="442">
        <v>482</v>
      </c>
      <c r="DJ16" s="442">
        <v>1234</v>
      </c>
      <c r="DK16" s="442">
        <v>746</v>
      </c>
      <c r="DL16" s="442">
        <v>3176</v>
      </c>
      <c r="DM16" s="442">
        <v>0</v>
      </c>
      <c r="DN16" s="442">
        <v>2568</v>
      </c>
      <c r="DO16" s="442">
        <v>2535</v>
      </c>
      <c r="DP16" s="442">
        <v>34</v>
      </c>
      <c r="DQ16" s="442">
        <v>0</v>
      </c>
      <c r="DR16" s="442">
        <f t="shared" si="10"/>
        <v>38110</v>
      </c>
      <c r="DS16" s="442">
        <v>23133</v>
      </c>
      <c r="DT16" s="442">
        <v>446</v>
      </c>
      <c r="DU16" s="442">
        <v>1268</v>
      </c>
      <c r="DV16" s="442">
        <v>550</v>
      </c>
      <c r="DW16" s="442">
        <v>3079</v>
      </c>
      <c r="DX16" s="442">
        <v>0</v>
      </c>
      <c r="DY16" s="442">
        <v>2208</v>
      </c>
      <c r="DZ16" s="442">
        <v>2504</v>
      </c>
      <c r="EA16" s="442">
        <v>35</v>
      </c>
      <c r="EB16" s="442">
        <v>0</v>
      </c>
      <c r="EC16" s="442">
        <v>33223</v>
      </c>
      <c r="ED16" s="442">
        <v>23628</v>
      </c>
      <c r="EE16" s="442">
        <v>469</v>
      </c>
      <c r="EF16" s="442">
        <v>1413</v>
      </c>
      <c r="EG16" s="442">
        <v>361</v>
      </c>
      <c r="EH16" s="442">
        <v>3025</v>
      </c>
      <c r="EI16" s="442">
        <v>0</v>
      </c>
      <c r="EJ16" s="442">
        <v>2313</v>
      </c>
      <c r="EK16" s="442">
        <v>2418</v>
      </c>
      <c r="EL16" s="442">
        <v>32</v>
      </c>
      <c r="EM16" s="442">
        <v>0</v>
      </c>
      <c r="EN16" s="442">
        <v>33659</v>
      </c>
      <c r="EO16" s="442">
        <v>22896</v>
      </c>
      <c r="EP16" s="442">
        <v>430</v>
      </c>
      <c r="EQ16" s="442">
        <v>1632</v>
      </c>
      <c r="ER16" s="442">
        <v>347</v>
      </c>
      <c r="ES16" s="442">
        <v>2975</v>
      </c>
      <c r="ET16" s="442">
        <v>0</v>
      </c>
      <c r="EU16" s="442">
        <v>2670</v>
      </c>
      <c r="EV16" s="442">
        <v>2185</v>
      </c>
      <c r="EW16" s="442">
        <v>30</v>
      </c>
      <c r="EX16" s="442">
        <v>0</v>
      </c>
      <c r="EY16" s="442">
        <v>33165</v>
      </c>
      <c r="EZ16" s="442">
        <v>24005</v>
      </c>
      <c r="FA16" s="442">
        <v>322</v>
      </c>
      <c r="FB16" s="442">
        <v>1862</v>
      </c>
      <c r="FC16" s="442">
        <v>300</v>
      </c>
      <c r="FD16" s="442">
        <v>2821</v>
      </c>
      <c r="FE16" s="442">
        <v>0</v>
      </c>
      <c r="FF16" s="442">
        <v>3080</v>
      </c>
      <c r="FG16" s="442">
        <v>1760</v>
      </c>
      <c r="FH16" s="442">
        <v>16</v>
      </c>
      <c r="FI16" s="442">
        <v>491</v>
      </c>
      <c r="FJ16" s="442">
        <f t="shared" si="11"/>
        <v>34657</v>
      </c>
      <c r="FK16" s="442">
        <v>25647</v>
      </c>
      <c r="FL16" s="442">
        <v>247</v>
      </c>
      <c r="FM16" s="442">
        <v>1176</v>
      </c>
      <c r="FN16" s="442">
        <v>144</v>
      </c>
      <c r="FO16" s="442">
        <v>3055</v>
      </c>
      <c r="FP16" s="438">
        <v>0</v>
      </c>
      <c r="FQ16" s="442">
        <v>3538</v>
      </c>
      <c r="FR16" s="442">
        <v>1681</v>
      </c>
      <c r="FS16" s="442">
        <v>26</v>
      </c>
      <c r="FT16" s="438">
        <v>491</v>
      </c>
      <c r="FU16" s="442">
        <v>36005</v>
      </c>
      <c r="FV16" s="442">
        <v>27198</v>
      </c>
      <c r="FW16" s="442">
        <v>270</v>
      </c>
      <c r="FX16" s="442">
        <v>310</v>
      </c>
      <c r="FY16" s="438">
        <v>0</v>
      </c>
      <c r="FZ16" s="442">
        <v>3583</v>
      </c>
      <c r="GA16" s="438">
        <v>0</v>
      </c>
      <c r="GB16" s="442">
        <v>3871</v>
      </c>
      <c r="GC16" s="442">
        <v>1915</v>
      </c>
      <c r="GD16" s="442">
        <v>50</v>
      </c>
      <c r="GE16" s="438">
        <v>0</v>
      </c>
      <c r="GF16" s="442">
        <v>37197</v>
      </c>
      <c r="GG16" s="455">
        <v>29189</v>
      </c>
      <c r="GH16" s="442">
        <v>265</v>
      </c>
      <c r="GI16" s="442">
        <v>319</v>
      </c>
      <c r="GJ16" s="438">
        <v>0</v>
      </c>
      <c r="GK16" s="442">
        <v>3844</v>
      </c>
      <c r="GL16" s="438">
        <v>0</v>
      </c>
      <c r="GM16" s="442">
        <v>4249</v>
      </c>
      <c r="GN16" s="442">
        <v>2182</v>
      </c>
      <c r="GO16" s="442">
        <v>25</v>
      </c>
      <c r="GP16" s="438">
        <v>0</v>
      </c>
      <c r="GQ16" s="442">
        <v>40073</v>
      </c>
      <c r="GR16" s="441">
        <v>27142</v>
      </c>
      <c r="GS16" s="454">
        <v>228</v>
      </c>
      <c r="GT16" s="454">
        <v>351</v>
      </c>
      <c r="GU16" s="448">
        <v>0</v>
      </c>
      <c r="GV16" s="454">
        <v>3444</v>
      </c>
      <c r="GW16" s="448">
        <v>0</v>
      </c>
      <c r="GX16" s="454">
        <v>3851</v>
      </c>
      <c r="GY16" s="454">
        <v>2150</v>
      </c>
      <c r="GZ16" s="448">
        <v>0</v>
      </c>
      <c r="HA16" s="448">
        <v>0</v>
      </c>
      <c r="HB16" s="454">
        <v>37166</v>
      </c>
      <c r="HC16" s="453">
        <v>25506</v>
      </c>
      <c r="HD16" s="453">
        <v>236</v>
      </c>
      <c r="HE16" s="453">
        <v>370</v>
      </c>
      <c r="HF16" s="452">
        <v>0</v>
      </c>
      <c r="HG16" s="453">
        <v>3059</v>
      </c>
      <c r="HH16" s="452">
        <v>0</v>
      </c>
      <c r="HI16" s="453">
        <v>3004</v>
      </c>
      <c r="HJ16" s="453">
        <v>2070</v>
      </c>
      <c r="HK16" s="452">
        <v>0</v>
      </c>
      <c r="HL16" s="452">
        <v>0</v>
      </c>
      <c r="HM16" s="453">
        <v>34245</v>
      </c>
      <c r="HN16" s="453">
        <v>25779</v>
      </c>
      <c r="HO16" s="453">
        <v>220</v>
      </c>
      <c r="HP16" s="453">
        <v>189</v>
      </c>
      <c r="HQ16" s="452">
        <v>0</v>
      </c>
      <c r="HR16" s="453">
        <v>2853</v>
      </c>
      <c r="HS16" s="452">
        <v>0</v>
      </c>
      <c r="HT16" s="453">
        <v>2517</v>
      </c>
      <c r="HU16" s="453">
        <v>2000</v>
      </c>
      <c r="HV16" s="452">
        <v>0</v>
      </c>
      <c r="HW16" s="452">
        <v>0</v>
      </c>
      <c r="HX16" s="453">
        <v>33558</v>
      </c>
      <c r="HY16" s="453">
        <v>24676</v>
      </c>
      <c r="HZ16" s="453">
        <v>210</v>
      </c>
      <c r="IA16" s="452">
        <v>0</v>
      </c>
      <c r="IB16" s="452">
        <v>0</v>
      </c>
      <c r="IC16" s="453">
        <v>2390</v>
      </c>
      <c r="ID16" s="452">
        <v>0</v>
      </c>
      <c r="IE16" s="453">
        <v>1925</v>
      </c>
      <c r="IF16" s="453">
        <v>1721</v>
      </c>
      <c r="IG16" s="452">
        <v>0</v>
      </c>
      <c r="IH16" s="452">
        <v>0</v>
      </c>
      <c r="II16" s="453">
        <v>30922</v>
      </c>
      <c r="IJ16" s="453">
        <v>23651</v>
      </c>
      <c r="IK16" s="453">
        <v>180</v>
      </c>
      <c r="IL16" s="452">
        <v>0</v>
      </c>
      <c r="IM16" s="452">
        <v>0</v>
      </c>
      <c r="IN16" s="453">
        <v>2030</v>
      </c>
      <c r="IO16" s="452">
        <v>0</v>
      </c>
      <c r="IP16" s="453">
        <v>1441</v>
      </c>
      <c r="IQ16" s="453">
        <v>1867</v>
      </c>
      <c r="IR16" s="452">
        <v>0</v>
      </c>
      <c r="IS16" s="452">
        <v>0</v>
      </c>
      <c r="IT16" s="453">
        <v>29169</v>
      </c>
      <c r="IU16" s="453">
        <v>24212</v>
      </c>
      <c r="IV16" s="453">
        <v>117</v>
      </c>
      <c r="IW16" s="452">
        <v>0</v>
      </c>
      <c r="IX16" s="452">
        <v>0</v>
      </c>
      <c r="IY16" s="453">
        <v>1814</v>
      </c>
      <c r="IZ16" s="452">
        <v>0</v>
      </c>
      <c r="JA16" s="453">
        <v>935</v>
      </c>
      <c r="JB16" s="453">
        <v>2092</v>
      </c>
      <c r="JC16" s="452">
        <v>0</v>
      </c>
      <c r="JD16" s="452">
        <v>0</v>
      </c>
      <c r="JE16" s="453">
        <v>29170</v>
      </c>
    </row>
    <row r="17" spans="1:265">
      <c r="A17" s="28" t="s">
        <v>2383</v>
      </c>
      <c r="B17" s="442">
        <v>104465</v>
      </c>
      <c r="C17" s="442">
        <v>2365</v>
      </c>
      <c r="D17" s="442">
        <v>52396</v>
      </c>
      <c r="E17" s="442">
        <v>12040</v>
      </c>
      <c r="F17" s="442">
        <v>3964</v>
      </c>
      <c r="G17" s="442">
        <v>4650</v>
      </c>
      <c r="H17" s="442">
        <v>9141</v>
      </c>
      <c r="I17" s="442">
        <v>0</v>
      </c>
      <c r="J17" s="442">
        <v>7342</v>
      </c>
      <c r="K17" s="442">
        <v>1332</v>
      </c>
      <c r="L17" s="442">
        <v>197695</v>
      </c>
      <c r="M17" s="442">
        <v>98738</v>
      </c>
      <c r="N17" s="442">
        <v>1865</v>
      </c>
      <c r="O17" s="442">
        <v>48992</v>
      </c>
      <c r="P17" s="442">
        <v>11722</v>
      </c>
      <c r="Q17" s="442">
        <v>3321</v>
      </c>
      <c r="R17" s="442">
        <v>4269</v>
      </c>
      <c r="S17" s="442">
        <v>8312</v>
      </c>
      <c r="T17" s="442">
        <v>0</v>
      </c>
      <c r="U17" s="442">
        <v>6569</v>
      </c>
      <c r="V17" s="442">
        <v>1314</v>
      </c>
      <c r="W17" s="442">
        <v>185102</v>
      </c>
      <c r="X17" s="442">
        <v>93889</v>
      </c>
      <c r="Y17" s="442">
        <v>1824</v>
      </c>
      <c r="Z17" s="442">
        <v>48566</v>
      </c>
      <c r="AA17" s="442">
        <v>12008</v>
      </c>
      <c r="AB17" s="442">
        <v>3327</v>
      </c>
      <c r="AC17" s="442">
        <v>4452</v>
      </c>
      <c r="AD17" s="442">
        <v>8016</v>
      </c>
      <c r="AE17" s="442">
        <v>0</v>
      </c>
      <c r="AF17" s="442">
        <v>6153</v>
      </c>
      <c r="AG17" s="442">
        <v>1307</v>
      </c>
      <c r="AH17" s="442">
        <v>179542</v>
      </c>
      <c r="AI17" s="442">
        <v>89844</v>
      </c>
      <c r="AJ17" s="442">
        <v>1870</v>
      </c>
      <c r="AK17" s="442">
        <v>46955</v>
      </c>
      <c r="AL17" s="442">
        <v>12126</v>
      </c>
      <c r="AM17" s="442">
        <v>3293</v>
      </c>
      <c r="AN17" s="442">
        <v>4653</v>
      </c>
      <c r="AO17" s="442">
        <v>7308</v>
      </c>
      <c r="AP17" s="442">
        <v>0</v>
      </c>
      <c r="AQ17" s="442">
        <v>6007</v>
      </c>
      <c r="AR17" s="442">
        <v>1144</v>
      </c>
      <c r="AS17" s="442">
        <v>173200</v>
      </c>
      <c r="AT17" s="442">
        <v>86541</v>
      </c>
      <c r="AU17" s="442">
        <v>1900</v>
      </c>
      <c r="AV17" s="442">
        <v>45896</v>
      </c>
      <c r="AW17" s="442">
        <v>11927</v>
      </c>
      <c r="AX17" s="442">
        <v>3224</v>
      </c>
      <c r="AY17" s="442">
        <v>4995</v>
      </c>
      <c r="AZ17" s="442">
        <v>7124</v>
      </c>
      <c r="BA17" s="442">
        <v>0</v>
      </c>
      <c r="BB17" s="442">
        <v>6177</v>
      </c>
      <c r="BC17" s="442">
        <v>1042</v>
      </c>
      <c r="BD17" s="442">
        <v>168826</v>
      </c>
      <c r="BE17" s="442">
        <v>81085</v>
      </c>
      <c r="BF17" s="442">
        <v>1766</v>
      </c>
      <c r="BG17" s="442">
        <v>45797</v>
      </c>
      <c r="BH17" s="442">
        <v>12093</v>
      </c>
      <c r="BI17" s="442">
        <v>3313</v>
      </c>
      <c r="BJ17" s="442">
        <v>5078</v>
      </c>
      <c r="BK17" s="442">
        <v>7209</v>
      </c>
      <c r="BL17" s="442">
        <v>0</v>
      </c>
      <c r="BM17" s="442">
        <v>6244</v>
      </c>
      <c r="BN17" s="442">
        <v>1016</v>
      </c>
      <c r="BO17" s="442">
        <v>163601</v>
      </c>
      <c r="BP17" s="442">
        <v>76958</v>
      </c>
      <c r="BQ17" s="442">
        <v>1847</v>
      </c>
      <c r="BR17" s="442">
        <v>45420</v>
      </c>
      <c r="BS17" s="442">
        <v>12658</v>
      </c>
      <c r="BT17" s="442">
        <v>3299</v>
      </c>
      <c r="BU17" s="442">
        <v>4851</v>
      </c>
      <c r="BV17" s="442">
        <v>6601</v>
      </c>
      <c r="BW17" s="442">
        <v>0</v>
      </c>
      <c r="BX17" s="442">
        <v>6104</v>
      </c>
      <c r="BY17" s="442">
        <v>1157</v>
      </c>
      <c r="BZ17" s="442">
        <v>158895</v>
      </c>
      <c r="CA17" s="442">
        <v>74421</v>
      </c>
      <c r="CB17" s="442">
        <v>2099</v>
      </c>
      <c r="CC17" s="442">
        <v>42501</v>
      </c>
      <c r="CD17" s="442">
        <v>12013</v>
      </c>
      <c r="CE17" s="442">
        <v>3051</v>
      </c>
      <c r="CF17" s="442">
        <v>4346</v>
      </c>
      <c r="CG17" s="442">
        <v>6201</v>
      </c>
      <c r="CH17" s="442">
        <v>0</v>
      </c>
      <c r="CI17" s="442">
        <v>5548</v>
      </c>
      <c r="CJ17" s="442">
        <v>1081</v>
      </c>
      <c r="CK17" s="442">
        <f t="shared" si="7"/>
        <v>151261</v>
      </c>
      <c r="CL17" s="442">
        <v>73168</v>
      </c>
      <c r="CM17" s="442">
        <v>2128</v>
      </c>
      <c r="CN17" s="442">
        <v>40630</v>
      </c>
      <c r="CO17" s="442">
        <v>10891</v>
      </c>
      <c r="CP17" s="442">
        <v>2834</v>
      </c>
      <c r="CQ17" s="442">
        <v>3863</v>
      </c>
      <c r="CR17" s="442">
        <v>6507</v>
      </c>
      <c r="CS17" s="442">
        <v>0</v>
      </c>
      <c r="CT17" s="442">
        <v>5118</v>
      </c>
      <c r="CU17" s="442">
        <v>796</v>
      </c>
      <c r="CV17" s="442">
        <f t="shared" si="8"/>
        <v>145935</v>
      </c>
      <c r="CW17" s="442">
        <v>70666</v>
      </c>
      <c r="CX17" s="442">
        <v>2026</v>
      </c>
      <c r="CY17" s="442">
        <v>39049</v>
      </c>
      <c r="CZ17" s="442">
        <v>10777</v>
      </c>
      <c r="DA17" s="442">
        <v>2958</v>
      </c>
      <c r="DB17" s="442">
        <v>3532</v>
      </c>
      <c r="DC17" s="442">
        <v>6708</v>
      </c>
      <c r="DD17" s="442">
        <v>0</v>
      </c>
      <c r="DE17" s="442">
        <v>4763</v>
      </c>
      <c r="DF17" s="442">
        <v>661</v>
      </c>
      <c r="DG17" s="442">
        <f t="shared" si="9"/>
        <v>141140</v>
      </c>
      <c r="DH17" s="442">
        <v>73712</v>
      </c>
      <c r="DI17" s="442">
        <v>2035</v>
      </c>
      <c r="DJ17" s="442">
        <v>37956</v>
      </c>
      <c r="DK17" s="442">
        <v>11212</v>
      </c>
      <c r="DL17" s="442">
        <v>3186</v>
      </c>
      <c r="DM17" s="442">
        <v>3419</v>
      </c>
      <c r="DN17" s="442">
        <v>6770</v>
      </c>
      <c r="DO17" s="442">
        <v>0</v>
      </c>
      <c r="DP17" s="442">
        <v>4611</v>
      </c>
      <c r="DQ17" s="442">
        <v>686</v>
      </c>
      <c r="DR17" s="442">
        <f t="shared" si="10"/>
        <v>143587</v>
      </c>
      <c r="DS17" s="442">
        <v>80980</v>
      </c>
      <c r="DT17" s="442">
        <v>2086</v>
      </c>
      <c r="DU17" s="442">
        <v>38049</v>
      </c>
      <c r="DV17" s="442">
        <v>11822</v>
      </c>
      <c r="DW17" s="442">
        <v>3109</v>
      </c>
      <c r="DX17" s="442">
        <v>3491</v>
      </c>
      <c r="DY17" s="442">
        <v>6541</v>
      </c>
      <c r="DZ17" s="442">
        <v>0</v>
      </c>
      <c r="EA17" s="442">
        <v>4736</v>
      </c>
      <c r="EB17" s="442">
        <v>674</v>
      </c>
      <c r="EC17" s="442">
        <v>151488</v>
      </c>
      <c r="ED17" s="442">
        <v>85046</v>
      </c>
      <c r="EE17" s="442">
        <v>1925</v>
      </c>
      <c r="EF17" s="442">
        <v>38453</v>
      </c>
      <c r="EG17" s="442">
        <v>12123</v>
      </c>
      <c r="EH17" s="442">
        <v>2677</v>
      </c>
      <c r="EI17" s="442">
        <v>3540</v>
      </c>
      <c r="EJ17" s="442">
        <v>6574</v>
      </c>
      <c r="EK17" s="442">
        <v>0</v>
      </c>
      <c r="EL17" s="442">
        <v>4824</v>
      </c>
      <c r="EM17" s="442">
        <v>664</v>
      </c>
      <c r="EN17" s="442">
        <v>155826</v>
      </c>
      <c r="EO17" s="442">
        <v>86667</v>
      </c>
      <c r="EP17" s="442">
        <v>1737</v>
      </c>
      <c r="EQ17" s="442">
        <v>40177</v>
      </c>
      <c r="ER17" s="442">
        <v>12686</v>
      </c>
      <c r="ES17" s="442">
        <v>2304</v>
      </c>
      <c r="ET17" s="442">
        <v>3575</v>
      </c>
      <c r="EU17" s="442">
        <v>6916</v>
      </c>
      <c r="EV17" s="442">
        <v>0</v>
      </c>
      <c r="EW17" s="442">
        <v>4840</v>
      </c>
      <c r="EX17" s="442">
        <v>804</v>
      </c>
      <c r="EY17" s="442">
        <v>159706</v>
      </c>
      <c r="EZ17" s="442">
        <v>85297</v>
      </c>
      <c r="FA17" s="442">
        <v>1683</v>
      </c>
      <c r="FB17" s="442">
        <v>40880</v>
      </c>
      <c r="FC17" s="442">
        <v>13219</v>
      </c>
      <c r="FD17" s="442">
        <v>2326</v>
      </c>
      <c r="FE17" s="442">
        <v>3654</v>
      </c>
      <c r="FF17" s="442">
        <v>7055</v>
      </c>
      <c r="FG17" s="442">
        <v>0</v>
      </c>
      <c r="FH17" s="442">
        <v>4730</v>
      </c>
      <c r="FI17" s="442">
        <v>471</v>
      </c>
      <c r="FJ17" s="442">
        <f t="shared" si="11"/>
        <v>159315</v>
      </c>
      <c r="FK17" s="442">
        <v>88245</v>
      </c>
      <c r="FL17" s="442">
        <v>1810</v>
      </c>
      <c r="FM17" s="442">
        <v>29555</v>
      </c>
      <c r="FN17" s="442">
        <v>6806</v>
      </c>
      <c r="FO17" s="438">
        <v>1213</v>
      </c>
      <c r="FP17" s="442">
        <v>4042</v>
      </c>
      <c r="FQ17" s="442">
        <v>7538</v>
      </c>
      <c r="FR17" s="442">
        <v>0</v>
      </c>
      <c r="FS17" s="442">
        <v>4836</v>
      </c>
      <c r="FT17" s="442">
        <v>38</v>
      </c>
      <c r="FU17" s="442">
        <v>144083</v>
      </c>
      <c r="FV17" s="442">
        <v>97444</v>
      </c>
      <c r="FW17" s="442">
        <v>2234</v>
      </c>
      <c r="FX17" s="442">
        <v>18691</v>
      </c>
      <c r="FY17" s="442">
        <v>486</v>
      </c>
      <c r="FZ17" s="438">
        <v>0</v>
      </c>
      <c r="GA17" s="442">
        <v>4578</v>
      </c>
      <c r="GB17" s="442">
        <v>8368</v>
      </c>
      <c r="GC17" s="442">
        <v>0</v>
      </c>
      <c r="GD17" s="442">
        <v>5124</v>
      </c>
      <c r="GE17" s="442">
        <v>194</v>
      </c>
      <c r="GF17" s="442">
        <v>137119</v>
      </c>
      <c r="GG17" s="455">
        <v>103878</v>
      </c>
      <c r="GH17" s="442">
        <v>2745</v>
      </c>
      <c r="GI17" s="442">
        <v>20651</v>
      </c>
      <c r="GJ17" s="442">
        <v>467</v>
      </c>
      <c r="GK17" s="438">
        <v>0</v>
      </c>
      <c r="GL17" s="442">
        <v>4563</v>
      </c>
      <c r="GM17" s="442">
        <v>8884</v>
      </c>
      <c r="GN17" s="438">
        <v>0</v>
      </c>
      <c r="GO17" s="442">
        <v>5355</v>
      </c>
      <c r="GP17" s="442">
        <v>199</v>
      </c>
      <c r="GQ17" s="442">
        <v>146742</v>
      </c>
      <c r="GR17" s="441">
        <v>105662</v>
      </c>
      <c r="GS17" s="454">
        <v>2698</v>
      </c>
      <c r="GT17" s="454">
        <v>19005</v>
      </c>
      <c r="GU17" s="454">
        <v>417</v>
      </c>
      <c r="GV17" s="448">
        <v>0</v>
      </c>
      <c r="GW17" s="454">
        <v>3906</v>
      </c>
      <c r="GX17" s="454">
        <v>7973</v>
      </c>
      <c r="GY17" s="448">
        <v>0</v>
      </c>
      <c r="GZ17" s="454">
        <v>4779</v>
      </c>
      <c r="HA17" s="454">
        <v>53</v>
      </c>
      <c r="HB17" s="454">
        <v>144493</v>
      </c>
      <c r="HC17" s="453">
        <v>108201</v>
      </c>
      <c r="HD17" s="453">
        <v>2646</v>
      </c>
      <c r="HE17" s="453">
        <v>16093</v>
      </c>
      <c r="HF17" s="453">
        <v>373</v>
      </c>
      <c r="HG17" s="452">
        <v>0</v>
      </c>
      <c r="HH17" s="453">
        <v>3691</v>
      </c>
      <c r="HI17" s="453">
        <v>7118</v>
      </c>
      <c r="HJ17" s="452">
        <v>0</v>
      </c>
      <c r="HK17" s="453">
        <v>4290</v>
      </c>
      <c r="HL17" s="453">
        <v>48</v>
      </c>
      <c r="HM17" s="453">
        <v>142460</v>
      </c>
      <c r="HN17" s="453">
        <v>109467</v>
      </c>
      <c r="HO17" s="453">
        <v>2593</v>
      </c>
      <c r="HP17" s="453">
        <v>17785</v>
      </c>
      <c r="HQ17" s="453">
        <v>329</v>
      </c>
      <c r="HR17" s="452">
        <v>0</v>
      </c>
      <c r="HS17" s="453">
        <v>3637</v>
      </c>
      <c r="HT17" s="453">
        <v>6545</v>
      </c>
      <c r="HU17" s="452">
        <v>0</v>
      </c>
      <c r="HV17" s="453">
        <v>4110</v>
      </c>
      <c r="HW17" s="453">
        <v>46</v>
      </c>
      <c r="HX17" s="453">
        <v>144512</v>
      </c>
      <c r="HY17" s="453">
        <v>120122</v>
      </c>
      <c r="HZ17" s="453">
        <v>2346</v>
      </c>
      <c r="IA17" s="453">
        <v>14938</v>
      </c>
      <c r="IB17" s="453">
        <v>240</v>
      </c>
      <c r="IC17" s="452">
        <v>0</v>
      </c>
      <c r="ID17" s="453">
        <v>3222</v>
      </c>
      <c r="IE17" s="453">
        <v>5390</v>
      </c>
      <c r="IF17" s="452">
        <v>0</v>
      </c>
      <c r="IG17" s="453">
        <v>3429</v>
      </c>
      <c r="IH17" s="453">
        <v>41</v>
      </c>
      <c r="II17" s="453">
        <v>149728</v>
      </c>
      <c r="IJ17" s="453">
        <v>115815</v>
      </c>
      <c r="IK17" s="453">
        <v>2206</v>
      </c>
      <c r="IL17" s="453">
        <v>13914</v>
      </c>
      <c r="IM17" s="453">
        <v>183</v>
      </c>
      <c r="IN17" s="452">
        <v>0</v>
      </c>
      <c r="IO17" s="453">
        <v>2725</v>
      </c>
      <c r="IP17" s="453">
        <v>5360</v>
      </c>
      <c r="IQ17" s="452">
        <v>0</v>
      </c>
      <c r="IR17" s="453">
        <v>2914</v>
      </c>
      <c r="IS17" s="453">
        <v>38</v>
      </c>
      <c r="IT17" s="453">
        <v>143155</v>
      </c>
      <c r="IU17" s="453">
        <v>113763</v>
      </c>
      <c r="IV17" s="453">
        <v>2170</v>
      </c>
      <c r="IW17" s="453">
        <v>13412</v>
      </c>
      <c r="IX17" s="453">
        <v>172</v>
      </c>
      <c r="IY17" s="452">
        <v>0</v>
      </c>
      <c r="IZ17" s="453">
        <v>2618</v>
      </c>
      <c r="JA17" s="453">
        <v>5197</v>
      </c>
      <c r="JB17" s="452">
        <v>0</v>
      </c>
      <c r="JC17" s="453">
        <v>2760</v>
      </c>
      <c r="JD17" s="453">
        <v>37</v>
      </c>
      <c r="JE17" s="453">
        <v>140129</v>
      </c>
    </row>
    <row r="18" spans="1:265">
      <c r="A18" s="28" t="s">
        <v>2379</v>
      </c>
      <c r="B18" s="442">
        <v>37544</v>
      </c>
      <c r="C18" s="442">
        <v>567</v>
      </c>
      <c r="D18" s="442">
        <v>8200</v>
      </c>
      <c r="E18" s="442">
        <v>2425</v>
      </c>
      <c r="F18" s="442">
        <v>615</v>
      </c>
      <c r="G18" s="442">
        <v>414</v>
      </c>
      <c r="H18" s="442">
        <v>781</v>
      </c>
      <c r="I18" s="442">
        <v>270</v>
      </c>
      <c r="J18" s="442">
        <v>455</v>
      </c>
      <c r="K18" s="442">
        <v>89</v>
      </c>
      <c r="L18" s="442">
        <v>51360</v>
      </c>
      <c r="M18" s="442">
        <v>36508</v>
      </c>
      <c r="N18" s="442">
        <v>570</v>
      </c>
      <c r="O18" s="442">
        <v>7507</v>
      </c>
      <c r="P18" s="442">
        <v>1954</v>
      </c>
      <c r="Q18" s="442">
        <v>583</v>
      </c>
      <c r="R18" s="442">
        <v>440</v>
      </c>
      <c r="S18" s="442">
        <v>543</v>
      </c>
      <c r="T18" s="442">
        <v>201</v>
      </c>
      <c r="U18" s="442">
        <v>400</v>
      </c>
      <c r="V18" s="442">
        <v>75</v>
      </c>
      <c r="W18" s="442">
        <v>48781</v>
      </c>
      <c r="X18" s="442">
        <v>35520</v>
      </c>
      <c r="Y18" s="442">
        <v>639</v>
      </c>
      <c r="Z18" s="442">
        <v>7052</v>
      </c>
      <c r="AA18" s="442">
        <v>1740</v>
      </c>
      <c r="AB18" s="442">
        <v>662</v>
      </c>
      <c r="AC18" s="442">
        <v>321</v>
      </c>
      <c r="AD18" s="442">
        <v>499</v>
      </c>
      <c r="AE18" s="442">
        <v>150</v>
      </c>
      <c r="AF18" s="442">
        <v>354</v>
      </c>
      <c r="AG18" s="442">
        <v>74</v>
      </c>
      <c r="AH18" s="442">
        <v>47011</v>
      </c>
      <c r="AI18" s="442">
        <v>34757</v>
      </c>
      <c r="AJ18" s="442">
        <v>656</v>
      </c>
      <c r="AK18" s="442">
        <v>6588</v>
      </c>
      <c r="AL18" s="442">
        <v>1777</v>
      </c>
      <c r="AM18" s="442">
        <v>704</v>
      </c>
      <c r="AN18" s="442">
        <v>242</v>
      </c>
      <c r="AO18" s="442">
        <v>581</v>
      </c>
      <c r="AP18" s="442">
        <v>150</v>
      </c>
      <c r="AQ18" s="442">
        <v>317</v>
      </c>
      <c r="AR18" s="442">
        <v>83</v>
      </c>
      <c r="AS18" s="442">
        <v>45855</v>
      </c>
      <c r="AT18" s="442">
        <v>35044</v>
      </c>
      <c r="AU18" s="442">
        <v>609</v>
      </c>
      <c r="AV18" s="442">
        <v>6319</v>
      </c>
      <c r="AW18" s="442">
        <v>1862</v>
      </c>
      <c r="AX18" s="442">
        <v>616</v>
      </c>
      <c r="AY18" s="442">
        <v>278</v>
      </c>
      <c r="AZ18" s="442">
        <v>584</v>
      </c>
      <c r="BA18" s="442">
        <v>159</v>
      </c>
      <c r="BB18" s="442">
        <v>330</v>
      </c>
      <c r="BC18" s="442">
        <v>88</v>
      </c>
      <c r="BD18" s="442">
        <v>45889</v>
      </c>
      <c r="BE18" s="442">
        <v>36559</v>
      </c>
      <c r="BF18" s="442">
        <v>679</v>
      </c>
      <c r="BG18" s="442">
        <v>6624</v>
      </c>
      <c r="BH18" s="442">
        <v>1914</v>
      </c>
      <c r="BI18" s="442">
        <v>535</v>
      </c>
      <c r="BJ18" s="442">
        <v>277</v>
      </c>
      <c r="BK18" s="442">
        <v>562</v>
      </c>
      <c r="BL18" s="442">
        <v>165</v>
      </c>
      <c r="BM18" s="442">
        <v>342</v>
      </c>
      <c r="BN18" s="442">
        <v>117</v>
      </c>
      <c r="BO18" s="442">
        <v>47774</v>
      </c>
      <c r="BP18" s="442">
        <v>38075</v>
      </c>
      <c r="BQ18" s="442">
        <v>799</v>
      </c>
      <c r="BR18" s="442">
        <v>6456</v>
      </c>
      <c r="BS18" s="442">
        <v>1718</v>
      </c>
      <c r="BT18" s="442">
        <v>527</v>
      </c>
      <c r="BU18" s="442">
        <v>250</v>
      </c>
      <c r="BV18" s="442">
        <v>485</v>
      </c>
      <c r="BW18" s="442">
        <v>162</v>
      </c>
      <c r="BX18" s="442">
        <v>326</v>
      </c>
      <c r="BY18" s="442">
        <v>126</v>
      </c>
      <c r="BZ18" s="442">
        <v>48924</v>
      </c>
      <c r="CA18" s="442">
        <v>39211</v>
      </c>
      <c r="CB18" s="442">
        <v>639</v>
      </c>
      <c r="CC18" s="442">
        <v>5589</v>
      </c>
      <c r="CD18" s="442">
        <v>1502</v>
      </c>
      <c r="CE18" s="442">
        <v>462</v>
      </c>
      <c r="CF18" s="442">
        <v>270</v>
      </c>
      <c r="CG18" s="442">
        <v>400</v>
      </c>
      <c r="CH18" s="442">
        <v>141</v>
      </c>
      <c r="CI18" s="442">
        <v>296</v>
      </c>
      <c r="CJ18" s="442">
        <v>93</v>
      </c>
      <c r="CK18" s="442">
        <f t="shared" si="7"/>
        <v>48603</v>
      </c>
      <c r="CL18" s="442">
        <v>39776</v>
      </c>
      <c r="CM18" s="442">
        <v>486</v>
      </c>
      <c r="CN18" s="442">
        <v>5326</v>
      </c>
      <c r="CO18" s="442">
        <v>1408</v>
      </c>
      <c r="CP18" s="442">
        <v>445</v>
      </c>
      <c r="CQ18" s="442">
        <v>286</v>
      </c>
      <c r="CR18" s="442">
        <v>370</v>
      </c>
      <c r="CS18" s="442">
        <v>128</v>
      </c>
      <c r="CT18" s="442">
        <v>263</v>
      </c>
      <c r="CU18" s="442">
        <v>85</v>
      </c>
      <c r="CV18" s="442">
        <f t="shared" si="8"/>
        <v>48573</v>
      </c>
      <c r="CW18" s="442">
        <v>40283</v>
      </c>
      <c r="CX18" s="442">
        <v>460</v>
      </c>
      <c r="CY18" s="442">
        <v>5056</v>
      </c>
      <c r="CZ18" s="442">
        <v>1399</v>
      </c>
      <c r="DA18" s="442">
        <v>463</v>
      </c>
      <c r="DB18" s="442">
        <v>216</v>
      </c>
      <c r="DC18" s="442">
        <v>270</v>
      </c>
      <c r="DD18" s="442">
        <v>133</v>
      </c>
      <c r="DE18" s="442">
        <v>248</v>
      </c>
      <c r="DF18" s="442">
        <v>88</v>
      </c>
      <c r="DG18" s="442">
        <f t="shared" si="9"/>
        <v>48616</v>
      </c>
      <c r="DH18" s="442">
        <v>41206</v>
      </c>
      <c r="DI18" s="442">
        <v>381</v>
      </c>
      <c r="DJ18" s="442">
        <v>4692</v>
      </c>
      <c r="DK18" s="442">
        <v>1388</v>
      </c>
      <c r="DL18" s="442">
        <v>471</v>
      </c>
      <c r="DM18" s="442">
        <v>201</v>
      </c>
      <c r="DN18" s="442">
        <v>189</v>
      </c>
      <c r="DO18" s="442">
        <v>139</v>
      </c>
      <c r="DP18" s="442">
        <v>257</v>
      </c>
      <c r="DQ18" s="442">
        <v>96</v>
      </c>
      <c r="DR18" s="442">
        <f t="shared" si="10"/>
        <v>49020</v>
      </c>
      <c r="DS18" s="442">
        <v>42152</v>
      </c>
      <c r="DT18" s="442">
        <v>284</v>
      </c>
      <c r="DU18" s="442">
        <v>4355</v>
      </c>
      <c r="DV18" s="442">
        <v>1291</v>
      </c>
      <c r="DW18" s="442">
        <v>410</v>
      </c>
      <c r="DX18" s="442">
        <v>261</v>
      </c>
      <c r="DY18" s="442">
        <v>152</v>
      </c>
      <c r="DZ18" s="442">
        <v>139</v>
      </c>
      <c r="EA18" s="442">
        <v>272</v>
      </c>
      <c r="EB18" s="442">
        <v>96</v>
      </c>
      <c r="EC18" s="442">
        <v>49412</v>
      </c>
      <c r="ED18" s="442">
        <v>42998</v>
      </c>
      <c r="EE18" s="442">
        <v>249</v>
      </c>
      <c r="EF18" s="442">
        <v>4606</v>
      </c>
      <c r="EG18" s="442">
        <v>1190</v>
      </c>
      <c r="EH18" s="442">
        <v>315</v>
      </c>
      <c r="EI18" s="442">
        <v>235</v>
      </c>
      <c r="EJ18" s="442">
        <v>121</v>
      </c>
      <c r="EK18" s="442">
        <v>81</v>
      </c>
      <c r="EL18" s="442">
        <v>259</v>
      </c>
      <c r="EM18" s="442">
        <v>98</v>
      </c>
      <c r="EN18" s="442">
        <v>50152</v>
      </c>
      <c r="EO18" s="442">
        <v>43883</v>
      </c>
      <c r="EP18" s="442">
        <v>343</v>
      </c>
      <c r="EQ18" s="442">
        <v>5116</v>
      </c>
      <c r="ER18" s="442">
        <v>1118</v>
      </c>
      <c r="ES18" s="442">
        <v>301</v>
      </c>
      <c r="ET18" s="442">
        <v>203</v>
      </c>
      <c r="EU18" s="442">
        <v>148</v>
      </c>
      <c r="EV18" s="442">
        <v>28</v>
      </c>
      <c r="EW18" s="442">
        <v>249</v>
      </c>
      <c r="EX18" s="442">
        <v>109</v>
      </c>
      <c r="EY18" s="442">
        <v>51498</v>
      </c>
      <c r="EZ18" s="442">
        <v>45791</v>
      </c>
      <c r="FA18" s="442">
        <v>476</v>
      </c>
      <c r="FB18" s="442">
        <v>5306</v>
      </c>
      <c r="FC18" s="442">
        <v>1015</v>
      </c>
      <c r="FD18" s="442">
        <v>228</v>
      </c>
      <c r="FE18" s="442">
        <v>183</v>
      </c>
      <c r="FF18" s="442">
        <v>146</v>
      </c>
      <c r="FG18" s="442">
        <v>30</v>
      </c>
      <c r="FH18" s="442">
        <v>249</v>
      </c>
      <c r="FI18" s="442">
        <v>163</v>
      </c>
      <c r="FJ18" s="442">
        <f t="shared" si="11"/>
        <v>53587</v>
      </c>
      <c r="FK18" s="442">
        <v>47306</v>
      </c>
      <c r="FL18" s="442">
        <v>515</v>
      </c>
      <c r="FM18" s="442">
        <v>3570</v>
      </c>
      <c r="FN18" s="442">
        <v>456</v>
      </c>
      <c r="FO18" s="442">
        <v>158</v>
      </c>
      <c r="FP18" s="442">
        <v>150</v>
      </c>
      <c r="FQ18" s="442">
        <v>156</v>
      </c>
      <c r="FR18" s="442">
        <v>46</v>
      </c>
      <c r="FS18" s="442">
        <v>299</v>
      </c>
      <c r="FT18" s="442">
        <v>116</v>
      </c>
      <c r="FU18" s="442">
        <v>52772</v>
      </c>
      <c r="FV18" s="442">
        <v>48843</v>
      </c>
      <c r="FW18" s="442">
        <v>561</v>
      </c>
      <c r="FX18" s="442">
        <v>1757</v>
      </c>
      <c r="FY18" s="438">
        <v>0</v>
      </c>
      <c r="FZ18" s="442">
        <v>175</v>
      </c>
      <c r="GA18" s="442">
        <v>186</v>
      </c>
      <c r="GB18" s="442">
        <v>206</v>
      </c>
      <c r="GC18" s="442">
        <v>58</v>
      </c>
      <c r="GD18" s="442">
        <v>357</v>
      </c>
      <c r="GE18" s="442">
        <v>28</v>
      </c>
      <c r="GF18" s="442">
        <v>52171</v>
      </c>
      <c r="GG18" s="455">
        <v>60608</v>
      </c>
      <c r="GH18" s="442">
        <v>659</v>
      </c>
      <c r="GI18" s="442">
        <v>2181</v>
      </c>
      <c r="GJ18" s="438">
        <v>0</v>
      </c>
      <c r="GK18" s="442">
        <v>193</v>
      </c>
      <c r="GL18" s="442">
        <v>252</v>
      </c>
      <c r="GM18" s="442">
        <v>261</v>
      </c>
      <c r="GN18" s="442">
        <v>57</v>
      </c>
      <c r="GO18" s="442">
        <v>322</v>
      </c>
      <c r="GP18" s="442">
        <v>34</v>
      </c>
      <c r="GQ18" s="442">
        <v>64567</v>
      </c>
      <c r="GR18" s="441">
        <v>70883</v>
      </c>
      <c r="GS18" s="454">
        <v>459</v>
      </c>
      <c r="GT18" s="454">
        <v>2296</v>
      </c>
      <c r="GU18" s="448">
        <v>0</v>
      </c>
      <c r="GV18" s="454">
        <v>212</v>
      </c>
      <c r="GW18" s="454">
        <v>228</v>
      </c>
      <c r="GX18" s="454">
        <v>214</v>
      </c>
      <c r="GY18" s="454">
        <v>57</v>
      </c>
      <c r="GZ18" s="454">
        <v>244</v>
      </c>
      <c r="HA18" s="454">
        <v>32</v>
      </c>
      <c r="HB18" s="454">
        <v>74625</v>
      </c>
      <c r="HC18" s="453">
        <v>72087</v>
      </c>
      <c r="HD18" s="453">
        <v>168</v>
      </c>
      <c r="HE18" s="453">
        <v>2051</v>
      </c>
      <c r="HF18" s="452">
        <v>0</v>
      </c>
      <c r="HG18" s="453">
        <v>231</v>
      </c>
      <c r="HH18" s="453">
        <v>140</v>
      </c>
      <c r="HI18" s="453">
        <v>198</v>
      </c>
      <c r="HJ18" s="453">
        <v>58</v>
      </c>
      <c r="HK18" s="453">
        <v>204</v>
      </c>
      <c r="HL18" s="453">
        <v>29</v>
      </c>
      <c r="HM18" s="453">
        <v>75166</v>
      </c>
      <c r="HN18" s="453">
        <v>72560</v>
      </c>
      <c r="HO18" s="453">
        <v>75</v>
      </c>
      <c r="HP18" s="453">
        <v>1916</v>
      </c>
      <c r="HQ18" s="452">
        <v>0</v>
      </c>
      <c r="HR18" s="453">
        <v>238</v>
      </c>
      <c r="HS18" s="453">
        <v>87</v>
      </c>
      <c r="HT18" s="453">
        <v>252</v>
      </c>
      <c r="HU18" s="453">
        <v>56</v>
      </c>
      <c r="HV18" s="453">
        <v>173</v>
      </c>
      <c r="HW18" s="453">
        <v>27</v>
      </c>
      <c r="HX18" s="453">
        <v>75384</v>
      </c>
      <c r="HY18" s="453">
        <v>71544</v>
      </c>
      <c r="HZ18" s="453">
        <v>59</v>
      </c>
      <c r="IA18" s="453">
        <v>1877</v>
      </c>
      <c r="IB18" s="452">
        <v>0</v>
      </c>
      <c r="IC18" s="453">
        <v>221</v>
      </c>
      <c r="ID18" s="453">
        <v>68</v>
      </c>
      <c r="IE18" s="453">
        <v>223</v>
      </c>
      <c r="IF18" s="453">
        <v>184</v>
      </c>
      <c r="IG18" s="453">
        <v>150</v>
      </c>
      <c r="IH18" s="453">
        <v>122</v>
      </c>
      <c r="II18" s="453">
        <v>74448</v>
      </c>
      <c r="IJ18" s="453">
        <v>71747</v>
      </c>
      <c r="IK18" s="453">
        <v>50</v>
      </c>
      <c r="IL18" s="453">
        <v>1837</v>
      </c>
      <c r="IM18" s="452">
        <v>0</v>
      </c>
      <c r="IN18" s="453">
        <v>187</v>
      </c>
      <c r="IO18" s="453">
        <v>59</v>
      </c>
      <c r="IP18" s="453">
        <v>122</v>
      </c>
      <c r="IQ18" s="453">
        <v>120</v>
      </c>
      <c r="IR18" s="453">
        <v>137</v>
      </c>
      <c r="IS18" s="453">
        <v>113</v>
      </c>
      <c r="IT18" s="453">
        <v>74372</v>
      </c>
      <c r="IU18" s="453">
        <v>70060</v>
      </c>
      <c r="IV18" s="453">
        <v>47</v>
      </c>
      <c r="IW18" s="453">
        <v>2122</v>
      </c>
      <c r="IX18" s="452">
        <v>0</v>
      </c>
      <c r="IY18" s="453">
        <v>197</v>
      </c>
      <c r="IZ18" s="453">
        <v>70</v>
      </c>
      <c r="JA18" s="453">
        <v>56</v>
      </c>
      <c r="JB18" s="453">
        <v>119</v>
      </c>
      <c r="JC18" s="453">
        <v>119</v>
      </c>
      <c r="JD18" s="453">
        <v>117</v>
      </c>
      <c r="JE18" s="453">
        <v>72907</v>
      </c>
    </row>
    <row r="19" spans="1:265">
      <c r="A19" s="28" t="s">
        <v>2384</v>
      </c>
      <c r="B19" s="442">
        <v>4386</v>
      </c>
      <c r="C19" s="442">
        <v>0</v>
      </c>
      <c r="D19" s="442">
        <v>378</v>
      </c>
      <c r="E19" s="442">
        <v>111</v>
      </c>
      <c r="F19" s="442">
        <v>0</v>
      </c>
      <c r="G19" s="442">
        <v>0</v>
      </c>
      <c r="H19" s="442">
        <v>0</v>
      </c>
      <c r="I19" s="442">
        <v>0</v>
      </c>
      <c r="J19" s="442">
        <v>108</v>
      </c>
      <c r="K19" s="442">
        <v>0</v>
      </c>
      <c r="L19" s="442">
        <v>4983</v>
      </c>
      <c r="M19" s="442">
        <v>4532</v>
      </c>
      <c r="N19" s="442">
        <v>0</v>
      </c>
      <c r="O19" s="442">
        <v>360</v>
      </c>
      <c r="P19" s="442">
        <v>113</v>
      </c>
      <c r="Q19" s="442">
        <v>0</v>
      </c>
      <c r="R19" s="442">
        <v>0</v>
      </c>
      <c r="S19" s="442">
        <v>0</v>
      </c>
      <c r="T19" s="442">
        <v>0</v>
      </c>
      <c r="U19" s="442">
        <v>138</v>
      </c>
      <c r="V19" s="442">
        <v>0</v>
      </c>
      <c r="W19" s="442">
        <v>5143</v>
      </c>
      <c r="X19" s="442">
        <v>4902</v>
      </c>
      <c r="Y19" s="442">
        <v>1</v>
      </c>
      <c r="Z19" s="442">
        <v>301</v>
      </c>
      <c r="AA19" s="442">
        <v>122</v>
      </c>
      <c r="AB19" s="442">
        <v>0</v>
      </c>
      <c r="AC19" s="442">
        <v>1</v>
      </c>
      <c r="AD19" s="442">
        <v>0</v>
      </c>
      <c r="AE19" s="442">
        <v>0</v>
      </c>
      <c r="AF19" s="442">
        <v>166</v>
      </c>
      <c r="AG19" s="442">
        <v>0</v>
      </c>
      <c r="AH19" s="442">
        <v>5493</v>
      </c>
      <c r="AI19" s="442">
        <v>5092</v>
      </c>
      <c r="AJ19" s="442">
        <v>1</v>
      </c>
      <c r="AK19" s="442">
        <v>239</v>
      </c>
      <c r="AL19" s="442">
        <v>141</v>
      </c>
      <c r="AM19" s="442">
        <v>0</v>
      </c>
      <c r="AN19" s="442">
        <v>1</v>
      </c>
      <c r="AO19" s="442">
        <v>0</v>
      </c>
      <c r="AP19" s="442">
        <v>0</v>
      </c>
      <c r="AQ19" s="442">
        <v>158</v>
      </c>
      <c r="AR19" s="442">
        <v>0</v>
      </c>
      <c r="AS19" s="442">
        <v>5632</v>
      </c>
      <c r="AT19" s="442">
        <v>5456</v>
      </c>
      <c r="AU19" s="442">
        <v>1</v>
      </c>
      <c r="AV19" s="442">
        <v>257</v>
      </c>
      <c r="AW19" s="442">
        <v>154</v>
      </c>
      <c r="AX19" s="442">
        <v>0</v>
      </c>
      <c r="AY19" s="442">
        <v>1</v>
      </c>
      <c r="AZ19" s="442">
        <v>0</v>
      </c>
      <c r="BA19" s="442">
        <v>0</v>
      </c>
      <c r="BB19" s="442">
        <v>114</v>
      </c>
      <c r="BC19" s="442">
        <v>0</v>
      </c>
      <c r="BD19" s="442">
        <v>5983</v>
      </c>
      <c r="BE19" s="442">
        <v>5642</v>
      </c>
      <c r="BF19" s="442">
        <v>1</v>
      </c>
      <c r="BG19" s="442">
        <v>269</v>
      </c>
      <c r="BH19" s="442">
        <v>167</v>
      </c>
      <c r="BI19" s="442">
        <v>0</v>
      </c>
      <c r="BJ19" s="442">
        <v>1</v>
      </c>
      <c r="BK19" s="442">
        <v>0</v>
      </c>
      <c r="BL19" s="442">
        <v>0</v>
      </c>
      <c r="BM19" s="442">
        <v>58</v>
      </c>
      <c r="BN19" s="442">
        <v>0</v>
      </c>
      <c r="BO19" s="442">
        <v>6138</v>
      </c>
      <c r="BP19" s="442">
        <v>5738</v>
      </c>
      <c r="BQ19" s="442">
        <v>0</v>
      </c>
      <c r="BR19" s="442">
        <v>263</v>
      </c>
      <c r="BS19" s="442">
        <v>179</v>
      </c>
      <c r="BT19" s="442">
        <v>0</v>
      </c>
      <c r="BU19" s="442">
        <v>2</v>
      </c>
      <c r="BV19" s="442">
        <v>0</v>
      </c>
      <c r="BW19" s="442">
        <v>0</v>
      </c>
      <c r="BX19" s="442">
        <v>41</v>
      </c>
      <c r="BY19" s="442">
        <v>0</v>
      </c>
      <c r="BZ19" s="442">
        <v>6223</v>
      </c>
      <c r="CA19" s="442">
        <v>5782</v>
      </c>
      <c r="CB19" s="442">
        <v>1</v>
      </c>
      <c r="CC19" s="442">
        <v>228</v>
      </c>
      <c r="CD19" s="442">
        <v>174</v>
      </c>
      <c r="CE19" s="442">
        <v>0</v>
      </c>
      <c r="CF19" s="442">
        <v>2</v>
      </c>
      <c r="CG19" s="442">
        <v>0</v>
      </c>
      <c r="CH19" s="442">
        <v>0</v>
      </c>
      <c r="CI19" s="442">
        <v>30</v>
      </c>
      <c r="CJ19" s="442">
        <v>0</v>
      </c>
      <c r="CK19" s="442">
        <f t="shared" si="7"/>
        <v>6217</v>
      </c>
      <c r="CL19" s="442">
        <v>5770</v>
      </c>
      <c r="CM19" s="442">
        <v>0</v>
      </c>
      <c r="CN19" s="442">
        <v>205</v>
      </c>
      <c r="CO19" s="442">
        <v>168</v>
      </c>
      <c r="CP19" s="442">
        <v>0</v>
      </c>
      <c r="CQ19" s="442">
        <v>1</v>
      </c>
      <c r="CR19" s="442">
        <v>0</v>
      </c>
      <c r="CS19" s="442">
        <v>0</v>
      </c>
      <c r="CT19" s="442">
        <v>30</v>
      </c>
      <c r="CU19" s="442">
        <v>0</v>
      </c>
      <c r="CV19" s="442">
        <f t="shared" si="8"/>
        <v>6174</v>
      </c>
      <c r="CW19" s="442">
        <v>5723</v>
      </c>
      <c r="CX19" s="442">
        <v>0</v>
      </c>
      <c r="CY19" s="442">
        <v>207</v>
      </c>
      <c r="CZ19" s="442">
        <v>149</v>
      </c>
      <c r="DA19" s="442">
        <v>0</v>
      </c>
      <c r="DB19" s="442">
        <v>1</v>
      </c>
      <c r="DC19" s="442">
        <v>0</v>
      </c>
      <c r="DD19" s="442">
        <v>0</v>
      </c>
      <c r="DE19" s="442">
        <v>40</v>
      </c>
      <c r="DF19" s="442">
        <v>0</v>
      </c>
      <c r="DG19" s="442">
        <f t="shared" si="9"/>
        <v>6120</v>
      </c>
      <c r="DH19" s="442">
        <v>5666</v>
      </c>
      <c r="DI19" s="442">
        <v>0</v>
      </c>
      <c r="DJ19" s="442">
        <v>213</v>
      </c>
      <c r="DK19" s="442">
        <v>145</v>
      </c>
      <c r="DL19" s="442">
        <v>0</v>
      </c>
      <c r="DM19" s="442">
        <v>2</v>
      </c>
      <c r="DN19" s="442">
        <v>0</v>
      </c>
      <c r="DO19" s="442">
        <v>0</v>
      </c>
      <c r="DP19" s="442">
        <v>33</v>
      </c>
      <c r="DQ19" s="442">
        <v>0</v>
      </c>
      <c r="DR19" s="442">
        <f t="shared" si="10"/>
        <v>6059</v>
      </c>
      <c r="DS19" s="442">
        <v>5449</v>
      </c>
      <c r="DT19" s="442">
        <v>1</v>
      </c>
      <c r="DU19" s="442">
        <v>202</v>
      </c>
      <c r="DV19" s="442">
        <v>143</v>
      </c>
      <c r="DW19" s="442">
        <v>0</v>
      </c>
      <c r="DX19" s="442">
        <v>1</v>
      </c>
      <c r="DY19" s="442">
        <v>0</v>
      </c>
      <c r="DZ19" s="442">
        <v>0</v>
      </c>
      <c r="EA19" s="442">
        <v>16</v>
      </c>
      <c r="EB19" s="442">
        <v>0</v>
      </c>
      <c r="EC19" s="442">
        <v>5812</v>
      </c>
      <c r="ED19" s="442">
        <v>5088</v>
      </c>
      <c r="EE19" s="442">
        <v>0</v>
      </c>
      <c r="EF19" s="442">
        <v>171</v>
      </c>
      <c r="EG19" s="442">
        <v>145</v>
      </c>
      <c r="EH19" s="442">
        <v>0</v>
      </c>
      <c r="EI19" s="442">
        <v>1</v>
      </c>
      <c r="EJ19" s="442">
        <v>0</v>
      </c>
      <c r="EK19" s="442">
        <v>0</v>
      </c>
      <c r="EL19" s="442">
        <v>22</v>
      </c>
      <c r="EM19" s="442">
        <v>0</v>
      </c>
      <c r="EN19" s="442">
        <v>5427</v>
      </c>
      <c r="EO19" s="442">
        <v>4790</v>
      </c>
      <c r="EP19" s="442">
        <v>0</v>
      </c>
      <c r="EQ19" s="442">
        <v>152</v>
      </c>
      <c r="ER19" s="442">
        <v>154</v>
      </c>
      <c r="ES19" s="442">
        <v>0</v>
      </c>
      <c r="ET19" s="442">
        <v>1</v>
      </c>
      <c r="EU19" s="442">
        <v>0</v>
      </c>
      <c r="EV19" s="442">
        <v>0</v>
      </c>
      <c r="EW19" s="442">
        <v>15</v>
      </c>
      <c r="EX19" s="442">
        <v>0</v>
      </c>
      <c r="EY19" s="442">
        <v>5112</v>
      </c>
      <c r="EZ19" s="442">
        <v>4287</v>
      </c>
      <c r="FA19" s="442">
        <v>0</v>
      </c>
      <c r="FB19" s="442">
        <v>127</v>
      </c>
      <c r="FC19" s="442">
        <v>149</v>
      </c>
      <c r="FD19" s="442">
        <v>0</v>
      </c>
      <c r="FE19" s="442">
        <v>1</v>
      </c>
      <c r="FF19" s="442">
        <v>0</v>
      </c>
      <c r="FG19" s="442">
        <v>0</v>
      </c>
      <c r="FH19" s="442">
        <v>8</v>
      </c>
      <c r="FI19" s="442">
        <v>0</v>
      </c>
      <c r="FJ19" s="442">
        <f t="shared" si="11"/>
        <v>4572</v>
      </c>
      <c r="FK19" s="442">
        <v>3718</v>
      </c>
      <c r="FL19" s="442">
        <v>0</v>
      </c>
      <c r="FM19" s="442">
        <v>80</v>
      </c>
      <c r="FN19" s="442">
        <v>76</v>
      </c>
      <c r="FO19" s="442">
        <v>0</v>
      </c>
      <c r="FP19" s="442">
        <v>1</v>
      </c>
      <c r="FQ19" s="442">
        <v>0</v>
      </c>
      <c r="FR19" s="442">
        <v>0</v>
      </c>
      <c r="FS19" s="442">
        <v>14</v>
      </c>
      <c r="FT19" s="442">
        <v>0</v>
      </c>
      <c r="FU19" s="442">
        <v>3889</v>
      </c>
      <c r="FV19" s="442">
        <v>3642</v>
      </c>
      <c r="FW19" s="438">
        <v>0</v>
      </c>
      <c r="FX19" s="438">
        <v>24</v>
      </c>
      <c r="FY19" s="438">
        <v>0</v>
      </c>
      <c r="FZ19" s="438">
        <v>0</v>
      </c>
      <c r="GA19" s="442">
        <v>1</v>
      </c>
      <c r="GB19" s="438">
        <v>0</v>
      </c>
      <c r="GC19" s="438">
        <v>0</v>
      </c>
      <c r="GD19" s="438">
        <v>8</v>
      </c>
      <c r="GE19" s="438">
        <v>0</v>
      </c>
      <c r="GF19" s="442">
        <v>3675</v>
      </c>
      <c r="GG19" s="455">
        <v>3713</v>
      </c>
      <c r="GH19" s="438">
        <v>0</v>
      </c>
      <c r="GI19" s="438">
        <v>0</v>
      </c>
      <c r="GJ19" s="438">
        <v>0</v>
      </c>
      <c r="GK19" s="438">
        <v>0</v>
      </c>
      <c r="GL19" s="442">
        <v>1</v>
      </c>
      <c r="GM19" s="438">
        <v>0</v>
      </c>
      <c r="GN19" s="438">
        <v>0</v>
      </c>
      <c r="GO19" s="438">
        <v>0</v>
      </c>
      <c r="GP19" s="438">
        <v>0</v>
      </c>
      <c r="GQ19" s="442">
        <v>3714</v>
      </c>
      <c r="GR19" s="441">
        <v>3271</v>
      </c>
      <c r="GS19" s="448">
        <v>0</v>
      </c>
      <c r="GT19" s="448">
        <v>0</v>
      </c>
      <c r="GU19" s="448">
        <v>0</v>
      </c>
      <c r="GV19" s="448">
        <v>0</v>
      </c>
      <c r="GW19" s="454">
        <v>1</v>
      </c>
      <c r="GX19" s="448">
        <v>0</v>
      </c>
      <c r="GY19" s="448">
        <v>0</v>
      </c>
      <c r="GZ19" s="448">
        <v>0</v>
      </c>
      <c r="HA19" s="448">
        <v>0</v>
      </c>
      <c r="HB19" s="454">
        <v>3272</v>
      </c>
      <c r="HC19" s="453">
        <v>2789</v>
      </c>
      <c r="HD19" s="452">
        <v>0</v>
      </c>
      <c r="HE19" s="452">
        <v>0</v>
      </c>
      <c r="HF19" s="452">
        <v>0</v>
      </c>
      <c r="HG19" s="452">
        <v>0</v>
      </c>
      <c r="HH19" s="453">
        <v>1</v>
      </c>
      <c r="HI19" s="452">
        <v>0</v>
      </c>
      <c r="HJ19" s="452">
        <v>0</v>
      </c>
      <c r="HK19" s="452">
        <v>0</v>
      </c>
      <c r="HL19" s="452">
        <v>0</v>
      </c>
      <c r="HM19" s="453">
        <v>2790</v>
      </c>
      <c r="HN19" s="453">
        <v>2724</v>
      </c>
      <c r="HO19" s="452">
        <v>0</v>
      </c>
      <c r="HP19" s="452">
        <v>0</v>
      </c>
      <c r="HQ19" s="452">
        <v>0</v>
      </c>
      <c r="HR19" s="452"/>
      <c r="HS19" s="453">
        <v>1</v>
      </c>
      <c r="HT19" s="452">
        <v>0</v>
      </c>
      <c r="HU19" s="452">
        <v>0</v>
      </c>
      <c r="HV19" s="452">
        <v>0</v>
      </c>
      <c r="HW19" s="452">
        <v>0</v>
      </c>
      <c r="HX19" s="453">
        <v>2725</v>
      </c>
      <c r="HY19" s="453">
        <v>3083</v>
      </c>
      <c r="HZ19" s="452">
        <v>0</v>
      </c>
      <c r="IA19" s="452">
        <v>0</v>
      </c>
      <c r="IB19" s="452">
        <v>0</v>
      </c>
      <c r="IC19" s="452">
        <v>0</v>
      </c>
      <c r="ID19" s="453">
        <v>1</v>
      </c>
      <c r="IE19" s="452">
        <v>0</v>
      </c>
      <c r="IF19" s="452">
        <v>0</v>
      </c>
      <c r="IG19" s="452">
        <v>0</v>
      </c>
      <c r="IH19" s="452">
        <v>0</v>
      </c>
      <c r="II19" s="453">
        <v>3084</v>
      </c>
      <c r="IJ19" s="453">
        <v>3185</v>
      </c>
      <c r="IK19" s="452">
        <v>0</v>
      </c>
      <c r="IL19" s="452">
        <v>0</v>
      </c>
      <c r="IM19" s="452">
        <v>0</v>
      </c>
      <c r="IN19" s="452">
        <v>0</v>
      </c>
      <c r="IO19" s="453">
        <v>1</v>
      </c>
      <c r="IP19" s="452">
        <v>0</v>
      </c>
      <c r="IQ19" s="452">
        <v>0</v>
      </c>
      <c r="IR19" s="452">
        <v>0</v>
      </c>
      <c r="IS19" s="452">
        <v>0</v>
      </c>
      <c r="IT19" s="453">
        <v>3186</v>
      </c>
      <c r="IU19" s="453">
        <v>2972</v>
      </c>
      <c r="IV19" s="452">
        <v>0</v>
      </c>
      <c r="IW19" s="452">
        <v>0</v>
      </c>
      <c r="IX19" s="452">
        <v>0</v>
      </c>
      <c r="IY19" s="452">
        <v>0</v>
      </c>
      <c r="IZ19" s="453">
        <v>1</v>
      </c>
      <c r="JA19" s="452">
        <v>0</v>
      </c>
      <c r="JB19" s="452">
        <v>0</v>
      </c>
      <c r="JC19" s="452">
        <v>0</v>
      </c>
      <c r="JD19" s="452">
        <v>0</v>
      </c>
      <c r="JE19" s="453">
        <v>2973</v>
      </c>
    </row>
    <row r="20" spans="1:265">
      <c r="A20" s="439" t="s">
        <v>144</v>
      </c>
      <c r="B20" s="438">
        <v>483499</v>
      </c>
      <c r="C20" s="438">
        <v>4115</v>
      </c>
      <c r="D20" s="438">
        <v>115317</v>
      </c>
      <c r="E20" s="438">
        <v>27840</v>
      </c>
      <c r="F20" s="438">
        <v>9870</v>
      </c>
      <c r="G20" s="438">
        <v>8596</v>
      </c>
      <c r="H20" s="438">
        <v>18769</v>
      </c>
      <c r="I20" s="438">
        <v>3493</v>
      </c>
      <c r="J20" s="438">
        <v>12215</v>
      </c>
      <c r="K20" s="438">
        <v>1496</v>
      </c>
      <c r="L20" s="438">
        <v>685210</v>
      </c>
      <c r="M20" s="438">
        <v>468120</v>
      </c>
      <c r="N20" s="438">
        <v>3504</v>
      </c>
      <c r="O20" s="438">
        <v>108825</v>
      </c>
      <c r="P20" s="438">
        <v>26732</v>
      </c>
      <c r="Q20" s="438">
        <v>8611</v>
      </c>
      <c r="R20" s="438">
        <v>7828</v>
      </c>
      <c r="S20" s="438">
        <v>16895</v>
      </c>
      <c r="T20" s="438">
        <v>3151</v>
      </c>
      <c r="U20" s="438">
        <v>10901</v>
      </c>
      <c r="V20" s="438">
        <v>1456</v>
      </c>
      <c r="W20" s="438">
        <v>656023</v>
      </c>
      <c r="X20" s="438">
        <v>455661</v>
      </c>
      <c r="Y20" s="438">
        <v>3741</v>
      </c>
      <c r="Z20" s="438">
        <v>108617</v>
      </c>
      <c r="AA20" s="438">
        <v>26830</v>
      </c>
      <c r="AB20" s="438">
        <v>8546</v>
      </c>
      <c r="AC20" s="438">
        <v>7812</v>
      </c>
      <c r="AD20" s="438">
        <v>16574</v>
      </c>
      <c r="AE20" s="438">
        <v>3177</v>
      </c>
      <c r="AF20" s="438">
        <v>10329</v>
      </c>
      <c r="AG20" s="438">
        <v>1448</v>
      </c>
      <c r="AH20" s="438">
        <v>642735</v>
      </c>
      <c r="AI20" s="438">
        <v>439524</v>
      </c>
      <c r="AJ20" s="438">
        <v>4028</v>
      </c>
      <c r="AK20" s="438">
        <v>105659</v>
      </c>
      <c r="AL20" s="438">
        <v>27196</v>
      </c>
      <c r="AM20" s="438">
        <v>8344</v>
      </c>
      <c r="AN20" s="438">
        <v>7857</v>
      </c>
      <c r="AO20" s="438">
        <v>15873</v>
      </c>
      <c r="AP20" s="438">
        <v>3185</v>
      </c>
      <c r="AQ20" s="438">
        <v>10104</v>
      </c>
      <c r="AR20" s="438">
        <v>1290</v>
      </c>
      <c r="AS20" s="438">
        <v>623060</v>
      </c>
      <c r="AT20" s="438">
        <v>426388</v>
      </c>
      <c r="AU20" s="438">
        <v>4118</v>
      </c>
      <c r="AV20" s="438">
        <v>103724</v>
      </c>
      <c r="AW20" s="438">
        <v>27143</v>
      </c>
      <c r="AX20" s="438">
        <v>8196</v>
      </c>
      <c r="AY20" s="438">
        <v>8302</v>
      </c>
      <c r="AZ20" s="438">
        <v>15716</v>
      </c>
      <c r="BA20" s="438">
        <v>3306</v>
      </c>
      <c r="BB20" s="438">
        <v>10393</v>
      </c>
      <c r="BC20" s="438">
        <v>1191</v>
      </c>
      <c r="BD20" s="438">
        <v>608477</v>
      </c>
      <c r="BE20" s="438">
        <v>417114</v>
      </c>
      <c r="BF20" s="438">
        <v>4071</v>
      </c>
      <c r="BG20" s="438">
        <v>105705</v>
      </c>
      <c r="BH20" s="438">
        <v>28211</v>
      </c>
      <c r="BI20" s="438">
        <v>8105</v>
      </c>
      <c r="BJ20" s="438">
        <v>8402</v>
      </c>
      <c r="BK20" s="438">
        <v>15936</v>
      </c>
      <c r="BL20" s="438">
        <v>3476</v>
      </c>
      <c r="BM20" s="438">
        <v>10442</v>
      </c>
      <c r="BN20" s="438">
        <v>1194</v>
      </c>
      <c r="BO20" s="438">
        <v>602656</v>
      </c>
      <c r="BP20" s="438">
        <v>411404</v>
      </c>
      <c r="BQ20" s="438">
        <v>4404</v>
      </c>
      <c r="BR20" s="438">
        <v>106633</v>
      </c>
      <c r="BS20" s="438">
        <v>29258</v>
      </c>
      <c r="BT20" s="438">
        <v>7921</v>
      </c>
      <c r="BU20" s="438">
        <v>8074</v>
      </c>
      <c r="BV20" s="438">
        <v>14665</v>
      </c>
      <c r="BW20" s="438">
        <v>3408</v>
      </c>
      <c r="BX20" s="438">
        <v>10188</v>
      </c>
      <c r="BY20" s="438">
        <v>1347</v>
      </c>
      <c r="BZ20" s="438">
        <v>597302</v>
      </c>
      <c r="CA20" s="438">
        <f t="shared" ref="CA20:CK20" si="12">CA5+CA13</f>
        <v>406180</v>
      </c>
      <c r="CB20" s="438">
        <f t="shared" si="12"/>
        <v>4814</v>
      </c>
      <c r="CC20" s="438">
        <f t="shared" si="12"/>
        <v>99264</v>
      </c>
      <c r="CD20" s="438">
        <f t="shared" si="12"/>
        <v>27490</v>
      </c>
      <c r="CE20" s="438">
        <f t="shared" si="12"/>
        <v>7348</v>
      </c>
      <c r="CF20" s="438">
        <f t="shared" si="12"/>
        <v>7356</v>
      </c>
      <c r="CG20" s="438">
        <f t="shared" si="12"/>
        <v>12284</v>
      </c>
      <c r="CH20" s="438">
        <f t="shared" si="12"/>
        <v>2916</v>
      </c>
      <c r="CI20" s="438">
        <f t="shared" si="12"/>
        <v>9404</v>
      </c>
      <c r="CJ20" s="438">
        <f t="shared" si="12"/>
        <v>1236</v>
      </c>
      <c r="CK20" s="438">
        <f t="shared" si="12"/>
        <v>578292</v>
      </c>
      <c r="CL20" s="438">
        <f t="shared" ref="CL20:DG20" si="13">CL13+CL5</f>
        <v>402481</v>
      </c>
      <c r="CM20" s="438">
        <f t="shared" si="13"/>
        <v>4853</v>
      </c>
      <c r="CN20" s="438">
        <f t="shared" si="13"/>
        <v>93669</v>
      </c>
      <c r="CO20" s="438">
        <f t="shared" si="13"/>
        <v>25253</v>
      </c>
      <c r="CP20" s="438">
        <f t="shared" si="13"/>
        <v>6914</v>
      </c>
      <c r="CQ20" s="438">
        <f t="shared" si="13"/>
        <v>6700</v>
      </c>
      <c r="CR20" s="438">
        <f t="shared" si="13"/>
        <v>11057</v>
      </c>
      <c r="CS20" s="438">
        <f t="shared" si="13"/>
        <v>2578</v>
      </c>
      <c r="CT20" s="438">
        <f t="shared" si="13"/>
        <v>8772</v>
      </c>
      <c r="CU20" s="438">
        <f t="shared" si="13"/>
        <v>939</v>
      </c>
      <c r="CV20" s="438">
        <f t="shared" si="13"/>
        <v>563216</v>
      </c>
      <c r="CW20" s="438">
        <f t="shared" si="13"/>
        <v>394697</v>
      </c>
      <c r="CX20" s="438">
        <f t="shared" si="13"/>
        <v>4620</v>
      </c>
      <c r="CY20" s="438">
        <f t="shared" si="13"/>
        <v>88878</v>
      </c>
      <c r="CZ20" s="438">
        <f t="shared" si="13"/>
        <v>24547</v>
      </c>
      <c r="DA20" s="438">
        <f t="shared" si="13"/>
        <v>6810</v>
      </c>
      <c r="DB20" s="438">
        <f t="shared" si="13"/>
        <v>6185</v>
      </c>
      <c r="DC20" s="438">
        <f t="shared" si="13"/>
        <v>10264</v>
      </c>
      <c r="DD20" s="438">
        <f t="shared" si="13"/>
        <v>2534</v>
      </c>
      <c r="DE20" s="438">
        <f t="shared" si="13"/>
        <v>8054</v>
      </c>
      <c r="DF20" s="438">
        <f t="shared" si="13"/>
        <v>812</v>
      </c>
      <c r="DG20" s="438">
        <f t="shared" si="13"/>
        <v>547401</v>
      </c>
      <c r="DH20" s="438">
        <f t="shared" ref="DH20:DR20" si="14">DH5+DH13</f>
        <v>391284</v>
      </c>
      <c r="DI20" s="438">
        <f t="shared" si="14"/>
        <v>4369</v>
      </c>
      <c r="DJ20" s="438">
        <f t="shared" si="14"/>
        <v>84799</v>
      </c>
      <c r="DK20" s="438">
        <f t="shared" si="14"/>
        <v>24819</v>
      </c>
      <c r="DL20" s="438">
        <f t="shared" si="14"/>
        <v>6834</v>
      </c>
      <c r="DM20" s="438">
        <f t="shared" si="14"/>
        <v>6005</v>
      </c>
      <c r="DN20" s="438">
        <f t="shared" si="14"/>
        <v>9546</v>
      </c>
      <c r="DO20" s="438">
        <f t="shared" si="14"/>
        <v>2674</v>
      </c>
      <c r="DP20" s="438">
        <f t="shared" si="14"/>
        <v>7605</v>
      </c>
      <c r="DQ20" s="438">
        <f t="shared" si="14"/>
        <v>856</v>
      </c>
      <c r="DR20" s="438">
        <f t="shared" si="14"/>
        <v>538791</v>
      </c>
      <c r="DS20" s="438">
        <v>399664</v>
      </c>
      <c r="DT20" s="438">
        <v>4257</v>
      </c>
      <c r="DU20" s="438">
        <v>83067</v>
      </c>
      <c r="DV20" s="438">
        <v>25231</v>
      </c>
      <c r="DW20" s="438">
        <v>6599</v>
      </c>
      <c r="DX20" s="438">
        <v>6113</v>
      </c>
      <c r="DY20" s="438">
        <v>8920</v>
      </c>
      <c r="DZ20" s="438">
        <v>2643</v>
      </c>
      <c r="EA20" s="438">
        <v>7658</v>
      </c>
      <c r="EB20" s="438">
        <v>856</v>
      </c>
      <c r="EC20" s="438">
        <v>545008</v>
      </c>
      <c r="ED20" s="438">
        <v>408805</v>
      </c>
      <c r="EE20" s="438">
        <v>4003</v>
      </c>
      <c r="EF20" s="438">
        <v>83139</v>
      </c>
      <c r="EG20" s="438">
        <v>25212</v>
      </c>
      <c r="EH20" s="438">
        <v>6130</v>
      </c>
      <c r="EI20" s="438">
        <v>6089</v>
      </c>
      <c r="EJ20" s="438">
        <v>9027</v>
      </c>
      <c r="EK20" s="438">
        <v>2499</v>
      </c>
      <c r="EL20" s="438">
        <v>7644</v>
      </c>
      <c r="EM20" s="438">
        <v>859</v>
      </c>
      <c r="EN20" s="438">
        <v>553407</v>
      </c>
      <c r="EO20" s="438">
        <v>413692</v>
      </c>
      <c r="EP20" s="438">
        <v>3759</v>
      </c>
      <c r="EQ20" s="438">
        <v>86776</v>
      </c>
      <c r="ER20" s="438">
        <v>25724</v>
      </c>
      <c r="ES20" s="438">
        <v>5694</v>
      </c>
      <c r="ET20" s="438">
        <v>6105</v>
      </c>
      <c r="EU20" s="438">
        <v>9755</v>
      </c>
      <c r="EV20" s="438">
        <v>2213</v>
      </c>
      <c r="EW20" s="438">
        <v>7617</v>
      </c>
      <c r="EX20" s="438">
        <v>1023</v>
      </c>
      <c r="EY20" s="438">
        <v>562358</v>
      </c>
      <c r="EZ20" s="438">
        <v>418152</v>
      </c>
      <c r="FA20" s="438">
        <v>3636</v>
      </c>
      <c r="FB20" s="438">
        <v>87967</v>
      </c>
      <c r="FC20" s="438">
        <v>26010</v>
      </c>
      <c r="FD20" s="438">
        <v>5377</v>
      </c>
      <c r="FE20" s="438">
        <v>6178</v>
      </c>
      <c r="FF20" s="438">
        <v>10304</v>
      </c>
      <c r="FG20" s="438">
        <v>1790</v>
      </c>
      <c r="FH20" s="438">
        <f>FH13+FH5</f>
        <v>7353</v>
      </c>
      <c r="FI20" s="438">
        <f>FI13+FI5</f>
        <v>1257</v>
      </c>
      <c r="FJ20" s="438">
        <f>FJ13+FJ5</f>
        <v>568024</v>
      </c>
      <c r="FK20" s="438">
        <v>428002</v>
      </c>
      <c r="FL20" s="438">
        <v>3742</v>
      </c>
      <c r="FM20" s="438">
        <v>64737</v>
      </c>
      <c r="FN20" s="438">
        <v>13038</v>
      </c>
      <c r="FO20" s="438">
        <v>4427</v>
      </c>
      <c r="FP20" s="438">
        <v>6710</v>
      </c>
      <c r="FQ20" s="438">
        <v>11259</v>
      </c>
      <c r="FR20" s="438">
        <v>1727</v>
      </c>
      <c r="FS20" s="438">
        <v>7487</v>
      </c>
      <c r="FT20" s="438">
        <v>718</v>
      </c>
      <c r="FU20" s="438">
        <v>541847</v>
      </c>
      <c r="FV20" s="438">
        <v>447183</v>
      </c>
      <c r="FW20" s="438">
        <v>4421</v>
      </c>
      <c r="FX20" s="438">
        <v>42713</v>
      </c>
      <c r="FY20" s="438">
        <v>486</v>
      </c>
      <c r="FZ20" s="438">
        <v>3758</v>
      </c>
      <c r="GA20" s="438">
        <v>7540</v>
      </c>
      <c r="GB20" s="438">
        <v>12476</v>
      </c>
      <c r="GC20" s="438">
        <v>1973</v>
      </c>
      <c r="GD20" s="438">
        <v>8101</v>
      </c>
      <c r="GE20" s="438">
        <v>222</v>
      </c>
      <c r="GF20" s="438">
        <v>528873</v>
      </c>
      <c r="GG20" s="438">
        <v>474999</v>
      </c>
      <c r="GH20" s="438">
        <v>5315</v>
      </c>
      <c r="GI20" s="438">
        <v>43549</v>
      </c>
      <c r="GJ20" s="438">
        <v>467</v>
      </c>
      <c r="GK20" s="438">
        <v>4037</v>
      </c>
      <c r="GL20" s="438">
        <v>7781</v>
      </c>
      <c r="GM20" s="438">
        <v>13427</v>
      </c>
      <c r="GN20" s="438">
        <v>2239</v>
      </c>
      <c r="GO20" s="438">
        <v>8313</v>
      </c>
      <c r="GP20" s="438">
        <v>233</v>
      </c>
      <c r="GQ20" s="438">
        <v>560360</v>
      </c>
      <c r="GR20" s="448">
        <v>488583</v>
      </c>
      <c r="GS20" s="448">
        <v>4975</v>
      </c>
      <c r="GT20" s="448">
        <v>40083</v>
      </c>
      <c r="GU20" s="448">
        <v>417</v>
      </c>
      <c r="GV20" s="448">
        <v>3656</v>
      </c>
      <c r="GW20" s="448">
        <v>6959</v>
      </c>
      <c r="GX20" s="448">
        <v>12069</v>
      </c>
      <c r="GY20" s="448">
        <v>2207</v>
      </c>
      <c r="GZ20" s="448">
        <v>7277</v>
      </c>
      <c r="HA20" s="448">
        <v>85</v>
      </c>
      <c r="HB20" s="448">
        <v>566311</v>
      </c>
      <c r="HC20" s="452">
        <v>493408</v>
      </c>
      <c r="HD20" s="452">
        <v>4447</v>
      </c>
      <c r="HE20" s="452">
        <v>36987</v>
      </c>
      <c r="HF20" s="452">
        <v>373</v>
      </c>
      <c r="HG20" s="452">
        <v>3290</v>
      </c>
      <c r="HH20" s="452">
        <v>6581</v>
      </c>
      <c r="HI20" s="452">
        <v>10348</v>
      </c>
      <c r="HJ20" s="452">
        <v>2128</v>
      </c>
      <c r="HK20" s="452">
        <v>6601</v>
      </c>
      <c r="HL20" s="452">
        <v>77</v>
      </c>
      <c r="HM20" s="452">
        <v>564240</v>
      </c>
      <c r="HN20" s="452">
        <v>496795</v>
      </c>
      <c r="HO20" s="452">
        <v>4174</v>
      </c>
      <c r="HP20" s="452">
        <v>35738</v>
      </c>
      <c r="HQ20" s="452">
        <v>329</v>
      </c>
      <c r="HR20" s="452">
        <v>3091</v>
      </c>
      <c r="HS20" s="452">
        <v>6395</v>
      </c>
      <c r="HT20" s="452">
        <v>9342</v>
      </c>
      <c r="HU20" s="452">
        <v>2056</v>
      </c>
      <c r="HV20" s="452">
        <v>6340</v>
      </c>
      <c r="HW20" s="452">
        <v>73</v>
      </c>
      <c r="HX20" s="452">
        <v>564333</v>
      </c>
      <c r="HY20" s="452">
        <v>501557</v>
      </c>
      <c r="HZ20" s="452">
        <v>3683</v>
      </c>
      <c r="IA20" s="452">
        <v>29151</v>
      </c>
      <c r="IB20" s="452">
        <v>240</v>
      </c>
      <c r="IC20" s="452">
        <v>2611</v>
      </c>
      <c r="ID20" s="452">
        <v>5593</v>
      </c>
      <c r="IE20" s="452">
        <v>7566</v>
      </c>
      <c r="IF20" s="452">
        <v>1905</v>
      </c>
      <c r="IG20" s="452">
        <v>5370</v>
      </c>
      <c r="IH20" s="452">
        <v>163</v>
      </c>
      <c r="II20" s="452">
        <v>557839</v>
      </c>
      <c r="IJ20" s="452">
        <v>487505</v>
      </c>
      <c r="IK20" s="452">
        <v>3272</v>
      </c>
      <c r="IL20" s="452">
        <v>27122</v>
      </c>
      <c r="IM20" s="452">
        <v>183</v>
      </c>
      <c r="IN20" s="452">
        <v>2217</v>
      </c>
      <c r="IO20" s="452">
        <v>4860</v>
      </c>
      <c r="IP20" s="452">
        <v>6953</v>
      </c>
      <c r="IQ20" s="452">
        <v>1987</v>
      </c>
      <c r="IR20" s="452">
        <v>4658</v>
      </c>
      <c r="IS20" s="452">
        <v>151</v>
      </c>
      <c r="IT20" s="452">
        <v>538908</v>
      </c>
      <c r="IU20" s="452">
        <v>477503</v>
      </c>
      <c r="IV20" s="452">
        <v>3016</v>
      </c>
      <c r="IW20" s="452">
        <v>26392</v>
      </c>
      <c r="IX20" s="452">
        <v>172</v>
      </c>
      <c r="IY20" s="452">
        <v>2011</v>
      </c>
      <c r="IZ20" s="452">
        <v>4634</v>
      </c>
      <c r="JA20" s="452">
        <v>6218</v>
      </c>
      <c r="JB20" s="452">
        <v>2211</v>
      </c>
      <c r="JC20" s="452">
        <v>4470</v>
      </c>
      <c r="JD20" s="452">
        <v>154</v>
      </c>
      <c r="JE20" s="452">
        <v>526781</v>
      </c>
    </row>
    <row r="21" spans="1:265">
      <c r="A21" s="415" t="s">
        <v>2385</v>
      </c>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239"/>
      <c r="DH21" s="239"/>
      <c r="DI21" s="239"/>
      <c r="DJ21" s="239"/>
      <c r="DK21" s="239"/>
      <c r="DL21" s="239"/>
      <c r="DM21" s="239"/>
      <c r="DN21" s="239"/>
      <c r="DO21" s="239"/>
      <c r="DP21" s="239"/>
      <c r="DQ21" s="239"/>
      <c r="DR21" s="239"/>
      <c r="DS21" s="239"/>
      <c r="DT21" s="239"/>
      <c r="DU21" s="239"/>
      <c r="DV21" s="239"/>
      <c r="DW21" s="239"/>
      <c r="DX21" s="239"/>
      <c r="DY21" s="239"/>
      <c r="DZ21" s="239"/>
      <c r="EA21" s="239"/>
      <c r="EB21" s="239"/>
      <c r="EC21" s="239"/>
      <c r="ED21" s="239"/>
      <c r="EE21" s="239"/>
      <c r="EF21" s="239"/>
      <c r="EG21" s="239"/>
      <c r="EH21" s="239"/>
      <c r="EI21" s="239"/>
      <c r="EJ21" s="239"/>
      <c r="EK21" s="239"/>
      <c r="EL21" s="239"/>
      <c r="EM21" s="239"/>
      <c r="EN21" s="239"/>
      <c r="EO21" s="239"/>
      <c r="EP21" s="239"/>
      <c r="EQ21" s="239"/>
      <c r="ER21" s="239"/>
      <c r="ES21" s="239"/>
      <c r="ET21" s="239"/>
      <c r="EU21" s="239"/>
      <c r="EV21" s="239"/>
      <c r="EW21" s="239"/>
      <c r="EX21" s="239"/>
      <c r="EY21" s="239"/>
      <c r="EZ21" s="239"/>
      <c r="FA21" s="239"/>
      <c r="FB21" s="239"/>
      <c r="FC21" s="239"/>
      <c r="FD21" s="239"/>
      <c r="FE21" s="239"/>
      <c r="FF21" s="239"/>
      <c r="FG21" s="239"/>
      <c r="FH21" s="239"/>
      <c r="FI21" s="239"/>
      <c r="FJ21" s="239"/>
      <c r="FK21" s="239"/>
      <c r="FL21" s="239"/>
      <c r="FM21" s="239"/>
      <c r="FN21" s="239"/>
      <c r="FO21" s="239"/>
      <c r="FP21" s="239"/>
      <c r="FQ21" s="239"/>
      <c r="FR21" s="239"/>
      <c r="FS21" s="239"/>
      <c r="FT21" s="239"/>
      <c r="FU21" s="239"/>
      <c r="FV21" s="239"/>
      <c r="FW21" s="239"/>
      <c r="FX21" s="239"/>
      <c r="FY21" s="239"/>
      <c r="FZ21" s="239"/>
      <c r="GA21" s="239"/>
      <c r="GB21" s="239"/>
      <c r="GC21" s="239"/>
      <c r="GD21" s="239"/>
      <c r="GE21" s="239"/>
      <c r="GF21" s="239"/>
      <c r="GG21" s="239"/>
      <c r="GH21" s="239"/>
      <c r="GI21" s="239"/>
      <c r="GJ21" s="239"/>
      <c r="GK21" s="239"/>
      <c r="GL21" s="239"/>
      <c r="GM21" s="239"/>
      <c r="GN21" s="239"/>
      <c r="GO21" s="239"/>
      <c r="GP21" s="239"/>
      <c r="GQ21" s="239"/>
    </row>
    <row r="22" spans="1:265">
      <c r="A22" s="413"/>
      <c r="ED22" s="239"/>
      <c r="EE22" s="239"/>
      <c r="EF22" s="239"/>
      <c r="EG22" s="239"/>
      <c r="EH22" s="239"/>
      <c r="EI22" s="239"/>
      <c r="EJ22" s="239"/>
      <c r="EK22" s="239"/>
      <c r="EL22" s="239"/>
      <c r="EM22" s="239"/>
      <c r="EN22" s="239"/>
      <c r="EO22" s="239"/>
      <c r="EP22" s="239"/>
      <c r="EQ22" s="239"/>
      <c r="ER22" s="239"/>
      <c r="ES22" s="239"/>
      <c r="ET22" s="239"/>
      <c r="EU22" s="239"/>
      <c r="EV22" s="239"/>
      <c r="EW22" s="239"/>
      <c r="EX22" s="239"/>
      <c r="EY22" s="239"/>
      <c r="EZ22" s="239"/>
      <c r="FA22" s="239"/>
      <c r="FB22" s="239"/>
      <c r="FC22" s="239"/>
      <c r="FD22" s="239"/>
      <c r="FE22" s="239"/>
      <c r="FF22" s="239"/>
      <c r="FG22" s="239"/>
      <c r="FH22" s="239"/>
      <c r="FI22" s="239"/>
      <c r="FJ22" s="239"/>
      <c r="FK22" s="434"/>
      <c r="FL22" s="434"/>
      <c r="FM22" s="434"/>
      <c r="FN22" s="434"/>
      <c r="FO22" s="434"/>
      <c r="FP22" s="434"/>
      <c r="FQ22" s="434"/>
      <c r="FR22" s="239"/>
      <c r="FS22" s="239"/>
      <c r="FT22" s="239"/>
      <c r="FU22" s="239"/>
      <c r="FV22" s="434"/>
      <c r="FW22" s="434"/>
      <c r="FX22" s="434"/>
      <c r="FY22" s="434"/>
      <c r="FZ22" s="434"/>
      <c r="GA22" s="434"/>
      <c r="GB22" s="434"/>
      <c r="GC22" s="239"/>
      <c r="GD22" s="239"/>
      <c r="GE22" s="239"/>
      <c r="GF22" s="239"/>
      <c r="GG22" s="434"/>
      <c r="GH22" s="434"/>
      <c r="GI22" s="434"/>
      <c r="GJ22" s="434"/>
      <c r="GK22" s="434"/>
      <c r="GL22" s="434"/>
      <c r="GM22" s="434"/>
      <c r="GN22" s="239"/>
      <c r="GO22" s="239"/>
      <c r="GP22" s="239"/>
      <c r="GQ22" s="239"/>
    </row>
    <row r="23" spans="1:265">
      <c r="A23" s="414"/>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39"/>
      <c r="CQ23" s="239"/>
      <c r="CR23" s="239"/>
      <c r="CS23" s="239"/>
      <c r="CT23" s="239"/>
      <c r="CU23" s="239"/>
      <c r="CV23" s="239"/>
      <c r="CW23" s="239"/>
      <c r="CX23" s="239"/>
      <c r="CY23" s="239"/>
      <c r="CZ23" s="239"/>
      <c r="DA23" s="239"/>
      <c r="DB23" s="239"/>
      <c r="DC23" s="239"/>
      <c r="DD23" s="239"/>
      <c r="DE23" s="239"/>
      <c r="DF23" s="239"/>
      <c r="DG23" s="239"/>
      <c r="DH23" s="239"/>
      <c r="DI23" s="239"/>
      <c r="DJ23" s="239"/>
      <c r="DK23" s="239"/>
      <c r="DL23" s="239"/>
      <c r="DM23" s="239"/>
      <c r="DN23" s="239"/>
      <c r="DO23" s="239"/>
      <c r="DP23" s="239"/>
      <c r="DQ23" s="239"/>
      <c r="DR23" s="239"/>
      <c r="DS23" s="239"/>
      <c r="DT23" s="239"/>
      <c r="DU23" s="239"/>
      <c r="DV23" s="239"/>
      <c r="DW23" s="239"/>
      <c r="DX23" s="239"/>
      <c r="DY23" s="239"/>
      <c r="DZ23" s="239"/>
      <c r="EA23" s="239"/>
      <c r="EB23" s="239"/>
      <c r="EC23" s="239"/>
      <c r="ED23" s="239"/>
      <c r="EE23" s="239"/>
      <c r="EF23" s="239"/>
      <c r="EG23" s="239"/>
      <c r="EH23" s="239"/>
      <c r="EI23" s="239"/>
      <c r="EJ23" s="239"/>
      <c r="EK23" s="239"/>
      <c r="EL23" s="239"/>
      <c r="EM23" s="239"/>
      <c r="EN23" s="239"/>
      <c r="EO23" s="239"/>
      <c r="EP23" s="239"/>
      <c r="EQ23" s="239"/>
      <c r="ER23" s="239"/>
      <c r="ES23" s="239"/>
      <c r="ET23" s="239"/>
      <c r="EU23" s="239"/>
      <c r="EV23" s="239"/>
      <c r="EW23" s="239"/>
      <c r="EX23" s="239"/>
      <c r="EY23" s="239"/>
      <c r="EZ23" s="239"/>
      <c r="FA23" s="239"/>
      <c r="FB23" s="239"/>
      <c r="FC23" s="239"/>
      <c r="FD23" s="239"/>
      <c r="FE23" s="239"/>
      <c r="FF23" s="239"/>
      <c r="FG23" s="239"/>
      <c r="FH23" s="239"/>
      <c r="FI23" s="239"/>
      <c r="FJ23" s="239"/>
      <c r="FK23" s="239"/>
      <c r="FL23" s="239"/>
      <c r="FM23" s="239"/>
      <c r="FN23" s="239"/>
      <c r="FO23" s="239"/>
      <c r="FP23" s="239"/>
      <c r="FQ23" s="239"/>
      <c r="FR23" s="239"/>
      <c r="FS23" s="239"/>
      <c r="FT23" s="239"/>
      <c r="FU23" s="239"/>
      <c r="FV23" s="239"/>
      <c r="FW23" s="239"/>
      <c r="FX23" s="239"/>
      <c r="FY23" s="239"/>
      <c r="FZ23" s="239"/>
      <c r="GA23" s="239"/>
      <c r="GB23" s="239"/>
      <c r="GC23" s="239"/>
      <c r="GD23" s="239"/>
      <c r="GE23" s="239"/>
      <c r="GF23" s="239"/>
      <c r="GG23" s="239"/>
      <c r="GH23" s="239"/>
      <c r="GI23" s="239"/>
      <c r="GJ23" s="239"/>
      <c r="GK23" s="239"/>
      <c r="GL23" s="239"/>
      <c r="GM23" s="239"/>
      <c r="GN23" s="239"/>
      <c r="GO23" s="239"/>
      <c r="GP23" s="239"/>
      <c r="GQ23" s="239"/>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331B4-6273-4333-97B8-85C2D2A8777F}">
  <sheetPr codeName="Plan28">
    <tabColor rgb="FF5F6062"/>
  </sheetPr>
  <dimension ref="A1:GN9"/>
  <sheetViews>
    <sheetView showGridLines="0" workbookViewId="0"/>
  </sheetViews>
  <sheetFormatPr defaultColWidth="8.77734375" defaultRowHeight="14.4"/>
  <cols>
    <col min="1" max="1" width="11.21875" customWidth="1"/>
    <col min="2" max="3" width="1.77734375" customWidth="1"/>
    <col min="4" max="4" width="11" bestFit="1" customWidth="1"/>
    <col min="5" max="5" width="9.77734375" bestFit="1" customWidth="1"/>
    <col min="6" max="6" width="7.44140625" bestFit="1" customWidth="1"/>
    <col min="7" max="7" width="11.77734375" bestFit="1" customWidth="1"/>
    <col min="8" max="8" width="10.77734375" bestFit="1" customWidth="1"/>
    <col min="9" max="9" width="11.21875" bestFit="1" customWidth="1"/>
    <col min="10" max="10" width="15.44140625" bestFit="1" customWidth="1"/>
    <col min="11" max="11" width="8.44140625" bestFit="1" customWidth="1"/>
    <col min="12" max="12" width="11" bestFit="1" customWidth="1"/>
    <col min="13" max="13" width="9.77734375" bestFit="1" customWidth="1"/>
    <col min="14" max="14" width="7.44140625" bestFit="1" customWidth="1"/>
    <col min="15" max="15" width="11.77734375" bestFit="1" customWidth="1"/>
    <col min="16" max="16" width="10.77734375" bestFit="1" customWidth="1"/>
    <col min="17" max="17" width="11.21875" bestFit="1" customWidth="1"/>
    <col min="18" max="18" width="15.44140625" bestFit="1" customWidth="1"/>
    <col min="19" max="19" width="8.44140625" bestFit="1" customWidth="1"/>
    <col min="20" max="20" width="11" bestFit="1" customWidth="1"/>
    <col min="21" max="21" width="9.77734375" bestFit="1" customWidth="1"/>
    <col min="22" max="22" width="7.44140625" bestFit="1" customWidth="1"/>
    <col min="23" max="23" width="11.77734375" bestFit="1" customWidth="1"/>
    <col min="24" max="24" width="10.77734375" bestFit="1" customWidth="1"/>
    <col min="25" max="25" width="11.21875" bestFit="1" customWidth="1"/>
    <col min="26" max="26" width="15.44140625" bestFit="1" customWidth="1"/>
    <col min="27" max="27" width="8.44140625" bestFit="1" customWidth="1"/>
    <col min="28" max="28" width="11" bestFit="1" customWidth="1"/>
    <col min="29" max="29" width="9.77734375" bestFit="1" customWidth="1"/>
    <col min="30" max="30" width="7.44140625" bestFit="1" customWidth="1"/>
    <col min="31" max="31" width="11.77734375" bestFit="1" customWidth="1"/>
    <col min="32" max="32" width="10.77734375" bestFit="1" customWidth="1"/>
    <col min="33" max="33" width="11.21875" bestFit="1" customWidth="1"/>
    <col min="34" max="34" width="15.44140625" bestFit="1" customWidth="1"/>
    <col min="35" max="35" width="8.44140625" bestFit="1" customWidth="1"/>
    <col min="36" max="36" width="11" bestFit="1" customWidth="1"/>
    <col min="37" max="37" width="9.77734375" bestFit="1" customWidth="1"/>
    <col min="38" max="38" width="7.44140625" bestFit="1" customWidth="1"/>
    <col min="39" max="39" width="11.77734375" bestFit="1" customWidth="1"/>
    <col min="40" max="40" width="10.77734375" bestFit="1" customWidth="1"/>
    <col min="41" max="41" width="11.21875" bestFit="1" customWidth="1"/>
    <col min="42" max="42" width="15.44140625" bestFit="1" customWidth="1"/>
    <col min="43" max="43" width="8.44140625" bestFit="1" customWidth="1"/>
    <col min="44" max="44" width="11" bestFit="1" customWidth="1"/>
    <col min="45" max="45" width="9.77734375" bestFit="1" customWidth="1"/>
    <col min="46" max="46" width="7.44140625" bestFit="1" customWidth="1"/>
    <col min="47" max="47" width="11.77734375" bestFit="1" customWidth="1"/>
    <col min="48" max="48" width="10.77734375" bestFit="1" customWidth="1"/>
    <col min="49" max="49" width="11.21875" bestFit="1" customWidth="1"/>
    <col min="50" max="50" width="15.44140625" bestFit="1" customWidth="1"/>
    <col min="51" max="51" width="8.44140625" bestFit="1" customWidth="1"/>
    <col min="52" max="56" width="9.44140625" customWidth="1"/>
    <col min="57" max="57" width="13.44140625" customWidth="1"/>
    <col min="58" max="58" width="11.77734375" customWidth="1"/>
    <col min="59" max="59" width="9.44140625" customWidth="1"/>
    <col min="60" max="60" width="11" bestFit="1" customWidth="1"/>
    <col min="61" max="61" width="9.77734375" bestFit="1" customWidth="1"/>
    <col min="62" max="62" width="7.44140625" bestFit="1" customWidth="1"/>
    <col min="63" max="63" width="11.77734375" bestFit="1" customWidth="1"/>
    <col min="64" max="64" width="10.77734375" bestFit="1" customWidth="1"/>
    <col min="65" max="65" width="11.21875" bestFit="1" customWidth="1"/>
    <col min="66" max="66" width="15.44140625" bestFit="1" customWidth="1"/>
    <col min="67" max="67" width="8.44140625" bestFit="1" customWidth="1"/>
    <col min="68" max="68" width="12.44140625" bestFit="1" customWidth="1"/>
    <col min="69" max="69" width="12" bestFit="1" customWidth="1"/>
    <col min="70" max="70" width="12.44140625" bestFit="1" customWidth="1"/>
    <col min="71" max="71" width="14.21875" bestFit="1" customWidth="1"/>
    <col min="72" max="72" width="10.21875" bestFit="1" customWidth="1"/>
    <col min="73" max="73" width="11" bestFit="1" customWidth="1"/>
    <col min="74" max="74" width="14.77734375" bestFit="1" customWidth="1"/>
    <col min="75" max="75" width="8.44140625" bestFit="1" customWidth="1"/>
    <col min="76" max="76" width="12.44140625" bestFit="1" customWidth="1"/>
    <col min="77" max="77" width="12" bestFit="1" customWidth="1"/>
    <col min="78" max="78" width="12.44140625" bestFit="1" customWidth="1"/>
    <col min="79" max="79" width="14.21875" bestFit="1" customWidth="1"/>
    <col min="80" max="80" width="10.21875" bestFit="1" customWidth="1"/>
    <col min="81" max="81" width="11" bestFit="1" customWidth="1"/>
    <col min="82" max="82" width="14.77734375" bestFit="1" customWidth="1"/>
    <col min="83" max="83" width="8.44140625" bestFit="1" customWidth="1"/>
    <col min="84" max="84" width="12.44140625" bestFit="1" customWidth="1"/>
    <col min="85" max="85" width="12" bestFit="1" customWidth="1"/>
    <col min="86" max="86" width="12.44140625" bestFit="1" customWidth="1"/>
    <col min="87" max="87" width="14.21875" bestFit="1" customWidth="1"/>
    <col min="88" max="88" width="10.21875" bestFit="1" customWidth="1"/>
    <col min="89" max="89" width="11" bestFit="1" customWidth="1"/>
    <col min="90" max="90" width="14.77734375" bestFit="1" customWidth="1"/>
    <col min="91" max="91" width="8.44140625" bestFit="1" customWidth="1"/>
    <col min="92" max="92" width="12.44140625" bestFit="1" customWidth="1"/>
    <col min="93" max="93" width="12" bestFit="1" customWidth="1"/>
    <col min="94" max="94" width="12.44140625" bestFit="1" customWidth="1"/>
    <col min="95" max="95" width="14.21875" bestFit="1" customWidth="1"/>
    <col min="96" max="96" width="10.21875" bestFit="1" customWidth="1"/>
    <col min="97" max="97" width="11" bestFit="1" customWidth="1"/>
    <col min="98" max="98" width="14.77734375" bestFit="1" customWidth="1"/>
    <col min="99" max="99" width="8.44140625" bestFit="1" customWidth="1"/>
    <col min="100" max="100" width="12.44140625" bestFit="1" customWidth="1"/>
    <col min="101" max="101" width="12" bestFit="1" customWidth="1"/>
    <col min="102" max="102" width="12.44140625" bestFit="1" customWidth="1"/>
    <col min="103" max="103" width="14.21875" bestFit="1" customWidth="1"/>
    <col min="104" max="104" width="10.21875" bestFit="1" customWidth="1"/>
    <col min="105" max="105" width="11" bestFit="1" customWidth="1"/>
    <col min="106" max="106" width="14.77734375" bestFit="1" customWidth="1"/>
    <col min="107" max="107" width="8.44140625" bestFit="1" customWidth="1"/>
    <col min="108" max="108" width="12.44140625" bestFit="1" customWidth="1"/>
    <col min="109" max="109" width="12" bestFit="1" customWidth="1"/>
    <col min="110" max="110" width="12.44140625" bestFit="1" customWidth="1"/>
    <col min="111" max="111" width="14.21875" bestFit="1" customWidth="1"/>
    <col min="112" max="112" width="10.21875" bestFit="1" customWidth="1"/>
    <col min="113" max="113" width="11" bestFit="1" customWidth="1"/>
    <col min="114" max="114" width="14.77734375" bestFit="1" customWidth="1"/>
    <col min="115" max="115" width="8.44140625" bestFit="1" customWidth="1"/>
    <col min="116" max="116" width="12.44140625" bestFit="1" customWidth="1"/>
    <col min="117" max="117" width="12" bestFit="1" customWidth="1"/>
    <col min="118" max="118" width="12.44140625" bestFit="1" customWidth="1"/>
    <col min="119" max="119" width="14.21875" bestFit="1" customWidth="1"/>
    <col min="120" max="120" width="10.21875" bestFit="1" customWidth="1"/>
    <col min="121" max="121" width="11" bestFit="1" customWidth="1"/>
    <col min="122" max="122" width="14.77734375" bestFit="1" customWidth="1"/>
    <col min="123" max="123" width="8.44140625" bestFit="1" customWidth="1"/>
    <col min="124" max="124" width="12.44140625" bestFit="1" customWidth="1"/>
    <col min="125" max="125" width="12" bestFit="1" customWidth="1"/>
    <col min="126" max="126" width="12.44140625" bestFit="1" customWidth="1"/>
    <col min="127" max="127" width="14.21875" bestFit="1" customWidth="1"/>
    <col min="128" max="128" width="10.21875" bestFit="1" customWidth="1"/>
    <col min="129" max="129" width="11" bestFit="1" customWidth="1"/>
    <col min="130" max="130" width="14.77734375" bestFit="1" customWidth="1"/>
    <col min="131" max="131" width="8.44140625" bestFit="1" customWidth="1"/>
    <col min="132" max="132" width="12.44140625" bestFit="1" customWidth="1"/>
    <col min="133" max="133" width="12" bestFit="1" customWidth="1"/>
    <col min="134" max="134" width="12.44140625" bestFit="1" customWidth="1"/>
    <col min="135" max="135" width="14.21875" bestFit="1" customWidth="1"/>
    <col min="136" max="136" width="10.21875" bestFit="1" customWidth="1"/>
    <col min="137" max="137" width="11" bestFit="1" customWidth="1"/>
    <col min="138" max="138" width="14.77734375" bestFit="1" customWidth="1"/>
    <col min="139" max="139" width="8.44140625" bestFit="1" customWidth="1"/>
    <col min="140" max="140" width="12.44140625" bestFit="1" customWidth="1"/>
    <col min="141" max="141" width="12" bestFit="1" customWidth="1"/>
    <col min="142" max="142" width="12.44140625" bestFit="1" customWidth="1"/>
    <col min="143" max="143" width="14.21875" bestFit="1" customWidth="1"/>
    <col min="144" max="144" width="10.21875" bestFit="1" customWidth="1"/>
    <col min="145" max="145" width="11.44140625" bestFit="1" customWidth="1"/>
    <col min="146" max="146" width="14.77734375" bestFit="1" customWidth="1"/>
    <col min="147" max="147" width="8.44140625" bestFit="1" customWidth="1"/>
    <col min="148" max="148" width="12.44140625" bestFit="1" customWidth="1"/>
    <col min="149" max="149" width="12" bestFit="1" customWidth="1"/>
    <col min="150" max="150" width="12.44140625" bestFit="1" customWidth="1"/>
    <col min="151" max="151" width="14.21875" bestFit="1" customWidth="1"/>
    <col min="152" max="152" width="10.21875" bestFit="1" customWidth="1"/>
    <col min="153" max="153" width="11" bestFit="1" customWidth="1"/>
    <col min="154" max="154" width="14.77734375" bestFit="1" customWidth="1"/>
    <col min="155" max="155" width="8.44140625" bestFit="1" customWidth="1"/>
    <col min="156" max="156" width="12.44140625" bestFit="1" customWidth="1"/>
    <col min="157" max="157" width="12" bestFit="1" customWidth="1"/>
    <col min="158" max="158" width="12.44140625" bestFit="1" customWidth="1"/>
    <col min="159" max="159" width="14.21875" bestFit="1" customWidth="1"/>
    <col min="160" max="160" width="10.21875" bestFit="1" customWidth="1"/>
    <col min="161" max="161" width="11" bestFit="1" customWidth="1"/>
    <col min="162" max="162" width="14.77734375" bestFit="1" customWidth="1"/>
    <col min="163" max="163" width="8.44140625" bestFit="1" customWidth="1"/>
    <col min="164" max="164" width="12.44140625" bestFit="1" customWidth="1"/>
    <col min="165" max="165" width="12" bestFit="1" customWidth="1"/>
    <col min="166" max="166" width="12.44140625" bestFit="1" customWidth="1"/>
    <col min="167" max="167" width="14.21875" bestFit="1" customWidth="1"/>
    <col min="168" max="168" width="10.21875" bestFit="1" customWidth="1"/>
    <col min="169" max="169" width="11" bestFit="1" customWidth="1"/>
    <col min="170" max="170" width="14.77734375" bestFit="1" customWidth="1"/>
    <col min="171" max="171" width="8.44140625" bestFit="1" customWidth="1"/>
    <col min="172" max="172" width="12.44140625" bestFit="1" customWidth="1"/>
    <col min="173" max="173" width="12" bestFit="1" customWidth="1"/>
    <col min="174" max="174" width="12.44140625" bestFit="1" customWidth="1"/>
    <col min="175" max="175" width="14.21875" bestFit="1" customWidth="1"/>
    <col min="176" max="176" width="10.21875" bestFit="1" customWidth="1"/>
    <col min="177" max="177" width="11" bestFit="1" customWidth="1"/>
    <col min="178" max="178" width="14.77734375" bestFit="1" customWidth="1"/>
    <col min="179" max="179" width="8.44140625" bestFit="1" customWidth="1"/>
    <col min="180" max="180" width="12.44140625" bestFit="1" customWidth="1"/>
    <col min="181" max="181" width="12" bestFit="1" customWidth="1"/>
    <col min="182" max="182" width="12.44140625" bestFit="1" customWidth="1"/>
    <col min="183" max="183" width="14.21875" bestFit="1" customWidth="1"/>
    <col min="184" max="184" width="10.21875" bestFit="1" customWidth="1"/>
    <col min="185" max="185" width="11" bestFit="1" customWidth="1"/>
    <col min="186" max="186" width="14.77734375" bestFit="1" customWidth="1"/>
    <col min="187" max="187" width="8.44140625" bestFit="1" customWidth="1"/>
    <col min="188" max="188" width="12.44140625" bestFit="1" customWidth="1"/>
    <col min="189" max="189" width="12" bestFit="1" customWidth="1"/>
    <col min="190" max="190" width="12.44140625" bestFit="1" customWidth="1"/>
    <col min="191" max="191" width="14.21875" bestFit="1" customWidth="1"/>
    <col min="192" max="192" width="10.21875" bestFit="1" customWidth="1"/>
    <col min="193" max="193" width="11" bestFit="1" customWidth="1"/>
    <col min="194" max="194" width="14.77734375" bestFit="1" customWidth="1"/>
    <col min="195" max="195" width="8.44140625" bestFit="1" customWidth="1"/>
  </cols>
  <sheetData>
    <row r="1" spans="1:196" ht="16.2">
      <c r="A1" s="433" t="s">
        <v>2391</v>
      </c>
      <c r="B1" s="470"/>
      <c r="C1" s="470"/>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469" t="s">
        <v>65</v>
      </c>
      <c r="GN1" s="469"/>
    </row>
    <row r="2" spans="1:196" hidden="1">
      <c r="A2" s="430"/>
      <c r="B2" s="117"/>
      <c r="C2" s="117"/>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68"/>
    </row>
    <row r="3" spans="1:196">
      <c r="A3" s="34"/>
      <c r="B3" s="69"/>
      <c r="C3" s="34"/>
      <c r="D3" s="390" t="s">
        <v>85</v>
      </c>
      <c r="E3" s="391"/>
      <c r="F3" s="391"/>
      <c r="G3" s="391"/>
      <c r="H3" s="391"/>
      <c r="I3" s="391"/>
      <c r="J3" s="391"/>
      <c r="K3" s="391"/>
      <c r="L3" s="390" t="s">
        <v>86</v>
      </c>
      <c r="M3" s="391"/>
      <c r="N3" s="391"/>
      <c r="O3" s="391"/>
      <c r="P3" s="391"/>
      <c r="Q3" s="391"/>
      <c r="R3" s="391"/>
      <c r="S3" s="391"/>
      <c r="T3" s="390" t="s">
        <v>87</v>
      </c>
      <c r="U3" s="391"/>
      <c r="V3" s="391"/>
      <c r="W3" s="391"/>
      <c r="X3" s="391"/>
      <c r="Y3" s="391"/>
      <c r="Z3" s="391"/>
      <c r="AA3" s="391"/>
      <c r="AB3" s="390" t="s">
        <v>88</v>
      </c>
      <c r="AC3" s="391"/>
      <c r="AD3" s="391"/>
      <c r="AE3" s="391"/>
      <c r="AF3" s="391"/>
      <c r="AG3" s="391"/>
      <c r="AH3" s="391"/>
      <c r="AI3" s="391"/>
      <c r="AJ3" s="390" t="s">
        <v>89</v>
      </c>
      <c r="AK3" s="391"/>
      <c r="AL3" s="391"/>
      <c r="AM3" s="391"/>
      <c r="AN3" s="391"/>
      <c r="AO3" s="391"/>
      <c r="AP3" s="391"/>
      <c r="AQ3" s="391"/>
      <c r="AR3" s="390" t="s">
        <v>2098</v>
      </c>
      <c r="AS3" s="391"/>
      <c r="AT3" s="391"/>
      <c r="AU3" s="391"/>
      <c r="AV3" s="391"/>
      <c r="AW3" s="391"/>
      <c r="AX3" s="391"/>
      <c r="AY3" s="391"/>
      <c r="AZ3" s="390" t="s">
        <v>2099</v>
      </c>
      <c r="BA3" s="391"/>
      <c r="BB3" s="391"/>
      <c r="BC3" s="391"/>
      <c r="BD3" s="391"/>
      <c r="BE3" s="391"/>
      <c r="BF3" s="391"/>
      <c r="BG3" s="391"/>
      <c r="BH3" s="390" t="s">
        <v>2100</v>
      </c>
      <c r="BI3" s="391"/>
      <c r="BJ3" s="391"/>
      <c r="BK3" s="391"/>
      <c r="BL3" s="391"/>
      <c r="BM3" s="391"/>
      <c r="BN3" s="391"/>
      <c r="BO3" s="391"/>
      <c r="BP3" s="390" t="s">
        <v>2101</v>
      </c>
      <c r="BQ3" s="391"/>
      <c r="BR3" s="391"/>
      <c r="BS3" s="391"/>
      <c r="BT3" s="391"/>
      <c r="BU3" s="391"/>
      <c r="BV3" s="391"/>
      <c r="BW3" s="391"/>
      <c r="BX3" s="390">
        <v>43100</v>
      </c>
      <c r="BY3" s="391"/>
      <c r="BZ3" s="391"/>
      <c r="CA3" s="391"/>
      <c r="CB3" s="391"/>
      <c r="CC3" s="391"/>
      <c r="CD3" s="391"/>
      <c r="CE3" s="391"/>
      <c r="CF3" s="390" t="s">
        <v>2103</v>
      </c>
      <c r="CG3" s="391"/>
      <c r="CH3" s="391"/>
      <c r="CI3" s="391"/>
      <c r="CJ3" s="391"/>
      <c r="CK3" s="391"/>
      <c r="CL3" s="391"/>
      <c r="CM3" s="391"/>
      <c r="CN3" s="390" t="s">
        <v>2104</v>
      </c>
      <c r="CO3" s="391"/>
      <c r="CP3" s="391"/>
      <c r="CQ3" s="391"/>
      <c r="CR3" s="391"/>
      <c r="CS3" s="391"/>
      <c r="CT3" s="391"/>
      <c r="CU3" s="391"/>
      <c r="CV3" s="390" t="s">
        <v>2105</v>
      </c>
      <c r="CW3" s="391"/>
      <c r="CX3" s="391"/>
      <c r="CY3" s="391"/>
      <c r="CZ3" s="391"/>
      <c r="DA3" s="391"/>
      <c r="DB3" s="391"/>
      <c r="DC3" s="391"/>
      <c r="DD3" s="390">
        <v>42735</v>
      </c>
      <c r="DE3" s="391"/>
      <c r="DF3" s="391"/>
      <c r="DG3" s="391"/>
      <c r="DH3" s="391"/>
      <c r="DI3" s="391"/>
      <c r="DJ3" s="391"/>
      <c r="DK3" s="391"/>
      <c r="DL3" s="390" t="s">
        <v>2107</v>
      </c>
      <c r="DM3" s="391"/>
      <c r="DN3" s="391"/>
      <c r="DO3" s="391"/>
      <c r="DP3" s="391"/>
      <c r="DQ3" s="391"/>
      <c r="DR3" s="391"/>
      <c r="DS3" s="391"/>
      <c r="DT3" s="390" t="s">
        <v>2108</v>
      </c>
      <c r="DU3" s="391"/>
      <c r="DV3" s="391"/>
      <c r="DW3" s="391"/>
      <c r="DX3" s="391"/>
      <c r="DY3" s="391"/>
      <c r="DZ3" s="391"/>
      <c r="EA3" s="391"/>
      <c r="EB3" s="390" t="s">
        <v>2109</v>
      </c>
      <c r="EC3" s="391"/>
      <c r="ED3" s="391"/>
      <c r="EE3" s="391"/>
      <c r="EF3" s="391"/>
      <c r="EG3" s="391"/>
      <c r="EH3" s="391"/>
      <c r="EI3" s="391"/>
      <c r="EJ3" s="390">
        <v>42369</v>
      </c>
      <c r="EK3" s="391"/>
      <c r="EL3" s="391"/>
      <c r="EM3" s="391"/>
      <c r="EN3" s="391"/>
      <c r="EO3" s="391"/>
      <c r="EP3" s="391"/>
      <c r="EQ3" s="391"/>
      <c r="ER3" s="390" t="s">
        <v>2111</v>
      </c>
      <c r="ES3" s="391"/>
      <c r="ET3" s="391"/>
      <c r="EU3" s="391"/>
      <c r="EV3" s="391"/>
      <c r="EW3" s="391"/>
      <c r="EX3" s="391"/>
      <c r="EY3" s="391"/>
      <c r="EZ3" s="390" t="s">
        <v>2112</v>
      </c>
      <c r="FA3" s="391"/>
      <c r="FB3" s="391"/>
      <c r="FC3" s="391"/>
      <c r="FD3" s="391"/>
      <c r="FE3" s="391"/>
      <c r="FF3" s="391"/>
      <c r="FG3" s="391"/>
      <c r="FH3" s="390" t="s">
        <v>2113</v>
      </c>
      <c r="FI3" s="391"/>
      <c r="FJ3" s="391"/>
      <c r="FK3" s="391"/>
      <c r="FL3" s="391"/>
      <c r="FM3" s="391"/>
      <c r="FN3" s="391"/>
      <c r="FO3" s="391"/>
      <c r="FP3" s="390">
        <v>42004</v>
      </c>
      <c r="FQ3" s="391"/>
      <c r="FR3" s="391"/>
      <c r="FS3" s="391"/>
      <c r="FT3" s="391"/>
      <c r="FU3" s="391"/>
      <c r="FV3" s="391"/>
      <c r="FW3" s="391"/>
      <c r="FX3" s="390" t="s">
        <v>2115</v>
      </c>
      <c r="FY3" s="391"/>
      <c r="FZ3" s="391"/>
      <c r="GA3" s="391"/>
      <c r="GB3" s="391"/>
      <c r="GC3" s="391"/>
      <c r="GD3" s="391"/>
      <c r="GE3" s="391"/>
      <c r="GF3" s="390" t="s">
        <v>2116</v>
      </c>
      <c r="GG3" s="391"/>
      <c r="GH3" s="391"/>
      <c r="GI3" s="391"/>
      <c r="GJ3" s="391"/>
      <c r="GK3" s="391"/>
      <c r="GL3" s="391"/>
      <c r="GM3" s="391"/>
    </row>
    <row r="4" spans="1:196" ht="43.2">
      <c r="A4" s="467" t="s">
        <v>1558</v>
      </c>
      <c r="B4" s="466"/>
      <c r="C4" s="466"/>
      <c r="D4" s="465" t="s">
        <v>2392</v>
      </c>
      <c r="E4" s="465" t="s">
        <v>2393</v>
      </c>
      <c r="F4" s="465" t="s">
        <v>2394</v>
      </c>
      <c r="G4" s="465" t="s">
        <v>2395</v>
      </c>
      <c r="H4" s="465" t="s">
        <v>2396</v>
      </c>
      <c r="I4" s="465" t="s">
        <v>2397</v>
      </c>
      <c r="J4" s="465" t="s">
        <v>2380</v>
      </c>
      <c r="K4" s="465" t="s">
        <v>1112</v>
      </c>
      <c r="L4" s="465" t="s">
        <v>2392</v>
      </c>
      <c r="M4" s="465" t="s">
        <v>2393</v>
      </c>
      <c r="N4" s="465" t="s">
        <v>2394</v>
      </c>
      <c r="O4" s="465" t="s">
        <v>2395</v>
      </c>
      <c r="P4" s="465" t="s">
        <v>2396</v>
      </c>
      <c r="Q4" s="465" t="s">
        <v>2397</v>
      </c>
      <c r="R4" s="465" t="s">
        <v>2380</v>
      </c>
      <c r="S4" s="465" t="s">
        <v>1112</v>
      </c>
      <c r="T4" s="465" t="s">
        <v>2392</v>
      </c>
      <c r="U4" s="465" t="s">
        <v>2393</v>
      </c>
      <c r="V4" s="465" t="s">
        <v>2394</v>
      </c>
      <c r="W4" s="465" t="s">
        <v>2395</v>
      </c>
      <c r="X4" s="465" t="s">
        <v>2396</v>
      </c>
      <c r="Y4" s="465" t="s">
        <v>2397</v>
      </c>
      <c r="Z4" s="465" t="s">
        <v>2380</v>
      </c>
      <c r="AA4" s="465" t="s">
        <v>1112</v>
      </c>
      <c r="AB4" s="465" t="s">
        <v>2392</v>
      </c>
      <c r="AC4" s="465" t="s">
        <v>2393</v>
      </c>
      <c r="AD4" s="465" t="s">
        <v>2394</v>
      </c>
      <c r="AE4" s="465" t="s">
        <v>2395</v>
      </c>
      <c r="AF4" s="465" t="s">
        <v>2396</v>
      </c>
      <c r="AG4" s="465" t="s">
        <v>2397</v>
      </c>
      <c r="AH4" s="465" t="s">
        <v>2380</v>
      </c>
      <c r="AI4" s="465" t="s">
        <v>1112</v>
      </c>
      <c r="AJ4" s="465" t="s">
        <v>2392</v>
      </c>
      <c r="AK4" s="465" t="s">
        <v>2393</v>
      </c>
      <c r="AL4" s="465" t="s">
        <v>2394</v>
      </c>
      <c r="AM4" s="465" t="s">
        <v>2395</v>
      </c>
      <c r="AN4" s="465" t="s">
        <v>2396</v>
      </c>
      <c r="AO4" s="465" t="s">
        <v>2397</v>
      </c>
      <c r="AP4" s="465" t="s">
        <v>2380</v>
      </c>
      <c r="AQ4" s="465" t="s">
        <v>1112</v>
      </c>
      <c r="AR4" s="465" t="s">
        <v>2392</v>
      </c>
      <c r="AS4" s="465" t="s">
        <v>2393</v>
      </c>
      <c r="AT4" s="465" t="s">
        <v>2394</v>
      </c>
      <c r="AU4" s="465" t="s">
        <v>2395</v>
      </c>
      <c r="AV4" s="465" t="s">
        <v>2396</v>
      </c>
      <c r="AW4" s="465" t="s">
        <v>2397</v>
      </c>
      <c r="AX4" s="465" t="s">
        <v>2380</v>
      </c>
      <c r="AY4" s="465" t="s">
        <v>1112</v>
      </c>
      <c r="AZ4" s="465" t="s">
        <v>2392</v>
      </c>
      <c r="BA4" s="465" t="s">
        <v>2393</v>
      </c>
      <c r="BB4" s="465" t="s">
        <v>2394</v>
      </c>
      <c r="BC4" s="465" t="s">
        <v>2395</v>
      </c>
      <c r="BD4" s="465" t="s">
        <v>2396</v>
      </c>
      <c r="BE4" s="465" t="s">
        <v>2397</v>
      </c>
      <c r="BF4" s="465" t="s">
        <v>2380</v>
      </c>
      <c r="BG4" s="465" t="s">
        <v>1112</v>
      </c>
      <c r="BH4" s="465" t="s">
        <v>2392</v>
      </c>
      <c r="BI4" s="465" t="s">
        <v>2393</v>
      </c>
      <c r="BJ4" s="465" t="s">
        <v>2394</v>
      </c>
      <c r="BK4" s="465" t="s">
        <v>2395</v>
      </c>
      <c r="BL4" s="465" t="s">
        <v>2396</v>
      </c>
      <c r="BM4" s="465" t="s">
        <v>2397</v>
      </c>
      <c r="BN4" s="465" t="s">
        <v>2380</v>
      </c>
      <c r="BO4" s="465" t="s">
        <v>1112</v>
      </c>
      <c r="BP4" s="465" t="s">
        <v>2392</v>
      </c>
      <c r="BQ4" s="465" t="s">
        <v>2393</v>
      </c>
      <c r="BR4" s="465" t="s">
        <v>2394</v>
      </c>
      <c r="BS4" s="465" t="s">
        <v>2395</v>
      </c>
      <c r="BT4" s="465" t="s">
        <v>2396</v>
      </c>
      <c r="BU4" s="465" t="s">
        <v>2397</v>
      </c>
      <c r="BV4" s="465" t="s">
        <v>2380</v>
      </c>
      <c r="BW4" s="465" t="s">
        <v>1112</v>
      </c>
      <c r="BX4" s="465" t="s">
        <v>2392</v>
      </c>
      <c r="BY4" s="465" t="s">
        <v>2393</v>
      </c>
      <c r="BZ4" s="465" t="s">
        <v>2394</v>
      </c>
      <c r="CA4" s="465" t="s">
        <v>2395</v>
      </c>
      <c r="CB4" s="465" t="s">
        <v>2396</v>
      </c>
      <c r="CC4" s="465" t="s">
        <v>2397</v>
      </c>
      <c r="CD4" s="465" t="s">
        <v>2380</v>
      </c>
      <c r="CE4" s="465" t="s">
        <v>1112</v>
      </c>
      <c r="CF4" s="465" t="s">
        <v>2392</v>
      </c>
      <c r="CG4" s="465" t="s">
        <v>2393</v>
      </c>
      <c r="CH4" s="465" t="s">
        <v>2394</v>
      </c>
      <c r="CI4" s="465" t="s">
        <v>2395</v>
      </c>
      <c r="CJ4" s="465" t="s">
        <v>2396</v>
      </c>
      <c r="CK4" s="465" t="s">
        <v>2397</v>
      </c>
      <c r="CL4" s="465" t="s">
        <v>2380</v>
      </c>
      <c r="CM4" s="465" t="s">
        <v>1112</v>
      </c>
      <c r="CN4" s="465" t="s">
        <v>2392</v>
      </c>
      <c r="CO4" s="465" t="s">
        <v>2393</v>
      </c>
      <c r="CP4" s="465" t="s">
        <v>2394</v>
      </c>
      <c r="CQ4" s="465" t="s">
        <v>2395</v>
      </c>
      <c r="CR4" s="465" t="s">
        <v>2396</v>
      </c>
      <c r="CS4" s="465" t="s">
        <v>2397</v>
      </c>
      <c r="CT4" s="465" t="s">
        <v>2380</v>
      </c>
      <c r="CU4" s="465" t="s">
        <v>1112</v>
      </c>
      <c r="CV4" s="465" t="s">
        <v>2392</v>
      </c>
      <c r="CW4" s="465" t="s">
        <v>2393</v>
      </c>
      <c r="CX4" s="465" t="s">
        <v>2394</v>
      </c>
      <c r="CY4" s="465" t="s">
        <v>2395</v>
      </c>
      <c r="CZ4" s="465" t="s">
        <v>2396</v>
      </c>
      <c r="DA4" s="465" t="s">
        <v>2397</v>
      </c>
      <c r="DB4" s="465" t="s">
        <v>2380</v>
      </c>
      <c r="DC4" s="465" t="s">
        <v>1112</v>
      </c>
      <c r="DD4" s="465" t="s">
        <v>2392</v>
      </c>
      <c r="DE4" s="465" t="s">
        <v>2393</v>
      </c>
      <c r="DF4" s="465" t="s">
        <v>2394</v>
      </c>
      <c r="DG4" s="465" t="s">
        <v>2395</v>
      </c>
      <c r="DH4" s="465" t="s">
        <v>2396</v>
      </c>
      <c r="DI4" s="465" t="s">
        <v>2397</v>
      </c>
      <c r="DJ4" s="465" t="s">
        <v>2380</v>
      </c>
      <c r="DK4" s="465" t="s">
        <v>1112</v>
      </c>
      <c r="DL4" s="465" t="s">
        <v>2392</v>
      </c>
      <c r="DM4" s="465" t="s">
        <v>2393</v>
      </c>
      <c r="DN4" s="465" t="s">
        <v>2394</v>
      </c>
      <c r="DO4" s="465" t="s">
        <v>2395</v>
      </c>
      <c r="DP4" s="465" t="s">
        <v>2396</v>
      </c>
      <c r="DQ4" s="465" t="s">
        <v>2397</v>
      </c>
      <c r="DR4" s="465" t="s">
        <v>2380</v>
      </c>
      <c r="DS4" s="465" t="s">
        <v>1112</v>
      </c>
      <c r="DT4" s="465" t="s">
        <v>2392</v>
      </c>
      <c r="DU4" s="465" t="s">
        <v>2393</v>
      </c>
      <c r="DV4" s="465" t="s">
        <v>2394</v>
      </c>
      <c r="DW4" s="465" t="s">
        <v>2395</v>
      </c>
      <c r="DX4" s="465" t="s">
        <v>2396</v>
      </c>
      <c r="DY4" s="465" t="s">
        <v>2397</v>
      </c>
      <c r="DZ4" s="465" t="s">
        <v>2380</v>
      </c>
      <c r="EA4" s="465" t="s">
        <v>1112</v>
      </c>
      <c r="EB4" s="465" t="s">
        <v>2392</v>
      </c>
      <c r="EC4" s="465" t="s">
        <v>2393</v>
      </c>
      <c r="ED4" s="465" t="s">
        <v>2394</v>
      </c>
      <c r="EE4" s="465" t="s">
        <v>2395</v>
      </c>
      <c r="EF4" s="465" t="s">
        <v>2396</v>
      </c>
      <c r="EG4" s="465" t="s">
        <v>2397</v>
      </c>
      <c r="EH4" s="465" t="s">
        <v>2380</v>
      </c>
      <c r="EI4" s="465" t="s">
        <v>1112</v>
      </c>
      <c r="EJ4" s="465" t="s">
        <v>2392</v>
      </c>
      <c r="EK4" s="465" t="s">
        <v>2393</v>
      </c>
      <c r="EL4" s="465" t="s">
        <v>2394</v>
      </c>
      <c r="EM4" s="465" t="s">
        <v>2395</v>
      </c>
      <c r="EN4" s="465" t="s">
        <v>2396</v>
      </c>
      <c r="EO4" s="465" t="s">
        <v>2397</v>
      </c>
      <c r="EP4" s="465" t="s">
        <v>2380</v>
      </c>
      <c r="EQ4" s="465" t="s">
        <v>1112</v>
      </c>
      <c r="ER4" s="465" t="s">
        <v>2392</v>
      </c>
      <c r="ES4" s="465" t="s">
        <v>2393</v>
      </c>
      <c r="ET4" s="465" t="s">
        <v>2394</v>
      </c>
      <c r="EU4" s="465" t="s">
        <v>2395</v>
      </c>
      <c r="EV4" s="465" t="s">
        <v>2396</v>
      </c>
      <c r="EW4" s="465" t="s">
        <v>2397</v>
      </c>
      <c r="EX4" s="465" t="s">
        <v>2380</v>
      </c>
      <c r="EY4" s="465" t="s">
        <v>1112</v>
      </c>
      <c r="EZ4" s="465" t="s">
        <v>2392</v>
      </c>
      <c r="FA4" s="465" t="s">
        <v>2393</v>
      </c>
      <c r="FB4" s="465" t="s">
        <v>2394</v>
      </c>
      <c r="FC4" s="465" t="s">
        <v>2395</v>
      </c>
      <c r="FD4" s="465" t="s">
        <v>2396</v>
      </c>
      <c r="FE4" s="465" t="s">
        <v>2397</v>
      </c>
      <c r="FF4" s="465" t="s">
        <v>2380</v>
      </c>
      <c r="FG4" s="465" t="s">
        <v>1112</v>
      </c>
      <c r="FH4" s="465" t="s">
        <v>2392</v>
      </c>
      <c r="FI4" s="465" t="s">
        <v>2393</v>
      </c>
      <c r="FJ4" s="465" t="s">
        <v>2394</v>
      </c>
      <c r="FK4" s="465" t="s">
        <v>2395</v>
      </c>
      <c r="FL4" s="465" t="s">
        <v>2396</v>
      </c>
      <c r="FM4" s="465" t="s">
        <v>2397</v>
      </c>
      <c r="FN4" s="465" t="s">
        <v>2380</v>
      </c>
      <c r="FO4" s="465" t="s">
        <v>1112</v>
      </c>
      <c r="FP4" s="465" t="s">
        <v>2392</v>
      </c>
      <c r="FQ4" s="465" t="s">
        <v>2393</v>
      </c>
      <c r="FR4" s="465" t="s">
        <v>2394</v>
      </c>
      <c r="FS4" s="465" t="s">
        <v>2395</v>
      </c>
      <c r="FT4" s="465" t="s">
        <v>2396</v>
      </c>
      <c r="FU4" s="465" t="s">
        <v>2397</v>
      </c>
      <c r="FV4" s="465" t="s">
        <v>2380</v>
      </c>
      <c r="FW4" s="465" t="s">
        <v>1112</v>
      </c>
      <c r="FX4" s="465" t="s">
        <v>2392</v>
      </c>
      <c r="FY4" s="465" t="s">
        <v>2393</v>
      </c>
      <c r="FZ4" s="465" t="s">
        <v>2394</v>
      </c>
      <c r="GA4" s="465" t="s">
        <v>2395</v>
      </c>
      <c r="GB4" s="465" t="s">
        <v>2396</v>
      </c>
      <c r="GC4" s="465" t="s">
        <v>2397</v>
      </c>
      <c r="GD4" s="465" t="s">
        <v>2380</v>
      </c>
      <c r="GE4" s="465" t="s">
        <v>1112</v>
      </c>
      <c r="GF4" s="465" t="s">
        <v>2392</v>
      </c>
      <c r="GG4" s="465" t="s">
        <v>2393</v>
      </c>
      <c r="GH4" s="465" t="s">
        <v>2394</v>
      </c>
      <c r="GI4" s="465" t="s">
        <v>2395</v>
      </c>
      <c r="GJ4" s="465" t="s">
        <v>2396</v>
      </c>
      <c r="GK4" s="465" t="s">
        <v>2397</v>
      </c>
      <c r="GL4" s="465" t="s">
        <v>2380</v>
      </c>
      <c r="GM4" s="465" t="s">
        <v>1112</v>
      </c>
    </row>
    <row r="5" spans="1:196">
      <c r="A5" s="464" t="s">
        <v>144</v>
      </c>
      <c r="B5" s="463"/>
      <c r="C5" s="463"/>
      <c r="D5" s="462">
        <v>104</v>
      </c>
      <c r="E5" s="462">
        <v>79441</v>
      </c>
      <c r="F5" s="462">
        <v>47502</v>
      </c>
      <c r="G5" s="462">
        <v>18702</v>
      </c>
      <c r="H5" s="462">
        <v>111649</v>
      </c>
      <c r="I5" s="462">
        <v>1235</v>
      </c>
      <c r="J5" s="462">
        <v>71447</v>
      </c>
      <c r="K5" s="462">
        <v>330080</v>
      </c>
      <c r="L5" s="462">
        <v>79</v>
      </c>
      <c r="M5" s="462">
        <v>73623</v>
      </c>
      <c r="N5" s="462">
        <v>46663</v>
      </c>
      <c r="O5" s="462">
        <v>18352</v>
      </c>
      <c r="P5" s="462">
        <v>115828</v>
      </c>
      <c r="Q5" s="462">
        <v>936</v>
      </c>
      <c r="R5" s="462">
        <v>66381</v>
      </c>
      <c r="S5" s="462">
        <v>321862</v>
      </c>
      <c r="T5" s="462">
        <v>80</v>
      </c>
      <c r="U5" s="462">
        <v>73156</v>
      </c>
      <c r="V5" s="462">
        <v>46920</v>
      </c>
      <c r="W5" s="462">
        <v>17429</v>
      </c>
      <c r="X5" s="462">
        <v>110822</v>
      </c>
      <c r="Y5" s="462">
        <v>927</v>
      </c>
      <c r="Z5" s="462">
        <v>68587</v>
      </c>
      <c r="AA5" s="462">
        <v>317921</v>
      </c>
      <c r="AB5" s="462">
        <v>52</v>
      </c>
      <c r="AC5" s="462">
        <v>71271</v>
      </c>
      <c r="AD5" s="462">
        <v>46851</v>
      </c>
      <c r="AE5" s="462">
        <v>16725</v>
      </c>
      <c r="AF5" s="462">
        <v>107245</v>
      </c>
      <c r="AG5" s="462">
        <v>964</v>
      </c>
      <c r="AH5" s="462">
        <v>65631</v>
      </c>
      <c r="AI5" s="462">
        <v>308739</v>
      </c>
      <c r="AJ5" s="462">
        <v>59</v>
      </c>
      <c r="AK5" s="462">
        <v>69864</v>
      </c>
      <c r="AL5" s="462">
        <v>46274</v>
      </c>
      <c r="AM5" s="462">
        <v>16135</v>
      </c>
      <c r="AN5" s="462">
        <v>102529</v>
      </c>
      <c r="AO5" s="462">
        <v>1170</v>
      </c>
      <c r="AP5" s="462">
        <v>63621</v>
      </c>
      <c r="AQ5" s="462">
        <v>299652</v>
      </c>
      <c r="AR5" s="462">
        <v>65</v>
      </c>
      <c r="AS5" s="462">
        <v>68242</v>
      </c>
      <c r="AT5" s="462">
        <v>44237</v>
      </c>
      <c r="AU5" s="462">
        <v>15488</v>
      </c>
      <c r="AV5" s="462">
        <v>102211</v>
      </c>
      <c r="AW5" s="462">
        <v>1074</v>
      </c>
      <c r="AX5" s="462">
        <v>61133</v>
      </c>
      <c r="AY5" s="462">
        <v>292450</v>
      </c>
      <c r="AZ5" s="462">
        <v>65</v>
      </c>
      <c r="BA5" s="462">
        <v>69374</v>
      </c>
      <c r="BB5" s="462">
        <v>43548</v>
      </c>
      <c r="BC5" s="462">
        <v>14887</v>
      </c>
      <c r="BD5" s="462">
        <v>94773</v>
      </c>
      <c r="BE5" s="462">
        <v>1221</v>
      </c>
      <c r="BF5" s="462">
        <v>63981</v>
      </c>
      <c r="BG5" s="462">
        <v>287849</v>
      </c>
      <c r="BH5" s="462">
        <v>75</v>
      </c>
      <c r="BI5" s="462">
        <v>67501</v>
      </c>
      <c r="BJ5" s="462">
        <v>43110</v>
      </c>
      <c r="BK5" s="462">
        <v>14323</v>
      </c>
      <c r="BL5" s="462">
        <v>92753</v>
      </c>
      <c r="BM5" s="462">
        <v>1257</v>
      </c>
      <c r="BN5" s="462">
        <v>62298</v>
      </c>
      <c r="BO5" s="462">
        <v>281317</v>
      </c>
      <c r="BP5" s="462">
        <v>82</v>
      </c>
      <c r="BQ5" s="462">
        <v>64654</v>
      </c>
      <c r="BR5" s="462">
        <v>42669</v>
      </c>
      <c r="BS5" s="462">
        <v>14034</v>
      </c>
      <c r="BT5" s="462">
        <v>89392</v>
      </c>
      <c r="BU5" s="462">
        <v>1191</v>
      </c>
      <c r="BV5" s="462">
        <v>57081</v>
      </c>
      <c r="BW5" s="462">
        <v>269103</v>
      </c>
      <c r="BX5" s="462">
        <v>84</v>
      </c>
      <c r="BY5" s="462">
        <v>63360</v>
      </c>
      <c r="BZ5" s="462">
        <v>42388</v>
      </c>
      <c r="CA5" s="462">
        <v>13786</v>
      </c>
      <c r="CB5" s="462">
        <v>89387</v>
      </c>
      <c r="CC5" s="462">
        <v>1224</v>
      </c>
      <c r="CD5" s="462">
        <v>54266</v>
      </c>
      <c r="CE5" s="462">
        <v>264495</v>
      </c>
      <c r="CF5" s="462">
        <v>92</v>
      </c>
      <c r="CG5" s="462">
        <v>59472</v>
      </c>
      <c r="CH5" s="462">
        <v>43085</v>
      </c>
      <c r="CI5" s="462">
        <v>13546</v>
      </c>
      <c r="CJ5" s="462">
        <v>78186</v>
      </c>
      <c r="CK5" s="462">
        <v>1186</v>
      </c>
      <c r="CL5" s="462">
        <v>51629</v>
      </c>
      <c r="CM5" s="462">
        <v>247196</v>
      </c>
      <c r="CN5" s="462">
        <v>121</v>
      </c>
      <c r="CO5" s="462">
        <v>59259</v>
      </c>
      <c r="CP5" s="462">
        <v>43044</v>
      </c>
      <c r="CQ5" s="462">
        <v>13766</v>
      </c>
      <c r="CR5" s="462">
        <v>77256</v>
      </c>
      <c r="CS5" s="462">
        <v>663</v>
      </c>
      <c r="CT5" s="462">
        <v>50712</v>
      </c>
      <c r="CU5" s="462">
        <v>244821</v>
      </c>
      <c r="CV5" s="462">
        <v>135</v>
      </c>
      <c r="CW5" s="462">
        <v>58246</v>
      </c>
      <c r="CX5" s="462">
        <v>43359</v>
      </c>
      <c r="CY5" s="462">
        <v>14488</v>
      </c>
      <c r="CZ5" s="462">
        <v>76481</v>
      </c>
      <c r="DA5" s="462">
        <v>670</v>
      </c>
      <c r="DB5" s="462">
        <v>49678</v>
      </c>
      <c r="DC5" s="462">
        <v>243057</v>
      </c>
      <c r="DD5" s="462">
        <v>174</v>
      </c>
      <c r="DE5" s="462">
        <v>58024</v>
      </c>
      <c r="DF5" s="462">
        <v>43164</v>
      </c>
      <c r="DG5" s="462">
        <v>15036</v>
      </c>
      <c r="DH5" s="462">
        <v>78624</v>
      </c>
      <c r="DI5" s="462">
        <v>660</v>
      </c>
      <c r="DJ5" s="462">
        <v>49601</v>
      </c>
      <c r="DK5" s="462">
        <v>245283</v>
      </c>
      <c r="DL5" s="462">
        <v>193</v>
      </c>
      <c r="DM5" s="462">
        <v>57193</v>
      </c>
      <c r="DN5" s="462">
        <v>44255</v>
      </c>
      <c r="DO5" s="462">
        <v>15506</v>
      </c>
      <c r="DP5" s="462">
        <v>75128</v>
      </c>
      <c r="DQ5" s="462">
        <v>680</v>
      </c>
      <c r="DR5" s="462">
        <v>52234</v>
      </c>
      <c r="DS5" s="462">
        <v>245189</v>
      </c>
      <c r="DT5" s="462">
        <v>246</v>
      </c>
      <c r="DU5" s="462">
        <v>55840</v>
      </c>
      <c r="DV5" s="462">
        <v>45410</v>
      </c>
      <c r="DW5" s="462">
        <v>16298</v>
      </c>
      <c r="DX5" s="462">
        <v>75163</v>
      </c>
      <c r="DY5" s="462">
        <v>708</v>
      </c>
      <c r="DZ5" s="462">
        <v>51339</v>
      </c>
      <c r="EA5" s="462">
        <v>245004</v>
      </c>
      <c r="EB5" s="462">
        <v>205</v>
      </c>
      <c r="EC5" s="462">
        <v>45662</v>
      </c>
      <c r="ED5" s="462">
        <v>46100</v>
      </c>
      <c r="EE5" s="462">
        <v>17516</v>
      </c>
      <c r="EF5" s="462">
        <v>69858</v>
      </c>
      <c r="EG5" s="462">
        <v>734</v>
      </c>
      <c r="EH5" s="462">
        <v>39144</v>
      </c>
      <c r="EI5" s="462">
        <v>219219</v>
      </c>
      <c r="EJ5" s="462">
        <v>213</v>
      </c>
      <c r="EK5" s="462">
        <v>45096</v>
      </c>
      <c r="EL5" s="462">
        <v>45365</v>
      </c>
      <c r="EM5" s="462">
        <v>19277</v>
      </c>
      <c r="EN5" s="462">
        <v>73244</v>
      </c>
      <c r="EO5" s="462">
        <v>776</v>
      </c>
      <c r="EP5" s="462">
        <v>39679</v>
      </c>
      <c r="EQ5" s="462">
        <v>223650</v>
      </c>
      <c r="ER5" s="462">
        <v>213</v>
      </c>
      <c r="ES5" s="462">
        <v>44087</v>
      </c>
      <c r="ET5" s="462">
        <v>46037</v>
      </c>
      <c r="EU5" s="462">
        <v>20869</v>
      </c>
      <c r="EV5" s="462">
        <v>71289</v>
      </c>
      <c r="EW5" s="462">
        <v>755</v>
      </c>
      <c r="EX5" s="462">
        <v>37357</v>
      </c>
      <c r="EY5" s="462">
        <v>220607</v>
      </c>
      <c r="EZ5" s="462">
        <v>208</v>
      </c>
      <c r="FA5" s="462">
        <v>40352</v>
      </c>
      <c r="FB5" s="462">
        <v>46186</v>
      </c>
      <c r="FC5" s="462">
        <v>22754</v>
      </c>
      <c r="FD5" s="462">
        <v>72617</v>
      </c>
      <c r="FE5" s="462">
        <v>752</v>
      </c>
      <c r="FF5" s="462">
        <v>39205</v>
      </c>
      <c r="FG5" s="462">
        <v>222074</v>
      </c>
      <c r="FH5" s="462">
        <v>228</v>
      </c>
      <c r="FI5" s="462">
        <v>38946</v>
      </c>
      <c r="FJ5" s="462">
        <v>45514</v>
      </c>
      <c r="FK5" s="462">
        <v>25110</v>
      </c>
      <c r="FL5" s="462">
        <v>72252</v>
      </c>
      <c r="FM5" s="462">
        <v>796</v>
      </c>
      <c r="FN5" s="462">
        <v>39299</v>
      </c>
      <c r="FO5" s="462">
        <v>222145</v>
      </c>
      <c r="FP5" s="462">
        <v>232</v>
      </c>
      <c r="FQ5" s="462">
        <v>36739</v>
      </c>
      <c r="FR5" s="462">
        <v>39968</v>
      </c>
      <c r="FS5" s="462">
        <v>27993</v>
      </c>
      <c r="FT5" s="462">
        <v>77443</v>
      </c>
      <c r="FU5" s="462">
        <v>627</v>
      </c>
      <c r="FV5" s="462">
        <v>35114</v>
      </c>
      <c r="FW5" s="462">
        <v>218116</v>
      </c>
      <c r="FX5" s="17">
        <v>206</v>
      </c>
      <c r="FY5" s="17">
        <v>34607</v>
      </c>
      <c r="FZ5" s="17">
        <v>35827</v>
      </c>
      <c r="GA5" s="17">
        <v>30066</v>
      </c>
      <c r="GB5" s="17">
        <v>71876</v>
      </c>
      <c r="GC5" s="17">
        <v>609</v>
      </c>
      <c r="GD5" s="17">
        <v>36373</v>
      </c>
      <c r="GE5" s="17">
        <v>209564</v>
      </c>
      <c r="GF5" s="17">
        <v>198</v>
      </c>
      <c r="GG5" s="17">
        <v>32757</v>
      </c>
      <c r="GH5" s="17">
        <v>29359</v>
      </c>
      <c r="GI5" s="17">
        <v>32272</v>
      </c>
      <c r="GJ5" s="17">
        <v>69096</v>
      </c>
      <c r="GK5" s="17">
        <v>581</v>
      </c>
      <c r="GL5" s="17">
        <v>36136</v>
      </c>
      <c r="GM5" s="17">
        <v>200399</v>
      </c>
    </row>
    <row r="6" spans="1:196">
      <c r="A6" s="415" t="s">
        <v>2385</v>
      </c>
      <c r="B6" s="461"/>
      <c r="C6" s="461"/>
      <c r="D6" s="461"/>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61"/>
      <c r="AK6" s="461"/>
      <c r="AL6" s="461"/>
      <c r="AM6" s="461"/>
      <c r="AN6" s="461"/>
      <c r="AO6" s="461"/>
      <c r="AP6" s="461"/>
      <c r="AQ6" s="461"/>
      <c r="AR6" s="461"/>
      <c r="AS6" s="461"/>
      <c r="AT6" s="461"/>
      <c r="AU6" s="461"/>
      <c r="AV6" s="461"/>
      <c r="AW6" s="461"/>
      <c r="AX6" s="461"/>
      <c r="AY6" s="461"/>
      <c r="AZ6" s="461"/>
      <c r="BA6" s="461"/>
      <c r="BB6" s="461"/>
      <c r="BC6" s="461"/>
      <c r="BD6" s="461"/>
      <c r="BE6" s="461"/>
      <c r="BF6" s="461"/>
      <c r="BG6" s="461"/>
      <c r="BH6" s="461"/>
      <c r="BI6" s="461"/>
      <c r="BJ6" s="461"/>
      <c r="BK6" s="461"/>
      <c r="BL6" s="461"/>
      <c r="BM6" s="461"/>
      <c r="BN6" s="461"/>
      <c r="BO6" s="461"/>
      <c r="BP6" s="461"/>
      <c r="BQ6" s="461"/>
      <c r="BR6" s="461"/>
      <c r="BS6" s="461"/>
      <c r="BT6" s="461"/>
      <c r="BU6" s="461"/>
      <c r="BV6" s="461"/>
      <c r="BW6" s="461"/>
      <c r="BX6" s="461"/>
      <c r="BY6" s="461"/>
      <c r="BZ6" s="461"/>
      <c r="CA6" s="461"/>
      <c r="CB6" s="461"/>
      <c r="CC6" s="461"/>
      <c r="CD6" s="461"/>
      <c r="CE6" s="461"/>
      <c r="CF6" s="461"/>
      <c r="CG6" s="461"/>
      <c r="CH6" s="461"/>
      <c r="CI6" s="461"/>
      <c r="CJ6" s="461"/>
      <c r="CK6" s="461"/>
      <c r="CL6" s="461"/>
      <c r="CM6" s="461"/>
      <c r="CN6" s="461"/>
      <c r="CO6" s="461"/>
      <c r="CP6" s="461"/>
      <c r="CQ6" s="461"/>
      <c r="CR6" s="461"/>
      <c r="CS6" s="461"/>
      <c r="CT6" s="461"/>
      <c r="CU6" s="461"/>
      <c r="CV6" s="461"/>
      <c r="CW6" s="461"/>
      <c r="CX6" s="461"/>
      <c r="CY6" s="461"/>
      <c r="CZ6" s="461"/>
      <c r="DA6" s="461"/>
      <c r="DB6" s="461"/>
      <c r="DC6" s="461"/>
      <c r="DD6" s="461"/>
      <c r="DE6" s="461"/>
      <c r="DF6" s="461"/>
      <c r="DG6" s="461"/>
      <c r="DH6" s="461"/>
      <c r="DI6" s="461"/>
      <c r="DJ6" s="461"/>
      <c r="DK6" s="461"/>
      <c r="DL6" s="461"/>
      <c r="DM6" s="461"/>
      <c r="DN6" s="461"/>
      <c r="DO6" s="461"/>
      <c r="DP6" s="461"/>
      <c r="DQ6" s="461"/>
      <c r="DR6" s="461"/>
      <c r="DS6" s="461"/>
      <c r="DT6" s="461"/>
      <c r="DU6" s="461"/>
      <c r="DV6" s="461"/>
      <c r="DW6" s="461"/>
      <c r="DX6" s="461"/>
      <c r="DY6" s="461"/>
      <c r="DZ6" s="461"/>
      <c r="EA6" s="461"/>
      <c r="EB6" s="461"/>
      <c r="EC6" s="461"/>
      <c r="ED6" s="461"/>
      <c r="EE6" s="461"/>
      <c r="EF6" s="461"/>
      <c r="EG6" s="461"/>
      <c r="EH6" s="461"/>
      <c r="EI6" s="461"/>
    </row>
    <row r="7" spans="1:196">
      <c r="A7" s="413"/>
      <c r="B7" s="413"/>
      <c r="C7" s="413"/>
      <c r="D7" s="41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c r="BH7" s="413"/>
      <c r="BI7" s="413"/>
      <c r="BJ7" s="413"/>
      <c r="BK7" s="413"/>
      <c r="BL7" s="413"/>
      <c r="BM7" s="413"/>
      <c r="BN7" s="413"/>
      <c r="BO7" s="413"/>
      <c r="BP7" s="413"/>
      <c r="BQ7" s="413"/>
      <c r="BR7" s="413"/>
      <c r="BS7" s="413"/>
      <c r="BT7" s="413"/>
      <c r="BU7" s="413"/>
      <c r="BV7" s="413"/>
      <c r="BW7" s="413"/>
      <c r="BX7" s="413"/>
      <c r="BY7" s="413"/>
      <c r="BZ7" s="413"/>
      <c r="CA7" s="413"/>
      <c r="CB7" s="413"/>
      <c r="CC7" s="413"/>
      <c r="CD7" s="413"/>
      <c r="CE7" s="413"/>
      <c r="CF7" s="413"/>
      <c r="CG7" s="413"/>
      <c r="CH7" s="413"/>
      <c r="CI7" s="413"/>
      <c r="CJ7" s="413"/>
      <c r="CK7" s="413"/>
      <c r="CL7" s="413"/>
      <c r="CM7" s="413"/>
      <c r="CN7" s="413"/>
      <c r="CO7" s="413"/>
      <c r="CP7" s="413"/>
      <c r="CQ7" s="413"/>
      <c r="CR7" s="413"/>
      <c r="CS7" s="413"/>
      <c r="CT7" s="413"/>
      <c r="CU7" s="413"/>
      <c r="CV7" s="461"/>
      <c r="CW7" s="461"/>
      <c r="CX7" s="461"/>
      <c r="CY7" s="461"/>
      <c r="CZ7" s="461"/>
      <c r="DA7" s="461"/>
      <c r="DB7" s="461"/>
      <c r="DC7" s="461"/>
      <c r="DD7" s="461"/>
      <c r="DE7" s="461"/>
      <c r="DF7" s="461"/>
      <c r="DG7" s="461"/>
      <c r="DH7" s="461"/>
      <c r="DI7" s="461"/>
      <c r="DJ7" s="461"/>
      <c r="DK7" s="461"/>
      <c r="DL7" s="461"/>
      <c r="DM7" s="461"/>
      <c r="DN7" s="461"/>
      <c r="DO7" s="461"/>
      <c r="DP7" s="461"/>
      <c r="DQ7" s="461"/>
      <c r="DR7" s="461"/>
      <c r="DS7" s="461"/>
      <c r="DT7" s="461"/>
      <c r="DU7" s="461"/>
      <c r="DV7" s="461"/>
      <c r="DW7" s="461"/>
      <c r="DX7" s="461"/>
      <c r="DY7" s="461"/>
      <c r="DZ7" s="461"/>
      <c r="EA7" s="461"/>
      <c r="EB7" s="461"/>
      <c r="EC7" s="461"/>
      <c r="ED7" s="461"/>
      <c r="EE7" s="461"/>
      <c r="EF7" s="461"/>
      <c r="EG7" s="461"/>
      <c r="EH7" s="461"/>
      <c r="EI7" s="461"/>
    </row>
    <row r="8" spans="1:196">
      <c r="A8" s="414"/>
      <c r="CV8" s="460"/>
      <c r="CW8" s="460"/>
      <c r="CX8" s="460"/>
      <c r="CY8" s="460"/>
      <c r="CZ8" s="460"/>
      <c r="DA8" s="460"/>
      <c r="DB8" s="460"/>
      <c r="DC8" s="460"/>
      <c r="DD8" s="460"/>
      <c r="DE8" s="460"/>
      <c r="DF8" s="460"/>
      <c r="DG8" s="460"/>
      <c r="DH8" s="460"/>
      <c r="DI8" s="460"/>
      <c r="DJ8" s="460"/>
      <c r="DK8" s="460"/>
      <c r="DL8" s="460"/>
      <c r="DM8" s="460"/>
      <c r="DN8" s="460"/>
      <c r="DO8" s="460"/>
      <c r="DP8" s="460"/>
      <c r="DQ8" s="460"/>
      <c r="DR8" s="460"/>
      <c r="DS8" s="460"/>
      <c r="DT8" s="460"/>
      <c r="DU8" s="460"/>
      <c r="DV8" s="460"/>
      <c r="DW8" s="460"/>
      <c r="DX8" s="460"/>
      <c r="DY8" s="460"/>
      <c r="DZ8" s="460"/>
      <c r="EA8" s="460"/>
      <c r="EB8" s="460"/>
      <c r="EC8" s="460"/>
      <c r="ED8" s="460"/>
      <c r="EE8" s="460"/>
      <c r="EF8" s="460"/>
      <c r="EG8" s="460"/>
      <c r="EH8" s="460"/>
      <c r="EI8" s="460"/>
      <c r="EJ8" s="413"/>
      <c r="EK8" s="413"/>
      <c r="EL8" s="413"/>
      <c r="EM8" s="413"/>
      <c r="EN8" s="413"/>
      <c r="EO8" s="413"/>
      <c r="EP8" s="413"/>
      <c r="EQ8" s="413"/>
    </row>
    <row r="9" spans="1:196">
      <c r="A9" s="413"/>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3"/>
      <c r="AJ9" s="413"/>
      <c r="AK9" s="413"/>
      <c r="AL9" s="413"/>
      <c r="AM9" s="413"/>
      <c r="AN9" s="413"/>
      <c r="AO9" s="413"/>
      <c r="AP9" s="413"/>
      <c r="AQ9" s="413"/>
      <c r="AR9" s="413"/>
      <c r="AS9" s="413"/>
      <c r="AT9" s="413"/>
      <c r="AU9" s="413"/>
      <c r="AV9" s="413"/>
      <c r="AW9" s="413"/>
      <c r="AX9" s="413"/>
      <c r="AY9" s="413"/>
      <c r="AZ9" s="413"/>
      <c r="BA9" s="413"/>
      <c r="BB9" s="413"/>
      <c r="BC9" s="413"/>
      <c r="BD9" s="413"/>
      <c r="BE9" s="413"/>
      <c r="BF9" s="413"/>
      <c r="BG9" s="413"/>
      <c r="BH9" s="413"/>
      <c r="BI9" s="413"/>
      <c r="BJ9" s="413"/>
      <c r="BK9" s="413"/>
      <c r="BL9" s="413"/>
      <c r="BM9" s="413"/>
      <c r="BN9" s="413"/>
      <c r="BO9" s="413"/>
      <c r="BP9" s="413"/>
      <c r="BQ9" s="413"/>
      <c r="BR9" s="413"/>
      <c r="BS9" s="413"/>
      <c r="BT9" s="413"/>
      <c r="BU9" s="413"/>
      <c r="BV9" s="413"/>
      <c r="BW9" s="413"/>
      <c r="BX9" s="413"/>
      <c r="BY9" s="413"/>
      <c r="BZ9" s="413"/>
      <c r="CA9" s="413"/>
      <c r="CB9" s="413"/>
      <c r="CC9" s="413"/>
      <c r="CD9" s="413"/>
      <c r="CE9" s="413"/>
      <c r="CF9" s="413"/>
      <c r="CG9" s="413"/>
      <c r="CH9" s="413"/>
      <c r="CI9" s="413"/>
      <c r="CJ9" s="413"/>
      <c r="CK9" s="413"/>
      <c r="CL9" s="413"/>
      <c r="CM9" s="413"/>
      <c r="CN9" s="413"/>
      <c r="CO9" s="413"/>
      <c r="CP9" s="413"/>
      <c r="CQ9" s="413"/>
      <c r="CR9" s="413"/>
      <c r="CS9" s="413"/>
      <c r="CT9" s="413"/>
      <c r="CU9" s="413"/>
      <c r="CV9" s="413"/>
      <c r="CW9" s="413"/>
      <c r="CX9" s="413"/>
      <c r="CY9" s="413"/>
      <c r="CZ9" s="413"/>
      <c r="DA9" s="413"/>
      <c r="DB9" s="413"/>
      <c r="DC9" s="413"/>
      <c r="DD9" s="413"/>
      <c r="DE9" s="413"/>
      <c r="DF9" s="413"/>
      <c r="DG9" s="413"/>
      <c r="DH9" s="413"/>
      <c r="DI9" s="413"/>
      <c r="DJ9" s="413"/>
      <c r="DK9" s="413"/>
      <c r="DL9" s="413"/>
      <c r="DM9" s="413"/>
      <c r="DN9" s="413"/>
      <c r="DO9" s="413"/>
      <c r="DP9" s="413"/>
      <c r="DQ9" s="413"/>
      <c r="DR9" s="413"/>
      <c r="DS9" s="413"/>
      <c r="DT9" s="413"/>
      <c r="DU9" s="413"/>
      <c r="DV9" s="413"/>
      <c r="DW9" s="413"/>
      <c r="DX9" s="413"/>
      <c r="DY9" s="413"/>
      <c r="DZ9" s="413"/>
      <c r="EA9" s="413"/>
      <c r="EB9" s="413"/>
      <c r="EC9" s="413"/>
      <c r="ED9" s="413"/>
      <c r="EE9" s="413"/>
      <c r="EF9" s="413"/>
      <c r="EG9" s="413"/>
      <c r="EH9" s="413"/>
      <c r="EI9" s="413"/>
      <c r="EJ9" s="413"/>
      <c r="EK9" s="413"/>
      <c r="EL9" s="413"/>
      <c r="EM9" s="413"/>
      <c r="EN9" s="413"/>
      <c r="EO9" s="413"/>
      <c r="EP9" s="413"/>
      <c r="EQ9" s="413"/>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B381-FDA1-4089-ABA2-F2219110DAFB}">
  <sheetPr codeName="Plan29">
    <tabColor rgb="FF5F6062"/>
  </sheetPr>
  <dimension ref="A1:MA55"/>
  <sheetViews>
    <sheetView showGridLines="0" workbookViewId="0"/>
  </sheetViews>
  <sheetFormatPr defaultColWidth="8.77734375" defaultRowHeight="14.4"/>
  <cols>
    <col min="1" max="2" width="1.44140625" customWidth="1"/>
    <col min="3" max="3" width="36.21875" customWidth="1"/>
    <col min="4" max="4" width="7.21875" customWidth="1"/>
    <col min="5" max="5" width="7.21875" bestFit="1" customWidth="1"/>
    <col min="6" max="6" width="8.21875" customWidth="1"/>
    <col min="7" max="7" width="7.21875" bestFit="1" customWidth="1"/>
    <col min="8" max="8" width="8.44140625" customWidth="1"/>
    <col min="9" max="9" width="7.21875" bestFit="1" customWidth="1"/>
    <col min="10" max="10" width="9.21875" customWidth="1"/>
    <col min="11" max="11" width="7.21875" bestFit="1" customWidth="1"/>
    <col min="12" max="12" width="8.44140625" customWidth="1"/>
    <col min="13" max="13" width="7.21875" bestFit="1" customWidth="1"/>
    <col min="14" max="14" width="7.21875" customWidth="1"/>
    <col min="15" max="15" width="7.21875" bestFit="1" customWidth="1"/>
    <col min="16" max="16" width="8.77734375" customWidth="1"/>
    <col min="17" max="17" width="7.21875" bestFit="1" customWidth="1"/>
    <col min="18" max="23" width="7.21875" customWidth="1"/>
    <col min="24" max="24" width="8.44140625" bestFit="1" customWidth="1"/>
    <col min="25" max="29" width="7.21875" customWidth="1"/>
    <col min="30" max="30" width="8.44140625" bestFit="1" customWidth="1"/>
    <col min="31" max="32" width="7.21875" customWidth="1"/>
    <col min="33" max="33" width="7.21875" bestFit="1" customWidth="1"/>
    <col min="34" max="34" width="8.21875" customWidth="1"/>
    <col min="35" max="35" width="7.21875" bestFit="1" customWidth="1"/>
    <col min="36" max="36" width="8.44140625" customWidth="1"/>
    <col min="37" max="37" width="7.21875" bestFit="1" customWidth="1"/>
    <col min="38" max="38" width="9.21875" customWidth="1"/>
    <col min="39" max="39" width="7.21875" bestFit="1" customWidth="1"/>
    <col min="40" max="40" width="8.44140625" customWidth="1"/>
    <col min="41" max="41" width="7.21875" bestFit="1" customWidth="1"/>
    <col min="42" max="42" width="7.21875" customWidth="1"/>
    <col min="43" max="43" width="7.21875" bestFit="1" customWidth="1"/>
    <col min="44" max="44" width="8.77734375" customWidth="1"/>
    <col min="45" max="45" width="7.21875" bestFit="1" customWidth="1"/>
    <col min="46" max="46" width="7.21875" customWidth="1"/>
    <col min="47" max="47" width="7.21875" bestFit="1" customWidth="1"/>
    <col min="48" max="48" width="8.21875" customWidth="1"/>
    <col min="49" max="49" width="7.21875" bestFit="1" customWidth="1"/>
    <col min="50" max="50" width="8.44140625" customWidth="1"/>
    <col min="51" max="51" width="7.21875" bestFit="1" customWidth="1"/>
    <col min="52" max="52" width="9.21875" customWidth="1"/>
    <col min="53" max="53" width="7.21875" bestFit="1" customWidth="1"/>
    <col min="54" max="54" width="8.44140625" customWidth="1"/>
    <col min="55" max="55" width="7.21875" bestFit="1" customWidth="1"/>
    <col min="56" max="56" width="7.21875" customWidth="1"/>
    <col min="57" max="57" width="7.21875" bestFit="1" customWidth="1"/>
    <col min="58" max="58" width="8.77734375" customWidth="1"/>
    <col min="59" max="59" width="7.21875" bestFit="1" customWidth="1"/>
    <col min="60" max="60" width="7.21875" customWidth="1"/>
    <col min="61" max="61" width="7.21875" bestFit="1" customWidth="1"/>
    <col min="62" max="62" width="8.21875" customWidth="1"/>
    <col min="63" max="63" width="7.21875" bestFit="1" customWidth="1"/>
    <col min="64" max="64" width="8.44140625" customWidth="1"/>
    <col min="65" max="65" width="7.21875" bestFit="1" customWidth="1"/>
    <col min="66" max="66" width="9.21875" customWidth="1"/>
    <col min="67" max="67" width="7.21875" bestFit="1" customWidth="1"/>
    <col min="68" max="68" width="8.44140625" customWidth="1"/>
    <col min="69" max="69" width="7.21875" bestFit="1" customWidth="1"/>
    <col min="70" max="70" width="7.21875" customWidth="1"/>
    <col min="71" max="71" width="7.21875" bestFit="1" customWidth="1"/>
    <col min="72" max="72" width="8.77734375" customWidth="1"/>
    <col min="73" max="73" width="7.21875" bestFit="1" customWidth="1"/>
    <col min="74" max="74" width="7.21875" customWidth="1"/>
    <col min="75" max="75" width="7.21875" bestFit="1" customWidth="1"/>
    <col min="76" max="76" width="8.21875" customWidth="1"/>
    <col min="77" max="77" width="7.21875" bestFit="1" customWidth="1"/>
    <col min="78" max="78" width="8.44140625" customWidth="1"/>
    <col min="79" max="79" width="7.21875" bestFit="1" customWidth="1"/>
    <col min="80" max="80" width="9.21875" customWidth="1"/>
    <col min="81" max="81" width="7.21875" bestFit="1" customWidth="1"/>
    <col min="82" max="82" width="8.44140625" customWidth="1"/>
    <col min="83" max="83" width="7.21875" bestFit="1" customWidth="1"/>
    <col min="84" max="84" width="7.21875" customWidth="1"/>
    <col min="85" max="85" width="7.21875" bestFit="1" customWidth="1"/>
    <col min="86" max="86" width="8.77734375" customWidth="1"/>
    <col min="87" max="87" width="7.21875" bestFit="1" customWidth="1"/>
    <col min="88" max="88" width="10.21875" bestFit="1" customWidth="1"/>
    <col min="89" max="89" width="7.21875" customWidth="1"/>
    <col min="90" max="90" width="11.21875" bestFit="1" customWidth="1"/>
    <col min="91" max="91" width="7.21875" customWidth="1"/>
    <col min="92" max="92" width="11.21875" bestFit="1" customWidth="1"/>
    <col min="93" max="93" width="7.21875" customWidth="1"/>
    <col min="94" max="94" width="10.21875" customWidth="1"/>
    <col min="95" max="95" width="8.44140625" customWidth="1"/>
    <col min="96" max="96" width="11.21875" bestFit="1" customWidth="1"/>
    <col min="97" max="97" width="7.21875" customWidth="1"/>
    <col min="98" max="98" width="10.21875" bestFit="1" customWidth="1"/>
    <col min="99" max="99" width="7.21875" customWidth="1"/>
    <col min="100" max="100" width="12.21875" bestFit="1" customWidth="1"/>
    <col min="101" max="101" width="7.21875" customWidth="1"/>
    <col min="102" max="102" width="6.44140625" bestFit="1" customWidth="1"/>
    <col min="103" max="103" width="7.21875" bestFit="1" customWidth="1"/>
    <col min="104" max="104" width="7.44140625" bestFit="1" customWidth="1"/>
    <col min="105" max="105" width="7.21875" bestFit="1" customWidth="1"/>
    <col min="106" max="106" width="7.44140625" bestFit="1" customWidth="1"/>
    <col min="107" max="107" width="7.21875" bestFit="1" customWidth="1"/>
    <col min="108" max="108" width="8.44140625" bestFit="1" customWidth="1"/>
    <col min="109" max="109" width="7.21875" bestFit="1" customWidth="1"/>
    <col min="110" max="110" width="7.44140625" bestFit="1" customWidth="1"/>
    <col min="111" max="111" width="7.21875" bestFit="1" customWidth="1"/>
    <col min="112" max="112" width="6.44140625" bestFit="1" customWidth="1"/>
    <col min="113" max="113" width="7.21875" bestFit="1" customWidth="1"/>
    <col min="114" max="114" width="8.44140625" bestFit="1" customWidth="1"/>
    <col min="115" max="115" width="7.21875" bestFit="1" customWidth="1"/>
    <col min="116" max="116" width="6.44140625" bestFit="1" customWidth="1"/>
    <col min="117" max="117" width="7.21875" bestFit="1" customWidth="1"/>
    <col min="118" max="118" width="7.44140625" bestFit="1" customWidth="1"/>
    <col min="119" max="119" width="7.21875" bestFit="1" customWidth="1"/>
    <col min="120" max="120" width="7.44140625" bestFit="1" customWidth="1"/>
    <col min="121" max="121" width="7.21875" bestFit="1" customWidth="1"/>
    <col min="122" max="122" width="8.44140625" bestFit="1" customWidth="1"/>
    <col min="123" max="123" width="7.21875" bestFit="1" customWidth="1"/>
    <col min="124" max="124" width="7.44140625" bestFit="1" customWidth="1"/>
    <col min="125" max="125" width="7.21875" bestFit="1" customWidth="1"/>
    <col min="126" max="126" width="6.44140625" bestFit="1" customWidth="1"/>
    <col min="127" max="127" width="7.21875" bestFit="1" customWidth="1"/>
    <col min="128" max="128" width="8.44140625" bestFit="1" customWidth="1"/>
    <col min="129" max="129" width="7.21875" bestFit="1" customWidth="1"/>
    <col min="130" max="130" width="6.44140625" bestFit="1" customWidth="1"/>
    <col min="131" max="131" width="7.21875" bestFit="1" customWidth="1"/>
    <col min="132" max="132" width="7.44140625" bestFit="1" customWidth="1"/>
    <col min="133" max="133" width="7.21875" bestFit="1" customWidth="1"/>
    <col min="134" max="134" width="7.44140625" bestFit="1" customWidth="1"/>
    <col min="135" max="135" width="7.21875" bestFit="1" customWidth="1"/>
    <col min="136" max="136" width="8.44140625" bestFit="1" customWidth="1"/>
    <col min="137" max="137" width="7.21875" bestFit="1" customWidth="1"/>
    <col min="138" max="138" width="7.44140625" bestFit="1" customWidth="1"/>
    <col min="139" max="139" width="7.21875" bestFit="1" customWidth="1"/>
    <col min="140" max="140" width="6.44140625" bestFit="1" customWidth="1"/>
    <col min="141" max="141" width="7.21875" bestFit="1" customWidth="1"/>
    <col min="142" max="142" width="8.44140625" bestFit="1" customWidth="1"/>
    <col min="143" max="143" width="7.21875" bestFit="1" customWidth="1"/>
    <col min="144" max="144" width="6.44140625" bestFit="1" customWidth="1"/>
    <col min="145" max="145" width="7.21875" bestFit="1" customWidth="1"/>
    <col min="146" max="146" width="7.44140625" bestFit="1" customWidth="1"/>
    <col min="147" max="147" width="7.21875" bestFit="1" customWidth="1"/>
    <col min="148" max="148" width="7.44140625" bestFit="1" customWidth="1"/>
    <col min="149" max="149" width="7.21875" bestFit="1" customWidth="1"/>
    <col min="150" max="150" width="8.44140625" bestFit="1" customWidth="1"/>
    <col min="151" max="151" width="7.21875" bestFit="1" customWidth="1"/>
    <col min="152" max="152" width="7.44140625" bestFit="1" customWidth="1"/>
    <col min="153" max="153" width="7.21875" bestFit="1" customWidth="1"/>
    <col min="154" max="154" width="6.44140625" bestFit="1" customWidth="1"/>
    <col min="155" max="155" width="7.21875" bestFit="1" customWidth="1"/>
    <col min="156" max="156" width="8.44140625" bestFit="1" customWidth="1"/>
    <col min="157" max="157" width="7.21875" bestFit="1" customWidth="1"/>
    <col min="158" max="158" width="7.44140625" bestFit="1" customWidth="1"/>
    <col min="159" max="159" width="7.21875" bestFit="1" customWidth="1"/>
    <col min="160" max="160" width="7.44140625" bestFit="1" customWidth="1"/>
    <col min="161" max="161" width="7.21875" bestFit="1" customWidth="1"/>
    <col min="162" max="162" width="7.44140625" bestFit="1" customWidth="1"/>
    <col min="163" max="163" width="7.21875" bestFit="1" customWidth="1"/>
    <col min="164" max="164" width="8.44140625" bestFit="1" customWidth="1"/>
    <col min="165" max="165" width="7.21875" bestFit="1" customWidth="1"/>
    <col min="166" max="166" width="7.44140625" bestFit="1" customWidth="1"/>
    <col min="167" max="167" width="7.21875" bestFit="1" customWidth="1"/>
    <col min="168" max="168" width="6.44140625" bestFit="1" customWidth="1"/>
    <col min="169" max="169" width="7.21875" bestFit="1" customWidth="1"/>
    <col min="170" max="170" width="8.44140625" bestFit="1" customWidth="1"/>
    <col min="171" max="171" width="7.21875" bestFit="1" customWidth="1"/>
    <col min="172" max="172" width="7.44140625" bestFit="1" customWidth="1"/>
    <col min="173" max="173" width="7.21875" bestFit="1" customWidth="1"/>
    <col min="174" max="174" width="7.44140625" bestFit="1" customWidth="1"/>
    <col min="175" max="175" width="7.21875" bestFit="1" customWidth="1"/>
    <col min="176" max="176" width="7.44140625" bestFit="1" customWidth="1"/>
    <col min="177" max="177" width="7.21875" bestFit="1" customWidth="1"/>
    <col min="178" max="178" width="8.44140625" bestFit="1" customWidth="1"/>
    <col min="179" max="179" width="7.21875" bestFit="1" customWidth="1"/>
    <col min="180" max="180" width="7.44140625" bestFit="1" customWidth="1"/>
    <col min="181" max="181" width="7.21875" bestFit="1" customWidth="1"/>
    <col min="182" max="182" width="6.44140625" bestFit="1" customWidth="1"/>
    <col min="183" max="183" width="7.21875" bestFit="1" customWidth="1"/>
    <col min="184" max="184" width="8.44140625" bestFit="1" customWidth="1"/>
    <col min="185" max="185" width="7.21875" bestFit="1" customWidth="1"/>
    <col min="186" max="186" width="7.44140625" bestFit="1" customWidth="1"/>
    <col min="187" max="187" width="7.21875" bestFit="1" customWidth="1"/>
    <col min="188" max="188" width="7.44140625" bestFit="1" customWidth="1"/>
    <col min="189" max="189" width="7.21875" bestFit="1" customWidth="1"/>
    <col min="190" max="190" width="7.44140625" bestFit="1" customWidth="1"/>
    <col min="191" max="191" width="7.21875" bestFit="1" customWidth="1"/>
    <col min="192" max="192" width="8.44140625" bestFit="1" customWidth="1"/>
    <col min="193" max="193" width="7.21875" bestFit="1" customWidth="1"/>
    <col min="194" max="194" width="7.44140625" bestFit="1" customWidth="1"/>
    <col min="195" max="195" width="7.21875" bestFit="1" customWidth="1"/>
    <col min="196" max="196" width="6.44140625" bestFit="1" customWidth="1"/>
    <col min="197" max="197" width="7.21875" bestFit="1" customWidth="1"/>
    <col min="198" max="198" width="8.44140625" bestFit="1" customWidth="1"/>
    <col min="199" max="199" width="7.21875" bestFit="1" customWidth="1"/>
    <col min="200" max="200" width="6.44140625" bestFit="1" customWidth="1"/>
    <col min="201" max="201" width="7.21875" bestFit="1" customWidth="1"/>
    <col min="202" max="202" width="7.44140625" bestFit="1" customWidth="1"/>
    <col min="203" max="203" width="7.21875" bestFit="1" customWidth="1"/>
    <col min="204" max="204" width="7.44140625" bestFit="1" customWidth="1"/>
    <col min="205" max="205" width="7.21875" bestFit="1" customWidth="1"/>
    <col min="206" max="206" width="8.44140625" bestFit="1" customWidth="1"/>
    <col min="207" max="207" width="7.21875" bestFit="1" customWidth="1"/>
    <col min="208" max="208" width="7.44140625" bestFit="1" customWidth="1"/>
    <col min="209" max="209" width="7.21875" bestFit="1" customWidth="1"/>
    <col min="210" max="210" width="6.44140625" bestFit="1" customWidth="1"/>
    <col min="211" max="211" width="7.21875" bestFit="1" customWidth="1"/>
    <col min="212" max="212" width="8.44140625" bestFit="1" customWidth="1"/>
    <col min="213" max="213" width="7.21875" bestFit="1" customWidth="1"/>
    <col min="214" max="214" width="6.44140625" bestFit="1" customWidth="1"/>
    <col min="215" max="215" width="7.21875" bestFit="1" customWidth="1"/>
    <col min="216" max="216" width="7.44140625" bestFit="1" customWidth="1"/>
    <col min="217" max="217" width="7.21875" bestFit="1" customWidth="1"/>
    <col min="218" max="218" width="7.44140625" bestFit="1" customWidth="1"/>
    <col min="219" max="219" width="7.21875" bestFit="1" customWidth="1"/>
    <col min="220" max="220" width="8.44140625" bestFit="1" customWidth="1"/>
    <col min="221" max="221" width="7.21875" bestFit="1" customWidth="1"/>
    <col min="222" max="222" width="7.44140625" bestFit="1" customWidth="1"/>
    <col min="223" max="223" width="7.21875" bestFit="1" customWidth="1"/>
    <col min="224" max="224" width="6.44140625" bestFit="1" customWidth="1"/>
    <col min="225" max="225" width="7.21875" bestFit="1" customWidth="1"/>
    <col min="226" max="226" width="8.44140625" bestFit="1" customWidth="1"/>
    <col min="227" max="227" width="7.21875" bestFit="1" customWidth="1"/>
    <col min="228" max="228" width="6.44140625" bestFit="1" customWidth="1"/>
    <col min="229" max="229" width="7.21875" bestFit="1" customWidth="1"/>
    <col min="230" max="230" width="7.44140625" bestFit="1" customWidth="1"/>
    <col min="231" max="231" width="7.21875" bestFit="1" customWidth="1"/>
    <col min="232" max="232" width="7.44140625" bestFit="1" customWidth="1"/>
    <col min="233" max="233" width="7.21875" bestFit="1" customWidth="1"/>
    <col min="234" max="234" width="8.44140625" bestFit="1" customWidth="1"/>
    <col min="235" max="235" width="7.21875" bestFit="1" customWidth="1"/>
    <col min="236" max="236" width="7.44140625" bestFit="1" customWidth="1"/>
    <col min="237" max="237" width="7.21875" bestFit="1" customWidth="1"/>
    <col min="238" max="238" width="6.44140625" bestFit="1" customWidth="1"/>
    <col min="239" max="239" width="7.21875" bestFit="1" customWidth="1"/>
    <col min="240" max="240" width="8.44140625" bestFit="1" customWidth="1"/>
    <col min="241" max="241" width="7.21875" bestFit="1" customWidth="1"/>
    <col min="242" max="242" width="6.44140625" bestFit="1" customWidth="1"/>
    <col min="243" max="243" width="7.21875" bestFit="1" customWidth="1"/>
    <col min="244" max="244" width="7.44140625" bestFit="1" customWidth="1"/>
    <col min="245" max="245" width="7.21875" bestFit="1" customWidth="1"/>
    <col min="246" max="246" width="7.44140625" bestFit="1" customWidth="1"/>
    <col min="247" max="247" width="7.21875" bestFit="1" customWidth="1"/>
    <col min="248" max="248" width="8.44140625" bestFit="1" customWidth="1"/>
    <col min="249" max="249" width="7.21875" bestFit="1" customWidth="1"/>
    <col min="250" max="250" width="7.44140625" bestFit="1" customWidth="1"/>
    <col min="251" max="251" width="7.21875" bestFit="1" customWidth="1"/>
    <col min="252" max="252" width="6.44140625" bestFit="1" customWidth="1"/>
    <col min="253" max="253" width="7.21875" bestFit="1" customWidth="1"/>
    <col min="254" max="254" width="8.44140625" bestFit="1" customWidth="1"/>
    <col min="255" max="255" width="7.21875" bestFit="1" customWidth="1"/>
    <col min="256" max="256" width="6.44140625" customWidth="1"/>
    <col min="257" max="257" width="7.21875" bestFit="1" customWidth="1"/>
    <col min="258" max="258" width="7.44140625" bestFit="1" customWidth="1"/>
    <col min="259" max="259" width="7.21875" bestFit="1" customWidth="1"/>
    <col min="260" max="260" width="7.44140625" bestFit="1" customWidth="1"/>
    <col min="261" max="261" width="7.21875" bestFit="1" customWidth="1"/>
    <col min="262" max="262" width="8.44140625" bestFit="1" customWidth="1"/>
    <col min="263" max="263" width="7.21875" bestFit="1" customWidth="1"/>
    <col min="264" max="264" width="7.44140625" bestFit="1" customWidth="1"/>
    <col min="265" max="265" width="7.21875" bestFit="1" customWidth="1"/>
    <col min="266" max="266" width="6.44140625" bestFit="1" customWidth="1"/>
    <col min="267" max="267" width="7.21875" bestFit="1" customWidth="1"/>
    <col min="268" max="268" width="8.44140625" bestFit="1" customWidth="1"/>
    <col min="269" max="269" width="7.21875" bestFit="1" customWidth="1"/>
    <col min="270" max="270" width="6.44140625" customWidth="1"/>
    <col min="271" max="271" width="7.21875" bestFit="1" customWidth="1"/>
    <col min="272" max="272" width="7.44140625" bestFit="1" customWidth="1"/>
    <col min="273" max="273" width="7.21875" bestFit="1" customWidth="1"/>
    <col min="274" max="274" width="7.44140625" bestFit="1" customWidth="1"/>
    <col min="275" max="275" width="7.21875" bestFit="1" customWidth="1"/>
    <col min="276" max="276" width="8.44140625" bestFit="1" customWidth="1"/>
    <col min="277" max="277" width="7.21875" bestFit="1" customWidth="1"/>
    <col min="278" max="278" width="7.44140625" bestFit="1" customWidth="1"/>
    <col min="279" max="279" width="7.21875" bestFit="1" customWidth="1"/>
    <col min="280" max="280" width="6.44140625" bestFit="1" customWidth="1"/>
    <col min="281" max="281" width="7.21875" bestFit="1" customWidth="1"/>
    <col min="282" max="282" width="8.44140625" bestFit="1" customWidth="1"/>
    <col min="283" max="283" width="7.21875" bestFit="1" customWidth="1"/>
    <col min="284" max="284" width="6.44140625" customWidth="1"/>
    <col min="285" max="285" width="5.21875" bestFit="1" customWidth="1"/>
    <col min="286" max="286" width="7.44140625" bestFit="1" customWidth="1"/>
    <col min="287" max="287" width="6.21875" bestFit="1" customWidth="1"/>
    <col min="288" max="288" width="7.44140625" bestFit="1" customWidth="1"/>
    <col min="289" max="289" width="6.21875" bestFit="1" customWidth="1"/>
    <col min="290" max="290" width="9.77734375" customWidth="1"/>
    <col min="291" max="291" width="6.21875" bestFit="1" customWidth="1"/>
    <col min="292" max="292" width="7.44140625" bestFit="1" customWidth="1"/>
    <col min="293" max="293" width="6.21875" bestFit="1" customWidth="1"/>
    <col min="294" max="294" width="6.44140625" bestFit="1" customWidth="1"/>
    <col min="295" max="295" width="5.21875" bestFit="1" customWidth="1"/>
    <col min="296" max="296" width="8.44140625" bestFit="1" customWidth="1"/>
    <col min="297" max="297" width="7.21875" bestFit="1" customWidth="1"/>
    <col min="298" max="298" width="8.44140625" bestFit="1" customWidth="1"/>
    <col min="299" max="299" width="7.21875" bestFit="1" customWidth="1"/>
    <col min="300" max="300" width="7.44140625" bestFit="1" customWidth="1"/>
    <col min="301" max="301" width="6.21875" bestFit="1" customWidth="1"/>
    <col min="302" max="302" width="7.44140625" bestFit="1" customWidth="1"/>
    <col min="303" max="303" width="5.21875" bestFit="1" customWidth="1"/>
    <col min="304" max="304" width="9.77734375" customWidth="1"/>
    <col min="305" max="305" width="6.21875" bestFit="1" customWidth="1"/>
    <col min="306" max="306" width="7.44140625" bestFit="1" customWidth="1"/>
    <col min="307" max="307" width="6.21875" bestFit="1" customWidth="1"/>
    <col min="308" max="308" width="6.44140625" bestFit="1" customWidth="1"/>
    <col min="309" max="309" width="5.21875" bestFit="1" customWidth="1"/>
    <col min="310" max="310" width="8.44140625" bestFit="1" customWidth="1"/>
    <col min="311" max="311" width="7.21875" bestFit="1" customWidth="1"/>
    <col min="312" max="312" width="6.44140625" bestFit="1" customWidth="1"/>
    <col min="313" max="313" width="7.21875" bestFit="1" customWidth="1"/>
    <col min="314" max="314" width="7.44140625" bestFit="1" customWidth="1"/>
    <col min="315" max="315" width="7.21875" bestFit="1" customWidth="1"/>
    <col min="316" max="316" width="7.44140625" bestFit="1" customWidth="1"/>
    <col min="317" max="317" width="7.21875" bestFit="1" customWidth="1"/>
    <col min="318" max="318" width="8.44140625" bestFit="1" customWidth="1"/>
    <col min="319" max="319" width="7.21875" bestFit="1" customWidth="1"/>
    <col min="320" max="320" width="7.44140625" bestFit="1" customWidth="1"/>
    <col min="321" max="321" width="7.21875" bestFit="1" customWidth="1"/>
    <col min="322" max="322" width="6.44140625" bestFit="1" customWidth="1"/>
    <col min="323" max="323" width="7.21875" bestFit="1" customWidth="1"/>
    <col min="324" max="324" width="8.44140625" bestFit="1" customWidth="1"/>
    <col min="325" max="325" width="7.21875" bestFit="1" customWidth="1"/>
    <col min="326" max="326" width="6.44140625" bestFit="1" customWidth="1"/>
    <col min="327" max="327" width="6.21875" bestFit="1" customWidth="1"/>
    <col min="328" max="328" width="7.44140625" bestFit="1" customWidth="1"/>
    <col min="329" max="329" width="6.21875" bestFit="1" customWidth="1"/>
    <col min="330" max="330" width="7.44140625" bestFit="1" customWidth="1"/>
    <col min="331" max="331" width="6.21875" bestFit="1" customWidth="1"/>
    <col min="332" max="332" width="8.44140625" bestFit="1" customWidth="1"/>
    <col min="333" max="333" width="7.21875" customWidth="1"/>
    <col min="334" max="334" width="7.44140625" bestFit="1" customWidth="1"/>
    <col min="335" max="335" width="6.21875" bestFit="1" customWidth="1"/>
    <col min="336" max="336" width="6.44140625" bestFit="1" customWidth="1"/>
    <col min="337" max="337" width="6.21875" bestFit="1" customWidth="1"/>
    <col min="338" max="338" width="8.44140625" bestFit="1" customWidth="1"/>
    <col min="339" max="339" width="6.21875" bestFit="1" customWidth="1"/>
  </cols>
  <sheetData>
    <row r="1" spans="1:339" ht="16.2">
      <c r="A1" s="433" t="s">
        <v>2366</v>
      </c>
      <c r="B1" s="470"/>
      <c r="C1" s="470"/>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c r="IZ1" s="117"/>
      <c r="JA1" s="117"/>
      <c r="JB1" s="117"/>
      <c r="JC1" s="117"/>
      <c r="JD1" s="117"/>
      <c r="JE1" s="117"/>
      <c r="JF1" s="117"/>
      <c r="JG1" s="117"/>
      <c r="JH1" s="117"/>
      <c r="JI1" s="117"/>
      <c r="JJ1" s="117"/>
      <c r="JK1" s="117"/>
      <c r="JL1" s="117"/>
      <c r="JM1" s="117"/>
      <c r="JN1" s="117"/>
      <c r="JO1" s="117"/>
      <c r="JP1" s="117"/>
      <c r="JQ1" s="117"/>
      <c r="JR1" s="117"/>
      <c r="JS1" s="117"/>
      <c r="JT1" s="117"/>
      <c r="JU1" s="117"/>
      <c r="JV1" s="117"/>
      <c r="JW1" s="117"/>
      <c r="JX1" s="117"/>
      <c r="JY1" s="117"/>
      <c r="JZ1" s="117"/>
      <c r="KA1" s="117"/>
      <c r="KB1" s="117"/>
      <c r="KC1" s="117"/>
      <c r="KD1" s="117"/>
      <c r="KE1" s="117"/>
      <c r="KF1" s="117"/>
      <c r="KG1" s="117"/>
      <c r="KH1" s="117"/>
      <c r="KI1" s="117"/>
      <c r="KJ1" s="117"/>
      <c r="KK1" s="117"/>
      <c r="KL1" s="117"/>
      <c r="KM1" s="117"/>
      <c r="KN1" s="117"/>
      <c r="KO1" s="117"/>
      <c r="KP1" s="117"/>
      <c r="KQ1" s="117"/>
      <c r="KR1" s="117"/>
      <c r="KS1" s="117"/>
      <c r="KT1" s="117"/>
      <c r="KU1" s="117"/>
      <c r="KV1" s="117"/>
      <c r="KW1" s="117"/>
      <c r="KX1" s="117"/>
      <c r="KY1" s="117"/>
      <c r="KZ1" s="117"/>
      <c r="LA1" s="117"/>
      <c r="LB1" s="117"/>
      <c r="LC1" s="117"/>
      <c r="LD1" s="117"/>
      <c r="LE1" s="117"/>
      <c r="LF1" s="117"/>
      <c r="LG1" s="117"/>
      <c r="LH1" s="117"/>
      <c r="LI1" s="117"/>
      <c r="LJ1" s="117"/>
      <c r="LK1" s="117"/>
      <c r="LL1" s="117"/>
      <c r="LM1" s="117"/>
      <c r="LN1" s="117"/>
      <c r="LO1" s="117"/>
      <c r="LP1" s="117"/>
      <c r="LQ1" s="117"/>
      <c r="LR1" s="117"/>
      <c r="LS1" s="117"/>
      <c r="LT1" s="117"/>
      <c r="LU1" s="117"/>
      <c r="LV1" s="117"/>
      <c r="LW1" s="117"/>
      <c r="LX1" s="117"/>
      <c r="LY1" s="117"/>
      <c r="LZ1" s="117"/>
      <c r="MA1" s="469" t="s">
        <v>65</v>
      </c>
    </row>
    <row r="2" spans="1:339" hidden="1">
      <c r="A2" s="430"/>
      <c r="B2" s="117"/>
      <c r="C2" s="117"/>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c r="JE2" s="429"/>
      <c r="JF2" s="429"/>
      <c r="JG2" s="429"/>
      <c r="JH2" s="429"/>
      <c r="JI2" s="429"/>
      <c r="JJ2" s="429"/>
      <c r="JK2" s="429"/>
      <c r="JL2" s="429"/>
      <c r="JM2" s="429"/>
      <c r="JN2" s="429"/>
      <c r="JO2" s="429"/>
      <c r="JP2" s="429"/>
      <c r="JQ2" s="429"/>
      <c r="JR2" s="429"/>
      <c r="JS2" s="429"/>
      <c r="JT2" s="429"/>
      <c r="JU2" s="429"/>
      <c r="JV2" s="429"/>
      <c r="JW2" s="429"/>
      <c r="JX2" s="429"/>
      <c r="JY2" s="429"/>
      <c r="JZ2" s="429"/>
      <c r="KA2" s="429"/>
      <c r="KB2" s="429"/>
      <c r="KC2" s="429"/>
      <c r="KD2" s="429"/>
      <c r="KE2" s="429"/>
      <c r="KF2" s="429"/>
      <c r="KG2" s="429"/>
      <c r="KH2" s="429"/>
      <c r="KI2" s="429"/>
      <c r="KJ2" s="429"/>
      <c r="KK2" s="429"/>
      <c r="KL2" s="429"/>
      <c r="KM2" s="429"/>
      <c r="KN2" s="429"/>
      <c r="KO2" s="429"/>
      <c r="KP2" s="429"/>
      <c r="KQ2" s="429"/>
      <c r="KR2" s="429"/>
      <c r="KS2" s="429"/>
      <c r="KT2" s="429"/>
      <c r="KU2" s="429"/>
      <c r="KV2" s="429"/>
      <c r="KW2" s="429"/>
      <c r="KX2" s="429"/>
      <c r="KY2" s="429"/>
      <c r="KZ2" s="429"/>
      <c r="LA2" s="429"/>
      <c r="LB2" s="429"/>
      <c r="LC2" s="429"/>
      <c r="LD2" s="429"/>
      <c r="LE2" s="429"/>
      <c r="LF2" s="429"/>
      <c r="LG2" s="429"/>
      <c r="LH2" s="429"/>
      <c r="LI2" s="429"/>
      <c r="LJ2" s="429"/>
      <c r="LK2" s="429"/>
      <c r="LL2" s="429"/>
      <c r="LM2" s="429"/>
      <c r="LN2" s="429"/>
      <c r="LO2" s="429"/>
      <c r="LP2" s="429"/>
      <c r="LQ2" s="429"/>
      <c r="LR2" s="429"/>
      <c r="LS2" s="429"/>
      <c r="LT2" s="429"/>
      <c r="LU2" s="429"/>
      <c r="LV2" s="429"/>
      <c r="LW2" s="429"/>
      <c r="LX2" s="429"/>
      <c r="LY2" s="429"/>
      <c r="LZ2" s="429"/>
      <c r="MA2" s="429"/>
    </row>
    <row r="3" spans="1:339">
      <c r="A3" s="496"/>
      <c r="B3" s="496"/>
      <c r="C3" s="496"/>
      <c r="D3" s="159" t="s">
        <v>85</v>
      </c>
      <c r="E3" s="495"/>
      <c r="F3" s="495"/>
      <c r="G3" s="495"/>
      <c r="H3" s="495"/>
      <c r="I3" s="495"/>
      <c r="J3" s="495"/>
      <c r="K3" s="495"/>
      <c r="L3" s="495"/>
      <c r="M3" s="495"/>
      <c r="N3" s="495"/>
      <c r="O3" s="495"/>
      <c r="P3" s="495"/>
      <c r="Q3" s="495"/>
      <c r="R3" s="159" t="s">
        <v>86</v>
      </c>
      <c r="S3" s="495"/>
      <c r="T3" s="495"/>
      <c r="U3" s="495"/>
      <c r="V3" s="495"/>
      <c r="W3" s="495"/>
      <c r="X3" s="495"/>
      <c r="Y3" s="495"/>
      <c r="Z3" s="495"/>
      <c r="AA3" s="495"/>
      <c r="AB3" s="495"/>
      <c r="AC3" s="495"/>
      <c r="AD3" s="495"/>
      <c r="AE3" s="495"/>
      <c r="AF3" s="159" t="s">
        <v>87</v>
      </c>
      <c r="AG3" s="495"/>
      <c r="AH3" s="495"/>
      <c r="AI3" s="495"/>
      <c r="AJ3" s="495"/>
      <c r="AK3" s="495"/>
      <c r="AL3" s="495"/>
      <c r="AM3" s="495"/>
      <c r="AN3" s="495"/>
      <c r="AO3" s="495"/>
      <c r="AP3" s="495"/>
      <c r="AQ3" s="495"/>
      <c r="AR3" s="495"/>
      <c r="AS3" s="495"/>
      <c r="AT3" s="159" t="s">
        <v>88</v>
      </c>
      <c r="AU3" s="495"/>
      <c r="AV3" s="495"/>
      <c r="AW3" s="495"/>
      <c r="AX3" s="495"/>
      <c r="AY3" s="495"/>
      <c r="AZ3" s="495"/>
      <c r="BA3" s="495"/>
      <c r="BB3" s="495"/>
      <c r="BC3" s="495"/>
      <c r="BD3" s="495"/>
      <c r="BE3" s="495"/>
      <c r="BF3" s="495"/>
      <c r="BG3" s="495"/>
      <c r="BH3" s="159" t="s">
        <v>89</v>
      </c>
      <c r="BI3" s="495"/>
      <c r="BJ3" s="495"/>
      <c r="BK3" s="495"/>
      <c r="BL3" s="495"/>
      <c r="BM3" s="495"/>
      <c r="BN3" s="495"/>
      <c r="BO3" s="495"/>
      <c r="BP3" s="495"/>
      <c r="BQ3" s="495"/>
      <c r="BR3" s="495"/>
      <c r="BS3" s="495"/>
      <c r="BT3" s="495"/>
      <c r="BU3" s="495"/>
      <c r="BV3" s="159" t="s">
        <v>2098</v>
      </c>
      <c r="BW3" s="495"/>
      <c r="BX3" s="495"/>
      <c r="BY3" s="495"/>
      <c r="BZ3" s="495"/>
      <c r="CA3" s="495"/>
      <c r="CB3" s="495"/>
      <c r="CC3" s="495"/>
      <c r="CD3" s="495"/>
      <c r="CE3" s="495"/>
      <c r="CF3" s="495"/>
      <c r="CG3" s="495"/>
      <c r="CH3" s="495"/>
      <c r="CI3" s="495"/>
      <c r="CJ3" s="159" t="s">
        <v>2099</v>
      </c>
      <c r="CK3" s="391"/>
      <c r="CL3" s="391"/>
      <c r="CM3" s="391"/>
      <c r="CN3" s="391"/>
      <c r="CO3" s="391"/>
      <c r="CP3" s="391"/>
      <c r="CQ3" s="391"/>
      <c r="CR3" s="391"/>
      <c r="CS3" s="391"/>
      <c r="CT3" s="391"/>
      <c r="CU3" s="391"/>
      <c r="CV3" s="391"/>
      <c r="CW3" s="391"/>
      <c r="CX3" s="159" t="s">
        <v>2100</v>
      </c>
      <c r="CY3" s="391"/>
      <c r="CZ3" s="391"/>
      <c r="DA3" s="391"/>
      <c r="DB3" s="391"/>
      <c r="DC3" s="391"/>
      <c r="DD3" s="391"/>
      <c r="DE3" s="391"/>
      <c r="DF3" s="391"/>
      <c r="DG3" s="391"/>
      <c r="DH3" s="391"/>
      <c r="DI3" s="391"/>
      <c r="DJ3" s="391"/>
      <c r="DK3" s="391"/>
      <c r="DL3" s="159" t="s">
        <v>2101</v>
      </c>
      <c r="DM3" s="391"/>
      <c r="DN3" s="391"/>
      <c r="DO3" s="391"/>
      <c r="DP3" s="391"/>
      <c r="DQ3" s="391"/>
      <c r="DR3" s="391"/>
      <c r="DS3" s="391"/>
      <c r="DT3" s="391"/>
      <c r="DU3" s="391"/>
      <c r="DV3" s="391"/>
      <c r="DW3" s="391"/>
      <c r="DX3" s="391"/>
      <c r="DY3" s="391"/>
      <c r="DZ3" s="390">
        <v>43100</v>
      </c>
      <c r="EA3" s="391"/>
      <c r="EB3" s="391"/>
      <c r="EC3" s="391"/>
      <c r="ED3" s="391"/>
      <c r="EE3" s="391"/>
      <c r="EF3" s="391"/>
      <c r="EG3" s="391"/>
      <c r="EH3" s="391"/>
      <c r="EI3" s="391"/>
      <c r="EJ3" s="391"/>
      <c r="EK3" s="391"/>
      <c r="EL3" s="391"/>
      <c r="EM3" s="391"/>
      <c r="EN3" s="159" t="s">
        <v>2103</v>
      </c>
      <c r="EO3" s="391"/>
      <c r="EP3" s="391"/>
      <c r="EQ3" s="391"/>
      <c r="ER3" s="391"/>
      <c r="ES3" s="391"/>
      <c r="ET3" s="391"/>
      <c r="EU3" s="391"/>
      <c r="EV3" s="391"/>
      <c r="EW3" s="391"/>
      <c r="EX3" s="391"/>
      <c r="EY3" s="391"/>
      <c r="EZ3" s="391"/>
      <c r="FA3" s="391"/>
      <c r="FB3" s="159" t="s">
        <v>2104</v>
      </c>
      <c r="FC3" s="391"/>
      <c r="FD3" s="391"/>
      <c r="FE3" s="391"/>
      <c r="FF3" s="391"/>
      <c r="FG3" s="391"/>
      <c r="FH3" s="391"/>
      <c r="FI3" s="391"/>
      <c r="FJ3" s="391"/>
      <c r="FK3" s="391"/>
      <c r="FL3" s="391"/>
      <c r="FM3" s="391"/>
      <c r="FN3" s="391"/>
      <c r="FO3" s="391"/>
      <c r="FP3" s="159" t="s">
        <v>2105</v>
      </c>
      <c r="FQ3" s="391"/>
      <c r="FR3" s="391"/>
      <c r="FS3" s="391"/>
      <c r="FT3" s="391"/>
      <c r="FU3" s="391"/>
      <c r="FV3" s="391"/>
      <c r="FW3" s="391"/>
      <c r="FX3" s="391"/>
      <c r="FY3" s="391"/>
      <c r="FZ3" s="391"/>
      <c r="GA3" s="391"/>
      <c r="GB3" s="391"/>
      <c r="GC3" s="391"/>
      <c r="GD3" s="390">
        <v>42735</v>
      </c>
      <c r="GE3" s="391"/>
      <c r="GF3" s="391"/>
      <c r="GG3" s="391"/>
      <c r="GH3" s="391"/>
      <c r="GI3" s="391"/>
      <c r="GJ3" s="391"/>
      <c r="GK3" s="391"/>
      <c r="GL3" s="391"/>
      <c r="GM3" s="391"/>
      <c r="GN3" s="391"/>
      <c r="GO3" s="391"/>
      <c r="GP3" s="391"/>
      <c r="GQ3" s="391"/>
      <c r="GR3" s="159" t="s">
        <v>2107</v>
      </c>
      <c r="GS3" s="391"/>
      <c r="GT3" s="391"/>
      <c r="GU3" s="391"/>
      <c r="GV3" s="391"/>
      <c r="GW3" s="391"/>
      <c r="GX3" s="391"/>
      <c r="GY3" s="391"/>
      <c r="GZ3" s="391"/>
      <c r="HA3" s="391"/>
      <c r="HB3" s="391"/>
      <c r="HC3" s="391"/>
      <c r="HD3" s="391"/>
      <c r="HE3" s="391"/>
      <c r="HF3" s="159" t="s">
        <v>2108</v>
      </c>
      <c r="HG3" s="391"/>
      <c r="HH3" s="391"/>
      <c r="HI3" s="391"/>
      <c r="HJ3" s="391"/>
      <c r="HK3" s="391"/>
      <c r="HL3" s="391"/>
      <c r="HM3" s="391"/>
      <c r="HN3" s="391"/>
      <c r="HO3" s="391"/>
      <c r="HP3" s="391"/>
      <c r="HQ3" s="391"/>
      <c r="HR3" s="391"/>
      <c r="HS3" s="391"/>
      <c r="HT3" s="159" t="s">
        <v>2109</v>
      </c>
      <c r="HU3" s="391"/>
      <c r="HV3" s="391"/>
      <c r="HW3" s="391"/>
      <c r="HX3" s="391"/>
      <c r="HY3" s="391"/>
      <c r="HZ3" s="391"/>
      <c r="IA3" s="391"/>
      <c r="IB3" s="391"/>
      <c r="IC3" s="391"/>
      <c r="ID3" s="391"/>
      <c r="IE3" s="391"/>
      <c r="IF3" s="391"/>
      <c r="IG3" s="391"/>
      <c r="IH3" s="390">
        <v>42369</v>
      </c>
      <c r="II3" s="391"/>
      <c r="IJ3" s="391"/>
      <c r="IK3" s="391"/>
      <c r="IL3" s="391"/>
      <c r="IM3" s="391"/>
      <c r="IN3" s="391"/>
      <c r="IO3" s="391"/>
      <c r="IP3" s="391"/>
      <c r="IQ3" s="391"/>
      <c r="IR3" s="391"/>
      <c r="IS3" s="391"/>
      <c r="IT3" s="391"/>
      <c r="IU3" s="391"/>
      <c r="IV3" s="159" t="s">
        <v>2111</v>
      </c>
      <c r="IW3" s="391"/>
      <c r="IX3" s="391"/>
      <c r="IY3" s="391"/>
      <c r="IZ3" s="391"/>
      <c r="JA3" s="391"/>
      <c r="JB3" s="391"/>
      <c r="JC3" s="391"/>
      <c r="JD3" s="391"/>
      <c r="JE3" s="391"/>
      <c r="JF3" s="391"/>
      <c r="JG3" s="391"/>
      <c r="JH3" s="391"/>
      <c r="JI3" s="391"/>
      <c r="JJ3" s="159" t="s">
        <v>2112</v>
      </c>
      <c r="JK3" s="391"/>
      <c r="JL3" s="391"/>
      <c r="JM3" s="391"/>
      <c r="JN3" s="391"/>
      <c r="JO3" s="391"/>
      <c r="JP3" s="391"/>
      <c r="JQ3" s="391"/>
      <c r="JR3" s="391"/>
      <c r="JS3" s="391"/>
      <c r="JT3" s="391"/>
      <c r="JU3" s="391"/>
      <c r="JV3" s="391"/>
      <c r="JW3" s="391"/>
      <c r="JX3" s="159" t="s">
        <v>2113</v>
      </c>
      <c r="JY3" s="391"/>
      <c r="JZ3" s="391"/>
      <c r="KA3" s="391"/>
      <c r="KB3" s="391"/>
      <c r="KC3" s="391"/>
      <c r="KD3" s="391"/>
      <c r="KE3" s="391"/>
      <c r="KF3" s="391"/>
      <c r="KG3" s="391"/>
      <c r="KH3" s="391"/>
      <c r="KI3" s="391"/>
      <c r="KJ3" s="391"/>
      <c r="KK3" s="391"/>
      <c r="KL3" s="390">
        <v>42004</v>
      </c>
      <c r="KM3" s="391"/>
      <c r="KN3" s="391"/>
      <c r="KO3" s="391"/>
      <c r="KP3" s="391"/>
      <c r="KQ3" s="391"/>
      <c r="KR3" s="391"/>
      <c r="KS3" s="391"/>
      <c r="KT3" s="391"/>
      <c r="KU3" s="391"/>
      <c r="KV3" s="391"/>
      <c r="KW3" s="391"/>
      <c r="KX3" s="391"/>
      <c r="KY3" s="391"/>
      <c r="KZ3" s="159" t="s">
        <v>2115</v>
      </c>
      <c r="LA3" s="391"/>
      <c r="LB3" s="391"/>
      <c r="LC3" s="391"/>
      <c r="LD3" s="391"/>
      <c r="LE3" s="391"/>
      <c r="LF3" s="391"/>
      <c r="LG3" s="391"/>
      <c r="LH3" s="391"/>
      <c r="LI3" s="391"/>
      <c r="LJ3" s="391"/>
      <c r="LK3" s="391"/>
      <c r="LL3" s="391"/>
      <c r="LM3" s="391"/>
      <c r="LN3" s="159" t="s">
        <v>2116</v>
      </c>
      <c r="LO3" s="391"/>
      <c r="LP3" s="391"/>
      <c r="LQ3" s="391"/>
      <c r="LR3" s="391"/>
      <c r="LS3" s="391"/>
      <c r="LT3" s="391"/>
      <c r="LU3" s="391"/>
      <c r="LV3" s="391"/>
      <c r="LW3" s="391"/>
      <c r="LX3" s="391"/>
      <c r="LY3" s="391"/>
      <c r="LZ3" s="391"/>
      <c r="MA3" s="391"/>
    </row>
    <row r="4" spans="1:339" ht="65.25" customHeight="1">
      <c r="A4" s="494"/>
      <c r="B4" s="494"/>
      <c r="C4" s="493"/>
      <c r="D4" s="2595" t="s">
        <v>2374</v>
      </c>
      <c r="E4" s="2596"/>
      <c r="F4" s="2595" t="s">
        <v>2381</v>
      </c>
      <c r="G4" s="2596"/>
      <c r="H4" s="2595" t="s">
        <v>2382</v>
      </c>
      <c r="I4" s="2596"/>
      <c r="J4" s="2595" t="s">
        <v>2398</v>
      </c>
      <c r="K4" s="2596"/>
      <c r="L4" s="2595" t="s">
        <v>2397</v>
      </c>
      <c r="M4" s="2596"/>
      <c r="N4" s="2595" t="s">
        <v>2384</v>
      </c>
      <c r="O4" s="2596"/>
      <c r="P4" s="2595" t="s">
        <v>1112</v>
      </c>
      <c r="Q4" s="2596"/>
      <c r="R4" s="2595" t="s">
        <v>2374</v>
      </c>
      <c r="S4" s="2596"/>
      <c r="T4" s="2595" t="s">
        <v>2381</v>
      </c>
      <c r="U4" s="2596"/>
      <c r="V4" s="2595" t="s">
        <v>2382</v>
      </c>
      <c r="W4" s="2596"/>
      <c r="X4" s="2595" t="s">
        <v>2398</v>
      </c>
      <c r="Y4" s="2596"/>
      <c r="Z4" s="2595" t="s">
        <v>2397</v>
      </c>
      <c r="AA4" s="2596"/>
      <c r="AB4" s="2595" t="s">
        <v>2384</v>
      </c>
      <c r="AC4" s="2596"/>
      <c r="AD4" s="2595" t="s">
        <v>1112</v>
      </c>
      <c r="AE4" s="2596"/>
      <c r="AF4" s="2595" t="s">
        <v>2374</v>
      </c>
      <c r="AG4" s="2596"/>
      <c r="AH4" s="2595" t="s">
        <v>2381</v>
      </c>
      <c r="AI4" s="2596"/>
      <c r="AJ4" s="2595" t="s">
        <v>2382</v>
      </c>
      <c r="AK4" s="2596"/>
      <c r="AL4" s="2595" t="s">
        <v>2398</v>
      </c>
      <c r="AM4" s="2596"/>
      <c r="AN4" s="2595" t="s">
        <v>2397</v>
      </c>
      <c r="AO4" s="2596"/>
      <c r="AP4" s="2595" t="s">
        <v>2384</v>
      </c>
      <c r="AQ4" s="2596"/>
      <c r="AR4" s="2595" t="s">
        <v>1112</v>
      </c>
      <c r="AS4" s="2596"/>
      <c r="AT4" s="2595" t="s">
        <v>2374</v>
      </c>
      <c r="AU4" s="2596"/>
      <c r="AV4" s="2595" t="s">
        <v>2381</v>
      </c>
      <c r="AW4" s="2596"/>
      <c r="AX4" s="2595" t="s">
        <v>2382</v>
      </c>
      <c r="AY4" s="2596"/>
      <c r="AZ4" s="2595" t="s">
        <v>2398</v>
      </c>
      <c r="BA4" s="2596"/>
      <c r="BB4" s="2595" t="s">
        <v>2397</v>
      </c>
      <c r="BC4" s="2596"/>
      <c r="BD4" s="2595" t="s">
        <v>2384</v>
      </c>
      <c r="BE4" s="2596"/>
      <c r="BF4" s="2595" t="s">
        <v>1112</v>
      </c>
      <c r="BG4" s="2596"/>
      <c r="BH4" s="2595" t="s">
        <v>2374</v>
      </c>
      <c r="BI4" s="2596"/>
      <c r="BJ4" s="2595" t="s">
        <v>2381</v>
      </c>
      <c r="BK4" s="2596"/>
      <c r="BL4" s="2595" t="s">
        <v>2382</v>
      </c>
      <c r="BM4" s="2596"/>
      <c r="BN4" s="2595" t="s">
        <v>2398</v>
      </c>
      <c r="BO4" s="2596"/>
      <c r="BP4" s="2595" t="s">
        <v>2397</v>
      </c>
      <c r="BQ4" s="2596"/>
      <c r="BR4" s="2595" t="s">
        <v>2384</v>
      </c>
      <c r="BS4" s="2596"/>
      <c r="BT4" s="2595" t="s">
        <v>1112</v>
      </c>
      <c r="BU4" s="2596"/>
      <c r="BV4" s="2595" t="s">
        <v>2374</v>
      </c>
      <c r="BW4" s="2596"/>
      <c r="BX4" s="2595" t="s">
        <v>2381</v>
      </c>
      <c r="BY4" s="2596"/>
      <c r="BZ4" s="2595" t="s">
        <v>2382</v>
      </c>
      <c r="CA4" s="2596"/>
      <c r="CB4" s="2595" t="s">
        <v>2398</v>
      </c>
      <c r="CC4" s="2596"/>
      <c r="CD4" s="2595" t="s">
        <v>2397</v>
      </c>
      <c r="CE4" s="2596"/>
      <c r="CF4" s="2595" t="s">
        <v>2384</v>
      </c>
      <c r="CG4" s="2596"/>
      <c r="CH4" s="2595" t="s">
        <v>1112</v>
      </c>
      <c r="CI4" s="2596"/>
      <c r="CJ4" s="2595" t="s">
        <v>2374</v>
      </c>
      <c r="CK4" s="2596"/>
      <c r="CL4" s="2595" t="s">
        <v>2381</v>
      </c>
      <c r="CM4" s="2596"/>
      <c r="CN4" s="2595" t="s">
        <v>2382</v>
      </c>
      <c r="CO4" s="2596"/>
      <c r="CP4" s="2595" t="s">
        <v>2398</v>
      </c>
      <c r="CQ4" s="2596"/>
      <c r="CR4" s="2595" t="s">
        <v>2397</v>
      </c>
      <c r="CS4" s="2596"/>
      <c r="CT4" s="2595" t="s">
        <v>2384</v>
      </c>
      <c r="CU4" s="2596"/>
      <c r="CV4" s="2595" t="s">
        <v>1112</v>
      </c>
      <c r="CW4" s="2596"/>
      <c r="CX4" s="2595" t="s">
        <v>2374</v>
      </c>
      <c r="CY4" s="2596"/>
      <c r="CZ4" s="2595" t="s">
        <v>2381</v>
      </c>
      <c r="DA4" s="2596"/>
      <c r="DB4" s="2595" t="s">
        <v>2382</v>
      </c>
      <c r="DC4" s="2596"/>
      <c r="DD4" s="2595" t="s">
        <v>2398</v>
      </c>
      <c r="DE4" s="2596"/>
      <c r="DF4" s="2595" t="s">
        <v>2397</v>
      </c>
      <c r="DG4" s="2596"/>
      <c r="DH4" s="2595" t="s">
        <v>2384</v>
      </c>
      <c r="DI4" s="2596"/>
      <c r="DJ4" s="2595" t="s">
        <v>1112</v>
      </c>
      <c r="DK4" s="2596"/>
      <c r="DL4" s="2595" t="s">
        <v>2374</v>
      </c>
      <c r="DM4" s="2596"/>
      <c r="DN4" s="2595" t="s">
        <v>2381</v>
      </c>
      <c r="DO4" s="2596"/>
      <c r="DP4" s="2595" t="s">
        <v>2382</v>
      </c>
      <c r="DQ4" s="2596"/>
      <c r="DR4" s="2595" t="s">
        <v>2398</v>
      </c>
      <c r="DS4" s="2596"/>
      <c r="DT4" s="2595" t="s">
        <v>2397</v>
      </c>
      <c r="DU4" s="2596"/>
      <c r="DV4" s="2595" t="s">
        <v>2384</v>
      </c>
      <c r="DW4" s="2596"/>
      <c r="DX4" s="2595" t="s">
        <v>1112</v>
      </c>
      <c r="DY4" s="2596"/>
      <c r="DZ4" s="2595" t="s">
        <v>2374</v>
      </c>
      <c r="EA4" s="2596"/>
      <c r="EB4" s="2595" t="s">
        <v>2381</v>
      </c>
      <c r="EC4" s="2596"/>
      <c r="ED4" s="2595" t="s">
        <v>2382</v>
      </c>
      <c r="EE4" s="2596"/>
      <c r="EF4" s="2595" t="s">
        <v>2398</v>
      </c>
      <c r="EG4" s="2596"/>
      <c r="EH4" s="2595" t="s">
        <v>2397</v>
      </c>
      <c r="EI4" s="2596"/>
      <c r="EJ4" s="2595" t="s">
        <v>2384</v>
      </c>
      <c r="EK4" s="2596"/>
      <c r="EL4" s="2595" t="s">
        <v>1112</v>
      </c>
      <c r="EM4" s="2596"/>
      <c r="EN4" s="2595" t="s">
        <v>2374</v>
      </c>
      <c r="EO4" s="2596"/>
      <c r="EP4" s="2595" t="s">
        <v>2381</v>
      </c>
      <c r="EQ4" s="2596"/>
      <c r="ER4" s="2595" t="s">
        <v>2382</v>
      </c>
      <c r="ES4" s="2596"/>
      <c r="ET4" s="2595" t="s">
        <v>2398</v>
      </c>
      <c r="EU4" s="2596"/>
      <c r="EV4" s="2595" t="s">
        <v>2397</v>
      </c>
      <c r="EW4" s="2596"/>
      <c r="EX4" s="2595" t="s">
        <v>2384</v>
      </c>
      <c r="EY4" s="2596"/>
      <c r="EZ4" s="2595" t="s">
        <v>1112</v>
      </c>
      <c r="FA4" s="2596"/>
      <c r="FB4" s="2595" t="s">
        <v>2374</v>
      </c>
      <c r="FC4" s="2596"/>
      <c r="FD4" s="2595" t="s">
        <v>2381</v>
      </c>
      <c r="FE4" s="2596"/>
      <c r="FF4" s="2595" t="s">
        <v>2382</v>
      </c>
      <c r="FG4" s="2596"/>
      <c r="FH4" s="2595" t="s">
        <v>2398</v>
      </c>
      <c r="FI4" s="2596"/>
      <c r="FJ4" s="2595" t="s">
        <v>2397</v>
      </c>
      <c r="FK4" s="2596"/>
      <c r="FL4" s="2595" t="s">
        <v>2384</v>
      </c>
      <c r="FM4" s="2596"/>
      <c r="FN4" s="2595" t="s">
        <v>1112</v>
      </c>
      <c r="FO4" s="2596"/>
      <c r="FP4" s="2595" t="s">
        <v>2374</v>
      </c>
      <c r="FQ4" s="2596"/>
      <c r="FR4" s="2595" t="s">
        <v>2381</v>
      </c>
      <c r="FS4" s="2596"/>
      <c r="FT4" s="2595" t="s">
        <v>2382</v>
      </c>
      <c r="FU4" s="2596"/>
      <c r="FV4" s="2595" t="s">
        <v>2398</v>
      </c>
      <c r="FW4" s="2596"/>
      <c r="FX4" s="2595" t="s">
        <v>2397</v>
      </c>
      <c r="FY4" s="2596"/>
      <c r="FZ4" s="2595" t="s">
        <v>2384</v>
      </c>
      <c r="GA4" s="2596"/>
      <c r="GB4" s="2595" t="s">
        <v>1112</v>
      </c>
      <c r="GC4" s="2596"/>
      <c r="GD4" s="2595" t="s">
        <v>2374</v>
      </c>
      <c r="GE4" s="2596"/>
      <c r="GF4" s="2595" t="s">
        <v>2381</v>
      </c>
      <c r="GG4" s="2596"/>
      <c r="GH4" s="2595" t="s">
        <v>2382</v>
      </c>
      <c r="GI4" s="2596"/>
      <c r="GJ4" s="2595" t="s">
        <v>2398</v>
      </c>
      <c r="GK4" s="2596"/>
      <c r="GL4" s="2595" t="s">
        <v>2397</v>
      </c>
      <c r="GM4" s="2596"/>
      <c r="GN4" s="2595" t="s">
        <v>2384</v>
      </c>
      <c r="GO4" s="2596"/>
      <c r="GP4" s="2595" t="s">
        <v>1112</v>
      </c>
      <c r="GQ4" s="2596"/>
      <c r="GR4" s="2595" t="s">
        <v>2374</v>
      </c>
      <c r="GS4" s="2596"/>
      <c r="GT4" s="2595" t="s">
        <v>2381</v>
      </c>
      <c r="GU4" s="2596"/>
      <c r="GV4" s="2595" t="s">
        <v>2382</v>
      </c>
      <c r="GW4" s="2596"/>
      <c r="GX4" s="2595" t="s">
        <v>2398</v>
      </c>
      <c r="GY4" s="2596"/>
      <c r="GZ4" s="2595" t="s">
        <v>2397</v>
      </c>
      <c r="HA4" s="2596"/>
      <c r="HB4" s="2595" t="s">
        <v>2384</v>
      </c>
      <c r="HC4" s="2596"/>
      <c r="HD4" s="2595" t="s">
        <v>1112</v>
      </c>
      <c r="HE4" s="2596"/>
      <c r="HF4" s="2595" t="s">
        <v>2374</v>
      </c>
      <c r="HG4" s="2596"/>
      <c r="HH4" s="2595" t="s">
        <v>2381</v>
      </c>
      <c r="HI4" s="2596"/>
      <c r="HJ4" s="2595" t="s">
        <v>2382</v>
      </c>
      <c r="HK4" s="2596"/>
      <c r="HL4" s="2595" t="s">
        <v>2398</v>
      </c>
      <c r="HM4" s="2596"/>
      <c r="HN4" s="2595" t="s">
        <v>2397</v>
      </c>
      <c r="HO4" s="2596"/>
      <c r="HP4" s="2595" t="s">
        <v>2384</v>
      </c>
      <c r="HQ4" s="2596"/>
      <c r="HR4" s="2595" t="s">
        <v>1112</v>
      </c>
      <c r="HS4" s="2596"/>
      <c r="HT4" s="2595" t="s">
        <v>2374</v>
      </c>
      <c r="HU4" s="2596"/>
      <c r="HV4" s="2595" t="s">
        <v>2381</v>
      </c>
      <c r="HW4" s="2596"/>
      <c r="HX4" s="2595" t="s">
        <v>2382</v>
      </c>
      <c r="HY4" s="2596"/>
      <c r="HZ4" s="2595" t="s">
        <v>2398</v>
      </c>
      <c r="IA4" s="2596"/>
      <c r="IB4" s="2595" t="s">
        <v>2397</v>
      </c>
      <c r="IC4" s="2596"/>
      <c r="ID4" s="2595" t="s">
        <v>2384</v>
      </c>
      <c r="IE4" s="2596"/>
      <c r="IF4" s="2595" t="s">
        <v>1112</v>
      </c>
      <c r="IG4" s="2596"/>
      <c r="IH4" s="2595" t="s">
        <v>2374</v>
      </c>
      <c r="II4" s="2596"/>
      <c r="IJ4" s="2595" t="s">
        <v>2381</v>
      </c>
      <c r="IK4" s="2596"/>
      <c r="IL4" s="2595" t="s">
        <v>2382</v>
      </c>
      <c r="IM4" s="2596"/>
      <c r="IN4" s="2595" t="s">
        <v>2398</v>
      </c>
      <c r="IO4" s="2596"/>
      <c r="IP4" s="2597" t="s">
        <v>2397</v>
      </c>
      <c r="IQ4" s="2598"/>
      <c r="IR4" s="2595" t="s">
        <v>2384</v>
      </c>
      <c r="IS4" s="2596"/>
      <c r="IT4" s="2595" t="s">
        <v>1112</v>
      </c>
      <c r="IU4" s="2596"/>
      <c r="IV4" s="2595" t="s">
        <v>2374</v>
      </c>
      <c r="IW4" s="2596"/>
      <c r="IX4" s="2595" t="s">
        <v>2381</v>
      </c>
      <c r="IY4" s="2596"/>
      <c r="IZ4" s="2595" t="s">
        <v>2382</v>
      </c>
      <c r="JA4" s="2596"/>
      <c r="JB4" s="2595" t="s">
        <v>2398</v>
      </c>
      <c r="JC4" s="2596"/>
      <c r="JD4" s="2597" t="s">
        <v>2397</v>
      </c>
      <c r="JE4" s="2598"/>
      <c r="JF4" s="2595" t="s">
        <v>2384</v>
      </c>
      <c r="JG4" s="2596"/>
      <c r="JH4" s="2595" t="s">
        <v>1112</v>
      </c>
      <c r="JI4" s="2596"/>
      <c r="JJ4" s="2595" t="s">
        <v>2374</v>
      </c>
      <c r="JK4" s="2596"/>
      <c r="JL4" s="2595" t="s">
        <v>2381</v>
      </c>
      <c r="JM4" s="2596"/>
      <c r="JN4" s="2595" t="s">
        <v>2382</v>
      </c>
      <c r="JO4" s="2596"/>
      <c r="JP4" s="2595" t="s">
        <v>2398</v>
      </c>
      <c r="JQ4" s="2596"/>
      <c r="JR4" s="2595" t="s">
        <v>2397</v>
      </c>
      <c r="JS4" s="2596"/>
      <c r="JT4" s="2595" t="s">
        <v>2384</v>
      </c>
      <c r="JU4" s="2596"/>
      <c r="JV4" s="2595" t="s">
        <v>1112</v>
      </c>
      <c r="JW4" s="2596"/>
      <c r="JX4" s="2595" t="s">
        <v>2374</v>
      </c>
      <c r="JY4" s="2596"/>
      <c r="JZ4" s="2595" t="s">
        <v>2381</v>
      </c>
      <c r="KA4" s="2596"/>
      <c r="KB4" s="2595" t="s">
        <v>2382</v>
      </c>
      <c r="KC4" s="2596"/>
      <c r="KD4" s="2595" t="s">
        <v>2398</v>
      </c>
      <c r="KE4" s="2596"/>
      <c r="KF4" s="2595" t="s">
        <v>2397</v>
      </c>
      <c r="KG4" s="2596"/>
      <c r="KH4" s="2595" t="s">
        <v>2384</v>
      </c>
      <c r="KI4" s="2596"/>
      <c r="KJ4" s="2595" t="s">
        <v>1112</v>
      </c>
      <c r="KK4" s="2596"/>
      <c r="KL4" s="2595" t="s">
        <v>2374</v>
      </c>
      <c r="KM4" s="2596"/>
      <c r="KN4" s="2595" t="s">
        <v>2381</v>
      </c>
      <c r="KO4" s="2596"/>
      <c r="KP4" s="2595" t="s">
        <v>2382</v>
      </c>
      <c r="KQ4" s="2596"/>
      <c r="KR4" s="2595" t="s">
        <v>2398</v>
      </c>
      <c r="KS4" s="2596"/>
      <c r="KT4" s="2597" t="s">
        <v>2397</v>
      </c>
      <c r="KU4" s="2598"/>
      <c r="KV4" s="2595" t="s">
        <v>2384</v>
      </c>
      <c r="KW4" s="2596"/>
      <c r="KX4" s="2595" t="s">
        <v>1112</v>
      </c>
      <c r="KY4" s="2596"/>
      <c r="KZ4" s="2595" t="s">
        <v>2374</v>
      </c>
      <c r="LA4" s="2596"/>
      <c r="LB4" s="2595" t="s">
        <v>2381</v>
      </c>
      <c r="LC4" s="2596"/>
      <c r="LD4" s="2595" t="s">
        <v>2382</v>
      </c>
      <c r="LE4" s="2596"/>
      <c r="LF4" s="2595" t="s">
        <v>2398</v>
      </c>
      <c r="LG4" s="2596"/>
      <c r="LH4" s="2597" t="s">
        <v>2397</v>
      </c>
      <c r="LI4" s="2598"/>
      <c r="LJ4" s="2595" t="s">
        <v>2384</v>
      </c>
      <c r="LK4" s="2596"/>
      <c r="LL4" s="2595" t="s">
        <v>1112</v>
      </c>
      <c r="LM4" s="2596"/>
      <c r="LN4" s="2595" t="s">
        <v>2374</v>
      </c>
      <c r="LO4" s="2596"/>
      <c r="LP4" s="2595" t="s">
        <v>2381</v>
      </c>
      <c r="LQ4" s="2596"/>
      <c r="LR4" s="2595" t="s">
        <v>2382</v>
      </c>
      <c r="LS4" s="2596"/>
      <c r="LT4" s="2595" t="s">
        <v>2398</v>
      </c>
      <c r="LU4" s="2596"/>
      <c r="LV4" s="2597" t="s">
        <v>2397</v>
      </c>
      <c r="LW4" s="2598"/>
      <c r="LX4" s="2595" t="s">
        <v>2384</v>
      </c>
      <c r="LY4" s="2596"/>
      <c r="LZ4" s="2595" t="s">
        <v>1112</v>
      </c>
      <c r="MA4" s="2596"/>
    </row>
    <row r="5" spans="1:339">
      <c r="A5" s="492" t="s">
        <v>1517</v>
      </c>
      <c r="B5" s="491"/>
      <c r="C5" s="490"/>
      <c r="D5" s="489" t="s">
        <v>144</v>
      </c>
      <c r="E5" s="488" t="s">
        <v>2399</v>
      </c>
      <c r="F5" s="489" t="s">
        <v>144</v>
      </c>
      <c r="G5" s="488" t="s">
        <v>2399</v>
      </c>
      <c r="H5" s="489" t="s">
        <v>144</v>
      </c>
      <c r="I5" s="488" t="s">
        <v>2399</v>
      </c>
      <c r="J5" s="489" t="s">
        <v>144</v>
      </c>
      <c r="K5" s="488" t="s">
        <v>2399</v>
      </c>
      <c r="L5" s="489" t="s">
        <v>144</v>
      </c>
      <c r="M5" s="488" t="s">
        <v>2399</v>
      </c>
      <c r="N5" s="489" t="s">
        <v>144</v>
      </c>
      <c r="O5" s="488" t="s">
        <v>2399</v>
      </c>
      <c r="P5" s="489" t="s">
        <v>144</v>
      </c>
      <c r="Q5" s="488" t="s">
        <v>2399</v>
      </c>
      <c r="R5" s="489" t="s">
        <v>144</v>
      </c>
      <c r="S5" s="488" t="s">
        <v>2399</v>
      </c>
      <c r="T5" s="489" t="s">
        <v>144</v>
      </c>
      <c r="U5" s="488" t="s">
        <v>2399</v>
      </c>
      <c r="V5" s="489" t="s">
        <v>144</v>
      </c>
      <c r="W5" s="488" t="s">
        <v>2399</v>
      </c>
      <c r="X5" s="489" t="s">
        <v>144</v>
      </c>
      <c r="Y5" s="488" t="s">
        <v>2399</v>
      </c>
      <c r="Z5" s="489" t="s">
        <v>144</v>
      </c>
      <c r="AA5" s="488" t="s">
        <v>2399</v>
      </c>
      <c r="AB5" s="489" t="s">
        <v>144</v>
      </c>
      <c r="AC5" s="488" t="s">
        <v>2399</v>
      </c>
      <c r="AD5" s="489" t="s">
        <v>144</v>
      </c>
      <c r="AE5" s="488" t="s">
        <v>2399</v>
      </c>
      <c r="AF5" s="489" t="s">
        <v>144</v>
      </c>
      <c r="AG5" s="488" t="s">
        <v>2399</v>
      </c>
      <c r="AH5" s="489" t="s">
        <v>144</v>
      </c>
      <c r="AI5" s="488" t="s">
        <v>2399</v>
      </c>
      <c r="AJ5" s="489" t="s">
        <v>144</v>
      </c>
      <c r="AK5" s="488" t="s">
        <v>2399</v>
      </c>
      <c r="AL5" s="489" t="s">
        <v>144</v>
      </c>
      <c r="AM5" s="488" t="s">
        <v>2399</v>
      </c>
      <c r="AN5" s="489" t="s">
        <v>144</v>
      </c>
      <c r="AO5" s="488" t="s">
        <v>2399</v>
      </c>
      <c r="AP5" s="489" t="s">
        <v>144</v>
      </c>
      <c r="AQ5" s="488" t="s">
        <v>2399</v>
      </c>
      <c r="AR5" s="489" t="s">
        <v>144</v>
      </c>
      <c r="AS5" s="488" t="s">
        <v>2399</v>
      </c>
      <c r="AT5" s="489" t="s">
        <v>144</v>
      </c>
      <c r="AU5" s="488" t="s">
        <v>2399</v>
      </c>
      <c r="AV5" s="489" t="s">
        <v>144</v>
      </c>
      <c r="AW5" s="488" t="s">
        <v>2399</v>
      </c>
      <c r="AX5" s="489" t="s">
        <v>144</v>
      </c>
      <c r="AY5" s="488" t="s">
        <v>2399</v>
      </c>
      <c r="AZ5" s="489" t="s">
        <v>144</v>
      </c>
      <c r="BA5" s="488" t="s">
        <v>2399</v>
      </c>
      <c r="BB5" s="489" t="s">
        <v>144</v>
      </c>
      <c r="BC5" s="488" t="s">
        <v>2399</v>
      </c>
      <c r="BD5" s="489" t="s">
        <v>144</v>
      </c>
      <c r="BE5" s="488" t="s">
        <v>2399</v>
      </c>
      <c r="BF5" s="489" t="s">
        <v>144</v>
      </c>
      <c r="BG5" s="488" t="s">
        <v>2399</v>
      </c>
      <c r="BH5" s="489" t="s">
        <v>144</v>
      </c>
      <c r="BI5" s="488" t="s">
        <v>2399</v>
      </c>
      <c r="BJ5" s="489" t="s">
        <v>144</v>
      </c>
      <c r="BK5" s="488" t="s">
        <v>2399</v>
      </c>
      <c r="BL5" s="489" t="s">
        <v>144</v>
      </c>
      <c r="BM5" s="488" t="s">
        <v>2399</v>
      </c>
      <c r="BN5" s="489" t="s">
        <v>144</v>
      </c>
      <c r="BO5" s="488" t="s">
        <v>2399</v>
      </c>
      <c r="BP5" s="489" t="s">
        <v>144</v>
      </c>
      <c r="BQ5" s="488" t="s">
        <v>2399</v>
      </c>
      <c r="BR5" s="489" t="s">
        <v>144</v>
      </c>
      <c r="BS5" s="488" t="s">
        <v>2399</v>
      </c>
      <c r="BT5" s="489" t="s">
        <v>144</v>
      </c>
      <c r="BU5" s="488" t="s">
        <v>2399</v>
      </c>
      <c r="BV5" s="489" t="s">
        <v>144</v>
      </c>
      <c r="BW5" s="488" t="s">
        <v>2399</v>
      </c>
      <c r="BX5" s="489" t="s">
        <v>144</v>
      </c>
      <c r="BY5" s="488" t="s">
        <v>2399</v>
      </c>
      <c r="BZ5" s="489" t="s">
        <v>144</v>
      </c>
      <c r="CA5" s="488" t="s">
        <v>2399</v>
      </c>
      <c r="CB5" s="489" t="s">
        <v>144</v>
      </c>
      <c r="CC5" s="488" t="s">
        <v>2399</v>
      </c>
      <c r="CD5" s="489" t="s">
        <v>144</v>
      </c>
      <c r="CE5" s="488" t="s">
        <v>2399</v>
      </c>
      <c r="CF5" s="489" t="s">
        <v>144</v>
      </c>
      <c r="CG5" s="488" t="s">
        <v>2399</v>
      </c>
      <c r="CH5" s="489" t="s">
        <v>144</v>
      </c>
      <c r="CI5" s="488" t="s">
        <v>2399</v>
      </c>
      <c r="CJ5" s="489" t="s">
        <v>144</v>
      </c>
      <c r="CK5" s="489" t="s">
        <v>2399</v>
      </c>
      <c r="CL5" s="489" t="s">
        <v>144</v>
      </c>
      <c r="CM5" s="489" t="s">
        <v>2399</v>
      </c>
      <c r="CN5" s="489" t="s">
        <v>144</v>
      </c>
      <c r="CO5" s="489" t="s">
        <v>2399</v>
      </c>
      <c r="CP5" s="489" t="s">
        <v>144</v>
      </c>
      <c r="CQ5" s="489" t="s">
        <v>2399</v>
      </c>
      <c r="CR5" s="489" t="s">
        <v>144</v>
      </c>
      <c r="CS5" s="489" t="s">
        <v>2399</v>
      </c>
      <c r="CT5" s="489" t="s">
        <v>144</v>
      </c>
      <c r="CU5" s="489" t="s">
        <v>2399</v>
      </c>
      <c r="CV5" s="489" t="s">
        <v>144</v>
      </c>
      <c r="CW5" s="489" t="s">
        <v>2399</v>
      </c>
      <c r="CX5" s="489" t="s">
        <v>144</v>
      </c>
      <c r="CY5" s="488" t="s">
        <v>2399</v>
      </c>
      <c r="CZ5" s="489" t="s">
        <v>144</v>
      </c>
      <c r="DA5" s="488" t="s">
        <v>2399</v>
      </c>
      <c r="DB5" s="489" t="s">
        <v>144</v>
      </c>
      <c r="DC5" s="488" t="s">
        <v>2399</v>
      </c>
      <c r="DD5" s="489" t="s">
        <v>144</v>
      </c>
      <c r="DE5" s="488" t="s">
        <v>2399</v>
      </c>
      <c r="DF5" s="489" t="s">
        <v>144</v>
      </c>
      <c r="DG5" s="488" t="s">
        <v>2399</v>
      </c>
      <c r="DH5" s="489" t="s">
        <v>144</v>
      </c>
      <c r="DI5" s="488" t="s">
        <v>2399</v>
      </c>
      <c r="DJ5" s="489" t="s">
        <v>144</v>
      </c>
      <c r="DK5" s="488" t="s">
        <v>2399</v>
      </c>
      <c r="DL5" s="489" t="s">
        <v>144</v>
      </c>
      <c r="DM5" s="488" t="s">
        <v>2399</v>
      </c>
      <c r="DN5" s="489" t="s">
        <v>144</v>
      </c>
      <c r="DO5" s="488" t="s">
        <v>2399</v>
      </c>
      <c r="DP5" s="489" t="s">
        <v>144</v>
      </c>
      <c r="DQ5" s="488" t="s">
        <v>2399</v>
      </c>
      <c r="DR5" s="489" t="s">
        <v>144</v>
      </c>
      <c r="DS5" s="488" t="s">
        <v>2399</v>
      </c>
      <c r="DT5" s="489" t="s">
        <v>144</v>
      </c>
      <c r="DU5" s="488" t="s">
        <v>2399</v>
      </c>
      <c r="DV5" s="489" t="s">
        <v>144</v>
      </c>
      <c r="DW5" s="488" t="s">
        <v>2399</v>
      </c>
      <c r="DX5" s="489" t="s">
        <v>144</v>
      </c>
      <c r="DY5" s="488" t="s">
        <v>2399</v>
      </c>
      <c r="DZ5" s="489" t="s">
        <v>144</v>
      </c>
      <c r="EA5" s="488" t="s">
        <v>2399</v>
      </c>
      <c r="EB5" s="489" t="s">
        <v>144</v>
      </c>
      <c r="EC5" s="488" t="s">
        <v>2399</v>
      </c>
      <c r="ED5" s="489" t="s">
        <v>144</v>
      </c>
      <c r="EE5" s="488" t="s">
        <v>2399</v>
      </c>
      <c r="EF5" s="489" t="s">
        <v>144</v>
      </c>
      <c r="EG5" s="488" t="s">
        <v>2399</v>
      </c>
      <c r="EH5" s="489" t="s">
        <v>144</v>
      </c>
      <c r="EI5" s="488" t="s">
        <v>2399</v>
      </c>
      <c r="EJ5" s="489" t="s">
        <v>144</v>
      </c>
      <c r="EK5" s="488" t="s">
        <v>2399</v>
      </c>
      <c r="EL5" s="489" t="s">
        <v>144</v>
      </c>
      <c r="EM5" s="488" t="s">
        <v>2399</v>
      </c>
      <c r="EN5" s="489" t="s">
        <v>144</v>
      </c>
      <c r="EO5" s="488" t="s">
        <v>2399</v>
      </c>
      <c r="EP5" s="489" t="s">
        <v>144</v>
      </c>
      <c r="EQ5" s="488" t="s">
        <v>2399</v>
      </c>
      <c r="ER5" s="489" t="s">
        <v>144</v>
      </c>
      <c r="ES5" s="488" t="s">
        <v>2399</v>
      </c>
      <c r="ET5" s="489" t="s">
        <v>144</v>
      </c>
      <c r="EU5" s="488" t="s">
        <v>2399</v>
      </c>
      <c r="EV5" s="489" t="s">
        <v>144</v>
      </c>
      <c r="EW5" s="488" t="s">
        <v>2399</v>
      </c>
      <c r="EX5" s="489" t="s">
        <v>144</v>
      </c>
      <c r="EY5" s="488" t="s">
        <v>2399</v>
      </c>
      <c r="EZ5" s="489" t="s">
        <v>144</v>
      </c>
      <c r="FA5" s="488" t="s">
        <v>2399</v>
      </c>
      <c r="FB5" s="489" t="s">
        <v>144</v>
      </c>
      <c r="FC5" s="488" t="s">
        <v>2399</v>
      </c>
      <c r="FD5" s="489" t="s">
        <v>144</v>
      </c>
      <c r="FE5" s="488" t="s">
        <v>2399</v>
      </c>
      <c r="FF5" s="489" t="s">
        <v>144</v>
      </c>
      <c r="FG5" s="488" t="s">
        <v>2399</v>
      </c>
      <c r="FH5" s="489" t="s">
        <v>144</v>
      </c>
      <c r="FI5" s="488" t="s">
        <v>2399</v>
      </c>
      <c r="FJ5" s="489" t="s">
        <v>144</v>
      </c>
      <c r="FK5" s="488" t="s">
        <v>2399</v>
      </c>
      <c r="FL5" s="489" t="s">
        <v>144</v>
      </c>
      <c r="FM5" s="488" t="s">
        <v>2399</v>
      </c>
      <c r="FN5" s="489" t="s">
        <v>144</v>
      </c>
      <c r="FO5" s="488" t="s">
        <v>2399</v>
      </c>
      <c r="FP5" s="489" t="s">
        <v>144</v>
      </c>
      <c r="FQ5" s="488" t="s">
        <v>2399</v>
      </c>
      <c r="FR5" s="489" t="s">
        <v>144</v>
      </c>
      <c r="FS5" s="488" t="s">
        <v>2399</v>
      </c>
      <c r="FT5" s="489" t="s">
        <v>144</v>
      </c>
      <c r="FU5" s="488" t="s">
        <v>2399</v>
      </c>
      <c r="FV5" s="489" t="s">
        <v>144</v>
      </c>
      <c r="FW5" s="488" t="s">
        <v>2399</v>
      </c>
      <c r="FX5" s="489" t="s">
        <v>144</v>
      </c>
      <c r="FY5" s="488" t="s">
        <v>2399</v>
      </c>
      <c r="FZ5" s="489" t="s">
        <v>144</v>
      </c>
      <c r="GA5" s="488" t="s">
        <v>2399</v>
      </c>
      <c r="GB5" s="489" t="s">
        <v>144</v>
      </c>
      <c r="GC5" s="488" t="s">
        <v>2399</v>
      </c>
      <c r="GD5" s="489" t="s">
        <v>144</v>
      </c>
      <c r="GE5" s="488" t="s">
        <v>2399</v>
      </c>
      <c r="GF5" s="489" t="s">
        <v>144</v>
      </c>
      <c r="GG5" s="488" t="s">
        <v>2399</v>
      </c>
      <c r="GH5" s="489" t="s">
        <v>144</v>
      </c>
      <c r="GI5" s="488" t="s">
        <v>2399</v>
      </c>
      <c r="GJ5" s="489" t="s">
        <v>144</v>
      </c>
      <c r="GK5" s="488" t="s">
        <v>2399</v>
      </c>
      <c r="GL5" s="489" t="s">
        <v>144</v>
      </c>
      <c r="GM5" s="488" t="s">
        <v>2399</v>
      </c>
      <c r="GN5" s="489" t="s">
        <v>144</v>
      </c>
      <c r="GO5" s="488" t="s">
        <v>2399</v>
      </c>
      <c r="GP5" s="489" t="s">
        <v>144</v>
      </c>
      <c r="GQ5" s="488" t="s">
        <v>2399</v>
      </c>
      <c r="GR5" s="489" t="s">
        <v>144</v>
      </c>
      <c r="GS5" s="488" t="s">
        <v>2399</v>
      </c>
      <c r="GT5" s="489" t="s">
        <v>144</v>
      </c>
      <c r="GU5" s="488" t="s">
        <v>2399</v>
      </c>
      <c r="GV5" s="489" t="s">
        <v>144</v>
      </c>
      <c r="GW5" s="488" t="s">
        <v>2399</v>
      </c>
      <c r="GX5" s="489" t="s">
        <v>144</v>
      </c>
      <c r="GY5" s="488" t="s">
        <v>2399</v>
      </c>
      <c r="GZ5" s="489" t="s">
        <v>144</v>
      </c>
      <c r="HA5" s="488" t="s">
        <v>2399</v>
      </c>
      <c r="HB5" s="489" t="s">
        <v>144</v>
      </c>
      <c r="HC5" s="488" t="s">
        <v>2399</v>
      </c>
      <c r="HD5" s="489" t="s">
        <v>144</v>
      </c>
      <c r="HE5" s="488" t="s">
        <v>2399</v>
      </c>
      <c r="HF5" s="489" t="s">
        <v>144</v>
      </c>
      <c r="HG5" s="488" t="s">
        <v>2399</v>
      </c>
      <c r="HH5" s="489" t="s">
        <v>144</v>
      </c>
      <c r="HI5" s="488" t="s">
        <v>2399</v>
      </c>
      <c r="HJ5" s="489" t="s">
        <v>144</v>
      </c>
      <c r="HK5" s="488" t="s">
        <v>2399</v>
      </c>
      <c r="HL5" s="489" t="s">
        <v>144</v>
      </c>
      <c r="HM5" s="488" t="s">
        <v>2399</v>
      </c>
      <c r="HN5" s="489" t="s">
        <v>144</v>
      </c>
      <c r="HO5" s="488" t="s">
        <v>2399</v>
      </c>
      <c r="HP5" s="489" t="s">
        <v>144</v>
      </c>
      <c r="HQ5" s="488" t="s">
        <v>2399</v>
      </c>
      <c r="HR5" s="489" t="s">
        <v>144</v>
      </c>
      <c r="HS5" s="488" t="s">
        <v>2399</v>
      </c>
      <c r="HT5" s="489" t="s">
        <v>144</v>
      </c>
      <c r="HU5" s="488" t="s">
        <v>2399</v>
      </c>
      <c r="HV5" s="489" t="s">
        <v>144</v>
      </c>
      <c r="HW5" s="488" t="s">
        <v>2399</v>
      </c>
      <c r="HX5" s="489" t="s">
        <v>144</v>
      </c>
      <c r="HY5" s="488" t="s">
        <v>2399</v>
      </c>
      <c r="HZ5" s="489" t="s">
        <v>144</v>
      </c>
      <c r="IA5" s="488" t="s">
        <v>2399</v>
      </c>
      <c r="IB5" s="489" t="s">
        <v>144</v>
      </c>
      <c r="IC5" s="488" t="s">
        <v>2399</v>
      </c>
      <c r="ID5" s="489" t="s">
        <v>144</v>
      </c>
      <c r="IE5" s="488" t="s">
        <v>2399</v>
      </c>
      <c r="IF5" s="489" t="s">
        <v>144</v>
      </c>
      <c r="IG5" s="488" t="s">
        <v>2399</v>
      </c>
      <c r="IH5" s="489" t="s">
        <v>144</v>
      </c>
      <c r="II5" s="488" t="s">
        <v>2399</v>
      </c>
      <c r="IJ5" s="489" t="s">
        <v>144</v>
      </c>
      <c r="IK5" s="488" t="s">
        <v>2399</v>
      </c>
      <c r="IL5" s="489" t="s">
        <v>144</v>
      </c>
      <c r="IM5" s="488" t="s">
        <v>2399</v>
      </c>
      <c r="IN5" s="489" t="s">
        <v>144</v>
      </c>
      <c r="IO5" s="488" t="s">
        <v>2399</v>
      </c>
      <c r="IP5" s="489" t="s">
        <v>144</v>
      </c>
      <c r="IQ5" s="488" t="s">
        <v>2399</v>
      </c>
      <c r="IR5" s="489" t="s">
        <v>144</v>
      </c>
      <c r="IS5" s="488" t="s">
        <v>2399</v>
      </c>
      <c r="IT5" s="489" t="s">
        <v>144</v>
      </c>
      <c r="IU5" s="488" t="s">
        <v>2399</v>
      </c>
      <c r="IV5" s="489" t="s">
        <v>144</v>
      </c>
      <c r="IW5" s="488" t="s">
        <v>2399</v>
      </c>
      <c r="IX5" s="489" t="s">
        <v>144</v>
      </c>
      <c r="IY5" s="488" t="s">
        <v>2399</v>
      </c>
      <c r="IZ5" s="489" t="s">
        <v>144</v>
      </c>
      <c r="JA5" s="488" t="s">
        <v>2399</v>
      </c>
      <c r="JB5" s="489" t="s">
        <v>144</v>
      </c>
      <c r="JC5" s="488" t="s">
        <v>2399</v>
      </c>
      <c r="JD5" s="489" t="s">
        <v>144</v>
      </c>
      <c r="JE5" s="488" t="s">
        <v>2399</v>
      </c>
      <c r="JF5" s="489" t="s">
        <v>144</v>
      </c>
      <c r="JG5" s="488" t="s">
        <v>2399</v>
      </c>
      <c r="JH5" s="489" t="s">
        <v>144</v>
      </c>
      <c r="JI5" s="488" t="s">
        <v>2399</v>
      </c>
      <c r="JJ5" s="489" t="s">
        <v>144</v>
      </c>
      <c r="JK5" s="488" t="s">
        <v>2399</v>
      </c>
      <c r="JL5" s="489" t="s">
        <v>144</v>
      </c>
      <c r="JM5" s="488" t="s">
        <v>2399</v>
      </c>
      <c r="JN5" s="489" t="s">
        <v>144</v>
      </c>
      <c r="JO5" s="488" t="s">
        <v>2399</v>
      </c>
      <c r="JP5" s="489" t="s">
        <v>144</v>
      </c>
      <c r="JQ5" s="488" t="s">
        <v>2399</v>
      </c>
      <c r="JR5" s="489" t="s">
        <v>144</v>
      </c>
      <c r="JS5" s="488" t="s">
        <v>2399</v>
      </c>
      <c r="JT5" s="489" t="s">
        <v>144</v>
      </c>
      <c r="JU5" s="488" t="s">
        <v>2399</v>
      </c>
      <c r="JV5" s="489" t="s">
        <v>144</v>
      </c>
      <c r="JW5" s="488" t="s">
        <v>2399</v>
      </c>
      <c r="JX5" s="489" t="s">
        <v>144</v>
      </c>
      <c r="JY5" s="488" t="s">
        <v>2399</v>
      </c>
      <c r="JZ5" s="489" t="s">
        <v>144</v>
      </c>
      <c r="KA5" s="488" t="s">
        <v>2399</v>
      </c>
      <c r="KB5" s="489" t="s">
        <v>144</v>
      </c>
      <c r="KC5" s="488" t="s">
        <v>2399</v>
      </c>
      <c r="KD5" s="489" t="s">
        <v>144</v>
      </c>
      <c r="KE5" s="488" t="s">
        <v>2399</v>
      </c>
      <c r="KF5" s="489" t="s">
        <v>144</v>
      </c>
      <c r="KG5" s="488" t="s">
        <v>2399</v>
      </c>
      <c r="KH5" s="489" t="s">
        <v>144</v>
      </c>
      <c r="KI5" s="488" t="s">
        <v>2399</v>
      </c>
      <c r="KJ5" s="489" t="s">
        <v>144</v>
      </c>
      <c r="KK5" s="488" t="s">
        <v>2399</v>
      </c>
      <c r="KL5" s="489" t="s">
        <v>144</v>
      </c>
      <c r="KM5" s="488" t="s">
        <v>2399</v>
      </c>
      <c r="KN5" s="489" t="s">
        <v>144</v>
      </c>
      <c r="KO5" s="488" t="s">
        <v>2399</v>
      </c>
      <c r="KP5" s="489" t="s">
        <v>144</v>
      </c>
      <c r="KQ5" s="488" t="s">
        <v>2399</v>
      </c>
      <c r="KR5" s="489" t="s">
        <v>144</v>
      </c>
      <c r="KS5" s="488" t="s">
        <v>2399</v>
      </c>
      <c r="KT5" s="489" t="s">
        <v>144</v>
      </c>
      <c r="KU5" s="488" t="s">
        <v>2399</v>
      </c>
      <c r="KV5" s="489" t="s">
        <v>144</v>
      </c>
      <c r="KW5" s="488" t="s">
        <v>2399</v>
      </c>
      <c r="KX5" s="489" t="s">
        <v>144</v>
      </c>
      <c r="KY5" s="488" t="s">
        <v>2399</v>
      </c>
      <c r="KZ5" s="489" t="s">
        <v>144</v>
      </c>
      <c r="LA5" s="488" t="s">
        <v>2399</v>
      </c>
      <c r="LB5" s="489" t="s">
        <v>144</v>
      </c>
      <c r="LC5" s="488" t="s">
        <v>2399</v>
      </c>
      <c r="LD5" s="489" t="s">
        <v>144</v>
      </c>
      <c r="LE5" s="488" t="s">
        <v>2399</v>
      </c>
      <c r="LF5" s="489" t="s">
        <v>144</v>
      </c>
      <c r="LG5" s="488" t="s">
        <v>2399</v>
      </c>
      <c r="LH5" s="489" t="s">
        <v>144</v>
      </c>
      <c r="LI5" s="488" t="s">
        <v>2399</v>
      </c>
      <c r="LJ5" s="489" t="s">
        <v>144</v>
      </c>
      <c r="LK5" s="488" t="s">
        <v>2399</v>
      </c>
      <c r="LL5" s="489" t="s">
        <v>144</v>
      </c>
      <c r="LM5" s="488" t="s">
        <v>2399</v>
      </c>
      <c r="LN5" s="489" t="s">
        <v>144</v>
      </c>
      <c r="LO5" s="488" t="s">
        <v>2399</v>
      </c>
      <c r="LP5" s="489" t="s">
        <v>144</v>
      </c>
      <c r="LQ5" s="488" t="s">
        <v>2399</v>
      </c>
      <c r="LR5" s="489" t="s">
        <v>144</v>
      </c>
      <c r="LS5" s="488" t="s">
        <v>2399</v>
      </c>
      <c r="LT5" s="489" t="s">
        <v>144</v>
      </c>
      <c r="LU5" s="488" t="s">
        <v>2399</v>
      </c>
      <c r="LV5" s="489" t="s">
        <v>144</v>
      </c>
      <c r="LW5" s="488" t="s">
        <v>2399</v>
      </c>
      <c r="LX5" s="489" t="s">
        <v>144</v>
      </c>
      <c r="LY5" s="488" t="s">
        <v>2399</v>
      </c>
      <c r="LZ5" s="489" t="s">
        <v>144</v>
      </c>
      <c r="MA5" s="488" t="s">
        <v>2399</v>
      </c>
    </row>
    <row r="6" spans="1:339">
      <c r="A6" s="463" t="s">
        <v>2400</v>
      </c>
      <c r="B6" s="463"/>
      <c r="C6" s="463"/>
      <c r="D6" s="481">
        <v>0</v>
      </c>
      <c r="E6" s="480">
        <v>0</v>
      </c>
      <c r="F6" s="481">
        <v>196</v>
      </c>
      <c r="G6" s="480">
        <v>5.5253946386544968E-3</v>
      </c>
      <c r="H6" s="481">
        <v>797</v>
      </c>
      <c r="I6" s="480">
        <v>1.1214926969296147E-2</v>
      </c>
      <c r="J6" s="481">
        <v>1360</v>
      </c>
      <c r="K6" s="480">
        <v>6.4878376895665078E-3</v>
      </c>
      <c r="L6" s="481">
        <v>1415</v>
      </c>
      <c r="M6" s="480">
        <v>2.669408391186236E-2</v>
      </c>
      <c r="N6" s="481">
        <v>0</v>
      </c>
      <c r="O6" s="480">
        <v>0</v>
      </c>
      <c r="P6" s="481">
        <v>3768</v>
      </c>
      <c r="Q6" s="480">
        <v>9.8373495548651543E-3</v>
      </c>
      <c r="R6" s="481">
        <v>0</v>
      </c>
      <c r="S6" s="480">
        <v>0</v>
      </c>
      <c r="T6" s="481">
        <v>212</v>
      </c>
      <c r="U6" s="480">
        <v>6.1261380323054324E-3</v>
      </c>
      <c r="V6" s="481">
        <v>62</v>
      </c>
      <c r="W6" s="480">
        <v>1.199667189102378E-3</v>
      </c>
      <c r="X6" s="481">
        <v>916</v>
      </c>
      <c r="Y6" s="480">
        <v>4.9308815296498854E-3</v>
      </c>
      <c r="Z6" s="481">
        <v>1413</v>
      </c>
      <c r="AA6" s="480">
        <v>2.8423148874539859E-2</v>
      </c>
      <c r="AB6" s="481">
        <v>0</v>
      </c>
      <c r="AC6" s="480">
        <v>0</v>
      </c>
      <c r="AD6" s="481">
        <v>2603</v>
      </c>
      <c r="AE6" s="480">
        <v>7.7597026093229708E-3</v>
      </c>
      <c r="AF6" s="481">
        <v>0</v>
      </c>
      <c r="AG6" s="480">
        <v>0</v>
      </c>
      <c r="AH6" s="481">
        <v>229</v>
      </c>
      <c r="AI6" s="480">
        <v>6.555235548838966E-3</v>
      </c>
      <c r="AJ6" s="481">
        <v>33</v>
      </c>
      <c r="AK6" s="480">
        <v>6.1026352288488209E-4</v>
      </c>
      <c r="AL6" s="481">
        <v>253</v>
      </c>
      <c r="AM6" s="480">
        <v>1.3717569875565919E-3</v>
      </c>
      <c r="AN6" s="481">
        <v>919</v>
      </c>
      <c r="AO6" s="480">
        <v>1.9205048900777396E-2</v>
      </c>
      <c r="AP6" s="481">
        <v>0</v>
      </c>
      <c r="AQ6" s="480">
        <v>0</v>
      </c>
      <c r="AR6" s="481">
        <v>1434</v>
      </c>
      <c r="AS6" s="480">
        <v>4.2574036962814516E-3</v>
      </c>
      <c r="AT6" s="481">
        <v>0</v>
      </c>
      <c r="AU6" s="480">
        <v>0</v>
      </c>
      <c r="AV6" s="481">
        <v>245</v>
      </c>
      <c r="AW6" s="480">
        <v>6.980106346087157E-3</v>
      </c>
      <c r="AX6" s="481">
        <v>39</v>
      </c>
      <c r="AY6" s="480">
        <v>7.7706270298272533E-4</v>
      </c>
      <c r="AZ6" s="481">
        <v>269</v>
      </c>
      <c r="BA6" s="480">
        <v>1.5402585802136892E-3</v>
      </c>
      <c r="BB6" s="481">
        <v>961</v>
      </c>
      <c r="BC6" s="480">
        <v>2.0813029259523965E-2</v>
      </c>
      <c r="BD6" s="481">
        <v>0</v>
      </c>
      <c r="BE6" s="480">
        <v>0</v>
      </c>
      <c r="BF6" s="481">
        <v>1514</v>
      </c>
      <c r="BG6" s="480">
        <v>4.7021116021653316E-3</v>
      </c>
      <c r="BH6" s="481">
        <v>0</v>
      </c>
      <c r="BI6" s="480">
        <v>0</v>
      </c>
      <c r="BJ6" s="481">
        <v>279</v>
      </c>
      <c r="BK6" s="480">
        <v>7.9819190936659609E-3</v>
      </c>
      <c r="BL6" s="481">
        <v>54</v>
      </c>
      <c r="BM6" s="480">
        <v>1.1302746148693906E-3</v>
      </c>
      <c r="BN6" s="481">
        <v>294</v>
      </c>
      <c r="BO6" s="480">
        <v>1.711730594564382E-3</v>
      </c>
      <c r="BP6" s="481">
        <v>1162</v>
      </c>
      <c r="BQ6" s="480">
        <v>2.5516590175454008E-2</v>
      </c>
      <c r="BR6" s="481">
        <v>0</v>
      </c>
      <c r="BS6" s="480">
        <v>0</v>
      </c>
      <c r="BT6" s="481">
        <v>1789</v>
      </c>
      <c r="BU6" s="480">
        <v>5.6658031252177325E-3</v>
      </c>
      <c r="BV6" s="481">
        <v>0</v>
      </c>
      <c r="BW6" s="480">
        <v>0</v>
      </c>
      <c r="BX6" s="481">
        <v>1200</v>
      </c>
      <c r="BY6" s="480">
        <v>3.316749585406302E-2</v>
      </c>
      <c r="BZ6" s="481">
        <v>1012</v>
      </c>
      <c r="CA6" s="480">
        <v>2.2092210967516592E-2</v>
      </c>
      <c r="CB6" s="481">
        <v>293</v>
      </c>
      <c r="CC6" s="480">
        <v>1.7661561089109509E-3</v>
      </c>
      <c r="CD6" s="481">
        <v>1192</v>
      </c>
      <c r="CE6" s="480">
        <v>2.5780776883813479E-2</v>
      </c>
      <c r="CF6" s="481">
        <v>0</v>
      </c>
      <c r="CG6" s="480">
        <v>0</v>
      </c>
      <c r="CH6" s="481">
        <v>3697</v>
      </c>
      <c r="CI6" s="480">
        <v>1.1960414489668492E-2</v>
      </c>
      <c r="CJ6" s="481">
        <v>0</v>
      </c>
      <c r="CK6" s="480">
        <v>0</v>
      </c>
      <c r="CL6" s="481">
        <v>1257</v>
      </c>
      <c r="CM6" s="480">
        <v>3.2846429224698839E-2</v>
      </c>
      <c r="CN6" s="481">
        <v>999</v>
      </c>
      <c r="CO6" s="480">
        <v>1.9381499301567594E-2</v>
      </c>
      <c r="CP6" s="481">
        <v>336</v>
      </c>
      <c r="CQ6" s="480">
        <v>2.0830233596191043E-3</v>
      </c>
      <c r="CR6" s="481">
        <v>1440</v>
      </c>
      <c r="CS6" s="480">
        <v>2.9201224829152557E-2</v>
      </c>
      <c r="CT6" s="481">
        <v>0</v>
      </c>
      <c r="CU6" s="480">
        <v>0</v>
      </c>
      <c r="CV6" s="481">
        <v>4032</v>
      </c>
      <c r="CW6" s="480">
        <v>1.2762805538145974E-2</v>
      </c>
      <c r="CX6" s="481">
        <f t="shared" ref="CX6:DL6" si="0">SUM(CX7:CX9)</f>
        <v>0</v>
      </c>
      <c r="CY6" s="480">
        <f t="shared" si="0"/>
        <v>0</v>
      </c>
      <c r="CZ6" s="481">
        <f t="shared" si="0"/>
        <v>1315</v>
      </c>
      <c r="DA6" s="480">
        <f t="shared" si="0"/>
        <v>3.3955638185245433E-2</v>
      </c>
      <c r="DB6" s="481">
        <f t="shared" si="0"/>
        <v>992</v>
      </c>
      <c r="DC6" s="480">
        <f t="shared" si="0"/>
        <v>1.94000078225838E-2</v>
      </c>
      <c r="DD6" s="481">
        <f t="shared" si="0"/>
        <v>338</v>
      </c>
      <c r="DE6" s="480">
        <f t="shared" si="0"/>
        <v>2.1599790392566602E-3</v>
      </c>
      <c r="DF6" s="481">
        <f t="shared" si="0"/>
        <v>1532</v>
      </c>
      <c r="DG6" s="480">
        <f t="shared" si="0"/>
        <v>3.1562248913245015E-2</v>
      </c>
      <c r="DH6" s="481">
        <f t="shared" si="0"/>
        <v>0</v>
      </c>
      <c r="DI6" s="480">
        <f t="shared" si="0"/>
        <v>0</v>
      </c>
      <c r="DJ6" s="481">
        <f t="shared" si="0"/>
        <v>4177</v>
      </c>
      <c r="DK6" s="480">
        <f t="shared" si="0"/>
        <v>1.349508917032825E-2</v>
      </c>
      <c r="DL6" s="481">
        <f t="shared" si="0"/>
        <v>0</v>
      </c>
      <c r="DM6" s="480">
        <f t="shared" ref="DM6:DM46" si="1">DL6/$DL$46</f>
        <v>0</v>
      </c>
      <c r="DN6" s="481">
        <f>SUM(DN7:DN9)</f>
        <v>1332</v>
      </c>
      <c r="DO6" s="480">
        <f t="shared" ref="DO6:DO46" si="2">DN6/$DN$46</f>
        <v>3.2976827094474151E-2</v>
      </c>
      <c r="DP6" s="481">
        <f>SUM(DP7:DP9)</f>
        <v>865</v>
      </c>
      <c r="DQ6" s="480">
        <f t="shared" ref="DQ6:DQ46" si="3">DP6/$DP$46</f>
        <v>1.8635815236125473E-2</v>
      </c>
      <c r="DR6" s="481">
        <f>SUM(DR7:DR9)</f>
        <v>397</v>
      </c>
      <c r="DS6" s="480">
        <f t="shared" ref="DS6:DS46" si="4">DR6/$DR$46</f>
        <v>2.7184519203774333E-3</v>
      </c>
      <c r="DT6" s="481">
        <f>SUM(DT7:DT9)</f>
        <v>1469</v>
      </c>
      <c r="DU6" s="480">
        <f t="shared" ref="DU6:DU46" si="5">DT6/$DT$46</f>
        <v>3.0183484353489901E-2</v>
      </c>
      <c r="DV6" s="481">
        <f>SUM(DV7:DV9)</f>
        <v>0</v>
      </c>
      <c r="DW6" s="480">
        <f t="shared" ref="DW6:DW46" si="6">DV6/$DV$46</f>
        <v>0</v>
      </c>
      <c r="DX6" s="481">
        <f>SUM(DX7:DX9)</f>
        <v>4063</v>
      </c>
      <c r="DY6" s="480">
        <f t="shared" ref="DY6:DY46" si="7">DX6/$DX$46</f>
        <v>1.3696829131803747E-2</v>
      </c>
      <c r="DZ6" s="481">
        <f>SUM(DZ7:DZ9)</f>
        <v>0</v>
      </c>
      <c r="EA6" s="480">
        <f t="shared" ref="EA6:EA46" si="8">DZ6/$DZ$46</f>
        <v>0</v>
      </c>
      <c r="EB6" s="481">
        <f>SUM(EB7:EB9)</f>
        <v>1339</v>
      </c>
      <c r="EC6" s="480">
        <f t="shared" ref="EC6:EC46" si="9">EB6/$EB$46</f>
        <v>3.1413489736070381E-2</v>
      </c>
      <c r="ED6" s="481">
        <f>SUM(ED7:ED9)</f>
        <v>634</v>
      </c>
      <c r="EE6" s="480">
        <f t="shared" ref="EE6:EE46" si="10">ED6/$ED$46</f>
        <v>1.4229923239215334E-2</v>
      </c>
      <c r="EF6" s="481">
        <f>SUM(EF7:EF9)</f>
        <v>392</v>
      </c>
      <c r="EG6" s="480">
        <f t="shared" ref="EG6:EG46" si="11">EF6/$EF$46</f>
        <v>2.6879324176992121E-3</v>
      </c>
      <c r="EH6" s="481">
        <f>SUM(EH7:EH9)</f>
        <v>1366</v>
      </c>
      <c r="EI6" s="480">
        <f t="shared" ref="EI6:EI46" si="12">EH6/$EH$46</f>
        <v>2.8179473955647242E-2</v>
      </c>
      <c r="EJ6" s="481">
        <f>SUM(EJ7:EJ9)</f>
        <v>0</v>
      </c>
      <c r="EK6" s="480">
        <f t="shared" ref="EK6:EK46" si="13">EJ6/$EJ$46</f>
        <v>0</v>
      </c>
      <c r="EL6" s="481">
        <f>SUM(EL7:EL9)</f>
        <v>3731</v>
      </c>
      <c r="EM6" s="480">
        <f t="shared" ref="EM6:EM46" si="14">EL6/$EL$46</f>
        <v>1.2596048669160443E-2</v>
      </c>
      <c r="EN6" s="481">
        <f>SUM(EN7:EN9)</f>
        <v>0</v>
      </c>
      <c r="EO6" s="480">
        <f t="shared" ref="EO6:EO46" si="15">EN6/$EN$46</f>
        <v>0</v>
      </c>
      <c r="EP6" s="481">
        <f>SUM(EP7:EP9)</f>
        <v>1391</v>
      </c>
      <c r="EQ6" s="480">
        <f t="shared" ref="EQ6:EQ46" si="16">EP6/$EP$46</f>
        <v>3.1702258586503176E-2</v>
      </c>
      <c r="ER6" s="481">
        <f>SUM(ER7:ER9)</f>
        <v>626</v>
      </c>
      <c r="ES6" s="480">
        <f t="shared" ref="ES6:ES46" si="17">ER6/$ER$46</f>
        <v>1.4357468865392995E-2</v>
      </c>
      <c r="ET6" s="481">
        <f>SUM(ET7:ET9)</f>
        <v>414</v>
      </c>
      <c r="EU6" s="480">
        <f t="shared" ref="EU6:EU46" si="18">ET6/$ET$46</f>
        <v>3.0342563140381995E-3</v>
      </c>
      <c r="EV6" s="481">
        <f>SUM(EV7:EV9)</f>
        <v>812</v>
      </c>
      <c r="EW6" s="480">
        <f t="shared" ref="EW6:EW46" si="19">EV6/$EV$46</f>
        <v>1.6654018910105216E-2</v>
      </c>
      <c r="EX6" s="481">
        <f>SUM(EX7:EX9)</f>
        <v>0</v>
      </c>
      <c r="EY6" s="480">
        <f t="shared" ref="EY6:EY46" si="20">EX6/$EX$46</f>
        <v>0</v>
      </c>
      <c r="EZ6" s="481">
        <f>SUM(EZ7:EZ9)</f>
        <v>3243</v>
      </c>
      <c r="FA6" s="480">
        <f t="shared" ref="FA6:FA46" si="21">EZ6/$EZ$46</f>
        <v>1.1303274917395124E-2</v>
      </c>
      <c r="FB6" s="481">
        <v>0</v>
      </c>
      <c r="FC6" s="480">
        <v>0</v>
      </c>
      <c r="FD6" s="481">
        <v>1448</v>
      </c>
      <c r="FE6" s="480">
        <v>2.9259027258582714E-2</v>
      </c>
      <c r="FF6" s="481">
        <v>103</v>
      </c>
      <c r="FG6" s="480">
        <v>3.1576688433121798E-3</v>
      </c>
      <c r="FH6" s="481">
        <v>413</v>
      </c>
      <c r="FI6" s="480">
        <v>2.7399623172252741E-3</v>
      </c>
      <c r="FJ6" s="481">
        <v>809</v>
      </c>
      <c r="FK6" s="480">
        <v>1.6414397597695085E-2</v>
      </c>
      <c r="FL6" s="481">
        <v>0</v>
      </c>
      <c r="FM6" s="480">
        <v>0</v>
      </c>
      <c r="FN6" s="481">
        <v>2773</v>
      </c>
      <c r="FO6" s="480">
        <v>9.2848987299812159E-3</v>
      </c>
      <c r="FP6" s="481">
        <v>0</v>
      </c>
      <c r="FQ6" s="480">
        <v>0</v>
      </c>
      <c r="FR6" s="481">
        <v>1516</v>
      </c>
      <c r="FS6" s="480">
        <v>2.9027131560304058E-2</v>
      </c>
      <c r="FT6" s="481">
        <v>1089</v>
      </c>
      <c r="FU6" s="480">
        <v>3.2193218434977973E-2</v>
      </c>
      <c r="FV6" s="481">
        <v>386</v>
      </c>
      <c r="FW6" s="480">
        <v>2.5354036940700457E-3</v>
      </c>
      <c r="FX6" s="481">
        <v>804</v>
      </c>
      <c r="FY6" s="480">
        <v>1.6228654474990917E-2</v>
      </c>
      <c r="FZ6" s="481">
        <v>0</v>
      </c>
      <c r="GA6" s="480">
        <v>0</v>
      </c>
      <c r="GB6" s="481">
        <v>3795</v>
      </c>
      <c r="GC6" s="480">
        <v>1.2504901460058455E-2</v>
      </c>
      <c r="GD6" s="481">
        <v>0</v>
      </c>
      <c r="GE6" s="480">
        <v>0</v>
      </c>
      <c r="GF6" s="481">
        <v>1586</v>
      </c>
      <c r="GG6" s="480">
        <v>2.8480614865228869E-2</v>
      </c>
      <c r="GH6" s="481">
        <v>1094</v>
      </c>
      <c r="GI6" s="480">
        <v>3.266549222179093E-2</v>
      </c>
      <c r="GJ6" s="481">
        <v>382</v>
      </c>
      <c r="GK6" s="480">
        <v>2.3964266894180822E-3</v>
      </c>
      <c r="GL6" s="481">
        <v>807</v>
      </c>
      <c r="GM6" s="480">
        <v>1.5896153012783895E-2</v>
      </c>
      <c r="GN6" s="481">
        <v>1</v>
      </c>
      <c r="GO6" s="480">
        <v>1.9011406844106463E-4</v>
      </c>
      <c r="GP6" s="481">
        <v>3870</v>
      </c>
      <c r="GQ6" s="480">
        <v>1.2285987307654456E-2</v>
      </c>
      <c r="GR6" s="481">
        <v>0</v>
      </c>
      <c r="GS6" s="480">
        <v>0</v>
      </c>
      <c r="GT6" s="481">
        <v>1642</v>
      </c>
      <c r="GU6" s="480">
        <v>2.7642166930406383E-2</v>
      </c>
      <c r="GV6" s="481">
        <v>1080</v>
      </c>
      <c r="GW6" s="480">
        <v>3.2884720784361492E-2</v>
      </c>
      <c r="GX6" s="481">
        <v>258</v>
      </c>
      <c r="GY6" s="480">
        <v>1.6124596885077874E-3</v>
      </c>
      <c r="GZ6" s="481">
        <v>804</v>
      </c>
      <c r="HA6" s="480">
        <v>1.53931573203653E-2</v>
      </c>
      <c r="HB6" s="481">
        <v>0</v>
      </c>
      <c r="HC6" s="480">
        <v>0</v>
      </c>
      <c r="HD6" s="481">
        <v>3784</v>
      </c>
      <c r="HE6" s="480">
        <v>1.1852742826177522E-2</v>
      </c>
      <c r="HF6" s="481">
        <v>0</v>
      </c>
      <c r="HG6" s="480">
        <v>0</v>
      </c>
      <c r="HH6" s="481">
        <v>1694</v>
      </c>
      <c r="HI6" s="480">
        <v>2.6663308831630806E-2</v>
      </c>
      <c r="HJ6" s="481">
        <v>1078</v>
      </c>
      <c r="HK6" s="480">
        <v>2.9556109999177474E-2</v>
      </c>
      <c r="HL6" s="481">
        <v>289</v>
      </c>
      <c r="HM6" s="480">
        <v>1.8219299849328281E-3</v>
      </c>
      <c r="HN6" s="481">
        <v>794</v>
      </c>
      <c r="HO6" s="480">
        <v>1.4452918797895772E-2</v>
      </c>
      <c r="HP6" s="481">
        <v>0</v>
      </c>
      <c r="HQ6" s="480">
        <v>0</v>
      </c>
      <c r="HR6" s="481">
        <v>3855</v>
      </c>
      <c r="HS6" s="480">
        <v>1.1803320851308776E-2</v>
      </c>
      <c r="HT6" s="481">
        <v>0</v>
      </c>
      <c r="HU6" s="480">
        <v>0</v>
      </c>
      <c r="HV6" s="481">
        <v>1777</v>
      </c>
      <c r="HW6" s="480">
        <v>2.7417762142813058E-2</v>
      </c>
      <c r="HX6" s="481">
        <v>1028</v>
      </c>
      <c r="HY6" s="480">
        <v>2.8928410625844215E-2</v>
      </c>
      <c r="HZ6" s="481">
        <v>292</v>
      </c>
      <c r="IA6" s="480">
        <v>2.2540951969245494E-3</v>
      </c>
      <c r="IB6" s="481">
        <v>782</v>
      </c>
      <c r="IC6" s="480">
        <v>1.5452407769676131E-2</v>
      </c>
      <c r="ID6" s="481">
        <v>0</v>
      </c>
      <c r="IE6" s="480">
        <v>0</v>
      </c>
      <c r="IF6" s="481">
        <v>3879</v>
      </c>
      <c r="IG6" s="480">
        <v>1.3244920049032495E-2</v>
      </c>
      <c r="IH6" s="481">
        <v>0</v>
      </c>
      <c r="II6" s="480">
        <v>0</v>
      </c>
      <c r="IJ6" s="481">
        <v>1813</v>
      </c>
      <c r="IK6" s="480">
        <v>2.5317339514878998E-2</v>
      </c>
      <c r="IL6" s="481">
        <v>1065</v>
      </c>
      <c r="IM6" s="480">
        <v>2.7408189000694857E-2</v>
      </c>
      <c r="IN6" s="481">
        <v>331</v>
      </c>
      <c r="IO6" s="480">
        <v>2.2875229788939721E-3</v>
      </c>
      <c r="IP6" s="481">
        <v>803</v>
      </c>
      <c r="IQ6" s="480">
        <v>1.4943149040698215E-2</v>
      </c>
      <c r="IR6" s="481">
        <v>0</v>
      </c>
      <c r="IS6" s="480">
        <v>0</v>
      </c>
      <c r="IT6" s="481">
        <v>4012</v>
      </c>
      <c r="IU6" s="480">
        <v>1.2459240396260986E-2</v>
      </c>
      <c r="IV6" s="483">
        <v>0</v>
      </c>
      <c r="IW6" s="480">
        <v>0</v>
      </c>
      <c r="IX6" s="483">
        <v>1845</v>
      </c>
      <c r="IY6" s="480">
        <v>2.4463980269700467E-2</v>
      </c>
      <c r="IZ6" s="483">
        <v>1073</v>
      </c>
      <c r="JA6" s="480">
        <v>2.5989439519449691E-2</v>
      </c>
      <c r="JB6" s="483">
        <v>289</v>
      </c>
      <c r="JC6" s="480">
        <v>1.9424262180491052E-3</v>
      </c>
      <c r="JD6" s="483">
        <v>1490</v>
      </c>
      <c r="JE6" s="480">
        <v>1.9761535298876642E-2</v>
      </c>
      <c r="JF6" s="483">
        <v>0</v>
      </c>
      <c r="JG6" s="480">
        <v>0</v>
      </c>
      <c r="JH6" s="483">
        <v>4697</v>
      </c>
      <c r="JI6" s="480">
        <v>1.3251366891049332E-2</v>
      </c>
      <c r="JJ6" s="481">
        <v>0</v>
      </c>
      <c r="JK6" s="480">
        <v>0</v>
      </c>
      <c r="JL6" s="481">
        <v>1877</v>
      </c>
      <c r="JM6" s="480">
        <v>2.4098705834018078E-2</v>
      </c>
      <c r="JN6" s="481">
        <v>95</v>
      </c>
      <c r="JO6" s="480">
        <v>2.8750416124443908E-3</v>
      </c>
      <c r="JP6" s="481">
        <v>3335</v>
      </c>
      <c r="JQ6" s="480">
        <v>2.3786767852557702E-2</v>
      </c>
      <c r="JR6" s="481">
        <v>1476</v>
      </c>
      <c r="JS6" s="480">
        <v>1.998618840638583E-2</v>
      </c>
      <c r="JT6" s="481">
        <v>0</v>
      </c>
      <c r="JU6" s="480">
        <v>0</v>
      </c>
      <c r="JV6" s="483">
        <v>6783</v>
      </c>
      <c r="JW6" s="480">
        <v>2.0218429383044301E-2</v>
      </c>
      <c r="JX6" s="481">
        <v>0</v>
      </c>
      <c r="JY6" s="480">
        <v>0</v>
      </c>
      <c r="JZ6" s="481">
        <v>1920</v>
      </c>
      <c r="KA6" s="480">
        <v>5.5050132894461437E-3</v>
      </c>
      <c r="KB6" s="481">
        <v>130</v>
      </c>
      <c r="KC6" s="480">
        <v>3.7273527480624933E-4</v>
      </c>
      <c r="KD6" s="481">
        <v>3503</v>
      </c>
      <c r="KE6" s="480">
        <v>1.0043782058817627E-2</v>
      </c>
      <c r="KF6" s="481">
        <v>1491</v>
      </c>
      <c r="KG6" s="480">
        <v>4.2749868825855209E-3</v>
      </c>
      <c r="KH6" s="481">
        <v>0</v>
      </c>
      <c r="KI6" s="480">
        <v>0</v>
      </c>
      <c r="KJ6" s="483">
        <v>7044</v>
      </c>
      <c r="KK6" s="480">
        <v>2.0196517505655542E-2</v>
      </c>
      <c r="KL6" s="481">
        <v>6402</v>
      </c>
      <c r="KM6" s="480">
        <v>1.8273311887928256E-2</v>
      </c>
      <c r="KN6" s="481">
        <v>2129</v>
      </c>
      <c r="KO6" s="480">
        <v>6.0768323975943853E-3</v>
      </c>
      <c r="KP6" s="481">
        <v>0</v>
      </c>
      <c r="KQ6" s="480">
        <v>0</v>
      </c>
      <c r="KR6" s="481">
        <v>2879</v>
      </c>
      <c r="KS6" s="480">
        <v>8.217567154849335E-3</v>
      </c>
      <c r="KT6" s="481">
        <v>1394</v>
      </c>
      <c r="KU6" s="480">
        <v>3.9789123354845336E-3</v>
      </c>
      <c r="KV6" s="481">
        <v>0</v>
      </c>
      <c r="KW6" s="480">
        <v>0</v>
      </c>
      <c r="KX6" s="483">
        <v>6402</v>
      </c>
      <c r="KY6" s="480">
        <v>1.8273311887928256E-2</v>
      </c>
      <c r="KZ6" s="416">
        <v>0</v>
      </c>
      <c r="LA6" s="145">
        <v>0</v>
      </c>
      <c r="LB6" s="416">
        <v>2044</v>
      </c>
      <c r="LC6" s="138">
        <v>2.6507930332386621E-2</v>
      </c>
      <c r="LD6" s="416">
        <v>0</v>
      </c>
      <c r="LE6" s="138">
        <v>0</v>
      </c>
      <c r="LF6" s="416">
        <v>2685</v>
      </c>
      <c r="LG6" s="138">
        <v>1.8602943214256019E-2</v>
      </c>
      <c r="LH6" s="416">
        <v>1390</v>
      </c>
      <c r="LI6" s="138">
        <v>1.8421575773639915E-2</v>
      </c>
      <c r="LJ6" s="416">
        <v>0</v>
      </c>
      <c r="LK6" s="138">
        <v>0</v>
      </c>
      <c r="LL6" s="416">
        <v>6119</v>
      </c>
      <c r="LM6" s="138">
        <v>1.8122316007700281E-2</v>
      </c>
      <c r="LN6" s="416">
        <v>0</v>
      </c>
      <c r="LO6" s="416">
        <v>0</v>
      </c>
      <c r="LP6" s="416">
        <v>2080</v>
      </c>
      <c r="LQ6" s="138">
        <v>2.7992732655945093E-2</v>
      </c>
      <c r="LR6" s="416">
        <v>0</v>
      </c>
      <c r="LS6" s="416">
        <v>0</v>
      </c>
      <c r="LT6" s="416">
        <v>2875</v>
      </c>
      <c r="LU6" s="138">
        <v>2.037460933901224E-2</v>
      </c>
      <c r="LV6" s="416">
        <v>1319</v>
      </c>
      <c r="LW6" s="138">
        <v>1.7996998226224588E-2</v>
      </c>
      <c r="LX6" s="416">
        <v>0</v>
      </c>
      <c r="LY6" s="416">
        <v>0</v>
      </c>
      <c r="LZ6" s="416">
        <v>6274</v>
      </c>
      <c r="MA6" s="138">
        <v>1.9173293075733591E-2</v>
      </c>
    </row>
    <row r="7" spans="1:339">
      <c r="A7" s="487"/>
      <c r="B7" s="486" t="s">
        <v>1519</v>
      </c>
      <c r="C7" s="486"/>
      <c r="D7" s="483">
        <v>0</v>
      </c>
      <c r="E7" s="482">
        <v>0</v>
      </c>
      <c r="F7" s="483">
        <v>0</v>
      </c>
      <c r="G7" s="482">
        <v>0</v>
      </c>
      <c r="H7" s="483">
        <v>0</v>
      </c>
      <c r="I7" s="482">
        <v>0</v>
      </c>
      <c r="J7" s="483">
        <v>0</v>
      </c>
      <c r="K7" s="482">
        <v>0</v>
      </c>
      <c r="L7" s="483">
        <v>3</v>
      </c>
      <c r="M7" s="482">
        <v>5.6595230908542107E-5</v>
      </c>
      <c r="N7" s="483">
        <v>0</v>
      </c>
      <c r="O7" s="482">
        <v>0</v>
      </c>
      <c r="P7" s="483">
        <v>3</v>
      </c>
      <c r="Q7" s="482">
        <v>7.8322846774404094E-6</v>
      </c>
      <c r="R7" s="483">
        <v>0</v>
      </c>
      <c r="S7" s="482">
        <v>0</v>
      </c>
      <c r="T7" s="483">
        <v>0</v>
      </c>
      <c r="U7" s="482">
        <v>0</v>
      </c>
      <c r="V7" s="483">
        <v>0</v>
      </c>
      <c r="W7" s="482">
        <v>0</v>
      </c>
      <c r="X7" s="483">
        <v>0</v>
      </c>
      <c r="Y7" s="482">
        <v>0</v>
      </c>
      <c r="Z7" s="483">
        <v>1</v>
      </c>
      <c r="AA7" s="482">
        <v>2.0115462756220705E-5</v>
      </c>
      <c r="AB7" s="483">
        <v>0</v>
      </c>
      <c r="AC7" s="482">
        <v>0</v>
      </c>
      <c r="AD7" s="483">
        <v>1</v>
      </c>
      <c r="AE7" s="482">
        <v>2.9810613174502386E-6</v>
      </c>
      <c r="AF7" s="483">
        <v>0</v>
      </c>
      <c r="AG7" s="482">
        <v>0</v>
      </c>
      <c r="AH7" s="483">
        <v>0</v>
      </c>
      <c r="AI7" s="482">
        <v>0</v>
      </c>
      <c r="AJ7" s="483">
        <v>0</v>
      </c>
      <c r="AK7" s="482">
        <v>0</v>
      </c>
      <c r="AL7" s="483">
        <v>0</v>
      </c>
      <c r="AM7" s="482">
        <v>0</v>
      </c>
      <c r="AN7" s="483">
        <v>1</v>
      </c>
      <c r="AO7" s="482">
        <v>2.0897768118364958E-5</v>
      </c>
      <c r="AP7" s="483">
        <v>0</v>
      </c>
      <c r="AQ7" s="482">
        <v>0</v>
      </c>
      <c r="AR7" s="483">
        <v>1</v>
      </c>
      <c r="AS7" s="482">
        <v>2.9689007644919469E-6</v>
      </c>
      <c r="AT7" s="483">
        <v>0</v>
      </c>
      <c r="AU7" s="482">
        <v>0</v>
      </c>
      <c r="AV7" s="483">
        <v>0</v>
      </c>
      <c r="AW7" s="482">
        <v>0</v>
      </c>
      <c r="AX7" s="483">
        <v>0</v>
      </c>
      <c r="AY7" s="482">
        <v>0</v>
      </c>
      <c r="AZ7" s="483">
        <v>0</v>
      </c>
      <c r="BA7" s="482">
        <v>0</v>
      </c>
      <c r="BB7" s="483">
        <v>0</v>
      </c>
      <c r="BC7" s="482">
        <v>0</v>
      </c>
      <c r="BD7" s="483">
        <v>0</v>
      </c>
      <c r="BE7" s="482">
        <v>0</v>
      </c>
      <c r="BF7" s="483">
        <v>0</v>
      </c>
      <c r="BG7" s="482">
        <v>0</v>
      </c>
      <c r="BH7" s="483">
        <v>0</v>
      </c>
      <c r="BI7" s="482">
        <v>0</v>
      </c>
      <c r="BJ7" s="483">
        <v>0</v>
      </c>
      <c r="BK7" s="482">
        <v>0</v>
      </c>
      <c r="BL7" s="483">
        <v>0</v>
      </c>
      <c r="BM7" s="482">
        <v>0</v>
      </c>
      <c r="BN7" s="483">
        <v>0</v>
      </c>
      <c r="BO7" s="482">
        <v>0</v>
      </c>
      <c r="BP7" s="483">
        <v>0</v>
      </c>
      <c r="BQ7" s="482">
        <v>0</v>
      </c>
      <c r="BR7" s="483">
        <v>0</v>
      </c>
      <c r="BS7" s="482">
        <v>0</v>
      </c>
      <c r="BT7" s="483">
        <v>0</v>
      </c>
      <c r="BU7" s="482">
        <v>0</v>
      </c>
      <c r="BV7" s="483">
        <v>0</v>
      </c>
      <c r="BW7" s="482">
        <v>0</v>
      </c>
      <c r="BX7" s="483">
        <v>101</v>
      </c>
      <c r="BY7" s="482">
        <v>2.7915975677169709E-3</v>
      </c>
      <c r="BZ7" s="483">
        <v>947</v>
      </c>
      <c r="CA7" s="482">
        <v>2.0673244848061476E-2</v>
      </c>
      <c r="CB7" s="483">
        <v>0</v>
      </c>
      <c r="CC7" s="482">
        <v>0</v>
      </c>
      <c r="CD7" s="483">
        <v>27</v>
      </c>
      <c r="CE7" s="482">
        <v>5.8396055022060737E-4</v>
      </c>
      <c r="CF7" s="483">
        <v>0</v>
      </c>
      <c r="CG7" s="482">
        <v>0</v>
      </c>
      <c r="CH7" s="483">
        <v>1075</v>
      </c>
      <c r="CI7" s="482">
        <v>3.4778051329168594E-3</v>
      </c>
      <c r="CJ7" s="483">
        <v>0</v>
      </c>
      <c r="CK7" s="482">
        <v>0</v>
      </c>
      <c r="CL7" s="483">
        <v>101</v>
      </c>
      <c r="CM7" s="482">
        <v>2.6392118947450938E-3</v>
      </c>
      <c r="CN7" s="483">
        <v>969</v>
      </c>
      <c r="CO7" s="482">
        <v>1.8799472295514513E-2</v>
      </c>
      <c r="CP7" s="483">
        <v>13</v>
      </c>
      <c r="CQ7" s="482">
        <v>8.0593165699548679E-5</v>
      </c>
      <c r="CR7" s="483">
        <v>27</v>
      </c>
      <c r="CS7" s="482">
        <v>5.4752296554661038E-4</v>
      </c>
      <c r="CT7" s="483">
        <v>0</v>
      </c>
      <c r="CU7" s="482">
        <v>0</v>
      </c>
      <c r="CV7" s="483">
        <v>1110</v>
      </c>
      <c r="CW7" s="482">
        <v>3.5135699770193532E-3</v>
      </c>
      <c r="CX7" s="483">
        <v>0</v>
      </c>
      <c r="CY7" s="482">
        <f>+CX7/$CX$46</f>
        <v>0</v>
      </c>
      <c r="CZ7" s="483">
        <v>101</v>
      </c>
      <c r="DA7" s="482">
        <f>+CZ7/$CZ$46</f>
        <v>2.6079995868515506E-3</v>
      </c>
      <c r="DB7" s="483">
        <v>968</v>
      </c>
      <c r="DC7" s="482">
        <f>+DB7/$DB$46</f>
        <v>1.8930652794618062E-2</v>
      </c>
      <c r="DD7" s="483">
        <v>12</v>
      </c>
      <c r="DE7" s="482">
        <f>+DD7/$DD$46</f>
        <v>7.6685646364141791E-5</v>
      </c>
      <c r="DF7" s="483">
        <v>27</v>
      </c>
      <c r="DG7" s="482">
        <f>+DF7/$DF$46</f>
        <v>5.5625373411071508E-4</v>
      </c>
      <c r="DH7" s="483">
        <v>0</v>
      </c>
      <c r="DI7" s="482">
        <f>+DH7/$DH$46</f>
        <v>0</v>
      </c>
      <c r="DJ7" s="483">
        <f>+CX7+CZ7+DB7+DD7+DF7+DH7</f>
        <v>1108</v>
      </c>
      <c r="DK7" s="482">
        <f>+DJ7/$DJ$46</f>
        <v>3.5797363659860427E-3</v>
      </c>
      <c r="DL7" s="483">
        <v>0</v>
      </c>
      <c r="DM7" s="482">
        <f t="shared" si="1"/>
        <v>0</v>
      </c>
      <c r="DN7" s="483">
        <v>50</v>
      </c>
      <c r="DO7" s="482">
        <f t="shared" si="2"/>
        <v>1.2378688849277084E-3</v>
      </c>
      <c r="DP7" s="483">
        <v>828</v>
      </c>
      <c r="DQ7" s="482">
        <f t="shared" si="3"/>
        <v>1.7838676318510858E-2</v>
      </c>
      <c r="DR7" s="483">
        <v>12</v>
      </c>
      <c r="DS7" s="482">
        <f t="shared" si="4"/>
        <v>8.2169831346421167E-5</v>
      </c>
      <c r="DT7" s="483">
        <v>26</v>
      </c>
      <c r="DU7" s="482">
        <f t="shared" si="5"/>
        <v>5.3422096200867082E-4</v>
      </c>
      <c r="DV7" s="483">
        <v>0</v>
      </c>
      <c r="DW7" s="482">
        <f t="shared" si="6"/>
        <v>0</v>
      </c>
      <c r="DX7" s="483">
        <f>DL7+DN7+DP7+DR7+DT7+DV7</f>
        <v>916</v>
      </c>
      <c r="DY7" s="482">
        <f t="shared" si="7"/>
        <v>3.0879388345390678E-3</v>
      </c>
      <c r="DZ7" s="483">
        <v>0</v>
      </c>
      <c r="EA7" s="482">
        <f t="shared" si="8"/>
        <v>0</v>
      </c>
      <c r="EB7" s="483">
        <v>0</v>
      </c>
      <c r="EC7" s="482">
        <f t="shared" si="9"/>
        <v>0</v>
      </c>
      <c r="ED7" s="483">
        <v>572</v>
      </c>
      <c r="EE7" s="482">
        <f t="shared" si="10"/>
        <v>1.2838353458724245E-2</v>
      </c>
      <c r="EF7" s="483">
        <v>11</v>
      </c>
      <c r="EG7" s="482">
        <f t="shared" si="11"/>
        <v>7.542667498645748E-5</v>
      </c>
      <c r="EH7" s="483">
        <v>1</v>
      </c>
      <c r="EI7" s="482">
        <f t="shared" si="12"/>
        <v>2.0629190304280559E-5</v>
      </c>
      <c r="EJ7" s="483">
        <v>0</v>
      </c>
      <c r="EK7" s="482">
        <f t="shared" si="13"/>
        <v>0</v>
      </c>
      <c r="EL7" s="483">
        <f t="shared" ref="EL7:EL45" si="22">DZ7+EB7+ED7+EF7+EH7+EJ7</f>
        <v>584</v>
      </c>
      <c r="EM7" s="482">
        <f t="shared" si="14"/>
        <v>1.9716141578101577E-3</v>
      </c>
      <c r="EN7" s="483">
        <v>0</v>
      </c>
      <c r="EO7" s="482">
        <f t="shared" si="15"/>
        <v>0</v>
      </c>
      <c r="EP7" s="483">
        <v>0</v>
      </c>
      <c r="EQ7" s="482">
        <f t="shared" si="16"/>
        <v>0</v>
      </c>
      <c r="ER7" s="483">
        <v>542</v>
      </c>
      <c r="ES7" s="482">
        <f t="shared" si="17"/>
        <v>1.2430907547992018E-2</v>
      </c>
      <c r="ET7" s="483">
        <v>66</v>
      </c>
      <c r="EU7" s="482">
        <f t="shared" si="18"/>
        <v>4.8372202107855352E-4</v>
      </c>
      <c r="EV7" s="483">
        <v>1</v>
      </c>
      <c r="EW7" s="482">
        <f t="shared" si="19"/>
        <v>2.0509875505055683E-5</v>
      </c>
      <c r="EX7" s="483">
        <v>0</v>
      </c>
      <c r="EY7" s="482">
        <f t="shared" si="20"/>
        <v>0</v>
      </c>
      <c r="EZ7" s="483">
        <f>EN7+EP7+ER7+ET7+EV7+EX7</f>
        <v>609</v>
      </c>
      <c r="FA7" s="482">
        <f t="shared" si="21"/>
        <v>2.1226316449872431E-3</v>
      </c>
      <c r="FB7" s="483">
        <v>0</v>
      </c>
      <c r="FC7" s="482">
        <v>0</v>
      </c>
      <c r="FD7" s="483">
        <v>0</v>
      </c>
      <c r="FE7" s="482">
        <v>0</v>
      </c>
      <c r="FF7" s="483">
        <v>0</v>
      </c>
      <c r="FG7" s="482">
        <v>0</v>
      </c>
      <c r="FH7" s="483">
        <v>71</v>
      </c>
      <c r="FI7" s="482">
        <v>4.710346840750471E-4</v>
      </c>
      <c r="FJ7" s="483">
        <v>1</v>
      </c>
      <c r="FK7" s="482">
        <v>2.0289737450797387E-5</v>
      </c>
      <c r="FL7" s="483">
        <v>0</v>
      </c>
      <c r="FM7" s="482">
        <v>0</v>
      </c>
      <c r="FN7" s="483">
        <v>72</v>
      </c>
      <c r="FO7" s="482">
        <v>2.4107923135905068E-4</v>
      </c>
      <c r="FP7" s="483">
        <v>0</v>
      </c>
      <c r="FQ7" s="482">
        <v>0</v>
      </c>
      <c r="FR7" s="483">
        <v>0</v>
      </c>
      <c r="FS7" s="482">
        <v>0</v>
      </c>
      <c r="FT7" s="483">
        <v>0</v>
      </c>
      <c r="FU7" s="482">
        <v>0</v>
      </c>
      <c r="FV7" s="483">
        <v>72</v>
      </c>
      <c r="FW7" s="482">
        <v>4.7292504138094112E-4</v>
      </c>
      <c r="FX7" s="483">
        <v>0</v>
      </c>
      <c r="FY7" s="482">
        <v>0</v>
      </c>
      <c r="FZ7" s="483">
        <v>0</v>
      </c>
      <c r="GA7" s="482">
        <v>0</v>
      </c>
      <c r="GB7" s="483">
        <v>72</v>
      </c>
      <c r="GC7" s="482">
        <v>2.372471423252197E-4</v>
      </c>
      <c r="GD7" s="483">
        <v>0</v>
      </c>
      <c r="GE7" s="482">
        <v>0</v>
      </c>
      <c r="GF7" s="483">
        <v>0</v>
      </c>
      <c r="GG7" s="482">
        <v>0</v>
      </c>
      <c r="GH7" s="483">
        <v>0</v>
      </c>
      <c r="GI7" s="482">
        <v>0</v>
      </c>
      <c r="GJ7" s="483">
        <v>63</v>
      </c>
      <c r="GK7" s="482">
        <v>3.9522220270507639E-4</v>
      </c>
      <c r="GL7" s="483">
        <v>1</v>
      </c>
      <c r="GM7" s="482">
        <v>1.9697835207910649E-5</v>
      </c>
      <c r="GN7" s="483">
        <v>0</v>
      </c>
      <c r="GO7" s="482">
        <v>0</v>
      </c>
      <c r="GP7" s="483">
        <v>64</v>
      </c>
      <c r="GQ7" s="482">
        <v>2.0317911826612021E-4</v>
      </c>
      <c r="GR7" s="483">
        <v>0</v>
      </c>
      <c r="GS7" s="482">
        <v>0</v>
      </c>
      <c r="GT7" s="483">
        <v>0</v>
      </c>
      <c r="GU7" s="482">
        <v>0</v>
      </c>
      <c r="GV7" s="483">
        <v>1</v>
      </c>
      <c r="GW7" s="482">
        <v>3.0448815541075451E-5</v>
      </c>
      <c r="GX7" s="483">
        <v>190</v>
      </c>
      <c r="GY7" s="482">
        <v>1.1874703132421689E-3</v>
      </c>
      <c r="GZ7" s="483">
        <v>0</v>
      </c>
      <c r="HA7" s="482">
        <v>0</v>
      </c>
      <c r="HB7" s="483">
        <v>0</v>
      </c>
      <c r="HC7" s="482">
        <v>0</v>
      </c>
      <c r="HD7" s="483">
        <v>191</v>
      </c>
      <c r="HE7" s="482">
        <v>5.9827533821350603E-4</v>
      </c>
      <c r="HF7" s="483">
        <v>0</v>
      </c>
      <c r="HG7" s="482">
        <v>0</v>
      </c>
      <c r="HH7" s="483">
        <v>0</v>
      </c>
      <c r="HI7" s="482">
        <v>0</v>
      </c>
      <c r="HJ7" s="483">
        <v>2</v>
      </c>
      <c r="HK7" s="482">
        <v>5.4835083486414606E-5</v>
      </c>
      <c r="HL7" s="483">
        <v>196</v>
      </c>
      <c r="HM7" s="482">
        <v>1.2356341766326447E-3</v>
      </c>
      <c r="HN7" s="483">
        <v>0</v>
      </c>
      <c r="HO7" s="482">
        <v>0</v>
      </c>
      <c r="HP7" s="483">
        <v>0</v>
      </c>
      <c r="HQ7" s="482">
        <v>0</v>
      </c>
      <c r="HR7" s="483">
        <v>198</v>
      </c>
      <c r="HS7" s="482">
        <v>6.0624060403609271E-4</v>
      </c>
      <c r="HT7" s="483">
        <v>0</v>
      </c>
      <c r="HU7" s="482">
        <v>0</v>
      </c>
      <c r="HV7" s="483">
        <v>0</v>
      </c>
      <c r="HW7" s="482">
        <v>0</v>
      </c>
      <c r="HX7" s="483">
        <v>0</v>
      </c>
      <c r="HY7" s="482">
        <v>0</v>
      </c>
      <c r="HZ7" s="483">
        <v>228</v>
      </c>
      <c r="IA7" s="482">
        <v>1.7600469345849222E-3</v>
      </c>
      <c r="IB7" s="483">
        <v>0</v>
      </c>
      <c r="IC7" s="482">
        <v>0</v>
      </c>
      <c r="ID7" s="483">
        <v>0</v>
      </c>
      <c r="IE7" s="482">
        <v>0</v>
      </c>
      <c r="IF7" s="483">
        <v>228</v>
      </c>
      <c r="IG7" s="482">
        <v>7.7851038184568425E-4</v>
      </c>
      <c r="IH7" s="483">
        <v>0</v>
      </c>
      <c r="II7" s="482">
        <v>0</v>
      </c>
      <c r="IJ7" s="483">
        <v>0</v>
      </c>
      <c r="IK7" s="482">
        <v>0</v>
      </c>
      <c r="IL7" s="483">
        <v>0</v>
      </c>
      <c r="IM7" s="482">
        <v>0</v>
      </c>
      <c r="IN7" s="483">
        <v>90</v>
      </c>
      <c r="IO7" s="482">
        <v>6.219851000013822E-4</v>
      </c>
      <c r="IP7" s="483">
        <v>0</v>
      </c>
      <c r="IQ7" s="482">
        <v>0</v>
      </c>
      <c r="IR7" s="483">
        <v>0</v>
      </c>
      <c r="IS7" s="482">
        <v>0</v>
      </c>
      <c r="IT7" s="483">
        <v>90</v>
      </c>
      <c r="IU7" s="482">
        <v>2.7949442563895532E-4</v>
      </c>
      <c r="IV7" s="483">
        <v>0</v>
      </c>
      <c r="IW7" s="482">
        <v>0</v>
      </c>
      <c r="IX7" s="483">
        <v>0</v>
      </c>
      <c r="IY7" s="482">
        <v>0</v>
      </c>
      <c r="IZ7" s="483">
        <v>0</v>
      </c>
      <c r="JA7" s="482">
        <v>0</v>
      </c>
      <c r="JB7" s="483">
        <v>133</v>
      </c>
      <c r="JC7" s="482">
        <v>8.9391933218176806E-4</v>
      </c>
      <c r="JD7" s="483">
        <v>0</v>
      </c>
      <c r="JE7" s="482">
        <v>0</v>
      </c>
      <c r="JF7" s="483">
        <v>0</v>
      </c>
      <c r="JG7" s="482">
        <v>0</v>
      </c>
      <c r="JH7" s="483">
        <v>133</v>
      </c>
      <c r="JI7" s="482">
        <v>3.752249939343328E-4</v>
      </c>
      <c r="JJ7" s="483">
        <v>0</v>
      </c>
      <c r="JK7" s="482">
        <v>0</v>
      </c>
      <c r="JL7" s="483">
        <v>0</v>
      </c>
      <c r="JM7" s="482">
        <v>0</v>
      </c>
      <c r="JN7" s="483">
        <v>0</v>
      </c>
      <c r="JO7" s="482">
        <v>0</v>
      </c>
      <c r="JP7" s="483">
        <v>105</v>
      </c>
      <c r="JQ7" s="482">
        <v>7.4890873298907304E-4</v>
      </c>
      <c r="JR7" s="483">
        <v>0</v>
      </c>
      <c r="JS7" s="482">
        <v>0</v>
      </c>
      <c r="JT7" s="483">
        <v>0</v>
      </c>
      <c r="JU7" s="482">
        <v>0</v>
      </c>
      <c r="JV7" s="483">
        <v>105</v>
      </c>
      <c r="JW7" s="482">
        <v>3.1297878301926162E-4</v>
      </c>
      <c r="JX7" s="483">
        <v>0</v>
      </c>
      <c r="JY7" s="482">
        <v>0</v>
      </c>
      <c r="JZ7" s="483">
        <v>14</v>
      </c>
      <c r="KA7" s="482">
        <v>4.014072190221147E-5</v>
      </c>
      <c r="KB7" s="483">
        <v>0</v>
      </c>
      <c r="KC7" s="482">
        <v>0</v>
      </c>
      <c r="KD7" s="483">
        <v>140</v>
      </c>
      <c r="KE7" s="482">
        <v>4.0140721902211468E-4</v>
      </c>
      <c r="KF7" s="483">
        <v>0</v>
      </c>
      <c r="KG7" s="482">
        <v>0</v>
      </c>
      <c r="KH7" s="483">
        <v>0</v>
      </c>
      <c r="KI7" s="482">
        <v>0</v>
      </c>
      <c r="KJ7" s="483">
        <v>154</v>
      </c>
      <c r="KK7" s="482">
        <v>4.4154794092432612E-4</v>
      </c>
      <c r="KL7" s="483">
        <v>74</v>
      </c>
      <c r="KM7" s="482">
        <v>2.1121916271582173E-4</v>
      </c>
      <c r="KN7" s="483">
        <v>41</v>
      </c>
      <c r="KO7" s="482">
        <v>1.1702683339660394E-4</v>
      </c>
      <c r="KP7" s="483">
        <v>0</v>
      </c>
      <c r="KQ7" s="482">
        <v>0</v>
      </c>
      <c r="KR7" s="483">
        <v>33</v>
      </c>
      <c r="KS7" s="482">
        <v>9.4192329319217806E-5</v>
      </c>
      <c r="KT7" s="483">
        <v>0</v>
      </c>
      <c r="KU7" s="482">
        <v>0</v>
      </c>
      <c r="KV7" s="483">
        <v>0</v>
      </c>
      <c r="KW7" s="482">
        <v>0</v>
      </c>
      <c r="KX7" s="483">
        <v>74</v>
      </c>
      <c r="KY7" s="482">
        <v>2.1121916271582173E-4</v>
      </c>
      <c r="KZ7" s="421">
        <v>0</v>
      </c>
      <c r="LA7" s="145">
        <v>0</v>
      </c>
      <c r="LB7" s="421">
        <v>41</v>
      </c>
      <c r="LC7" s="145">
        <v>5.317148452191054E-4</v>
      </c>
      <c r="LD7" s="421">
        <v>0</v>
      </c>
      <c r="LE7" s="145">
        <v>0</v>
      </c>
      <c r="LF7" s="421">
        <v>12</v>
      </c>
      <c r="LG7" s="145">
        <v>8.3141645650306232E-5</v>
      </c>
      <c r="LH7" s="421">
        <v>0</v>
      </c>
      <c r="LI7" s="145">
        <v>0</v>
      </c>
      <c r="LJ7" s="421">
        <v>0</v>
      </c>
      <c r="LK7" s="145">
        <v>0</v>
      </c>
      <c r="LL7" s="421">
        <v>53</v>
      </c>
      <c r="LM7" s="145">
        <v>1.5696727380423516E-4</v>
      </c>
      <c r="LN7" s="421">
        <v>0</v>
      </c>
      <c r="LO7" s="421">
        <v>0</v>
      </c>
      <c r="LP7" s="421">
        <v>41</v>
      </c>
      <c r="LQ7" s="145">
        <v>5.5177982639122538E-4</v>
      </c>
      <c r="LR7" s="421">
        <v>0</v>
      </c>
      <c r="LS7" s="421">
        <v>0</v>
      </c>
      <c r="LT7" s="421">
        <v>466</v>
      </c>
      <c r="LU7" s="145">
        <v>3.302458418079897E-3</v>
      </c>
      <c r="LV7" s="421">
        <v>0</v>
      </c>
      <c r="LW7" s="421">
        <v>0</v>
      </c>
      <c r="LX7" s="421">
        <v>0</v>
      </c>
      <c r="LY7" s="421">
        <v>0</v>
      </c>
      <c r="LZ7" s="421">
        <v>507</v>
      </c>
      <c r="MA7" s="145">
        <v>1.5493878848257779E-3</v>
      </c>
    </row>
    <row r="8" spans="1:339">
      <c r="A8" s="34"/>
      <c r="B8" s="486" t="s">
        <v>1520</v>
      </c>
      <c r="C8" s="486"/>
      <c r="D8" s="483">
        <v>0</v>
      </c>
      <c r="E8" s="482">
        <v>0</v>
      </c>
      <c r="F8" s="483">
        <v>179</v>
      </c>
      <c r="G8" s="482">
        <v>5.0374777567303826E-3</v>
      </c>
      <c r="H8" s="483">
        <v>701</v>
      </c>
      <c r="I8" s="482">
        <v>9.8640700194185683E-3</v>
      </c>
      <c r="J8" s="483">
        <v>5</v>
      </c>
      <c r="K8" s="482">
        <v>2.385234444693569E-5</v>
      </c>
      <c r="L8" s="483">
        <v>1405</v>
      </c>
      <c r="M8" s="482">
        <v>2.6505433142167221E-2</v>
      </c>
      <c r="N8" s="483">
        <v>0</v>
      </c>
      <c r="O8" s="482">
        <v>0</v>
      </c>
      <c r="P8" s="483">
        <v>2290</v>
      </c>
      <c r="Q8" s="482">
        <v>5.9786439704461788E-3</v>
      </c>
      <c r="R8" s="483">
        <v>0</v>
      </c>
      <c r="S8" s="482">
        <v>0</v>
      </c>
      <c r="T8" s="483">
        <v>194</v>
      </c>
      <c r="U8" s="482">
        <v>5.5975036710719525E-3</v>
      </c>
      <c r="V8" s="483">
        <v>0</v>
      </c>
      <c r="W8" s="482">
        <v>0</v>
      </c>
      <c r="X8" s="483">
        <v>6</v>
      </c>
      <c r="Y8" s="482">
        <v>3.2298350630894451E-5</v>
      </c>
      <c r="Z8" s="483">
        <v>1405</v>
      </c>
      <c r="AA8" s="482">
        <v>2.8262225172490094E-2</v>
      </c>
      <c r="AB8" s="483">
        <v>0</v>
      </c>
      <c r="AC8" s="482">
        <v>0</v>
      </c>
      <c r="AD8" s="483">
        <v>1605</v>
      </c>
      <c r="AE8" s="482">
        <v>4.7846034145076332E-3</v>
      </c>
      <c r="AF8" s="483">
        <v>0</v>
      </c>
      <c r="AG8" s="482">
        <v>0</v>
      </c>
      <c r="AH8" s="483">
        <v>210</v>
      </c>
      <c r="AI8" s="482">
        <v>6.003054433433113E-3</v>
      </c>
      <c r="AJ8" s="483">
        <v>0</v>
      </c>
      <c r="AK8" s="482">
        <v>0</v>
      </c>
      <c r="AL8" s="483">
        <v>5</v>
      </c>
      <c r="AM8" s="482">
        <v>2.7109821888470192E-5</v>
      </c>
      <c r="AN8" s="483">
        <v>909</v>
      </c>
      <c r="AO8" s="482">
        <v>1.8996071219593746E-2</v>
      </c>
      <c r="AP8" s="483">
        <v>0</v>
      </c>
      <c r="AQ8" s="482">
        <v>0</v>
      </c>
      <c r="AR8" s="483">
        <v>1124</v>
      </c>
      <c r="AS8" s="482">
        <v>3.3370444592889484E-3</v>
      </c>
      <c r="AT8" s="483">
        <v>0</v>
      </c>
      <c r="AU8" s="482">
        <v>0</v>
      </c>
      <c r="AV8" s="483">
        <v>225</v>
      </c>
      <c r="AW8" s="482">
        <v>6.4021384811004502E-3</v>
      </c>
      <c r="AX8" s="483">
        <v>0</v>
      </c>
      <c r="AY8" s="482">
        <v>0</v>
      </c>
      <c r="AZ8" s="483">
        <v>6</v>
      </c>
      <c r="BA8" s="482">
        <v>3.4355209967591584E-5</v>
      </c>
      <c r="BB8" s="483">
        <v>954</v>
      </c>
      <c r="BC8" s="482">
        <v>2.0661425508414009E-2</v>
      </c>
      <c r="BD8" s="483">
        <v>0</v>
      </c>
      <c r="BE8" s="482">
        <v>0</v>
      </c>
      <c r="BF8" s="483">
        <v>1185</v>
      </c>
      <c r="BG8" s="482">
        <v>3.6803185261333675E-3</v>
      </c>
      <c r="BH8" s="483">
        <v>0</v>
      </c>
      <c r="BI8" s="482">
        <v>0</v>
      </c>
      <c r="BJ8" s="483">
        <v>240</v>
      </c>
      <c r="BK8" s="482">
        <v>6.8661669622932997E-3</v>
      </c>
      <c r="BL8" s="483">
        <v>0</v>
      </c>
      <c r="BM8" s="482">
        <v>0</v>
      </c>
      <c r="BN8" s="483">
        <v>7</v>
      </c>
      <c r="BO8" s="482">
        <v>4.0755490346770998E-5</v>
      </c>
      <c r="BP8" s="483">
        <v>1154</v>
      </c>
      <c r="BQ8" s="482">
        <v>2.5340916576999935E-2</v>
      </c>
      <c r="BR8" s="483">
        <v>0</v>
      </c>
      <c r="BS8" s="482">
        <v>0</v>
      </c>
      <c r="BT8" s="483">
        <v>1401</v>
      </c>
      <c r="BU8" s="482">
        <v>4.4369984228228307E-3</v>
      </c>
      <c r="BV8" s="483">
        <v>0</v>
      </c>
      <c r="BW8" s="482">
        <v>0</v>
      </c>
      <c r="BX8" s="483">
        <v>1077</v>
      </c>
      <c r="BY8" s="482">
        <v>2.9767827529021559E-2</v>
      </c>
      <c r="BZ8" s="483">
        <v>0</v>
      </c>
      <c r="CA8" s="482">
        <v>0</v>
      </c>
      <c r="CB8" s="483">
        <v>4</v>
      </c>
      <c r="CC8" s="482">
        <v>2.4111346196736531E-5</v>
      </c>
      <c r="CD8" s="483">
        <v>1158</v>
      </c>
      <c r="CE8" s="482">
        <v>2.5045419153906047E-2</v>
      </c>
      <c r="CF8" s="483">
        <v>0</v>
      </c>
      <c r="CG8" s="482">
        <v>0</v>
      </c>
      <c r="CH8" s="483">
        <v>2239</v>
      </c>
      <c r="CI8" s="482">
        <v>7.2435401791635795E-3</v>
      </c>
      <c r="CJ8" s="483">
        <v>0</v>
      </c>
      <c r="CK8" s="482">
        <v>0</v>
      </c>
      <c r="CL8" s="483">
        <v>1133</v>
      </c>
      <c r="CM8" s="482">
        <v>2.960620868065536E-2</v>
      </c>
      <c r="CN8" s="483">
        <v>0</v>
      </c>
      <c r="CO8" s="482">
        <v>0</v>
      </c>
      <c r="CP8" s="483">
        <v>5</v>
      </c>
      <c r="CQ8" s="482">
        <v>3.099737142290334E-5</v>
      </c>
      <c r="CR8" s="483">
        <v>1407</v>
      </c>
      <c r="CS8" s="482">
        <v>2.8532030093484477E-2</v>
      </c>
      <c r="CT8" s="483">
        <v>0</v>
      </c>
      <c r="CU8" s="482">
        <v>0</v>
      </c>
      <c r="CV8" s="483">
        <v>2545</v>
      </c>
      <c r="CW8" s="482">
        <v>8.0558879202831113E-3</v>
      </c>
      <c r="CX8" s="483">
        <v>0</v>
      </c>
      <c r="CY8" s="482">
        <f>+CX8/$CX$46</f>
        <v>0</v>
      </c>
      <c r="CZ8" s="483">
        <v>1189</v>
      </c>
      <c r="DA8" s="482">
        <f>+CZ8/$CZ$46</f>
        <v>3.0702094146202907E-2</v>
      </c>
      <c r="DB8" s="483">
        <v>0</v>
      </c>
      <c r="DC8" s="482">
        <f>+DB8/$DB$46</f>
        <v>0</v>
      </c>
      <c r="DD8" s="483">
        <v>5</v>
      </c>
      <c r="DE8" s="482">
        <f>+DD8/$DD$46</f>
        <v>3.1952352651725748E-5</v>
      </c>
      <c r="DF8" s="483">
        <v>1492</v>
      </c>
      <c r="DG8" s="482">
        <f>+DF8/$DF$46</f>
        <v>3.0738169307155071E-2</v>
      </c>
      <c r="DH8" s="483">
        <v>0</v>
      </c>
      <c r="DI8" s="482">
        <f>+DH8/$DH$46</f>
        <v>0</v>
      </c>
      <c r="DJ8" s="483">
        <f>+CX8+CZ8+DB8+DD8+DF8+DH8</f>
        <v>2686</v>
      </c>
      <c r="DK8" s="482">
        <f>+DJ8/$DJ$46</f>
        <v>8.6779529594210383E-3</v>
      </c>
      <c r="DL8" s="483">
        <v>0</v>
      </c>
      <c r="DM8" s="482">
        <f t="shared" si="1"/>
        <v>0</v>
      </c>
      <c r="DN8" s="483">
        <v>1247</v>
      </c>
      <c r="DO8" s="482">
        <f t="shared" si="2"/>
        <v>3.0872449990097049E-2</v>
      </c>
      <c r="DP8" s="483">
        <v>0</v>
      </c>
      <c r="DQ8" s="482">
        <f t="shared" si="3"/>
        <v>0</v>
      </c>
      <c r="DR8" s="483">
        <v>5</v>
      </c>
      <c r="DS8" s="482">
        <f t="shared" si="4"/>
        <v>3.4237429727675486E-5</v>
      </c>
      <c r="DT8" s="483">
        <v>1431</v>
      </c>
      <c r="DU8" s="482">
        <f t="shared" si="5"/>
        <v>2.940269987055415E-2</v>
      </c>
      <c r="DV8" s="483">
        <v>0</v>
      </c>
      <c r="DW8" s="482">
        <f t="shared" si="6"/>
        <v>0</v>
      </c>
      <c r="DX8" s="483">
        <f>DL8+DN8+DP8+DR8+DT8+DV8</f>
        <v>2683</v>
      </c>
      <c r="DY8" s="482">
        <f t="shared" si="7"/>
        <v>9.0446942064064621E-3</v>
      </c>
      <c r="DZ8" s="483">
        <v>0</v>
      </c>
      <c r="EA8" s="482">
        <f t="shared" si="8"/>
        <v>0</v>
      </c>
      <c r="EB8" s="483">
        <v>1303</v>
      </c>
      <c r="EC8" s="482">
        <f t="shared" si="9"/>
        <v>3.0568914956011731E-2</v>
      </c>
      <c r="ED8" s="483">
        <v>0</v>
      </c>
      <c r="EE8" s="482">
        <f t="shared" si="10"/>
        <v>0</v>
      </c>
      <c r="EF8" s="483">
        <v>4</v>
      </c>
      <c r="EG8" s="482">
        <f t="shared" si="11"/>
        <v>2.7427881813257268E-5</v>
      </c>
      <c r="EH8" s="483">
        <v>1346</v>
      </c>
      <c r="EI8" s="482">
        <f t="shared" si="12"/>
        <v>2.7766890149561629E-2</v>
      </c>
      <c r="EJ8" s="483">
        <v>0</v>
      </c>
      <c r="EK8" s="482">
        <f t="shared" si="13"/>
        <v>0</v>
      </c>
      <c r="EL8" s="483">
        <f t="shared" si="22"/>
        <v>2653</v>
      </c>
      <c r="EM8" s="482">
        <f t="shared" si="14"/>
        <v>8.9566650011478569E-3</v>
      </c>
      <c r="EN8" s="483">
        <v>0</v>
      </c>
      <c r="EO8" s="482">
        <f t="shared" si="15"/>
        <v>0</v>
      </c>
      <c r="EP8" s="483">
        <v>1356</v>
      </c>
      <c r="EQ8" s="482">
        <f t="shared" si="16"/>
        <v>3.0904574150466074E-2</v>
      </c>
      <c r="ER8" s="483">
        <v>0</v>
      </c>
      <c r="ES8" s="482">
        <f t="shared" si="17"/>
        <v>0</v>
      </c>
      <c r="ET8" s="483">
        <v>4</v>
      </c>
      <c r="EU8" s="482">
        <f t="shared" si="18"/>
        <v>2.931648612597294E-5</v>
      </c>
      <c r="EV8" s="483">
        <v>801</v>
      </c>
      <c r="EW8" s="482">
        <f t="shared" si="19"/>
        <v>1.6428410279549603E-2</v>
      </c>
      <c r="EX8" s="483">
        <v>0</v>
      </c>
      <c r="EY8" s="482">
        <f t="shared" si="20"/>
        <v>0</v>
      </c>
      <c r="EZ8" s="483">
        <f>EN8+EP8+ER8+ET8+EV8+EX8</f>
        <v>2161</v>
      </c>
      <c r="FA8" s="482">
        <f t="shared" si="21"/>
        <v>7.5320311737560475E-3</v>
      </c>
      <c r="FB8" s="483">
        <v>0</v>
      </c>
      <c r="FC8" s="482">
        <v>0</v>
      </c>
      <c r="FD8" s="483">
        <v>1411</v>
      </c>
      <c r="FE8" s="482">
        <v>2.8511386368687993E-2</v>
      </c>
      <c r="FF8" s="483">
        <v>0</v>
      </c>
      <c r="FG8" s="482">
        <v>0</v>
      </c>
      <c r="FH8" s="483">
        <v>3</v>
      </c>
      <c r="FI8" s="482">
        <v>1.9902873975001989E-5</v>
      </c>
      <c r="FJ8" s="483">
        <v>795</v>
      </c>
      <c r="FK8" s="482">
        <v>1.6130341273383923E-2</v>
      </c>
      <c r="FL8" s="483">
        <v>0</v>
      </c>
      <c r="FM8" s="482">
        <v>0</v>
      </c>
      <c r="FN8" s="483">
        <v>2209</v>
      </c>
      <c r="FO8" s="482">
        <v>7.3964447510019857E-3</v>
      </c>
      <c r="FP8" s="483">
        <v>0</v>
      </c>
      <c r="FQ8" s="482">
        <v>0</v>
      </c>
      <c r="FR8" s="483">
        <v>1469</v>
      </c>
      <c r="FS8" s="482">
        <v>2.8127213893197004E-2</v>
      </c>
      <c r="FT8" s="483">
        <v>1016</v>
      </c>
      <c r="FU8" s="482">
        <v>3.0035178999024449E-2</v>
      </c>
      <c r="FV8" s="483">
        <v>2</v>
      </c>
      <c r="FW8" s="482">
        <v>1.3136806705026143E-5</v>
      </c>
      <c r="FX8" s="483">
        <v>784</v>
      </c>
      <c r="FY8" s="482">
        <v>1.5824956602478703E-2</v>
      </c>
      <c r="FZ8" s="483">
        <v>0</v>
      </c>
      <c r="GA8" s="482">
        <v>0</v>
      </c>
      <c r="GB8" s="483">
        <v>3271</v>
      </c>
      <c r="GC8" s="482">
        <v>1.0778269479802689E-2</v>
      </c>
      <c r="GD8" s="483">
        <v>0</v>
      </c>
      <c r="GE8" s="482">
        <v>0</v>
      </c>
      <c r="GF8" s="483">
        <v>1521</v>
      </c>
      <c r="GG8" s="482">
        <v>2.7313376551080144E-2</v>
      </c>
      <c r="GH8" s="483">
        <v>1020</v>
      </c>
      <c r="GI8" s="482">
        <v>3.0455943387775821E-2</v>
      </c>
      <c r="GJ8" s="483">
        <v>4</v>
      </c>
      <c r="GK8" s="482">
        <v>2.5093473187623899E-5</v>
      </c>
      <c r="GL8" s="483">
        <v>790</v>
      </c>
      <c r="GM8" s="482">
        <v>1.5561289814249413E-2</v>
      </c>
      <c r="GN8" s="483">
        <v>0</v>
      </c>
      <c r="GO8" s="482">
        <v>0</v>
      </c>
      <c r="GP8" s="483">
        <v>3335</v>
      </c>
      <c r="GQ8" s="482">
        <v>1.0587536865898608E-2</v>
      </c>
      <c r="GR8" s="483">
        <v>0</v>
      </c>
      <c r="GS8" s="482">
        <v>0</v>
      </c>
      <c r="GT8" s="483">
        <v>1571</v>
      </c>
      <c r="GU8" s="482">
        <v>2.6446920979091612E-2</v>
      </c>
      <c r="GV8" s="483">
        <v>1020</v>
      </c>
      <c r="GW8" s="482">
        <v>3.105779185189696E-2</v>
      </c>
      <c r="GX8" s="483">
        <v>3</v>
      </c>
      <c r="GY8" s="482">
        <v>1.8749531261718458E-5</v>
      </c>
      <c r="GZ8" s="483">
        <v>787</v>
      </c>
      <c r="HA8" s="482">
        <v>1.5067680113342651E-2</v>
      </c>
      <c r="HB8" s="483">
        <v>0</v>
      </c>
      <c r="HC8" s="482">
        <v>0</v>
      </c>
      <c r="HD8" s="483">
        <v>3381</v>
      </c>
      <c r="HE8" s="482">
        <v>1.0590413185863162E-2</v>
      </c>
      <c r="HF8" s="483">
        <v>0</v>
      </c>
      <c r="HG8" s="482">
        <v>0</v>
      </c>
      <c r="HH8" s="483">
        <v>1622</v>
      </c>
      <c r="HI8" s="482">
        <v>2.5530039507027844E-2</v>
      </c>
      <c r="HJ8" s="483">
        <v>1022</v>
      </c>
      <c r="HK8" s="482">
        <v>2.8020727661557866E-2</v>
      </c>
      <c r="HL8" s="483">
        <v>4</v>
      </c>
      <c r="HM8" s="482">
        <v>2.5217024012911115E-5</v>
      </c>
      <c r="HN8" s="483">
        <v>777</v>
      </c>
      <c r="HO8" s="482">
        <v>1.4143473433205309E-2</v>
      </c>
      <c r="HP8" s="483">
        <v>0</v>
      </c>
      <c r="HQ8" s="482">
        <v>0</v>
      </c>
      <c r="HR8" s="483">
        <v>3425</v>
      </c>
      <c r="HS8" s="482">
        <v>1.0486737721331402E-2</v>
      </c>
      <c r="HT8" s="483">
        <v>0</v>
      </c>
      <c r="HU8" s="482">
        <v>0</v>
      </c>
      <c r="HV8" s="483">
        <v>1679</v>
      </c>
      <c r="HW8" s="482">
        <v>2.5905696475961242E-2</v>
      </c>
      <c r="HX8" s="483">
        <v>1021</v>
      </c>
      <c r="HY8" s="482">
        <v>2.8731427285006755E-2</v>
      </c>
      <c r="HZ8" s="483">
        <v>4</v>
      </c>
      <c r="IA8" s="482">
        <v>3.0878016396226707E-5</v>
      </c>
      <c r="IB8" s="483">
        <v>761</v>
      </c>
      <c r="IC8" s="482">
        <v>1.5037445412689945E-2</v>
      </c>
      <c r="ID8" s="483">
        <v>0</v>
      </c>
      <c r="IE8" s="482">
        <v>0</v>
      </c>
      <c r="IF8" s="483">
        <v>3465</v>
      </c>
      <c r="IG8" s="482">
        <v>1.1831309092523227E-2</v>
      </c>
      <c r="IH8" s="483">
        <v>0</v>
      </c>
      <c r="II8" s="482">
        <v>0</v>
      </c>
      <c r="IJ8" s="483">
        <v>1732</v>
      </c>
      <c r="IK8" s="482">
        <v>2.4186228372736034E-2</v>
      </c>
      <c r="IL8" s="483">
        <v>1021</v>
      </c>
      <c r="IM8" s="482">
        <v>2.6275831896440796E-2</v>
      </c>
      <c r="IN8" s="483">
        <v>5</v>
      </c>
      <c r="IO8" s="482">
        <v>3.4554727777854564E-5</v>
      </c>
      <c r="IP8" s="483">
        <v>752</v>
      </c>
      <c r="IQ8" s="482">
        <v>1.399408228967006E-2</v>
      </c>
      <c r="IR8" s="483">
        <v>0</v>
      </c>
      <c r="IS8" s="482">
        <v>0</v>
      </c>
      <c r="IT8" s="483">
        <v>3510</v>
      </c>
      <c r="IU8" s="482">
        <v>1.0900282599919257E-2</v>
      </c>
      <c r="IV8" s="483">
        <v>0</v>
      </c>
      <c r="IW8" s="482">
        <v>0</v>
      </c>
      <c r="IX8" s="483">
        <v>1771</v>
      </c>
      <c r="IY8" s="482">
        <v>2.3482769136931991E-2</v>
      </c>
      <c r="IZ8" s="483">
        <v>1019</v>
      </c>
      <c r="JA8" s="482">
        <v>2.4681490093494164E-2</v>
      </c>
      <c r="JB8" s="483">
        <v>8</v>
      </c>
      <c r="JC8" s="482">
        <v>5.3769583890632668E-5</v>
      </c>
      <c r="JD8" s="483">
        <v>1417</v>
      </c>
      <c r="JE8" s="482">
        <v>1.8793352696985371E-2</v>
      </c>
      <c r="JF8" s="483">
        <v>0</v>
      </c>
      <c r="JG8" s="482">
        <v>0</v>
      </c>
      <c r="JH8" s="483">
        <v>4215</v>
      </c>
      <c r="JI8" s="482">
        <v>1.1891528943106864E-2</v>
      </c>
      <c r="JJ8" s="483">
        <v>0</v>
      </c>
      <c r="JK8" s="482">
        <v>0</v>
      </c>
      <c r="JL8" s="483">
        <v>1793</v>
      </c>
      <c r="JM8" s="482">
        <v>2.3020234182415777E-2</v>
      </c>
      <c r="JN8" s="483">
        <v>0</v>
      </c>
      <c r="JO8" s="482">
        <v>0</v>
      </c>
      <c r="JP8" s="483">
        <v>3112</v>
      </c>
      <c r="JQ8" s="482">
        <v>2.2196228352971383E-2</v>
      </c>
      <c r="JR8" s="483">
        <v>1398</v>
      </c>
      <c r="JS8" s="482">
        <v>1.8930007718243491E-2</v>
      </c>
      <c r="JT8" s="483">
        <v>0</v>
      </c>
      <c r="JU8" s="482">
        <v>0</v>
      </c>
      <c r="JV8" s="483">
        <v>6303</v>
      </c>
      <c r="JW8" s="482">
        <v>1.8787669232099104E-2</v>
      </c>
      <c r="JX8" s="483">
        <v>0</v>
      </c>
      <c r="JY8" s="482">
        <v>0</v>
      </c>
      <c r="JZ8" s="483">
        <v>1820</v>
      </c>
      <c r="KA8" s="482">
        <v>5.2182938472874908E-3</v>
      </c>
      <c r="KB8" s="483">
        <v>0</v>
      </c>
      <c r="KC8" s="482">
        <v>0</v>
      </c>
      <c r="KD8" s="483">
        <v>3230</v>
      </c>
      <c r="KE8" s="482">
        <v>9.2610379817245035E-3</v>
      </c>
      <c r="KF8" s="483">
        <v>1384</v>
      </c>
      <c r="KG8" s="482">
        <v>3.9681970794757625E-3</v>
      </c>
      <c r="KH8" s="483">
        <v>0</v>
      </c>
      <c r="KI8" s="482">
        <v>0</v>
      </c>
      <c r="KJ8" s="483">
        <v>6434</v>
      </c>
      <c r="KK8" s="482">
        <v>1.8447528908487755E-2</v>
      </c>
      <c r="KL8" s="483">
        <v>5855</v>
      </c>
      <c r="KM8" s="482">
        <v>1.6712002671636979E-2</v>
      </c>
      <c r="KN8" s="483">
        <v>1849</v>
      </c>
      <c r="KO8" s="482">
        <v>5.2776247548858707E-3</v>
      </c>
      <c r="KP8" s="483">
        <v>0</v>
      </c>
      <c r="KQ8" s="482">
        <v>0</v>
      </c>
      <c r="KR8" s="483">
        <v>2705</v>
      </c>
      <c r="KS8" s="482">
        <v>7.7209166911661863E-3</v>
      </c>
      <c r="KT8" s="483">
        <v>1301</v>
      </c>
      <c r="KU8" s="482">
        <v>3.71346122558492E-3</v>
      </c>
      <c r="KV8" s="483">
        <v>0</v>
      </c>
      <c r="KW8" s="482">
        <v>0</v>
      </c>
      <c r="KX8" s="483">
        <v>5855</v>
      </c>
      <c r="KY8" s="482">
        <v>1.6712002671636979E-2</v>
      </c>
      <c r="KZ8" s="421">
        <v>0</v>
      </c>
      <c r="LA8" s="145">
        <v>0</v>
      </c>
      <c r="LB8" s="421">
        <v>1867</v>
      </c>
      <c r="LC8" s="145">
        <v>2.4212478439611457E-2</v>
      </c>
      <c r="LD8" s="421">
        <v>0</v>
      </c>
      <c r="LE8" s="145">
        <v>0</v>
      </c>
      <c r="LF8" s="421">
        <v>2516</v>
      </c>
      <c r="LG8" s="145">
        <v>1.7432031704680873E-2</v>
      </c>
      <c r="LH8" s="421">
        <v>1304</v>
      </c>
      <c r="LI8" s="145">
        <v>1.7281823603472267E-2</v>
      </c>
      <c r="LJ8" s="421">
        <v>0</v>
      </c>
      <c r="LK8" s="145">
        <v>0</v>
      </c>
      <c r="LL8" s="421">
        <v>5687</v>
      </c>
      <c r="LM8" s="145">
        <v>1.6842884643861987E-2</v>
      </c>
      <c r="LN8" s="421">
        <v>0</v>
      </c>
      <c r="LO8" s="421">
        <v>0</v>
      </c>
      <c r="LP8" s="421">
        <v>1892</v>
      </c>
      <c r="LQ8" s="145">
        <v>2.5462620281273132E-2</v>
      </c>
      <c r="LR8" s="421">
        <v>0</v>
      </c>
      <c r="LS8" s="421">
        <v>0</v>
      </c>
      <c r="LT8" s="421">
        <v>2295</v>
      </c>
      <c r="LU8" s="145">
        <v>1.626425336801151E-2</v>
      </c>
      <c r="LV8" s="421">
        <v>1240</v>
      </c>
      <c r="LW8" s="145">
        <v>1.6919088552326374E-2</v>
      </c>
      <c r="LX8" s="421">
        <v>0</v>
      </c>
      <c r="LY8" s="421">
        <v>0</v>
      </c>
      <c r="LZ8" s="421">
        <v>5427</v>
      </c>
      <c r="MA8" s="145">
        <v>1.6584867950590724E-2</v>
      </c>
    </row>
    <row r="9" spans="1:339">
      <c r="A9" s="34"/>
      <c r="B9" s="486" t="s">
        <v>178</v>
      </c>
      <c r="C9" s="486"/>
      <c r="D9" s="483">
        <v>0</v>
      </c>
      <c r="E9" s="482">
        <v>0</v>
      </c>
      <c r="F9" s="483">
        <v>17</v>
      </c>
      <c r="G9" s="482">
        <v>4.879168819241146E-4</v>
      </c>
      <c r="H9" s="483">
        <v>96</v>
      </c>
      <c r="I9" s="482">
        <v>1.3508569498775786E-3</v>
      </c>
      <c r="J9" s="483">
        <v>1355</v>
      </c>
      <c r="K9" s="482">
        <v>6.463985345119572E-3</v>
      </c>
      <c r="L9" s="483">
        <v>7</v>
      </c>
      <c r="M9" s="482">
        <v>1.3205553878659824E-4</v>
      </c>
      <c r="N9" s="483">
        <v>0</v>
      </c>
      <c r="O9" s="482">
        <v>0</v>
      </c>
      <c r="P9" s="483">
        <v>1475</v>
      </c>
      <c r="Q9" s="482">
        <v>3.8508732997415344E-3</v>
      </c>
      <c r="R9" s="483">
        <v>0</v>
      </c>
      <c r="S9" s="482">
        <v>0</v>
      </c>
      <c r="T9" s="483">
        <v>18</v>
      </c>
      <c r="U9" s="482">
        <v>5.2863436123348013E-4</v>
      </c>
      <c r="V9" s="483">
        <v>62</v>
      </c>
      <c r="W9" s="482">
        <v>1.199667189102378E-3</v>
      </c>
      <c r="X9" s="483">
        <v>910</v>
      </c>
      <c r="Y9" s="482">
        <v>4.8985831790189912E-3</v>
      </c>
      <c r="Z9" s="483">
        <v>7</v>
      </c>
      <c r="AA9" s="482">
        <v>1.4080823929354494E-4</v>
      </c>
      <c r="AB9" s="483">
        <v>0</v>
      </c>
      <c r="AC9" s="482">
        <v>0</v>
      </c>
      <c r="AD9" s="483">
        <v>997</v>
      </c>
      <c r="AE9" s="482">
        <v>2.9721181334978878E-3</v>
      </c>
      <c r="AF9" s="483">
        <v>0</v>
      </c>
      <c r="AG9" s="482">
        <v>0</v>
      </c>
      <c r="AH9" s="483">
        <v>19</v>
      </c>
      <c r="AI9" s="482">
        <v>5.5218111540585317E-4</v>
      </c>
      <c r="AJ9" s="483">
        <v>33</v>
      </c>
      <c r="AK9" s="482">
        <v>6.1026352288488209E-4</v>
      </c>
      <c r="AL9" s="483">
        <v>248</v>
      </c>
      <c r="AM9" s="482">
        <v>1.3446471656681216E-3</v>
      </c>
      <c r="AN9" s="483">
        <v>9</v>
      </c>
      <c r="AO9" s="482">
        <v>1.8807991306528463E-4</v>
      </c>
      <c r="AP9" s="483">
        <v>0</v>
      </c>
      <c r="AQ9" s="482">
        <v>0</v>
      </c>
      <c r="AR9" s="483">
        <v>309</v>
      </c>
      <c r="AS9" s="482">
        <v>9.173903362280116E-4</v>
      </c>
      <c r="AT9" s="483">
        <v>0</v>
      </c>
      <c r="AU9" s="482">
        <v>0</v>
      </c>
      <c r="AV9" s="483">
        <v>20</v>
      </c>
      <c r="AW9" s="482">
        <v>5.779678649867067E-4</v>
      </c>
      <c r="AX9" s="483">
        <v>39</v>
      </c>
      <c r="AY9" s="482">
        <v>7.7706270298272533E-4</v>
      </c>
      <c r="AZ9" s="483">
        <v>263</v>
      </c>
      <c r="BA9" s="482">
        <v>1.5059033702460977E-3</v>
      </c>
      <c r="BB9" s="483">
        <v>7</v>
      </c>
      <c r="BC9" s="482">
        <v>1.5160375110995604E-4</v>
      </c>
      <c r="BD9" s="483">
        <v>0</v>
      </c>
      <c r="BE9" s="482">
        <v>0</v>
      </c>
      <c r="BF9" s="483">
        <v>329</v>
      </c>
      <c r="BG9" s="482">
        <v>1.0217930760319644E-3</v>
      </c>
      <c r="BH9" s="483">
        <v>0</v>
      </c>
      <c r="BI9" s="482">
        <v>0</v>
      </c>
      <c r="BJ9" s="483">
        <v>39</v>
      </c>
      <c r="BK9" s="482">
        <v>1.1157521313726613E-3</v>
      </c>
      <c r="BL9" s="483">
        <v>54</v>
      </c>
      <c r="BM9" s="482">
        <v>1.1302746148693906E-3</v>
      </c>
      <c r="BN9" s="483">
        <v>287</v>
      </c>
      <c r="BO9" s="482">
        <v>1.670975104217611E-3</v>
      </c>
      <c r="BP9" s="483">
        <v>8</v>
      </c>
      <c r="BQ9" s="482">
        <v>1.7567359845407235E-4</v>
      </c>
      <c r="BR9" s="483">
        <v>0</v>
      </c>
      <c r="BS9" s="482">
        <v>0</v>
      </c>
      <c r="BT9" s="483">
        <v>388</v>
      </c>
      <c r="BU9" s="482">
        <v>1.2288047023949024E-3</v>
      </c>
      <c r="BV9" s="483">
        <v>0</v>
      </c>
      <c r="BW9" s="482">
        <v>0</v>
      </c>
      <c r="BX9" s="483">
        <v>22</v>
      </c>
      <c r="BY9" s="482">
        <v>6.0807075732448865E-4</v>
      </c>
      <c r="BZ9" s="483">
        <v>65</v>
      </c>
      <c r="CA9" s="482">
        <v>1.418966119455117E-3</v>
      </c>
      <c r="CB9" s="483">
        <v>289</v>
      </c>
      <c r="CC9" s="482">
        <v>1.7420447627142142E-3</v>
      </c>
      <c r="CD9" s="483">
        <v>7</v>
      </c>
      <c r="CE9" s="482">
        <v>1.5139717968682412E-4</v>
      </c>
      <c r="CF9" s="483">
        <v>0</v>
      </c>
      <c r="CG9" s="482">
        <v>0</v>
      </c>
      <c r="CH9" s="483">
        <v>383</v>
      </c>
      <c r="CI9" s="482">
        <v>1.2390691775880532E-3</v>
      </c>
      <c r="CJ9" s="483">
        <v>0</v>
      </c>
      <c r="CK9" s="482">
        <v>0</v>
      </c>
      <c r="CL9" s="483">
        <v>23</v>
      </c>
      <c r="CM9" s="482">
        <v>6.0100864929838772E-4</v>
      </c>
      <c r="CN9" s="483">
        <v>30</v>
      </c>
      <c r="CO9" s="482">
        <v>5.8202700605308082E-4</v>
      </c>
      <c r="CP9" s="483">
        <v>318</v>
      </c>
      <c r="CQ9" s="482">
        <v>1.9714328224966523E-3</v>
      </c>
      <c r="CR9" s="483">
        <v>6</v>
      </c>
      <c r="CS9" s="482">
        <v>1.2167177012146898E-4</v>
      </c>
      <c r="CT9" s="483">
        <v>0</v>
      </c>
      <c r="CU9" s="482">
        <v>0</v>
      </c>
      <c r="CV9" s="483">
        <v>377</v>
      </c>
      <c r="CW9" s="482">
        <v>1.19334764084351E-3</v>
      </c>
      <c r="CX9" s="483">
        <v>0</v>
      </c>
      <c r="CY9" s="482">
        <f>+CX9/$CX$46</f>
        <v>0</v>
      </c>
      <c r="CZ9" s="483">
        <v>25</v>
      </c>
      <c r="DA9" s="482">
        <f>+CZ9/$CZ$46</f>
        <v>6.4554445219097787E-4</v>
      </c>
      <c r="DB9" s="483">
        <v>24</v>
      </c>
      <c r="DC9" s="482">
        <f>+DB9/$DB$46</f>
        <v>4.6935502796573706E-4</v>
      </c>
      <c r="DD9" s="483">
        <v>321</v>
      </c>
      <c r="DE9" s="482">
        <f>+DD9/$DD$46</f>
        <v>2.0513410402407928E-3</v>
      </c>
      <c r="DF9" s="483">
        <v>13</v>
      </c>
      <c r="DG9" s="482">
        <f>+DF9/$DF$46</f>
        <v>2.678258719792332E-4</v>
      </c>
      <c r="DH9" s="483">
        <v>0</v>
      </c>
      <c r="DI9" s="482">
        <f>+DH9/$DH$46</f>
        <v>0</v>
      </c>
      <c r="DJ9" s="483">
        <f>+CX9+CZ9+DB9+DD9+DF9+DH9</f>
        <v>383</v>
      </c>
      <c r="DK9" s="482">
        <f>+DJ9/$DJ$46</f>
        <v>1.2373998449211683E-3</v>
      </c>
      <c r="DL9" s="483">
        <v>0</v>
      </c>
      <c r="DM9" s="482">
        <f t="shared" si="1"/>
        <v>0</v>
      </c>
      <c r="DN9" s="483">
        <v>35</v>
      </c>
      <c r="DO9" s="482">
        <f t="shared" si="2"/>
        <v>8.6650821944939593E-4</v>
      </c>
      <c r="DP9" s="483">
        <v>37</v>
      </c>
      <c r="DQ9" s="482">
        <f t="shared" si="3"/>
        <v>7.9713891761461566E-4</v>
      </c>
      <c r="DR9" s="483">
        <v>380</v>
      </c>
      <c r="DS9" s="482">
        <f t="shared" si="4"/>
        <v>2.6020446593033367E-3</v>
      </c>
      <c r="DT9" s="483">
        <v>12</v>
      </c>
      <c r="DU9" s="482">
        <f t="shared" si="5"/>
        <v>2.4656352092707886E-4</v>
      </c>
      <c r="DV9" s="483">
        <v>0</v>
      </c>
      <c r="DW9" s="482">
        <f t="shared" si="6"/>
        <v>0</v>
      </c>
      <c r="DX9" s="483">
        <f>DL9+DN9+DP9+DR9+DT9+DV9</f>
        <v>464</v>
      </c>
      <c r="DY9" s="482">
        <f t="shared" si="7"/>
        <v>1.5641960908582178E-3</v>
      </c>
      <c r="DZ9" s="483">
        <v>0</v>
      </c>
      <c r="EA9" s="482">
        <f t="shared" si="8"/>
        <v>0</v>
      </c>
      <c r="EB9" s="483">
        <v>36</v>
      </c>
      <c r="EC9" s="482">
        <f t="shared" si="9"/>
        <v>8.4457478005865098E-4</v>
      </c>
      <c r="ED9" s="483">
        <v>62</v>
      </c>
      <c r="EE9" s="482">
        <f t="shared" si="10"/>
        <v>1.3915697804910896E-3</v>
      </c>
      <c r="EF9" s="483">
        <v>377</v>
      </c>
      <c r="EG9" s="482">
        <f t="shared" si="11"/>
        <v>2.5850778608994974E-3</v>
      </c>
      <c r="EH9" s="483">
        <v>19</v>
      </c>
      <c r="EI9" s="482">
        <f t="shared" si="12"/>
        <v>3.9195461578133057E-4</v>
      </c>
      <c r="EJ9" s="483">
        <v>0</v>
      </c>
      <c r="EK9" s="482">
        <f t="shared" si="13"/>
        <v>0</v>
      </c>
      <c r="EL9" s="483">
        <f t="shared" si="22"/>
        <v>494</v>
      </c>
      <c r="EM9" s="482">
        <f t="shared" si="14"/>
        <v>1.667769510202428E-3</v>
      </c>
      <c r="EN9" s="483">
        <v>0</v>
      </c>
      <c r="EO9" s="482">
        <f t="shared" si="15"/>
        <v>0</v>
      </c>
      <c r="EP9" s="483">
        <v>35</v>
      </c>
      <c r="EQ9" s="482">
        <f t="shared" si="16"/>
        <v>7.9768443603710367E-4</v>
      </c>
      <c r="ER9" s="483">
        <v>84</v>
      </c>
      <c r="ES9" s="482">
        <f t="shared" si="17"/>
        <v>1.9265613174009771E-3</v>
      </c>
      <c r="ET9" s="483">
        <v>344</v>
      </c>
      <c r="EU9" s="482">
        <f t="shared" si="18"/>
        <v>2.5212178068336729E-3</v>
      </c>
      <c r="EV9" s="483">
        <v>10</v>
      </c>
      <c r="EW9" s="482">
        <f t="shared" si="19"/>
        <v>2.0509875505055685E-4</v>
      </c>
      <c r="EX9" s="483">
        <v>0</v>
      </c>
      <c r="EY9" s="482">
        <f t="shared" si="20"/>
        <v>0</v>
      </c>
      <c r="EZ9" s="483">
        <f>EN9+EP9+ER9+ET9+EV9+EX9</f>
        <v>473</v>
      </c>
      <c r="FA9" s="482">
        <f t="shared" si="21"/>
        <v>1.6486120986518326E-3</v>
      </c>
      <c r="FB9" s="483">
        <v>0</v>
      </c>
      <c r="FC9" s="482">
        <v>0</v>
      </c>
      <c r="FD9" s="483">
        <v>37</v>
      </c>
      <c r="FE9" s="482">
        <v>7.4764088989472404E-4</v>
      </c>
      <c r="FF9" s="483">
        <v>103</v>
      </c>
      <c r="FG9" s="482">
        <v>3.1576688433121798E-3</v>
      </c>
      <c r="FH9" s="483">
        <v>339</v>
      </c>
      <c r="FI9" s="482">
        <v>2.2490247591752249E-3</v>
      </c>
      <c r="FJ9" s="483">
        <v>13</v>
      </c>
      <c r="FK9" s="482">
        <v>2.6376658686036604E-4</v>
      </c>
      <c r="FL9" s="483">
        <v>0</v>
      </c>
      <c r="FM9" s="482">
        <v>0</v>
      </c>
      <c r="FN9" s="483">
        <v>492</v>
      </c>
      <c r="FO9" s="482">
        <v>1.6473747476201796E-3</v>
      </c>
      <c r="FP9" s="483">
        <v>0</v>
      </c>
      <c r="FQ9" s="482">
        <v>0</v>
      </c>
      <c r="FR9" s="483">
        <v>47</v>
      </c>
      <c r="FS9" s="482">
        <v>8.9991766710705186E-4</v>
      </c>
      <c r="FT9" s="483">
        <v>73</v>
      </c>
      <c r="FU9" s="482">
        <v>2.1580394359535281E-3</v>
      </c>
      <c r="FV9" s="483">
        <v>312</v>
      </c>
      <c r="FW9" s="482">
        <v>2.049341845984078E-3</v>
      </c>
      <c r="FX9" s="483">
        <v>20</v>
      </c>
      <c r="FY9" s="482">
        <v>4.0369787251221185E-4</v>
      </c>
      <c r="FZ9" s="483">
        <v>0</v>
      </c>
      <c r="GA9" s="482">
        <v>0</v>
      </c>
      <c r="GB9" s="483">
        <v>452</v>
      </c>
      <c r="GC9" s="482">
        <v>1.489384837930546E-3</v>
      </c>
      <c r="GD9" s="483">
        <v>0</v>
      </c>
      <c r="GE9" s="482">
        <v>0</v>
      </c>
      <c r="GF9" s="483">
        <v>65</v>
      </c>
      <c r="GG9" s="482">
        <v>1.1672383141487241E-3</v>
      </c>
      <c r="GH9" s="483">
        <v>74</v>
      </c>
      <c r="GI9" s="482">
        <v>2.2095488340151087E-3</v>
      </c>
      <c r="GJ9" s="483">
        <v>315</v>
      </c>
      <c r="GK9" s="482">
        <v>1.9761110135253822E-3</v>
      </c>
      <c r="GL9" s="483">
        <v>16</v>
      </c>
      <c r="GM9" s="482">
        <v>3.1516536332657039E-4</v>
      </c>
      <c r="GN9" s="483">
        <v>1</v>
      </c>
      <c r="GO9" s="482">
        <v>1.9011406844106463E-4</v>
      </c>
      <c r="GP9" s="483">
        <v>471</v>
      </c>
      <c r="GQ9" s="482">
        <v>1.4952713234897283E-3</v>
      </c>
      <c r="GR9" s="483">
        <v>0</v>
      </c>
      <c r="GS9" s="482">
        <v>0</v>
      </c>
      <c r="GT9" s="483">
        <v>71</v>
      </c>
      <c r="GU9" s="482">
        <v>1.1952459513147706E-3</v>
      </c>
      <c r="GV9" s="483">
        <v>59</v>
      </c>
      <c r="GW9" s="482">
        <v>1.7964801169234516E-3</v>
      </c>
      <c r="GX9" s="483">
        <v>65</v>
      </c>
      <c r="GY9" s="482">
        <v>4.0623984400389989E-4</v>
      </c>
      <c r="GZ9" s="483">
        <v>17</v>
      </c>
      <c r="HA9" s="482">
        <v>3.2547720702264936E-4</v>
      </c>
      <c r="HB9" s="483">
        <v>0</v>
      </c>
      <c r="HC9" s="482">
        <v>0</v>
      </c>
      <c r="HD9" s="483">
        <v>212</v>
      </c>
      <c r="HE9" s="482">
        <v>6.6405430210085483E-4</v>
      </c>
      <c r="HF9" s="483">
        <v>0</v>
      </c>
      <c r="HG9" s="482">
        <v>0</v>
      </c>
      <c r="HH9" s="483">
        <v>72</v>
      </c>
      <c r="HI9" s="482">
        <v>1.1332693246029622E-3</v>
      </c>
      <c r="HJ9" s="483">
        <v>54</v>
      </c>
      <c r="HK9" s="482">
        <v>1.4805472541331943E-3</v>
      </c>
      <c r="HL9" s="483">
        <v>89</v>
      </c>
      <c r="HM9" s="482">
        <v>5.6107878428727229E-4</v>
      </c>
      <c r="HN9" s="483">
        <v>17</v>
      </c>
      <c r="HO9" s="482">
        <v>3.0944536469046364E-4</v>
      </c>
      <c r="HP9" s="483">
        <v>0</v>
      </c>
      <c r="HQ9" s="482">
        <v>0</v>
      </c>
      <c r="HR9" s="483">
        <v>232</v>
      </c>
      <c r="HS9" s="482">
        <v>7.1034252594128042E-4</v>
      </c>
      <c r="HT9" s="483">
        <v>0</v>
      </c>
      <c r="HU9" s="482">
        <v>0</v>
      </c>
      <c r="HV9" s="483">
        <v>98</v>
      </c>
      <c r="HW9" s="482">
        <v>1.5120656668518176E-3</v>
      </c>
      <c r="HX9" s="483">
        <v>7</v>
      </c>
      <c r="HY9" s="482">
        <v>1.969833408374606E-4</v>
      </c>
      <c r="HZ9" s="483">
        <v>60</v>
      </c>
      <c r="IA9" s="482">
        <v>4.6317024594340057E-4</v>
      </c>
      <c r="IB9" s="483">
        <v>21</v>
      </c>
      <c r="IC9" s="482">
        <v>4.1496235698618768E-4</v>
      </c>
      <c r="ID9" s="483">
        <v>0</v>
      </c>
      <c r="IE9" s="482">
        <v>0</v>
      </c>
      <c r="IF9" s="483">
        <v>186</v>
      </c>
      <c r="IG9" s="482">
        <v>6.351005746635845E-4</v>
      </c>
      <c r="IH9" s="483">
        <v>0</v>
      </c>
      <c r="II9" s="482">
        <v>0</v>
      </c>
      <c r="IJ9" s="483">
        <v>81</v>
      </c>
      <c r="IK9" s="482">
        <v>1.1311111421429669E-3</v>
      </c>
      <c r="IL9" s="483">
        <v>44</v>
      </c>
      <c r="IM9" s="482">
        <v>1.1323571042540597E-3</v>
      </c>
      <c r="IN9" s="483">
        <v>236</v>
      </c>
      <c r="IO9" s="482">
        <v>1.6309831511147354E-3</v>
      </c>
      <c r="IP9" s="483">
        <v>51</v>
      </c>
      <c r="IQ9" s="482">
        <v>9.4906675102815561E-4</v>
      </c>
      <c r="IR9" s="483">
        <v>0</v>
      </c>
      <c r="IS9" s="482">
        <v>0</v>
      </c>
      <c r="IT9" s="483">
        <v>412</v>
      </c>
      <c r="IU9" s="482">
        <v>1.2794633707027732E-3</v>
      </c>
      <c r="IV9" s="483">
        <v>0</v>
      </c>
      <c r="IW9" s="482">
        <v>0</v>
      </c>
      <c r="IX9" s="483">
        <v>74</v>
      </c>
      <c r="IY9" s="482">
        <v>9.8121113276847401E-4</v>
      </c>
      <c r="IZ9" s="483">
        <v>54</v>
      </c>
      <c r="JA9" s="482">
        <v>1.3079494259555296E-3</v>
      </c>
      <c r="JB9" s="483">
        <v>148</v>
      </c>
      <c r="JC9" s="482">
        <v>9.9473730197670437E-4</v>
      </c>
      <c r="JD9" s="483">
        <v>73</v>
      </c>
      <c r="JE9" s="482">
        <v>9.6818260189127179E-4</v>
      </c>
      <c r="JF9" s="483">
        <v>0</v>
      </c>
      <c r="JG9" s="482">
        <v>0</v>
      </c>
      <c r="JH9" s="483">
        <v>349</v>
      </c>
      <c r="JI9" s="482">
        <v>9.8461295400813654E-4</v>
      </c>
      <c r="JJ9" s="483">
        <v>0</v>
      </c>
      <c r="JK9" s="482">
        <v>0</v>
      </c>
      <c r="JL9" s="483">
        <v>84</v>
      </c>
      <c r="JM9" s="482">
        <v>1.0784716516023007E-3</v>
      </c>
      <c r="JN9" s="483">
        <v>95</v>
      </c>
      <c r="JO9" s="482">
        <v>2.8750416124443908E-3</v>
      </c>
      <c r="JP9" s="483">
        <v>118</v>
      </c>
      <c r="JQ9" s="482">
        <v>8.4163076659724402E-4</v>
      </c>
      <c r="JR9" s="483">
        <v>78</v>
      </c>
      <c r="JS9" s="482">
        <v>1.0561806881423407E-3</v>
      </c>
      <c r="JT9" s="483">
        <v>0</v>
      </c>
      <c r="JU9" s="482">
        <v>0</v>
      </c>
      <c r="JV9" s="483">
        <v>375</v>
      </c>
      <c r="JW9" s="482">
        <v>1.1177813679259343E-3</v>
      </c>
      <c r="JX9" s="483">
        <v>0</v>
      </c>
      <c r="JY9" s="482">
        <v>0</v>
      </c>
      <c r="JZ9" s="483">
        <v>86</v>
      </c>
      <c r="KA9" s="482">
        <v>2.4657872025644185E-4</v>
      </c>
      <c r="KB9" s="483">
        <v>130</v>
      </c>
      <c r="KC9" s="482">
        <v>3.7273527480624933E-4</v>
      </c>
      <c r="KD9" s="483">
        <v>133</v>
      </c>
      <c r="KE9" s="482">
        <v>3.8133685807100896E-4</v>
      </c>
      <c r="KF9" s="483">
        <v>107</v>
      </c>
      <c r="KG9" s="482">
        <v>3.0678980310975905E-4</v>
      </c>
      <c r="KH9" s="483">
        <v>0</v>
      </c>
      <c r="KI9" s="482">
        <v>0</v>
      </c>
      <c r="KJ9" s="483">
        <v>456</v>
      </c>
      <c r="KK9" s="482">
        <v>1.3074406562434593E-3</v>
      </c>
      <c r="KL9" s="483">
        <v>473</v>
      </c>
      <c r="KM9" s="482">
        <v>1.3500900535754552E-3</v>
      </c>
      <c r="KN9" s="483">
        <v>239</v>
      </c>
      <c r="KO9" s="482">
        <v>6.8218080931191079E-4</v>
      </c>
      <c r="KP9" s="483">
        <v>0</v>
      </c>
      <c r="KQ9" s="482">
        <v>0</v>
      </c>
      <c r="KR9" s="483">
        <v>141</v>
      </c>
      <c r="KS9" s="482">
        <v>4.0245813436393064E-4</v>
      </c>
      <c r="KT9" s="483">
        <v>93</v>
      </c>
      <c r="KU9" s="482">
        <v>2.6545110989961381E-4</v>
      </c>
      <c r="KV9" s="483">
        <v>0</v>
      </c>
      <c r="KW9" s="482">
        <v>0</v>
      </c>
      <c r="KX9" s="483">
        <v>473</v>
      </c>
      <c r="KY9" s="482">
        <v>1.3500900535754552E-3</v>
      </c>
      <c r="KZ9" s="421">
        <v>0</v>
      </c>
      <c r="LA9" s="145">
        <v>0</v>
      </c>
      <c r="LB9" s="421">
        <v>136</v>
      </c>
      <c r="LC9" s="145">
        <v>1.763737047556057E-3</v>
      </c>
      <c r="LD9" s="421">
        <v>0</v>
      </c>
      <c r="LE9" s="145">
        <v>0</v>
      </c>
      <c r="LF9" s="421">
        <v>157</v>
      </c>
      <c r="LG9" s="145">
        <v>1.08776986392484E-3</v>
      </c>
      <c r="LH9" s="421">
        <v>86</v>
      </c>
      <c r="LI9" s="145">
        <v>1.1397521701676497E-3</v>
      </c>
      <c r="LJ9" s="421">
        <v>0</v>
      </c>
      <c r="LK9" s="145">
        <v>0</v>
      </c>
      <c r="LL9" s="421">
        <v>379</v>
      </c>
      <c r="LM9" s="145">
        <v>1.1224640900340589E-3</v>
      </c>
      <c r="LN9" s="421">
        <v>0</v>
      </c>
      <c r="LO9" s="421">
        <v>0</v>
      </c>
      <c r="LP9" s="421">
        <v>147</v>
      </c>
      <c r="LQ9" s="145">
        <v>1.9783325482807348E-3</v>
      </c>
      <c r="LR9" s="421">
        <v>0</v>
      </c>
      <c r="LS9" s="421">
        <v>0</v>
      </c>
      <c r="LT9" s="421">
        <v>114</v>
      </c>
      <c r="LU9" s="145">
        <v>8.0789755292083316E-4</v>
      </c>
      <c r="LV9" s="421">
        <v>79</v>
      </c>
      <c r="LW9" s="145">
        <v>1.0779096738982126E-3</v>
      </c>
      <c r="LX9" s="421">
        <v>0</v>
      </c>
      <c r="LY9" s="421">
        <v>0</v>
      </c>
      <c r="LZ9" s="421">
        <v>340</v>
      </c>
      <c r="MA9" s="145">
        <v>1.0390372403170896E-3</v>
      </c>
    </row>
    <row r="10" spans="1:339">
      <c r="A10" s="463" t="s">
        <v>2401</v>
      </c>
      <c r="B10" s="463"/>
      <c r="C10" s="463"/>
      <c r="D10" s="481">
        <v>9195</v>
      </c>
      <c r="E10" s="480">
        <v>1.0000000000000002</v>
      </c>
      <c r="F10" s="481">
        <v>34646</v>
      </c>
      <c r="G10" s="480">
        <v>0.99437460536134537</v>
      </c>
      <c r="H10" s="481">
        <v>70269</v>
      </c>
      <c r="I10" s="480">
        <v>0.98878507303070373</v>
      </c>
      <c r="J10" s="481">
        <v>208263</v>
      </c>
      <c r="K10" s="480">
        <v>0.99351216231043349</v>
      </c>
      <c r="L10" s="481">
        <v>51593</v>
      </c>
      <c r="M10" s="480">
        <v>0.97330591608813766</v>
      </c>
      <c r="N10" s="481">
        <v>5296</v>
      </c>
      <c r="O10" s="480">
        <v>0.99999999999999989</v>
      </c>
      <c r="P10" s="481">
        <v>379262</v>
      </c>
      <c r="Q10" s="480">
        <v>0.99016265044513485</v>
      </c>
      <c r="R10" s="481">
        <v>9568</v>
      </c>
      <c r="S10" s="480">
        <v>1</v>
      </c>
      <c r="T10" s="481">
        <v>33838</v>
      </c>
      <c r="U10" s="480">
        <v>0.99377386196769468</v>
      </c>
      <c r="V10" s="481">
        <v>51619</v>
      </c>
      <c r="W10" s="480">
        <v>0.99880033281089775</v>
      </c>
      <c r="X10" s="481">
        <v>184852</v>
      </c>
      <c r="Y10" s="480">
        <v>0.99506911847035007</v>
      </c>
      <c r="Z10" s="481">
        <v>48300</v>
      </c>
      <c r="AA10" s="480">
        <v>0.97157685112546011</v>
      </c>
      <c r="AB10" s="481">
        <v>4671</v>
      </c>
      <c r="AC10" s="480">
        <v>1</v>
      </c>
      <c r="AD10" s="481">
        <v>332848</v>
      </c>
      <c r="AE10" s="480">
        <v>0.9922402973906771</v>
      </c>
      <c r="AF10" s="481">
        <v>10435</v>
      </c>
      <c r="AG10" s="480">
        <v>0.99999999999999989</v>
      </c>
      <c r="AH10" s="481">
        <v>34180</v>
      </c>
      <c r="AI10" s="480">
        <v>0.99334476445116093</v>
      </c>
      <c r="AJ10" s="481">
        <v>54042</v>
      </c>
      <c r="AK10" s="480">
        <v>0.99938973647711515</v>
      </c>
      <c r="AL10" s="481">
        <v>184182</v>
      </c>
      <c r="AM10" s="480">
        <v>0.99862824301244346</v>
      </c>
      <c r="AN10" s="481">
        <v>46933</v>
      </c>
      <c r="AO10" s="480">
        <v>0.98079495109922255</v>
      </c>
      <c r="AP10" s="481">
        <v>5619</v>
      </c>
      <c r="AQ10" s="480">
        <v>1</v>
      </c>
      <c r="AR10" s="481">
        <v>335391</v>
      </c>
      <c r="AS10" s="480">
        <v>0.99574259630371875</v>
      </c>
      <c r="AT10" s="481">
        <v>11005</v>
      </c>
      <c r="AU10" s="480">
        <v>0.99999999999999989</v>
      </c>
      <c r="AV10" s="481">
        <v>34359</v>
      </c>
      <c r="AW10" s="480">
        <v>0.99291989365391298</v>
      </c>
      <c r="AX10" s="481">
        <v>50150</v>
      </c>
      <c r="AY10" s="480">
        <v>0.99922293729701739</v>
      </c>
      <c r="AZ10" s="481">
        <v>174377</v>
      </c>
      <c r="BA10" s="480">
        <v>0.99845974141978633</v>
      </c>
      <c r="BB10" s="481">
        <v>45212</v>
      </c>
      <c r="BC10" s="480">
        <v>0.97918697074047589</v>
      </c>
      <c r="BD10" s="481">
        <v>5366</v>
      </c>
      <c r="BE10" s="480">
        <v>1.0000000000000002</v>
      </c>
      <c r="BF10" s="481">
        <v>320469</v>
      </c>
      <c r="BG10" s="480">
        <v>0.99529788839783451</v>
      </c>
      <c r="BH10" s="481">
        <v>9832</v>
      </c>
      <c r="BI10" s="480">
        <v>1</v>
      </c>
      <c r="BJ10" s="481">
        <v>34675</v>
      </c>
      <c r="BK10" s="480">
        <v>0.99201808090633403</v>
      </c>
      <c r="BL10" s="481">
        <v>47722</v>
      </c>
      <c r="BM10" s="480">
        <v>0.99886972538513064</v>
      </c>
      <c r="BN10" s="481">
        <v>171462</v>
      </c>
      <c r="BO10" s="480">
        <v>0.99828826940543558</v>
      </c>
      <c r="BP10" s="481">
        <v>44377</v>
      </c>
      <c r="BQ10" s="480">
        <v>0.97448340982454595</v>
      </c>
      <c r="BR10" s="481">
        <v>5897</v>
      </c>
      <c r="BS10" s="480">
        <v>1</v>
      </c>
      <c r="BT10" s="481">
        <v>313965</v>
      </c>
      <c r="BU10" s="480">
        <v>0.99433419687478231</v>
      </c>
      <c r="BV10" s="481">
        <v>8913</v>
      </c>
      <c r="BW10" s="480">
        <v>1</v>
      </c>
      <c r="BX10" s="481">
        <v>34980</v>
      </c>
      <c r="BY10" s="480">
        <v>0.96683250414593702</v>
      </c>
      <c r="BZ10" s="481">
        <v>44796</v>
      </c>
      <c r="CA10" s="480">
        <v>0.97790778903248343</v>
      </c>
      <c r="CB10" s="481">
        <v>165604</v>
      </c>
      <c r="CC10" s="480">
        <v>0.99823384389108905</v>
      </c>
      <c r="CD10" s="481">
        <v>45044</v>
      </c>
      <c r="CE10" s="480">
        <v>0.97421922311618647</v>
      </c>
      <c r="CF10" s="481">
        <v>6069</v>
      </c>
      <c r="CG10" s="480">
        <v>1</v>
      </c>
      <c r="CH10" s="481">
        <v>305406</v>
      </c>
      <c r="CI10" s="480">
        <v>0.98803958551033155</v>
      </c>
      <c r="CJ10" s="481">
        <v>9280</v>
      </c>
      <c r="CK10" s="480">
        <v>1</v>
      </c>
      <c r="CL10" s="481">
        <v>37012</v>
      </c>
      <c r="CM10" s="480">
        <v>0.96715357077530117</v>
      </c>
      <c r="CN10" s="481">
        <v>50545</v>
      </c>
      <c r="CO10" s="480">
        <v>0.98061850069843237</v>
      </c>
      <c r="CP10" s="481">
        <v>160968</v>
      </c>
      <c r="CQ10" s="480">
        <v>0.99791697664038093</v>
      </c>
      <c r="CR10" s="481">
        <v>47873</v>
      </c>
      <c r="CS10" s="480">
        <v>0.97079877517084745</v>
      </c>
      <c r="CT10" s="481">
        <v>6208</v>
      </c>
      <c r="CU10" s="480">
        <v>1</v>
      </c>
      <c r="CV10" s="481">
        <v>311886</v>
      </c>
      <c r="CW10" s="480">
        <v>0.98723719446185398</v>
      </c>
      <c r="CX10" s="481">
        <f t="shared" ref="CX10:DL10" si="23">SUM(CX11:CX45)</f>
        <v>8399</v>
      </c>
      <c r="CY10" s="480">
        <f t="shared" si="23"/>
        <v>1</v>
      </c>
      <c r="CZ10" s="481">
        <f t="shared" si="23"/>
        <v>37412</v>
      </c>
      <c r="DA10" s="480">
        <f t="shared" si="23"/>
        <v>0.96604436181475462</v>
      </c>
      <c r="DB10" s="481">
        <f t="shared" si="23"/>
        <v>50142</v>
      </c>
      <c r="DC10" s="480">
        <f t="shared" si="23"/>
        <v>0.98059999217741622</v>
      </c>
      <c r="DD10" s="481">
        <f t="shared" si="23"/>
        <v>156145</v>
      </c>
      <c r="DE10" s="480">
        <f t="shared" si="23"/>
        <v>0.99784002096074353</v>
      </c>
      <c r="DF10" s="481">
        <f t="shared" si="23"/>
        <v>47007</v>
      </c>
      <c r="DG10" s="480">
        <f t="shared" si="23"/>
        <v>0.96843775108675467</v>
      </c>
      <c r="DH10" s="481">
        <f t="shared" si="23"/>
        <v>6238</v>
      </c>
      <c r="DI10" s="480">
        <f t="shared" si="23"/>
        <v>1</v>
      </c>
      <c r="DJ10" s="481">
        <f t="shared" si="23"/>
        <v>305343</v>
      </c>
      <c r="DK10" s="480">
        <f t="shared" si="23"/>
        <v>0.98650491082967184</v>
      </c>
      <c r="DL10" s="481">
        <f t="shared" si="23"/>
        <v>8926</v>
      </c>
      <c r="DM10" s="480">
        <f t="shared" si="1"/>
        <v>1</v>
      </c>
      <c r="DN10" s="481">
        <f>SUM(DN11:DN45)</f>
        <v>39060</v>
      </c>
      <c r="DO10" s="480">
        <f t="shared" si="2"/>
        <v>0.96702317290552586</v>
      </c>
      <c r="DP10" s="481">
        <f>SUM(DP11:DP45)</f>
        <v>45551</v>
      </c>
      <c r="DQ10" s="480">
        <f t="shared" si="3"/>
        <v>0.98136418476387455</v>
      </c>
      <c r="DR10" s="481">
        <f>SUM(DR11:DR45)</f>
        <v>145642</v>
      </c>
      <c r="DS10" s="480">
        <f t="shared" si="4"/>
        <v>0.99728154807962255</v>
      </c>
      <c r="DT10" s="481">
        <f>SUM(DT11:DT45)</f>
        <v>47200</v>
      </c>
      <c r="DU10" s="480">
        <f t="shared" si="5"/>
        <v>0.96981651564651006</v>
      </c>
      <c r="DV10" s="481">
        <f>SUM(DV11:DV45)</f>
        <v>6196</v>
      </c>
      <c r="DW10" s="480">
        <f t="shared" si="6"/>
        <v>1</v>
      </c>
      <c r="DX10" s="481">
        <f>SUM(DX11:DX45)</f>
        <v>292575</v>
      </c>
      <c r="DY10" s="480">
        <f t="shared" si="7"/>
        <v>0.9863031708681963</v>
      </c>
      <c r="DZ10" s="481">
        <f>SUM(DZ11:DZ45)</f>
        <v>8562</v>
      </c>
      <c r="EA10" s="480">
        <f t="shared" si="8"/>
        <v>1</v>
      </c>
      <c r="EB10" s="481">
        <f>SUM(EB11:EB45)</f>
        <v>41286</v>
      </c>
      <c r="EC10" s="480">
        <f t="shared" si="9"/>
        <v>0.96858651026392961</v>
      </c>
      <c r="ED10" s="481">
        <f>SUM(ED11:ED45)</f>
        <v>43920</v>
      </c>
      <c r="EE10" s="480">
        <f t="shared" si="10"/>
        <v>0.98577007676078465</v>
      </c>
      <c r="EF10" s="481">
        <f>SUM(EF11:EF45)</f>
        <v>145445</v>
      </c>
      <c r="EG10" s="480">
        <f t="shared" si="11"/>
        <v>0.99731206758230084</v>
      </c>
      <c r="EH10" s="481">
        <f>SUM(EH11:EH45)</f>
        <v>47109</v>
      </c>
      <c r="EI10" s="480">
        <f t="shared" si="12"/>
        <v>0.97182052604435276</v>
      </c>
      <c r="EJ10" s="481">
        <f>SUM(EJ11:EJ45)</f>
        <v>6151</v>
      </c>
      <c r="EK10" s="480">
        <f t="shared" si="13"/>
        <v>1</v>
      </c>
      <c r="EL10" s="481">
        <f t="shared" si="22"/>
        <v>292473</v>
      </c>
      <c r="EM10" s="480">
        <f t="shared" si="14"/>
        <v>0.98740395133083958</v>
      </c>
      <c r="EN10" s="481">
        <f>SUM(EN11:EN45)</f>
        <v>8142</v>
      </c>
      <c r="EO10" s="480">
        <f t="shared" si="15"/>
        <v>1</v>
      </c>
      <c r="EP10" s="481">
        <f>SUM(EP11:EP45)</f>
        <v>42486</v>
      </c>
      <c r="EQ10" s="480">
        <f t="shared" si="16"/>
        <v>0.96829774141349678</v>
      </c>
      <c r="ER10" s="481">
        <f>SUM(ER11:ER45)</f>
        <v>42975</v>
      </c>
      <c r="ES10" s="480">
        <f t="shared" si="17"/>
        <v>0.98564253113460698</v>
      </c>
      <c r="ET10" s="481">
        <f>SUM(ET11:ET45)</f>
        <v>136028</v>
      </c>
      <c r="EU10" s="480">
        <f t="shared" si="18"/>
        <v>0.9969657436859618</v>
      </c>
      <c r="EV10" s="481">
        <f>SUM(EV11:EV45)</f>
        <v>47945</v>
      </c>
      <c r="EW10" s="480">
        <f t="shared" si="19"/>
        <v>0.98334598108989479</v>
      </c>
      <c r="EX10" s="481">
        <f>SUM(EX11:EX45)</f>
        <v>6089</v>
      </c>
      <c r="EY10" s="480">
        <f t="shared" si="20"/>
        <v>1</v>
      </c>
      <c r="EZ10" s="481">
        <f>SUM(EZ11:EZ45)</f>
        <v>283665</v>
      </c>
      <c r="FA10" s="480">
        <f t="shared" si="21"/>
        <v>0.98869672508260487</v>
      </c>
      <c r="FB10" s="481">
        <v>10503</v>
      </c>
      <c r="FC10" s="480">
        <v>1</v>
      </c>
      <c r="FD10" s="481">
        <v>48041</v>
      </c>
      <c r="FE10" s="480">
        <v>0.97074097274141724</v>
      </c>
      <c r="FF10" s="481">
        <v>32516</v>
      </c>
      <c r="FG10" s="480">
        <v>0.99684233115668786</v>
      </c>
      <c r="FH10" s="481">
        <v>150319</v>
      </c>
      <c r="FI10" s="480">
        <v>0.99726003768277471</v>
      </c>
      <c r="FJ10" s="481">
        <v>48477</v>
      </c>
      <c r="FK10" s="480">
        <v>0.98358560240230486</v>
      </c>
      <c r="FL10" s="481">
        <v>6028</v>
      </c>
      <c r="FM10" s="480">
        <v>1</v>
      </c>
      <c r="FN10" s="481">
        <v>295884</v>
      </c>
      <c r="FO10" s="480">
        <v>0.99071510127001883</v>
      </c>
      <c r="FP10" s="481">
        <v>10046</v>
      </c>
      <c r="FQ10" s="480">
        <v>1</v>
      </c>
      <c r="FR10" s="481">
        <v>50711</v>
      </c>
      <c r="FS10" s="480">
        <v>0.97097286843969599</v>
      </c>
      <c r="FT10" s="481">
        <v>32738</v>
      </c>
      <c r="FU10" s="480">
        <v>0.96780678156502198</v>
      </c>
      <c r="FV10" s="481">
        <v>151858</v>
      </c>
      <c r="FW10" s="480">
        <v>0.99746459630592998</v>
      </c>
      <c r="FX10" s="481">
        <v>48738</v>
      </c>
      <c r="FY10" s="480">
        <v>0.98377134552500911</v>
      </c>
      <c r="FZ10" s="481">
        <v>5595</v>
      </c>
      <c r="GA10" s="480">
        <v>1</v>
      </c>
      <c r="GB10" s="481">
        <v>299686</v>
      </c>
      <c r="GC10" s="480">
        <v>0.98749509853994155</v>
      </c>
      <c r="GD10" s="481">
        <v>10384</v>
      </c>
      <c r="GE10" s="480">
        <v>1</v>
      </c>
      <c r="GF10" s="481">
        <v>54101</v>
      </c>
      <c r="GG10" s="480">
        <v>0.9715193851347711</v>
      </c>
      <c r="GH10" s="481">
        <v>32397</v>
      </c>
      <c r="GI10" s="480">
        <v>0.96733450777820906</v>
      </c>
      <c r="GJ10" s="481">
        <v>159022</v>
      </c>
      <c r="GK10" s="480">
        <v>0.99760357331058191</v>
      </c>
      <c r="GL10" s="481">
        <v>49960</v>
      </c>
      <c r="GM10" s="480">
        <v>0.98410384698721609</v>
      </c>
      <c r="GN10" s="481">
        <v>5259</v>
      </c>
      <c r="GO10" s="480">
        <v>0.99980988593155895</v>
      </c>
      <c r="GP10" s="481">
        <v>311123</v>
      </c>
      <c r="GQ10" s="480">
        <v>0.98771401269234549</v>
      </c>
      <c r="GR10" s="481">
        <v>9806</v>
      </c>
      <c r="GS10" s="480">
        <v>1</v>
      </c>
      <c r="GT10" s="481">
        <v>57760</v>
      </c>
      <c r="GU10" s="480">
        <v>0.97235783306959367</v>
      </c>
      <c r="GV10" s="481">
        <v>31762</v>
      </c>
      <c r="GW10" s="480">
        <v>0.96711527921563856</v>
      </c>
      <c r="GX10" s="481">
        <v>159746</v>
      </c>
      <c r="GY10" s="480">
        <v>0.99838754031149224</v>
      </c>
      <c r="GZ10" s="481">
        <v>51427</v>
      </c>
      <c r="HA10" s="480">
        <v>0.98460684267963472</v>
      </c>
      <c r="HB10" s="481">
        <v>4966</v>
      </c>
      <c r="HC10" s="480">
        <v>1</v>
      </c>
      <c r="HD10" s="481">
        <v>315467</v>
      </c>
      <c r="HE10" s="480">
        <v>0.98814725717382246</v>
      </c>
      <c r="HF10" s="481">
        <v>8859</v>
      </c>
      <c r="HG10" s="480">
        <v>1</v>
      </c>
      <c r="HH10" s="481">
        <v>61839</v>
      </c>
      <c r="HI10" s="480">
        <v>0.97333669116836918</v>
      </c>
      <c r="HJ10" s="481">
        <v>35395</v>
      </c>
      <c r="HK10" s="480">
        <v>0.97044389000082254</v>
      </c>
      <c r="HL10" s="481">
        <v>158334</v>
      </c>
      <c r="HM10" s="480">
        <v>0.9981780700150672</v>
      </c>
      <c r="HN10" s="481">
        <v>54143</v>
      </c>
      <c r="HO10" s="480">
        <v>0.98554708120210421</v>
      </c>
      <c r="HP10" s="481">
        <v>4178</v>
      </c>
      <c r="HQ10" s="480">
        <v>1</v>
      </c>
      <c r="HR10" s="481">
        <v>322748</v>
      </c>
      <c r="HS10" s="480">
        <v>0.98819667914869125</v>
      </c>
      <c r="HT10" s="481">
        <v>8770</v>
      </c>
      <c r="HU10" s="480">
        <v>1</v>
      </c>
      <c r="HV10" s="481">
        <v>63035</v>
      </c>
      <c r="HW10" s="480">
        <v>0.97258223785718689</v>
      </c>
      <c r="HX10" s="481">
        <v>34508</v>
      </c>
      <c r="HY10" s="480">
        <v>0.97107158937415583</v>
      </c>
      <c r="HZ10" s="481">
        <v>129250</v>
      </c>
      <c r="IA10" s="480">
        <v>0.99774590480307546</v>
      </c>
      <c r="IB10" s="481">
        <v>49825</v>
      </c>
      <c r="IC10" s="480">
        <v>0.98454759223032384</v>
      </c>
      <c r="ID10" s="481">
        <v>3600</v>
      </c>
      <c r="IE10" s="480">
        <v>1</v>
      </c>
      <c r="IF10" s="481">
        <v>288988</v>
      </c>
      <c r="IG10" s="480">
        <v>0.98675507995096745</v>
      </c>
      <c r="IH10" s="481">
        <v>9358</v>
      </c>
      <c r="II10" s="480">
        <v>1</v>
      </c>
      <c r="IJ10" s="481">
        <v>69798</v>
      </c>
      <c r="IK10" s="480">
        <v>0.97468266048512098</v>
      </c>
      <c r="IL10" s="481">
        <v>37792</v>
      </c>
      <c r="IM10" s="480">
        <v>0.97259181099930514</v>
      </c>
      <c r="IN10" s="481">
        <v>144367</v>
      </c>
      <c r="IO10" s="480">
        <v>0.99771247702110599</v>
      </c>
      <c r="IP10" s="481">
        <v>52934</v>
      </c>
      <c r="IQ10" s="480">
        <v>0.98505685095930173</v>
      </c>
      <c r="IR10" s="481">
        <v>3749</v>
      </c>
      <c r="IS10" s="480">
        <v>1</v>
      </c>
      <c r="IT10" s="481">
        <v>317998</v>
      </c>
      <c r="IU10" s="480">
        <v>0.98754075960373899</v>
      </c>
      <c r="IV10" s="481">
        <v>9888</v>
      </c>
      <c r="IW10" s="480">
        <v>1</v>
      </c>
      <c r="IX10" s="481">
        <v>73572</v>
      </c>
      <c r="IY10" s="480">
        <v>0.97553601973029958</v>
      </c>
      <c r="IZ10" s="481">
        <v>40213</v>
      </c>
      <c r="JA10" s="480">
        <v>0.97401056048055035</v>
      </c>
      <c r="JB10" s="481">
        <v>148494</v>
      </c>
      <c r="JC10" s="480">
        <v>0.99805757378195092</v>
      </c>
      <c r="JD10" s="481">
        <v>73909</v>
      </c>
      <c r="JE10" s="480">
        <v>0.9802384647011233</v>
      </c>
      <c r="JF10" s="481">
        <v>3681</v>
      </c>
      <c r="JG10" s="480">
        <v>1</v>
      </c>
      <c r="JH10" s="481">
        <v>349757</v>
      </c>
      <c r="JI10" s="480">
        <v>0.98674863310895067</v>
      </c>
      <c r="JJ10" s="481">
        <v>7634</v>
      </c>
      <c r="JK10" s="480">
        <v>1</v>
      </c>
      <c r="JL10" s="481">
        <v>76011</v>
      </c>
      <c r="JM10" s="480">
        <v>0.97590129416598193</v>
      </c>
      <c r="JN10" s="481">
        <v>32948</v>
      </c>
      <c r="JO10" s="480">
        <v>0.99712495838755566</v>
      </c>
      <c r="JP10" s="481">
        <v>136869</v>
      </c>
      <c r="JQ10" s="480">
        <v>0.97621323214744227</v>
      </c>
      <c r="JR10" s="481">
        <v>72375</v>
      </c>
      <c r="JS10" s="480">
        <v>0.98001381159361411</v>
      </c>
      <c r="JT10" s="481">
        <v>2866</v>
      </c>
      <c r="JU10" s="480">
        <v>1</v>
      </c>
      <c r="JV10" s="481">
        <v>328703</v>
      </c>
      <c r="JW10" s="480">
        <v>0.9797815706169557</v>
      </c>
      <c r="JX10" s="481">
        <v>7883</v>
      </c>
      <c r="JY10" s="480">
        <v>2.2602093625366644E-2</v>
      </c>
      <c r="JZ10" s="481">
        <v>79616</v>
      </c>
      <c r="KA10" s="480">
        <v>0.22827455106903344</v>
      </c>
      <c r="KB10" s="481">
        <v>35316</v>
      </c>
      <c r="KC10" s="480">
        <v>0.10125783819275001</v>
      </c>
      <c r="KD10" s="481">
        <v>141211</v>
      </c>
      <c r="KE10" s="480">
        <v>0.40487939146665597</v>
      </c>
      <c r="KF10" s="481">
        <v>74991</v>
      </c>
      <c r="KG10" s="480">
        <v>0.21501377686919573</v>
      </c>
      <c r="KH10" s="481">
        <v>2712</v>
      </c>
      <c r="KI10" s="480">
        <v>7.7758312713426788E-3</v>
      </c>
      <c r="KJ10" s="481">
        <v>341729</v>
      </c>
      <c r="KK10" s="480">
        <v>0.97980348249434446</v>
      </c>
      <c r="KL10" s="481">
        <v>343945</v>
      </c>
      <c r="KM10" s="480">
        <v>0.98172668811207175</v>
      </c>
      <c r="KN10" s="481">
        <v>76573</v>
      </c>
      <c r="KO10" s="480">
        <v>0.21856331008971103</v>
      </c>
      <c r="KP10" s="481">
        <v>32246</v>
      </c>
      <c r="KQ10" s="480">
        <v>9.2040177309924143E-2</v>
      </c>
      <c r="KR10" s="481">
        <v>152245</v>
      </c>
      <c r="KS10" s="480">
        <v>0.43455488415770654</v>
      </c>
      <c r="KT10" s="481">
        <v>72048</v>
      </c>
      <c r="KU10" s="480">
        <v>0.20564754372093952</v>
      </c>
      <c r="KV10" s="481">
        <v>2800</v>
      </c>
      <c r="KW10" s="480">
        <v>7.9920764270851458E-3</v>
      </c>
      <c r="KX10" s="481">
        <v>343945</v>
      </c>
      <c r="KY10" s="480">
        <v>0.98172668811207175</v>
      </c>
      <c r="KZ10" s="416">
        <v>7790</v>
      </c>
      <c r="LA10" s="138">
        <v>1</v>
      </c>
      <c r="LB10" s="416">
        <v>75065</v>
      </c>
      <c r="LC10" s="138">
        <v>0.97349206966761304</v>
      </c>
      <c r="LD10" s="416">
        <v>29596</v>
      </c>
      <c r="LE10" s="132">
        <v>0.99999999999999978</v>
      </c>
      <c r="LF10" s="416">
        <v>141647</v>
      </c>
      <c r="LG10" s="138">
        <v>0.98139705678574418</v>
      </c>
      <c r="LH10" s="416">
        <v>74065</v>
      </c>
      <c r="LI10" s="138">
        <v>0.98157842422636021</v>
      </c>
      <c r="LJ10" s="416">
        <v>3368</v>
      </c>
      <c r="LK10" s="132">
        <v>0.99999999999999978</v>
      </c>
      <c r="LL10" s="416">
        <v>331531</v>
      </c>
      <c r="LM10" s="138">
        <v>0.98187768399229969</v>
      </c>
      <c r="LN10" s="416">
        <v>6939</v>
      </c>
      <c r="LO10" s="132">
        <v>0.99999999999999978</v>
      </c>
      <c r="LP10" s="416">
        <v>74169</v>
      </c>
      <c r="LQ10" s="138">
        <v>0.97200726734405496</v>
      </c>
      <c r="LR10" s="416">
        <v>28740</v>
      </c>
      <c r="LS10" s="132">
        <v>1</v>
      </c>
      <c r="LT10" s="416">
        <v>139103</v>
      </c>
      <c r="LU10" s="132">
        <v>0.97962539066098786</v>
      </c>
      <c r="LV10" s="416">
        <v>71972</v>
      </c>
      <c r="LW10" s="138">
        <v>0.98200300177377553</v>
      </c>
      <c r="LX10" s="416">
        <v>3004</v>
      </c>
      <c r="LY10" s="132">
        <v>0.99999999999999989</v>
      </c>
      <c r="LZ10" s="416">
        <v>323927</v>
      </c>
      <c r="MA10" s="138">
        <v>0.98082670692426666</v>
      </c>
    </row>
    <row r="11" spans="1:339">
      <c r="A11" s="34"/>
      <c r="B11" s="34"/>
      <c r="C11" s="484" t="s">
        <v>1522</v>
      </c>
      <c r="D11" s="483">
        <v>282</v>
      </c>
      <c r="E11" s="482">
        <v>3.0668841761827079E-2</v>
      </c>
      <c r="F11" s="483">
        <v>729</v>
      </c>
      <c r="G11" s="482">
        <v>2.0923023936628208E-2</v>
      </c>
      <c r="H11" s="483">
        <v>1851</v>
      </c>
      <c r="I11" s="482">
        <v>2.6046210564827064E-2</v>
      </c>
      <c r="J11" s="483">
        <v>1408</v>
      </c>
      <c r="K11" s="482">
        <v>6.7168201962570905E-3</v>
      </c>
      <c r="L11" s="483">
        <v>146</v>
      </c>
      <c r="M11" s="482">
        <v>2.7543012375490492E-3</v>
      </c>
      <c r="N11" s="483">
        <v>26</v>
      </c>
      <c r="O11" s="482">
        <v>4.9093655589123866E-3</v>
      </c>
      <c r="P11" s="483">
        <v>4442</v>
      </c>
      <c r="Q11" s="482">
        <v>1.1597002845730099E-2</v>
      </c>
      <c r="R11" s="483">
        <v>292</v>
      </c>
      <c r="S11" s="482">
        <v>3.0518394648829432E-2</v>
      </c>
      <c r="T11" s="483">
        <v>867</v>
      </c>
      <c r="U11" s="482">
        <v>2.5462555066079296E-2</v>
      </c>
      <c r="V11" s="483">
        <v>1580</v>
      </c>
      <c r="W11" s="482">
        <v>3.0572163851318668E-2</v>
      </c>
      <c r="X11" s="483">
        <v>1036</v>
      </c>
      <c r="Y11" s="482">
        <v>5.5768485422677747E-3</v>
      </c>
      <c r="Z11" s="483">
        <v>132</v>
      </c>
      <c r="AA11" s="482">
        <v>2.6552410838211332E-3</v>
      </c>
      <c r="AB11" s="483">
        <v>13</v>
      </c>
      <c r="AC11" s="482">
        <v>2.7831299507600086E-3</v>
      </c>
      <c r="AD11" s="483">
        <v>3920</v>
      </c>
      <c r="AE11" s="482">
        <v>1.1685760364404935E-2</v>
      </c>
      <c r="AF11" s="483">
        <v>333</v>
      </c>
      <c r="AG11" s="482">
        <v>3.1911835170100621E-2</v>
      </c>
      <c r="AH11" s="483">
        <v>1004</v>
      </c>
      <c r="AI11" s="482">
        <v>2.9178412624604029E-2</v>
      </c>
      <c r="AJ11" s="483">
        <v>1829</v>
      </c>
      <c r="AK11" s="482">
        <v>3.3823393435043918E-2</v>
      </c>
      <c r="AL11" s="483">
        <v>1175</v>
      </c>
      <c r="AM11" s="482">
        <v>6.3708081437904955E-3</v>
      </c>
      <c r="AN11" s="483">
        <v>137</v>
      </c>
      <c r="AO11" s="482">
        <v>2.8629942322159992E-3</v>
      </c>
      <c r="AP11" s="483">
        <v>14</v>
      </c>
      <c r="AQ11" s="482">
        <v>2.4915465385299874E-3</v>
      </c>
      <c r="AR11" s="483">
        <v>4492</v>
      </c>
      <c r="AS11" s="482">
        <v>1.3336302234097826E-2</v>
      </c>
      <c r="AT11" s="483">
        <v>462</v>
      </c>
      <c r="AU11" s="482">
        <v>4.1980917764652431E-2</v>
      </c>
      <c r="AV11" s="483">
        <v>1122</v>
      </c>
      <c r="AW11" s="482">
        <v>3.2423997225754245E-2</v>
      </c>
      <c r="AX11" s="483">
        <v>1809</v>
      </c>
      <c r="AY11" s="482">
        <v>3.6043754607583335E-2</v>
      </c>
      <c r="AZ11" s="483">
        <v>1246</v>
      </c>
      <c r="BA11" s="482">
        <v>7.1344319366031857E-3</v>
      </c>
      <c r="BB11" s="483">
        <v>228</v>
      </c>
      <c r="BC11" s="482">
        <v>4.937950750438568E-3</v>
      </c>
      <c r="BD11" s="483">
        <v>16</v>
      </c>
      <c r="BE11" s="482">
        <v>2.9817368617219529E-3</v>
      </c>
      <c r="BF11" s="483">
        <v>4883</v>
      </c>
      <c r="BG11" s="482">
        <v>1.5165396930893867E-2</v>
      </c>
      <c r="BH11" s="483">
        <v>499</v>
      </c>
      <c r="BI11" s="482">
        <v>5.0752644426362896E-2</v>
      </c>
      <c r="BJ11" s="483">
        <v>1309</v>
      </c>
      <c r="BK11" s="482">
        <v>3.7449218973508037E-2</v>
      </c>
      <c r="BL11" s="483">
        <v>1809</v>
      </c>
      <c r="BM11" s="482">
        <v>3.7864199598124579E-2</v>
      </c>
      <c r="BN11" s="483">
        <v>1249</v>
      </c>
      <c r="BO11" s="482">
        <v>7.2719439204452828E-3</v>
      </c>
      <c r="BP11" s="483">
        <v>354</v>
      </c>
      <c r="BQ11" s="482">
        <v>7.7735567315927005E-3</v>
      </c>
      <c r="BR11" s="483">
        <v>17</v>
      </c>
      <c r="BS11" s="482">
        <v>2.8828217737832795E-3</v>
      </c>
      <c r="BT11" s="483">
        <v>5237</v>
      </c>
      <c r="BU11" s="482">
        <v>1.6585696459902328E-2</v>
      </c>
      <c r="BV11" s="483">
        <v>554</v>
      </c>
      <c r="BW11" s="482">
        <v>6.2156400762930553E-2</v>
      </c>
      <c r="BX11" s="483">
        <v>1503</v>
      </c>
      <c r="BY11" s="482">
        <v>4.1542288557213931E-2</v>
      </c>
      <c r="BZ11" s="483">
        <v>1807</v>
      </c>
      <c r="CA11" s="482">
        <v>3.9447258120852251E-2</v>
      </c>
      <c r="CB11" s="483">
        <v>1175</v>
      </c>
      <c r="CC11" s="482">
        <v>7.0827079452913553E-3</v>
      </c>
      <c r="CD11" s="483">
        <v>338</v>
      </c>
      <c r="CE11" s="482">
        <v>7.3103209620209364E-3</v>
      </c>
      <c r="CF11" s="483">
        <v>17</v>
      </c>
      <c r="CG11" s="482">
        <v>2.8011204481792717E-3</v>
      </c>
      <c r="CH11" s="483">
        <v>5394</v>
      </c>
      <c r="CI11" s="482">
        <v>1.7450493848328873E-2</v>
      </c>
      <c r="CJ11" s="483">
        <v>612</v>
      </c>
      <c r="CK11" s="482">
        <v>6.5948275862068972E-2</v>
      </c>
      <c r="CL11" s="483">
        <v>1606</v>
      </c>
      <c r="CM11" s="482">
        <v>4.1966082207530897E-2</v>
      </c>
      <c r="CN11" s="483">
        <v>1974</v>
      </c>
      <c r="CO11" s="482">
        <v>3.829737699829272E-2</v>
      </c>
      <c r="CP11" s="483">
        <v>1220</v>
      </c>
      <c r="CQ11" s="482">
        <v>7.5633586271884141E-3</v>
      </c>
      <c r="CR11" s="483">
        <v>372</v>
      </c>
      <c r="CS11" s="482">
        <v>7.5436497475310773E-3</v>
      </c>
      <c r="CT11" s="483">
        <v>3</v>
      </c>
      <c r="CU11" s="482">
        <v>4.8324742268041239E-4</v>
      </c>
      <c r="CV11" s="483">
        <v>5787</v>
      </c>
      <c r="CW11" s="482">
        <v>1.8318044555865762E-2</v>
      </c>
      <c r="CX11" s="483">
        <v>635</v>
      </c>
      <c r="CY11" s="482">
        <f t="shared" ref="CY11:CY45" si="24">+CX11/$CX$46</f>
        <v>7.5604238599833312E-2</v>
      </c>
      <c r="CZ11" s="483">
        <v>1761</v>
      </c>
      <c r="DA11" s="482">
        <f t="shared" ref="DA11:DA45" si="25">+CZ11/$CZ$46</f>
        <v>4.547215121233248E-2</v>
      </c>
      <c r="DB11" s="483">
        <v>2061</v>
      </c>
      <c r="DC11" s="482">
        <f t="shared" ref="DC11:DC45" si="26">+DB11/$DB$46</f>
        <v>4.030586302655767E-2</v>
      </c>
      <c r="DD11" s="483">
        <v>915</v>
      </c>
      <c r="DE11" s="482">
        <f t="shared" ref="DE11:DE45" si="27">+DD11/$DD$46</f>
        <v>5.8472805352658115E-3</v>
      </c>
      <c r="DF11" s="483">
        <v>366</v>
      </c>
      <c r="DG11" s="482">
        <f t="shared" ref="DG11:DG45" si="28">+DF11/$DF$46</f>
        <v>7.5403283957230271E-3</v>
      </c>
      <c r="DH11" s="483">
        <v>10</v>
      </c>
      <c r="DI11" s="482">
        <f t="shared" ref="DI11:DI45" si="29">+DH11/$DH$46</f>
        <v>1.6030779095864058E-3</v>
      </c>
      <c r="DJ11" s="483">
        <f t="shared" ref="DJ11:DJ45" si="30">+CX11+CZ11+DB11+DD11+DF11+DH11</f>
        <v>5748</v>
      </c>
      <c r="DK11" s="482">
        <f t="shared" ref="DK11:DK45" si="31">+DJ11/$DJ$46</f>
        <v>1.857069010080124E-2</v>
      </c>
      <c r="DL11" s="483">
        <v>675</v>
      </c>
      <c r="DM11" s="482">
        <f t="shared" si="1"/>
        <v>7.5621779072372844E-2</v>
      </c>
      <c r="DN11" s="483">
        <v>2047</v>
      </c>
      <c r="DO11" s="482">
        <f t="shared" si="2"/>
        <v>5.0678352148940384E-2</v>
      </c>
      <c r="DP11" s="483">
        <v>2210</v>
      </c>
      <c r="DQ11" s="482">
        <f t="shared" si="3"/>
        <v>4.7612892106170285E-2</v>
      </c>
      <c r="DR11" s="483">
        <v>732</v>
      </c>
      <c r="DS11" s="482">
        <f t="shared" si="4"/>
        <v>5.0123597121316905E-3</v>
      </c>
      <c r="DT11" s="483">
        <v>421</v>
      </c>
      <c r="DU11" s="482">
        <f t="shared" si="5"/>
        <v>8.6502701925250166E-3</v>
      </c>
      <c r="DV11" s="483">
        <v>10</v>
      </c>
      <c r="DW11" s="482">
        <f t="shared" si="6"/>
        <v>1.6139444803098773E-3</v>
      </c>
      <c r="DX11" s="483">
        <f t="shared" ref="DX11:DX45" si="32">DL11+DN11+DP11+DR11+DT11+DV11</f>
        <v>6095</v>
      </c>
      <c r="DY11" s="482">
        <f t="shared" si="7"/>
        <v>2.0546929253838012E-2</v>
      </c>
      <c r="DZ11" s="483">
        <v>1030</v>
      </c>
      <c r="EA11" s="482">
        <f t="shared" si="8"/>
        <v>0.12029899556178462</v>
      </c>
      <c r="EB11" s="483">
        <v>2256</v>
      </c>
      <c r="EC11" s="482">
        <f t="shared" si="9"/>
        <v>5.29266862170088E-2</v>
      </c>
      <c r="ED11" s="483">
        <v>2128</v>
      </c>
      <c r="EE11" s="482">
        <f t="shared" si="10"/>
        <v>4.7762266014274815E-2</v>
      </c>
      <c r="EF11" s="483">
        <v>856</v>
      </c>
      <c r="EG11" s="482">
        <f t="shared" si="11"/>
        <v>5.8695667080370549E-3</v>
      </c>
      <c r="EH11" s="483">
        <v>393</v>
      </c>
      <c r="EI11" s="482">
        <f t="shared" si="12"/>
        <v>8.1072717895822582E-3</v>
      </c>
      <c r="EJ11" s="483">
        <v>39</v>
      </c>
      <c r="EK11" s="482">
        <f t="shared" si="13"/>
        <v>6.3404324500081289E-3</v>
      </c>
      <c r="EL11" s="483">
        <f t="shared" si="22"/>
        <v>6702</v>
      </c>
      <c r="EM11" s="482">
        <f t="shared" si="14"/>
        <v>2.2626298091855613E-2</v>
      </c>
      <c r="EN11" s="483">
        <v>1004</v>
      </c>
      <c r="EO11" s="482">
        <f t="shared" si="15"/>
        <v>0.12331122574306068</v>
      </c>
      <c r="EP11" s="483">
        <v>2535</v>
      </c>
      <c r="EQ11" s="482">
        <f t="shared" si="16"/>
        <v>5.7775144152973086E-2</v>
      </c>
      <c r="ER11" s="483">
        <v>2312</v>
      </c>
      <c r="ES11" s="482">
        <f t="shared" si="17"/>
        <v>5.3026306736084036E-2</v>
      </c>
      <c r="ET11" s="483">
        <v>878</v>
      </c>
      <c r="EU11" s="482">
        <f t="shared" si="18"/>
        <v>6.4349687046510607E-3</v>
      </c>
      <c r="EV11" s="483">
        <v>419</v>
      </c>
      <c r="EW11" s="482">
        <f t="shared" si="19"/>
        <v>8.5936378366183314E-3</v>
      </c>
      <c r="EX11" s="483">
        <v>19</v>
      </c>
      <c r="EY11" s="482">
        <f t="shared" si="20"/>
        <v>3.1203810149449829E-3</v>
      </c>
      <c r="EZ11" s="483">
        <f t="shared" ref="EZ11:EZ45" si="33">EN11+EP11+ER11+ET11+EV11+EX11</f>
        <v>7167</v>
      </c>
      <c r="FA11" s="482">
        <f t="shared" si="21"/>
        <v>2.4980133004308E-2</v>
      </c>
      <c r="FB11" s="483">
        <v>1164</v>
      </c>
      <c r="FC11" s="482">
        <v>0.11082547843473294</v>
      </c>
      <c r="FD11" s="483">
        <v>3444</v>
      </c>
      <c r="FE11" s="482">
        <v>6.9591222291822422E-2</v>
      </c>
      <c r="FF11" s="483">
        <v>2273</v>
      </c>
      <c r="FG11" s="482">
        <v>6.9683313406296937E-2</v>
      </c>
      <c r="FH11" s="483">
        <v>190</v>
      </c>
      <c r="FI11" s="482">
        <v>1.260515351750126E-3</v>
      </c>
      <c r="FJ11" s="483">
        <v>484</v>
      </c>
      <c r="FK11" s="482">
        <v>9.8202329261859352E-3</v>
      </c>
      <c r="FL11" s="483">
        <v>52</v>
      </c>
      <c r="FM11" s="482">
        <v>8.6264100862641011E-3</v>
      </c>
      <c r="FN11" s="483">
        <v>7607</v>
      </c>
      <c r="FO11" s="482">
        <v>2.5470690457615259E-2</v>
      </c>
      <c r="FP11" s="483">
        <v>1380</v>
      </c>
      <c r="FQ11" s="482">
        <v>0.13736810670913796</v>
      </c>
      <c r="FR11" s="483">
        <v>3694</v>
      </c>
      <c r="FS11" s="482">
        <v>7.0729699197732976E-2</v>
      </c>
      <c r="FT11" s="483">
        <v>2746</v>
      </c>
      <c r="FU11" s="482">
        <v>8.1177757412717655E-2</v>
      </c>
      <c r="FV11" s="483">
        <v>344</v>
      </c>
      <c r="FW11" s="482">
        <v>2.2595307532644964E-3</v>
      </c>
      <c r="FX11" s="483">
        <v>622</v>
      </c>
      <c r="FY11" s="482">
        <v>1.2555003835129789E-2</v>
      </c>
      <c r="FZ11" s="483">
        <v>32</v>
      </c>
      <c r="GA11" s="482">
        <v>5.719392314566577E-3</v>
      </c>
      <c r="GB11" s="483">
        <v>8818</v>
      </c>
      <c r="GC11" s="482">
        <v>2.905618473644149E-2</v>
      </c>
      <c r="GD11" s="483">
        <v>1441</v>
      </c>
      <c r="GE11" s="482">
        <v>0.13877118644067796</v>
      </c>
      <c r="GF11" s="483">
        <v>3812</v>
      </c>
      <c r="GG11" s="482">
        <v>6.8454037746691329E-2</v>
      </c>
      <c r="GH11" s="483">
        <v>2294</v>
      </c>
      <c r="GI11" s="482">
        <v>6.8496013854468366E-2</v>
      </c>
      <c r="GJ11" s="483">
        <v>438</v>
      </c>
      <c r="GK11" s="482">
        <v>2.7477353140448169E-3</v>
      </c>
      <c r="GL11" s="483">
        <v>478</v>
      </c>
      <c r="GM11" s="482">
        <v>9.4155652293812907E-3</v>
      </c>
      <c r="GN11" s="483">
        <v>33</v>
      </c>
      <c r="GO11" s="482">
        <v>6.2737642585551333E-3</v>
      </c>
      <c r="GP11" s="483">
        <v>8496</v>
      </c>
      <c r="GQ11" s="482">
        <v>2.6972027949827455E-2</v>
      </c>
      <c r="GR11" s="483">
        <v>1414</v>
      </c>
      <c r="GS11" s="482">
        <v>0.14419743014480929</v>
      </c>
      <c r="GT11" s="483">
        <v>3840</v>
      </c>
      <c r="GU11" s="482">
        <v>6.464428807110871E-2</v>
      </c>
      <c r="GV11" s="483">
        <v>2380</v>
      </c>
      <c r="GW11" s="482">
        <v>7.2468180987759576E-2</v>
      </c>
      <c r="GX11" s="483">
        <v>350</v>
      </c>
      <c r="GY11" s="482">
        <v>2.1874453138671533E-3</v>
      </c>
      <c r="GZ11" s="483">
        <v>469</v>
      </c>
      <c r="HA11" s="482">
        <v>8.9793417702130913E-3</v>
      </c>
      <c r="HB11" s="483">
        <v>47</v>
      </c>
      <c r="HC11" s="482">
        <v>9.464357631896899E-3</v>
      </c>
      <c r="HD11" s="483">
        <v>8500</v>
      </c>
      <c r="HE11" s="482">
        <v>2.6624818716307858E-2</v>
      </c>
      <c r="HF11" s="483">
        <v>1004</v>
      </c>
      <c r="HG11" s="482">
        <v>0.1133310757421831</v>
      </c>
      <c r="HH11" s="483">
        <v>4034</v>
      </c>
      <c r="HI11" s="482">
        <v>6.3494561881227082E-2</v>
      </c>
      <c r="HJ11" s="483">
        <v>2370</v>
      </c>
      <c r="HK11" s="482">
        <v>6.4979573931401316E-2</v>
      </c>
      <c r="HL11" s="483">
        <v>310</v>
      </c>
      <c r="HM11" s="482">
        <v>1.9543193610006117E-3</v>
      </c>
      <c r="HN11" s="483">
        <v>633</v>
      </c>
      <c r="HO11" s="482">
        <v>1.152228916759197E-2</v>
      </c>
      <c r="HP11" s="483">
        <v>68</v>
      </c>
      <c r="HQ11" s="482">
        <v>1.6275730014360938E-2</v>
      </c>
      <c r="HR11" s="483">
        <v>8419</v>
      </c>
      <c r="HS11" s="482">
        <v>2.5777472956463963E-2</v>
      </c>
      <c r="HT11" s="483">
        <v>1175</v>
      </c>
      <c r="HU11" s="482">
        <v>0.13397947548460662</v>
      </c>
      <c r="HV11" s="483">
        <v>4828</v>
      </c>
      <c r="HW11" s="482">
        <v>7.4492377954699748E-2</v>
      </c>
      <c r="HX11" s="483">
        <v>2407</v>
      </c>
      <c r="HY11" s="482">
        <v>6.7734128770823951E-2</v>
      </c>
      <c r="HZ11" s="483">
        <v>417</v>
      </c>
      <c r="IA11" s="482">
        <v>3.2190332093066341E-3</v>
      </c>
      <c r="IB11" s="483">
        <v>657</v>
      </c>
      <c r="IC11" s="482">
        <v>1.2982393739996443E-2</v>
      </c>
      <c r="ID11" s="483">
        <v>51</v>
      </c>
      <c r="IE11" s="482">
        <v>1.4166666666666666E-2</v>
      </c>
      <c r="IF11" s="483">
        <v>9535</v>
      </c>
      <c r="IG11" s="482">
        <v>3.2557440749555258E-2</v>
      </c>
      <c r="IH11" s="483">
        <v>1147</v>
      </c>
      <c r="II11" s="482">
        <v>0.12256892498397093</v>
      </c>
      <c r="IJ11" s="483">
        <v>5389</v>
      </c>
      <c r="IK11" s="482">
        <v>7.5253801790227753E-2</v>
      </c>
      <c r="IL11" s="483">
        <v>2562</v>
      </c>
      <c r="IM11" s="482">
        <v>6.5934065934065936E-2</v>
      </c>
      <c r="IN11" s="483">
        <v>503</v>
      </c>
      <c r="IO11" s="482">
        <v>3.4762056144521693E-3</v>
      </c>
      <c r="IP11" s="483">
        <v>629</v>
      </c>
      <c r="IQ11" s="482">
        <v>1.170515659601392E-2</v>
      </c>
      <c r="IR11" s="483">
        <v>52</v>
      </c>
      <c r="IS11" s="482">
        <v>1.3870365430781541E-2</v>
      </c>
      <c r="IT11" s="483">
        <v>10282</v>
      </c>
      <c r="IU11" s="482">
        <v>3.1930685382441537E-2</v>
      </c>
      <c r="IV11" s="483">
        <v>963</v>
      </c>
      <c r="IW11" s="482">
        <v>9.7390776699029125E-2</v>
      </c>
      <c r="IX11" s="483">
        <v>5732</v>
      </c>
      <c r="IY11" s="482">
        <v>7.6004083959849908E-2</v>
      </c>
      <c r="IZ11" s="483">
        <v>2490</v>
      </c>
      <c r="JA11" s="482">
        <v>6.0311001307949426E-2</v>
      </c>
      <c r="JB11" s="483">
        <v>532</v>
      </c>
      <c r="JC11" s="482">
        <v>3.5756773287270722E-3</v>
      </c>
      <c r="JD11" s="483">
        <v>743</v>
      </c>
      <c r="JE11" s="482">
        <v>9.8542420987015739E-3</v>
      </c>
      <c r="JF11" s="483">
        <v>76</v>
      </c>
      <c r="JG11" s="482">
        <v>2.0646563433849498E-2</v>
      </c>
      <c r="JH11" s="483">
        <v>10536</v>
      </c>
      <c r="JI11" s="482">
        <v>2.9724590496933313E-2</v>
      </c>
      <c r="JJ11" s="483">
        <v>707</v>
      </c>
      <c r="JK11" s="482">
        <v>9.2611998952056587E-2</v>
      </c>
      <c r="JL11" s="483">
        <v>5873</v>
      </c>
      <c r="JM11" s="482">
        <v>7.5403142974527521E-2</v>
      </c>
      <c r="JN11" s="483">
        <v>2758</v>
      </c>
      <c r="JO11" s="482">
        <v>8.3466997548648725E-2</v>
      </c>
      <c r="JP11" s="483">
        <v>935</v>
      </c>
      <c r="JQ11" s="482">
        <v>6.6688539556646028E-3</v>
      </c>
      <c r="JR11" s="483">
        <v>731</v>
      </c>
      <c r="JS11" s="482">
        <v>9.8983087568211663E-3</v>
      </c>
      <c r="JT11" s="483">
        <v>114</v>
      </c>
      <c r="JU11" s="482">
        <v>3.9776692254012563E-2</v>
      </c>
      <c r="JV11" s="483">
        <v>11118</v>
      </c>
      <c r="JW11" s="482">
        <v>3.3139981996268102E-2</v>
      </c>
      <c r="JX11" s="483">
        <v>726</v>
      </c>
      <c r="JY11" s="482">
        <v>2.0815831500718232E-3</v>
      </c>
      <c r="JZ11" s="483">
        <v>6055</v>
      </c>
      <c r="KA11" s="482">
        <v>1.7360862222706459E-2</v>
      </c>
      <c r="KB11" s="483">
        <v>2869</v>
      </c>
      <c r="KC11" s="482">
        <v>8.2259807955317645E-3</v>
      </c>
      <c r="KD11" s="483">
        <v>890</v>
      </c>
      <c r="KE11" s="482">
        <v>2.5518030352120148E-3</v>
      </c>
      <c r="KF11" s="483">
        <v>758</v>
      </c>
      <c r="KG11" s="482">
        <v>2.1733333715625923E-3</v>
      </c>
      <c r="KH11" s="483">
        <v>114</v>
      </c>
      <c r="KI11" s="482">
        <v>3.2686016406086483E-4</v>
      </c>
      <c r="KJ11" s="483">
        <v>11412</v>
      </c>
      <c r="KK11" s="482">
        <v>3.2720422739145522E-2</v>
      </c>
      <c r="KL11" s="483">
        <v>11729</v>
      </c>
      <c r="KM11" s="482">
        <v>3.3478237290457749E-2</v>
      </c>
      <c r="KN11" s="483">
        <v>6632</v>
      </c>
      <c r="KO11" s="482">
        <v>1.8929803880153105E-2</v>
      </c>
      <c r="KP11" s="483">
        <v>2768</v>
      </c>
      <c r="KQ11" s="482">
        <v>7.9007384107756019E-3</v>
      </c>
      <c r="KR11" s="483">
        <v>1017</v>
      </c>
      <c r="KS11" s="482">
        <v>2.9028363308377125E-3</v>
      </c>
      <c r="KT11" s="483">
        <v>557</v>
      </c>
      <c r="KU11" s="482">
        <v>1.5898523463880095E-3</v>
      </c>
      <c r="KV11" s="483">
        <v>101</v>
      </c>
      <c r="KW11" s="482">
        <v>2.8828561397699993E-4</v>
      </c>
      <c r="KX11" s="483">
        <v>11729</v>
      </c>
      <c r="KY11" s="482">
        <v>3.3478237290457749E-2</v>
      </c>
      <c r="KZ11" s="421">
        <v>543</v>
      </c>
      <c r="LA11" s="145">
        <v>6.9704749679075736E-2</v>
      </c>
      <c r="LB11" s="421">
        <v>6771</v>
      </c>
      <c r="LC11" s="145">
        <v>8.7810761389721048E-2</v>
      </c>
      <c r="LD11" s="421">
        <v>2393</v>
      </c>
      <c r="LE11" s="145">
        <v>8.0855521016353557E-2</v>
      </c>
      <c r="LF11" s="421">
        <v>966</v>
      </c>
      <c r="LG11" s="145">
        <v>6.6929024748496524E-3</v>
      </c>
      <c r="LH11" s="421">
        <v>735</v>
      </c>
      <c r="LI11" s="145">
        <v>9.7409051752700287E-3</v>
      </c>
      <c r="LJ11" s="421">
        <v>113</v>
      </c>
      <c r="LK11" s="145">
        <v>3.3551068883610452E-2</v>
      </c>
      <c r="LL11" s="421">
        <v>11521</v>
      </c>
      <c r="LM11" s="145">
        <v>3.4121131349030061E-2</v>
      </c>
      <c r="LN11" s="421">
        <v>539</v>
      </c>
      <c r="LO11" s="145">
        <v>7.8149920255183414E-2</v>
      </c>
      <c r="LP11" s="421">
        <v>6560</v>
      </c>
      <c r="LQ11" s="145">
        <v>8.828477222259605E-2</v>
      </c>
      <c r="LR11" s="421">
        <v>2050</v>
      </c>
      <c r="LS11" s="145">
        <v>7.1558223959787767E-2</v>
      </c>
      <c r="LT11" s="421">
        <v>665</v>
      </c>
      <c r="LU11" s="145">
        <v>4.7127357253715267E-3</v>
      </c>
      <c r="LV11" s="421">
        <v>919</v>
      </c>
      <c r="LW11" s="145">
        <v>1.2539227725474144E-2</v>
      </c>
      <c r="LX11" s="421">
        <v>34</v>
      </c>
      <c r="LY11" s="145">
        <v>1.1413225914736489E-2</v>
      </c>
      <c r="LZ11" s="421">
        <v>10767</v>
      </c>
      <c r="MA11" s="145">
        <v>3.2903864607335603E-2</v>
      </c>
    </row>
    <row r="12" spans="1:339">
      <c r="A12" s="34"/>
      <c r="B12" s="34"/>
      <c r="C12" s="484" t="s">
        <v>1523</v>
      </c>
      <c r="D12" s="483">
        <v>2744</v>
      </c>
      <c r="E12" s="482">
        <v>0.29842305600870039</v>
      </c>
      <c r="F12" s="483">
        <v>818</v>
      </c>
      <c r="G12" s="482">
        <v>2.3477412318466218E-2</v>
      </c>
      <c r="H12" s="483">
        <v>5541</v>
      </c>
      <c r="I12" s="482">
        <v>7.7969774575746484E-2</v>
      </c>
      <c r="J12" s="483">
        <v>12677</v>
      </c>
      <c r="K12" s="482">
        <v>6.0475234110760744E-2</v>
      </c>
      <c r="L12" s="483">
        <v>587</v>
      </c>
      <c r="M12" s="482">
        <v>1.1073800181104739E-2</v>
      </c>
      <c r="N12" s="483">
        <v>220</v>
      </c>
      <c r="O12" s="482">
        <v>4.1540785498489427E-2</v>
      </c>
      <c r="P12" s="483">
        <v>22587</v>
      </c>
      <c r="Q12" s="482">
        <v>5.8969271336448845E-2</v>
      </c>
      <c r="R12" s="483">
        <v>2679</v>
      </c>
      <c r="S12" s="482">
        <v>0.27999581939799328</v>
      </c>
      <c r="T12" s="483">
        <v>750</v>
      </c>
      <c r="U12" s="482">
        <v>2.2026431718061675E-2</v>
      </c>
      <c r="V12" s="483">
        <v>4076</v>
      </c>
      <c r="W12" s="482">
        <v>7.8868442948085371E-2</v>
      </c>
      <c r="X12" s="483">
        <v>10325</v>
      </c>
      <c r="Y12" s="482">
        <v>5.5580078377330866E-2</v>
      </c>
      <c r="Z12" s="483">
        <v>474</v>
      </c>
      <c r="AA12" s="482">
        <v>9.5347293464486151E-3</v>
      </c>
      <c r="AB12" s="483">
        <v>170</v>
      </c>
      <c r="AC12" s="482">
        <v>3.6394776279169344E-2</v>
      </c>
      <c r="AD12" s="483">
        <v>18474</v>
      </c>
      <c r="AE12" s="482">
        <v>5.507212677857571E-2</v>
      </c>
      <c r="AF12" s="483">
        <v>2839</v>
      </c>
      <c r="AG12" s="482">
        <v>0.27206516530905606</v>
      </c>
      <c r="AH12" s="483">
        <v>735</v>
      </c>
      <c r="AI12" s="482">
        <v>2.1360690517015897E-2</v>
      </c>
      <c r="AJ12" s="483">
        <v>4205</v>
      </c>
      <c r="AK12" s="482">
        <v>7.7762367082755426E-2</v>
      </c>
      <c r="AL12" s="483">
        <v>10214</v>
      </c>
      <c r="AM12" s="482">
        <v>5.5379944153766909E-2</v>
      </c>
      <c r="AN12" s="483">
        <v>428</v>
      </c>
      <c r="AO12" s="482">
        <v>8.9442447546602029E-3</v>
      </c>
      <c r="AP12" s="483">
        <v>189</v>
      </c>
      <c r="AQ12" s="482">
        <v>3.363587827015483E-2</v>
      </c>
      <c r="AR12" s="483">
        <v>18610</v>
      </c>
      <c r="AS12" s="482">
        <v>5.5251243227195129E-2</v>
      </c>
      <c r="AT12" s="483">
        <v>2989</v>
      </c>
      <c r="AU12" s="482">
        <v>0.27160381644706949</v>
      </c>
      <c r="AV12" s="483">
        <v>748</v>
      </c>
      <c r="AW12" s="482">
        <v>2.1615998150502833E-2</v>
      </c>
      <c r="AX12" s="483">
        <v>3777</v>
      </c>
      <c r="AY12" s="482">
        <v>7.5255534081173164E-2</v>
      </c>
      <c r="AZ12" s="483">
        <v>10236</v>
      </c>
      <c r="BA12" s="482">
        <v>5.8609988204711243E-2</v>
      </c>
      <c r="BB12" s="483">
        <v>469</v>
      </c>
      <c r="BC12" s="482">
        <v>1.0157451324367054E-2</v>
      </c>
      <c r="BD12" s="483">
        <v>70</v>
      </c>
      <c r="BE12" s="482">
        <v>1.3045098770033545E-2</v>
      </c>
      <c r="BF12" s="483">
        <v>18289</v>
      </c>
      <c r="BG12" s="482">
        <v>5.6801135463673547E-2</v>
      </c>
      <c r="BH12" s="483">
        <v>2920</v>
      </c>
      <c r="BI12" s="482">
        <v>0.29698942229454839</v>
      </c>
      <c r="BJ12" s="483">
        <v>766</v>
      </c>
      <c r="BK12" s="482">
        <v>2.1914516221319447E-2</v>
      </c>
      <c r="BL12" s="483">
        <v>3800</v>
      </c>
      <c r="BM12" s="482">
        <v>7.9537843268586733E-2</v>
      </c>
      <c r="BN12" s="483">
        <v>10001</v>
      </c>
      <c r="BO12" s="482">
        <v>5.8227951279722398E-2</v>
      </c>
      <c r="BP12" s="483">
        <v>527</v>
      </c>
      <c r="BQ12" s="482">
        <v>1.1572498298162015E-2</v>
      </c>
      <c r="BR12" s="483">
        <v>74</v>
      </c>
      <c r="BS12" s="482">
        <v>1.2548753603527217E-2</v>
      </c>
      <c r="BT12" s="483">
        <v>18088</v>
      </c>
      <c r="BU12" s="482">
        <v>5.7285101693090187E-2</v>
      </c>
      <c r="BV12" s="483">
        <v>2880</v>
      </c>
      <c r="BW12" s="482">
        <v>0.32312352743184114</v>
      </c>
      <c r="BX12" s="483">
        <v>774</v>
      </c>
      <c r="BY12" s="482">
        <v>2.1393034825870648E-2</v>
      </c>
      <c r="BZ12" s="483">
        <v>3436</v>
      </c>
      <c r="CA12" s="482">
        <v>7.5008732099196646E-2</v>
      </c>
      <c r="CB12" s="483">
        <v>9635</v>
      </c>
      <c r="CC12" s="482">
        <v>5.8078205151389117E-2</v>
      </c>
      <c r="CD12" s="483">
        <v>528</v>
      </c>
      <c r="CE12" s="482">
        <v>1.1419672982091877E-2</v>
      </c>
      <c r="CF12" s="483">
        <v>78</v>
      </c>
      <c r="CG12" s="482">
        <v>1.2852199703410776E-2</v>
      </c>
      <c r="CH12" s="483">
        <v>17331</v>
      </c>
      <c r="CI12" s="482">
        <v>5.6068689077750783E-2</v>
      </c>
      <c r="CJ12" s="483">
        <v>2756</v>
      </c>
      <c r="CK12" s="482">
        <v>0.29698275862068968</v>
      </c>
      <c r="CL12" s="483">
        <v>789</v>
      </c>
      <c r="CM12" s="482">
        <v>2.0617209752018605E-2</v>
      </c>
      <c r="CN12" s="483">
        <v>3606</v>
      </c>
      <c r="CO12" s="482">
        <v>6.9959646127580322E-2</v>
      </c>
      <c r="CP12" s="483">
        <v>9275</v>
      </c>
      <c r="CQ12" s="482">
        <v>5.7500123989485695E-2</v>
      </c>
      <c r="CR12" s="483">
        <v>556</v>
      </c>
      <c r="CS12" s="482">
        <v>1.127491736458946E-2</v>
      </c>
      <c r="CT12" s="483">
        <v>84</v>
      </c>
      <c r="CU12" s="482">
        <v>1.3530927835051547E-2</v>
      </c>
      <c r="CV12" s="483">
        <v>17066</v>
      </c>
      <c r="CW12" s="482">
        <v>5.4020347052083133E-2</v>
      </c>
      <c r="CX12" s="483">
        <v>2269</v>
      </c>
      <c r="CY12" s="482">
        <f t="shared" si="24"/>
        <v>0.27015120847719964</v>
      </c>
      <c r="CZ12" s="483">
        <v>795</v>
      </c>
      <c r="DA12" s="482">
        <f t="shared" si="25"/>
        <v>2.0528313579673097E-2</v>
      </c>
      <c r="DB12" s="483">
        <v>4038</v>
      </c>
      <c r="DC12" s="482">
        <f t="shared" si="26"/>
        <v>7.8968983455235259E-2</v>
      </c>
      <c r="DD12" s="483">
        <v>8854</v>
      </c>
      <c r="DE12" s="482">
        <f t="shared" si="27"/>
        <v>5.658122607567595E-2</v>
      </c>
      <c r="DF12" s="483">
        <v>590</v>
      </c>
      <c r="DG12" s="482">
        <f t="shared" si="28"/>
        <v>1.2155174189826737E-2</v>
      </c>
      <c r="DH12" s="483">
        <v>81</v>
      </c>
      <c r="DI12" s="482">
        <f t="shared" si="29"/>
        <v>1.2984931067649887E-2</v>
      </c>
      <c r="DJ12" s="483">
        <f t="shared" si="30"/>
        <v>16627</v>
      </c>
      <c r="DK12" s="482">
        <f t="shared" si="31"/>
        <v>5.3718661152752652E-2</v>
      </c>
      <c r="DL12" s="483">
        <v>2527</v>
      </c>
      <c r="DM12" s="482">
        <f t="shared" si="1"/>
        <v>0.28310553439390546</v>
      </c>
      <c r="DN12" s="483">
        <v>902</v>
      </c>
      <c r="DO12" s="482">
        <f t="shared" si="2"/>
        <v>2.2331154684095862E-2</v>
      </c>
      <c r="DP12" s="483">
        <v>4272</v>
      </c>
      <c r="DQ12" s="482">
        <f t="shared" si="3"/>
        <v>9.2037228541882107E-2</v>
      </c>
      <c r="DR12" s="483">
        <v>7687</v>
      </c>
      <c r="DS12" s="482">
        <f t="shared" si="4"/>
        <v>5.2636624463328292E-2</v>
      </c>
      <c r="DT12" s="483">
        <v>895</v>
      </c>
      <c r="DU12" s="482">
        <f t="shared" si="5"/>
        <v>1.8389529269144628E-2</v>
      </c>
      <c r="DV12" s="483">
        <v>98</v>
      </c>
      <c r="DW12" s="482">
        <f t="shared" si="6"/>
        <v>1.5816655907036799E-2</v>
      </c>
      <c r="DX12" s="483">
        <f t="shared" si="32"/>
        <v>16381</v>
      </c>
      <c r="DY12" s="482">
        <f t="shared" si="7"/>
        <v>5.5222190009371695E-2</v>
      </c>
      <c r="DZ12" s="483">
        <v>2329</v>
      </c>
      <c r="EA12" s="482">
        <f t="shared" si="8"/>
        <v>0.27201588413921979</v>
      </c>
      <c r="EB12" s="483">
        <v>880</v>
      </c>
      <c r="EC12" s="482">
        <f t="shared" si="9"/>
        <v>2.0645161290322581E-2</v>
      </c>
      <c r="ED12" s="483">
        <v>4037</v>
      </c>
      <c r="EE12" s="482">
        <f t="shared" si="10"/>
        <v>9.0609148449073029E-2</v>
      </c>
      <c r="EF12" s="483">
        <v>7047</v>
      </c>
      <c r="EG12" s="482">
        <f t="shared" si="11"/>
        <v>4.8321070784505989E-2</v>
      </c>
      <c r="EH12" s="483">
        <v>904</v>
      </c>
      <c r="EI12" s="482">
        <f t="shared" si="12"/>
        <v>1.8648788035069624E-2</v>
      </c>
      <c r="EJ12" s="483">
        <v>99</v>
      </c>
      <c r="EK12" s="482">
        <f t="shared" si="13"/>
        <v>1.6094943911559096E-2</v>
      </c>
      <c r="EL12" s="483">
        <f t="shared" si="22"/>
        <v>15296</v>
      </c>
      <c r="EM12" s="482">
        <f t="shared" si="14"/>
        <v>5.1640085886753721E-2</v>
      </c>
      <c r="EN12" s="483">
        <v>2296</v>
      </c>
      <c r="EO12" s="482">
        <f t="shared" si="15"/>
        <v>0.2819945959223778</v>
      </c>
      <c r="EP12" s="483">
        <v>962</v>
      </c>
      <c r="EQ12" s="482">
        <f t="shared" si="16"/>
        <v>2.1924926499076965E-2</v>
      </c>
      <c r="ER12" s="483">
        <v>4312</v>
      </c>
      <c r="ES12" s="482">
        <f t="shared" si="17"/>
        <v>9.889681429325016E-2</v>
      </c>
      <c r="ET12" s="483">
        <v>6463</v>
      </c>
      <c r="EU12" s="482">
        <f t="shared" si="18"/>
        <v>4.7368112458040776E-2</v>
      </c>
      <c r="EV12" s="483">
        <v>1026</v>
      </c>
      <c r="EW12" s="482">
        <f t="shared" si="19"/>
        <v>2.1043132268187131E-2</v>
      </c>
      <c r="EX12" s="483">
        <v>94</v>
      </c>
      <c r="EY12" s="482">
        <f t="shared" si="20"/>
        <v>1.5437674494990967E-2</v>
      </c>
      <c r="EZ12" s="483">
        <f t="shared" si="33"/>
        <v>15153</v>
      </c>
      <c r="FA12" s="482">
        <f t="shared" si="21"/>
        <v>5.281483960015057E-2</v>
      </c>
      <c r="FB12" s="483">
        <v>2892</v>
      </c>
      <c r="FC12" s="482">
        <v>0.27534990002856324</v>
      </c>
      <c r="FD12" s="483">
        <v>1302</v>
      </c>
      <c r="FE12" s="482">
        <v>2.630887672007921E-2</v>
      </c>
      <c r="FF12" s="483">
        <v>4224</v>
      </c>
      <c r="FG12" s="482">
        <v>0.12949507955486067</v>
      </c>
      <c r="FH12" s="483">
        <v>6742</v>
      </c>
      <c r="FI12" s="482">
        <v>4.4728392113154471E-2</v>
      </c>
      <c r="FJ12" s="483">
        <v>918</v>
      </c>
      <c r="FK12" s="482">
        <v>1.8625978979832002E-2</v>
      </c>
      <c r="FL12" s="483">
        <v>94</v>
      </c>
      <c r="FM12" s="482">
        <v>1.5593895155938951E-2</v>
      </c>
      <c r="FN12" s="483">
        <v>16172</v>
      </c>
      <c r="FO12" s="482">
        <v>5.4149074021368995E-2</v>
      </c>
      <c r="FP12" s="483">
        <v>2372</v>
      </c>
      <c r="FQ12" s="482">
        <v>0.23611387616961976</v>
      </c>
      <c r="FR12" s="483">
        <v>1203</v>
      </c>
      <c r="FS12" s="482">
        <v>2.3034062841059223E-2</v>
      </c>
      <c r="FT12" s="483">
        <v>4418</v>
      </c>
      <c r="FU12" s="482">
        <v>0.13060572915126969</v>
      </c>
      <c r="FV12" s="483">
        <v>6815</v>
      </c>
      <c r="FW12" s="482">
        <v>4.4763668847376578E-2</v>
      </c>
      <c r="FX12" s="483">
        <v>934</v>
      </c>
      <c r="FY12" s="482">
        <v>1.8852690646320294E-2</v>
      </c>
      <c r="FZ12" s="483">
        <v>81</v>
      </c>
      <c r="GA12" s="482">
        <v>1.4477211796246649E-2</v>
      </c>
      <c r="GB12" s="483">
        <v>15823</v>
      </c>
      <c r="GC12" s="482">
        <v>5.2138354625165993E-2</v>
      </c>
      <c r="GD12" s="483">
        <v>2527</v>
      </c>
      <c r="GE12" s="482">
        <v>0.24335516178736519</v>
      </c>
      <c r="GF12" s="483">
        <v>1393</v>
      </c>
      <c r="GG12" s="482">
        <v>2.5014814947833426E-2</v>
      </c>
      <c r="GH12" s="483">
        <v>4375</v>
      </c>
      <c r="GI12" s="482">
        <v>0.13063211011913647</v>
      </c>
      <c r="GJ12" s="483">
        <v>6910</v>
      </c>
      <c r="GK12" s="482">
        <v>4.3348974931620286E-2</v>
      </c>
      <c r="GL12" s="483">
        <v>1216</v>
      </c>
      <c r="GM12" s="482">
        <v>2.3952567612819352E-2</v>
      </c>
      <c r="GN12" s="483">
        <v>67</v>
      </c>
      <c r="GO12" s="482">
        <v>1.273764258555133E-2</v>
      </c>
      <c r="GP12" s="483">
        <v>16488</v>
      </c>
      <c r="GQ12" s="482">
        <v>5.2344020343309219E-2</v>
      </c>
      <c r="GR12" s="483">
        <v>2116</v>
      </c>
      <c r="GS12" s="482">
        <v>0.21578625331429738</v>
      </c>
      <c r="GT12" s="483">
        <v>1585</v>
      </c>
      <c r="GU12" s="482">
        <v>2.6682603279350865E-2</v>
      </c>
      <c r="GV12" s="483">
        <v>4220</v>
      </c>
      <c r="GW12" s="482">
        <v>0.1284940015833384</v>
      </c>
      <c r="GX12" s="483">
        <v>6462</v>
      </c>
      <c r="GY12" s="482">
        <v>4.0386490337741554E-2</v>
      </c>
      <c r="GZ12" s="483">
        <v>1263</v>
      </c>
      <c r="HA12" s="482">
        <v>2.4181041909976834E-2</v>
      </c>
      <c r="HB12" s="483">
        <v>61</v>
      </c>
      <c r="HC12" s="482">
        <v>1.2283527990334274E-2</v>
      </c>
      <c r="HD12" s="483">
        <v>15707</v>
      </c>
      <c r="HE12" s="482">
        <v>4.9199532656123236E-2</v>
      </c>
      <c r="HF12" s="483">
        <v>1892</v>
      </c>
      <c r="HG12" s="482">
        <v>0.21356812281295856</v>
      </c>
      <c r="HH12" s="483">
        <v>1551</v>
      </c>
      <c r="HI12" s="482">
        <v>2.4412510034155479E-2</v>
      </c>
      <c r="HJ12" s="483">
        <v>4153</v>
      </c>
      <c r="HK12" s="482">
        <v>0.11386505085953993</v>
      </c>
      <c r="HL12" s="483">
        <v>6540</v>
      </c>
      <c r="HM12" s="482">
        <v>4.1229834261109675E-2</v>
      </c>
      <c r="HN12" s="483">
        <v>1284</v>
      </c>
      <c r="HO12" s="482">
        <v>2.3372226368385606E-2</v>
      </c>
      <c r="HP12" s="483">
        <v>63</v>
      </c>
      <c r="HQ12" s="482">
        <v>1.507898516036381E-2</v>
      </c>
      <c r="HR12" s="483">
        <v>15483</v>
      </c>
      <c r="HS12" s="482">
        <v>4.7406178142882949E-2</v>
      </c>
      <c r="HT12" s="483">
        <v>2062</v>
      </c>
      <c r="HU12" s="482">
        <v>0.23511972633979475</v>
      </c>
      <c r="HV12" s="483">
        <v>1724</v>
      </c>
      <c r="HW12" s="482">
        <v>2.6600012343393199E-2</v>
      </c>
      <c r="HX12" s="483">
        <v>3916</v>
      </c>
      <c r="HY12" s="482">
        <v>0.11019810895992796</v>
      </c>
      <c r="HZ12" s="483">
        <v>6028</v>
      </c>
      <c r="IA12" s="482">
        <v>4.6533170709113648E-2</v>
      </c>
      <c r="IB12" s="483">
        <v>1321</v>
      </c>
      <c r="IC12" s="482">
        <v>2.6103108265654949E-2</v>
      </c>
      <c r="ID12" s="483">
        <v>49</v>
      </c>
      <c r="IE12" s="482">
        <v>1.361111111111111E-2</v>
      </c>
      <c r="IF12" s="483">
        <v>15100</v>
      </c>
      <c r="IG12" s="482">
        <v>5.1559240201183472E-2</v>
      </c>
      <c r="IH12" s="483">
        <v>2166</v>
      </c>
      <c r="II12" s="482">
        <v>0.2314597136140201</v>
      </c>
      <c r="IJ12" s="483">
        <v>1972</v>
      </c>
      <c r="IK12" s="482">
        <v>2.7537668793900377E-2</v>
      </c>
      <c r="IL12" s="483">
        <v>3903</v>
      </c>
      <c r="IM12" s="482">
        <v>0.1004452222250817</v>
      </c>
      <c r="IN12" s="483">
        <v>6500</v>
      </c>
      <c r="IO12" s="482">
        <v>4.4921146111210938E-2</v>
      </c>
      <c r="IP12" s="483">
        <v>1342</v>
      </c>
      <c r="IQ12" s="482">
        <v>2.4973481958427156E-2</v>
      </c>
      <c r="IR12" s="483">
        <v>56</v>
      </c>
      <c r="IS12" s="482">
        <v>1.4937316617764738E-2</v>
      </c>
      <c r="IT12" s="483">
        <v>15939</v>
      </c>
      <c r="IU12" s="482">
        <v>4.9498462780658989E-2</v>
      </c>
      <c r="IV12" s="483">
        <v>2123</v>
      </c>
      <c r="IW12" s="482">
        <v>0.2147046925566343</v>
      </c>
      <c r="IX12" s="483">
        <v>2674</v>
      </c>
      <c r="IY12" s="482">
        <v>3.5456196878687826E-2</v>
      </c>
      <c r="IZ12" s="483">
        <v>4386</v>
      </c>
      <c r="JA12" s="482">
        <v>0.10623455893038802</v>
      </c>
      <c r="JB12" s="483">
        <v>6185</v>
      </c>
      <c r="JC12" s="482">
        <v>4.1570609545445378E-2</v>
      </c>
      <c r="JD12" s="483">
        <v>1874</v>
      </c>
      <c r="JE12" s="482">
        <v>2.48544410403321E-2</v>
      </c>
      <c r="JF12" s="483">
        <v>56</v>
      </c>
      <c r="JG12" s="482">
        <v>1.5213257267046998E-2</v>
      </c>
      <c r="JH12" s="483">
        <v>17298</v>
      </c>
      <c r="JI12" s="482">
        <v>4.8801819135910446E-2</v>
      </c>
      <c r="JJ12" s="483">
        <v>1627</v>
      </c>
      <c r="JK12" s="482">
        <v>0.21312549122347393</v>
      </c>
      <c r="JL12" s="483">
        <v>2185</v>
      </c>
      <c r="JM12" s="482">
        <v>2.805310188989318E-2</v>
      </c>
      <c r="JN12" s="483">
        <v>4233</v>
      </c>
      <c r="JO12" s="482">
        <v>0.12810580153133796</v>
      </c>
      <c r="JP12" s="483">
        <v>5480</v>
      </c>
      <c r="JQ12" s="482">
        <v>3.9085903397905908E-2</v>
      </c>
      <c r="JR12" s="483">
        <v>1838</v>
      </c>
      <c r="JS12" s="482">
        <v>2.4887950061610539E-2</v>
      </c>
      <c r="JT12" s="483">
        <v>48</v>
      </c>
      <c r="JU12" s="482">
        <v>1.6748080949057921E-2</v>
      </c>
      <c r="JV12" s="483">
        <v>15411</v>
      </c>
      <c r="JW12" s="482">
        <v>4.5936343096284193E-2</v>
      </c>
      <c r="JX12" s="483">
        <v>1799</v>
      </c>
      <c r="JY12" s="482">
        <v>5.1580827644341735E-3</v>
      </c>
      <c r="JZ12" s="483">
        <v>2274</v>
      </c>
      <c r="KA12" s="482">
        <v>6.5200001146877773E-3</v>
      </c>
      <c r="KB12" s="483">
        <v>4951</v>
      </c>
      <c r="KC12" s="482">
        <v>1.4195479581274926E-2</v>
      </c>
      <c r="KD12" s="483">
        <v>5953</v>
      </c>
      <c r="KE12" s="482">
        <v>1.7068408391704634E-2</v>
      </c>
      <c r="KF12" s="483">
        <v>1885</v>
      </c>
      <c r="KG12" s="482">
        <v>5.4046614846906156E-3</v>
      </c>
      <c r="KH12" s="483">
        <v>70</v>
      </c>
      <c r="KI12" s="482">
        <v>2.0070360951105734E-4</v>
      </c>
      <c r="KJ12" s="483">
        <v>16932</v>
      </c>
      <c r="KK12" s="482">
        <v>4.8547335946303186E-2</v>
      </c>
      <c r="KL12" s="483">
        <v>15840</v>
      </c>
      <c r="KM12" s="482">
        <v>4.5212318073224546E-2</v>
      </c>
      <c r="KN12" s="483">
        <v>2246</v>
      </c>
      <c r="KO12" s="482">
        <v>6.4107870197261576E-3</v>
      </c>
      <c r="KP12" s="483">
        <v>4779</v>
      </c>
      <c r="KQ12" s="482">
        <v>1.3640761873228543E-2</v>
      </c>
      <c r="KR12" s="483">
        <v>5194</v>
      </c>
      <c r="KS12" s="482">
        <v>1.4825301772242947E-2</v>
      </c>
      <c r="KT12" s="483">
        <v>1756</v>
      </c>
      <c r="KU12" s="482">
        <v>5.0121736449862562E-3</v>
      </c>
      <c r="KV12" s="483">
        <v>63</v>
      </c>
      <c r="KW12" s="482">
        <v>1.798217196094158E-4</v>
      </c>
      <c r="KX12" s="483">
        <v>15840</v>
      </c>
      <c r="KY12" s="482">
        <v>4.5212318073224546E-2</v>
      </c>
      <c r="KZ12" s="421">
        <v>1539</v>
      </c>
      <c r="LA12" s="145">
        <v>0.19756097560975611</v>
      </c>
      <c r="LB12" s="421">
        <v>2638</v>
      </c>
      <c r="LC12" s="145">
        <v>3.4211311260682928E-2</v>
      </c>
      <c r="LD12" s="421">
        <v>4274</v>
      </c>
      <c r="LE12" s="145">
        <v>0.1444114069468847</v>
      </c>
      <c r="LF12" s="421">
        <v>5121</v>
      </c>
      <c r="LG12" s="145">
        <v>3.5480697281268188E-2</v>
      </c>
      <c r="LH12" s="421">
        <v>1843</v>
      </c>
      <c r="LI12" s="145">
        <v>2.4425154065336956E-2</v>
      </c>
      <c r="LJ12" s="421">
        <v>64</v>
      </c>
      <c r="LK12" s="145">
        <v>1.9002375296912115E-2</v>
      </c>
      <c r="LL12" s="421">
        <v>15479</v>
      </c>
      <c r="LM12" s="145">
        <v>4.5843328890863323E-2</v>
      </c>
      <c r="LN12" s="421">
        <v>1305</v>
      </c>
      <c r="LO12" s="145">
        <v>0.18921270117442365</v>
      </c>
      <c r="LP12" s="421">
        <v>2502</v>
      </c>
      <c r="LQ12" s="145">
        <v>3.3672027454410877E-2</v>
      </c>
      <c r="LR12" s="421">
        <v>4268</v>
      </c>
      <c r="LS12" s="145">
        <v>0.14898073163920691</v>
      </c>
      <c r="LT12" s="421">
        <v>4642</v>
      </c>
      <c r="LU12" s="145">
        <v>3.2897021409285153E-2</v>
      </c>
      <c r="LV12" s="421">
        <v>1756</v>
      </c>
      <c r="LW12" s="145">
        <v>2.3959612498294446E-2</v>
      </c>
      <c r="LX12" s="421">
        <v>62</v>
      </c>
      <c r="LY12" s="145">
        <v>2.0812353138637128E-2</v>
      </c>
      <c r="LZ12" s="421">
        <v>14535</v>
      </c>
      <c r="MA12" s="145">
        <v>4.4418842023555588E-2</v>
      </c>
    </row>
    <row r="13" spans="1:339">
      <c r="A13" s="34"/>
      <c r="B13" s="34"/>
      <c r="C13" s="484" t="s">
        <v>1524</v>
      </c>
      <c r="D13" s="483">
        <v>1142</v>
      </c>
      <c r="E13" s="482">
        <v>0.12419793365959761</v>
      </c>
      <c r="F13" s="483">
        <v>1835</v>
      </c>
      <c r="G13" s="482">
        <v>5.2666322254750014E-2</v>
      </c>
      <c r="H13" s="483">
        <v>5220</v>
      </c>
      <c r="I13" s="482">
        <v>7.345284664959334E-2</v>
      </c>
      <c r="J13" s="483">
        <v>11168</v>
      </c>
      <c r="K13" s="482">
        <v>5.3276596556675555E-2</v>
      </c>
      <c r="L13" s="483">
        <v>2389</v>
      </c>
      <c r="M13" s="482">
        <v>4.5068668880169034E-2</v>
      </c>
      <c r="N13" s="483">
        <v>319</v>
      </c>
      <c r="O13" s="482">
        <v>6.0234138972809666E-2</v>
      </c>
      <c r="P13" s="483">
        <v>22073</v>
      </c>
      <c r="Q13" s="482">
        <v>5.7627339895047383E-2</v>
      </c>
      <c r="R13" s="483">
        <v>1409</v>
      </c>
      <c r="S13" s="482">
        <v>0.14726170568561872</v>
      </c>
      <c r="T13" s="483">
        <v>1782</v>
      </c>
      <c r="U13" s="482">
        <v>5.2334801762114538E-2</v>
      </c>
      <c r="V13" s="483">
        <v>4304</v>
      </c>
      <c r="W13" s="482">
        <v>8.3280122288655403E-2</v>
      </c>
      <c r="X13" s="483">
        <v>9385</v>
      </c>
      <c r="Y13" s="482">
        <v>5.0520003445157398E-2</v>
      </c>
      <c r="Z13" s="483">
        <v>2357</v>
      </c>
      <c r="AA13" s="482">
        <v>4.7412145716412203E-2</v>
      </c>
      <c r="AB13" s="483">
        <v>257</v>
      </c>
      <c r="AC13" s="482">
        <v>5.5020338257332477E-2</v>
      </c>
      <c r="AD13" s="483">
        <v>19494</v>
      </c>
      <c r="AE13" s="482">
        <v>5.8112809322374955E-2</v>
      </c>
      <c r="AF13" s="483">
        <v>1507</v>
      </c>
      <c r="AG13" s="482">
        <v>0.14441782462865357</v>
      </c>
      <c r="AH13" s="483">
        <v>1895</v>
      </c>
      <c r="AI13" s="482">
        <v>5.5072800720741666E-2</v>
      </c>
      <c r="AJ13" s="483">
        <v>4011</v>
      </c>
      <c r="AK13" s="482">
        <v>7.41747572815534E-2</v>
      </c>
      <c r="AL13" s="483">
        <v>9237</v>
      </c>
      <c r="AM13" s="482">
        <v>5.0082684956759833E-2</v>
      </c>
      <c r="AN13" s="483">
        <v>2276</v>
      </c>
      <c r="AO13" s="482">
        <v>4.7563320237398649E-2</v>
      </c>
      <c r="AP13" s="483">
        <v>259</v>
      </c>
      <c r="AQ13" s="482">
        <v>4.6093610962804767E-2</v>
      </c>
      <c r="AR13" s="483">
        <v>19185</v>
      </c>
      <c r="AS13" s="482">
        <v>5.6958361166778E-2</v>
      </c>
      <c r="AT13" s="483">
        <v>1727</v>
      </c>
      <c r="AU13" s="482">
        <v>0.15692866878691503</v>
      </c>
      <c r="AV13" s="483">
        <v>1901</v>
      </c>
      <c r="AW13" s="482">
        <v>5.4935845566986476E-2</v>
      </c>
      <c r="AX13" s="483">
        <v>3933</v>
      </c>
      <c r="AY13" s="482">
        <v>7.8363784893104069E-2</v>
      </c>
      <c r="AZ13" s="483">
        <v>8696</v>
      </c>
      <c r="BA13" s="482">
        <v>4.9792150979696068E-2</v>
      </c>
      <c r="BB13" s="483">
        <v>2625</v>
      </c>
      <c r="BC13" s="482">
        <v>5.6851406666233513E-2</v>
      </c>
      <c r="BD13" s="483">
        <v>234</v>
      </c>
      <c r="BE13" s="482">
        <v>4.360790160268356E-2</v>
      </c>
      <c r="BF13" s="483">
        <v>19116</v>
      </c>
      <c r="BG13" s="482">
        <v>5.9369594046890677E-2</v>
      </c>
      <c r="BH13" s="483">
        <v>1721</v>
      </c>
      <c r="BI13" s="482">
        <v>0.17504068348250609</v>
      </c>
      <c r="BJ13" s="483">
        <v>1930</v>
      </c>
      <c r="BK13" s="482">
        <v>5.5215425988441952E-2</v>
      </c>
      <c r="BL13" s="483">
        <v>3377</v>
      </c>
      <c r="BM13" s="482">
        <v>7.0684025452109847E-2</v>
      </c>
      <c r="BN13" s="483">
        <v>7822</v>
      </c>
      <c r="BO13" s="482">
        <v>4.554134935606325E-2</v>
      </c>
      <c r="BP13" s="483">
        <v>2666</v>
      </c>
      <c r="BQ13" s="482">
        <v>5.8543226684819608E-2</v>
      </c>
      <c r="BR13" s="483">
        <v>245</v>
      </c>
      <c r="BS13" s="482">
        <v>4.1546549092759032E-2</v>
      </c>
      <c r="BT13" s="483">
        <v>17761</v>
      </c>
      <c r="BU13" s="482">
        <v>5.6249485358855308E-2</v>
      </c>
      <c r="BV13" s="483">
        <v>1317</v>
      </c>
      <c r="BW13" s="482">
        <v>0.14776169639851902</v>
      </c>
      <c r="BX13" s="483">
        <v>1988</v>
      </c>
      <c r="BY13" s="482">
        <v>5.4947484798231069E-2</v>
      </c>
      <c r="BZ13" s="483">
        <v>3105</v>
      </c>
      <c r="CA13" s="482">
        <v>6.7782920013971362E-2</v>
      </c>
      <c r="CB13" s="483">
        <v>7569</v>
      </c>
      <c r="CC13" s="482">
        <v>4.56246948407747E-2</v>
      </c>
      <c r="CD13" s="483">
        <v>2814</v>
      </c>
      <c r="CE13" s="482">
        <v>6.0861666234103294E-2</v>
      </c>
      <c r="CF13" s="483">
        <v>206</v>
      </c>
      <c r="CG13" s="482">
        <v>3.3942988960290001E-2</v>
      </c>
      <c r="CH13" s="483">
        <v>16999</v>
      </c>
      <c r="CI13" s="482">
        <v>5.4994613446003433E-2</v>
      </c>
      <c r="CJ13" s="483">
        <v>1285</v>
      </c>
      <c r="CK13" s="482">
        <v>0.13846982758620691</v>
      </c>
      <c r="CL13" s="483">
        <v>2063</v>
      </c>
      <c r="CM13" s="482">
        <v>5.3907862760981473E-2</v>
      </c>
      <c r="CN13" s="483">
        <v>3273</v>
      </c>
      <c r="CO13" s="482">
        <v>6.3499146360391126E-2</v>
      </c>
      <c r="CP13" s="483">
        <v>7378</v>
      </c>
      <c r="CQ13" s="482">
        <v>4.5739721271636162E-2</v>
      </c>
      <c r="CR13" s="483">
        <v>2914</v>
      </c>
      <c r="CS13" s="482">
        <v>5.909192302232677E-2</v>
      </c>
      <c r="CT13" s="483">
        <v>199</v>
      </c>
      <c r="CU13" s="482">
        <v>3.2055412371134018E-2</v>
      </c>
      <c r="CV13" s="483">
        <v>17112</v>
      </c>
      <c r="CW13" s="482">
        <v>5.4165954456536193E-2</v>
      </c>
      <c r="CX13" s="483">
        <v>1452</v>
      </c>
      <c r="CY13" s="482">
        <f t="shared" si="24"/>
        <v>0.17287772353851649</v>
      </c>
      <c r="CZ13" s="483">
        <v>2132</v>
      </c>
      <c r="DA13" s="482">
        <f t="shared" si="25"/>
        <v>5.5052030882846596E-2</v>
      </c>
      <c r="DB13" s="483">
        <v>2956</v>
      </c>
      <c r="DC13" s="482">
        <f t="shared" si="26"/>
        <v>5.7808894277779951E-2</v>
      </c>
      <c r="DD13" s="483">
        <v>6931</v>
      </c>
      <c r="DE13" s="482">
        <f t="shared" si="27"/>
        <v>4.4292351245822231E-2</v>
      </c>
      <c r="DF13" s="483">
        <v>2958</v>
      </c>
      <c r="DG13" s="482">
        <f t="shared" si="28"/>
        <v>6.0940686870351674E-2</v>
      </c>
      <c r="DH13" s="483">
        <v>208</v>
      </c>
      <c r="DI13" s="482">
        <f t="shared" si="29"/>
        <v>3.3344020519397242E-2</v>
      </c>
      <c r="DJ13" s="483">
        <f t="shared" si="30"/>
        <v>16637</v>
      </c>
      <c r="DK13" s="482">
        <f t="shared" si="31"/>
        <v>5.3750969242698371E-2</v>
      </c>
      <c r="DL13" s="483">
        <v>1494</v>
      </c>
      <c r="DM13" s="482">
        <f t="shared" si="1"/>
        <v>0.16737620434685188</v>
      </c>
      <c r="DN13" s="483">
        <v>2193</v>
      </c>
      <c r="DO13" s="482">
        <f t="shared" si="2"/>
        <v>5.4292929292929296E-2</v>
      </c>
      <c r="DP13" s="483">
        <v>2749</v>
      </c>
      <c r="DQ13" s="482">
        <f t="shared" si="3"/>
        <v>5.9225267149258874E-2</v>
      </c>
      <c r="DR13" s="483">
        <v>6450</v>
      </c>
      <c r="DS13" s="482">
        <f t="shared" si="4"/>
        <v>4.4166284348701373E-2</v>
      </c>
      <c r="DT13" s="483">
        <v>2932</v>
      </c>
      <c r="DU13" s="482">
        <f t="shared" si="5"/>
        <v>6.0243686946516266E-2</v>
      </c>
      <c r="DV13" s="483">
        <v>202</v>
      </c>
      <c r="DW13" s="482">
        <f t="shared" si="6"/>
        <v>3.2601678502259521E-2</v>
      </c>
      <c r="DX13" s="483">
        <f t="shared" si="32"/>
        <v>16020</v>
      </c>
      <c r="DY13" s="482">
        <f t="shared" si="7"/>
        <v>5.4005218481785883E-2</v>
      </c>
      <c r="DZ13" s="483">
        <v>1448</v>
      </c>
      <c r="EA13" s="482">
        <f t="shared" si="8"/>
        <v>0.1691193646344312</v>
      </c>
      <c r="EB13" s="483">
        <v>2297</v>
      </c>
      <c r="EC13" s="482">
        <f t="shared" si="9"/>
        <v>5.3888563049853372E-2</v>
      </c>
      <c r="ED13" s="483">
        <v>2452</v>
      </c>
      <c r="EE13" s="482">
        <f t="shared" si="10"/>
        <v>5.5034340351034702E-2</v>
      </c>
      <c r="EF13" s="483">
        <v>5890</v>
      </c>
      <c r="EG13" s="482">
        <f t="shared" si="11"/>
        <v>4.0387555970021326E-2</v>
      </c>
      <c r="EH13" s="483">
        <v>3067</v>
      </c>
      <c r="EI13" s="482">
        <f t="shared" si="12"/>
        <v>6.326972666322847E-2</v>
      </c>
      <c r="EJ13" s="483">
        <v>205</v>
      </c>
      <c r="EK13" s="482">
        <f t="shared" si="13"/>
        <v>3.3327914160299135E-2</v>
      </c>
      <c r="EL13" s="483">
        <f t="shared" si="22"/>
        <v>15359</v>
      </c>
      <c r="EM13" s="482">
        <f t="shared" si="14"/>
        <v>5.1852777140079132E-2</v>
      </c>
      <c r="EN13" s="483">
        <v>1155</v>
      </c>
      <c r="EO13" s="482">
        <f t="shared" si="15"/>
        <v>0.14185703758290347</v>
      </c>
      <c r="EP13" s="483">
        <v>2312</v>
      </c>
      <c r="EQ13" s="482">
        <f t="shared" si="16"/>
        <v>5.2692754746222398E-2</v>
      </c>
      <c r="ER13" s="483">
        <v>2273</v>
      </c>
      <c r="ES13" s="482">
        <f t="shared" si="17"/>
        <v>5.2131831838719299E-2</v>
      </c>
      <c r="ET13" s="483">
        <v>5311</v>
      </c>
      <c r="EU13" s="482">
        <f t="shared" si="18"/>
        <v>3.892496445376057E-2</v>
      </c>
      <c r="EV13" s="483">
        <v>3177</v>
      </c>
      <c r="EW13" s="482">
        <f t="shared" si="19"/>
        <v>6.5159874479561911E-2</v>
      </c>
      <c r="EX13" s="483">
        <v>208</v>
      </c>
      <c r="EY13" s="482">
        <f t="shared" si="20"/>
        <v>3.4159960584660864E-2</v>
      </c>
      <c r="EZ13" s="483">
        <f t="shared" si="33"/>
        <v>14436</v>
      </c>
      <c r="FA13" s="482">
        <f t="shared" si="21"/>
        <v>5.031578066836756E-2</v>
      </c>
      <c r="FB13" s="483">
        <v>1429</v>
      </c>
      <c r="FC13" s="482">
        <v>0.13605636484813863</v>
      </c>
      <c r="FD13" s="483">
        <v>2546</v>
      </c>
      <c r="FE13" s="482">
        <v>5.1445775828972092E-2</v>
      </c>
      <c r="FF13" s="483">
        <v>2122</v>
      </c>
      <c r="FG13" s="482">
        <v>6.5054109568043167E-2</v>
      </c>
      <c r="FH13" s="483">
        <v>5731</v>
      </c>
      <c r="FI13" s="482">
        <v>3.80211235835788E-2</v>
      </c>
      <c r="FJ13" s="483">
        <v>3322</v>
      </c>
      <c r="FK13" s="482">
        <v>6.7402507811548912E-2</v>
      </c>
      <c r="FL13" s="483">
        <v>195</v>
      </c>
      <c r="FM13" s="482">
        <v>3.2349037823490377E-2</v>
      </c>
      <c r="FN13" s="483">
        <v>15345</v>
      </c>
      <c r="FO13" s="482">
        <v>5.1380011183397675E-2</v>
      </c>
      <c r="FP13" s="483">
        <v>1471</v>
      </c>
      <c r="FQ13" s="482">
        <v>0.14642643838343619</v>
      </c>
      <c r="FR13" s="483">
        <v>2694</v>
      </c>
      <c r="FS13" s="482">
        <v>5.1582514791199956E-2</v>
      </c>
      <c r="FT13" s="483">
        <v>2060</v>
      </c>
      <c r="FU13" s="482">
        <v>6.089809915156532E-2</v>
      </c>
      <c r="FV13" s="483">
        <v>5813</v>
      </c>
      <c r="FW13" s="482">
        <v>3.8182128688158484E-2</v>
      </c>
      <c r="FX13" s="483">
        <v>3354</v>
      </c>
      <c r="FY13" s="482">
        <v>6.7700133220297928E-2</v>
      </c>
      <c r="FZ13" s="483">
        <v>176</v>
      </c>
      <c r="GA13" s="482">
        <v>3.1456657730116175E-2</v>
      </c>
      <c r="GB13" s="483">
        <v>15568</v>
      </c>
      <c r="GC13" s="482">
        <v>5.1298104329430841E-2</v>
      </c>
      <c r="GD13" s="483">
        <v>1801</v>
      </c>
      <c r="GE13" s="482">
        <v>0.17343990755007704</v>
      </c>
      <c r="GF13" s="483">
        <v>2815</v>
      </c>
      <c r="GG13" s="482">
        <v>5.0550397758902438E-2</v>
      </c>
      <c r="GH13" s="483">
        <v>1779</v>
      </c>
      <c r="GI13" s="482">
        <v>5.3118748320444296E-2</v>
      </c>
      <c r="GJ13" s="483">
        <v>6974</v>
      </c>
      <c r="GK13" s="482">
        <v>4.375047050262227E-2</v>
      </c>
      <c r="GL13" s="483">
        <v>3707</v>
      </c>
      <c r="GM13" s="482">
        <v>7.3019875115724775E-2</v>
      </c>
      <c r="GN13" s="483">
        <v>160</v>
      </c>
      <c r="GO13" s="482">
        <v>3.0418250950570342E-2</v>
      </c>
      <c r="GP13" s="483">
        <v>17236</v>
      </c>
      <c r="GQ13" s="482">
        <v>5.4718676288044499E-2</v>
      </c>
      <c r="GR13" s="483">
        <v>1723</v>
      </c>
      <c r="GS13" s="482">
        <v>0.17570874974505404</v>
      </c>
      <c r="GT13" s="483">
        <v>3004</v>
      </c>
      <c r="GU13" s="482">
        <v>5.0570687855627759E-2</v>
      </c>
      <c r="GV13" s="483">
        <v>1799</v>
      </c>
      <c r="GW13" s="482">
        <v>5.4777419158394736E-2</v>
      </c>
      <c r="GX13" s="483">
        <v>5194</v>
      </c>
      <c r="GY13" s="482">
        <v>3.2461688457788553E-2</v>
      </c>
      <c r="GZ13" s="483">
        <v>3898</v>
      </c>
      <c r="HA13" s="482">
        <v>7.4630008998487485E-2</v>
      </c>
      <c r="HB13" s="483">
        <v>119</v>
      </c>
      <c r="HC13" s="482">
        <v>2.396294804671768E-2</v>
      </c>
      <c r="HD13" s="483">
        <v>15737</v>
      </c>
      <c r="HE13" s="482">
        <v>4.9293502604533738E-2</v>
      </c>
      <c r="HF13" s="483">
        <v>1523</v>
      </c>
      <c r="HG13" s="482">
        <v>0.17191556609098094</v>
      </c>
      <c r="HH13" s="483">
        <v>3137</v>
      </c>
      <c r="HI13" s="482">
        <v>4.9375914878881842E-2</v>
      </c>
      <c r="HJ13" s="483">
        <v>1730</v>
      </c>
      <c r="HK13" s="482">
        <v>4.7432347215748634E-2</v>
      </c>
      <c r="HL13" s="483">
        <v>5220</v>
      </c>
      <c r="HM13" s="482">
        <v>3.2908216336849004E-2</v>
      </c>
      <c r="HN13" s="483">
        <v>4417</v>
      </c>
      <c r="HO13" s="482">
        <v>8.0401186813986933E-2</v>
      </c>
      <c r="HP13" s="483">
        <v>105</v>
      </c>
      <c r="HQ13" s="482">
        <v>2.5131641933939686E-2</v>
      </c>
      <c r="HR13" s="483">
        <v>16132</v>
      </c>
      <c r="HS13" s="482">
        <v>4.9393300122779031E-2</v>
      </c>
      <c r="HT13" s="483">
        <v>1454</v>
      </c>
      <c r="HU13" s="482">
        <v>0.16579247434435576</v>
      </c>
      <c r="HV13" s="483">
        <v>3322</v>
      </c>
      <c r="HW13" s="482">
        <v>5.1255940257976917E-2</v>
      </c>
      <c r="HX13" s="483">
        <v>1703</v>
      </c>
      <c r="HY13" s="482">
        <v>4.7923232778027916E-2</v>
      </c>
      <c r="HZ13" s="483">
        <v>4861</v>
      </c>
      <c r="IA13" s="482">
        <v>3.7524509425514503E-2</v>
      </c>
      <c r="IB13" s="483">
        <v>4813</v>
      </c>
      <c r="IC13" s="482">
        <v>9.5105420198786733E-2</v>
      </c>
      <c r="ID13" s="483">
        <v>95</v>
      </c>
      <c r="IE13" s="482">
        <v>2.6388888888888889E-2</v>
      </c>
      <c r="IF13" s="483">
        <v>16248</v>
      </c>
      <c r="IG13" s="482">
        <v>5.5479108264160866E-2</v>
      </c>
      <c r="IH13" s="483">
        <v>1443</v>
      </c>
      <c r="II13" s="482">
        <v>0.15419961530241505</v>
      </c>
      <c r="IJ13" s="483">
        <v>3559</v>
      </c>
      <c r="IK13" s="482">
        <v>4.969906857884962E-2</v>
      </c>
      <c r="IL13" s="483">
        <v>1773</v>
      </c>
      <c r="IM13" s="482">
        <v>4.5628844223691997E-2</v>
      </c>
      <c r="IN13" s="483">
        <v>5909</v>
      </c>
      <c r="IO13" s="482">
        <v>4.0836777287868525E-2</v>
      </c>
      <c r="IP13" s="483">
        <v>4879</v>
      </c>
      <c r="IQ13" s="482">
        <v>9.0794052515026896E-2</v>
      </c>
      <c r="IR13" s="483">
        <v>96</v>
      </c>
      <c r="IS13" s="482">
        <v>2.5606828487596694E-2</v>
      </c>
      <c r="IT13" s="483">
        <v>17659</v>
      </c>
      <c r="IU13" s="482">
        <v>5.4839911803981241E-2</v>
      </c>
      <c r="IV13" s="483">
        <v>1379</v>
      </c>
      <c r="IW13" s="482">
        <v>0.13946197411003236</v>
      </c>
      <c r="IX13" s="483">
        <v>3618</v>
      </c>
      <c r="IY13" s="482">
        <v>4.7973268626437013E-2</v>
      </c>
      <c r="IZ13" s="483">
        <v>1989</v>
      </c>
      <c r="JA13" s="482">
        <v>4.8176137189362013E-2</v>
      </c>
      <c r="JB13" s="483">
        <v>5299</v>
      </c>
      <c r="JC13" s="482">
        <v>3.5615628129557812E-2</v>
      </c>
      <c r="JD13" s="483">
        <v>8306</v>
      </c>
      <c r="JE13" s="482">
        <v>0.110160612209711</v>
      </c>
      <c r="JF13" s="483">
        <v>100</v>
      </c>
      <c r="JG13" s="482">
        <v>2.7166530834012496E-2</v>
      </c>
      <c r="JH13" s="483">
        <v>20691</v>
      </c>
      <c r="JI13" s="482">
        <v>5.8374288342069772E-2</v>
      </c>
      <c r="JJ13" s="483">
        <v>1070</v>
      </c>
      <c r="JK13" s="482">
        <v>0.14016243122871366</v>
      </c>
      <c r="JL13" s="483">
        <v>3829</v>
      </c>
      <c r="JM13" s="482">
        <v>4.9160332785538212E-2</v>
      </c>
      <c r="JN13" s="483">
        <v>1665</v>
      </c>
      <c r="JO13" s="482">
        <v>5.0388887207578004E-2</v>
      </c>
      <c r="JP13" s="483">
        <v>5118</v>
      </c>
      <c r="JQ13" s="482">
        <v>3.6503951385124536E-2</v>
      </c>
      <c r="JR13" s="483">
        <v>8149</v>
      </c>
      <c r="JS13" s="482">
        <v>0.11034380035476839</v>
      </c>
      <c r="JT13" s="483">
        <v>79</v>
      </c>
      <c r="JU13" s="482">
        <v>2.7564549895324496E-2</v>
      </c>
      <c r="JV13" s="483">
        <v>19910</v>
      </c>
      <c r="JW13" s="482">
        <v>5.9346738761080937E-2</v>
      </c>
      <c r="JX13" s="483">
        <v>1123</v>
      </c>
      <c r="JY13" s="482">
        <v>3.2198593354416769E-3</v>
      </c>
      <c r="JZ13" s="483">
        <v>4246</v>
      </c>
      <c r="KA13" s="482">
        <v>1.2174107514056421E-2</v>
      </c>
      <c r="KB13" s="483">
        <v>1976</v>
      </c>
      <c r="KC13" s="482">
        <v>5.6655761770549899E-3</v>
      </c>
      <c r="KD13" s="483">
        <v>5032</v>
      </c>
      <c r="KE13" s="482">
        <v>1.4427722329423435E-2</v>
      </c>
      <c r="KF13" s="483">
        <v>8168</v>
      </c>
      <c r="KG13" s="482">
        <v>2.3419244035518805E-2</v>
      </c>
      <c r="KH13" s="483">
        <v>78</v>
      </c>
      <c r="KI13" s="482">
        <v>2.2364116488374959E-4</v>
      </c>
      <c r="KJ13" s="483">
        <v>20623</v>
      </c>
      <c r="KK13" s="482">
        <v>5.9130150556379074E-2</v>
      </c>
      <c r="KL13" s="483">
        <v>20397</v>
      </c>
      <c r="KM13" s="482">
        <v>5.8219422458305622E-2</v>
      </c>
      <c r="KN13" s="483">
        <v>4496</v>
      </c>
      <c r="KO13" s="482">
        <v>1.2832991291491007E-2</v>
      </c>
      <c r="KP13" s="483">
        <v>1654</v>
      </c>
      <c r="KQ13" s="482">
        <v>4.7210337179995829E-3</v>
      </c>
      <c r="KR13" s="483">
        <v>5176</v>
      </c>
      <c r="KS13" s="482">
        <v>1.477392413806883E-2</v>
      </c>
      <c r="KT13" s="483">
        <v>7755</v>
      </c>
      <c r="KU13" s="482">
        <v>2.2135197390016185E-2</v>
      </c>
      <c r="KV13" s="483">
        <v>86</v>
      </c>
      <c r="KW13" s="482">
        <v>2.4547091883190094E-4</v>
      </c>
      <c r="KX13" s="483">
        <v>20397</v>
      </c>
      <c r="KY13" s="482">
        <v>5.8219422458305622E-2</v>
      </c>
      <c r="KZ13" s="421">
        <v>1170</v>
      </c>
      <c r="LA13" s="145">
        <v>0.15019255455712452</v>
      </c>
      <c r="LB13" s="421">
        <v>4405</v>
      </c>
      <c r="LC13" s="145">
        <v>5.7126924224150229E-2</v>
      </c>
      <c r="LD13" s="421">
        <v>1742</v>
      </c>
      <c r="LE13" s="145">
        <v>5.8859305311528588E-2</v>
      </c>
      <c r="LF13" s="421">
        <v>4922</v>
      </c>
      <c r="LG13" s="145">
        <v>3.4101931657567273E-2</v>
      </c>
      <c r="LH13" s="421">
        <v>8057</v>
      </c>
      <c r="LI13" s="145">
        <v>0.10677887482605526</v>
      </c>
      <c r="LJ13" s="421">
        <v>92</v>
      </c>
      <c r="LK13" s="145">
        <v>2.7315914489311165E-2</v>
      </c>
      <c r="LL13" s="421">
        <v>20388</v>
      </c>
      <c r="LM13" s="145">
        <v>6.0382052421146158E-2</v>
      </c>
      <c r="LN13" s="421">
        <v>837</v>
      </c>
      <c r="LO13" s="145">
        <v>0.1213571117877338</v>
      </c>
      <c r="LP13" s="421">
        <v>4561</v>
      </c>
      <c r="LQ13" s="145">
        <v>6.1382141174887286E-2</v>
      </c>
      <c r="LR13" s="421">
        <v>1676</v>
      </c>
      <c r="LS13" s="145">
        <v>5.8468304942753423E-2</v>
      </c>
      <c r="LT13" s="421">
        <v>4907</v>
      </c>
      <c r="LU13" s="145">
        <v>3.4775028878794106E-2</v>
      </c>
      <c r="LV13" s="421">
        <v>7776</v>
      </c>
      <c r="LW13" s="145">
        <v>0.10609905853458862</v>
      </c>
      <c r="LX13" s="421">
        <v>84</v>
      </c>
      <c r="LY13" s="145">
        <v>2.8197381671701913E-2</v>
      </c>
      <c r="LZ13" s="421">
        <v>19840</v>
      </c>
      <c r="MA13" s="145">
        <v>6.0630878964385473E-2</v>
      </c>
    </row>
    <row r="14" spans="1:339">
      <c r="A14" s="34"/>
      <c r="B14" s="34"/>
      <c r="C14" s="484" t="s">
        <v>1525</v>
      </c>
      <c r="D14" s="483">
        <v>3</v>
      </c>
      <c r="E14" s="482">
        <v>3.2626427406199022E-4</v>
      </c>
      <c r="F14" s="483">
        <v>778</v>
      </c>
      <c r="G14" s="482">
        <v>2.2329372596291832E-2</v>
      </c>
      <c r="H14" s="483">
        <v>1637</v>
      </c>
      <c r="I14" s="482">
        <v>2.3034925280724958E-2</v>
      </c>
      <c r="J14" s="483">
        <v>11019</v>
      </c>
      <c r="K14" s="482">
        <v>5.2565796692156871E-2</v>
      </c>
      <c r="L14" s="483">
        <v>3334</v>
      </c>
      <c r="M14" s="482">
        <v>6.28961666163598E-2</v>
      </c>
      <c r="N14" s="483">
        <v>63</v>
      </c>
      <c r="O14" s="482">
        <v>1.1895770392749245E-2</v>
      </c>
      <c r="P14" s="483">
        <v>16834</v>
      </c>
      <c r="Q14" s="482">
        <v>4.3949560086677282E-2</v>
      </c>
      <c r="R14" s="483">
        <v>3</v>
      </c>
      <c r="S14" s="482">
        <v>3.1354515050167225E-4</v>
      </c>
      <c r="T14" s="483">
        <v>691</v>
      </c>
      <c r="U14" s="482">
        <v>2.0293685756240822E-2</v>
      </c>
      <c r="V14" s="483">
        <v>1321</v>
      </c>
      <c r="W14" s="482">
        <v>2.5560650916197442E-2</v>
      </c>
      <c r="X14" s="483">
        <v>9499</v>
      </c>
      <c r="Y14" s="482">
        <v>5.1133672107144396E-2</v>
      </c>
      <c r="Z14" s="483">
        <v>3094</v>
      </c>
      <c r="AA14" s="482">
        <v>6.2237241767746865E-2</v>
      </c>
      <c r="AB14" s="483">
        <v>19</v>
      </c>
      <c r="AC14" s="482">
        <v>4.0676514664953973E-3</v>
      </c>
      <c r="AD14" s="483">
        <v>14627</v>
      </c>
      <c r="AE14" s="482">
        <v>4.3603983890344637E-2</v>
      </c>
      <c r="AF14" s="483">
        <v>4</v>
      </c>
      <c r="AG14" s="482">
        <v>3.8332534738859609E-4</v>
      </c>
      <c r="AH14" s="483">
        <v>714</v>
      </c>
      <c r="AI14" s="482">
        <v>2.0750385073672585E-2</v>
      </c>
      <c r="AJ14" s="483">
        <v>1152</v>
      </c>
      <c r="AK14" s="482">
        <v>2.1303744798890429E-2</v>
      </c>
      <c r="AL14" s="483">
        <v>9302</v>
      </c>
      <c r="AM14" s="482">
        <v>5.0435112641309947E-2</v>
      </c>
      <c r="AN14" s="483">
        <v>3040</v>
      </c>
      <c r="AO14" s="482">
        <v>6.3529215079829476E-2</v>
      </c>
      <c r="AP14" s="483">
        <v>16</v>
      </c>
      <c r="AQ14" s="482">
        <v>2.8474817583199856E-3</v>
      </c>
      <c r="AR14" s="483">
        <v>14228</v>
      </c>
      <c r="AS14" s="482">
        <v>4.2241520077191418E-2</v>
      </c>
      <c r="AT14" s="483">
        <v>4</v>
      </c>
      <c r="AU14" s="482">
        <v>3.6347114947751021E-4</v>
      </c>
      <c r="AV14" s="483">
        <v>669</v>
      </c>
      <c r="AW14" s="482">
        <v>1.9333025083805341E-2</v>
      </c>
      <c r="AX14" s="483">
        <v>1199</v>
      </c>
      <c r="AY14" s="482">
        <v>2.3889696945545838E-2</v>
      </c>
      <c r="AZ14" s="483">
        <v>7486</v>
      </c>
      <c r="BA14" s="482">
        <v>4.2863850302898437E-2</v>
      </c>
      <c r="BB14" s="483">
        <v>2711</v>
      </c>
      <c r="BC14" s="482">
        <v>5.8713967037012975E-2</v>
      </c>
      <c r="BD14" s="483">
        <v>16</v>
      </c>
      <c r="BE14" s="482">
        <v>2.9817368617219529E-3</v>
      </c>
      <c r="BF14" s="483">
        <v>12085</v>
      </c>
      <c r="BG14" s="482">
        <v>3.7533037458499362E-2</v>
      </c>
      <c r="BH14" s="483">
        <v>4</v>
      </c>
      <c r="BI14" s="482">
        <v>4.0683482506102521E-4</v>
      </c>
      <c r="BJ14" s="483">
        <v>693</v>
      </c>
      <c r="BK14" s="482">
        <v>1.9826057103621904E-2</v>
      </c>
      <c r="BL14" s="483">
        <v>1098</v>
      </c>
      <c r="BM14" s="482">
        <v>2.2982250502344273E-2</v>
      </c>
      <c r="BN14" s="483">
        <v>7499</v>
      </c>
      <c r="BO14" s="482">
        <v>4.3660774587205103E-2</v>
      </c>
      <c r="BP14" s="483">
        <v>2686</v>
      </c>
      <c r="BQ14" s="482">
        <v>5.8982410680954785E-2</v>
      </c>
      <c r="BR14" s="483">
        <v>13</v>
      </c>
      <c r="BS14" s="482">
        <v>2.2045107681872137E-3</v>
      </c>
      <c r="BT14" s="483">
        <v>11993</v>
      </c>
      <c r="BU14" s="482">
        <v>3.7982099989232125E-2</v>
      </c>
      <c r="BV14" s="483">
        <v>5</v>
      </c>
      <c r="BW14" s="482">
        <v>5.6097834623583531E-4</v>
      </c>
      <c r="BX14" s="483">
        <v>676</v>
      </c>
      <c r="BY14" s="482">
        <v>1.8684355997788834E-2</v>
      </c>
      <c r="BZ14" s="483">
        <v>1101</v>
      </c>
      <c r="CA14" s="482">
        <v>2.403510303877052E-2</v>
      </c>
      <c r="CB14" s="483">
        <v>6725</v>
      </c>
      <c r="CC14" s="482">
        <v>4.0537200793263291E-2</v>
      </c>
      <c r="CD14" s="483">
        <v>2332</v>
      </c>
      <c r="CE14" s="482">
        <v>5.0436889004239122E-2</v>
      </c>
      <c r="CF14" s="483">
        <v>13</v>
      </c>
      <c r="CG14" s="482">
        <v>2.142033283901796E-3</v>
      </c>
      <c r="CH14" s="483">
        <v>10852</v>
      </c>
      <c r="CI14" s="482">
        <v>3.5108038420850009E-2</v>
      </c>
      <c r="CJ14" s="483">
        <v>6</v>
      </c>
      <c r="CK14" s="482">
        <v>6.4655172413793103E-4</v>
      </c>
      <c r="CL14" s="483">
        <v>769</v>
      </c>
      <c r="CM14" s="482">
        <v>2.0094593535237397E-2</v>
      </c>
      <c r="CN14" s="483">
        <v>1042</v>
      </c>
      <c r="CO14" s="482">
        <v>2.0215738010243674E-2</v>
      </c>
      <c r="CP14" s="483">
        <v>6536</v>
      </c>
      <c r="CQ14" s="482">
        <v>4.0519763924019243E-2</v>
      </c>
      <c r="CR14" s="483">
        <v>2713</v>
      </c>
      <c r="CS14" s="482">
        <v>5.5015918723257562E-2</v>
      </c>
      <c r="CT14" s="483">
        <v>12</v>
      </c>
      <c r="CU14" s="482">
        <v>1.9329896907216496E-3</v>
      </c>
      <c r="CV14" s="483">
        <v>11078</v>
      </c>
      <c r="CW14" s="482">
        <v>3.5066061446324681E-2</v>
      </c>
      <c r="CX14" s="483">
        <v>6</v>
      </c>
      <c r="CY14" s="482">
        <f t="shared" si="24"/>
        <v>7.1437075842362184E-4</v>
      </c>
      <c r="CZ14" s="483">
        <v>756</v>
      </c>
      <c r="DA14" s="482">
        <f t="shared" si="25"/>
        <v>1.9521264234255171E-2</v>
      </c>
      <c r="DB14" s="483">
        <v>1100</v>
      </c>
      <c r="DC14" s="482">
        <f t="shared" si="26"/>
        <v>2.1512105448429616E-2</v>
      </c>
      <c r="DD14" s="483">
        <v>6414</v>
      </c>
      <c r="DE14" s="482">
        <f t="shared" si="27"/>
        <v>4.098847798163379E-2</v>
      </c>
      <c r="DF14" s="483">
        <v>2437</v>
      </c>
      <c r="DG14" s="482">
        <f t="shared" si="28"/>
        <v>5.0207050001030103E-2</v>
      </c>
      <c r="DH14" s="483">
        <v>11</v>
      </c>
      <c r="DI14" s="482">
        <f t="shared" si="29"/>
        <v>1.7633857005450466E-3</v>
      </c>
      <c r="DJ14" s="483">
        <f t="shared" si="30"/>
        <v>10724</v>
      </c>
      <c r="DK14" s="482">
        <f t="shared" si="31"/>
        <v>3.4647195657792708E-2</v>
      </c>
      <c r="DL14" s="483">
        <v>6</v>
      </c>
      <c r="DM14" s="482">
        <f t="shared" si="1"/>
        <v>6.7219359175442527E-4</v>
      </c>
      <c r="DN14" s="483">
        <v>757</v>
      </c>
      <c r="DO14" s="482">
        <f t="shared" si="2"/>
        <v>1.8741334917805507E-2</v>
      </c>
      <c r="DP14" s="483">
        <v>987</v>
      </c>
      <c r="DQ14" s="482">
        <f t="shared" si="3"/>
        <v>2.126421923474664E-2</v>
      </c>
      <c r="DR14" s="483">
        <v>5951</v>
      </c>
      <c r="DS14" s="482">
        <f t="shared" si="4"/>
        <v>4.0749388861879364E-2</v>
      </c>
      <c r="DT14" s="483">
        <v>2892</v>
      </c>
      <c r="DU14" s="482">
        <f t="shared" si="5"/>
        <v>5.9421808543425998E-2</v>
      </c>
      <c r="DV14" s="483">
        <v>13</v>
      </c>
      <c r="DW14" s="482">
        <f t="shared" si="6"/>
        <v>2.0981278244028407E-3</v>
      </c>
      <c r="DX14" s="483">
        <f t="shared" si="32"/>
        <v>10606</v>
      </c>
      <c r="DY14" s="482">
        <f t="shared" si="7"/>
        <v>3.5754016680263484E-2</v>
      </c>
      <c r="DZ14" s="483">
        <v>6</v>
      </c>
      <c r="EA14" s="482">
        <f t="shared" si="8"/>
        <v>7.0077084793272596E-4</v>
      </c>
      <c r="EB14" s="483">
        <v>765</v>
      </c>
      <c r="EC14" s="482">
        <f t="shared" si="9"/>
        <v>1.7947214076246335E-2</v>
      </c>
      <c r="ED14" s="483">
        <v>1122</v>
      </c>
      <c r="EE14" s="482">
        <f t="shared" si="10"/>
        <v>2.5182924092112941E-2</v>
      </c>
      <c r="EF14" s="483">
        <v>5798</v>
      </c>
      <c r="EG14" s="482">
        <f t="shared" si="11"/>
        <v>3.9756714688316409E-2</v>
      </c>
      <c r="EH14" s="483">
        <v>2825</v>
      </c>
      <c r="EI14" s="482">
        <f t="shared" si="12"/>
        <v>5.8277462609592573E-2</v>
      </c>
      <c r="EJ14" s="483">
        <v>14</v>
      </c>
      <c r="EK14" s="482">
        <f t="shared" si="13"/>
        <v>2.2760526743618925E-3</v>
      </c>
      <c r="EL14" s="483">
        <f t="shared" si="22"/>
        <v>10530</v>
      </c>
      <c r="EM14" s="482">
        <f t="shared" si="14"/>
        <v>3.5549823770104384E-2</v>
      </c>
      <c r="EN14" s="483">
        <v>11</v>
      </c>
      <c r="EO14" s="482">
        <f t="shared" si="15"/>
        <v>1.3510194055514615E-3</v>
      </c>
      <c r="EP14" s="483">
        <v>696</v>
      </c>
      <c r="EQ14" s="482">
        <f t="shared" si="16"/>
        <v>1.5862524785194978E-2</v>
      </c>
      <c r="ER14" s="483">
        <v>851</v>
      </c>
      <c r="ES14" s="482">
        <f t="shared" si="17"/>
        <v>1.9517900965574184E-2</v>
      </c>
      <c r="ET14" s="483">
        <v>6582</v>
      </c>
      <c r="EU14" s="482">
        <f t="shared" si="18"/>
        <v>4.8240277920288475E-2</v>
      </c>
      <c r="EV14" s="483">
        <v>3324</v>
      </c>
      <c r="EW14" s="482">
        <f t="shared" si="19"/>
        <v>6.817482617880509E-2</v>
      </c>
      <c r="EX14" s="483">
        <v>13</v>
      </c>
      <c r="EY14" s="482">
        <f t="shared" si="20"/>
        <v>2.134997536541304E-3</v>
      </c>
      <c r="EZ14" s="483">
        <f t="shared" si="33"/>
        <v>11477</v>
      </c>
      <c r="FA14" s="482">
        <f t="shared" si="21"/>
        <v>4.0002370097731679E-2</v>
      </c>
      <c r="FB14" s="483">
        <v>721</v>
      </c>
      <c r="FC14" s="482">
        <v>6.8647053222888693E-2</v>
      </c>
      <c r="FD14" s="483">
        <v>669</v>
      </c>
      <c r="FE14" s="482">
        <v>1.3518155549718119E-2</v>
      </c>
      <c r="FF14" s="483">
        <v>53</v>
      </c>
      <c r="FG14" s="482">
        <v>1.6248198902480151E-3</v>
      </c>
      <c r="FH14" s="483">
        <v>7752</v>
      </c>
      <c r="FI14" s="482">
        <v>5.1429026351405144E-2</v>
      </c>
      <c r="FJ14" s="483">
        <v>3289</v>
      </c>
      <c r="FK14" s="482">
        <v>6.67329464756726E-2</v>
      </c>
      <c r="FL14" s="483">
        <v>19</v>
      </c>
      <c r="FM14" s="482">
        <v>3.1519575315195753E-3</v>
      </c>
      <c r="FN14" s="483">
        <v>12503</v>
      </c>
      <c r="FO14" s="482">
        <v>4.1864078190030705E-2</v>
      </c>
      <c r="FP14" s="483">
        <v>617</v>
      </c>
      <c r="FQ14" s="482">
        <v>6.1417479593868209E-2</v>
      </c>
      <c r="FR14" s="483">
        <v>646</v>
      </c>
      <c r="FS14" s="482">
        <v>1.2369081126620331E-2</v>
      </c>
      <c r="FT14" s="483">
        <v>40</v>
      </c>
      <c r="FU14" s="482">
        <v>1.1824873621663168E-3</v>
      </c>
      <c r="FV14" s="483">
        <v>7784</v>
      </c>
      <c r="FW14" s="482">
        <v>5.1128451695961745E-2</v>
      </c>
      <c r="FX14" s="483">
        <v>2875</v>
      </c>
      <c r="FY14" s="482">
        <v>5.8031569173630455E-2</v>
      </c>
      <c r="FZ14" s="483">
        <v>14</v>
      </c>
      <c r="GA14" s="482">
        <v>2.5022341376228774E-3</v>
      </c>
      <c r="GB14" s="483">
        <v>11976</v>
      </c>
      <c r="GC14" s="482">
        <v>3.9462108006761545E-2</v>
      </c>
      <c r="GD14" s="483">
        <v>641</v>
      </c>
      <c r="GE14" s="482">
        <v>6.172958397534669E-2</v>
      </c>
      <c r="GF14" s="483">
        <v>640</v>
      </c>
      <c r="GG14" s="482">
        <v>1.1492808016233591E-2</v>
      </c>
      <c r="GH14" s="483">
        <v>28</v>
      </c>
      <c r="GI14" s="482">
        <v>8.3604550476247346E-4</v>
      </c>
      <c r="GJ14" s="483">
        <v>7939</v>
      </c>
      <c r="GK14" s="482">
        <v>4.9804270909136535E-2</v>
      </c>
      <c r="GL14" s="483">
        <v>3280</v>
      </c>
      <c r="GM14" s="482">
        <v>6.4608899481946938E-2</v>
      </c>
      <c r="GN14" s="483">
        <v>15</v>
      </c>
      <c r="GO14" s="482">
        <v>2.8517110266159697E-3</v>
      </c>
      <c r="GP14" s="483">
        <v>12543</v>
      </c>
      <c r="GQ14" s="482">
        <v>3.9819932506436652E-2</v>
      </c>
      <c r="GR14" s="483">
        <v>517</v>
      </c>
      <c r="GS14" s="482">
        <v>5.2722822761574549E-2</v>
      </c>
      <c r="GT14" s="483">
        <v>657</v>
      </c>
      <c r="GU14" s="482">
        <v>1.1060233662166257E-2</v>
      </c>
      <c r="GV14" s="483">
        <v>30</v>
      </c>
      <c r="GW14" s="482">
        <v>9.1346446623226352E-4</v>
      </c>
      <c r="GX14" s="483">
        <v>9361</v>
      </c>
      <c r="GY14" s="482">
        <v>5.850478738031549E-2</v>
      </c>
      <c r="GZ14" s="483">
        <v>3986</v>
      </c>
      <c r="HA14" s="482">
        <v>7.6314832187781206E-2</v>
      </c>
      <c r="HB14" s="483">
        <v>15</v>
      </c>
      <c r="HC14" s="482">
        <v>3.0205396697543293E-3</v>
      </c>
      <c r="HD14" s="483">
        <v>14566</v>
      </c>
      <c r="HE14" s="482">
        <v>4.5625542284910621E-2</v>
      </c>
      <c r="HF14" s="483">
        <v>672</v>
      </c>
      <c r="HG14" s="482">
        <v>7.585506264815442E-2</v>
      </c>
      <c r="HH14" s="483">
        <v>649</v>
      </c>
      <c r="HI14" s="482">
        <v>1.0215163773157256E-2</v>
      </c>
      <c r="HJ14" s="483">
        <v>32</v>
      </c>
      <c r="HK14" s="482">
        <v>8.7736133578263369E-4</v>
      </c>
      <c r="HL14" s="483">
        <v>10497</v>
      </c>
      <c r="HM14" s="482">
        <v>6.6175775265882003E-2</v>
      </c>
      <c r="HN14" s="483">
        <v>4200</v>
      </c>
      <c r="HO14" s="482">
        <v>7.6451207747055716E-2</v>
      </c>
      <c r="HP14" s="483">
        <v>11</v>
      </c>
      <c r="HQ14" s="482">
        <v>2.6328386787936812E-3</v>
      </c>
      <c r="HR14" s="483">
        <v>16061</v>
      </c>
      <c r="HS14" s="482">
        <v>4.9175910815271139E-2</v>
      </c>
      <c r="HT14" s="483">
        <v>534</v>
      </c>
      <c r="HU14" s="482">
        <v>6.088939566704675E-2</v>
      </c>
      <c r="HV14" s="483">
        <v>369</v>
      </c>
      <c r="HW14" s="482">
        <v>5.6933901129420476E-3</v>
      </c>
      <c r="HX14" s="483">
        <v>5</v>
      </c>
      <c r="HY14" s="482">
        <v>1.4070238631247185E-4</v>
      </c>
      <c r="HZ14" s="483">
        <v>6160</v>
      </c>
      <c r="IA14" s="482">
        <v>4.755214525018913E-2</v>
      </c>
      <c r="IB14" s="483">
        <v>2104</v>
      </c>
      <c r="IC14" s="482">
        <v>4.1575276147568521E-2</v>
      </c>
      <c r="ID14" s="483">
        <v>6</v>
      </c>
      <c r="IE14" s="482">
        <v>1.6666666666666668E-3</v>
      </c>
      <c r="IF14" s="483">
        <v>9178</v>
      </c>
      <c r="IG14" s="482">
        <v>3.1338457388507414E-2</v>
      </c>
      <c r="IH14" s="483">
        <v>554</v>
      </c>
      <c r="II14" s="482">
        <v>5.9200683906817694E-2</v>
      </c>
      <c r="IJ14" s="483">
        <v>373</v>
      </c>
      <c r="IK14" s="482">
        <v>5.2086969878929216E-3</v>
      </c>
      <c r="IL14" s="483">
        <v>5</v>
      </c>
      <c r="IM14" s="482">
        <v>1.2867694366523407E-4</v>
      </c>
      <c r="IN14" s="483">
        <v>6728</v>
      </c>
      <c r="IO14" s="482">
        <v>4.6496841697881104E-2</v>
      </c>
      <c r="IP14" s="483">
        <v>2135</v>
      </c>
      <c r="IQ14" s="482">
        <v>3.9730539479315929E-2</v>
      </c>
      <c r="IR14" s="483">
        <v>6</v>
      </c>
      <c r="IS14" s="482">
        <v>1.6004267804747934E-3</v>
      </c>
      <c r="IT14" s="483">
        <v>9801</v>
      </c>
      <c r="IU14" s="482">
        <v>3.0436942952082234E-2</v>
      </c>
      <c r="IV14" s="483">
        <v>551</v>
      </c>
      <c r="IW14" s="482">
        <v>5.572411003236246E-2</v>
      </c>
      <c r="IX14" s="483">
        <v>397</v>
      </c>
      <c r="IY14" s="482">
        <v>5.2640651312038404E-3</v>
      </c>
      <c r="IZ14" s="483">
        <v>3</v>
      </c>
      <c r="JA14" s="482">
        <v>7.2663856997529425E-5</v>
      </c>
      <c r="JB14" s="483">
        <v>6795</v>
      </c>
      <c r="JC14" s="482">
        <v>4.5670540317106122E-2</v>
      </c>
      <c r="JD14" s="483">
        <v>4657</v>
      </c>
      <c r="JE14" s="482">
        <v>6.1764744890515789E-2</v>
      </c>
      <c r="JF14" s="483">
        <v>8</v>
      </c>
      <c r="JG14" s="482">
        <v>2.1733224667209996E-3</v>
      </c>
      <c r="JH14" s="483">
        <v>12411</v>
      </c>
      <c r="JI14" s="482">
        <v>3.5014416539240638E-2</v>
      </c>
      <c r="JJ14" s="483">
        <v>530</v>
      </c>
      <c r="JK14" s="482">
        <v>6.9426250982446952E-2</v>
      </c>
      <c r="JL14" s="483">
        <v>312</v>
      </c>
      <c r="JM14" s="482">
        <v>4.0057518488085453E-3</v>
      </c>
      <c r="JN14" s="483">
        <v>3</v>
      </c>
      <c r="JO14" s="482">
        <v>9.0790787761401809E-5</v>
      </c>
      <c r="JP14" s="483">
        <v>5918</v>
      </c>
      <c r="JQ14" s="482">
        <v>4.2209922684088901E-2</v>
      </c>
      <c r="JR14" s="483">
        <v>4091</v>
      </c>
      <c r="JS14" s="482">
        <v>5.5395323015260456E-2</v>
      </c>
      <c r="JT14" s="483">
        <v>7</v>
      </c>
      <c r="JU14" s="482">
        <v>2.4424284717376133E-3</v>
      </c>
      <c r="JV14" s="483">
        <v>10861</v>
      </c>
      <c r="JW14" s="482">
        <v>3.2373929165449525E-2</v>
      </c>
      <c r="JX14" s="483">
        <v>376</v>
      </c>
      <c r="JY14" s="482">
        <v>1.0780651025165365E-3</v>
      </c>
      <c r="JZ14" s="483">
        <v>322</v>
      </c>
      <c r="KA14" s="482">
        <v>9.2323660375086378E-4</v>
      </c>
      <c r="KB14" s="483">
        <v>3</v>
      </c>
      <c r="KC14" s="482">
        <v>8.6015832647595999E-6</v>
      </c>
      <c r="KD14" s="483">
        <v>6354</v>
      </c>
      <c r="KE14" s="482">
        <v>1.8218153354760833E-2</v>
      </c>
      <c r="KF14" s="483">
        <v>4134</v>
      </c>
      <c r="KG14" s="482">
        <v>1.1852981738838728E-2</v>
      </c>
      <c r="KH14" s="483">
        <v>6</v>
      </c>
      <c r="KI14" s="482">
        <v>1.72031665295192E-5</v>
      </c>
      <c r="KJ14" s="483">
        <v>11195</v>
      </c>
      <c r="KK14" s="482">
        <v>3.209824154966124E-2</v>
      </c>
      <c r="KL14" s="483">
        <v>10853</v>
      </c>
      <c r="KM14" s="482">
        <v>3.0977859093983963E-2</v>
      </c>
      <c r="KN14" s="483">
        <v>300</v>
      </c>
      <c r="KO14" s="482">
        <v>8.5629390290198001E-4</v>
      </c>
      <c r="KP14" s="483">
        <v>18</v>
      </c>
      <c r="KQ14" s="482">
        <v>5.1377634174118804E-5</v>
      </c>
      <c r="KR14" s="483">
        <v>6137</v>
      </c>
      <c r="KS14" s="482">
        <v>1.7516918940364837E-2</v>
      </c>
      <c r="KT14" s="483">
        <v>4047</v>
      </c>
      <c r="KU14" s="482">
        <v>1.1551404750147711E-2</v>
      </c>
      <c r="KV14" s="483">
        <v>6</v>
      </c>
      <c r="KW14" s="482">
        <v>1.71258780580396E-5</v>
      </c>
      <c r="KX14" s="483">
        <v>10853</v>
      </c>
      <c r="KY14" s="482">
        <v>3.0977859093983963E-2</v>
      </c>
      <c r="KZ14" s="421">
        <v>409</v>
      </c>
      <c r="LA14" s="145">
        <v>5.250320924261874E-2</v>
      </c>
      <c r="LB14" s="421">
        <v>138</v>
      </c>
      <c r="LC14" s="145">
        <v>1.7896743570789402E-3</v>
      </c>
      <c r="LD14" s="421">
        <v>16</v>
      </c>
      <c r="LE14" s="145">
        <v>5.4061359643195028E-4</v>
      </c>
      <c r="LF14" s="421">
        <v>4707</v>
      </c>
      <c r="LG14" s="145">
        <v>3.261231050633262E-2</v>
      </c>
      <c r="LH14" s="421">
        <v>4269</v>
      </c>
      <c r="LI14" s="145">
        <v>5.6576767609833677E-2</v>
      </c>
      <c r="LJ14" s="421">
        <v>6</v>
      </c>
      <c r="LK14" s="145">
        <v>1.7814726840855108E-3</v>
      </c>
      <c r="LL14" s="421">
        <v>9545</v>
      </c>
      <c r="LM14" s="145">
        <v>2.8268917518140087E-2</v>
      </c>
      <c r="LN14" s="421">
        <v>500</v>
      </c>
      <c r="LO14" s="145">
        <v>7.2495287806292594E-2</v>
      </c>
      <c r="LP14" s="421">
        <v>331</v>
      </c>
      <c r="LQ14" s="145">
        <v>4.4546127447681848E-3</v>
      </c>
      <c r="LR14" s="421">
        <v>0</v>
      </c>
      <c r="LS14" s="145">
        <v>0</v>
      </c>
      <c r="LT14" s="421">
        <v>3072</v>
      </c>
      <c r="LU14" s="145">
        <v>2.1770713005024554E-2</v>
      </c>
      <c r="LV14" s="421">
        <v>4130</v>
      </c>
      <c r="LW14" s="145">
        <v>5.6351480420248332E-2</v>
      </c>
      <c r="LX14" s="421">
        <v>6</v>
      </c>
      <c r="LY14" s="145">
        <v>2.014098690835851E-3</v>
      </c>
      <c r="LZ14" s="421">
        <v>8039</v>
      </c>
      <c r="MA14" s="145">
        <v>2.4567118749732601E-2</v>
      </c>
    </row>
    <row r="15" spans="1:339">
      <c r="A15" s="34"/>
      <c r="B15" s="34"/>
      <c r="C15" s="484" t="s">
        <v>1526</v>
      </c>
      <c r="D15" s="483">
        <v>70</v>
      </c>
      <c r="E15" s="482">
        <v>7.6128330614464385E-3</v>
      </c>
      <c r="F15" s="483">
        <v>244</v>
      </c>
      <c r="G15" s="482">
        <v>7.0030423052637623E-3</v>
      </c>
      <c r="H15" s="483">
        <v>1530</v>
      </c>
      <c r="I15" s="482">
        <v>2.1529282638673909E-2</v>
      </c>
      <c r="J15" s="483">
        <v>4626</v>
      </c>
      <c r="K15" s="482">
        <v>2.2068189082304901E-2</v>
      </c>
      <c r="L15" s="483">
        <v>1035</v>
      </c>
      <c r="M15" s="482">
        <v>1.9525354663447028E-2</v>
      </c>
      <c r="N15" s="483">
        <v>134</v>
      </c>
      <c r="O15" s="482">
        <v>2.5302114803625379E-2</v>
      </c>
      <c r="P15" s="483">
        <v>7639</v>
      </c>
      <c r="Q15" s="482">
        <v>1.9943607550322429E-2</v>
      </c>
      <c r="R15" s="483">
        <v>75</v>
      </c>
      <c r="S15" s="482">
        <v>7.838628762541806E-3</v>
      </c>
      <c r="T15" s="483">
        <v>255</v>
      </c>
      <c r="U15" s="482">
        <v>7.4889867841409687E-3</v>
      </c>
      <c r="V15" s="483">
        <v>1177</v>
      </c>
      <c r="W15" s="482">
        <v>2.2774327122153208E-2</v>
      </c>
      <c r="X15" s="483">
        <v>3873</v>
      </c>
      <c r="Y15" s="482">
        <v>2.0848585332242368E-2</v>
      </c>
      <c r="Z15" s="483">
        <v>1025</v>
      </c>
      <c r="AA15" s="482">
        <v>2.0618349325126226E-2</v>
      </c>
      <c r="AB15" s="483">
        <v>130</v>
      </c>
      <c r="AC15" s="482">
        <v>2.7831299507600087E-2</v>
      </c>
      <c r="AD15" s="483">
        <v>6535</v>
      </c>
      <c r="AE15" s="482">
        <v>1.948123570953731E-2</v>
      </c>
      <c r="AF15" s="483">
        <v>66</v>
      </c>
      <c r="AG15" s="482">
        <v>6.3248682319118352E-3</v>
      </c>
      <c r="AH15" s="483">
        <v>296</v>
      </c>
      <c r="AI15" s="482">
        <v>8.6024005347438166E-3</v>
      </c>
      <c r="AJ15" s="483">
        <v>1273</v>
      </c>
      <c r="AK15" s="482">
        <v>2.3541377716134997E-2</v>
      </c>
      <c r="AL15" s="483">
        <v>3860</v>
      </c>
      <c r="AM15" s="482">
        <v>2.0928782497898989E-2</v>
      </c>
      <c r="AN15" s="483">
        <v>1285</v>
      </c>
      <c r="AO15" s="482">
        <v>2.6853632032098972E-2</v>
      </c>
      <c r="AP15" s="483">
        <v>147</v>
      </c>
      <c r="AQ15" s="482">
        <v>2.6161238654564871E-2</v>
      </c>
      <c r="AR15" s="483">
        <v>6927</v>
      </c>
      <c r="AS15" s="482">
        <v>2.0565575595635717E-2</v>
      </c>
      <c r="AT15" s="483">
        <v>68</v>
      </c>
      <c r="AU15" s="482">
        <v>6.1790095411176742E-3</v>
      </c>
      <c r="AV15" s="483">
        <v>317</v>
      </c>
      <c r="AW15" s="482">
        <v>9.1607906600393012E-3</v>
      </c>
      <c r="AX15" s="483">
        <v>1152</v>
      </c>
      <c r="AY15" s="482">
        <v>2.2953236765028192E-2</v>
      </c>
      <c r="AZ15" s="483">
        <v>3654</v>
      </c>
      <c r="BA15" s="482">
        <v>2.0922322870263275E-2</v>
      </c>
      <c r="BB15" s="483">
        <v>1242</v>
      </c>
      <c r="BC15" s="482">
        <v>2.6898836982652198E-2</v>
      </c>
      <c r="BD15" s="483">
        <v>150</v>
      </c>
      <c r="BE15" s="482">
        <v>2.795378307864331E-2</v>
      </c>
      <c r="BF15" s="483">
        <v>6583</v>
      </c>
      <c r="BG15" s="482">
        <v>2.0445178782730767E-2</v>
      </c>
      <c r="BH15" s="483">
        <v>91</v>
      </c>
      <c r="BI15" s="482">
        <v>9.2554922701383237E-3</v>
      </c>
      <c r="BJ15" s="483">
        <v>396</v>
      </c>
      <c r="BK15" s="482">
        <v>1.1329175487783944E-2</v>
      </c>
      <c r="BL15" s="483">
        <v>854</v>
      </c>
      <c r="BM15" s="482">
        <v>1.7875083724045546E-2</v>
      </c>
      <c r="BN15" s="483">
        <v>3275</v>
      </c>
      <c r="BO15" s="482">
        <v>1.9067747269382148E-2</v>
      </c>
      <c r="BP15" s="483">
        <v>1375</v>
      </c>
      <c r="BQ15" s="482">
        <v>3.0193899734293681E-2</v>
      </c>
      <c r="BR15" s="483">
        <v>161</v>
      </c>
      <c r="BS15" s="482">
        <v>2.7302017975241649E-2</v>
      </c>
      <c r="BT15" s="483">
        <v>6152</v>
      </c>
      <c r="BU15" s="482">
        <v>1.948352198230268E-2</v>
      </c>
      <c r="BV15" s="483">
        <v>91</v>
      </c>
      <c r="BW15" s="482">
        <v>1.0209805901492203E-2</v>
      </c>
      <c r="BX15" s="483">
        <v>433</v>
      </c>
      <c r="BY15" s="482">
        <v>1.1967938087341073E-2</v>
      </c>
      <c r="BZ15" s="483">
        <v>800</v>
      </c>
      <c r="CA15" s="482">
        <v>1.7464198393293748E-2</v>
      </c>
      <c r="CB15" s="483">
        <v>3089</v>
      </c>
      <c r="CC15" s="482">
        <v>1.8619987100429784E-2</v>
      </c>
      <c r="CD15" s="483">
        <v>1528</v>
      </c>
      <c r="CE15" s="482">
        <v>3.304784150878104E-2</v>
      </c>
      <c r="CF15" s="483">
        <v>170</v>
      </c>
      <c r="CG15" s="482">
        <v>2.8011204481792718E-2</v>
      </c>
      <c r="CH15" s="483">
        <v>6111</v>
      </c>
      <c r="CI15" s="482">
        <v>1.9770108992795282E-2</v>
      </c>
      <c r="CJ15" s="483">
        <v>84</v>
      </c>
      <c r="CK15" s="482">
        <v>9.0517241379310352E-3</v>
      </c>
      <c r="CL15" s="483">
        <v>490</v>
      </c>
      <c r="CM15" s="482">
        <v>1.2804097311139564E-2</v>
      </c>
      <c r="CN15" s="483">
        <v>1200</v>
      </c>
      <c r="CO15" s="482">
        <v>2.3281080242123234E-2</v>
      </c>
      <c r="CP15" s="483">
        <v>2749</v>
      </c>
      <c r="CQ15" s="482">
        <v>1.7042354808312257E-2</v>
      </c>
      <c r="CR15" s="483">
        <v>1526</v>
      </c>
      <c r="CS15" s="482">
        <v>3.0945186867560277E-2</v>
      </c>
      <c r="CT15" s="483">
        <v>177</v>
      </c>
      <c r="CU15" s="482">
        <v>2.8511597938144329E-2</v>
      </c>
      <c r="CV15" s="483">
        <v>6226</v>
      </c>
      <c r="CW15" s="482">
        <v>1.9707645654885128E-2</v>
      </c>
      <c r="CX15" s="483">
        <v>83</v>
      </c>
      <c r="CY15" s="482">
        <f t="shared" si="24"/>
        <v>9.8821288248601025E-3</v>
      </c>
      <c r="CZ15" s="483">
        <v>522</v>
      </c>
      <c r="DA15" s="482">
        <f t="shared" si="25"/>
        <v>1.3478968161747618E-2</v>
      </c>
      <c r="DB15" s="483">
        <v>1101</v>
      </c>
      <c r="DC15" s="482">
        <f t="shared" si="26"/>
        <v>2.1531661907928188E-2</v>
      </c>
      <c r="DD15" s="483">
        <v>2523</v>
      </c>
      <c r="DE15" s="482">
        <f t="shared" si="27"/>
        <v>1.6123157148060813E-2</v>
      </c>
      <c r="DF15" s="483">
        <v>1634</v>
      </c>
      <c r="DG15" s="482">
        <f t="shared" si="28"/>
        <v>3.3663651908774385E-2</v>
      </c>
      <c r="DH15" s="483">
        <v>195</v>
      </c>
      <c r="DI15" s="482">
        <f t="shared" si="29"/>
        <v>3.1260019236934916E-2</v>
      </c>
      <c r="DJ15" s="483">
        <f t="shared" si="30"/>
        <v>6058</v>
      </c>
      <c r="DK15" s="482">
        <f t="shared" si="31"/>
        <v>1.9572240889118634E-2</v>
      </c>
      <c r="DL15" s="483">
        <v>96</v>
      </c>
      <c r="DM15" s="482">
        <f t="shared" si="1"/>
        <v>1.0755097468070804E-2</v>
      </c>
      <c r="DN15" s="483">
        <v>651</v>
      </c>
      <c r="DO15" s="482">
        <f t="shared" si="2"/>
        <v>1.6117052881758763E-2</v>
      </c>
      <c r="DP15" s="483">
        <v>1107</v>
      </c>
      <c r="DQ15" s="482">
        <f t="shared" si="3"/>
        <v>2.3849534643226474E-2</v>
      </c>
      <c r="DR15" s="483">
        <v>2506</v>
      </c>
      <c r="DS15" s="482">
        <f t="shared" si="4"/>
        <v>1.7159799779510952E-2</v>
      </c>
      <c r="DT15" s="483">
        <v>1619</v>
      </c>
      <c r="DU15" s="482">
        <f t="shared" si="5"/>
        <v>3.3265528365078387E-2</v>
      </c>
      <c r="DV15" s="483">
        <v>214</v>
      </c>
      <c r="DW15" s="482">
        <f t="shared" si="6"/>
        <v>3.4538411878631374E-2</v>
      </c>
      <c r="DX15" s="483">
        <f t="shared" si="32"/>
        <v>6193</v>
      </c>
      <c r="DY15" s="482">
        <f t="shared" si="7"/>
        <v>2.0877298255786512E-2</v>
      </c>
      <c r="DZ15" s="483">
        <v>98</v>
      </c>
      <c r="EA15" s="482">
        <f t="shared" si="8"/>
        <v>1.1445923849567857E-2</v>
      </c>
      <c r="EB15" s="483">
        <v>687</v>
      </c>
      <c r="EC15" s="482">
        <f t="shared" si="9"/>
        <v>1.6117302052785925E-2</v>
      </c>
      <c r="ED15" s="483">
        <v>1238</v>
      </c>
      <c r="EE15" s="482">
        <f t="shared" si="10"/>
        <v>2.7786506262064012E-2</v>
      </c>
      <c r="EF15" s="483">
        <v>2359</v>
      </c>
      <c r="EG15" s="482">
        <f t="shared" si="11"/>
        <v>1.6175593299368473E-2</v>
      </c>
      <c r="EH15" s="483">
        <v>1647</v>
      </c>
      <c r="EI15" s="482">
        <f t="shared" si="12"/>
        <v>3.3976276431150081E-2</v>
      </c>
      <c r="EJ15" s="483">
        <v>217</v>
      </c>
      <c r="EK15" s="482">
        <f t="shared" si="13"/>
        <v>3.527881645260933E-2</v>
      </c>
      <c r="EL15" s="483">
        <f t="shared" si="22"/>
        <v>6246</v>
      </c>
      <c r="EM15" s="482">
        <f t="shared" si="14"/>
        <v>2.1086818543976447E-2</v>
      </c>
      <c r="EN15" s="483">
        <v>101</v>
      </c>
      <c r="EO15" s="482">
        <f t="shared" si="15"/>
        <v>1.2404814541881602E-2</v>
      </c>
      <c r="EP15" s="483">
        <v>816</v>
      </c>
      <c r="EQ15" s="482">
        <f t="shared" si="16"/>
        <v>1.8597442851607904E-2</v>
      </c>
      <c r="ER15" s="483">
        <v>1140</v>
      </c>
      <c r="ES15" s="482">
        <f t="shared" si="17"/>
        <v>2.6146189307584687E-2</v>
      </c>
      <c r="ET15" s="483">
        <v>2064</v>
      </c>
      <c r="EU15" s="482">
        <f t="shared" si="18"/>
        <v>1.5127306841002037E-2</v>
      </c>
      <c r="EV15" s="483">
        <v>1708</v>
      </c>
      <c r="EW15" s="482">
        <f t="shared" si="19"/>
        <v>3.503086736263511E-2</v>
      </c>
      <c r="EX15" s="483">
        <v>231</v>
      </c>
      <c r="EY15" s="482">
        <f t="shared" si="20"/>
        <v>3.793726391854163E-2</v>
      </c>
      <c r="EZ15" s="483">
        <f t="shared" si="33"/>
        <v>6060</v>
      </c>
      <c r="FA15" s="482">
        <f t="shared" si="21"/>
        <v>2.1121753314651385E-2</v>
      </c>
      <c r="FB15" s="483">
        <v>113</v>
      </c>
      <c r="FC15" s="482">
        <v>1.0758830810244691E-2</v>
      </c>
      <c r="FD15" s="483">
        <v>948</v>
      </c>
      <c r="FE15" s="482">
        <v>1.9155771989735091E-2</v>
      </c>
      <c r="FF15" s="483">
        <v>743</v>
      </c>
      <c r="FG15" s="482">
        <v>2.2778135442533494E-2</v>
      </c>
      <c r="FH15" s="483">
        <v>2367</v>
      </c>
      <c r="FI15" s="482">
        <v>1.570336756627657E-2</v>
      </c>
      <c r="FJ15" s="483">
        <v>1720</v>
      </c>
      <c r="FK15" s="482">
        <v>3.4898348415371504E-2</v>
      </c>
      <c r="FL15" s="483">
        <v>227</v>
      </c>
      <c r="FM15" s="482">
        <v>3.7657597876575979E-2</v>
      </c>
      <c r="FN15" s="483">
        <v>6118</v>
      </c>
      <c r="FO15" s="482">
        <v>2.048503802020378E-2</v>
      </c>
      <c r="FP15" s="483">
        <v>147</v>
      </c>
      <c r="FQ15" s="482">
        <v>1.4632689627712522E-2</v>
      </c>
      <c r="FR15" s="483">
        <v>1044</v>
      </c>
      <c r="FS15" s="482">
        <v>1.9989660520420473E-2</v>
      </c>
      <c r="FT15" s="483">
        <v>771</v>
      </c>
      <c r="FU15" s="482">
        <v>2.2792443905755758E-2</v>
      </c>
      <c r="FV15" s="483">
        <v>2520</v>
      </c>
      <c r="FW15" s="482">
        <v>1.6552376448332941E-2</v>
      </c>
      <c r="FX15" s="483">
        <v>1582</v>
      </c>
      <c r="FY15" s="482">
        <v>3.1932501715715961E-2</v>
      </c>
      <c r="FZ15" s="483">
        <v>219</v>
      </c>
      <c r="GA15" s="482">
        <v>3.9142091152815014E-2</v>
      </c>
      <c r="GB15" s="483">
        <v>6283</v>
      </c>
      <c r="GC15" s="482">
        <v>2.0703108267074381E-2</v>
      </c>
      <c r="GD15" s="483">
        <v>141</v>
      </c>
      <c r="GE15" s="482">
        <v>1.3578582434514638E-2</v>
      </c>
      <c r="GF15" s="483">
        <v>1120</v>
      </c>
      <c r="GG15" s="482">
        <v>2.0112414028408784E-2</v>
      </c>
      <c r="GH15" s="483">
        <v>889</v>
      </c>
      <c r="GI15" s="482">
        <v>2.6544444776208535E-2</v>
      </c>
      <c r="GJ15" s="483">
        <v>2584</v>
      </c>
      <c r="GK15" s="482">
        <v>1.6210383679205038E-2</v>
      </c>
      <c r="GL15" s="483">
        <v>1555</v>
      </c>
      <c r="GM15" s="482">
        <v>3.063013374830106E-2</v>
      </c>
      <c r="GN15" s="483">
        <v>218</v>
      </c>
      <c r="GO15" s="482">
        <v>4.144486692015209E-2</v>
      </c>
      <c r="GP15" s="483">
        <v>6507</v>
      </c>
      <c r="GQ15" s="482">
        <v>2.065760191496319E-2</v>
      </c>
      <c r="GR15" s="483">
        <v>145</v>
      </c>
      <c r="GS15" s="482">
        <v>1.4786865184580869E-2</v>
      </c>
      <c r="GT15" s="483">
        <v>1331</v>
      </c>
      <c r="GU15" s="482">
        <v>2.2406652974647317E-2</v>
      </c>
      <c r="GV15" s="483">
        <v>925</v>
      </c>
      <c r="GW15" s="482">
        <v>2.8165154375494793E-2</v>
      </c>
      <c r="GX15" s="483">
        <v>2432</v>
      </c>
      <c r="GY15" s="482">
        <v>1.5199620009499763E-2</v>
      </c>
      <c r="GZ15" s="483">
        <v>1566</v>
      </c>
      <c r="HA15" s="482">
        <v>2.9982194482204055E-2</v>
      </c>
      <c r="HB15" s="483">
        <v>246</v>
      </c>
      <c r="HC15" s="482">
        <v>4.9536850583971004E-2</v>
      </c>
      <c r="HD15" s="483">
        <v>6645</v>
      </c>
      <c r="HE15" s="482">
        <v>2.081434357292538E-2</v>
      </c>
      <c r="HF15" s="483">
        <v>124</v>
      </c>
      <c r="HG15" s="482">
        <v>1.3997065131504685E-2</v>
      </c>
      <c r="HH15" s="483">
        <v>1661</v>
      </c>
      <c r="HI15" s="482">
        <v>2.6143893724521115E-2</v>
      </c>
      <c r="HJ15" s="483">
        <v>947</v>
      </c>
      <c r="HK15" s="482">
        <v>2.5964412030817317E-2</v>
      </c>
      <c r="HL15" s="483">
        <v>2662</v>
      </c>
      <c r="HM15" s="482">
        <v>1.6781929480592348E-2</v>
      </c>
      <c r="HN15" s="483">
        <v>1646</v>
      </c>
      <c r="HO15" s="482">
        <v>2.9961592369441362E-2</v>
      </c>
      <c r="HP15" s="483">
        <v>249</v>
      </c>
      <c r="HQ15" s="482">
        <v>5.9597893729056967E-2</v>
      </c>
      <c r="HR15" s="483">
        <v>7289</v>
      </c>
      <c r="HS15" s="482">
        <v>2.2317614963732729E-2</v>
      </c>
      <c r="HT15" s="483">
        <v>163</v>
      </c>
      <c r="HU15" s="482">
        <v>1.8586088939566706E-2</v>
      </c>
      <c r="HV15" s="483">
        <v>1855</v>
      </c>
      <c r="HW15" s="482">
        <v>2.8621242979695118E-2</v>
      </c>
      <c r="HX15" s="483">
        <v>1006</v>
      </c>
      <c r="HY15" s="482">
        <v>2.8309320126069338E-2</v>
      </c>
      <c r="HZ15" s="483">
        <v>2587</v>
      </c>
      <c r="IA15" s="482">
        <v>1.9970357104259623E-2</v>
      </c>
      <c r="IB15" s="483">
        <v>1709</v>
      </c>
      <c r="IC15" s="482">
        <v>3.3770031813780702E-2</v>
      </c>
      <c r="ID15" s="483">
        <v>190</v>
      </c>
      <c r="IE15" s="482">
        <v>5.2777777777777778E-2</v>
      </c>
      <c r="IF15" s="483">
        <v>7510</v>
      </c>
      <c r="IG15" s="482">
        <v>2.5643039331846879E-2</v>
      </c>
      <c r="IH15" s="483">
        <v>152</v>
      </c>
      <c r="II15" s="482">
        <v>1.6242786920282113E-2</v>
      </c>
      <c r="IJ15" s="483">
        <v>2896</v>
      </c>
      <c r="IK15" s="482">
        <v>4.0440714415383112E-2</v>
      </c>
      <c r="IL15" s="483">
        <v>1256</v>
      </c>
      <c r="IM15" s="482">
        <v>3.2323648248706795E-2</v>
      </c>
      <c r="IN15" s="483">
        <v>2628</v>
      </c>
      <c r="IO15" s="482">
        <v>1.8161964920040359E-2</v>
      </c>
      <c r="IP15" s="483">
        <v>1803</v>
      </c>
      <c r="IQ15" s="482">
        <v>3.3552301021642444E-2</v>
      </c>
      <c r="IR15" s="483">
        <v>182</v>
      </c>
      <c r="IS15" s="482">
        <v>4.8546279007735393E-2</v>
      </c>
      <c r="IT15" s="483">
        <v>8917</v>
      </c>
      <c r="IU15" s="482">
        <v>2.769168659358405E-2</v>
      </c>
      <c r="IV15" s="483">
        <v>139</v>
      </c>
      <c r="IW15" s="482">
        <v>1.4057443365695792E-2</v>
      </c>
      <c r="IX15" s="483">
        <v>3145</v>
      </c>
      <c r="IY15" s="482">
        <v>4.1701473142660143E-2</v>
      </c>
      <c r="IZ15" s="483">
        <v>893</v>
      </c>
      <c r="JA15" s="482">
        <v>2.1629608099597925E-2</v>
      </c>
      <c r="JB15" s="483">
        <v>3084</v>
      </c>
      <c r="JC15" s="482">
        <v>2.0728174589838892E-2</v>
      </c>
      <c r="JD15" s="483">
        <v>2300</v>
      </c>
      <c r="JE15" s="482">
        <v>3.0504383347259249E-2</v>
      </c>
      <c r="JF15" s="483">
        <v>134</v>
      </c>
      <c r="JG15" s="482">
        <v>3.6403151317576744E-2</v>
      </c>
      <c r="JH15" s="483">
        <v>9695</v>
      </c>
      <c r="JI15" s="482">
        <v>2.7351927189423732E-2</v>
      </c>
      <c r="JJ15" s="483">
        <v>134</v>
      </c>
      <c r="JK15" s="482">
        <v>1.75530521351847E-2</v>
      </c>
      <c r="JL15" s="483">
        <v>3319</v>
      </c>
      <c r="JM15" s="482">
        <v>4.2612469186524241E-2</v>
      </c>
      <c r="JN15" s="483">
        <v>1089</v>
      </c>
      <c r="JO15" s="482">
        <v>3.2957055957388855E-2</v>
      </c>
      <c r="JP15" s="483">
        <v>3133</v>
      </c>
      <c r="JQ15" s="482">
        <v>2.23460100995692E-2</v>
      </c>
      <c r="JR15" s="483">
        <v>2328</v>
      </c>
      <c r="JS15" s="482">
        <v>3.1522931307632937E-2</v>
      </c>
      <c r="JT15" s="483">
        <v>93</v>
      </c>
      <c r="JU15" s="482">
        <v>3.2449406838799724E-2</v>
      </c>
      <c r="JV15" s="483">
        <v>10096</v>
      </c>
      <c r="JW15" s="482">
        <v>3.0093655174880621E-2</v>
      </c>
      <c r="JX15" s="483">
        <v>167</v>
      </c>
      <c r="JY15" s="482">
        <v>4.7882146840495105E-4</v>
      </c>
      <c r="JZ15" s="483">
        <v>3580</v>
      </c>
      <c r="KA15" s="482">
        <v>1.026455602927979E-2</v>
      </c>
      <c r="KB15" s="483">
        <v>1203</v>
      </c>
      <c r="KC15" s="482">
        <v>3.4492348891685997E-3</v>
      </c>
      <c r="KD15" s="483">
        <v>3408</v>
      </c>
      <c r="KE15" s="482">
        <v>9.7713985887669056E-3</v>
      </c>
      <c r="KF15" s="483">
        <v>2347</v>
      </c>
      <c r="KG15" s="482">
        <v>6.7293053074635942E-3</v>
      </c>
      <c r="KH15" s="483">
        <v>77</v>
      </c>
      <c r="KI15" s="482">
        <v>2.2077397046216306E-4</v>
      </c>
      <c r="KJ15" s="483">
        <v>10782</v>
      </c>
      <c r="KK15" s="482">
        <v>3.0914090253546002E-2</v>
      </c>
      <c r="KL15" s="483">
        <v>11476</v>
      </c>
      <c r="KM15" s="482">
        <v>3.2756096099010409E-2</v>
      </c>
      <c r="KN15" s="483">
        <v>3894</v>
      </c>
      <c r="KO15" s="482">
        <v>1.1114694859667701E-2</v>
      </c>
      <c r="KP15" s="483">
        <v>1131</v>
      </c>
      <c r="KQ15" s="482">
        <v>3.2282280139404648E-3</v>
      </c>
      <c r="KR15" s="483">
        <v>3908</v>
      </c>
      <c r="KS15" s="482">
        <v>1.1154655241803127E-2</v>
      </c>
      <c r="KT15" s="483">
        <v>2306</v>
      </c>
      <c r="KU15" s="482">
        <v>6.5820458003065536E-3</v>
      </c>
      <c r="KV15" s="483">
        <v>79</v>
      </c>
      <c r="KW15" s="482">
        <v>2.2549072776418809E-4</v>
      </c>
      <c r="KX15" s="483">
        <v>11476</v>
      </c>
      <c r="KY15" s="482">
        <v>3.2756096099010409E-2</v>
      </c>
      <c r="KZ15" s="421">
        <v>140</v>
      </c>
      <c r="LA15" s="145">
        <v>1.7971758664955071E-2</v>
      </c>
      <c r="LB15" s="421">
        <v>3776</v>
      </c>
      <c r="LC15" s="145">
        <v>4.8969640379203462E-2</v>
      </c>
      <c r="LD15" s="421">
        <v>1009</v>
      </c>
      <c r="LE15" s="145">
        <v>3.4092444924989862E-2</v>
      </c>
      <c r="LF15" s="421">
        <v>3958</v>
      </c>
      <c r="LG15" s="145">
        <v>2.742288612365934E-2</v>
      </c>
      <c r="LH15" s="421">
        <v>2311</v>
      </c>
      <c r="LI15" s="145">
        <v>3.0627526340202771E-2</v>
      </c>
      <c r="LJ15" s="421">
        <v>271</v>
      </c>
      <c r="LK15" s="145">
        <v>8.0463182897862237E-2</v>
      </c>
      <c r="LL15" s="421">
        <v>11465</v>
      </c>
      <c r="LM15" s="145">
        <v>3.3955279135199169E-2</v>
      </c>
      <c r="LN15" s="421">
        <v>137</v>
      </c>
      <c r="LO15" s="145">
        <v>1.9718718283311586E-2</v>
      </c>
      <c r="LP15" s="421">
        <v>3773</v>
      </c>
      <c r="LQ15" s="145">
        <v>5.0777202072538857E-2</v>
      </c>
      <c r="LR15" s="421">
        <v>1058</v>
      </c>
      <c r="LS15" s="145">
        <v>3.6931024853392905E-2</v>
      </c>
      <c r="LT15" s="421">
        <v>4296</v>
      </c>
      <c r="LU15" s="145">
        <v>3.0444981467964028E-2</v>
      </c>
      <c r="LV15" s="421">
        <v>2254</v>
      </c>
      <c r="LW15" s="145">
        <v>3.0754536771728749E-2</v>
      </c>
      <c r="LX15" s="421">
        <v>134</v>
      </c>
      <c r="LY15" s="145">
        <v>4.498153742866734E-2</v>
      </c>
      <c r="LZ15" s="421">
        <v>11651</v>
      </c>
      <c r="MA15" s="145">
        <v>3.5605361432160039E-2</v>
      </c>
    </row>
    <row r="16" spans="1:339">
      <c r="A16" s="34"/>
      <c r="B16" s="34"/>
      <c r="C16" s="484" t="s">
        <v>1527</v>
      </c>
      <c r="D16" s="483">
        <v>21</v>
      </c>
      <c r="E16" s="482">
        <v>2.2838499184339315E-3</v>
      </c>
      <c r="F16" s="483">
        <v>210</v>
      </c>
      <c r="G16" s="482">
        <v>6.0272085414155331E-3</v>
      </c>
      <c r="H16" s="483">
        <v>316</v>
      </c>
      <c r="I16" s="482">
        <v>4.4465707933470299E-3</v>
      </c>
      <c r="J16" s="483">
        <v>930</v>
      </c>
      <c r="K16" s="482">
        <v>4.4365360671300381E-3</v>
      </c>
      <c r="L16" s="483">
        <v>589</v>
      </c>
      <c r="M16" s="482">
        <v>1.1111530335043767E-2</v>
      </c>
      <c r="N16" s="483">
        <v>36</v>
      </c>
      <c r="O16" s="482">
        <v>6.7975830815709968E-3</v>
      </c>
      <c r="P16" s="483">
        <v>2102</v>
      </c>
      <c r="Q16" s="482">
        <v>5.4878207973265798E-3</v>
      </c>
      <c r="R16" s="483">
        <v>26</v>
      </c>
      <c r="S16" s="482">
        <v>2.717391304347826E-3</v>
      </c>
      <c r="T16" s="483">
        <v>218</v>
      </c>
      <c r="U16" s="482">
        <v>6.4023494860499268E-3</v>
      </c>
      <c r="V16" s="483">
        <v>482</v>
      </c>
      <c r="W16" s="482">
        <v>9.3264449217313906E-3</v>
      </c>
      <c r="X16" s="483">
        <v>952</v>
      </c>
      <c r="Y16" s="482">
        <v>5.1246716334352529E-3</v>
      </c>
      <c r="Z16" s="483">
        <v>739</v>
      </c>
      <c r="AA16" s="482">
        <v>1.4865326976847103E-2</v>
      </c>
      <c r="AB16" s="483">
        <v>35</v>
      </c>
      <c r="AC16" s="482">
        <v>7.4930421751231002E-3</v>
      </c>
      <c r="AD16" s="483">
        <v>2452</v>
      </c>
      <c r="AE16" s="482">
        <v>7.3095623503879855E-3</v>
      </c>
      <c r="AF16" s="483">
        <v>29</v>
      </c>
      <c r="AG16" s="482">
        <v>2.7791087685673215E-3</v>
      </c>
      <c r="AH16" s="483">
        <v>246</v>
      </c>
      <c r="AI16" s="482">
        <v>7.1492923363073611E-3</v>
      </c>
      <c r="AJ16" s="483">
        <v>266</v>
      </c>
      <c r="AK16" s="482">
        <v>4.9190938511326863E-3</v>
      </c>
      <c r="AL16" s="483">
        <v>886</v>
      </c>
      <c r="AM16" s="482">
        <v>4.8038604386369185E-3</v>
      </c>
      <c r="AN16" s="483">
        <v>559</v>
      </c>
      <c r="AO16" s="482">
        <v>1.1681852378166012E-2</v>
      </c>
      <c r="AP16" s="483">
        <v>35</v>
      </c>
      <c r="AQ16" s="482">
        <v>6.2288663463249691E-3</v>
      </c>
      <c r="AR16" s="483">
        <v>2021</v>
      </c>
      <c r="AS16" s="482">
        <v>6.0001484450382244E-3</v>
      </c>
      <c r="AT16" s="483">
        <v>24</v>
      </c>
      <c r="AU16" s="482">
        <v>2.1808268968650612E-3</v>
      </c>
      <c r="AV16" s="483">
        <v>237</v>
      </c>
      <c r="AW16" s="482">
        <v>6.8489192000924749E-3</v>
      </c>
      <c r="AX16" s="483">
        <v>203</v>
      </c>
      <c r="AY16" s="482">
        <v>4.0447109924485443E-3</v>
      </c>
      <c r="AZ16" s="483">
        <v>808</v>
      </c>
      <c r="BA16" s="482">
        <v>4.6265016089690001E-3</v>
      </c>
      <c r="BB16" s="483">
        <v>572</v>
      </c>
      <c r="BC16" s="482">
        <v>1.2388192233556408E-2</v>
      </c>
      <c r="BD16" s="483">
        <v>34</v>
      </c>
      <c r="BE16" s="482">
        <v>6.3361908311591504E-3</v>
      </c>
      <c r="BF16" s="483">
        <v>1878</v>
      </c>
      <c r="BG16" s="482">
        <v>5.8326060692645261E-3</v>
      </c>
      <c r="BH16" s="483">
        <v>25</v>
      </c>
      <c r="BI16" s="482">
        <v>2.5427176566314076E-3</v>
      </c>
      <c r="BJ16" s="483">
        <v>244</v>
      </c>
      <c r="BK16" s="482">
        <v>6.9806030783315211E-3</v>
      </c>
      <c r="BL16" s="483">
        <v>196</v>
      </c>
      <c r="BM16" s="482">
        <v>4.1024782317481577E-3</v>
      </c>
      <c r="BN16" s="483">
        <v>740</v>
      </c>
      <c r="BO16" s="482">
        <v>4.3084375509443631E-3</v>
      </c>
      <c r="BP16" s="483">
        <v>558</v>
      </c>
      <c r="BQ16" s="482">
        <v>1.2253233492171545E-2</v>
      </c>
      <c r="BR16" s="483">
        <v>39</v>
      </c>
      <c r="BS16" s="482">
        <v>6.6135323045616416E-3</v>
      </c>
      <c r="BT16" s="483">
        <v>1802</v>
      </c>
      <c r="BU16" s="482">
        <v>5.7069744167928199E-3</v>
      </c>
      <c r="BV16" s="483">
        <v>27</v>
      </c>
      <c r="BW16" s="482">
        <v>3.0292830696735107E-3</v>
      </c>
      <c r="BX16" s="483">
        <v>286</v>
      </c>
      <c r="BY16" s="482">
        <v>7.9049198452183535E-3</v>
      </c>
      <c r="BZ16" s="483">
        <v>883</v>
      </c>
      <c r="CA16" s="482">
        <v>1.9276108976597973E-2</v>
      </c>
      <c r="CB16" s="483">
        <v>761</v>
      </c>
      <c r="CC16" s="482">
        <v>4.5871836139291244E-3</v>
      </c>
      <c r="CD16" s="483">
        <v>577</v>
      </c>
      <c r="CE16" s="482">
        <v>1.2479453239899645E-2</v>
      </c>
      <c r="CF16" s="483">
        <v>37</v>
      </c>
      <c r="CG16" s="482">
        <v>6.0965562695666506E-3</v>
      </c>
      <c r="CH16" s="483">
        <v>2571</v>
      </c>
      <c r="CI16" s="482">
        <v>8.3176158109109256E-3</v>
      </c>
      <c r="CJ16" s="483">
        <v>35</v>
      </c>
      <c r="CK16" s="482">
        <v>3.7715517241379312E-3</v>
      </c>
      <c r="CL16" s="483">
        <v>296</v>
      </c>
      <c r="CM16" s="482">
        <v>7.7347200083618594E-3</v>
      </c>
      <c r="CN16" s="483">
        <v>937</v>
      </c>
      <c r="CO16" s="482">
        <v>1.8178643489057893E-2</v>
      </c>
      <c r="CP16" s="483">
        <v>718</v>
      </c>
      <c r="CQ16" s="482">
        <v>4.4512225363289191E-3</v>
      </c>
      <c r="CR16" s="483">
        <v>573</v>
      </c>
      <c r="CS16" s="482">
        <v>1.1619654046600288E-2</v>
      </c>
      <c r="CT16" s="483">
        <v>39</v>
      </c>
      <c r="CU16" s="482">
        <v>6.2822164948453611E-3</v>
      </c>
      <c r="CV16" s="483">
        <v>2598</v>
      </c>
      <c r="CW16" s="482">
        <v>8.2236529732398912E-3</v>
      </c>
      <c r="CX16" s="483">
        <v>37</v>
      </c>
      <c r="CY16" s="482">
        <f t="shared" si="24"/>
        <v>4.4052863436123352E-3</v>
      </c>
      <c r="CZ16" s="483">
        <v>292</v>
      </c>
      <c r="DA16" s="482">
        <f t="shared" si="25"/>
        <v>7.5399592015906215E-3</v>
      </c>
      <c r="DB16" s="483">
        <v>963</v>
      </c>
      <c r="DC16" s="482">
        <f t="shared" si="26"/>
        <v>1.88328704971252E-2</v>
      </c>
      <c r="DD16" s="483">
        <v>708</v>
      </c>
      <c r="DE16" s="482">
        <f t="shared" si="27"/>
        <v>4.5244531354843654E-3</v>
      </c>
      <c r="DF16" s="483">
        <v>233</v>
      </c>
      <c r="DG16" s="482">
        <f t="shared" si="28"/>
        <v>4.8002637054739491E-3</v>
      </c>
      <c r="DH16" s="483">
        <v>40</v>
      </c>
      <c r="DI16" s="482">
        <f t="shared" si="29"/>
        <v>6.4123116383456233E-3</v>
      </c>
      <c r="DJ16" s="483">
        <f t="shared" si="30"/>
        <v>2273</v>
      </c>
      <c r="DK16" s="482">
        <f t="shared" si="31"/>
        <v>7.3436288446627031E-3</v>
      </c>
      <c r="DL16" s="483">
        <v>84</v>
      </c>
      <c r="DM16" s="482">
        <f t="shared" si="1"/>
        <v>9.4107102845619531E-3</v>
      </c>
      <c r="DN16" s="483">
        <v>282</v>
      </c>
      <c r="DO16" s="482">
        <f t="shared" si="2"/>
        <v>6.9815805109922757E-3</v>
      </c>
      <c r="DP16" s="483">
        <v>875</v>
      </c>
      <c r="DQ16" s="482">
        <f t="shared" si="3"/>
        <v>1.8851258186832125E-2</v>
      </c>
      <c r="DR16" s="483">
        <v>696</v>
      </c>
      <c r="DS16" s="482">
        <f t="shared" si="4"/>
        <v>4.7658502180924272E-3</v>
      </c>
      <c r="DT16" s="483">
        <v>354</v>
      </c>
      <c r="DU16" s="482">
        <f t="shared" si="5"/>
        <v>7.2736238673488255E-3</v>
      </c>
      <c r="DV16" s="483">
        <v>41</v>
      </c>
      <c r="DW16" s="482">
        <f t="shared" si="6"/>
        <v>6.6171723692704972E-3</v>
      </c>
      <c r="DX16" s="483">
        <f t="shared" si="32"/>
        <v>2332</v>
      </c>
      <c r="DY16" s="482">
        <f t="shared" si="7"/>
        <v>7.8614338014684568E-3</v>
      </c>
      <c r="DZ16" s="483">
        <v>86</v>
      </c>
      <c r="EA16" s="482">
        <f t="shared" si="8"/>
        <v>1.0044382153702406E-2</v>
      </c>
      <c r="EB16" s="483">
        <v>293</v>
      </c>
      <c r="EC16" s="482">
        <f t="shared" si="9"/>
        <v>6.8739002932551316E-3</v>
      </c>
      <c r="ED16" s="483">
        <v>1080</v>
      </c>
      <c r="EE16" s="482">
        <f t="shared" si="10"/>
        <v>2.4240247789199622E-2</v>
      </c>
      <c r="EF16" s="483">
        <v>1384</v>
      </c>
      <c r="EG16" s="482">
        <f t="shared" si="11"/>
        <v>9.4900471073870139E-3</v>
      </c>
      <c r="EH16" s="483">
        <v>340</v>
      </c>
      <c r="EI16" s="482">
        <f t="shared" si="12"/>
        <v>7.0139247034553898E-3</v>
      </c>
      <c r="EJ16" s="483">
        <v>41</v>
      </c>
      <c r="EK16" s="482">
        <f t="shared" si="13"/>
        <v>6.6655828320598279E-3</v>
      </c>
      <c r="EL16" s="483">
        <f t="shared" si="22"/>
        <v>3224</v>
      </c>
      <c r="EM16" s="482">
        <f t="shared" si="14"/>
        <v>1.0884390487636899E-2</v>
      </c>
      <c r="EN16" s="483">
        <v>88</v>
      </c>
      <c r="EO16" s="482">
        <f t="shared" si="15"/>
        <v>1.0808155244411692E-2</v>
      </c>
      <c r="EP16" s="483">
        <v>305</v>
      </c>
      <c r="EQ16" s="482">
        <f t="shared" si="16"/>
        <v>6.9512500854661896E-3</v>
      </c>
      <c r="ER16" s="483">
        <v>1029</v>
      </c>
      <c r="ES16" s="482">
        <f t="shared" si="17"/>
        <v>2.3600376138161967E-2</v>
      </c>
      <c r="ET16" s="483">
        <v>1262</v>
      </c>
      <c r="EU16" s="482">
        <f t="shared" si="18"/>
        <v>9.2493513727444632E-3</v>
      </c>
      <c r="EV16" s="483">
        <v>330</v>
      </c>
      <c r="EW16" s="482">
        <f t="shared" si="19"/>
        <v>6.7682589166683758E-3</v>
      </c>
      <c r="EX16" s="483">
        <v>26</v>
      </c>
      <c r="EY16" s="482">
        <f t="shared" si="20"/>
        <v>4.2699950730826081E-3</v>
      </c>
      <c r="EZ16" s="483">
        <f t="shared" si="33"/>
        <v>3040</v>
      </c>
      <c r="FA16" s="482">
        <f t="shared" si="21"/>
        <v>1.0595731035732709E-2</v>
      </c>
      <c r="FB16" s="483">
        <v>125</v>
      </c>
      <c r="FC16" s="482">
        <v>1.1901361515757403E-2</v>
      </c>
      <c r="FD16" s="483">
        <v>548</v>
      </c>
      <c r="FE16" s="482">
        <v>1.1073167774656995E-2</v>
      </c>
      <c r="FF16" s="483">
        <v>1160</v>
      </c>
      <c r="FG16" s="482">
        <v>3.5562095711088627E-2</v>
      </c>
      <c r="FH16" s="483">
        <v>1026</v>
      </c>
      <c r="FI16" s="482">
        <v>6.8067828994506805E-3</v>
      </c>
      <c r="FJ16" s="483">
        <v>384</v>
      </c>
      <c r="FK16" s="482">
        <v>7.7912591811061969E-3</v>
      </c>
      <c r="FL16" s="483">
        <v>30</v>
      </c>
      <c r="FM16" s="482">
        <v>4.9767750497677508E-3</v>
      </c>
      <c r="FN16" s="483">
        <v>3273</v>
      </c>
      <c r="FO16" s="482">
        <v>1.0959060058863513E-2</v>
      </c>
      <c r="FP16" s="483">
        <v>104</v>
      </c>
      <c r="FQ16" s="482">
        <v>1.0352379056340831E-2</v>
      </c>
      <c r="FR16" s="483">
        <v>555</v>
      </c>
      <c r="FS16" s="482">
        <v>1.0626687345625826E-2</v>
      </c>
      <c r="FT16" s="483">
        <v>1151</v>
      </c>
      <c r="FU16" s="482">
        <v>3.4026073846335769E-2</v>
      </c>
      <c r="FV16" s="483">
        <v>932</v>
      </c>
      <c r="FW16" s="482">
        <v>6.1217519245421823E-3</v>
      </c>
      <c r="FX16" s="483">
        <v>325</v>
      </c>
      <c r="FY16" s="482">
        <v>6.5600904283234429E-3</v>
      </c>
      <c r="FZ16" s="483">
        <v>20</v>
      </c>
      <c r="GA16" s="482">
        <v>3.5746201966041107E-3</v>
      </c>
      <c r="GB16" s="483">
        <v>3087</v>
      </c>
      <c r="GC16" s="482">
        <v>1.0171971227193795E-2</v>
      </c>
      <c r="GD16" s="483">
        <v>106</v>
      </c>
      <c r="GE16" s="482">
        <v>1.0208012326656394E-2</v>
      </c>
      <c r="GF16" s="483">
        <v>701</v>
      </c>
      <c r="GG16" s="482">
        <v>1.2588216280280855E-2</v>
      </c>
      <c r="GH16" s="483">
        <v>1325</v>
      </c>
      <c r="GI16" s="482">
        <v>3.9562867636081335E-2</v>
      </c>
      <c r="GJ16" s="483">
        <v>800</v>
      </c>
      <c r="GK16" s="482">
        <v>5.0186946375247801E-3</v>
      </c>
      <c r="GL16" s="483">
        <v>326</v>
      </c>
      <c r="GM16" s="482">
        <v>6.4214942777788718E-3</v>
      </c>
      <c r="GN16" s="483">
        <v>16</v>
      </c>
      <c r="GO16" s="482">
        <v>3.041825095057034E-3</v>
      </c>
      <c r="GP16" s="483">
        <v>3274</v>
      </c>
      <c r="GQ16" s="482">
        <v>1.0393881768801211E-2</v>
      </c>
      <c r="GR16" s="483">
        <v>105</v>
      </c>
      <c r="GS16" s="482">
        <v>1.0707729961248216E-2</v>
      </c>
      <c r="GT16" s="483">
        <v>709</v>
      </c>
      <c r="GU16" s="482">
        <v>1.1935625063129188E-2</v>
      </c>
      <c r="GV16" s="483">
        <v>1298</v>
      </c>
      <c r="GW16" s="482">
        <v>3.9522562572315935E-2</v>
      </c>
      <c r="GX16" s="483">
        <v>713</v>
      </c>
      <c r="GY16" s="482">
        <v>4.4561385965350862E-3</v>
      </c>
      <c r="GZ16" s="483">
        <v>313</v>
      </c>
      <c r="HA16" s="482">
        <v>5.9926097528287797E-3</v>
      </c>
      <c r="HB16" s="483">
        <v>14</v>
      </c>
      <c r="HC16" s="482">
        <v>2.8191703584373741E-3</v>
      </c>
      <c r="HD16" s="483">
        <v>3152</v>
      </c>
      <c r="HE16" s="482">
        <v>9.8731092463296907E-3</v>
      </c>
      <c r="HF16" s="483">
        <v>77</v>
      </c>
      <c r="HG16" s="482">
        <v>8.6917259284343597E-3</v>
      </c>
      <c r="HH16" s="483">
        <v>725</v>
      </c>
      <c r="HI16" s="482">
        <v>1.1411392504682606E-2</v>
      </c>
      <c r="HJ16" s="483">
        <v>1238</v>
      </c>
      <c r="HK16" s="482">
        <v>3.3942916678090643E-2</v>
      </c>
      <c r="HL16" s="483">
        <v>785</v>
      </c>
      <c r="HM16" s="482">
        <v>4.9488409625338065E-3</v>
      </c>
      <c r="HN16" s="483">
        <v>316</v>
      </c>
      <c r="HO16" s="482">
        <v>5.7520432495403824E-3</v>
      </c>
      <c r="HP16" s="483">
        <v>14</v>
      </c>
      <c r="HQ16" s="482">
        <v>3.3508855911919579E-3</v>
      </c>
      <c r="HR16" s="483">
        <v>3155</v>
      </c>
      <c r="HS16" s="482">
        <v>9.6600459885549123E-3</v>
      </c>
      <c r="HT16" s="483">
        <v>81</v>
      </c>
      <c r="HU16" s="482">
        <v>9.2360319270239459E-3</v>
      </c>
      <c r="HV16" s="483">
        <v>778</v>
      </c>
      <c r="HW16" s="482">
        <v>1.2003949885823612E-2</v>
      </c>
      <c r="HX16" s="483">
        <v>1324</v>
      </c>
      <c r="HY16" s="482">
        <v>3.7257991895542547E-2</v>
      </c>
      <c r="HZ16" s="483">
        <v>637</v>
      </c>
      <c r="IA16" s="482">
        <v>4.9173241110991028E-3</v>
      </c>
      <c r="IB16" s="483">
        <v>266</v>
      </c>
      <c r="IC16" s="482">
        <v>5.2561898551583769E-3</v>
      </c>
      <c r="ID16" s="483">
        <v>14</v>
      </c>
      <c r="IE16" s="482">
        <v>3.8888888888888888E-3</v>
      </c>
      <c r="IF16" s="483">
        <v>3100</v>
      </c>
      <c r="IG16" s="482">
        <v>1.0585009577726408E-2</v>
      </c>
      <c r="IH16" s="483">
        <v>102</v>
      </c>
      <c r="II16" s="482">
        <v>1.0899764907031416E-2</v>
      </c>
      <c r="IJ16" s="483">
        <v>873</v>
      </c>
      <c r="IK16" s="482">
        <v>1.2190864531985309E-2</v>
      </c>
      <c r="IL16" s="483">
        <v>1449</v>
      </c>
      <c r="IM16" s="482">
        <v>3.7290578274184832E-2</v>
      </c>
      <c r="IN16" s="483">
        <v>818</v>
      </c>
      <c r="IO16" s="482">
        <v>5.6531534644570069E-3</v>
      </c>
      <c r="IP16" s="483">
        <v>264</v>
      </c>
      <c r="IQ16" s="482">
        <v>4.9128161229692767E-3</v>
      </c>
      <c r="IR16" s="483">
        <v>11</v>
      </c>
      <c r="IS16" s="482">
        <v>2.9341157642037877E-3</v>
      </c>
      <c r="IT16" s="483">
        <v>3517</v>
      </c>
      <c r="IU16" s="482">
        <v>1.0922021055246731E-2</v>
      </c>
      <c r="IV16" s="483">
        <v>115</v>
      </c>
      <c r="IW16" s="482">
        <v>1.1630258899676376E-2</v>
      </c>
      <c r="IX16" s="483">
        <v>919</v>
      </c>
      <c r="IY16" s="482">
        <v>1.2185581500192263E-2</v>
      </c>
      <c r="IZ16" s="483">
        <v>1465</v>
      </c>
      <c r="JA16" s="482">
        <v>3.5484183500460204E-2</v>
      </c>
      <c r="JB16" s="483">
        <v>893</v>
      </c>
      <c r="JC16" s="482">
        <v>6.0020298017918715E-3</v>
      </c>
      <c r="JD16" s="483">
        <v>367</v>
      </c>
      <c r="JE16" s="482">
        <v>4.8674385601931063E-3</v>
      </c>
      <c r="JF16" s="483">
        <v>13</v>
      </c>
      <c r="JG16" s="482">
        <v>3.5316490084216245E-3</v>
      </c>
      <c r="JH16" s="483">
        <v>3772</v>
      </c>
      <c r="JI16" s="482">
        <v>1.0641719376844386E-2</v>
      </c>
      <c r="JJ16" s="483">
        <v>97</v>
      </c>
      <c r="JK16" s="482">
        <v>1.2706313859051611E-2</v>
      </c>
      <c r="JL16" s="483">
        <v>858</v>
      </c>
      <c r="JM16" s="482">
        <v>1.10158175842235E-2</v>
      </c>
      <c r="JN16" s="483">
        <v>1148</v>
      </c>
      <c r="JO16" s="482">
        <v>3.4742608116696425E-2</v>
      </c>
      <c r="JP16" s="483">
        <v>788</v>
      </c>
      <c r="JQ16" s="482">
        <v>5.6203817294799008E-3</v>
      </c>
      <c r="JR16" s="483">
        <v>353</v>
      </c>
      <c r="JS16" s="482">
        <v>4.7798946527467471E-3</v>
      </c>
      <c r="JT16" s="483">
        <v>11</v>
      </c>
      <c r="JU16" s="482">
        <v>3.8381018841591066E-3</v>
      </c>
      <c r="JV16" s="483">
        <v>3255</v>
      </c>
      <c r="JW16" s="482">
        <v>9.7023422735971095E-3</v>
      </c>
      <c r="JX16" s="483">
        <v>105</v>
      </c>
      <c r="JY16" s="482">
        <v>3.0105541426658598E-4</v>
      </c>
      <c r="JZ16" s="483">
        <v>886</v>
      </c>
      <c r="KA16" s="482">
        <v>2.5403342575256688E-3</v>
      </c>
      <c r="KB16" s="483">
        <v>1208</v>
      </c>
      <c r="KC16" s="482">
        <v>3.4635708612765323E-3</v>
      </c>
      <c r="KD16" s="483">
        <v>768</v>
      </c>
      <c r="KE16" s="482">
        <v>2.2020053157784576E-3</v>
      </c>
      <c r="KF16" s="483">
        <v>377</v>
      </c>
      <c r="KG16" s="482">
        <v>1.0809322969381231E-3</v>
      </c>
      <c r="KH16" s="483">
        <v>8</v>
      </c>
      <c r="KI16" s="482">
        <v>2.2937555372692266E-5</v>
      </c>
      <c r="KJ16" s="483">
        <v>3352</v>
      </c>
      <c r="KK16" s="482">
        <v>9.6108357011580603E-3</v>
      </c>
      <c r="KL16" s="483">
        <v>3113</v>
      </c>
      <c r="KM16" s="482">
        <v>8.8854763991128797E-3</v>
      </c>
      <c r="KN16" s="483">
        <v>873</v>
      </c>
      <c r="KO16" s="482">
        <v>2.4918152574447618E-3</v>
      </c>
      <c r="KP16" s="483">
        <v>1074</v>
      </c>
      <c r="KQ16" s="482">
        <v>3.0655321723890884E-3</v>
      </c>
      <c r="KR16" s="483">
        <v>676</v>
      </c>
      <c r="KS16" s="482">
        <v>1.9295155945391284E-3</v>
      </c>
      <c r="KT16" s="483">
        <v>358</v>
      </c>
      <c r="KU16" s="482">
        <v>1.0218440574630296E-3</v>
      </c>
      <c r="KV16" s="483">
        <v>9</v>
      </c>
      <c r="KW16" s="482">
        <v>2.5688817087059402E-5</v>
      </c>
      <c r="KX16" s="483">
        <v>3113</v>
      </c>
      <c r="KY16" s="482">
        <v>8.8854763991128797E-3</v>
      </c>
      <c r="KZ16" s="421">
        <v>118</v>
      </c>
      <c r="LA16" s="145">
        <v>1.5147625160462131E-2</v>
      </c>
      <c r="LB16" s="421">
        <v>842</v>
      </c>
      <c r="LC16" s="145">
        <v>1.0919607309133824E-2</v>
      </c>
      <c r="LD16" s="421">
        <v>1017</v>
      </c>
      <c r="LE16" s="145">
        <v>3.4362751723205839E-2</v>
      </c>
      <c r="LF16" s="421">
        <v>1380</v>
      </c>
      <c r="LG16" s="145">
        <v>9.5612892497852174E-3</v>
      </c>
      <c r="LH16" s="421">
        <v>353</v>
      </c>
      <c r="LI16" s="145">
        <v>4.6782850705718642E-3</v>
      </c>
      <c r="LJ16" s="421">
        <v>9</v>
      </c>
      <c r="LK16" s="145">
        <v>2.6722090261282658E-3</v>
      </c>
      <c r="LL16" s="421">
        <v>3719</v>
      </c>
      <c r="LM16" s="145">
        <v>1.1014363986376426E-2</v>
      </c>
      <c r="LN16" s="421">
        <v>125</v>
      </c>
      <c r="LO16" s="145">
        <v>1.8123821951573148E-2</v>
      </c>
      <c r="LP16" s="421">
        <v>842</v>
      </c>
      <c r="LQ16" s="145">
        <v>1.1331673507839311E-2</v>
      </c>
      <c r="LR16" s="421">
        <v>932</v>
      </c>
      <c r="LS16" s="145">
        <v>3.2532812063669363E-2</v>
      </c>
      <c r="LT16" s="421">
        <v>1297</v>
      </c>
      <c r="LU16" s="145">
        <v>9.1916063696343905E-3</v>
      </c>
      <c r="LV16" s="421">
        <v>354</v>
      </c>
      <c r="LW16" s="145">
        <v>4.8301268931641422E-3</v>
      </c>
      <c r="LX16" s="421">
        <v>11</v>
      </c>
      <c r="LY16" s="145">
        <v>3.6925142665323934E-3</v>
      </c>
      <c r="LZ16" s="421">
        <v>3561</v>
      </c>
      <c r="MA16" s="145">
        <v>1.0882387096379871E-2</v>
      </c>
    </row>
    <row r="17" spans="1:339">
      <c r="A17" s="34"/>
      <c r="B17" s="34"/>
      <c r="C17" s="484" t="s">
        <v>1528</v>
      </c>
      <c r="D17" s="483">
        <v>0</v>
      </c>
      <c r="E17" s="482">
        <v>0</v>
      </c>
      <c r="F17" s="483">
        <v>253</v>
      </c>
      <c r="G17" s="482">
        <v>7.2613512427529992E-3</v>
      </c>
      <c r="H17" s="483">
        <v>1614</v>
      </c>
      <c r="I17" s="482">
        <v>2.2711282469816789E-2</v>
      </c>
      <c r="J17" s="483">
        <v>4427</v>
      </c>
      <c r="K17" s="482">
        <v>2.1118865773316859E-2</v>
      </c>
      <c r="L17" s="483">
        <v>1508</v>
      </c>
      <c r="M17" s="482">
        <v>2.8448536070027165E-2</v>
      </c>
      <c r="N17" s="483">
        <v>188</v>
      </c>
      <c r="O17" s="482">
        <v>3.5498489425981876E-2</v>
      </c>
      <c r="P17" s="483">
        <v>7990</v>
      </c>
      <c r="Q17" s="482">
        <v>2.0859984857582958E-2</v>
      </c>
      <c r="R17" s="483">
        <v>0</v>
      </c>
      <c r="S17" s="482">
        <v>0</v>
      </c>
      <c r="T17" s="483">
        <v>247</v>
      </c>
      <c r="U17" s="482">
        <v>7.2540381791483116E-3</v>
      </c>
      <c r="V17" s="483">
        <v>1146</v>
      </c>
      <c r="W17" s="482">
        <v>2.2174493527602021E-2</v>
      </c>
      <c r="X17" s="483">
        <v>4099</v>
      </c>
      <c r="Y17" s="482">
        <v>2.2065156539339392E-2</v>
      </c>
      <c r="Z17" s="483">
        <v>1386</v>
      </c>
      <c r="AA17" s="482">
        <v>2.7880031380121899E-2</v>
      </c>
      <c r="AB17" s="483">
        <v>170</v>
      </c>
      <c r="AC17" s="482">
        <v>3.6394776279169344E-2</v>
      </c>
      <c r="AD17" s="483">
        <v>7048</v>
      </c>
      <c r="AE17" s="482">
        <v>2.1010520165389283E-2</v>
      </c>
      <c r="AF17" s="483">
        <v>0</v>
      </c>
      <c r="AG17" s="482">
        <v>0</v>
      </c>
      <c r="AH17" s="483">
        <v>261</v>
      </c>
      <c r="AI17" s="482">
        <v>7.5852247958382978E-3</v>
      </c>
      <c r="AJ17" s="483">
        <v>1146</v>
      </c>
      <c r="AK17" s="482">
        <v>2.1192787794729544E-2</v>
      </c>
      <c r="AL17" s="483">
        <v>4047</v>
      </c>
      <c r="AM17" s="482">
        <v>2.1942689836527775E-2</v>
      </c>
      <c r="AN17" s="483">
        <v>1389</v>
      </c>
      <c r="AO17" s="482">
        <v>2.9026999916408929E-2</v>
      </c>
      <c r="AP17" s="483">
        <v>180</v>
      </c>
      <c r="AQ17" s="482">
        <v>3.2034169781099839E-2</v>
      </c>
      <c r="AR17" s="483">
        <v>7023</v>
      </c>
      <c r="AS17" s="482">
        <v>2.0850590069026943E-2</v>
      </c>
      <c r="AT17" s="483">
        <v>0</v>
      </c>
      <c r="AU17" s="482">
        <v>0</v>
      </c>
      <c r="AV17" s="483">
        <v>256</v>
      </c>
      <c r="AW17" s="482">
        <v>7.3979886718298464E-3</v>
      </c>
      <c r="AX17" s="483">
        <v>849</v>
      </c>
      <c r="AY17" s="482">
        <v>1.6916057303393173E-2</v>
      </c>
      <c r="AZ17" s="483">
        <v>3904</v>
      </c>
      <c r="BA17" s="482">
        <v>2.2353789952246256E-2</v>
      </c>
      <c r="BB17" s="483">
        <v>1244</v>
      </c>
      <c r="BC17" s="482">
        <v>2.6942152340112185E-2</v>
      </c>
      <c r="BD17" s="483">
        <v>183</v>
      </c>
      <c r="BE17" s="482">
        <v>3.410361535594484E-2</v>
      </c>
      <c r="BF17" s="483">
        <v>6436</v>
      </c>
      <c r="BG17" s="482">
        <v>1.9988632940248399E-2</v>
      </c>
      <c r="BH17" s="483">
        <v>0</v>
      </c>
      <c r="BI17" s="482">
        <v>0</v>
      </c>
      <c r="BJ17" s="483">
        <v>287</v>
      </c>
      <c r="BK17" s="482">
        <v>8.2107913257424038E-3</v>
      </c>
      <c r="BL17" s="483">
        <v>696</v>
      </c>
      <c r="BM17" s="482">
        <v>1.4567983924983255E-2</v>
      </c>
      <c r="BN17" s="483">
        <v>3502</v>
      </c>
      <c r="BO17" s="482">
        <v>2.0389389599198865E-2</v>
      </c>
      <c r="BP17" s="483">
        <v>1247</v>
      </c>
      <c r="BQ17" s="482">
        <v>2.7383122159028526E-2</v>
      </c>
      <c r="BR17" s="483">
        <v>191</v>
      </c>
      <c r="BS17" s="482">
        <v>3.2389350517212138E-2</v>
      </c>
      <c r="BT17" s="483">
        <v>5923</v>
      </c>
      <c r="BU17" s="482">
        <v>1.8758273846095377E-2</v>
      </c>
      <c r="BV17" s="483">
        <v>0</v>
      </c>
      <c r="BW17" s="482">
        <v>0</v>
      </c>
      <c r="BX17" s="483">
        <v>279</v>
      </c>
      <c r="BY17" s="482">
        <v>7.7114427860696519E-3</v>
      </c>
      <c r="BZ17" s="483">
        <v>691</v>
      </c>
      <c r="CA17" s="482">
        <v>1.5084701362207475E-2</v>
      </c>
      <c r="CB17" s="483">
        <v>3300</v>
      </c>
      <c r="CC17" s="482">
        <v>1.9891860612307636E-2</v>
      </c>
      <c r="CD17" s="483">
        <v>1233</v>
      </c>
      <c r="CE17" s="482">
        <v>2.6667531793407733E-2</v>
      </c>
      <c r="CF17" s="483">
        <v>202</v>
      </c>
      <c r="CG17" s="482">
        <v>3.3283901796012524E-2</v>
      </c>
      <c r="CH17" s="483">
        <v>5705</v>
      </c>
      <c r="CI17" s="482">
        <v>1.8456630961200635E-2</v>
      </c>
      <c r="CJ17" s="483">
        <v>0</v>
      </c>
      <c r="CK17" s="482">
        <v>0</v>
      </c>
      <c r="CL17" s="483">
        <v>310</v>
      </c>
      <c r="CM17" s="482">
        <v>8.1005513601087042E-3</v>
      </c>
      <c r="CN17" s="483">
        <v>719</v>
      </c>
      <c r="CO17" s="482">
        <v>1.3949247245072171E-2</v>
      </c>
      <c r="CP17" s="483">
        <v>3096</v>
      </c>
      <c r="CQ17" s="482">
        <v>1.9193572385061745E-2</v>
      </c>
      <c r="CR17" s="483">
        <v>1252</v>
      </c>
      <c r="CS17" s="482">
        <v>2.5388842698679862E-2</v>
      </c>
      <c r="CT17" s="483">
        <v>200</v>
      </c>
      <c r="CU17" s="482">
        <v>3.2216494845360821E-2</v>
      </c>
      <c r="CV17" s="483">
        <v>5577</v>
      </c>
      <c r="CW17" s="482">
        <v>1.7653315100753995E-2</v>
      </c>
      <c r="CX17" s="483">
        <v>0</v>
      </c>
      <c r="CY17" s="482">
        <f t="shared" si="24"/>
        <v>0</v>
      </c>
      <c r="CZ17" s="483">
        <v>307</v>
      </c>
      <c r="DA17" s="482">
        <f t="shared" si="25"/>
        <v>7.9272858729052091E-3</v>
      </c>
      <c r="DB17" s="483">
        <v>697</v>
      </c>
      <c r="DC17" s="482">
        <f t="shared" si="26"/>
        <v>1.3630852270504947E-2</v>
      </c>
      <c r="DD17" s="483">
        <v>3074</v>
      </c>
      <c r="DE17" s="482">
        <f t="shared" si="27"/>
        <v>1.964430641028099E-2</v>
      </c>
      <c r="DF17" s="483">
        <v>1512</v>
      </c>
      <c r="DG17" s="482">
        <f t="shared" si="28"/>
        <v>3.1150209110200045E-2</v>
      </c>
      <c r="DH17" s="483">
        <v>214</v>
      </c>
      <c r="DI17" s="482">
        <f t="shared" si="29"/>
        <v>3.4305867265149087E-2</v>
      </c>
      <c r="DJ17" s="483">
        <f t="shared" si="30"/>
        <v>5804</v>
      </c>
      <c r="DK17" s="482">
        <f t="shared" si="31"/>
        <v>1.8751615404497286E-2</v>
      </c>
      <c r="DL17" s="483">
        <v>0</v>
      </c>
      <c r="DM17" s="482">
        <f t="shared" si="1"/>
        <v>0</v>
      </c>
      <c r="DN17" s="483">
        <v>358</v>
      </c>
      <c r="DO17" s="482">
        <f t="shared" si="2"/>
        <v>8.863141216082393E-3</v>
      </c>
      <c r="DP17" s="483">
        <v>506</v>
      </c>
      <c r="DQ17" s="482">
        <f t="shared" si="3"/>
        <v>1.0901413305756636E-2</v>
      </c>
      <c r="DR17" s="483">
        <v>2992</v>
      </c>
      <c r="DS17" s="482">
        <f t="shared" si="4"/>
        <v>2.0487677949041008E-2</v>
      </c>
      <c r="DT17" s="483">
        <v>1733</v>
      </c>
      <c r="DU17" s="482">
        <f t="shared" si="5"/>
        <v>3.5607881813885633E-2</v>
      </c>
      <c r="DV17" s="483">
        <v>217</v>
      </c>
      <c r="DW17" s="482">
        <f t="shared" si="6"/>
        <v>3.5022595222724336E-2</v>
      </c>
      <c r="DX17" s="483">
        <f t="shared" si="32"/>
        <v>5806</v>
      </c>
      <c r="DY17" s="482">
        <f t="shared" si="7"/>
        <v>1.9572677809316406E-2</v>
      </c>
      <c r="DZ17" s="483">
        <v>0</v>
      </c>
      <c r="EA17" s="482">
        <f t="shared" si="8"/>
        <v>0</v>
      </c>
      <c r="EB17" s="483">
        <v>368</v>
      </c>
      <c r="EC17" s="482">
        <f t="shared" si="9"/>
        <v>8.6334310850439879E-3</v>
      </c>
      <c r="ED17" s="483">
        <v>551</v>
      </c>
      <c r="EE17" s="482">
        <f t="shared" si="10"/>
        <v>1.2367015307267585E-2</v>
      </c>
      <c r="EF17" s="483">
        <v>2956</v>
      </c>
      <c r="EG17" s="482">
        <f t="shared" si="11"/>
        <v>2.0269204659997118E-2</v>
      </c>
      <c r="EH17" s="483">
        <v>1700</v>
      </c>
      <c r="EI17" s="482">
        <f t="shared" si="12"/>
        <v>3.5069623517276945E-2</v>
      </c>
      <c r="EJ17" s="483">
        <v>220</v>
      </c>
      <c r="EK17" s="482">
        <f t="shared" si="13"/>
        <v>3.5766542025686882E-2</v>
      </c>
      <c r="EL17" s="483">
        <f t="shared" si="22"/>
        <v>5795</v>
      </c>
      <c r="EM17" s="482">
        <f t="shared" si="14"/>
        <v>1.9564219254297712E-2</v>
      </c>
      <c r="EN17" s="483">
        <v>0</v>
      </c>
      <c r="EO17" s="482">
        <f t="shared" si="15"/>
        <v>0</v>
      </c>
      <c r="EP17" s="483">
        <v>377</v>
      </c>
      <c r="EQ17" s="482">
        <f t="shared" si="16"/>
        <v>8.5922009253139465E-3</v>
      </c>
      <c r="ER17" s="483">
        <v>452</v>
      </c>
      <c r="ES17" s="482">
        <f t="shared" si="17"/>
        <v>1.0366734707919543E-2</v>
      </c>
      <c r="ET17" s="483">
        <v>2744</v>
      </c>
      <c r="EU17" s="482">
        <f t="shared" si="18"/>
        <v>2.0111109482417438E-2</v>
      </c>
      <c r="EV17" s="483">
        <v>1685</v>
      </c>
      <c r="EW17" s="482">
        <f t="shared" si="19"/>
        <v>3.4559140226018831E-2</v>
      </c>
      <c r="EX17" s="483">
        <v>226</v>
      </c>
      <c r="EY17" s="482">
        <f t="shared" si="20"/>
        <v>3.7116111019871903E-2</v>
      </c>
      <c r="EZ17" s="483">
        <f t="shared" si="33"/>
        <v>5484</v>
      </c>
      <c r="FA17" s="482">
        <f t="shared" si="21"/>
        <v>1.9114141118407296E-2</v>
      </c>
      <c r="FB17" s="483">
        <v>0</v>
      </c>
      <c r="FC17" s="482">
        <v>0</v>
      </c>
      <c r="FD17" s="483">
        <v>370</v>
      </c>
      <c r="FE17" s="482">
        <v>7.4764088989472408E-3</v>
      </c>
      <c r="FF17" s="483">
        <v>346</v>
      </c>
      <c r="FG17" s="482">
        <v>1.0607314755204022E-2</v>
      </c>
      <c r="FH17" s="483">
        <v>3209</v>
      </c>
      <c r="FI17" s="482">
        <v>2.128944086192713E-2</v>
      </c>
      <c r="FJ17" s="483">
        <v>1856</v>
      </c>
      <c r="FK17" s="482">
        <v>3.7657752708679951E-2</v>
      </c>
      <c r="FL17" s="483">
        <v>219</v>
      </c>
      <c r="FM17" s="482">
        <v>3.6330457863304577E-2</v>
      </c>
      <c r="FN17" s="483">
        <v>6000</v>
      </c>
      <c r="FO17" s="482">
        <v>2.0089935946587558E-2</v>
      </c>
      <c r="FP17" s="483">
        <v>0</v>
      </c>
      <c r="FQ17" s="482">
        <v>0</v>
      </c>
      <c r="FR17" s="483">
        <v>369</v>
      </c>
      <c r="FS17" s="482">
        <v>7.0653110460106843E-3</v>
      </c>
      <c r="FT17" s="483">
        <v>204</v>
      </c>
      <c r="FU17" s="482">
        <v>6.0306855470482158E-3</v>
      </c>
      <c r="FV17" s="483">
        <v>2845</v>
      </c>
      <c r="FW17" s="482">
        <v>1.8687107537899688E-2</v>
      </c>
      <c r="FX17" s="483">
        <v>1772</v>
      </c>
      <c r="FY17" s="482">
        <v>3.5767631504581968E-2</v>
      </c>
      <c r="FZ17" s="483">
        <v>202</v>
      </c>
      <c r="GA17" s="482">
        <v>3.6103663985701522E-2</v>
      </c>
      <c r="GB17" s="483">
        <v>5392</v>
      </c>
      <c r="GC17" s="482">
        <v>1.7767174880799787E-2</v>
      </c>
      <c r="GD17" s="483">
        <v>0</v>
      </c>
      <c r="GE17" s="482">
        <v>0</v>
      </c>
      <c r="GF17" s="483">
        <v>358</v>
      </c>
      <c r="GG17" s="482">
        <v>6.4287894840806652E-3</v>
      </c>
      <c r="GH17" s="483">
        <v>163</v>
      </c>
      <c r="GI17" s="482">
        <v>4.8669791884386852E-3</v>
      </c>
      <c r="GJ17" s="483">
        <v>2971</v>
      </c>
      <c r="GK17" s="482">
        <v>1.8638177210107652E-2</v>
      </c>
      <c r="GL17" s="483">
        <v>1844</v>
      </c>
      <c r="GM17" s="482">
        <v>3.6322808123387243E-2</v>
      </c>
      <c r="GN17" s="483">
        <v>198</v>
      </c>
      <c r="GO17" s="482">
        <v>3.76425855513308E-2</v>
      </c>
      <c r="GP17" s="483">
        <v>5534</v>
      </c>
      <c r="GQ17" s="482">
        <v>1.7568644382573582E-2</v>
      </c>
      <c r="GR17" s="483">
        <v>0</v>
      </c>
      <c r="GS17" s="482">
        <v>0</v>
      </c>
      <c r="GT17" s="483">
        <v>392</v>
      </c>
      <c r="GU17" s="482">
        <v>6.5991044072590144E-3</v>
      </c>
      <c r="GV17" s="483">
        <v>152</v>
      </c>
      <c r="GW17" s="482">
        <v>4.6282199622434683E-3</v>
      </c>
      <c r="GX17" s="483">
        <v>2802</v>
      </c>
      <c r="GY17" s="482">
        <v>1.751206219844504E-2</v>
      </c>
      <c r="GZ17" s="483">
        <v>1813</v>
      </c>
      <c r="HA17" s="482">
        <v>3.4711186843062548E-2</v>
      </c>
      <c r="HB17" s="483">
        <v>207</v>
      </c>
      <c r="HC17" s="482">
        <v>4.1683447442609746E-2</v>
      </c>
      <c r="HD17" s="483">
        <v>5366</v>
      </c>
      <c r="HE17" s="482">
        <v>1.6808091439024467E-2</v>
      </c>
      <c r="HF17" s="483">
        <v>1</v>
      </c>
      <c r="HG17" s="482">
        <v>1.1287955751213455E-4</v>
      </c>
      <c r="HH17" s="483">
        <v>400</v>
      </c>
      <c r="HI17" s="482">
        <v>6.2959406922386794E-3</v>
      </c>
      <c r="HJ17" s="483">
        <v>215</v>
      </c>
      <c r="HK17" s="482">
        <v>5.8947714747895705E-3</v>
      </c>
      <c r="HL17" s="483">
        <v>2817</v>
      </c>
      <c r="HM17" s="482">
        <v>1.7759089161092655E-2</v>
      </c>
      <c r="HN17" s="483">
        <v>1796</v>
      </c>
      <c r="HO17" s="482">
        <v>3.2691992646121923E-2</v>
      </c>
      <c r="HP17" s="483">
        <v>190</v>
      </c>
      <c r="HQ17" s="482">
        <v>4.547630445189086E-2</v>
      </c>
      <c r="HR17" s="483">
        <v>5419</v>
      </c>
      <c r="HS17" s="482">
        <v>1.6592009258947406E-2</v>
      </c>
      <c r="HT17" s="483">
        <v>1</v>
      </c>
      <c r="HU17" s="482">
        <v>1.1402508551881414E-4</v>
      </c>
      <c r="HV17" s="483">
        <v>448</v>
      </c>
      <c r="HW17" s="482">
        <v>6.9123001913225946E-3</v>
      </c>
      <c r="HX17" s="483">
        <v>234</v>
      </c>
      <c r="HY17" s="482">
        <v>6.5848716794236831E-3</v>
      </c>
      <c r="HZ17" s="483">
        <v>2754</v>
      </c>
      <c r="IA17" s="482">
        <v>2.1259514288802087E-2</v>
      </c>
      <c r="IB17" s="483">
        <v>1816</v>
      </c>
      <c r="IC17" s="482">
        <v>3.5884363823186514E-2</v>
      </c>
      <c r="ID17" s="483">
        <v>166</v>
      </c>
      <c r="IE17" s="482">
        <v>4.611111111111111E-2</v>
      </c>
      <c r="IF17" s="483">
        <v>5419</v>
      </c>
      <c r="IG17" s="482">
        <v>1.8503279645709487E-2</v>
      </c>
      <c r="IH17" s="483">
        <v>1</v>
      </c>
      <c r="II17" s="482">
        <v>1.0686044026501389E-4</v>
      </c>
      <c r="IJ17" s="483">
        <v>541</v>
      </c>
      <c r="IK17" s="482">
        <v>7.5547052827079639E-3</v>
      </c>
      <c r="IL17" s="483">
        <v>266</v>
      </c>
      <c r="IM17" s="482">
        <v>6.8456134029904522E-3</v>
      </c>
      <c r="IN17" s="483">
        <v>3118</v>
      </c>
      <c r="IO17" s="482">
        <v>2.1548328242270109E-2</v>
      </c>
      <c r="IP17" s="483">
        <v>1799</v>
      </c>
      <c r="IQ17" s="482">
        <v>3.3477864413718667E-2</v>
      </c>
      <c r="IR17" s="483">
        <v>120</v>
      </c>
      <c r="IS17" s="482">
        <v>3.2008535609495868E-2</v>
      </c>
      <c r="IT17" s="483">
        <v>5845</v>
      </c>
      <c r="IU17" s="482">
        <v>1.8151610198441043E-2</v>
      </c>
      <c r="IV17" s="483">
        <v>1</v>
      </c>
      <c r="IW17" s="482">
        <v>1.011326860841424E-4</v>
      </c>
      <c r="IX17" s="483">
        <v>652</v>
      </c>
      <c r="IY17" s="482">
        <v>8.6452656562843923E-3</v>
      </c>
      <c r="IZ17" s="483">
        <v>269</v>
      </c>
      <c r="JA17" s="482">
        <v>6.5155258441118051E-3</v>
      </c>
      <c r="JB17" s="483">
        <v>3234</v>
      </c>
      <c r="JC17" s="482">
        <v>2.1736354287788254E-2</v>
      </c>
      <c r="JD17" s="483">
        <v>2556</v>
      </c>
      <c r="JE17" s="482">
        <v>3.3899653841562884E-2</v>
      </c>
      <c r="JF17" s="483">
        <v>127</v>
      </c>
      <c r="JG17" s="482">
        <v>3.4501494159195872E-2</v>
      </c>
      <c r="JH17" s="483">
        <v>6839</v>
      </c>
      <c r="JI17" s="482">
        <v>1.9294464161781218E-2</v>
      </c>
      <c r="JJ17" s="483">
        <v>1</v>
      </c>
      <c r="JK17" s="482">
        <v>1.3099292638197538E-4</v>
      </c>
      <c r="JL17" s="483">
        <v>737</v>
      </c>
      <c r="JM17" s="482">
        <v>9.4623048479868521E-3</v>
      </c>
      <c r="JN17" s="483">
        <v>295</v>
      </c>
      <c r="JO17" s="482">
        <v>8.9277607965378442E-3</v>
      </c>
      <c r="JP17" s="483">
        <v>3055</v>
      </c>
      <c r="JQ17" s="482">
        <v>2.1789677897920173E-2</v>
      </c>
      <c r="JR17" s="483">
        <v>2614</v>
      </c>
      <c r="JS17" s="482">
        <v>3.5395593830821519E-2</v>
      </c>
      <c r="JT17" s="483">
        <v>103</v>
      </c>
      <c r="JU17" s="482">
        <v>3.5938590369853453E-2</v>
      </c>
      <c r="JV17" s="483">
        <v>6805</v>
      </c>
      <c r="JW17" s="482">
        <v>2.0284005889962622E-2</v>
      </c>
      <c r="JX17" s="483">
        <v>1</v>
      </c>
      <c r="JY17" s="482">
        <v>2.8671944215865333E-6</v>
      </c>
      <c r="JZ17" s="483">
        <v>823</v>
      </c>
      <c r="KA17" s="482">
        <v>2.3597010089657171E-3</v>
      </c>
      <c r="KB17" s="483">
        <v>333</v>
      </c>
      <c r="KC17" s="482">
        <v>9.5477574238831558E-4</v>
      </c>
      <c r="KD17" s="483">
        <v>2942</v>
      </c>
      <c r="KE17" s="482">
        <v>8.4352859883075806E-3</v>
      </c>
      <c r="KF17" s="483">
        <v>2638</v>
      </c>
      <c r="KG17" s="482">
        <v>7.5636588841452752E-3</v>
      </c>
      <c r="KH17" s="483">
        <v>100</v>
      </c>
      <c r="KI17" s="482">
        <v>2.8671944215865334E-4</v>
      </c>
      <c r="KJ17" s="483">
        <v>6837</v>
      </c>
      <c r="KK17" s="482">
        <v>1.960300826038713E-2</v>
      </c>
      <c r="KL17" s="483">
        <v>6755</v>
      </c>
      <c r="KM17" s="482">
        <v>1.9280884380342918E-2</v>
      </c>
      <c r="KN17" s="483">
        <v>849</v>
      </c>
      <c r="KO17" s="482">
        <v>2.4233117452126035E-3</v>
      </c>
      <c r="KP17" s="483">
        <v>387</v>
      </c>
      <c r="KQ17" s="482">
        <v>1.1046191347435542E-3</v>
      </c>
      <c r="KR17" s="483">
        <v>2922</v>
      </c>
      <c r="KS17" s="482">
        <v>8.3403026142652853E-3</v>
      </c>
      <c r="KT17" s="483">
        <v>2478</v>
      </c>
      <c r="KU17" s="482">
        <v>7.0729876379703547E-3</v>
      </c>
      <c r="KV17" s="483">
        <v>118</v>
      </c>
      <c r="KW17" s="482">
        <v>3.3680893514144547E-4</v>
      </c>
      <c r="KX17" s="483">
        <v>6755</v>
      </c>
      <c r="KY17" s="482">
        <v>1.9280884380342918E-2</v>
      </c>
      <c r="KZ17" s="421">
        <v>2</v>
      </c>
      <c r="LA17" s="145">
        <v>2.5673940949935817E-4</v>
      </c>
      <c r="LB17" s="421">
        <v>852</v>
      </c>
      <c r="LC17" s="145">
        <v>1.104929385674824E-2</v>
      </c>
      <c r="LD17" s="421">
        <v>361</v>
      </c>
      <c r="LE17" s="145">
        <v>1.2197594269495878E-2</v>
      </c>
      <c r="LF17" s="421">
        <v>3176</v>
      </c>
      <c r="LG17" s="145">
        <v>2.2004822215447719E-2</v>
      </c>
      <c r="LH17" s="421">
        <v>2534</v>
      </c>
      <c r="LI17" s="145">
        <v>3.3582930223311908E-2</v>
      </c>
      <c r="LJ17" s="421">
        <v>130</v>
      </c>
      <c r="LK17" s="145">
        <v>3.8598574821852728E-2</v>
      </c>
      <c r="LL17" s="421">
        <v>7055</v>
      </c>
      <c r="LM17" s="145">
        <v>2.0894417296016585E-2</v>
      </c>
      <c r="LN17" s="421">
        <v>1</v>
      </c>
      <c r="LO17" s="145">
        <v>1.4499057561258519E-4</v>
      </c>
      <c r="LP17" s="421">
        <v>973</v>
      </c>
      <c r="LQ17" s="145">
        <v>1.3094677343382006E-2</v>
      </c>
      <c r="LR17" s="421">
        <v>332</v>
      </c>
      <c r="LS17" s="145">
        <v>1.1588941636414409E-2</v>
      </c>
      <c r="LT17" s="421">
        <v>3309</v>
      </c>
      <c r="LU17" s="145">
        <v>2.3450289496623131E-2</v>
      </c>
      <c r="LV17" s="421">
        <v>2529</v>
      </c>
      <c r="LW17" s="145">
        <v>3.4506753990994676E-2</v>
      </c>
      <c r="LX17" s="421">
        <v>129</v>
      </c>
      <c r="LY17" s="145">
        <v>4.3303121852970798E-2</v>
      </c>
      <c r="LZ17" s="421">
        <v>7273</v>
      </c>
      <c r="MA17" s="145">
        <v>2.2226228967135862E-2</v>
      </c>
    </row>
    <row r="18" spans="1:339">
      <c r="A18" s="34"/>
      <c r="B18" s="34"/>
      <c r="C18" s="484" t="s">
        <v>1529</v>
      </c>
      <c r="D18" s="483">
        <v>3</v>
      </c>
      <c r="E18" s="482">
        <v>3.2626427406199022E-4</v>
      </c>
      <c r="F18" s="483">
        <v>82</v>
      </c>
      <c r="G18" s="482">
        <v>2.353481430457494E-3</v>
      </c>
      <c r="H18" s="483">
        <v>1520</v>
      </c>
      <c r="I18" s="482">
        <v>2.1388568373061662E-2</v>
      </c>
      <c r="J18" s="483">
        <v>1618</v>
      </c>
      <c r="K18" s="482">
        <v>7.7186186630283891E-3</v>
      </c>
      <c r="L18" s="483">
        <v>148</v>
      </c>
      <c r="M18" s="482">
        <v>2.7920313914880771E-3</v>
      </c>
      <c r="N18" s="483">
        <v>27</v>
      </c>
      <c r="O18" s="482">
        <v>5.0981873111782478E-3</v>
      </c>
      <c r="P18" s="483">
        <v>3398</v>
      </c>
      <c r="Q18" s="482">
        <v>8.8713677779808375E-3</v>
      </c>
      <c r="R18" s="483">
        <v>3</v>
      </c>
      <c r="S18" s="482">
        <v>3.1354515050167225E-4</v>
      </c>
      <c r="T18" s="483">
        <v>90</v>
      </c>
      <c r="U18" s="482">
        <v>2.6431718061674008E-3</v>
      </c>
      <c r="V18" s="483">
        <v>983</v>
      </c>
      <c r="W18" s="482">
        <v>1.9020529788510283E-2</v>
      </c>
      <c r="X18" s="483">
        <v>1410</v>
      </c>
      <c r="Y18" s="482">
        <v>7.5901123982601952E-3</v>
      </c>
      <c r="Z18" s="483">
        <v>149</v>
      </c>
      <c r="AA18" s="482">
        <v>2.9972039506768852E-3</v>
      </c>
      <c r="AB18" s="483">
        <v>24</v>
      </c>
      <c r="AC18" s="482">
        <v>5.1380860629415539E-3</v>
      </c>
      <c r="AD18" s="483">
        <v>2659</v>
      </c>
      <c r="AE18" s="482">
        <v>7.9266420431001842E-3</v>
      </c>
      <c r="AF18" s="483">
        <v>3</v>
      </c>
      <c r="AG18" s="482">
        <v>2.8749401054144706E-4</v>
      </c>
      <c r="AH18" s="483">
        <v>113</v>
      </c>
      <c r="AI18" s="482">
        <v>3.2840245284663895E-3</v>
      </c>
      <c r="AJ18" s="483">
        <v>898</v>
      </c>
      <c r="AK18" s="482">
        <v>1.6606564956079518E-2</v>
      </c>
      <c r="AL18" s="483">
        <v>1255</v>
      </c>
      <c r="AM18" s="482">
        <v>6.8045652940060186E-3</v>
      </c>
      <c r="AN18" s="483">
        <v>274</v>
      </c>
      <c r="AO18" s="482">
        <v>5.7259884644319985E-3</v>
      </c>
      <c r="AP18" s="483">
        <v>30</v>
      </c>
      <c r="AQ18" s="482">
        <v>5.3390282968499734E-3</v>
      </c>
      <c r="AR18" s="483">
        <v>2573</v>
      </c>
      <c r="AS18" s="482">
        <v>7.6389816670377796E-3</v>
      </c>
      <c r="AT18" s="483">
        <v>1</v>
      </c>
      <c r="AU18" s="482">
        <v>9.0867787369377552E-5</v>
      </c>
      <c r="AV18" s="483">
        <v>116</v>
      </c>
      <c r="AW18" s="482">
        <v>3.3522136169228992E-3</v>
      </c>
      <c r="AX18" s="483">
        <v>763</v>
      </c>
      <c r="AY18" s="482">
        <v>1.5202534419892805E-2</v>
      </c>
      <c r="AZ18" s="483">
        <v>1401</v>
      </c>
      <c r="BA18" s="482">
        <v>8.0219415274326352E-3</v>
      </c>
      <c r="BB18" s="483">
        <v>272</v>
      </c>
      <c r="BC18" s="482">
        <v>5.8908886145582918E-3</v>
      </c>
      <c r="BD18" s="483">
        <v>35</v>
      </c>
      <c r="BE18" s="482">
        <v>6.5225493850167727E-3</v>
      </c>
      <c r="BF18" s="483">
        <v>2588</v>
      </c>
      <c r="BG18" s="482">
        <v>8.037691430914054E-3</v>
      </c>
      <c r="BH18" s="483">
        <v>0</v>
      </c>
      <c r="BI18" s="482">
        <v>0</v>
      </c>
      <c r="BJ18" s="483">
        <v>126</v>
      </c>
      <c r="BK18" s="482">
        <v>3.6047376552039824E-3</v>
      </c>
      <c r="BL18" s="483">
        <v>657</v>
      </c>
      <c r="BM18" s="482">
        <v>1.3751674480910917E-2</v>
      </c>
      <c r="BN18" s="483">
        <v>1819</v>
      </c>
      <c r="BO18" s="482">
        <v>1.0590605277253778E-2</v>
      </c>
      <c r="BP18" s="483">
        <v>270</v>
      </c>
      <c r="BQ18" s="482">
        <v>5.9289839478249414E-3</v>
      </c>
      <c r="BR18" s="483">
        <v>36</v>
      </c>
      <c r="BS18" s="482">
        <v>6.104799050364592E-3</v>
      </c>
      <c r="BT18" s="483">
        <v>2908</v>
      </c>
      <c r="BU18" s="482">
        <v>9.209701223104062E-3</v>
      </c>
      <c r="BV18" s="483">
        <v>0</v>
      </c>
      <c r="BW18" s="482">
        <v>0</v>
      </c>
      <c r="BX18" s="483">
        <v>139</v>
      </c>
      <c r="BY18" s="482">
        <v>3.8419016030956329E-3</v>
      </c>
      <c r="BZ18" s="483">
        <v>560</v>
      </c>
      <c r="CA18" s="482">
        <v>1.2224938875305624E-2</v>
      </c>
      <c r="CB18" s="483">
        <v>1680</v>
      </c>
      <c r="CC18" s="482">
        <v>1.0126765402629342E-2</v>
      </c>
      <c r="CD18" s="483">
        <v>272</v>
      </c>
      <c r="CE18" s="482">
        <v>5.8828618392594515E-3</v>
      </c>
      <c r="CF18" s="483">
        <v>151</v>
      </c>
      <c r="CG18" s="482">
        <v>2.4880540451474708E-2</v>
      </c>
      <c r="CH18" s="483">
        <v>2802</v>
      </c>
      <c r="CI18" s="482">
        <v>9.0649395185423629E-3</v>
      </c>
      <c r="CJ18" s="483">
        <v>1</v>
      </c>
      <c r="CK18" s="482">
        <v>1.0775862068965517E-4</v>
      </c>
      <c r="CL18" s="483">
        <v>150</v>
      </c>
      <c r="CM18" s="482">
        <v>3.9196216258590502E-3</v>
      </c>
      <c r="CN18" s="483">
        <v>565</v>
      </c>
      <c r="CO18" s="482">
        <v>1.096150861399969E-2</v>
      </c>
      <c r="CP18" s="483">
        <v>1410</v>
      </c>
      <c r="CQ18" s="482">
        <v>8.7412587412587419E-3</v>
      </c>
      <c r="CR18" s="483">
        <v>267</v>
      </c>
      <c r="CS18" s="482">
        <v>5.4143937704053697E-3</v>
      </c>
      <c r="CT18" s="483">
        <v>148</v>
      </c>
      <c r="CU18" s="482">
        <v>2.3840206185567009E-2</v>
      </c>
      <c r="CV18" s="483">
        <v>2541</v>
      </c>
      <c r="CW18" s="482">
        <v>8.0432264068524117E-3</v>
      </c>
      <c r="CX18" s="483">
        <v>4</v>
      </c>
      <c r="CY18" s="482">
        <f t="shared" si="24"/>
        <v>4.7624717228241458E-4</v>
      </c>
      <c r="CZ18" s="483">
        <v>160</v>
      </c>
      <c r="DA18" s="482">
        <f t="shared" si="25"/>
        <v>4.1314844940222584E-3</v>
      </c>
      <c r="DB18" s="483">
        <v>537</v>
      </c>
      <c r="DC18" s="482">
        <f t="shared" si="26"/>
        <v>1.0501818750733367E-2</v>
      </c>
      <c r="DD18" s="483">
        <v>1501</v>
      </c>
      <c r="DE18" s="482">
        <f t="shared" si="27"/>
        <v>9.5920962660480686E-3</v>
      </c>
      <c r="DF18" s="483">
        <v>263</v>
      </c>
      <c r="DG18" s="482">
        <f t="shared" si="28"/>
        <v>5.4183234100414097E-3</v>
      </c>
      <c r="DH18" s="483">
        <v>145</v>
      </c>
      <c r="DI18" s="482">
        <f t="shared" si="29"/>
        <v>2.3244629689002885E-2</v>
      </c>
      <c r="DJ18" s="483">
        <f t="shared" si="30"/>
        <v>2610</v>
      </c>
      <c r="DK18" s="482">
        <f t="shared" si="31"/>
        <v>8.4324114758335487E-3</v>
      </c>
      <c r="DL18" s="483">
        <v>5</v>
      </c>
      <c r="DM18" s="482">
        <f t="shared" si="1"/>
        <v>5.6016132646202104E-4</v>
      </c>
      <c r="DN18" s="483">
        <v>170</v>
      </c>
      <c r="DO18" s="482">
        <f t="shared" si="2"/>
        <v>4.2087542087542087E-3</v>
      </c>
      <c r="DP18" s="483">
        <v>396</v>
      </c>
      <c r="DQ18" s="482">
        <f t="shared" si="3"/>
        <v>8.5315408479834532E-3</v>
      </c>
      <c r="DR18" s="483">
        <v>1678</v>
      </c>
      <c r="DS18" s="482">
        <f t="shared" si="4"/>
        <v>1.1490081416607893E-2</v>
      </c>
      <c r="DT18" s="483">
        <v>274</v>
      </c>
      <c r="DU18" s="482">
        <f t="shared" si="5"/>
        <v>5.6298670611682998E-3</v>
      </c>
      <c r="DV18" s="483">
        <v>149</v>
      </c>
      <c r="DW18" s="482">
        <f t="shared" si="6"/>
        <v>2.4047772756617174E-2</v>
      </c>
      <c r="DX18" s="483">
        <f t="shared" si="32"/>
        <v>2672</v>
      </c>
      <c r="DY18" s="482">
        <f t="shared" si="7"/>
        <v>9.0076119714938754E-3</v>
      </c>
      <c r="DZ18" s="483">
        <v>4</v>
      </c>
      <c r="EA18" s="482">
        <f t="shared" si="8"/>
        <v>4.6718056528848397E-4</v>
      </c>
      <c r="EB18" s="483">
        <v>186</v>
      </c>
      <c r="EC18" s="482">
        <f t="shared" si="9"/>
        <v>4.3636363636363638E-3</v>
      </c>
      <c r="ED18" s="483">
        <v>477</v>
      </c>
      <c r="EE18" s="482">
        <f t="shared" si="10"/>
        <v>1.0706109440229834E-2</v>
      </c>
      <c r="EF18" s="483">
        <v>1477</v>
      </c>
      <c r="EG18" s="482">
        <f t="shared" si="11"/>
        <v>1.0127745359545247E-2</v>
      </c>
      <c r="EH18" s="483">
        <v>274</v>
      </c>
      <c r="EI18" s="482">
        <f t="shared" si="12"/>
        <v>5.6523981433728729E-3</v>
      </c>
      <c r="EJ18" s="483">
        <v>40</v>
      </c>
      <c r="EK18" s="482">
        <f t="shared" si="13"/>
        <v>6.5030076410339784E-3</v>
      </c>
      <c r="EL18" s="483">
        <f t="shared" si="22"/>
        <v>2458</v>
      </c>
      <c r="EM18" s="482">
        <f t="shared" si="14"/>
        <v>8.2983349313311104E-3</v>
      </c>
      <c r="EN18" s="483">
        <v>2</v>
      </c>
      <c r="EO18" s="482">
        <f t="shared" si="15"/>
        <v>2.4563989191844754E-4</v>
      </c>
      <c r="EP18" s="483">
        <v>233</v>
      </c>
      <c r="EQ18" s="482">
        <f t="shared" si="16"/>
        <v>5.3102992456184337E-3</v>
      </c>
      <c r="ER18" s="483">
        <v>447</v>
      </c>
      <c r="ES18" s="482">
        <f t="shared" si="17"/>
        <v>1.0252058439026627E-2</v>
      </c>
      <c r="ET18" s="483">
        <v>1163</v>
      </c>
      <c r="EU18" s="482">
        <f t="shared" si="18"/>
        <v>8.5237683411266332E-3</v>
      </c>
      <c r="EV18" s="483">
        <v>266</v>
      </c>
      <c r="EW18" s="482">
        <f t="shared" si="19"/>
        <v>5.4556268843448117E-3</v>
      </c>
      <c r="EX18" s="483">
        <v>39</v>
      </c>
      <c r="EY18" s="482">
        <f t="shared" si="20"/>
        <v>6.4049926096239121E-3</v>
      </c>
      <c r="EZ18" s="483">
        <f t="shared" si="33"/>
        <v>2150</v>
      </c>
      <c r="FA18" s="482">
        <f t="shared" si="21"/>
        <v>7.4936913575083305E-3</v>
      </c>
      <c r="FB18" s="483">
        <v>3</v>
      </c>
      <c r="FC18" s="482">
        <v>2.8563267637817766E-4</v>
      </c>
      <c r="FD18" s="483">
        <v>269</v>
      </c>
      <c r="FE18" s="482">
        <v>5.4355513346400208E-3</v>
      </c>
      <c r="FF18" s="483">
        <v>314</v>
      </c>
      <c r="FG18" s="482">
        <v>9.6262914252429558E-3</v>
      </c>
      <c r="FH18" s="483">
        <v>1269</v>
      </c>
      <c r="FI18" s="482">
        <v>8.4189156914258427E-3</v>
      </c>
      <c r="FJ18" s="483">
        <v>284</v>
      </c>
      <c r="FK18" s="482">
        <v>5.7622854360264578E-3</v>
      </c>
      <c r="FL18" s="483">
        <v>56</v>
      </c>
      <c r="FM18" s="482">
        <v>9.2899800928998005E-3</v>
      </c>
      <c r="FN18" s="483">
        <v>2195</v>
      </c>
      <c r="FO18" s="482">
        <v>7.3495682337932815E-3</v>
      </c>
      <c r="FP18" s="483">
        <v>3</v>
      </c>
      <c r="FQ18" s="482">
        <v>2.9862631893290864E-4</v>
      </c>
      <c r="FR18" s="483">
        <v>286</v>
      </c>
      <c r="FS18" s="482">
        <v>5.4760947402684437E-3</v>
      </c>
      <c r="FT18" s="483">
        <v>343</v>
      </c>
      <c r="FU18" s="482">
        <v>1.0139829130576167E-2</v>
      </c>
      <c r="FV18" s="483">
        <v>1094</v>
      </c>
      <c r="FW18" s="482">
        <v>7.1858332676492994E-3</v>
      </c>
      <c r="FX18" s="483">
        <v>442</v>
      </c>
      <c r="FY18" s="482">
        <v>8.9217229825198814E-3</v>
      </c>
      <c r="FZ18" s="483">
        <v>49</v>
      </c>
      <c r="GA18" s="482">
        <v>8.7578194816800708E-3</v>
      </c>
      <c r="GB18" s="483">
        <v>2217</v>
      </c>
      <c r="GC18" s="482">
        <v>7.3052349240973896E-3</v>
      </c>
      <c r="GD18" s="483">
        <v>3</v>
      </c>
      <c r="GE18" s="482">
        <v>2.8890600924499232E-4</v>
      </c>
      <c r="GF18" s="483">
        <v>504</v>
      </c>
      <c r="GG18" s="482">
        <v>9.0505863127839526E-3</v>
      </c>
      <c r="GH18" s="483">
        <v>357</v>
      </c>
      <c r="GI18" s="482">
        <v>1.0659580185721537E-2</v>
      </c>
      <c r="GJ18" s="483">
        <v>1283</v>
      </c>
      <c r="GK18" s="482">
        <v>8.0487315249303665E-3</v>
      </c>
      <c r="GL18" s="483">
        <v>412</v>
      </c>
      <c r="GM18" s="482">
        <v>8.1155081056591884E-3</v>
      </c>
      <c r="GN18" s="483">
        <v>66</v>
      </c>
      <c r="GO18" s="482">
        <v>1.2547528517110267E-2</v>
      </c>
      <c r="GP18" s="483">
        <v>2625</v>
      </c>
      <c r="GQ18" s="482">
        <v>8.3335185226338371E-3</v>
      </c>
      <c r="GR18" s="483">
        <v>0</v>
      </c>
      <c r="GS18" s="482">
        <v>0</v>
      </c>
      <c r="GT18" s="483">
        <v>464</v>
      </c>
      <c r="GU18" s="482">
        <v>7.811184808592303E-3</v>
      </c>
      <c r="GV18" s="483">
        <v>347</v>
      </c>
      <c r="GW18" s="482">
        <v>1.0565738992753182E-2</v>
      </c>
      <c r="GX18" s="483">
        <v>1107</v>
      </c>
      <c r="GY18" s="482">
        <v>6.9185770355741109E-3</v>
      </c>
      <c r="GZ18" s="483">
        <v>403</v>
      </c>
      <c r="HA18" s="482">
        <v>7.7157243782428062E-3</v>
      </c>
      <c r="HB18" s="483">
        <v>80</v>
      </c>
      <c r="HC18" s="482">
        <v>1.6109544905356425E-2</v>
      </c>
      <c r="HD18" s="483">
        <v>2401</v>
      </c>
      <c r="HE18" s="482">
        <v>7.5207282044535487E-3</v>
      </c>
      <c r="HF18" s="483">
        <v>0</v>
      </c>
      <c r="HG18" s="482">
        <v>0</v>
      </c>
      <c r="HH18" s="483">
        <v>469</v>
      </c>
      <c r="HI18" s="482">
        <v>7.3819904616498509E-3</v>
      </c>
      <c r="HJ18" s="483">
        <v>367</v>
      </c>
      <c r="HK18" s="482">
        <v>1.006223781975708E-2</v>
      </c>
      <c r="HL18" s="483">
        <v>1512</v>
      </c>
      <c r="HM18" s="482">
        <v>9.5320350768804026E-3</v>
      </c>
      <c r="HN18" s="483">
        <v>401</v>
      </c>
      <c r="HO18" s="482">
        <v>7.2992700729927005E-3</v>
      </c>
      <c r="HP18" s="483">
        <v>92</v>
      </c>
      <c r="HQ18" s="482">
        <v>2.2020105313547152E-2</v>
      </c>
      <c r="HR18" s="483">
        <v>2841</v>
      </c>
      <c r="HS18" s="482">
        <v>8.6986341215481797E-3</v>
      </c>
      <c r="HT18" s="483">
        <v>0</v>
      </c>
      <c r="HU18" s="482">
        <v>0</v>
      </c>
      <c r="HV18" s="483">
        <v>463</v>
      </c>
      <c r="HW18" s="482">
        <v>7.1437388137999139E-3</v>
      </c>
      <c r="HX18" s="483">
        <v>389</v>
      </c>
      <c r="HY18" s="482">
        <v>1.0946645655110311E-2</v>
      </c>
      <c r="HZ18" s="483">
        <v>1325</v>
      </c>
      <c r="IA18" s="482">
        <v>1.0228342931250096E-2</v>
      </c>
      <c r="IB18" s="483">
        <v>400</v>
      </c>
      <c r="IC18" s="482">
        <v>7.9040448949750028E-3</v>
      </c>
      <c r="ID18" s="483">
        <v>78</v>
      </c>
      <c r="IE18" s="482">
        <v>2.1666666666666667E-2</v>
      </c>
      <c r="IF18" s="483">
        <v>2655</v>
      </c>
      <c r="IG18" s="482">
        <v>9.0655485254398753E-3</v>
      </c>
      <c r="IH18" s="483">
        <v>0</v>
      </c>
      <c r="II18" s="482">
        <v>0</v>
      </c>
      <c r="IJ18" s="483">
        <v>500</v>
      </c>
      <c r="IK18" s="482">
        <v>6.9821675440923884E-3</v>
      </c>
      <c r="IL18" s="483">
        <v>441</v>
      </c>
      <c r="IM18" s="482">
        <v>1.1349306431273645E-2</v>
      </c>
      <c r="IN18" s="483">
        <v>1745</v>
      </c>
      <c r="IO18" s="482">
        <v>1.2059599994471244E-2</v>
      </c>
      <c r="IP18" s="483">
        <v>411</v>
      </c>
      <c r="IQ18" s="482">
        <v>7.6483614641680775E-3</v>
      </c>
      <c r="IR18" s="483">
        <v>135</v>
      </c>
      <c r="IS18" s="482">
        <v>3.6009602560682849E-2</v>
      </c>
      <c r="IT18" s="483">
        <v>3232</v>
      </c>
      <c r="IU18" s="482">
        <v>1.0036955374056706E-2</v>
      </c>
      <c r="IV18" s="483">
        <v>0</v>
      </c>
      <c r="IW18" s="482">
        <v>0</v>
      </c>
      <c r="IX18" s="483">
        <v>539</v>
      </c>
      <c r="IY18" s="482">
        <v>7.146929737327128E-3</v>
      </c>
      <c r="IZ18" s="483">
        <v>474</v>
      </c>
      <c r="JA18" s="482">
        <v>1.1480889405609649E-2</v>
      </c>
      <c r="JB18" s="483">
        <v>1670</v>
      </c>
      <c r="JC18" s="482">
        <v>1.122440063716957E-2</v>
      </c>
      <c r="JD18" s="483">
        <v>563</v>
      </c>
      <c r="JE18" s="482">
        <v>7.466942532394329E-3</v>
      </c>
      <c r="JF18" s="483">
        <v>133</v>
      </c>
      <c r="JG18" s="482">
        <v>3.6131486009236623E-2</v>
      </c>
      <c r="JH18" s="483">
        <v>3379</v>
      </c>
      <c r="JI18" s="482">
        <v>9.5329718383767702E-3</v>
      </c>
      <c r="JJ18" s="483">
        <v>0</v>
      </c>
      <c r="JK18" s="482">
        <v>0</v>
      </c>
      <c r="JL18" s="483">
        <v>562</v>
      </c>
      <c r="JM18" s="482">
        <v>7.2154889071487267E-3</v>
      </c>
      <c r="JN18" s="483">
        <v>477</v>
      </c>
      <c r="JO18" s="482">
        <v>1.4435735254062887E-2</v>
      </c>
      <c r="JP18" s="483">
        <v>1338</v>
      </c>
      <c r="JQ18" s="482">
        <v>9.5432369975179017E-3</v>
      </c>
      <c r="JR18" s="483">
        <v>551</v>
      </c>
      <c r="JS18" s="482">
        <v>7.4609687072619193E-3</v>
      </c>
      <c r="JT18" s="483">
        <v>95</v>
      </c>
      <c r="JU18" s="482">
        <v>3.3147243545010467E-2</v>
      </c>
      <c r="JV18" s="483">
        <v>3023</v>
      </c>
      <c r="JW18" s="482">
        <v>9.0108082006402652E-3</v>
      </c>
      <c r="JX18" s="483">
        <v>31</v>
      </c>
      <c r="JY18" s="482">
        <v>8.888302706918253E-5</v>
      </c>
      <c r="JZ18" s="483">
        <v>598</v>
      </c>
      <c r="KA18" s="482">
        <v>1.7145822641087469E-3</v>
      </c>
      <c r="KB18" s="483">
        <v>468</v>
      </c>
      <c r="KC18" s="482">
        <v>1.3418469893024976E-3</v>
      </c>
      <c r="KD18" s="483">
        <v>1242</v>
      </c>
      <c r="KE18" s="482">
        <v>3.5610554716104742E-3</v>
      </c>
      <c r="KF18" s="483">
        <v>622</v>
      </c>
      <c r="KG18" s="482">
        <v>1.7833949302268237E-3</v>
      </c>
      <c r="KH18" s="483">
        <v>95</v>
      </c>
      <c r="KI18" s="482">
        <v>2.7238347005072069E-4</v>
      </c>
      <c r="KJ18" s="483">
        <v>3056</v>
      </c>
      <c r="KK18" s="482">
        <v>8.7621461523684462E-3</v>
      </c>
      <c r="KL18" s="483">
        <v>3120</v>
      </c>
      <c r="KM18" s="482">
        <v>8.9054565901805927E-3</v>
      </c>
      <c r="KN18" s="483">
        <v>611</v>
      </c>
      <c r="KO18" s="482">
        <v>1.743985248910366E-3</v>
      </c>
      <c r="KP18" s="483">
        <v>558</v>
      </c>
      <c r="KQ18" s="482">
        <v>1.5927066593976829E-3</v>
      </c>
      <c r="KR18" s="483">
        <v>1298</v>
      </c>
      <c r="KS18" s="482">
        <v>3.7048982865559004E-3</v>
      </c>
      <c r="KT18" s="483">
        <v>589</v>
      </c>
      <c r="KU18" s="482">
        <v>1.6811903626975542E-3</v>
      </c>
      <c r="KV18" s="483">
        <v>33</v>
      </c>
      <c r="KW18" s="482">
        <v>9.4192329319217806E-5</v>
      </c>
      <c r="KX18" s="483">
        <v>3120</v>
      </c>
      <c r="KY18" s="482">
        <v>8.9054565901805927E-3</v>
      </c>
      <c r="KZ18" s="421">
        <v>0</v>
      </c>
      <c r="LA18" s="145">
        <v>0</v>
      </c>
      <c r="LB18" s="421">
        <v>623</v>
      </c>
      <c r="LC18" s="145">
        <v>8.0794719163781135E-3</v>
      </c>
      <c r="LD18" s="421">
        <v>425</v>
      </c>
      <c r="LE18" s="145">
        <v>1.4360048655223679E-2</v>
      </c>
      <c r="LF18" s="421">
        <v>1140</v>
      </c>
      <c r="LG18" s="145">
        <v>7.8984563367790923E-3</v>
      </c>
      <c r="LH18" s="421">
        <v>595</v>
      </c>
      <c r="LI18" s="145">
        <v>7.8854946656947856E-3</v>
      </c>
      <c r="LJ18" s="421">
        <v>94</v>
      </c>
      <c r="LK18" s="145">
        <v>2.7909738717339667E-2</v>
      </c>
      <c r="LL18" s="421">
        <v>2877</v>
      </c>
      <c r="LM18" s="145">
        <v>8.5206574855619718E-3</v>
      </c>
      <c r="LN18" s="421">
        <v>0</v>
      </c>
      <c r="LO18" s="145">
        <v>0</v>
      </c>
      <c r="LP18" s="421">
        <v>643</v>
      </c>
      <c r="LQ18" s="145">
        <v>8.6535226431599492E-3</v>
      </c>
      <c r="LR18" s="421">
        <v>390</v>
      </c>
      <c r="LS18" s="145">
        <v>1.3613515777715721E-2</v>
      </c>
      <c r="LT18" s="421">
        <v>1150</v>
      </c>
      <c r="LU18" s="145">
        <v>8.1498437356048951E-3</v>
      </c>
      <c r="LV18" s="421">
        <v>437</v>
      </c>
      <c r="LW18" s="145">
        <v>5.9626142720698595E-3</v>
      </c>
      <c r="LX18" s="421">
        <v>65</v>
      </c>
      <c r="LY18" s="145">
        <v>2.1819402484055051E-2</v>
      </c>
      <c r="LZ18" s="421">
        <v>2685</v>
      </c>
      <c r="MA18" s="145">
        <v>8.2053382066217227E-3</v>
      </c>
    </row>
    <row r="19" spans="1:339">
      <c r="A19" s="34"/>
      <c r="B19" s="34"/>
      <c r="C19" s="484" t="s">
        <v>1530</v>
      </c>
      <c r="D19" s="483">
        <v>0</v>
      </c>
      <c r="E19" s="482">
        <v>0</v>
      </c>
      <c r="F19" s="483">
        <v>2412</v>
      </c>
      <c r="G19" s="482">
        <v>6.9226795247115544E-2</v>
      </c>
      <c r="H19" s="483">
        <v>1938</v>
      </c>
      <c r="I19" s="482">
        <v>2.7270424675653618E-2</v>
      </c>
      <c r="J19" s="483">
        <v>3393</v>
      </c>
      <c r="K19" s="482">
        <v>1.618620094169056E-2</v>
      </c>
      <c r="L19" s="483">
        <v>8434</v>
      </c>
      <c r="M19" s="482">
        <v>0.15910805916088139</v>
      </c>
      <c r="N19" s="483">
        <v>4</v>
      </c>
      <c r="O19" s="482">
        <v>7.5528700906344411E-4</v>
      </c>
      <c r="P19" s="483">
        <v>16181</v>
      </c>
      <c r="Q19" s="482">
        <v>4.2244732788554423E-2</v>
      </c>
      <c r="R19" s="483">
        <v>0</v>
      </c>
      <c r="S19" s="482">
        <v>0</v>
      </c>
      <c r="T19" s="483">
        <v>2423</v>
      </c>
      <c r="U19" s="482">
        <v>7.1160058737151255E-2</v>
      </c>
      <c r="V19" s="483">
        <v>1793</v>
      </c>
      <c r="W19" s="482">
        <v>3.4693601130009091E-2</v>
      </c>
      <c r="X19" s="483">
        <v>3128</v>
      </c>
      <c r="Y19" s="482">
        <v>1.6838206795572973E-2</v>
      </c>
      <c r="Z19" s="483">
        <v>8282</v>
      </c>
      <c r="AA19" s="482">
        <v>0.1665962625470199</v>
      </c>
      <c r="AB19" s="483">
        <v>4</v>
      </c>
      <c r="AC19" s="482">
        <v>8.5634767715692573E-4</v>
      </c>
      <c r="AD19" s="483">
        <v>15630</v>
      </c>
      <c r="AE19" s="482">
        <v>4.6593988391747228E-2</v>
      </c>
      <c r="AF19" s="483">
        <v>0</v>
      </c>
      <c r="AG19" s="482">
        <v>0</v>
      </c>
      <c r="AH19" s="483">
        <v>2789</v>
      </c>
      <c r="AI19" s="482">
        <v>8.1054375308785495E-2</v>
      </c>
      <c r="AJ19" s="483">
        <v>3188</v>
      </c>
      <c r="AK19" s="482">
        <v>5.8955154877484976E-2</v>
      </c>
      <c r="AL19" s="483">
        <v>2764</v>
      </c>
      <c r="AM19" s="482">
        <v>1.4986309539946322E-2</v>
      </c>
      <c r="AN19" s="483">
        <v>6420</v>
      </c>
      <c r="AO19" s="482">
        <v>0.13416367131990303</v>
      </c>
      <c r="AP19" s="483">
        <v>4</v>
      </c>
      <c r="AQ19" s="482">
        <v>7.118704395799964E-4</v>
      </c>
      <c r="AR19" s="483">
        <v>15165</v>
      </c>
      <c r="AS19" s="482">
        <v>4.5023380093520374E-2</v>
      </c>
      <c r="AT19" s="483">
        <v>0</v>
      </c>
      <c r="AU19" s="482">
        <v>0</v>
      </c>
      <c r="AV19" s="483">
        <v>3187</v>
      </c>
      <c r="AW19" s="482">
        <v>9.2099179285631716E-2</v>
      </c>
      <c r="AX19" s="483">
        <v>2911</v>
      </c>
      <c r="AY19" s="482">
        <v>5.8000757138018291E-2</v>
      </c>
      <c r="AZ19" s="483">
        <v>2440</v>
      </c>
      <c r="BA19" s="482">
        <v>1.3971118720153912E-2</v>
      </c>
      <c r="BB19" s="483">
        <v>6472</v>
      </c>
      <c r="BC19" s="482">
        <v>0.14016849674051934</v>
      </c>
      <c r="BD19" s="483">
        <v>4</v>
      </c>
      <c r="BE19" s="482">
        <v>7.4543421543048823E-4</v>
      </c>
      <c r="BF19" s="483">
        <v>15014</v>
      </c>
      <c r="BG19" s="482">
        <v>4.6629791013811289E-2</v>
      </c>
      <c r="BH19" s="483">
        <v>0</v>
      </c>
      <c r="BI19" s="482">
        <v>0</v>
      </c>
      <c r="BJ19" s="483">
        <v>3260</v>
      </c>
      <c r="BK19" s="482">
        <v>9.3265434571150649E-2</v>
      </c>
      <c r="BL19" s="483">
        <v>3100</v>
      </c>
      <c r="BM19" s="482">
        <v>6.4886135298057604E-2</v>
      </c>
      <c r="BN19" s="483">
        <v>2411</v>
      </c>
      <c r="BO19" s="482">
        <v>1.403735531800927E-2</v>
      </c>
      <c r="BP19" s="483">
        <v>6002</v>
      </c>
      <c r="BQ19" s="482">
        <v>0.13179911724016777</v>
      </c>
      <c r="BR19" s="483">
        <v>485</v>
      </c>
      <c r="BS19" s="482">
        <v>8.2245209428522981E-2</v>
      </c>
      <c r="BT19" s="483">
        <v>15258</v>
      </c>
      <c r="BU19" s="482">
        <v>4.832242821943665E-2</v>
      </c>
      <c r="BV19" s="483">
        <v>0</v>
      </c>
      <c r="BW19" s="482">
        <v>0</v>
      </c>
      <c r="BX19" s="483">
        <v>3221</v>
      </c>
      <c r="BY19" s="482">
        <v>8.9027086788280821E-2</v>
      </c>
      <c r="BZ19" s="483">
        <v>2132</v>
      </c>
      <c r="CA19" s="482">
        <v>4.6542088718127837E-2</v>
      </c>
      <c r="CB19" s="483">
        <v>2588</v>
      </c>
      <c r="CC19" s="482">
        <v>1.5600040989288534E-2</v>
      </c>
      <c r="CD19" s="483">
        <v>5614</v>
      </c>
      <c r="CE19" s="482">
        <v>0.12142053810883294</v>
      </c>
      <c r="CF19" s="483">
        <v>470</v>
      </c>
      <c r="CG19" s="482">
        <v>7.7442741802603396E-2</v>
      </c>
      <c r="CH19" s="483">
        <v>14025</v>
      </c>
      <c r="CI19" s="482">
        <v>4.5373225106194376E-2</v>
      </c>
      <c r="CJ19" s="483">
        <v>0</v>
      </c>
      <c r="CK19" s="482">
        <v>0</v>
      </c>
      <c r="CL19" s="483">
        <v>3507</v>
      </c>
      <c r="CM19" s="482">
        <v>9.16407536125846E-2</v>
      </c>
      <c r="CN19" s="483">
        <v>2249</v>
      </c>
      <c r="CO19" s="482">
        <v>4.3632624553779295E-2</v>
      </c>
      <c r="CP19" s="483">
        <v>2548</v>
      </c>
      <c r="CQ19" s="482">
        <v>1.5796260477111541E-2</v>
      </c>
      <c r="CR19" s="483">
        <v>5945</v>
      </c>
      <c r="CS19" s="482">
        <v>0.12055644556202219</v>
      </c>
      <c r="CT19" s="483">
        <v>462</v>
      </c>
      <c r="CU19" s="482">
        <v>7.4420103092783504E-2</v>
      </c>
      <c r="CV19" s="483">
        <v>14711</v>
      </c>
      <c r="CW19" s="482">
        <v>4.6565881019758289E-2</v>
      </c>
      <c r="CX19" s="483">
        <v>0</v>
      </c>
      <c r="CY19" s="482">
        <f t="shared" si="24"/>
        <v>0</v>
      </c>
      <c r="CZ19" s="483">
        <v>3582</v>
      </c>
      <c r="DA19" s="482">
        <f t="shared" si="25"/>
        <v>9.2493609109923311E-2</v>
      </c>
      <c r="DB19" s="483">
        <v>2179</v>
      </c>
      <c r="DC19" s="482">
        <f t="shared" si="26"/>
        <v>4.2613525247389213E-2</v>
      </c>
      <c r="DD19" s="483">
        <v>2667</v>
      </c>
      <c r="DE19" s="482">
        <f t="shared" si="27"/>
        <v>1.7043384904430515E-2</v>
      </c>
      <c r="DF19" s="483">
        <v>6040</v>
      </c>
      <c r="DG19" s="482">
        <f t="shared" si="28"/>
        <v>0.12443602051958219</v>
      </c>
      <c r="DH19" s="483">
        <v>428</v>
      </c>
      <c r="DI19" s="482">
        <f t="shared" si="29"/>
        <v>6.8611734530298174E-2</v>
      </c>
      <c r="DJ19" s="483">
        <f t="shared" si="30"/>
        <v>14896</v>
      </c>
      <c r="DK19" s="482">
        <f t="shared" si="31"/>
        <v>4.8126130783148098E-2</v>
      </c>
      <c r="DL19" s="483">
        <v>0</v>
      </c>
      <c r="DM19" s="482">
        <f t="shared" si="1"/>
        <v>0</v>
      </c>
      <c r="DN19" s="483">
        <v>3743</v>
      </c>
      <c r="DO19" s="482">
        <f t="shared" si="2"/>
        <v>9.2666864725688261E-2</v>
      </c>
      <c r="DP19" s="483">
        <v>1440</v>
      </c>
      <c r="DQ19" s="482">
        <f t="shared" si="3"/>
        <v>3.1023784901758014E-2</v>
      </c>
      <c r="DR19" s="483">
        <v>2433</v>
      </c>
      <c r="DS19" s="482">
        <f t="shared" si="4"/>
        <v>1.6659933305486891E-2</v>
      </c>
      <c r="DT19" s="483">
        <v>6532</v>
      </c>
      <c r="DU19" s="482">
        <f t="shared" si="5"/>
        <v>0.13421274322463991</v>
      </c>
      <c r="DV19" s="483">
        <v>431</v>
      </c>
      <c r="DW19" s="482">
        <f t="shared" si="6"/>
        <v>6.956100710135571E-2</v>
      </c>
      <c r="DX19" s="483">
        <f t="shared" si="32"/>
        <v>14579</v>
      </c>
      <c r="DY19" s="482">
        <f t="shared" si="7"/>
        <v>4.9147445708236974E-2</v>
      </c>
      <c r="DZ19" s="483">
        <v>0</v>
      </c>
      <c r="EA19" s="482">
        <f t="shared" si="8"/>
        <v>0</v>
      </c>
      <c r="EB19" s="483">
        <v>4104</v>
      </c>
      <c r="EC19" s="482">
        <f t="shared" si="9"/>
        <v>9.6281524926686221E-2</v>
      </c>
      <c r="ED19" s="483">
        <v>1274</v>
      </c>
      <c r="EE19" s="482">
        <f t="shared" si="10"/>
        <v>2.8594514521704001E-2</v>
      </c>
      <c r="EF19" s="483">
        <v>2155</v>
      </c>
      <c r="EG19" s="482">
        <f t="shared" si="11"/>
        <v>1.4776771326892353E-2</v>
      </c>
      <c r="EH19" s="483">
        <v>5969</v>
      </c>
      <c r="EI19" s="482">
        <f t="shared" si="12"/>
        <v>0.12313563692625064</v>
      </c>
      <c r="EJ19" s="483">
        <v>407</v>
      </c>
      <c r="EK19" s="482">
        <f t="shared" si="13"/>
        <v>6.6168102747520732E-2</v>
      </c>
      <c r="EL19" s="483">
        <f t="shared" si="22"/>
        <v>13909</v>
      </c>
      <c r="EM19" s="482">
        <f t="shared" si="14"/>
        <v>4.6957502261954602E-2</v>
      </c>
      <c r="EN19" s="483">
        <v>0</v>
      </c>
      <c r="EO19" s="482">
        <f t="shared" si="15"/>
        <v>0</v>
      </c>
      <c r="EP19" s="483">
        <v>4257</v>
      </c>
      <c r="EQ19" s="482">
        <f t="shared" si="16"/>
        <v>9.7021218405998588E-2</v>
      </c>
      <c r="ER19" s="483">
        <v>929</v>
      </c>
      <c r="ES19" s="482">
        <f t="shared" si="17"/>
        <v>2.1306850760303662E-2</v>
      </c>
      <c r="ET19" s="483">
        <v>3035</v>
      </c>
      <c r="EU19" s="482">
        <f t="shared" si="18"/>
        <v>2.2243883848081968E-2</v>
      </c>
      <c r="EV19" s="483">
        <v>5480</v>
      </c>
      <c r="EW19" s="482">
        <f t="shared" si="19"/>
        <v>0.11239411776770515</v>
      </c>
      <c r="EX19" s="483">
        <v>393</v>
      </c>
      <c r="EY19" s="482">
        <f t="shared" si="20"/>
        <v>6.4542617835440963E-2</v>
      </c>
      <c r="EZ19" s="483">
        <f t="shared" si="33"/>
        <v>14094</v>
      </c>
      <c r="FA19" s="482">
        <f t="shared" si="21"/>
        <v>4.9123760926847629E-2</v>
      </c>
      <c r="FB19" s="483">
        <v>0</v>
      </c>
      <c r="FC19" s="482">
        <v>0</v>
      </c>
      <c r="FD19" s="483">
        <v>4351</v>
      </c>
      <c r="FE19" s="482">
        <v>8.7918527349512013E-2</v>
      </c>
      <c r="FF19" s="483">
        <v>439</v>
      </c>
      <c r="FG19" s="482">
        <v>1.345841380790337E-2</v>
      </c>
      <c r="FH19" s="483">
        <v>2482</v>
      </c>
      <c r="FI19" s="482">
        <v>1.6466311068651648E-2</v>
      </c>
      <c r="FJ19" s="483">
        <v>5294</v>
      </c>
      <c r="FK19" s="482">
        <v>0.10741387006452137</v>
      </c>
      <c r="FL19" s="483">
        <v>390</v>
      </c>
      <c r="FM19" s="482">
        <v>6.4698075646980754E-2</v>
      </c>
      <c r="FN19" s="483">
        <v>12956</v>
      </c>
      <c r="FO19" s="482">
        <v>4.3380868353998063E-2</v>
      </c>
      <c r="FP19" s="483">
        <v>0</v>
      </c>
      <c r="FQ19" s="482">
        <v>0</v>
      </c>
      <c r="FR19" s="483">
        <v>4448</v>
      </c>
      <c r="FS19" s="482">
        <v>8.5166676240258865E-2</v>
      </c>
      <c r="FT19" s="483">
        <v>46</v>
      </c>
      <c r="FU19" s="482">
        <v>1.3598604664912643E-3</v>
      </c>
      <c r="FV19" s="483">
        <v>2984</v>
      </c>
      <c r="FW19" s="482">
        <v>1.9600115603899005E-2</v>
      </c>
      <c r="FX19" s="483">
        <v>5876</v>
      </c>
      <c r="FY19" s="482">
        <v>0.11860643494408785</v>
      </c>
      <c r="FZ19" s="483">
        <v>441</v>
      </c>
      <c r="GA19" s="482">
        <v>7.8820375335120638E-2</v>
      </c>
      <c r="GB19" s="483">
        <v>13795</v>
      </c>
      <c r="GC19" s="482">
        <v>4.5455893449672304E-2</v>
      </c>
      <c r="GD19" s="483">
        <v>0</v>
      </c>
      <c r="GE19" s="482">
        <v>0</v>
      </c>
      <c r="GF19" s="483">
        <v>4528</v>
      </c>
      <c r="GG19" s="482">
        <v>8.1311616714852653E-2</v>
      </c>
      <c r="GH19" s="483">
        <v>50</v>
      </c>
      <c r="GI19" s="482">
        <v>1.4929384013615597E-3</v>
      </c>
      <c r="GJ19" s="483">
        <v>3214</v>
      </c>
      <c r="GK19" s="482">
        <v>2.0162605706255804E-2</v>
      </c>
      <c r="GL19" s="483">
        <v>4610</v>
      </c>
      <c r="GM19" s="482">
        <v>9.08070203084681E-2</v>
      </c>
      <c r="GN19" s="483">
        <v>436</v>
      </c>
      <c r="GO19" s="482">
        <v>8.2889733840304181E-2</v>
      </c>
      <c r="GP19" s="483">
        <v>12838</v>
      </c>
      <c r="GQ19" s="482">
        <v>4.0756461254694551E-2</v>
      </c>
      <c r="GR19" s="483">
        <v>0</v>
      </c>
      <c r="GS19" s="482">
        <v>0</v>
      </c>
      <c r="GT19" s="483">
        <v>4538</v>
      </c>
      <c r="GU19" s="482">
        <v>7.639473418403421E-2</v>
      </c>
      <c r="GV19" s="483">
        <v>53</v>
      </c>
      <c r="GW19" s="482">
        <v>1.613787223676999E-3</v>
      </c>
      <c r="GX19" s="483">
        <v>2866</v>
      </c>
      <c r="GY19" s="482">
        <v>1.7912052198695034E-2</v>
      </c>
      <c r="GZ19" s="483">
        <v>4432</v>
      </c>
      <c r="HA19" s="482">
        <v>8.4853822442610707E-2</v>
      </c>
      <c r="HB19" s="483">
        <v>386</v>
      </c>
      <c r="HC19" s="482">
        <v>7.7728554168344746E-2</v>
      </c>
      <c r="HD19" s="483">
        <v>12275</v>
      </c>
      <c r="HE19" s="482">
        <v>3.8449370557962229E-2</v>
      </c>
      <c r="HF19" s="483">
        <v>0</v>
      </c>
      <c r="HG19" s="482">
        <v>0</v>
      </c>
      <c r="HH19" s="483">
        <v>4677</v>
      </c>
      <c r="HI19" s="482">
        <v>7.3615286544000749E-2</v>
      </c>
      <c r="HJ19" s="483">
        <v>136</v>
      </c>
      <c r="HK19" s="482">
        <v>3.7287856770761934E-3</v>
      </c>
      <c r="HL19" s="483">
        <v>2995</v>
      </c>
      <c r="HM19" s="482">
        <v>1.8881246729667199E-2</v>
      </c>
      <c r="HN19" s="483">
        <v>4931</v>
      </c>
      <c r="HO19" s="482">
        <v>8.9757358428745659E-2</v>
      </c>
      <c r="HP19" s="483">
        <v>372</v>
      </c>
      <c r="HQ19" s="482">
        <v>8.9037817137386316E-2</v>
      </c>
      <c r="HR19" s="483">
        <v>13111</v>
      </c>
      <c r="HS19" s="482">
        <v>4.0143538179379858E-2</v>
      </c>
      <c r="HT19" s="483">
        <v>0</v>
      </c>
      <c r="HU19" s="482">
        <v>0</v>
      </c>
      <c r="HV19" s="483">
        <v>4629</v>
      </c>
      <c r="HW19" s="482">
        <v>7.1421958896500645E-2</v>
      </c>
      <c r="HX19" s="483">
        <v>57</v>
      </c>
      <c r="HY19" s="482">
        <v>1.6040072039621791E-3</v>
      </c>
      <c r="HZ19" s="483">
        <v>2157</v>
      </c>
      <c r="IA19" s="482">
        <v>1.6650970341665253E-2</v>
      </c>
      <c r="IB19" s="483">
        <v>4602</v>
      </c>
      <c r="IC19" s="482">
        <v>9.0936036516687413E-2</v>
      </c>
      <c r="ID19" s="483">
        <v>355</v>
      </c>
      <c r="IE19" s="482">
        <v>9.8611111111111108E-2</v>
      </c>
      <c r="IF19" s="483">
        <v>11800</v>
      </c>
      <c r="IG19" s="482">
        <v>4.0291326779732781E-2</v>
      </c>
      <c r="IH19" s="483">
        <v>0</v>
      </c>
      <c r="II19" s="482">
        <v>0</v>
      </c>
      <c r="IJ19" s="483">
        <v>4595</v>
      </c>
      <c r="IK19" s="482">
        <v>6.416611973020904E-2</v>
      </c>
      <c r="IL19" s="483">
        <v>59</v>
      </c>
      <c r="IM19" s="482">
        <v>1.5183879352497619E-3</v>
      </c>
      <c r="IN19" s="483">
        <v>3050</v>
      </c>
      <c r="IO19" s="482">
        <v>2.1078383944491286E-2</v>
      </c>
      <c r="IP19" s="483">
        <v>4930</v>
      </c>
      <c r="IQ19" s="482">
        <v>9.1743119266055051E-2</v>
      </c>
      <c r="IR19" s="483">
        <v>342</v>
      </c>
      <c r="IS19" s="482">
        <v>9.1224326487063218E-2</v>
      </c>
      <c r="IT19" s="483">
        <v>12976</v>
      </c>
      <c r="IU19" s="482">
        <v>4.0296885189900933E-2</v>
      </c>
      <c r="IV19" s="483">
        <v>0</v>
      </c>
      <c r="IW19" s="482">
        <v>0</v>
      </c>
      <c r="IX19" s="483">
        <v>3637</v>
      </c>
      <c r="IY19" s="482">
        <v>4.8225201214580266E-2</v>
      </c>
      <c r="IZ19" s="483">
        <v>50</v>
      </c>
      <c r="JA19" s="482">
        <v>1.2110642832921571E-3</v>
      </c>
      <c r="JB19" s="483">
        <v>2679</v>
      </c>
      <c r="JC19" s="482">
        <v>1.8006089405375614E-2</v>
      </c>
      <c r="JD19" s="483">
        <v>5768</v>
      </c>
      <c r="JE19" s="482">
        <v>7.6499688324778839E-2</v>
      </c>
      <c r="JF19" s="483">
        <v>264</v>
      </c>
      <c r="JG19" s="482">
        <v>7.1719641401792988E-2</v>
      </c>
      <c r="JH19" s="483">
        <v>12398</v>
      </c>
      <c r="JI19" s="482">
        <v>3.4977740412013972E-2</v>
      </c>
      <c r="JJ19" s="483">
        <v>0</v>
      </c>
      <c r="JK19" s="482">
        <v>0</v>
      </c>
      <c r="JL19" s="483">
        <v>3868</v>
      </c>
      <c r="JM19" s="482">
        <v>4.9661051766639278E-2</v>
      </c>
      <c r="JN19" s="483">
        <v>41</v>
      </c>
      <c r="JO19" s="482">
        <v>1.2408074327391581E-3</v>
      </c>
      <c r="JP19" s="483">
        <v>3198</v>
      </c>
      <c r="JQ19" s="482">
        <v>2.2809620267610055E-2</v>
      </c>
      <c r="JR19" s="483">
        <v>5814</v>
      </c>
      <c r="JS19" s="482">
        <v>7.8726083600763705E-2</v>
      </c>
      <c r="JT19" s="483">
        <v>2</v>
      </c>
      <c r="JU19" s="482">
        <v>6.9783670621074664E-4</v>
      </c>
      <c r="JV19" s="483">
        <v>12923</v>
      </c>
      <c r="JW19" s="482">
        <v>3.8520236313884931E-2</v>
      </c>
      <c r="JX19" s="483">
        <v>0</v>
      </c>
      <c r="JY19" s="482">
        <v>0</v>
      </c>
      <c r="JZ19" s="483">
        <v>3651</v>
      </c>
      <c r="KA19" s="482">
        <v>1.0468126833212433E-2</v>
      </c>
      <c r="KB19" s="483">
        <v>7</v>
      </c>
      <c r="KC19" s="482">
        <v>2.0070360951105735E-5</v>
      </c>
      <c r="KD19" s="483">
        <v>3399</v>
      </c>
      <c r="KE19" s="482">
        <v>9.7455938389726261E-3</v>
      </c>
      <c r="KF19" s="483">
        <v>5913</v>
      </c>
      <c r="KG19" s="482">
        <v>1.6953720614841173E-2</v>
      </c>
      <c r="KH19" s="483">
        <v>2</v>
      </c>
      <c r="KI19" s="482">
        <v>5.7343888431730666E-6</v>
      </c>
      <c r="KJ19" s="483">
        <v>12972</v>
      </c>
      <c r="KK19" s="482">
        <v>3.7193246036820511E-2</v>
      </c>
      <c r="KL19" s="483">
        <v>15015</v>
      </c>
      <c r="KM19" s="482">
        <v>4.2857509840244098E-2</v>
      </c>
      <c r="KN19" s="483">
        <v>4216</v>
      </c>
      <c r="KO19" s="482">
        <v>1.2033783648782492E-2</v>
      </c>
      <c r="KP19" s="483">
        <v>8</v>
      </c>
      <c r="KQ19" s="482">
        <v>2.2834504077386133E-5</v>
      </c>
      <c r="KR19" s="483">
        <v>4551</v>
      </c>
      <c r="KS19" s="482">
        <v>1.2989978507023037E-2</v>
      </c>
      <c r="KT19" s="483">
        <v>6237</v>
      </c>
      <c r="KU19" s="482">
        <v>1.7802350241332164E-2</v>
      </c>
      <c r="KV19" s="483">
        <v>3</v>
      </c>
      <c r="KW19" s="482">
        <v>8.5629390290198E-6</v>
      </c>
      <c r="KX19" s="483">
        <v>15015</v>
      </c>
      <c r="KY19" s="482">
        <v>4.2857509840244098E-2</v>
      </c>
      <c r="KZ19" s="421">
        <v>11</v>
      </c>
      <c r="LA19" s="145">
        <v>1.4120667522464698E-3</v>
      </c>
      <c r="LB19" s="421">
        <v>3812</v>
      </c>
      <c r="LC19" s="145">
        <v>4.943651195061536E-2</v>
      </c>
      <c r="LD19" s="421">
        <v>4</v>
      </c>
      <c r="LE19" s="145">
        <v>1.3515339910798757E-4</v>
      </c>
      <c r="LF19" s="421">
        <v>3375</v>
      </c>
      <c r="LG19" s="145">
        <v>2.338358783914863E-2</v>
      </c>
      <c r="LH19" s="421">
        <v>6771</v>
      </c>
      <c r="LI19" s="145">
        <v>8.9735604002385533E-2</v>
      </c>
      <c r="LJ19" s="421">
        <v>3</v>
      </c>
      <c r="LK19" s="145">
        <v>8.9073634204275538E-4</v>
      </c>
      <c r="LL19" s="421">
        <v>13976</v>
      </c>
      <c r="LM19" s="145">
        <v>4.1391973937509256E-2</v>
      </c>
      <c r="LN19" s="421">
        <v>0</v>
      </c>
      <c r="LO19" s="145">
        <v>0</v>
      </c>
      <c r="LP19" s="421">
        <v>3953</v>
      </c>
      <c r="LQ19" s="145">
        <v>5.31996500908418E-2</v>
      </c>
      <c r="LR19" s="421">
        <v>4</v>
      </c>
      <c r="LS19" s="145">
        <v>1.3962580284836637E-4</v>
      </c>
      <c r="LT19" s="421">
        <v>3534</v>
      </c>
      <c r="LU19" s="145">
        <v>2.5044824140545825E-2</v>
      </c>
      <c r="LV19" s="421">
        <v>6575</v>
      </c>
      <c r="LW19" s="145">
        <v>8.971210260608542E-2</v>
      </c>
      <c r="LX19" s="421">
        <v>2</v>
      </c>
      <c r="LY19" s="145">
        <v>6.7136623027861698E-4</v>
      </c>
      <c r="LZ19" s="421">
        <v>14068</v>
      </c>
      <c r="MA19" s="145">
        <v>4.2991693814061233E-2</v>
      </c>
    </row>
    <row r="20" spans="1:339">
      <c r="A20" s="34"/>
      <c r="B20" s="34"/>
      <c r="C20" s="484" t="s">
        <v>1531</v>
      </c>
      <c r="D20" s="483">
        <v>8</v>
      </c>
      <c r="E20" s="482">
        <v>8.7003806416530724E-4</v>
      </c>
      <c r="F20" s="483">
        <v>290</v>
      </c>
      <c r="G20" s="482">
        <v>8.3232879857643074E-3</v>
      </c>
      <c r="H20" s="483">
        <v>57</v>
      </c>
      <c r="I20" s="482">
        <v>8.0207131398981224E-4</v>
      </c>
      <c r="J20" s="483">
        <v>2182</v>
      </c>
      <c r="K20" s="482">
        <v>1.0409163116642734E-2</v>
      </c>
      <c r="L20" s="483">
        <v>1318</v>
      </c>
      <c r="M20" s="482">
        <v>2.48641714458195E-2</v>
      </c>
      <c r="N20" s="483">
        <v>85</v>
      </c>
      <c r="O20" s="482">
        <v>1.6049848942598189E-2</v>
      </c>
      <c r="P20" s="483">
        <v>3940</v>
      </c>
      <c r="Q20" s="482">
        <v>1.0286400543038404E-2</v>
      </c>
      <c r="R20" s="483">
        <v>7</v>
      </c>
      <c r="S20" s="482">
        <v>7.3160535117056851E-4</v>
      </c>
      <c r="T20" s="483">
        <v>276</v>
      </c>
      <c r="U20" s="482">
        <v>8.1057268722466956E-3</v>
      </c>
      <c r="V20" s="483">
        <v>50</v>
      </c>
      <c r="W20" s="482">
        <v>9.6747353959869195E-4</v>
      </c>
      <c r="X20" s="483">
        <v>1976</v>
      </c>
      <c r="Y20" s="482">
        <v>1.0636923474441239E-2</v>
      </c>
      <c r="Z20" s="483">
        <v>1284</v>
      </c>
      <c r="AA20" s="482">
        <v>2.5828254178987389E-2</v>
      </c>
      <c r="AB20" s="483">
        <v>76</v>
      </c>
      <c r="AC20" s="482">
        <v>1.6270605865981589E-2</v>
      </c>
      <c r="AD20" s="483">
        <v>3669</v>
      </c>
      <c r="AE20" s="482">
        <v>1.0937513973724925E-2</v>
      </c>
      <c r="AF20" s="483">
        <v>1</v>
      </c>
      <c r="AG20" s="482">
        <v>9.5831336847149022E-5</v>
      </c>
      <c r="AH20" s="483">
        <v>270</v>
      </c>
      <c r="AI20" s="482">
        <v>7.8467842715568593E-3</v>
      </c>
      <c r="AJ20" s="483">
        <v>53</v>
      </c>
      <c r="AK20" s="482">
        <v>9.8012020342117434E-4</v>
      </c>
      <c r="AL20" s="483">
        <v>1775</v>
      </c>
      <c r="AM20" s="482">
        <v>9.6239867704069181E-3</v>
      </c>
      <c r="AN20" s="483">
        <v>1198</v>
      </c>
      <c r="AO20" s="482">
        <v>2.5035526205801219E-2</v>
      </c>
      <c r="AP20" s="483">
        <v>70</v>
      </c>
      <c r="AQ20" s="482">
        <v>1.2457732692649938E-2</v>
      </c>
      <c r="AR20" s="483">
        <v>3367</v>
      </c>
      <c r="AS20" s="482">
        <v>9.9962888740443845E-3</v>
      </c>
      <c r="AT20" s="483">
        <v>9</v>
      </c>
      <c r="AU20" s="482">
        <v>8.1781008632439802E-4</v>
      </c>
      <c r="AV20" s="483">
        <v>251</v>
      </c>
      <c r="AW20" s="482">
        <v>7.2534967055831699E-3</v>
      </c>
      <c r="AX20" s="483">
        <v>58</v>
      </c>
      <c r="AY20" s="482">
        <v>1.1556317121281556E-3</v>
      </c>
      <c r="AZ20" s="483">
        <v>1696</v>
      </c>
      <c r="BA20" s="482">
        <v>9.7110726841725548E-3</v>
      </c>
      <c r="BB20" s="483">
        <v>1068</v>
      </c>
      <c r="BC20" s="482">
        <v>2.3130400883633294E-2</v>
      </c>
      <c r="BD20" s="483">
        <v>61</v>
      </c>
      <c r="BE20" s="482">
        <v>1.1367871785314947E-2</v>
      </c>
      <c r="BF20" s="483">
        <v>3143</v>
      </c>
      <c r="BG20" s="482">
        <v>9.7613849178372764E-3</v>
      </c>
      <c r="BH20" s="483">
        <v>8</v>
      </c>
      <c r="BI20" s="482">
        <v>8.1366965012205042E-4</v>
      </c>
      <c r="BJ20" s="483">
        <v>260</v>
      </c>
      <c r="BK20" s="482">
        <v>7.4383475424844078E-3</v>
      </c>
      <c r="BL20" s="483">
        <v>51</v>
      </c>
      <c r="BM20" s="482">
        <v>1.06748158070998E-3</v>
      </c>
      <c r="BN20" s="483">
        <v>1681</v>
      </c>
      <c r="BO20" s="482">
        <v>9.7871398961317212E-3</v>
      </c>
      <c r="BP20" s="483">
        <v>1053</v>
      </c>
      <c r="BQ20" s="482">
        <v>2.3123037396517269E-2</v>
      </c>
      <c r="BR20" s="483">
        <v>61</v>
      </c>
      <c r="BS20" s="482">
        <v>1.0344242835340004E-2</v>
      </c>
      <c r="BT20" s="483">
        <v>3114</v>
      </c>
      <c r="BU20" s="482">
        <v>9.8621078434477476E-3</v>
      </c>
      <c r="BV20" s="483">
        <v>8</v>
      </c>
      <c r="BW20" s="482">
        <v>8.975653539773365E-4</v>
      </c>
      <c r="BX20" s="483">
        <v>270</v>
      </c>
      <c r="BY20" s="482">
        <v>7.462686567164179E-3</v>
      </c>
      <c r="BZ20" s="483">
        <v>56</v>
      </c>
      <c r="CA20" s="482">
        <v>1.2224938875305623E-3</v>
      </c>
      <c r="CB20" s="483">
        <v>1716</v>
      </c>
      <c r="CC20" s="482">
        <v>1.0343767518399971E-2</v>
      </c>
      <c r="CD20" s="483">
        <v>1066</v>
      </c>
      <c r="CE20" s="482">
        <v>2.3055627649450645E-2</v>
      </c>
      <c r="CF20" s="483">
        <v>59</v>
      </c>
      <c r="CG20" s="482">
        <v>9.7215356730927672E-3</v>
      </c>
      <c r="CH20" s="483">
        <v>3175</v>
      </c>
      <c r="CI20" s="482">
        <v>1.0271657020475375E-2</v>
      </c>
      <c r="CJ20" s="483">
        <v>0</v>
      </c>
      <c r="CK20" s="482">
        <v>0</v>
      </c>
      <c r="CL20" s="483">
        <v>288</v>
      </c>
      <c r="CM20" s="482">
        <v>7.5256735216493766E-3</v>
      </c>
      <c r="CN20" s="483">
        <v>63</v>
      </c>
      <c r="CO20" s="482">
        <v>1.2222567127114698E-3</v>
      </c>
      <c r="CP20" s="483">
        <v>1836</v>
      </c>
      <c r="CQ20" s="482">
        <v>1.1382234786490105E-2</v>
      </c>
      <c r="CR20" s="483">
        <v>1103</v>
      </c>
      <c r="CS20" s="482">
        <v>2.2367327073996714E-2</v>
      </c>
      <c r="CT20" s="483">
        <v>61</v>
      </c>
      <c r="CU20" s="482">
        <v>9.8260309278350513E-3</v>
      </c>
      <c r="CV20" s="483">
        <v>3351</v>
      </c>
      <c r="CW20" s="482">
        <v>1.0607182876569237E-2</v>
      </c>
      <c r="CX20" s="483">
        <v>0</v>
      </c>
      <c r="CY20" s="482">
        <f t="shared" si="24"/>
        <v>0</v>
      </c>
      <c r="CZ20" s="483">
        <v>288</v>
      </c>
      <c r="DA20" s="482">
        <f t="shared" si="25"/>
        <v>7.4366720892400651E-3</v>
      </c>
      <c r="DB20" s="483">
        <v>59</v>
      </c>
      <c r="DC20" s="482">
        <f t="shared" si="26"/>
        <v>1.1538311104157704E-3</v>
      </c>
      <c r="DD20" s="483">
        <v>2393</v>
      </c>
      <c r="DE20" s="482">
        <f t="shared" si="27"/>
        <v>1.5292395979115943E-2</v>
      </c>
      <c r="DF20" s="483">
        <v>1179</v>
      </c>
      <c r="DG20" s="482">
        <f t="shared" si="28"/>
        <v>2.4289746389501227E-2</v>
      </c>
      <c r="DH20" s="483">
        <v>67</v>
      </c>
      <c r="DI20" s="482">
        <f t="shared" si="29"/>
        <v>1.074062199422892E-2</v>
      </c>
      <c r="DJ20" s="483">
        <f t="shared" si="30"/>
        <v>3986</v>
      </c>
      <c r="DK20" s="482">
        <f t="shared" si="31"/>
        <v>1.2878004652364952E-2</v>
      </c>
      <c r="DL20" s="483">
        <v>0</v>
      </c>
      <c r="DM20" s="482">
        <f t="shared" si="1"/>
        <v>0</v>
      </c>
      <c r="DN20" s="483">
        <v>285</v>
      </c>
      <c r="DO20" s="482">
        <f t="shared" si="2"/>
        <v>7.055852644087938E-3</v>
      </c>
      <c r="DP20" s="483">
        <v>55</v>
      </c>
      <c r="DQ20" s="482">
        <f t="shared" si="3"/>
        <v>1.1849362288865908E-3</v>
      </c>
      <c r="DR20" s="483">
        <v>1719</v>
      </c>
      <c r="DS20" s="482">
        <f t="shared" si="4"/>
        <v>1.1770828340374831E-2</v>
      </c>
      <c r="DT20" s="483">
        <v>1023</v>
      </c>
      <c r="DU20" s="482">
        <f t="shared" si="5"/>
        <v>2.101954015903347E-2</v>
      </c>
      <c r="DV20" s="483">
        <v>62</v>
      </c>
      <c r="DW20" s="482">
        <f t="shared" si="6"/>
        <v>1.0006455777921239E-2</v>
      </c>
      <c r="DX20" s="483">
        <f t="shared" si="32"/>
        <v>3144</v>
      </c>
      <c r="DY20" s="482">
        <f t="shared" si="7"/>
        <v>1.0598776960470338E-2</v>
      </c>
      <c r="DZ20" s="483">
        <v>6</v>
      </c>
      <c r="EA20" s="482">
        <f t="shared" si="8"/>
        <v>7.0077084793272596E-4</v>
      </c>
      <c r="EB20" s="483">
        <v>284</v>
      </c>
      <c r="EC20" s="482">
        <f t="shared" si="9"/>
        <v>6.662756598240469E-3</v>
      </c>
      <c r="ED20" s="483">
        <v>41</v>
      </c>
      <c r="EE20" s="482">
        <f t="shared" si="10"/>
        <v>9.202316290344301E-4</v>
      </c>
      <c r="EF20" s="483">
        <v>1590</v>
      </c>
      <c r="EG20" s="482">
        <f t="shared" si="11"/>
        <v>1.0902583020769763E-2</v>
      </c>
      <c r="EH20" s="483">
        <v>995</v>
      </c>
      <c r="EI20" s="482">
        <f t="shared" si="12"/>
        <v>2.0526044352759155E-2</v>
      </c>
      <c r="EJ20" s="483">
        <v>63</v>
      </c>
      <c r="EK20" s="482">
        <f t="shared" si="13"/>
        <v>1.0242237034628515E-2</v>
      </c>
      <c r="EL20" s="483">
        <f t="shared" si="22"/>
        <v>2979</v>
      </c>
      <c r="EM20" s="482">
        <f t="shared" si="14"/>
        <v>1.0057257835815857E-2</v>
      </c>
      <c r="EN20" s="483">
        <v>0</v>
      </c>
      <c r="EO20" s="482">
        <f t="shared" si="15"/>
        <v>0</v>
      </c>
      <c r="EP20" s="483">
        <v>279</v>
      </c>
      <c r="EQ20" s="482">
        <f t="shared" si="16"/>
        <v>6.3586845044100553E-3</v>
      </c>
      <c r="ER20" s="483">
        <v>12</v>
      </c>
      <c r="ES20" s="482">
        <f t="shared" si="17"/>
        <v>2.7522304534299672E-4</v>
      </c>
      <c r="ET20" s="483">
        <v>1427</v>
      </c>
      <c r="EU20" s="482">
        <f t="shared" si="18"/>
        <v>1.0458656425440846E-2</v>
      </c>
      <c r="EV20" s="483">
        <v>940</v>
      </c>
      <c r="EW20" s="482">
        <f t="shared" si="19"/>
        <v>1.9279282974752343E-2</v>
      </c>
      <c r="EX20" s="483">
        <v>58</v>
      </c>
      <c r="EY20" s="482">
        <f t="shared" si="20"/>
        <v>9.525373624568895E-3</v>
      </c>
      <c r="EZ20" s="483">
        <f t="shared" si="33"/>
        <v>2716</v>
      </c>
      <c r="FA20" s="482">
        <f t="shared" si="21"/>
        <v>9.4664491753454066E-3</v>
      </c>
      <c r="FB20" s="483">
        <v>0</v>
      </c>
      <c r="FC20" s="482">
        <v>0</v>
      </c>
      <c r="FD20" s="483">
        <v>273</v>
      </c>
      <c r="FE20" s="482">
        <v>5.5163773767908019E-3</v>
      </c>
      <c r="FF20" s="483">
        <v>0</v>
      </c>
      <c r="FG20" s="482">
        <v>0</v>
      </c>
      <c r="FH20" s="483">
        <v>1705</v>
      </c>
      <c r="FI20" s="482">
        <v>1.1311466709126132E-2</v>
      </c>
      <c r="FJ20" s="483">
        <v>904</v>
      </c>
      <c r="FK20" s="482">
        <v>1.8341922655520839E-2</v>
      </c>
      <c r="FL20" s="483">
        <v>56</v>
      </c>
      <c r="FM20" s="482">
        <v>9.2899800928998005E-3</v>
      </c>
      <c r="FN20" s="483">
        <v>2938</v>
      </c>
      <c r="FO20" s="482">
        <v>9.8373719685123737E-3</v>
      </c>
      <c r="FP20" s="483">
        <v>0</v>
      </c>
      <c r="FQ20" s="482">
        <v>0</v>
      </c>
      <c r="FR20" s="483">
        <v>282</v>
      </c>
      <c r="FS20" s="482">
        <v>5.3995060026423118E-3</v>
      </c>
      <c r="FT20" s="483">
        <v>0</v>
      </c>
      <c r="FU20" s="482">
        <v>0</v>
      </c>
      <c r="FV20" s="483">
        <v>1740</v>
      </c>
      <c r="FW20" s="482">
        <v>1.1429021833372743E-2</v>
      </c>
      <c r="FX20" s="483">
        <v>881</v>
      </c>
      <c r="FY20" s="482">
        <v>1.7782891284162931E-2</v>
      </c>
      <c r="FZ20" s="483">
        <v>53</v>
      </c>
      <c r="GA20" s="482">
        <v>9.472743521000894E-3</v>
      </c>
      <c r="GB20" s="483">
        <v>2956</v>
      </c>
      <c r="GC20" s="482">
        <v>9.740313232129854E-3</v>
      </c>
      <c r="GD20" s="483">
        <v>0</v>
      </c>
      <c r="GE20" s="482">
        <v>0</v>
      </c>
      <c r="GF20" s="483">
        <v>263</v>
      </c>
      <c r="GG20" s="482">
        <v>4.7228257941709911E-3</v>
      </c>
      <c r="GH20" s="483">
        <v>0</v>
      </c>
      <c r="GI20" s="482">
        <v>0</v>
      </c>
      <c r="GJ20" s="483">
        <v>1775</v>
      </c>
      <c r="GK20" s="482">
        <v>1.1135228727008105E-2</v>
      </c>
      <c r="GL20" s="483">
        <v>973</v>
      </c>
      <c r="GM20" s="482">
        <v>1.9165993657297063E-2</v>
      </c>
      <c r="GN20" s="483">
        <v>48</v>
      </c>
      <c r="GO20" s="482">
        <v>9.125475285171103E-3</v>
      </c>
      <c r="GP20" s="483">
        <v>3059</v>
      </c>
      <c r="GQ20" s="482">
        <v>9.7113269183759631E-3</v>
      </c>
      <c r="GR20" s="483">
        <v>0</v>
      </c>
      <c r="GS20" s="482">
        <v>0</v>
      </c>
      <c r="GT20" s="483">
        <v>275</v>
      </c>
      <c r="GU20" s="482">
        <v>4.6294737550924211E-3</v>
      </c>
      <c r="GV20" s="483">
        <v>0</v>
      </c>
      <c r="GW20" s="482">
        <v>0</v>
      </c>
      <c r="GX20" s="483">
        <v>1450</v>
      </c>
      <c r="GY20" s="482">
        <v>9.0622734431639214E-3</v>
      </c>
      <c r="GZ20" s="483">
        <v>994</v>
      </c>
      <c r="HA20" s="482">
        <v>1.903084375179491E-2</v>
      </c>
      <c r="HB20" s="483">
        <v>43</v>
      </c>
      <c r="HC20" s="482">
        <v>8.6588803866290785E-3</v>
      </c>
      <c r="HD20" s="483">
        <v>2762</v>
      </c>
      <c r="HE20" s="482">
        <v>8.6514999169932123E-3</v>
      </c>
      <c r="HF20" s="483">
        <v>1</v>
      </c>
      <c r="HG20" s="482">
        <v>1.1287955751213455E-4</v>
      </c>
      <c r="HH20" s="483">
        <v>288</v>
      </c>
      <c r="HI20" s="482">
        <v>4.533077298411849E-3</v>
      </c>
      <c r="HJ20" s="483">
        <v>0</v>
      </c>
      <c r="HK20" s="482">
        <v>0</v>
      </c>
      <c r="HL20" s="483">
        <v>1578</v>
      </c>
      <c r="HM20" s="482">
        <v>9.9481159730934361E-3</v>
      </c>
      <c r="HN20" s="483">
        <v>1082</v>
      </c>
      <c r="HO20" s="482">
        <v>1.969528732912245E-2</v>
      </c>
      <c r="HP20" s="483">
        <v>38</v>
      </c>
      <c r="HQ20" s="482">
        <v>9.0952608903781713E-3</v>
      </c>
      <c r="HR20" s="483">
        <v>2987</v>
      </c>
      <c r="HS20" s="482">
        <v>9.1456600214939853E-3</v>
      </c>
      <c r="HT20" s="483">
        <v>8</v>
      </c>
      <c r="HU20" s="482">
        <v>9.122006841505131E-4</v>
      </c>
      <c r="HV20" s="483">
        <v>242</v>
      </c>
      <c r="HW20" s="482">
        <v>3.7338764426340801E-3</v>
      </c>
      <c r="HX20" s="483">
        <v>0</v>
      </c>
      <c r="HY20" s="482">
        <v>0</v>
      </c>
      <c r="HZ20" s="483">
        <v>1221</v>
      </c>
      <c r="IA20" s="482">
        <v>9.4255145049482025E-3</v>
      </c>
      <c r="IB20" s="483">
        <v>716</v>
      </c>
      <c r="IC20" s="482">
        <v>1.4148240362005257E-2</v>
      </c>
      <c r="ID20" s="483">
        <v>35</v>
      </c>
      <c r="IE20" s="482">
        <v>9.7222222222222224E-3</v>
      </c>
      <c r="IF20" s="483">
        <v>2222</v>
      </c>
      <c r="IG20" s="482">
        <v>7.5870617037767998E-3</v>
      </c>
      <c r="IH20" s="483">
        <v>8</v>
      </c>
      <c r="II20" s="482">
        <v>8.5488352212011111E-4</v>
      </c>
      <c r="IJ20" s="483">
        <v>259</v>
      </c>
      <c r="IK20" s="482">
        <v>3.6167627878398571E-3</v>
      </c>
      <c r="IL20" s="483">
        <v>0</v>
      </c>
      <c r="IM20" s="482">
        <v>0</v>
      </c>
      <c r="IN20" s="483">
        <v>1189</v>
      </c>
      <c r="IO20" s="482">
        <v>8.2171142655738157E-3</v>
      </c>
      <c r="IP20" s="483">
        <v>684</v>
      </c>
      <c r="IQ20" s="482">
        <v>1.2728659954965853E-2</v>
      </c>
      <c r="IR20" s="483">
        <v>33</v>
      </c>
      <c r="IS20" s="482">
        <v>8.8023472926113625E-3</v>
      </c>
      <c r="IT20" s="483">
        <v>2173</v>
      </c>
      <c r="IU20" s="482">
        <v>6.7482376323716653E-3</v>
      </c>
      <c r="IV20" s="483">
        <v>8</v>
      </c>
      <c r="IW20" s="482">
        <v>8.090614886731392E-4</v>
      </c>
      <c r="IX20" s="483">
        <v>284</v>
      </c>
      <c r="IY20" s="482">
        <v>3.7657292122465756E-3</v>
      </c>
      <c r="IZ20" s="483">
        <v>1</v>
      </c>
      <c r="JA20" s="482">
        <v>2.4221285665843144E-5</v>
      </c>
      <c r="JB20" s="483">
        <v>1026</v>
      </c>
      <c r="JC20" s="482">
        <v>6.8959491339736396E-3</v>
      </c>
      <c r="JD20" s="483">
        <v>801</v>
      </c>
      <c r="JE20" s="482">
        <v>1.0623483070067241E-2</v>
      </c>
      <c r="JF20" s="483">
        <v>36</v>
      </c>
      <c r="JG20" s="482">
        <v>9.7799511002444987E-3</v>
      </c>
      <c r="JH20" s="483">
        <v>2156</v>
      </c>
      <c r="JI20" s="482">
        <v>6.0825946385144472E-3</v>
      </c>
      <c r="JJ20" s="483">
        <v>7</v>
      </c>
      <c r="JK20" s="482">
        <v>9.1695048467382758E-4</v>
      </c>
      <c r="JL20" s="483">
        <v>247</v>
      </c>
      <c r="JM20" s="482">
        <v>3.1712202136400984E-3</v>
      </c>
      <c r="JN20" s="483">
        <v>1</v>
      </c>
      <c r="JO20" s="482">
        <v>3.0263595920467271E-5</v>
      </c>
      <c r="JP20" s="483">
        <v>1274</v>
      </c>
      <c r="JQ20" s="482">
        <v>9.0867592936007529E-3</v>
      </c>
      <c r="JR20" s="483">
        <v>782</v>
      </c>
      <c r="JS20" s="482">
        <v>1.058888843752962E-2</v>
      </c>
      <c r="JT20" s="483">
        <v>31</v>
      </c>
      <c r="JU20" s="482">
        <v>1.0816468946266573E-2</v>
      </c>
      <c r="JV20" s="483">
        <v>2342</v>
      </c>
      <c r="JW20" s="482">
        <v>6.9809172364867682E-3</v>
      </c>
      <c r="JX20" s="483">
        <v>8</v>
      </c>
      <c r="JY20" s="482">
        <v>2.2937555372692266E-5</v>
      </c>
      <c r="JZ20" s="483">
        <v>255</v>
      </c>
      <c r="KA20" s="482">
        <v>7.3113457750456602E-4</v>
      </c>
      <c r="KB20" s="483">
        <v>1</v>
      </c>
      <c r="KC20" s="482">
        <v>2.8671944215865333E-6</v>
      </c>
      <c r="KD20" s="483">
        <v>1265</v>
      </c>
      <c r="KE20" s="482">
        <v>3.6270009433069647E-3</v>
      </c>
      <c r="KF20" s="483">
        <v>785</v>
      </c>
      <c r="KG20" s="482">
        <v>2.2507476209454287E-3</v>
      </c>
      <c r="KH20" s="483">
        <v>29</v>
      </c>
      <c r="KI20" s="482">
        <v>8.3148638226009474E-5</v>
      </c>
      <c r="KJ20" s="483">
        <v>2343</v>
      </c>
      <c r="KK20" s="482">
        <v>6.7178365297772477E-3</v>
      </c>
      <c r="KL20" s="483">
        <v>2277</v>
      </c>
      <c r="KM20" s="482">
        <v>6.4992707230260285E-3</v>
      </c>
      <c r="KN20" s="483">
        <v>236</v>
      </c>
      <c r="KO20" s="482">
        <v>6.7361787028289094E-4</v>
      </c>
      <c r="KP20" s="483">
        <v>0</v>
      </c>
      <c r="KQ20" s="482">
        <v>0</v>
      </c>
      <c r="KR20" s="483">
        <v>1305</v>
      </c>
      <c r="KS20" s="482">
        <v>3.724878477623613E-3</v>
      </c>
      <c r="KT20" s="483">
        <v>701</v>
      </c>
      <c r="KU20" s="482">
        <v>2.0008734197809602E-3</v>
      </c>
      <c r="KV20" s="483">
        <v>35</v>
      </c>
      <c r="KW20" s="482">
        <v>9.9900955338564336E-5</v>
      </c>
      <c r="KX20" s="483">
        <v>2277</v>
      </c>
      <c r="KY20" s="482">
        <v>6.4992707230260285E-3</v>
      </c>
      <c r="KZ20" s="421">
        <v>1</v>
      </c>
      <c r="LA20" s="145">
        <v>1.2836970474967908E-4</v>
      </c>
      <c r="LB20" s="421">
        <v>240</v>
      </c>
      <c r="LC20" s="145">
        <v>3.1124771427459828E-3</v>
      </c>
      <c r="LD20" s="421">
        <v>1</v>
      </c>
      <c r="LE20" s="145">
        <v>3.3788349776996892E-5</v>
      </c>
      <c r="LF20" s="421">
        <v>990</v>
      </c>
      <c r="LG20" s="145">
        <v>6.859185766150265E-3</v>
      </c>
      <c r="LH20" s="421">
        <v>667</v>
      </c>
      <c r="LI20" s="145">
        <v>8.8397057849049099E-3</v>
      </c>
      <c r="LJ20" s="421">
        <v>32</v>
      </c>
      <c r="LK20" s="145">
        <v>9.5011876484560574E-3</v>
      </c>
      <c r="LL20" s="421">
        <v>1931</v>
      </c>
      <c r="LM20" s="145">
        <v>5.7189397304901529E-3</v>
      </c>
      <c r="LN20" s="421">
        <v>0</v>
      </c>
      <c r="LO20" s="145">
        <v>0</v>
      </c>
      <c r="LP20" s="421">
        <v>227</v>
      </c>
      <c r="LQ20" s="145">
        <v>3.0549761119709308E-3</v>
      </c>
      <c r="LR20" s="421">
        <v>18</v>
      </c>
      <c r="LS20" s="145">
        <v>6.2831611281764874E-4</v>
      </c>
      <c r="LT20" s="421">
        <v>1147</v>
      </c>
      <c r="LU20" s="145">
        <v>8.1285832736859263E-3</v>
      </c>
      <c r="LV20" s="421">
        <v>522</v>
      </c>
      <c r="LW20" s="145">
        <v>7.1223905034793287E-3</v>
      </c>
      <c r="LX20" s="421">
        <v>31</v>
      </c>
      <c r="LY20" s="145">
        <v>1.0406176569318564E-2</v>
      </c>
      <c r="LZ20" s="421">
        <v>1945</v>
      </c>
      <c r="MA20" s="145">
        <v>5.9439042129904099E-3</v>
      </c>
    </row>
    <row r="21" spans="1:339">
      <c r="A21" s="34"/>
      <c r="B21" s="34"/>
      <c r="C21" s="484" t="s">
        <v>1532</v>
      </c>
      <c r="D21" s="483">
        <v>9</v>
      </c>
      <c r="E21" s="482">
        <v>9.7879282218597059E-4</v>
      </c>
      <c r="F21" s="483">
        <v>243</v>
      </c>
      <c r="G21" s="482">
        <v>6.9743413122094026E-3</v>
      </c>
      <c r="H21" s="483">
        <v>2595</v>
      </c>
      <c r="I21" s="482">
        <v>3.6515351926378295E-2</v>
      </c>
      <c r="J21" s="483">
        <v>4772</v>
      </c>
      <c r="K21" s="482">
        <v>2.2764677540155421E-2</v>
      </c>
      <c r="L21" s="483">
        <v>1321</v>
      </c>
      <c r="M21" s="482">
        <v>2.4920766676728042E-2</v>
      </c>
      <c r="N21" s="483">
        <v>176</v>
      </c>
      <c r="O21" s="482">
        <v>3.3232628398791542E-2</v>
      </c>
      <c r="P21" s="483">
        <v>9116</v>
      </c>
      <c r="Q21" s="482">
        <v>2.3799702373182258E-2</v>
      </c>
      <c r="R21" s="483">
        <v>9</v>
      </c>
      <c r="S21" s="482">
        <v>9.4063545150501675E-4</v>
      </c>
      <c r="T21" s="483">
        <v>244</v>
      </c>
      <c r="U21" s="482">
        <v>7.1659324522760645E-3</v>
      </c>
      <c r="V21" s="483">
        <v>1933</v>
      </c>
      <c r="W21" s="482">
        <v>3.7402527040885432E-2</v>
      </c>
      <c r="X21" s="483">
        <v>4382</v>
      </c>
      <c r="Y21" s="482">
        <v>2.3588562077429914E-2</v>
      </c>
      <c r="Z21" s="483">
        <v>1353</v>
      </c>
      <c r="AA21" s="482">
        <v>2.7216221109166615E-2</v>
      </c>
      <c r="AB21" s="483">
        <v>151</v>
      </c>
      <c r="AC21" s="482">
        <v>3.2327124812673948E-2</v>
      </c>
      <c r="AD21" s="483">
        <v>8072</v>
      </c>
      <c r="AE21" s="482">
        <v>2.4063126954458326E-2</v>
      </c>
      <c r="AF21" s="483">
        <v>13</v>
      </c>
      <c r="AG21" s="482">
        <v>1.2458073790129372E-3</v>
      </c>
      <c r="AH21" s="483">
        <v>276</v>
      </c>
      <c r="AI21" s="482">
        <v>8.0211572553692354E-3</v>
      </c>
      <c r="AJ21" s="483">
        <v>1901</v>
      </c>
      <c r="AK21" s="482">
        <v>3.5154877484974575E-2</v>
      </c>
      <c r="AL21" s="483">
        <v>4334</v>
      </c>
      <c r="AM21" s="482">
        <v>2.3498793612925964E-2</v>
      </c>
      <c r="AN21" s="483">
        <v>1368</v>
      </c>
      <c r="AO21" s="482">
        <v>2.8588146785923262E-2</v>
      </c>
      <c r="AP21" s="483">
        <v>168</v>
      </c>
      <c r="AQ21" s="482">
        <v>2.989855846235985E-2</v>
      </c>
      <c r="AR21" s="483">
        <v>8060</v>
      </c>
      <c r="AS21" s="482">
        <v>2.392934016180509E-2</v>
      </c>
      <c r="AT21" s="483">
        <v>8</v>
      </c>
      <c r="AU21" s="482">
        <v>7.2694229895502041E-4</v>
      </c>
      <c r="AV21" s="483">
        <v>270</v>
      </c>
      <c r="AW21" s="482">
        <v>7.8025661773205406E-3</v>
      </c>
      <c r="AX21" s="483">
        <v>1820</v>
      </c>
      <c r="AY21" s="482">
        <v>3.6262926139193845E-2</v>
      </c>
      <c r="AZ21" s="483">
        <v>4967</v>
      </c>
      <c r="BA21" s="482">
        <v>2.84403879848379E-2</v>
      </c>
      <c r="BB21" s="483">
        <v>1356</v>
      </c>
      <c r="BC21" s="482">
        <v>2.9367812357871483E-2</v>
      </c>
      <c r="BD21" s="483">
        <v>150</v>
      </c>
      <c r="BE21" s="482">
        <v>2.795378307864331E-2</v>
      </c>
      <c r="BF21" s="483">
        <v>8571</v>
      </c>
      <c r="BG21" s="482">
        <v>2.6619417795349445E-2</v>
      </c>
      <c r="BH21" s="483">
        <v>7</v>
      </c>
      <c r="BI21" s="482">
        <v>7.1196094385679413E-4</v>
      </c>
      <c r="BJ21" s="483">
        <v>285</v>
      </c>
      <c r="BK21" s="482">
        <v>8.153573267723294E-3</v>
      </c>
      <c r="BL21" s="483">
        <v>1629</v>
      </c>
      <c r="BM21" s="482">
        <v>3.4096617548559943E-2</v>
      </c>
      <c r="BN21" s="483">
        <v>3684</v>
      </c>
      <c r="BO21" s="482">
        <v>2.1449032348214908E-2</v>
      </c>
      <c r="BP21" s="483">
        <v>1562</v>
      </c>
      <c r="BQ21" s="482">
        <v>3.4300270098157622E-2</v>
      </c>
      <c r="BR21" s="483">
        <v>155</v>
      </c>
      <c r="BS21" s="482">
        <v>2.628455146684755E-2</v>
      </c>
      <c r="BT21" s="483">
        <v>7322</v>
      </c>
      <c r="BU21" s="482">
        <v>2.3188938224060502E-2</v>
      </c>
      <c r="BV21" s="483">
        <v>2</v>
      </c>
      <c r="BW21" s="482">
        <v>2.2439133849433412E-4</v>
      </c>
      <c r="BX21" s="483">
        <v>299</v>
      </c>
      <c r="BY21" s="482">
        <v>8.2642343836373689E-3</v>
      </c>
      <c r="BZ21" s="483">
        <v>1588</v>
      </c>
      <c r="CA21" s="482">
        <v>3.466643381068809E-2</v>
      </c>
      <c r="CB21" s="483">
        <v>3559</v>
      </c>
      <c r="CC21" s="482">
        <v>2.1453070278546326E-2</v>
      </c>
      <c r="CD21" s="483">
        <v>1669</v>
      </c>
      <c r="CE21" s="482">
        <v>3.609741327104421E-2</v>
      </c>
      <c r="CF21" s="483">
        <v>153</v>
      </c>
      <c r="CG21" s="482">
        <v>2.5210084033613446E-2</v>
      </c>
      <c r="CH21" s="483">
        <v>7270</v>
      </c>
      <c r="CI21" s="482">
        <v>2.3519668201214483E-2</v>
      </c>
      <c r="CJ21" s="483">
        <v>2</v>
      </c>
      <c r="CK21" s="482">
        <v>2.1551724137931034E-4</v>
      </c>
      <c r="CL21" s="483">
        <v>302</v>
      </c>
      <c r="CM21" s="482">
        <v>7.8915048733962222E-3</v>
      </c>
      <c r="CN21" s="483">
        <v>1664</v>
      </c>
      <c r="CO21" s="482">
        <v>3.2283097935744222E-2</v>
      </c>
      <c r="CP21" s="483">
        <v>3215</v>
      </c>
      <c r="CQ21" s="482">
        <v>1.9931309824926847E-2</v>
      </c>
      <c r="CR21" s="483">
        <v>1640</v>
      </c>
      <c r="CS21" s="482">
        <v>3.3256950499868189E-2</v>
      </c>
      <c r="CT21" s="483">
        <v>156</v>
      </c>
      <c r="CU21" s="482">
        <v>2.5128865979381444E-2</v>
      </c>
      <c r="CV21" s="483">
        <v>6979</v>
      </c>
      <c r="CW21" s="482">
        <v>2.2091175558214472E-2</v>
      </c>
      <c r="CX21" s="483">
        <v>0</v>
      </c>
      <c r="CY21" s="482">
        <f t="shared" si="24"/>
        <v>0</v>
      </c>
      <c r="CZ21" s="483">
        <v>350</v>
      </c>
      <c r="DA21" s="482">
        <f t="shared" si="25"/>
        <v>9.0376223306736902E-3</v>
      </c>
      <c r="DB21" s="483">
        <v>1406</v>
      </c>
      <c r="DC21" s="482">
        <f t="shared" si="26"/>
        <v>2.7496382054992764E-2</v>
      </c>
      <c r="DD21" s="483">
        <v>3519</v>
      </c>
      <c r="DE21" s="482">
        <f t="shared" si="27"/>
        <v>2.2488065796284581E-2</v>
      </c>
      <c r="DF21" s="483">
        <v>1623</v>
      </c>
      <c r="DG21" s="482">
        <f t="shared" si="28"/>
        <v>3.3437030017099655E-2</v>
      </c>
      <c r="DH21" s="483">
        <v>159</v>
      </c>
      <c r="DI21" s="482">
        <f t="shared" si="29"/>
        <v>2.5488938762423852E-2</v>
      </c>
      <c r="DJ21" s="483">
        <f t="shared" si="30"/>
        <v>7057</v>
      </c>
      <c r="DK21" s="482">
        <f t="shared" si="31"/>
        <v>2.2799819074696304E-2</v>
      </c>
      <c r="DL21" s="483">
        <v>0</v>
      </c>
      <c r="DM21" s="482">
        <f t="shared" si="1"/>
        <v>0</v>
      </c>
      <c r="DN21" s="483">
        <v>367</v>
      </c>
      <c r="DO21" s="482">
        <f t="shared" si="2"/>
        <v>9.0859576153693809E-3</v>
      </c>
      <c r="DP21" s="483">
        <v>1175</v>
      </c>
      <c r="DQ21" s="482">
        <f t="shared" si="3"/>
        <v>2.5314546708031713E-2</v>
      </c>
      <c r="DR21" s="483">
        <v>3372</v>
      </c>
      <c r="DS21" s="482">
        <f t="shared" si="4"/>
        <v>2.3089722608344347E-2</v>
      </c>
      <c r="DT21" s="483">
        <v>1583</v>
      </c>
      <c r="DU21" s="482">
        <f t="shared" si="5"/>
        <v>3.2525837802297147E-2</v>
      </c>
      <c r="DV21" s="483">
        <v>160</v>
      </c>
      <c r="DW21" s="482">
        <f t="shared" si="6"/>
        <v>2.5823111684958037E-2</v>
      </c>
      <c r="DX21" s="483">
        <f t="shared" si="32"/>
        <v>6657</v>
      </c>
      <c r="DY21" s="482">
        <f t="shared" si="7"/>
        <v>2.2441494346644733E-2</v>
      </c>
      <c r="DZ21" s="483">
        <v>0</v>
      </c>
      <c r="EA21" s="482">
        <f t="shared" si="8"/>
        <v>0</v>
      </c>
      <c r="EB21" s="483">
        <v>343</v>
      </c>
      <c r="EC21" s="482">
        <f t="shared" si="9"/>
        <v>8.04692082111437E-3</v>
      </c>
      <c r="ED21" s="483">
        <v>1174</v>
      </c>
      <c r="EE21" s="482">
        <f t="shared" si="10"/>
        <v>2.6350047133815144E-2</v>
      </c>
      <c r="EF21" s="483">
        <v>3393</v>
      </c>
      <c r="EG21" s="482">
        <f t="shared" si="11"/>
        <v>2.3265700748095475E-2</v>
      </c>
      <c r="EH21" s="483">
        <v>1558</v>
      </c>
      <c r="EI21" s="482">
        <f t="shared" si="12"/>
        <v>3.2140278494069106E-2</v>
      </c>
      <c r="EJ21" s="483">
        <v>162</v>
      </c>
      <c r="EK21" s="482">
        <f t="shared" si="13"/>
        <v>2.6337180946187613E-2</v>
      </c>
      <c r="EL21" s="483">
        <f t="shared" si="22"/>
        <v>6630</v>
      </c>
      <c r="EM21" s="482">
        <f t="shared" si="14"/>
        <v>2.238322237376943E-2</v>
      </c>
      <c r="EN21" s="483">
        <v>0</v>
      </c>
      <c r="EO21" s="482">
        <f t="shared" si="15"/>
        <v>0</v>
      </c>
      <c r="EP21" s="483">
        <v>360</v>
      </c>
      <c r="EQ21" s="482">
        <f t="shared" si="16"/>
        <v>8.2047541992387816E-3</v>
      </c>
      <c r="ER21" s="483">
        <v>904</v>
      </c>
      <c r="ES21" s="482">
        <f t="shared" si="17"/>
        <v>2.0733469415839086E-2</v>
      </c>
      <c r="ET21" s="483">
        <v>3143</v>
      </c>
      <c r="EU21" s="482">
        <f t="shared" si="18"/>
        <v>2.3035428973483239E-2</v>
      </c>
      <c r="EV21" s="483">
        <v>1735</v>
      </c>
      <c r="EW21" s="482">
        <f t="shared" si="19"/>
        <v>3.5584634001271612E-2</v>
      </c>
      <c r="EX21" s="483">
        <v>155</v>
      </c>
      <c r="EY21" s="482">
        <f t="shared" si="20"/>
        <v>2.5455739858761702E-2</v>
      </c>
      <c r="EZ21" s="483">
        <f t="shared" si="33"/>
        <v>6297</v>
      </c>
      <c r="FA21" s="482">
        <f t="shared" si="21"/>
        <v>2.1947802082897653E-2</v>
      </c>
      <c r="FB21" s="483">
        <v>0</v>
      </c>
      <c r="FC21" s="482">
        <v>0</v>
      </c>
      <c r="FD21" s="483">
        <v>357</v>
      </c>
      <c r="FE21" s="482">
        <v>7.2137242619572028E-3</v>
      </c>
      <c r="FF21" s="483">
        <v>360</v>
      </c>
      <c r="FG21" s="482">
        <v>1.1036512462061988E-2</v>
      </c>
      <c r="FH21" s="483">
        <v>3522</v>
      </c>
      <c r="FI21" s="482">
        <v>2.3365974046652336E-2</v>
      </c>
      <c r="FJ21" s="483">
        <v>1518</v>
      </c>
      <c r="FK21" s="482">
        <v>3.0799821450310433E-2</v>
      </c>
      <c r="FL21" s="483">
        <v>156</v>
      </c>
      <c r="FM21" s="482">
        <v>2.5879230258792303E-2</v>
      </c>
      <c r="FN21" s="483">
        <v>5913</v>
      </c>
      <c r="FO21" s="482">
        <v>1.9798631875362037E-2</v>
      </c>
      <c r="FP21" s="483">
        <v>0</v>
      </c>
      <c r="FQ21" s="482">
        <v>0</v>
      </c>
      <c r="FR21" s="483">
        <v>349</v>
      </c>
      <c r="FS21" s="482">
        <v>6.682367357880024E-3</v>
      </c>
      <c r="FT21" s="483">
        <v>312</v>
      </c>
      <c r="FU21" s="482">
        <v>9.223401424897271E-3</v>
      </c>
      <c r="FV21" s="483">
        <v>3631</v>
      </c>
      <c r="FW21" s="482">
        <v>2.384987257297496E-2</v>
      </c>
      <c r="FX21" s="483">
        <v>1652</v>
      </c>
      <c r="FY21" s="482">
        <v>3.3345444269508702E-2</v>
      </c>
      <c r="FZ21" s="483">
        <v>151</v>
      </c>
      <c r="GA21" s="482">
        <v>2.6988382484361036E-2</v>
      </c>
      <c r="GB21" s="483">
        <v>6095</v>
      </c>
      <c r="GC21" s="482">
        <v>2.008362961766964E-2</v>
      </c>
      <c r="GD21" s="483">
        <v>0</v>
      </c>
      <c r="GE21" s="482">
        <v>0</v>
      </c>
      <c r="GF21" s="483">
        <v>354</v>
      </c>
      <c r="GG21" s="482">
        <v>6.3569594339792056E-3</v>
      </c>
      <c r="GH21" s="483">
        <v>320</v>
      </c>
      <c r="GI21" s="482">
        <v>9.5548057687139826E-3</v>
      </c>
      <c r="GJ21" s="483">
        <v>3643</v>
      </c>
      <c r="GK21" s="482">
        <v>2.2853880705628465E-2</v>
      </c>
      <c r="GL21" s="483">
        <v>1447</v>
      </c>
      <c r="GM21" s="482">
        <v>2.850276754584671E-2</v>
      </c>
      <c r="GN21" s="483">
        <v>134</v>
      </c>
      <c r="GO21" s="482">
        <v>2.547528517110266E-2</v>
      </c>
      <c r="GP21" s="483">
        <v>5898</v>
      </c>
      <c r="GQ21" s="482">
        <v>1.8724225617712139E-2</v>
      </c>
      <c r="GR21" s="483">
        <v>0</v>
      </c>
      <c r="GS21" s="482">
        <v>0</v>
      </c>
      <c r="GT21" s="483">
        <v>375</v>
      </c>
      <c r="GU21" s="482">
        <v>6.3129187569442103E-3</v>
      </c>
      <c r="GV21" s="483">
        <v>351</v>
      </c>
      <c r="GW21" s="482">
        <v>1.0687534254917483E-2</v>
      </c>
      <c r="GX21" s="483">
        <v>3535</v>
      </c>
      <c r="GY21" s="482">
        <v>2.2093197670058247E-2</v>
      </c>
      <c r="GZ21" s="483">
        <v>1482</v>
      </c>
      <c r="HA21" s="482">
        <v>2.8373954165150966E-2</v>
      </c>
      <c r="HB21" s="483">
        <v>109</v>
      </c>
      <c r="HC21" s="482">
        <v>2.1949254933548126E-2</v>
      </c>
      <c r="HD21" s="483">
        <v>5852</v>
      </c>
      <c r="HE21" s="482">
        <v>1.8330404603274539E-2</v>
      </c>
      <c r="HF21" s="483">
        <v>0</v>
      </c>
      <c r="HG21" s="482">
        <v>0</v>
      </c>
      <c r="HH21" s="483">
        <v>375</v>
      </c>
      <c r="HI21" s="482">
        <v>5.9024443989737618E-3</v>
      </c>
      <c r="HJ21" s="483">
        <v>399</v>
      </c>
      <c r="HK21" s="482">
        <v>1.0939599155539714E-2</v>
      </c>
      <c r="HL21" s="483">
        <v>3487</v>
      </c>
      <c r="HM21" s="482">
        <v>2.1982940683255264E-2</v>
      </c>
      <c r="HN21" s="483">
        <v>1503</v>
      </c>
      <c r="HO21" s="482">
        <v>2.7358610772339226E-2</v>
      </c>
      <c r="HP21" s="483">
        <v>98</v>
      </c>
      <c r="HQ21" s="482">
        <v>2.3456199138343705E-2</v>
      </c>
      <c r="HR21" s="483">
        <v>5862</v>
      </c>
      <c r="HS21" s="482">
        <v>1.7948396064947351E-2</v>
      </c>
      <c r="HT21" s="483">
        <v>0</v>
      </c>
      <c r="HU21" s="482">
        <v>0</v>
      </c>
      <c r="HV21" s="483">
        <v>342</v>
      </c>
      <c r="HW21" s="482">
        <v>5.2768005924828734E-3</v>
      </c>
      <c r="HX21" s="483">
        <v>306</v>
      </c>
      <c r="HY21" s="482">
        <v>8.6109860423232779E-3</v>
      </c>
      <c r="HZ21" s="483">
        <v>3250</v>
      </c>
      <c r="IA21" s="482">
        <v>2.5088388321934198E-2</v>
      </c>
      <c r="IB21" s="483">
        <v>1592</v>
      </c>
      <c r="IC21" s="482">
        <v>3.1458098682000515E-2</v>
      </c>
      <c r="ID21" s="483">
        <v>99</v>
      </c>
      <c r="IE21" s="482">
        <v>2.75E-2</v>
      </c>
      <c r="IF21" s="483">
        <v>5589</v>
      </c>
      <c r="IG21" s="482">
        <v>1.9083747912875128E-2</v>
      </c>
      <c r="IH21" s="483">
        <v>0</v>
      </c>
      <c r="II21" s="482">
        <v>0</v>
      </c>
      <c r="IJ21" s="483">
        <v>395</v>
      </c>
      <c r="IK21" s="482">
        <v>5.5159123598329867E-3</v>
      </c>
      <c r="IL21" s="483">
        <v>453</v>
      </c>
      <c r="IM21" s="482">
        <v>1.1658131096070206E-2</v>
      </c>
      <c r="IN21" s="483">
        <v>3443</v>
      </c>
      <c r="IO21" s="482">
        <v>2.3794385547830654E-2</v>
      </c>
      <c r="IP21" s="483">
        <v>1635</v>
      </c>
      <c r="IQ21" s="482">
        <v>3.0425963488843813E-2</v>
      </c>
      <c r="IR21" s="483">
        <v>94</v>
      </c>
      <c r="IS21" s="482">
        <v>2.5073352894105096E-2</v>
      </c>
      <c r="IT21" s="483">
        <v>6020</v>
      </c>
      <c r="IU21" s="482">
        <v>1.8695071581627899E-2</v>
      </c>
      <c r="IV21" s="483">
        <v>0</v>
      </c>
      <c r="IW21" s="482">
        <v>0</v>
      </c>
      <c r="IX21" s="483">
        <v>420</v>
      </c>
      <c r="IY21" s="482">
        <v>5.5690361589562035E-3</v>
      </c>
      <c r="IZ21" s="483">
        <v>457</v>
      </c>
      <c r="JA21" s="482">
        <v>1.1069127549290316E-2</v>
      </c>
      <c r="JB21" s="483">
        <v>3458</v>
      </c>
      <c r="JC21" s="482">
        <v>2.3241902636725969E-2</v>
      </c>
      <c r="JD21" s="483">
        <v>2743</v>
      </c>
      <c r="JE21" s="482">
        <v>3.6379792835448746E-2</v>
      </c>
      <c r="JF21" s="483">
        <v>107</v>
      </c>
      <c r="JG21" s="482">
        <v>2.9068187992393371E-2</v>
      </c>
      <c r="JH21" s="483">
        <v>7185</v>
      </c>
      <c r="JI21" s="482">
        <v>2.0270613394121662E-2</v>
      </c>
      <c r="JJ21" s="483">
        <v>0</v>
      </c>
      <c r="JK21" s="482">
        <v>0</v>
      </c>
      <c r="JL21" s="483">
        <v>445</v>
      </c>
      <c r="JM21" s="482">
        <v>5.7133319638455219E-3</v>
      </c>
      <c r="JN21" s="483">
        <v>389</v>
      </c>
      <c r="JO21" s="482">
        <v>1.1772538813061768E-2</v>
      </c>
      <c r="JP21" s="483">
        <v>3527</v>
      </c>
      <c r="JQ21" s="482">
        <v>2.515620096430915E-2</v>
      </c>
      <c r="JR21" s="483">
        <v>2718</v>
      </c>
      <c r="JS21" s="482">
        <v>3.6803834748344637E-2</v>
      </c>
      <c r="JT21" s="483">
        <v>86</v>
      </c>
      <c r="JU21" s="482">
        <v>3.0006978367062107E-2</v>
      </c>
      <c r="JV21" s="483">
        <v>7165</v>
      </c>
      <c r="JW21" s="482">
        <v>2.1357076003171518E-2</v>
      </c>
      <c r="JX21" s="483">
        <v>0</v>
      </c>
      <c r="JY21" s="482">
        <v>0</v>
      </c>
      <c r="JZ21" s="483">
        <v>497</v>
      </c>
      <c r="KA21" s="482">
        <v>1.4249956275285071E-3</v>
      </c>
      <c r="KB21" s="483">
        <v>422</v>
      </c>
      <c r="KC21" s="482">
        <v>1.2099560459095172E-3</v>
      </c>
      <c r="KD21" s="483">
        <v>3550</v>
      </c>
      <c r="KE21" s="482">
        <v>1.0178540196632193E-2</v>
      </c>
      <c r="KF21" s="483">
        <v>2787</v>
      </c>
      <c r="KG21" s="482">
        <v>7.9908708529616689E-3</v>
      </c>
      <c r="KH21" s="483">
        <v>72</v>
      </c>
      <c r="KI21" s="482">
        <v>2.0643799835423041E-4</v>
      </c>
      <c r="KJ21" s="483">
        <v>7328</v>
      </c>
      <c r="KK21" s="482">
        <v>2.1010800721386117E-2</v>
      </c>
      <c r="KL21" s="483">
        <v>7290</v>
      </c>
      <c r="KM21" s="482">
        <v>2.0807941840518113E-2</v>
      </c>
      <c r="KN21" s="483">
        <v>512</v>
      </c>
      <c r="KO21" s="482">
        <v>1.4614082609527125E-3</v>
      </c>
      <c r="KP21" s="483">
        <v>400</v>
      </c>
      <c r="KQ21" s="482">
        <v>1.1417252038693068E-3</v>
      </c>
      <c r="KR21" s="483">
        <v>3563</v>
      </c>
      <c r="KS21" s="482">
        <v>1.016991725346585E-2</v>
      </c>
      <c r="KT21" s="483">
        <v>2732</v>
      </c>
      <c r="KU21" s="482">
        <v>7.7979831424273647E-3</v>
      </c>
      <c r="KV21" s="483">
        <v>83</v>
      </c>
      <c r="KW21" s="482">
        <v>2.3690797980288115E-4</v>
      </c>
      <c r="KX21" s="483">
        <v>7290</v>
      </c>
      <c r="KY21" s="482">
        <v>2.0807941840518113E-2</v>
      </c>
      <c r="KZ21" s="421">
        <v>1</v>
      </c>
      <c r="LA21" s="145">
        <v>1.2836970474967908E-4</v>
      </c>
      <c r="LB21" s="421">
        <v>532</v>
      </c>
      <c r="LC21" s="145">
        <v>6.8993243330869288E-3</v>
      </c>
      <c r="LD21" s="421">
        <v>383</v>
      </c>
      <c r="LE21" s="145">
        <v>1.2940937964589809E-2</v>
      </c>
      <c r="LF21" s="421">
        <v>3391</v>
      </c>
      <c r="LG21" s="145">
        <v>2.3494443366682372E-2</v>
      </c>
      <c r="LH21" s="421">
        <v>2716</v>
      </c>
      <c r="LI21" s="145">
        <v>3.5994963885759727E-2</v>
      </c>
      <c r="LJ21" s="421">
        <v>92</v>
      </c>
      <c r="LK21" s="145">
        <v>2.7315914489311165E-2</v>
      </c>
      <c r="LL21" s="421">
        <v>7115</v>
      </c>
      <c r="LM21" s="145">
        <v>2.1072116096549683E-2</v>
      </c>
      <c r="LN21" s="421">
        <v>1</v>
      </c>
      <c r="LO21" s="145">
        <v>1.4499057561258519E-4</v>
      </c>
      <c r="LP21" s="421">
        <v>530</v>
      </c>
      <c r="LQ21" s="145">
        <v>7.1327636094475474E-3</v>
      </c>
      <c r="LR21" s="421">
        <v>346</v>
      </c>
      <c r="LS21" s="145">
        <v>1.2077631946383692E-2</v>
      </c>
      <c r="LT21" s="421">
        <v>3331</v>
      </c>
      <c r="LU21" s="145">
        <v>2.360619955069557E-2</v>
      </c>
      <c r="LV21" s="421">
        <v>2552</v>
      </c>
      <c r="LW21" s="145">
        <v>3.4820575794787832E-2</v>
      </c>
      <c r="LX21" s="421">
        <v>91</v>
      </c>
      <c r="LY21" s="145">
        <v>3.0547163477677074E-2</v>
      </c>
      <c r="LZ21" s="421">
        <v>6851</v>
      </c>
      <c r="MA21" s="145">
        <v>2.0936600392389357E-2</v>
      </c>
    </row>
    <row r="22" spans="1:339">
      <c r="A22" s="34"/>
      <c r="B22" s="34"/>
      <c r="C22" s="484" t="s">
        <v>1533</v>
      </c>
      <c r="D22" s="483">
        <v>28</v>
      </c>
      <c r="E22" s="482">
        <v>3.0451332245785751E-3</v>
      </c>
      <c r="F22" s="483">
        <v>9529</v>
      </c>
      <c r="G22" s="482">
        <v>0.27349176281499338</v>
      </c>
      <c r="H22" s="483">
        <v>717</v>
      </c>
      <c r="I22" s="482">
        <v>1.0089212844398164E-2</v>
      </c>
      <c r="J22" s="483">
        <v>14713</v>
      </c>
      <c r="K22" s="482">
        <v>7.0187908769552956E-2</v>
      </c>
      <c r="L22" s="483">
        <v>1656</v>
      </c>
      <c r="M22" s="482">
        <v>3.1240567461515243E-2</v>
      </c>
      <c r="N22" s="483">
        <v>320</v>
      </c>
      <c r="O22" s="482">
        <v>6.0422960725075532E-2</v>
      </c>
      <c r="P22" s="483">
        <v>26963</v>
      </c>
      <c r="Q22" s="482">
        <v>7.0393963919275257E-2</v>
      </c>
      <c r="R22" s="483">
        <v>28</v>
      </c>
      <c r="S22" s="482">
        <v>2.926421404682274E-3</v>
      </c>
      <c r="T22" s="483">
        <v>9198</v>
      </c>
      <c r="U22" s="482">
        <v>0.27013215859030837</v>
      </c>
      <c r="V22" s="483">
        <v>402</v>
      </c>
      <c r="W22" s="482">
        <v>7.7784872583734838E-3</v>
      </c>
      <c r="X22" s="483">
        <v>12549</v>
      </c>
      <c r="Y22" s="482">
        <v>6.7552000344515736E-2</v>
      </c>
      <c r="Z22" s="483">
        <v>1555</v>
      </c>
      <c r="AA22" s="482">
        <v>3.1279544585923198E-2</v>
      </c>
      <c r="AB22" s="483">
        <v>304</v>
      </c>
      <c r="AC22" s="482">
        <v>6.5082423463926356E-2</v>
      </c>
      <c r="AD22" s="483">
        <v>24036</v>
      </c>
      <c r="AE22" s="482">
        <v>7.1652789826233937E-2</v>
      </c>
      <c r="AF22" s="483">
        <v>26</v>
      </c>
      <c r="AG22" s="482">
        <v>2.4916147580258743E-3</v>
      </c>
      <c r="AH22" s="483">
        <v>9164</v>
      </c>
      <c r="AI22" s="482">
        <v>0.26632567060943357</v>
      </c>
      <c r="AJ22" s="483">
        <v>386</v>
      </c>
      <c r="AK22" s="482">
        <v>7.1382339343504389E-3</v>
      </c>
      <c r="AL22" s="483">
        <v>12095</v>
      </c>
      <c r="AM22" s="482">
        <v>6.5578659148209401E-2</v>
      </c>
      <c r="AN22" s="483">
        <v>1560</v>
      </c>
      <c r="AO22" s="482">
        <v>3.2600518264649332E-2</v>
      </c>
      <c r="AP22" s="483">
        <v>303</v>
      </c>
      <c r="AQ22" s="482">
        <v>5.3924185798184733E-2</v>
      </c>
      <c r="AR22" s="483">
        <v>23534</v>
      </c>
      <c r="AS22" s="482">
        <v>6.9870110591553472E-2</v>
      </c>
      <c r="AT22" s="483">
        <v>27</v>
      </c>
      <c r="AU22" s="482">
        <v>2.453430258973194E-3</v>
      </c>
      <c r="AV22" s="483">
        <v>9319</v>
      </c>
      <c r="AW22" s="482">
        <v>0.26930412669055598</v>
      </c>
      <c r="AX22" s="483">
        <v>277</v>
      </c>
      <c r="AY22" s="482">
        <v>5.5191376596465365E-3</v>
      </c>
      <c r="AZ22" s="483">
        <v>11316</v>
      </c>
      <c r="BA22" s="482">
        <v>6.4793925998877733E-2</v>
      </c>
      <c r="BB22" s="483">
        <v>1508</v>
      </c>
      <c r="BC22" s="482">
        <v>3.2659779524830526E-2</v>
      </c>
      <c r="BD22" s="483">
        <v>271</v>
      </c>
      <c r="BE22" s="482">
        <v>5.0503168095415579E-2</v>
      </c>
      <c r="BF22" s="483">
        <v>22718</v>
      </c>
      <c r="BG22" s="482">
        <v>7.0556520064723918E-2</v>
      </c>
      <c r="BH22" s="483">
        <v>31</v>
      </c>
      <c r="BI22" s="482">
        <v>3.1529698942229455E-3</v>
      </c>
      <c r="BJ22" s="483">
        <v>9262</v>
      </c>
      <c r="BK22" s="482">
        <v>0.26497682668650224</v>
      </c>
      <c r="BL22" s="483">
        <v>260</v>
      </c>
      <c r="BM22" s="482">
        <v>5.4420629604822503E-3</v>
      </c>
      <c r="BN22" s="483">
        <v>10651</v>
      </c>
      <c r="BO22" s="482">
        <v>6.2012389669065415E-2</v>
      </c>
      <c r="BP22" s="483">
        <v>1395</v>
      </c>
      <c r="BQ22" s="482">
        <v>3.0633083730428862E-2</v>
      </c>
      <c r="BR22" s="483">
        <v>282</v>
      </c>
      <c r="BS22" s="482">
        <v>4.7820925894522637E-2</v>
      </c>
      <c r="BT22" s="483">
        <v>21881</v>
      </c>
      <c r="BU22" s="482">
        <v>6.9297617765729014E-2</v>
      </c>
      <c r="BV22" s="483">
        <v>33</v>
      </c>
      <c r="BW22" s="482">
        <v>3.7024570851565131E-3</v>
      </c>
      <c r="BX22" s="483">
        <v>8849</v>
      </c>
      <c r="BY22" s="482">
        <v>0.24458264234383637</v>
      </c>
      <c r="BZ22" s="483">
        <v>216</v>
      </c>
      <c r="CA22" s="482">
        <v>4.715333566189312E-3</v>
      </c>
      <c r="CB22" s="483">
        <v>8986</v>
      </c>
      <c r="CC22" s="482">
        <v>5.4166139230968614E-2</v>
      </c>
      <c r="CD22" s="483">
        <v>1511</v>
      </c>
      <c r="CE22" s="482">
        <v>3.2680162643827323E-2</v>
      </c>
      <c r="CF22" s="483">
        <v>277</v>
      </c>
      <c r="CG22" s="482">
        <v>4.5641786126215195E-2</v>
      </c>
      <c r="CH22" s="483">
        <v>19872</v>
      </c>
      <c r="CI22" s="482">
        <v>6.4289249861696582E-2</v>
      </c>
      <c r="CJ22" s="483">
        <v>33</v>
      </c>
      <c r="CK22" s="482">
        <v>3.5560344827586209E-3</v>
      </c>
      <c r="CL22" s="483">
        <v>9495</v>
      </c>
      <c r="CM22" s="482">
        <v>0.24811204891687788</v>
      </c>
      <c r="CN22" s="483">
        <v>223</v>
      </c>
      <c r="CO22" s="482">
        <v>4.326400744994568E-3</v>
      </c>
      <c r="CP22" s="483">
        <v>9472</v>
      </c>
      <c r="CQ22" s="482">
        <v>5.8721420423548082E-2</v>
      </c>
      <c r="CR22" s="483">
        <v>1416</v>
      </c>
      <c r="CS22" s="482">
        <v>2.8714537748666679E-2</v>
      </c>
      <c r="CT22" s="483">
        <v>214</v>
      </c>
      <c r="CU22" s="482">
        <v>3.4471649484536085E-2</v>
      </c>
      <c r="CV22" s="483">
        <v>20853</v>
      </c>
      <c r="CW22" s="482">
        <v>6.6007634892598713E-2</v>
      </c>
      <c r="CX22" s="483">
        <v>31</v>
      </c>
      <c r="CY22" s="482">
        <f t="shared" si="24"/>
        <v>3.6909155851887129E-3</v>
      </c>
      <c r="CZ22" s="483">
        <v>9600</v>
      </c>
      <c r="DA22" s="482">
        <f t="shared" si="25"/>
        <v>0.2478890696413355</v>
      </c>
      <c r="DB22" s="483">
        <v>197</v>
      </c>
      <c r="DC22" s="482">
        <f t="shared" si="26"/>
        <v>3.8526225212187587E-3</v>
      </c>
      <c r="DD22" s="483">
        <v>9814</v>
      </c>
      <c r="DE22" s="482">
        <f t="shared" si="27"/>
        <v>6.2716077784807298E-2</v>
      </c>
      <c r="DF22" s="483">
        <v>1734</v>
      </c>
      <c r="DG22" s="482">
        <f t="shared" si="28"/>
        <v>3.572385092399926E-2</v>
      </c>
      <c r="DH22" s="483">
        <v>207</v>
      </c>
      <c r="DI22" s="482">
        <f t="shared" si="29"/>
        <v>3.3183712728438605E-2</v>
      </c>
      <c r="DJ22" s="483">
        <f t="shared" si="30"/>
        <v>21583</v>
      </c>
      <c r="DK22" s="482">
        <f t="shared" si="31"/>
        <v>6.9730550529852678E-2</v>
      </c>
      <c r="DL22" s="483">
        <v>31</v>
      </c>
      <c r="DM22" s="482">
        <f t="shared" si="1"/>
        <v>3.4730002240645308E-3</v>
      </c>
      <c r="DN22" s="483">
        <v>10299</v>
      </c>
      <c r="DO22" s="482">
        <f t="shared" si="2"/>
        <v>0.2549762329174094</v>
      </c>
      <c r="DP22" s="483">
        <v>123</v>
      </c>
      <c r="DQ22" s="482">
        <f t="shared" si="3"/>
        <v>2.6499482936918305E-3</v>
      </c>
      <c r="DR22" s="483">
        <v>9249</v>
      </c>
      <c r="DS22" s="482">
        <f t="shared" si="4"/>
        <v>6.3332397510254115E-2</v>
      </c>
      <c r="DT22" s="483">
        <v>1228</v>
      </c>
      <c r="DU22" s="482">
        <f t="shared" si="5"/>
        <v>2.5231666974871069E-2</v>
      </c>
      <c r="DV22" s="483">
        <v>196</v>
      </c>
      <c r="DW22" s="482">
        <f t="shared" si="6"/>
        <v>3.1633311814073597E-2</v>
      </c>
      <c r="DX22" s="483">
        <f t="shared" si="32"/>
        <v>21126</v>
      </c>
      <c r="DY22" s="482">
        <f t="shared" si="7"/>
        <v>7.121811770575584E-2</v>
      </c>
      <c r="DZ22" s="483">
        <v>30</v>
      </c>
      <c r="EA22" s="482">
        <f t="shared" si="8"/>
        <v>3.5038542396636299E-3</v>
      </c>
      <c r="EB22" s="483">
        <v>10732</v>
      </c>
      <c r="EC22" s="482">
        <f t="shared" si="9"/>
        <v>0.25177712609970676</v>
      </c>
      <c r="ED22" s="483">
        <v>129</v>
      </c>
      <c r="EE22" s="482">
        <f t="shared" si="10"/>
        <v>2.8953629303766215E-3</v>
      </c>
      <c r="EF22" s="483">
        <v>9519</v>
      </c>
      <c r="EG22" s="482">
        <f t="shared" si="11"/>
        <v>6.5271501745098978E-2</v>
      </c>
      <c r="EH22" s="483">
        <v>1339</v>
      </c>
      <c r="EI22" s="482">
        <f t="shared" si="12"/>
        <v>2.7622485817431666E-2</v>
      </c>
      <c r="EJ22" s="483">
        <v>202</v>
      </c>
      <c r="EK22" s="482">
        <f t="shared" si="13"/>
        <v>3.284018858722159E-2</v>
      </c>
      <c r="EL22" s="483">
        <f t="shared" si="22"/>
        <v>21951</v>
      </c>
      <c r="EM22" s="482">
        <f t="shared" si="14"/>
        <v>7.4107709551525305E-2</v>
      </c>
      <c r="EN22" s="483">
        <v>47</v>
      </c>
      <c r="EO22" s="482">
        <f t="shared" si="15"/>
        <v>5.7725374600835176E-3</v>
      </c>
      <c r="EP22" s="483">
        <v>11050</v>
      </c>
      <c r="EQ22" s="482">
        <f t="shared" si="16"/>
        <v>0.25184037194885706</v>
      </c>
      <c r="ER22" s="483">
        <v>126</v>
      </c>
      <c r="ES22" s="482">
        <f t="shared" si="17"/>
        <v>2.8898419761014655E-3</v>
      </c>
      <c r="ET22" s="483">
        <v>8843</v>
      </c>
      <c r="EU22" s="482">
        <f t="shared" si="18"/>
        <v>6.4811421702994684E-2</v>
      </c>
      <c r="EV22" s="483">
        <v>1409</v>
      </c>
      <c r="EW22" s="482">
        <f t="shared" si="19"/>
        <v>2.8898414586623459E-2</v>
      </c>
      <c r="EX22" s="483">
        <v>220</v>
      </c>
      <c r="EY22" s="482">
        <f t="shared" si="20"/>
        <v>3.6130727541468219E-2</v>
      </c>
      <c r="EZ22" s="483">
        <f t="shared" si="33"/>
        <v>21695</v>
      </c>
      <c r="FA22" s="482">
        <f t="shared" si="21"/>
        <v>7.5616573954020105E-2</v>
      </c>
      <c r="FB22" s="483">
        <v>41</v>
      </c>
      <c r="FC22" s="482">
        <v>3.9036465771684283E-3</v>
      </c>
      <c r="FD22" s="483">
        <v>11975</v>
      </c>
      <c r="FE22" s="482">
        <v>0.24197296368890056</v>
      </c>
      <c r="FF22" s="483">
        <v>8</v>
      </c>
      <c r="FG22" s="482">
        <v>2.4525583249026639E-4</v>
      </c>
      <c r="FH22" s="483">
        <v>9850</v>
      </c>
      <c r="FI22" s="482">
        <v>6.534776955125654E-2</v>
      </c>
      <c r="FJ22" s="483">
        <v>1419</v>
      </c>
      <c r="FK22" s="482">
        <v>2.879113744268149E-2</v>
      </c>
      <c r="FL22" s="483">
        <v>198</v>
      </c>
      <c r="FM22" s="482">
        <v>3.2846715328467155E-2</v>
      </c>
      <c r="FN22" s="483">
        <v>23491</v>
      </c>
      <c r="FO22" s="482">
        <v>7.8655447553548044E-2</v>
      </c>
      <c r="FP22" s="483">
        <v>39</v>
      </c>
      <c r="FQ22" s="482">
        <v>3.882142146127812E-3</v>
      </c>
      <c r="FR22" s="483">
        <v>12729</v>
      </c>
      <c r="FS22" s="482">
        <v>0.24372451031075881</v>
      </c>
      <c r="FT22" s="483">
        <v>6</v>
      </c>
      <c r="FU22" s="482">
        <v>1.7737310432494754E-4</v>
      </c>
      <c r="FV22" s="483">
        <v>10354</v>
      </c>
      <c r="FW22" s="482">
        <v>6.8009248311920345E-2</v>
      </c>
      <c r="FX22" s="483">
        <v>1201</v>
      </c>
      <c r="FY22" s="482">
        <v>2.4242057244358323E-2</v>
      </c>
      <c r="FZ22" s="483">
        <v>188</v>
      </c>
      <c r="GA22" s="482">
        <v>3.3601429848078644E-2</v>
      </c>
      <c r="GB22" s="483">
        <v>24517</v>
      </c>
      <c r="GC22" s="482">
        <v>8.0785947060936267E-2</v>
      </c>
      <c r="GD22" s="483">
        <v>42</v>
      </c>
      <c r="GE22" s="482">
        <v>4.0446841294298919E-3</v>
      </c>
      <c r="GF22" s="483">
        <v>13455</v>
      </c>
      <c r="GG22" s="482">
        <v>0.24161833102878588</v>
      </c>
      <c r="GH22" s="483">
        <v>8</v>
      </c>
      <c r="GI22" s="482">
        <v>2.3887014421784957E-4</v>
      </c>
      <c r="GJ22" s="483">
        <v>10922</v>
      </c>
      <c r="GK22" s="482">
        <v>6.8517728538807054E-2</v>
      </c>
      <c r="GL22" s="483">
        <v>1351</v>
      </c>
      <c r="GM22" s="482">
        <v>2.661177536588729E-2</v>
      </c>
      <c r="GN22" s="483">
        <v>210</v>
      </c>
      <c r="GO22" s="482">
        <v>3.9923954372623575E-2</v>
      </c>
      <c r="GP22" s="483">
        <v>25988</v>
      </c>
      <c r="GQ22" s="482">
        <v>8.2503420710936429E-2</v>
      </c>
      <c r="GR22" s="483">
        <v>24</v>
      </c>
      <c r="GS22" s="482">
        <v>2.4474811339995923E-3</v>
      </c>
      <c r="GT22" s="483">
        <v>13825</v>
      </c>
      <c r="GU22" s="482">
        <v>0.2327362715060099</v>
      </c>
      <c r="GV22" s="483">
        <v>36</v>
      </c>
      <c r="GW22" s="482">
        <v>1.0961573594787163E-3</v>
      </c>
      <c r="GX22" s="483">
        <v>11189</v>
      </c>
      <c r="GY22" s="482">
        <v>6.9929501762455937E-2</v>
      </c>
      <c r="GZ22" s="483">
        <v>1533</v>
      </c>
      <c r="HA22" s="482">
        <v>2.9350385786218913E-2</v>
      </c>
      <c r="HB22" s="483">
        <v>205</v>
      </c>
      <c r="HC22" s="482">
        <v>4.1280708819975837E-2</v>
      </c>
      <c r="HD22" s="483">
        <v>26812</v>
      </c>
      <c r="HE22" s="482">
        <v>8.3984075226076038E-2</v>
      </c>
      <c r="HF22" s="483">
        <v>24</v>
      </c>
      <c r="HG22" s="482">
        <v>2.7091093802912294E-3</v>
      </c>
      <c r="HH22" s="483">
        <v>14154</v>
      </c>
      <c r="HI22" s="482">
        <v>0.22278186139486567</v>
      </c>
      <c r="HJ22" s="483">
        <v>16</v>
      </c>
      <c r="HK22" s="482">
        <v>4.3868066789131685E-4</v>
      </c>
      <c r="HL22" s="483">
        <v>10960</v>
      </c>
      <c r="HM22" s="482">
        <v>6.9094645795376455E-2</v>
      </c>
      <c r="HN22" s="483">
        <v>1634</v>
      </c>
      <c r="HO22" s="482">
        <v>2.9743160347306914E-2</v>
      </c>
      <c r="HP22" s="483">
        <v>198</v>
      </c>
      <c r="HQ22" s="482">
        <v>4.7391096218286265E-2</v>
      </c>
      <c r="HR22" s="483">
        <v>26986</v>
      </c>
      <c r="HS22" s="482">
        <v>8.262630778039394E-2</v>
      </c>
      <c r="HT22" s="483">
        <v>29</v>
      </c>
      <c r="HU22" s="482">
        <v>3.3067274800456102E-3</v>
      </c>
      <c r="HV22" s="483">
        <v>14049</v>
      </c>
      <c r="HW22" s="482">
        <v>0.216765413812257</v>
      </c>
      <c r="HX22" s="483">
        <v>6</v>
      </c>
      <c r="HY22" s="482">
        <v>1.6884286357496622E-4</v>
      </c>
      <c r="HZ22" s="483">
        <v>8184</v>
      </c>
      <c r="IA22" s="482">
        <v>6.3176421546679837E-2</v>
      </c>
      <c r="IB22" s="483">
        <v>1573</v>
      </c>
      <c r="IC22" s="482">
        <v>3.1082656549489201E-2</v>
      </c>
      <c r="ID22" s="483">
        <v>169</v>
      </c>
      <c r="IE22" s="482">
        <v>4.6944444444444441E-2</v>
      </c>
      <c r="IF22" s="483">
        <v>24010</v>
      </c>
      <c r="IG22" s="482">
        <v>8.1982606439100339E-2</v>
      </c>
      <c r="IH22" s="483">
        <v>15</v>
      </c>
      <c r="II22" s="482">
        <v>1.6029066039752085E-3</v>
      </c>
      <c r="IJ22" s="483">
        <v>14880</v>
      </c>
      <c r="IK22" s="482">
        <v>0.20778930611218946</v>
      </c>
      <c r="IL22" s="483">
        <v>13</v>
      </c>
      <c r="IM22" s="482">
        <v>3.3456005352960856E-4</v>
      </c>
      <c r="IN22" s="483">
        <v>8056</v>
      </c>
      <c r="IO22" s="482">
        <v>5.5674577395679277E-2</v>
      </c>
      <c r="IP22" s="483">
        <v>1453</v>
      </c>
      <c r="IQ22" s="482">
        <v>2.7039097828311962E-2</v>
      </c>
      <c r="IR22" s="483">
        <v>175</v>
      </c>
      <c r="IS22" s="482">
        <v>4.6679114430514805E-2</v>
      </c>
      <c r="IT22" s="483">
        <v>24592</v>
      </c>
      <c r="IU22" s="482">
        <v>7.6370299059035432E-2</v>
      </c>
      <c r="IV22" s="483">
        <v>14</v>
      </c>
      <c r="IW22" s="482">
        <v>1.4158576051779936E-3</v>
      </c>
      <c r="IX22" s="483">
        <v>16140</v>
      </c>
      <c r="IY22" s="482">
        <v>0.21401010382274555</v>
      </c>
      <c r="IZ22" s="483">
        <v>20</v>
      </c>
      <c r="JA22" s="482">
        <v>4.8442571331686285E-4</v>
      </c>
      <c r="JB22" s="483">
        <v>8127</v>
      </c>
      <c r="JC22" s="482">
        <v>5.4623176034896463E-2</v>
      </c>
      <c r="JD22" s="483">
        <v>1516</v>
      </c>
      <c r="JE22" s="482">
        <v>2.0106367458454358E-2</v>
      </c>
      <c r="JF22" s="483">
        <v>152</v>
      </c>
      <c r="JG22" s="482">
        <v>4.1293126867698995E-2</v>
      </c>
      <c r="JH22" s="483">
        <v>25969</v>
      </c>
      <c r="JI22" s="482">
        <v>7.3264795996095408E-2</v>
      </c>
      <c r="JJ22" s="483">
        <v>14</v>
      </c>
      <c r="JK22" s="482">
        <v>1.8339009693476552E-3</v>
      </c>
      <c r="JL22" s="483">
        <v>16439</v>
      </c>
      <c r="JM22" s="482">
        <v>0.21105947000821693</v>
      </c>
      <c r="JN22" s="483">
        <v>38</v>
      </c>
      <c r="JO22" s="482">
        <v>1.1500166449777563E-3</v>
      </c>
      <c r="JP22" s="483">
        <v>7406</v>
      </c>
      <c r="JQ22" s="482">
        <v>5.2823029300162617E-2</v>
      </c>
      <c r="JR22" s="483">
        <v>1576</v>
      </c>
      <c r="JS22" s="482">
        <v>2.1340266211696525E-2</v>
      </c>
      <c r="JT22" s="483">
        <v>139</v>
      </c>
      <c r="JU22" s="482">
        <v>4.8499651081646895E-2</v>
      </c>
      <c r="JV22" s="483">
        <v>25612</v>
      </c>
      <c r="JW22" s="482">
        <v>7.634297705418408E-2</v>
      </c>
      <c r="JX22" s="483">
        <v>12</v>
      </c>
      <c r="JY22" s="482">
        <v>3.44063330590384E-5</v>
      </c>
      <c r="JZ22" s="483">
        <v>16592</v>
      </c>
      <c r="KA22" s="482">
        <v>4.7572489842963764E-2</v>
      </c>
      <c r="KB22" s="483">
        <v>19</v>
      </c>
      <c r="KC22" s="482">
        <v>5.4476694010144131E-5</v>
      </c>
      <c r="KD22" s="483">
        <v>7010</v>
      </c>
      <c r="KE22" s="482">
        <v>2.0099032895321597E-2</v>
      </c>
      <c r="KF22" s="483">
        <v>1601</v>
      </c>
      <c r="KG22" s="482">
        <v>4.59037826896004E-3</v>
      </c>
      <c r="KH22" s="483">
        <v>117</v>
      </c>
      <c r="KI22" s="482">
        <v>3.354617473256244E-4</v>
      </c>
      <c r="KJ22" s="483">
        <v>25351</v>
      </c>
      <c r="KK22" s="482">
        <v>7.2686245781640207E-2</v>
      </c>
      <c r="KL22" s="483">
        <v>27227</v>
      </c>
      <c r="KM22" s="482">
        <v>7.771438031437404E-2</v>
      </c>
      <c r="KN22" s="483">
        <v>11146</v>
      </c>
      <c r="KO22" s="482">
        <v>3.1814172805818233E-2</v>
      </c>
      <c r="KP22" s="483">
        <v>15</v>
      </c>
      <c r="KQ22" s="482">
        <v>4.2814695145099002E-5</v>
      </c>
      <c r="KR22" s="483">
        <v>14353</v>
      </c>
      <c r="KS22" s="482">
        <v>4.0967954627840399E-2</v>
      </c>
      <c r="KT22" s="483">
        <v>1565</v>
      </c>
      <c r="KU22" s="482">
        <v>4.4669998601386627E-3</v>
      </c>
      <c r="KV22" s="483">
        <v>138</v>
      </c>
      <c r="KW22" s="482">
        <v>3.938951953349108E-4</v>
      </c>
      <c r="KX22" s="483">
        <v>27227</v>
      </c>
      <c r="KY22" s="482">
        <v>7.771438031437404E-2</v>
      </c>
      <c r="KZ22" s="421">
        <v>10</v>
      </c>
      <c r="LA22" s="145">
        <v>1.2836970474967907E-3</v>
      </c>
      <c r="LB22" s="421">
        <v>10829</v>
      </c>
      <c r="LC22" s="145">
        <v>0.14043756241165103</v>
      </c>
      <c r="LD22" s="421">
        <v>9</v>
      </c>
      <c r="LE22" s="145">
        <v>3.0409514799297204E-4</v>
      </c>
      <c r="LF22" s="421">
        <v>15304</v>
      </c>
      <c r="LG22" s="145">
        <v>0.10603331208602389</v>
      </c>
      <c r="LH22" s="421">
        <v>1691</v>
      </c>
      <c r="LI22" s="145">
        <v>2.2410708369226692E-2</v>
      </c>
      <c r="LJ22" s="421">
        <v>122</v>
      </c>
      <c r="LK22" s="145">
        <v>3.622327790973872E-2</v>
      </c>
      <c r="LL22" s="421">
        <v>27965</v>
      </c>
      <c r="LM22" s="145">
        <v>8.2822449281800686E-2</v>
      </c>
      <c r="LN22" s="421">
        <v>10</v>
      </c>
      <c r="LO22" s="145">
        <v>1.4499057561258518E-3</v>
      </c>
      <c r="LP22" s="421">
        <v>10947</v>
      </c>
      <c r="LQ22" s="145">
        <v>0.14732521364645718</v>
      </c>
      <c r="LR22" s="421">
        <v>7</v>
      </c>
      <c r="LS22" s="145">
        <v>2.4434515498464115E-4</v>
      </c>
      <c r="LT22" s="421">
        <v>16038</v>
      </c>
      <c r="LU22" s="145">
        <v>0.11365842941880984</v>
      </c>
      <c r="LV22" s="421">
        <v>1437</v>
      </c>
      <c r="LW22" s="145">
        <v>1.9607040523945969E-2</v>
      </c>
      <c r="LX22" s="421">
        <v>117</v>
      </c>
      <c r="LY22" s="145">
        <v>3.9274924471299093E-2</v>
      </c>
      <c r="LZ22" s="421">
        <v>28556</v>
      </c>
      <c r="MA22" s="145">
        <v>8.7266904219102395E-2</v>
      </c>
    </row>
    <row r="23" spans="1:339">
      <c r="A23" s="34"/>
      <c r="B23" s="34"/>
      <c r="C23" s="484" t="s">
        <v>1534</v>
      </c>
      <c r="D23" s="483">
        <v>0</v>
      </c>
      <c r="E23" s="482">
        <v>0</v>
      </c>
      <c r="F23" s="483">
        <v>604</v>
      </c>
      <c r="G23" s="482">
        <v>1.7335399804833247E-2</v>
      </c>
      <c r="H23" s="483">
        <v>273</v>
      </c>
      <c r="I23" s="482">
        <v>3.841499451214364E-3</v>
      </c>
      <c r="J23" s="483">
        <v>4923</v>
      </c>
      <c r="K23" s="482">
        <v>2.3485018342452878E-2</v>
      </c>
      <c r="L23" s="483">
        <v>522</v>
      </c>
      <c r="M23" s="482">
        <v>9.8475701780863269E-3</v>
      </c>
      <c r="N23" s="483">
        <v>401</v>
      </c>
      <c r="O23" s="482">
        <v>7.5717522658610273E-2</v>
      </c>
      <c r="P23" s="483">
        <v>6723</v>
      </c>
      <c r="Q23" s="482">
        <v>1.7552149962143958E-2</v>
      </c>
      <c r="R23" s="483">
        <v>0</v>
      </c>
      <c r="S23" s="482">
        <v>0</v>
      </c>
      <c r="T23" s="483">
        <v>563</v>
      </c>
      <c r="U23" s="482">
        <v>1.6534508076358298E-2</v>
      </c>
      <c r="V23" s="483">
        <v>205</v>
      </c>
      <c r="W23" s="482">
        <v>3.9666415123546369E-3</v>
      </c>
      <c r="X23" s="483">
        <v>4428</v>
      </c>
      <c r="Y23" s="482">
        <v>2.3836182765600105E-2</v>
      </c>
      <c r="Z23" s="483">
        <v>480</v>
      </c>
      <c r="AA23" s="482">
        <v>9.6554221229859395E-3</v>
      </c>
      <c r="AB23" s="483">
        <v>327</v>
      </c>
      <c r="AC23" s="482">
        <v>7.0006422607578681E-2</v>
      </c>
      <c r="AD23" s="483">
        <v>6003</v>
      </c>
      <c r="AE23" s="482">
        <v>1.7895311088653783E-2</v>
      </c>
      <c r="AF23" s="483">
        <v>1</v>
      </c>
      <c r="AG23" s="482">
        <v>9.5831336847149022E-5</v>
      </c>
      <c r="AH23" s="483">
        <v>511</v>
      </c>
      <c r="AI23" s="482">
        <v>1.4850765788020576E-2</v>
      </c>
      <c r="AJ23" s="483">
        <v>175</v>
      </c>
      <c r="AK23" s="482">
        <v>3.2362459546925568E-3</v>
      </c>
      <c r="AL23" s="483">
        <v>4315</v>
      </c>
      <c r="AM23" s="482">
        <v>2.3395776289749776E-2</v>
      </c>
      <c r="AN23" s="483">
        <v>520</v>
      </c>
      <c r="AO23" s="482">
        <v>1.0866839421549779E-2</v>
      </c>
      <c r="AP23" s="483">
        <v>393</v>
      </c>
      <c r="AQ23" s="482">
        <v>6.9941270688734652E-2</v>
      </c>
      <c r="AR23" s="483">
        <v>5915</v>
      </c>
      <c r="AS23" s="482">
        <v>1.7561048021969866E-2</v>
      </c>
      <c r="AT23" s="483">
        <v>0</v>
      </c>
      <c r="AU23" s="482">
        <v>0</v>
      </c>
      <c r="AV23" s="483">
        <v>492</v>
      </c>
      <c r="AW23" s="482">
        <v>1.4218009478672985E-2</v>
      </c>
      <c r="AX23" s="483">
        <v>139</v>
      </c>
      <c r="AY23" s="482">
        <v>2.7695311721692003E-3</v>
      </c>
      <c r="AZ23" s="483">
        <v>4153</v>
      </c>
      <c r="BA23" s="482">
        <v>2.377953116590131E-2</v>
      </c>
      <c r="BB23" s="483">
        <v>501</v>
      </c>
      <c r="BC23" s="482">
        <v>1.0850497043726853E-2</v>
      </c>
      <c r="BD23" s="483">
        <v>379</v>
      </c>
      <c r="BE23" s="482">
        <v>7.0629891912038764E-2</v>
      </c>
      <c r="BF23" s="483">
        <v>5664</v>
      </c>
      <c r="BG23" s="482">
        <v>1.7590990828708349E-2</v>
      </c>
      <c r="BH23" s="483">
        <v>0</v>
      </c>
      <c r="BI23" s="482">
        <v>0</v>
      </c>
      <c r="BJ23" s="483">
        <v>622</v>
      </c>
      <c r="BK23" s="482">
        <v>1.7794816043943468E-2</v>
      </c>
      <c r="BL23" s="483">
        <v>116</v>
      </c>
      <c r="BM23" s="482">
        <v>2.4279973208305426E-3</v>
      </c>
      <c r="BN23" s="483">
        <v>4145</v>
      </c>
      <c r="BO23" s="482">
        <v>2.4133072498195116E-2</v>
      </c>
      <c r="BP23" s="483">
        <v>490</v>
      </c>
      <c r="BQ23" s="482">
        <v>1.076000790531193E-2</v>
      </c>
      <c r="BR23" s="483">
        <v>377</v>
      </c>
      <c r="BS23" s="482">
        <v>6.3930812277429208E-2</v>
      </c>
      <c r="BT23" s="483">
        <v>5750</v>
      </c>
      <c r="BU23" s="482">
        <v>1.8210378965903835E-2</v>
      </c>
      <c r="BV23" s="483">
        <v>0</v>
      </c>
      <c r="BW23" s="482">
        <v>0</v>
      </c>
      <c r="BX23" s="483">
        <v>482</v>
      </c>
      <c r="BY23" s="482">
        <v>1.332227750138198E-2</v>
      </c>
      <c r="BZ23" s="483">
        <v>117</v>
      </c>
      <c r="CA23" s="482">
        <v>2.5541390150192107E-3</v>
      </c>
      <c r="CB23" s="483">
        <v>3957</v>
      </c>
      <c r="CC23" s="482">
        <v>2.3852149225121612E-2</v>
      </c>
      <c r="CD23" s="483">
        <v>487</v>
      </c>
      <c r="CE23" s="482">
        <v>1.0532918072497621E-2</v>
      </c>
      <c r="CF23" s="483">
        <v>313</v>
      </c>
      <c r="CG23" s="482">
        <v>5.1573570604712474E-2</v>
      </c>
      <c r="CH23" s="483">
        <v>5356</v>
      </c>
      <c r="CI23" s="482">
        <v>1.7327557480839719E-2</v>
      </c>
      <c r="CJ23" s="483">
        <v>0</v>
      </c>
      <c r="CK23" s="482">
        <v>0</v>
      </c>
      <c r="CL23" s="483">
        <v>474</v>
      </c>
      <c r="CM23" s="482">
        <v>1.23860043377146E-2</v>
      </c>
      <c r="CN23" s="483">
        <v>113</v>
      </c>
      <c r="CO23" s="482">
        <v>2.1923017227999378E-3</v>
      </c>
      <c r="CP23" s="483">
        <v>3829</v>
      </c>
      <c r="CQ23" s="482">
        <v>2.3737787035659375E-2</v>
      </c>
      <c r="CR23" s="483">
        <v>496</v>
      </c>
      <c r="CS23" s="482">
        <v>1.0058199663374769E-2</v>
      </c>
      <c r="CT23" s="483">
        <v>339</v>
      </c>
      <c r="CU23" s="482">
        <v>5.4606958762886598E-2</v>
      </c>
      <c r="CV23" s="483">
        <v>5251</v>
      </c>
      <c r="CW23" s="482">
        <v>1.6621401756151913E-2</v>
      </c>
      <c r="CX23" s="483">
        <v>0</v>
      </c>
      <c r="CY23" s="482">
        <f t="shared" si="24"/>
        <v>0</v>
      </c>
      <c r="CZ23" s="483">
        <v>462</v>
      </c>
      <c r="DA23" s="482">
        <f t="shared" si="25"/>
        <v>1.1929661476489271E-2</v>
      </c>
      <c r="DB23" s="483">
        <v>111</v>
      </c>
      <c r="DC23" s="482">
        <f t="shared" si="26"/>
        <v>2.1707670043415342E-3</v>
      </c>
      <c r="DD23" s="483">
        <v>3739</v>
      </c>
      <c r="DE23" s="482">
        <f t="shared" si="27"/>
        <v>2.3893969312960513E-2</v>
      </c>
      <c r="DF23" s="483">
        <v>520</v>
      </c>
      <c r="DG23" s="482">
        <f t="shared" si="28"/>
        <v>1.0713034879169327E-2</v>
      </c>
      <c r="DH23" s="483">
        <v>283</v>
      </c>
      <c r="DI23" s="482">
        <f t="shared" si="29"/>
        <v>4.5367104841295289E-2</v>
      </c>
      <c r="DJ23" s="483">
        <f t="shared" si="30"/>
        <v>5115</v>
      </c>
      <c r="DK23" s="482">
        <f t="shared" si="31"/>
        <v>1.6525588007237014E-2</v>
      </c>
      <c r="DL23" s="483">
        <v>0</v>
      </c>
      <c r="DM23" s="482">
        <f t="shared" si="1"/>
        <v>0</v>
      </c>
      <c r="DN23" s="483">
        <v>444</v>
      </c>
      <c r="DO23" s="482">
        <f t="shared" si="2"/>
        <v>1.0992275698158051E-2</v>
      </c>
      <c r="DP23" s="483">
        <v>65</v>
      </c>
      <c r="DQ23" s="482">
        <f t="shared" si="3"/>
        <v>1.4003791795932437E-3</v>
      </c>
      <c r="DR23" s="483">
        <v>3600</v>
      </c>
      <c r="DS23" s="482">
        <f t="shared" si="4"/>
        <v>2.4650949403926349E-2</v>
      </c>
      <c r="DT23" s="483">
        <v>464</v>
      </c>
      <c r="DU23" s="482">
        <f t="shared" si="5"/>
        <v>9.5337894758470484E-3</v>
      </c>
      <c r="DV23" s="483">
        <v>277</v>
      </c>
      <c r="DW23" s="482">
        <f t="shared" si="6"/>
        <v>4.4706262104583602E-2</v>
      </c>
      <c r="DX23" s="483">
        <f t="shared" si="32"/>
        <v>4850</v>
      </c>
      <c r="DY23" s="482">
        <f t="shared" si="7"/>
        <v>1.6349894484186112E-2</v>
      </c>
      <c r="DZ23" s="483">
        <v>0</v>
      </c>
      <c r="EA23" s="482">
        <f t="shared" si="8"/>
        <v>0</v>
      </c>
      <c r="EB23" s="483">
        <v>439</v>
      </c>
      <c r="EC23" s="482">
        <f t="shared" si="9"/>
        <v>1.0299120234604105E-2</v>
      </c>
      <c r="ED23" s="483">
        <v>52</v>
      </c>
      <c r="EE23" s="482">
        <f t="shared" si="10"/>
        <v>1.1671230417022041E-3</v>
      </c>
      <c r="EF23" s="483">
        <v>3548</v>
      </c>
      <c r="EG23" s="482">
        <f t="shared" si="11"/>
        <v>2.4328531168359195E-2</v>
      </c>
      <c r="EH23" s="483">
        <v>446</v>
      </c>
      <c r="EI23" s="482">
        <f t="shared" si="12"/>
        <v>9.2006188757091292E-3</v>
      </c>
      <c r="EJ23" s="483">
        <v>274</v>
      </c>
      <c r="EK23" s="482">
        <f t="shared" si="13"/>
        <v>4.4545602341082749E-2</v>
      </c>
      <c r="EL23" s="483">
        <f t="shared" si="22"/>
        <v>4759</v>
      </c>
      <c r="EM23" s="482">
        <f t="shared" si="14"/>
        <v>1.6066629755168736E-2</v>
      </c>
      <c r="EN23" s="483">
        <v>0</v>
      </c>
      <c r="EO23" s="482">
        <f t="shared" si="15"/>
        <v>0</v>
      </c>
      <c r="EP23" s="483">
        <v>424</v>
      </c>
      <c r="EQ23" s="482">
        <f t="shared" si="16"/>
        <v>9.663377167992343E-3</v>
      </c>
      <c r="ER23" s="483">
        <v>35</v>
      </c>
      <c r="ES23" s="482">
        <f t="shared" si="17"/>
        <v>8.0273388225040709E-4</v>
      </c>
      <c r="ET23" s="483">
        <v>3422</v>
      </c>
      <c r="EU23" s="482">
        <f t="shared" si="18"/>
        <v>2.508025388076985E-2</v>
      </c>
      <c r="EV23" s="483">
        <v>417</v>
      </c>
      <c r="EW23" s="482">
        <f t="shared" si="19"/>
        <v>8.5526180856082198E-3</v>
      </c>
      <c r="EX23" s="483">
        <v>269</v>
      </c>
      <c r="EY23" s="482">
        <f t="shared" si="20"/>
        <v>4.41780259484316E-2</v>
      </c>
      <c r="EZ23" s="483">
        <f t="shared" si="33"/>
        <v>4567</v>
      </c>
      <c r="FA23" s="482">
        <f t="shared" si="21"/>
        <v>1.5917994618483974E-2</v>
      </c>
      <c r="FB23" s="483">
        <v>2</v>
      </c>
      <c r="FC23" s="482">
        <v>1.9042178425211843E-4</v>
      </c>
      <c r="FD23" s="483">
        <v>442</v>
      </c>
      <c r="FE23" s="482">
        <v>8.9312776576612983E-3</v>
      </c>
      <c r="FF23" s="483">
        <v>22</v>
      </c>
      <c r="FG23" s="482">
        <v>6.7445353934823262E-4</v>
      </c>
      <c r="FH23" s="483">
        <v>3516</v>
      </c>
      <c r="FI23" s="482">
        <v>2.3326168298702332E-2</v>
      </c>
      <c r="FJ23" s="483">
        <v>373</v>
      </c>
      <c r="FK23" s="482">
        <v>7.5680720691474251E-3</v>
      </c>
      <c r="FL23" s="483">
        <v>256</v>
      </c>
      <c r="FM23" s="482">
        <v>4.2468480424684804E-2</v>
      </c>
      <c r="FN23" s="483">
        <v>4611</v>
      </c>
      <c r="FO23" s="482">
        <v>1.5439115774952538E-2</v>
      </c>
      <c r="FP23" s="483">
        <v>1</v>
      </c>
      <c r="FQ23" s="482">
        <v>9.9542106310969539E-5</v>
      </c>
      <c r="FR23" s="483">
        <v>454</v>
      </c>
      <c r="FS23" s="482">
        <v>8.6928217205659904E-3</v>
      </c>
      <c r="FT23" s="483">
        <v>120</v>
      </c>
      <c r="FU23" s="482">
        <v>3.5474620864989507E-3</v>
      </c>
      <c r="FV23" s="483">
        <v>3499</v>
      </c>
      <c r="FW23" s="482">
        <v>2.2982843330443235E-2</v>
      </c>
      <c r="FX23" s="483">
        <v>400</v>
      </c>
      <c r="FY23" s="482">
        <v>8.0739574502442374E-3</v>
      </c>
      <c r="FZ23" s="483">
        <v>255</v>
      </c>
      <c r="GA23" s="482">
        <v>4.5576407506702415E-2</v>
      </c>
      <c r="GB23" s="483">
        <v>4729</v>
      </c>
      <c r="GC23" s="482">
        <v>1.5582524111888388E-2</v>
      </c>
      <c r="GD23" s="483">
        <v>1</v>
      </c>
      <c r="GE23" s="482">
        <v>9.6302003081664102E-5</v>
      </c>
      <c r="GF23" s="483">
        <v>453</v>
      </c>
      <c r="GG23" s="482">
        <v>8.1347531739903393E-3</v>
      </c>
      <c r="GH23" s="483">
        <v>120</v>
      </c>
      <c r="GI23" s="482">
        <v>3.5830521632677437E-3</v>
      </c>
      <c r="GJ23" s="483">
        <v>3954</v>
      </c>
      <c r="GK23" s="482">
        <v>2.4804898245966225E-2</v>
      </c>
      <c r="GL23" s="483">
        <v>377</v>
      </c>
      <c r="GM23" s="482">
        <v>7.4260838733823152E-3</v>
      </c>
      <c r="GN23" s="483">
        <v>242</v>
      </c>
      <c r="GO23" s="482">
        <v>4.6007604562737642E-2</v>
      </c>
      <c r="GP23" s="483">
        <v>5147</v>
      </c>
      <c r="GQ23" s="482">
        <v>1.6340045651808136E-2</v>
      </c>
      <c r="GR23" s="483">
        <v>1</v>
      </c>
      <c r="GS23" s="482">
        <v>1.0197838058331633E-4</v>
      </c>
      <c r="GT23" s="483">
        <v>469</v>
      </c>
      <c r="GU23" s="482">
        <v>7.8953570586848924E-3</v>
      </c>
      <c r="GV23" s="483">
        <v>118</v>
      </c>
      <c r="GW23" s="482">
        <v>3.5929602338469033E-3</v>
      </c>
      <c r="GX23" s="483">
        <v>3818</v>
      </c>
      <c r="GY23" s="482">
        <v>2.386190345241369E-2</v>
      </c>
      <c r="GZ23" s="483">
        <v>305</v>
      </c>
      <c r="HA23" s="482">
        <v>5.8394440083475328E-3</v>
      </c>
      <c r="HB23" s="483">
        <v>193</v>
      </c>
      <c r="HC23" s="482">
        <v>3.8864277084172373E-2</v>
      </c>
      <c r="HD23" s="483">
        <v>4904</v>
      </c>
      <c r="HE23" s="482">
        <v>1.5360954233502793E-2</v>
      </c>
      <c r="HF23" s="483">
        <v>1</v>
      </c>
      <c r="HG23" s="482">
        <v>1.1287955751213455E-4</v>
      </c>
      <c r="HH23" s="483">
        <v>576</v>
      </c>
      <c r="HI23" s="482">
        <v>9.066154596823698E-3</v>
      </c>
      <c r="HJ23" s="483">
        <v>329</v>
      </c>
      <c r="HK23" s="482">
        <v>9.020371233515203E-3</v>
      </c>
      <c r="HL23" s="483">
        <v>3587</v>
      </c>
      <c r="HM23" s="482">
        <v>2.2613366283578042E-2</v>
      </c>
      <c r="HN23" s="483">
        <v>346</v>
      </c>
      <c r="HO23" s="482">
        <v>6.2981233048764948E-3</v>
      </c>
      <c r="HP23" s="483">
        <v>167</v>
      </c>
      <c r="HQ23" s="482">
        <v>3.9971278123504067E-2</v>
      </c>
      <c r="HR23" s="483">
        <v>5006</v>
      </c>
      <c r="HS23" s="482">
        <v>1.5327477089922627E-2</v>
      </c>
      <c r="HT23" s="483">
        <v>0</v>
      </c>
      <c r="HU23" s="482">
        <v>0</v>
      </c>
      <c r="HV23" s="483">
        <v>410</v>
      </c>
      <c r="HW23" s="482">
        <v>6.3259890143800533E-3</v>
      </c>
      <c r="HX23" s="483">
        <v>139</v>
      </c>
      <c r="HY23" s="482">
        <v>3.9115263394867176E-3</v>
      </c>
      <c r="HZ23" s="483">
        <v>3363</v>
      </c>
      <c r="IA23" s="482">
        <v>2.5960692285127603E-2</v>
      </c>
      <c r="IB23" s="483">
        <v>386</v>
      </c>
      <c r="IC23" s="482">
        <v>7.6274033236508783E-3</v>
      </c>
      <c r="ID23" s="483">
        <v>154</v>
      </c>
      <c r="IE23" s="482">
        <v>4.2777777777777776E-2</v>
      </c>
      <c r="IF23" s="483">
        <v>4452</v>
      </c>
      <c r="IG23" s="482">
        <v>1.5201439561302571E-2</v>
      </c>
      <c r="IH23" s="483">
        <v>0</v>
      </c>
      <c r="II23" s="482">
        <v>0</v>
      </c>
      <c r="IJ23" s="483">
        <v>425</v>
      </c>
      <c r="IK23" s="482">
        <v>5.9348424124785297E-3</v>
      </c>
      <c r="IL23" s="483">
        <v>29</v>
      </c>
      <c r="IM23" s="482">
        <v>7.4632627325835752E-4</v>
      </c>
      <c r="IN23" s="483">
        <v>3501</v>
      </c>
      <c r="IO23" s="482">
        <v>2.4195220390053767E-2</v>
      </c>
      <c r="IP23" s="483">
        <v>402</v>
      </c>
      <c r="IQ23" s="482">
        <v>7.4808790963395797E-3</v>
      </c>
      <c r="IR23" s="483">
        <v>155</v>
      </c>
      <c r="IS23" s="482">
        <v>4.1344358495598824E-2</v>
      </c>
      <c r="IT23" s="483">
        <v>4512</v>
      </c>
      <c r="IU23" s="482">
        <v>1.4011987205366293E-2</v>
      </c>
      <c r="IV23" s="483">
        <v>2</v>
      </c>
      <c r="IW23" s="482">
        <v>2.022653721682848E-4</v>
      </c>
      <c r="IX23" s="483">
        <v>430</v>
      </c>
      <c r="IY23" s="482">
        <v>5.7016322579789705E-3</v>
      </c>
      <c r="IZ23" s="483">
        <v>32</v>
      </c>
      <c r="JA23" s="482">
        <v>7.750811413069806E-4</v>
      </c>
      <c r="JB23" s="483">
        <v>3445</v>
      </c>
      <c r="JC23" s="482">
        <v>2.315452706290369E-2</v>
      </c>
      <c r="JD23" s="483">
        <v>447</v>
      </c>
      <c r="JE23" s="482">
        <v>5.9284605896629929E-3</v>
      </c>
      <c r="JF23" s="483">
        <v>164</v>
      </c>
      <c r="JG23" s="482">
        <v>4.4553110567780496E-2</v>
      </c>
      <c r="JH23" s="483">
        <v>4520</v>
      </c>
      <c r="JI23" s="482">
        <v>1.275200731265552E-2</v>
      </c>
      <c r="JJ23" s="483">
        <v>2</v>
      </c>
      <c r="JK23" s="482">
        <v>2.6198585276395077E-4</v>
      </c>
      <c r="JL23" s="483">
        <v>475</v>
      </c>
      <c r="JM23" s="482">
        <v>6.0985004108463437E-3</v>
      </c>
      <c r="JN23" s="483">
        <v>33</v>
      </c>
      <c r="JO23" s="482">
        <v>9.9869866537541981E-4</v>
      </c>
      <c r="JP23" s="483">
        <v>3296</v>
      </c>
      <c r="JQ23" s="482">
        <v>2.350860175173319E-2</v>
      </c>
      <c r="JR23" s="483">
        <v>437</v>
      </c>
      <c r="JS23" s="482">
        <v>5.9173200092077294E-3</v>
      </c>
      <c r="JT23" s="483">
        <v>137</v>
      </c>
      <c r="JU23" s="482">
        <v>4.7801814375436145E-2</v>
      </c>
      <c r="JV23" s="483">
        <v>4380</v>
      </c>
      <c r="JW23" s="482">
        <v>1.3055686377374913E-2</v>
      </c>
      <c r="JX23" s="483">
        <v>2</v>
      </c>
      <c r="JY23" s="482">
        <v>5.7343888431730666E-6</v>
      </c>
      <c r="JZ23" s="483">
        <v>499</v>
      </c>
      <c r="KA23" s="482">
        <v>1.4307300163716801E-3</v>
      </c>
      <c r="KB23" s="483">
        <v>33</v>
      </c>
      <c r="KC23" s="482">
        <v>9.46174159123556E-5</v>
      </c>
      <c r="KD23" s="483">
        <v>3245</v>
      </c>
      <c r="KE23" s="482">
        <v>9.304045898048301E-3</v>
      </c>
      <c r="KF23" s="483">
        <v>463</v>
      </c>
      <c r="KG23" s="482">
        <v>1.327511017194565E-3</v>
      </c>
      <c r="KH23" s="483">
        <v>126</v>
      </c>
      <c r="KI23" s="482">
        <v>3.6126649711990319E-4</v>
      </c>
      <c r="KJ23" s="483">
        <v>4368</v>
      </c>
      <c r="KK23" s="482">
        <v>1.2523905233489977E-2</v>
      </c>
      <c r="KL23" s="483">
        <v>4477</v>
      </c>
      <c r="KM23" s="482">
        <v>1.2778759344307215E-2</v>
      </c>
      <c r="KN23" s="483">
        <v>527</v>
      </c>
      <c r="KO23" s="482">
        <v>1.5042229560978115E-3</v>
      </c>
      <c r="KP23" s="483">
        <v>36</v>
      </c>
      <c r="KQ23" s="482">
        <v>1.0275526834823761E-4</v>
      </c>
      <c r="KR23" s="483">
        <v>3335</v>
      </c>
      <c r="KS23" s="482">
        <v>9.5191338872603441E-3</v>
      </c>
      <c r="KT23" s="483">
        <v>445</v>
      </c>
      <c r="KU23" s="482">
        <v>1.2701692893046037E-3</v>
      </c>
      <c r="KV23" s="483">
        <v>132</v>
      </c>
      <c r="KW23" s="482">
        <v>3.7676931727687122E-4</v>
      </c>
      <c r="KX23" s="483">
        <v>4477</v>
      </c>
      <c r="KY23" s="482">
        <v>1.2778759344307215E-2</v>
      </c>
      <c r="KZ23" s="421">
        <v>1</v>
      </c>
      <c r="LA23" s="145">
        <v>1.2836970474967908E-4</v>
      </c>
      <c r="LB23" s="421">
        <v>518</v>
      </c>
      <c r="LC23" s="145">
        <v>6.7177631664267464E-3</v>
      </c>
      <c r="LD23" s="421">
        <v>30</v>
      </c>
      <c r="LE23" s="145">
        <v>1.0136504933099067E-3</v>
      </c>
      <c r="LF23" s="421">
        <v>3062</v>
      </c>
      <c r="LG23" s="145">
        <v>2.1214976581769809E-2</v>
      </c>
      <c r="LH23" s="421">
        <v>424</v>
      </c>
      <c r="LI23" s="145">
        <v>5.6192432575707376E-3</v>
      </c>
      <c r="LJ23" s="421">
        <v>135</v>
      </c>
      <c r="LK23" s="145">
        <v>4.0083135391923992E-2</v>
      </c>
      <c r="LL23" s="421">
        <v>4170</v>
      </c>
      <c r="LM23" s="145">
        <v>1.2350066637050201E-2</v>
      </c>
      <c r="LN23" s="421">
        <v>1</v>
      </c>
      <c r="LO23" s="145">
        <v>1.4499057561258519E-4</v>
      </c>
      <c r="LP23" s="421">
        <v>536</v>
      </c>
      <c r="LQ23" s="145">
        <v>7.2135118767243118E-3</v>
      </c>
      <c r="LR23" s="421">
        <v>28</v>
      </c>
      <c r="LS23" s="145">
        <v>9.7738061993856459E-4</v>
      </c>
      <c r="LT23" s="421">
        <v>3115</v>
      </c>
      <c r="LU23" s="145">
        <v>2.2075446292529784E-2</v>
      </c>
      <c r="LV23" s="421">
        <v>417</v>
      </c>
      <c r="LW23" s="145">
        <v>5.6897257470323375E-3</v>
      </c>
      <c r="LX23" s="421">
        <v>133</v>
      </c>
      <c r="LY23" s="145">
        <v>4.4645854313528029E-2</v>
      </c>
      <c r="LZ23" s="421">
        <v>4230</v>
      </c>
      <c r="MA23" s="145">
        <v>1.292684566629791E-2</v>
      </c>
    </row>
    <row r="24" spans="1:339">
      <c r="A24" s="34"/>
      <c r="B24" s="34"/>
      <c r="C24" s="484" t="s">
        <v>1535</v>
      </c>
      <c r="D24" s="483">
        <v>33</v>
      </c>
      <c r="E24" s="482">
        <v>3.5889070146818925E-3</v>
      </c>
      <c r="F24" s="483">
        <v>299</v>
      </c>
      <c r="G24" s="482">
        <v>8.5815969232535452E-3</v>
      </c>
      <c r="H24" s="483">
        <v>1238</v>
      </c>
      <c r="I24" s="482">
        <v>1.7420426082796273E-2</v>
      </c>
      <c r="J24" s="483">
        <v>2661</v>
      </c>
      <c r="K24" s="482">
        <v>1.2694217714659175E-2</v>
      </c>
      <c r="L24" s="483">
        <v>95</v>
      </c>
      <c r="M24" s="482">
        <v>1.7921823121038335E-3</v>
      </c>
      <c r="N24" s="483">
        <v>126</v>
      </c>
      <c r="O24" s="482">
        <v>2.3791540785498489E-2</v>
      </c>
      <c r="P24" s="483">
        <v>4452</v>
      </c>
      <c r="Q24" s="482">
        <v>1.1623110461321567E-2</v>
      </c>
      <c r="R24" s="483">
        <v>35</v>
      </c>
      <c r="S24" s="482">
        <v>3.658026755852843E-3</v>
      </c>
      <c r="T24" s="483">
        <v>280</v>
      </c>
      <c r="U24" s="482">
        <v>8.223201174743025E-3</v>
      </c>
      <c r="V24" s="483">
        <v>687</v>
      </c>
      <c r="W24" s="482">
        <v>1.3293086434086028E-2</v>
      </c>
      <c r="X24" s="483">
        <v>2294</v>
      </c>
      <c r="Y24" s="482">
        <v>1.2348736057878644E-2</v>
      </c>
      <c r="Z24" s="483">
        <v>82</v>
      </c>
      <c r="AA24" s="482">
        <v>1.6494679460100979E-3</v>
      </c>
      <c r="AB24" s="483">
        <v>112</v>
      </c>
      <c r="AC24" s="482">
        <v>2.3977734960393921E-2</v>
      </c>
      <c r="AD24" s="483">
        <v>3490</v>
      </c>
      <c r="AE24" s="482">
        <v>1.0403903997901334E-2</v>
      </c>
      <c r="AF24" s="483">
        <v>35</v>
      </c>
      <c r="AG24" s="482">
        <v>3.3540967896502154E-3</v>
      </c>
      <c r="AH24" s="483">
        <v>270</v>
      </c>
      <c r="AI24" s="482">
        <v>7.8467842715568593E-3</v>
      </c>
      <c r="AJ24" s="483">
        <v>631</v>
      </c>
      <c r="AK24" s="482">
        <v>1.1668978270920019E-2</v>
      </c>
      <c r="AL24" s="483">
        <v>2210</v>
      </c>
      <c r="AM24" s="482">
        <v>1.1982541274703825E-2</v>
      </c>
      <c r="AN24" s="483">
        <v>100</v>
      </c>
      <c r="AO24" s="482">
        <v>2.0897768118364958E-3</v>
      </c>
      <c r="AP24" s="483">
        <v>147</v>
      </c>
      <c r="AQ24" s="482">
        <v>2.6161238654564871E-2</v>
      </c>
      <c r="AR24" s="483">
        <v>3393</v>
      </c>
      <c r="AS24" s="482">
        <v>1.0073480293921175E-2</v>
      </c>
      <c r="AT24" s="483">
        <v>39</v>
      </c>
      <c r="AU24" s="482">
        <v>3.5438437074057248E-3</v>
      </c>
      <c r="AV24" s="483">
        <v>259</v>
      </c>
      <c r="AW24" s="482">
        <v>7.4846838515778523E-3</v>
      </c>
      <c r="AX24" s="483">
        <v>589</v>
      </c>
      <c r="AY24" s="482">
        <v>1.1735639283508339E-2</v>
      </c>
      <c r="AZ24" s="483">
        <v>2047</v>
      </c>
      <c r="BA24" s="482">
        <v>1.1720852467276662E-2</v>
      </c>
      <c r="BB24" s="483">
        <v>78</v>
      </c>
      <c r="BC24" s="482">
        <v>1.68929894093951E-3</v>
      </c>
      <c r="BD24" s="483">
        <v>137</v>
      </c>
      <c r="BE24" s="482">
        <v>2.5531121878494222E-2</v>
      </c>
      <c r="BF24" s="483">
        <v>3149</v>
      </c>
      <c r="BG24" s="482">
        <v>9.7800194420202304E-3</v>
      </c>
      <c r="BH24" s="483">
        <v>38</v>
      </c>
      <c r="BI24" s="482">
        <v>3.8649308380797396E-3</v>
      </c>
      <c r="BJ24" s="483">
        <v>257</v>
      </c>
      <c r="BK24" s="482">
        <v>7.3525204554557421E-3</v>
      </c>
      <c r="BL24" s="483">
        <v>617</v>
      </c>
      <c r="BM24" s="482">
        <v>1.291443402545211E-2</v>
      </c>
      <c r="BN24" s="483">
        <v>1949</v>
      </c>
      <c r="BO24" s="482">
        <v>1.1347492955122383E-2</v>
      </c>
      <c r="BP24" s="483">
        <v>69</v>
      </c>
      <c r="BQ24" s="482">
        <v>1.5151847866663739E-3</v>
      </c>
      <c r="BR24" s="483">
        <v>108</v>
      </c>
      <c r="BS24" s="482">
        <v>1.8314397151093776E-2</v>
      </c>
      <c r="BT24" s="483">
        <v>3038</v>
      </c>
      <c r="BU24" s="482">
        <v>9.621414138854931E-3</v>
      </c>
      <c r="BV24" s="483">
        <v>42</v>
      </c>
      <c r="BW24" s="482">
        <v>4.7122181083810166E-3</v>
      </c>
      <c r="BX24" s="483">
        <v>247</v>
      </c>
      <c r="BY24" s="482">
        <v>6.8269762299613046E-3</v>
      </c>
      <c r="BZ24" s="483">
        <v>620</v>
      </c>
      <c r="CA24" s="482">
        <v>1.3534753754802654E-2</v>
      </c>
      <c r="CB24" s="483">
        <v>1977</v>
      </c>
      <c r="CC24" s="482">
        <v>1.191703285773703E-2</v>
      </c>
      <c r="CD24" s="483">
        <v>70</v>
      </c>
      <c r="CE24" s="482">
        <v>1.5139717968682411E-3</v>
      </c>
      <c r="CF24" s="483">
        <v>108</v>
      </c>
      <c r="CG24" s="482">
        <v>1.7795353435491844E-2</v>
      </c>
      <c r="CH24" s="483">
        <v>3064</v>
      </c>
      <c r="CI24" s="482">
        <v>9.9125534207044255E-3</v>
      </c>
      <c r="CJ24" s="483">
        <v>38</v>
      </c>
      <c r="CK24" s="482">
        <v>4.0948275862068969E-3</v>
      </c>
      <c r="CL24" s="483">
        <v>244</v>
      </c>
      <c r="CM24" s="482">
        <v>6.375917844730722E-3</v>
      </c>
      <c r="CN24" s="483">
        <v>560</v>
      </c>
      <c r="CO24" s="482">
        <v>1.0864504112990843E-2</v>
      </c>
      <c r="CP24" s="483">
        <v>1954</v>
      </c>
      <c r="CQ24" s="482">
        <v>1.2113772752070625E-2</v>
      </c>
      <c r="CR24" s="483">
        <v>79</v>
      </c>
      <c r="CS24" s="482">
        <v>1.602011639932675E-3</v>
      </c>
      <c r="CT24" s="483">
        <v>113</v>
      </c>
      <c r="CU24" s="482">
        <v>1.8202319587628867E-2</v>
      </c>
      <c r="CV24" s="483">
        <v>2988</v>
      </c>
      <c r="CW24" s="482">
        <v>9.4581505327331773E-3</v>
      </c>
      <c r="CX24" s="483">
        <v>35</v>
      </c>
      <c r="CY24" s="482">
        <f t="shared" si="24"/>
        <v>4.1671627574711278E-3</v>
      </c>
      <c r="CZ24" s="483">
        <v>248</v>
      </c>
      <c r="DA24" s="482">
        <f t="shared" si="25"/>
        <v>6.4038009657345005E-3</v>
      </c>
      <c r="DB24" s="483">
        <v>533</v>
      </c>
      <c r="DC24" s="482">
        <f t="shared" si="26"/>
        <v>1.0423592912739078E-2</v>
      </c>
      <c r="DD24" s="483">
        <v>1846</v>
      </c>
      <c r="DE24" s="482">
        <f t="shared" si="27"/>
        <v>1.1796808599017146E-2</v>
      </c>
      <c r="DF24" s="483">
        <v>77</v>
      </c>
      <c r="DG24" s="482">
        <f t="shared" si="28"/>
        <v>1.5863532417231504E-3</v>
      </c>
      <c r="DH24" s="483">
        <v>119</v>
      </c>
      <c r="DI24" s="482">
        <f t="shared" si="29"/>
        <v>1.9076627124078229E-2</v>
      </c>
      <c r="DJ24" s="483">
        <f t="shared" si="30"/>
        <v>2858</v>
      </c>
      <c r="DK24" s="482">
        <f t="shared" si="31"/>
        <v>9.2336521064874649E-3</v>
      </c>
      <c r="DL24" s="483">
        <v>35</v>
      </c>
      <c r="DM24" s="482">
        <f t="shared" si="1"/>
        <v>3.9211292852341477E-3</v>
      </c>
      <c r="DN24" s="483">
        <v>255</v>
      </c>
      <c r="DO24" s="482">
        <f t="shared" si="2"/>
        <v>6.313131313131313E-3</v>
      </c>
      <c r="DP24" s="483">
        <v>405</v>
      </c>
      <c r="DQ24" s="482">
        <f t="shared" si="3"/>
        <v>8.7254395036194411E-3</v>
      </c>
      <c r="DR24" s="483">
        <v>1835</v>
      </c>
      <c r="DS24" s="482">
        <f t="shared" si="4"/>
        <v>1.2565136710056903E-2</v>
      </c>
      <c r="DT24" s="483">
        <v>61</v>
      </c>
      <c r="DU24" s="482">
        <f t="shared" si="5"/>
        <v>1.2533645647126509E-3</v>
      </c>
      <c r="DV24" s="483">
        <v>122</v>
      </c>
      <c r="DW24" s="482">
        <f t="shared" si="6"/>
        <v>1.9690122659780502E-2</v>
      </c>
      <c r="DX24" s="483">
        <f t="shared" si="32"/>
        <v>2713</v>
      </c>
      <c r="DY24" s="482">
        <f t="shared" si="7"/>
        <v>9.1458275743498806E-3</v>
      </c>
      <c r="DZ24" s="483">
        <v>36</v>
      </c>
      <c r="EA24" s="482">
        <f t="shared" si="8"/>
        <v>4.2046250875963564E-3</v>
      </c>
      <c r="EB24" s="483">
        <v>267</v>
      </c>
      <c r="EC24" s="482">
        <f t="shared" si="9"/>
        <v>6.2639296187683288E-3</v>
      </c>
      <c r="ED24" s="483">
        <v>483</v>
      </c>
      <c r="EE24" s="482">
        <f t="shared" si="10"/>
        <v>1.0840777483503164E-2</v>
      </c>
      <c r="EF24" s="483">
        <v>1801</v>
      </c>
      <c r="EG24" s="482">
        <f t="shared" si="11"/>
        <v>1.2349403786419084E-2</v>
      </c>
      <c r="EH24" s="483">
        <v>65</v>
      </c>
      <c r="EI24" s="482">
        <f t="shared" si="12"/>
        <v>1.3408973697782362E-3</v>
      </c>
      <c r="EJ24" s="483">
        <v>126</v>
      </c>
      <c r="EK24" s="482">
        <f t="shared" si="13"/>
        <v>2.048447406925703E-2</v>
      </c>
      <c r="EL24" s="483">
        <f t="shared" si="22"/>
        <v>2778</v>
      </c>
      <c r="EM24" s="482">
        <f t="shared" si="14"/>
        <v>9.3786714561585934E-3</v>
      </c>
      <c r="EN24" s="483">
        <v>34</v>
      </c>
      <c r="EO24" s="482">
        <f t="shared" si="15"/>
        <v>4.1758781626136084E-3</v>
      </c>
      <c r="EP24" s="483">
        <v>266</v>
      </c>
      <c r="EQ24" s="482">
        <f t="shared" si="16"/>
        <v>6.0624017138819885E-3</v>
      </c>
      <c r="ER24" s="483">
        <v>465</v>
      </c>
      <c r="ES24" s="482">
        <f t="shared" si="17"/>
        <v>1.0664893007041123E-2</v>
      </c>
      <c r="ET24" s="483">
        <v>1412</v>
      </c>
      <c r="EU24" s="482">
        <f t="shared" si="18"/>
        <v>1.0348719602468448E-2</v>
      </c>
      <c r="EV24" s="483">
        <v>66</v>
      </c>
      <c r="EW24" s="482">
        <f t="shared" si="19"/>
        <v>1.3536517833336753E-3</v>
      </c>
      <c r="EX24" s="483">
        <v>129</v>
      </c>
      <c r="EY24" s="482">
        <f t="shared" si="20"/>
        <v>2.1185744785679094E-2</v>
      </c>
      <c r="EZ24" s="483">
        <f t="shared" si="33"/>
        <v>2372</v>
      </c>
      <c r="FA24" s="482">
        <f t="shared" si="21"/>
        <v>8.2674585581440745E-3</v>
      </c>
      <c r="FB24" s="483">
        <v>38</v>
      </c>
      <c r="FC24" s="482">
        <v>3.6180139007902503E-3</v>
      </c>
      <c r="FD24" s="483">
        <v>332</v>
      </c>
      <c r="FE24" s="482">
        <v>6.7085614985148215E-3</v>
      </c>
      <c r="FF24" s="483">
        <v>439</v>
      </c>
      <c r="FG24" s="482">
        <v>1.345841380790337E-2</v>
      </c>
      <c r="FH24" s="483">
        <v>1375</v>
      </c>
      <c r="FI24" s="482">
        <v>9.122150571875912E-3</v>
      </c>
      <c r="FJ24" s="483">
        <v>50</v>
      </c>
      <c r="FK24" s="482">
        <v>1.0144868725398693E-3</v>
      </c>
      <c r="FL24" s="483">
        <v>124</v>
      </c>
      <c r="FM24" s="482">
        <v>2.0570670205706701E-2</v>
      </c>
      <c r="FN24" s="483">
        <v>2358</v>
      </c>
      <c r="FO24" s="482">
        <v>7.8953448270089096E-3</v>
      </c>
      <c r="FP24" s="483">
        <v>40</v>
      </c>
      <c r="FQ24" s="482">
        <v>3.9816842524387818E-3</v>
      </c>
      <c r="FR24" s="483">
        <v>340</v>
      </c>
      <c r="FS24" s="482">
        <v>6.5100426982212262E-3</v>
      </c>
      <c r="FT24" s="483">
        <v>428</v>
      </c>
      <c r="FU24" s="482">
        <v>1.265261477517959E-2</v>
      </c>
      <c r="FV24" s="483">
        <v>1466</v>
      </c>
      <c r="FW24" s="482">
        <v>9.6292793147841615E-3</v>
      </c>
      <c r="FX24" s="483">
        <v>55</v>
      </c>
      <c r="FY24" s="482">
        <v>1.1101691494085826E-3</v>
      </c>
      <c r="FZ24" s="483">
        <v>116</v>
      </c>
      <c r="GA24" s="482">
        <v>2.0732797140303842E-2</v>
      </c>
      <c r="GB24" s="483">
        <v>2445</v>
      </c>
      <c r="GC24" s="482">
        <v>8.0565175414605856E-3</v>
      </c>
      <c r="GD24" s="483">
        <v>60</v>
      </c>
      <c r="GE24" s="482">
        <v>5.7781201848998457E-3</v>
      </c>
      <c r="GF24" s="483">
        <v>379</v>
      </c>
      <c r="GG24" s="482">
        <v>6.8058972471133298E-3</v>
      </c>
      <c r="GH24" s="483">
        <v>465</v>
      </c>
      <c r="GI24" s="482">
        <v>1.3884327132662506E-2</v>
      </c>
      <c r="GJ24" s="483">
        <v>1468</v>
      </c>
      <c r="GK24" s="482">
        <v>9.2093046598579701E-3</v>
      </c>
      <c r="GL24" s="483">
        <v>101</v>
      </c>
      <c r="GM24" s="482">
        <v>1.9894813559989755E-3</v>
      </c>
      <c r="GN24" s="483">
        <v>113</v>
      </c>
      <c r="GO24" s="482">
        <v>2.1482889733840303E-2</v>
      </c>
      <c r="GP24" s="483">
        <v>2586</v>
      </c>
      <c r="GQ24" s="482">
        <v>8.2097062474404195E-3</v>
      </c>
      <c r="GR24" s="483">
        <v>46</v>
      </c>
      <c r="GS24" s="482">
        <v>4.6910055068325514E-3</v>
      </c>
      <c r="GT24" s="483">
        <v>599</v>
      </c>
      <c r="GU24" s="482">
        <v>1.0083835561092219E-2</v>
      </c>
      <c r="GV24" s="483">
        <v>431</v>
      </c>
      <c r="GW24" s="482">
        <v>1.3123439498203521E-2</v>
      </c>
      <c r="GX24" s="483">
        <v>1520</v>
      </c>
      <c r="GY24" s="482">
        <v>9.4997625059373512E-3</v>
      </c>
      <c r="GZ24" s="483">
        <v>96</v>
      </c>
      <c r="HA24" s="482">
        <v>1.8379889337749613E-3</v>
      </c>
      <c r="HB24" s="483">
        <v>107</v>
      </c>
      <c r="HC24" s="482">
        <v>2.1546516310914216E-2</v>
      </c>
      <c r="HD24" s="483">
        <v>2799</v>
      </c>
      <c r="HE24" s="482">
        <v>8.7673961866994929E-3</v>
      </c>
      <c r="HF24" s="483">
        <v>30</v>
      </c>
      <c r="HG24" s="482">
        <v>3.3863867253640365E-3</v>
      </c>
      <c r="HH24" s="483">
        <v>629</v>
      </c>
      <c r="HI24" s="482">
        <v>9.9003667385453228E-3</v>
      </c>
      <c r="HJ24" s="483">
        <v>419</v>
      </c>
      <c r="HK24" s="482">
        <v>1.148794999040386E-2</v>
      </c>
      <c r="HL24" s="483">
        <v>1557</v>
      </c>
      <c r="HM24" s="482">
        <v>9.8157265970256515E-3</v>
      </c>
      <c r="HN24" s="483">
        <v>98</v>
      </c>
      <c r="HO24" s="482">
        <v>1.7838615140979668E-3</v>
      </c>
      <c r="HP24" s="483">
        <v>114</v>
      </c>
      <c r="HQ24" s="482">
        <v>2.7285782671134514E-2</v>
      </c>
      <c r="HR24" s="483">
        <v>2847</v>
      </c>
      <c r="HS24" s="482">
        <v>8.7170050489432122E-3</v>
      </c>
      <c r="HT24" s="483">
        <v>30</v>
      </c>
      <c r="HU24" s="482">
        <v>3.4207525655644243E-3</v>
      </c>
      <c r="HV24" s="483">
        <v>662</v>
      </c>
      <c r="HW24" s="482">
        <v>1.0214157871999013E-2</v>
      </c>
      <c r="HX24" s="483">
        <v>329</v>
      </c>
      <c r="HY24" s="482">
        <v>9.2582170193606476E-3</v>
      </c>
      <c r="HZ24" s="483">
        <v>1498</v>
      </c>
      <c r="IA24" s="482">
        <v>1.1563817140386902E-2</v>
      </c>
      <c r="IB24" s="483">
        <v>94</v>
      </c>
      <c r="IC24" s="482">
        <v>1.8574505503191258E-3</v>
      </c>
      <c r="ID24" s="483">
        <v>98</v>
      </c>
      <c r="IE24" s="482">
        <v>2.7222222222222221E-2</v>
      </c>
      <c r="IF24" s="483">
        <v>2711</v>
      </c>
      <c r="IG24" s="482">
        <v>9.2567616016826747E-3</v>
      </c>
      <c r="IH24" s="483">
        <v>37</v>
      </c>
      <c r="II24" s="482">
        <v>3.9538362898055143E-3</v>
      </c>
      <c r="IJ24" s="483">
        <v>730</v>
      </c>
      <c r="IK24" s="482">
        <v>1.0193964614374886E-2</v>
      </c>
      <c r="IL24" s="483">
        <v>367</v>
      </c>
      <c r="IM24" s="482">
        <v>9.4448876650281809E-3</v>
      </c>
      <c r="IN24" s="483">
        <v>1625</v>
      </c>
      <c r="IO24" s="482">
        <v>1.1230286527802735E-2</v>
      </c>
      <c r="IP24" s="483">
        <v>122</v>
      </c>
      <c r="IQ24" s="482">
        <v>2.2703165416751957E-3</v>
      </c>
      <c r="IR24" s="483">
        <v>100</v>
      </c>
      <c r="IS24" s="482">
        <v>2.6673779674579887E-2</v>
      </c>
      <c r="IT24" s="483">
        <v>2981</v>
      </c>
      <c r="IU24" s="482">
        <v>9.2574764758858417E-3</v>
      </c>
      <c r="IV24" s="483">
        <v>54</v>
      </c>
      <c r="IW24" s="482">
        <v>5.4611650485436895E-3</v>
      </c>
      <c r="IX24" s="483">
        <v>773</v>
      </c>
      <c r="IY24" s="482">
        <v>1.0249678454459869E-2</v>
      </c>
      <c r="IZ24" s="483">
        <v>368</v>
      </c>
      <c r="JA24" s="482">
        <v>8.9134331250302762E-3</v>
      </c>
      <c r="JB24" s="483">
        <v>1696</v>
      </c>
      <c r="JC24" s="482">
        <v>1.1399151784814125E-2</v>
      </c>
      <c r="JD24" s="483">
        <v>188</v>
      </c>
      <c r="JE24" s="482">
        <v>2.4934017692542342E-3</v>
      </c>
      <c r="JF24" s="483">
        <v>87</v>
      </c>
      <c r="JG24" s="482">
        <v>2.3634881825590873E-2</v>
      </c>
      <c r="JH24" s="483">
        <v>3166</v>
      </c>
      <c r="JI24" s="482">
        <v>8.9320475999706585E-3</v>
      </c>
      <c r="JJ24" s="483">
        <v>44</v>
      </c>
      <c r="JK24" s="482">
        <v>5.763688760806916E-3</v>
      </c>
      <c r="JL24" s="483">
        <v>745</v>
      </c>
      <c r="JM24" s="482">
        <v>9.5650164338537385E-3</v>
      </c>
      <c r="JN24" s="483">
        <v>316</v>
      </c>
      <c r="JO24" s="482">
        <v>9.5632963108676569E-3</v>
      </c>
      <c r="JP24" s="483">
        <v>1677</v>
      </c>
      <c r="JQ24" s="482">
        <v>1.1961142335454053E-2</v>
      </c>
      <c r="JR24" s="483">
        <v>161</v>
      </c>
      <c r="JS24" s="482">
        <v>2.1800652665502161E-3</v>
      </c>
      <c r="JT24" s="483">
        <v>78</v>
      </c>
      <c r="JU24" s="482">
        <v>2.7215631542219121E-2</v>
      </c>
      <c r="JV24" s="483">
        <v>3021</v>
      </c>
      <c r="JW24" s="482">
        <v>9.0048467000113271E-3</v>
      </c>
      <c r="JX24" s="483">
        <v>76</v>
      </c>
      <c r="JY24" s="482">
        <v>2.1790677604057652E-4</v>
      </c>
      <c r="JZ24" s="483">
        <v>805</v>
      </c>
      <c r="KA24" s="482">
        <v>2.3080915093771593E-3</v>
      </c>
      <c r="KB24" s="483">
        <v>317</v>
      </c>
      <c r="KC24" s="482">
        <v>9.0890063164293102E-4</v>
      </c>
      <c r="KD24" s="483">
        <v>1787</v>
      </c>
      <c r="KE24" s="482">
        <v>5.123676431375135E-3</v>
      </c>
      <c r="KF24" s="483">
        <v>179</v>
      </c>
      <c r="KG24" s="482">
        <v>5.1322780146398946E-4</v>
      </c>
      <c r="KH24" s="483">
        <v>53</v>
      </c>
      <c r="KI24" s="482">
        <v>1.5196130434408627E-4</v>
      </c>
      <c r="KJ24" s="483">
        <v>3217</v>
      </c>
      <c r="KK24" s="482">
        <v>9.2237644542438775E-3</v>
      </c>
      <c r="KL24" s="483">
        <v>3072</v>
      </c>
      <c r="KM24" s="482">
        <v>8.7684495657162752E-3</v>
      </c>
      <c r="KN24" s="483">
        <v>796</v>
      </c>
      <c r="KO24" s="482">
        <v>2.2720331556999205E-3</v>
      </c>
      <c r="KP24" s="483">
        <v>304</v>
      </c>
      <c r="KQ24" s="482">
        <v>8.677111549406731E-4</v>
      </c>
      <c r="KR24" s="483">
        <v>1702</v>
      </c>
      <c r="KS24" s="482">
        <v>4.8580407424639004E-3</v>
      </c>
      <c r="KT24" s="483">
        <v>126</v>
      </c>
      <c r="KU24" s="482">
        <v>3.5964343921883159E-4</v>
      </c>
      <c r="KV24" s="483">
        <v>67</v>
      </c>
      <c r="KW24" s="482">
        <v>1.9123897164810888E-4</v>
      </c>
      <c r="KX24" s="483">
        <v>3072</v>
      </c>
      <c r="KY24" s="482">
        <v>8.7684495657162752E-3</v>
      </c>
      <c r="KZ24" s="421">
        <v>73</v>
      </c>
      <c r="LA24" s="145">
        <v>9.3709884467265726E-3</v>
      </c>
      <c r="LB24" s="421">
        <v>795</v>
      </c>
      <c r="LC24" s="145">
        <v>1.0310080535346069E-2</v>
      </c>
      <c r="LD24" s="421">
        <v>289</v>
      </c>
      <c r="LE24" s="145">
        <v>9.7648330855521024E-3</v>
      </c>
      <c r="LF24" s="421">
        <v>1740</v>
      </c>
      <c r="LG24" s="145">
        <v>1.2055538619294405E-2</v>
      </c>
      <c r="LH24" s="421">
        <v>163</v>
      </c>
      <c r="LI24" s="145">
        <v>2.1602279504340334E-3</v>
      </c>
      <c r="LJ24" s="421">
        <v>68</v>
      </c>
      <c r="LK24" s="145">
        <v>2.0190023752969122E-2</v>
      </c>
      <c r="LL24" s="421">
        <v>3128</v>
      </c>
      <c r="LM24" s="145">
        <v>9.2640308011254259E-3</v>
      </c>
      <c r="LN24" s="421">
        <v>66</v>
      </c>
      <c r="LO24" s="145">
        <v>9.5693779904306216E-3</v>
      </c>
      <c r="LP24" s="421">
        <v>795</v>
      </c>
      <c r="LQ24" s="145">
        <v>1.0699145414171321E-2</v>
      </c>
      <c r="LR24" s="421">
        <v>251</v>
      </c>
      <c r="LS24" s="145">
        <v>8.7615191287349903E-3</v>
      </c>
      <c r="LT24" s="421">
        <v>2014</v>
      </c>
      <c r="LU24" s="145">
        <v>1.4272856768268052E-2</v>
      </c>
      <c r="LV24" s="421">
        <v>148</v>
      </c>
      <c r="LW24" s="145">
        <v>2.0193750852776642E-3</v>
      </c>
      <c r="LX24" s="421">
        <v>69</v>
      </c>
      <c r="LY24" s="145">
        <v>2.3162134944612285E-2</v>
      </c>
      <c r="LZ24" s="421">
        <v>3343</v>
      </c>
      <c r="MA24" s="145">
        <v>1.0216180865823621E-2</v>
      </c>
    </row>
    <row r="25" spans="1:339">
      <c r="A25" s="34"/>
      <c r="B25" s="34"/>
      <c r="C25" s="484" t="s">
        <v>1536</v>
      </c>
      <c r="D25" s="483">
        <v>3</v>
      </c>
      <c r="E25" s="482">
        <v>3.2626427406199022E-4</v>
      </c>
      <c r="F25" s="483">
        <v>449</v>
      </c>
      <c r="G25" s="482">
        <v>1.2886745881407497E-2</v>
      </c>
      <c r="H25" s="483">
        <v>1896</v>
      </c>
      <c r="I25" s="482">
        <v>2.6679424760082178E-2</v>
      </c>
      <c r="J25" s="483">
        <v>3217</v>
      </c>
      <c r="K25" s="482">
        <v>1.5346598417158422E-2</v>
      </c>
      <c r="L25" s="483">
        <v>1143</v>
      </c>
      <c r="M25" s="482">
        <v>2.1562782976154542E-2</v>
      </c>
      <c r="N25" s="483">
        <v>143</v>
      </c>
      <c r="O25" s="482">
        <v>2.7001510574018128E-2</v>
      </c>
      <c r="P25" s="483">
        <v>6851</v>
      </c>
      <c r="Q25" s="482">
        <v>1.7886327441714749E-2</v>
      </c>
      <c r="R25" s="483">
        <v>7</v>
      </c>
      <c r="S25" s="482">
        <v>7.3160535117056851E-4</v>
      </c>
      <c r="T25" s="483">
        <v>448</v>
      </c>
      <c r="U25" s="482">
        <v>1.315712187958884E-2</v>
      </c>
      <c r="V25" s="483">
        <v>1499</v>
      </c>
      <c r="W25" s="482">
        <v>2.9004856717168785E-2</v>
      </c>
      <c r="X25" s="483">
        <v>2698</v>
      </c>
      <c r="Y25" s="482">
        <v>1.4523491667025537E-2</v>
      </c>
      <c r="Z25" s="483">
        <v>1098</v>
      </c>
      <c r="AA25" s="482">
        <v>2.2086778106330335E-2</v>
      </c>
      <c r="AB25" s="483">
        <v>132</v>
      </c>
      <c r="AC25" s="482">
        <v>2.8259473346178548E-2</v>
      </c>
      <c r="AD25" s="483">
        <v>5882</v>
      </c>
      <c r="AE25" s="482">
        <v>1.7534602669242304E-2</v>
      </c>
      <c r="AF25" s="483">
        <v>7</v>
      </c>
      <c r="AG25" s="482">
        <v>6.7081935793004315E-4</v>
      </c>
      <c r="AH25" s="483">
        <v>580</v>
      </c>
      <c r="AI25" s="482">
        <v>1.6856055101862884E-2</v>
      </c>
      <c r="AJ25" s="483">
        <v>1672</v>
      </c>
      <c r="AK25" s="482">
        <v>3.0920018492834028E-2</v>
      </c>
      <c r="AL25" s="483">
        <v>2848</v>
      </c>
      <c r="AM25" s="482">
        <v>1.5441754547672621E-2</v>
      </c>
      <c r="AN25" s="483">
        <v>1128</v>
      </c>
      <c r="AO25" s="482">
        <v>2.3572682437515674E-2</v>
      </c>
      <c r="AP25" s="483">
        <v>153</v>
      </c>
      <c r="AQ25" s="482">
        <v>2.7229044313934865E-2</v>
      </c>
      <c r="AR25" s="483">
        <v>6388</v>
      </c>
      <c r="AS25" s="482">
        <v>1.8965338083574555E-2</v>
      </c>
      <c r="AT25" s="483">
        <v>5</v>
      </c>
      <c r="AU25" s="482">
        <v>4.5433893684688776E-4</v>
      </c>
      <c r="AV25" s="483">
        <v>574</v>
      </c>
      <c r="AW25" s="482">
        <v>1.6587677725118485E-2</v>
      </c>
      <c r="AX25" s="483">
        <v>1513</v>
      </c>
      <c r="AY25" s="482">
        <v>3.014604793879137E-2</v>
      </c>
      <c r="AZ25" s="483">
        <v>2633</v>
      </c>
      <c r="BA25" s="482">
        <v>1.5076211307444774E-2</v>
      </c>
      <c r="BB25" s="483">
        <v>905</v>
      </c>
      <c r="BC25" s="482">
        <v>1.9600199250644317E-2</v>
      </c>
      <c r="BD25" s="483">
        <v>161</v>
      </c>
      <c r="BE25" s="482">
        <v>3.0003727171077153E-2</v>
      </c>
      <c r="BF25" s="483">
        <v>5791</v>
      </c>
      <c r="BG25" s="482">
        <v>1.798542159058087E-2</v>
      </c>
      <c r="BH25" s="483">
        <v>5</v>
      </c>
      <c r="BI25" s="482">
        <v>5.0854353132628156E-4</v>
      </c>
      <c r="BJ25" s="483">
        <v>588</v>
      </c>
      <c r="BK25" s="482">
        <v>1.6822109057618585E-2</v>
      </c>
      <c r="BL25" s="483">
        <v>1416</v>
      </c>
      <c r="BM25" s="482">
        <v>2.9638312123241795E-2</v>
      </c>
      <c r="BN25" s="483">
        <v>2478</v>
      </c>
      <c r="BO25" s="482">
        <v>1.4427443582756935E-2</v>
      </c>
      <c r="BP25" s="483">
        <v>684</v>
      </c>
      <c r="BQ25" s="482">
        <v>1.5020092667823184E-2</v>
      </c>
      <c r="BR25" s="483">
        <v>174</v>
      </c>
      <c r="BS25" s="482">
        <v>2.9506528743428861E-2</v>
      </c>
      <c r="BT25" s="483">
        <v>5345</v>
      </c>
      <c r="BU25" s="482">
        <v>1.6927734882218437E-2</v>
      </c>
      <c r="BV25" s="483">
        <v>6</v>
      </c>
      <c r="BW25" s="482">
        <v>6.7317401548300237E-4</v>
      </c>
      <c r="BX25" s="483">
        <v>648</v>
      </c>
      <c r="BY25" s="482">
        <v>1.7910447761194031E-2</v>
      </c>
      <c r="BZ25" s="483">
        <v>1246</v>
      </c>
      <c r="CA25" s="482">
        <v>2.7200488997555013E-2</v>
      </c>
      <c r="CB25" s="483">
        <v>2312</v>
      </c>
      <c r="CC25" s="482">
        <v>1.3936358101713713E-2</v>
      </c>
      <c r="CD25" s="483">
        <v>957</v>
      </c>
      <c r="CE25" s="482">
        <v>2.0698157280041526E-2</v>
      </c>
      <c r="CF25" s="483">
        <v>172</v>
      </c>
      <c r="CG25" s="482">
        <v>2.8340748063931456E-2</v>
      </c>
      <c r="CH25" s="483">
        <v>5341</v>
      </c>
      <c r="CI25" s="482">
        <v>1.7279029967357161E-2</v>
      </c>
      <c r="CJ25" s="483">
        <v>1</v>
      </c>
      <c r="CK25" s="482">
        <v>1.0775862068965517E-4</v>
      </c>
      <c r="CL25" s="483">
        <v>681</v>
      </c>
      <c r="CM25" s="482">
        <v>1.779508218140009E-2</v>
      </c>
      <c r="CN25" s="483">
        <v>1403</v>
      </c>
      <c r="CO25" s="482">
        <v>2.7219462983082414E-2</v>
      </c>
      <c r="CP25" s="483">
        <v>2317</v>
      </c>
      <c r="CQ25" s="482">
        <v>1.4364181917373407E-2</v>
      </c>
      <c r="CR25" s="483">
        <v>1018</v>
      </c>
      <c r="CS25" s="482">
        <v>2.0643643663942571E-2</v>
      </c>
      <c r="CT25" s="483">
        <v>178</v>
      </c>
      <c r="CU25" s="482">
        <v>2.8672680412371133E-2</v>
      </c>
      <c r="CV25" s="483">
        <v>5598</v>
      </c>
      <c r="CW25" s="482">
        <v>1.7719788046265169E-2</v>
      </c>
      <c r="CX25" s="483">
        <v>1</v>
      </c>
      <c r="CY25" s="482">
        <f t="shared" si="24"/>
        <v>1.1906179307060365E-4</v>
      </c>
      <c r="CZ25" s="483">
        <v>705</v>
      </c>
      <c r="DA25" s="482">
        <f t="shared" si="25"/>
        <v>1.8204353551785575E-2</v>
      </c>
      <c r="DB25" s="483">
        <v>1415</v>
      </c>
      <c r="DC25" s="482">
        <f t="shared" si="26"/>
        <v>2.7672390190479915E-2</v>
      </c>
      <c r="DD25" s="483">
        <v>2373</v>
      </c>
      <c r="DE25" s="482">
        <f t="shared" si="27"/>
        <v>1.5164586568509039E-2</v>
      </c>
      <c r="DF25" s="483">
        <v>1139</v>
      </c>
      <c r="DG25" s="482">
        <f t="shared" si="28"/>
        <v>2.3465666783411276E-2</v>
      </c>
      <c r="DH25" s="483">
        <v>183</v>
      </c>
      <c r="DI25" s="482">
        <f t="shared" si="29"/>
        <v>2.9336325745431227E-2</v>
      </c>
      <c r="DJ25" s="483">
        <f t="shared" si="30"/>
        <v>5816</v>
      </c>
      <c r="DK25" s="482">
        <f t="shared" si="31"/>
        <v>1.8790385112432154E-2</v>
      </c>
      <c r="DL25" s="483">
        <v>1</v>
      </c>
      <c r="DM25" s="482">
        <f t="shared" si="1"/>
        <v>1.1203226529240422E-4</v>
      </c>
      <c r="DN25" s="483">
        <v>743</v>
      </c>
      <c r="DO25" s="482">
        <f t="shared" si="2"/>
        <v>1.8394731630025748E-2</v>
      </c>
      <c r="DP25" s="483">
        <v>1147</v>
      </c>
      <c r="DQ25" s="482">
        <f t="shared" si="3"/>
        <v>2.4711306446053086E-2</v>
      </c>
      <c r="DR25" s="483">
        <v>2276</v>
      </c>
      <c r="DS25" s="482">
        <f t="shared" si="4"/>
        <v>1.5584878012037881E-2</v>
      </c>
      <c r="DT25" s="483">
        <v>1050</v>
      </c>
      <c r="DU25" s="482">
        <f t="shared" si="5"/>
        <v>2.15743080811194E-2</v>
      </c>
      <c r="DV25" s="483">
        <v>178</v>
      </c>
      <c r="DW25" s="482">
        <f t="shared" si="6"/>
        <v>2.8728211749515817E-2</v>
      </c>
      <c r="DX25" s="483">
        <f t="shared" si="32"/>
        <v>5395</v>
      </c>
      <c r="DY25" s="482">
        <f t="shared" si="7"/>
        <v>1.8187150668491563E-2</v>
      </c>
      <c r="DZ25" s="483">
        <v>1</v>
      </c>
      <c r="EA25" s="482">
        <f t="shared" si="8"/>
        <v>1.1679514132212099E-4</v>
      </c>
      <c r="EB25" s="483">
        <v>808</v>
      </c>
      <c r="EC25" s="482">
        <f t="shared" si="9"/>
        <v>1.895601173020528E-2</v>
      </c>
      <c r="ED25" s="483">
        <v>1415</v>
      </c>
      <c r="EE25" s="482">
        <f t="shared" si="10"/>
        <v>3.1759213538627283E-2</v>
      </c>
      <c r="EF25" s="483">
        <v>2135</v>
      </c>
      <c r="EG25" s="482">
        <f t="shared" si="11"/>
        <v>1.4639631917826065E-2</v>
      </c>
      <c r="EH25" s="483">
        <v>1258</v>
      </c>
      <c r="EI25" s="482">
        <f t="shared" si="12"/>
        <v>2.5951521402784939E-2</v>
      </c>
      <c r="EJ25" s="483">
        <v>178</v>
      </c>
      <c r="EK25" s="482">
        <f t="shared" si="13"/>
        <v>2.8938384002601202E-2</v>
      </c>
      <c r="EL25" s="483">
        <f t="shared" si="22"/>
        <v>5795</v>
      </c>
      <c r="EM25" s="482">
        <f t="shared" si="14"/>
        <v>1.9564219254297712E-2</v>
      </c>
      <c r="EN25" s="483">
        <v>1</v>
      </c>
      <c r="EO25" s="482">
        <f t="shared" si="15"/>
        <v>1.2281994595922377E-4</v>
      </c>
      <c r="EP25" s="483">
        <v>855</v>
      </c>
      <c r="EQ25" s="482">
        <f t="shared" si="16"/>
        <v>1.9486291223192106E-2</v>
      </c>
      <c r="ER25" s="483">
        <v>1411</v>
      </c>
      <c r="ES25" s="482">
        <f t="shared" si="17"/>
        <v>3.2361643081580696E-2</v>
      </c>
      <c r="ET25" s="483">
        <v>2102</v>
      </c>
      <c r="EU25" s="482">
        <f t="shared" si="18"/>
        <v>1.5405813459198781E-2</v>
      </c>
      <c r="EV25" s="483">
        <v>1037</v>
      </c>
      <c r="EW25" s="482">
        <f t="shared" si="19"/>
        <v>2.1268740898742745E-2</v>
      </c>
      <c r="EX25" s="483">
        <v>197</v>
      </c>
      <c r="EY25" s="482">
        <f t="shared" si="20"/>
        <v>3.2353424207587453E-2</v>
      </c>
      <c r="EZ25" s="483">
        <f t="shared" si="33"/>
        <v>5603</v>
      </c>
      <c r="FA25" s="482">
        <f t="shared" si="21"/>
        <v>1.9528908221450779E-2</v>
      </c>
      <c r="FB25" s="483">
        <v>0</v>
      </c>
      <c r="FC25" s="482">
        <v>0</v>
      </c>
      <c r="FD25" s="483">
        <v>921</v>
      </c>
      <c r="FE25" s="482">
        <v>1.8610196205217321E-2</v>
      </c>
      <c r="FF25" s="483">
        <v>436</v>
      </c>
      <c r="FG25" s="482">
        <v>1.336644287071952E-2</v>
      </c>
      <c r="FH25" s="483">
        <v>3166</v>
      </c>
      <c r="FI25" s="482">
        <v>2.1004166334952102E-2</v>
      </c>
      <c r="FJ25" s="483">
        <v>1071</v>
      </c>
      <c r="FK25" s="482">
        <v>2.1730308809804002E-2</v>
      </c>
      <c r="FL25" s="483">
        <v>197</v>
      </c>
      <c r="FM25" s="482">
        <v>3.2680822826808231E-2</v>
      </c>
      <c r="FN25" s="483">
        <v>5791</v>
      </c>
      <c r="FO25" s="482">
        <v>1.9390136511114757E-2</v>
      </c>
      <c r="FP25" s="483">
        <v>0</v>
      </c>
      <c r="FQ25" s="482">
        <v>0</v>
      </c>
      <c r="FR25" s="483">
        <v>985</v>
      </c>
      <c r="FS25" s="482">
        <v>1.8859976640435025E-2</v>
      </c>
      <c r="FT25" s="483">
        <v>578</v>
      </c>
      <c r="FU25" s="482">
        <v>1.7086942383303279E-2</v>
      </c>
      <c r="FV25" s="483">
        <v>3157</v>
      </c>
      <c r="FW25" s="482">
        <v>2.0736449383883766E-2</v>
      </c>
      <c r="FX25" s="483">
        <v>1241</v>
      </c>
      <c r="FY25" s="482">
        <v>2.5049452989382746E-2</v>
      </c>
      <c r="FZ25" s="483">
        <v>190</v>
      </c>
      <c r="GA25" s="482">
        <v>3.3958891867739052E-2</v>
      </c>
      <c r="GB25" s="483">
        <v>6151</v>
      </c>
      <c r="GC25" s="482">
        <v>2.0268155172811476E-2</v>
      </c>
      <c r="GD25" s="483">
        <v>0</v>
      </c>
      <c r="GE25" s="482">
        <v>0</v>
      </c>
      <c r="GF25" s="483">
        <v>1056</v>
      </c>
      <c r="GG25" s="482">
        <v>1.8963133226785427E-2</v>
      </c>
      <c r="GH25" s="483">
        <v>592</v>
      </c>
      <c r="GI25" s="482">
        <v>1.767639067212087E-2</v>
      </c>
      <c r="GJ25" s="483">
        <v>3317</v>
      </c>
      <c r="GK25" s="482">
        <v>2.0808762640837117E-2</v>
      </c>
      <c r="GL25" s="483">
        <v>1251</v>
      </c>
      <c r="GM25" s="482">
        <v>2.4641991845096224E-2</v>
      </c>
      <c r="GN25" s="483">
        <v>155</v>
      </c>
      <c r="GO25" s="482">
        <v>2.9467680608365018E-2</v>
      </c>
      <c r="GP25" s="483">
        <v>6371</v>
      </c>
      <c r="GQ25" s="482">
        <v>2.0225846288647684E-2</v>
      </c>
      <c r="GR25" s="483">
        <v>0</v>
      </c>
      <c r="GS25" s="482">
        <v>0</v>
      </c>
      <c r="GT25" s="483">
        <v>1171</v>
      </c>
      <c r="GU25" s="482">
        <v>1.9713140971684456E-2</v>
      </c>
      <c r="GV25" s="483">
        <v>628</v>
      </c>
      <c r="GW25" s="482">
        <v>1.9121856159795385E-2</v>
      </c>
      <c r="GX25" s="483">
        <v>3260</v>
      </c>
      <c r="GY25" s="482">
        <v>2.0374490637734055E-2</v>
      </c>
      <c r="GZ25" s="483">
        <v>1326</v>
      </c>
      <c r="HA25" s="482">
        <v>2.5387222147766651E-2</v>
      </c>
      <c r="HB25" s="483">
        <v>123</v>
      </c>
      <c r="HC25" s="482">
        <v>2.4768425291985502E-2</v>
      </c>
      <c r="HD25" s="483">
        <v>6508</v>
      </c>
      <c r="HE25" s="482">
        <v>2.0385214141850769E-2</v>
      </c>
      <c r="HF25" s="483">
        <v>2</v>
      </c>
      <c r="HG25" s="482">
        <v>2.257591150242691E-4</v>
      </c>
      <c r="HH25" s="483">
        <v>1276</v>
      </c>
      <c r="HI25" s="482">
        <v>2.0084050808241386E-2</v>
      </c>
      <c r="HJ25" s="483">
        <v>597</v>
      </c>
      <c r="HK25" s="482">
        <v>1.636827242069476E-2</v>
      </c>
      <c r="HL25" s="483">
        <v>3344</v>
      </c>
      <c r="HM25" s="482">
        <v>2.1081432074793693E-2</v>
      </c>
      <c r="HN25" s="483">
        <v>1294</v>
      </c>
      <c r="HO25" s="482">
        <v>2.3554253053497641E-2</v>
      </c>
      <c r="HP25" s="483">
        <v>112</v>
      </c>
      <c r="HQ25" s="482">
        <v>2.6807084729535663E-2</v>
      </c>
      <c r="HR25" s="483">
        <v>6625</v>
      </c>
      <c r="HS25" s="482">
        <v>2.0284565665349061E-2</v>
      </c>
      <c r="HT25" s="483">
        <v>1</v>
      </c>
      <c r="HU25" s="482">
        <v>1.1402508551881414E-4</v>
      </c>
      <c r="HV25" s="483">
        <v>1616</v>
      </c>
      <c r="HW25" s="482">
        <v>2.4933654261556502E-2</v>
      </c>
      <c r="HX25" s="483">
        <v>610</v>
      </c>
      <c r="HY25" s="482">
        <v>1.7165691130121567E-2</v>
      </c>
      <c r="HZ25" s="483">
        <v>3272</v>
      </c>
      <c r="IA25" s="482">
        <v>2.5258217412113447E-2</v>
      </c>
      <c r="IB25" s="483">
        <v>1374</v>
      </c>
      <c r="IC25" s="482">
        <v>2.7150394214239138E-2</v>
      </c>
      <c r="ID25" s="483">
        <v>106</v>
      </c>
      <c r="IE25" s="482">
        <v>2.9444444444444443E-2</v>
      </c>
      <c r="IF25" s="483">
        <v>6979</v>
      </c>
      <c r="IG25" s="482">
        <v>2.3829929626758905E-2</v>
      </c>
      <c r="IH25" s="483">
        <v>1</v>
      </c>
      <c r="II25" s="482">
        <v>1.0686044026501389E-4</v>
      </c>
      <c r="IJ25" s="483">
        <v>1747</v>
      </c>
      <c r="IK25" s="482">
        <v>2.4395693399058803E-2</v>
      </c>
      <c r="IL25" s="483">
        <v>644</v>
      </c>
      <c r="IM25" s="482">
        <v>1.6573590344082147E-2</v>
      </c>
      <c r="IN25" s="483">
        <v>3506</v>
      </c>
      <c r="IO25" s="482">
        <v>2.4229775117831621E-2</v>
      </c>
      <c r="IP25" s="483">
        <v>1334</v>
      </c>
      <c r="IQ25" s="482">
        <v>2.48246087425796E-2</v>
      </c>
      <c r="IR25" s="483">
        <v>105</v>
      </c>
      <c r="IS25" s="482">
        <v>2.8007468658308884E-2</v>
      </c>
      <c r="IT25" s="483">
        <v>7337</v>
      </c>
      <c r="IU25" s="482">
        <v>2.2785006676811281E-2</v>
      </c>
      <c r="IV25" s="483">
        <v>1</v>
      </c>
      <c r="IW25" s="482">
        <v>1.011326860841424E-4</v>
      </c>
      <c r="IX25" s="483">
        <v>1886</v>
      </c>
      <c r="IY25" s="482">
        <v>2.5007624275693811E-2</v>
      </c>
      <c r="IZ25" s="483">
        <v>573</v>
      </c>
      <c r="JA25" s="482">
        <v>1.3878796686528121E-2</v>
      </c>
      <c r="JB25" s="483">
        <v>3785</v>
      </c>
      <c r="JC25" s="482">
        <v>2.5439734378255582E-2</v>
      </c>
      <c r="JD25" s="483">
        <v>1788</v>
      </c>
      <c r="JE25" s="482">
        <v>2.3713842358651972E-2</v>
      </c>
      <c r="JF25" s="483">
        <v>112</v>
      </c>
      <c r="JG25" s="482">
        <v>3.0426514534093996E-2</v>
      </c>
      <c r="JH25" s="483">
        <v>8145</v>
      </c>
      <c r="JI25" s="482">
        <v>2.2979004327783013E-2</v>
      </c>
      <c r="JJ25" s="483">
        <v>1</v>
      </c>
      <c r="JK25" s="482">
        <v>1.3099292638197538E-4</v>
      </c>
      <c r="JL25" s="483">
        <v>1815</v>
      </c>
      <c r="JM25" s="482">
        <v>2.3302691043549713E-2</v>
      </c>
      <c r="JN25" s="483">
        <v>495</v>
      </c>
      <c r="JO25" s="482">
        <v>1.4980479980631298E-2</v>
      </c>
      <c r="JP25" s="483">
        <v>3417</v>
      </c>
      <c r="JQ25" s="482">
        <v>2.4371629910701548E-2</v>
      </c>
      <c r="JR25" s="483">
        <v>1798</v>
      </c>
      <c r="JS25" s="482">
        <v>2.4346318939486262E-2</v>
      </c>
      <c r="JT25" s="483">
        <v>86</v>
      </c>
      <c r="JU25" s="482">
        <v>3.0006978367062107E-2</v>
      </c>
      <c r="JV25" s="483">
        <v>7612</v>
      </c>
      <c r="JW25" s="482">
        <v>2.2689471393739231E-2</v>
      </c>
      <c r="JX25" s="483">
        <v>2</v>
      </c>
      <c r="JY25" s="482">
        <v>5.7343888431730666E-6</v>
      </c>
      <c r="JZ25" s="483">
        <v>1938</v>
      </c>
      <c r="KA25" s="482">
        <v>5.5566227890347019E-3</v>
      </c>
      <c r="KB25" s="483">
        <v>496</v>
      </c>
      <c r="KC25" s="482">
        <v>1.4221284331069205E-3</v>
      </c>
      <c r="KD25" s="483">
        <v>3445</v>
      </c>
      <c r="KE25" s="482">
        <v>9.8774847823656069E-3</v>
      </c>
      <c r="KF25" s="483">
        <v>1872</v>
      </c>
      <c r="KG25" s="482">
        <v>5.3673879572099905E-3</v>
      </c>
      <c r="KH25" s="483">
        <v>68</v>
      </c>
      <c r="KI25" s="482">
        <v>1.9496922066788427E-4</v>
      </c>
      <c r="KJ25" s="483">
        <v>7821</v>
      </c>
      <c r="KK25" s="482">
        <v>2.2424327571228277E-2</v>
      </c>
      <c r="KL25" s="483">
        <v>7649</v>
      </c>
      <c r="KM25" s="482">
        <v>2.1832640210990819E-2</v>
      </c>
      <c r="KN25" s="483">
        <v>2207</v>
      </c>
      <c r="KO25" s="482">
        <v>6.2994688123488999E-3</v>
      </c>
      <c r="KP25" s="483">
        <v>473</v>
      </c>
      <c r="KQ25" s="482">
        <v>1.3500900535754552E-3</v>
      </c>
      <c r="KR25" s="483">
        <v>3126</v>
      </c>
      <c r="KS25" s="482">
        <v>8.922582468238632E-3</v>
      </c>
      <c r="KT25" s="483">
        <v>1763</v>
      </c>
      <c r="KU25" s="482">
        <v>5.0321538360539693E-3</v>
      </c>
      <c r="KV25" s="483">
        <v>77</v>
      </c>
      <c r="KW25" s="482">
        <v>2.1978210174484155E-4</v>
      </c>
      <c r="KX25" s="483">
        <v>7649</v>
      </c>
      <c r="KY25" s="482">
        <v>2.1832640210990819E-2</v>
      </c>
      <c r="KZ25" s="421">
        <v>3</v>
      </c>
      <c r="LA25" s="145">
        <v>3.8510911424903722E-4</v>
      </c>
      <c r="LB25" s="421">
        <v>1915</v>
      </c>
      <c r="LC25" s="145">
        <v>2.4834973868160654E-2</v>
      </c>
      <c r="LD25" s="421">
        <v>427</v>
      </c>
      <c r="LE25" s="145">
        <v>1.4427625354777672E-2</v>
      </c>
      <c r="LF25" s="421">
        <v>2802</v>
      </c>
      <c r="LG25" s="145">
        <v>1.9413574259346505E-2</v>
      </c>
      <c r="LH25" s="421">
        <v>1774</v>
      </c>
      <c r="LI25" s="145">
        <v>2.3510701742760584E-2</v>
      </c>
      <c r="LJ25" s="421">
        <v>80</v>
      </c>
      <c r="LK25" s="145">
        <v>2.3752969121140142E-2</v>
      </c>
      <c r="LL25" s="421">
        <v>7001</v>
      </c>
      <c r="LM25" s="145">
        <v>2.0734488375536798E-2</v>
      </c>
      <c r="LN25" s="421">
        <v>0</v>
      </c>
      <c r="LO25" s="145">
        <v>0</v>
      </c>
      <c r="LP25" s="421">
        <v>1963</v>
      </c>
      <c r="LQ25" s="145">
        <v>2.6418141444048179E-2</v>
      </c>
      <c r="LR25" s="421">
        <v>410</v>
      </c>
      <c r="LS25" s="145">
        <v>1.4311644791957553E-2</v>
      </c>
      <c r="LT25" s="421">
        <v>3142</v>
      </c>
      <c r="LU25" s="145">
        <v>2.2266790449800507E-2</v>
      </c>
      <c r="LV25" s="421">
        <v>1570</v>
      </c>
      <c r="LW25" s="145">
        <v>2.1421749215445492E-2</v>
      </c>
      <c r="LX25" s="421">
        <v>89</v>
      </c>
      <c r="LY25" s="145">
        <v>2.9875797247398455E-2</v>
      </c>
      <c r="LZ25" s="421">
        <v>7174</v>
      </c>
      <c r="MA25" s="145">
        <v>2.1923685770690593E-2</v>
      </c>
    </row>
    <row r="26" spans="1:339">
      <c r="A26" s="34"/>
      <c r="B26" s="34"/>
      <c r="C26" s="484" t="s">
        <v>1537</v>
      </c>
      <c r="D26" s="483">
        <v>34</v>
      </c>
      <c r="E26" s="482">
        <v>3.6976617727025557E-3</v>
      </c>
      <c r="F26" s="483">
        <v>335</v>
      </c>
      <c r="G26" s="482">
        <v>9.6148326732104928E-3</v>
      </c>
      <c r="H26" s="483">
        <v>1795</v>
      </c>
      <c r="I26" s="482">
        <v>2.5258210677398474E-2</v>
      </c>
      <c r="J26" s="483">
        <v>8226</v>
      </c>
      <c r="K26" s="482">
        <v>3.9241877084098598E-2</v>
      </c>
      <c r="L26" s="483">
        <v>564</v>
      </c>
      <c r="M26" s="482">
        <v>1.0639903410805916E-2</v>
      </c>
      <c r="N26" s="483">
        <v>209</v>
      </c>
      <c r="O26" s="482">
        <v>3.9463746223564952E-2</v>
      </c>
      <c r="P26" s="483">
        <v>11163</v>
      </c>
      <c r="Q26" s="482">
        <v>2.9143931284755762E-2</v>
      </c>
      <c r="R26" s="483">
        <v>32</v>
      </c>
      <c r="S26" s="482">
        <v>3.3444816053511705E-3</v>
      </c>
      <c r="T26" s="483">
        <v>329</v>
      </c>
      <c r="U26" s="482">
        <v>9.6622613803230544E-3</v>
      </c>
      <c r="V26" s="483">
        <v>1321</v>
      </c>
      <c r="W26" s="482">
        <v>2.5560650916197442E-2</v>
      </c>
      <c r="X26" s="483">
        <v>7062</v>
      </c>
      <c r="Y26" s="482">
        <v>3.8015158692562764E-2</v>
      </c>
      <c r="Z26" s="483">
        <v>598</v>
      </c>
      <c r="AA26" s="482">
        <v>1.2029046728219982E-2</v>
      </c>
      <c r="AB26" s="483">
        <v>195</v>
      </c>
      <c r="AC26" s="482">
        <v>4.1746949261400129E-2</v>
      </c>
      <c r="AD26" s="483">
        <v>9537</v>
      </c>
      <c r="AE26" s="482">
        <v>2.8430381784522927E-2</v>
      </c>
      <c r="AF26" s="483">
        <v>31</v>
      </c>
      <c r="AG26" s="482">
        <v>2.9707714422616193E-3</v>
      </c>
      <c r="AH26" s="483">
        <v>393</v>
      </c>
      <c r="AI26" s="482">
        <v>1.142143043971054E-2</v>
      </c>
      <c r="AJ26" s="483">
        <v>1257</v>
      </c>
      <c r="AK26" s="482">
        <v>2.3245492371705964E-2</v>
      </c>
      <c r="AL26" s="483">
        <v>6342</v>
      </c>
      <c r="AM26" s="482">
        <v>3.4386098083335592E-2</v>
      </c>
      <c r="AN26" s="483">
        <v>644</v>
      </c>
      <c r="AO26" s="482">
        <v>1.3458162668227034E-2</v>
      </c>
      <c r="AP26" s="483">
        <v>636</v>
      </c>
      <c r="AQ26" s="482">
        <v>0.11318739989321944</v>
      </c>
      <c r="AR26" s="483">
        <v>9303</v>
      </c>
      <c r="AS26" s="482">
        <v>2.7619683812068582E-2</v>
      </c>
      <c r="AT26" s="483">
        <v>31</v>
      </c>
      <c r="AU26" s="482">
        <v>2.8169014084507044E-3</v>
      </c>
      <c r="AV26" s="483">
        <v>466</v>
      </c>
      <c r="AW26" s="482">
        <v>1.3466651254190267E-2</v>
      </c>
      <c r="AX26" s="483">
        <v>1174</v>
      </c>
      <c r="AY26" s="482">
        <v>2.3391579828249218E-2</v>
      </c>
      <c r="AZ26" s="483">
        <v>5758</v>
      </c>
      <c r="BA26" s="482">
        <v>3.2969549832232055E-2</v>
      </c>
      <c r="BB26" s="483">
        <v>851</v>
      </c>
      <c r="BC26" s="482">
        <v>1.8430684599224655E-2</v>
      </c>
      <c r="BD26" s="483">
        <v>773</v>
      </c>
      <c r="BE26" s="482">
        <v>0.14405516213194186</v>
      </c>
      <c r="BF26" s="483">
        <v>9053</v>
      </c>
      <c r="BG26" s="482">
        <v>2.8116391238046729E-2</v>
      </c>
      <c r="BH26" s="483">
        <v>43</v>
      </c>
      <c r="BI26" s="482">
        <v>4.373474369406021E-3</v>
      </c>
      <c r="BJ26" s="483">
        <v>493</v>
      </c>
      <c r="BK26" s="482">
        <v>1.4104251301710819E-2</v>
      </c>
      <c r="BL26" s="483">
        <v>1075</v>
      </c>
      <c r="BM26" s="482">
        <v>2.250083724045546E-2</v>
      </c>
      <c r="BN26" s="483">
        <v>5606</v>
      </c>
      <c r="BO26" s="482">
        <v>3.2639325554856893E-2</v>
      </c>
      <c r="BP26" s="483">
        <v>731</v>
      </c>
      <c r="BQ26" s="482">
        <v>1.6052175058740858E-2</v>
      </c>
      <c r="BR26" s="483">
        <v>776</v>
      </c>
      <c r="BS26" s="482">
        <v>0.13159233508563675</v>
      </c>
      <c r="BT26" s="483">
        <v>8724</v>
      </c>
      <c r="BU26" s="482">
        <v>2.7629103669312188E-2</v>
      </c>
      <c r="BV26" s="483">
        <v>43</v>
      </c>
      <c r="BW26" s="482">
        <v>4.8244137776281837E-3</v>
      </c>
      <c r="BX26" s="483">
        <v>547</v>
      </c>
      <c r="BY26" s="482">
        <v>1.5118850193477059E-2</v>
      </c>
      <c r="BZ26" s="483">
        <v>941</v>
      </c>
      <c r="CA26" s="482">
        <v>2.0542263360111772E-2</v>
      </c>
      <c r="CB26" s="483">
        <v>4890</v>
      </c>
      <c r="CC26" s="482">
        <v>2.9476120725510407E-2</v>
      </c>
      <c r="CD26" s="483">
        <v>687</v>
      </c>
      <c r="CE26" s="482">
        <v>1.4858551777835453E-2</v>
      </c>
      <c r="CF26" s="483">
        <v>844</v>
      </c>
      <c r="CG26" s="482">
        <v>0.13906739166254736</v>
      </c>
      <c r="CH26" s="483">
        <v>7952</v>
      </c>
      <c r="CI26" s="482">
        <v>2.5726052480888249E-2</v>
      </c>
      <c r="CJ26" s="483">
        <v>42</v>
      </c>
      <c r="CK26" s="482">
        <v>4.5258620689655176E-3</v>
      </c>
      <c r="CL26" s="483">
        <v>579</v>
      </c>
      <c r="CM26" s="482">
        <v>1.5129739475815935E-2</v>
      </c>
      <c r="CN26" s="483">
        <v>1014</v>
      </c>
      <c r="CO26" s="482">
        <v>1.9672512804594134E-2</v>
      </c>
      <c r="CP26" s="483">
        <v>5133</v>
      </c>
      <c r="CQ26" s="482">
        <v>3.1821901502752568E-2</v>
      </c>
      <c r="CR26" s="483">
        <v>801</v>
      </c>
      <c r="CS26" s="482">
        <v>1.6243181311216111E-2</v>
      </c>
      <c r="CT26" s="483">
        <v>815</v>
      </c>
      <c r="CU26" s="482">
        <v>0.13128221649484537</v>
      </c>
      <c r="CV26" s="483">
        <v>8384</v>
      </c>
      <c r="CW26" s="482">
        <v>2.653853215074798E-2</v>
      </c>
      <c r="CX26" s="483">
        <v>43</v>
      </c>
      <c r="CY26" s="482">
        <f t="shared" si="24"/>
        <v>5.1196571020359566E-3</v>
      </c>
      <c r="CZ26" s="483">
        <v>574</v>
      </c>
      <c r="DA26" s="482">
        <f t="shared" si="25"/>
        <v>1.4821700622304852E-2</v>
      </c>
      <c r="DB26" s="483">
        <v>995</v>
      </c>
      <c r="DC26" s="482">
        <f t="shared" si="26"/>
        <v>1.9458677201079518E-2</v>
      </c>
      <c r="DD26" s="483">
        <v>5010</v>
      </c>
      <c r="DE26" s="482">
        <f t="shared" si="27"/>
        <v>3.2016257357029197E-2</v>
      </c>
      <c r="DF26" s="483">
        <v>718</v>
      </c>
      <c r="DG26" s="482">
        <f t="shared" si="28"/>
        <v>1.4792228929314572E-2</v>
      </c>
      <c r="DH26" s="483">
        <v>816</v>
      </c>
      <c r="DI26" s="482">
        <f t="shared" si="29"/>
        <v>0.13081115742225072</v>
      </c>
      <c r="DJ26" s="483">
        <f t="shared" si="30"/>
        <v>8156</v>
      </c>
      <c r="DK26" s="482">
        <f t="shared" si="31"/>
        <v>2.6350478159731197E-2</v>
      </c>
      <c r="DL26" s="483">
        <v>43</v>
      </c>
      <c r="DM26" s="482">
        <f t="shared" si="1"/>
        <v>4.8173874075733815E-3</v>
      </c>
      <c r="DN26" s="483">
        <v>611</v>
      </c>
      <c r="DO26" s="482">
        <f t="shared" si="2"/>
        <v>1.5126757773816597E-2</v>
      </c>
      <c r="DP26" s="483">
        <v>788</v>
      </c>
      <c r="DQ26" s="482">
        <f t="shared" si="3"/>
        <v>1.6976904515684246E-2</v>
      </c>
      <c r="DR26" s="483">
        <v>4567</v>
      </c>
      <c r="DS26" s="482">
        <f t="shared" si="4"/>
        <v>3.1272468313258785E-2</v>
      </c>
      <c r="DT26" s="483">
        <v>723</v>
      </c>
      <c r="DU26" s="482">
        <f t="shared" si="5"/>
        <v>1.48554521358565E-2</v>
      </c>
      <c r="DV26" s="483">
        <v>832</v>
      </c>
      <c r="DW26" s="482">
        <f t="shared" si="6"/>
        <v>0.1342801807617818</v>
      </c>
      <c r="DX26" s="483">
        <f t="shared" si="32"/>
        <v>7564</v>
      </c>
      <c r="DY26" s="482">
        <f t="shared" si="7"/>
        <v>2.5499093170800773E-2</v>
      </c>
      <c r="DZ26" s="483">
        <v>48</v>
      </c>
      <c r="EA26" s="482">
        <f t="shared" si="8"/>
        <v>5.6061667834618077E-3</v>
      </c>
      <c r="EB26" s="483">
        <v>637</v>
      </c>
      <c r="EC26" s="482">
        <f t="shared" si="9"/>
        <v>1.4944281524926686E-2</v>
      </c>
      <c r="ED26" s="483">
        <v>741</v>
      </c>
      <c r="EE26" s="482">
        <f t="shared" si="10"/>
        <v>1.6631503344256407E-2</v>
      </c>
      <c r="EF26" s="483">
        <v>4552</v>
      </c>
      <c r="EG26" s="482">
        <f t="shared" si="11"/>
        <v>3.121292950348677E-2</v>
      </c>
      <c r="EH26" s="483">
        <v>767</v>
      </c>
      <c r="EI26" s="482">
        <f t="shared" si="12"/>
        <v>1.5822588963383188E-2</v>
      </c>
      <c r="EJ26" s="483">
        <v>875</v>
      </c>
      <c r="EK26" s="482">
        <f t="shared" si="13"/>
        <v>0.14225329214761828</v>
      </c>
      <c r="EL26" s="483">
        <f t="shared" si="22"/>
        <v>7620</v>
      </c>
      <c r="EM26" s="482">
        <f t="shared" si="14"/>
        <v>2.5725513497454458E-2</v>
      </c>
      <c r="EN26" s="483">
        <v>50</v>
      </c>
      <c r="EO26" s="482">
        <f t="shared" si="15"/>
        <v>6.1409972979611892E-3</v>
      </c>
      <c r="EP26" s="483">
        <v>655</v>
      </c>
      <c r="EQ26" s="482">
        <f t="shared" si="16"/>
        <v>1.4928094445837228E-2</v>
      </c>
      <c r="ER26" s="483">
        <v>925</v>
      </c>
      <c r="ES26" s="482">
        <f t="shared" si="17"/>
        <v>2.121510974518933E-2</v>
      </c>
      <c r="ET26" s="483">
        <v>4232</v>
      </c>
      <c r="EU26" s="482">
        <f t="shared" si="18"/>
        <v>3.101684232127937E-2</v>
      </c>
      <c r="EV26" s="483">
        <v>1009</v>
      </c>
      <c r="EW26" s="482">
        <f t="shared" si="19"/>
        <v>2.0694464384601187E-2</v>
      </c>
      <c r="EX26" s="483">
        <v>865</v>
      </c>
      <c r="EY26" s="482">
        <f t="shared" si="20"/>
        <v>0.14205945146986368</v>
      </c>
      <c r="EZ26" s="483">
        <f t="shared" si="33"/>
        <v>7736</v>
      </c>
      <c r="FA26" s="482">
        <f t="shared" si="21"/>
        <v>2.6963347135667181E-2</v>
      </c>
      <c r="FB26" s="483">
        <v>50</v>
      </c>
      <c r="FC26" s="482">
        <v>4.7605446063029612E-3</v>
      </c>
      <c r="FD26" s="483">
        <v>713</v>
      </c>
      <c r="FE26" s="482">
        <v>1.440724201337671E-2</v>
      </c>
      <c r="FF26" s="483">
        <v>787</v>
      </c>
      <c r="FG26" s="482">
        <v>2.4127042521229956E-2</v>
      </c>
      <c r="FH26" s="483">
        <v>4646</v>
      </c>
      <c r="FI26" s="482">
        <v>3.0822917495953082E-2</v>
      </c>
      <c r="FJ26" s="483">
        <v>1283</v>
      </c>
      <c r="FK26" s="482">
        <v>2.6031733149373047E-2</v>
      </c>
      <c r="FL26" s="483">
        <v>788</v>
      </c>
      <c r="FM26" s="482">
        <v>0.13072329130723293</v>
      </c>
      <c r="FN26" s="483">
        <v>8267</v>
      </c>
      <c r="FO26" s="482">
        <v>2.768058341173989E-2</v>
      </c>
      <c r="FP26" s="483">
        <v>50</v>
      </c>
      <c r="FQ26" s="482">
        <v>4.977105315548477E-3</v>
      </c>
      <c r="FR26" s="483">
        <v>696</v>
      </c>
      <c r="FS26" s="482">
        <v>1.3326440346946982E-2</v>
      </c>
      <c r="FT26" s="483">
        <v>911</v>
      </c>
      <c r="FU26" s="482">
        <v>2.6931149673337866E-2</v>
      </c>
      <c r="FV26" s="483">
        <v>4601</v>
      </c>
      <c r="FW26" s="482">
        <v>3.022122382491264E-2</v>
      </c>
      <c r="FX26" s="483">
        <v>1232</v>
      </c>
      <c r="FY26" s="482">
        <v>2.4867788946752251E-2</v>
      </c>
      <c r="FZ26" s="483">
        <v>733</v>
      </c>
      <c r="GA26" s="482">
        <v>0.13100983020554066</v>
      </c>
      <c r="GB26" s="483">
        <v>8223</v>
      </c>
      <c r="GC26" s="482">
        <v>2.7095600713059467E-2</v>
      </c>
      <c r="GD26" s="483">
        <v>46</v>
      </c>
      <c r="GE26" s="482">
        <v>4.4298921417565487E-3</v>
      </c>
      <c r="GF26" s="483">
        <v>781</v>
      </c>
      <c r="GG26" s="482">
        <v>1.4024817282310054E-2</v>
      </c>
      <c r="GH26" s="483">
        <v>1074</v>
      </c>
      <c r="GI26" s="482">
        <v>3.2068316861246303E-2</v>
      </c>
      <c r="GJ26" s="483">
        <v>4493</v>
      </c>
      <c r="GK26" s="482">
        <v>2.8186243757998546E-2</v>
      </c>
      <c r="GL26" s="483">
        <v>1248</v>
      </c>
      <c r="GM26" s="482">
        <v>2.4582898339472491E-2</v>
      </c>
      <c r="GN26" s="483">
        <v>742</v>
      </c>
      <c r="GO26" s="482">
        <v>0.14106463878326997</v>
      </c>
      <c r="GP26" s="483">
        <v>8384</v>
      </c>
      <c r="GQ26" s="482">
        <v>2.6616464492861747E-2</v>
      </c>
      <c r="GR26" s="483">
        <v>47</v>
      </c>
      <c r="GS26" s="482">
        <v>4.792983887415868E-3</v>
      </c>
      <c r="GT26" s="483">
        <v>940</v>
      </c>
      <c r="GU26" s="482">
        <v>1.582438301740682E-2</v>
      </c>
      <c r="GV26" s="483">
        <v>1394</v>
      </c>
      <c r="GW26" s="482">
        <v>4.2445648864259181E-2</v>
      </c>
      <c r="GX26" s="483">
        <v>4638</v>
      </c>
      <c r="GY26" s="482">
        <v>2.8986775330616735E-2</v>
      </c>
      <c r="GZ26" s="483">
        <v>1285</v>
      </c>
      <c r="HA26" s="482">
        <v>2.4602247707300261E-2</v>
      </c>
      <c r="HB26" s="483">
        <v>773</v>
      </c>
      <c r="HC26" s="482">
        <v>0.15565847764800644</v>
      </c>
      <c r="HD26" s="483">
        <v>9077</v>
      </c>
      <c r="HE26" s="482">
        <v>2.8432174057403108E-2</v>
      </c>
      <c r="HF26" s="483">
        <v>42</v>
      </c>
      <c r="HG26" s="482">
        <v>4.7409414155096512E-3</v>
      </c>
      <c r="HH26" s="483">
        <v>1653</v>
      </c>
      <c r="HI26" s="482">
        <v>2.6017974910676343E-2</v>
      </c>
      <c r="HJ26" s="483">
        <v>1782</v>
      </c>
      <c r="HK26" s="482">
        <v>4.8858059386395418E-2</v>
      </c>
      <c r="HL26" s="483">
        <v>4786</v>
      </c>
      <c r="HM26" s="482">
        <v>3.0172169231448151E-2</v>
      </c>
      <c r="HN26" s="483">
        <v>1395</v>
      </c>
      <c r="HO26" s="482">
        <v>2.5392722573129221E-2</v>
      </c>
      <c r="HP26" s="483">
        <v>284</v>
      </c>
      <c r="HQ26" s="482">
        <v>6.7975107707036866E-2</v>
      </c>
      <c r="HR26" s="483">
        <v>9942</v>
      </c>
      <c r="HS26" s="482">
        <v>3.044062669356987E-2</v>
      </c>
      <c r="HT26" s="483">
        <v>42</v>
      </c>
      <c r="HU26" s="482">
        <v>4.7890535917901938E-3</v>
      </c>
      <c r="HV26" s="483">
        <v>2048</v>
      </c>
      <c r="HW26" s="482">
        <v>3.1599086588903293E-2</v>
      </c>
      <c r="HX26" s="483">
        <v>1957</v>
      </c>
      <c r="HY26" s="482">
        <v>5.5070914002701483E-2</v>
      </c>
      <c r="HZ26" s="483">
        <v>5284</v>
      </c>
      <c r="IA26" s="482">
        <v>4.0789859659415478E-2</v>
      </c>
      <c r="IB26" s="483">
        <v>1419</v>
      </c>
      <c r="IC26" s="482">
        <v>2.8039599264923824E-2</v>
      </c>
      <c r="ID26" s="483">
        <v>209</v>
      </c>
      <c r="IE26" s="482">
        <v>5.8055555555555555E-2</v>
      </c>
      <c r="IF26" s="483">
        <v>10959</v>
      </c>
      <c r="IG26" s="482">
        <v>3.7419716116872163E-2</v>
      </c>
      <c r="IH26" s="483">
        <v>41</v>
      </c>
      <c r="II26" s="482">
        <v>4.3812780508655693E-3</v>
      </c>
      <c r="IJ26" s="483">
        <v>2416</v>
      </c>
      <c r="IK26" s="482">
        <v>3.3737833573054418E-2</v>
      </c>
      <c r="IL26" s="483">
        <v>2156</v>
      </c>
      <c r="IM26" s="482">
        <v>5.5485498108448932E-2</v>
      </c>
      <c r="IN26" s="483">
        <v>6072</v>
      </c>
      <c r="IO26" s="482">
        <v>4.1963261413426586E-2</v>
      </c>
      <c r="IP26" s="483">
        <v>1551</v>
      </c>
      <c r="IQ26" s="482">
        <v>2.8862794722444497E-2</v>
      </c>
      <c r="IR26" s="483">
        <v>206</v>
      </c>
      <c r="IS26" s="482">
        <v>5.4947986129634571E-2</v>
      </c>
      <c r="IT26" s="483">
        <v>12442</v>
      </c>
      <c r="IU26" s="482">
        <v>3.8638551597776467E-2</v>
      </c>
      <c r="IV26" s="483">
        <v>42</v>
      </c>
      <c r="IW26" s="482">
        <v>4.2475728155339804E-3</v>
      </c>
      <c r="IX26" s="483">
        <v>2450</v>
      </c>
      <c r="IY26" s="482">
        <v>3.2486044260577857E-2</v>
      </c>
      <c r="IZ26" s="483">
        <v>2295</v>
      </c>
      <c r="JA26" s="482">
        <v>5.5587850603110014E-2</v>
      </c>
      <c r="JB26" s="483">
        <v>6089</v>
      </c>
      <c r="JC26" s="482">
        <v>4.0925374538757789E-2</v>
      </c>
      <c r="JD26" s="483">
        <v>2348</v>
      </c>
      <c r="JE26" s="482">
        <v>3.1140996564941181E-2</v>
      </c>
      <c r="JF26" s="483">
        <v>223</v>
      </c>
      <c r="JG26" s="482">
        <v>6.0581363759847864E-2</v>
      </c>
      <c r="JH26" s="483">
        <v>13447</v>
      </c>
      <c r="JI26" s="482">
        <v>3.7937221755150172E-2</v>
      </c>
      <c r="JJ26" s="483">
        <v>40</v>
      </c>
      <c r="JK26" s="482">
        <v>5.2397170552790145E-3</v>
      </c>
      <c r="JL26" s="483">
        <v>2763</v>
      </c>
      <c r="JM26" s="482">
        <v>3.5474013968775676E-2</v>
      </c>
      <c r="JN26" s="483">
        <v>1966</v>
      </c>
      <c r="JO26" s="482">
        <v>5.9498229579638649E-2</v>
      </c>
      <c r="JP26" s="483">
        <v>5747</v>
      </c>
      <c r="JQ26" s="482">
        <v>4.0990271318935269E-2</v>
      </c>
      <c r="JR26" s="483">
        <v>2356</v>
      </c>
      <c r="JS26" s="482">
        <v>3.1902073093119931E-2</v>
      </c>
      <c r="JT26" s="483">
        <v>185</v>
      </c>
      <c r="JU26" s="482">
        <v>6.4549895324494067E-2</v>
      </c>
      <c r="JV26" s="483">
        <v>13057</v>
      </c>
      <c r="JW26" s="482">
        <v>3.8919656856023797E-2</v>
      </c>
      <c r="JX26" s="483">
        <v>40</v>
      </c>
      <c r="JY26" s="482">
        <v>1.1468777686346133E-4</v>
      </c>
      <c r="JZ26" s="483">
        <v>2911</v>
      </c>
      <c r="KA26" s="482">
        <v>8.3464029612383989E-3</v>
      </c>
      <c r="KB26" s="483">
        <v>2228</v>
      </c>
      <c r="KC26" s="482">
        <v>6.3881091712947964E-3</v>
      </c>
      <c r="KD26" s="483">
        <v>5406</v>
      </c>
      <c r="KE26" s="482">
        <v>1.55000530430968E-2</v>
      </c>
      <c r="KF26" s="483">
        <v>2394</v>
      </c>
      <c r="KG26" s="482">
        <v>6.8640634452781608E-3</v>
      </c>
      <c r="KH26" s="483">
        <v>164</v>
      </c>
      <c r="KI26" s="482">
        <v>4.7021988514019147E-4</v>
      </c>
      <c r="KJ26" s="483">
        <v>13143</v>
      </c>
      <c r="KK26" s="482">
        <v>3.7683536282911809E-2</v>
      </c>
      <c r="KL26" s="483">
        <v>11796</v>
      </c>
      <c r="KM26" s="482">
        <v>3.3669476262105855E-2</v>
      </c>
      <c r="KN26" s="483">
        <v>2646</v>
      </c>
      <c r="KO26" s="482">
        <v>7.5525122235954641E-3</v>
      </c>
      <c r="KP26" s="483">
        <v>2397</v>
      </c>
      <c r="KQ26" s="482">
        <v>6.8417882841868205E-3</v>
      </c>
      <c r="KR26" s="483">
        <v>4423</v>
      </c>
      <c r="KS26" s="482">
        <v>1.2624626441784859E-2</v>
      </c>
      <c r="KT26" s="483">
        <v>2104</v>
      </c>
      <c r="KU26" s="482">
        <v>6.0054745723525536E-3</v>
      </c>
      <c r="KV26" s="483">
        <v>180</v>
      </c>
      <c r="KW26" s="482">
        <v>5.1377634174118805E-4</v>
      </c>
      <c r="KX26" s="483">
        <v>11796</v>
      </c>
      <c r="KY26" s="482">
        <v>3.3669476262105855E-2</v>
      </c>
      <c r="KZ26" s="421">
        <v>45</v>
      </c>
      <c r="LA26" s="145">
        <v>5.7766367137355584E-3</v>
      </c>
      <c r="LB26" s="421">
        <v>2290</v>
      </c>
      <c r="LC26" s="145">
        <v>2.9698219403701254E-2</v>
      </c>
      <c r="LD26" s="421">
        <v>2263</v>
      </c>
      <c r="LE26" s="145">
        <v>7.6463035545343963E-2</v>
      </c>
      <c r="LF26" s="421">
        <v>4428</v>
      </c>
      <c r="LG26" s="145">
        <v>3.0679267244963001E-2</v>
      </c>
      <c r="LH26" s="421">
        <v>3128</v>
      </c>
      <c r="LI26" s="145">
        <v>4.145517195679544E-2</v>
      </c>
      <c r="LJ26" s="421">
        <v>166</v>
      </c>
      <c r="LK26" s="145">
        <v>4.9287410926365793E-2</v>
      </c>
      <c r="LL26" s="421">
        <v>12320</v>
      </c>
      <c r="LM26" s="145">
        <v>3.6487487042795794E-2</v>
      </c>
      <c r="LN26" s="421">
        <v>38</v>
      </c>
      <c r="LO26" s="145">
        <v>5.5096418732782371E-3</v>
      </c>
      <c r="LP26" s="421">
        <v>2512</v>
      </c>
      <c r="LQ26" s="145">
        <v>3.3806607899872151E-2</v>
      </c>
      <c r="LR26" s="421">
        <v>2164</v>
      </c>
      <c r="LS26" s="145">
        <v>7.5502652890254124E-2</v>
      </c>
      <c r="LT26" s="421">
        <v>4611</v>
      </c>
      <c r="LU26" s="145">
        <v>3.2677329969455805E-2</v>
      </c>
      <c r="LV26" s="421">
        <v>3268</v>
      </c>
      <c r="LW26" s="145">
        <v>4.4589984991131121E-2</v>
      </c>
      <c r="LX26" s="421">
        <v>157</v>
      </c>
      <c r="LY26" s="145">
        <v>5.2702249076871432E-2</v>
      </c>
      <c r="LZ26" s="421">
        <v>12749</v>
      </c>
      <c r="MA26" s="145">
        <v>3.8960840520007582E-2</v>
      </c>
    </row>
    <row r="27" spans="1:339">
      <c r="A27" s="34"/>
      <c r="B27" s="34"/>
      <c r="C27" s="484" t="s">
        <v>1538</v>
      </c>
      <c r="D27" s="483">
        <v>0</v>
      </c>
      <c r="E27" s="482">
        <v>0</v>
      </c>
      <c r="F27" s="483">
        <v>115</v>
      </c>
      <c r="G27" s="482">
        <v>3.3006142012513631E-3</v>
      </c>
      <c r="H27" s="483">
        <v>39</v>
      </c>
      <c r="I27" s="482">
        <v>5.4878563588776626E-4</v>
      </c>
      <c r="J27" s="483">
        <v>504</v>
      </c>
      <c r="K27" s="482">
        <v>2.4043163202511174E-3</v>
      </c>
      <c r="L27" s="483">
        <v>603</v>
      </c>
      <c r="M27" s="482">
        <v>1.1375641412616964E-2</v>
      </c>
      <c r="N27" s="483">
        <v>10</v>
      </c>
      <c r="O27" s="482">
        <v>1.8882175226586104E-3</v>
      </c>
      <c r="P27" s="483">
        <v>1271</v>
      </c>
      <c r="Q27" s="482">
        <v>3.3182779416755866E-3</v>
      </c>
      <c r="R27" s="483">
        <v>0</v>
      </c>
      <c r="S27" s="482">
        <v>0</v>
      </c>
      <c r="T27" s="483">
        <v>101</v>
      </c>
      <c r="U27" s="482">
        <v>2.9662261380323054E-3</v>
      </c>
      <c r="V27" s="483">
        <v>46</v>
      </c>
      <c r="W27" s="482">
        <v>8.9007565643079659E-4</v>
      </c>
      <c r="X27" s="483">
        <v>600</v>
      </c>
      <c r="Y27" s="482">
        <v>3.229835063089445E-3</v>
      </c>
      <c r="Z27" s="483">
        <v>502</v>
      </c>
      <c r="AA27" s="482">
        <v>1.0097962303622796E-2</v>
      </c>
      <c r="AB27" s="483">
        <v>7</v>
      </c>
      <c r="AC27" s="482">
        <v>1.4986084350246201E-3</v>
      </c>
      <c r="AD27" s="483">
        <v>1256</v>
      </c>
      <c r="AE27" s="482">
        <v>3.7442130147174999E-3</v>
      </c>
      <c r="AF27" s="483">
        <v>0</v>
      </c>
      <c r="AG27" s="482">
        <v>0</v>
      </c>
      <c r="AH27" s="483">
        <v>107</v>
      </c>
      <c r="AI27" s="482">
        <v>3.1096515446540148E-3</v>
      </c>
      <c r="AJ27" s="483">
        <v>40</v>
      </c>
      <c r="AK27" s="482">
        <v>7.397133610725844E-4</v>
      </c>
      <c r="AL27" s="483">
        <v>491</v>
      </c>
      <c r="AM27" s="482">
        <v>2.6621845094477728E-3</v>
      </c>
      <c r="AN27" s="483">
        <v>518</v>
      </c>
      <c r="AO27" s="482">
        <v>1.0825043885313048E-2</v>
      </c>
      <c r="AP27" s="483">
        <v>7</v>
      </c>
      <c r="AQ27" s="482">
        <v>1.2457732692649937E-3</v>
      </c>
      <c r="AR27" s="483">
        <v>1163</v>
      </c>
      <c r="AS27" s="482">
        <v>3.4528315891041344E-3</v>
      </c>
      <c r="AT27" s="483">
        <v>0</v>
      </c>
      <c r="AU27" s="482">
        <v>0</v>
      </c>
      <c r="AV27" s="483">
        <v>100</v>
      </c>
      <c r="AW27" s="482">
        <v>2.8898393249335336E-3</v>
      </c>
      <c r="AX27" s="483">
        <v>31</v>
      </c>
      <c r="AY27" s="482">
        <v>6.1766522544780733E-4</v>
      </c>
      <c r="AZ27" s="483">
        <v>474</v>
      </c>
      <c r="BA27" s="482">
        <v>2.7140615874397351E-3</v>
      </c>
      <c r="BB27" s="483">
        <v>471</v>
      </c>
      <c r="BC27" s="482">
        <v>1.0200766681827041E-2</v>
      </c>
      <c r="BD27" s="483">
        <v>9</v>
      </c>
      <c r="BE27" s="482">
        <v>1.6772269847185985E-3</v>
      </c>
      <c r="BF27" s="483">
        <v>1085</v>
      </c>
      <c r="BG27" s="482">
        <v>3.3697431230841381E-3</v>
      </c>
      <c r="BH27" s="483">
        <v>0</v>
      </c>
      <c r="BI27" s="482">
        <v>0</v>
      </c>
      <c r="BJ27" s="483">
        <v>101</v>
      </c>
      <c r="BK27" s="482">
        <v>2.8895119299650971E-3</v>
      </c>
      <c r="BL27" s="483">
        <v>49</v>
      </c>
      <c r="BM27" s="482">
        <v>1.0256195579370394E-3</v>
      </c>
      <c r="BN27" s="483">
        <v>475</v>
      </c>
      <c r="BO27" s="482">
        <v>2.7655511306737463E-3</v>
      </c>
      <c r="BP27" s="483">
        <v>118</v>
      </c>
      <c r="BQ27" s="482">
        <v>2.5911855771975668E-3</v>
      </c>
      <c r="BR27" s="483">
        <v>8</v>
      </c>
      <c r="BS27" s="482">
        <v>1.3566220111921317E-3</v>
      </c>
      <c r="BT27" s="483">
        <v>751</v>
      </c>
      <c r="BU27" s="482">
        <v>2.3784338440684836E-3</v>
      </c>
      <c r="BV27" s="483">
        <v>0</v>
      </c>
      <c r="BW27" s="482">
        <v>0</v>
      </c>
      <c r="BX27" s="483">
        <v>114</v>
      </c>
      <c r="BY27" s="482">
        <v>3.1509121061359868E-3</v>
      </c>
      <c r="BZ27" s="483">
        <v>86</v>
      </c>
      <c r="CA27" s="482">
        <v>1.8774013272790779E-3</v>
      </c>
      <c r="CB27" s="483">
        <v>469</v>
      </c>
      <c r="CC27" s="482">
        <v>2.8270553415673579E-3</v>
      </c>
      <c r="CD27" s="483">
        <v>95</v>
      </c>
      <c r="CE27" s="482">
        <v>2.0546760100354704E-3</v>
      </c>
      <c r="CF27" s="483">
        <v>9</v>
      </c>
      <c r="CG27" s="482">
        <v>1.4829461196243204E-3</v>
      </c>
      <c r="CH27" s="483">
        <v>773</v>
      </c>
      <c r="CI27" s="482">
        <v>2.5007845281346348E-3</v>
      </c>
      <c r="CJ27" s="483">
        <v>0</v>
      </c>
      <c r="CK27" s="482">
        <v>0</v>
      </c>
      <c r="CL27" s="483">
        <v>124</v>
      </c>
      <c r="CM27" s="482">
        <v>3.2402205440434815E-3</v>
      </c>
      <c r="CN27" s="483">
        <v>113</v>
      </c>
      <c r="CO27" s="482">
        <v>2.1923017227999378E-3</v>
      </c>
      <c r="CP27" s="483">
        <v>433</v>
      </c>
      <c r="CQ27" s="482">
        <v>2.6843723652234292E-3</v>
      </c>
      <c r="CR27" s="483">
        <v>92</v>
      </c>
      <c r="CS27" s="482">
        <v>1.8656338085291911E-3</v>
      </c>
      <c r="CT27" s="483">
        <v>10</v>
      </c>
      <c r="CU27" s="482">
        <v>1.6108247422680412E-3</v>
      </c>
      <c r="CV27" s="483">
        <v>772</v>
      </c>
      <c r="CW27" s="482">
        <v>2.4436720921251717E-3</v>
      </c>
      <c r="CX27" s="483">
        <v>0</v>
      </c>
      <c r="CY27" s="482">
        <f t="shared" si="24"/>
        <v>0</v>
      </c>
      <c r="CZ27" s="483">
        <v>122</v>
      </c>
      <c r="DA27" s="482">
        <f t="shared" si="25"/>
        <v>3.150256926691972E-3</v>
      </c>
      <c r="DB27" s="483">
        <v>109</v>
      </c>
      <c r="DC27" s="482">
        <f t="shared" si="26"/>
        <v>2.1316540853443893E-3</v>
      </c>
      <c r="DD27" s="483">
        <v>382</v>
      </c>
      <c r="DE27" s="482">
        <f t="shared" si="27"/>
        <v>2.441159742591847E-3</v>
      </c>
      <c r="DF27" s="483">
        <v>98</v>
      </c>
      <c r="DG27" s="482">
        <f t="shared" si="28"/>
        <v>2.0189950349203734E-3</v>
      </c>
      <c r="DH27" s="483">
        <v>11</v>
      </c>
      <c r="DI27" s="482">
        <f t="shared" si="29"/>
        <v>1.7633857005450466E-3</v>
      </c>
      <c r="DJ27" s="483">
        <f t="shared" si="30"/>
        <v>722</v>
      </c>
      <c r="DK27" s="482">
        <f t="shared" si="31"/>
        <v>2.3326440940811578E-3</v>
      </c>
      <c r="DL27" s="483">
        <v>0</v>
      </c>
      <c r="DM27" s="482">
        <f t="shared" si="1"/>
        <v>0</v>
      </c>
      <c r="DN27" s="483">
        <v>118</v>
      </c>
      <c r="DO27" s="482">
        <f t="shared" si="2"/>
        <v>2.9213705684293921E-3</v>
      </c>
      <c r="DP27" s="483">
        <v>79</v>
      </c>
      <c r="DQ27" s="482">
        <f t="shared" si="3"/>
        <v>1.7019993105825578E-3</v>
      </c>
      <c r="DR27" s="483">
        <v>346</v>
      </c>
      <c r="DS27" s="482">
        <f t="shared" si="4"/>
        <v>2.3692301371551435E-3</v>
      </c>
      <c r="DT27" s="483">
        <v>317</v>
      </c>
      <c r="DU27" s="482">
        <f t="shared" si="5"/>
        <v>6.5133863444903324E-3</v>
      </c>
      <c r="DV27" s="483">
        <v>12</v>
      </c>
      <c r="DW27" s="482">
        <f t="shared" si="6"/>
        <v>1.9367333763718529E-3</v>
      </c>
      <c r="DX27" s="483">
        <f t="shared" si="32"/>
        <v>872</v>
      </c>
      <c r="DY27" s="482">
        <f t="shared" si="7"/>
        <v>2.9396098948887197E-3</v>
      </c>
      <c r="DZ27" s="483">
        <v>0</v>
      </c>
      <c r="EA27" s="482">
        <f t="shared" si="8"/>
        <v>0</v>
      </c>
      <c r="EB27" s="483">
        <v>119</v>
      </c>
      <c r="EC27" s="482">
        <f t="shared" si="9"/>
        <v>2.7917888563049852E-3</v>
      </c>
      <c r="ED27" s="483">
        <v>93</v>
      </c>
      <c r="EE27" s="482">
        <f t="shared" si="10"/>
        <v>2.0873546707366342E-3</v>
      </c>
      <c r="EF27" s="483">
        <v>396</v>
      </c>
      <c r="EG27" s="482">
        <f t="shared" si="11"/>
        <v>2.7153602995124695E-3</v>
      </c>
      <c r="EH27" s="483">
        <v>310</v>
      </c>
      <c r="EI27" s="482">
        <f t="shared" si="12"/>
        <v>6.3950489943269727E-3</v>
      </c>
      <c r="EJ27" s="483">
        <v>13</v>
      </c>
      <c r="EK27" s="482">
        <f t="shared" si="13"/>
        <v>2.113477483336043E-3</v>
      </c>
      <c r="EL27" s="483">
        <f t="shared" si="22"/>
        <v>931</v>
      </c>
      <c r="EM27" s="482">
        <f t="shared" si="14"/>
        <v>3.1431040769199607E-3</v>
      </c>
      <c r="EN27" s="483">
        <v>0</v>
      </c>
      <c r="EO27" s="482">
        <f t="shared" si="15"/>
        <v>0</v>
      </c>
      <c r="EP27" s="483">
        <v>117</v>
      </c>
      <c r="EQ27" s="482">
        <f t="shared" si="16"/>
        <v>2.6665451147526039E-3</v>
      </c>
      <c r="ER27" s="483">
        <v>88</v>
      </c>
      <c r="ES27" s="482">
        <f t="shared" si="17"/>
        <v>2.0183023325153092E-3</v>
      </c>
      <c r="ET27" s="483">
        <v>381</v>
      </c>
      <c r="EU27" s="482">
        <f t="shared" si="18"/>
        <v>2.7923953034989226E-3</v>
      </c>
      <c r="EV27" s="483">
        <v>308</v>
      </c>
      <c r="EW27" s="482">
        <f t="shared" si="19"/>
        <v>6.3170416555571509E-3</v>
      </c>
      <c r="EX27" s="483">
        <v>18</v>
      </c>
      <c r="EY27" s="482">
        <f t="shared" si="20"/>
        <v>2.9561504352110363E-3</v>
      </c>
      <c r="EZ27" s="483">
        <f t="shared" si="33"/>
        <v>912</v>
      </c>
      <c r="FA27" s="482">
        <f t="shared" si="21"/>
        <v>3.1787193107198127E-3</v>
      </c>
      <c r="FB27" s="483">
        <v>0</v>
      </c>
      <c r="FC27" s="482">
        <v>0</v>
      </c>
      <c r="FD27" s="483">
        <v>127</v>
      </c>
      <c r="FE27" s="482">
        <v>2.5662268382872964E-3</v>
      </c>
      <c r="FF27" s="483">
        <v>77</v>
      </c>
      <c r="FG27" s="482">
        <v>2.360587387718814E-3</v>
      </c>
      <c r="FH27" s="483">
        <v>415</v>
      </c>
      <c r="FI27" s="482">
        <v>2.7532308998752752E-3</v>
      </c>
      <c r="FJ27" s="483">
        <v>309</v>
      </c>
      <c r="FK27" s="482">
        <v>6.2695288722963921E-3</v>
      </c>
      <c r="FL27" s="483">
        <v>18</v>
      </c>
      <c r="FM27" s="482">
        <v>2.9860650298606504E-3</v>
      </c>
      <c r="FN27" s="483">
        <v>946</v>
      </c>
      <c r="FO27" s="482">
        <v>3.1675132342453048E-3</v>
      </c>
      <c r="FP27" s="483">
        <v>0</v>
      </c>
      <c r="FQ27" s="482">
        <v>0</v>
      </c>
      <c r="FR27" s="483">
        <v>166</v>
      </c>
      <c r="FS27" s="482">
        <v>3.1784326114844812E-3</v>
      </c>
      <c r="FT27" s="483">
        <v>73</v>
      </c>
      <c r="FU27" s="482">
        <v>2.1580394359535281E-3</v>
      </c>
      <c r="FV27" s="483">
        <v>399</v>
      </c>
      <c r="FW27" s="482">
        <v>2.6207929376527153E-3</v>
      </c>
      <c r="FX27" s="483">
        <v>275</v>
      </c>
      <c r="FY27" s="482">
        <v>5.5508457470429132E-3</v>
      </c>
      <c r="FZ27" s="483">
        <v>19</v>
      </c>
      <c r="GA27" s="482">
        <v>3.3958891867739054E-3</v>
      </c>
      <c r="GB27" s="483">
        <v>932</v>
      </c>
      <c r="GC27" s="482">
        <v>3.0710324534320107E-3</v>
      </c>
      <c r="GD27" s="483">
        <v>0</v>
      </c>
      <c r="GE27" s="482">
        <v>0</v>
      </c>
      <c r="GF27" s="483">
        <v>234</v>
      </c>
      <c r="GG27" s="482">
        <v>4.2020579309354072E-3</v>
      </c>
      <c r="GH27" s="483">
        <v>58</v>
      </c>
      <c r="GI27" s="482">
        <v>1.7318085455794094E-3</v>
      </c>
      <c r="GJ27" s="483">
        <v>432</v>
      </c>
      <c r="GK27" s="482">
        <v>2.710095104263381E-3</v>
      </c>
      <c r="GL27" s="483">
        <v>290</v>
      </c>
      <c r="GM27" s="482">
        <v>5.7123722102940888E-3</v>
      </c>
      <c r="GN27" s="483">
        <v>19</v>
      </c>
      <c r="GO27" s="482">
        <v>3.612167300380228E-3</v>
      </c>
      <c r="GP27" s="483">
        <v>1033</v>
      </c>
      <c r="GQ27" s="482">
        <v>3.2794379557640964E-3</v>
      </c>
      <c r="GR27" s="483">
        <v>0</v>
      </c>
      <c r="GS27" s="482">
        <v>0</v>
      </c>
      <c r="GT27" s="483">
        <v>299</v>
      </c>
      <c r="GU27" s="482">
        <v>5.0335005555368507E-3</v>
      </c>
      <c r="GV27" s="483">
        <v>63</v>
      </c>
      <c r="GW27" s="482">
        <v>1.9182753790877535E-3</v>
      </c>
      <c r="GX27" s="483">
        <v>345</v>
      </c>
      <c r="GY27" s="482">
        <v>2.1561960950976225E-3</v>
      </c>
      <c r="GZ27" s="483">
        <v>299</v>
      </c>
      <c r="HA27" s="482">
        <v>5.7245696999865979E-3</v>
      </c>
      <c r="HB27" s="483">
        <v>19</v>
      </c>
      <c r="HC27" s="482">
        <v>3.8260169150221507E-3</v>
      </c>
      <c r="HD27" s="483">
        <v>1025</v>
      </c>
      <c r="HE27" s="482">
        <v>3.2106399040253593E-3</v>
      </c>
      <c r="HF27" s="483">
        <v>0</v>
      </c>
      <c r="HG27" s="482">
        <v>0</v>
      </c>
      <c r="HH27" s="483">
        <v>315</v>
      </c>
      <c r="HI27" s="482">
        <v>4.9580532951379597E-3</v>
      </c>
      <c r="HJ27" s="483">
        <v>65</v>
      </c>
      <c r="HK27" s="482">
        <v>1.7821402133084748E-3</v>
      </c>
      <c r="HL27" s="483">
        <v>326</v>
      </c>
      <c r="HM27" s="482">
        <v>2.0551874570522558E-3</v>
      </c>
      <c r="HN27" s="483">
        <v>269</v>
      </c>
      <c r="HO27" s="482">
        <v>4.896517829513807E-3</v>
      </c>
      <c r="HP27" s="483">
        <v>20</v>
      </c>
      <c r="HQ27" s="482">
        <v>4.7869794159885112E-3</v>
      </c>
      <c r="HR27" s="483">
        <v>995</v>
      </c>
      <c r="HS27" s="482">
        <v>3.0465121263429915E-3</v>
      </c>
      <c r="HT27" s="483">
        <v>0</v>
      </c>
      <c r="HU27" s="482">
        <v>0</v>
      </c>
      <c r="HV27" s="483">
        <v>396</v>
      </c>
      <c r="HW27" s="482">
        <v>6.1099796334012219E-3</v>
      </c>
      <c r="HX27" s="483">
        <v>85</v>
      </c>
      <c r="HY27" s="482">
        <v>2.3919405673120215E-3</v>
      </c>
      <c r="HZ27" s="483">
        <v>398</v>
      </c>
      <c r="IA27" s="482">
        <v>3.0723626314245571E-3</v>
      </c>
      <c r="IB27" s="483">
        <v>268</v>
      </c>
      <c r="IC27" s="482">
        <v>5.2957100796332526E-3</v>
      </c>
      <c r="ID27" s="483">
        <v>15</v>
      </c>
      <c r="IE27" s="482">
        <v>4.1666666666666666E-3</v>
      </c>
      <c r="IF27" s="483">
        <v>1162</v>
      </c>
      <c r="IG27" s="482">
        <v>3.9676713320380922E-3</v>
      </c>
      <c r="IH27" s="483">
        <v>0</v>
      </c>
      <c r="II27" s="482">
        <v>0</v>
      </c>
      <c r="IJ27" s="483">
        <v>481</v>
      </c>
      <c r="IK27" s="482">
        <v>6.7168451774168771E-3</v>
      </c>
      <c r="IL27" s="483">
        <v>97</v>
      </c>
      <c r="IM27" s="482">
        <v>2.4963327071055408E-3</v>
      </c>
      <c r="IN27" s="483">
        <v>445</v>
      </c>
      <c r="IO27" s="482">
        <v>3.0753707722290563E-3</v>
      </c>
      <c r="IP27" s="483">
        <v>285</v>
      </c>
      <c r="IQ27" s="482">
        <v>5.3036083145691047E-3</v>
      </c>
      <c r="IR27" s="483">
        <v>18</v>
      </c>
      <c r="IS27" s="482">
        <v>4.8012803414243799E-3</v>
      </c>
      <c r="IT27" s="483">
        <v>1326</v>
      </c>
      <c r="IU27" s="482">
        <v>4.1178845377472751E-3</v>
      </c>
      <c r="IV27" s="483">
        <v>0</v>
      </c>
      <c r="IW27" s="482">
        <v>0</v>
      </c>
      <c r="IX27" s="483">
        <v>584</v>
      </c>
      <c r="IY27" s="482">
        <v>7.7436121829295781E-3</v>
      </c>
      <c r="IZ27" s="483">
        <v>96</v>
      </c>
      <c r="JA27" s="482">
        <v>2.3252434239209416E-3</v>
      </c>
      <c r="JB27" s="483">
        <v>477</v>
      </c>
      <c r="JC27" s="482">
        <v>3.2060114394789727E-3</v>
      </c>
      <c r="JD27" s="483">
        <v>401</v>
      </c>
      <c r="JE27" s="482">
        <v>5.3183729227178076E-3</v>
      </c>
      <c r="JF27" s="483">
        <v>19</v>
      </c>
      <c r="JG27" s="482">
        <v>5.1616408584623744E-3</v>
      </c>
      <c r="JH27" s="483">
        <v>1577</v>
      </c>
      <c r="JI27" s="482">
        <v>4.4490963566499462E-3</v>
      </c>
      <c r="JJ27" s="483">
        <v>0</v>
      </c>
      <c r="JK27" s="482">
        <v>0</v>
      </c>
      <c r="JL27" s="483">
        <v>690</v>
      </c>
      <c r="JM27" s="482">
        <v>8.8588742810188983E-3</v>
      </c>
      <c r="JN27" s="483">
        <v>66</v>
      </c>
      <c r="JO27" s="482">
        <v>1.9973973307508396E-3</v>
      </c>
      <c r="JP27" s="483">
        <v>411</v>
      </c>
      <c r="JQ27" s="482">
        <v>2.9314427548429432E-3</v>
      </c>
      <c r="JR27" s="483">
        <v>576</v>
      </c>
      <c r="JS27" s="482">
        <v>7.7994881585895922E-3</v>
      </c>
      <c r="JT27" s="483">
        <v>16</v>
      </c>
      <c r="JU27" s="482">
        <v>5.5826936496859731E-3</v>
      </c>
      <c r="JV27" s="483">
        <v>1759</v>
      </c>
      <c r="JW27" s="482">
        <v>5.2431398031512495E-3</v>
      </c>
      <c r="JX27" s="483">
        <v>0</v>
      </c>
      <c r="JY27" s="482">
        <v>0</v>
      </c>
      <c r="JZ27" s="483">
        <v>807</v>
      </c>
      <c r="KA27" s="482">
        <v>2.3138258982203326E-3</v>
      </c>
      <c r="KB27" s="483">
        <v>96</v>
      </c>
      <c r="KC27" s="482">
        <v>2.752506644723072E-4</v>
      </c>
      <c r="KD27" s="483">
        <v>469</v>
      </c>
      <c r="KE27" s="482">
        <v>1.3447141837240842E-3</v>
      </c>
      <c r="KF27" s="483">
        <v>730</v>
      </c>
      <c r="KG27" s="482">
        <v>2.0930519277581692E-3</v>
      </c>
      <c r="KH27" s="483">
        <v>16</v>
      </c>
      <c r="KI27" s="482">
        <v>4.5875110745384533E-5</v>
      </c>
      <c r="KJ27" s="483">
        <v>2118</v>
      </c>
      <c r="KK27" s="482">
        <v>6.0727177849202773E-3</v>
      </c>
      <c r="KL27" s="483">
        <v>2197</v>
      </c>
      <c r="KM27" s="482">
        <v>6.2709256822521672E-3</v>
      </c>
      <c r="KN27" s="483">
        <v>979</v>
      </c>
      <c r="KO27" s="482">
        <v>2.7943724364701281E-3</v>
      </c>
      <c r="KP27" s="483">
        <v>81</v>
      </c>
      <c r="KQ27" s="482">
        <v>2.3119935378353461E-4</v>
      </c>
      <c r="KR27" s="483">
        <v>395</v>
      </c>
      <c r="KS27" s="482">
        <v>1.1274536388209404E-3</v>
      </c>
      <c r="KT27" s="483">
        <v>726</v>
      </c>
      <c r="KU27" s="482">
        <v>2.0722312450227919E-3</v>
      </c>
      <c r="KV27" s="483">
        <v>16</v>
      </c>
      <c r="KW27" s="482">
        <v>4.5669008154772267E-5</v>
      </c>
      <c r="KX27" s="483">
        <v>2197</v>
      </c>
      <c r="KY27" s="482">
        <v>6.2709256822521672E-3</v>
      </c>
      <c r="KZ27" s="421">
        <v>0</v>
      </c>
      <c r="LA27" s="145">
        <v>0</v>
      </c>
      <c r="LB27" s="421">
        <v>943</v>
      </c>
      <c r="LC27" s="145">
        <v>1.2229441440039424E-2</v>
      </c>
      <c r="LD27" s="421">
        <v>77</v>
      </c>
      <c r="LE27" s="145">
        <v>2.6017029328287609E-3</v>
      </c>
      <c r="LF27" s="421">
        <v>454</v>
      </c>
      <c r="LG27" s="145">
        <v>3.1455255937699192E-3</v>
      </c>
      <c r="LH27" s="421">
        <v>682</v>
      </c>
      <c r="LI27" s="145">
        <v>9.0384997680736864E-3</v>
      </c>
      <c r="LJ27" s="421">
        <v>16</v>
      </c>
      <c r="LK27" s="145">
        <v>4.7505938242280287E-3</v>
      </c>
      <c r="LL27" s="421">
        <v>2172</v>
      </c>
      <c r="LM27" s="145">
        <v>6.4326965792980894E-3</v>
      </c>
      <c r="LN27" s="421">
        <v>0</v>
      </c>
      <c r="LO27" s="145">
        <v>0</v>
      </c>
      <c r="LP27" s="421">
        <v>803</v>
      </c>
      <c r="LQ27" s="145">
        <v>1.080680977054034E-2</v>
      </c>
      <c r="LR27" s="421">
        <v>73</v>
      </c>
      <c r="LS27" s="145">
        <v>2.5481709019826862E-3</v>
      </c>
      <c r="LT27" s="421">
        <v>414</v>
      </c>
      <c r="LU27" s="145">
        <v>2.9339437448177622E-3</v>
      </c>
      <c r="LV27" s="421">
        <v>809</v>
      </c>
      <c r="LW27" s="145">
        <v>1.1038340837767772E-2</v>
      </c>
      <c r="LX27" s="421">
        <v>17</v>
      </c>
      <c r="LY27" s="145">
        <v>5.7066129573682444E-3</v>
      </c>
      <c r="LZ27" s="421">
        <v>2116</v>
      </c>
      <c r="MA27" s="145">
        <v>6.4664788250322408E-3</v>
      </c>
    </row>
    <row r="28" spans="1:339">
      <c r="A28" s="34"/>
      <c r="B28" s="34"/>
      <c r="C28" s="484" t="s">
        <v>1539</v>
      </c>
      <c r="D28" s="483">
        <v>3</v>
      </c>
      <c r="E28" s="482">
        <v>3.2626427406199022E-4</v>
      </c>
      <c r="F28" s="483">
        <v>369</v>
      </c>
      <c r="G28" s="482">
        <v>1.0590666437058723E-2</v>
      </c>
      <c r="H28" s="483">
        <v>843</v>
      </c>
      <c r="I28" s="482">
        <v>1.1862212591112488E-2</v>
      </c>
      <c r="J28" s="483">
        <v>4392</v>
      </c>
      <c r="K28" s="482">
        <v>2.095189936218831E-2</v>
      </c>
      <c r="L28" s="483">
        <v>3756</v>
      </c>
      <c r="M28" s="482">
        <v>7.0857229097494714E-2</v>
      </c>
      <c r="N28" s="483">
        <v>48</v>
      </c>
      <c r="O28" s="482">
        <v>9.0634441087613302E-3</v>
      </c>
      <c r="P28" s="483">
        <v>9411</v>
      </c>
      <c r="Q28" s="482">
        <v>2.4569877033130565E-2</v>
      </c>
      <c r="R28" s="483">
        <v>3</v>
      </c>
      <c r="S28" s="482">
        <v>3.1354515050167225E-4</v>
      </c>
      <c r="T28" s="483">
        <v>313</v>
      </c>
      <c r="U28" s="482">
        <v>9.1923641703377384E-3</v>
      </c>
      <c r="V28" s="483">
        <v>691</v>
      </c>
      <c r="W28" s="482">
        <v>1.3370484317253923E-2</v>
      </c>
      <c r="X28" s="483">
        <v>3508</v>
      </c>
      <c r="Y28" s="482">
        <v>1.8883769002196286E-2</v>
      </c>
      <c r="Z28" s="483">
        <v>3535</v>
      </c>
      <c r="AA28" s="482">
        <v>7.1108160843240203E-2</v>
      </c>
      <c r="AB28" s="483">
        <v>33</v>
      </c>
      <c r="AC28" s="482">
        <v>7.064868336544637E-3</v>
      </c>
      <c r="AD28" s="483">
        <v>8083</v>
      </c>
      <c r="AE28" s="482">
        <v>2.4095918628950278E-2</v>
      </c>
      <c r="AF28" s="483">
        <v>3</v>
      </c>
      <c r="AG28" s="482">
        <v>2.8749401054144706E-4</v>
      </c>
      <c r="AH28" s="483">
        <v>320</v>
      </c>
      <c r="AI28" s="482">
        <v>9.2998924699933157E-3</v>
      </c>
      <c r="AJ28" s="483">
        <v>751</v>
      </c>
      <c r="AK28" s="482">
        <v>1.3888118354137771E-2</v>
      </c>
      <c r="AL28" s="483">
        <v>3635</v>
      </c>
      <c r="AM28" s="482">
        <v>1.9708840512917832E-2</v>
      </c>
      <c r="AN28" s="483">
        <v>3271</v>
      </c>
      <c r="AO28" s="482">
        <v>6.8356599515171784E-2</v>
      </c>
      <c r="AP28" s="483">
        <v>35</v>
      </c>
      <c r="AQ28" s="482">
        <v>6.2288663463249691E-3</v>
      </c>
      <c r="AR28" s="483">
        <v>8015</v>
      </c>
      <c r="AS28" s="482">
        <v>2.3795739627402956E-2</v>
      </c>
      <c r="AT28" s="483">
        <v>2</v>
      </c>
      <c r="AU28" s="482">
        <v>1.817355747387551E-4</v>
      </c>
      <c r="AV28" s="483">
        <v>322</v>
      </c>
      <c r="AW28" s="482">
        <v>9.3052826262859777E-3</v>
      </c>
      <c r="AX28" s="483">
        <v>688</v>
      </c>
      <c r="AY28" s="482">
        <v>1.3708183068002949E-2</v>
      </c>
      <c r="AZ28" s="483">
        <v>4015</v>
      </c>
      <c r="BA28" s="482">
        <v>2.2989361336646703E-2</v>
      </c>
      <c r="BB28" s="483">
        <v>2767</v>
      </c>
      <c r="BC28" s="482">
        <v>5.992679704589262E-2</v>
      </c>
      <c r="BD28" s="483">
        <v>35</v>
      </c>
      <c r="BE28" s="482">
        <v>6.5225493850167727E-3</v>
      </c>
      <c r="BF28" s="483">
        <v>7829</v>
      </c>
      <c r="BG28" s="482">
        <v>2.4314948304724162E-2</v>
      </c>
      <c r="BH28" s="483">
        <v>2</v>
      </c>
      <c r="BI28" s="482">
        <v>2.0341741253051261E-4</v>
      </c>
      <c r="BJ28" s="483">
        <v>315</v>
      </c>
      <c r="BK28" s="482">
        <v>9.0118441380099557E-3</v>
      </c>
      <c r="BL28" s="483">
        <v>1307</v>
      </c>
      <c r="BM28" s="482">
        <v>2.7356831882116545E-2</v>
      </c>
      <c r="BN28" s="483">
        <v>5437</v>
      </c>
      <c r="BO28" s="482">
        <v>3.1655371573627702E-2</v>
      </c>
      <c r="BP28" s="483">
        <v>2702</v>
      </c>
      <c r="BQ28" s="482">
        <v>5.9333757877862929E-2</v>
      </c>
      <c r="BR28" s="483">
        <v>36</v>
      </c>
      <c r="BS28" s="482">
        <v>6.104799050364592E-3</v>
      </c>
      <c r="BT28" s="483">
        <v>9799</v>
      </c>
      <c r="BU28" s="482">
        <v>3.1033652780328991E-2</v>
      </c>
      <c r="BV28" s="483">
        <v>0</v>
      </c>
      <c r="BW28" s="482">
        <v>0</v>
      </c>
      <c r="BX28" s="483">
        <v>311</v>
      </c>
      <c r="BY28" s="482">
        <v>8.5959093421779983E-3</v>
      </c>
      <c r="BZ28" s="483">
        <v>325</v>
      </c>
      <c r="CA28" s="482">
        <v>7.0948305972755848E-3</v>
      </c>
      <c r="CB28" s="483">
        <v>6033</v>
      </c>
      <c r="CC28" s="482">
        <v>3.6365937901227871E-2</v>
      </c>
      <c r="CD28" s="483">
        <v>2551</v>
      </c>
      <c r="CE28" s="482">
        <v>5.5173457911584046E-2</v>
      </c>
      <c r="CF28" s="483">
        <v>42</v>
      </c>
      <c r="CG28" s="482">
        <v>6.920415224913495E-3</v>
      </c>
      <c r="CH28" s="483">
        <v>9262</v>
      </c>
      <c r="CI28" s="482">
        <v>2.996412199169856E-2</v>
      </c>
      <c r="CJ28" s="483">
        <v>0</v>
      </c>
      <c r="CK28" s="482">
        <v>0</v>
      </c>
      <c r="CL28" s="483">
        <v>341</v>
      </c>
      <c r="CM28" s="482">
        <v>8.910606496119574E-3</v>
      </c>
      <c r="CN28" s="483">
        <v>253</v>
      </c>
      <c r="CO28" s="482">
        <v>4.9084277510476485E-3</v>
      </c>
      <c r="CP28" s="483">
        <v>5636</v>
      </c>
      <c r="CQ28" s="482">
        <v>3.4940237067896646E-2</v>
      </c>
      <c r="CR28" s="483">
        <v>3196</v>
      </c>
      <c r="CS28" s="482">
        <v>6.4810496218035807E-2</v>
      </c>
      <c r="CT28" s="483">
        <v>39</v>
      </c>
      <c r="CU28" s="482">
        <v>6.2822164948453611E-3</v>
      </c>
      <c r="CV28" s="483">
        <v>9465</v>
      </c>
      <c r="CW28" s="482">
        <v>2.9960306155394755E-2</v>
      </c>
      <c r="CX28" s="483">
        <v>0</v>
      </c>
      <c r="CY28" s="482">
        <f t="shared" si="24"/>
        <v>0</v>
      </c>
      <c r="CZ28" s="483">
        <v>350</v>
      </c>
      <c r="DA28" s="482">
        <f t="shared" si="25"/>
        <v>9.0376223306736902E-3</v>
      </c>
      <c r="DB28" s="483">
        <v>291</v>
      </c>
      <c r="DC28" s="482">
        <f t="shared" si="26"/>
        <v>5.6909297140845623E-3</v>
      </c>
      <c r="DD28" s="483">
        <v>5223</v>
      </c>
      <c r="DE28" s="482">
        <f t="shared" si="27"/>
        <v>3.3377427579992715E-2</v>
      </c>
      <c r="DF28" s="483">
        <v>2549</v>
      </c>
      <c r="DG28" s="482">
        <f t="shared" si="28"/>
        <v>5.2514472898081956E-2</v>
      </c>
      <c r="DH28" s="483">
        <v>36</v>
      </c>
      <c r="DI28" s="482">
        <f t="shared" si="29"/>
        <v>5.7710804745110611E-3</v>
      </c>
      <c r="DJ28" s="483">
        <f t="shared" si="30"/>
        <v>8449</v>
      </c>
      <c r="DK28" s="482">
        <f t="shared" si="31"/>
        <v>2.7297105195140864E-2</v>
      </c>
      <c r="DL28" s="483">
        <v>0</v>
      </c>
      <c r="DM28" s="482">
        <f t="shared" si="1"/>
        <v>0</v>
      </c>
      <c r="DN28" s="483">
        <v>358</v>
      </c>
      <c r="DO28" s="482">
        <f t="shared" si="2"/>
        <v>8.863141216082393E-3</v>
      </c>
      <c r="DP28" s="483">
        <v>290</v>
      </c>
      <c r="DQ28" s="482">
        <f t="shared" si="3"/>
        <v>6.2478455704929334E-3</v>
      </c>
      <c r="DR28" s="483">
        <v>4090</v>
      </c>
      <c r="DS28" s="482">
        <f t="shared" si="4"/>
        <v>2.8006217517238547E-2</v>
      </c>
      <c r="DT28" s="483">
        <v>2633</v>
      </c>
      <c r="DU28" s="482">
        <f t="shared" si="5"/>
        <v>5.4100145883416551E-2</v>
      </c>
      <c r="DV28" s="483">
        <v>37</v>
      </c>
      <c r="DW28" s="482">
        <f t="shared" si="6"/>
        <v>5.971594577146546E-3</v>
      </c>
      <c r="DX28" s="483">
        <f t="shared" si="32"/>
        <v>7408</v>
      </c>
      <c r="DY28" s="482">
        <f t="shared" si="7"/>
        <v>2.4973199657494994E-2</v>
      </c>
      <c r="DZ28" s="483">
        <v>0</v>
      </c>
      <c r="EA28" s="482">
        <f t="shared" si="8"/>
        <v>0</v>
      </c>
      <c r="EB28" s="483">
        <v>366</v>
      </c>
      <c r="EC28" s="482">
        <f t="shared" si="9"/>
        <v>8.5865102639296181E-3</v>
      </c>
      <c r="ED28" s="483">
        <v>273</v>
      </c>
      <c r="EE28" s="482">
        <f t="shared" si="10"/>
        <v>6.1273959689365715E-3</v>
      </c>
      <c r="EF28" s="483">
        <v>4407</v>
      </c>
      <c r="EG28" s="482">
        <f t="shared" si="11"/>
        <v>3.0218668787756194E-2</v>
      </c>
      <c r="EH28" s="483">
        <v>2687</v>
      </c>
      <c r="EI28" s="482">
        <f t="shared" si="12"/>
        <v>5.5430634347601856E-2</v>
      </c>
      <c r="EJ28" s="483">
        <v>42</v>
      </c>
      <c r="EK28" s="482">
        <f t="shared" si="13"/>
        <v>6.8281580230856774E-3</v>
      </c>
      <c r="EL28" s="483">
        <f t="shared" si="22"/>
        <v>7775</v>
      </c>
      <c r="EM28" s="482">
        <f t="shared" si="14"/>
        <v>2.6248801501667769E-2</v>
      </c>
      <c r="EN28" s="483">
        <v>1</v>
      </c>
      <c r="EO28" s="482">
        <f t="shared" si="15"/>
        <v>1.2281994595922377E-4</v>
      </c>
      <c r="EP28" s="483">
        <v>396</v>
      </c>
      <c r="EQ28" s="482">
        <f t="shared" si="16"/>
        <v>9.0252296191626596E-3</v>
      </c>
      <c r="ER28" s="483">
        <v>628</v>
      </c>
      <c r="ES28" s="482">
        <f t="shared" si="17"/>
        <v>1.4403339372950161E-2</v>
      </c>
      <c r="ET28" s="483">
        <v>4224</v>
      </c>
      <c r="EU28" s="482">
        <f t="shared" si="18"/>
        <v>3.0958209349027425E-2</v>
      </c>
      <c r="EV28" s="483">
        <v>2490</v>
      </c>
      <c r="EW28" s="482">
        <f t="shared" si="19"/>
        <v>5.1069590007588657E-2</v>
      </c>
      <c r="EX28" s="483">
        <v>59</v>
      </c>
      <c r="EY28" s="482">
        <f t="shared" si="20"/>
        <v>9.6896042043028412E-3</v>
      </c>
      <c r="EZ28" s="483">
        <f t="shared" si="33"/>
        <v>7798</v>
      </c>
      <c r="FA28" s="482">
        <f t="shared" si="21"/>
        <v>2.7179444281790678E-2</v>
      </c>
      <c r="FB28" s="483">
        <v>1</v>
      </c>
      <c r="FC28" s="482">
        <v>9.5210892126059216E-5</v>
      </c>
      <c r="FD28" s="483">
        <v>425</v>
      </c>
      <c r="FE28" s="482">
        <v>8.5877669785204801E-3</v>
      </c>
      <c r="FF28" s="483">
        <v>619</v>
      </c>
      <c r="FG28" s="482">
        <v>1.8976670038934364E-2</v>
      </c>
      <c r="FH28" s="483">
        <v>3858</v>
      </c>
      <c r="FI28" s="482">
        <v>2.5595095931852559E-2</v>
      </c>
      <c r="FJ28" s="483">
        <v>2551</v>
      </c>
      <c r="FK28" s="482">
        <v>5.1759120236984132E-2</v>
      </c>
      <c r="FL28" s="483">
        <v>45</v>
      </c>
      <c r="FM28" s="482">
        <v>7.4651625746516258E-3</v>
      </c>
      <c r="FN28" s="483">
        <v>7499</v>
      </c>
      <c r="FO28" s="482">
        <v>2.5109071610576683E-2</v>
      </c>
      <c r="FP28" s="483">
        <v>1</v>
      </c>
      <c r="FQ28" s="482">
        <v>9.9542106310969539E-5</v>
      </c>
      <c r="FR28" s="483">
        <v>501</v>
      </c>
      <c r="FS28" s="482">
        <v>9.5927393876730424E-3</v>
      </c>
      <c r="FT28" s="483">
        <v>619</v>
      </c>
      <c r="FU28" s="482">
        <v>1.8298991929523754E-2</v>
      </c>
      <c r="FV28" s="483">
        <v>3477</v>
      </c>
      <c r="FW28" s="482">
        <v>2.2838338456687948E-2</v>
      </c>
      <c r="FX28" s="483">
        <v>2329</v>
      </c>
      <c r="FY28" s="482">
        <v>4.7010617254047073E-2</v>
      </c>
      <c r="FZ28" s="483">
        <v>52</v>
      </c>
      <c r="GA28" s="482">
        <v>9.2940125111706882E-3</v>
      </c>
      <c r="GB28" s="483">
        <v>6979</v>
      </c>
      <c r="GC28" s="482">
        <v>2.2996497309551504E-2</v>
      </c>
      <c r="GD28" s="483">
        <v>1</v>
      </c>
      <c r="GE28" s="482">
        <v>9.6302003081664102E-5</v>
      </c>
      <c r="GF28" s="483">
        <v>520</v>
      </c>
      <c r="GG28" s="482">
        <v>9.3379065131897927E-3</v>
      </c>
      <c r="GH28" s="483">
        <v>632</v>
      </c>
      <c r="GI28" s="482">
        <v>1.8870741393210117E-2</v>
      </c>
      <c r="GJ28" s="483">
        <v>3166</v>
      </c>
      <c r="GK28" s="482">
        <v>1.9861484028004316E-2</v>
      </c>
      <c r="GL28" s="483">
        <v>1980</v>
      </c>
      <c r="GM28" s="482">
        <v>3.900171371166309E-2</v>
      </c>
      <c r="GN28" s="483">
        <v>54</v>
      </c>
      <c r="GO28" s="482">
        <v>1.0266159695817491E-2</v>
      </c>
      <c r="GP28" s="483">
        <v>6353</v>
      </c>
      <c r="GQ28" s="482">
        <v>2.0168702161635337E-2</v>
      </c>
      <c r="GR28" s="483">
        <v>3</v>
      </c>
      <c r="GS28" s="482">
        <v>3.0593514174994904E-4</v>
      </c>
      <c r="GT28" s="483">
        <v>666</v>
      </c>
      <c r="GU28" s="482">
        <v>1.1211743712332918E-2</v>
      </c>
      <c r="GV28" s="483">
        <v>689</v>
      </c>
      <c r="GW28" s="482">
        <v>2.0979233907800987E-2</v>
      </c>
      <c r="GX28" s="483">
        <v>3331</v>
      </c>
      <c r="GY28" s="482">
        <v>2.0818229544261393E-2</v>
      </c>
      <c r="GZ28" s="483">
        <v>2274</v>
      </c>
      <c r="HA28" s="482">
        <v>4.3537362868794394E-2</v>
      </c>
      <c r="HB28" s="483">
        <v>47</v>
      </c>
      <c r="HC28" s="482">
        <v>9.464357631896899E-3</v>
      </c>
      <c r="HD28" s="483">
        <v>7010</v>
      </c>
      <c r="HE28" s="482">
        <v>2.1957644611919774E-2</v>
      </c>
      <c r="HF28" s="483">
        <v>3</v>
      </c>
      <c r="HG28" s="482">
        <v>3.3863867253640368E-4</v>
      </c>
      <c r="HH28" s="483">
        <v>795</v>
      </c>
      <c r="HI28" s="482">
        <v>1.2513182125824375E-2</v>
      </c>
      <c r="HJ28" s="483">
        <v>731</v>
      </c>
      <c r="HK28" s="482">
        <v>2.004222301428454E-2</v>
      </c>
      <c r="HL28" s="483">
        <v>3324</v>
      </c>
      <c r="HM28" s="482">
        <v>2.0955346954729139E-2</v>
      </c>
      <c r="HN28" s="483">
        <v>2250</v>
      </c>
      <c r="HO28" s="482">
        <v>4.0956004150208419E-2</v>
      </c>
      <c r="HP28" s="483">
        <v>39</v>
      </c>
      <c r="HQ28" s="482">
        <v>9.3346098611775969E-3</v>
      </c>
      <c r="HR28" s="483">
        <v>7142</v>
      </c>
      <c r="HS28" s="482">
        <v>2.1867527242554415E-2</v>
      </c>
      <c r="HT28" s="483">
        <v>3</v>
      </c>
      <c r="HU28" s="482">
        <v>3.4207525655644244E-4</v>
      </c>
      <c r="HV28" s="483">
        <v>735</v>
      </c>
      <c r="HW28" s="482">
        <v>1.1340492501388631E-2</v>
      </c>
      <c r="HX28" s="483">
        <v>682</v>
      </c>
      <c r="HY28" s="482">
        <v>1.9191805493021161E-2</v>
      </c>
      <c r="HZ28" s="483">
        <v>3076</v>
      </c>
      <c r="IA28" s="482">
        <v>2.3745194608698336E-2</v>
      </c>
      <c r="IB28" s="483">
        <v>1732</v>
      </c>
      <c r="IC28" s="482">
        <v>3.4224514395241767E-2</v>
      </c>
      <c r="ID28" s="483">
        <v>31</v>
      </c>
      <c r="IE28" s="482">
        <v>8.611111111111111E-3</v>
      </c>
      <c r="IF28" s="483">
        <v>6259</v>
      </c>
      <c r="IG28" s="482">
        <v>2.1371475789351481E-2</v>
      </c>
      <c r="IH28" s="483">
        <v>3</v>
      </c>
      <c r="II28" s="482">
        <v>3.2058132079504169E-4</v>
      </c>
      <c r="IJ28" s="483">
        <v>845</v>
      </c>
      <c r="IK28" s="482">
        <v>1.1799863149516136E-2</v>
      </c>
      <c r="IL28" s="483">
        <v>734</v>
      </c>
      <c r="IM28" s="482">
        <v>1.8889775330056362E-2</v>
      </c>
      <c r="IN28" s="483">
        <v>3325</v>
      </c>
      <c r="IO28" s="482">
        <v>2.2978893972273286E-2</v>
      </c>
      <c r="IP28" s="483">
        <v>2128</v>
      </c>
      <c r="IQ28" s="482">
        <v>3.9600275415449318E-2</v>
      </c>
      <c r="IR28" s="483">
        <v>13</v>
      </c>
      <c r="IS28" s="482">
        <v>3.4675913576953854E-3</v>
      </c>
      <c r="IT28" s="483">
        <v>7048</v>
      </c>
      <c r="IU28" s="482">
        <v>2.1887519021148411E-2</v>
      </c>
      <c r="IV28" s="483">
        <v>0</v>
      </c>
      <c r="IW28" s="482">
        <v>0</v>
      </c>
      <c r="IX28" s="483">
        <v>901</v>
      </c>
      <c r="IY28" s="482">
        <v>1.1946908521951283E-2</v>
      </c>
      <c r="IZ28" s="483">
        <v>734</v>
      </c>
      <c r="JA28" s="482">
        <v>1.7778423678728866E-2</v>
      </c>
      <c r="JB28" s="483">
        <v>3152</v>
      </c>
      <c r="JC28" s="482">
        <v>2.118521605290927E-2</v>
      </c>
      <c r="JD28" s="483">
        <v>3142</v>
      </c>
      <c r="JE28" s="482">
        <v>4.1671640207429805E-2</v>
      </c>
      <c r="JF28" s="483">
        <v>16</v>
      </c>
      <c r="JG28" s="482">
        <v>4.3466449334419992E-3</v>
      </c>
      <c r="JH28" s="483">
        <v>7945</v>
      </c>
      <c r="JI28" s="482">
        <v>2.2414756216603566E-2</v>
      </c>
      <c r="JJ28" s="483">
        <v>0</v>
      </c>
      <c r="JK28" s="482">
        <v>0</v>
      </c>
      <c r="JL28" s="483">
        <v>1007</v>
      </c>
      <c r="JM28" s="482">
        <v>1.2928820870994248E-2</v>
      </c>
      <c r="JN28" s="483">
        <v>657</v>
      </c>
      <c r="JO28" s="482">
        <v>1.9883182519746995E-2</v>
      </c>
      <c r="JP28" s="483">
        <v>2727</v>
      </c>
      <c r="JQ28" s="482">
        <v>1.9450229665344782E-2</v>
      </c>
      <c r="JR28" s="483">
        <v>3095</v>
      </c>
      <c r="JS28" s="482">
        <v>4.1908708074365954E-2</v>
      </c>
      <c r="JT28" s="483">
        <v>14</v>
      </c>
      <c r="JU28" s="482">
        <v>4.8848569434752267E-3</v>
      </c>
      <c r="JV28" s="483">
        <v>7500</v>
      </c>
      <c r="JW28" s="482">
        <v>2.2355627358518686E-2</v>
      </c>
      <c r="JX28" s="483">
        <v>0</v>
      </c>
      <c r="JY28" s="482">
        <v>0</v>
      </c>
      <c r="JZ28" s="483">
        <v>1206</v>
      </c>
      <c r="KA28" s="482">
        <v>3.4578364724333591E-3</v>
      </c>
      <c r="KB28" s="483">
        <v>644</v>
      </c>
      <c r="KC28" s="482">
        <v>1.8464732075017276E-3</v>
      </c>
      <c r="KD28" s="483">
        <v>2872</v>
      </c>
      <c r="KE28" s="482">
        <v>8.2345823787965244E-3</v>
      </c>
      <c r="KF28" s="483">
        <v>3664</v>
      </c>
      <c r="KG28" s="482">
        <v>1.0505400360693059E-2</v>
      </c>
      <c r="KH28" s="483">
        <v>12</v>
      </c>
      <c r="KI28" s="482">
        <v>3.44063330590384E-5</v>
      </c>
      <c r="KJ28" s="483">
        <v>8398</v>
      </c>
      <c r="KK28" s="482">
        <v>2.4078698752483706E-2</v>
      </c>
      <c r="KL28" s="483">
        <v>9247</v>
      </c>
      <c r="KM28" s="482">
        <v>2.6393832400448698E-2</v>
      </c>
      <c r="KN28" s="483">
        <v>1290</v>
      </c>
      <c r="KO28" s="482">
        <v>3.682063782478514E-3</v>
      </c>
      <c r="KP28" s="483">
        <v>535</v>
      </c>
      <c r="KQ28" s="482">
        <v>1.5270574601751977E-3</v>
      </c>
      <c r="KR28" s="483">
        <v>4772</v>
      </c>
      <c r="KS28" s="482">
        <v>1.362078168216083E-2</v>
      </c>
      <c r="KT28" s="483">
        <v>2641</v>
      </c>
      <c r="KU28" s="482">
        <v>7.5382406585470978E-3</v>
      </c>
      <c r="KV28" s="483">
        <v>9</v>
      </c>
      <c r="KW28" s="482">
        <v>2.5688817087059402E-5</v>
      </c>
      <c r="KX28" s="483">
        <v>9247</v>
      </c>
      <c r="KY28" s="482">
        <v>2.6393832400448698E-2</v>
      </c>
      <c r="KZ28" s="421">
        <v>0</v>
      </c>
      <c r="LA28" s="145">
        <v>0</v>
      </c>
      <c r="LB28" s="421">
        <v>1144</v>
      </c>
      <c r="LC28" s="145">
        <v>1.4836141047089186E-2</v>
      </c>
      <c r="LD28" s="421">
        <v>575</v>
      </c>
      <c r="LE28" s="145">
        <v>1.9428301121773212E-2</v>
      </c>
      <c r="LF28" s="421">
        <v>3954</v>
      </c>
      <c r="LG28" s="145">
        <v>2.7395172241775907E-2</v>
      </c>
      <c r="LH28" s="421">
        <v>2553</v>
      </c>
      <c r="LI28" s="145">
        <v>3.383473593532569E-2</v>
      </c>
      <c r="LJ28" s="421">
        <v>9</v>
      </c>
      <c r="LK28" s="145">
        <v>2.6722090261282658E-3</v>
      </c>
      <c r="LL28" s="421">
        <v>8235</v>
      </c>
      <c r="LM28" s="145">
        <v>2.438916037316748E-2</v>
      </c>
      <c r="LN28" s="421">
        <v>0</v>
      </c>
      <c r="LO28" s="145">
        <v>0</v>
      </c>
      <c r="LP28" s="421">
        <v>1136</v>
      </c>
      <c r="LQ28" s="145">
        <v>1.5288338604400781E-2</v>
      </c>
      <c r="LR28" s="421">
        <v>560</v>
      </c>
      <c r="LS28" s="145">
        <v>1.9547612398771293E-2</v>
      </c>
      <c r="LT28" s="421">
        <v>3955</v>
      </c>
      <c r="LU28" s="145">
        <v>2.8028375629841184E-2</v>
      </c>
      <c r="LV28" s="421">
        <v>2382</v>
      </c>
      <c r="LW28" s="145">
        <v>3.2501023331968894E-2</v>
      </c>
      <c r="LX28" s="421">
        <v>9</v>
      </c>
      <c r="LY28" s="145">
        <v>3.0211480362537764E-3</v>
      </c>
      <c r="LZ28" s="421">
        <v>8042</v>
      </c>
      <c r="MA28" s="145">
        <v>2.4576286725382458E-2</v>
      </c>
    </row>
    <row r="29" spans="1:339">
      <c r="A29" s="34"/>
      <c r="B29" s="34"/>
      <c r="C29" s="484" t="s">
        <v>1540</v>
      </c>
      <c r="D29" s="483">
        <v>18</v>
      </c>
      <c r="E29" s="482">
        <v>1.9575856443719412E-3</v>
      </c>
      <c r="F29" s="483">
        <v>618</v>
      </c>
      <c r="G29" s="482">
        <v>1.7737213707594283E-2</v>
      </c>
      <c r="H29" s="483">
        <v>860</v>
      </c>
      <c r="I29" s="482">
        <v>1.2101426842653308E-2</v>
      </c>
      <c r="J29" s="483">
        <v>5675</v>
      </c>
      <c r="K29" s="482">
        <v>2.7072410947272009E-2</v>
      </c>
      <c r="L29" s="483">
        <v>2197</v>
      </c>
      <c r="M29" s="482">
        <v>4.1446574102022335E-2</v>
      </c>
      <c r="N29" s="483">
        <v>127</v>
      </c>
      <c r="O29" s="482">
        <v>2.3980362537764352E-2</v>
      </c>
      <c r="P29" s="483">
        <v>9495</v>
      </c>
      <c r="Q29" s="482">
        <v>2.4789181004098895E-2</v>
      </c>
      <c r="R29" s="483">
        <v>18</v>
      </c>
      <c r="S29" s="482">
        <v>1.8812709030100335E-3</v>
      </c>
      <c r="T29" s="483">
        <v>595</v>
      </c>
      <c r="U29" s="482">
        <v>1.7474302496328926E-2</v>
      </c>
      <c r="V29" s="483">
        <v>794</v>
      </c>
      <c r="W29" s="482">
        <v>1.5363479808827228E-2</v>
      </c>
      <c r="X29" s="483">
        <v>5734</v>
      </c>
      <c r="Y29" s="482">
        <v>3.0866457086258129E-2</v>
      </c>
      <c r="Z29" s="483">
        <v>1927</v>
      </c>
      <c r="AA29" s="482">
        <v>3.87624967312373E-2</v>
      </c>
      <c r="AB29" s="483">
        <v>134</v>
      </c>
      <c r="AC29" s="482">
        <v>2.8687647184757012E-2</v>
      </c>
      <c r="AD29" s="483">
        <v>9202</v>
      </c>
      <c r="AE29" s="482">
        <v>2.7431726243177097E-2</v>
      </c>
      <c r="AF29" s="483">
        <v>26</v>
      </c>
      <c r="AG29" s="482">
        <v>2.4916147580258743E-3</v>
      </c>
      <c r="AH29" s="483">
        <v>606</v>
      </c>
      <c r="AI29" s="482">
        <v>1.761167136504984E-2</v>
      </c>
      <c r="AJ29" s="483">
        <v>714</v>
      </c>
      <c r="AK29" s="482">
        <v>1.3203883495145631E-2</v>
      </c>
      <c r="AL29" s="483">
        <v>5992</v>
      </c>
      <c r="AM29" s="482">
        <v>3.2488410551142682E-2</v>
      </c>
      <c r="AN29" s="483">
        <v>2049</v>
      </c>
      <c r="AO29" s="482">
        <v>4.2819526874529799E-2</v>
      </c>
      <c r="AP29" s="483">
        <v>253</v>
      </c>
      <c r="AQ29" s="482">
        <v>4.5025805303434772E-2</v>
      </c>
      <c r="AR29" s="483">
        <v>9640</v>
      </c>
      <c r="AS29" s="482">
        <v>2.8620203369702366E-2</v>
      </c>
      <c r="AT29" s="483">
        <v>27</v>
      </c>
      <c r="AU29" s="482">
        <v>2.453430258973194E-3</v>
      </c>
      <c r="AV29" s="483">
        <v>562</v>
      </c>
      <c r="AW29" s="482">
        <v>1.6240897006126458E-2</v>
      </c>
      <c r="AX29" s="483">
        <v>701</v>
      </c>
      <c r="AY29" s="482">
        <v>1.3967203968997191E-2</v>
      </c>
      <c r="AZ29" s="483">
        <v>6247</v>
      </c>
      <c r="BA29" s="482">
        <v>3.576949944459077E-2</v>
      </c>
      <c r="BB29" s="483">
        <v>1748</v>
      </c>
      <c r="BC29" s="482">
        <v>3.7857622420029019E-2</v>
      </c>
      <c r="BD29" s="483">
        <v>235</v>
      </c>
      <c r="BE29" s="482">
        <v>4.3794260156541184E-2</v>
      </c>
      <c r="BF29" s="483">
        <v>9520</v>
      </c>
      <c r="BG29" s="482">
        <v>2.956677837028663E-2</v>
      </c>
      <c r="BH29" s="483">
        <v>19</v>
      </c>
      <c r="BI29" s="482">
        <v>1.9324654190398698E-3</v>
      </c>
      <c r="BJ29" s="483">
        <v>603</v>
      </c>
      <c r="BK29" s="482">
        <v>1.7251244492761917E-2</v>
      </c>
      <c r="BL29" s="483">
        <v>695</v>
      </c>
      <c r="BM29" s="482">
        <v>1.4547052913596785E-2</v>
      </c>
      <c r="BN29" s="483">
        <v>6343</v>
      </c>
      <c r="BO29" s="482">
        <v>3.6930296467081208E-2</v>
      </c>
      <c r="BP29" s="483">
        <v>1458</v>
      </c>
      <c r="BQ29" s="482">
        <v>3.2016513318254683E-2</v>
      </c>
      <c r="BR29" s="483">
        <v>261</v>
      </c>
      <c r="BS29" s="482">
        <v>4.4259793115143296E-2</v>
      </c>
      <c r="BT29" s="483">
        <v>9379</v>
      </c>
      <c r="BU29" s="482">
        <v>2.9703503360210798E-2</v>
      </c>
      <c r="BV29" s="483">
        <v>18</v>
      </c>
      <c r="BW29" s="482">
        <v>2.0195220464490071E-3</v>
      </c>
      <c r="BX29" s="483">
        <v>578</v>
      </c>
      <c r="BY29" s="482">
        <v>1.597567716970702E-2</v>
      </c>
      <c r="BZ29" s="483">
        <v>595</v>
      </c>
      <c r="CA29" s="482">
        <v>1.2988997555012226E-2</v>
      </c>
      <c r="CB29" s="483">
        <v>5926</v>
      </c>
      <c r="CC29" s="482">
        <v>3.5720959390465171E-2</v>
      </c>
      <c r="CD29" s="483">
        <v>1683</v>
      </c>
      <c r="CE29" s="482">
        <v>3.6400207630417854E-2</v>
      </c>
      <c r="CF29" s="483">
        <v>268</v>
      </c>
      <c r="CG29" s="482">
        <v>4.4158840006590871E-2</v>
      </c>
      <c r="CH29" s="483">
        <v>9068</v>
      </c>
      <c r="CI29" s="482">
        <v>2.9336499483990773E-2</v>
      </c>
      <c r="CJ29" s="483">
        <v>12</v>
      </c>
      <c r="CK29" s="482">
        <v>1.2931034482758621E-3</v>
      </c>
      <c r="CL29" s="483">
        <v>686</v>
      </c>
      <c r="CM29" s="482">
        <v>1.7925736235595392E-2</v>
      </c>
      <c r="CN29" s="483">
        <v>564</v>
      </c>
      <c r="CO29" s="482">
        <v>1.094210771379792E-2</v>
      </c>
      <c r="CP29" s="483">
        <v>5909</v>
      </c>
      <c r="CQ29" s="482">
        <v>3.6632693547587164E-2</v>
      </c>
      <c r="CR29" s="483">
        <v>1977</v>
      </c>
      <c r="CS29" s="482">
        <v>4.0090848255024028E-2</v>
      </c>
      <c r="CT29" s="483">
        <v>322</v>
      </c>
      <c r="CU29" s="482">
        <v>5.1868556701030931E-2</v>
      </c>
      <c r="CV29" s="483">
        <v>9470</v>
      </c>
      <c r="CW29" s="482">
        <v>2.9976133047183131E-2</v>
      </c>
      <c r="CX29" s="483">
        <v>13</v>
      </c>
      <c r="CY29" s="482">
        <f t="shared" si="24"/>
        <v>1.5478033099178474E-3</v>
      </c>
      <c r="CZ29" s="483">
        <v>708</v>
      </c>
      <c r="DA29" s="482">
        <f t="shared" si="25"/>
        <v>1.8281818886048493E-2</v>
      </c>
      <c r="DB29" s="483">
        <v>591</v>
      </c>
      <c r="DC29" s="482">
        <f t="shared" si="26"/>
        <v>1.1557867563656276E-2</v>
      </c>
      <c r="DD29" s="483">
        <v>6005</v>
      </c>
      <c r="DE29" s="482">
        <f t="shared" si="27"/>
        <v>3.837477553472262E-2</v>
      </c>
      <c r="DF29" s="483">
        <v>1750</v>
      </c>
      <c r="DG29" s="482">
        <f t="shared" si="28"/>
        <v>3.6053482766435239E-2</v>
      </c>
      <c r="DH29" s="483">
        <v>407</v>
      </c>
      <c r="DI29" s="482">
        <f t="shared" si="29"/>
        <v>6.5245270920166715E-2</v>
      </c>
      <c r="DJ29" s="483">
        <f t="shared" si="30"/>
        <v>9474</v>
      </c>
      <c r="DK29" s="482">
        <f t="shared" si="31"/>
        <v>3.0608684414577411E-2</v>
      </c>
      <c r="DL29" s="483">
        <v>1</v>
      </c>
      <c r="DM29" s="482">
        <f t="shared" si="1"/>
        <v>1.1203226529240422E-4</v>
      </c>
      <c r="DN29" s="483">
        <v>697</v>
      </c>
      <c r="DO29" s="482">
        <f t="shared" si="2"/>
        <v>1.7255892255892257E-2</v>
      </c>
      <c r="DP29" s="483">
        <v>523</v>
      </c>
      <c r="DQ29" s="482">
        <f t="shared" si="3"/>
        <v>1.1267666321957946E-2</v>
      </c>
      <c r="DR29" s="483">
        <v>6137</v>
      </c>
      <c r="DS29" s="482">
        <f t="shared" si="4"/>
        <v>4.2023021247748892E-2</v>
      </c>
      <c r="DT29" s="483">
        <v>1256</v>
      </c>
      <c r="DU29" s="482">
        <f t="shared" si="5"/>
        <v>2.5806981857034252E-2</v>
      </c>
      <c r="DV29" s="483">
        <v>405</v>
      </c>
      <c r="DW29" s="482">
        <f t="shared" si="6"/>
        <v>6.5364751452550038E-2</v>
      </c>
      <c r="DX29" s="483">
        <f t="shared" si="32"/>
        <v>9019</v>
      </c>
      <c r="DY29" s="482">
        <f t="shared" si="7"/>
        <v>3.0404061516056607E-2</v>
      </c>
      <c r="DZ29" s="483">
        <v>1</v>
      </c>
      <c r="EA29" s="482">
        <f t="shared" si="8"/>
        <v>1.1679514132212099E-4</v>
      </c>
      <c r="EB29" s="483">
        <v>915</v>
      </c>
      <c r="EC29" s="482">
        <f t="shared" si="9"/>
        <v>2.1466275659824046E-2</v>
      </c>
      <c r="ED29" s="483">
        <v>500</v>
      </c>
      <c r="EE29" s="482">
        <f t="shared" si="10"/>
        <v>1.122233693944427E-2</v>
      </c>
      <c r="EF29" s="483">
        <v>5835</v>
      </c>
      <c r="EG29" s="482">
        <f t="shared" si="11"/>
        <v>4.0010422595089037E-2</v>
      </c>
      <c r="EH29" s="483">
        <v>1167</v>
      </c>
      <c r="EI29" s="482">
        <f t="shared" si="12"/>
        <v>2.4074265085095411E-2</v>
      </c>
      <c r="EJ29" s="483">
        <v>381</v>
      </c>
      <c r="EK29" s="482">
        <f t="shared" si="13"/>
        <v>6.1941147780848645E-2</v>
      </c>
      <c r="EL29" s="483">
        <f t="shared" si="22"/>
        <v>8799</v>
      </c>
      <c r="EM29" s="482">
        <f t="shared" si="14"/>
        <v>2.9705878381115717E-2</v>
      </c>
      <c r="EN29" s="483">
        <v>1</v>
      </c>
      <c r="EO29" s="482">
        <f t="shared" si="15"/>
        <v>1.2281994595922377E-4</v>
      </c>
      <c r="EP29" s="483">
        <v>925</v>
      </c>
      <c r="EQ29" s="482">
        <f t="shared" si="16"/>
        <v>2.1081660095266314E-2</v>
      </c>
      <c r="ER29" s="483">
        <v>632</v>
      </c>
      <c r="ES29" s="482">
        <f t="shared" si="17"/>
        <v>1.4495080388064494E-2</v>
      </c>
      <c r="ET29" s="483">
        <v>5676</v>
      </c>
      <c r="EU29" s="482">
        <f t="shared" si="18"/>
        <v>4.1600093812755604E-2</v>
      </c>
      <c r="EV29" s="483">
        <v>1423</v>
      </c>
      <c r="EW29" s="482">
        <f t="shared" si="19"/>
        <v>2.9185552843694239E-2</v>
      </c>
      <c r="EX29" s="483">
        <v>380</v>
      </c>
      <c r="EY29" s="482">
        <f t="shared" si="20"/>
        <v>6.2407620298899652E-2</v>
      </c>
      <c r="EZ29" s="483">
        <f t="shared" si="33"/>
        <v>9037</v>
      </c>
      <c r="FA29" s="482">
        <f t="shared" si="21"/>
        <v>3.1497901766419895E-2</v>
      </c>
      <c r="FB29" s="483">
        <v>5</v>
      </c>
      <c r="FC29" s="482">
        <v>4.7605446063029612E-4</v>
      </c>
      <c r="FD29" s="483">
        <v>959</v>
      </c>
      <c r="FE29" s="482">
        <v>1.937804360564974E-2</v>
      </c>
      <c r="FF29" s="483">
        <v>664</v>
      </c>
      <c r="FG29" s="482">
        <v>2.0356234096692113E-2</v>
      </c>
      <c r="FH29" s="483">
        <v>5986</v>
      </c>
      <c r="FI29" s="482">
        <v>3.971286787145397E-2</v>
      </c>
      <c r="FJ29" s="483">
        <v>1513</v>
      </c>
      <c r="FK29" s="482">
        <v>3.0698372763056446E-2</v>
      </c>
      <c r="FL29" s="483">
        <v>445</v>
      </c>
      <c r="FM29" s="482">
        <v>7.3822163238221633E-2</v>
      </c>
      <c r="FN29" s="483">
        <v>9572</v>
      </c>
      <c r="FO29" s="482">
        <v>3.205014448012268E-2</v>
      </c>
      <c r="FP29" s="483">
        <v>5</v>
      </c>
      <c r="FQ29" s="482">
        <v>4.9771053155484772E-4</v>
      </c>
      <c r="FR29" s="483">
        <v>991</v>
      </c>
      <c r="FS29" s="482">
        <v>1.8974859746874222E-2</v>
      </c>
      <c r="FT29" s="483">
        <v>456</v>
      </c>
      <c r="FU29" s="482">
        <v>1.3480355928696012E-2</v>
      </c>
      <c r="FV29" s="483">
        <v>5503</v>
      </c>
      <c r="FW29" s="482">
        <v>3.6145923648879433E-2</v>
      </c>
      <c r="FX29" s="483">
        <v>1430</v>
      </c>
      <c r="FY29" s="482">
        <v>2.8864397884623149E-2</v>
      </c>
      <c r="FZ29" s="483">
        <v>429</v>
      </c>
      <c r="GA29" s="482">
        <v>7.6675603217158175E-2</v>
      </c>
      <c r="GB29" s="483">
        <v>8814</v>
      </c>
      <c r="GC29" s="482">
        <v>2.9043004339645646E-2</v>
      </c>
      <c r="GD29" s="483">
        <v>5</v>
      </c>
      <c r="GE29" s="482">
        <v>4.815100154083205E-4</v>
      </c>
      <c r="GF29" s="483">
        <v>1098</v>
      </c>
      <c r="GG29" s="482">
        <v>1.9717348752850757E-2</v>
      </c>
      <c r="GH29" s="483">
        <v>576</v>
      </c>
      <c r="GI29" s="482">
        <v>1.719865038368517E-2</v>
      </c>
      <c r="GJ29" s="483">
        <v>5441</v>
      </c>
      <c r="GK29" s="482">
        <v>3.413339690346541E-2</v>
      </c>
      <c r="GL29" s="483">
        <v>1705</v>
      </c>
      <c r="GM29" s="482">
        <v>3.3584809029487663E-2</v>
      </c>
      <c r="GN29" s="483">
        <v>274</v>
      </c>
      <c r="GO29" s="482">
        <v>5.2091254752851708E-2</v>
      </c>
      <c r="GP29" s="483">
        <v>9099</v>
      </c>
      <c r="GQ29" s="482">
        <v>2.8886356204741059E-2</v>
      </c>
      <c r="GR29" s="483">
        <v>0</v>
      </c>
      <c r="GS29" s="482">
        <v>0</v>
      </c>
      <c r="GT29" s="483">
        <v>1125</v>
      </c>
      <c r="GU29" s="482">
        <v>1.8938756270832632E-2</v>
      </c>
      <c r="GV29" s="483">
        <v>580</v>
      </c>
      <c r="GW29" s="482">
        <v>1.7660313013823762E-2</v>
      </c>
      <c r="GX29" s="483">
        <v>5331</v>
      </c>
      <c r="GY29" s="482">
        <v>3.3317917052073695E-2</v>
      </c>
      <c r="GZ29" s="483">
        <v>1897</v>
      </c>
      <c r="HA29" s="482">
        <v>3.6319427160115637E-2</v>
      </c>
      <c r="HB29" s="483">
        <v>260</v>
      </c>
      <c r="HC29" s="482">
        <v>5.2356020942408377E-2</v>
      </c>
      <c r="HD29" s="483">
        <v>9193</v>
      </c>
      <c r="HE29" s="482">
        <v>2.8795524524590371E-2</v>
      </c>
      <c r="HF29" s="483">
        <v>0</v>
      </c>
      <c r="HG29" s="482">
        <v>0</v>
      </c>
      <c r="HH29" s="483">
        <v>1379</v>
      </c>
      <c r="HI29" s="482">
        <v>2.1705255536492846E-2</v>
      </c>
      <c r="HJ29" s="483">
        <v>480</v>
      </c>
      <c r="HK29" s="482">
        <v>1.3160420036739506E-2</v>
      </c>
      <c r="HL29" s="483">
        <v>5155</v>
      </c>
      <c r="HM29" s="482">
        <v>3.2498439696639202E-2</v>
      </c>
      <c r="HN29" s="483">
        <v>2054</v>
      </c>
      <c r="HO29" s="482">
        <v>3.7388281122012486E-2</v>
      </c>
      <c r="HP29" s="483">
        <v>161</v>
      </c>
      <c r="HQ29" s="482">
        <v>3.8535184298707517E-2</v>
      </c>
      <c r="HR29" s="483">
        <v>9229</v>
      </c>
      <c r="HS29" s="482">
        <v>2.8257548154793435E-2</v>
      </c>
      <c r="HT29" s="483">
        <v>0</v>
      </c>
      <c r="HU29" s="482">
        <v>0</v>
      </c>
      <c r="HV29" s="483">
        <v>1060</v>
      </c>
      <c r="HW29" s="482">
        <v>1.6354995988397212E-2</v>
      </c>
      <c r="HX29" s="483">
        <v>706</v>
      </c>
      <c r="HY29" s="482">
        <v>1.9867176947321027E-2</v>
      </c>
      <c r="HZ29" s="483">
        <v>1722</v>
      </c>
      <c r="IA29" s="482">
        <v>1.3292986058575597E-2</v>
      </c>
      <c r="IB29" s="483">
        <v>1823</v>
      </c>
      <c r="IC29" s="482">
        <v>3.6022684608848575E-2</v>
      </c>
      <c r="ID29" s="483">
        <v>114</v>
      </c>
      <c r="IE29" s="482">
        <v>3.1666666666666669E-2</v>
      </c>
      <c r="IF29" s="483">
        <v>5425</v>
      </c>
      <c r="IG29" s="482">
        <v>1.8523766761021215E-2</v>
      </c>
      <c r="IH29" s="483">
        <v>0</v>
      </c>
      <c r="II29" s="482">
        <v>0</v>
      </c>
      <c r="IJ29" s="483">
        <v>1175</v>
      </c>
      <c r="IK29" s="482">
        <v>1.6408093728617113E-2</v>
      </c>
      <c r="IL29" s="483">
        <v>629</v>
      </c>
      <c r="IM29" s="482">
        <v>1.6187559513086446E-2</v>
      </c>
      <c r="IN29" s="483">
        <v>1837</v>
      </c>
      <c r="IO29" s="482">
        <v>1.2695406985583767E-2</v>
      </c>
      <c r="IP29" s="483">
        <v>2023</v>
      </c>
      <c r="IQ29" s="482">
        <v>3.7646314457450175E-2</v>
      </c>
      <c r="IR29" s="483">
        <v>116</v>
      </c>
      <c r="IS29" s="482">
        <v>3.0941584422512668E-2</v>
      </c>
      <c r="IT29" s="483">
        <v>5780</v>
      </c>
      <c r="IU29" s="482">
        <v>1.7949753113257354E-2</v>
      </c>
      <c r="IV29" s="483">
        <v>0</v>
      </c>
      <c r="IW29" s="482">
        <v>0</v>
      </c>
      <c r="IX29" s="483">
        <v>1151</v>
      </c>
      <c r="IY29" s="482">
        <v>1.5261810997520452E-2</v>
      </c>
      <c r="IZ29" s="483">
        <v>1137</v>
      </c>
      <c r="JA29" s="482">
        <v>2.7539601802063652E-2</v>
      </c>
      <c r="JB29" s="483">
        <v>1847</v>
      </c>
      <c r="JC29" s="482">
        <v>1.2414052680749818E-2</v>
      </c>
      <c r="JD29" s="483">
        <v>2127</v>
      </c>
      <c r="JE29" s="482">
        <v>2.8209923208530618E-2</v>
      </c>
      <c r="JF29" s="483">
        <v>113</v>
      </c>
      <c r="JG29" s="482">
        <v>3.0698179842434122E-2</v>
      </c>
      <c r="JH29" s="483">
        <v>6375</v>
      </c>
      <c r="JI29" s="482">
        <v>1.7985408543844901E-2</v>
      </c>
      <c r="JJ29" s="483">
        <v>0</v>
      </c>
      <c r="JK29" s="482">
        <v>0</v>
      </c>
      <c r="JL29" s="483">
        <v>1332</v>
      </c>
      <c r="JM29" s="482">
        <v>1.7101479046836482E-2</v>
      </c>
      <c r="JN29" s="483">
        <v>903</v>
      </c>
      <c r="JO29" s="482">
        <v>2.7328027116181944E-2</v>
      </c>
      <c r="JP29" s="483">
        <v>1984</v>
      </c>
      <c r="JQ29" s="482">
        <v>1.4150808821431628E-2</v>
      </c>
      <c r="JR29" s="483">
        <v>1997</v>
      </c>
      <c r="JS29" s="482">
        <v>2.7040933772054541E-2</v>
      </c>
      <c r="JT29" s="483">
        <v>93</v>
      </c>
      <c r="JU29" s="482">
        <v>3.2449406838799724E-2</v>
      </c>
      <c r="JV29" s="483">
        <v>6309</v>
      </c>
      <c r="JW29" s="482">
        <v>1.880555373398592E-2</v>
      </c>
      <c r="JX29" s="483">
        <v>0</v>
      </c>
      <c r="JY29" s="482">
        <v>0</v>
      </c>
      <c r="JZ29" s="483">
        <v>1409</v>
      </c>
      <c r="KA29" s="482">
        <v>4.0398769400154253E-3</v>
      </c>
      <c r="KB29" s="483">
        <v>994</v>
      </c>
      <c r="KC29" s="482">
        <v>2.8499912550570142E-3</v>
      </c>
      <c r="KD29" s="483">
        <v>2272</v>
      </c>
      <c r="KE29" s="482">
        <v>6.514265725844604E-3</v>
      </c>
      <c r="KF29" s="483">
        <v>2060</v>
      </c>
      <c r="KG29" s="482">
        <v>5.9064205084682587E-3</v>
      </c>
      <c r="KH29" s="483">
        <v>81</v>
      </c>
      <c r="KI29" s="482">
        <v>2.322427481485092E-4</v>
      </c>
      <c r="KJ29" s="483">
        <v>6816</v>
      </c>
      <c r="KK29" s="482">
        <v>1.9542797177533811E-2</v>
      </c>
      <c r="KL29" s="483">
        <v>6068</v>
      </c>
      <c r="KM29" s="482">
        <v>1.7319971342697384E-2</v>
      </c>
      <c r="KN29" s="483">
        <v>1484</v>
      </c>
      <c r="KO29" s="482">
        <v>4.2358005063551276E-3</v>
      </c>
      <c r="KP29" s="483">
        <v>912</v>
      </c>
      <c r="KQ29" s="482">
        <v>2.6031334648220195E-3</v>
      </c>
      <c r="KR29" s="483">
        <v>1735</v>
      </c>
      <c r="KS29" s="482">
        <v>4.952233071783118E-3</v>
      </c>
      <c r="KT29" s="483">
        <v>1857</v>
      </c>
      <c r="KU29" s="482">
        <v>5.3004592589632566E-3</v>
      </c>
      <c r="KV29" s="483">
        <v>80</v>
      </c>
      <c r="KW29" s="482">
        <v>2.2834504077386133E-4</v>
      </c>
      <c r="KX29" s="483">
        <v>6068</v>
      </c>
      <c r="KY29" s="482">
        <v>1.7319971342697384E-2</v>
      </c>
      <c r="KZ29" s="421">
        <v>0</v>
      </c>
      <c r="LA29" s="145">
        <v>0</v>
      </c>
      <c r="LB29" s="421">
        <v>1318</v>
      </c>
      <c r="LC29" s="145">
        <v>1.7092686975580022E-2</v>
      </c>
      <c r="LD29" s="421">
        <v>861</v>
      </c>
      <c r="LE29" s="145">
        <v>2.9091769157994322E-2</v>
      </c>
      <c r="LF29" s="421">
        <v>2593</v>
      </c>
      <c r="LG29" s="145">
        <v>1.7965523930937005E-2</v>
      </c>
      <c r="LH29" s="421">
        <v>1971</v>
      </c>
      <c r="LI29" s="145">
        <v>2.6121529388377179E-2</v>
      </c>
      <c r="LJ29" s="421">
        <v>65</v>
      </c>
      <c r="LK29" s="145">
        <v>1.9299287410926364E-2</v>
      </c>
      <c r="LL29" s="421">
        <v>6808</v>
      </c>
      <c r="LM29" s="145">
        <v>2.0162890567155339E-2</v>
      </c>
      <c r="LN29" s="421">
        <v>0</v>
      </c>
      <c r="LO29" s="145">
        <v>0</v>
      </c>
      <c r="LP29" s="421">
        <v>1334</v>
      </c>
      <c r="LQ29" s="145">
        <v>1.7953031424534017E-2</v>
      </c>
      <c r="LR29" s="421">
        <v>825</v>
      </c>
      <c r="LS29" s="145">
        <v>2.8797821837475566E-2</v>
      </c>
      <c r="LT29" s="421">
        <v>2711</v>
      </c>
      <c r="LU29" s="145">
        <v>1.9212370754108584E-2</v>
      </c>
      <c r="LV29" s="421">
        <v>2060</v>
      </c>
      <c r="LW29" s="145">
        <v>2.8107518078864784E-2</v>
      </c>
      <c r="LX29" s="421">
        <v>58</v>
      </c>
      <c r="LY29" s="145">
        <v>1.9469620678079894E-2</v>
      </c>
      <c r="LZ29" s="421">
        <v>6988</v>
      </c>
      <c r="MA29" s="145">
        <v>2.135527128039948E-2</v>
      </c>
    </row>
    <row r="30" spans="1:339" ht="16.2">
      <c r="A30" s="34"/>
      <c r="B30" s="34"/>
      <c r="C30" s="484" t="s">
        <v>2402</v>
      </c>
      <c r="D30" s="483">
        <v>34</v>
      </c>
      <c r="E30" s="482">
        <v>3.6976617727025557E-3</v>
      </c>
      <c r="F30" s="483">
        <v>482</v>
      </c>
      <c r="G30" s="482">
        <v>1.3833878652201367E-2</v>
      </c>
      <c r="H30" s="483">
        <v>1105</v>
      </c>
      <c r="I30" s="482">
        <v>1.5548926350153378E-2</v>
      </c>
      <c r="J30" s="483">
        <v>5532</v>
      </c>
      <c r="K30" s="482">
        <v>2.6390233896089646E-2</v>
      </c>
      <c r="L30" s="483">
        <v>1354</v>
      </c>
      <c r="M30" s="482">
        <v>2.5543314216722006E-2</v>
      </c>
      <c r="N30" s="483">
        <v>66</v>
      </c>
      <c r="O30" s="482">
        <v>1.2462235649546828E-2</v>
      </c>
      <c r="P30" s="483">
        <v>8573</v>
      </c>
      <c r="Q30" s="482">
        <v>2.2382058846565543E-2</v>
      </c>
      <c r="R30" s="483">
        <v>35</v>
      </c>
      <c r="S30" s="482">
        <v>3.658026755852843E-3</v>
      </c>
      <c r="T30" s="483">
        <v>505</v>
      </c>
      <c r="U30" s="482">
        <v>1.4831130690161527E-2</v>
      </c>
      <c r="V30" s="483">
        <v>1038</v>
      </c>
      <c r="W30" s="482">
        <v>2.0084750682068844E-2</v>
      </c>
      <c r="X30" s="483">
        <v>4725</v>
      </c>
      <c r="Y30" s="482">
        <v>2.5434951121829377E-2</v>
      </c>
      <c r="Z30" s="483">
        <v>806</v>
      </c>
      <c r="AA30" s="482">
        <v>1.6213062981513891E-2</v>
      </c>
      <c r="AB30" s="483">
        <v>61</v>
      </c>
      <c r="AC30" s="482">
        <v>1.3059302076643117E-2</v>
      </c>
      <c r="AD30" s="483">
        <v>7170</v>
      </c>
      <c r="AE30" s="482">
        <v>2.1374209646118213E-2</v>
      </c>
      <c r="AF30" s="483">
        <v>32</v>
      </c>
      <c r="AG30" s="482">
        <v>3.0666027791087687E-3</v>
      </c>
      <c r="AH30" s="483">
        <v>489</v>
      </c>
      <c r="AI30" s="482">
        <v>1.4211398180708535E-2</v>
      </c>
      <c r="AJ30" s="483">
        <v>807</v>
      </c>
      <c r="AK30" s="482">
        <v>1.492371705963939E-2</v>
      </c>
      <c r="AL30" s="483">
        <v>4644</v>
      </c>
      <c r="AM30" s="482">
        <v>2.5179602570011114E-2</v>
      </c>
      <c r="AN30" s="483">
        <v>871</v>
      </c>
      <c r="AO30" s="482">
        <v>1.8201956031095878E-2</v>
      </c>
      <c r="AP30" s="483">
        <v>67</v>
      </c>
      <c r="AQ30" s="482">
        <v>1.1923829862964941E-2</v>
      </c>
      <c r="AR30" s="483">
        <v>6910</v>
      </c>
      <c r="AS30" s="482">
        <v>2.0515104282639352E-2</v>
      </c>
      <c r="AT30" s="483">
        <v>36</v>
      </c>
      <c r="AU30" s="482">
        <v>3.2712403452975921E-3</v>
      </c>
      <c r="AV30" s="483">
        <v>479</v>
      </c>
      <c r="AW30" s="482">
        <v>1.3842330366431626E-2</v>
      </c>
      <c r="AX30" s="483">
        <v>924</v>
      </c>
      <c r="AY30" s="482">
        <v>1.8410408655283029E-2</v>
      </c>
      <c r="AZ30" s="483">
        <v>4895</v>
      </c>
      <c r="BA30" s="482">
        <v>2.8028125465226802E-2</v>
      </c>
      <c r="BB30" s="483">
        <v>506</v>
      </c>
      <c r="BC30" s="482">
        <v>1.0958785437376823E-2</v>
      </c>
      <c r="BD30" s="483">
        <v>65</v>
      </c>
      <c r="BE30" s="482">
        <v>1.2113306000745434E-2</v>
      </c>
      <c r="BF30" s="483">
        <v>6905</v>
      </c>
      <c r="BG30" s="482">
        <v>2.1445231580549284E-2</v>
      </c>
      <c r="BH30" s="483">
        <v>51</v>
      </c>
      <c r="BI30" s="482">
        <v>5.1871440195280713E-3</v>
      </c>
      <c r="BJ30" s="483">
        <v>472</v>
      </c>
      <c r="BK30" s="482">
        <v>1.3503461692510156E-2</v>
      </c>
      <c r="BL30" s="483">
        <v>880</v>
      </c>
      <c r="BM30" s="482">
        <v>1.8419290020093772E-2</v>
      </c>
      <c r="BN30" s="483">
        <v>4476</v>
      </c>
      <c r="BO30" s="482">
        <v>2.6060224970306713E-2</v>
      </c>
      <c r="BP30" s="483">
        <v>934</v>
      </c>
      <c r="BQ30" s="482">
        <v>2.0509892619512946E-2</v>
      </c>
      <c r="BR30" s="483">
        <v>66</v>
      </c>
      <c r="BS30" s="482">
        <v>1.1192131592335086E-2</v>
      </c>
      <c r="BT30" s="483">
        <v>6879</v>
      </c>
      <c r="BU30" s="482">
        <v>2.1785947288078693E-2</v>
      </c>
      <c r="BV30" s="483">
        <v>57</v>
      </c>
      <c r="BW30" s="482">
        <v>6.3951531470885226E-3</v>
      </c>
      <c r="BX30" s="483">
        <v>525</v>
      </c>
      <c r="BY30" s="482">
        <v>1.451077943615257E-2</v>
      </c>
      <c r="BZ30" s="483">
        <v>880</v>
      </c>
      <c r="CA30" s="482">
        <v>1.9210618232623121E-2</v>
      </c>
      <c r="CB30" s="483">
        <v>4426</v>
      </c>
      <c r="CC30" s="482">
        <v>2.6679204566688968E-2</v>
      </c>
      <c r="CD30" s="483">
        <v>1599</v>
      </c>
      <c r="CE30" s="482">
        <v>3.4583441474175969E-2</v>
      </c>
      <c r="CF30" s="483">
        <v>147</v>
      </c>
      <c r="CG30" s="482">
        <v>2.4221453287197232E-2</v>
      </c>
      <c r="CH30" s="483">
        <v>7634</v>
      </c>
      <c r="CI30" s="482">
        <v>2.4697269195057957E-2</v>
      </c>
      <c r="CJ30" s="483">
        <v>60</v>
      </c>
      <c r="CK30" s="482">
        <v>6.4655172413793103E-3</v>
      </c>
      <c r="CL30" s="483">
        <v>488</v>
      </c>
      <c r="CM30" s="482">
        <v>1.2751835689461444E-2</v>
      </c>
      <c r="CN30" s="483">
        <v>1297</v>
      </c>
      <c r="CO30" s="482">
        <v>2.5162967561694862E-2</v>
      </c>
      <c r="CP30" s="483">
        <v>4254</v>
      </c>
      <c r="CQ30" s="482">
        <v>2.6372563606606159E-2</v>
      </c>
      <c r="CR30" s="483">
        <v>1300</v>
      </c>
      <c r="CS30" s="482">
        <v>2.6362216859651615E-2</v>
      </c>
      <c r="CT30" s="483">
        <v>156</v>
      </c>
      <c r="CU30" s="482">
        <v>2.5128865979381444E-2</v>
      </c>
      <c r="CV30" s="483">
        <v>7555</v>
      </c>
      <c r="CW30" s="482">
        <v>2.3914433492235328E-2</v>
      </c>
      <c r="CX30" s="483">
        <v>66</v>
      </c>
      <c r="CY30" s="482">
        <f t="shared" si="24"/>
        <v>7.8580783426598407E-3</v>
      </c>
      <c r="CZ30" s="483">
        <v>475</v>
      </c>
      <c r="DA30" s="482">
        <f t="shared" si="25"/>
        <v>1.226534459162858E-2</v>
      </c>
      <c r="DB30" s="483">
        <v>1195</v>
      </c>
      <c r="DC30" s="482">
        <f t="shared" si="26"/>
        <v>2.3369969100793992E-2</v>
      </c>
      <c r="DD30" s="483">
        <v>3160</v>
      </c>
      <c r="DE30" s="482">
        <f t="shared" si="27"/>
        <v>2.019388687589067E-2</v>
      </c>
      <c r="DF30" s="483">
        <v>1268</v>
      </c>
      <c r="DG30" s="482">
        <f t="shared" si="28"/>
        <v>2.6123323513051362E-2</v>
      </c>
      <c r="DH30" s="483">
        <v>151</v>
      </c>
      <c r="DI30" s="482">
        <f t="shared" si="29"/>
        <v>2.420647643475473E-2</v>
      </c>
      <c r="DJ30" s="483">
        <f t="shared" si="30"/>
        <v>6315</v>
      </c>
      <c r="DK30" s="482">
        <f t="shared" si="31"/>
        <v>2.04025588007237E-2</v>
      </c>
      <c r="DL30" s="483">
        <v>62</v>
      </c>
      <c r="DM30" s="482">
        <f t="shared" si="1"/>
        <v>6.9460004481290616E-3</v>
      </c>
      <c r="DN30" s="483">
        <v>482</v>
      </c>
      <c r="DO30" s="482">
        <f t="shared" si="2"/>
        <v>1.1933056050703109E-2</v>
      </c>
      <c r="DP30" s="483">
        <v>1094</v>
      </c>
      <c r="DQ30" s="482">
        <f t="shared" si="3"/>
        <v>2.3569458807307826E-2</v>
      </c>
      <c r="DR30" s="483">
        <v>3340</v>
      </c>
      <c r="DS30" s="482">
        <f t="shared" si="4"/>
        <v>2.2870603058087222E-2</v>
      </c>
      <c r="DT30" s="483">
        <v>1086</v>
      </c>
      <c r="DU30" s="482">
        <f t="shared" si="5"/>
        <v>2.2313998643900636E-2</v>
      </c>
      <c r="DV30" s="483">
        <v>141</v>
      </c>
      <c r="DW30" s="482">
        <f t="shared" si="6"/>
        <v>2.2756617172369271E-2</v>
      </c>
      <c r="DX30" s="483">
        <f t="shared" si="32"/>
        <v>6205</v>
      </c>
      <c r="DY30" s="482">
        <f t="shared" si="7"/>
        <v>2.0917751602963882E-2</v>
      </c>
      <c r="DZ30" s="483">
        <v>63</v>
      </c>
      <c r="EA30" s="482">
        <f t="shared" si="8"/>
        <v>7.3580939032936226E-3</v>
      </c>
      <c r="EB30" s="483">
        <v>519</v>
      </c>
      <c r="EC30" s="482">
        <f t="shared" si="9"/>
        <v>1.2175953079178885E-2</v>
      </c>
      <c r="ED30" s="483">
        <v>742</v>
      </c>
      <c r="EE30" s="482">
        <f t="shared" si="10"/>
        <v>1.6653948018135297E-2</v>
      </c>
      <c r="EF30" s="483">
        <v>3321</v>
      </c>
      <c r="EG30" s="482">
        <f t="shared" si="11"/>
        <v>2.2771998875456844E-2</v>
      </c>
      <c r="EH30" s="483">
        <v>1273</v>
      </c>
      <c r="EI30" s="482">
        <f t="shared" si="12"/>
        <v>2.6260959257349149E-2</v>
      </c>
      <c r="EJ30" s="483">
        <v>136</v>
      </c>
      <c r="EK30" s="482">
        <f t="shared" si="13"/>
        <v>2.2110225979515525E-2</v>
      </c>
      <c r="EL30" s="483">
        <f t="shared" si="22"/>
        <v>6054</v>
      </c>
      <c r="EM30" s="482">
        <f t="shared" si="14"/>
        <v>2.0438616629079958E-2</v>
      </c>
      <c r="EN30" s="483">
        <v>58</v>
      </c>
      <c r="EO30" s="482">
        <f t="shared" si="15"/>
        <v>7.1235568656349791E-3</v>
      </c>
      <c r="EP30" s="483">
        <v>532</v>
      </c>
      <c r="EQ30" s="482">
        <f t="shared" si="16"/>
        <v>1.2124803427763977E-2</v>
      </c>
      <c r="ER30" s="483">
        <v>545</v>
      </c>
      <c r="ES30" s="482">
        <f t="shared" si="17"/>
        <v>1.2499713309327767E-2</v>
      </c>
      <c r="ET30" s="483">
        <v>2911</v>
      </c>
      <c r="EU30" s="482">
        <f t="shared" si="18"/>
        <v>2.1335072778176808E-2</v>
      </c>
      <c r="EV30" s="483">
        <v>1258</v>
      </c>
      <c r="EW30" s="482">
        <f t="shared" si="19"/>
        <v>2.580142338536005E-2</v>
      </c>
      <c r="EX30" s="483">
        <v>97</v>
      </c>
      <c r="EY30" s="482">
        <f t="shared" si="20"/>
        <v>1.5930366234192805E-2</v>
      </c>
      <c r="EZ30" s="483">
        <f t="shared" si="33"/>
        <v>5401</v>
      </c>
      <c r="FA30" s="482">
        <f t="shared" si="21"/>
        <v>1.8824849777629066E-2</v>
      </c>
      <c r="FB30" s="483">
        <v>53</v>
      </c>
      <c r="FC30" s="482">
        <v>5.0461772826811387E-3</v>
      </c>
      <c r="FD30" s="483">
        <v>625</v>
      </c>
      <c r="FE30" s="482">
        <v>1.2629069086059529E-2</v>
      </c>
      <c r="FF30" s="483">
        <v>475</v>
      </c>
      <c r="FG30" s="482">
        <v>1.4562065054109568E-2</v>
      </c>
      <c r="FH30" s="483">
        <v>3235</v>
      </c>
      <c r="FI30" s="482">
        <v>2.1461932436377146E-2</v>
      </c>
      <c r="FJ30" s="483">
        <v>1326</v>
      </c>
      <c r="FK30" s="482">
        <v>2.6904191859757336E-2</v>
      </c>
      <c r="FL30" s="483">
        <v>100</v>
      </c>
      <c r="FM30" s="482">
        <v>1.6589250165892501E-2</v>
      </c>
      <c r="FN30" s="483">
        <v>5814</v>
      </c>
      <c r="FO30" s="482">
        <v>1.9467147932243342E-2</v>
      </c>
      <c r="FP30" s="483">
        <v>52</v>
      </c>
      <c r="FQ30" s="482">
        <v>5.1761895281704157E-3</v>
      </c>
      <c r="FR30" s="483">
        <v>601</v>
      </c>
      <c r="FS30" s="482">
        <v>1.1507457828326345E-2</v>
      </c>
      <c r="FT30" s="483">
        <v>410</v>
      </c>
      <c r="FU30" s="482">
        <v>1.2120495462204747E-2</v>
      </c>
      <c r="FV30" s="483">
        <v>3531</v>
      </c>
      <c r="FW30" s="482">
        <v>2.3193032237723656E-2</v>
      </c>
      <c r="FX30" s="483">
        <v>1505</v>
      </c>
      <c r="FY30" s="482">
        <v>3.0378264906543943E-2</v>
      </c>
      <c r="FZ30" s="483">
        <v>82</v>
      </c>
      <c r="GA30" s="482">
        <v>1.4655942806076854E-2</v>
      </c>
      <c r="GB30" s="483">
        <v>6181</v>
      </c>
      <c r="GC30" s="482">
        <v>2.036700814878032E-2</v>
      </c>
      <c r="GD30" s="483">
        <v>32</v>
      </c>
      <c r="GE30" s="482">
        <v>3.0816640986132513E-3</v>
      </c>
      <c r="GF30" s="483">
        <v>631</v>
      </c>
      <c r="GG30" s="482">
        <v>1.1331190403505307E-2</v>
      </c>
      <c r="GH30" s="483">
        <v>545</v>
      </c>
      <c r="GI30" s="482">
        <v>1.6273028574841003E-2</v>
      </c>
      <c r="GJ30" s="483">
        <v>3766</v>
      </c>
      <c r="GK30" s="482">
        <v>2.36255050061479E-2</v>
      </c>
      <c r="GL30" s="483">
        <v>1586</v>
      </c>
      <c r="GM30" s="482">
        <v>3.124076663974629E-2</v>
      </c>
      <c r="GN30" s="483">
        <v>78</v>
      </c>
      <c r="GO30" s="482">
        <v>1.4828897338403042E-2</v>
      </c>
      <c r="GP30" s="483">
        <v>6638</v>
      </c>
      <c r="GQ30" s="482">
        <v>2.1073484172664154E-2</v>
      </c>
      <c r="GR30" s="483">
        <v>132</v>
      </c>
      <c r="GS30" s="482">
        <v>1.3461146236997757E-2</v>
      </c>
      <c r="GT30" s="483">
        <v>646</v>
      </c>
      <c r="GU30" s="482">
        <v>1.087505471196256E-2</v>
      </c>
      <c r="GV30" s="483">
        <v>560</v>
      </c>
      <c r="GW30" s="482">
        <v>1.7051336703002254E-2</v>
      </c>
      <c r="GX30" s="483">
        <v>3722</v>
      </c>
      <c r="GY30" s="482">
        <v>2.3261918452038698E-2</v>
      </c>
      <c r="GZ30" s="483">
        <v>1679</v>
      </c>
      <c r="HA30" s="482">
        <v>3.2145660623001664E-2</v>
      </c>
      <c r="HB30" s="483">
        <v>76</v>
      </c>
      <c r="HC30" s="482">
        <v>1.5304067660088603E-2</v>
      </c>
      <c r="HD30" s="483">
        <v>6815</v>
      </c>
      <c r="HE30" s="482">
        <v>2.1346839947251537E-2</v>
      </c>
      <c r="HF30" s="483">
        <v>129</v>
      </c>
      <c r="HG30" s="482">
        <v>1.4561462919065358E-2</v>
      </c>
      <c r="HH30" s="483">
        <v>563</v>
      </c>
      <c r="HI30" s="482">
        <v>8.86153652432594E-3</v>
      </c>
      <c r="HJ30" s="483">
        <v>628</v>
      </c>
      <c r="HK30" s="482">
        <v>1.7218216214734187E-2</v>
      </c>
      <c r="HL30" s="483">
        <v>3746</v>
      </c>
      <c r="HM30" s="482">
        <v>2.361574298809126E-2</v>
      </c>
      <c r="HN30" s="483">
        <v>1509</v>
      </c>
      <c r="HO30" s="482">
        <v>2.7467826783406448E-2</v>
      </c>
      <c r="HP30" s="483">
        <v>76</v>
      </c>
      <c r="HQ30" s="482">
        <v>1.8190521780756343E-2</v>
      </c>
      <c r="HR30" s="483">
        <v>6651</v>
      </c>
      <c r="HS30" s="482">
        <v>2.0364173017394207E-2</v>
      </c>
      <c r="HT30" s="483">
        <v>133</v>
      </c>
      <c r="HU30" s="482">
        <v>1.516533637400228E-2</v>
      </c>
      <c r="HV30" s="483">
        <v>467</v>
      </c>
      <c r="HW30" s="482">
        <v>7.2054557797938653E-3</v>
      </c>
      <c r="HX30" s="483">
        <v>714</v>
      </c>
      <c r="HY30" s="482">
        <v>2.0092300765420981E-2</v>
      </c>
      <c r="HZ30" s="483">
        <v>3204</v>
      </c>
      <c r="IA30" s="482">
        <v>2.4733291133377591E-2</v>
      </c>
      <c r="IB30" s="483">
        <v>1153</v>
      </c>
      <c r="IC30" s="482">
        <v>2.2783409409765448E-2</v>
      </c>
      <c r="ID30" s="483">
        <v>44</v>
      </c>
      <c r="IE30" s="482">
        <v>1.2222222222222223E-2</v>
      </c>
      <c r="IF30" s="483">
        <v>5715</v>
      </c>
      <c r="IG30" s="482">
        <v>1.9513977334421426E-2</v>
      </c>
      <c r="IH30" s="483">
        <v>112</v>
      </c>
      <c r="II30" s="482">
        <v>1.1968369309681556E-2</v>
      </c>
      <c r="IJ30" s="483">
        <v>512</v>
      </c>
      <c r="IK30" s="482">
        <v>7.1497395651506056E-3</v>
      </c>
      <c r="IL30" s="483">
        <v>516</v>
      </c>
      <c r="IM30" s="482">
        <v>1.3279460586252156E-2</v>
      </c>
      <c r="IN30" s="483">
        <v>3963</v>
      </c>
      <c r="IO30" s="482">
        <v>2.738807723672753E-2</v>
      </c>
      <c r="IP30" s="483">
        <v>1285</v>
      </c>
      <c r="IQ30" s="482">
        <v>2.3912760295513334E-2</v>
      </c>
      <c r="IR30" s="483">
        <v>47</v>
      </c>
      <c r="IS30" s="482">
        <v>1.2536676447052548E-2</v>
      </c>
      <c r="IT30" s="483">
        <v>6435</v>
      </c>
      <c r="IU30" s="482">
        <v>1.9983851433185304E-2</v>
      </c>
      <c r="IV30" s="483">
        <v>31</v>
      </c>
      <c r="IW30" s="482">
        <v>3.1351132686084143E-3</v>
      </c>
      <c r="IX30" s="483">
        <v>609</v>
      </c>
      <c r="IY30" s="482">
        <v>8.0751024304864943E-3</v>
      </c>
      <c r="IZ30" s="483">
        <v>536</v>
      </c>
      <c r="JA30" s="482">
        <v>1.2982609116891924E-2</v>
      </c>
      <c r="JB30" s="483">
        <v>3911</v>
      </c>
      <c r="JC30" s="482">
        <v>2.6286605324533044E-2</v>
      </c>
      <c r="JD30" s="483">
        <v>1643</v>
      </c>
      <c r="JE30" s="482">
        <v>2.17907399302378E-2</v>
      </c>
      <c r="JF30" s="483">
        <v>50</v>
      </c>
      <c r="JG30" s="482">
        <v>1.3583265417006248E-2</v>
      </c>
      <c r="JH30" s="483">
        <v>6780</v>
      </c>
      <c r="JI30" s="482">
        <v>1.912801096898328E-2</v>
      </c>
      <c r="JJ30" s="483">
        <v>11</v>
      </c>
      <c r="JK30" s="482">
        <v>1.440922190201729E-3</v>
      </c>
      <c r="JL30" s="483">
        <v>636</v>
      </c>
      <c r="JM30" s="482">
        <v>8.1655710764174192E-3</v>
      </c>
      <c r="JN30" s="483">
        <v>442</v>
      </c>
      <c r="JO30" s="482">
        <v>1.3376509396846533E-2</v>
      </c>
      <c r="JP30" s="483">
        <v>3289</v>
      </c>
      <c r="JQ30" s="482">
        <v>2.345867450286725E-2</v>
      </c>
      <c r="JR30" s="483">
        <v>1485</v>
      </c>
      <c r="JS30" s="482">
        <v>2.0108055408863793E-2</v>
      </c>
      <c r="JT30" s="483">
        <v>40</v>
      </c>
      <c r="JU30" s="482">
        <v>1.3956734124214934E-2</v>
      </c>
      <c r="JV30" s="483">
        <v>5903</v>
      </c>
      <c r="JW30" s="482">
        <v>1.7595369106311442E-2</v>
      </c>
      <c r="JX30" s="483">
        <v>6</v>
      </c>
      <c r="JY30" s="482">
        <v>1.72031665295192E-5</v>
      </c>
      <c r="JZ30" s="483">
        <v>677</v>
      </c>
      <c r="KA30" s="482">
        <v>1.9410906234140831E-3</v>
      </c>
      <c r="KB30" s="483">
        <v>463</v>
      </c>
      <c r="KC30" s="482">
        <v>1.327511017194565E-3</v>
      </c>
      <c r="KD30" s="483">
        <v>3554</v>
      </c>
      <c r="KE30" s="482">
        <v>1.0190008974318539E-2</v>
      </c>
      <c r="KF30" s="483">
        <v>1533</v>
      </c>
      <c r="KG30" s="482">
        <v>4.3954090482921553E-3</v>
      </c>
      <c r="KH30" s="483">
        <v>39</v>
      </c>
      <c r="KI30" s="482">
        <v>1.118205824418748E-4</v>
      </c>
      <c r="KJ30" s="483">
        <v>6272</v>
      </c>
      <c r="KK30" s="482">
        <v>1.7983043412190737E-2</v>
      </c>
      <c r="KL30" s="483">
        <v>5780</v>
      </c>
      <c r="KM30" s="482">
        <v>1.6497929195911483E-2</v>
      </c>
      <c r="KN30" s="483">
        <v>821</v>
      </c>
      <c r="KO30" s="482">
        <v>2.3433909809417522E-3</v>
      </c>
      <c r="KP30" s="483">
        <v>390</v>
      </c>
      <c r="KQ30" s="482">
        <v>1.1131820737725741E-3</v>
      </c>
      <c r="KR30" s="483">
        <v>3088</v>
      </c>
      <c r="KS30" s="482">
        <v>8.8141185738710472E-3</v>
      </c>
      <c r="KT30" s="483">
        <v>1423</v>
      </c>
      <c r="KU30" s="482">
        <v>4.0616874127650587E-3</v>
      </c>
      <c r="KV30" s="483">
        <v>45</v>
      </c>
      <c r="KW30" s="482">
        <v>1.2844408543529701E-4</v>
      </c>
      <c r="KX30" s="483">
        <v>5780</v>
      </c>
      <c r="KY30" s="482">
        <v>1.6497929195911483E-2</v>
      </c>
      <c r="KZ30" s="421">
        <v>8</v>
      </c>
      <c r="LA30" s="145">
        <v>1.0269576379974327E-3</v>
      </c>
      <c r="LB30" s="421">
        <v>862</v>
      </c>
      <c r="LC30" s="145">
        <v>1.1178980404362656E-2</v>
      </c>
      <c r="LD30" s="421">
        <v>399</v>
      </c>
      <c r="LE30" s="145">
        <v>1.348155156102176E-2</v>
      </c>
      <c r="LF30" s="421">
        <v>2965</v>
      </c>
      <c r="LG30" s="145">
        <v>2.0542914946096499E-2</v>
      </c>
      <c r="LH30" s="421">
        <v>1570</v>
      </c>
      <c r="LI30" s="145">
        <v>2.0807103571665229E-2</v>
      </c>
      <c r="LJ30" s="421">
        <v>47</v>
      </c>
      <c r="LK30" s="145">
        <v>1.3954869358669833E-2</v>
      </c>
      <c r="LL30" s="421">
        <v>5851</v>
      </c>
      <c r="LM30" s="145">
        <v>1.7328594698652451E-2</v>
      </c>
      <c r="LN30" s="421">
        <v>8</v>
      </c>
      <c r="LO30" s="145">
        <v>1.1599246049006815E-3</v>
      </c>
      <c r="LP30" s="421">
        <v>754</v>
      </c>
      <c r="LQ30" s="145">
        <v>1.0147365587780096E-2</v>
      </c>
      <c r="LR30" s="421">
        <v>389</v>
      </c>
      <c r="LS30" s="145">
        <v>1.3578609327003631E-2</v>
      </c>
      <c r="LT30" s="421">
        <v>2906</v>
      </c>
      <c r="LU30" s="145">
        <v>2.0594300778841588E-2</v>
      </c>
      <c r="LV30" s="421">
        <v>1521</v>
      </c>
      <c r="LW30" s="145">
        <v>2.0753172329103561E-2</v>
      </c>
      <c r="LX30" s="421">
        <v>38</v>
      </c>
      <c r="LY30" s="145">
        <v>1.2755958375293723E-2</v>
      </c>
      <c r="LZ30" s="421">
        <v>5616</v>
      </c>
      <c r="MA30" s="145">
        <v>1.7162450416531694E-2</v>
      </c>
    </row>
    <row r="31" spans="1:339">
      <c r="A31" s="69"/>
      <c r="B31" s="34"/>
      <c r="C31" s="484" t="s">
        <v>1542</v>
      </c>
      <c r="D31" s="483">
        <v>331</v>
      </c>
      <c r="E31" s="482">
        <v>3.599782490483959E-2</v>
      </c>
      <c r="F31" s="483">
        <v>476</v>
      </c>
      <c r="G31" s="482">
        <v>1.3661672693875209E-2</v>
      </c>
      <c r="H31" s="483">
        <v>4309</v>
      </c>
      <c r="I31" s="482">
        <v>6.0633777052317567E-2</v>
      </c>
      <c r="J31" s="483">
        <v>6654</v>
      </c>
      <c r="K31" s="482">
        <v>3.1742699989982012E-2</v>
      </c>
      <c r="L31" s="483">
        <v>1907</v>
      </c>
      <c r="M31" s="482">
        <v>3.5975701780863269E-2</v>
      </c>
      <c r="N31" s="483">
        <v>163</v>
      </c>
      <c r="O31" s="482">
        <v>3.0777945619335348E-2</v>
      </c>
      <c r="P31" s="483">
        <v>13840</v>
      </c>
      <c r="Q31" s="482">
        <v>3.6132939978591752E-2</v>
      </c>
      <c r="R31" s="483">
        <v>336</v>
      </c>
      <c r="S31" s="482">
        <v>3.5117056856187288E-2</v>
      </c>
      <c r="T31" s="483">
        <v>464</v>
      </c>
      <c r="U31" s="482">
        <v>1.3627019089574156E-2</v>
      </c>
      <c r="V31" s="483">
        <v>3211</v>
      </c>
      <c r="W31" s="482">
        <v>6.2131150713028001E-2</v>
      </c>
      <c r="X31" s="483">
        <v>5842</v>
      </c>
      <c r="Y31" s="482">
        <v>3.1447827397614231E-2</v>
      </c>
      <c r="Z31" s="483">
        <v>1572</v>
      </c>
      <c r="AA31" s="482">
        <v>3.1621507452778953E-2</v>
      </c>
      <c r="AB31" s="483">
        <v>159</v>
      </c>
      <c r="AC31" s="482">
        <v>3.4039820166987797E-2</v>
      </c>
      <c r="AD31" s="483">
        <v>11584</v>
      </c>
      <c r="AE31" s="482">
        <v>3.4532614301343564E-2</v>
      </c>
      <c r="AF31" s="483">
        <v>318</v>
      </c>
      <c r="AG31" s="482">
        <v>3.0474365117393386E-2</v>
      </c>
      <c r="AH31" s="483">
        <v>470</v>
      </c>
      <c r="AI31" s="482">
        <v>1.3659217065302683E-2</v>
      </c>
      <c r="AJ31" s="483">
        <v>3348</v>
      </c>
      <c r="AK31" s="482">
        <v>6.1914008321775314E-2</v>
      </c>
      <c r="AL31" s="483">
        <v>5817</v>
      </c>
      <c r="AM31" s="482">
        <v>3.1539566785046221E-2</v>
      </c>
      <c r="AN31" s="483">
        <v>1808</v>
      </c>
      <c r="AO31" s="482">
        <v>3.7783164758003848E-2</v>
      </c>
      <c r="AP31" s="483">
        <v>181</v>
      </c>
      <c r="AQ31" s="482">
        <v>3.2212137390994836E-2</v>
      </c>
      <c r="AR31" s="483">
        <v>11942</v>
      </c>
      <c r="AS31" s="482">
        <v>3.5454612929562826E-2</v>
      </c>
      <c r="AT31" s="483">
        <v>322</v>
      </c>
      <c r="AU31" s="482">
        <v>2.9259427532939572E-2</v>
      </c>
      <c r="AV31" s="483">
        <v>496</v>
      </c>
      <c r="AW31" s="482">
        <v>1.4333603051670326E-2</v>
      </c>
      <c r="AX31" s="483">
        <v>3145</v>
      </c>
      <c r="AY31" s="482">
        <v>6.2663133355914641E-2</v>
      </c>
      <c r="AZ31" s="483">
        <v>5031</v>
      </c>
      <c r="BA31" s="482">
        <v>2.8806843557825545E-2</v>
      </c>
      <c r="BB31" s="483">
        <v>1677</v>
      </c>
      <c r="BC31" s="482">
        <v>3.6319927230199466E-2</v>
      </c>
      <c r="BD31" s="483">
        <v>192</v>
      </c>
      <c r="BE31" s="482">
        <v>3.5780842340663435E-2</v>
      </c>
      <c r="BF31" s="483">
        <v>10863</v>
      </c>
      <c r="BG31" s="482">
        <v>3.3737806033237783E-2</v>
      </c>
      <c r="BH31" s="483">
        <v>344</v>
      </c>
      <c r="BI31" s="482">
        <v>3.4987794955248168E-2</v>
      </c>
      <c r="BJ31" s="483">
        <v>533</v>
      </c>
      <c r="BK31" s="482">
        <v>1.5248612462093037E-2</v>
      </c>
      <c r="BL31" s="483">
        <v>2973</v>
      </c>
      <c r="BM31" s="482">
        <v>6.222789685197589E-2</v>
      </c>
      <c r="BN31" s="483">
        <v>5116</v>
      </c>
      <c r="BO31" s="482">
        <v>2.9786441230582921E-2</v>
      </c>
      <c r="BP31" s="483">
        <v>1675</v>
      </c>
      <c r="BQ31" s="482">
        <v>3.6781659676321396E-2</v>
      </c>
      <c r="BR31" s="483">
        <v>218</v>
      </c>
      <c r="BS31" s="482">
        <v>3.6967949804985585E-2</v>
      </c>
      <c r="BT31" s="483">
        <v>10859</v>
      </c>
      <c r="BU31" s="482">
        <v>3.4390696554913003E-2</v>
      </c>
      <c r="BV31" s="483">
        <v>317</v>
      </c>
      <c r="BW31" s="482">
        <v>3.5566027151351959E-2</v>
      </c>
      <c r="BX31" s="483">
        <v>494</v>
      </c>
      <c r="BY31" s="482">
        <v>1.3653952459922609E-2</v>
      </c>
      <c r="BZ31" s="483">
        <v>2875</v>
      </c>
      <c r="CA31" s="482">
        <v>6.2761962975899407E-2</v>
      </c>
      <c r="CB31" s="483">
        <v>4689</v>
      </c>
      <c r="CC31" s="482">
        <v>2.8264525579124396E-2</v>
      </c>
      <c r="CD31" s="483">
        <v>1122</v>
      </c>
      <c r="CE31" s="482">
        <v>2.4266805086945238E-2</v>
      </c>
      <c r="CF31" s="483">
        <v>142</v>
      </c>
      <c r="CG31" s="482">
        <v>2.3397594331850388E-2</v>
      </c>
      <c r="CH31" s="483">
        <v>9639</v>
      </c>
      <c r="CI31" s="482">
        <v>3.1183780163893587E-2</v>
      </c>
      <c r="CJ31" s="483">
        <v>250</v>
      </c>
      <c r="CK31" s="482">
        <v>2.6939655172413791E-2</v>
      </c>
      <c r="CL31" s="483">
        <v>507</v>
      </c>
      <c r="CM31" s="482">
        <v>1.324832109540359E-2</v>
      </c>
      <c r="CN31" s="483">
        <v>3179</v>
      </c>
      <c r="CO31" s="482">
        <v>6.1675461741424804E-2</v>
      </c>
      <c r="CP31" s="483">
        <v>4753</v>
      </c>
      <c r="CQ31" s="482">
        <v>2.9466101274611915E-2</v>
      </c>
      <c r="CR31" s="483">
        <v>1211</v>
      </c>
      <c r="CS31" s="482">
        <v>2.4557418936183156E-2</v>
      </c>
      <c r="CT31" s="483">
        <v>137</v>
      </c>
      <c r="CU31" s="482">
        <v>2.2068298969072166E-2</v>
      </c>
      <c r="CV31" s="483">
        <v>10037</v>
      </c>
      <c r="CW31" s="482">
        <v>3.1770902575984909E-2</v>
      </c>
      <c r="CX31" s="483">
        <v>213</v>
      </c>
      <c r="CY31" s="482">
        <f t="shared" si="24"/>
        <v>2.5360161924038577E-2</v>
      </c>
      <c r="CZ31" s="483">
        <v>536</v>
      </c>
      <c r="DA31" s="482">
        <f t="shared" si="25"/>
        <v>1.3840473054974566E-2</v>
      </c>
      <c r="DB31" s="483">
        <v>2596</v>
      </c>
      <c r="DC31" s="482">
        <f t="shared" si="26"/>
        <v>5.0768568858293894E-2</v>
      </c>
      <c r="DD31" s="483">
        <v>4676</v>
      </c>
      <c r="DE31" s="482">
        <f t="shared" si="27"/>
        <v>2.9881840199893917E-2</v>
      </c>
      <c r="DF31" s="483">
        <v>1251</v>
      </c>
      <c r="DG31" s="482">
        <f t="shared" si="28"/>
        <v>2.5773089680463133E-2</v>
      </c>
      <c r="DH31" s="483">
        <v>128</v>
      </c>
      <c r="DI31" s="482">
        <f t="shared" si="29"/>
        <v>2.0519397242705996E-2</v>
      </c>
      <c r="DJ31" s="483">
        <f t="shared" si="30"/>
        <v>9400</v>
      </c>
      <c r="DK31" s="482">
        <f t="shared" si="31"/>
        <v>3.0369604548979065E-2</v>
      </c>
      <c r="DL31" s="483">
        <v>227</v>
      </c>
      <c r="DM31" s="482">
        <f t="shared" si="1"/>
        <v>2.5431324221375756E-2</v>
      </c>
      <c r="DN31" s="483">
        <v>582</v>
      </c>
      <c r="DO31" s="482">
        <f t="shared" si="2"/>
        <v>1.4408793820558527E-2</v>
      </c>
      <c r="DP31" s="483">
        <v>2114</v>
      </c>
      <c r="DQ31" s="482">
        <f t="shared" si="3"/>
        <v>4.5544639779386421E-2</v>
      </c>
      <c r="DR31" s="483">
        <v>3800</v>
      </c>
      <c r="DS31" s="482">
        <f t="shared" si="4"/>
        <v>2.6020446593033368E-2</v>
      </c>
      <c r="DT31" s="483">
        <v>1293</v>
      </c>
      <c r="DU31" s="482">
        <f t="shared" si="5"/>
        <v>2.6567219379892745E-2</v>
      </c>
      <c r="DV31" s="483">
        <v>132</v>
      </c>
      <c r="DW31" s="482">
        <f t="shared" si="6"/>
        <v>2.130406714009038E-2</v>
      </c>
      <c r="DX31" s="483">
        <f t="shared" si="32"/>
        <v>8148</v>
      </c>
      <c r="DY31" s="482">
        <f t="shared" si="7"/>
        <v>2.7467822733432668E-2</v>
      </c>
      <c r="DZ31" s="483">
        <v>158</v>
      </c>
      <c r="EA31" s="482">
        <f t="shared" si="8"/>
        <v>1.8453632328895117E-2</v>
      </c>
      <c r="EB31" s="483">
        <v>572</v>
      </c>
      <c r="EC31" s="482">
        <f t="shared" si="9"/>
        <v>1.3419354838709678E-2</v>
      </c>
      <c r="ED31" s="483">
        <v>1749</v>
      </c>
      <c r="EE31" s="482">
        <f t="shared" si="10"/>
        <v>3.9255734614176058E-2</v>
      </c>
      <c r="EF31" s="483">
        <v>4193</v>
      </c>
      <c r="EG31" s="482">
        <f t="shared" si="11"/>
        <v>2.8751277110746931E-2</v>
      </c>
      <c r="EH31" s="483">
        <v>1312</v>
      </c>
      <c r="EI31" s="482">
        <f t="shared" si="12"/>
        <v>2.706549767921609E-2</v>
      </c>
      <c r="EJ31" s="483">
        <v>138</v>
      </c>
      <c r="EK31" s="482">
        <f t="shared" si="13"/>
        <v>2.2435376361567224E-2</v>
      </c>
      <c r="EL31" s="483">
        <f t="shared" si="22"/>
        <v>8122</v>
      </c>
      <c r="EM31" s="482">
        <f t="shared" si="14"/>
        <v>2.7420291420777572E-2</v>
      </c>
      <c r="EN31" s="483">
        <v>102</v>
      </c>
      <c r="EO31" s="482">
        <f t="shared" si="15"/>
        <v>1.2527634487840826E-2</v>
      </c>
      <c r="EP31" s="483">
        <v>563</v>
      </c>
      <c r="EQ31" s="482">
        <f t="shared" si="16"/>
        <v>1.2831323928253983E-2</v>
      </c>
      <c r="ER31" s="483">
        <v>1656</v>
      </c>
      <c r="ES31" s="482">
        <f t="shared" si="17"/>
        <v>3.7980780257333549E-2</v>
      </c>
      <c r="ET31" s="483">
        <v>4500</v>
      </c>
      <c r="EU31" s="482">
        <f t="shared" si="18"/>
        <v>3.2981046891719559E-2</v>
      </c>
      <c r="EV31" s="483">
        <v>1368</v>
      </c>
      <c r="EW31" s="482">
        <f t="shared" si="19"/>
        <v>2.8057509690916176E-2</v>
      </c>
      <c r="EX31" s="483">
        <v>143</v>
      </c>
      <c r="EY31" s="482">
        <f t="shared" si="20"/>
        <v>2.3484972901954344E-2</v>
      </c>
      <c r="EZ31" s="483">
        <f t="shared" si="33"/>
        <v>8332</v>
      </c>
      <c r="FA31" s="482">
        <f t="shared" si="21"/>
        <v>2.9040668088725307E-2</v>
      </c>
      <c r="FB31" s="483">
        <v>130</v>
      </c>
      <c r="FC31" s="482">
        <v>1.2377415976387699E-2</v>
      </c>
      <c r="FD31" s="483">
        <v>618</v>
      </c>
      <c r="FE31" s="482">
        <v>1.2487623512295662E-2</v>
      </c>
      <c r="FF31" s="483">
        <v>1285</v>
      </c>
      <c r="FG31" s="482">
        <v>3.9394218093749045E-2</v>
      </c>
      <c r="FH31" s="483">
        <v>5789</v>
      </c>
      <c r="FI31" s="482">
        <v>3.8405912480428843E-2</v>
      </c>
      <c r="FJ31" s="483">
        <v>1530</v>
      </c>
      <c r="FK31" s="482">
        <v>3.1043298299720003E-2</v>
      </c>
      <c r="FL31" s="483">
        <v>162</v>
      </c>
      <c r="FM31" s="482">
        <v>2.6874585268745851E-2</v>
      </c>
      <c r="FN31" s="483">
        <v>9514</v>
      </c>
      <c r="FO31" s="482">
        <v>3.1855941765972333E-2</v>
      </c>
      <c r="FP31" s="483">
        <v>155</v>
      </c>
      <c r="FQ31" s="482">
        <v>1.5429026478200278E-2</v>
      </c>
      <c r="FR31" s="483">
        <v>673</v>
      </c>
      <c r="FS31" s="482">
        <v>1.2886055105596723E-2</v>
      </c>
      <c r="FT31" s="483">
        <v>1457</v>
      </c>
      <c r="FU31" s="482">
        <v>4.3072102166908093E-2</v>
      </c>
      <c r="FV31" s="483">
        <v>6012</v>
      </c>
      <c r="FW31" s="482">
        <v>3.9489240955308584E-2</v>
      </c>
      <c r="FX31" s="483">
        <v>1567</v>
      </c>
      <c r="FY31" s="482">
        <v>3.1629728311331796E-2</v>
      </c>
      <c r="FZ31" s="483">
        <v>152</v>
      </c>
      <c r="GA31" s="482">
        <v>2.7167113494191243E-2</v>
      </c>
      <c r="GB31" s="483">
        <v>10016</v>
      </c>
      <c r="GC31" s="482">
        <v>3.3003713576797232E-2</v>
      </c>
      <c r="GD31" s="483">
        <v>135</v>
      </c>
      <c r="GE31" s="482">
        <v>1.3000770416024654E-2</v>
      </c>
      <c r="GF31" s="483">
        <v>774</v>
      </c>
      <c r="GG31" s="482">
        <v>1.38991146946325E-2</v>
      </c>
      <c r="GH31" s="483">
        <v>1672</v>
      </c>
      <c r="GI31" s="482">
        <v>4.9923860141530559E-2</v>
      </c>
      <c r="GJ31" s="483">
        <v>5826</v>
      </c>
      <c r="GK31" s="482">
        <v>3.6548643697774212E-2</v>
      </c>
      <c r="GL31" s="483">
        <v>1467</v>
      </c>
      <c r="GM31" s="482">
        <v>2.8896724250004925E-2</v>
      </c>
      <c r="GN31" s="483">
        <v>162</v>
      </c>
      <c r="GO31" s="482">
        <v>3.0798479087452472E-2</v>
      </c>
      <c r="GP31" s="483">
        <v>10036</v>
      </c>
      <c r="GQ31" s="482">
        <v>3.1861025483105973E-2</v>
      </c>
      <c r="GR31" s="483">
        <v>128</v>
      </c>
      <c r="GS31" s="482">
        <v>1.305323271466449E-2</v>
      </c>
      <c r="GT31" s="483">
        <v>995</v>
      </c>
      <c r="GU31" s="482">
        <v>1.6750277768425307E-2</v>
      </c>
      <c r="GV31" s="483">
        <v>1766</v>
      </c>
      <c r="GW31" s="482">
        <v>5.3772608245539248E-2</v>
      </c>
      <c r="GX31" s="483">
        <v>5643</v>
      </c>
      <c r="GY31" s="482">
        <v>3.526786830329242E-2</v>
      </c>
      <c r="GZ31" s="483">
        <v>1545</v>
      </c>
      <c r="HA31" s="482">
        <v>2.9580134402940782E-2</v>
      </c>
      <c r="HB31" s="483">
        <v>173</v>
      </c>
      <c r="HC31" s="482">
        <v>3.4836890857833265E-2</v>
      </c>
      <c r="HD31" s="483">
        <v>10250</v>
      </c>
      <c r="HE31" s="482">
        <v>3.2106399040253593E-2</v>
      </c>
      <c r="HF31" s="483">
        <v>175</v>
      </c>
      <c r="HG31" s="482">
        <v>1.9753922564623546E-2</v>
      </c>
      <c r="HH31" s="483">
        <v>1035</v>
      </c>
      <c r="HI31" s="482">
        <v>1.6290746541167581E-2</v>
      </c>
      <c r="HJ31" s="483">
        <v>2237</v>
      </c>
      <c r="HK31" s="482">
        <v>6.133304087955474E-2</v>
      </c>
      <c r="HL31" s="483">
        <v>5100</v>
      </c>
      <c r="HM31" s="482">
        <v>3.2151705616461676E-2</v>
      </c>
      <c r="HN31" s="483">
        <v>1541</v>
      </c>
      <c r="HO31" s="482">
        <v>2.8050312175764966E-2</v>
      </c>
      <c r="HP31" s="483">
        <v>177</v>
      </c>
      <c r="HQ31" s="482">
        <v>4.2364767831498326E-2</v>
      </c>
      <c r="HR31" s="483">
        <v>10265</v>
      </c>
      <c r="HS31" s="482">
        <v>3.1429594951669151E-2</v>
      </c>
      <c r="HT31" s="483">
        <v>250</v>
      </c>
      <c r="HU31" s="482">
        <v>2.8506271379703536E-2</v>
      </c>
      <c r="HV31" s="483">
        <v>1028</v>
      </c>
      <c r="HW31" s="482">
        <v>1.5861260260445598E-2</v>
      </c>
      <c r="HX31" s="483">
        <v>2070</v>
      </c>
      <c r="HY31" s="482">
        <v>5.825078793336335E-2</v>
      </c>
      <c r="HZ31" s="483">
        <v>3413</v>
      </c>
      <c r="IA31" s="482">
        <v>2.6346667490080439E-2</v>
      </c>
      <c r="IB31" s="483">
        <v>1465</v>
      </c>
      <c r="IC31" s="482">
        <v>2.8948564427845949E-2</v>
      </c>
      <c r="ID31" s="483">
        <v>140</v>
      </c>
      <c r="IE31" s="482">
        <v>3.888888888888889E-2</v>
      </c>
      <c r="IF31" s="483">
        <v>8366</v>
      </c>
      <c r="IG31" s="482">
        <v>2.8565867782986816E-2</v>
      </c>
      <c r="IH31" s="483">
        <v>250</v>
      </c>
      <c r="II31" s="482">
        <v>2.6715110066253472E-2</v>
      </c>
      <c r="IJ31" s="483">
        <v>1530</v>
      </c>
      <c r="IK31" s="482">
        <v>2.1365432684922709E-2</v>
      </c>
      <c r="IL31" s="483">
        <v>2329</v>
      </c>
      <c r="IM31" s="482">
        <v>5.9937720359266027E-2</v>
      </c>
      <c r="IN31" s="483">
        <v>3555</v>
      </c>
      <c r="IO31" s="482">
        <v>2.4568411450054596E-2</v>
      </c>
      <c r="IP31" s="483">
        <v>1534</v>
      </c>
      <c r="IQ31" s="482">
        <v>2.8546439138768448E-2</v>
      </c>
      <c r="IR31" s="483">
        <v>238</v>
      </c>
      <c r="IS31" s="482">
        <v>6.3483595625500128E-2</v>
      </c>
      <c r="IT31" s="483">
        <v>9436</v>
      </c>
      <c r="IU31" s="482">
        <v>2.9303437781435359E-2</v>
      </c>
      <c r="IV31" s="483">
        <v>260</v>
      </c>
      <c r="IW31" s="482">
        <v>2.6294498381877023E-2</v>
      </c>
      <c r="IX31" s="483">
        <v>1332</v>
      </c>
      <c r="IY31" s="482">
        <v>1.7661800389832533E-2</v>
      </c>
      <c r="IZ31" s="483">
        <v>2459</v>
      </c>
      <c r="JA31" s="482">
        <v>5.9560141452308292E-2</v>
      </c>
      <c r="JB31" s="483">
        <v>3723</v>
      </c>
      <c r="JC31" s="482">
        <v>2.5023020103103179E-2</v>
      </c>
      <c r="JD31" s="483">
        <v>2508</v>
      </c>
      <c r="JE31" s="482">
        <v>3.3263040623880955E-2</v>
      </c>
      <c r="JF31" s="483">
        <v>252</v>
      </c>
      <c r="JG31" s="482">
        <v>6.8459657701711488E-2</v>
      </c>
      <c r="JH31" s="483">
        <v>10534</v>
      </c>
      <c r="JI31" s="482">
        <v>2.9718948015821516E-2</v>
      </c>
      <c r="JJ31" s="483">
        <v>176</v>
      </c>
      <c r="JK31" s="482">
        <v>2.3054755043227664E-2</v>
      </c>
      <c r="JL31" s="483">
        <v>1447</v>
      </c>
      <c r="JM31" s="482">
        <v>1.8577958093672967E-2</v>
      </c>
      <c r="JN31" s="483">
        <v>1653</v>
      </c>
      <c r="JO31" s="482">
        <v>5.0025724056532397E-2</v>
      </c>
      <c r="JP31" s="483">
        <v>3347</v>
      </c>
      <c r="JQ31" s="482">
        <v>2.3872357422042165E-2</v>
      </c>
      <c r="JR31" s="483">
        <v>2450</v>
      </c>
      <c r="JS31" s="482">
        <v>3.3174906230111982E-2</v>
      </c>
      <c r="JT31" s="483">
        <v>181</v>
      </c>
      <c r="JU31" s="482">
        <v>6.3154221912072581E-2</v>
      </c>
      <c r="JV31" s="483">
        <v>9254</v>
      </c>
      <c r="JW31" s="482">
        <v>2.7583863410097591E-2</v>
      </c>
      <c r="JX31" s="483">
        <v>268</v>
      </c>
      <c r="JY31" s="482">
        <v>7.6840810498519094E-4</v>
      </c>
      <c r="JZ31" s="483">
        <v>1646</v>
      </c>
      <c r="KA31" s="482">
        <v>4.7194020179314343E-3</v>
      </c>
      <c r="KB31" s="483">
        <v>1509</v>
      </c>
      <c r="KC31" s="482">
        <v>4.3265963821740791E-3</v>
      </c>
      <c r="KD31" s="483">
        <v>3895</v>
      </c>
      <c r="KE31" s="482">
        <v>1.1167722272079548E-2</v>
      </c>
      <c r="KF31" s="483">
        <v>2579</v>
      </c>
      <c r="KG31" s="482">
        <v>7.3944944132716692E-3</v>
      </c>
      <c r="KH31" s="483">
        <v>172</v>
      </c>
      <c r="KI31" s="482">
        <v>4.9315744051288369E-4</v>
      </c>
      <c r="KJ31" s="483">
        <v>10069</v>
      </c>
      <c r="KK31" s="482">
        <v>2.8869780630954803E-2</v>
      </c>
      <c r="KL31" s="483">
        <v>9292</v>
      </c>
      <c r="KM31" s="482">
        <v>2.6522276485883994E-2</v>
      </c>
      <c r="KN31" s="483">
        <v>1356</v>
      </c>
      <c r="KO31" s="482">
        <v>3.8704484411169497E-3</v>
      </c>
      <c r="KP31" s="483">
        <v>1288</v>
      </c>
      <c r="KQ31" s="482">
        <v>3.6763551564591677E-3</v>
      </c>
      <c r="KR31" s="483">
        <v>4020</v>
      </c>
      <c r="KS31" s="482">
        <v>1.1474338298886532E-2</v>
      </c>
      <c r="KT31" s="483">
        <v>2355</v>
      </c>
      <c r="KU31" s="482">
        <v>6.7219071377805431E-3</v>
      </c>
      <c r="KV31" s="483">
        <v>53</v>
      </c>
      <c r="KW31" s="482">
        <v>1.5127858951268313E-4</v>
      </c>
      <c r="KX31" s="483">
        <v>9292</v>
      </c>
      <c r="KY31" s="482">
        <v>2.6522276485883994E-2</v>
      </c>
      <c r="KZ31" s="421">
        <v>211</v>
      </c>
      <c r="LA31" s="145">
        <v>2.7086007702182283E-2</v>
      </c>
      <c r="LB31" s="421">
        <v>1330</v>
      </c>
      <c r="LC31" s="145">
        <v>1.7248310832717322E-2</v>
      </c>
      <c r="LD31" s="421">
        <v>996</v>
      </c>
      <c r="LE31" s="145">
        <v>3.3653196377888904E-2</v>
      </c>
      <c r="LF31" s="421">
        <v>4304</v>
      </c>
      <c r="LG31" s="145">
        <v>2.9820136906576505E-2</v>
      </c>
      <c r="LH31" s="421">
        <v>2496</v>
      </c>
      <c r="LI31" s="145">
        <v>3.3079318799284343E-2</v>
      </c>
      <c r="LJ31" s="421">
        <v>154</v>
      </c>
      <c r="LK31" s="145">
        <v>4.5724465558194774E-2</v>
      </c>
      <c r="LL31" s="421">
        <v>9491</v>
      </c>
      <c r="LM31" s="145">
        <v>2.8108988597660298E-2</v>
      </c>
      <c r="LN31" s="421">
        <v>184</v>
      </c>
      <c r="LO31" s="145">
        <v>2.6678265912715673E-2</v>
      </c>
      <c r="LP31" s="421">
        <v>1275</v>
      </c>
      <c r="LQ31" s="145">
        <v>1.7159006796312496E-2</v>
      </c>
      <c r="LR31" s="421">
        <v>1019</v>
      </c>
      <c r="LS31" s="145">
        <v>3.5569673275621334E-2</v>
      </c>
      <c r="LT31" s="421">
        <v>3727</v>
      </c>
      <c r="LU31" s="145">
        <v>2.6412580523999519E-2</v>
      </c>
      <c r="LV31" s="421">
        <v>2454</v>
      </c>
      <c r="LW31" s="145">
        <v>3.348342202210397E-2</v>
      </c>
      <c r="LX31" s="421">
        <v>137</v>
      </c>
      <c r="LY31" s="145">
        <v>4.5988586774085266E-2</v>
      </c>
      <c r="LZ31" s="421">
        <v>8796</v>
      </c>
      <c r="MA31" s="145">
        <v>2.6880504605379767E-2</v>
      </c>
    </row>
    <row r="32" spans="1:339">
      <c r="A32" s="485"/>
      <c r="B32" s="69"/>
      <c r="C32" s="484" t="s">
        <v>1543</v>
      </c>
      <c r="D32" s="483">
        <v>0</v>
      </c>
      <c r="E32" s="482">
        <v>0</v>
      </c>
      <c r="F32" s="483">
        <v>357</v>
      </c>
      <c r="G32" s="482">
        <v>1.0246254520406405E-2</v>
      </c>
      <c r="H32" s="483">
        <v>603</v>
      </c>
      <c r="I32" s="482">
        <v>8.4850702164185401E-3</v>
      </c>
      <c r="J32" s="483">
        <v>3018</v>
      </c>
      <c r="K32" s="482">
        <v>1.4397275108170382E-2</v>
      </c>
      <c r="L32" s="483">
        <v>454</v>
      </c>
      <c r="M32" s="482">
        <v>8.5647449441593713E-3</v>
      </c>
      <c r="N32" s="483">
        <v>54</v>
      </c>
      <c r="O32" s="482">
        <v>1.0196374622356496E-2</v>
      </c>
      <c r="P32" s="483">
        <v>4486</v>
      </c>
      <c r="Q32" s="482">
        <v>1.1711876354332559E-2</v>
      </c>
      <c r="R32" s="483">
        <v>0</v>
      </c>
      <c r="S32" s="482">
        <v>0</v>
      </c>
      <c r="T32" s="483">
        <v>361</v>
      </c>
      <c r="U32" s="482">
        <v>1.0602055800293686E-2</v>
      </c>
      <c r="V32" s="483">
        <v>531</v>
      </c>
      <c r="W32" s="482">
        <v>1.0274568990538109E-2</v>
      </c>
      <c r="X32" s="483">
        <v>2800</v>
      </c>
      <c r="Y32" s="482">
        <v>1.5072563627750743E-2</v>
      </c>
      <c r="Z32" s="483">
        <v>407</v>
      </c>
      <c r="AA32" s="482">
        <v>8.1869933417818268E-3</v>
      </c>
      <c r="AB32" s="483">
        <v>43</v>
      </c>
      <c r="AC32" s="482">
        <v>9.2057375294369512E-3</v>
      </c>
      <c r="AD32" s="483">
        <v>4142</v>
      </c>
      <c r="AE32" s="482">
        <v>1.2347555976878888E-2</v>
      </c>
      <c r="AF32" s="483">
        <v>0</v>
      </c>
      <c r="AG32" s="482">
        <v>0</v>
      </c>
      <c r="AH32" s="483">
        <v>371</v>
      </c>
      <c r="AI32" s="482">
        <v>1.0782062832398501E-2</v>
      </c>
      <c r="AJ32" s="483">
        <v>569</v>
      </c>
      <c r="AK32" s="482">
        <v>1.0522422561257513E-2</v>
      </c>
      <c r="AL32" s="483">
        <v>2459</v>
      </c>
      <c r="AM32" s="482">
        <v>1.333261040474964E-2</v>
      </c>
      <c r="AN32" s="483">
        <v>467</v>
      </c>
      <c r="AO32" s="482">
        <v>9.7592577112764357E-3</v>
      </c>
      <c r="AP32" s="483">
        <v>45</v>
      </c>
      <c r="AQ32" s="482">
        <v>8.0085424452749597E-3</v>
      </c>
      <c r="AR32" s="483">
        <v>3911</v>
      </c>
      <c r="AS32" s="482">
        <v>1.1611370889928004E-2</v>
      </c>
      <c r="AT32" s="483">
        <v>1</v>
      </c>
      <c r="AU32" s="482">
        <v>9.0867787369377552E-5</v>
      </c>
      <c r="AV32" s="483">
        <v>350</v>
      </c>
      <c r="AW32" s="482">
        <v>1.0114437637267368E-2</v>
      </c>
      <c r="AX32" s="483">
        <v>483</v>
      </c>
      <c r="AY32" s="482">
        <v>9.6236227061706741E-3</v>
      </c>
      <c r="AZ32" s="483">
        <v>2303</v>
      </c>
      <c r="BA32" s="482">
        <v>1.3186674759227237E-2</v>
      </c>
      <c r="BB32" s="483">
        <v>507</v>
      </c>
      <c r="BC32" s="482">
        <v>1.0980443116106816E-2</v>
      </c>
      <c r="BD32" s="483">
        <v>44</v>
      </c>
      <c r="BE32" s="482">
        <v>8.1997763697353714E-3</v>
      </c>
      <c r="BF32" s="483">
        <v>3688</v>
      </c>
      <c r="BG32" s="482">
        <v>1.1454020864455577E-2</v>
      </c>
      <c r="BH32" s="483">
        <v>1</v>
      </c>
      <c r="BI32" s="482">
        <v>1.017087062652563E-4</v>
      </c>
      <c r="BJ32" s="483">
        <v>374</v>
      </c>
      <c r="BK32" s="482">
        <v>1.0699776849573725E-2</v>
      </c>
      <c r="BL32" s="483">
        <v>353</v>
      </c>
      <c r="BM32" s="482">
        <v>7.3886470194239788E-3</v>
      </c>
      <c r="BN32" s="483">
        <v>2247</v>
      </c>
      <c r="BO32" s="482">
        <v>1.308251240131349E-2</v>
      </c>
      <c r="BP32" s="483">
        <v>443</v>
      </c>
      <c r="BQ32" s="482">
        <v>9.7279255143942547E-3</v>
      </c>
      <c r="BR32" s="483">
        <v>45</v>
      </c>
      <c r="BS32" s="482">
        <v>7.63099881295574E-3</v>
      </c>
      <c r="BT32" s="483">
        <v>3463</v>
      </c>
      <c r="BU32" s="482">
        <v>1.0967398671117389E-2</v>
      </c>
      <c r="BV32" s="483">
        <v>6</v>
      </c>
      <c r="BW32" s="482">
        <v>6.7317401548300237E-4</v>
      </c>
      <c r="BX32" s="483">
        <v>396</v>
      </c>
      <c r="BY32" s="482">
        <v>1.0945273631840797E-2</v>
      </c>
      <c r="BZ32" s="483">
        <v>262</v>
      </c>
      <c r="CA32" s="482">
        <v>5.7195249738037027E-3</v>
      </c>
      <c r="CB32" s="483">
        <v>2038</v>
      </c>
      <c r="CC32" s="482">
        <v>1.2284730887237262E-2</v>
      </c>
      <c r="CD32" s="483">
        <v>454</v>
      </c>
      <c r="CE32" s="482">
        <v>9.8191885111168793E-3</v>
      </c>
      <c r="CF32" s="483">
        <v>48</v>
      </c>
      <c r="CG32" s="482">
        <v>7.9090459713297076E-3</v>
      </c>
      <c r="CH32" s="483">
        <v>3204</v>
      </c>
      <c r="CI32" s="482">
        <v>1.0365476879874993E-2</v>
      </c>
      <c r="CJ32" s="483">
        <v>6</v>
      </c>
      <c r="CK32" s="482">
        <v>6.4655172413793103E-4</v>
      </c>
      <c r="CL32" s="483">
        <v>415</v>
      </c>
      <c r="CM32" s="482">
        <v>1.0844286498210039E-2</v>
      </c>
      <c r="CN32" s="483">
        <v>247</v>
      </c>
      <c r="CO32" s="482">
        <v>4.7920223498370326E-3</v>
      </c>
      <c r="CP32" s="483">
        <v>1964</v>
      </c>
      <c r="CQ32" s="482">
        <v>1.2175767494916431E-2</v>
      </c>
      <c r="CR32" s="483">
        <v>451</v>
      </c>
      <c r="CS32" s="482">
        <v>9.1456613874637514E-3</v>
      </c>
      <c r="CT32" s="483">
        <v>50</v>
      </c>
      <c r="CU32" s="482">
        <v>8.0541237113402053E-3</v>
      </c>
      <c r="CV32" s="483">
        <v>3133</v>
      </c>
      <c r="CW32" s="482">
        <v>9.9171303945960656E-3</v>
      </c>
      <c r="CX32" s="483">
        <v>6</v>
      </c>
      <c r="CY32" s="482">
        <f t="shared" si="24"/>
        <v>7.1437075842362184E-4</v>
      </c>
      <c r="CZ32" s="483">
        <v>427</v>
      </c>
      <c r="DA32" s="482">
        <f t="shared" si="25"/>
        <v>1.1025899243421903E-2</v>
      </c>
      <c r="DB32" s="483">
        <v>139</v>
      </c>
      <c r="DC32" s="482">
        <f t="shared" si="26"/>
        <v>2.7183478703015607E-3</v>
      </c>
      <c r="DD32" s="483">
        <v>1969</v>
      </c>
      <c r="DE32" s="482">
        <f t="shared" si="27"/>
        <v>1.25828364742496E-2</v>
      </c>
      <c r="DF32" s="483">
        <v>417</v>
      </c>
      <c r="DG32" s="482">
        <f t="shared" si="28"/>
        <v>8.5910298934877109E-3</v>
      </c>
      <c r="DH32" s="483">
        <v>53</v>
      </c>
      <c r="DI32" s="482">
        <f t="shared" si="29"/>
        <v>8.4963129208079514E-3</v>
      </c>
      <c r="DJ32" s="483">
        <f t="shared" si="30"/>
        <v>3011</v>
      </c>
      <c r="DK32" s="482">
        <f t="shared" si="31"/>
        <v>9.7279658826570168E-3</v>
      </c>
      <c r="DL32" s="483">
        <v>6</v>
      </c>
      <c r="DM32" s="482">
        <f t="shared" si="1"/>
        <v>6.7219359175442527E-4</v>
      </c>
      <c r="DN32" s="483">
        <v>437</v>
      </c>
      <c r="DO32" s="482">
        <f t="shared" si="2"/>
        <v>1.0818974054268172E-2</v>
      </c>
      <c r="DP32" s="483">
        <v>83</v>
      </c>
      <c r="DQ32" s="482">
        <f t="shared" si="3"/>
        <v>1.788176490865219E-3</v>
      </c>
      <c r="DR32" s="483">
        <v>1825</v>
      </c>
      <c r="DS32" s="482">
        <f t="shared" si="4"/>
        <v>1.2496661850601552E-2</v>
      </c>
      <c r="DT32" s="483">
        <v>979</v>
      </c>
      <c r="DU32" s="482">
        <f t="shared" si="5"/>
        <v>2.0115473915634181E-2</v>
      </c>
      <c r="DV32" s="483">
        <v>55</v>
      </c>
      <c r="DW32" s="482">
        <f t="shared" si="6"/>
        <v>8.876694641704326E-3</v>
      </c>
      <c r="DX32" s="483">
        <f t="shared" si="32"/>
        <v>3385</v>
      </c>
      <c r="DY32" s="482">
        <f t="shared" si="7"/>
        <v>1.1411215016282472E-2</v>
      </c>
      <c r="DZ32" s="483">
        <v>6</v>
      </c>
      <c r="EA32" s="482">
        <f t="shared" si="8"/>
        <v>7.0077084793272596E-4</v>
      </c>
      <c r="EB32" s="483">
        <v>455</v>
      </c>
      <c r="EC32" s="482">
        <f t="shared" si="9"/>
        <v>1.0674486803519062E-2</v>
      </c>
      <c r="ED32" s="483">
        <v>99</v>
      </c>
      <c r="EE32" s="482">
        <f t="shared" si="10"/>
        <v>2.2220227140099654E-3</v>
      </c>
      <c r="EF32" s="483">
        <v>1733</v>
      </c>
      <c r="EG32" s="482">
        <f t="shared" si="11"/>
        <v>1.188312979559371E-2</v>
      </c>
      <c r="EH32" s="483">
        <v>400</v>
      </c>
      <c r="EI32" s="482">
        <f t="shared" si="12"/>
        <v>8.2516761217122231E-3</v>
      </c>
      <c r="EJ32" s="483">
        <v>55</v>
      </c>
      <c r="EK32" s="482">
        <f t="shared" si="13"/>
        <v>8.9416355064217204E-3</v>
      </c>
      <c r="EL32" s="483">
        <f t="shared" si="22"/>
        <v>2748</v>
      </c>
      <c r="EM32" s="482">
        <f t="shared" si="14"/>
        <v>9.277389906956016E-3</v>
      </c>
      <c r="EN32" s="483">
        <v>6</v>
      </c>
      <c r="EO32" s="482">
        <f t="shared" si="15"/>
        <v>7.3691967575534268E-4</v>
      </c>
      <c r="EP32" s="483">
        <v>461</v>
      </c>
      <c r="EQ32" s="482">
        <f t="shared" si="16"/>
        <v>1.0506643571802995E-2</v>
      </c>
      <c r="ER32" s="483">
        <v>111</v>
      </c>
      <c r="ES32" s="482">
        <f t="shared" si="17"/>
        <v>2.5458131694227198E-3</v>
      </c>
      <c r="ET32" s="483">
        <v>1653</v>
      </c>
      <c r="EU32" s="482">
        <f t="shared" si="18"/>
        <v>1.2115037891558317E-2</v>
      </c>
      <c r="EV32" s="483">
        <v>412</v>
      </c>
      <c r="EW32" s="482">
        <f t="shared" si="19"/>
        <v>8.4500687080829428E-3</v>
      </c>
      <c r="EX32" s="483">
        <v>55</v>
      </c>
      <c r="EY32" s="482">
        <f t="shared" si="20"/>
        <v>9.0326818853670547E-3</v>
      </c>
      <c r="EZ32" s="483">
        <f t="shared" si="33"/>
        <v>2698</v>
      </c>
      <c r="FA32" s="482">
        <f t="shared" si="21"/>
        <v>9.4037112942127795E-3</v>
      </c>
      <c r="FB32" s="483">
        <v>6</v>
      </c>
      <c r="FC32" s="482">
        <v>5.7126535275635532E-4</v>
      </c>
      <c r="FD32" s="483">
        <v>477</v>
      </c>
      <c r="FE32" s="482">
        <v>9.638505526480632E-3</v>
      </c>
      <c r="FF32" s="483">
        <v>48</v>
      </c>
      <c r="FG32" s="482">
        <v>1.4715349949415985E-3</v>
      </c>
      <c r="FH32" s="483">
        <v>1846</v>
      </c>
      <c r="FI32" s="482">
        <v>1.2246901785951225E-2</v>
      </c>
      <c r="FJ32" s="483">
        <v>510</v>
      </c>
      <c r="FK32" s="482">
        <v>1.0347766099906668E-2</v>
      </c>
      <c r="FL32" s="483">
        <v>52</v>
      </c>
      <c r="FM32" s="482">
        <v>8.6264100862641011E-3</v>
      </c>
      <c r="FN32" s="483">
        <v>2939</v>
      </c>
      <c r="FO32" s="482">
        <v>9.8407202911701391E-3</v>
      </c>
      <c r="FP32" s="483">
        <v>1</v>
      </c>
      <c r="FQ32" s="482">
        <v>9.9542106310969539E-5</v>
      </c>
      <c r="FR32" s="483">
        <v>499</v>
      </c>
      <c r="FS32" s="482">
        <v>9.554445018859976E-3</v>
      </c>
      <c r="FT32" s="483">
        <v>42</v>
      </c>
      <c r="FU32" s="482">
        <v>1.2416117302746328E-3</v>
      </c>
      <c r="FV32" s="483">
        <v>1898</v>
      </c>
      <c r="FW32" s="482">
        <v>1.2466829563069808E-2</v>
      </c>
      <c r="FX32" s="483">
        <v>453</v>
      </c>
      <c r="FY32" s="482">
        <v>9.1437568124015985E-3</v>
      </c>
      <c r="FZ32" s="483">
        <v>50</v>
      </c>
      <c r="GA32" s="482">
        <v>8.9365504915102766E-3</v>
      </c>
      <c r="GB32" s="483">
        <v>2943</v>
      </c>
      <c r="GC32" s="482">
        <v>9.6974769425433559E-3</v>
      </c>
      <c r="GD32" s="483">
        <v>1</v>
      </c>
      <c r="GE32" s="482">
        <v>9.6302003081664102E-5</v>
      </c>
      <c r="GF32" s="483">
        <v>529</v>
      </c>
      <c r="GG32" s="482">
        <v>9.4995241259180786E-3</v>
      </c>
      <c r="GH32" s="483">
        <v>46</v>
      </c>
      <c r="GI32" s="482">
        <v>1.373503329252635E-3</v>
      </c>
      <c r="GJ32" s="483">
        <v>1947</v>
      </c>
      <c r="GK32" s="482">
        <v>1.2214248074075933E-2</v>
      </c>
      <c r="GL32" s="483">
        <v>450</v>
      </c>
      <c r="GM32" s="482">
        <v>8.8640258435597925E-3</v>
      </c>
      <c r="GN32" s="483">
        <v>49</v>
      </c>
      <c r="GO32" s="482">
        <v>9.3155893536121664E-3</v>
      </c>
      <c r="GP32" s="483">
        <v>3022</v>
      </c>
      <c r="GQ32" s="482">
        <v>9.5938639906283634E-3</v>
      </c>
      <c r="GR32" s="483">
        <v>1</v>
      </c>
      <c r="GS32" s="482">
        <v>1.0197838058331633E-4</v>
      </c>
      <c r="GT32" s="483">
        <v>568</v>
      </c>
      <c r="GU32" s="482">
        <v>9.5619676105181649E-3</v>
      </c>
      <c r="GV32" s="483">
        <v>25</v>
      </c>
      <c r="GW32" s="482">
        <v>7.6122038852688629E-4</v>
      </c>
      <c r="GX32" s="483">
        <v>1962</v>
      </c>
      <c r="GY32" s="482">
        <v>1.226219344516387E-2</v>
      </c>
      <c r="GZ32" s="483">
        <v>411</v>
      </c>
      <c r="HA32" s="482">
        <v>7.8688901227240531E-3</v>
      </c>
      <c r="HB32" s="483">
        <v>42</v>
      </c>
      <c r="HC32" s="482">
        <v>8.457511075312122E-3</v>
      </c>
      <c r="HD32" s="483">
        <v>3009</v>
      </c>
      <c r="HE32" s="482">
        <v>9.4251858255729824E-3</v>
      </c>
      <c r="HF32" s="483">
        <v>1</v>
      </c>
      <c r="HG32" s="482">
        <v>1.1287955751213455E-4</v>
      </c>
      <c r="HH32" s="483">
        <v>601</v>
      </c>
      <c r="HI32" s="482">
        <v>9.4596508900886157E-3</v>
      </c>
      <c r="HJ32" s="483">
        <v>25</v>
      </c>
      <c r="HK32" s="482">
        <v>6.8543854358018262E-4</v>
      </c>
      <c r="HL32" s="483">
        <v>2012</v>
      </c>
      <c r="HM32" s="482">
        <v>1.2684163078494291E-2</v>
      </c>
      <c r="HN32" s="483">
        <v>408</v>
      </c>
      <c r="HO32" s="482">
        <v>7.4266887525711268E-3</v>
      </c>
      <c r="HP32" s="483">
        <v>38</v>
      </c>
      <c r="HQ32" s="482">
        <v>9.0952608903781713E-3</v>
      </c>
      <c r="HR32" s="483">
        <v>3085</v>
      </c>
      <c r="HS32" s="482">
        <v>9.4457185022795258E-3</v>
      </c>
      <c r="HT32" s="483">
        <v>1</v>
      </c>
      <c r="HU32" s="482">
        <v>1.1402508551881414E-4</v>
      </c>
      <c r="HV32" s="483">
        <v>533</v>
      </c>
      <c r="HW32" s="482">
        <v>8.2237857186940686E-3</v>
      </c>
      <c r="HX32" s="483">
        <v>33</v>
      </c>
      <c r="HY32" s="482">
        <v>9.2863574966231424E-4</v>
      </c>
      <c r="HZ32" s="483">
        <v>1444</v>
      </c>
      <c r="IA32" s="482">
        <v>1.1146963919037842E-2</v>
      </c>
      <c r="IB32" s="483">
        <v>338</v>
      </c>
      <c r="IC32" s="482">
        <v>6.6789179362538777E-3</v>
      </c>
      <c r="ID32" s="483">
        <v>32</v>
      </c>
      <c r="IE32" s="482">
        <v>8.8888888888888889E-3</v>
      </c>
      <c r="IF32" s="483">
        <v>2381</v>
      </c>
      <c r="IG32" s="482">
        <v>8.1299702595376052E-3</v>
      </c>
      <c r="IH32" s="483">
        <v>1</v>
      </c>
      <c r="II32" s="482">
        <v>1.0686044026501389E-4</v>
      </c>
      <c r="IJ32" s="483">
        <v>565</v>
      </c>
      <c r="IK32" s="482">
        <v>7.8898493248243991E-3</v>
      </c>
      <c r="IL32" s="483">
        <v>44</v>
      </c>
      <c r="IM32" s="482">
        <v>1.1323571042540597E-3</v>
      </c>
      <c r="IN32" s="483">
        <v>1565</v>
      </c>
      <c r="IO32" s="482">
        <v>1.0815629794468479E-2</v>
      </c>
      <c r="IP32" s="483">
        <v>345</v>
      </c>
      <c r="IQ32" s="482">
        <v>6.4201574334257589E-3</v>
      </c>
      <c r="IR32" s="483">
        <v>32</v>
      </c>
      <c r="IS32" s="482">
        <v>8.5356094958655634E-3</v>
      </c>
      <c r="IT32" s="483">
        <v>2552</v>
      </c>
      <c r="IU32" s="482">
        <v>7.9252197136734891E-3</v>
      </c>
      <c r="IV32" s="483">
        <v>0</v>
      </c>
      <c r="IW32" s="482">
        <v>0</v>
      </c>
      <c r="IX32" s="483">
        <v>606</v>
      </c>
      <c r="IY32" s="482">
        <v>8.0353236007796643E-3</v>
      </c>
      <c r="IZ32" s="483">
        <v>49</v>
      </c>
      <c r="JA32" s="482">
        <v>1.186842997626314E-3</v>
      </c>
      <c r="JB32" s="483">
        <v>1526</v>
      </c>
      <c r="JC32" s="482">
        <v>1.0256548127138181E-2</v>
      </c>
      <c r="JD32" s="483">
        <v>508</v>
      </c>
      <c r="JE32" s="482">
        <v>6.7374898871337815E-3</v>
      </c>
      <c r="JF32" s="483">
        <v>32</v>
      </c>
      <c r="JG32" s="482">
        <v>8.6932898668839985E-3</v>
      </c>
      <c r="JH32" s="483">
        <v>2721</v>
      </c>
      <c r="JI32" s="482">
        <v>7.6765955525963875E-3</v>
      </c>
      <c r="JJ32" s="483">
        <v>0</v>
      </c>
      <c r="JK32" s="482">
        <v>0</v>
      </c>
      <c r="JL32" s="483">
        <v>680</v>
      </c>
      <c r="JM32" s="482">
        <v>8.7304847986852917E-3</v>
      </c>
      <c r="JN32" s="483">
        <v>44</v>
      </c>
      <c r="JO32" s="482">
        <v>1.3315982205005599E-3</v>
      </c>
      <c r="JP32" s="483">
        <v>1527</v>
      </c>
      <c r="JQ32" s="482">
        <v>1.0891272716898234E-2</v>
      </c>
      <c r="JR32" s="483">
        <v>519</v>
      </c>
      <c r="JS32" s="482">
        <v>7.0276638095624977E-3</v>
      </c>
      <c r="JT32" s="483">
        <v>27</v>
      </c>
      <c r="JU32" s="482">
        <v>9.4207955338450802E-3</v>
      </c>
      <c r="JV32" s="483">
        <v>2797</v>
      </c>
      <c r="JW32" s="482">
        <v>8.3371586295702352E-3</v>
      </c>
      <c r="JX32" s="483">
        <v>0</v>
      </c>
      <c r="JY32" s="482">
        <v>0</v>
      </c>
      <c r="JZ32" s="483">
        <v>675</v>
      </c>
      <c r="KA32" s="482">
        <v>1.9353562345709101E-3</v>
      </c>
      <c r="KB32" s="483">
        <v>52</v>
      </c>
      <c r="KC32" s="482">
        <v>1.4909410992249974E-4</v>
      </c>
      <c r="KD32" s="483">
        <v>1486</v>
      </c>
      <c r="KE32" s="482">
        <v>4.2606509104775887E-3</v>
      </c>
      <c r="KF32" s="483">
        <v>524</v>
      </c>
      <c r="KG32" s="482">
        <v>1.5024098769113436E-3</v>
      </c>
      <c r="KH32" s="483">
        <v>26</v>
      </c>
      <c r="KI32" s="482">
        <v>7.4547054961249869E-5</v>
      </c>
      <c r="KJ32" s="483">
        <v>2763</v>
      </c>
      <c r="KK32" s="482">
        <v>7.9220581868435919E-3</v>
      </c>
      <c r="KL32" s="483">
        <v>2806</v>
      </c>
      <c r="KM32" s="482">
        <v>8.0092023051431867E-3</v>
      </c>
      <c r="KN32" s="483">
        <v>705</v>
      </c>
      <c r="KO32" s="482">
        <v>2.0122906718196532E-3</v>
      </c>
      <c r="KP32" s="483">
        <v>49</v>
      </c>
      <c r="KQ32" s="482">
        <v>1.3986133747399007E-4</v>
      </c>
      <c r="KR32" s="483">
        <v>1528</v>
      </c>
      <c r="KS32" s="482">
        <v>4.3613902787807517E-3</v>
      </c>
      <c r="KT32" s="483">
        <v>494</v>
      </c>
      <c r="KU32" s="482">
        <v>1.4100306267785937E-3</v>
      </c>
      <c r="KV32" s="483">
        <v>30</v>
      </c>
      <c r="KW32" s="482">
        <v>8.5629390290198004E-5</v>
      </c>
      <c r="KX32" s="483">
        <v>2806</v>
      </c>
      <c r="KY32" s="482">
        <v>8.0092023051431867E-3</v>
      </c>
      <c r="KZ32" s="421">
        <v>0</v>
      </c>
      <c r="LA32" s="145">
        <v>0</v>
      </c>
      <c r="LB32" s="421">
        <v>735</v>
      </c>
      <c r="LC32" s="145">
        <v>9.5319612496595728E-3</v>
      </c>
      <c r="LD32" s="421">
        <v>49</v>
      </c>
      <c r="LE32" s="145">
        <v>1.6556291390728477E-3</v>
      </c>
      <c r="LF32" s="421">
        <v>1167</v>
      </c>
      <c r="LG32" s="145">
        <v>8.0855250394922824E-3</v>
      </c>
      <c r="LH32" s="421">
        <v>500</v>
      </c>
      <c r="LI32" s="145">
        <v>6.6264661056258702E-3</v>
      </c>
      <c r="LJ32" s="421">
        <v>29</v>
      </c>
      <c r="LK32" s="145">
        <v>8.6104513064133009E-3</v>
      </c>
      <c r="LL32" s="421">
        <v>2480</v>
      </c>
      <c r="LM32" s="145">
        <v>7.3448837553679843E-3</v>
      </c>
      <c r="LN32" s="421">
        <v>0</v>
      </c>
      <c r="LO32" s="145">
        <v>0</v>
      </c>
      <c r="LP32" s="421">
        <v>727</v>
      </c>
      <c r="LQ32" s="145">
        <v>9.7839983850346538E-3</v>
      </c>
      <c r="LR32" s="421">
        <v>46</v>
      </c>
      <c r="LS32" s="145">
        <v>1.6056967327562133E-3</v>
      </c>
      <c r="LT32" s="421">
        <v>1100</v>
      </c>
      <c r="LU32" s="145">
        <v>7.795502703622074E-3</v>
      </c>
      <c r="LV32" s="421">
        <v>467</v>
      </c>
      <c r="LW32" s="145">
        <v>6.3719470596261428E-3</v>
      </c>
      <c r="LX32" s="421">
        <v>28</v>
      </c>
      <c r="LY32" s="145">
        <v>9.3991272239006378E-3</v>
      </c>
      <c r="LZ32" s="421">
        <v>2368</v>
      </c>
      <c r="MA32" s="145">
        <v>7.2365887796202013E-3</v>
      </c>
    </row>
    <row r="33" spans="1:339">
      <c r="A33" s="34"/>
      <c r="B33" s="69"/>
      <c r="C33" s="484" t="s">
        <v>1544</v>
      </c>
      <c r="D33" s="483">
        <v>0</v>
      </c>
      <c r="E33" s="482">
        <v>0</v>
      </c>
      <c r="F33" s="483">
        <v>9</v>
      </c>
      <c r="G33" s="482">
        <v>2.5830893748923713E-4</v>
      </c>
      <c r="H33" s="483">
        <v>0</v>
      </c>
      <c r="I33" s="482">
        <v>0</v>
      </c>
      <c r="J33" s="483">
        <v>15</v>
      </c>
      <c r="K33" s="482">
        <v>7.1557033340807064E-5</v>
      </c>
      <c r="L33" s="483">
        <v>92</v>
      </c>
      <c r="M33" s="482">
        <v>1.7355870811952912E-3</v>
      </c>
      <c r="N33" s="483">
        <v>0</v>
      </c>
      <c r="O33" s="482">
        <v>0</v>
      </c>
      <c r="P33" s="483">
        <v>116</v>
      </c>
      <c r="Q33" s="482">
        <v>3.0284834086102917E-4</v>
      </c>
      <c r="R33" s="483">
        <v>0</v>
      </c>
      <c r="S33" s="482">
        <v>0</v>
      </c>
      <c r="T33" s="483">
        <v>11</v>
      </c>
      <c r="U33" s="482">
        <v>3.2305433186490456E-4</v>
      </c>
      <c r="V33" s="483">
        <v>0</v>
      </c>
      <c r="W33" s="482">
        <v>0</v>
      </c>
      <c r="X33" s="483">
        <v>9</v>
      </c>
      <c r="Y33" s="482">
        <v>4.8447525946341673E-5</v>
      </c>
      <c r="Z33" s="483">
        <v>76</v>
      </c>
      <c r="AA33" s="482">
        <v>1.5287751694727737E-3</v>
      </c>
      <c r="AB33" s="483">
        <v>0</v>
      </c>
      <c r="AC33" s="482">
        <v>0</v>
      </c>
      <c r="AD33" s="483">
        <v>96</v>
      </c>
      <c r="AE33" s="482">
        <v>2.8618188647522292E-4</v>
      </c>
      <c r="AF33" s="483">
        <v>0</v>
      </c>
      <c r="AG33" s="482">
        <v>0</v>
      </c>
      <c r="AH33" s="483">
        <v>14</v>
      </c>
      <c r="AI33" s="482">
        <v>4.0687029556220756E-4</v>
      </c>
      <c r="AJ33" s="483">
        <v>0</v>
      </c>
      <c r="AK33" s="482">
        <v>0</v>
      </c>
      <c r="AL33" s="483">
        <v>18</v>
      </c>
      <c r="AM33" s="482">
        <v>9.7595358798492697E-5</v>
      </c>
      <c r="AN33" s="483">
        <v>78</v>
      </c>
      <c r="AO33" s="482">
        <v>1.6300259132324669E-3</v>
      </c>
      <c r="AP33" s="483">
        <v>0</v>
      </c>
      <c r="AQ33" s="482">
        <v>0</v>
      </c>
      <c r="AR33" s="483">
        <v>110</v>
      </c>
      <c r="AS33" s="482">
        <v>3.2657908409411418E-4</v>
      </c>
      <c r="AT33" s="483">
        <v>0</v>
      </c>
      <c r="AU33" s="482">
        <v>0</v>
      </c>
      <c r="AV33" s="483">
        <v>14</v>
      </c>
      <c r="AW33" s="482">
        <v>4.045775054906947E-4</v>
      </c>
      <c r="AX33" s="483">
        <v>0</v>
      </c>
      <c r="AY33" s="482">
        <v>0</v>
      </c>
      <c r="AZ33" s="483">
        <v>69</v>
      </c>
      <c r="BA33" s="482">
        <v>3.9508491462730323E-4</v>
      </c>
      <c r="BB33" s="483">
        <v>73</v>
      </c>
      <c r="BC33" s="482">
        <v>1.5810105472895415E-3</v>
      </c>
      <c r="BD33" s="483">
        <v>0</v>
      </c>
      <c r="BE33" s="482">
        <v>0</v>
      </c>
      <c r="BF33" s="483">
        <v>156</v>
      </c>
      <c r="BG33" s="482">
        <v>4.8449762875679773E-4</v>
      </c>
      <c r="BH33" s="483">
        <v>0</v>
      </c>
      <c r="BI33" s="482">
        <v>0</v>
      </c>
      <c r="BJ33" s="483">
        <v>9</v>
      </c>
      <c r="BK33" s="482">
        <v>2.5748126108599874E-4</v>
      </c>
      <c r="BL33" s="483">
        <v>0</v>
      </c>
      <c r="BM33" s="482">
        <v>0</v>
      </c>
      <c r="BN33" s="483">
        <v>10</v>
      </c>
      <c r="BO33" s="482">
        <v>5.8222129066815713E-5</v>
      </c>
      <c r="BP33" s="483">
        <v>75</v>
      </c>
      <c r="BQ33" s="482">
        <v>1.6469399855069281E-3</v>
      </c>
      <c r="BR33" s="483">
        <v>0</v>
      </c>
      <c r="BS33" s="482">
        <v>0</v>
      </c>
      <c r="BT33" s="483">
        <v>94</v>
      </c>
      <c r="BU33" s="482">
        <v>2.9770010831216704E-4</v>
      </c>
      <c r="BV33" s="483">
        <v>0</v>
      </c>
      <c r="BW33" s="482">
        <v>0</v>
      </c>
      <c r="BX33" s="483">
        <v>9</v>
      </c>
      <c r="BY33" s="482">
        <v>2.4875621890547262E-4</v>
      </c>
      <c r="BZ33" s="483">
        <v>0</v>
      </c>
      <c r="CA33" s="482">
        <v>0</v>
      </c>
      <c r="CB33" s="483">
        <v>20</v>
      </c>
      <c r="CC33" s="482">
        <v>1.2055673098368264E-4</v>
      </c>
      <c r="CD33" s="483">
        <v>78</v>
      </c>
      <c r="CE33" s="482">
        <v>1.6869971450817545E-3</v>
      </c>
      <c r="CF33" s="483">
        <v>0</v>
      </c>
      <c r="CG33" s="482">
        <v>0</v>
      </c>
      <c r="CH33" s="483">
        <v>107</v>
      </c>
      <c r="CI33" s="482">
        <v>3.4616292950893392E-4</v>
      </c>
      <c r="CJ33" s="483">
        <v>0</v>
      </c>
      <c r="CK33" s="482">
        <v>0</v>
      </c>
      <c r="CL33" s="483">
        <v>11</v>
      </c>
      <c r="CM33" s="482">
        <v>2.8743891922966368E-4</v>
      </c>
      <c r="CN33" s="483">
        <v>0</v>
      </c>
      <c r="CO33" s="482">
        <v>0</v>
      </c>
      <c r="CP33" s="483">
        <v>23</v>
      </c>
      <c r="CQ33" s="482">
        <v>1.4258790854535536E-4</v>
      </c>
      <c r="CR33" s="483">
        <v>104</v>
      </c>
      <c r="CS33" s="482">
        <v>2.108977348772129E-3</v>
      </c>
      <c r="CT33" s="483">
        <v>0</v>
      </c>
      <c r="CU33" s="482">
        <v>0</v>
      </c>
      <c r="CV33" s="483">
        <v>138</v>
      </c>
      <c r="CW33" s="482">
        <v>4.3682221335916282E-4</v>
      </c>
      <c r="CX33" s="483">
        <v>0</v>
      </c>
      <c r="CY33" s="482">
        <f t="shared" si="24"/>
        <v>0</v>
      </c>
      <c r="CZ33" s="483">
        <v>13</v>
      </c>
      <c r="DA33" s="482">
        <f t="shared" si="25"/>
        <v>3.3568311513930849E-4</v>
      </c>
      <c r="DB33" s="483">
        <v>0</v>
      </c>
      <c r="DC33" s="482">
        <f t="shared" si="26"/>
        <v>0</v>
      </c>
      <c r="DD33" s="483">
        <v>26</v>
      </c>
      <c r="DE33" s="482">
        <f t="shared" si="27"/>
        <v>1.6615223378897389E-4</v>
      </c>
      <c r="DF33" s="483">
        <v>100</v>
      </c>
      <c r="DG33" s="482">
        <f t="shared" si="28"/>
        <v>2.0601990152248708E-3</v>
      </c>
      <c r="DH33" s="483">
        <v>0</v>
      </c>
      <c r="DI33" s="482">
        <f t="shared" si="29"/>
        <v>0</v>
      </c>
      <c r="DJ33" s="483">
        <f t="shared" si="30"/>
        <v>139</v>
      </c>
      <c r="DK33" s="482">
        <f t="shared" si="31"/>
        <v>4.4908245024554149E-4</v>
      </c>
      <c r="DL33" s="483">
        <v>0</v>
      </c>
      <c r="DM33" s="482">
        <f t="shared" si="1"/>
        <v>0</v>
      </c>
      <c r="DN33" s="483">
        <v>13</v>
      </c>
      <c r="DO33" s="482">
        <f t="shared" si="2"/>
        <v>3.2184591008120421E-4</v>
      </c>
      <c r="DP33" s="483">
        <v>0</v>
      </c>
      <c r="DQ33" s="482">
        <f t="shared" si="3"/>
        <v>0</v>
      </c>
      <c r="DR33" s="483">
        <v>21</v>
      </c>
      <c r="DS33" s="482">
        <f t="shared" si="4"/>
        <v>1.4379720485623704E-4</v>
      </c>
      <c r="DT33" s="483">
        <v>101</v>
      </c>
      <c r="DU33" s="482">
        <f t="shared" si="5"/>
        <v>2.0752429678029135E-3</v>
      </c>
      <c r="DV33" s="483">
        <v>0</v>
      </c>
      <c r="DW33" s="482">
        <f t="shared" si="6"/>
        <v>0</v>
      </c>
      <c r="DX33" s="483">
        <f t="shared" si="32"/>
        <v>135</v>
      </c>
      <c r="DY33" s="482">
        <f t="shared" si="7"/>
        <v>4.5510015574538664E-4</v>
      </c>
      <c r="DZ33" s="483">
        <v>0</v>
      </c>
      <c r="EA33" s="482">
        <f t="shared" si="8"/>
        <v>0</v>
      </c>
      <c r="EB33" s="483">
        <v>13</v>
      </c>
      <c r="EC33" s="482">
        <f t="shared" si="9"/>
        <v>3.0498533724340174E-4</v>
      </c>
      <c r="ED33" s="483">
        <v>0</v>
      </c>
      <c r="EE33" s="482">
        <f t="shared" si="10"/>
        <v>0</v>
      </c>
      <c r="EF33" s="483">
        <v>6</v>
      </c>
      <c r="EG33" s="482">
        <f t="shared" si="11"/>
        <v>4.1141822719885902E-5</v>
      </c>
      <c r="EH33" s="483">
        <v>58</v>
      </c>
      <c r="EI33" s="482">
        <f t="shared" si="12"/>
        <v>1.1964930376482724E-3</v>
      </c>
      <c r="EJ33" s="483">
        <v>0</v>
      </c>
      <c r="EK33" s="482">
        <f t="shared" si="13"/>
        <v>0</v>
      </c>
      <c r="EL33" s="483">
        <f t="shared" si="22"/>
        <v>77</v>
      </c>
      <c r="EM33" s="482">
        <f t="shared" si="14"/>
        <v>2.5995597628661327E-4</v>
      </c>
      <c r="EN33" s="483">
        <v>0</v>
      </c>
      <c r="EO33" s="482">
        <f t="shared" si="15"/>
        <v>0</v>
      </c>
      <c r="EP33" s="483">
        <v>15</v>
      </c>
      <c r="EQ33" s="482">
        <f t="shared" si="16"/>
        <v>3.4186475830161588E-4</v>
      </c>
      <c r="ER33" s="483">
        <v>0</v>
      </c>
      <c r="ES33" s="482">
        <f t="shared" si="17"/>
        <v>0</v>
      </c>
      <c r="ET33" s="483">
        <v>35</v>
      </c>
      <c r="EU33" s="482">
        <f t="shared" si="18"/>
        <v>2.5651925360226324E-4</v>
      </c>
      <c r="EV33" s="483">
        <v>58</v>
      </c>
      <c r="EW33" s="482">
        <f t="shared" si="19"/>
        <v>1.1895727792932296E-3</v>
      </c>
      <c r="EX33" s="483">
        <v>0</v>
      </c>
      <c r="EY33" s="482">
        <f t="shared" si="20"/>
        <v>0</v>
      </c>
      <c r="EZ33" s="483">
        <f t="shared" si="33"/>
        <v>108</v>
      </c>
      <c r="FA33" s="482">
        <f t="shared" si="21"/>
        <v>3.7642728679576729E-4</v>
      </c>
      <c r="FB33" s="483">
        <v>0</v>
      </c>
      <c r="FC33" s="482">
        <v>0</v>
      </c>
      <c r="FD33" s="483">
        <v>16</v>
      </c>
      <c r="FE33" s="482">
        <v>3.2330416860312393E-4</v>
      </c>
      <c r="FF33" s="483">
        <v>0</v>
      </c>
      <c r="FG33" s="482">
        <v>0</v>
      </c>
      <c r="FH33" s="483">
        <v>39</v>
      </c>
      <c r="FI33" s="482">
        <v>2.5873736167502585E-4</v>
      </c>
      <c r="FJ33" s="483">
        <v>60</v>
      </c>
      <c r="FK33" s="482">
        <v>1.2173842470478433E-3</v>
      </c>
      <c r="FL33" s="483">
        <v>0</v>
      </c>
      <c r="FM33" s="482">
        <v>0</v>
      </c>
      <c r="FN33" s="483">
        <v>115</v>
      </c>
      <c r="FO33" s="482">
        <v>3.8505710564292817E-4</v>
      </c>
      <c r="FP33" s="483">
        <v>0</v>
      </c>
      <c r="FQ33" s="482">
        <v>0</v>
      </c>
      <c r="FR33" s="483">
        <v>17</v>
      </c>
      <c r="FS33" s="482">
        <v>3.2550213491106136E-4</v>
      </c>
      <c r="FT33" s="483">
        <v>0</v>
      </c>
      <c r="FU33" s="482">
        <v>0</v>
      </c>
      <c r="FV33" s="483">
        <v>32</v>
      </c>
      <c r="FW33" s="482">
        <v>2.1018890728041829E-4</v>
      </c>
      <c r="FX33" s="483">
        <v>46</v>
      </c>
      <c r="FY33" s="482">
        <v>9.2850510677808728E-4</v>
      </c>
      <c r="FZ33" s="483">
        <v>0</v>
      </c>
      <c r="GA33" s="482">
        <v>0</v>
      </c>
      <c r="GB33" s="483">
        <v>95</v>
      </c>
      <c r="GC33" s="482">
        <v>3.1303442390133153E-4</v>
      </c>
      <c r="GD33" s="483">
        <v>0</v>
      </c>
      <c r="GE33" s="482">
        <v>0</v>
      </c>
      <c r="GF33" s="483">
        <v>18</v>
      </c>
      <c r="GG33" s="482">
        <v>3.2323522545656976E-4</v>
      </c>
      <c r="GH33" s="483">
        <v>0</v>
      </c>
      <c r="GI33" s="482">
        <v>0</v>
      </c>
      <c r="GJ33" s="483">
        <v>30</v>
      </c>
      <c r="GK33" s="482">
        <v>1.8820104890717923E-4</v>
      </c>
      <c r="GL33" s="483">
        <v>49</v>
      </c>
      <c r="GM33" s="482">
        <v>9.6519392518762187E-4</v>
      </c>
      <c r="GN33" s="483">
        <v>0</v>
      </c>
      <c r="GO33" s="482">
        <v>0</v>
      </c>
      <c r="GP33" s="483">
        <v>97</v>
      </c>
      <c r="GQ33" s="482">
        <v>3.0794335112208841E-4</v>
      </c>
      <c r="GR33" s="483">
        <v>0</v>
      </c>
      <c r="GS33" s="482">
        <v>0</v>
      </c>
      <c r="GT33" s="483">
        <v>18</v>
      </c>
      <c r="GU33" s="482">
        <v>3.0302010033332209E-4</v>
      </c>
      <c r="GV33" s="483">
        <v>0</v>
      </c>
      <c r="GW33" s="482">
        <v>0</v>
      </c>
      <c r="GX33" s="483">
        <v>32</v>
      </c>
      <c r="GY33" s="482">
        <v>1.9999500012499687E-4</v>
      </c>
      <c r="GZ33" s="483">
        <v>46</v>
      </c>
      <c r="HA33" s="482">
        <v>8.8070303076716891E-4</v>
      </c>
      <c r="HB33" s="483">
        <v>0</v>
      </c>
      <c r="HC33" s="482">
        <v>0</v>
      </c>
      <c r="HD33" s="483">
        <v>96</v>
      </c>
      <c r="HE33" s="482">
        <v>3.0070383491359462E-4</v>
      </c>
      <c r="HF33" s="483">
        <v>0</v>
      </c>
      <c r="HG33" s="482">
        <v>0</v>
      </c>
      <c r="HH33" s="483">
        <v>16</v>
      </c>
      <c r="HI33" s="482">
        <v>2.5183762768954718E-4</v>
      </c>
      <c r="HJ33" s="483">
        <v>12</v>
      </c>
      <c r="HK33" s="482">
        <v>3.2901050091848765E-4</v>
      </c>
      <c r="HL33" s="483">
        <v>30</v>
      </c>
      <c r="HM33" s="482">
        <v>1.8912768009683338E-4</v>
      </c>
      <c r="HN33" s="483">
        <v>46</v>
      </c>
      <c r="HO33" s="482">
        <v>8.3732275151537211E-4</v>
      </c>
      <c r="HP33" s="483">
        <v>0</v>
      </c>
      <c r="HQ33" s="482">
        <v>0</v>
      </c>
      <c r="HR33" s="483">
        <v>104</v>
      </c>
      <c r="HS33" s="482">
        <v>3.1842940818057399E-4</v>
      </c>
      <c r="HT33" s="483">
        <v>0</v>
      </c>
      <c r="HU33" s="482">
        <v>0</v>
      </c>
      <c r="HV33" s="483">
        <v>9</v>
      </c>
      <c r="HW33" s="482">
        <v>1.3886317348639141E-4</v>
      </c>
      <c r="HX33" s="483">
        <v>0</v>
      </c>
      <c r="HY33" s="482">
        <v>0</v>
      </c>
      <c r="HZ33" s="483">
        <v>2</v>
      </c>
      <c r="IA33" s="482">
        <v>1.5439008198113354E-5</v>
      </c>
      <c r="IB33" s="483">
        <v>110</v>
      </c>
      <c r="IC33" s="482">
        <v>2.173612346118126E-3</v>
      </c>
      <c r="ID33" s="483">
        <v>0</v>
      </c>
      <c r="IE33" s="482">
        <v>0</v>
      </c>
      <c r="IF33" s="483">
        <v>121</v>
      </c>
      <c r="IG33" s="482">
        <v>4.1315682545319205E-4</v>
      </c>
      <c r="IH33" s="483">
        <v>0</v>
      </c>
      <c r="II33" s="482">
        <v>0</v>
      </c>
      <c r="IJ33" s="483">
        <v>0</v>
      </c>
      <c r="IK33" s="482">
        <v>0</v>
      </c>
      <c r="IL33" s="483">
        <v>0</v>
      </c>
      <c r="IM33" s="482">
        <v>0</v>
      </c>
      <c r="IN33" s="483">
        <v>12</v>
      </c>
      <c r="IO33" s="482">
        <v>8.2931346666850956E-5</v>
      </c>
      <c r="IP33" s="483">
        <v>84</v>
      </c>
      <c r="IQ33" s="482">
        <v>1.5631687663993151E-3</v>
      </c>
      <c r="IR33" s="483">
        <v>0</v>
      </c>
      <c r="IS33" s="482">
        <v>0</v>
      </c>
      <c r="IT33" s="483">
        <v>96</v>
      </c>
      <c r="IU33" s="482">
        <v>2.9812738734821901E-4</v>
      </c>
      <c r="IV33" s="483">
        <v>0</v>
      </c>
      <c r="IW33" s="482">
        <v>0</v>
      </c>
      <c r="IX33" s="483">
        <v>0</v>
      </c>
      <c r="IY33" s="482">
        <v>0</v>
      </c>
      <c r="IZ33" s="483">
        <v>0</v>
      </c>
      <c r="JA33" s="482">
        <v>0</v>
      </c>
      <c r="JB33" s="483">
        <v>3</v>
      </c>
      <c r="JC33" s="482">
        <v>2.0163593958987249E-5</v>
      </c>
      <c r="JD33" s="483">
        <v>90</v>
      </c>
      <c r="JE33" s="482">
        <v>1.1936497831536227E-3</v>
      </c>
      <c r="JF33" s="483">
        <v>0</v>
      </c>
      <c r="JG33" s="482">
        <v>0</v>
      </c>
      <c r="JH33" s="483">
        <v>93</v>
      </c>
      <c r="JI33" s="482">
        <v>2.6237537169844326E-4</v>
      </c>
      <c r="JJ33" s="483">
        <v>0</v>
      </c>
      <c r="JK33" s="482">
        <v>0</v>
      </c>
      <c r="JL33" s="483">
        <v>0</v>
      </c>
      <c r="JM33" s="482">
        <v>0</v>
      </c>
      <c r="JN33" s="483">
        <v>0</v>
      </c>
      <c r="JO33" s="482">
        <v>0</v>
      </c>
      <c r="JP33" s="483">
        <v>3</v>
      </c>
      <c r="JQ33" s="482">
        <v>2.1397392371116374E-5</v>
      </c>
      <c r="JR33" s="483">
        <v>93</v>
      </c>
      <c r="JS33" s="482">
        <v>1.2592923589389447E-3</v>
      </c>
      <c r="JT33" s="483">
        <v>0</v>
      </c>
      <c r="JU33" s="482">
        <v>0</v>
      </c>
      <c r="JV33" s="483">
        <v>96</v>
      </c>
      <c r="JW33" s="482">
        <v>2.8615203018903917E-4</v>
      </c>
      <c r="JX33" s="483">
        <v>0</v>
      </c>
      <c r="JY33" s="482">
        <v>0</v>
      </c>
      <c r="JZ33" s="483">
        <v>0</v>
      </c>
      <c r="KA33" s="482">
        <v>0</v>
      </c>
      <c r="KB33" s="483">
        <v>0</v>
      </c>
      <c r="KC33" s="482">
        <v>0</v>
      </c>
      <c r="KD33" s="483">
        <v>3</v>
      </c>
      <c r="KE33" s="482">
        <v>8.6015832647595999E-6</v>
      </c>
      <c r="KF33" s="483">
        <v>104</v>
      </c>
      <c r="KG33" s="482">
        <v>2.9818821984499948E-4</v>
      </c>
      <c r="KH33" s="483">
        <v>0</v>
      </c>
      <c r="KI33" s="482">
        <v>0</v>
      </c>
      <c r="KJ33" s="483">
        <v>107</v>
      </c>
      <c r="KK33" s="482">
        <v>3.0678980310975905E-4</v>
      </c>
      <c r="KL33" s="483">
        <v>74</v>
      </c>
      <c r="KM33" s="482">
        <v>2.1121916271582173E-4</v>
      </c>
      <c r="KN33" s="483">
        <v>1</v>
      </c>
      <c r="KO33" s="482">
        <v>2.8543130096732667E-6</v>
      </c>
      <c r="KP33" s="483">
        <v>0</v>
      </c>
      <c r="KQ33" s="482">
        <v>0</v>
      </c>
      <c r="KR33" s="483">
        <v>3</v>
      </c>
      <c r="KS33" s="482">
        <v>8.5629390290198E-6</v>
      </c>
      <c r="KT33" s="483">
        <v>70</v>
      </c>
      <c r="KU33" s="482">
        <v>1.9980191067712867E-4</v>
      </c>
      <c r="KV33" s="483">
        <v>0</v>
      </c>
      <c r="KW33" s="482">
        <v>0</v>
      </c>
      <c r="KX33" s="483">
        <v>74</v>
      </c>
      <c r="KY33" s="482">
        <v>2.1121916271582173E-4</v>
      </c>
      <c r="KZ33" s="421">
        <v>0</v>
      </c>
      <c r="LA33" s="145">
        <v>0</v>
      </c>
      <c r="LB33" s="421">
        <v>1</v>
      </c>
      <c r="LC33" s="145">
        <v>1.2968654761441595E-5</v>
      </c>
      <c r="LD33" s="421">
        <v>0</v>
      </c>
      <c r="LE33" s="145">
        <v>0</v>
      </c>
      <c r="LF33" s="421">
        <v>3</v>
      </c>
      <c r="LG33" s="145">
        <v>2.0785411412576558E-5</v>
      </c>
      <c r="LH33" s="421">
        <v>63</v>
      </c>
      <c r="LI33" s="145">
        <v>8.3493472930885957E-4</v>
      </c>
      <c r="LJ33" s="421">
        <v>0</v>
      </c>
      <c r="LK33" s="145">
        <v>0</v>
      </c>
      <c r="LL33" s="421">
        <v>67</v>
      </c>
      <c r="LM33" s="145">
        <v>1.9843032726195764E-4</v>
      </c>
      <c r="LN33" s="421">
        <v>0</v>
      </c>
      <c r="LO33" s="145">
        <v>0</v>
      </c>
      <c r="LP33" s="421">
        <v>1</v>
      </c>
      <c r="LQ33" s="145">
        <v>1.3458044546127448E-5</v>
      </c>
      <c r="LR33" s="421">
        <v>0</v>
      </c>
      <c r="LS33" s="145">
        <v>0</v>
      </c>
      <c r="LT33" s="421">
        <v>15</v>
      </c>
      <c r="LU33" s="145">
        <v>1.0630230959484646E-4</v>
      </c>
      <c r="LV33" s="421">
        <v>60</v>
      </c>
      <c r="LW33" s="145">
        <v>8.1866557511256651E-4</v>
      </c>
      <c r="LX33" s="421">
        <v>0</v>
      </c>
      <c r="LY33" s="145">
        <v>0</v>
      </c>
      <c r="LZ33" s="421">
        <v>76</v>
      </c>
      <c r="MA33" s="145">
        <v>2.3225538312970242E-4</v>
      </c>
    </row>
    <row r="34" spans="1:339">
      <c r="A34" s="34"/>
      <c r="B34" s="34"/>
      <c r="C34" s="484" t="s">
        <v>1547</v>
      </c>
      <c r="D34" s="483">
        <v>0</v>
      </c>
      <c r="E34" s="482">
        <v>0</v>
      </c>
      <c r="F34" s="483">
        <v>82</v>
      </c>
      <c r="G34" s="482">
        <v>2.353481430457494E-3</v>
      </c>
      <c r="H34" s="483">
        <v>318</v>
      </c>
      <c r="I34" s="482">
        <v>4.4747136464694795E-3</v>
      </c>
      <c r="J34" s="483">
        <v>2488</v>
      </c>
      <c r="K34" s="482">
        <v>1.1868926596795198E-2</v>
      </c>
      <c r="L34" s="483">
        <v>3700</v>
      </c>
      <c r="M34" s="482">
        <v>6.9800784787201933E-2</v>
      </c>
      <c r="N34" s="483">
        <v>18</v>
      </c>
      <c r="O34" s="482">
        <v>3.3987915407854984E-3</v>
      </c>
      <c r="P34" s="483">
        <v>6606</v>
      </c>
      <c r="Q34" s="482">
        <v>1.724669085972378E-2</v>
      </c>
      <c r="R34" s="483">
        <v>0</v>
      </c>
      <c r="S34" s="482">
        <v>0</v>
      </c>
      <c r="T34" s="483">
        <v>84</v>
      </c>
      <c r="U34" s="482">
        <v>2.4669603524229075E-3</v>
      </c>
      <c r="V34" s="483">
        <v>190</v>
      </c>
      <c r="W34" s="482">
        <v>3.6763994504750296E-3</v>
      </c>
      <c r="X34" s="483">
        <v>2505</v>
      </c>
      <c r="Y34" s="482">
        <v>1.3484561388398432E-2</v>
      </c>
      <c r="Z34" s="483">
        <v>3319</v>
      </c>
      <c r="AA34" s="482">
        <v>6.6763220887896532E-2</v>
      </c>
      <c r="AB34" s="483">
        <v>13</v>
      </c>
      <c r="AC34" s="482">
        <v>2.7831299507600086E-3</v>
      </c>
      <c r="AD34" s="483">
        <v>6111</v>
      </c>
      <c r="AE34" s="482">
        <v>1.8217265710938409E-2</v>
      </c>
      <c r="AF34" s="483">
        <v>0</v>
      </c>
      <c r="AG34" s="482">
        <v>0</v>
      </c>
      <c r="AH34" s="483">
        <v>90</v>
      </c>
      <c r="AI34" s="482">
        <v>2.6155947571856199E-3</v>
      </c>
      <c r="AJ34" s="483">
        <v>152</v>
      </c>
      <c r="AK34" s="482">
        <v>2.8109107720758206E-3</v>
      </c>
      <c r="AL34" s="483">
        <v>2435</v>
      </c>
      <c r="AM34" s="482">
        <v>1.3202483259684985E-2</v>
      </c>
      <c r="AN34" s="483">
        <v>3544</v>
      </c>
      <c r="AO34" s="482">
        <v>7.4061690211485412E-2</v>
      </c>
      <c r="AP34" s="483">
        <v>13</v>
      </c>
      <c r="AQ34" s="482">
        <v>2.3135789286349885E-3</v>
      </c>
      <c r="AR34" s="483">
        <v>6234</v>
      </c>
      <c r="AS34" s="482">
        <v>1.8508127365842796E-2</v>
      </c>
      <c r="AT34" s="483">
        <v>0</v>
      </c>
      <c r="AU34" s="482">
        <v>0</v>
      </c>
      <c r="AV34" s="483">
        <v>89</v>
      </c>
      <c r="AW34" s="482">
        <v>2.5719569991908449E-3</v>
      </c>
      <c r="AX34" s="483">
        <v>159</v>
      </c>
      <c r="AY34" s="482">
        <v>3.1680248660064954E-3</v>
      </c>
      <c r="AZ34" s="483">
        <v>1977</v>
      </c>
      <c r="BA34" s="482">
        <v>1.1320041684321427E-2</v>
      </c>
      <c r="BB34" s="483">
        <v>3810</v>
      </c>
      <c r="BC34" s="482">
        <v>8.2515755961276069E-2</v>
      </c>
      <c r="BD34" s="483">
        <v>13</v>
      </c>
      <c r="BE34" s="482">
        <v>2.422661200149087E-3</v>
      </c>
      <c r="BF34" s="483">
        <v>6048</v>
      </c>
      <c r="BG34" s="482">
        <v>1.8783600376417388E-2</v>
      </c>
      <c r="BH34" s="483">
        <v>0</v>
      </c>
      <c r="BI34" s="482">
        <v>0</v>
      </c>
      <c r="BJ34" s="483">
        <v>93</v>
      </c>
      <c r="BK34" s="482">
        <v>2.6606396978886538E-3</v>
      </c>
      <c r="BL34" s="483">
        <v>151</v>
      </c>
      <c r="BM34" s="482">
        <v>3.1605827193569992E-3</v>
      </c>
      <c r="BN34" s="483">
        <v>1944</v>
      </c>
      <c r="BO34" s="482">
        <v>1.1318381890588975E-2</v>
      </c>
      <c r="BP34" s="483">
        <v>3554</v>
      </c>
      <c r="BQ34" s="482">
        <v>7.804299611322163E-2</v>
      </c>
      <c r="BR34" s="483">
        <v>13</v>
      </c>
      <c r="BS34" s="482">
        <v>2.2045107681872137E-3</v>
      </c>
      <c r="BT34" s="483">
        <v>5755</v>
      </c>
      <c r="BU34" s="482">
        <v>1.82262140780481E-2</v>
      </c>
      <c r="BV34" s="483">
        <v>0</v>
      </c>
      <c r="BW34" s="482">
        <v>0</v>
      </c>
      <c r="BX34" s="483">
        <v>101</v>
      </c>
      <c r="BY34" s="482">
        <v>2.7915975677169709E-3</v>
      </c>
      <c r="BZ34" s="483">
        <v>152</v>
      </c>
      <c r="CA34" s="482">
        <v>3.3181976947258122E-3</v>
      </c>
      <c r="CB34" s="483">
        <v>1981</v>
      </c>
      <c r="CC34" s="482">
        <v>1.1941144203933766E-2</v>
      </c>
      <c r="CD34" s="483">
        <v>3555</v>
      </c>
      <c r="CE34" s="482">
        <v>7.6888139112379961E-2</v>
      </c>
      <c r="CF34" s="483">
        <v>12</v>
      </c>
      <c r="CG34" s="482">
        <v>1.9772614928324269E-3</v>
      </c>
      <c r="CH34" s="483">
        <v>5801</v>
      </c>
      <c r="CI34" s="482">
        <v>1.8767207047489024E-2</v>
      </c>
      <c r="CJ34" s="483">
        <v>0</v>
      </c>
      <c r="CK34" s="482">
        <v>0</v>
      </c>
      <c r="CL34" s="483">
        <v>491</v>
      </c>
      <c r="CM34" s="482">
        <v>1.2830228121978624E-2</v>
      </c>
      <c r="CN34" s="483">
        <v>181</v>
      </c>
      <c r="CO34" s="482">
        <v>3.5115629365202543E-3</v>
      </c>
      <c r="CP34" s="483">
        <v>1698</v>
      </c>
      <c r="CQ34" s="482">
        <v>1.0526707335217973E-2</v>
      </c>
      <c r="CR34" s="483">
        <v>3567</v>
      </c>
      <c r="CS34" s="482">
        <v>7.2333867337213309E-2</v>
      </c>
      <c r="CT34" s="483">
        <v>10</v>
      </c>
      <c r="CU34" s="482">
        <v>1.6108247422680412E-3</v>
      </c>
      <c r="CV34" s="483">
        <v>5947</v>
      </c>
      <c r="CW34" s="482">
        <v>1.8824505093093778E-2</v>
      </c>
      <c r="CX34" s="483">
        <v>0</v>
      </c>
      <c r="CY34" s="482">
        <f t="shared" si="24"/>
        <v>0</v>
      </c>
      <c r="CZ34" s="483">
        <v>335</v>
      </c>
      <c r="DA34" s="482">
        <f t="shared" si="25"/>
        <v>8.6502956593591043E-3</v>
      </c>
      <c r="DB34" s="483">
        <v>134</v>
      </c>
      <c r="DC34" s="482">
        <f t="shared" si="26"/>
        <v>2.6205655728086985E-3</v>
      </c>
      <c r="DD34" s="483">
        <v>1688</v>
      </c>
      <c r="DE34" s="482">
        <f t="shared" si="27"/>
        <v>1.0787114255222613E-2</v>
      </c>
      <c r="DF34" s="483">
        <v>2821</v>
      </c>
      <c r="DG34" s="482">
        <f t="shared" si="28"/>
        <v>5.8118214219493605E-2</v>
      </c>
      <c r="DH34" s="483">
        <v>10</v>
      </c>
      <c r="DI34" s="482">
        <f t="shared" si="29"/>
        <v>1.6030779095864058E-3</v>
      </c>
      <c r="DJ34" s="483">
        <f t="shared" si="30"/>
        <v>4988</v>
      </c>
      <c r="DK34" s="482">
        <f t="shared" si="31"/>
        <v>1.6115275264926336E-2</v>
      </c>
      <c r="DL34" s="483">
        <v>0</v>
      </c>
      <c r="DM34" s="482">
        <f t="shared" si="1"/>
        <v>0</v>
      </c>
      <c r="DN34" s="483">
        <v>395</v>
      </c>
      <c r="DO34" s="482">
        <f t="shared" si="2"/>
        <v>9.7791641909288976E-3</v>
      </c>
      <c r="DP34" s="483">
        <v>35</v>
      </c>
      <c r="DQ34" s="482">
        <f t="shared" si="3"/>
        <v>7.5405032747328507E-4</v>
      </c>
      <c r="DR34" s="483">
        <v>1224</v>
      </c>
      <c r="DS34" s="482">
        <f t="shared" si="4"/>
        <v>8.3813227973349586E-3</v>
      </c>
      <c r="DT34" s="483">
        <v>2760</v>
      </c>
      <c r="DU34" s="482">
        <f t="shared" si="5"/>
        <v>5.6709609813228132E-2</v>
      </c>
      <c r="DV34" s="483">
        <v>9</v>
      </c>
      <c r="DW34" s="482">
        <f t="shared" si="6"/>
        <v>1.4525500322788896E-3</v>
      </c>
      <c r="DX34" s="483">
        <f t="shared" si="32"/>
        <v>4423</v>
      </c>
      <c r="DY34" s="482">
        <f t="shared" si="7"/>
        <v>1.4910429547124779E-2</v>
      </c>
      <c r="DZ34" s="483">
        <v>0</v>
      </c>
      <c r="EA34" s="482">
        <f t="shared" si="8"/>
        <v>0</v>
      </c>
      <c r="EB34" s="483">
        <v>411</v>
      </c>
      <c r="EC34" s="482">
        <f t="shared" si="9"/>
        <v>9.6422287390029327E-3</v>
      </c>
      <c r="ED34" s="483">
        <v>11</v>
      </c>
      <c r="EE34" s="482">
        <f t="shared" si="10"/>
        <v>2.4689141266777393E-4</v>
      </c>
      <c r="EF34" s="483">
        <v>1287</v>
      </c>
      <c r="EG34" s="482">
        <f t="shared" si="11"/>
        <v>8.8249209734155253E-3</v>
      </c>
      <c r="EH34" s="483">
        <v>2886</v>
      </c>
      <c r="EI34" s="482">
        <f t="shared" si="12"/>
        <v>5.9535843218153688E-2</v>
      </c>
      <c r="EJ34" s="483">
        <v>10</v>
      </c>
      <c r="EK34" s="482">
        <f t="shared" si="13"/>
        <v>1.6257519102584946E-3</v>
      </c>
      <c r="EL34" s="483">
        <f t="shared" si="22"/>
        <v>4605</v>
      </c>
      <c r="EM34" s="482">
        <f t="shared" si="14"/>
        <v>1.5546717802595509E-2</v>
      </c>
      <c r="EN34" s="483">
        <v>0</v>
      </c>
      <c r="EO34" s="482">
        <f t="shared" si="15"/>
        <v>0</v>
      </c>
      <c r="EP34" s="483">
        <v>390</v>
      </c>
      <c r="EQ34" s="482">
        <f t="shared" si="16"/>
        <v>8.8884837158420132E-3</v>
      </c>
      <c r="ER34" s="483">
        <v>10</v>
      </c>
      <c r="ES34" s="482">
        <f t="shared" si="17"/>
        <v>2.2935253778583059E-4</v>
      </c>
      <c r="ET34" s="483">
        <v>976</v>
      </c>
      <c r="EU34" s="482">
        <f t="shared" si="18"/>
        <v>7.1532226147373972E-3</v>
      </c>
      <c r="EV34" s="483">
        <v>3115</v>
      </c>
      <c r="EW34" s="482">
        <f t="shared" si="19"/>
        <v>6.3888262198248461E-2</v>
      </c>
      <c r="EX34" s="483">
        <v>12</v>
      </c>
      <c r="EY34" s="482">
        <f t="shared" si="20"/>
        <v>1.9707669568073574E-3</v>
      </c>
      <c r="EZ34" s="483">
        <f t="shared" si="33"/>
        <v>4503</v>
      </c>
      <c r="FA34" s="482">
        <f t="shared" si="21"/>
        <v>1.5694926596679076E-2</v>
      </c>
      <c r="FB34" s="483">
        <v>0</v>
      </c>
      <c r="FC34" s="482">
        <v>0</v>
      </c>
      <c r="FD34" s="483">
        <v>509</v>
      </c>
      <c r="FE34" s="482">
        <v>1.0285113863686879E-2</v>
      </c>
      <c r="FF34" s="483">
        <v>13</v>
      </c>
      <c r="FG34" s="482">
        <v>3.9854072779668291E-4</v>
      </c>
      <c r="FH34" s="483">
        <v>1088</v>
      </c>
      <c r="FI34" s="482">
        <v>7.2181089616007218E-3</v>
      </c>
      <c r="FJ34" s="483">
        <v>2796</v>
      </c>
      <c r="FK34" s="482">
        <v>5.6730105912429496E-2</v>
      </c>
      <c r="FL34" s="483">
        <v>16</v>
      </c>
      <c r="FM34" s="482">
        <v>2.6542800265428003E-3</v>
      </c>
      <c r="FN34" s="483">
        <v>4422</v>
      </c>
      <c r="FO34" s="482">
        <v>1.4806282792635029E-2</v>
      </c>
      <c r="FP34" s="483">
        <v>0</v>
      </c>
      <c r="FQ34" s="482">
        <v>0</v>
      </c>
      <c r="FR34" s="483">
        <v>548</v>
      </c>
      <c r="FS34" s="482">
        <v>1.0492657054780094E-2</v>
      </c>
      <c r="FT34" s="483">
        <v>13</v>
      </c>
      <c r="FU34" s="482">
        <v>3.8430839270405296E-4</v>
      </c>
      <c r="FV34" s="483">
        <v>1020</v>
      </c>
      <c r="FW34" s="482">
        <v>6.6997714195633322E-3</v>
      </c>
      <c r="FX34" s="483">
        <v>2864</v>
      </c>
      <c r="FY34" s="482">
        <v>5.780953534374874E-2</v>
      </c>
      <c r="FZ34" s="483">
        <v>15</v>
      </c>
      <c r="GA34" s="482">
        <v>2.6809651474530832E-3</v>
      </c>
      <c r="GB34" s="483">
        <v>4460</v>
      </c>
      <c r="GC34" s="482">
        <v>1.4696142427367775E-2</v>
      </c>
      <c r="GD34" s="483">
        <v>0</v>
      </c>
      <c r="GE34" s="482">
        <v>0</v>
      </c>
      <c r="GF34" s="483">
        <v>405</v>
      </c>
      <c r="GG34" s="482">
        <v>7.2727925727728198E-3</v>
      </c>
      <c r="GH34" s="483">
        <v>13</v>
      </c>
      <c r="GI34" s="482">
        <v>3.8816398435400555E-4</v>
      </c>
      <c r="GJ34" s="483">
        <v>1082</v>
      </c>
      <c r="GK34" s="482">
        <v>6.7877844972522644E-3</v>
      </c>
      <c r="GL34" s="483">
        <v>3079</v>
      </c>
      <c r="GM34" s="482">
        <v>6.0649634605156891E-2</v>
      </c>
      <c r="GN34" s="483">
        <v>13</v>
      </c>
      <c r="GO34" s="482">
        <v>2.4714828897338401E-3</v>
      </c>
      <c r="GP34" s="483">
        <v>4592</v>
      </c>
      <c r="GQ34" s="482">
        <v>1.4578101735594125E-2</v>
      </c>
      <c r="GR34" s="483">
        <v>0</v>
      </c>
      <c r="GS34" s="482">
        <v>0</v>
      </c>
      <c r="GT34" s="483">
        <v>410</v>
      </c>
      <c r="GU34" s="482">
        <v>6.902124507592337E-3</v>
      </c>
      <c r="GV34" s="483">
        <v>13</v>
      </c>
      <c r="GW34" s="482">
        <v>3.958346020339809E-4</v>
      </c>
      <c r="GX34" s="483">
        <v>841</v>
      </c>
      <c r="GY34" s="482">
        <v>5.2561185970350739E-3</v>
      </c>
      <c r="GZ34" s="483">
        <v>2956</v>
      </c>
      <c r="HA34" s="482">
        <v>5.659474258582068E-2</v>
      </c>
      <c r="HB34" s="483">
        <v>12</v>
      </c>
      <c r="HC34" s="482">
        <v>2.4164317358034634E-3</v>
      </c>
      <c r="HD34" s="483">
        <v>4232</v>
      </c>
      <c r="HE34" s="482">
        <v>1.325602738910763E-2</v>
      </c>
      <c r="HF34" s="483">
        <v>0</v>
      </c>
      <c r="HG34" s="482">
        <v>0</v>
      </c>
      <c r="HH34" s="483">
        <v>447</v>
      </c>
      <c r="HI34" s="482">
        <v>7.0357137235767236E-3</v>
      </c>
      <c r="HJ34" s="483">
        <v>23</v>
      </c>
      <c r="HK34" s="482">
        <v>6.3060346009376797E-4</v>
      </c>
      <c r="HL34" s="483">
        <v>805</v>
      </c>
      <c r="HM34" s="482">
        <v>5.0749260825983617E-3</v>
      </c>
      <c r="HN34" s="483">
        <v>3858</v>
      </c>
      <c r="HO34" s="482">
        <v>7.0225895116224041E-2</v>
      </c>
      <c r="HP34" s="483">
        <v>9</v>
      </c>
      <c r="HQ34" s="482">
        <v>2.1541407371948301E-3</v>
      </c>
      <c r="HR34" s="483">
        <v>5142</v>
      </c>
      <c r="HS34" s="482">
        <v>1.574388477754338E-2</v>
      </c>
      <c r="HT34" s="483">
        <v>0</v>
      </c>
      <c r="HU34" s="482">
        <v>0</v>
      </c>
      <c r="HV34" s="483">
        <v>480</v>
      </c>
      <c r="HW34" s="482">
        <v>7.4060359192742089E-3</v>
      </c>
      <c r="HX34" s="483">
        <v>1</v>
      </c>
      <c r="HY34" s="482">
        <v>2.8140477262494372E-5</v>
      </c>
      <c r="HZ34" s="483">
        <v>731</v>
      </c>
      <c r="IA34" s="482">
        <v>5.6429574964104307E-3</v>
      </c>
      <c r="IB34" s="483">
        <v>4376</v>
      </c>
      <c r="IC34" s="482">
        <v>8.6470251151026536E-2</v>
      </c>
      <c r="ID34" s="483">
        <v>10</v>
      </c>
      <c r="IE34" s="482">
        <v>2.7777777777777779E-3</v>
      </c>
      <c r="IF34" s="483">
        <v>5598</v>
      </c>
      <c r="IG34" s="482">
        <v>1.9114478585842719E-2</v>
      </c>
      <c r="IH34" s="483">
        <v>0</v>
      </c>
      <c r="II34" s="482">
        <v>0</v>
      </c>
      <c r="IJ34" s="483">
        <v>569</v>
      </c>
      <c r="IK34" s="482">
        <v>7.9457066651771376E-3</v>
      </c>
      <c r="IL34" s="483">
        <v>0</v>
      </c>
      <c r="IM34" s="482">
        <v>0</v>
      </c>
      <c r="IN34" s="483">
        <v>768</v>
      </c>
      <c r="IO34" s="482">
        <v>5.3076061866784612E-3</v>
      </c>
      <c r="IP34" s="483">
        <v>4798</v>
      </c>
      <c r="IQ34" s="482">
        <v>8.9286711204570407E-2</v>
      </c>
      <c r="IR34" s="483">
        <v>8</v>
      </c>
      <c r="IS34" s="482">
        <v>2.1339023739663909E-3</v>
      </c>
      <c r="IT34" s="483">
        <v>6143</v>
      </c>
      <c r="IU34" s="482">
        <v>1.9077047296667805E-2</v>
      </c>
      <c r="IV34" s="483">
        <v>0</v>
      </c>
      <c r="IW34" s="482">
        <v>0</v>
      </c>
      <c r="IX34" s="483">
        <v>672</v>
      </c>
      <c r="IY34" s="482">
        <v>8.9104578543299263E-3</v>
      </c>
      <c r="IZ34" s="483">
        <v>0</v>
      </c>
      <c r="JA34" s="482">
        <v>0</v>
      </c>
      <c r="JB34" s="483">
        <v>648</v>
      </c>
      <c r="JC34" s="482">
        <v>4.3553362951412461E-3</v>
      </c>
      <c r="JD34" s="483">
        <v>8142</v>
      </c>
      <c r="JE34" s="482">
        <v>0.10798551704929774</v>
      </c>
      <c r="JF34" s="483">
        <v>9</v>
      </c>
      <c r="JG34" s="482">
        <v>2.4449877750611247E-3</v>
      </c>
      <c r="JH34" s="483">
        <v>9471</v>
      </c>
      <c r="JI34" s="482">
        <v>2.6719969304902752E-2</v>
      </c>
      <c r="JJ34" s="483">
        <v>0</v>
      </c>
      <c r="JK34" s="482">
        <v>0</v>
      </c>
      <c r="JL34" s="483">
        <v>627</v>
      </c>
      <c r="JM34" s="482">
        <v>8.0500205423171736E-3</v>
      </c>
      <c r="JN34" s="483">
        <v>0</v>
      </c>
      <c r="JO34" s="482">
        <v>0</v>
      </c>
      <c r="JP34" s="483">
        <v>699</v>
      </c>
      <c r="JQ34" s="482">
        <v>4.9855924224701149E-3</v>
      </c>
      <c r="JR34" s="483">
        <v>8125</v>
      </c>
      <c r="JS34" s="482">
        <v>0.11001882168149382</v>
      </c>
      <c r="JT34" s="483">
        <v>6</v>
      </c>
      <c r="JU34" s="482">
        <v>2.0935101186322401E-3</v>
      </c>
      <c r="JV34" s="483">
        <v>9457</v>
      </c>
      <c r="JW34" s="482">
        <v>2.818895572393483E-2</v>
      </c>
      <c r="JX34" s="483">
        <v>0</v>
      </c>
      <c r="JY34" s="482">
        <v>0</v>
      </c>
      <c r="JZ34" s="483">
        <v>659</v>
      </c>
      <c r="KA34" s="482">
        <v>1.8894811238255255E-3</v>
      </c>
      <c r="KB34" s="483">
        <v>0</v>
      </c>
      <c r="KC34" s="482">
        <v>0</v>
      </c>
      <c r="KD34" s="483">
        <v>841</v>
      </c>
      <c r="KE34" s="482">
        <v>2.4113105085542745E-3</v>
      </c>
      <c r="KF34" s="483">
        <v>9009</v>
      </c>
      <c r="KG34" s="482">
        <v>2.583055454407308E-2</v>
      </c>
      <c r="KH34" s="483">
        <v>7</v>
      </c>
      <c r="KI34" s="482">
        <v>2.0070360951105735E-5</v>
      </c>
      <c r="KJ34" s="483">
        <v>10516</v>
      </c>
      <c r="KK34" s="482">
        <v>3.0151416537403986E-2</v>
      </c>
      <c r="KL34" s="483">
        <v>10375</v>
      </c>
      <c r="KM34" s="482">
        <v>2.9613497475360143E-2</v>
      </c>
      <c r="KN34" s="483">
        <v>729</v>
      </c>
      <c r="KO34" s="482">
        <v>2.0807941840518115E-3</v>
      </c>
      <c r="KP34" s="483">
        <v>0</v>
      </c>
      <c r="KQ34" s="482">
        <v>0</v>
      </c>
      <c r="KR34" s="483">
        <v>1295</v>
      </c>
      <c r="KS34" s="482">
        <v>3.6963353475268803E-3</v>
      </c>
      <c r="KT34" s="483">
        <v>8344</v>
      </c>
      <c r="KU34" s="482">
        <v>2.3816387752713736E-2</v>
      </c>
      <c r="KV34" s="483">
        <v>7</v>
      </c>
      <c r="KW34" s="482">
        <v>1.9980191067712868E-5</v>
      </c>
      <c r="KX34" s="483">
        <v>10375</v>
      </c>
      <c r="KY34" s="482">
        <v>2.9613497475360143E-2</v>
      </c>
      <c r="KZ34" s="421">
        <v>0</v>
      </c>
      <c r="LA34" s="145">
        <v>0</v>
      </c>
      <c r="LB34" s="421">
        <v>567</v>
      </c>
      <c r="LC34" s="145">
        <v>7.3532272497373848E-3</v>
      </c>
      <c r="LD34" s="421">
        <v>0</v>
      </c>
      <c r="LE34" s="145">
        <v>0</v>
      </c>
      <c r="LF34" s="421">
        <v>1002</v>
      </c>
      <c r="LG34" s="145">
        <v>6.9423274118005709E-3</v>
      </c>
      <c r="LH34" s="421">
        <v>8416</v>
      </c>
      <c r="LI34" s="145">
        <v>0.11153667748989464</v>
      </c>
      <c r="LJ34" s="421">
        <v>7</v>
      </c>
      <c r="LK34" s="145">
        <v>2.0783847980997625E-3</v>
      </c>
      <c r="LL34" s="421">
        <v>9992</v>
      </c>
      <c r="LM34" s="145">
        <v>2.9592773582111653E-2</v>
      </c>
      <c r="LN34" s="421">
        <v>0</v>
      </c>
      <c r="LO34" s="145">
        <v>0</v>
      </c>
      <c r="LP34" s="421">
        <v>575</v>
      </c>
      <c r="LQ34" s="145">
        <v>7.7383756140232823E-3</v>
      </c>
      <c r="LR34" s="421">
        <v>0</v>
      </c>
      <c r="LS34" s="145">
        <v>0</v>
      </c>
      <c r="LT34" s="421">
        <v>1131</v>
      </c>
      <c r="LU34" s="145">
        <v>8.0151941434514241E-3</v>
      </c>
      <c r="LV34" s="421">
        <v>7740</v>
      </c>
      <c r="LW34" s="145">
        <v>0.10560785918952108</v>
      </c>
      <c r="LX34" s="421">
        <v>6</v>
      </c>
      <c r="LY34" s="145">
        <v>2.014098690835851E-3</v>
      </c>
      <c r="LZ34" s="421">
        <v>9452</v>
      </c>
      <c r="MA34" s="145">
        <v>2.8885235280815096E-2</v>
      </c>
    </row>
    <row r="35" spans="1:339">
      <c r="A35" s="34"/>
      <c r="B35" s="34"/>
      <c r="C35" s="484" t="s">
        <v>1548</v>
      </c>
      <c r="D35" s="483">
        <v>68</v>
      </c>
      <c r="E35" s="482">
        <v>7.3953235454051114E-3</v>
      </c>
      <c r="F35" s="483">
        <v>203</v>
      </c>
      <c r="G35" s="482">
        <v>5.8263015900350155E-3</v>
      </c>
      <c r="H35" s="483">
        <v>2063</v>
      </c>
      <c r="I35" s="482">
        <v>2.9029352995806716E-2</v>
      </c>
      <c r="J35" s="483">
        <v>2976</v>
      </c>
      <c r="K35" s="482">
        <v>1.4196915414816122E-2</v>
      </c>
      <c r="L35" s="483">
        <v>164</v>
      </c>
      <c r="M35" s="482">
        <v>3.0938726230003016E-3</v>
      </c>
      <c r="N35" s="483">
        <v>118</v>
      </c>
      <c r="O35" s="482">
        <v>2.22809667673716E-2</v>
      </c>
      <c r="P35" s="483">
        <v>5592</v>
      </c>
      <c r="Q35" s="482">
        <v>1.4599378638748923E-2</v>
      </c>
      <c r="R35" s="483">
        <v>53</v>
      </c>
      <c r="S35" s="482">
        <v>5.539297658862876E-3</v>
      </c>
      <c r="T35" s="483">
        <v>215</v>
      </c>
      <c r="U35" s="482">
        <v>6.3142437591776797E-3</v>
      </c>
      <c r="V35" s="483">
        <v>1329</v>
      </c>
      <c r="W35" s="482">
        <v>2.5715446682533234E-2</v>
      </c>
      <c r="X35" s="483">
        <v>2735</v>
      </c>
      <c r="Y35" s="482">
        <v>1.4722664829249386E-2</v>
      </c>
      <c r="Z35" s="483">
        <v>177</v>
      </c>
      <c r="AA35" s="482">
        <v>3.5604369078510653E-3</v>
      </c>
      <c r="AB35" s="483">
        <v>105</v>
      </c>
      <c r="AC35" s="482">
        <v>2.2479126525369299E-2</v>
      </c>
      <c r="AD35" s="483">
        <v>4614</v>
      </c>
      <c r="AE35" s="482">
        <v>1.3754616918715401E-2</v>
      </c>
      <c r="AF35" s="483">
        <v>46</v>
      </c>
      <c r="AG35" s="482">
        <v>4.4082414949688552E-3</v>
      </c>
      <c r="AH35" s="483">
        <v>234</v>
      </c>
      <c r="AI35" s="482">
        <v>6.8005463686826124E-3</v>
      </c>
      <c r="AJ35" s="483">
        <v>1243</v>
      </c>
      <c r="AK35" s="482">
        <v>2.2986592695330561E-2</v>
      </c>
      <c r="AL35" s="483">
        <v>2794</v>
      </c>
      <c r="AM35" s="482">
        <v>1.5148968471277145E-2</v>
      </c>
      <c r="AN35" s="483">
        <v>187</v>
      </c>
      <c r="AO35" s="482">
        <v>3.9078826381342474E-3</v>
      </c>
      <c r="AP35" s="483">
        <v>119</v>
      </c>
      <c r="AQ35" s="482">
        <v>2.1178145577504894E-2</v>
      </c>
      <c r="AR35" s="483">
        <v>4623</v>
      </c>
      <c r="AS35" s="482">
        <v>1.3725228234246271E-2</v>
      </c>
      <c r="AT35" s="483">
        <v>60</v>
      </c>
      <c r="AU35" s="482">
        <v>5.4520672421626533E-3</v>
      </c>
      <c r="AV35" s="483">
        <v>286</v>
      </c>
      <c r="AW35" s="482">
        <v>8.264940469309907E-3</v>
      </c>
      <c r="AX35" s="483">
        <v>1132</v>
      </c>
      <c r="AY35" s="482">
        <v>2.2554743071190899E-2</v>
      </c>
      <c r="AZ35" s="483">
        <v>2826</v>
      </c>
      <c r="BA35" s="482">
        <v>1.6181303894735637E-2</v>
      </c>
      <c r="BB35" s="483">
        <v>220</v>
      </c>
      <c r="BC35" s="482">
        <v>4.7646893205986179E-3</v>
      </c>
      <c r="BD35" s="483">
        <v>234</v>
      </c>
      <c r="BE35" s="482">
        <v>4.360790160268356E-2</v>
      </c>
      <c r="BF35" s="483">
        <v>4758</v>
      </c>
      <c r="BG35" s="482">
        <v>1.477717767708233E-2</v>
      </c>
      <c r="BH35" s="483">
        <v>53</v>
      </c>
      <c r="BI35" s="482">
        <v>5.3905614320585845E-3</v>
      </c>
      <c r="BJ35" s="483">
        <v>329</v>
      </c>
      <c r="BK35" s="482">
        <v>9.4123705441437316E-3</v>
      </c>
      <c r="BL35" s="483">
        <v>1104</v>
      </c>
      <c r="BM35" s="482">
        <v>2.3107836570663093E-2</v>
      </c>
      <c r="BN35" s="483">
        <v>2850</v>
      </c>
      <c r="BO35" s="482">
        <v>1.6593306784042479E-2</v>
      </c>
      <c r="BP35" s="483">
        <v>224</v>
      </c>
      <c r="BQ35" s="482">
        <v>4.9188607567140254E-3</v>
      </c>
      <c r="BR35" s="483">
        <v>224</v>
      </c>
      <c r="BS35" s="482">
        <v>3.7985416313379684E-2</v>
      </c>
      <c r="BT35" s="483">
        <v>4784</v>
      </c>
      <c r="BU35" s="482">
        <v>1.5151035299631991E-2</v>
      </c>
      <c r="BV35" s="483">
        <v>58</v>
      </c>
      <c r="BW35" s="482">
        <v>6.5073488163356896E-3</v>
      </c>
      <c r="BX35" s="483">
        <v>353</v>
      </c>
      <c r="BY35" s="482">
        <v>9.7567716970702045E-3</v>
      </c>
      <c r="BZ35" s="483">
        <v>1122</v>
      </c>
      <c r="CA35" s="482">
        <v>2.449353824659448E-2</v>
      </c>
      <c r="CB35" s="483">
        <v>2678</v>
      </c>
      <c r="CC35" s="482">
        <v>1.6142546278715107E-2</v>
      </c>
      <c r="CD35" s="483">
        <v>336</v>
      </c>
      <c r="CE35" s="482">
        <v>7.2670646249675579E-3</v>
      </c>
      <c r="CF35" s="483">
        <v>239</v>
      </c>
      <c r="CG35" s="482">
        <v>3.9380458065579174E-2</v>
      </c>
      <c r="CH35" s="483">
        <v>4786</v>
      </c>
      <c r="CI35" s="482">
        <v>1.5483511968502409E-2</v>
      </c>
      <c r="CJ35" s="483">
        <v>65</v>
      </c>
      <c r="CK35" s="482">
        <v>7.0043103448275863E-3</v>
      </c>
      <c r="CL35" s="483">
        <v>387</v>
      </c>
      <c r="CM35" s="482">
        <v>1.0112623794716349E-2</v>
      </c>
      <c r="CN35" s="483">
        <v>1287</v>
      </c>
      <c r="CO35" s="482">
        <v>2.4968958559677169E-2</v>
      </c>
      <c r="CP35" s="483">
        <v>2613</v>
      </c>
      <c r="CQ35" s="482">
        <v>1.6199226305609285E-2</v>
      </c>
      <c r="CR35" s="483">
        <v>356</v>
      </c>
      <c r="CS35" s="482">
        <v>7.2191916938738263E-3</v>
      </c>
      <c r="CT35" s="483">
        <v>293</v>
      </c>
      <c r="CU35" s="482">
        <v>4.7197164948453607E-2</v>
      </c>
      <c r="CV35" s="483">
        <v>5001</v>
      </c>
      <c r="CW35" s="482">
        <v>1.5830057166733139E-2</v>
      </c>
      <c r="CX35" s="483">
        <v>54</v>
      </c>
      <c r="CY35" s="482">
        <f t="shared" si="24"/>
        <v>6.429336825812597E-3</v>
      </c>
      <c r="CZ35" s="483">
        <v>408</v>
      </c>
      <c r="DA35" s="482">
        <f t="shared" si="25"/>
        <v>1.0535285459756759E-2</v>
      </c>
      <c r="DB35" s="483">
        <v>1272</v>
      </c>
      <c r="DC35" s="482">
        <f t="shared" si="26"/>
        <v>2.4875816482184065E-2</v>
      </c>
      <c r="DD35" s="483">
        <v>2389</v>
      </c>
      <c r="DE35" s="482">
        <f t="shared" si="27"/>
        <v>1.5266834096994562E-2</v>
      </c>
      <c r="DF35" s="483">
        <v>460</v>
      </c>
      <c r="DG35" s="482">
        <f t="shared" si="28"/>
        <v>9.4769154700344062E-3</v>
      </c>
      <c r="DH35" s="483">
        <v>281</v>
      </c>
      <c r="DI35" s="482">
        <f t="shared" si="29"/>
        <v>4.5046489259378007E-2</v>
      </c>
      <c r="DJ35" s="483">
        <f t="shared" si="30"/>
        <v>4864</v>
      </c>
      <c r="DK35" s="482">
        <f t="shared" si="31"/>
        <v>1.571465494959938E-2</v>
      </c>
      <c r="DL35" s="483">
        <v>45</v>
      </c>
      <c r="DM35" s="482">
        <f t="shared" si="1"/>
        <v>5.0414519381581898E-3</v>
      </c>
      <c r="DN35" s="483">
        <v>447</v>
      </c>
      <c r="DO35" s="482">
        <f t="shared" si="2"/>
        <v>1.1066547831253713E-2</v>
      </c>
      <c r="DP35" s="483">
        <v>1132</v>
      </c>
      <c r="DQ35" s="482">
        <f t="shared" si="3"/>
        <v>2.4388142019993106E-2</v>
      </c>
      <c r="DR35" s="483">
        <v>2241</v>
      </c>
      <c r="DS35" s="482">
        <f t="shared" si="4"/>
        <v>1.5345216003944152E-2</v>
      </c>
      <c r="DT35" s="483">
        <v>419</v>
      </c>
      <c r="DU35" s="482">
        <f t="shared" si="5"/>
        <v>8.6091762723705025E-3</v>
      </c>
      <c r="DV35" s="483">
        <v>271</v>
      </c>
      <c r="DW35" s="482">
        <f t="shared" si="6"/>
        <v>4.3737895416397679E-2</v>
      </c>
      <c r="DX35" s="483">
        <f t="shared" si="32"/>
        <v>4555</v>
      </c>
      <c r="DY35" s="482">
        <f t="shared" si="7"/>
        <v>1.5355416366075823E-2</v>
      </c>
      <c r="DZ35" s="483">
        <v>37</v>
      </c>
      <c r="EA35" s="482">
        <f t="shared" si="8"/>
        <v>4.3214202289184774E-3</v>
      </c>
      <c r="EB35" s="483">
        <v>490</v>
      </c>
      <c r="EC35" s="482">
        <f t="shared" si="9"/>
        <v>1.1495601173020528E-2</v>
      </c>
      <c r="ED35" s="483">
        <v>1006</v>
      </c>
      <c r="EE35" s="482">
        <f t="shared" si="10"/>
        <v>2.257934192216187E-2</v>
      </c>
      <c r="EF35" s="483">
        <v>2237</v>
      </c>
      <c r="EG35" s="482">
        <f t="shared" si="11"/>
        <v>1.5339042904064126E-2</v>
      </c>
      <c r="EH35" s="483">
        <v>411</v>
      </c>
      <c r="EI35" s="482">
        <f t="shared" si="12"/>
        <v>8.4785972150593081E-3</v>
      </c>
      <c r="EJ35" s="483">
        <v>261</v>
      </c>
      <c r="EK35" s="482">
        <f t="shared" si="13"/>
        <v>4.2432124857746709E-2</v>
      </c>
      <c r="EL35" s="483">
        <f t="shared" si="22"/>
        <v>4442</v>
      </c>
      <c r="EM35" s="482">
        <f t="shared" si="14"/>
        <v>1.499642138526151E-2</v>
      </c>
      <c r="EN35" s="483">
        <v>14</v>
      </c>
      <c r="EO35" s="482">
        <f t="shared" si="15"/>
        <v>1.7194792434291329E-3</v>
      </c>
      <c r="EP35" s="483">
        <v>542</v>
      </c>
      <c r="EQ35" s="482">
        <f t="shared" si="16"/>
        <v>1.235271326663172E-2</v>
      </c>
      <c r="ER35" s="483">
        <v>859</v>
      </c>
      <c r="ES35" s="482">
        <f t="shared" si="17"/>
        <v>1.970138299580285E-2</v>
      </c>
      <c r="ET35" s="483">
        <v>2407</v>
      </c>
      <c r="EU35" s="482">
        <f t="shared" si="18"/>
        <v>1.7641195526304217E-2</v>
      </c>
      <c r="EV35" s="483">
        <v>414</v>
      </c>
      <c r="EW35" s="482">
        <f t="shared" si="19"/>
        <v>8.4910884590930526E-3</v>
      </c>
      <c r="EX35" s="483">
        <v>252</v>
      </c>
      <c r="EY35" s="482">
        <f t="shared" si="20"/>
        <v>4.1386106092954511E-2</v>
      </c>
      <c r="EZ35" s="483">
        <f t="shared" si="33"/>
        <v>4488</v>
      </c>
      <c r="FA35" s="482">
        <f t="shared" si="21"/>
        <v>1.5642645029068553E-2</v>
      </c>
      <c r="FB35" s="483">
        <v>38</v>
      </c>
      <c r="FC35" s="482">
        <v>3.6180139007902503E-3</v>
      </c>
      <c r="FD35" s="483">
        <v>657</v>
      </c>
      <c r="FE35" s="482">
        <v>1.3275677423265776E-2</v>
      </c>
      <c r="FF35" s="483">
        <v>684</v>
      </c>
      <c r="FG35" s="482">
        <v>2.0969373677917777E-2</v>
      </c>
      <c r="FH35" s="483">
        <v>2500</v>
      </c>
      <c r="FI35" s="482">
        <v>1.6585728312501657E-2</v>
      </c>
      <c r="FJ35" s="483">
        <v>403</v>
      </c>
      <c r="FK35" s="482">
        <v>8.1767641926713472E-3</v>
      </c>
      <c r="FL35" s="483">
        <v>251</v>
      </c>
      <c r="FM35" s="482">
        <v>4.1639017916390179E-2</v>
      </c>
      <c r="FN35" s="483">
        <v>4533</v>
      </c>
      <c r="FO35" s="482">
        <v>1.5177946607646899E-2</v>
      </c>
      <c r="FP35" s="483">
        <v>65</v>
      </c>
      <c r="FQ35" s="482">
        <v>6.4702369102130203E-3</v>
      </c>
      <c r="FR35" s="483">
        <v>678</v>
      </c>
      <c r="FS35" s="482">
        <v>1.2981791027629388E-2</v>
      </c>
      <c r="FT35" s="483">
        <v>670</v>
      </c>
      <c r="FU35" s="482">
        <v>1.9806663316285809E-2</v>
      </c>
      <c r="FV35" s="483">
        <v>2807</v>
      </c>
      <c r="FW35" s="482">
        <v>1.8437508210504192E-2</v>
      </c>
      <c r="FX35" s="483">
        <v>408</v>
      </c>
      <c r="FY35" s="482">
        <v>8.2354365992491213E-3</v>
      </c>
      <c r="FZ35" s="483">
        <v>135</v>
      </c>
      <c r="GA35" s="482">
        <v>2.4128686327077747E-2</v>
      </c>
      <c r="GB35" s="483">
        <v>4763</v>
      </c>
      <c r="GC35" s="482">
        <v>1.5694557484653076E-2</v>
      </c>
      <c r="GD35" s="483">
        <v>70</v>
      </c>
      <c r="GE35" s="482">
        <v>6.7411402157164868E-3</v>
      </c>
      <c r="GF35" s="483">
        <v>705</v>
      </c>
      <c r="GG35" s="482">
        <v>1.2660046330382315E-2</v>
      </c>
      <c r="GH35" s="483">
        <v>718</v>
      </c>
      <c r="GI35" s="482">
        <v>2.1438595443551998E-2</v>
      </c>
      <c r="GJ35" s="483">
        <v>2759</v>
      </c>
      <c r="GK35" s="482">
        <v>1.7308223131163585E-2</v>
      </c>
      <c r="GL35" s="483">
        <v>389</v>
      </c>
      <c r="GM35" s="482">
        <v>7.6624578958772432E-3</v>
      </c>
      <c r="GN35" s="483">
        <v>131</v>
      </c>
      <c r="GO35" s="482">
        <v>2.4904942965779466E-2</v>
      </c>
      <c r="GP35" s="483">
        <v>4772</v>
      </c>
      <c r="GQ35" s="482">
        <v>1.5149543005717588E-2</v>
      </c>
      <c r="GR35" s="483">
        <v>56</v>
      </c>
      <c r="GS35" s="482">
        <v>5.7107893126657145E-3</v>
      </c>
      <c r="GT35" s="483">
        <v>739</v>
      </c>
      <c r="GU35" s="482">
        <v>1.2440658563684724E-2</v>
      </c>
      <c r="GV35" s="483">
        <v>753</v>
      </c>
      <c r="GW35" s="482">
        <v>2.2927958102429816E-2</v>
      </c>
      <c r="GX35" s="483">
        <v>2759</v>
      </c>
      <c r="GY35" s="482">
        <v>1.7243318917027073E-2</v>
      </c>
      <c r="GZ35" s="483">
        <v>371</v>
      </c>
      <c r="HA35" s="482">
        <v>7.1030614003178187E-3</v>
      </c>
      <c r="HB35" s="483">
        <v>115</v>
      </c>
      <c r="HC35" s="482">
        <v>2.3157470801449857E-2</v>
      </c>
      <c r="HD35" s="483">
        <v>4793</v>
      </c>
      <c r="HE35" s="482">
        <v>1.5013265424383949E-2</v>
      </c>
      <c r="HF35" s="483">
        <v>48</v>
      </c>
      <c r="HG35" s="482">
        <v>5.4182187605824588E-3</v>
      </c>
      <c r="HH35" s="483">
        <v>839</v>
      </c>
      <c r="HI35" s="482">
        <v>1.3205735601970629E-2</v>
      </c>
      <c r="HJ35" s="483">
        <v>714</v>
      </c>
      <c r="HK35" s="482">
        <v>1.9576124804650014E-2</v>
      </c>
      <c r="HL35" s="483">
        <v>2677</v>
      </c>
      <c r="HM35" s="482">
        <v>1.6876493320640763E-2</v>
      </c>
      <c r="HN35" s="483">
        <v>378</v>
      </c>
      <c r="HO35" s="482">
        <v>6.8806086972350144E-3</v>
      </c>
      <c r="HP35" s="483">
        <v>108</v>
      </c>
      <c r="HQ35" s="482">
        <v>2.5849688846337961E-2</v>
      </c>
      <c r="HR35" s="483">
        <v>4764</v>
      </c>
      <c r="HS35" s="482">
        <v>1.4586516351656292E-2</v>
      </c>
      <c r="HT35" s="483">
        <v>83</v>
      </c>
      <c r="HU35" s="482">
        <v>9.4640820980615731E-3</v>
      </c>
      <c r="HV35" s="483">
        <v>861</v>
      </c>
      <c r="HW35" s="482">
        <v>1.3284576930198112E-2</v>
      </c>
      <c r="HX35" s="483">
        <v>617</v>
      </c>
      <c r="HY35" s="482">
        <v>1.7362674470959027E-2</v>
      </c>
      <c r="HZ35" s="483">
        <v>2515</v>
      </c>
      <c r="IA35" s="482">
        <v>1.9414552809127541E-2</v>
      </c>
      <c r="IB35" s="483">
        <v>354</v>
      </c>
      <c r="IC35" s="482">
        <v>6.9950797320528779E-3</v>
      </c>
      <c r="ID35" s="483">
        <v>102</v>
      </c>
      <c r="IE35" s="482">
        <v>2.8333333333333332E-2</v>
      </c>
      <c r="IF35" s="483">
        <v>4532</v>
      </c>
      <c r="IG35" s="482">
        <v>1.5474601098792284E-2</v>
      </c>
      <c r="IH35" s="483">
        <v>91</v>
      </c>
      <c r="II35" s="482">
        <v>9.7243000641162643E-3</v>
      </c>
      <c r="IJ35" s="483">
        <v>875</v>
      </c>
      <c r="IK35" s="482">
        <v>1.2218793202161678E-2</v>
      </c>
      <c r="IL35" s="483">
        <v>690</v>
      </c>
      <c r="IM35" s="482">
        <v>1.7757418225802301E-2</v>
      </c>
      <c r="IN35" s="483">
        <v>3061</v>
      </c>
      <c r="IO35" s="482">
        <v>2.1154404345602566E-2</v>
      </c>
      <c r="IP35" s="483">
        <v>460</v>
      </c>
      <c r="IQ35" s="482">
        <v>8.5602099112343458E-3</v>
      </c>
      <c r="IR35" s="483">
        <v>123</v>
      </c>
      <c r="IS35" s="482">
        <v>3.280874899973326E-2</v>
      </c>
      <c r="IT35" s="483">
        <v>5300</v>
      </c>
      <c r="IU35" s="482">
        <v>1.6459116176516256E-2</v>
      </c>
      <c r="IV35" s="483">
        <v>81</v>
      </c>
      <c r="IW35" s="482">
        <v>8.1917475728155338E-3</v>
      </c>
      <c r="IX35" s="483">
        <v>909</v>
      </c>
      <c r="IY35" s="482">
        <v>1.2052985401169497E-2</v>
      </c>
      <c r="IZ35" s="483">
        <v>750</v>
      </c>
      <c r="JA35" s="482">
        <v>1.8165964249382358E-2</v>
      </c>
      <c r="JB35" s="483">
        <v>3220</v>
      </c>
      <c r="JC35" s="482">
        <v>2.1642257515979649E-2</v>
      </c>
      <c r="JD35" s="483">
        <v>475</v>
      </c>
      <c r="JE35" s="482">
        <v>6.299818299977453E-3</v>
      </c>
      <c r="JF35" s="483">
        <v>131</v>
      </c>
      <c r="JG35" s="482">
        <v>3.5588155392556373E-2</v>
      </c>
      <c r="JH35" s="483">
        <v>5566</v>
      </c>
      <c r="JI35" s="482">
        <v>1.5703024934124035E-2</v>
      </c>
      <c r="JJ35" s="483">
        <v>92</v>
      </c>
      <c r="JK35" s="482">
        <v>1.2051349227141734E-2</v>
      </c>
      <c r="JL35" s="483">
        <v>983</v>
      </c>
      <c r="JM35" s="482">
        <v>1.262068611339359E-2</v>
      </c>
      <c r="JN35" s="483">
        <v>722</v>
      </c>
      <c r="JO35" s="482">
        <v>2.1850316254577368E-2</v>
      </c>
      <c r="JP35" s="483">
        <v>3069</v>
      </c>
      <c r="JQ35" s="482">
        <v>2.1889532395652049E-2</v>
      </c>
      <c r="JR35" s="483">
        <v>506</v>
      </c>
      <c r="JS35" s="482">
        <v>6.8516336948721071E-3</v>
      </c>
      <c r="JT35" s="483">
        <v>106</v>
      </c>
      <c r="JU35" s="482">
        <v>3.6985345429169578E-2</v>
      </c>
      <c r="JV35" s="483">
        <v>5478</v>
      </c>
      <c r="JW35" s="482">
        <v>1.6328550222662049E-2</v>
      </c>
      <c r="JX35" s="483">
        <v>110</v>
      </c>
      <c r="JY35" s="482">
        <v>3.1539138637451869E-4</v>
      </c>
      <c r="JZ35" s="483">
        <v>1105</v>
      </c>
      <c r="KA35" s="482">
        <v>3.1682498358531195E-3</v>
      </c>
      <c r="KB35" s="483">
        <v>777</v>
      </c>
      <c r="KC35" s="482">
        <v>2.2278100655727362E-3</v>
      </c>
      <c r="KD35" s="483">
        <v>2948</v>
      </c>
      <c r="KE35" s="482">
        <v>8.4524891548371003E-3</v>
      </c>
      <c r="KF35" s="483">
        <v>519</v>
      </c>
      <c r="KG35" s="482">
        <v>1.4880739048034107E-3</v>
      </c>
      <c r="KH35" s="483">
        <v>95</v>
      </c>
      <c r="KI35" s="482">
        <v>2.7238347005072069E-4</v>
      </c>
      <c r="KJ35" s="483">
        <v>5554</v>
      </c>
      <c r="KK35" s="482">
        <v>1.5924397817491606E-2</v>
      </c>
      <c r="KL35" s="483">
        <v>5445</v>
      </c>
      <c r="KM35" s="482">
        <v>1.5541734337670938E-2</v>
      </c>
      <c r="KN35" s="483">
        <v>1111</v>
      </c>
      <c r="KO35" s="482">
        <v>3.1711417537469994E-3</v>
      </c>
      <c r="KP35" s="483">
        <v>719</v>
      </c>
      <c r="KQ35" s="482">
        <v>2.0522510539550788E-3</v>
      </c>
      <c r="KR35" s="483">
        <v>2932</v>
      </c>
      <c r="KS35" s="482">
        <v>8.368845744362018E-3</v>
      </c>
      <c r="KT35" s="483">
        <v>461</v>
      </c>
      <c r="KU35" s="482">
        <v>1.3158382974593761E-3</v>
      </c>
      <c r="KV35" s="483">
        <v>111</v>
      </c>
      <c r="KW35" s="482">
        <v>3.168287440737326E-4</v>
      </c>
      <c r="KX35" s="483">
        <v>5445</v>
      </c>
      <c r="KY35" s="482">
        <v>1.5541734337670938E-2</v>
      </c>
      <c r="KZ35" s="421">
        <v>70</v>
      </c>
      <c r="LA35" s="145">
        <v>8.9858793324775355E-3</v>
      </c>
      <c r="LB35" s="421">
        <v>1194</v>
      </c>
      <c r="LC35" s="145">
        <v>1.5484573785161266E-2</v>
      </c>
      <c r="LD35" s="421">
        <v>707</v>
      </c>
      <c r="LE35" s="145">
        <v>2.3888363292336803E-2</v>
      </c>
      <c r="LF35" s="421">
        <v>2900</v>
      </c>
      <c r="LG35" s="145">
        <v>2.0092564365490673E-2</v>
      </c>
      <c r="LH35" s="421">
        <v>508</v>
      </c>
      <c r="LI35" s="145">
        <v>6.7324895633158839E-3</v>
      </c>
      <c r="LJ35" s="421">
        <v>119</v>
      </c>
      <c r="LK35" s="145">
        <v>3.5332541567695962E-2</v>
      </c>
      <c r="LL35" s="421">
        <v>5498</v>
      </c>
      <c r="LM35" s="145">
        <v>1.6283133422182735E-2</v>
      </c>
      <c r="LN35" s="421">
        <v>38</v>
      </c>
      <c r="LO35" s="145">
        <v>5.5096418732782371E-3</v>
      </c>
      <c r="LP35" s="421">
        <v>1319</v>
      </c>
      <c r="LQ35" s="145">
        <v>1.7751160756342102E-2</v>
      </c>
      <c r="LR35" s="421">
        <v>778</v>
      </c>
      <c r="LS35" s="145">
        <v>2.7157218654007262E-2</v>
      </c>
      <c r="LT35" s="421">
        <v>2931</v>
      </c>
      <c r="LU35" s="145">
        <v>2.0771471294832998E-2</v>
      </c>
      <c r="LV35" s="421">
        <v>481</v>
      </c>
      <c r="LW35" s="145">
        <v>6.562969027152408E-3</v>
      </c>
      <c r="LX35" s="421">
        <v>98</v>
      </c>
      <c r="LY35" s="145">
        <v>3.2896945283652231E-2</v>
      </c>
      <c r="LZ35" s="421">
        <v>5645</v>
      </c>
      <c r="MA35" s="145">
        <v>1.7251074181146974E-2</v>
      </c>
    </row>
    <row r="36" spans="1:339">
      <c r="A36" s="34"/>
      <c r="B36" s="34"/>
      <c r="C36" s="484" t="s">
        <v>1549</v>
      </c>
      <c r="D36" s="483">
        <v>23</v>
      </c>
      <c r="E36" s="482">
        <v>2.5013594344752582E-3</v>
      </c>
      <c r="F36" s="483">
        <v>110</v>
      </c>
      <c r="G36" s="482">
        <v>3.1571092359795648E-3</v>
      </c>
      <c r="H36" s="483">
        <v>1286</v>
      </c>
      <c r="I36" s="482">
        <v>1.8095854557735064E-2</v>
      </c>
      <c r="J36" s="483">
        <v>957</v>
      </c>
      <c r="K36" s="482">
        <v>4.5653387271434908E-3</v>
      </c>
      <c r="L36" s="483">
        <v>122</v>
      </c>
      <c r="M36" s="482">
        <v>2.3015393902807123E-3</v>
      </c>
      <c r="N36" s="483">
        <v>19</v>
      </c>
      <c r="O36" s="482">
        <v>3.5876132930513596E-3</v>
      </c>
      <c r="P36" s="483">
        <v>2517</v>
      </c>
      <c r="Q36" s="482">
        <v>6.5712868443725033E-3</v>
      </c>
      <c r="R36" s="483">
        <v>30</v>
      </c>
      <c r="S36" s="482">
        <v>3.1354515050167225E-3</v>
      </c>
      <c r="T36" s="483">
        <v>101</v>
      </c>
      <c r="U36" s="482">
        <v>2.9662261380323054E-3</v>
      </c>
      <c r="V36" s="483">
        <v>992</v>
      </c>
      <c r="W36" s="482">
        <v>1.9194675025638049E-2</v>
      </c>
      <c r="X36" s="483">
        <v>711</v>
      </c>
      <c r="Y36" s="482">
        <v>3.8273545497609922E-3</v>
      </c>
      <c r="Z36" s="483">
        <v>171</v>
      </c>
      <c r="AA36" s="482">
        <v>3.4397441313137409E-3</v>
      </c>
      <c r="AB36" s="483">
        <v>20</v>
      </c>
      <c r="AC36" s="482">
        <v>4.2817383857846284E-3</v>
      </c>
      <c r="AD36" s="483">
        <v>2025</v>
      </c>
      <c r="AE36" s="482">
        <v>6.0366491678367331E-3</v>
      </c>
      <c r="AF36" s="483">
        <v>26</v>
      </c>
      <c r="AG36" s="482">
        <v>2.4916147580258743E-3</v>
      </c>
      <c r="AH36" s="483">
        <v>93</v>
      </c>
      <c r="AI36" s="482">
        <v>2.7027812490918075E-3</v>
      </c>
      <c r="AJ36" s="483">
        <v>844</v>
      </c>
      <c r="AK36" s="482">
        <v>1.560795191863153E-2</v>
      </c>
      <c r="AL36" s="483">
        <v>1066</v>
      </c>
      <c r="AM36" s="482">
        <v>5.7798140266218448E-3</v>
      </c>
      <c r="AN36" s="483">
        <v>183</v>
      </c>
      <c r="AO36" s="482">
        <v>3.8242915656607874E-3</v>
      </c>
      <c r="AP36" s="483">
        <v>22</v>
      </c>
      <c r="AQ36" s="482">
        <v>3.9152874176899806E-3</v>
      </c>
      <c r="AR36" s="483">
        <v>2234</v>
      </c>
      <c r="AS36" s="482">
        <v>6.6325243078750092E-3</v>
      </c>
      <c r="AT36" s="483">
        <v>7</v>
      </c>
      <c r="AU36" s="482">
        <v>6.3607451158564292E-4</v>
      </c>
      <c r="AV36" s="483">
        <v>90</v>
      </c>
      <c r="AW36" s="482">
        <v>2.6008553924401802E-3</v>
      </c>
      <c r="AX36" s="483">
        <v>862</v>
      </c>
      <c r="AY36" s="482">
        <v>1.7175078204387417E-2</v>
      </c>
      <c r="AZ36" s="483">
        <v>980</v>
      </c>
      <c r="BA36" s="482">
        <v>5.6113509613732919E-3</v>
      </c>
      <c r="BB36" s="483">
        <v>104</v>
      </c>
      <c r="BC36" s="482">
        <v>2.252398587919347E-3</v>
      </c>
      <c r="BD36" s="483">
        <v>20</v>
      </c>
      <c r="BE36" s="482">
        <v>3.7271710771524412E-3</v>
      </c>
      <c r="BF36" s="483">
        <v>2063</v>
      </c>
      <c r="BG36" s="482">
        <v>6.4071705649056008E-3</v>
      </c>
      <c r="BH36" s="483">
        <v>5</v>
      </c>
      <c r="BI36" s="482">
        <v>5.0854353132628156E-4</v>
      </c>
      <c r="BJ36" s="483">
        <v>92</v>
      </c>
      <c r="BK36" s="482">
        <v>2.6320306688790984E-3</v>
      </c>
      <c r="BL36" s="483">
        <v>844</v>
      </c>
      <c r="BM36" s="482">
        <v>1.7665773610180843E-2</v>
      </c>
      <c r="BN36" s="483">
        <v>1043</v>
      </c>
      <c r="BO36" s="482">
        <v>6.0725680616688787E-3</v>
      </c>
      <c r="BP36" s="483">
        <v>114</v>
      </c>
      <c r="BQ36" s="482">
        <v>2.5033487779705307E-3</v>
      </c>
      <c r="BR36" s="483">
        <v>19</v>
      </c>
      <c r="BS36" s="482">
        <v>3.2219772765813125E-3</v>
      </c>
      <c r="BT36" s="483">
        <v>2117</v>
      </c>
      <c r="BU36" s="482">
        <v>6.7045864818814646E-3</v>
      </c>
      <c r="BV36" s="483">
        <v>31</v>
      </c>
      <c r="BW36" s="482">
        <v>3.4780657466621789E-3</v>
      </c>
      <c r="BX36" s="483">
        <v>92</v>
      </c>
      <c r="BY36" s="482">
        <v>2.542841348811498E-3</v>
      </c>
      <c r="BZ36" s="483">
        <v>652</v>
      </c>
      <c r="CA36" s="482">
        <v>1.4233321690534404E-2</v>
      </c>
      <c r="CB36" s="483">
        <v>1047</v>
      </c>
      <c r="CC36" s="482">
        <v>6.3111448669957862E-3</v>
      </c>
      <c r="CD36" s="483">
        <v>184</v>
      </c>
      <c r="CE36" s="482">
        <v>3.9795830089108053E-3</v>
      </c>
      <c r="CF36" s="483">
        <v>18</v>
      </c>
      <c r="CG36" s="482">
        <v>2.9658922392486408E-3</v>
      </c>
      <c r="CH36" s="483">
        <v>2024</v>
      </c>
      <c r="CI36" s="482">
        <v>6.5479791525802078E-3</v>
      </c>
      <c r="CJ36" s="483">
        <v>32</v>
      </c>
      <c r="CK36" s="482">
        <v>3.4482758620689655E-3</v>
      </c>
      <c r="CL36" s="483">
        <v>94</v>
      </c>
      <c r="CM36" s="482">
        <v>2.4562962188716714E-3</v>
      </c>
      <c r="CN36" s="483">
        <v>809</v>
      </c>
      <c r="CO36" s="482">
        <v>1.5695328263231414E-2</v>
      </c>
      <c r="CP36" s="483">
        <v>1154</v>
      </c>
      <c r="CQ36" s="482">
        <v>7.1541933244060902E-3</v>
      </c>
      <c r="CR36" s="483">
        <v>157</v>
      </c>
      <c r="CS36" s="482">
        <v>3.1837446515117717E-3</v>
      </c>
      <c r="CT36" s="483">
        <v>18</v>
      </c>
      <c r="CU36" s="482">
        <v>2.8994845360824743E-3</v>
      </c>
      <c r="CV36" s="483">
        <v>2264</v>
      </c>
      <c r="CW36" s="482">
        <v>7.1664166017764101E-3</v>
      </c>
      <c r="CX36" s="483">
        <v>27</v>
      </c>
      <c r="CY36" s="482">
        <f t="shared" si="24"/>
        <v>3.2146684129062985E-3</v>
      </c>
      <c r="CZ36" s="483">
        <v>93</v>
      </c>
      <c r="DA36" s="482">
        <f t="shared" si="25"/>
        <v>2.4014253621504377E-3</v>
      </c>
      <c r="DB36" s="483">
        <v>847</v>
      </c>
      <c r="DC36" s="482">
        <f t="shared" si="26"/>
        <v>1.6564321195290804E-2</v>
      </c>
      <c r="DD36" s="483">
        <v>1125</v>
      </c>
      <c r="DE36" s="482">
        <f t="shared" si="27"/>
        <v>7.1892793466382934E-3</v>
      </c>
      <c r="DF36" s="483">
        <v>140</v>
      </c>
      <c r="DG36" s="482">
        <f t="shared" si="28"/>
        <v>2.8842786213148191E-3</v>
      </c>
      <c r="DH36" s="483">
        <v>20</v>
      </c>
      <c r="DI36" s="482">
        <f t="shared" si="29"/>
        <v>3.2061558191728116E-3</v>
      </c>
      <c r="DJ36" s="483">
        <f t="shared" si="30"/>
        <v>2252</v>
      </c>
      <c r="DK36" s="482">
        <f t="shared" si="31"/>
        <v>7.2757818557766868E-3</v>
      </c>
      <c r="DL36" s="483">
        <v>24</v>
      </c>
      <c r="DM36" s="482">
        <f t="shared" si="1"/>
        <v>2.6887743670177011E-3</v>
      </c>
      <c r="DN36" s="483">
        <v>96</v>
      </c>
      <c r="DO36" s="482">
        <f t="shared" si="2"/>
        <v>2.3767082590612004E-3</v>
      </c>
      <c r="DP36" s="483">
        <v>875</v>
      </c>
      <c r="DQ36" s="482">
        <f t="shared" si="3"/>
        <v>1.8851258186832125E-2</v>
      </c>
      <c r="DR36" s="483">
        <v>804</v>
      </c>
      <c r="DS36" s="482">
        <f t="shared" si="4"/>
        <v>5.5053787002102179E-3</v>
      </c>
      <c r="DT36" s="483">
        <v>164</v>
      </c>
      <c r="DU36" s="482">
        <f t="shared" si="5"/>
        <v>3.3697014526700773E-3</v>
      </c>
      <c r="DV36" s="483">
        <v>22</v>
      </c>
      <c r="DW36" s="482">
        <f t="shared" si="6"/>
        <v>3.5506778566817302E-3</v>
      </c>
      <c r="DX36" s="483">
        <f t="shared" si="32"/>
        <v>1985</v>
      </c>
      <c r="DY36" s="482">
        <f t="shared" si="7"/>
        <v>6.6916578455895742E-3</v>
      </c>
      <c r="DZ36" s="483">
        <v>6</v>
      </c>
      <c r="EA36" s="482">
        <f t="shared" si="8"/>
        <v>7.0077084793272596E-4</v>
      </c>
      <c r="EB36" s="483">
        <v>113</v>
      </c>
      <c r="EC36" s="482">
        <f t="shared" si="9"/>
        <v>2.6510263929618769E-3</v>
      </c>
      <c r="ED36" s="483">
        <v>855</v>
      </c>
      <c r="EE36" s="482">
        <f t="shared" si="10"/>
        <v>1.9190196166449701E-2</v>
      </c>
      <c r="EF36" s="483">
        <v>694</v>
      </c>
      <c r="EG36" s="482">
        <f t="shared" si="11"/>
        <v>4.7587374946001359E-3</v>
      </c>
      <c r="EH36" s="483">
        <v>150</v>
      </c>
      <c r="EI36" s="482">
        <f t="shared" si="12"/>
        <v>3.0943785456420837E-3</v>
      </c>
      <c r="EJ36" s="483">
        <v>22</v>
      </c>
      <c r="EK36" s="482">
        <f t="shared" si="13"/>
        <v>3.5766542025686878E-3</v>
      </c>
      <c r="EL36" s="483">
        <f t="shared" si="22"/>
        <v>1840</v>
      </c>
      <c r="EM36" s="482">
        <f t="shared" si="14"/>
        <v>6.2119350177580321E-3</v>
      </c>
      <c r="EN36" s="483">
        <v>7</v>
      </c>
      <c r="EO36" s="482">
        <f t="shared" si="15"/>
        <v>8.5973962171456643E-4</v>
      </c>
      <c r="EP36" s="483">
        <v>106</v>
      </c>
      <c r="EQ36" s="482">
        <f t="shared" si="16"/>
        <v>2.4158442919980858E-3</v>
      </c>
      <c r="ER36" s="483">
        <v>581</v>
      </c>
      <c r="ES36" s="482">
        <f t="shared" si="17"/>
        <v>1.3325382445356759E-2</v>
      </c>
      <c r="ET36" s="483">
        <v>660</v>
      </c>
      <c r="EU36" s="482">
        <f t="shared" si="18"/>
        <v>4.8372202107855354E-3</v>
      </c>
      <c r="EV36" s="483">
        <v>90</v>
      </c>
      <c r="EW36" s="482">
        <f t="shared" si="19"/>
        <v>1.8458887954550115E-3</v>
      </c>
      <c r="EX36" s="483">
        <v>23</v>
      </c>
      <c r="EY36" s="482">
        <f t="shared" si="20"/>
        <v>3.7773033338807686E-3</v>
      </c>
      <c r="EZ36" s="483">
        <f t="shared" si="33"/>
        <v>1467</v>
      </c>
      <c r="FA36" s="482">
        <f t="shared" si="21"/>
        <v>5.1131373123091727E-3</v>
      </c>
      <c r="FB36" s="483">
        <v>16</v>
      </c>
      <c r="FC36" s="482">
        <v>1.5233742740169475E-3</v>
      </c>
      <c r="FD36" s="483">
        <v>105</v>
      </c>
      <c r="FE36" s="482">
        <v>2.1216836064580006E-3</v>
      </c>
      <c r="FF36" s="483">
        <v>669</v>
      </c>
      <c r="FG36" s="482">
        <v>2.0509518991998529E-2</v>
      </c>
      <c r="FH36" s="483">
        <v>599</v>
      </c>
      <c r="FI36" s="482">
        <v>3.973940503675397E-3</v>
      </c>
      <c r="FJ36" s="483">
        <v>113</v>
      </c>
      <c r="FK36" s="482">
        <v>2.2927403319401049E-3</v>
      </c>
      <c r="FL36" s="483">
        <v>25</v>
      </c>
      <c r="FM36" s="482">
        <v>4.1473125414731252E-3</v>
      </c>
      <c r="FN36" s="483">
        <v>1527</v>
      </c>
      <c r="FO36" s="482">
        <v>5.1128886984065335E-3</v>
      </c>
      <c r="FP36" s="483">
        <v>17</v>
      </c>
      <c r="FQ36" s="482">
        <v>1.6922158072864822E-3</v>
      </c>
      <c r="FR36" s="483">
        <v>109</v>
      </c>
      <c r="FS36" s="482">
        <v>2.0870431003120991E-3</v>
      </c>
      <c r="FT36" s="483">
        <v>536</v>
      </c>
      <c r="FU36" s="482">
        <v>1.5845330653028646E-2</v>
      </c>
      <c r="FV36" s="483">
        <v>638</v>
      </c>
      <c r="FW36" s="482">
        <v>4.1906413389033396E-3</v>
      </c>
      <c r="FX36" s="483">
        <v>127</v>
      </c>
      <c r="FY36" s="482">
        <v>2.5634814904525452E-3</v>
      </c>
      <c r="FZ36" s="483">
        <v>25</v>
      </c>
      <c r="GA36" s="482">
        <v>4.4682752457551383E-3</v>
      </c>
      <c r="GB36" s="483">
        <v>1452</v>
      </c>
      <c r="GC36" s="482">
        <v>4.7844840368919308E-3</v>
      </c>
      <c r="GD36" s="483">
        <v>23</v>
      </c>
      <c r="GE36" s="482">
        <v>2.2149460708782744E-3</v>
      </c>
      <c r="GF36" s="483">
        <v>120</v>
      </c>
      <c r="GG36" s="482">
        <v>2.1549015030437983E-3</v>
      </c>
      <c r="GH36" s="483">
        <v>649</v>
      </c>
      <c r="GI36" s="482">
        <v>1.9378340449673046E-2</v>
      </c>
      <c r="GJ36" s="483">
        <v>817</v>
      </c>
      <c r="GK36" s="482">
        <v>5.1253418985721813E-3</v>
      </c>
      <c r="GL36" s="483">
        <v>194</v>
      </c>
      <c r="GM36" s="482">
        <v>3.8213800303346663E-3</v>
      </c>
      <c r="GN36" s="483">
        <v>25</v>
      </c>
      <c r="GO36" s="482">
        <v>4.7528517110266158E-3</v>
      </c>
      <c r="GP36" s="483">
        <v>1828</v>
      </c>
      <c r="GQ36" s="482">
        <v>5.8033035654760584E-3</v>
      </c>
      <c r="GR36" s="483">
        <v>22</v>
      </c>
      <c r="GS36" s="482">
        <v>2.2435243728329596E-3</v>
      </c>
      <c r="GT36" s="483">
        <v>125</v>
      </c>
      <c r="GU36" s="482">
        <v>2.104306252314737E-3</v>
      </c>
      <c r="GV36" s="483">
        <v>569</v>
      </c>
      <c r="GW36" s="482">
        <v>1.7325376042871932E-2</v>
      </c>
      <c r="GX36" s="483">
        <v>834</v>
      </c>
      <c r="GY36" s="482">
        <v>5.2123696907577311E-3</v>
      </c>
      <c r="GZ36" s="483">
        <v>255</v>
      </c>
      <c r="HA36" s="482">
        <v>4.8821581053397406E-3</v>
      </c>
      <c r="HB36" s="483">
        <v>21</v>
      </c>
      <c r="HC36" s="482">
        <v>4.228755537656061E-3</v>
      </c>
      <c r="HD36" s="483">
        <v>1826</v>
      </c>
      <c r="HE36" s="482">
        <v>5.7196375265856645E-3</v>
      </c>
      <c r="HF36" s="483">
        <v>15</v>
      </c>
      <c r="HG36" s="482">
        <v>1.6931933626820183E-3</v>
      </c>
      <c r="HH36" s="483">
        <v>138</v>
      </c>
      <c r="HI36" s="482">
        <v>2.1720995388223442E-3</v>
      </c>
      <c r="HJ36" s="483">
        <v>489</v>
      </c>
      <c r="HK36" s="482">
        <v>1.3407177912428372E-2</v>
      </c>
      <c r="HL36" s="483">
        <v>1011</v>
      </c>
      <c r="HM36" s="482">
        <v>6.3736028192632847E-3</v>
      </c>
      <c r="HN36" s="483">
        <v>459</v>
      </c>
      <c r="HO36" s="482">
        <v>8.3550248466425173E-3</v>
      </c>
      <c r="HP36" s="483">
        <v>21</v>
      </c>
      <c r="HQ36" s="482">
        <v>5.0263283867879368E-3</v>
      </c>
      <c r="HR36" s="483">
        <v>2133</v>
      </c>
      <c r="HS36" s="482">
        <v>6.5308646889342716E-3</v>
      </c>
      <c r="HT36" s="483">
        <v>22</v>
      </c>
      <c r="HU36" s="482">
        <v>2.508551881413911E-3</v>
      </c>
      <c r="HV36" s="483">
        <v>139</v>
      </c>
      <c r="HW36" s="482">
        <v>2.1446645682898229E-3</v>
      </c>
      <c r="HX36" s="483">
        <v>377</v>
      </c>
      <c r="HY36" s="482">
        <v>1.0608959927960378E-2</v>
      </c>
      <c r="HZ36" s="483">
        <v>1106</v>
      </c>
      <c r="IA36" s="482">
        <v>8.5377715335566845E-3</v>
      </c>
      <c r="IB36" s="483">
        <v>469</v>
      </c>
      <c r="IC36" s="482">
        <v>9.2674926393581918E-3</v>
      </c>
      <c r="ID36" s="483">
        <v>20</v>
      </c>
      <c r="IE36" s="482">
        <v>5.5555555555555558E-3</v>
      </c>
      <c r="IF36" s="483">
        <v>2133</v>
      </c>
      <c r="IG36" s="482">
        <v>7.2831694933194928E-3</v>
      </c>
      <c r="IH36" s="483">
        <v>31</v>
      </c>
      <c r="II36" s="482">
        <v>3.3126736482154305E-3</v>
      </c>
      <c r="IJ36" s="483">
        <v>145</v>
      </c>
      <c r="IK36" s="482">
        <v>2.0248285877867925E-3</v>
      </c>
      <c r="IL36" s="483">
        <v>435</v>
      </c>
      <c r="IM36" s="482">
        <v>1.1194894098875363E-2</v>
      </c>
      <c r="IN36" s="483">
        <v>1141</v>
      </c>
      <c r="IO36" s="482">
        <v>7.8853888789064113E-3</v>
      </c>
      <c r="IP36" s="483">
        <v>618</v>
      </c>
      <c r="IQ36" s="482">
        <v>1.1500455924223532E-2</v>
      </c>
      <c r="IR36" s="483">
        <v>21</v>
      </c>
      <c r="IS36" s="482">
        <v>5.6014937316617762E-3</v>
      </c>
      <c r="IT36" s="483">
        <v>2391</v>
      </c>
      <c r="IU36" s="482">
        <v>7.4252352411415794E-3</v>
      </c>
      <c r="IV36" s="483">
        <v>48</v>
      </c>
      <c r="IW36" s="482">
        <v>4.8543689320388345E-3</v>
      </c>
      <c r="IX36" s="483">
        <v>174</v>
      </c>
      <c r="IY36" s="482">
        <v>2.3071721229961416E-3</v>
      </c>
      <c r="IZ36" s="483">
        <v>585</v>
      </c>
      <c r="JA36" s="482">
        <v>1.4169452114518239E-2</v>
      </c>
      <c r="JB36" s="483">
        <v>1053</v>
      </c>
      <c r="JC36" s="482">
        <v>7.0774214796045249E-3</v>
      </c>
      <c r="JD36" s="483">
        <v>617</v>
      </c>
      <c r="JE36" s="482">
        <v>8.1831324022865019E-3</v>
      </c>
      <c r="JF36" s="483">
        <v>26</v>
      </c>
      <c r="JG36" s="482">
        <v>7.063298016843249E-3</v>
      </c>
      <c r="JH36" s="483">
        <v>2503</v>
      </c>
      <c r="JI36" s="482">
        <v>7.0615651114107891E-3</v>
      </c>
      <c r="JJ36" s="483">
        <v>44</v>
      </c>
      <c r="JK36" s="482">
        <v>5.763688760806916E-3</v>
      </c>
      <c r="JL36" s="483">
        <v>183</v>
      </c>
      <c r="JM36" s="482">
        <v>2.3495275267050122E-3</v>
      </c>
      <c r="JN36" s="483">
        <v>609</v>
      </c>
      <c r="JO36" s="482">
        <v>1.8430529915564566E-2</v>
      </c>
      <c r="JP36" s="483">
        <v>941</v>
      </c>
      <c r="JQ36" s="482">
        <v>6.7116487404068354E-3</v>
      </c>
      <c r="JR36" s="483">
        <v>469</v>
      </c>
      <c r="JS36" s="482">
        <v>6.350624906907151E-3</v>
      </c>
      <c r="JT36" s="483">
        <v>21</v>
      </c>
      <c r="JU36" s="482">
        <v>7.32728541521284E-3</v>
      </c>
      <c r="JV36" s="483">
        <v>2267</v>
      </c>
      <c r="JW36" s="482">
        <v>6.7573609629015818E-3</v>
      </c>
      <c r="JX36" s="483">
        <v>28</v>
      </c>
      <c r="JY36" s="482">
        <v>8.0281443804422939E-5</v>
      </c>
      <c r="JZ36" s="483">
        <v>169</v>
      </c>
      <c r="KA36" s="482">
        <v>4.8455585724812411E-4</v>
      </c>
      <c r="KB36" s="483">
        <v>729</v>
      </c>
      <c r="KC36" s="482">
        <v>2.090184733336583E-3</v>
      </c>
      <c r="KD36" s="483">
        <v>980</v>
      </c>
      <c r="KE36" s="482">
        <v>2.8098505331548029E-3</v>
      </c>
      <c r="KF36" s="483">
        <v>337</v>
      </c>
      <c r="KG36" s="482">
        <v>9.6624452007466172E-4</v>
      </c>
      <c r="KH36" s="483">
        <v>21</v>
      </c>
      <c r="KI36" s="482">
        <v>6.0211082853317201E-5</v>
      </c>
      <c r="KJ36" s="483">
        <v>2264</v>
      </c>
      <c r="KK36" s="482">
        <v>6.491328170471912E-3</v>
      </c>
      <c r="KL36" s="483">
        <v>2371</v>
      </c>
      <c r="KM36" s="482">
        <v>6.7675761459353159E-3</v>
      </c>
      <c r="KN36" s="483">
        <v>175</v>
      </c>
      <c r="KO36" s="482">
        <v>4.9950477669282172E-4</v>
      </c>
      <c r="KP36" s="483">
        <v>793</v>
      </c>
      <c r="KQ36" s="482">
        <v>2.2634702166709005E-3</v>
      </c>
      <c r="KR36" s="483">
        <v>1012</v>
      </c>
      <c r="KS36" s="482">
        <v>2.8885647657893461E-3</v>
      </c>
      <c r="KT36" s="483">
        <v>329</v>
      </c>
      <c r="KU36" s="482">
        <v>9.3906898018250476E-4</v>
      </c>
      <c r="KV36" s="483">
        <v>27</v>
      </c>
      <c r="KW36" s="482">
        <v>7.7066451261178202E-5</v>
      </c>
      <c r="KX36" s="483">
        <v>2371</v>
      </c>
      <c r="KY36" s="482">
        <v>6.7675761459353159E-3</v>
      </c>
      <c r="KZ36" s="421">
        <v>26</v>
      </c>
      <c r="LA36" s="145">
        <v>3.337612323491656E-3</v>
      </c>
      <c r="LB36" s="421">
        <v>169</v>
      </c>
      <c r="LC36" s="145">
        <v>2.1917026546836296E-3</v>
      </c>
      <c r="LD36" s="421">
        <v>893</v>
      </c>
      <c r="LE36" s="145">
        <v>3.0172996350858225E-2</v>
      </c>
      <c r="LF36" s="421">
        <v>731</v>
      </c>
      <c r="LG36" s="145">
        <v>5.064711914197822E-3</v>
      </c>
      <c r="LH36" s="421">
        <v>319</v>
      </c>
      <c r="LI36" s="145">
        <v>4.2276853753893048E-3</v>
      </c>
      <c r="LJ36" s="421">
        <v>31</v>
      </c>
      <c r="LK36" s="145">
        <v>9.2042755344418047E-3</v>
      </c>
      <c r="LL36" s="421">
        <v>2169</v>
      </c>
      <c r="LM36" s="145">
        <v>6.423811639271435E-3</v>
      </c>
      <c r="LN36" s="421">
        <v>20</v>
      </c>
      <c r="LO36" s="145">
        <v>2.8998115122517037E-3</v>
      </c>
      <c r="LP36" s="421">
        <v>164</v>
      </c>
      <c r="LQ36" s="145">
        <v>2.2071193055649015E-3</v>
      </c>
      <c r="LR36" s="421">
        <v>870</v>
      </c>
      <c r="LS36" s="145">
        <v>3.0368612119519686E-2</v>
      </c>
      <c r="LT36" s="421">
        <v>872</v>
      </c>
      <c r="LU36" s="145">
        <v>6.1797075977804081E-3</v>
      </c>
      <c r="LV36" s="421">
        <v>299</v>
      </c>
      <c r="LW36" s="145">
        <v>4.0796834493109562E-3</v>
      </c>
      <c r="LX36" s="421">
        <v>35</v>
      </c>
      <c r="LY36" s="145">
        <v>1.1748909029875798E-2</v>
      </c>
      <c r="LZ36" s="421">
        <v>2260</v>
      </c>
      <c r="MA36" s="145">
        <v>6.9065416562253609E-3</v>
      </c>
    </row>
    <row r="37" spans="1:339">
      <c r="A37" s="34"/>
      <c r="B37" s="34"/>
      <c r="C37" s="484" t="s">
        <v>1550</v>
      </c>
      <c r="D37" s="483">
        <v>32</v>
      </c>
      <c r="E37" s="482">
        <v>3.480152256661229E-3</v>
      </c>
      <c r="F37" s="483">
        <v>7469</v>
      </c>
      <c r="G37" s="482">
        <v>0.21436771712301245</v>
      </c>
      <c r="H37" s="483">
        <v>2329</v>
      </c>
      <c r="I37" s="482">
        <v>3.2772352461092502E-2</v>
      </c>
      <c r="J37" s="483">
        <v>5785</v>
      </c>
      <c r="K37" s="482">
        <v>2.7597162525104593E-2</v>
      </c>
      <c r="L37" s="483">
        <v>1406</v>
      </c>
      <c r="M37" s="482">
        <v>2.6524298219136735E-2</v>
      </c>
      <c r="N37" s="483">
        <v>260</v>
      </c>
      <c r="O37" s="482">
        <v>4.9093655589123868E-2</v>
      </c>
      <c r="P37" s="483">
        <v>17281</v>
      </c>
      <c r="Q37" s="482">
        <v>4.5116570503615908E-2</v>
      </c>
      <c r="R37" s="483">
        <v>37</v>
      </c>
      <c r="S37" s="482">
        <v>3.867056856187291E-3</v>
      </c>
      <c r="T37" s="483">
        <v>7127</v>
      </c>
      <c r="U37" s="482">
        <v>0.20930983847283408</v>
      </c>
      <c r="V37" s="483">
        <v>1768</v>
      </c>
      <c r="W37" s="482">
        <v>3.420986436020975E-2</v>
      </c>
      <c r="X37" s="483">
        <v>4980</v>
      </c>
      <c r="Y37" s="482">
        <v>2.6807631023642392E-2</v>
      </c>
      <c r="Z37" s="483">
        <v>1264</v>
      </c>
      <c r="AA37" s="482">
        <v>2.5425944923862975E-2</v>
      </c>
      <c r="AB37" s="483">
        <v>239</v>
      </c>
      <c r="AC37" s="482">
        <v>5.1166773710126311E-2</v>
      </c>
      <c r="AD37" s="483">
        <v>15415</v>
      </c>
      <c r="AE37" s="482">
        <v>4.5953060208495426E-2</v>
      </c>
      <c r="AF37" s="483">
        <v>44</v>
      </c>
      <c r="AG37" s="482">
        <v>4.2165788212745565E-3</v>
      </c>
      <c r="AH37" s="483">
        <v>6465</v>
      </c>
      <c r="AI37" s="482">
        <v>0.18788689005783371</v>
      </c>
      <c r="AJ37" s="483">
        <v>1305</v>
      </c>
      <c r="AK37" s="482">
        <v>2.4133148404993063E-2</v>
      </c>
      <c r="AL37" s="483">
        <v>5040</v>
      </c>
      <c r="AM37" s="482">
        <v>2.7326700463577953E-2</v>
      </c>
      <c r="AN37" s="483">
        <v>907</v>
      </c>
      <c r="AO37" s="482">
        <v>1.8954275683357016E-2</v>
      </c>
      <c r="AP37" s="483">
        <v>237</v>
      </c>
      <c r="AQ37" s="482">
        <v>4.217832354511479E-2</v>
      </c>
      <c r="AR37" s="483">
        <v>13998</v>
      </c>
      <c r="AS37" s="482">
        <v>4.1558672901358271E-2</v>
      </c>
      <c r="AT37" s="483">
        <v>55</v>
      </c>
      <c r="AU37" s="482">
        <v>4.9977283053157656E-3</v>
      </c>
      <c r="AV37" s="483">
        <v>5838</v>
      </c>
      <c r="AW37" s="482">
        <v>0.16870881978961969</v>
      </c>
      <c r="AX37" s="483">
        <v>1143</v>
      </c>
      <c r="AY37" s="482">
        <v>2.2773914602801412E-2</v>
      </c>
      <c r="AZ37" s="483">
        <v>4484</v>
      </c>
      <c r="BA37" s="482">
        <v>2.567479358244678E-2</v>
      </c>
      <c r="BB37" s="483">
        <v>876</v>
      </c>
      <c r="BC37" s="482">
        <v>1.8972126567474497E-2</v>
      </c>
      <c r="BD37" s="483">
        <v>240</v>
      </c>
      <c r="BE37" s="482">
        <v>4.4726052925829297E-2</v>
      </c>
      <c r="BF37" s="483">
        <v>12636</v>
      </c>
      <c r="BG37" s="482">
        <v>3.9244307929300615E-2</v>
      </c>
      <c r="BH37" s="483">
        <v>57</v>
      </c>
      <c r="BI37" s="482">
        <v>5.7973962571196093E-3</v>
      </c>
      <c r="BJ37" s="483">
        <v>5316</v>
      </c>
      <c r="BK37" s="482">
        <v>0.15208559821479659</v>
      </c>
      <c r="BL37" s="483">
        <v>1090</v>
      </c>
      <c r="BM37" s="482">
        <v>2.2814802411252513E-2</v>
      </c>
      <c r="BN37" s="483">
        <v>4553</v>
      </c>
      <c r="BO37" s="482">
        <v>2.6508535364121195E-2</v>
      </c>
      <c r="BP37" s="483">
        <v>764</v>
      </c>
      <c r="BQ37" s="482">
        <v>1.6776828652363907E-2</v>
      </c>
      <c r="BR37" s="483">
        <v>256</v>
      </c>
      <c r="BS37" s="482">
        <v>4.3411904358148214E-2</v>
      </c>
      <c r="BT37" s="483">
        <v>12036</v>
      </c>
      <c r="BU37" s="482">
        <v>3.8118281953672797E-2</v>
      </c>
      <c r="BV37" s="483">
        <v>61</v>
      </c>
      <c r="BW37" s="482">
        <v>6.8439358240771908E-3</v>
      </c>
      <c r="BX37" s="483">
        <v>5056</v>
      </c>
      <c r="BY37" s="482">
        <v>0.13974571586511886</v>
      </c>
      <c r="BZ37" s="483">
        <v>1053</v>
      </c>
      <c r="CA37" s="482">
        <v>2.2987251135172894E-2</v>
      </c>
      <c r="CB37" s="483">
        <v>4343</v>
      </c>
      <c r="CC37" s="482">
        <v>2.6178894133106687E-2</v>
      </c>
      <c r="CD37" s="483">
        <v>891</v>
      </c>
      <c r="CE37" s="482">
        <v>1.9270698157280042E-2</v>
      </c>
      <c r="CF37" s="483">
        <v>259</v>
      </c>
      <c r="CG37" s="482">
        <v>4.2675893886966548E-2</v>
      </c>
      <c r="CH37" s="483">
        <v>11663</v>
      </c>
      <c r="CI37" s="482">
        <v>3.7731759316473795E-2</v>
      </c>
      <c r="CJ37" s="483">
        <v>33</v>
      </c>
      <c r="CK37" s="482">
        <v>3.5560344827586209E-3</v>
      </c>
      <c r="CL37" s="483">
        <v>4674</v>
      </c>
      <c r="CM37" s="482">
        <v>0.122135409861768</v>
      </c>
      <c r="CN37" s="483">
        <v>1076</v>
      </c>
      <c r="CO37" s="482">
        <v>2.0875368617103835E-2</v>
      </c>
      <c r="CP37" s="483">
        <v>4038</v>
      </c>
      <c r="CQ37" s="482">
        <v>2.5033477161136734E-2</v>
      </c>
      <c r="CR37" s="483">
        <v>1026</v>
      </c>
      <c r="CS37" s="482">
        <v>2.0805872690771197E-2</v>
      </c>
      <c r="CT37" s="483">
        <v>281</v>
      </c>
      <c r="CU37" s="482">
        <v>4.5264175257731958E-2</v>
      </c>
      <c r="CV37" s="483">
        <v>11128</v>
      </c>
      <c r="CW37" s="482">
        <v>3.5224330364208432E-2</v>
      </c>
      <c r="CX37" s="483">
        <v>12</v>
      </c>
      <c r="CY37" s="482">
        <f t="shared" si="24"/>
        <v>1.4287415168472437E-3</v>
      </c>
      <c r="CZ37" s="483">
        <v>4541</v>
      </c>
      <c r="DA37" s="482">
        <f t="shared" si="25"/>
        <v>0.11725669429596922</v>
      </c>
      <c r="DB37" s="483">
        <v>947</v>
      </c>
      <c r="DC37" s="482">
        <f t="shared" si="26"/>
        <v>1.8519967145148041E-2</v>
      </c>
      <c r="DD37" s="483">
        <v>3833</v>
      </c>
      <c r="DE37" s="482">
        <f t="shared" si="27"/>
        <v>2.4494673542812956E-2</v>
      </c>
      <c r="DF37" s="483">
        <v>978</v>
      </c>
      <c r="DG37" s="482">
        <f t="shared" si="28"/>
        <v>2.0148746368899236E-2</v>
      </c>
      <c r="DH37" s="483">
        <v>279</v>
      </c>
      <c r="DI37" s="482">
        <f t="shared" si="29"/>
        <v>4.4725873677460726E-2</v>
      </c>
      <c r="DJ37" s="483">
        <f t="shared" si="30"/>
        <v>10590</v>
      </c>
      <c r="DK37" s="482">
        <f t="shared" si="31"/>
        <v>3.4214267252520032E-2</v>
      </c>
      <c r="DL37" s="483">
        <v>11</v>
      </c>
      <c r="DM37" s="482">
        <f t="shared" si="1"/>
        <v>1.2323549182164464E-3</v>
      </c>
      <c r="DN37" s="483">
        <v>4514</v>
      </c>
      <c r="DO37" s="482">
        <f t="shared" si="2"/>
        <v>0.11175480293127352</v>
      </c>
      <c r="DP37" s="483">
        <v>954</v>
      </c>
      <c r="DQ37" s="482">
        <f t="shared" si="3"/>
        <v>2.0553257497414684E-2</v>
      </c>
      <c r="DR37" s="483">
        <v>3602</v>
      </c>
      <c r="DS37" s="482">
        <f t="shared" si="4"/>
        <v>2.4664644375817418E-2</v>
      </c>
      <c r="DT37" s="483">
        <v>1540</v>
      </c>
      <c r="DU37" s="482">
        <f t="shared" si="5"/>
        <v>3.1642318518975115E-2</v>
      </c>
      <c r="DV37" s="483">
        <v>297</v>
      </c>
      <c r="DW37" s="482">
        <f t="shared" si="6"/>
        <v>4.7934151065203358E-2</v>
      </c>
      <c r="DX37" s="483">
        <f t="shared" si="32"/>
        <v>10918</v>
      </c>
      <c r="DY37" s="482">
        <f t="shared" si="7"/>
        <v>3.680580370687505E-2</v>
      </c>
      <c r="DZ37" s="483">
        <v>10</v>
      </c>
      <c r="EA37" s="482">
        <f t="shared" si="8"/>
        <v>1.16795141322121E-3</v>
      </c>
      <c r="EB37" s="483">
        <v>4595</v>
      </c>
      <c r="EC37" s="482">
        <f t="shared" si="9"/>
        <v>0.10780058651026393</v>
      </c>
      <c r="ED37" s="483">
        <v>988</v>
      </c>
      <c r="EE37" s="482">
        <f t="shared" si="10"/>
        <v>2.2175337792341876E-2</v>
      </c>
      <c r="EF37" s="483">
        <v>3656</v>
      </c>
      <c r="EG37" s="482">
        <f t="shared" si="11"/>
        <v>2.5069083977317143E-2</v>
      </c>
      <c r="EH37" s="483">
        <v>1188</v>
      </c>
      <c r="EI37" s="482">
        <f t="shared" si="12"/>
        <v>2.45074780814853E-2</v>
      </c>
      <c r="EJ37" s="483">
        <v>298</v>
      </c>
      <c r="EK37" s="482">
        <f t="shared" si="13"/>
        <v>4.8447406925703138E-2</v>
      </c>
      <c r="EL37" s="483">
        <f t="shared" si="22"/>
        <v>10735</v>
      </c>
      <c r="EM37" s="482">
        <f t="shared" si="14"/>
        <v>3.6241914356321993E-2</v>
      </c>
      <c r="EN37" s="483">
        <v>9</v>
      </c>
      <c r="EO37" s="482">
        <f t="shared" si="15"/>
        <v>1.105379513633014E-3</v>
      </c>
      <c r="EP37" s="483">
        <v>4735</v>
      </c>
      <c r="EQ37" s="482">
        <f t="shared" si="16"/>
        <v>0.10791530870387675</v>
      </c>
      <c r="ER37" s="483">
        <v>996</v>
      </c>
      <c r="ES37" s="482">
        <f t="shared" si="17"/>
        <v>2.2843512763468729E-2</v>
      </c>
      <c r="ET37" s="483">
        <v>3746</v>
      </c>
      <c r="EU37" s="482">
        <f t="shared" si="18"/>
        <v>2.7454889256973661E-2</v>
      </c>
      <c r="EV37" s="483">
        <v>1079</v>
      </c>
      <c r="EW37" s="482">
        <f t="shared" si="19"/>
        <v>2.2130155669955083E-2</v>
      </c>
      <c r="EX37" s="483">
        <v>302</v>
      </c>
      <c r="EY37" s="482">
        <f t="shared" si="20"/>
        <v>4.9597635079651828E-2</v>
      </c>
      <c r="EZ37" s="483">
        <f t="shared" si="33"/>
        <v>10867</v>
      </c>
      <c r="FA37" s="482">
        <f t="shared" si="21"/>
        <v>3.787625301490373E-2</v>
      </c>
      <c r="FB37" s="483">
        <v>7</v>
      </c>
      <c r="FC37" s="482">
        <v>6.6647624488241452E-4</v>
      </c>
      <c r="FD37" s="483">
        <v>5223</v>
      </c>
      <c r="FE37" s="482">
        <v>0.10553860453838226</v>
      </c>
      <c r="FF37" s="483">
        <v>361</v>
      </c>
      <c r="FG37" s="482">
        <v>1.1067169441123272E-2</v>
      </c>
      <c r="FH37" s="483">
        <v>4414</v>
      </c>
      <c r="FI37" s="482">
        <v>2.9283761908552929E-2</v>
      </c>
      <c r="FJ37" s="483">
        <v>1011</v>
      </c>
      <c r="FK37" s="482">
        <v>2.0512924562756159E-2</v>
      </c>
      <c r="FL37" s="483">
        <v>314</v>
      </c>
      <c r="FM37" s="482">
        <v>5.2090245520902453E-2</v>
      </c>
      <c r="FN37" s="483">
        <v>11330</v>
      </c>
      <c r="FO37" s="482">
        <v>3.7936495712472838E-2</v>
      </c>
      <c r="FP37" s="483">
        <v>8</v>
      </c>
      <c r="FQ37" s="482">
        <v>7.9633685048775631E-4</v>
      </c>
      <c r="FR37" s="483">
        <v>5733</v>
      </c>
      <c r="FS37" s="482">
        <v>0.10977080820265379</v>
      </c>
      <c r="FT37" s="483">
        <v>497</v>
      </c>
      <c r="FU37" s="482">
        <v>1.4692405474916487E-2</v>
      </c>
      <c r="FV37" s="483">
        <v>4569</v>
      </c>
      <c r="FW37" s="482">
        <v>3.0011034917632223E-2</v>
      </c>
      <c r="FX37" s="483">
        <v>1402</v>
      </c>
      <c r="FY37" s="482">
        <v>2.8299220863106052E-2</v>
      </c>
      <c r="FZ37" s="483">
        <v>304</v>
      </c>
      <c r="GA37" s="482">
        <v>5.4334226988382486E-2</v>
      </c>
      <c r="GB37" s="483">
        <v>12513</v>
      </c>
      <c r="GC37" s="482">
        <v>4.1231576276603808E-2</v>
      </c>
      <c r="GD37" s="483">
        <v>8</v>
      </c>
      <c r="GE37" s="482">
        <v>7.7041602465331282E-4</v>
      </c>
      <c r="GF37" s="483">
        <v>6104</v>
      </c>
      <c r="GG37" s="482">
        <v>0.10961265645482787</v>
      </c>
      <c r="GH37" s="483">
        <v>494</v>
      </c>
      <c r="GI37" s="482">
        <v>1.4750231405452211E-2</v>
      </c>
      <c r="GJ37" s="483">
        <v>4699</v>
      </c>
      <c r="GK37" s="482">
        <v>2.9478557627161176E-2</v>
      </c>
      <c r="GL37" s="483">
        <v>1445</v>
      </c>
      <c r="GM37" s="482">
        <v>2.8463371875430889E-2</v>
      </c>
      <c r="GN37" s="483">
        <v>275</v>
      </c>
      <c r="GO37" s="482">
        <v>5.2281368821292779E-2</v>
      </c>
      <c r="GP37" s="483">
        <v>13025</v>
      </c>
      <c r="GQ37" s="482">
        <v>4.1350125240878367E-2</v>
      </c>
      <c r="GR37" s="483">
        <v>11</v>
      </c>
      <c r="GS37" s="482">
        <v>1.1217621864164798E-3</v>
      </c>
      <c r="GT37" s="483">
        <v>6646</v>
      </c>
      <c r="GU37" s="482">
        <v>0.11188175482306993</v>
      </c>
      <c r="GV37" s="483">
        <v>497</v>
      </c>
      <c r="GW37" s="482">
        <v>1.5133061323914499E-2</v>
      </c>
      <c r="GX37" s="483">
        <v>4838</v>
      </c>
      <c r="GY37" s="482">
        <v>3.0236744081397964E-2</v>
      </c>
      <c r="GZ37" s="483">
        <v>1292</v>
      </c>
      <c r="HA37" s="482">
        <v>2.4736267733721354E-2</v>
      </c>
      <c r="HB37" s="483">
        <v>284</v>
      </c>
      <c r="HC37" s="482">
        <v>5.7188884414015304E-2</v>
      </c>
      <c r="HD37" s="483">
        <v>13568</v>
      </c>
      <c r="HE37" s="482">
        <v>4.2499475334454709E-2</v>
      </c>
      <c r="HF37" s="483">
        <v>8</v>
      </c>
      <c r="HG37" s="482">
        <v>9.030364600970764E-4</v>
      </c>
      <c r="HH37" s="483">
        <v>7347</v>
      </c>
      <c r="HI37" s="482">
        <v>0.11564069066469394</v>
      </c>
      <c r="HJ37" s="483">
        <v>856</v>
      </c>
      <c r="HK37" s="482">
        <v>2.3469415732185452E-2</v>
      </c>
      <c r="HL37" s="483">
        <v>4808</v>
      </c>
      <c r="HM37" s="482">
        <v>3.0310862863519163E-2</v>
      </c>
      <c r="HN37" s="483">
        <v>1243</v>
      </c>
      <c r="HO37" s="482">
        <v>2.2625916959426253E-2</v>
      </c>
      <c r="HP37" s="483">
        <v>276</v>
      </c>
      <c r="HQ37" s="482">
        <v>6.6060315940641462E-2</v>
      </c>
      <c r="HR37" s="483">
        <v>14538</v>
      </c>
      <c r="HS37" s="482">
        <v>4.4512757078165231E-2</v>
      </c>
      <c r="HT37" s="483">
        <v>6</v>
      </c>
      <c r="HU37" s="482">
        <v>6.8415051311288488E-4</v>
      </c>
      <c r="HV37" s="483">
        <v>7823</v>
      </c>
      <c r="HW37" s="482">
        <v>0.12070295624267111</v>
      </c>
      <c r="HX37" s="483">
        <v>706</v>
      </c>
      <c r="HY37" s="482">
        <v>1.9867176947321027E-2</v>
      </c>
      <c r="HZ37" s="483">
        <v>4364</v>
      </c>
      <c r="IA37" s="482">
        <v>3.3687915888283335E-2</v>
      </c>
      <c r="IB37" s="483">
        <v>1254</v>
      </c>
      <c r="IC37" s="482">
        <v>2.4779180745746636E-2</v>
      </c>
      <c r="ID37" s="483">
        <v>235</v>
      </c>
      <c r="IE37" s="482">
        <v>6.5277777777777782E-2</v>
      </c>
      <c r="IF37" s="483">
        <v>14388</v>
      </c>
      <c r="IG37" s="482">
        <v>4.9128102517525023E-2</v>
      </c>
      <c r="IH37" s="483">
        <v>10</v>
      </c>
      <c r="II37" s="482">
        <v>1.0686044026501388E-3</v>
      </c>
      <c r="IJ37" s="483">
        <v>8523</v>
      </c>
      <c r="IK37" s="482">
        <v>0.11901802795659884</v>
      </c>
      <c r="IL37" s="483">
        <v>822</v>
      </c>
      <c r="IM37" s="482">
        <v>2.115448953856448E-2</v>
      </c>
      <c r="IN37" s="483">
        <v>4693</v>
      </c>
      <c r="IO37" s="482">
        <v>3.2433067492294299E-2</v>
      </c>
      <c r="IP37" s="483">
        <v>1597</v>
      </c>
      <c r="IQ37" s="482">
        <v>2.9718815713567933E-2</v>
      </c>
      <c r="IR37" s="483">
        <v>237</v>
      </c>
      <c r="IS37" s="482">
        <v>6.321685782875433E-2</v>
      </c>
      <c r="IT37" s="483">
        <v>15882</v>
      </c>
      <c r="IU37" s="482">
        <v>4.9321449644420978E-2</v>
      </c>
      <c r="IV37" s="483">
        <v>8</v>
      </c>
      <c r="IW37" s="482">
        <v>8.090614886731392E-4</v>
      </c>
      <c r="IX37" s="483">
        <v>9164</v>
      </c>
      <c r="IY37" s="482">
        <v>0.12151106514446346</v>
      </c>
      <c r="IZ37" s="483">
        <v>896</v>
      </c>
      <c r="JA37" s="482">
        <v>2.1702271956595458E-2</v>
      </c>
      <c r="JB37" s="483">
        <v>5168</v>
      </c>
      <c r="JC37" s="482">
        <v>3.4735151193348704E-2</v>
      </c>
      <c r="JD37" s="483">
        <v>2123</v>
      </c>
      <c r="JE37" s="482">
        <v>2.8156872107057123E-2</v>
      </c>
      <c r="JF37" s="483">
        <v>257</v>
      </c>
      <c r="JG37" s="482">
        <v>6.981798424341211E-2</v>
      </c>
      <c r="JH37" s="483">
        <v>17616</v>
      </c>
      <c r="JI37" s="482">
        <v>4.9698973632685765E-2</v>
      </c>
      <c r="JJ37" s="483">
        <v>8</v>
      </c>
      <c r="JK37" s="482">
        <v>1.0479434110558031E-3</v>
      </c>
      <c r="JL37" s="483">
        <v>9432</v>
      </c>
      <c r="JM37" s="482">
        <v>0.12109695973705834</v>
      </c>
      <c r="JN37" s="483">
        <v>879</v>
      </c>
      <c r="JO37" s="482">
        <v>2.6601700814090731E-2</v>
      </c>
      <c r="JP37" s="483">
        <v>4782</v>
      </c>
      <c r="JQ37" s="482">
        <v>3.4107443439559501E-2</v>
      </c>
      <c r="JR37" s="483">
        <v>2305</v>
      </c>
      <c r="JS37" s="482">
        <v>3.1211493412411476E-2</v>
      </c>
      <c r="JT37" s="483">
        <v>192</v>
      </c>
      <c r="JU37" s="482">
        <v>6.6992323796231684E-2</v>
      </c>
      <c r="JV37" s="483">
        <v>17598</v>
      </c>
      <c r="JW37" s="482">
        <v>5.2455244034028244E-2</v>
      </c>
      <c r="JX37" s="483">
        <v>9</v>
      </c>
      <c r="JY37" s="482">
        <v>2.5804749794278801E-5</v>
      </c>
      <c r="JZ37" s="483">
        <v>10095</v>
      </c>
      <c r="KA37" s="482">
        <v>2.8944327685916055E-2</v>
      </c>
      <c r="KB37" s="483">
        <v>814</v>
      </c>
      <c r="KC37" s="482">
        <v>2.333896259171438E-3</v>
      </c>
      <c r="KD37" s="483">
        <v>5296</v>
      </c>
      <c r="KE37" s="482">
        <v>1.5184661656722281E-2</v>
      </c>
      <c r="KF37" s="483">
        <v>2172</v>
      </c>
      <c r="KG37" s="482">
        <v>6.2275462836859502E-3</v>
      </c>
      <c r="KH37" s="483">
        <v>249</v>
      </c>
      <c r="KI37" s="482">
        <v>7.1393141097504686E-4</v>
      </c>
      <c r="KJ37" s="483">
        <v>18635</v>
      </c>
      <c r="KK37" s="482">
        <v>5.3430168046265047E-2</v>
      </c>
      <c r="KL37" s="483">
        <v>19152</v>
      </c>
      <c r="KM37" s="482">
        <v>5.4665802761262407E-2</v>
      </c>
      <c r="KN37" s="483">
        <v>11283</v>
      </c>
      <c r="KO37" s="482">
        <v>3.2205213688143469E-2</v>
      </c>
      <c r="KP37" s="483">
        <v>763</v>
      </c>
      <c r="KQ37" s="482">
        <v>2.1778408263807025E-3</v>
      </c>
      <c r="KR37" s="483">
        <v>4796</v>
      </c>
      <c r="KS37" s="482">
        <v>1.3689285194392987E-2</v>
      </c>
      <c r="KT37" s="483">
        <v>2103</v>
      </c>
      <c r="KU37" s="482">
        <v>6.0026202593428798E-3</v>
      </c>
      <c r="KV37" s="483">
        <v>198</v>
      </c>
      <c r="KW37" s="482">
        <v>5.6515397591530678E-4</v>
      </c>
      <c r="KX37" s="483">
        <v>19152</v>
      </c>
      <c r="KY37" s="482">
        <v>5.4665802761262407E-2</v>
      </c>
      <c r="KZ37" s="421">
        <v>10</v>
      </c>
      <c r="LA37" s="145">
        <v>1.2836970474967907E-3</v>
      </c>
      <c r="LB37" s="421">
        <v>11211</v>
      </c>
      <c r="LC37" s="145">
        <v>0.14539158853052173</v>
      </c>
      <c r="LD37" s="421">
        <v>844</v>
      </c>
      <c r="LE37" s="145">
        <v>2.8517367211785376E-2</v>
      </c>
      <c r="LF37" s="421">
        <v>5400</v>
      </c>
      <c r="LG37" s="145">
        <v>3.7413740542637811E-2</v>
      </c>
      <c r="LH37" s="421">
        <v>2206</v>
      </c>
      <c r="LI37" s="145">
        <v>2.9235968458021337E-2</v>
      </c>
      <c r="LJ37" s="421">
        <v>339</v>
      </c>
      <c r="LK37" s="145">
        <v>0.10065320665083136</v>
      </c>
      <c r="LL37" s="421">
        <v>20010</v>
      </c>
      <c r="LM37" s="145">
        <v>5.9262549977787647E-2</v>
      </c>
      <c r="LN37" s="421">
        <v>7</v>
      </c>
      <c r="LO37" s="145">
        <v>1.0149340292880964E-3</v>
      </c>
      <c r="LP37" s="421">
        <v>11570</v>
      </c>
      <c r="LQ37" s="145">
        <v>0.15570957539869457</v>
      </c>
      <c r="LR37" s="421">
        <v>898</v>
      </c>
      <c r="LS37" s="145">
        <v>3.1345992739458255E-2</v>
      </c>
      <c r="LT37" s="421">
        <v>5565</v>
      </c>
      <c r="LU37" s="145">
        <v>3.9438156859688038E-2</v>
      </c>
      <c r="LV37" s="421">
        <v>2205</v>
      </c>
      <c r="LW37" s="145">
        <v>3.0085959885386818E-2</v>
      </c>
      <c r="LX37" s="421">
        <v>329</v>
      </c>
      <c r="LY37" s="145">
        <v>0.1104397448808325</v>
      </c>
      <c r="LZ37" s="421">
        <v>20574</v>
      </c>
      <c r="MA37" s="145">
        <v>6.2873977006717069E-2</v>
      </c>
    </row>
    <row r="38" spans="1:339">
      <c r="A38" s="34"/>
      <c r="B38" s="34"/>
      <c r="C38" s="484" t="s">
        <v>1551</v>
      </c>
      <c r="D38" s="483">
        <v>3</v>
      </c>
      <c r="E38" s="482">
        <v>3.2626427406199022E-4</v>
      </c>
      <c r="F38" s="483">
        <v>44</v>
      </c>
      <c r="G38" s="482">
        <v>1.262843694391826E-3</v>
      </c>
      <c r="H38" s="483">
        <v>1310</v>
      </c>
      <c r="I38" s="482">
        <v>1.8433568795204459E-2</v>
      </c>
      <c r="J38" s="483">
        <v>1993</v>
      </c>
      <c r="K38" s="482">
        <v>9.5075444965485659E-3</v>
      </c>
      <c r="L38" s="483">
        <v>267</v>
      </c>
      <c r="M38" s="482">
        <v>5.0369755508602471E-3</v>
      </c>
      <c r="N38" s="483">
        <v>23</v>
      </c>
      <c r="O38" s="482">
        <v>4.3429003021148039E-3</v>
      </c>
      <c r="P38" s="483">
        <v>3640</v>
      </c>
      <c r="Q38" s="482">
        <v>9.5031720752943635E-3</v>
      </c>
      <c r="R38" s="483">
        <v>3</v>
      </c>
      <c r="S38" s="482">
        <v>3.1354515050167225E-4</v>
      </c>
      <c r="T38" s="483">
        <v>46</v>
      </c>
      <c r="U38" s="482">
        <v>1.3509544787077827E-3</v>
      </c>
      <c r="V38" s="483">
        <v>624</v>
      </c>
      <c r="W38" s="482">
        <v>1.2074069774191676E-2</v>
      </c>
      <c r="X38" s="483">
        <v>1967</v>
      </c>
      <c r="Y38" s="482">
        <v>1.0588475948494897E-2</v>
      </c>
      <c r="Z38" s="483">
        <v>272</v>
      </c>
      <c r="AA38" s="482">
        <v>5.4714058696920323E-3</v>
      </c>
      <c r="AB38" s="483">
        <v>19</v>
      </c>
      <c r="AC38" s="482">
        <v>4.0676514664953973E-3</v>
      </c>
      <c r="AD38" s="483">
        <v>2931</v>
      </c>
      <c r="AE38" s="482">
        <v>8.7374907214466495E-3</v>
      </c>
      <c r="AF38" s="483">
        <v>3</v>
      </c>
      <c r="AG38" s="482">
        <v>2.8749401054144706E-4</v>
      </c>
      <c r="AH38" s="483">
        <v>46</v>
      </c>
      <c r="AI38" s="482">
        <v>1.3368595425615392E-3</v>
      </c>
      <c r="AJ38" s="483">
        <v>535</v>
      </c>
      <c r="AK38" s="482">
        <v>9.8936662043458152E-3</v>
      </c>
      <c r="AL38" s="483">
        <v>1773</v>
      </c>
      <c r="AM38" s="482">
        <v>9.6131428416515296E-3</v>
      </c>
      <c r="AN38" s="483">
        <v>271</v>
      </c>
      <c r="AO38" s="482">
        <v>5.6632951600769036E-3</v>
      </c>
      <c r="AP38" s="483">
        <v>21</v>
      </c>
      <c r="AQ38" s="482">
        <v>3.7373198077949813E-3</v>
      </c>
      <c r="AR38" s="483">
        <v>2649</v>
      </c>
      <c r="AS38" s="482">
        <v>7.8646181251391667E-3</v>
      </c>
      <c r="AT38" s="483">
        <v>3</v>
      </c>
      <c r="AU38" s="482">
        <v>2.7260336210813266E-4</v>
      </c>
      <c r="AV38" s="483">
        <v>51</v>
      </c>
      <c r="AW38" s="482">
        <v>1.4738180557161021E-3</v>
      </c>
      <c r="AX38" s="483">
        <v>457</v>
      </c>
      <c r="AY38" s="482">
        <v>9.1055809041821912E-3</v>
      </c>
      <c r="AZ38" s="483">
        <v>1652</v>
      </c>
      <c r="BA38" s="482">
        <v>9.4591344777435506E-3</v>
      </c>
      <c r="BB38" s="483">
        <v>273</v>
      </c>
      <c r="BC38" s="482">
        <v>5.9125462932882854E-3</v>
      </c>
      <c r="BD38" s="483">
        <v>22</v>
      </c>
      <c r="BE38" s="482">
        <v>4.0998881848676857E-3</v>
      </c>
      <c r="BF38" s="483">
        <v>2458</v>
      </c>
      <c r="BG38" s="482">
        <v>7.6339434069500568E-3</v>
      </c>
      <c r="BH38" s="483">
        <v>3</v>
      </c>
      <c r="BI38" s="482">
        <v>3.0512611879576892E-4</v>
      </c>
      <c r="BJ38" s="483">
        <v>52</v>
      </c>
      <c r="BK38" s="482">
        <v>1.4876695084968816E-3</v>
      </c>
      <c r="BL38" s="483">
        <v>374</v>
      </c>
      <c r="BM38" s="482">
        <v>7.8281982585398525E-3</v>
      </c>
      <c r="BN38" s="483">
        <v>1810</v>
      </c>
      <c r="BO38" s="482">
        <v>1.0538205361093645E-2</v>
      </c>
      <c r="BP38" s="483">
        <v>313</v>
      </c>
      <c r="BQ38" s="482">
        <v>6.8732295395155804E-3</v>
      </c>
      <c r="BR38" s="483">
        <v>23</v>
      </c>
      <c r="BS38" s="482">
        <v>3.9002882821773783E-3</v>
      </c>
      <c r="BT38" s="483">
        <v>2575</v>
      </c>
      <c r="BU38" s="482">
        <v>8.1550827542960658E-3</v>
      </c>
      <c r="BV38" s="483">
        <v>3</v>
      </c>
      <c r="BW38" s="482">
        <v>3.3658700774150119E-4</v>
      </c>
      <c r="BX38" s="483">
        <v>59</v>
      </c>
      <c r="BY38" s="482">
        <v>1.6307352128247651E-3</v>
      </c>
      <c r="BZ38" s="483">
        <v>450</v>
      </c>
      <c r="CA38" s="482">
        <v>9.8236115962277333E-3</v>
      </c>
      <c r="CB38" s="483">
        <v>1581</v>
      </c>
      <c r="CC38" s="482">
        <v>9.5300095842601133E-3</v>
      </c>
      <c r="CD38" s="483">
        <v>304</v>
      </c>
      <c r="CE38" s="482">
        <v>6.5749632321135043E-3</v>
      </c>
      <c r="CF38" s="483">
        <v>22</v>
      </c>
      <c r="CG38" s="482">
        <v>3.6249794035261161E-3</v>
      </c>
      <c r="CH38" s="483">
        <v>2419</v>
      </c>
      <c r="CI38" s="482">
        <v>7.8258703409543103E-3</v>
      </c>
      <c r="CJ38" s="483">
        <v>3</v>
      </c>
      <c r="CK38" s="482">
        <v>3.2327586206896551E-4</v>
      </c>
      <c r="CL38" s="483">
        <v>63</v>
      </c>
      <c r="CM38" s="482">
        <v>1.6462410828608012E-3</v>
      </c>
      <c r="CN38" s="483">
        <v>542</v>
      </c>
      <c r="CO38" s="482">
        <v>1.0515287909358994E-2</v>
      </c>
      <c r="CP38" s="483">
        <v>1374</v>
      </c>
      <c r="CQ38" s="482">
        <v>8.5180776670138372E-3</v>
      </c>
      <c r="CR38" s="483">
        <v>369</v>
      </c>
      <c r="CS38" s="482">
        <v>7.4828138624703422E-3</v>
      </c>
      <c r="CT38" s="483">
        <v>21</v>
      </c>
      <c r="CU38" s="482">
        <v>3.3827319587628867E-3</v>
      </c>
      <c r="CV38" s="483">
        <v>2372</v>
      </c>
      <c r="CW38" s="482">
        <v>7.5082774644053205E-3</v>
      </c>
      <c r="CX38" s="483">
        <v>0</v>
      </c>
      <c r="CY38" s="482">
        <f t="shared" si="24"/>
        <v>0</v>
      </c>
      <c r="CZ38" s="483">
        <v>68</v>
      </c>
      <c r="DA38" s="482">
        <f t="shared" si="25"/>
        <v>1.7558809099594598E-3</v>
      </c>
      <c r="DB38" s="483">
        <v>525</v>
      </c>
      <c r="DC38" s="482">
        <f t="shared" si="26"/>
        <v>1.0267141236750498E-2</v>
      </c>
      <c r="DD38" s="483">
        <v>1343</v>
      </c>
      <c r="DE38" s="482">
        <f t="shared" si="27"/>
        <v>8.5824019222535356E-3</v>
      </c>
      <c r="DF38" s="483">
        <v>420</v>
      </c>
      <c r="DG38" s="482">
        <f t="shared" si="28"/>
        <v>8.652835863944457E-3</v>
      </c>
      <c r="DH38" s="483">
        <v>20</v>
      </c>
      <c r="DI38" s="482">
        <f t="shared" si="29"/>
        <v>3.2061558191728116E-3</v>
      </c>
      <c r="DJ38" s="483">
        <f t="shared" si="30"/>
        <v>2376</v>
      </c>
      <c r="DK38" s="482">
        <f t="shared" si="31"/>
        <v>7.676402171103644E-3</v>
      </c>
      <c r="DL38" s="483">
        <v>0</v>
      </c>
      <c r="DM38" s="482">
        <f t="shared" si="1"/>
        <v>0</v>
      </c>
      <c r="DN38" s="483">
        <v>75</v>
      </c>
      <c r="DO38" s="482">
        <f t="shared" si="2"/>
        <v>1.8568033273915626E-3</v>
      </c>
      <c r="DP38" s="483">
        <v>479</v>
      </c>
      <c r="DQ38" s="482">
        <f t="shared" si="3"/>
        <v>1.0319717338848672E-2</v>
      </c>
      <c r="DR38" s="483">
        <v>1502</v>
      </c>
      <c r="DS38" s="482">
        <f t="shared" si="4"/>
        <v>1.0284923890193715E-2</v>
      </c>
      <c r="DT38" s="483">
        <v>418</v>
      </c>
      <c r="DU38" s="482">
        <f t="shared" si="5"/>
        <v>8.5886293122932455E-3</v>
      </c>
      <c r="DV38" s="483">
        <v>18</v>
      </c>
      <c r="DW38" s="482">
        <f t="shared" si="6"/>
        <v>2.9051000645577791E-3</v>
      </c>
      <c r="DX38" s="483">
        <f t="shared" si="32"/>
        <v>2492</v>
      </c>
      <c r="DY38" s="482">
        <f t="shared" si="7"/>
        <v>8.4008117638333588E-3</v>
      </c>
      <c r="DZ38" s="483">
        <v>0</v>
      </c>
      <c r="EA38" s="482">
        <f t="shared" si="8"/>
        <v>0</v>
      </c>
      <c r="EB38" s="483">
        <v>82</v>
      </c>
      <c r="EC38" s="482">
        <f t="shared" si="9"/>
        <v>1.9237536656891495E-3</v>
      </c>
      <c r="ED38" s="483">
        <v>323</v>
      </c>
      <c r="EE38" s="482">
        <f t="shared" si="10"/>
        <v>7.249629662880998E-3</v>
      </c>
      <c r="EF38" s="483">
        <v>1732</v>
      </c>
      <c r="EG38" s="482">
        <f t="shared" si="11"/>
        <v>1.1876272825140397E-2</v>
      </c>
      <c r="EH38" s="483">
        <v>538</v>
      </c>
      <c r="EI38" s="482">
        <f t="shared" si="12"/>
        <v>1.109850438370294E-2</v>
      </c>
      <c r="EJ38" s="483">
        <v>18</v>
      </c>
      <c r="EK38" s="482">
        <f t="shared" si="13"/>
        <v>2.9263534384652901E-3</v>
      </c>
      <c r="EL38" s="483">
        <f t="shared" si="22"/>
        <v>2693</v>
      </c>
      <c r="EM38" s="482">
        <f t="shared" si="14"/>
        <v>9.0917070667512929E-3</v>
      </c>
      <c r="EN38" s="483">
        <v>0</v>
      </c>
      <c r="EO38" s="482">
        <f t="shared" si="15"/>
        <v>0</v>
      </c>
      <c r="EP38" s="483">
        <v>79</v>
      </c>
      <c r="EQ38" s="482">
        <f t="shared" si="16"/>
        <v>1.8004877270551771E-3</v>
      </c>
      <c r="ER38" s="483">
        <v>242</v>
      </c>
      <c r="ES38" s="482">
        <f t="shared" si="17"/>
        <v>5.5503314144171008E-3</v>
      </c>
      <c r="ET38" s="483">
        <v>1472</v>
      </c>
      <c r="EU38" s="482">
        <f t="shared" si="18"/>
        <v>1.0788466894358043E-2</v>
      </c>
      <c r="EV38" s="483">
        <v>534</v>
      </c>
      <c r="EW38" s="482">
        <f t="shared" si="19"/>
        <v>1.0952273519699735E-2</v>
      </c>
      <c r="EX38" s="483">
        <v>20</v>
      </c>
      <c r="EY38" s="482">
        <f t="shared" si="20"/>
        <v>3.2846115946789291E-3</v>
      </c>
      <c r="EZ38" s="483">
        <f t="shared" si="33"/>
        <v>2347</v>
      </c>
      <c r="FA38" s="482">
        <f t="shared" si="21"/>
        <v>8.1803226121265355E-3</v>
      </c>
      <c r="FB38" s="483">
        <v>0</v>
      </c>
      <c r="FC38" s="482">
        <v>0</v>
      </c>
      <c r="FD38" s="483">
        <v>72</v>
      </c>
      <c r="FE38" s="482">
        <v>1.4548687587140577E-3</v>
      </c>
      <c r="FF38" s="483">
        <v>130</v>
      </c>
      <c r="FG38" s="482">
        <v>3.9854072779668291E-3</v>
      </c>
      <c r="FH38" s="483">
        <v>1397</v>
      </c>
      <c r="FI38" s="482">
        <v>9.2681049810259264E-3</v>
      </c>
      <c r="FJ38" s="483">
        <v>530</v>
      </c>
      <c r="FK38" s="482">
        <v>1.0753560848922615E-2</v>
      </c>
      <c r="FL38" s="483">
        <v>18</v>
      </c>
      <c r="FM38" s="482">
        <v>2.9860650298606504E-3</v>
      </c>
      <c r="FN38" s="483">
        <v>2147</v>
      </c>
      <c r="FO38" s="482">
        <v>7.1888487462205804E-3</v>
      </c>
      <c r="FP38" s="483">
        <v>0</v>
      </c>
      <c r="FQ38" s="482">
        <v>0</v>
      </c>
      <c r="FR38" s="483">
        <v>81</v>
      </c>
      <c r="FS38" s="482">
        <v>1.5509219369291745E-3</v>
      </c>
      <c r="FT38" s="483">
        <v>174</v>
      </c>
      <c r="FU38" s="482">
        <v>5.1438200254234779E-3</v>
      </c>
      <c r="FV38" s="483">
        <v>1303</v>
      </c>
      <c r="FW38" s="482">
        <v>8.5586295683245314E-3</v>
      </c>
      <c r="FX38" s="483">
        <v>521</v>
      </c>
      <c r="FY38" s="482">
        <v>1.0516329578943119E-2</v>
      </c>
      <c r="FZ38" s="483">
        <v>18</v>
      </c>
      <c r="GA38" s="482">
        <v>3.2171581769436996E-3</v>
      </c>
      <c r="GB38" s="483">
        <v>2097</v>
      </c>
      <c r="GC38" s="482">
        <v>6.9098230202220235E-3</v>
      </c>
      <c r="GD38" s="483">
        <v>0</v>
      </c>
      <c r="GE38" s="482">
        <v>0</v>
      </c>
      <c r="GF38" s="483">
        <v>89</v>
      </c>
      <c r="GG38" s="482">
        <v>1.5982186147574838E-3</v>
      </c>
      <c r="GH38" s="483">
        <v>172</v>
      </c>
      <c r="GI38" s="482">
        <v>5.1357081006837661E-3</v>
      </c>
      <c r="GJ38" s="483">
        <v>1556</v>
      </c>
      <c r="GK38" s="482">
        <v>9.7613610699856974E-3</v>
      </c>
      <c r="GL38" s="483">
        <v>483</v>
      </c>
      <c r="GM38" s="482">
        <v>9.5140544054208437E-3</v>
      </c>
      <c r="GN38" s="483">
        <v>18</v>
      </c>
      <c r="GO38" s="482">
        <v>3.4220532319391636E-3</v>
      </c>
      <c r="GP38" s="483">
        <v>2318</v>
      </c>
      <c r="GQ38" s="482">
        <v>7.3588936897010411E-3</v>
      </c>
      <c r="GR38" s="483">
        <v>0</v>
      </c>
      <c r="GS38" s="482">
        <v>0</v>
      </c>
      <c r="GT38" s="483">
        <v>98</v>
      </c>
      <c r="GU38" s="482">
        <v>1.6497761018147536E-3</v>
      </c>
      <c r="GV38" s="483">
        <v>185</v>
      </c>
      <c r="GW38" s="482">
        <v>5.6330308750989584E-3</v>
      </c>
      <c r="GX38" s="483">
        <v>1371</v>
      </c>
      <c r="GY38" s="482">
        <v>8.5685357866053351E-3</v>
      </c>
      <c r="GZ38" s="483">
        <v>470</v>
      </c>
      <c r="HA38" s="482">
        <v>8.9984874882732477E-3</v>
      </c>
      <c r="HB38" s="483">
        <v>15</v>
      </c>
      <c r="HC38" s="482">
        <v>3.0205396697543293E-3</v>
      </c>
      <c r="HD38" s="483">
        <v>2139</v>
      </c>
      <c r="HE38" s="482">
        <v>6.7000573216685301E-3</v>
      </c>
      <c r="HF38" s="483">
        <v>0</v>
      </c>
      <c r="HG38" s="482">
        <v>0</v>
      </c>
      <c r="HH38" s="483">
        <v>109</v>
      </c>
      <c r="HI38" s="482">
        <v>1.7156438386350401E-3</v>
      </c>
      <c r="HJ38" s="483">
        <v>155</v>
      </c>
      <c r="HK38" s="482">
        <v>4.2497189701971323E-3</v>
      </c>
      <c r="HL38" s="483">
        <v>1509</v>
      </c>
      <c r="HM38" s="482">
        <v>9.5131223088707178E-3</v>
      </c>
      <c r="HN38" s="483">
        <v>459</v>
      </c>
      <c r="HO38" s="482">
        <v>8.3550248466425173E-3</v>
      </c>
      <c r="HP38" s="483">
        <v>16</v>
      </c>
      <c r="HQ38" s="482">
        <v>3.829583532790809E-3</v>
      </c>
      <c r="HR38" s="483">
        <v>2248</v>
      </c>
      <c r="HS38" s="482">
        <v>6.882974130672407E-3</v>
      </c>
      <c r="HT38" s="483">
        <v>0</v>
      </c>
      <c r="HU38" s="482">
        <v>0</v>
      </c>
      <c r="HV38" s="483">
        <v>121</v>
      </c>
      <c r="HW38" s="482">
        <v>1.8669382213170401E-3</v>
      </c>
      <c r="HX38" s="483">
        <v>308</v>
      </c>
      <c r="HY38" s="482">
        <v>8.667266996848267E-3</v>
      </c>
      <c r="HZ38" s="483">
        <v>1320</v>
      </c>
      <c r="IA38" s="482">
        <v>1.0189745410754814E-2</v>
      </c>
      <c r="IB38" s="483">
        <v>437</v>
      </c>
      <c r="IC38" s="482">
        <v>8.6351690477601915E-3</v>
      </c>
      <c r="ID38" s="483">
        <v>18</v>
      </c>
      <c r="IE38" s="482">
        <v>5.0000000000000001E-3</v>
      </c>
      <c r="IF38" s="483">
        <v>2204</v>
      </c>
      <c r="IG38" s="482">
        <v>7.5256003578416143E-3</v>
      </c>
      <c r="IH38" s="483">
        <v>0</v>
      </c>
      <c r="II38" s="482">
        <v>0</v>
      </c>
      <c r="IJ38" s="483">
        <v>140</v>
      </c>
      <c r="IK38" s="482">
        <v>1.9550069123458686E-3</v>
      </c>
      <c r="IL38" s="483">
        <v>285</v>
      </c>
      <c r="IM38" s="482">
        <v>7.3345857889183415E-3</v>
      </c>
      <c r="IN38" s="483">
        <v>1664</v>
      </c>
      <c r="IO38" s="482">
        <v>1.149981340447E-2</v>
      </c>
      <c r="IP38" s="483">
        <v>416</v>
      </c>
      <c r="IQ38" s="482">
        <v>7.741407224072799E-3</v>
      </c>
      <c r="IR38" s="483">
        <v>15</v>
      </c>
      <c r="IS38" s="482">
        <v>4.0010669511869835E-3</v>
      </c>
      <c r="IT38" s="483">
        <v>2520</v>
      </c>
      <c r="IU38" s="482">
        <v>7.8258439178907485E-3</v>
      </c>
      <c r="IV38" s="483">
        <v>0</v>
      </c>
      <c r="IW38" s="482">
        <v>0</v>
      </c>
      <c r="IX38" s="483">
        <v>149</v>
      </c>
      <c r="IY38" s="482">
        <v>1.9756818754392245E-3</v>
      </c>
      <c r="IZ38" s="483">
        <v>253</v>
      </c>
      <c r="JA38" s="482">
        <v>6.1279852734583149E-3</v>
      </c>
      <c r="JB38" s="483">
        <v>1607</v>
      </c>
      <c r="JC38" s="482">
        <v>1.0800965164030837E-2</v>
      </c>
      <c r="JD38" s="483">
        <v>671</v>
      </c>
      <c r="JE38" s="482">
        <v>8.8993222721786766E-3</v>
      </c>
      <c r="JF38" s="483">
        <v>16</v>
      </c>
      <c r="JG38" s="482">
        <v>4.3466449334419992E-3</v>
      </c>
      <c r="JH38" s="483">
        <v>2696</v>
      </c>
      <c r="JI38" s="482">
        <v>7.606064538698957E-3</v>
      </c>
      <c r="JJ38" s="483">
        <v>0</v>
      </c>
      <c r="JK38" s="482">
        <v>0</v>
      </c>
      <c r="JL38" s="483">
        <v>168</v>
      </c>
      <c r="JM38" s="482">
        <v>2.1569433032046013E-3</v>
      </c>
      <c r="JN38" s="483">
        <v>188</v>
      </c>
      <c r="JO38" s="482">
        <v>5.6895560330478467E-3</v>
      </c>
      <c r="JP38" s="483">
        <v>1937</v>
      </c>
      <c r="JQ38" s="482">
        <v>1.3815583007617472E-2</v>
      </c>
      <c r="JR38" s="483">
        <v>706</v>
      </c>
      <c r="JS38" s="482">
        <v>9.5597893054934942E-3</v>
      </c>
      <c r="JT38" s="483">
        <v>17</v>
      </c>
      <c r="JU38" s="482">
        <v>5.9316120027913472E-3</v>
      </c>
      <c r="JV38" s="483">
        <v>3016</v>
      </c>
      <c r="JW38" s="482">
        <v>8.9899429484389809E-3</v>
      </c>
      <c r="JX38" s="483">
        <v>0</v>
      </c>
      <c r="JY38" s="482">
        <v>0</v>
      </c>
      <c r="JZ38" s="483">
        <v>189</v>
      </c>
      <c r="KA38" s="482">
        <v>5.4189974567985476E-4</v>
      </c>
      <c r="KB38" s="483">
        <v>207</v>
      </c>
      <c r="KC38" s="482">
        <v>5.9350924526841244E-4</v>
      </c>
      <c r="KD38" s="483">
        <v>1951</v>
      </c>
      <c r="KE38" s="482">
        <v>5.5938963165153262E-3</v>
      </c>
      <c r="KF38" s="483">
        <v>625</v>
      </c>
      <c r="KG38" s="482">
        <v>1.7919965134915834E-3</v>
      </c>
      <c r="KH38" s="483">
        <v>25</v>
      </c>
      <c r="KI38" s="482">
        <v>7.1679860539663334E-5</v>
      </c>
      <c r="KJ38" s="483">
        <v>2997</v>
      </c>
      <c r="KK38" s="482">
        <v>8.592981681494841E-3</v>
      </c>
      <c r="KL38" s="483">
        <v>3371</v>
      </c>
      <c r="KM38" s="482">
        <v>9.6218891556085831E-3</v>
      </c>
      <c r="KN38" s="483">
        <v>211</v>
      </c>
      <c r="KO38" s="482">
        <v>6.0226004504105929E-4</v>
      </c>
      <c r="KP38" s="483">
        <v>123</v>
      </c>
      <c r="KQ38" s="482">
        <v>3.510805001898118E-4</v>
      </c>
      <c r="KR38" s="483">
        <v>2268</v>
      </c>
      <c r="KS38" s="482">
        <v>6.4735819059389688E-3</v>
      </c>
      <c r="KT38" s="483">
        <v>741</v>
      </c>
      <c r="KU38" s="482">
        <v>2.1150459401678909E-3</v>
      </c>
      <c r="KV38" s="483">
        <v>28</v>
      </c>
      <c r="KW38" s="482">
        <v>7.9920764270851474E-5</v>
      </c>
      <c r="KX38" s="483">
        <v>3371</v>
      </c>
      <c r="KY38" s="482">
        <v>9.6218891556085831E-3</v>
      </c>
      <c r="KZ38" s="421">
        <v>0</v>
      </c>
      <c r="LA38" s="145">
        <v>0</v>
      </c>
      <c r="LB38" s="421">
        <v>210</v>
      </c>
      <c r="LC38" s="145">
        <v>2.7234174999027352E-3</v>
      </c>
      <c r="LD38" s="421">
        <v>106</v>
      </c>
      <c r="LE38" s="145">
        <v>3.5815650763616706E-3</v>
      </c>
      <c r="LF38" s="421">
        <v>2209</v>
      </c>
      <c r="LG38" s="145">
        <v>1.5304991270127207E-2</v>
      </c>
      <c r="LH38" s="421">
        <v>793</v>
      </c>
      <c r="LI38" s="145">
        <v>1.0509575243522629E-2</v>
      </c>
      <c r="LJ38" s="421">
        <v>38</v>
      </c>
      <c r="LK38" s="145">
        <v>1.1282660332541567E-2</v>
      </c>
      <c r="LL38" s="421">
        <v>3356</v>
      </c>
      <c r="LM38" s="145">
        <v>9.9392862431511922E-3</v>
      </c>
      <c r="LN38" s="421">
        <v>0</v>
      </c>
      <c r="LO38" s="145">
        <v>0</v>
      </c>
      <c r="LP38" s="421">
        <v>222</v>
      </c>
      <c r="LQ38" s="145">
        <v>2.9876858892402933E-3</v>
      </c>
      <c r="LR38" s="421">
        <v>123</v>
      </c>
      <c r="LS38" s="145">
        <v>4.2934934375872666E-3</v>
      </c>
      <c r="LT38" s="421">
        <v>2337</v>
      </c>
      <c r="LU38" s="145">
        <v>1.6561899834877079E-2</v>
      </c>
      <c r="LV38" s="421">
        <v>786</v>
      </c>
      <c r="LW38" s="145">
        <v>1.0724519033974622E-2</v>
      </c>
      <c r="LX38" s="421">
        <v>35</v>
      </c>
      <c r="LY38" s="145">
        <v>1.1748909029875798E-2</v>
      </c>
      <c r="LZ38" s="421">
        <v>3503</v>
      </c>
      <c r="MA38" s="145">
        <v>1.0705139567149309E-2</v>
      </c>
    </row>
    <row r="39" spans="1:339">
      <c r="A39" s="34"/>
      <c r="B39" s="34"/>
      <c r="C39" s="484" t="s">
        <v>1552</v>
      </c>
      <c r="D39" s="483">
        <v>10</v>
      </c>
      <c r="E39" s="482">
        <v>1.0875475802066339E-3</v>
      </c>
      <c r="F39" s="483">
        <v>1134</v>
      </c>
      <c r="G39" s="482">
        <v>3.2546926123643877E-2</v>
      </c>
      <c r="H39" s="483">
        <v>5973</v>
      </c>
      <c r="I39" s="482">
        <v>8.4048630850195594E-2</v>
      </c>
      <c r="J39" s="483">
        <v>9475</v>
      </c>
      <c r="K39" s="482">
        <v>4.5200192726943131E-2</v>
      </c>
      <c r="L39" s="483">
        <v>2031</v>
      </c>
      <c r="M39" s="482">
        <v>3.8314971325083005E-2</v>
      </c>
      <c r="N39" s="483">
        <v>257</v>
      </c>
      <c r="O39" s="482">
        <v>4.8527190332326282E-2</v>
      </c>
      <c r="P39" s="483">
        <v>18880</v>
      </c>
      <c r="Q39" s="482">
        <v>4.9291178236691643E-2</v>
      </c>
      <c r="R39" s="483">
        <v>14</v>
      </c>
      <c r="S39" s="482">
        <v>1.463210702341137E-3</v>
      </c>
      <c r="T39" s="483">
        <v>1109</v>
      </c>
      <c r="U39" s="482">
        <v>3.2569750367107193E-2</v>
      </c>
      <c r="V39" s="483">
        <v>3106</v>
      </c>
      <c r="W39" s="482">
        <v>6.0099456279870747E-2</v>
      </c>
      <c r="X39" s="483">
        <v>8848</v>
      </c>
      <c r="Y39" s="482">
        <v>4.7629301063692349E-2</v>
      </c>
      <c r="Z39" s="483">
        <v>2157</v>
      </c>
      <c r="AA39" s="482">
        <v>4.3389053165168064E-2</v>
      </c>
      <c r="AB39" s="483">
        <v>219</v>
      </c>
      <c r="AC39" s="482">
        <v>4.6885035324341684E-2</v>
      </c>
      <c r="AD39" s="483">
        <v>15453</v>
      </c>
      <c r="AE39" s="482">
        <v>4.6066340538558535E-2</v>
      </c>
      <c r="AF39" s="483">
        <v>11</v>
      </c>
      <c r="AG39" s="482">
        <v>1.0541447053186391E-3</v>
      </c>
      <c r="AH39" s="483">
        <v>1079</v>
      </c>
      <c r="AI39" s="482">
        <v>3.1358074922258714E-2</v>
      </c>
      <c r="AJ39" s="483">
        <v>3195</v>
      </c>
      <c r="AK39" s="482">
        <v>5.908460471567268E-2</v>
      </c>
      <c r="AL39" s="483">
        <v>8475</v>
      </c>
      <c r="AM39" s="482">
        <v>4.5951148100956976E-2</v>
      </c>
      <c r="AN39" s="483">
        <v>2165</v>
      </c>
      <c r="AO39" s="482">
        <v>4.5243667976260137E-2</v>
      </c>
      <c r="AP39" s="483">
        <v>228</v>
      </c>
      <c r="AQ39" s="482">
        <v>4.0576615056059799E-2</v>
      </c>
      <c r="AR39" s="483">
        <v>15153</v>
      </c>
      <c r="AS39" s="482">
        <v>4.4987753284346468E-2</v>
      </c>
      <c r="AT39" s="483">
        <v>12</v>
      </c>
      <c r="AU39" s="482">
        <v>1.0904134484325306E-3</v>
      </c>
      <c r="AV39" s="483">
        <v>1091</v>
      </c>
      <c r="AW39" s="482">
        <v>3.152814703502485E-2</v>
      </c>
      <c r="AX39" s="483">
        <v>2771</v>
      </c>
      <c r="AY39" s="482">
        <v>5.5211301281157227E-2</v>
      </c>
      <c r="AZ39" s="483">
        <v>8486</v>
      </c>
      <c r="BA39" s="482">
        <v>4.8589718630830364E-2</v>
      </c>
      <c r="BB39" s="483">
        <v>2141</v>
      </c>
      <c r="BC39" s="482">
        <v>4.6369090160916553E-2</v>
      </c>
      <c r="BD39" s="483">
        <v>221</v>
      </c>
      <c r="BE39" s="482">
        <v>4.1185240402534476E-2</v>
      </c>
      <c r="BF39" s="483">
        <v>14722</v>
      </c>
      <c r="BG39" s="482">
        <v>4.5722910836907542E-2</v>
      </c>
      <c r="BH39" s="483">
        <v>12</v>
      </c>
      <c r="BI39" s="482">
        <v>1.2205044751830757E-3</v>
      </c>
      <c r="BJ39" s="483">
        <v>1086</v>
      </c>
      <c r="BK39" s="482">
        <v>3.106940550437718E-2</v>
      </c>
      <c r="BL39" s="483">
        <v>1638</v>
      </c>
      <c r="BM39" s="482">
        <v>3.428499665103818E-2</v>
      </c>
      <c r="BN39" s="483">
        <v>7793</v>
      </c>
      <c r="BO39" s="482">
        <v>4.5372505181769489E-2</v>
      </c>
      <c r="BP39" s="483">
        <v>2184</v>
      </c>
      <c r="BQ39" s="482">
        <v>4.7958892377961748E-2</v>
      </c>
      <c r="BR39" s="483">
        <v>237</v>
      </c>
      <c r="BS39" s="482">
        <v>4.0189927081566899E-2</v>
      </c>
      <c r="BT39" s="483">
        <v>12950</v>
      </c>
      <c r="BU39" s="482">
        <v>4.1012940453644293E-2</v>
      </c>
      <c r="BV39" s="483">
        <v>11</v>
      </c>
      <c r="BW39" s="482">
        <v>1.2341523617188377E-3</v>
      </c>
      <c r="BX39" s="483">
        <v>1084</v>
      </c>
      <c r="BY39" s="482">
        <v>2.996130458817026E-2</v>
      </c>
      <c r="BZ39" s="483">
        <v>1767</v>
      </c>
      <c r="CA39" s="482">
        <v>3.8574048201187566E-2</v>
      </c>
      <c r="CB39" s="483">
        <v>7784</v>
      </c>
      <c r="CC39" s="482">
        <v>4.6920679698849284E-2</v>
      </c>
      <c r="CD39" s="483">
        <v>2264</v>
      </c>
      <c r="CE39" s="482">
        <v>4.8966173544424257E-2</v>
      </c>
      <c r="CF39" s="483">
        <v>247</v>
      </c>
      <c r="CG39" s="482">
        <v>4.0698632394134127E-2</v>
      </c>
      <c r="CH39" s="483">
        <v>13157</v>
      </c>
      <c r="CI39" s="482">
        <v>4.2565099659336858E-2</v>
      </c>
      <c r="CJ39" s="483">
        <v>14</v>
      </c>
      <c r="CK39" s="482">
        <v>1.5086206896551724E-3</v>
      </c>
      <c r="CL39" s="483">
        <v>1000</v>
      </c>
      <c r="CM39" s="482">
        <v>2.6130810839060336E-2</v>
      </c>
      <c r="CN39" s="483">
        <v>2733</v>
      </c>
      <c r="CO39" s="482">
        <v>5.3022660251435663E-2</v>
      </c>
      <c r="CP39" s="483">
        <v>7254</v>
      </c>
      <c r="CQ39" s="482">
        <v>4.497098646034816E-2</v>
      </c>
      <c r="CR39" s="483">
        <v>2421</v>
      </c>
      <c r="CS39" s="482">
        <v>4.9094559244012737E-2</v>
      </c>
      <c r="CT39" s="483">
        <v>257</v>
      </c>
      <c r="CU39" s="482">
        <v>4.1398195876288658E-2</v>
      </c>
      <c r="CV39" s="483">
        <v>13679</v>
      </c>
      <c r="CW39" s="482">
        <v>4.3299210554637597E-2</v>
      </c>
      <c r="CX39" s="483">
        <v>13</v>
      </c>
      <c r="CY39" s="482">
        <f t="shared" si="24"/>
        <v>1.5478033099178474E-3</v>
      </c>
      <c r="CZ39" s="483">
        <v>1145</v>
      </c>
      <c r="DA39" s="482">
        <f t="shared" si="25"/>
        <v>2.9565935910346786E-2</v>
      </c>
      <c r="DB39" s="483">
        <v>3534</v>
      </c>
      <c r="DC39" s="482">
        <f t="shared" si="26"/>
        <v>6.9112527867954784E-2</v>
      </c>
      <c r="DD39" s="483">
        <v>6929</v>
      </c>
      <c r="DE39" s="482">
        <f t="shared" si="27"/>
        <v>4.427957030476154E-2</v>
      </c>
      <c r="DF39" s="483">
        <v>3021</v>
      </c>
      <c r="DG39" s="482">
        <f t="shared" si="28"/>
        <v>6.2238612249943343E-2</v>
      </c>
      <c r="DH39" s="483">
        <v>259</v>
      </c>
      <c r="DI39" s="482">
        <f t="shared" si="29"/>
        <v>4.1519717858287911E-2</v>
      </c>
      <c r="DJ39" s="483">
        <f t="shared" si="30"/>
        <v>14901</v>
      </c>
      <c r="DK39" s="482">
        <f t="shared" si="31"/>
        <v>4.8142284828120961E-2</v>
      </c>
      <c r="DL39" s="483">
        <v>13</v>
      </c>
      <c r="DM39" s="482">
        <f t="shared" si="1"/>
        <v>1.4564194488012547E-3</v>
      </c>
      <c r="DN39" s="483">
        <v>1182</v>
      </c>
      <c r="DO39" s="482">
        <f t="shared" si="2"/>
        <v>2.926322043969103E-2</v>
      </c>
      <c r="DP39" s="483">
        <v>4031</v>
      </c>
      <c r="DQ39" s="482">
        <f t="shared" si="3"/>
        <v>8.6845053429851771E-2</v>
      </c>
      <c r="DR39" s="483">
        <v>6118</v>
      </c>
      <c r="DS39" s="482">
        <f t="shared" si="4"/>
        <v>4.1892919014783724E-2</v>
      </c>
      <c r="DT39" s="483">
        <v>2927</v>
      </c>
      <c r="DU39" s="482">
        <f t="shared" si="5"/>
        <v>6.0140952146129981E-2</v>
      </c>
      <c r="DV39" s="483">
        <v>257</v>
      </c>
      <c r="DW39" s="482">
        <f t="shared" si="6"/>
        <v>4.1478373143963847E-2</v>
      </c>
      <c r="DX39" s="483">
        <f t="shared" si="32"/>
        <v>14528</v>
      </c>
      <c r="DY39" s="482">
        <f t="shared" si="7"/>
        <v>4.8975518982733161E-2</v>
      </c>
      <c r="DZ39" s="483">
        <v>13</v>
      </c>
      <c r="EA39" s="482">
        <f t="shared" si="8"/>
        <v>1.5183368371875731E-3</v>
      </c>
      <c r="EB39" s="483">
        <v>1253</v>
      </c>
      <c r="EC39" s="482">
        <f t="shared" si="9"/>
        <v>2.9395894428152491E-2</v>
      </c>
      <c r="ED39" s="483">
        <v>3616</v>
      </c>
      <c r="EE39" s="482">
        <f t="shared" si="10"/>
        <v>8.1159940746060963E-2</v>
      </c>
      <c r="EF39" s="483">
        <v>6933</v>
      </c>
      <c r="EG39" s="482">
        <f t="shared" si="11"/>
        <v>4.7539376152828154E-2</v>
      </c>
      <c r="EH39" s="483">
        <v>3070</v>
      </c>
      <c r="EI39" s="482">
        <f t="shared" si="12"/>
        <v>6.3331614234141312E-2</v>
      </c>
      <c r="EJ39" s="483">
        <v>250</v>
      </c>
      <c r="EK39" s="482">
        <f t="shared" si="13"/>
        <v>4.0643797756462367E-2</v>
      </c>
      <c r="EL39" s="483">
        <f t="shared" si="22"/>
        <v>15135</v>
      </c>
      <c r="EM39" s="482">
        <f t="shared" si="14"/>
        <v>5.1096541572699897E-2</v>
      </c>
      <c r="EN39" s="483">
        <v>9</v>
      </c>
      <c r="EO39" s="482">
        <f t="shared" si="15"/>
        <v>1.105379513633014E-3</v>
      </c>
      <c r="EP39" s="483">
        <v>1373</v>
      </c>
      <c r="EQ39" s="482">
        <f t="shared" si="16"/>
        <v>3.1292020876541239E-2</v>
      </c>
      <c r="ER39" s="483">
        <v>4815</v>
      </c>
      <c r="ES39" s="482">
        <f t="shared" si="17"/>
        <v>0.11043324694387743</v>
      </c>
      <c r="ET39" s="483">
        <v>6378</v>
      </c>
      <c r="EU39" s="482">
        <f t="shared" si="18"/>
        <v>4.6745137127863857E-2</v>
      </c>
      <c r="EV39" s="483">
        <v>3489</v>
      </c>
      <c r="EW39" s="482">
        <f t="shared" si="19"/>
        <v>7.1558955637139279E-2</v>
      </c>
      <c r="EX39" s="483">
        <v>245</v>
      </c>
      <c r="EY39" s="482">
        <f t="shared" si="20"/>
        <v>4.0236492034816884E-2</v>
      </c>
      <c r="EZ39" s="483">
        <f t="shared" si="33"/>
        <v>16309</v>
      </c>
      <c r="FA39" s="482">
        <f t="shared" si="21"/>
        <v>5.6844005744001565E-2</v>
      </c>
      <c r="FB39" s="483">
        <v>5</v>
      </c>
      <c r="FC39" s="482">
        <v>4.7605446063029612E-4</v>
      </c>
      <c r="FD39" s="483">
        <v>2055</v>
      </c>
      <c r="FE39" s="482">
        <v>4.1524379154963729E-2</v>
      </c>
      <c r="FF39" s="483">
        <v>5106</v>
      </c>
      <c r="FG39" s="482">
        <v>0.15653453508691254</v>
      </c>
      <c r="FH39" s="483">
        <v>6227</v>
      </c>
      <c r="FI39" s="482">
        <v>4.131173208077913E-2</v>
      </c>
      <c r="FJ39" s="483">
        <v>3537</v>
      </c>
      <c r="FK39" s="482">
        <v>7.1764801363470354E-2</v>
      </c>
      <c r="FL39" s="483">
        <v>236</v>
      </c>
      <c r="FM39" s="482">
        <v>3.9150630391506305E-2</v>
      </c>
      <c r="FN39" s="483">
        <v>17166</v>
      </c>
      <c r="FO39" s="482">
        <v>5.7477306743187004E-2</v>
      </c>
      <c r="FP39" s="483">
        <v>0</v>
      </c>
      <c r="FQ39" s="482">
        <v>0</v>
      </c>
      <c r="FR39" s="483">
        <v>2261</v>
      </c>
      <c r="FS39" s="482">
        <v>4.329178394317116E-2</v>
      </c>
      <c r="FT39" s="483">
        <v>5370</v>
      </c>
      <c r="FU39" s="482">
        <v>0.15874892837082805</v>
      </c>
      <c r="FV39" s="483">
        <v>5832</v>
      </c>
      <c r="FW39" s="482">
        <v>3.8306928351856229E-2</v>
      </c>
      <c r="FX39" s="483">
        <v>3942</v>
      </c>
      <c r="FY39" s="482">
        <v>7.9568850672156952E-2</v>
      </c>
      <c r="FZ39" s="483">
        <v>228</v>
      </c>
      <c r="GA39" s="482">
        <v>4.0750670241286861E-2</v>
      </c>
      <c r="GB39" s="483">
        <v>17633</v>
      </c>
      <c r="GC39" s="482">
        <v>5.8102484175286094E-2</v>
      </c>
      <c r="GD39" s="483">
        <v>0</v>
      </c>
      <c r="GE39" s="482">
        <v>0</v>
      </c>
      <c r="GF39" s="483">
        <v>2608</v>
      </c>
      <c r="GG39" s="482">
        <v>4.6833192666151886E-2</v>
      </c>
      <c r="GH39" s="483">
        <v>4583</v>
      </c>
      <c r="GI39" s="482">
        <v>0.13684273386880058</v>
      </c>
      <c r="GJ39" s="483">
        <v>6217</v>
      </c>
      <c r="GK39" s="482">
        <v>3.9001530701864448E-2</v>
      </c>
      <c r="GL39" s="483">
        <v>4012</v>
      </c>
      <c r="GM39" s="482">
        <v>7.9027714854137524E-2</v>
      </c>
      <c r="GN39" s="483">
        <v>218</v>
      </c>
      <c r="GO39" s="482">
        <v>4.144486692015209E-2</v>
      </c>
      <c r="GP39" s="483">
        <v>17638</v>
      </c>
      <c r="GQ39" s="482">
        <v>5.5994895124653561E-2</v>
      </c>
      <c r="GR39" s="483">
        <v>0</v>
      </c>
      <c r="GS39" s="482">
        <v>0</v>
      </c>
      <c r="GT39" s="483">
        <v>3286</v>
      </c>
      <c r="GU39" s="482">
        <v>5.5318002760849805E-2</v>
      </c>
      <c r="GV39" s="483">
        <v>4019</v>
      </c>
      <c r="GW39" s="482">
        <v>0.12237378965958225</v>
      </c>
      <c r="GX39" s="483">
        <v>6139</v>
      </c>
      <c r="GY39" s="482">
        <v>3.8367790805229868E-2</v>
      </c>
      <c r="GZ39" s="483">
        <v>4163</v>
      </c>
      <c r="HA39" s="482">
        <v>7.9703624284428787E-2</v>
      </c>
      <c r="HB39" s="483">
        <v>180</v>
      </c>
      <c r="HC39" s="482">
        <v>3.6246476037051951E-2</v>
      </c>
      <c r="HD39" s="483">
        <v>17787</v>
      </c>
      <c r="HE39" s="482">
        <v>5.5714782412584457E-2</v>
      </c>
      <c r="HF39" s="483">
        <v>3</v>
      </c>
      <c r="HG39" s="482">
        <v>3.3863867253640368E-4</v>
      </c>
      <c r="HH39" s="483">
        <v>3707</v>
      </c>
      <c r="HI39" s="482">
        <v>5.8347630365321958E-2</v>
      </c>
      <c r="HJ39" s="483">
        <v>3878</v>
      </c>
      <c r="HK39" s="482">
        <v>0.10632522688015793</v>
      </c>
      <c r="HL39" s="483">
        <v>6474</v>
      </c>
      <c r="HM39" s="482">
        <v>4.0813753364896642E-2</v>
      </c>
      <c r="HN39" s="483">
        <v>4261</v>
      </c>
      <c r="HO39" s="482">
        <v>7.7561570526239146E-2</v>
      </c>
      <c r="HP39" s="483">
        <v>176</v>
      </c>
      <c r="HQ39" s="482">
        <v>4.2125418860698899E-2</v>
      </c>
      <c r="HR39" s="483">
        <v>18499</v>
      </c>
      <c r="HS39" s="482">
        <v>5.6640630980119594E-2</v>
      </c>
      <c r="HT39" s="483">
        <v>4</v>
      </c>
      <c r="HU39" s="482">
        <v>4.5610034207525655E-4</v>
      </c>
      <c r="HV39" s="483">
        <v>4630</v>
      </c>
      <c r="HW39" s="482">
        <v>7.143738813799913E-2</v>
      </c>
      <c r="HX39" s="483">
        <v>2890</v>
      </c>
      <c r="HY39" s="482">
        <v>8.1325979288608741E-2</v>
      </c>
      <c r="HZ39" s="483">
        <v>5913</v>
      </c>
      <c r="IA39" s="482">
        <v>4.5645427737722129E-2</v>
      </c>
      <c r="IB39" s="483">
        <v>4539</v>
      </c>
      <c r="IC39" s="482">
        <v>8.9691149445728854E-2</v>
      </c>
      <c r="ID39" s="483">
        <v>181</v>
      </c>
      <c r="IE39" s="482">
        <v>5.0277777777777775E-2</v>
      </c>
      <c r="IF39" s="483">
        <v>18157</v>
      </c>
      <c r="IG39" s="482">
        <v>6.1997425452509157E-2</v>
      </c>
      <c r="IH39" s="483">
        <v>2</v>
      </c>
      <c r="II39" s="482">
        <v>2.1372088053002778E-4</v>
      </c>
      <c r="IJ39" s="483">
        <v>5446</v>
      </c>
      <c r="IK39" s="482">
        <v>7.6049768890254291E-2</v>
      </c>
      <c r="IL39" s="483">
        <v>3486</v>
      </c>
      <c r="IM39" s="482">
        <v>8.9713565123401187E-2</v>
      </c>
      <c r="IN39" s="483">
        <v>6655</v>
      </c>
      <c r="IO39" s="482">
        <v>4.5992342672324431E-2</v>
      </c>
      <c r="IP39" s="483">
        <v>4741</v>
      </c>
      <c r="IQ39" s="482">
        <v>8.8225989541656585E-2</v>
      </c>
      <c r="IR39" s="483">
        <v>188</v>
      </c>
      <c r="IS39" s="482">
        <v>5.0146705788210191E-2</v>
      </c>
      <c r="IT39" s="483">
        <v>20518</v>
      </c>
      <c r="IU39" s="482">
        <v>6.3718518058445389E-2</v>
      </c>
      <c r="IV39" s="483">
        <v>3</v>
      </c>
      <c r="IW39" s="482">
        <v>3.0339805825242716E-4</v>
      </c>
      <c r="IX39" s="483">
        <v>5787</v>
      </c>
      <c r="IY39" s="482">
        <v>7.6733362504475114E-2</v>
      </c>
      <c r="IZ39" s="483">
        <v>4124</v>
      </c>
      <c r="JA39" s="482">
        <v>9.9888582085937122E-2</v>
      </c>
      <c r="JB39" s="483">
        <v>6388</v>
      </c>
      <c r="JC39" s="482">
        <v>4.2935012736670185E-2</v>
      </c>
      <c r="JD39" s="483">
        <v>6187</v>
      </c>
      <c r="JE39" s="482">
        <v>8.2056791204127372E-2</v>
      </c>
      <c r="JF39" s="483">
        <v>179</v>
      </c>
      <c r="JG39" s="482">
        <v>4.8628090192882369E-2</v>
      </c>
      <c r="JH39" s="483">
        <v>22668</v>
      </c>
      <c r="JI39" s="482">
        <v>6.3951880921078619E-2</v>
      </c>
      <c r="JJ39" s="483">
        <v>1</v>
      </c>
      <c r="JK39" s="482">
        <v>1.3099292638197538E-4</v>
      </c>
      <c r="JL39" s="483">
        <v>5831</v>
      </c>
      <c r="JM39" s="482">
        <v>7.4863907148726372E-2</v>
      </c>
      <c r="JN39" s="483">
        <v>3632</v>
      </c>
      <c r="JO39" s="482">
        <v>0.10991738038313713</v>
      </c>
      <c r="JP39" s="483">
        <v>6748</v>
      </c>
      <c r="JQ39" s="482">
        <v>4.8129867906764427E-2</v>
      </c>
      <c r="JR39" s="483">
        <v>6039</v>
      </c>
      <c r="JS39" s="482">
        <v>8.1772758662712761E-2</v>
      </c>
      <c r="JT39" s="483">
        <v>152</v>
      </c>
      <c r="JU39" s="482">
        <v>5.3035589672016749E-2</v>
      </c>
      <c r="JV39" s="483">
        <v>22403</v>
      </c>
      <c r="JW39" s="482">
        <v>6.6777749295052549E-2</v>
      </c>
      <c r="JX39" s="483">
        <v>1</v>
      </c>
      <c r="JY39" s="482">
        <v>2.8671944215865333E-6</v>
      </c>
      <c r="JZ39" s="483">
        <v>6208</v>
      </c>
      <c r="KA39" s="482">
        <v>1.7799542969209201E-2</v>
      </c>
      <c r="KB39" s="483">
        <v>3990</v>
      </c>
      <c r="KC39" s="482">
        <v>1.1440105742130268E-2</v>
      </c>
      <c r="KD39" s="483">
        <v>6397</v>
      </c>
      <c r="KE39" s="482">
        <v>1.8341442714889054E-2</v>
      </c>
      <c r="KF39" s="483">
        <v>6293</v>
      </c>
      <c r="KG39" s="482">
        <v>1.8043254495044056E-2</v>
      </c>
      <c r="KH39" s="483">
        <v>142</v>
      </c>
      <c r="KI39" s="482">
        <v>4.0714160786528775E-4</v>
      </c>
      <c r="KJ39" s="483">
        <v>23031</v>
      </c>
      <c r="KK39" s="482">
        <v>6.6034354723559452E-2</v>
      </c>
      <c r="KL39" s="483">
        <v>21571</v>
      </c>
      <c r="KM39" s="482">
        <v>6.1570385931662037E-2</v>
      </c>
      <c r="KN39" s="483">
        <v>5590</v>
      </c>
      <c r="KO39" s="482">
        <v>1.5955609724073561E-2</v>
      </c>
      <c r="KP39" s="483">
        <v>3285</v>
      </c>
      <c r="KQ39" s="482">
        <v>9.3764182367766808E-3</v>
      </c>
      <c r="KR39" s="483">
        <v>6414</v>
      </c>
      <c r="KS39" s="482">
        <v>1.8307563644044334E-2</v>
      </c>
      <c r="KT39" s="483">
        <v>6120</v>
      </c>
      <c r="KU39" s="482">
        <v>1.7468395619200393E-2</v>
      </c>
      <c r="KV39" s="483">
        <v>161</v>
      </c>
      <c r="KW39" s="482">
        <v>4.5954439455739597E-4</v>
      </c>
      <c r="KX39" s="483">
        <v>21571</v>
      </c>
      <c r="KY39" s="482">
        <v>6.1570385931662037E-2</v>
      </c>
      <c r="KZ39" s="421">
        <v>2</v>
      </c>
      <c r="LA39" s="145">
        <v>2.5673940949935817E-4</v>
      </c>
      <c r="LB39" s="421">
        <v>5477</v>
      </c>
      <c r="LC39" s="145">
        <v>7.1029322128415617E-2</v>
      </c>
      <c r="LD39" s="421">
        <v>2922</v>
      </c>
      <c r="LE39" s="145">
        <v>9.8729558048384916E-2</v>
      </c>
      <c r="LF39" s="421">
        <v>6357</v>
      </c>
      <c r="LG39" s="145">
        <v>4.4044286783249731E-2</v>
      </c>
      <c r="LH39" s="421">
        <v>6208</v>
      </c>
      <c r="LI39" s="145">
        <v>8.2274203167450793E-2</v>
      </c>
      <c r="LJ39" s="421">
        <v>161</v>
      </c>
      <c r="LK39" s="145">
        <v>4.7802850356294536E-2</v>
      </c>
      <c r="LL39" s="421">
        <v>21127</v>
      </c>
      <c r="LM39" s="145">
        <v>6.2570709314378789E-2</v>
      </c>
      <c r="LN39" s="421">
        <v>2</v>
      </c>
      <c r="LO39" s="145">
        <v>2.8998115122517038E-4</v>
      </c>
      <c r="LP39" s="421">
        <v>4885</v>
      </c>
      <c r="LQ39" s="145">
        <v>6.5742547607832588E-2</v>
      </c>
      <c r="LR39" s="421">
        <v>2902</v>
      </c>
      <c r="LS39" s="145">
        <v>0.10129851996648981</v>
      </c>
      <c r="LT39" s="421">
        <v>6676</v>
      </c>
      <c r="LU39" s="145">
        <v>4.7311614590346336E-2</v>
      </c>
      <c r="LV39" s="421">
        <v>6415</v>
      </c>
      <c r="LW39" s="145">
        <v>8.7528994405785238E-2</v>
      </c>
      <c r="LX39" s="421">
        <v>160</v>
      </c>
      <c r="LY39" s="145">
        <v>5.3709298422289359E-2</v>
      </c>
      <c r="LZ39" s="421">
        <v>21040</v>
      </c>
      <c r="MA39" s="145">
        <v>6.4298069224328139E-2</v>
      </c>
    </row>
    <row r="40" spans="1:339">
      <c r="A40" s="34"/>
      <c r="B40" s="34"/>
      <c r="C40" s="484" t="s">
        <v>1553</v>
      </c>
      <c r="D40" s="483">
        <v>0</v>
      </c>
      <c r="E40" s="482">
        <v>0</v>
      </c>
      <c r="F40" s="483">
        <v>20</v>
      </c>
      <c r="G40" s="482">
        <v>5.7401986108719357E-4</v>
      </c>
      <c r="H40" s="483">
        <v>0</v>
      </c>
      <c r="I40" s="482">
        <v>0</v>
      </c>
      <c r="J40" s="483">
        <v>679</v>
      </c>
      <c r="K40" s="482">
        <v>3.2391483758938667E-3</v>
      </c>
      <c r="L40" s="483">
        <v>9</v>
      </c>
      <c r="M40" s="482">
        <v>1.6978569272562633E-4</v>
      </c>
      <c r="N40" s="483">
        <v>2</v>
      </c>
      <c r="O40" s="482">
        <v>3.7764350453172205E-4</v>
      </c>
      <c r="P40" s="483">
        <v>710</v>
      </c>
      <c r="Q40" s="482">
        <v>1.8536407069942302E-3</v>
      </c>
      <c r="R40" s="483">
        <v>0</v>
      </c>
      <c r="S40" s="482">
        <v>0</v>
      </c>
      <c r="T40" s="483">
        <v>19</v>
      </c>
      <c r="U40" s="482">
        <v>5.5800293685756238E-4</v>
      </c>
      <c r="V40" s="483">
        <v>0</v>
      </c>
      <c r="W40" s="482">
        <v>0</v>
      </c>
      <c r="X40" s="483">
        <v>1734</v>
      </c>
      <c r="Y40" s="482">
        <v>9.3342233323284955E-3</v>
      </c>
      <c r="Z40" s="483">
        <v>9</v>
      </c>
      <c r="AA40" s="482">
        <v>1.8103916480598635E-4</v>
      </c>
      <c r="AB40" s="483">
        <v>2</v>
      </c>
      <c r="AC40" s="482">
        <v>4.2817383857846286E-4</v>
      </c>
      <c r="AD40" s="483">
        <v>1764</v>
      </c>
      <c r="AE40" s="482">
        <v>5.2585921639822213E-3</v>
      </c>
      <c r="AF40" s="483">
        <v>0</v>
      </c>
      <c r="AG40" s="482">
        <v>0</v>
      </c>
      <c r="AH40" s="483">
        <v>28</v>
      </c>
      <c r="AI40" s="482">
        <v>8.1374059112441512E-4</v>
      </c>
      <c r="AJ40" s="483">
        <v>0</v>
      </c>
      <c r="AK40" s="482">
        <v>0</v>
      </c>
      <c r="AL40" s="483">
        <v>1780</v>
      </c>
      <c r="AM40" s="482">
        <v>9.6510965922953895E-3</v>
      </c>
      <c r="AN40" s="483">
        <v>10</v>
      </c>
      <c r="AO40" s="482">
        <v>2.0897768118364958E-4</v>
      </c>
      <c r="AP40" s="483">
        <v>2</v>
      </c>
      <c r="AQ40" s="482">
        <v>3.559352197899982E-4</v>
      </c>
      <c r="AR40" s="483">
        <v>1820</v>
      </c>
      <c r="AS40" s="482">
        <v>5.4033993913753433E-3</v>
      </c>
      <c r="AT40" s="483">
        <v>0</v>
      </c>
      <c r="AU40" s="482">
        <v>0</v>
      </c>
      <c r="AV40" s="483">
        <v>28</v>
      </c>
      <c r="AW40" s="482">
        <v>8.091550109813894E-4</v>
      </c>
      <c r="AX40" s="483">
        <v>0</v>
      </c>
      <c r="AY40" s="482">
        <v>0</v>
      </c>
      <c r="AZ40" s="483">
        <v>1326</v>
      </c>
      <c r="BA40" s="482">
        <v>7.5925014028377404E-3</v>
      </c>
      <c r="BB40" s="483">
        <v>9</v>
      </c>
      <c r="BC40" s="482">
        <v>1.9491910856994348E-4</v>
      </c>
      <c r="BD40" s="483">
        <v>2</v>
      </c>
      <c r="BE40" s="482">
        <v>3.7271710771524412E-4</v>
      </c>
      <c r="BF40" s="483">
        <v>1365</v>
      </c>
      <c r="BG40" s="482">
        <v>4.2393542516219801E-3</v>
      </c>
      <c r="BH40" s="483">
        <v>0</v>
      </c>
      <c r="BI40" s="482">
        <v>0</v>
      </c>
      <c r="BJ40" s="483">
        <v>29</v>
      </c>
      <c r="BK40" s="482">
        <v>8.296618412771071E-4</v>
      </c>
      <c r="BL40" s="483">
        <v>0</v>
      </c>
      <c r="BM40" s="482">
        <v>0</v>
      </c>
      <c r="BN40" s="483">
        <v>1558</v>
      </c>
      <c r="BO40" s="482">
        <v>9.0710077086098885E-3</v>
      </c>
      <c r="BP40" s="483">
        <v>13</v>
      </c>
      <c r="BQ40" s="482">
        <v>2.8546959748786756E-4</v>
      </c>
      <c r="BR40" s="483">
        <v>3</v>
      </c>
      <c r="BS40" s="482">
        <v>5.087332541970493E-4</v>
      </c>
      <c r="BT40" s="483">
        <v>1603</v>
      </c>
      <c r="BU40" s="482">
        <v>5.0767369534511046E-3</v>
      </c>
      <c r="BV40" s="483">
        <v>0</v>
      </c>
      <c r="BW40" s="482">
        <v>0</v>
      </c>
      <c r="BX40" s="483">
        <v>27</v>
      </c>
      <c r="BY40" s="482">
        <v>7.4626865671641792E-4</v>
      </c>
      <c r="BZ40" s="483">
        <v>0</v>
      </c>
      <c r="CA40" s="482">
        <v>0</v>
      </c>
      <c r="CB40" s="483">
        <v>1740</v>
      </c>
      <c r="CC40" s="482">
        <v>1.048843559558039E-2</v>
      </c>
      <c r="CD40" s="483">
        <v>15</v>
      </c>
      <c r="CE40" s="482">
        <v>3.2442252790033742E-4</v>
      </c>
      <c r="CF40" s="483">
        <v>3</v>
      </c>
      <c r="CG40" s="482">
        <v>4.9431537320810673E-4</v>
      </c>
      <c r="CH40" s="483">
        <v>1785</v>
      </c>
      <c r="CI40" s="482">
        <v>5.7747741044247387E-3</v>
      </c>
      <c r="CJ40" s="483">
        <v>0</v>
      </c>
      <c r="CK40" s="482">
        <v>0</v>
      </c>
      <c r="CL40" s="483">
        <v>30</v>
      </c>
      <c r="CM40" s="482">
        <v>7.8392432517181013E-4</v>
      </c>
      <c r="CN40" s="483">
        <v>0</v>
      </c>
      <c r="CO40" s="482">
        <v>0</v>
      </c>
      <c r="CP40" s="483">
        <v>1964</v>
      </c>
      <c r="CQ40" s="482">
        <v>1.2175767494916431E-2</v>
      </c>
      <c r="CR40" s="483">
        <v>19</v>
      </c>
      <c r="CS40" s="482">
        <v>3.8529393871798511E-4</v>
      </c>
      <c r="CT40" s="483">
        <v>4</v>
      </c>
      <c r="CU40" s="482">
        <v>6.4432989690721648E-4</v>
      </c>
      <c r="CV40" s="483">
        <v>2017</v>
      </c>
      <c r="CW40" s="482">
        <v>6.3845681474306625E-3</v>
      </c>
      <c r="CX40" s="483">
        <v>0</v>
      </c>
      <c r="CY40" s="482">
        <f t="shared" si="24"/>
        <v>0</v>
      </c>
      <c r="CZ40" s="483">
        <v>30</v>
      </c>
      <c r="DA40" s="482">
        <f t="shared" si="25"/>
        <v>7.7465334262917344E-4</v>
      </c>
      <c r="DB40" s="483">
        <v>0</v>
      </c>
      <c r="DC40" s="482">
        <f t="shared" si="26"/>
        <v>0</v>
      </c>
      <c r="DD40" s="483">
        <v>2117</v>
      </c>
      <c r="DE40" s="482">
        <f t="shared" si="27"/>
        <v>1.3528626112740682E-2</v>
      </c>
      <c r="DF40" s="483">
        <v>18</v>
      </c>
      <c r="DG40" s="482">
        <f t="shared" si="28"/>
        <v>3.7083582274047674E-4</v>
      </c>
      <c r="DH40" s="483">
        <v>4</v>
      </c>
      <c r="DI40" s="482">
        <f t="shared" si="29"/>
        <v>6.4123116383456237E-4</v>
      </c>
      <c r="DJ40" s="483">
        <f t="shared" si="30"/>
        <v>2169</v>
      </c>
      <c r="DK40" s="482">
        <f t="shared" si="31"/>
        <v>7.0076247092271905E-3</v>
      </c>
      <c r="DL40" s="483">
        <v>0</v>
      </c>
      <c r="DM40" s="482">
        <f t="shared" si="1"/>
        <v>0</v>
      </c>
      <c r="DN40" s="483">
        <v>26</v>
      </c>
      <c r="DO40" s="482">
        <f t="shared" si="2"/>
        <v>6.4369182016240842E-4</v>
      </c>
      <c r="DP40" s="483">
        <v>0</v>
      </c>
      <c r="DQ40" s="482">
        <f t="shared" si="3"/>
        <v>0</v>
      </c>
      <c r="DR40" s="483">
        <v>2343</v>
      </c>
      <c r="DS40" s="482">
        <f t="shared" si="4"/>
        <v>1.6043659570388731E-2</v>
      </c>
      <c r="DT40" s="483">
        <v>19</v>
      </c>
      <c r="DU40" s="482">
        <f t="shared" si="5"/>
        <v>3.9039224146787481E-4</v>
      </c>
      <c r="DV40" s="483">
        <v>4</v>
      </c>
      <c r="DW40" s="482">
        <f t="shared" si="6"/>
        <v>6.4557779212395089E-4</v>
      </c>
      <c r="DX40" s="483">
        <f t="shared" si="32"/>
        <v>2392</v>
      </c>
      <c r="DY40" s="482">
        <f t="shared" si="7"/>
        <v>8.0637005373552957E-3</v>
      </c>
      <c r="DZ40" s="483">
        <v>0</v>
      </c>
      <c r="EA40" s="482">
        <f t="shared" si="8"/>
        <v>0</v>
      </c>
      <c r="EB40" s="483">
        <v>24</v>
      </c>
      <c r="EC40" s="482">
        <f t="shared" si="9"/>
        <v>5.6304985337243406E-4</v>
      </c>
      <c r="ED40" s="483">
        <v>0</v>
      </c>
      <c r="EE40" s="482">
        <f t="shared" si="10"/>
        <v>0</v>
      </c>
      <c r="EF40" s="483">
        <v>2557</v>
      </c>
      <c r="EG40" s="482">
        <f t="shared" si="11"/>
        <v>1.7533273449124708E-2</v>
      </c>
      <c r="EH40" s="483">
        <v>18</v>
      </c>
      <c r="EI40" s="482">
        <f t="shared" si="12"/>
        <v>3.7132542547705001E-4</v>
      </c>
      <c r="EJ40" s="483">
        <v>4</v>
      </c>
      <c r="EK40" s="482">
        <f t="shared" si="13"/>
        <v>6.5030076410339777E-4</v>
      </c>
      <c r="EL40" s="483">
        <f t="shared" si="22"/>
        <v>2603</v>
      </c>
      <c r="EM40" s="482">
        <f t="shared" si="14"/>
        <v>8.7878624191435641E-3</v>
      </c>
      <c r="EN40" s="483">
        <v>0</v>
      </c>
      <c r="EO40" s="482">
        <f t="shared" si="15"/>
        <v>0</v>
      </c>
      <c r="EP40" s="483">
        <v>24</v>
      </c>
      <c r="EQ40" s="482">
        <f t="shared" si="16"/>
        <v>5.4698361328258543E-4</v>
      </c>
      <c r="ER40" s="483">
        <v>0</v>
      </c>
      <c r="ES40" s="482">
        <f t="shared" si="17"/>
        <v>0</v>
      </c>
      <c r="ET40" s="483">
        <v>2582</v>
      </c>
      <c r="EU40" s="482">
        <f t="shared" si="18"/>
        <v>1.8923791794315532E-2</v>
      </c>
      <c r="EV40" s="483">
        <v>81</v>
      </c>
      <c r="EW40" s="482">
        <f t="shared" si="19"/>
        <v>1.6612999159095103E-3</v>
      </c>
      <c r="EX40" s="483">
        <v>4</v>
      </c>
      <c r="EY40" s="482">
        <f t="shared" si="20"/>
        <v>6.5692231893578587E-4</v>
      </c>
      <c r="EZ40" s="483">
        <f t="shared" si="33"/>
        <v>2691</v>
      </c>
      <c r="FA40" s="482">
        <f t="shared" si="21"/>
        <v>9.3793132293278677E-3</v>
      </c>
      <c r="FB40" s="483">
        <v>0</v>
      </c>
      <c r="FC40" s="482">
        <v>0</v>
      </c>
      <c r="FD40" s="483">
        <v>25</v>
      </c>
      <c r="FE40" s="482">
        <v>5.0516276344238112E-4</v>
      </c>
      <c r="FF40" s="483">
        <v>0</v>
      </c>
      <c r="FG40" s="482">
        <v>0</v>
      </c>
      <c r="FH40" s="483">
        <v>2775</v>
      </c>
      <c r="FI40" s="482">
        <v>1.8410158426876842E-2</v>
      </c>
      <c r="FJ40" s="483">
        <v>72</v>
      </c>
      <c r="FK40" s="482">
        <v>1.4608610964574119E-3</v>
      </c>
      <c r="FL40" s="483">
        <v>3</v>
      </c>
      <c r="FM40" s="482">
        <v>4.976775049767751E-4</v>
      </c>
      <c r="FN40" s="483">
        <v>2875</v>
      </c>
      <c r="FO40" s="482">
        <v>9.6264276410732048E-3</v>
      </c>
      <c r="FP40" s="483">
        <v>0</v>
      </c>
      <c r="FQ40" s="482">
        <v>0</v>
      </c>
      <c r="FR40" s="483">
        <v>26</v>
      </c>
      <c r="FS40" s="482">
        <v>4.9782679456985852E-4</v>
      </c>
      <c r="FT40" s="483">
        <v>0</v>
      </c>
      <c r="FU40" s="482">
        <v>0</v>
      </c>
      <c r="FV40" s="483">
        <v>2985</v>
      </c>
      <c r="FW40" s="482">
        <v>1.9606684007251518E-2</v>
      </c>
      <c r="FX40" s="483">
        <v>73</v>
      </c>
      <c r="FY40" s="482">
        <v>1.4734972346695733E-3</v>
      </c>
      <c r="FZ40" s="483">
        <v>3</v>
      </c>
      <c r="GA40" s="482">
        <v>5.3619302949061668E-4</v>
      </c>
      <c r="GB40" s="483">
        <v>3087</v>
      </c>
      <c r="GC40" s="482">
        <v>1.0171971227193795E-2</v>
      </c>
      <c r="GD40" s="483">
        <v>0</v>
      </c>
      <c r="GE40" s="482">
        <v>0</v>
      </c>
      <c r="GF40" s="483">
        <v>27</v>
      </c>
      <c r="GG40" s="482">
        <v>4.8485283818485461E-4</v>
      </c>
      <c r="GH40" s="483">
        <v>0</v>
      </c>
      <c r="GI40" s="482">
        <v>0</v>
      </c>
      <c r="GJ40" s="483">
        <v>3186</v>
      </c>
      <c r="GK40" s="482">
        <v>1.9986951393942437E-2</v>
      </c>
      <c r="GL40" s="483">
        <v>72</v>
      </c>
      <c r="GM40" s="482">
        <v>1.4182441349695669E-3</v>
      </c>
      <c r="GN40" s="483">
        <v>3</v>
      </c>
      <c r="GO40" s="482">
        <v>5.7034220532319393E-4</v>
      </c>
      <c r="GP40" s="483">
        <v>3288</v>
      </c>
      <c r="GQ40" s="482">
        <v>1.0438327200921926E-2</v>
      </c>
      <c r="GR40" s="483">
        <v>0</v>
      </c>
      <c r="GS40" s="482">
        <v>0</v>
      </c>
      <c r="GT40" s="483">
        <v>29</v>
      </c>
      <c r="GU40" s="482">
        <v>4.8819905053701894E-4</v>
      </c>
      <c r="GV40" s="483">
        <v>0</v>
      </c>
      <c r="GW40" s="482">
        <v>0</v>
      </c>
      <c r="GX40" s="483">
        <v>3370</v>
      </c>
      <c r="GY40" s="482">
        <v>2.1061973450663733E-2</v>
      </c>
      <c r="GZ40" s="483">
        <v>72</v>
      </c>
      <c r="HA40" s="482">
        <v>1.3784917003312209E-3</v>
      </c>
      <c r="HB40" s="483">
        <v>3</v>
      </c>
      <c r="HC40" s="482">
        <v>6.0410793395086586E-4</v>
      </c>
      <c r="HD40" s="483">
        <v>3474</v>
      </c>
      <c r="HE40" s="482">
        <v>1.0881720025935706E-2</v>
      </c>
      <c r="HF40" s="483">
        <v>0</v>
      </c>
      <c r="HG40" s="482">
        <v>0</v>
      </c>
      <c r="HH40" s="483">
        <v>29</v>
      </c>
      <c r="HI40" s="482">
        <v>4.5645570018730422E-4</v>
      </c>
      <c r="HJ40" s="483">
        <v>0</v>
      </c>
      <c r="HK40" s="482">
        <v>0</v>
      </c>
      <c r="HL40" s="483">
        <v>3508</v>
      </c>
      <c r="HM40" s="482">
        <v>2.2115330059323049E-2</v>
      </c>
      <c r="HN40" s="483">
        <v>15</v>
      </c>
      <c r="HO40" s="482">
        <v>2.7304002766805616E-4</v>
      </c>
      <c r="HP40" s="483">
        <v>2</v>
      </c>
      <c r="HQ40" s="482">
        <v>4.7869794159885112E-4</v>
      </c>
      <c r="HR40" s="483">
        <v>3554</v>
      </c>
      <c r="HS40" s="482">
        <v>1.0881712660324614E-2</v>
      </c>
      <c r="HT40" s="483">
        <v>0</v>
      </c>
      <c r="HU40" s="482">
        <v>0</v>
      </c>
      <c r="HV40" s="483">
        <v>21</v>
      </c>
      <c r="HW40" s="482">
        <v>3.240140714682466E-4</v>
      </c>
      <c r="HX40" s="483">
        <v>0</v>
      </c>
      <c r="HY40" s="482">
        <v>0</v>
      </c>
      <c r="HZ40" s="483">
        <v>3663</v>
      </c>
      <c r="IA40" s="482">
        <v>2.8276543514844606E-2</v>
      </c>
      <c r="IB40" s="483">
        <v>26</v>
      </c>
      <c r="IC40" s="482">
        <v>5.1376291817337519E-4</v>
      </c>
      <c r="ID40" s="483">
        <v>3</v>
      </c>
      <c r="IE40" s="482">
        <v>8.3333333333333339E-4</v>
      </c>
      <c r="IF40" s="483">
        <v>3713</v>
      </c>
      <c r="IG40" s="482">
        <v>1.267810985874134E-2</v>
      </c>
      <c r="IH40" s="483">
        <v>0</v>
      </c>
      <c r="II40" s="482">
        <v>0</v>
      </c>
      <c r="IJ40" s="483">
        <v>23</v>
      </c>
      <c r="IK40" s="482">
        <v>3.2117970702824985E-4</v>
      </c>
      <c r="IL40" s="483">
        <v>0</v>
      </c>
      <c r="IM40" s="482">
        <v>0</v>
      </c>
      <c r="IN40" s="483">
        <v>3778</v>
      </c>
      <c r="IO40" s="482">
        <v>2.6109552308946911E-2</v>
      </c>
      <c r="IP40" s="483">
        <v>27</v>
      </c>
      <c r="IQ40" s="482">
        <v>5.024471034854942E-4</v>
      </c>
      <c r="IR40" s="483">
        <v>2</v>
      </c>
      <c r="IS40" s="482">
        <v>5.3347559349159772E-4</v>
      </c>
      <c r="IT40" s="483">
        <v>3830</v>
      </c>
      <c r="IU40" s="482">
        <v>1.1894040557746654E-2</v>
      </c>
      <c r="IV40" s="483">
        <v>0</v>
      </c>
      <c r="IW40" s="482">
        <v>0</v>
      </c>
      <c r="IX40" s="483">
        <v>24</v>
      </c>
      <c r="IY40" s="482">
        <v>3.1823063765464021E-4</v>
      </c>
      <c r="IZ40" s="483">
        <v>0</v>
      </c>
      <c r="JA40" s="482">
        <v>0</v>
      </c>
      <c r="JB40" s="483">
        <v>3817</v>
      </c>
      <c r="JC40" s="482">
        <v>2.5654812713818111E-2</v>
      </c>
      <c r="JD40" s="483">
        <v>34</v>
      </c>
      <c r="JE40" s="482">
        <v>4.5093436252470194E-4</v>
      </c>
      <c r="JF40" s="483">
        <v>3</v>
      </c>
      <c r="JG40" s="482">
        <v>8.1499592502037486E-4</v>
      </c>
      <c r="JH40" s="483">
        <v>3878</v>
      </c>
      <c r="JI40" s="482">
        <v>1.0940770875769494E-2</v>
      </c>
      <c r="JJ40" s="483">
        <v>0</v>
      </c>
      <c r="JK40" s="482">
        <v>0</v>
      </c>
      <c r="JL40" s="483">
        <v>26</v>
      </c>
      <c r="JM40" s="482">
        <v>3.3381265406737883E-4</v>
      </c>
      <c r="JN40" s="483">
        <v>0</v>
      </c>
      <c r="JO40" s="482">
        <v>0</v>
      </c>
      <c r="JP40" s="483">
        <v>3637</v>
      </c>
      <c r="JQ40" s="482">
        <v>2.5940772017916749E-2</v>
      </c>
      <c r="JR40" s="483">
        <v>35</v>
      </c>
      <c r="JS40" s="482">
        <v>4.7392723185874262E-4</v>
      </c>
      <c r="JT40" s="483">
        <v>2</v>
      </c>
      <c r="JU40" s="482">
        <v>6.9783670621074664E-4</v>
      </c>
      <c r="JV40" s="483">
        <v>3700</v>
      </c>
      <c r="JW40" s="482">
        <v>1.1028776163535885E-2</v>
      </c>
      <c r="JX40" s="483">
        <v>0</v>
      </c>
      <c r="JY40" s="482">
        <v>0</v>
      </c>
      <c r="JZ40" s="483">
        <v>28</v>
      </c>
      <c r="KA40" s="482">
        <v>8.0281443804422939E-5</v>
      </c>
      <c r="KB40" s="483">
        <v>1</v>
      </c>
      <c r="KC40" s="482">
        <v>2.8671944215865333E-6</v>
      </c>
      <c r="KD40" s="483">
        <v>3533</v>
      </c>
      <c r="KE40" s="482">
        <v>1.0129797891465222E-2</v>
      </c>
      <c r="KF40" s="483">
        <v>35</v>
      </c>
      <c r="KG40" s="482">
        <v>1.0035180475552867E-4</v>
      </c>
      <c r="KH40" s="483">
        <v>3</v>
      </c>
      <c r="KI40" s="482">
        <v>8.6015832647595999E-6</v>
      </c>
      <c r="KJ40" s="483">
        <v>3600</v>
      </c>
      <c r="KK40" s="482">
        <v>1.032189991771152E-2</v>
      </c>
      <c r="KL40" s="483">
        <v>3073</v>
      </c>
      <c r="KM40" s="482">
        <v>8.771303878725949E-3</v>
      </c>
      <c r="KN40" s="483">
        <v>29</v>
      </c>
      <c r="KO40" s="482">
        <v>8.2775077280524732E-5</v>
      </c>
      <c r="KP40" s="483">
        <v>0</v>
      </c>
      <c r="KQ40" s="482">
        <v>0</v>
      </c>
      <c r="KR40" s="483">
        <v>3006</v>
      </c>
      <c r="KS40" s="482">
        <v>8.58006490707784E-3</v>
      </c>
      <c r="KT40" s="483">
        <v>35</v>
      </c>
      <c r="KU40" s="482">
        <v>9.9900955338564336E-5</v>
      </c>
      <c r="KV40" s="483">
        <v>3</v>
      </c>
      <c r="KW40" s="482">
        <v>8.5629390290198E-6</v>
      </c>
      <c r="KX40" s="483">
        <v>3073</v>
      </c>
      <c r="KY40" s="482">
        <v>8.771303878725949E-3</v>
      </c>
      <c r="KZ40" s="421">
        <v>0</v>
      </c>
      <c r="LA40" s="145">
        <v>0</v>
      </c>
      <c r="LB40" s="421">
        <v>31</v>
      </c>
      <c r="LC40" s="145">
        <v>4.0202829760468945E-4</v>
      </c>
      <c r="LD40" s="421">
        <v>0</v>
      </c>
      <c r="LE40" s="145">
        <v>0</v>
      </c>
      <c r="LF40" s="421">
        <v>2878</v>
      </c>
      <c r="LG40" s="145">
        <v>1.9940138015131781E-2</v>
      </c>
      <c r="LH40" s="421">
        <v>35</v>
      </c>
      <c r="LI40" s="145">
        <v>4.638526273938109E-4</v>
      </c>
      <c r="LJ40" s="421">
        <v>3</v>
      </c>
      <c r="LK40" s="145">
        <v>8.9073634204275538E-4</v>
      </c>
      <c r="LL40" s="421">
        <v>2947</v>
      </c>
      <c r="LM40" s="145">
        <v>8.7279727528505845E-3</v>
      </c>
      <c r="LN40" s="421">
        <v>0</v>
      </c>
      <c r="LO40" s="145">
        <v>0</v>
      </c>
      <c r="LP40" s="421">
        <v>28</v>
      </c>
      <c r="LQ40" s="145">
        <v>3.7682524729156853E-4</v>
      </c>
      <c r="LR40" s="421">
        <v>0</v>
      </c>
      <c r="LS40" s="145">
        <v>0</v>
      </c>
      <c r="LT40" s="421">
        <v>2147</v>
      </c>
      <c r="LU40" s="145">
        <v>1.5215403913342357E-2</v>
      </c>
      <c r="LV40" s="421">
        <v>31</v>
      </c>
      <c r="LW40" s="145">
        <v>4.2297721380815938E-4</v>
      </c>
      <c r="LX40" s="421">
        <v>3</v>
      </c>
      <c r="LY40" s="145">
        <v>1.0070493454179255E-3</v>
      </c>
      <c r="LZ40" s="421">
        <v>2209</v>
      </c>
      <c r="MA40" s="145">
        <v>6.7506860701777973E-3</v>
      </c>
    </row>
    <row r="41" spans="1:339">
      <c r="A41" s="34"/>
      <c r="B41" s="34"/>
      <c r="C41" s="484" t="s">
        <v>1554</v>
      </c>
      <c r="D41" s="483">
        <v>0</v>
      </c>
      <c r="E41" s="482">
        <v>0</v>
      </c>
      <c r="F41" s="483">
        <v>114</v>
      </c>
      <c r="G41" s="482">
        <v>3.2719132081970035E-3</v>
      </c>
      <c r="H41" s="483">
        <v>73</v>
      </c>
      <c r="I41" s="482">
        <v>1.0272141389694087E-3</v>
      </c>
      <c r="J41" s="483">
        <v>1166</v>
      </c>
      <c r="K41" s="482">
        <v>5.5623667250254026E-3</v>
      </c>
      <c r="L41" s="483">
        <v>111</v>
      </c>
      <c r="M41" s="482">
        <v>2.094023543616058E-3</v>
      </c>
      <c r="N41" s="483">
        <v>76</v>
      </c>
      <c r="O41" s="482">
        <v>1.4350453172205438E-2</v>
      </c>
      <c r="P41" s="483">
        <v>1540</v>
      </c>
      <c r="Q41" s="482">
        <v>4.0205728010860768E-3</v>
      </c>
      <c r="R41" s="483">
        <v>0</v>
      </c>
      <c r="S41" s="482">
        <v>0</v>
      </c>
      <c r="T41" s="483">
        <v>109</v>
      </c>
      <c r="U41" s="482">
        <v>3.2011747430249634E-3</v>
      </c>
      <c r="V41" s="483">
        <v>63</v>
      </c>
      <c r="W41" s="482">
        <v>1.2190166598943519E-3</v>
      </c>
      <c r="X41" s="483">
        <v>1083</v>
      </c>
      <c r="Y41" s="482">
        <v>5.8298522888764479E-3</v>
      </c>
      <c r="Z41" s="483">
        <v>103</v>
      </c>
      <c r="AA41" s="482">
        <v>2.0718926638907328E-3</v>
      </c>
      <c r="AB41" s="483">
        <v>66</v>
      </c>
      <c r="AC41" s="482">
        <v>1.4129736673089274E-2</v>
      </c>
      <c r="AD41" s="483">
        <v>1424</v>
      </c>
      <c r="AE41" s="482">
        <v>4.2450313160491398E-3</v>
      </c>
      <c r="AF41" s="483">
        <v>0</v>
      </c>
      <c r="AG41" s="482">
        <v>0</v>
      </c>
      <c r="AH41" s="483">
        <v>99</v>
      </c>
      <c r="AI41" s="482">
        <v>2.8771542329041819E-3</v>
      </c>
      <c r="AJ41" s="483">
        <v>69</v>
      </c>
      <c r="AK41" s="482">
        <v>1.2760055478502081E-3</v>
      </c>
      <c r="AL41" s="483">
        <v>1051</v>
      </c>
      <c r="AM41" s="482">
        <v>5.6984845609564343E-3</v>
      </c>
      <c r="AN41" s="483">
        <v>102</v>
      </c>
      <c r="AO41" s="482">
        <v>2.1315723480732256E-3</v>
      </c>
      <c r="AP41" s="483">
        <v>76</v>
      </c>
      <c r="AQ41" s="482">
        <v>1.3525538352019932E-2</v>
      </c>
      <c r="AR41" s="483">
        <v>1397</v>
      </c>
      <c r="AS41" s="482">
        <v>4.1475543679952501E-3</v>
      </c>
      <c r="AT41" s="483">
        <v>0</v>
      </c>
      <c r="AU41" s="482">
        <v>0</v>
      </c>
      <c r="AV41" s="483">
        <v>97</v>
      </c>
      <c r="AW41" s="482">
        <v>2.8031441451855277E-3</v>
      </c>
      <c r="AX41" s="483">
        <v>60</v>
      </c>
      <c r="AY41" s="482">
        <v>1.1954810815118851E-3</v>
      </c>
      <c r="AZ41" s="483">
        <v>987</v>
      </c>
      <c r="BA41" s="482">
        <v>5.6514320396688156E-3</v>
      </c>
      <c r="BB41" s="483">
        <v>99</v>
      </c>
      <c r="BC41" s="482">
        <v>2.1441101942693782E-3</v>
      </c>
      <c r="BD41" s="483">
        <v>75</v>
      </c>
      <c r="BE41" s="482">
        <v>1.3976891539321655E-2</v>
      </c>
      <c r="BF41" s="483">
        <v>1318</v>
      </c>
      <c r="BG41" s="482">
        <v>4.0933838121888421E-3</v>
      </c>
      <c r="BH41" s="483">
        <v>0</v>
      </c>
      <c r="BI41" s="482">
        <v>0</v>
      </c>
      <c r="BJ41" s="483">
        <v>98</v>
      </c>
      <c r="BK41" s="482">
        <v>2.8036848429364306E-3</v>
      </c>
      <c r="BL41" s="483">
        <v>48</v>
      </c>
      <c r="BM41" s="482">
        <v>1.0046885465505692E-3</v>
      </c>
      <c r="BN41" s="483">
        <v>1017</v>
      </c>
      <c r="BO41" s="482">
        <v>5.9211905260951585E-3</v>
      </c>
      <c r="BP41" s="483">
        <v>131</v>
      </c>
      <c r="BQ41" s="482">
        <v>2.8766551746854346E-3</v>
      </c>
      <c r="BR41" s="483">
        <v>70</v>
      </c>
      <c r="BS41" s="482">
        <v>1.1870442597931151E-2</v>
      </c>
      <c r="BT41" s="483">
        <v>1364</v>
      </c>
      <c r="BU41" s="482">
        <v>4.3198185929552756E-3</v>
      </c>
      <c r="BV41" s="483">
        <v>0</v>
      </c>
      <c r="BW41" s="482">
        <v>0</v>
      </c>
      <c r="BX41" s="483">
        <v>100</v>
      </c>
      <c r="BY41" s="482">
        <v>2.7639579878385848E-3</v>
      </c>
      <c r="BZ41" s="483">
        <v>41</v>
      </c>
      <c r="CA41" s="482">
        <v>8.9504016765630458E-4</v>
      </c>
      <c r="CB41" s="483">
        <v>953</v>
      </c>
      <c r="CC41" s="482">
        <v>5.7445282313724781E-3</v>
      </c>
      <c r="CD41" s="483">
        <v>134</v>
      </c>
      <c r="CE41" s="482">
        <v>2.8981745825763473E-3</v>
      </c>
      <c r="CF41" s="483">
        <v>72</v>
      </c>
      <c r="CG41" s="482">
        <v>1.1863568956994563E-2</v>
      </c>
      <c r="CH41" s="483">
        <v>1300</v>
      </c>
      <c r="CI41" s="482">
        <v>4.2057178351552716E-3</v>
      </c>
      <c r="CJ41" s="483">
        <v>0</v>
      </c>
      <c r="CK41" s="482">
        <v>0</v>
      </c>
      <c r="CL41" s="483">
        <v>103</v>
      </c>
      <c r="CM41" s="482">
        <v>2.6914735164232147E-3</v>
      </c>
      <c r="CN41" s="483">
        <v>45</v>
      </c>
      <c r="CO41" s="482">
        <v>8.7304050907962129E-4</v>
      </c>
      <c r="CP41" s="483">
        <v>913</v>
      </c>
      <c r="CQ41" s="482">
        <v>5.6601200218221494E-3</v>
      </c>
      <c r="CR41" s="483">
        <v>138</v>
      </c>
      <c r="CS41" s="482">
        <v>2.7984507127937867E-3</v>
      </c>
      <c r="CT41" s="483">
        <v>77</v>
      </c>
      <c r="CU41" s="482">
        <v>1.2403350515463917E-2</v>
      </c>
      <c r="CV41" s="483">
        <v>1276</v>
      </c>
      <c r="CW41" s="482">
        <v>4.0390227843934189E-3</v>
      </c>
      <c r="CX41" s="483">
        <v>0</v>
      </c>
      <c r="CY41" s="482">
        <f t="shared" si="24"/>
        <v>0</v>
      </c>
      <c r="CZ41" s="483">
        <v>104</v>
      </c>
      <c r="DA41" s="482">
        <f t="shared" si="25"/>
        <v>2.6854649211144679E-3</v>
      </c>
      <c r="DB41" s="483">
        <v>58</v>
      </c>
      <c r="DC41" s="482">
        <f t="shared" si="26"/>
        <v>1.134274650917198E-3</v>
      </c>
      <c r="DD41" s="483">
        <v>826</v>
      </c>
      <c r="DE41" s="482">
        <f t="shared" si="27"/>
        <v>5.2785286580650931E-3</v>
      </c>
      <c r="DF41" s="483">
        <v>123</v>
      </c>
      <c r="DG41" s="482">
        <f t="shared" si="28"/>
        <v>2.534044788726591E-3</v>
      </c>
      <c r="DH41" s="483">
        <v>78</v>
      </c>
      <c r="DI41" s="482">
        <f t="shared" si="29"/>
        <v>1.2504007694773967E-2</v>
      </c>
      <c r="DJ41" s="483">
        <f t="shared" si="30"/>
        <v>1189</v>
      </c>
      <c r="DK41" s="482">
        <f t="shared" si="31"/>
        <v>3.8414318945463946E-3</v>
      </c>
      <c r="DL41" s="483">
        <v>0</v>
      </c>
      <c r="DM41" s="482">
        <f t="shared" si="1"/>
        <v>0</v>
      </c>
      <c r="DN41" s="483">
        <v>105</v>
      </c>
      <c r="DO41" s="482">
        <f t="shared" si="2"/>
        <v>2.5995246583481878E-3</v>
      </c>
      <c r="DP41" s="483">
        <v>48</v>
      </c>
      <c r="DQ41" s="482">
        <f t="shared" si="3"/>
        <v>1.0341261633919339E-3</v>
      </c>
      <c r="DR41" s="483">
        <v>766</v>
      </c>
      <c r="DS41" s="482">
        <f t="shared" si="4"/>
        <v>5.2451742342798846E-3</v>
      </c>
      <c r="DT41" s="483">
        <v>124</v>
      </c>
      <c r="DU41" s="482">
        <f t="shared" si="5"/>
        <v>2.5478230495798145E-3</v>
      </c>
      <c r="DV41" s="483">
        <v>77</v>
      </c>
      <c r="DW41" s="482">
        <f t="shared" si="6"/>
        <v>1.2427372498386055E-2</v>
      </c>
      <c r="DX41" s="483">
        <f t="shared" si="32"/>
        <v>1120</v>
      </c>
      <c r="DY41" s="482">
        <f t="shared" si="7"/>
        <v>3.7756457365543186E-3</v>
      </c>
      <c r="DZ41" s="483">
        <v>0</v>
      </c>
      <c r="EA41" s="482">
        <f t="shared" si="8"/>
        <v>0</v>
      </c>
      <c r="EB41" s="483">
        <v>118</v>
      </c>
      <c r="EC41" s="482">
        <f t="shared" si="9"/>
        <v>2.7683284457478007E-3</v>
      </c>
      <c r="ED41" s="483">
        <v>47</v>
      </c>
      <c r="EE41" s="482">
        <f t="shared" si="10"/>
        <v>1.0548996723077613E-3</v>
      </c>
      <c r="EF41" s="483">
        <v>765</v>
      </c>
      <c r="EG41" s="482">
        <f t="shared" si="11"/>
        <v>5.2455823967854521E-3</v>
      </c>
      <c r="EH41" s="483">
        <v>153</v>
      </c>
      <c r="EI41" s="482">
        <f t="shared" si="12"/>
        <v>3.156266116554925E-3</v>
      </c>
      <c r="EJ41" s="483">
        <v>82</v>
      </c>
      <c r="EK41" s="482">
        <f t="shared" si="13"/>
        <v>1.3331165664119656E-2</v>
      </c>
      <c r="EL41" s="483">
        <f t="shared" si="22"/>
        <v>1165</v>
      </c>
      <c r="EM41" s="482">
        <f t="shared" si="14"/>
        <v>3.9331001607000584E-3</v>
      </c>
      <c r="EN41" s="483">
        <v>0</v>
      </c>
      <c r="EO41" s="482">
        <f t="shared" si="15"/>
        <v>0</v>
      </c>
      <c r="EP41" s="483">
        <v>124</v>
      </c>
      <c r="EQ41" s="482">
        <f t="shared" si="16"/>
        <v>2.8260820019600248E-3</v>
      </c>
      <c r="ER41" s="483">
        <v>57</v>
      </c>
      <c r="ES41" s="482">
        <f t="shared" si="17"/>
        <v>1.3073094653792345E-3</v>
      </c>
      <c r="ET41" s="483">
        <v>696</v>
      </c>
      <c r="EU41" s="482">
        <f t="shared" si="18"/>
        <v>5.1010685859192917E-3</v>
      </c>
      <c r="EV41" s="483">
        <v>152</v>
      </c>
      <c r="EW41" s="482">
        <f t="shared" si="19"/>
        <v>3.1175010767684639E-3</v>
      </c>
      <c r="EX41" s="483">
        <v>81</v>
      </c>
      <c r="EY41" s="482">
        <f t="shared" si="20"/>
        <v>1.3302676958449663E-2</v>
      </c>
      <c r="EZ41" s="483">
        <f t="shared" si="33"/>
        <v>1110</v>
      </c>
      <c r="FA41" s="482">
        <f t="shared" si="21"/>
        <v>3.8688360031787195E-3</v>
      </c>
      <c r="FB41" s="483">
        <v>1</v>
      </c>
      <c r="FC41" s="482">
        <v>9.5210892126059216E-5</v>
      </c>
      <c r="FD41" s="483">
        <v>131</v>
      </c>
      <c r="FE41" s="482">
        <v>2.647052880438077E-3</v>
      </c>
      <c r="FF41" s="483">
        <v>41</v>
      </c>
      <c r="FG41" s="482">
        <v>1.2569361415126154E-3</v>
      </c>
      <c r="FH41" s="483">
        <v>751</v>
      </c>
      <c r="FI41" s="482">
        <v>4.9823527850754983E-3</v>
      </c>
      <c r="FJ41" s="483">
        <v>144</v>
      </c>
      <c r="FK41" s="482">
        <v>2.9217221929148237E-3</v>
      </c>
      <c r="FL41" s="483">
        <v>84</v>
      </c>
      <c r="FM41" s="482">
        <v>1.3934970139349702E-2</v>
      </c>
      <c r="FN41" s="483">
        <v>1152</v>
      </c>
      <c r="FO41" s="482">
        <v>3.8572677017448109E-3</v>
      </c>
      <c r="FP41" s="483">
        <v>0</v>
      </c>
      <c r="FQ41" s="482">
        <v>0</v>
      </c>
      <c r="FR41" s="483">
        <v>131</v>
      </c>
      <c r="FS41" s="482">
        <v>2.5082811572558253E-3</v>
      </c>
      <c r="FT41" s="483">
        <v>37</v>
      </c>
      <c r="FU41" s="482">
        <v>1.0938008100038431E-3</v>
      </c>
      <c r="FV41" s="483">
        <v>782</v>
      </c>
      <c r="FW41" s="482">
        <v>5.1364914216652218E-3</v>
      </c>
      <c r="FX41" s="483">
        <v>125</v>
      </c>
      <c r="FY41" s="482">
        <v>2.5231117032013242E-3</v>
      </c>
      <c r="FZ41" s="483">
        <v>86</v>
      </c>
      <c r="GA41" s="482">
        <v>1.5370866845397676E-2</v>
      </c>
      <c r="GB41" s="483">
        <v>1161</v>
      </c>
      <c r="GC41" s="482">
        <v>3.8256101699941677E-3</v>
      </c>
      <c r="GD41" s="483">
        <v>0</v>
      </c>
      <c r="GE41" s="482">
        <v>0</v>
      </c>
      <c r="GF41" s="483">
        <v>129</v>
      </c>
      <c r="GG41" s="482">
        <v>2.3165191157720833E-3</v>
      </c>
      <c r="GH41" s="483">
        <v>29</v>
      </c>
      <c r="GI41" s="482">
        <v>8.6590427278970469E-4</v>
      </c>
      <c r="GJ41" s="483">
        <v>761</v>
      </c>
      <c r="GK41" s="482">
        <v>4.7740332739454466E-3</v>
      </c>
      <c r="GL41" s="483">
        <v>146</v>
      </c>
      <c r="GM41" s="482">
        <v>2.875883940354955E-3</v>
      </c>
      <c r="GN41" s="483">
        <v>86</v>
      </c>
      <c r="GO41" s="482">
        <v>1.6349809885931561E-2</v>
      </c>
      <c r="GP41" s="483">
        <v>1151</v>
      </c>
      <c r="GQ41" s="482">
        <v>3.6540494550672555E-3</v>
      </c>
      <c r="GR41" s="483">
        <v>0</v>
      </c>
      <c r="GS41" s="482">
        <v>0</v>
      </c>
      <c r="GT41" s="483">
        <v>134</v>
      </c>
      <c r="GU41" s="482">
        <v>2.2558163024813979E-3</v>
      </c>
      <c r="GV41" s="483">
        <v>31</v>
      </c>
      <c r="GW41" s="482">
        <v>9.4391328177333904E-4</v>
      </c>
      <c r="GX41" s="483">
        <v>716</v>
      </c>
      <c r="GY41" s="482">
        <v>4.474888127796805E-3</v>
      </c>
      <c r="GZ41" s="483">
        <v>168</v>
      </c>
      <c r="HA41" s="482">
        <v>3.2164806341061824E-3</v>
      </c>
      <c r="HB41" s="483">
        <v>72</v>
      </c>
      <c r="HC41" s="482">
        <v>1.4498590414820781E-2</v>
      </c>
      <c r="HD41" s="483">
        <v>1121</v>
      </c>
      <c r="HE41" s="482">
        <v>3.511343738938954E-3</v>
      </c>
      <c r="HF41" s="483">
        <v>0</v>
      </c>
      <c r="HG41" s="482">
        <v>0</v>
      </c>
      <c r="HH41" s="483">
        <v>141</v>
      </c>
      <c r="HI41" s="482">
        <v>2.2193190940141346E-3</v>
      </c>
      <c r="HJ41" s="483">
        <v>30</v>
      </c>
      <c r="HK41" s="482">
        <v>8.2252625229621915E-4</v>
      </c>
      <c r="HL41" s="483">
        <v>712</v>
      </c>
      <c r="HM41" s="482">
        <v>4.4886302742981783E-3</v>
      </c>
      <c r="HN41" s="483">
        <v>177</v>
      </c>
      <c r="HO41" s="482">
        <v>3.2218723264830626E-3</v>
      </c>
      <c r="HP41" s="483">
        <v>70</v>
      </c>
      <c r="HQ41" s="482">
        <v>1.6754427955959789E-2</v>
      </c>
      <c r="HR41" s="483">
        <v>1130</v>
      </c>
      <c r="HS41" s="482">
        <v>3.4598579927312364E-3</v>
      </c>
      <c r="HT41" s="483">
        <v>0</v>
      </c>
      <c r="HU41" s="482">
        <v>0</v>
      </c>
      <c r="HV41" s="483">
        <v>121</v>
      </c>
      <c r="HW41" s="482">
        <v>1.8669382213170401E-3</v>
      </c>
      <c r="HX41" s="483">
        <v>23</v>
      </c>
      <c r="HY41" s="482">
        <v>6.4723097703737055E-4</v>
      </c>
      <c r="HZ41" s="483">
        <v>725</v>
      </c>
      <c r="IA41" s="482">
        <v>5.5966404718160905E-3</v>
      </c>
      <c r="IB41" s="483">
        <v>174</v>
      </c>
      <c r="IC41" s="482">
        <v>3.4382595293141263E-3</v>
      </c>
      <c r="ID41" s="483">
        <v>64</v>
      </c>
      <c r="IE41" s="482">
        <v>1.7777777777777778E-2</v>
      </c>
      <c r="IF41" s="483">
        <v>1107</v>
      </c>
      <c r="IG41" s="482">
        <v>3.7798727750139142E-3</v>
      </c>
      <c r="IH41" s="483">
        <v>0</v>
      </c>
      <c r="II41" s="482">
        <v>0</v>
      </c>
      <c r="IJ41" s="483">
        <v>137</v>
      </c>
      <c r="IK41" s="482">
        <v>1.9131139070813143E-3</v>
      </c>
      <c r="IL41" s="483">
        <v>41</v>
      </c>
      <c r="IM41" s="482">
        <v>1.0551509380549193E-3</v>
      </c>
      <c r="IN41" s="483">
        <v>753</v>
      </c>
      <c r="IO41" s="482">
        <v>5.2039420033448977E-3</v>
      </c>
      <c r="IP41" s="483">
        <v>174</v>
      </c>
      <c r="IQ41" s="482">
        <v>3.2379924446842958E-3</v>
      </c>
      <c r="IR41" s="483">
        <v>68</v>
      </c>
      <c r="IS41" s="482">
        <v>1.8138170178714323E-2</v>
      </c>
      <c r="IT41" s="483">
        <v>1173</v>
      </c>
      <c r="IU41" s="482">
        <v>3.6427440141610511E-3</v>
      </c>
      <c r="IV41" s="483">
        <v>0</v>
      </c>
      <c r="IW41" s="482">
        <v>0</v>
      </c>
      <c r="IX41" s="483">
        <v>158</v>
      </c>
      <c r="IY41" s="482">
        <v>2.0950183645597146E-3</v>
      </c>
      <c r="IZ41" s="483">
        <v>47</v>
      </c>
      <c r="JA41" s="482">
        <v>1.1384004262946278E-3</v>
      </c>
      <c r="JB41" s="483">
        <v>782</v>
      </c>
      <c r="JC41" s="482">
        <v>5.2559768253093433E-3</v>
      </c>
      <c r="JD41" s="483">
        <v>226</v>
      </c>
      <c r="JE41" s="482">
        <v>2.9973872332524306E-3</v>
      </c>
      <c r="JF41" s="483">
        <v>61</v>
      </c>
      <c r="JG41" s="482">
        <v>1.6571583808747622E-2</v>
      </c>
      <c r="JH41" s="483">
        <v>1274</v>
      </c>
      <c r="JI41" s="482">
        <v>3.5942604682130826E-3</v>
      </c>
      <c r="JJ41" s="483">
        <v>0</v>
      </c>
      <c r="JK41" s="482">
        <v>0</v>
      </c>
      <c r="JL41" s="483">
        <v>166</v>
      </c>
      <c r="JM41" s="482">
        <v>2.1312654067378802E-3</v>
      </c>
      <c r="JN41" s="483">
        <v>40</v>
      </c>
      <c r="JO41" s="482">
        <v>1.2105438368186909E-3</v>
      </c>
      <c r="JP41" s="483">
        <v>760</v>
      </c>
      <c r="JQ41" s="482">
        <v>5.4206727340161479E-3</v>
      </c>
      <c r="JR41" s="483">
        <v>227</v>
      </c>
      <c r="JS41" s="482">
        <v>3.0737566180552736E-3</v>
      </c>
      <c r="JT41" s="483">
        <v>59</v>
      </c>
      <c r="JU41" s="482">
        <v>2.0586182833217028E-2</v>
      </c>
      <c r="JV41" s="483">
        <v>1252</v>
      </c>
      <c r="JW41" s="482">
        <v>3.7318993937153861E-3</v>
      </c>
      <c r="JX41" s="483">
        <v>0</v>
      </c>
      <c r="JY41" s="482">
        <v>0</v>
      </c>
      <c r="JZ41" s="483">
        <v>174</v>
      </c>
      <c r="KA41" s="482">
        <v>4.9889182935605682E-4</v>
      </c>
      <c r="KB41" s="483">
        <v>28</v>
      </c>
      <c r="KC41" s="482">
        <v>8.0281443804422939E-5</v>
      </c>
      <c r="KD41" s="483">
        <v>800</v>
      </c>
      <c r="KE41" s="482">
        <v>2.2937555372692267E-3</v>
      </c>
      <c r="KF41" s="483">
        <v>235</v>
      </c>
      <c r="KG41" s="482">
        <v>6.7379068907283532E-4</v>
      </c>
      <c r="KH41" s="483">
        <v>54</v>
      </c>
      <c r="KI41" s="482">
        <v>1.5482849876567281E-4</v>
      </c>
      <c r="KJ41" s="483">
        <v>1291</v>
      </c>
      <c r="KK41" s="482">
        <v>3.7015479982682145E-3</v>
      </c>
      <c r="KL41" s="483">
        <v>1267</v>
      </c>
      <c r="KM41" s="482">
        <v>3.6164145832560291E-3</v>
      </c>
      <c r="KN41" s="483">
        <v>181</v>
      </c>
      <c r="KO41" s="482">
        <v>5.1663065475086129E-4</v>
      </c>
      <c r="KP41" s="483">
        <v>26</v>
      </c>
      <c r="KQ41" s="482">
        <v>7.421213825150493E-5</v>
      </c>
      <c r="KR41" s="483">
        <v>773</v>
      </c>
      <c r="KS41" s="482">
        <v>2.2063839564774351E-3</v>
      </c>
      <c r="KT41" s="483">
        <v>226</v>
      </c>
      <c r="KU41" s="482">
        <v>6.4507474018615828E-4</v>
      </c>
      <c r="KV41" s="483">
        <v>61</v>
      </c>
      <c r="KW41" s="482">
        <v>1.7411309359006928E-4</v>
      </c>
      <c r="KX41" s="483">
        <v>1267</v>
      </c>
      <c r="KY41" s="482">
        <v>3.6164145832560291E-3</v>
      </c>
      <c r="KZ41" s="421">
        <v>0</v>
      </c>
      <c r="LA41" s="145">
        <v>0</v>
      </c>
      <c r="LB41" s="421">
        <v>179</v>
      </c>
      <c r="LC41" s="145">
        <v>2.3213892022980456E-3</v>
      </c>
      <c r="LD41" s="421">
        <v>29</v>
      </c>
      <c r="LE41" s="145">
        <v>9.7986214353290991E-4</v>
      </c>
      <c r="LF41" s="421">
        <v>763</v>
      </c>
      <c r="LG41" s="145">
        <v>5.286422969265305E-3</v>
      </c>
      <c r="LH41" s="421">
        <v>224</v>
      </c>
      <c r="LI41" s="145">
        <v>2.9686568153203898E-3</v>
      </c>
      <c r="LJ41" s="421">
        <v>61</v>
      </c>
      <c r="LK41" s="145">
        <v>1.811163895486936E-2</v>
      </c>
      <c r="LL41" s="421">
        <v>1256</v>
      </c>
      <c r="LM41" s="145">
        <v>3.7198282244928181E-3</v>
      </c>
      <c r="LN41" s="421">
        <v>0</v>
      </c>
      <c r="LO41" s="145">
        <v>0</v>
      </c>
      <c r="LP41" s="421">
        <v>189</v>
      </c>
      <c r="LQ41" s="145">
        <v>2.5435704192180875E-3</v>
      </c>
      <c r="LR41" s="421">
        <v>41</v>
      </c>
      <c r="LS41" s="145">
        <v>1.4311644791957553E-3</v>
      </c>
      <c r="LT41" s="421">
        <v>794</v>
      </c>
      <c r="LU41" s="145">
        <v>5.6269355878872064E-3</v>
      </c>
      <c r="LV41" s="421">
        <v>219</v>
      </c>
      <c r="LW41" s="145">
        <v>2.9881293491608677E-3</v>
      </c>
      <c r="LX41" s="421">
        <v>64</v>
      </c>
      <c r="LY41" s="145">
        <v>2.1483719368915744E-2</v>
      </c>
      <c r="LZ41" s="421">
        <v>1307</v>
      </c>
      <c r="MA41" s="145">
        <v>3.9941813914542244E-3</v>
      </c>
    </row>
    <row r="42" spans="1:339">
      <c r="A42" s="34"/>
      <c r="B42" s="34"/>
      <c r="C42" s="484" t="s">
        <v>1555</v>
      </c>
      <c r="D42" s="483">
        <v>18</v>
      </c>
      <c r="E42" s="482">
        <v>1.9575856443719412E-3</v>
      </c>
      <c r="F42" s="483">
        <v>1244</v>
      </c>
      <c r="G42" s="482">
        <v>3.5704035359623444E-2</v>
      </c>
      <c r="H42" s="483">
        <v>3032</v>
      </c>
      <c r="I42" s="482">
        <v>4.2664565333633525E-2</v>
      </c>
      <c r="J42" s="483">
        <v>18851</v>
      </c>
      <c r="K42" s="482">
        <v>8.9928109033836939E-2</v>
      </c>
      <c r="L42" s="483">
        <v>1505</v>
      </c>
      <c r="M42" s="482">
        <v>2.8391940839118623E-2</v>
      </c>
      <c r="N42" s="483">
        <v>805</v>
      </c>
      <c r="O42" s="482">
        <v>0.15200151057401812</v>
      </c>
      <c r="P42" s="483">
        <v>25455</v>
      </c>
      <c r="Q42" s="482">
        <v>6.6456935488081875E-2</v>
      </c>
      <c r="R42" s="483">
        <v>7</v>
      </c>
      <c r="S42" s="482">
        <v>7.3160535117056851E-4</v>
      </c>
      <c r="T42" s="483">
        <v>1165</v>
      </c>
      <c r="U42" s="482">
        <v>3.4214390602055798E-2</v>
      </c>
      <c r="V42" s="483">
        <v>2355</v>
      </c>
      <c r="W42" s="482">
        <v>4.5568003715098393E-2</v>
      </c>
      <c r="X42" s="483">
        <v>16870</v>
      </c>
      <c r="Y42" s="482">
        <v>9.0812195857198227E-2</v>
      </c>
      <c r="Z42" s="483">
        <v>1740</v>
      </c>
      <c r="AA42" s="482">
        <v>3.5000905195824029E-2</v>
      </c>
      <c r="AB42" s="483">
        <v>720</v>
      </c>
      <c r="AC42" s="482">
        <v>0.15414258188824662</v>
      </c>
      <c r="AD42" s="483">
        <v>22857</v>
      </c>
      <c r="AE42" s="482">
        <v>6.8138118532960104E-2</v>
      </c>
      <c r="AF42" s="483">
        <v>19</v>
      </c>
      <c r="AG42" s="482">
        <v>1.8207954000958313E-3</v>
      </c>
      <c r="AH42" s="483">
        <v>1116</v>
      </c>
      <c r="AI42" s="482">
        <v>3.243337498910169E-2</v>
      </c>
      <c r="AJ42" s="483">
        <v>2798</v>
      </c>
      <c r="AK42" s="482">
        <v>5.1742949607027279E-2</v>
      </c>
      <c r="AL42" s="483">
        <v>16422</v>
      </c>
      <c r="AM42" s="482">
        <v>8.9039499010491505E-2</v>
      </c>
      <c r="AN42" s="483">
        <v>1727</v>
      </c>
      <c r="AO42" s="482">
        <v>3.6090445540416287E-2</v>
      </c>
      <c r="AP42" s="483">
        <v>767</v>
      </c>
      <c r="AQ42" s="482">
        <v>0.13650115678946431</v>
      </c>
      <c r="AR42" s="483">
        <v>22849</v>
      </c>
      <c r="AS42" s="482">
        <v>6.7836413567876494E-2</v>
      </c>
      <c r="AT42" s="483">
        <v>15</v>
      </c>
      <c r="AU42" s="482">
        <v>1.3630168105406633E-3</v>
      </c>
      <c r="AV42" s="483">
        <v>1068</v>
      </c>
      <c r="AW42" s="482">
        <v>3.0863483990290139E-2</v>
      </c>
      <c r="AX42" s="483">
        <v>2281</v>
      </c>
      <c r="AY42" s="482">
        <v>4.5448205782143494E-2</v>
      </c>
      <c r="AZ42" s="483">
        <v>15262</v>
      </c>
      <c r="BA42" s="482">
        <v>8.7388202420897135E-2</v>
      </c>
      <c r="BB42" s="483">
        <v>1384</v>
      </c>
      <c r="BC42" s="482">
        <v>2.9974227362311309E-2</v>
      </c>
      <c r="BD42" s="483">
        <v>650</v>
      </c>
      <c r="BE42" s="482">
        <v>0.12113306000745434</v>
      </c>
      <c r="BF42" s="483">
        <v>20660</v>
      </c>
      <c r="BG42" s="482">
        <v>6.4164878269970776E-2</v>
      </c>
      <c r="BH42" s="483">
        <v>3</v>
      </c>
      <c r="BI42" s="482">
        <v>3.0512611879576892E-4</v>
      </c>
      <c r="BJ42" s="483">
        <v>1052</v>
      </c>
      <c r="BK42" s="482">
        <v>3.0096698518052297E-2</v>
      </c>
      <c r="BL42" s="483">
        <v>1708</v>
      </c>
      <c r="BM42" s="482">
        <v>3.5750167448091091E-2</v>
      </c>
      <c r="BN42" s="483">
        <v>15314</v>
      </c>
      <c r="BO42" s="482">
        <v>8.916136845292158E-2</v>
      </c>
      <c r="BP42" s="483">
        <v>1408</v>
      </c>
      <c r="BQ42" s="482">
        <v>3.091855332791673E-2</v>
      </c>
      <c r="BR42" s="483">
        <v>668</v>
      </c>
      <c r="BS42" s="482">
        <v>0.11327793793454299</v>
      </c>
      <c r="BT42" s="483">
        <v>20153</v>
      </c>
      <c r="BU42" s="482">
        <v>6.3825003008671305E-2</v>
      </c>
      <c r="BV42" s="483">
        <v>5</v>
      </c>
      <c r="BW42" s="482">
        <v>5.6097834623583531E-4</v>
      </c>
      <c r="BX42" s="483">
        <v>1074</v>
      </c>
      <c r="BY42" s="482">
        <v>2.9684908789386403E-2</v>
      </c>
      <c r="BZ42" s="483">
        <v>1430</v>
      </c>
      <c r="CA42" s="482">
        <v>3.1217254628012576E-2</v>
      </c>
      <c r="CB42" s="483">
        <v>15350</v>
      </c>
      <c r="CC42" s="482">
        <v>9.2527291029976436E-2</v>
      </c>
      <c r="CD42" s="483">
        <v>1443</v>
      </c>
      <c r="CE42" s="482">
        <v>3.1209447184012459E-2</v>
      </c>
      <c r="CF42" s="483">
        <v>698</v>
      </c>
      <c r="CG42" s="482">
        <v>0.11501071016641951</v>
      </c>
      <c r="CH42" s="483">
        <v>20000</v>
      </c>
      <c r="CI42" s="482">
        <v>6.4703351310081106E-2</v>
      </c>
      <c r="CJ42" s="483">
        <v>4</v>
      </c>
      <c r="CK42" s="482">
        <v>4.3103448275862068E-4</v>
      </c>
      <c r="CL42" s="483">
        <v>1137</v>
      </c>
      <c r="CM42" s="482">
        <v>2.9710731924011601E-2</v>
      </c>
      <c r="CN42" s="483">
        <v>1646</v>
      </c>
      <c r="CO42" s="482">
        <v>3.1933881732112368E-2</v>
      </c>
      <c r="CP42" s="483">
        <v>14677</v>
      </c>
      <c r="CQ42" s="482">
        <v>9.0989684074790453E-2</v>
      </c>
      <c r="CR42" s="483">
        <v>1544</v>
      </c>
      <c r="CS42" s="482">
        <v>3.1310202177924684E-2</v>
      </c>
      <c r="CT42" s="483">
        <v>734</v>
      </c>
      <c r="CU42" s="482">
        <v>0.11823453608247422</v>
      </c>
      <c r="CV42" s="483">
        <v>19742</v>
      </c>
      <c r="CW42" s="482">
        <v>6.2490899537221686E-2</v>
      </c>
      <c r="CX42" s="483">
        <v>2</v>
      </c>
      <c r="CY42" s="482">
        <f t="shared" si="24"/>
        <v>2.3812358614120729E-4</v>
      </c>
      <c r="CZ42" s="483">
        <v>1101</v>
      </c>
      <c r="DA42" s="482">
        <f t="shared" si="25"/>
        <v>2.8429777674490665E-2</v>
      </c>
      <c r="DB42" s="483">
        <v>1378</v>
      </c>
      <c r="DC42" s="482">
        <f t="shared" si="26"/>
        <v>2.6948801189032739E-2</v>
      </c>
      <c r="DD42" s="483">
        <v>13586</v>
      </c>
      <c r="DE42" s="482">
        <f t="shared" si="27"/>
        <v>8.6820932625269201E-2</v>
      </c>
      <c r="DF42" s="483">
        <v>1638</v>
      </c>
      <c r="DG42" s="482">
        <f t="shared" si="28"/>
        <v>3.374605986938338E-2</v>
      </c>
      <c r="DH42" s="483">
        <v>715</v>
      </c>
      <c r="DI42" s="482">
        <f t="shared" si="29"/>
        <v>0.11462007053542803</v>
      </c>
      <c r="DJ42" s="483">
        <f t="shared" si="30"/>
        <v>18420</v>
      </c>
      <c r="DK42" s="482">
        <f t="shared" si="31"/>
        <v>5.951150168002068E-2</v>
      </c>
      <c r="DL42" s="483">
        <v>1</v>
      </c>
      <c r="DM42" s="482">
        <f t="shared" si="1"/>
        <v>1.1203226529240422E-4</v>
      </c>
      <c r="DN42" s="483">
        <v>1087</v>
      </c>
      <c r="DO42" s="482">
        <f t="shared" si="2"/>
        <v>2.6911269558328382E-2</v>
      </c>
      <c r="DP42" s="483">
        <v>1181</v>
      </c>
      <c r="DQ42" s="482">
        <f t="shared" si="3"/>
        <v>2.5443812478455705E-2</v>
      </c>
      <c r="DR42" s="483">
        <v>12900</v>
      </c>
      <c r="DS42" s="482">
        <f t="shared" si="4"/>
        <v>8.8332568697402747E-2</v>
      </c>
      <c r="DT42" s="483">
        <v>1610</v>
      </c>
      <c r="DU42" s="482">
        <f t="shared" si="5"/>
        <v>3.308060572438308E-2</v>
      </c>
      <c r="DV42" s="483">
        <v>644</v>
      </c>
      <c r="DW42" s="482">
        <f t="shared" si="6"/>
        <v>0.10393802453195609</v>
      </c>
      <c r="DX42" s="483">
        <f t="shared" si="32"/>
        <v>17423</v>
      </c>
      <c r="DY42" s="482">
        <f t="shared" si="7"/>
        <v>5.8734888989273121E-2</v>
      </c>
      <c r="DZ42" s="483">
        <v>0</v>
      </c>
      <c r="EA42" s="482">
        <f t="shared" si="8"/>
        <v>0</v>
      </c>
      <c r="EB42" s="483">
        <v>1123</v>
      </c>
      <c r="EC42" s="482">
        <f t="shared" si="9"/>
        <v>2.6346041055718476E-2</v>
      </c>
      <c r="ED42" s="483">
        <v>1045</v>
      </c>
      <c r="EE42" s="482">
        <f t="shared" si="10"/>
        <v>2.3454684203438523E-2</v>
      </c>
      <c r="EF42" s="483">
        <v>12824</v>
      </c>
      <c r="EG42" s="482">
        <f t="shared" si="11"/>
        <v>8.7933789093302794E-2</v>
      </c>
      <c r="EH42" s="483">
        <v>1669</v>
      </c>
      <c r="EI42" s="482">
        <f t="shared" si="12"/>
        <v>3.4430118617844251E-2</v>
      </c>
      <c r="EJ42" s="483">
        <v>644</v>
      </c>
      <c r="EK42" s="482">
        <f t="shared" si="13"/>
        <v>0.10469842302064705</v>
      </c>
      <c r="EL42" s="483">
        <f t="shared" si="22"/>
        <v>17305</v>
      </c>
      <c r="EM42" s="482">
        <f t="shared" si="14"/>
        <v>5.8422573631686271E-2</v>
      </c>
      <c r="EN42" s="483">
        <v>0</v>
      </c>
      <c r="EO42" s="482">
        <f t="shared" si="15"/>
        <v>0</v>
      </c>
      <c r="EP42" s="483">
        <v>1140</v>
      </c>
      <c r="EQ42" s="482">
        <f t="shared" si="16"/>
        <v>2.5981721630922806E-2</v>
      </c>
      <c r="ER42" s="483">
        <v>867</v>
      </c>
      <c r="ES42" s="482">
        <f t="shared" si="17"/>
        <v>1.9884865026031512E-2</v>
      </c>
      <c r="ET42" s="483">
        <v>11043</v>
      </c>
      <c r="EU42" s="482">
        <f t="shared" si="18"/>
        <v>8.0935489072279793E-2</v>
      </c>
      <c r="EV42" s="483">
        <v>1649</v>
      </c>
      <c r="EW42" s="482">
        <f t="shared" si="19"/>
        <v>3.3820784707836823E-2</v>
      </c>
      <c r="EX42" s="483">
        <v>644</v>
      </c>
      <c r="EY42" s="482">
        <f t="shared" si="20"/>
        <v>0.10576449334866152</v>
      </c>
      <c r="EZ42" s="483">
        <f t="shared" si="33"/>
        <v>15343</v>
      </c>
      <c r="FA42" s="482">
        <f t="shared" si="21"/>
        <v>5.3477072789883867E-2</v>
      </c>
      <c r="FB42" s="483">
        <v>1</v>
      </c>
      <c r="FC42" s="482">
        <v>9.5210892126059216E-5</v>
      </c>
      <c r="FD42" s="483">
        <v>1179</v>
      </c>
      <c r="FE42" s="482">
        <v>2.3823475923942693E-2</v>
      </c>
      <c r="FF42" s="483">
        <v>303</v>
      </c>
      <c r="FG42" s="482">
        <v>9.2890646555688402E-3</v>
      </c>
      <c r="FH42" s="483">
        <v>12302</v>
      </c>
      <c r="FI42" s="482">
        <v>8.1615051880158163E-2</v>
      </c>
      <c r="FJ42" s="483">
        <v>1703</v>
      </c>
      <c r="FK42" s="482">
        <v>3.4553422878707947E-2</v>
      </c>
      <c r="FL42" s="483">
        <v>620</v>
      </c>
      <c r="FM42" s="482">
        <v>0.1028533510285335</v>
      </c>
      <c r="FN42" s="483">
        <v>16108</v>
      </c>
      <c r="FO42" s="482">
        <v>5.3934781371272063E-2</v>
      </c>
      <c r="FP42" s="483">
        <v>1</v>
      </c>
      <c r="FQ42" s="482">
        <v>9.9542106310969539E-5</v>
      </c>
      <c r="FR42" s="483">
        <v>1201</v>
      </c>
      <c r="FS42" s="482">
        <v>2.2995768472246155E-2</v>
      </c>
      <c r="FT42" s="483">
        <v>392</v>
      </c>
      <c r="FU42" s="482">
        <v>1.1588376149229905E-2</v>
      </c>
      <c r="FV42" s="483">
        <v>12825</v>
      </c>
      <c r="FW42" s="482">
        <v>8.4239772995980136E-2</v>
      </c>
      <c r="FX42" s="483">
        <v>1712</v>
      </c>
      <c r="FY42" s="482">
        <v>3.4556537887045338E-2</v>
      </c>
      <c r="FZ42" s="483">
        <v>552</v>
      </c>
      <c r="GA42" s="482">
        <v>9.8659517426273463E-2</v>
      </c>
      <c r="GB42" s="483">
        <v>16683</v>
      </c>
      <c r="GC42" s="482">
        <v>5.4972139936272785E-2</v>
      </c>
      <c r="GD42" s="483">
        <v>3</v>
      </c>
      <c r="GE42" s="482">
        <v>2.8890600924499232E-4</v>
      </c>
      <c r="GF42" s="483">
        <v>1239</v>
      </c>
      <c r="GG42" s="482">
        <v>2.2249358018927218E-2</v>
      </c>
      <c r="GH42" s="483">
        <v>499</v>
      </c>
      <c r="GI42" s="482">
        <v>1.4899525245588368E-2</v>
      </c>
      <c r="GJ42" s="483">
        <v>13801</v>
      </c>
      <c r="GK42" s="482">
        <v>8.6578755865599363E-2</v>
      </c>
      <c r="GL42" s="483">
        <v>1971</v>
      </c>
      <c r="GM42" s="482">
        <v>3.8824433194791889E-2</v>
      </c>
      <c r="GN42" s="483">
        <v>509</v>
      </c>
      <c r="GO42" s="482">
        <v>9.6768060836501898E-2</v>
      </c>
      <c r="GP42" s="483">
        <v>18022</v>
      </c>
      <c r="GQ42" s="482">
        <v>5.7213969834250283E-2</v>
      </c>
      <c r="GR42" s="483">
        <v>5</v>
      </c>
      <c r="GS42" s="482">
        <v>5.0989190291658173E-4</v>
      </c>
      <c r="GT42" s="483">
        <v>1183</v>
      </c>
      <c r="GU42" s="482">
        <v>1.991515437190667E-2</v>
      </c>
      <c r="GV42" s="483">
        <v>533</v>
      </c>
      <c r="GW42" s="482">
        <v>1.6229218683393217E-2</v>
      </c>
      <c r="GX42" s="483">
        <v>14216</v>
      </c>
      <c r="GY42" s="482">
        <v>8.8847778805529867E-2</v>
      </c>
      <c r="GZ42" s="483">
        <v>1972</v>
      </c>
      <c r="HA42" s="482">
        <v>3.7755356014627331E-2</v>
      </c>
      <c r="HB42" s="483">
        <v>431</v>
      </c>
      <c r="HC42" s="482">
        <v>8.6790173177607732E-2</v>
      </c>
      <c r="HD42" s="483">
        <v>18340</v>
      </c>
      <c r="HE42" s="482">
        <v>5.7446961794951311E-2</v>
      </c>
      <c r="HF42" s="483">
        <v>6</v>
      </c>
      <c r="HG42" s="482">
        <v>6.7727734507280735E-4</v>
      </c>
      <c r="HH42" s="483">
        <v>1220</v>
      </c>
      <c r="HI42" s="482">
        <v>1.9202619111327972E-2</v>
      </c>
      <c r="HJ42" s="483">
        <v>602</v>
      </c>
      <c r="HK42" s="482">
        <v>1.6505360129410798E-2</v>
      </c>
      <c r="HL42" s="483">
        <v>13984</v>
      </c>
      <c r="HM42" s="482">
        <v>8.8158715949137267E-2</v>
      </c>
      <c r="HN42" s="483">
        <v>2004</v>
      </c>
      <c r="HO42" s="482">
        <v>3.6478147696452301E-2</v>
      </c>
      <c r="HP42" s="483">
        <v>382</v>
      </c>
      <c r="HQ42" s="482">
        <v>9.1431306845380561E-2</v>
      </c>
      <c r="HR42" s="483">
        <v>18198</v>
      </c>
      <c r="HS42" s="482">
        <v>5.5719022789135431E-2</v>
      </c>
      <c r="HT42" s="483">
        <v>16</v>
      </c>
      <c r="HU42" s="482">
        <v>1.8244013683010262E-3</v>
      </c>
      <c r="HV42" s="483">
        <v>1109</v>
      </c>
      <c r="HW42" s="482">
        <v>1.711102882182312E-2</v>
      </c>
      <c r="HX42" s="483">
        <v>606</v>
      </c>
      <c r="HY42" s="482">
        <v>1.7053129221071588E-2</v>
      </c>
      <c r="HZ42" s="483">
        <v>12167</v>
      </c>
      <c r="IA42" s="482">
        <v>9.3923206373222587E-2</v>
      </c>
      <c r="IB42" s="483">
        <v>1943</v>
      </c>
      <c r="IC42" s="482">
        <v>3.8393898077341081E-2</v>
      </c>
      <c r="ID42" s="483">
        <v>330</v>
      </c>
      <c r="IE42" s="482">
        <v>9.166666666666666E-2</v>
      </c>
      <c r="IF42" s="483">
        <v>16171</v>
      </c>
      <c r="IG42" s="482">
        <v>5.5216190284327019E-2</v>
      </c>
      <c r="IH42" s="483">
        <v>14</v>
      </c>
      <c r="II42" s="482">
        <v>1.4960461637101945E-3</v>
      </c>
      <c r="IJ42" s="483">
        <v>1194</v>
      </c>
      <c r="IK42" s="482">
        <v>1.6673416095292621E-2</v>
      </c>
      <c r="IL42" s="483">
        <v>704</v>
      </c>
      <c r="IM42" s="482">
        <v>1.8117713668064955E-2</v>
      </c>
      <c r="IN42" s="483">
        <v>14824</v>
      </c>
      <c r="IO42" s="482">
        <v>0.10244785691578322</v>
      </c>
      <c r="IP42" s="483">
        <v>1921</v>
      </c>
      <c r="IQ42" s="482">
        <v>3.5748180955393866E-2</v>
      </c>
      <c r="IR42" s="483">
        <v>371</v>
      </c>
      <c r="IS42" s="482">
        <v>9.8959722592691382E-2</v>
      </c>
      <c r="IT42" s="483">
        <v>19028</v>
      </c>
      <c r="IU42" s="482">
        <v>5.9091332567311576E-2</v>
      </c>
      <c r="IV42" s="483">
        <v>3</v>
      </c>
      <c r="IW42" s="482">
        <v>3.0339805825242716E-4</v>
      </c>
      <c r="IX42" s="483">
        <v>1247</v>
      </c>
      <c r="IY42" s="482">
        <v>1.6534733548139013E-2</v>
      </c>
      <c r="IZ42" s="483">
        <v>732</v>
      </c>
      <c r="JA42" s="482">
        <v>1.772998110739718E-2</v>
      </c>
      <c r="JB42" s="483">
        <v>13192</v>
      </c>
      <c r="JC42" s="482">
        <v>8.8666043835653269E-2</v>
      </c>
      <c r="JD42" s="483">
        <v>2753</v>
      </c>
      <c r="JE42" s="482">
        <v>3.6512420589132483E-2</v>
      </c>
      <c r="JF42" s="483">
        <v>326</v>
      </c>
      <c r="JG42" s="482">
        <v>8.8562890518880735E-2</v>
      </c>
      <c r="JH42" s="483">
        <v>18253</v>
      </c>
      <c r="JI42" s="482">
        <v>5.1496103866792306E-2</v>
      </c>
      <c r="JJ42" s="483">
        <v>4</v>
      </c>
      <c r="JK42" s="482">
        <v>5.2397170552790154E-4</v>
      </c>
      <c r="JL42" s="483">
        <v>1307</v>
      </c>
      <c r="JM42" s="482">
        <v>1.6780505341002463E-2</v>
      </c>
      <c r="JN42" s="483">
        <v>612</v>
      </c>
      <c r="JO42" s="482">
        <v>1.8521320703325968E-2</v>
      </c>
      <c r="JP42" s="483">
        <v>12388</v>
      </c>
      <c r="JQ42" s="482">
        <v>8.8356965564463208E-2</v>
      </c>
      <c r="JR42" s="483">
        <v>2771</v>
      </c>
      <c r="JS42" s="482">
        <v>3.752149598515931E-2</v>
      </c>
      <c r="JT42" s="483">
        <v>314</v>
      </c>
      <c r="JU42" s="482">
        <v>0.10956036287508723</v>
      </c>
      <c r="JV42" s="483">
        <v>17396</v>
      </c>
      <c r="JW42" s="482">
        <v>5.1853132470505478E-2</v>
      </c>
      <c r="JX42" s="483">
        <v>20</v>
      </c>
      <c r="JY42" s="482">
        <v>5.7343888431730666E-5</v>
      </c>
      <c r="JZ42" s="483">
        <v>1442</v>
      </c>
      <c r="KA42" s="482">
        <v>4.134494355927781E-3</v>
      </c>
      <c r="KB42" s="483">
        <v>658</v>
      </c>
      <c r="KC42" s="482">
        <v>1.8866139294039389E-3</v>
      </c>
      <c r="KD42" s="483">
        <v>12577</v>
      </c>
      <c r="KE42" s="482">
        <v>3.6060704240293832E-2</v>
      </c>
      <c r="KF42" s="483">
        <v>2756</v>
      </c>
      <c r="KG42" s="482">
        <v>7.9019878258924856E-3</v>
      </c>
      <c r="KH42" s="483">
        <v>297</v>
      </c>
      <c r="KI42" s="482">
        <v>8.5155674321120043E-4</v>
      </c>
      <c r="KJ42" s="483">
        <v>17750</v>
      </c>
      <c r="KK42" s="482">
        <v>5.0892700983160968E-2</v>
      </c>
      <c r="KL42" s="483">
        <v>17220</v>
      </c>
      <c r="KM42" s="482">
        <v>4.9151270026573657E-2</v>
      </c>
      <c r="KN42" s="483">
        <v>1496</v>
      </c>
      <c r="KO42" s="482">
        <v>4.270052262471207E-3</v>
      </c>
      <c r="KP42" s="483">
        <v>510</v>
      </c>
      <c r="KQ42" s="482">
        <v>1.4556996349333661E-3</v>
      </c>
      <c r="KR42" s="483">
        <v>12352</v>
      </c>
      <c r="KS42" s="482">
        <v>3.5256474295484189E-2</v>
      </c>
      <c r="KT42" s="483">
        <v>2570</v>
      </c>
      <c r="KU42" s="482">
        <v>7.3355844348602954E-3</v>
      </c>
      <c r="KV42" s="483">
        <v>272</v>
      </c>
      <c r="KW42" s="482">
        <v>7.7637313863112862E-4</v>
      </c>
      <c r="KX42" s="483">
        <v>17220</v>
      </c>
      <c r="KY42" s="482">
        <v>4.9151270026573657E-2</v>
      </c>
      <c r="KZ42" s="421">
        <v>23</v>
      </c>
      <c r="LA42" s="145">
        <v>2.9525032092426189E-3</v>
      </c>
      <c r="LB42" s="421">
        <v>1509</v>
      </c>
      <c r="LC42" s="145">
        <v>1.9569700035015368E-2</v>
      </c>
      <c r="LD42" s="421">
        <v>460</v>
      </c>
      <c r="LE42" s="145">
        <v>1.554264089741857E-2</v>
      </c>
      <c r="LF42" s="421">
        <v>11401</v>
      </c>
      <c r="LG42" s="145">
        <v>7.899149183826179E-2</v>
      </c>
      <c r="LH42" s="421">
        <v>2842</v>
      </c>
      <c r="LI42" s="145">
        <v>3.7664833344377445E-2</v>
      </c>
      <c r="LJ42" s="421">
        <v>280</v>
      </c>
      <c r="LK42" s="145">
        <v>8.3135391923990498E-2</v>
      </c>
      <c r="LL42" s="421">
        <v>16515</v>
      </c>
      <c r="LM42" s="145">
        <v>4.8911594846734782E-2</v>
      </c>
      <c r="LN42" s="421">
        <v>10</v>
      </c>
      <c r="LO42" s="145">
        <v>1.4499057561258518E-3</v>
      </c>
      <c r="LP42" s="421">
        <v>1482</v>
      </c>
      <c r="LQ42" s="145">
        <v>1.9944822017360878E-2</v>
      </c>
      <c r="LR42" s="421">
        <v>241</v>
      </c>
      <c r="LS42" s="145">
        <v>8.4124546216140742E-3</v>
      </c>
      <c r="LT42" s="421">
        <v>11753</v>
      </c>
      <c r="LU42" s="145">
        <v>8.3291402977882026E-2</v>
      </c>
      <c r="LV42" s="421">
        <v>2805</v>
      </c>
      <c r="LW42" s="145">
        <v>3.8272615636512484E-2</v>
      </c>
      <c r="LX42" s="421">
        <v>273</v>
      </c>
      <c r="LY42" s="145">
        <v>9.1641490433031214E-2</v>
      </c>
      <c r="LZ42" s="421">
        <v>16564</v>
      </c>
      <c r="MA42" s="145">
        <v>5.0619449554741985E-2</v>
      </c>
    </row>
    <row r="43" spans="1:339">
      <c r="A43" s="34"/>
      <c r="B43" s="34"/>
      <c r="C43" s="484" t="s">
        <v>1556</v>
      </c>
      <c r="D43" s="483">
        <v>0</v>
      </c>
      <c r="E43" s="482">
        <v>0</v>
      </c>
      <c r="F43" s="483">
        <v>48</v>
      </c>
      <c r="G43" s="482">
        <v>1.3776476666092646E-3</v>
      </c>
      <c r="H43" s="483">
        <v>8884</v>
      </c>
      <c r="I43" s="482">
        <v>0.12501055356992091</v>
      </c>
      <c r="J43" s="483">
        <v>3546</v>
      </c>
      <c r="K43" s="482">
        <v>1.6916082681766791E-2</v>
      </c>
      <c r="L43" s="483">
        <v>292</v>
      </c>
      <c r="M43" s="482">
        <v>5.5086024750980985E-3</v>
      </c>
      <c r="N43" s="483">
        <v>19</v>
      </c>
      <c r="O43" s="482">
        <v>3.5876132930513596E-3</v>
      </c>
      <c r="P43" s="483">
        <v>12789</v>
      </c>
      <c r="Q43" s="482">
        <v>3.3389029579928467E-2</v>
      </c>
      <c r="R43" s="483">
        <v>0</v>
      </c>
      <c r="S43" s="482">
        <v>0</v>
      </c>
      <c r="T43" s="483">
        <v>47</v>
      </c>
      <c r="U43" s="482">
        <v>1.3803230543318649E-3</v>
      </c>
      <c r="V43" s="483">
        <v>6097</v>
      </c>
      <c r="W43" s="482">
        <v>0.11797372341866449</v>
      </c>
      <c r="X43" s="483">
        <v>3368</v>
      </c>
      <c r="Y43" s="482">
        <v>1.813014082080875E-2</v>
      </c>
      <c r="Z43" s="483">
        <v>210</v>
      </c>
      <c r="AA43" s="482">
        <v>4.2242471788063486E-3</v>
      </c>
      <c r="AB43" s="483">
        <v>17</v>
      </c>
      <c r="AC43" s="482">
        <v>3.6394776279169341E-3</v>
      </c>
      <c r="AD43" s="483">
        <v>9739</v>
      </c>
      <c r="AE43" s="482">
        <v>2.9032556170647875E-2</v>
      </c>
      <c r="AF43" s="483">
        <v>0</v>
      </c>
      <c r="AG43" s="482">
        <v>0</v>
      </c>
      <c r="AH43" s="483">
        <v>59</v>
      </c>
      <c r="AI43" s="482">
        <v>1.7146676741550176E-3</v>
      </c>
      <c r="AJ43" s="483">
        <v>6783</v>
      </c>
      <c r="AK43" s="482">
        <v>0.12543689320388349</v>
      </c>
      <c r="AL43" s="483">
        <v>3620</v>
      </c>
      <c r="AM43" s="482">
        <v>1.9627511047252421E-2</v>
      </c>
      <c r="AN43" s="483">
        <v>197</v>
      </c>
      <c r="AO43" s="482">
        <v>4.1168603193178967E-3</v>
      </c>
      <c r="AP43" s="483">
        <v>21</v>
      </c>
      <c r="AQ43" s="482">
        <v>3.7373198077949813E-3</v>
      </c>
      <c r="AR43" s="483">
        <v>10680</v>
      </c>
      <c r="AS43" s="482">
        <v>3.170786016477399E-2</v>
      </c>
      <c r="AT43" s="483">
        <v>0</v>
      </c>
      <c r="AU43" s="482">
        <v>0</v>
      </c>
      <c r="AV43" s="483">
        <v>61</v>
      </c>
      <c r="AW43" s="482">
        <v>1.7628019882094555E-3</v>
      </c>
      <c r="AX43" s="483">
        <v>6090</v>
      </c>
      <c r="AY43" s="482">
        <v>0.12134132977345634</v>
      </c>
      <c r="AZ43" s="483">
        <v>3559</v>
      </c>
      <c r="BA43" s="482">
        <v>2.0378365379109743E-2</v>
      </c>
      <c r="BB43" s="483">
        <v>217</v>
      </c>
      <c r="BC43" s="482">
        <v>4.6997162844086369E-3</v>
      </c>
      <c r="BD43" s="483">
        <v>20</v>
      </c>
      <c r="BE43" s="482">
        <v>3.7271710771524412E-3</v>
      </c>
      <c r="BF43" s="483">
        <v>9947</v>
      </c>
      <c r="BG43" s="482">
        <v>3.089293534130684E-2</v>
      </c>
      <c r="BH43" s="483">
        <v>0</v>
      </c>
      <c r="BI43" s="482">
        <v>0</v>
      </c>
      <c r="BJ43" s="483">
        <v>70</v>
      </c>
      <c r="BK43" s="482">
        <v>2.0026320306688792E-3</v>
      </c>
      <c r="BL43" s="483">
        <v>6349</v>
      </c>
      <c r="BM43" s="482">
        <v>0.13289099129269927</v>
      </c>
      <c r="BN43" s="483">
        <v>3543</v>
      </c>
      <c r="BO43" s="482">
        <v>2.0628100328372808E-2</v>
      </c>
      <c r="BP43" s="483">
        <v>208</v>
      </c>
      <c r="BQ43" s="482">
        <v>4.5675135598058809E-3</v>
      </c>
      <c r="BR43" s="483">
        <v>23</v>
      </c>
      <c r="BS43" s="482">
        <v>3.9002882821773783E-3</v>
      </c>
      <c r="BT43" s="483">
        <v>10193</v>
      </c>
      <c r="BU43" s="482">
        <v>3.2281459617297011E-2</v>
      </c>
      <c r="BV43" s="483">
        <v>0</v>
      </c>
      <c r="BW43" s="482">
        <v>0</v>
      </c>
      <c r="BX43" s="483">
        <v>71</v>
      </c>
      <c r="BY43" s="482">
        <v>1.9624101713653953E-3</v>
      </c>
      <c r="BZ43" s="483">
        <v>6246</v>
      </c>
      <c r="CA43" s="482">
        <v>0.13635172895564093</v>
      </c>
      <c r="CB43" s="483">
        <v>3301</v>
      </c>
      <c r="CC43" s="482">
        <v>1.9897888448856822E-2</v>
      </c>
      <c r="CD43" s="483">
        <v>273</v>
      </c>
      <c r="CE43" s="482">
        <v>5.9044900077861407E-3</v>
      </c>
      <c r="CF43" s="483">
        <v>26</v>
      </c>
      <c r="CG43" s="482">
        <v>4.2840665678035919E-3</v>
      </c>
      <c r="CH43" s="483">
        <v>9917</v>
      </c>
      <c r="CI43" s="482">
        <v>3.2083156747103714E-2</v>
      </c>
      <c r="CJ43" s="483">
        <v>4</v>
      </c>
      <c r="CK43" s="482">
        <v>4.3103448275862068E-4</v>
      </c>
      <c r="CL43" s="483">
        <v>74</v>
      </c>
      <c r="CM43" s="482">
        <v>1.9336800020904649E-3</v>
      </c>
      <c r="CN43" s="483">
        <v>6307</v>
      </c>
      <c r="CO43" s="482">
        <v>0.12236147757255937</v>
      </c>
      <c r="CP43" s="483">
        <v>3322</v>
      </c>
      <c r="CQ43" s="482">
        <v>2.0594653573376979E-2</v>
      </c>
      <c r="CR43" s="483">
        <v>280</v>
      </c>
      <c r="CS43" s="482">
        <v>5.6780159390018856E-3</v>
      </c>
      <c r="CT43" s="483">
        <v>27</v>
      </c>
      <c r="CU43" s="482">
        <v>4.3492268041237115E-3</v>
      </c>
      <c r="CV43" s="483">
        <v>10014</v>
      </c>
      <c r="CW43" s="482">
        <v>3.1698098873758379E-2</v>
      </c>
      <c r="CX43" s="483">
        <v>4</v>
      </c>
      <c r="CY43" s="482">
        <f t="shared" si="24"/>
        <v>4.7624717228241458E-4</v>
      </c>
      <c r="CZ43" s="483">
        <v>77</v>
      </c>
      <c r="DA43" s="482">
        <f t="shared" si="25"/>
        <v>1.9882769127482118E-3</v>
      </c>
      <c r="DB43" s="483">
        <v>5823</v>
      </c>
      <c r="DC43" s="482">
        <f t="shared" si="26"/>
        <v>0.11387726366018695</v>
      </c>
      <c r="DD43" s="483">
        <v>3297</v>
      </c>
      <c r="DE43" s="482">
        <f t="shared" si="27"/>
        <v>2.1069381338547959E-2</v>
      </c>
      <c r="DF43" s="483">
        <v>247</v>
      </c>
      <c r="DG43" s="482">
        <f t="shared" si="28"/>
        <v>5.0886915676054308E-3</v>
      </c>
      <c r="DH43" s="483">
        <v>28</v>
      </c>
      <c r="DI43" s="482">
        <f t="shared" si="29"/>
        <v>4.4886181468419368E-3</v>
      </c>
      <c r="DJ43" s="483">
        <f t="shared" si="30"/>
        <v>9476</v>
      </c>
      <c r="DK43" s="482">
        <f t="shared" si="31"/>
        <v>3.0615146032566553E-2</v>
      </c>
      <c r="DL43" s="483">
        <v>3</v>
      </c>
      <c r="DM43" s="482">
        <f t="shared" si="1"/>
        <v>3.3609679587721263E-4</v>
      </c>
      <c r="DN43" s="483">
        <v>77</v>
      </c>
      <c r="DO43" s="482">
        <f t="shared" si="2"/>
        <v>1.906318082788671E-3</v>
      </c>
      <c r="DP43" s="483">
        <v>5263</v>
      </c>
      <c r="DQ43" s="482">
        <f t="shared" si="3"/>
        <v>0.1133876249569114</v>
      </c>
      <c r="DR43" s="483">
        <v>3076</v>
      </c>
      <c r="DS43" s="482">
        <f t="shared" si="4"/>
        <v>2.1062866768465957E-2</v>
      </c>
      <c r="DT43" s="483">
        <v>216</v>
      </c>
      <c r="DU43" s="482">
        <f t="shared" si="5"/>
        <v>4.4381433766874194E-3</v>
      </c>
      <c r="DV43" s="483">
        <v>27</v>
      </c>
      <c r="DW43" s="482">
        <f t="shared" si="6"/>
        <v>4.3576500968366691E-3</v>
      </c>
      <c r="DX43" s="483">
        <f t="shared" si="32"/>
        <v>8662</v>
      </c>
      <c r="DY43" s="482">
        <f t="shared" si="7"/>
        <v>2.9200574437529919E-2</v>
      </c>
      <c r="DZ43" s="483">
        <v>22</v>
      </c>
      <c r="EA43" s="482">
        <f t="shared" si="8"/>
        <v>2.569493109086662E-3</v>
      </c>
      <c r="EB43" s="483">
        <v>78</v>
      </c>
      <c r="EC43" s="482">
        <f t="shared" si="9"/>
        <v>1.8299120234604106E-3</v>
      </c>
      <c r="ED43" s="483">
        <v>5059</v>
      </c>
      <c r="EE43" s="482">
        <f t="shared" si="10"/>
        <v>0.11354760515329712</v>
      </c>
      <c r="EF43" s="483">
        <v>2854</v>
      </c>
      <c r="EG43" s="482">
        <f t="shared" si="11"/>
        <v>1.9569793673759061E-2</v>
      </c>
      <c r="EH43" s="483">
        <v>214</v>
      </c>
      <c r="EI43" s="482">
        <f t="shared" si="12"/>
        <v>4.4146467251160388E-3</v>
      </c>
      <c r="EJ43" s="483">
        <v>22</v>
      </c>
      <c r="EK43" s="482">
        <f t="shared" si="13"/>
        <v>3.5766542025686878E-3</v>
      </c>
      <c r="EL43" s="483">
        <f t="shared" si="22"/>
        <v>8249</v>
      </c>
      <c r="EM43" s="482">
        <f t="shared" si="14"/>
        <v>2.784904997906848E-2</v>
      </c>
      <c r="EN43" s="483">
        <v>19</v>
      </c>
      <c r="EO43" s="482">
        <f t="shared" si="15"/>
        <v>2.3335789732252519E-3</v>
      </c>
      <c r="EP43" s="483">
        <v>73</v>
      </c>
      <c r="EQ43" s="482">
        <f t="shared" si="16"/>
        <v>1.6637418237345307E-3</v>
      </c>
      <c r="ER43" s="483">
        <v>4657</v>
      </c>
      <c r="ES43" s="482">
        <f t="shared" si="17"/>
        <v>0.1068094768468613</v>
      </c>
      <c r="ET43" s="483">
        <v>2623</v>
      </c>
      <c r="EU43" s="482">
        <f t="shared" si="18"/>
        <v>1.9224285777106755E-2</v>
      </c>
      <c r="EV43" s="483">
        <v>211</v>
      </c>
      <c r="EW43" s="482">
        <f t="shared" si="19"/>
        <v>4.3275837315667493E-3</v>
      </c>
      <c r="EX43" s="483">
        <v>23</v>
      </c>
      <c r="EY43" s="482">
        <f t="shared" si="20"/>
        <v>3.7773033338807686E-3</v>
      </c>
      <c r="EZ43" s="483">
        <f t="shared" si="33"/>
        <v>7606</v>
      </c>
      <c r="FA43" s="482">
        <f t="shared" si="21"/>
        <v>2.6510240216375981E-2</v>
      </c>
      <c r="FB43" s="483">
        <v>0</v>
      </c>
      <c r="FC43" s="482">
        <v>0</v>
      </c>
      <c r="FD43" s="483">
        <v>62</v>
      </c>
      <c r="FE43" s="482">
        <v>1.2528036533371052E-3</v>
      </c>
      <c r="FF43" s="483">
        <v>4771</v>
      </c>
      <c r="FG43" s="482">
        <v>0.14626444710138262</v>
      </c>
      <c r="FH43" s="483">
        <v>2872</v>
      </c>
      <c r="FI43" s="482">
        <v>1.9053684685401907E-2</v>
      </c>
      <c r="FJ43" s="483">
        <v>216</v>
      </c>
      <c r="FK43" s="482">
        <v>4.3825832893722352E-3</v>
      </c>
      <c r="FL43" s="483">
        <v>19</v>
      </c>
      <c r="FM43" s="482">
        <v>3.1519575315195753E-3</v>
      </c>
      <c r="FN43" s="483">
        <v>7940</v>
      </c>
      <c r="FO43" s="482">
        <v>2.6585681902650867E-2</v>
      </c>
      <c r="FP43" s="483">
        <v>10</v>
      </c>
      <c r="FQ43" s="482">
        <v>9.9542106310969544E-4</v>
      </c>
      <c r="FR43" s="483">
        <v>76</v>
      </c>
      <c r="FS43" s="482">
        <v>1.4551860148965094E-3</v>
      </c>
      <c r="FT43" s="483">
        <v>4443</v>
      </c>
      <c r="FU43" s="482">
        <v>0.13134478375262365</v>
      </c>
      <c r="FV43" s="483">
        <v>3016</v>
      </c>
      <c r="FW43" s="482">
        <v>1.9810304511179423E-2</v>
      </c>
      <c r="FX43" s="483">
        <v>217</v>
      </c>
      <c r="FY43" s="482">
        <v>4.3801219167574987E-3</v>
      </c>
      <c r="FZ43" s="483">
        <v>17</v>
      </c>
      <c r="GA43" s="482">
        <v>3.0384271671134943E-3</v>
      </c>
      <c r="GB43" s="483">
        <v>7779</v>
      </c>
      <c r="GC43" s="482">
        <v>2.5632576668720611E-2</v>
      </c>
      <c r="GD43" s="483">
        <v>11</v>
      </c>
      <c r="GE43" s="482">
        <v>1.0593220338983051E-3</v>
      </c>
      <c r="GF43" s="483">
        <v>82</v>
      </c>
      <c r="GG43" s="482">
        <v>1.4725160270799289E-3</v>
      </c>
      <c r="GH43" s="483">
        <v>4605</v>
      </c>
      <c r="GI43" s="482">
        <v>0.13749962676539965</v>
      </c>
      <c r="GJ43" s="483">
        <v>2822</v>
      </c>
      <c r="GK43" s="482">
        <v>1.770344533386866E-2</v>
      </c>
      <c r="GL43" s="483">
        <v>254</v>
      </c>
      <c r="GM43" s="482">
        <v>5.0032501428093051E-3</v>
      </c>
      <c r="GN43" s="483">
        <v>14</v>
      </c>
      <c r="GO43" s="482">
        <v>2.6615969581749049E-3</v>
      </c>
      <c r="GP43" s="483">
        <v>7788</v>
      </c>
      <c r="GQ43" s="482">
        <v>2.4724358954008503E-2</v>
      </c>
      <c r="GR43" s="483">
        <v>24</v>
      </c>
      <c r="GS43" s="482">
        <v>2.4474811339995923E-3</v>
      </c>
      <c r="GT43" s="483">
        <v>95</v>
      </c>
      <c r="GU43" s="482">
        <v>1.5992727517591999E-3</v>
      </c>
      <c r="GV43" s="483">
        <v>4173</v>
      </c>
      <c r="GW43" s="482">
        <v>0.12706290725290786</v>
      </c>
      <c r="GX43" s="483">
        <v>3511</v>
      </c>
      <c r="GY43" s="482">
        <v>2.19432014199645E-2</v>
      </c>
      <c r="GZ43" s="483">
        <v>240</v>
      </c>
      <c r="HA43" s="482">
        <v>4.5949723344374032E-3</v>
      </c>
      <c r="HB43" s="483">
        <v>12</v>
      </c>
      <c r="HC43" s="482">
        <v>2.4164317358034634E-3</v>
      </c>
      <c r="HD43" s="483">
        <v>8055</v>
      </c>
      <c r="HE43" s="482">
        <v>2.52309311482188E-2</v>
      </c>
      <c r="HF43" s="483">
        <v>14</v>
      </c>
      <c r="HG43" s="482">
        <v>1.5803138051698837E-3</v>
      </c>
      <c r="HH43" s="483">
        <v>97</v>
      </c>
      <c r="HI43" s="482">
        <v>1.5267656178678797E-3</v>
      </c>
      <c r="HJ43" s="483">
        <v>3885</v>
      </c>
      <c r="HK43" s="482">
        <v>0.10651714967236038</v>
      </c>
      <c r="HL43" s="483">
        <v>3347</v>
      </c>
      <c r="HM43" s="482">
        <v>2.1100344842803376E-2</v>
      </c>
      <c r="HN43" s="483">
        <v>271</v>
      </c>
      <c r="HO43" s="482">
        <v>4.9329231665362142E-3</v>
      </c>
      <c r="HP43" s="483">
        <v>12</v>
      </c>
      <c r="HQ43" s="482">
        <v>2.8721876495931067E-3</v>
      </c>
      <c r="HR43" s="483">
        <v>7626</v>
      </c>
      <c r="HS43" s="482">
        <v>2.3349448719087087E-2</v>
      </c>
      <c r="HT43" s="483">
        <v>14</v>
      </c>
      <c r="HU43" s="482">
        <v>1.5963511972633979E-3</v>
      </c>
      <c r="HV43" s="483">
        <v>104</v>
      </c>
      <c r="HW43" s="482">
        <v>1.6046411158427451E-3</v>
      </c>
      <c r="HX43" s="483">
        <v>4636</v>
      </c>
      <c r="HY43" s="482">
        <v>0.13045925258892391</v>
      </c>
      <c r="HZ43" s="483">
        <v>4639</v>
      </c>
      <c r="IA43" s="482">
        <v>3.5810779515523923E-2</v>
      </c>
      <c r="IB43" s="483">
        <v>236</v>
      </c>
      <c r="IC43" s="482">
        <v>4.6633864880352522E-3</v>
      </c>
      <c r="ID43" s="483">
        <v>11</v>
      </c>
      <c r="IE43" s="482">
        <v>3.0555555555555557E-3</v>
      </c>
      <c r="IF43" s="483">
        <v>9640</v>
      </c>
      <c r="IG43" s="482">
        <v>3.2915965267510505E-2</v>
      </c>
      <c r="IH43" s="483">
        <v>14</v>
      </c>
      <c r="II43" s="482">
        <v>1.4960461637101945E-3</v>
      </c>
      <c r="IJ43" s="483">
        <v>106</v>
      </c>
      <c r="IK43" s="482">
        <v>1.4802195193475863E-3</v>
      </c>
      <c r="IL43" s="483">
        <v>5297</v>
      </c>
      <c r="IM43" s="482">
        <v>0.13632035411894897</v>
      </c>
      <c r="IN43" s="483">
        <v>5011</v>
      </c>
      <c r="IO43" s="482">
        <v>3.4630748178965845E-2</v>
      </c>
      <c r="IP43" s="483">
        <v>282</v>
      </c>
      <c r="IQ43" s="482">
        <v>5.2477808586262721E-3</v>
      </c>
      <c r="IR43" s="483">
        <v>10</v>
      </c>
      <c r="IS43" s="482">
        <v>2.667377967457989E-3</v>
      </c>
      <c r="IT43" s="483">
        <v>10720</v>
      </c>
      <c r="IU43" s="482">
        <v>3.3290891587217791E-2</v>
      </c>
      <c r="IV43" s="483">
        <v>16</v>
      </c>
      <c r="IW43" s="482">
        <v>1.6181229773462784E-3</v>
      </c>
      <c r="IX43" s="483">
        <v>121</v>
      </c>
      <c r="IY43" s="482">
        <v>1.6044127981754777E-3</v>
      </c>
      <c r="IZ43" s="483">
        <v>5620</v>
      </c>
      <c r="JA43" s="482">
        <v>0.13612362544203846</v>
      </c>
      <c r="JB43" s="483">
        <v>5775</v>
      </c>
      <c r="JC43" s="482">
        <v>3.8814918371050458E-2</v>
      </c>
      <c r="JD43" s="483">
        <v>333</v>
      </c>
      <c r="JE43" s="482">
        <v>4.4165041976684041E-3</v>
      </c>
      <c r="JF43" s="483">
        <v>9</v>
      </c>
      <c r="JG43" s="482">
        <v>2.4449877750611247E-3</v>
      </c>
      <c r="JH43" s="483">
        <v>11874</v>
      </c>
      <c r="JI43" s="482">
        <v>3.3499410360723819E-2</v>
      </c>
      <c r="JJ43" s="483">
        <v>11</v>
      </c>
      <c r="JK43" s="482">
        <v>1.440922190201729E-3</v>
      </c>
      <c r="JL43" s="483">
        <v>125</v>
      </c>
      <c r="JM43" s="482">
        <v>1.6048685291700903E-3</v>
      </c>
      <c r="JN43" s="483">
        <v>4452</v>
      </c>
      <c r="JO43" s="482">
        <v>0.1347335290379203</v>
      </c>
      <c r="JP43" s="483">
        <v>3881</v>
      </c>
      <c r="JQ43" s="482">
        <v>2.768109326410088E-2</v>
      </c>
      <c r="JR43" s="483">
        <v>237</v>
      </c>
      <c r="JS43" s="482">
        <v>3.2091643985863428E-3</v>
      </c>
      <c r="JT43" s="483">
        <v>8</v>
      </c>
      <c r="JU43" s="482">
        <v>2.7913468248429866E-3</v>
      </c>
      <c r="JV43" s="483">
        <v>8714</v>
      </c>
      <c r="JW43" s="482">
        <v>2.5974258240284244E-2</v>
      </c>
      <c r="JX43" s="483">
        <v>14</v>
      </c>
      <c r="JY43" s="482">
        <v>4.014072190221147E-5</v>
      </c>
      <c r="JZ43" s="483">
        <v>137</v>
      </c>
      <c r="KA43" s="482">
        <v>3.9280563575735505E-4</v>
      </c>
      <c r="KB43" s="483">
        <v>4965</v>
      </c>
      <c r="KC43" s="482">
        <v>1.4235620303177139E-2</v>
      </c>
      <c r="KD43" s="483">
        <v>3903</v>
      </c>
      <c r="KE43" s="482">
        <v>1.1190659827452239E-2</v>
      </c>
      <c r="KF43" s="483">
        <v>225</v>
      </c>
      <c r="KG43" s="482">
        <v>6.4511874485697002E-4</v>
      </c>
      <c r="KH43" s="483">
        <v>7</v>
      </c>
      <c r="KI43" s="482">
        <v>2.0070360951105735E-5</v>
      </c>
      <c r="KJ43" s="483">
        <v>9251</v>
      </c>
      <c r="KK43" s="482">
        <v>2.6524415594097021E-2</v>
      </c>
      <c r="KL43" s="483">
        <v>8394</v>
      </c>
      <c r="KM43" s="482">
        <v>2.3959103403197402E-2</v>
      </c>
      <c r="KN43" s="483">
        <v>136</v>
      </c>
      <c r="KO43" s="482">
        <v>3.8818656931556431E-4</v>
      </c>
      <c r="KP43" s="483">
        <v>4096</v>
      </c>
      <c r="KQ43" s="482">
        <v>1.16912660876217E-2</v>
      </c>
      <c r="KR43" s="483">
        <v>3688</v>
      </c>
      <c r="KS43" s="482">
        <v>1.0526706379675009E-2</v>
      </c>
      <c r="KT43" s="483">
        <v>278</v>
      </c>
      <c r="KU43" s="482">
        <v>7.934990166891682E-4</v>
      </c>
      <c r="KV43" s="483">
        <v>183</v>
      </c>
      <c r="KW43" s="482">
        <v>5.2233928077020778E-4</v>
      </c>
      <c r="KX43" s="483">
        <v>8394</v>
      </c>
      <c r="KY43" s="482">
        <v>2.3959103403197402E-2</v>
      </c>
      <c r="KZ43" s="421">
        <v>7</v>
      </c>
      <c r="LA43" s="145">
        <v>8.9858793324775355E-4</v>
      </c>
      <c r="LB43" s="421">
        <v>130</v>
      </c>
      <c r="LC43" s="145">
        <v>1.6859251189874074E-3</v>
      </c>
      <c r="LD43" s="421">
        <v>3559</v>
      </c>
      <c r="LE43" s="145">
        <v>0.12025273685633193</v>
      </c>
      <c r="LF43" s="421">
        <v>3050</v>
      </c>
      <c r="LG43" s="145">
        <v>2.1131834936119503E-2</v>
      </c>
      <c r="LH43" s="421">
        <v>183</v>
      </c>
      <c r="LI43" s="145">
        <v>2.4252865946590681E-3</v>
      </c>
      <c r="LJ43" s="421">
        <v>215</v>
      </c>
      <c r="LK43" s="145">
        <v>6.3836104513064137E-2</v>
      </c>
      <c r="LL43" s="421">
        <v>7144</v>
      </c>
      <c r="LM43" s="145">
        <v>2.1158003850140678E-2</v>
      </c>
      <c r="LN43" s="421">
        <v>1</v>
      </c>
      <c r="LO43" s="145">
        <v>1.4499057561258519E-4</v>
      </c>
      <c r="LP43" s="421">
        <v>137</v>
      </c>
      <c r="LQ43" s="145">
        <v>1.8437521028194603E-3</v>
      </c>
      <c r="LR43" s="421">
        <v>2944</v>
      </c>
      <c r="LS43" s="145">
        <v>0.10276459089639765</v>
      </c>
      <c r="LT43" s="421">
        <v>2548</v>
      </c>
      <c r="LU43" s="145">
        <v>1.8057218989844585E-2</v>
      </c>
      <c r="LV43" s="421">
        <v>154</v>
      </c>
      <c r="LW43" s="145">
        <v>2.1012416427889208E-3</v>
      </c>
      <c r="LX43" s="421">
        <v>188</v>
      </c>
      <c r="LY43" s="145">
        <v>6.310842564619E-2</v>
      </c>
      <c r="LZ43" s="421">
        <v>5972</v>
      </c>
      <c r="MA43" s="145">
        <v>1.8250383526981353E-2</v>
      </c>
    </row>
    <row r="44" spans="1:339">
      <c r="A44" s="34"/>
      <c r="B44" s="34"/>
      <c r="C44" s="484" t="s">
        <v>1557</v>
      </c>
      <c r="D44" s="483">
        <v>62</v>
      </c>
      <c r="E44" s="482">
        <v>6.7427949972811308E-3</v>
      </c>
      <c r="F44" s="483">
        <v>2139</v>
      </c>
      <c r="G44" s="482">
        <v>6.1391424143275357E-2</v>
      </c>
      <c r="H44" s="483">
        <v>4946</v>
      </c>
      <c r="I44" s="482">
        <v>6.9597275771817749E-2</v>
      </c>
      <c r="J44" s="483">
        <v>32565</v>
      </c>
      <c r="K44" s="482">
        <v>0.15535031938289215</v>
      </c>
      <c r="L44" s="483">
        <v>4409</v>
      </c>
      <c r="M44" s="482">
        <v>8.3176124358587386E-2</v>
      </c>
      <c r="N44" s="483">
        <v>627</v>
      </c>
      <c r="O44" s="482">
        <v>0.11839123867069487</v>
      </c>
      <c r="P44" s="483">
        <v>44748</v>
      </c>
      <c r="Q44" s="482">
        <v>0.11682635824870115</v>
      </c>
      <c r="R44" s="483">
        <v>50</v>
      </c>
      <c r="S44" s="482">
        <v>5.225752508361204E-3</v>
      </c>
      <c r="T44" s="483">
        <v>2043</v>
      </c>
      <c r="U44" s="482">
        <v>0.06</v>
      </c>
      <c r="V44" s="483">
        <v>3912</v>
      </c>
      <c r="W44" s="482">
        <v>7.5695129738201666E-2</v>
      </c>
      <c r="X44" s="483">
        <v>30143</v>
      </c>
      <c r="Y44" s="482">
        <v>0.16226153051117523</v>
      </c>
      <c r="Z44" s="483">
        <v>3849</v>
      </c>
      <c r="AA44" s="482">
        <v>7.7424416148693498E-2</v>
      </c>
      <c r="AB44" s="483">
        <v>540</v>
      </c>
      <c r="AC44" s="482">
        <v>0.11560693641618497</v>
      </c>
      <c r="AD44" s="483">
        <v>40537</v>
      </c>
      <c r="AE44" s="482">
        <v>0.12084328262548032</v>
      </c>
      <c r="AF44" s="483">
        <v>58</v>
      </c>
      <c r="AG44" s="482">
        <v>5.558217537134643E-3</v>
      </c>
      <c r="AH44" s="483">
        <v>2174</v>
      </c>
      <c r="AI44" s="482">
        <v>6.3181144468017092E-2</v>
      </c>
      <c r="AJ44" s="483">
        <v>4628</v>
      </c>
      <c r="AK44" s="482">
        <v>8.5584835876098012E-2</v>
      </c>
      <c r="AL44" s="483">
        <v>32873</v>
      </c>
      <c r="AM44" s="482">
        <v>0.17823623498793614</v>
      </c>
      <c r="AN44" s="483">
        <v>3822</v>
      </c>
      <c r="AO44" s="482">
        <v>7.9871269748390872E-2</v>
      </c>
      <c r="AP44" s="483">
        <v>582</v>
      </c>
      <c r="AQ44" s="482">
        <v>0.10357714895888948</v>
      </c>
      <c r="AR44" s="483">
        <v>44137</v>
      </c>
      <c r="AS44" s="482">
        <v>0.13103837304238106</v>
      </c>
      <c r="AT44" s="483">
        <v>43</v>
      </c>
      <c r="AU44" s="482">
        <v>3.9073148568832348E-3</v>
      </c>
      <c r="AV44" s="483">
        <v>2205</v>
      </c>
      <c r="AW44" s="482">
        <v>6.3720957114784413E-2</v>
      </c>
      <c r="AX44" s="483">
        <v>5170</v>
      </c>
      <c r="AY44" s="482">
        <v>0.10301061985694077</v>
      </c>
      <c r="AZ44" s="483">
        <v>30562</v>
      </c>
      <c r="BA44" s="482">
        <v>0.17499398783825568</v>
      </c>
      <c r="BB44" s="483">
        <v>4431</v>
      </c>
      <c r="BC44" s="482">
        <v>9.5965174452602164E-2</v>
      </c>
      <c r="BD44" s="483">
        <v>559</v>
      </c>
      <c r="BE44" s="482">
        <v>0.10417443160641074</v>
      </c>
      <c r="BF44" s="483">
        <v>42970</v>
      </c>
      <c r="BG44" s="482">
        <v>0.13345425069025382</v>
      </c>
      <c r="BH44" s="483">
        <v>54</v>
      </c>
      <c r="BI44" s="482">
        <v>5.4922701383238407E-3</v>
      </c>
      <c r="BJ44" s="483">
        <v>2225</v>
      </c>
      <c r="BK44" s="482">
        <v>6.3655089546260799E-2</v>
      </c>
      <c r="BL44" s="483">
        <v>5187</v>
      </c>
      <c r="BM44" s="482">
        <v>0.1085691560616209</v>
      </c>
      <c r="BN44" s="483">
        <v>30270</v>
      </c>
      <c r="BO44" s="482">
        <v>0.17623838468525116</v>
      </c>
      <c r="BP44" s="483">
        <v>4121</v>
      </c>
      <c r="BQ44" s="482">
        <v>9.0493862403654007E-2</v>
      </c>
      <c r="BR44" s="483">
        <v>529</v>
      </c>
      <c r="BS44" s="482">
        <v>8.9706630490079708E-2</v>
      </c>
      <c r="BT44" s="483">
        <v>42386</v>
      </c>
      <c r="BU44" s="482">
        <v>0.13423741266935652</v>
      </c>
      <c r="BV44" s="483">
        <v>42</v>
      </c>
      <c r="BW44" s="482">
        <v>4.7122181083810166E-3</v>
      </c>
      <c r="BX44" s="483">
        <v>2438</v>
      </c>
      <c r="BY44" s="482">
        <v>6.73852957435047E-2</v>
      </c>
      <c r="BZ44" s="483">
        <v>5274</v>
      </c>
      <c r="CA44" s="482">
        <v>0.11513272790778903</v>
      </c>
      <c r="CB44" s="483">
        <v>29205</v>
      </c>
      <c r="CC44" s="482">
        <v>0.17604296641892259</v>
      </c>
      <c r="CD44" s="483">
        <v>3848</v>
      </c>
      <c r="CE44" s="482">
        <v>8.3225192490699887E-2</v>
      </c>
      <c r="CF44" s="483">
        <v>547</v>
      </c>
      <c r="CG44" s="482">
        <v>9.0130169714944808E-2</v>
      </c>
      <c r="CH44" s="483">
        <v>41354</v>
      </c>
      <c r="CI44" s="482">
        <v>0.13378711950385469</v>
      </c>
      <c r="CJ44" s="483">
        <v>49</v>
      </c>
      <c r="CK44" s="482">
        <v>5.2801724137931036E-3</v>
      </c>
      <c r="CL44" s="483">
        <v>2601</v>
      </c>
      <c r="CM44" s="482">
        <v>6.7966238992395928E-2</v>
      </c>
      <c r="CN44" s="483">
        <v>6724</v>
      </c>
      <c r="CO44" s="482">
        <v>0.13045165295669719</v>
      </c>
      <c r="CP44" s="483">
        <v>29145</v>
      </c>
      <c r="CQ44" s="482">
        <v>0.18068367802410357</v>
      </c>
      <c r="CR44" s="483">
        <v>4036</v>
      </c>
      <c r="CS44" s="482">
        <v>8.1844544035041475E-2</v>
      </c>
      <c r="CT44" s="483">
        <v>571</v>
      </c>
      <c r="CU44" s="482">
        <v>9.1978092783505161E-2</v>
      </c>
      <c r="CV44" s="483">
        <v>43126</v>
      </c>
      <c r="CW44" s="482">
        <v>0.13651010705309605</v>
      </c>
      <c r="CX44" s="483">
        <v>47</v>
      </c>
      <c r="CY44" s="482">
        <f t="shared" si="24"/>
        <v>5.5959042743183715E-3</v>
      </c>
      <c r="CZ44" s="483">
        <v>2604</v>
      </c>
      <c r="DA44" s="482">
        <f t="shared" si="25"/>
        <v>6.7239910140212258E-2</v>
      </c>
      <c r="DB44" s="483">
        <v>6487</v>
      </c>
      <c r="DC44" s="482">
        <f t="shared" si="26"/>
        <v>0.12686275276723902</v>
      </c>
      <c r="DD44" s="483">
        <v>27923</v>
      </c>
      <c r="DE44" s="482">
        <f t="shared" si="27"/>
        <v>0.17844110861882762</v>
      </c>
      <c r="DF44" s="483">
        <v>3777</v>
      </c>
      <c r="DG44" s="482">
        <f t="shared" si="28"/>
        <v>7.781371680504337E-2</v>
      </c>
      <c r="DH44" s="483">
        <v>585</v>
      </c>
      <c r="DI44" s="482">
        <f t="shared" si="29"/>
        <v>9.3780057710804748E-2</v>
      </c>
      <c r="DJ44" s="483">
        <f t="shared" si="30"/>
        <v>41423</v>
      </c>
      <c r="DK44" s="482">
        <f t="shared" si="31"/>
        <v>0.13382980098216593</v>
      </c>
      <c r="DL44" s="483">
        <v>69</v>
      </c>
      <c r="DM44" s="482">
        <f t="shared" si="1"/>
        <v>7.7302263051758904E-3</v>
      </c>
      <c r="DN44" s="483">
        <v>2568</v>
      </c>
      <c r="DO44" s="482">
        <f t="shared" si="2"/>
        <v>6.3576945929887108E-2</v>
      </c>
      <c r="DP44" s="483">
        <v>5651</v>
      </c>
      <c r="DQ44" s="482">
        <f t="shared" si="3"/>
        <v>0.12174681144432954</v>
      </c>
      <c r="DR44" s="483">
        <v>25939</v>
      </c>
      <c r="DS44" s="482">
        <f t="shared" si="4"/>
        <v>0.17761693794123487</v>
      </c>
      <c r="DT44" s="483">
        <v>3128</v>
      </c>
      <c r="DU44" s="482">
        <f t="shared" si="5"/>
        <v>6.4270891121658555E-2</v>
      </c>
      <c r="DV44" s="483">
        <v>574</v>
      </c>
      <c r="DW44" s="482">
        <f t="shared" si="6"/>
        <v>9.2640413169786953E-2</v>
      </c>
      <c r="DX44" s="483">
        <f t="shared" si="32"/>
        <v>37929</v>
      </c>
      <c r="DY44" s="482">
        <f t="shared" si="7"/>
        <v>0.12786291709086495</v>
      </c>
      <c r="DZ44" s="483">
        <v>82</v>
      </c>
      <c r="EA44" s="482">
        <f t="shared" si="8"/>
        <v>9.5772015884139222E-3</v>
      </c>
      <c r="EB44" s="483">
        <v>2649</v>
      </c>
      <c r="EC44" s="482">
        <f t="shared" si="9"/>
        <v>6.2146627565982403E-2</v>
      </c>
      <c r="ED44" s="483">
        <v>6172</v>
      </c>
      <c r="EE44" s="482">
        <f t="shared" si="10"/>
        <v>0.13852852718050007</v>
      </c>
      <c r="EF44" s="483">
        <v>26239</v>
      </c>
      <c r="EG44" s="482">
        <f t="shared" si="11"/>
        <v>0.17992004772451436</v>
      </c>
      <c r="EH44" s="483">
        <v>3538</v>
      </c>
      <c r="EI44" s="482">
        <f t="shared" si="12"/>
        <v>7.2986075296544606E-2</v>
      </c>
      <c r="EJ44" s="483">
        <v>570</v>
      </c>
      <c r="EK44" s="482">
        <f t="shared" si="13"/>
        <v>9.2667858884734194E-2</v>
      </c>
      <c r="EL44" s="483">
        <f t="shared" si="22"/>
        <v>39250</v>
      </c>
      <c r="EM44" s="482">
        <f t="shared" si="14"/>
        <v>0.13251002687337105</v>
      </c>
      <c r="EN44" s="483">
        <v>80</v>
      </c>
      <c r="EO44" s="482">
        <f t="shared" si="15"/>
        <v>9.825595676737903E-3</v>
      </c>
      <c r="EP44" s="483">
        <v>2675</v>
      </c>
      <c r="EQ44" s="482">
        <f t="shared" si="16"/>
        <v>6.0965881897121502E-2</v>
      </c>
      <c r="ER44" s="483">
        <v>5814</v>
      </c>
      <c r="ES44" s="482">
        <f t="shared" si="17"/>
        <v>0.1333455654686819</v>
      </c>
      <c r="ET44" s="483">
        <v>23473</v>
      </c>
      <c r="EU44" s="482">
        <f t="shared" si="18"/>
        <v>0.1720364697087407</v>
      </c>
      <c r="EV44" s="483">
        <v>3137</v>
      </c>
      <c r="EW44" s="482">
        <f t="shared" si="19"/>
        <v>6.433947945935968E-2</v>
      </c>
      <c r="EX44" s="483">
        <v>564</v>
      </c>
      <c r="EY44" s="482">
        <f t="shared" si="20"/>
        <v>9.2626046969945808E-2</v>
      </c>
      <c r="EZ44" s="483">
        <f t="shared" si="33"/>
        <v>35743</v>
      </c>
      <c r="FA44" s="482">
        <f t="shared" si="21"/>
        <v>0.12458000474019547</v>
      </c>
      <c r="FB44" s="483">
        <v>69</v>
      </c>
      <c r="FC44" s="482">
        <v>6.5695515566980859E-3</v>
      </c>
      <c r="FD44" s="483">
        <v>2843</v>
      </c>
      <c r="FE44" s="482">
        <v>5.7447109458667579E-2</v>
      </c>
      <c r="FF44" s="483">
        <v>2753</v>
      </c>
      <c r="FG44" s="482">
        <v>8.439866335571293E-2</v>
      </c>
      <c r="FH44" s="483">
        <v>27280</v>
      </c>
      <c r="FI44" s="482">
        <v>0.18098346734601811</v>
      </c>
      <c r="FJ44" s="483">
        <v>2973</v>
      </c>
      <c r="FK44" s="482">
        <v>6.0321389441220633E-2</v>
      </c>
      <c r="FL44" s="483">
        <v>559</v>
      </c>
      <c r="FM44" s="482">
        <v>9.2733908427339085E-2</v>
      </c>
      <c r="FN44" s="483">
        <v>36477</v>
      </c>
      <c r="FO44" s="482">
        <v>0.12213676558727905</v>
      </c>
      <c r="FP44" s="483">
        <v>91</v>
      </c>
      <c r="FQ44" s="482">
        <v>9.0583316742982277E-3</v>
      </c>
      <c r="FR44" s="483">
        <v>2953</v>
      </c>
      <c r="FS44" s="482">
        <v>5.6541635552492003E-2</v>
      </c>
      <c r="FT44" s="483">
        <v>2707</v>
      </c>
      <c r="FU44" s="482">
        <v>8.0024832234605492E-2</v>
      </c>
      <c r="FV44" s="483">
        <v>27743</v>
      </c>
      <c r="FW44" s="482">
        <v>0.18222721420877014</v>
      </c>
      <c r="FX44" s="483">
        <v>2871</v>
      </c>
      <c r="FY44" s="482">
        <v>5.7950829599128013E-2</v>
      </c>
      <c r="FZ44" s="483">
        <v>501</v>
      </c>
      <c r="GA44" s="482">
        <v>8.9544235924932977E-2</v>
      </c>
      <c r="GB44" s="483">
        <v>36866</v>
      </c>
      <c r="GC44" s="482">
        <v>0.12147712706891041</v>
      </c>
      <c r="GD44" s="483">
        <v>98</v>
      </c>
      <c r="GE44" s="482">
        <v>9.4375963020030817E-3</v>
      </c>
      <c r="GF44" s="483">
        <v>3023</v>
      </c>
      <c r="GG44" s="482">
        <v>5.4285560364178351E-2</v>
      </c>
      <c r="GH44" s="483">
        <v>2750</v>
      </c>
      <c r="GI44" s="482">
        <v>8.2111612074885793E-2</v>
      </c>
      <c r="GJ44" s="483">
        <v>29521</v>
      </c>
      <c r="GK44" s="482">
        <v>0.18519610549296128</v>
      </c>
      <c r="GL44" s="483">
        <v>3364</v>
      </c>
      <c r="GM44" s="482">
        <v>6.6263517639411434E-2</v>
      </c>
      <c r="GN44" s="483">
        <v>475</v>
      </c>
      <c r="GO44" s="482">
        <v>9.0304182509505698E-2</v>
      </c>
      <c r="GP44" s="483">
        <v>39231</v>
      </c>
      <c r="GQ44" s="482">
        <v>0.12454562482340878</v>
      </c>
      <c r="GR44" s="483">
        <v>87</v>
      </c>
      <c r="GS44" s="482">
        <v>8.872119110748521E-3</v>
      </c>
      <c r="GT44" s="483">
        <v>3162</v>
      </c>
      <c r="GU44" s="482">
        <v>5.3230530958553582E-2</v>
      </c>
      <c r="GV44" s="483">
        <v>2548</v>
      </c>
      <c r="GW44" s="482">
        <v>7.758358199866025E-2</v>
      </c>
      <c r="GX44" s="483">
        <v>30323</v>
      </c>
      <c r="GY44" s="482">
        <v>0.18951401214969626</v>
      </c>
      <c r="GZ44" s="483">
        <v>3263</v>
      </c>
      <c r="HA44" s="482">
        <v>6.2472478030288527E-2</v>
      </c>
      <c r="HB44" s="483">
        <v>415</v>
      </c>
      <c r="HC44" s="482">
        <v>8.3568264196536443E-2</v>
      </c>
      <c r="HD44" s="483">
        <v>39798</v>
      </c>
      <c r="HE44" s="482">
        <v>0.12466053356136708</v>
      </c>
      <c r="HF44" s="483">
        <v>113</v>
      </c>
      <c r="HG44" s="482">
        <v>1.2755389998871205E-2</v>
      </c>
      <c r="HH44" s="483">
        <v>3229</v>
      </c>
      <c r="HI44" s="482">
        <v>5.0823981238096734E-2</v>
      </c>
      <c r="HJ44" s="483">
        <v>5079</v>
      </c>
      <c r="HK44" s="482">
        <v>0.13925369451374989</v>
      </c>
      <c r="HL44" s="483">
        <v>27227</v>
      </c>
      <c r="HM44" s="482">
        <v>0.17164597819988275</v>
      </c>
      <c r="HN44" s="483">
        <v>3126</v>
      </c>
      <c r="HO44" s="482">
        <v>5.6901541766022898E-2</v>
      </c>
      <c r="HP44" s="483">
        <v>365</v>
      </c>
      <c r="HQ44" s="482">
        <v>8.7362374341790325E-2</v>
      </c>
      <c r="HR44" s="483">
        <v>39139</v>
      </c>
      <c r="HS44" s="482">
        <v>0.1198366212190335</v>
      </c>
      <c r="HT44" s="483">
        <v>118</v>
      </c>
      <c r="HU44" s="482">
        <v>1.3454960091220068E-2</v>
      </c>
      <c r="HV44" s="483">
        <v>2320</v>
      </c>
      <c r="HW44" s="482">
        <v>3.5795840276492005E-2</v>
      </c>
      <c r="HX44" s="483">
        <v>5088</v>
      </c>
      <c r="HY44" s="482">
        <v>0.14317874831157137</v>
      </c>
      <c r="HZ44" s="483">
        <v>18618</v>
      </c>
      <c r="IA44" s="482">
        <v>0.1437217273162372</v>
      </c>
      <c r="IB44" s="483">
        <v>2034</v>
      </c>
      <c r="IC44" s="482">
        <v>4.0192068290947895E-2</v>
      </c>
      <c r="ID44" s="483">
        <v>309</v>
      </c>
      <c r="IE44" s="482">
        <v>8.5833333333333331E-2</v>
      </c>
      <c r="IF44" s="483">
        <v>28487</v>
      </c>
      <c r="IG44" s="482">
        <v>9.7269408980868444E-2</v>
      </c>
      <c r="IH44" s="483">
        <v>138</v>
      </c>
      <c r="II44" s="482">
        <v>1.4746740756571917E-2</v>
      </c>
      <c r="IJ44" s="483">
        <v>2430</v>
      </c>
      <c r="IK44" s="482">
        <v>3.3933334264289003E-2</v>
      </c>
      <c r="IL44" s="483">
        <v>5684</v>
      </c>
      <c r="IM44" s="482">
        <v>0.14627994955863807</v>
      </c>
      <c r="IN44" s="483">
        <v>19648</v>
      </c>
      <c r="IO44" s="482">
        <v>0.1357862582758573</v>
      </c>
      <c r="IP44" s="483">
        <v>2565</v>
      </c>
      <c r="IQ44" s="482">
        <v>4.7732474831121946E-2</v>
      </c>
      <c r="IR44" s="483">
        <v>303</v>
      </c>
      <c r="IS44" s="482">
        <v>8.0821552413977066E-2</v>
      </c>
      <c r="IT44" s="483">
        <v>30768</v>
      </c>
      <c r="IU44" s="482">
        <v>9.5549827645104196E-2</v>
      </c>
      <c r="IV44" s="483">
        <v>156</v>
      </c>
      <c r="IW44" s="482">
        <v>1.5776699029126214E-2</v>
      </c>
      <c r="IX44" s="483">
        <v>2524</v>
      </c>
      <c r="IY44" s="482">
        <v>3.3467255393346329E-2</v>
      </c>
      <c r="IZ44" s="483">
        <v>5810</v>
      </c>
      <c r="JA44" s="482">
        <v>0.14072566971854866</v>
      </c>
      <c r="JB44" s="483">
        <v>23591</v>
      </c>
      <c r="JC44" s="482">
        <v>0.1585597816954894</v>
      </c>
      <c r="JD44" s="483">
        <v>2652</v>
      </c>
      <c r="JE44" s="482">
        <v>3.5172880276926749E-2</v>
      </c>
      <c r="JF44" s="483">
        <v>320</v>
      </c>
      <c r="JG44" s="482">
        <v>8.6932898668839992E-2</v>
      </c>
      <c r="JH44" s="483">
        <v>35053</v>
      </c>
      <c r="JI44" s="482">
        <v>9.8892945205865918E-2</v>
      </c>
      <c r="JJ44" s="483">
        <v>74</v>
      </c>
      <c r="JK44" s="482">
        <v>9.6934765522661785E-3</v>
      </c>
      <c r="JL44" s="483">
        <v>2590</v>
      </c>
      <c r="JM44" s="482">
        <v>3.325287592440427E-2</v>
      </c>
      <c r="JN44" s="483">
        <v>2486</v>
      </c>
      <c r="JO44" s="482">
        <v>7.5235299458281626E-2</v>
      </c>
      <c r="JP44" s="483">
        <v>20157</v>
      </c>
      <c r="JQ44" s="482">
        <v>0.14376907934153091</v>
      </c>
      <c r="JR44" s="483">
        <v>2354</v>
      </c>
      <c r="JS44" s="482">
        <v>3.1874991537013717E-2</v>
      </c>
      <c r="JT44" s="483">
        <v>273</v>
      </c>
      <c r="JU44" s="482">
        <v>9.5254710397766923E-2</v>
      </c>
      <c r="JV44" s="483">
        <v>27934</v>
      </c>
      <c r="JW44" s="482">
        <v>8.3264279284381459E-2</v>
      </c>
      <c r="JX44" s="483">
        <v>68</v>
      </c>
      <c r="JY44" s="482">
        <v>1.9496922066788427E-4</v>
      </c>
      <c r="JZ44" s="483">
        <v>2609</v>
      </c>
      <c r="KA44" s="482">
        <v>7.480510245919266E-3</v>
      </c>
      <c r="KB44" s="483">
        <v>2510</v>
      </c>
      <c r="KC44" s="482">
        <v>7.1966579981821988E-3</v>
      </c>
      <c r="KD44" s="483">
        <v>21988</v>
      </c>
      <c r="KE44" s="482">
        <v>6.3043870941844701E-2</v>
      </c>
      <c r="KF44" s="483">
        <v>2331</v>
      </c>
      <c r="KG44" s="482">
        <v>6.6834301967182092E-3</v>
      </c>
      <c r="KH44" s="483">
        <v>239</v>
      </c>
      <c r="KI44" s="482">
        <v>6.8525946675918146E-4</v>
      </c>
      <c r="KJ44" s="483">
        <v>29745</v>
      </c>
      <c r="KK44" s="482">
        <v>8.5284698070091439E-2</v>
      </c>
      <c r="KL44" s="483">
        <v>32656</v>
      </c>
      <c r="KM44" s="482">
        <v>9.3210445643890194E-2</v>
      </c>
      <c r="KN44" s="483">
        <v>2632</v>
      </c>
      <c r="KO44" s="482">
        <v>7.5125518414600381E-3</v>
      </c>
      <c r="KP44" s="483">
        <v>2349</v>
      </c>
      <c r="KQ44" s="482">
        <v>6.7047812597225039E-3</v>
      </c>
      <c r="KR44" s="483">
        <v>24286</v>
      </c>
      <c r="KS44" s="482">
        <v>6.9319845752924963E-2</v>
      </c>
      <c r="KT44" s="483">
        <v>3065</v>
      </c>
      <c r="KU44" s="482">
        <v>8.7484693746485622E-3</v>
      </c>
      <c r="KV44" s="483">
        <v>253</v>
      </c>
      <c r="KW44" s="482">
        <v>7.2214119144733654E-4</v>
      </c>
      <c r="KX44" s="483">
        <v>32656</v>
      </c>
      <c r="KY44" s="482">
        <v>9.3210445643890194E-2</v>
      </c>
      <c r="KZ44" s="421">
        <v>64</v>
      </c>
      <c r="LA44" s="145">
        <v>8.2156611039794613E-3</v>
      </c>
      <c r="LB44" s="421">
        <v>2357</v>
      </c>
      <c r="LC44" s="145">
        <v>3.0567119272717842E-2</v>
      </c>
      <c r="LD44" s="421">
        <v>2130</v>
      </c>
      <c r="LE44" s="145">
        <v>7.1969185025003379E-2</v>
      </c>
      <c r="LF44" s="421">
        <v>19112</v>
      </c>
      <c r="LG44" s="145">
        <v>0.13241692763905441</v>
      </c>
      <c r="LH44" s="421">
        <v>1920</v>
      </c>
      <c r="LI44" s="145">
        <v>2.5445629845603338E-2</v>
      </c>
      <c r="LJ44" s="421">
        <v>262</v>
      </c>
      <c r="LK44" s="145">
        <v>7.7790973871733962E-2</v>
      </c>
      <c r="LL44" s="421">
        <v>25845</v>
      </c>
      <c r="LM44" s="145">
        <v>7.654375832963127E-2</v>
      </c>
      <c r="LN44" s="421">
        <v>31</v>
      </c>
      <c r="LO44" s="145">
        <v>4.4947078439901405E-3</v>
      </c>
      <c r="LP44" s="421">
        <v>2468</v>
      </c>
      <c r="LQ44" s="145">
        <v>3.3214453939842542E-2</v>
      </c>
      <c r="LR44" s="421">
        <v>1973</v>
      </c>
      <c r="LS44" s="145">
        <v>6.887042725495672E-2</v>
      </c>
      <c r="LT44" s="421">
        <v>18635</v>
      </c>
      <c r="LU44" s="145">
        <v>0.13206290261999759</v>
      </c>
      <c r="LV44" s="421">
        <v>2014</v>
      </c>
      <c r="LW44" s="145">
        <v>2.7479874471278483E-2</v>
      </c>
      <c r="LX44" s="421">
        <v>255</v>
      </c>
      <c r="LY44" s="145">
        <v>8.559919436052367E-2</v>
      </c>
      <c r="LZ44" s="421">
        <v>25376</v>
      </c>
      <c r="MA44" s="145">
        <v>7.7548850030254315E-2</v>
      </c>
    </row>
    <row r="45" spans="1:339">
      <c r="A45" s="34"/>
      <c r="B45" s="69"/>
      <c r="C45" s="484" t="s">
        <v>178</v>
      </c>
      <c r="D45" s="483">
        <v>4213</v>
      </c>
      <c r="E45" s="482">
        <v>0.45818379554105493</v>
      </c>
      <c r="F45" s="483">
        <v>503</v>
      </c>
      <c r="G45" s="482">
        <v>1.443659950634292E-2</v>
      </c>
      <c r="H45" s="483">
        <v>2558</v>
      </c>
      <c r="I45" s="482">
        <v>3.5994709143612982E-2</v>
      </c>
      <c r="J45" s="483">
        <v>10032</v>
      </c>
      <c r="K45" s="482">
        <v>4.7857343898331767E-2</v>
      </c>
      <c r="L45" s="483">
        <v>2425</v>
      </c>
      <c r="M45" s="482">
        <v>4.5747811651071536E-2</v>
      </c>
      <c r="N45" s="483">
        <v>127</v>
      </c>
      <c r="O45" s="482">
        <v>2.3980362537764352E-2</v>
      </c>
      <c r="P45" s="483">
        <v>19858</v>
      </c>
      <c r="Q45" s="482">
        <v>5.1844503041537218E-2</v>
      </c>
      <c r="R45" s="483">
        <v>4377</v>
      </c>
      <c r="S45" s="482">
        <v>0.45746237458193978</v>
      </c>
      <c r="T45" s="483">
        <v>762</v>
      </c>
      <c r="U45" s="482">
        <v>2.237885462555066E-2</v>
      </c>
      <c r="V45" s="483">
        <v>1913</v>
      </c>
      <c r="W45" s="482">
        <v>3.7015537625045954E-2</v>
      </c>
      <c r="X45" s="483">
        <v>7594</v>
      </c>
      <c r="Y45" s="482">
        <v>4.0878945781835409E-2</v>
      </c>
      <c r="Z45" s="483">
        <v>2116</v>
      </c>
      <c r="AA45" s="482">
        <v>4.2564319192163018E-2</v>
      </c>
      <c r="AB45" s="483">
        <v>155</v>
      </c>
      <c r="AC45" s="482">
        <v>3.3183472489830869E-2</v>
      </c>
      <c r="AD45" s="483">
        <v>16917</v>
      </c>
      <c r="AE45" s="482">
        <v>5.0430614307305686E-2</v>
      </c>
      <c r="AF45" s="483">
        <v>4954</v>
      </c>
      <c r="AG45" s="482">
        <v>0.47474844274077621</v>
      </c>
      <c r="AH45" s="483">
        <v>803</v>
      </c>
      <c r="AI45" s="482">
        <v>2.3336917666889476E-2</v>
      </c>
      <c r="AJ45" s="483">
        <v>2218</v>
      </c>
      <c r="AK45" s="482">
        <v>4.10171058714748E-2</v>
      </c>
      <c r="AL45" s="483">
        <v>7138</v>
      </c>
      <c r="AM45" s="482">
        <v>3.8701981727980048E-2</v>
      </c>
      <c r="AN45" s="483">
        <v>2430</v>
      </c>
      <c r="AO45" s="482">
        <v>5.0781576527626847E-2</v>
      </c>
      <c r="AP45" s="483">
        <v>199</v>
      </c>
      <c r="AQ45" s="482">
        <v>3.5415554369104825E-2</v>
      </c>
      <c r="AR45" s="483">
        <v>17742</v>
      </c>
      <c r="AS45" s="482">
        <v>5.2674237363616122E-2</v>
      </c>
      <c r="AT45" s="483">
        <v>5028</v>
      </c>
      <c r="AU45" s="482">
        <v>0.45688323489323035</v>
      </c>
      <c r="AV45" s="483">
        <v>948</v>
      </c>
      <c r="AW45" s="482">
        <v>2.73956768003699E-2</v>
      </c>
      <c r="AX45" s="483">
        <v>1887</v>
      </c>
      <c r="AY45" s="482">
        <v>3.7597880013548787E-2</v>
      </c>
      <c r="AZ45" s="483">
        <v>6801</v>
      </c>
      <c r="BA45" s="482">
        <v>3.8941630498265059E-2</v>
      </c>
      <c r="BB45" s="483">
        <v>1797</v>
      </c>
      <c r="BC45" s="482">
        <v>3.8918848677798712E-2</v>
      </c>
      <c r="BD45" s="483">
        <v>56</v>
      </c>
      <c r="BE45" s="482">
        <v>1.0436079016026835E-2</v>
      </c>
      <c r="BF45" s="483">
        <v>16517</v>
      </c>
      <c r="BG45" s="482">
        <v>5.1297739321641202E-2</v>
      </c>
      <c r="BH45" s="483">
        <v>3836</v>
      </c>
      <c r="BI45" s="482">
        <v>0.39015459723352319</v>
      </c>
      <c r="BJ45" s="483">
        <v>1048</v>
      </c>
      <c r="BK45" s="482">
        <v>2.9982262402014074E-2</v>
      </c>
      <c r="BL45" s="483">
        <v>2221</v>
      </c>
      <c r="BM45" s="482">
        <v>4.6487776289350302E-2</v>
      </c>
      <c r="BN45" s="483">
        <v>7151</v>
      </c>
      <c r="BO45" s="482">
        <v>4.1634644495679919E-2</v>
      </c>
      <c r="BP45" s="483">
        <v>2269</v>
      </c>
      <c r="BQ45" s="482">
        <v>4.9825424361536266E-2</v>
      </c>
      <c r="BR45" s="483">
        <v>4</v>
      </c>
      <c r="BS45" s="482">
        <v>6.7831100559606584E-4</v>
      </c>
      <c r="BT45" s="483">
        <v>16529</v>
      </c>
      <c r="BU45" s="482">
        <v>5.2347713726508614E-2</v>
      </c>
      <c r="BV45" s="483">
        <v>3296</v>
      </c>
      <c r="BW45" s="482">
        <v>0.36979692583866264</v>
      </c>
      <c r="BX45" s="483">
        <v>1457</v>
      </c>
      <c r="BY45" s="482">
        <v>4.0270867882808183E-2</v>
      </c>
      <c r="BZ45" s="483">
        <v>2287</v>
      </c>
      <c r="CA45" s="482">
        <v>4.9925777156828499E-2</v>
      </c>
      <c r="CB45" s="483">
        <v>8121</v>
      </c>
      <c r="CC45" s="482">
        <v>4.8952060615924338E-2</v>
      </c>
      <c r="CD45" s="483">
        <v>2532</v>
      </c>
      <c r="CE45" s="482">
        <v>5.4762522709576954E-2</v>
      </c>
      <c r="CF45" s="483">
        <v>0</v>
      </c>
      <c r="CG45" s="482">
        <v>0</v>
      </c>
      <c r="CH45" s="483">
        <v>17693</v>
      </c>
      <c r="CI45" s="482">
        <v>5.7239819736463249E-2</v>
      </c>
      <c r="CJ45" s="483">
        <v>3853</v>
      </c>
      <c r="CK45" s="482">
        <v>0.41519396551724136</v>
      </c>
      <c r="CL45" s="483">
        <v>1743</v>
      </c>
      <c r="CM45" s="482">
        <v>4.5546003292482165E-2</v>
      </c>
      <c r="CN45" s="483">
        <v>2937</v>
      </c>
      <c r="CO45" s="482">
        <v>5.6980443892596613E-2</v>
      </c>
      <c r="CP45" s="483">
        <v>7158</v>
      </c>
      <c r="CQ45" s="482">
        <v>4.4375836929028419E-2</v>
      </c>
      <c r="CR45" s="483">
        <v>2958</v>
      </c>
      <c r="CS45" s="482">
        <v>5.9984182669884208E-2</v>
      </c>
      <c r="CT45" s="483">
        <v>1</v>
      </c>
      <c r="CU45" s="482">
        <v>1.6108247422680412E-4</v>
      </c>
      <c r="CV45" s="483">
        <v>18650</v>
      </c>
      <c r="CW45" s="482">
        <v>5.9034306370640485E-2</v>
      </c>
      <c r="CX45" s="483">
        <v>3346</v>
      </c>
      <c r="CY45" s="482">
        <f t="shared" si="24"/>
        <v>0.3983807596142398</v>
      </c>
      <c r="CZ45" s="483">
        <v>1741</v>
      </c>
      <c r="DA45" s="482">
        <f t="shared" si="25"/>
        <v>4.4955715650579701E-2</v>
      </c>
      <c r="DB45" s="483">
        <v>3868</v>
      </c>
      <c r="DC45" s="482">
        <f t="shared" si="26"/>
        <v>7.564438534047796E-2</v>
      </c>
      <c r="DD45" s="483">
        <v>7367</v>
      </c>
      <c r="DE45" s="482">
        <f t="shared" si="27"/>
        <v>4.7078596397052717E-2</v>
      </c>
      <c r="DF45" s="483">
        <v>2908</v>
      </c>
      <c r="DG45" s="482">
        <f t="shared" si="28"/>
        <v>5.9910587362739243E-2</v>
      </c>
      <c r="DH45" s="483">
        <v>7</v>
      </c>
      <c r="DI45" s="482">
        <f t="shared" si="29"/>
        <v>1.1221545367104842E-3</v>
      </c>
      <c r="DJ45" s="483">
        <f t="shared" si="30"/>
        <v>19237</v>
      </c>
      <c r="DK45" s="482">
        <f t="shared" si="31"/>
        <v>6.2151072628586199E-2</v>
      </c>
      <c r="DL45" s="483">
        <v>3467</v>
      </c>
      <c r="DM45" s="482">
        <f t="shared" si="1"/>
        <v>0.38841586376876541</v>
      </c>
      <c r="DN45" s="483">
        <v>1694</v>
      </c>
      <c r="DO45" s="482">
        <f t="shared" si="2"/>
        <v>4.1938997821350764E-2</v>
      </c>
      <c r="DP45" s="483">
        <v>3419</v>
      </c>
      <c r="DQ45" s="482">
        <f t="shared" si="3"/>
        <v>7.3659944846604625E-2</v>
      </c>
      <c r="DR45" s="483">
        <v>7825</v>
      </c>
      <c r="DS45" s="482">
        <f t="shared" si="4"/>
        <v>5.3581577523812131E-2</v>
      </c>
      <c r="DT45" s="483">
        <v>2426</v>
      </c>
      <c r="DU45" s="482">
        <f t="shared" si="5"/>
        <v>4.9846925147424441E-2</v>
      </c>
      <c r="DV45" s="483">
        <v>12</v>
      </c>
      <c r="DW45" s="482">
        <f t="shared" si="6"/>
        <v>1.9367333763718529E-3</v>
      </c>
      <c r="DX45" s="483">
        <f t="shared" si="32"/>
        <v>18843</v>
      </c>
      <c r="DY45" s="482">
        <f t="shared" si="7"/>
        <v>6.3521868405261639E-2</v>
      </c>
      <c r="DZ45" s="483">
        <v>3042</v>
      </c>
      <c r="EA45" s="482">
        <f t="shared" si="8"/>
        <v>0.3552908199018921</v>
      </c>
      <c r="EB45" s="483">
        <v>2045</v>
      </c>
      <c r="EC45" s="482">
        <f t="shared" si="9"/>
        <v>4.7976539589442813E-2</v>
      </c>
      <c r="ED45" s="483">
        <v>2948</v>
      </c>
      <c r="EE45" s="482">
        <f t="shared" si="10"/>
        <v>6.6166898594963414E-2</v>
      </c>
      <c r="EF45" s="483">
        <v>7316</v>
      </c>
      <c r="EG45" s="482">
        <f t="shared" si="11"/>
        <v>5.0165595836447543E-2</v>
      </c>
      <c r="EH45" s="483">
        <v>2520</v>
      </c>
      <c r="EI45" s="482">
        <f t="shared" si="12"/>
        <v>5.1985559566787007E-2</v>
      </c>
      <c r="EJ45" s="483">
        <v>43</v>
      </c>
      <c r="EK45" s="482">
        <f t="shared" si="13"/>
        <v>6.990733214111527E-3</v>
      </c>
      <c r="EL45" s="483">
        <f t="shared" si="22"/>
        <v>17914</v>
      </c>
      <c r="EM45" s="482">
        <f t="shared" si="14"/>
        <v>6.0478589080498572E-2</v>
      </c>
      <c r="EN45" s="483">
        <v>3047</v>
      </c>
      <c r="EO45" s="482">
        <f t="shared" si="15"/>
        <v>0.37423237533775483</v>
      </c>
      <c r="EP45" s="483">
        <v>1834</v>
      </c>
      <c r="EQ45" s="482">
        <f t="shared" si="16"/>
        <v>4.1798664448344236E-2</v>
      </c>
      <c r="ER45" s="483">
        <v>2794</v>
      </c>
      <c r="ES45" s="482">
        <f t="shared" si="17"/>
        <v>6.4081099057361063E-2</v>
      </c>
      <c r="ET45" s="483">
        <v>6509</v>
      </c>
      <c r="EU45" s="482">
        <f t="shared" si="18"/>
        <v>4.7705252048489466E-2</v>
      </c>
      <c r="EV45" s="483">
        <v>2649</v>
      </c>
      <c r="EW45" s="482">
        <f t="shared" si="19"/>
        <v>5.4330660212892505E-2</v>
      </c>
      <c r="EX45" s="483">
        <v>25</v>
      </c>
      <c r="EY45" s="482">
        <f t="shared" si="20"/>
        <v>4.1057644933486619E-3</v>
      </c>
      <c r="EZ45" s="483">
        <f t="shared" si="33"/>
        <v>16858</v>
      </c>
      <c r="FA45" s="482">
        <f t="shared" si="21"/>
        <v>5.8757511118546712E-2</v>
      </c>
      <c r="FB45" s="483">
        <v>3593</v>
      </c>
      <c r="FC45" s="482">
        <v>0.34209273540893076</v>
      </c>
      <c r="FD45" s="483">
        <v>2473</v>
      </c>
      <c r="FE45" s="482">
        <v>4.9970700559720339E-2</v>
      </c>
      <c r="FF45" s="483">
        <v>791</v>
      </c>
      <c r="FG45" s="482">
        <v>2.4249670437475092E-2</v>
      </c>
      <c r="FH45" s="483">
        <v>8398</v>
      </c>
      <c r="FI45" s="482">
        <v>5.571477854735557E-2</v>
      </c>
      <c r="FJ45" s="483">
        <v>3011</v>
      </c>
      <c r="FK45" s="482">
        <v>6.1092399464350931E-2</v>
      </c>
      <c r="FL45" s="483">
        <v>4</v>
      </c>
      <c r="FM45" s="482">
        <v>6.6357000663570006E-4</v>
      </c>
      <c r="FN45" s="483">
        <v>18270</v>
      </c>
      <c r="FO45" s="482">
        <v>6.1173854957359108E-2</v>
      </c>
      <c r="FP45" s="483">
        <v>3416</v>
      </c>
      <c r="FQ45" s="482">
        <v>0.34003583515827196</v>
      </c>
      <c r="FR45" s="483">
        <v>2692</v>
      </c>
      <c r="FS45" s="482">
        <v>5.1544220422386891E-2</v>
      </c>
      <c r="FT45" s="483">
        <v>708</v>
      </c>
      <c r="FU45" s="482">
        <v>2.0930026310343807E-2</v>
      </c>
      <c r="FV45" s="483">
        <v>7907</v>
      </c>
      <c r="FW45" s="482">
        <v>5.1936365308320853E-2</v>
      </c>
      <c r="FX45" s="483">
        <v>2427</v>
      </c>
      <c r="FY45" s="482">
        <v>4.8988736829356908E-2</v>
      </c>
      <c r="FZ45" s="483">
        <v>7</v>
      </c>
      <c r="GA45" s="482">
        <v>1.2511170688114387E-3</v>
      </c>
      <c r="GB45" s="483">
        <v>17157</v>
      </c>
      <c r="GC45" s="482">
        <v>5.6534016956580481E-2</v>
      </c>
      <c r="GD45" s="483">
        <v>3188</v>
      </c>
      <c r="GE45" s="482">
        <v>0.30701078582434516</v>
      </c>
      <c r="GF45" s="483">
        <v>3154</v>
      </c>
      <c r="GG45" s="482">
        <v>5.663799450500117E-2</v>
      </c>
      <c r="GH45" s="483">
        <v>517</v>
      </c>
      <c r="GI45" s="482">
        <v>1.5436983070078529E-2</v>
      </c>
      <c r="GJ45" s="483">
        <v>8508</v>
      </c>
      <c r="GK45" s="482">
        <v>5.3373817470076031E-2</v>
      </c>
      <c r="GL45" s="483">
        <v>2848</v>
      </c>
      <c r="GM45" s="482">
        <v>5.6099434672129536E-2</v>
      </c>
      <c r="GN45" s="483">
        <v>3</v>
      </c>
      <c r="GO45" s="482">
        <v>5.7034220532319393E-4</v>
      </c>
      <c r="GP45" s="483">
        <v>18218</v>
      </c>
      <c r="GQ45" s="482">
        <v>5.7836205883940277E-2</v>
      </c>
      <c r="GR45" s="483">
        <v>3199</v>
      </c>
      <c r="GS45" s="482">
        <v>0.32622883948602899</v>
      </c>
      <c r="GT45" s="483">
        <v>3362</v>
      </c>
      <c r="GU45" s="482">
        <v>5.6597420962257165E-2</v>
      </c>
      <c r="GV45" s="483">
        <v>596</v>
      </c>
      <c r="GW45" s="482">
        <v>1.8147494062480968E-2</v>
      </c>
      <c r="GX45" s="483">
        <v>9765</v>
      </c>
      <c r="GY45" s="482">
        <v>6.1029724256893576E-2</v>
      </c>
      <c r="GZ45" s="483">
        <v>2890</v>
      </c>
      <c r="HA45" s="482">
        <v>5.5331125193850396E-2</v>
      </c>
      <c r="HB45" s="483">
        <v>61</v>
      </c>
      <c r="HC45" s="482">
        <v>1.2283527990334274E-2</v>
      </c>
      <c r="HD45" s="483">
        <v>19873</v>
      </c>
      <c r="HE45" s="482">
        <v>6.2248826158727774E-2</v>
      </c>
      <c r="HF45" s="483">
        <v>2951</v>
      </c>
      <c r="HG45" s="482">
        <v>0.33310757421830905</v>
      </c>
      <c r="HH45" s="483">
        <v>3578</v>
      </c>
      <c r="HI45" s="482">
        <v>5.6317189492074982E-2</v>
      </c>
      <c r="HJ45" s="483">
        <v>776</v>
      </c>
      <c r="HK45" s="482">
        <v>2.1276012392728867E-2</v>
      </c>
      <c r="HL45" s="483">
        <v>9942</v>
      </c>
      <c r="HM45" s="482">
        <v>6.2676913184090577E-2</v>
      </c>
      <c r="HN45" s="483">
        <v>2839</v>
      </c>
      <c r="HO45" s="482">
        <v>5.1677375903307426E-2</v>
      </c>
      <c r="HP45" s="483">
        <v>55</v>
      </c>
      <c r="HQ45" s="482">
        <v>1.3164193393968406E-2</v>
      </c>
      <c r="HR45" s="483">
        <v>20141</v>
      </c>
      <c r="HS45" s="482">
        <v>6.1668141443893654E-2</v>
      </c>
      <c r="HT45" s="483">
        <v>2540</v>
      </c>
      <c r="HU45" s="482">
        <v>0.2896237172177879</v>
      </c>
      <c r="HV45" s="483">
        <v>3293</v>
      </c>
      <c r="HW45" s="482">
        <v>5.0808492254520769E-2</v>
      </c>
      <c r="HX45" s="483">
        <v>578</v>
      </c>
      <c r="HY45" s="482">
        <v>1.6265195857721747E-2</v>
      </c>
      <c r="HZ45" s="483">
        <v>7232</v>
      </c>
      <c r="IA45" s="482">
        <v>5.5827453644377883E-2</v>
      </c>
      <c r="IB45" s="483">
        <v>2252</v>
      </c>
      <c r="IC45" s="482">
        <v>4.4499772758709269E-2</v>
      </c>
      <c r="ID45" s="483">
        <v>67</v>
      </c>
      <c r="IE45" s="482">
        <v>1.861111111111111E-2</v>
      </c>
      <c r="IF45" s="483">
        <v>15962</v>
      </c>
      <c r="IG45" s="482">
        <v>5.4502555767635137E-2</v>
      </c>
      <c r="IH45" s="483">
        <v>3025</v>
      </c>
      <c r="II45" s="482">
        <v>0.32325283180166703</v>
      </c>
      <c r="IJ45" s="483">
        <v>3552</v>
      </c>
      <c r="IK45" s="482">
        <v>4.9601318233232328E-2</v>
      </c>
      <c r="IL45" s="483">
        <v>623</v>
      </c>
      <c r="IM45" s="482">
        <v>1.6033147180688163E-2</v>
      </c>
      <c r="IN45" s="483">
        <v>9278</v>
      </c>
      <c r="IO45" s="482">
        <v>6.4119752864586932E-2</v>
      </c>
      <c r="IP45" s="483">
        <v>2278</v>
      </c>
      <c r="IQ45" s="482">
        <v>4.2391648212590949E-2</v>
      </c>
      <c r="IR45" s="483">
        <v>71</v>
      </c>
      <c r="IS45" s="482">
        <v>1.8938383568951722E-2</v>
      </c>
      <c r="IT45" s="483">
        <v>18827</v>
      </c>
      <c r="IU45" s="482">
        <v>5.8467128350051238E-2</v>
      </c>
      <c r="IV45" s="483">
        <v>3890</v>
      </c>
      <c r="IW45" s="482">
        <v>0.3934061488673139</v>
      </c>
      <c r="IX45" s="483">
        <v>3764</v>
      </c>
      <c r="IY45" s="482">
        <v>4.9909171672169406E-2</v>
      </c>
      <c r="IZ45" s="483">
        <v>620</v>
      </c>
      <c r="JA45" s="482">
        <v>1.5017197112822749E-2</v>
      </c>
      <c r="JB45" s="483">
        <v>10617</v>
      </c>
      <c r="JC45" s="482">
        <v>7.1358959020855872E-2</v>
      </c>
      <c r="JD45" s="483">
        <v>2312</v>
      </c>
      <c r="JE45" s="482">
        <v>3.0663536651679729E-2</v>
      </c>
      <c r="JF45" s="483">
        <v>70</v>
      </c>
      <c r="JG45" s="482">
        <v>1.9016571583808747E-2</v>
      </c>
      <c r="JH45" s="483">
        <v>21273</v>
      </c>
      <c r="JI45" s="482">
        <v>6.0016250345601971E-2</v>
      </c>
      <c r="JJ45" s="483">
        <v>2939</v>
      </c>
      <c r="JK45" s="482">
        <v>0.38498821063662564</v>
      </c>
      <c r="JL45" s="483">
        <v>4309</v>
      </c>
      <c r="JM45" s="482">
        <v>5.5323027937551353E-2</v>
      </c>
      <c r="JN45" s="483">
        <v>616</v>
      </c>
      <c r="JO45" s="482">
        <v>1.8642375087007838E-2</v>
      </c>
      <c r="JP45" s="483">
        <v>9275</v>
      </c>
      <c r="JQ45" s="482">
        <v>6.6153604747368117E-2</v>
      </c>
      <c r="JR45" s="483">
        <v>2089</v>
      </c>
      <c r="JS45" s="482">
        <v>2.8286685352940381E-2</v>
      </c>
      <c r="JT45" s="483">
        <v>51</v>
      </c>
      <c r="JU45" s="482">
        <v>1.7794836008374039E-2</v>
      </c>
      <c r="JV45" s="483">
        <v>19279</v>
      </c>
      <c r="JW45" s="482">
        <v>5.7465885312650899E-2</v>
      </c>
      <c r="JX45" s="483">
        <v>2891</v>
      </c>
      <c r="JY45" s="482">
        <v>8.2890590728066683E-3</v>
      </c>
      <c r="JZ45" s="483">
        <v>4449</v>
      </c>
      <c r="KA45" s="482">
        <v>1.2756147981638486E-2</v>
      </c>
      <c r="KB45" s="483">
        <v>345</v>
      </c>
      <c r="KC45" s="482">
        <v>9.89182075447354E-4</v>
      </c>
      <c r="KD45" s="483">
        <v>9750</v>
      </c>
      <c r="KE45" s="482">
        <v>2.7955145610468701E-2</v>
      </c>
      <c r="KF45" s="483">
        <v>2337</v>
      </c>
      <c r="KG45" s="482">
        <v>6.7006333632477289E-3</v>
      </c>
      <c r="KH45" s="483">
        <v>48</v>
      </c>
      <c r="KI45" s="482">
        <v>1.376253322361536E-4</v>
      </c>
      <c r="KJ45" s="483">
        <v>19820</v>
      </c>
      <c r="KK45" s="482">
        <v>5.6827793435845091E-2</v>
      </c>
      <c r="KL45" s="483">
        <v>21500</v>
      </c>
      <c r="KM45" s="482">
        <v>6.1367729707975237E-2</v>
      </c>
      <c r="KN45" s="483">
        <v>4177</v>
      </c>
      <c r="KO45" s="482">
        <v>1.1922465441405235E-2</v>
      </c>
      <c r="KP45" s="483">
        <v>325</v>
      </c>
      <c r="KQ45" s="482">
        <v>9.2765172814381167E-4</v>
      </c>
      <c r="KR45" s="483">
        <v>11196</v>
      </c>
      <c r="KS45" s="482">
        <v>3.1956888456301895E-2</v>
      </c>
      <c r="KT45" s="483">
        <v>2691</v>
      </c>
      <c r="KU45" s="482">
        <v>7.6809563090307611E-3</v>
      </c>
      <c r="KV45" s="483">
        <v>53</v>
      </c>
      <c r="KW45" s="482">
        <v>1.5127858951268313E-4</v>
      </c>
      <c r="KX45" s="483">
        <v>21500</v>
      </c>
      <c r="KY45" s="482">
        <v>6.1367729707975237E-2</v>
      </c>
      <c r="KZ45" s="421">
        <v>3303</v>
      </c>
      <c r="LA45" s="145">
        <v>0.42400513478818996</v>
      </c>
      <c r="LB45" s="421">
        <v>4722</v>
      </c>
      <c r="LC45" s="145">
        <v>6.1237987783527216E-2</v>
      </c>
      <c r="LD45" s="421">
        <v>346</v>
      </c>
      <c r="LE45" s="145">
        <v>1.1690769022840924E-2</v>
      </c>
      <c r="LF45" s="421">
        <v>9942</v>
      </c>
      <c r="LG45" s="145">
        <v>6.8882853421278714E-2</v>
      </c>
      <c r="LH45" s="421">
        <v>2545</v>
      </c>
      <c r="LI45" s="145">
        <v>3.3728712477635675E-2</v>
      </c>
      <c r="LJ45" s="421">
        <v>55</v>
      </c>
      <c r="LK45" s="145">
        <v>1.6330166270783847E-2</v>
      </c>
      <c r="LL45" s="421">
        <v>20913</v>
      </c>
      <c r="LM45" s="145">
        <v>6.1936916925810749E-2</v>
      </c>
      <c r="LN45" s="421">
        <v>3078</v>
      </c>
      <c r="LO45" s="145">
        <v>0.4403363781354212</v>
      </c>
      <c r="LP45" s="421">
        <v>3452</v>
      </c>
      <c r="LQ45" s="145">
        <v>2.0294731175560191E-2</v>
      </c>
      <c r="LR45" s="421">
        <v>1124</v>
      </c>
      <c r="LS45" s="145">
        <v>3.6093270036302708E-2</v>
      </c>
      <c r="LT45" s="421">
        <v>8616</v>
      </c>
      <c r="LU45" s="145">
        <v>5.4887425854139055E-2</v>
      </c>
      <c r="LV45" s="421">
        <v>2426</v>
      </c>
      <c r="LW45" s="145">
        <v>3.3087733660799562E-2</v>
      </c>
      <c r="LX45" s="421">
        <v>57</v>
      </c>
      <c r="LY45" s="145">
        <v>1.0741859684457872E-2</v>
      </c>
      <c r="LZ45" s="421">
        <v>18753</v>
      </c>
      <c r="MA45" s="145">
        <v>4.8226607910129393E-2</v>
      </c>
    </row>
    <row r="46" spans="1:339">
      <c r="A46" s="34"/>
      <c r="B46" s="69" t="s">
        <v>144</v>
      </c>
      <c r="C46" s="463"/>
      <c r="D46" s="481">
        <v>9195</v>
      </c>
      <c r="E46" s="480">
        <v>1.0000000000000002</v>
      </c>
      <c r="F46" s="481">
        <v>34842</v>
      </c>
      <c r="G46" s="480">
        <v>0.9998999999999999</v>
      </c>
      <c r="H46" s="481">
        <v>71066</v>
      </c>
      <c r="I46" s="480">
        <v>0.99999999999999989</v>
      </c>
      <c r="J46" s="481">
        <v>209623</v>
      </c>
      <c r="K46" s="480">
        <v>1</v>
      </c>
      <c r="L46" s="481">
        <v>53008</v>
      </c>
      <c r="M46" s="480">
        <v>1</v>
      </c>
      <c r="N46" s="481">
        <v>5296</v>
      </c>
      <c r="O46" s="480">
        <v>0.99999999999999989</v>
      </c>
      <c r="P46" s="481">
        <v>383030</v>
      </c>
      <c r="Q46" s="480">
        <v>1</v>
      </c>
      <c r="R46" s="481">
        <v>9568</v>
      </c>
      <c r="S46" s="480">
        <v>1</v>
      </c>
      <c r="T46" s="481">
        <v>34050</v>
      </c>
      <c r="U46" s="480">
        <v>0.99990000000000012</v>
      </c>
      <c r="V46" s="481">
        <v>51681</v>
      </c>
      <c r="W46" s="480">
        <v>1.0000000000000002</v>
      </c>
      <c r="X46" s="481">
        <v>185768</v>
      </c>
      <c r="Y46" s="480">
        <v>1</v>
      </c>
      <c r="Z46" s="481">
        <v>49713</v>
      </c>
      <c r="AA46" s="480">
        <v>1</v>
      </c>
      <c r="AB46" s="481">
        <v>4671</v>
      </c>
      <c r="AC46" s="480">
        <v>1</v>
      </c>
      <c r="AD46" s="481">
        <v>335451</v>
      </c>
      <c r="AE46" s="480">
        <v>1</v>
      </c>
      <c r="AF46" s="481">
        <v>10435</v>
      </c>
      <c r="AG46" s="480">
        <v>0.99999999999999989</v>
      </c>
      <c r="AH46" s="481">
        <v>34409</v>
      </c>
      <c r="AI46" s="480">
        <v>0.9998999999999999</v>
      </c>
      <c r="AJ46" s="481">
        <v>54075</v>
      </c>
      <c r="AK46" s="480">
        <v>1</v>
      </c>
      <c r="AL46" s="481">
        <v>184435</v>
      </c>
      <c r="AM46" s="480">
        <v>1</v>
      </c>
      <c r="AN46" s="481">
        <v>47852</v>
      </c>
      <c r="AO46" s="480">
        <v>0.99999999999999989</v>
      </c>
      <c r="AP46" s="481">
        <v>5619</v>
      </c>
      <c r="AQ46" s="480">
        <v>1</v>
      </c>
      <c r="AR46" s="481">
        <v>336825</v>
      </c>
      <c r="AS46" s="480">
        <v>1.0000000000000002</v>
      </c>
      <c r="AT46" s="481">
        <v>11005</v>
      </c>
      <c r="AU46" s="480">
        <v>0.99999999999999989</v>
      </c>
      <c r="AV46" s="481">
        <v>34604</v>
      </c>
      <c r="AW46" s="480">
        <v>0.99990000000000012</v>
      </c>
      <c r="AX46" s="481">
        <v>50189</v>
      </c>
      <c r="AY46" s="480">
        <v>1.0000000000000002</v>
      </c>
      <c r="AZ46" s="481">
        <v>174646</v>
      </c>
      <c r="BA46" s="480">
        <v>1</v>
      </c>
      <c r="BB46" s="481">
        <v>46173</v>
      </c>
      <c r="BC46" s="480">
        <v>0.99999999999999989</v>
      </c>
      <c r="BD46" s="481">
        <v>5366</v>
      </c>
      <c r="BE46" s="480">
        <v>1.0000000000000002</v>
      </c>
      <c r="BF46" s="481">
        <v>321983</v>
      </c>
      <c r="BG46" s="480">
        <v>0.99999999999999989</v>
      </c>
      <c r="BH46" s="481">
        <v>9832</v>
      </c>
      <c r="BI46" s="480">
        <v>1</v>
      </c>
      <c r="BJ46" s="481">
        <v>34954</v>
      </c>
      <c r="BK46" s="480">
        <v>1</v>
      </c>
      <c r="BL46" s="481">
        <v>47776</v>
      </c>
      <c r="BM46" s="480">
        <v>1</v>
      </c>
      <c r="BN46" s="481">
        <v>171756</v>
      </c>
      <c r="BO46" s="480">
        <v>1</v>
      </c>
      <c r="BP46" s="481">
        <v>45539</v>
      </c>
      <c r="BQ46" s="480">
        <v>1</v>
      </c>
      <c r="BR46" s="481">
        <v>5897</v>
      </c>
      <c r="BS46" s="480">
        <v>1</v>
      </c>
      <c r="BT46" s="481">
        <v>315754</v>
      </c>
      <c r="BU46" s="480">
        <v>1</v>
      </c>
      <c r="BV46" s="481">
        <v>8913</v>
      </c>
      <c r="BW46" s="480">
        <v>1</v>
      </c>
      <c r="BX46" s="481">
        <v>36180</v>
      </c>
      <c r="BY46" s="480">
        <v>1</v>
      </c>
      <c r="BZ46" s="481">
        <v>45808</v>
      </c>
      <c r="CA46" s="480">
        <v>1</v>
      </c>
      <c r="CB46" s="481">
        <v>165897</v>
      </c>
      <c r="CC46" s="480">
        <v>1</v>
      </c>
      <c r="CD46" s="481">
        <v>46236</v>
      </c>
      <c r="CE46" s="480">
        <v>1</v>
      </c>
      <c r="CF46" s="481">
        <v>6069</v>
      </c>
      <c r="CG46" s="480">
        <v>1</v>
      </c>
      <c r="CH46" s="481">
        <v>309103</v>
      </c>
      <c r="CI46" s="480">
        <v>1</v>
      </c>
      <c r="CJ46" s="481">
        <v>9280</v>
      </c>
      <c r="CK46" s="480">
        <v>1</v>
      </c>
      <c r="CL46" s="481">
        <v>38269</v>
      </c>
      <c r="CM46" s="480">
        <v>1</v>
      </c>
      <c r="CN46" s="481">
        <v>51544</v>
      </c>
      <c r="CO46" s="480">
        <v>1</v>
      </c>
      <c r="CP46" s="481">
        <v>161304</v>
      </c>
      <c r="CQ46" s="480">
        <v>1</v>
      </c>
      <c r="CR46" s="481">
        <v>49313</v>
      </c>
      <c r="CS46" s="480">
        <v>1</v>
      </c>
      <c r="CT46" s="481">
        <v>6208</v>
      </c>
      <c r="CU46" s="480">
        <v>1</v>
      </c>
      <c r="CV46" s="481">
        <v>315918</v>
      </c>
      <c r="CW46" s="480">
        <v>1</v>
      </c>
      <c r="CX46" s="481">
        <f t="shared" ref="CX46:DK46" si="34">+CX6+CX10</f>
        <v>8399</v>
      </c>
      <c r="CY46" s="480">
        <f t="shared" si="34"/>
        <v>1</v>
      </c>
      <c r="CZ46" s="481">
        <f t="shared" si="34"/>
        <v>38727</v>
      </c>
      <c r="DA46" s="480">
        <f t="shared" si="34"/>
        <v>1</v>
      </c>
      <c r="DB46" s="481">
        <f t="shared" si="34"/>
        <v>51134</v>
      </c>
      <c r="DC46" s="480">
        <f t="shared" si="34"/>
        <v>1</v>
      </c>
      <c r="DD46" s="481">
        <f t="shared" si="34"/>
        <v>156483</v>
      </c>
      <c r="DE46" s="480">
        <f t="shared" si="34"/>
        <v>1.0000000000000002</v>
      </c>
      <c r="DF46" s="481">
        <f t="shared" si="34"/>
        <v>48539</v>
      </c>
      <c r="DG46" s="480">
        <f t="shared" si="34"/>
        <v>0.99999999999999967</v>
      </c>
      <c r="DH46" s="481">
        <f t="shared" si="34"/>
        <v>6238</v>
      </c>
      <c r="DI46" s="480">
        <f t="shared" si="34"/>
        <v>1</v>
      </c>
      <c r="DJ46" s="481">
        <f t="shared" si="34"/>
        <v>309520</v>
      </c>
      <c r="DK46" s="480">
        <f t="shared" si="34"/>
        <v>1</v>
      </c>
      <c r="DL46" s="481">
        <f>DL10+DL6</f>
        <v>8926</v>
      </c>
      <c r="DM46" s="480">
        <f t="shared" si="1"/>
        <v>1</v>
      </c>
      <c r="DN46" s="481">
        <f>DN10+DN6</f>
        <v>40392</v>
      </c>
      <c r="DO46" s="480">
        <f t="shared" si="2"/>
        <v>1</v>
      </c>
      <c r="DP46" s="481">
        <f>DP10+DP6</f>
        <v>46416</v>
      </c>
      <c r="DQ46" s="480">
        <f t="shared" si="3"/>
        <v>1</v>
      </c>
      <c r="DR46" s="481">
        <f>DR10+DR6</f>
        <v>146039</v>
      </c>
      <c r="DS46" s="480">
        <f t="shared" si="4"/>
        <v>1</v>
      </c>
      <c r="DT46" s="481">
        <f>DT10+DT6</f>
        <v>48669</v>
      </c>
      <c r="DU46" s="480">
        <f t="shared" si="5"/>
        <v>1</v>
      </c>
      <c r="DV46" s="481">
        <f>DV10+DV6</f>
        <v>6196</v>
      </c>
      <c r="DW46" s="480">
        <f t="shared" si="6"/>
        <v>1</v>
      </c>
      <c r="DX46" s="481">
        <f>DX10+DX6</f>
        <v>296638</v>
      </c>
      <c r="DY46" s="480">
        <f t="shared" si="7"/>
        <v>1</v>
      </c>
      <c r="DZ46" s="481">
        <f>DZ6+DZ10</f>
        <v>8562</v>
      </c>
      <c r="EA46" s="480">
        <f t="shared" si="8"/>
        <v>1</v>
      </c>
      <c r="EB46" s="481">
        <f>EB6+EB10</f>
        <v>42625</v>
      </c>
      <c r="EC46" s="480">
        <f t="shared" si="9"/>
        <v>1</v>
      </c>
      <c r="ED46" s="481">
        <f>ED6+ED10</f>
        <v>44554</v>
      </c>
      <c r="EE46" s="480">
        <f t="shared" si="10"/>
        <v>1</v>
      </c>
      <c r="EF46" s="481">
        <f>EF6+EF10</f>
        <v>145837</v>
      </c>
      <c r="EG46" s="480">
        <f t="shared" si="11"/>
        <v>1</v>
      </c>
      <c r="EH46" s="481">
        <f>EH6+EH10</f>
        <v>48475</v>
      </c>
      <c r="EI46" s="480">
        <f t="shared" si="12"/>
        <v>1</v>
      </c>
      <c r="EJ46" s="481">
        <f>EJ6+EJ10</f>
        <v>6151</v>
      </c>
      <c r="EK46" s="480">
        <f t="shared" si="13"/>
        <v>1</v>
      </c>
      <c r="EL46" s="481">
        <f>EL6+EL10</f>
        <v>296204</v>
      </c>
      <c r="EM46" s="480">
        <f t="shared" si="14"/>
        <v>1</v>
      </c>
      <c r="EN46" s="481">
        <f>EN10+EN6</f>
        <v>8142</v>
      </c>
      <c r="EO46" s="480">
        <f t="shared" si="15"/>
        <v>1</v>
      </c>
      <c r="EP46" s="481">
        <f>EP10+EP6</f>
        <v>43877</v>
      </c>
      <c r="EQ46" s="480">
        <f t="shared" si="16"/>
        <v>1</v>
      </c>
      <c r="ER46" s="481">
        <f>ER10+ER6</f>
        <v>43601</v>
      </c>
      <c r="ES46" s="480">
        <f t="shared" si="17"/>
        <v>1</v>
      </c>
      <c r="ET46" s="481">
        <f>ET10+ET6</f>
        <v>136442</v>
      </c>
      <c r="EU46" s="480">
        <f t="shared" si="18"/>
        <v>1</v>
      </c>
      <c r="EV46" s="481">
        <f>EV10+EV6</f>
        <v>48757</v>
      </c>
      <c r="EW46" s="480">
        <f t="shared" si="19"/>
        <v>1</v>
      </c>
      <c r="EX46" s="481">
        <f>EX10+EX6</f>
        <v>6089</v>
      </c>
      <c r="EY46" s="480">
        <f t="shared" si="20"/>
        <v>1</v>
      </c>
      <c r="EZ46" s="481">
        <f>EZ10+EZ6</f>
        <v>286908</v>
      </c>
      <c r="FA46" s="480">
        <f t="shared" si="21"/>
        <v>1</v>
      </c>
      <c r="FB46" s="481">
        <v>10503</v>
      </c>
      <c r="FC46" s="480">
        <v>1</v>
      </c>
      <c r="FD46" s="481">
        <v>49489</v>
      </c>
      <c r="FE46" s="480">
        <v>1</v>
      </c>
      <c r="FF46" s="481">
        <v>32619</v>
      </c>
      <c r="FG46" s="480">
        <v>1</v>
      </c>
      <c r="FH46" s="481">
        <v>150732</v>
      </c>
      <c r="FI46" s="480">
        <v>1</v>
      </c>
      <c r="FJ46" s="481">
        <v>49286</v>
      </c>
      <c r="FK46" s="480">
        <v>1</v>
      </c>
      <c r="FL46" s="481">
        <v>6028</v>
      </c>
      <c r="FM46" s="480">
        <v>1</v>
      </c>
      <c r="FN46" s="481">
        <v>298657</v>
      </c>
      <c r="FO46" s="480">
        <v>1</v>
      </c>
      <c r="FP46" s="481">
        <v>10046</v>
      </c>
      <c r="FQ46" s="480">
        <v>1</v>
      </c>
      <c r="FR46" s="481">
        <v>52227</v>
      </c>
      <c r="FS46" s="480">
        <v>1</v>
      </c>
      <c r="FT46" s="481">
        <v>33827</v>
      </c>
      <c r="FU46" s="480">
        <v>1</v>
      </c>
      <c r="FV46" s="481">
        <v>152244</v>
      </c>
      <c r="FW46" s="480">
        <v>1</v>
      </c>
      <c r="FX46" s="481">
        <v>49542</v>
      </c>
      <c r="FY46" s="480">
        <v>1</v>
      </c>
      <c r="FZ46" s="481">
        <v>5595</v>
      </c>
      <c r="GA46" s="480">
        <v>1</v>
      </c>
      <c r="GB46" s="481">
        <v>303481</v>
      </c>
      <c r="GC46" s="480">
        <v>1</v>
      </c>
      <c r="GD46" s="481">
        <v>10384</v>
      </c>
      <c r="GE46" s="480">
        <v>1</v>
      </c>
      <c r="GF46" s="481">
        <v>55687</v>
      </c>
      <c r="GG46" s="480">
        <v>1</v>
      </c>
      <c r="GH46" s="481">
        <v>33491</v>
      </c>
      <c r="GI46" s="480">
        <v>1</v>
      </c>
      <c r="GJ46" s="481">
        <v>159404</v>
      </c>
      <c r="GK46" s="480">
        <v>1</v>
      </c>
      <c r="GL46" s="481">
        <v>50767</v>
      </c>
      <c r="GM46" s="480">
        <v>1</v>
      </c>
      <c r="GN46" s="481">
        <v>5260</v>
      </c>
      <c r="GO46" s="480">
        <v>1</v>
      </c>
      <c r="GP46" s="481">
        <v>314993</v>
      </c>
      <c r="GQ46" s="480">
        <v>1</v>
      </c>
      <c r="GR46" s="481">
        <v>9806</v>
      </c>
      <c r="GS46" s="480">
        <v>1</v>
      </c>
      <c r="GT46" s="481">
        <v>59402</v>
      </c>
      <c r="GU46" s="480">
        <v>1</v>
      </c>
      <c r="GV46" s="481">
        <v>32842</v>
      </c>
      <c r="GW46" s="480">
        <v>1</v>
      </c>
      <c r="GX46" s="481">
        <v>160004</v>
      </c>
      <c r="GY46" s="480">
        <v>1</v>
      </c>
      <c r="GZ46" s="481">
        <v>52231</v>
      </c>
      <c r="HA46" s="480">
        <v>1</v>
      </c>
      <c r="HB46" s="481">
        <v>4966</v>
      </c>
      <c r="HC46" s="480">
        <v>1</v>
      </c>
      <c r="HD46" s="481">
        <v>319251</v>
      </c>
      <c r="HE46" s="480">
        <v>1</v>
      </c>
      <c r="HF46" s="481">
        <v>8859</v>
      </c>
      <c r="HG46" s="480">
        <v>1</v>
      </c>
      <c r="HH46" s="481">
        <v>63533</v>
      </c>
      <c r="HI46" s="480">
        <v>1</v>
      </c>
      <c r="HJ46" s="481">
        <v>36473</v>
      </c>
      <c r="HK46" s="480">
        <v>1</v>
      </c>
      <c r="HL46" s="481">
        <v>158623</v>
      </c>
      <c r="HM46" s="480">
        <v>1</v>
      </c>
      <c r="HN46" s="481">
        <v>54937</v>
      </c>
      <c r="HO46" s="480">
        <v>1</v>
      </c>
      <c r="HP46" s="481">
        <v>4178</v>
      </c>
      <c r="HQ46" s="480">
        <v>1</v>
      </c>
      <c r="HR46" s="481">
        <v>326603</v>
      </c>
      <c r="HS46" s="480">
        <v>1</v>
      </c>
      <c r="HT46" s="481">
        <v>8770</v>
      </c>
      <c r="HU46" s="480">
        <v>1</v>
      </c>
      <c r="HV46" s="481">
        <v>64812</v>
      </c>
      <c r="HW46" s="480">
        <v>1</v>
      </c>
      <c r="HX46" s="481">
        <v>35536</v>
      </c>
      <c r="HY46" s="480">
        <v>1</v>
      </c>
      <c r="HZ46" s="481">
        <v>129542</v>
      </c>
      <c r="IA46" s="480">
        <v>1</v>
      </c>
      <c r="IB46" s="481">
        <v>50607</v>
      </c>
      <c r="IC46" s="480">
        <v>1</v>
      </c>
      <c r="ID46" s="481">
        <v>3600</v>
      </c>
      <c r="IE46" s="480">
        <v>1</v>
      </c>
      <c r="IF46" s="481">
        <v>292867</v>
      </c>
      <c r="IG46" s="480">
        <v>1</v>
      </c>
      <c r="IH46" s="481">
        <v>9358</v>
      </c>
      <c r="II46" s="480">
        <v>1</v>
      </c>
      <c r="IJ46" s="481">
        <v>71611</v>
      </c>
      <c r="IK46" s="480">
        <v>1</v>
      </c>
      <c r="IL46" s="481">
        <v>38857</v>
      </c>
      <c r="IM46" s="480">
        <v>1</v>
      </c>
      <c r="IN46" s="481">
        <v>144698</v>
      </c>
      <c r="IO46" s="480">
        <v>1</v>
      </c>
      <c r="IP46" s="481">
        <v>53737</v>
      </c>
      <c r="IQ46" s="480">
        <v>1</v>
      </c>
      <c r="IR46" s="481">
        <v>3749</v>
      </c>
      <c r="IS46" s="480">
        <v>1</v>
      </c>
      <c r="IT46" s="481">
        <v>322010</v>
      </c>
      <c r="IU46" s="480">
        <v>1</v>
      </c>
      <c r="IV46" s="481">
        <v>9888</v>
      </c>
      <c r="IW46" s="480">
        <v>1</v>
      </c>
      <c r="IX46" s="481">
        <v>75417</v>
      </c>
      <c r="IY46" s="480">
        <v>1</v>
      </c>
      <c r="IZ46" s="481">
        <v>41286</v>
      </c>
      <c r="JA46" s="480">
        <v>1</v>
      </c>
      <c r="JB46" s="481">
        <v>148783</v>
      </c>
      <c r="JC46" s="480">
        <v>1</v>
      </c>
      <c r="JD46" s="481">
        <v>75399</v>
      </c>
      <c r="JE46" s="480">
        <v>1</v>
      </c>
      <c r="JF46" s="481">
        <v>3681</v>
      </c>
      <c r="JG46" s="480">
        <v>1</v>
      </c>
      <c r="JH46" s="481">
        <v>354454</v>
      </c>
      <c r="JI46" s="480">
        <v>1</v>
      </c>
      <c r="JJ46" s="481">
        <v>7634</v>
      </c>
      <c r="JK46" s="480">
        <v>1</v>
      </c>
      <c r="JL46" s="481">
        <v>77888</v>
      </c>
      <c r="JM46" s="480">
        <v>1</v>
      </c>
      <c r="JN46" s="481">
        <v>33043</v>
      </c>
      <c r="JO46" s="480">
        <v>1</v>
      </c>
      <c r="JP46" s="481">
        <v>140204</v>
      </c>
      <c r="JQ46" s="480">
        <v>1</v>
      </c>
      <c r="JR46" s="481">
        <v>73851</v>
      </c>
      <c r="JS46" s="480">
        <v>1</v>
      </c>
      <c r="JT46" s="481">
        <v>2866</v>
      </c>
      <c r="JU46" s="480">
        <v>1</v>
      </c>
      <c r="JV46" s="481">
        <v>335486</v>
      </c>
      <c r="JW46" s="480">
        <v>1</v>
      </c>
      <c r="JX46" s="481">
        <v>7883</v>
      </c>
      <c r="JY46" s="480">
        <v>2.2602093625366644E-2</v>
      </c>
      <c r="JZ46" s="481">
        <v>81536</v>
      </c>
      <c r="KA46" s="480">
        <v>0.23377956435847957</v>
      </c>
      <c r="KB46" s="481">
        <v>35446</v>
      </c>
      <c r="KC46" s="480">
        <v>0.10163057346755626</v>
      </c>
      <c r="KD46" s="481">
        <v>144714</v>
      </c>
      <c r="KE46" s="480">
        <v>0.41492317352547359</v>
      </c>
      <c r="KF46" s="481">
        <v>76482</v>
      </c>
      <c r="KG46" s="480">
        <v>0.21928876375178125</v>
      </c>
      <c r="KH46" s="481">
        <v>2712</v>
      </c>
      <c r="KI46" s="480">
        <v>7.7758312713426788E-3</v>
      </c>
      <c r="KJ46" s="481">
        <v>348773</v>
      </c>
      <c r="KK46" s="480">
        <v>1</v>
      </c>
      <c r="KL46" s="481">
        <v>350347</v>
      </c>
      <c r="KM46" s="480">
        <v>1</v>
      </c>
      <c r="KN46" s="481">
        <v>78702</v>
      </c>
      <c r="KO46" s="480">
        <v>0.22464014248730541</v>
      </c>
      <c r="KP46" s="481">
        <v>32246</v>
      </c>
      <c r="KQ46" s="480">
        <v>9.2040177309924143E-2</v>
      </c>
      <c r="KR46" s="481">
        <v>155124</v>
      </c>
      <c r="KS46" s="480">
        <v>0.44277245131255588</v>
      </c>
      <c r="KT46" s="481">
        <v>73442</v>
      </c>
      <c r="KU46" s="480">
        <v>0.20962645605642405</v>
      </c>
      <c r="KV46" s="481">
        <v>2800</v>
      </c>
      <c r="KW46" s="480">
        <v>7.9920764270851458E-3</v>
      </c>
      <c r="KX46" s="481">
        <v>350347</v>
      </c>
      <c r="KY46" s="480">
        <v>1</v>
      </c>
      <c r="KZ46" s="416">
        <v>7790</v>
      </c>
      <c r="LA46" s="138">
        <v>1</v>
      </c>
      <c r="LB46" s="416">
        <v>77109</v>
      </c>
      <c r="LC46" s="138">
        <v>1</v>
      </c>
      <c r="LD46" s="416">
        <v>29596</v>
      </c>
      <c r="LE46" s="138">
        <v>1</v>
      </c>
      <c r="LF46" s="416">
        <v>144332</v>
      </c>
      <c r="LG46" s="138">
        <v>1</v>
      </c>
      <c r="LH46" s="416">
        <v>75455</v>
      </c>
      <c r="LI46" s="138">
        <v>1</v>
      </c>
      <c r="LJ46" s="416">
        <v>3368</v>
      </c>
      <c r="LK46" s="138">
        <v>1</v>
      </c>
      <c r="LL46" s="416">
        <v>337650</v>
      </c>
      <c r="LM46" s="138">
        <v>1</v>
      </c>
      <c r="LN46" s="416">
        <v>6939</v>
      </c>
      <c r="LO46" s="132">
        <v>0.99999999999999978</v>
      </c>
      <c r="LP46" s="416">
        <v>76249</v>
      </c>
      <c r="LQ46" s="132">
        <v>1</v>
      </c>
      <c r="LR46" s="416">
        <v>28740</v>
      </c>
      <c r="LS46" s="132">
        <v>1</v>
      </c>
      <c r="LT46" s="416">
        <v>141978</v>
      </c>
      <c r="LU46" s="132">
        <v>1</v>
      </c>
      <c r="LV46" s="416">
        <v>73291</v>
      </c>
      <c r="LW46" s="132">
        <v>1.0000000000000002</v>
      </c>
      <c r="LX46" s="416">
        <v>3004</v>
      </c>
      <c r="LY46" s="132">
        <v>0.99999999999999989</v>
      </c>
      <c r="LZ46" s="416">
        <v>330201</v>
      </c>
      <c r="MA46" s="132">
        <v>1.0000000000000002</v>
      </c>
    </row>
    <row r="47" spans="1:339">
      <c r="A47" s="479" t="s">
        <v>2385</v>
      </c>
      <c r="EZ47" s="475"/>
      <c r="FA47" s="474"/>
      <c r="FN47" s="475"/>
      <c r="FO47" s="474"/>
      <c r="GB47" s="475"/>
      <c r="GC47" s="474"/>
      <c r="GP47" s="475"/>
      <c r="GQ47" s="474"/>
      <c r="HD47" s="475"/>
      <c r="HE47" s="474"/>
      <c r="HR47" s="475"/>
      <c r="HS47" s="474"/>
      <c r="IF47" s="475"/>
      <c r="IG47" s="474"/>
    </row>
    <row r="48" spans="1:339">
      <c r="A48" s="478" t="s">
        <v>2403</v>
      </c>
      <c r="C48" s="41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73"/>
      <c r="AO48" s="473"/>
      <c r="AP48" s="473"/>
      <c r="AQ48" s="473"/>
      <c r="AR48" s="473"/>
      <c r="AS48" s="473"/>
      <c r="AT48" s="473"/>
      <c r="AU48" s="473"/>
      <c r="AV48" s="473"/>
      <c r="AW48" s="473"/>
      <c r="AX48" s="473"/>
      <c r="AY48" s="473"/>
      <c r="AZ48" s="473"/>
      <c r="BA48" s="473"/>
      <c r="BB48" s="473"/>
      <c r="BC48" s="473"/>
      <c r="BD48" s="473"/>
      <c r="BE48" s="473"/>
      <c r="BF48" s="473"/>
      <c r="BG48" s="473"/>
      <c r="BH48" s="473"/>
      <c r="BI48" s="473"/>
      <c r="BJ48" s="473"/>
      <c r="BK48" s="473"/>
      <c r="BL48" s="473"/>
      <c r="BM48" s="473"/>
      <c r="BN48" s="473"/>
      <c r="BO48" s="473"/>
      <c r="BP48" s="473"/>
      <c r="BQ48" s="473"/>
      <c r="BR48" s="473"/>
      <c r="BS48" s="473"/>
      <c r="BT48" s="473"/>
      <c r="BU48" s="473"/>
      <c r="BV48" s="473"/>
      <c r="BW48" s="473"/>
      <c r="BX48" s="473"/>
      <c r="BY48" s="473"/>
      <c r="BZ48" s="473"/>
      <c r="CA48" s="473"/>
      <c r="CB48" s="473"/>
      <c r="CC48" s="473"/>
      <c r="CD48" s="473"/>
      <c r="CE48" s="473"/>
      <c r="CF48" s="473"/>
      <c r="CG48" s="473"/>
      <c r="CH48" s="473"/>
      <c r="CI48" s="473"/>
      <c r="CJ48" s="473"/>
      <c r="CK48" s="473"/>
      <c r="CL48" s="473"/>
      <c r="CM48" s="473"/>
      <c r="CN48" s="473"/>
      <c r="CO48" s="473"/>
      <c r="CP48" s="473"/>
      <c r="CQ48" s="473"/>
      <c r="CR48" s="473"/>
      <c r="CS48" s="473"/>
      <c r="CT48" s="473"/>
      <c r="CU48" s="473"/>
      <c r="CV48" s="473"/>
      <c r="CW48" s="473"/>
      <c r="CX48" s="473"/>
      <c r="CY48" s="473"/>
      <c r="CZ48" s="473"/>
      <c r="DA48" s="473"/>
      <c r="DB48" s="473"/>
      <c r="DC48" s="473"/>
      <c r="DD48" s="473"/>
      <c r="DE48" s="473"/>
      <c r="DF48" s="473"/>
      <c r="DG48" s="473"/>
      <c r="DH48" s="473"/>
      <c r="DI48" s="473"/>
      <c r="DJ48" s="473"/>
      <c r="DK48" s="473"/>
      <c r="DL48" s="473"/>
      <c r="DM48" s="473"/>
      <c r="DN48" s="473"/>
      <c r="DO48" s="473"/>
      <c r="DP48" s="473"/>
      <c r="DQ48" s="473"/>
      <c r="DR48" s="473"/>
      <c r="DS48" s="473"/>
      <c r="DT48" s="473"/>
      <c r="DU48" s="473"/>
      <c r="DV48" s="473"/>
      <c r="DW48" s="473"/>
      <c r="DX48" s="473"/>
      <c r="DY48" s="473"/>
      <c r="DZ48" s="473"/>
      <c r="EA48" s="473"/>
      <c r="EB48" s="473"/>
      <c r="EC48" s="473"/>
      <c r="ED48" s="473"/>
      <c r="EE48" s="473"/>
      <c r="EF48" s="473"/>
      <c r="EG48" s="473"/>
      <c r="EH48" s="473"/>
      <c r="EI48" s="473"/>
      <c r="EJ48" s="473"/>
      <c r="EK48" s="473"/>
      <c r="EL48" s="473"/>
      <c r="EM48" s="473"/>
      <c r="EN48" s="473"/>
      <c r="EO48" s="473"/>
      <c r="EP48" s="473"/>
      <c r="EQ48" s="473"/>
      <c r="ER48" s="473"/>
      <c r="FB48" s="473"/>
      <c r="FC48" s="473"/>
      <c r="FD48" s="473"/>
      <c r="FE48" s="473"/>
      <c r="FF48" s="473"/>
      <c r="GB48" s="475"/>
      <c r="GC48" s="474"/>
      <c r="GP48" s="475"/>
      <c r="GQ48" s="474"/>
      <c r="HD48" s="475"/>
      <c r="HE48" s="474"/>
      <c r="HR48" s="475"/>
      <c r="HS48" s="474"/>
      <c r="IF48" s="475"/>
      <c r="IG48" s="474"/>
    </row>
    <row r="49" spans="1:288">
      <c r="A49" s="310"/>
      <c r="C49" s="413"/>
      <c r="GB49" s="475"/>
      <c r="GC49" s="474"/>
      <c r="GP49" s="475"/>
      <c r="GQ49" s="474"/>
      <c r="HD49" s="475"/>
      <c r="HE49" s="474"/>
      <c r="HR49" s="475"/>
      <c r="HS49" s="474"/>
      <c r="IF49" s="475"/>
      <c r="IG49" s="474"/>
    </row>
    <row r="50" spans="1:288">
      <c r="C50" s="414"/>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A50" s="477"/>
      <c r="AB50" s="477"/>
      <c r="AC50" s="477"/>
      <c r="AD50" s="477"/>
      <c r="AE50" s="477"/>
      <c r="AF50" s="477"/>
      <c r="AG50" s="477"/>
      <c r="AH50" s="477"/>
      <c r="AI50" s="477"/>
      <c r="AJ50" s="477"/>
      <c r="AK50" s="477"/>
      <c r="AL50" s="477"/>
      <c r="AM50" s="477"/>
      <c r="AN50" s="477"/>
      <c r="AO50" s="477"/>
      <c r="AP50" s="477"/>
      <c r="AQ50" s="477"/>
      <c r="AR50" s="477"/>
      <c r="AS50" s="477"/>
      <c r="AT50" s="477"/>
      <c r="AU50" s="477"/>
      <c r="AV50" s="477"/>
      <c r="AW50" s="477"/>
      <c r="AX50" s="477"/>
      <c r="AY50" s="477"/>
      <c r="AZ50" s="477"/>
      <c r="BA50" s="477"/>
      <c r="BB50" s="477"/>
      <c r="BC50" s="477"/>
      <c r="BD50" s="477"/>
      <c r="BE50" s="477"/>
      <c r="BF50" s="477"/>
      <c r="BG50" s="477"/>
      <c r="BH50" s="477"/>
      <c r="BI50" s="477"/>
      <c r="BJ50" s="477"/>
      <c r="BK50" s="477"/>
      <c r="BL50" s="477"/>
      <c r="BM50" s="477"/>
      <c r="BN50" s="477"/>
      <c r="BO50" s="477"/>
      <c r="BP50" s="477"/>
      <c r="BQ50" s="477"/>
      <c r="BR50" s="477"/>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477"/>
      <c r="DK50" s="477"/>
      <c r="DL50" s="477"/>
      <c r="DM50" s="477"/>
      <c r="DN50" s="477"/>
      <c r="DO50" s="477"/>
      <c r="DP50" s="477"/>
      <c r="DQ50" s="477"/>
      <c r="DR50" s="477"/>
      <c r="DS50" s="477"/>
      <c r="DT50" s="477"/>
      <c r="DU50" s="477"/>
      <c r="DV50" s="477"/>
      <c r="DW50" s="477"/>
      <c r="DX50" s="477"/>
      <c r="DY50" s="477"/>
      <c r="DZ50" s="477"/>
      <c r="EA50" s="477"/>
      <c r="EB50" s="477"/>
      <c r="EC50" s="477"/>
      <c r="ED50" s="477"/>
      <c r="EE50" s="477"/>
      <c r="EF50" s="477"/>
      <c r="EG50" s="477"/>
      <c r="EH50" s="477"/>
      <c r="EI50" s="477"/>
      <c r="EJ50" s="477"/>
      <c r="EK50" s="477"/>
      <c r="EL50" s="477"/>
      <c r="EM50" s="477"/>
      <c r="EN50" s="477"/>
      <c r="EO50" s="477"/>
      <c r="EP50" s="477"/>
      <c r="EQ50" s="477"/>
      <c r="ER50" s="477"/>
      <c r="ES50" s="477"/>
      <c r="ET50" s="477"/>
      <c r="EU50" s="477"/>
      <c r="EV50" s="477"/>
      <c r="EW50" s="477"/>
      <c r="EX50" s="477"/>
      <c r="EY50" s="477"/>
      <c r="EZ50" s="477"/>
      <c r="FB50" s="413"/>
      <c r="FC50" s="413"/>
      <c r="FD50" s="413"/>
      <c r="FE50" s="413"/>
      <c r="FF50" s="413"/>
      <c r="FG50" s="413"/>
      <c r="FH50" s="413"/>
      <c r="FI50" s="413"/>
      <c r="FJ50" s="413"/>
      <c r="FK50" s="413"/>
      <c r="FL50" s="413"/>
      <c r="FM50" s="413"/>
      <c r="FN50" s="413"/>
      <c r="GB50" s="475"/>
      <c r="GC50" s="474"/>
      <c r="GP50" s="475"/>
      <c r="GQ50" s="474"/>
      <c r="HD50" s="475"/>
      <c r="HE50" s="474"/>
      <c r="HR50" s="475"/>
      <c r="HS50" s="474"/>
      <c r="IF50" s="475"/>
      <c r="IG50" s="474"/>
    </row>
    <row r="51" spans="1:288">
      <c r="D51" s="473"/>
      <c r="E51" s="473"/>
      <c r="F51" s="473"/>
      <c r="G51" s="473"/>
      <c r="H51" s="473"/>
      <c r="I51" s="473"/>
      <c r="J51" s="473"/>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c r="AM51" s="473"/>
      <c r="AN51" s="473"/>
      <c r="AO51" s="473"/>
      <c r="AP51" s="473"/>
      <c r="AQ51" s="473"/>
      <c r="AR51" s="473"/>
      <c r="AS51" s="473"/>
      <c r="AT51" s="473"/>
      <c r="AU51" s="473"/>
      <c r="AV51" s="473"/>
      <c r="AW51" s="473"/>
      <c r="AX51" s="473"/>
      <c r="AY51" s="473"/>
      <c r="AZ51" s="473"/>
      <c r="BA51" s="473"/>
      <c r="BB51" s="473"/>
      <c r="BC51" s="473"/>
      <c r="BD51" s="473"/>
      <c r="BE51" s="473"/>
      <c r="BF51" s="473"/>
      <c r="BG51" s="473"/>
      <c r="BH51" s="473"/>
      <c r="BI51" s="473"/>
      <c r="BJ51" s="473"/>
      <c r="BK51" s="473"/>
      <c r="BL51" s="473"/>
      <c r="BM51" s="473"/>
      <c r="BN51" s="473"/>
      <c r="BO51" s="473"/>
      <c r="BP51" s="473"/>
      <c r="BQ51" s="473"/>
      <c r="BR51" s="473"/>
      <c r="BS51" s="473"/>
      <c r="BT51" s="473"/>
      <c r="BU51" s="473"/>
      <c r="BV51" s="473"/>
      <c r="BW51" s="473"/>
      <c r="BX51" s="473"/>
      <c r="BY51" s="473"/>
      <c r="BZ51" s="473"/>
      <c r="CA51" s="473"/>
      <c r="CB51" s="473"/>
      <c r="CC51" s="473"/>
      <c r="CD51" s="473"/>
      <c r="CE51" s="473"/>
      <c r="CF51" s="473"/>
      <c r="CG51" s="473"/>
      <c r="CH51" s="473"/>
      <c r="CI51" s="473"/>
      <c r="CJ51" s="473"/>
      <c r="CK51" s="473"/>
      <c r="CL51" s="473"/>
      <c r="CM51" s="473"/>
      <c r="CN51" s="473"/>
      <c r="CO51" s="473"/>
      <c r="CP51" s="473"/>
      <c r="CQ51" s="473"/>
      <c r="CR51" s="473"/>
      <c r="CS51" s="473"/>
      <c r="CT51" s="473"/>
      <c r="CU51" s="473"/>
      <c r="CV51" s="473"/>
      <c r="CW51" s="473"/>
      <c r="CX51" s="473"/>
      <c r="CY51" s="473"/>
      <c r="CZ51" s="473"/>
      <c r="DA51" s="473"/>
      <c r="DB51" s="473"/>
      <c r="DC51" s="473"/>
      <c r="DD51" s="473"/>
      <c r="DE51" s="473"/>
      <c r="DF51" s="473"/>
      <c r="DG51" s="473"/>
      <c r="DH51" s="473"/>
      <c r="DI51" s="473"/>
      <c r="DJ51" s="473"/>
      <c r="DK51" s="473"/>
      <c r="DL51" s="473"/>
      <c r="DM51" s="473"/>
      <c r="DN51" s="473"/>
      <c r="DO51" s="473"/>
      <c r="DP51" s="473"/>
      <c r="DQ51" s="473"/>
      <c r="DR51" s="473"/>
      <c r="DS51" s="473"/>
      <c r="DT51" s="473"/>
      <c r="DU51" s="473"/>
      <c r="DV51" s="473"/>
      <c r="DW51" s="473"/>
      <c r="DX51" s="473"/>
      <c r="DY51" s="473"/>
      <c r="DZ51" s="473"/>
      <c r="EA51" s="473"/>
      <c r="EB51" s="473"/>
      <c r="EC51" s="473"/>
      <c r="ED51" s="473"/>
      <c r="EE51" s="473"/>
      <c r="EF51" s="473"/>
      <c r="EG51" s="473"/>
      <c r="EH51" s="473"/>
      <c r="EI51" s="473"/>
      <c r="EJ51" s="473"/>
      <c r="EK51" s="473"/>
      <c r="EL51" s="473"/>
      <c r="EM51" s="473"/>
      <c r="EN51" s="473"/>
      <c r="EO51" s="473"/>
      <c r="EP51" s="473"/>
      <c r="EQ51" s="473"/>
      <c r="ER51" s="473"/>
      <c r="FB51" s="473"/>
      <c r="FC51" s="473"/>
      <c r="FD51" s="473"/>
      <c r="FE51" s="473"/>
      <c r="FF51" s="473"/>
      <c r="FP51" s="473"/>
      <c r="FQ51" s="473"/>
      <c r="FR51" s="473"/>
      <c r="FS51" s="473"/>
      <c r="FT51" s="473"/>
      <c r="GP51" s="475"/>
      <c r="GQ51" s="474"/>
      <c r="HD51" s="475"/>
      <c r="HE51" s="474"/>
      <c r="HR51" s="475"/>
      <c r="HS51" s="474"/>
      <c r="IF51" s="475"/>
      <c r="IG51" s="474"/>
    </row>
    <row r="52" spans="1:288">
      <c r="A52" s="310"/>
      <c r="C52" s="413"/>
      <c r="D52" s="413"/>
      <c r="E52" s="413"/>
      <c r="F52" s="413"/>
      <c r="G52" s="413"/>
      <c r="H52" s="413"/>
      <c r="I52" s="413"/>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c r="CC52" s="413"/>
      <c r="CD52" s="413"/>
      <c r="CE52" s="413"/>
      <c r="CF52" s="413"/>
      <c r="CG52" s="413"/>
      <c r="CH52" s="413"/>
      <c r="CI52" s="413"/>
      <c r="CJ52" s="413"/>
      <c r="CK52" s="413"/>
      <c r="CL52" s="413"/>
      <c r="CM52" s="413"/>
      <c r="CN52" s="413"/>
      <c r="CO52" s="413"/>
      <c r="CP52" s="413"/>
      <c r="CQ52" s="413"/>
      <c r="CR52" s="413"/>
      <c r="CS52" s="413"/>
      <c r="CT52" s="413"/>
      <c r="CU52" s="413"/>
      <c r="CV52" s="413"/>
      <c r="CW52" s="413"/>
      <c r="CX52" s="413"/>
      <c r="CY52" s="413"/>
      <c r="CZ52" s="413"/>
      <c r="DA52" s="413"/>
      <c r="DB52" s="413"/>
      <c r="DC52" s="413"/>
      <c r="DD52" s="413"/>
      <c r="DE52" s="413"/>
      <c r="DF52" s="413"/>
      <c r="DG52" s="413"/>
      <c r="DH52" s="413"/>
      <c r="DI52" s="413"/>
      <c r="DJ52" s="413"/>
      <c r="DK52" s="413"/>
      <c r="DL52" s="413"/>
      <c r="DM52" s="413"/>
      <c r="DN52" s="413"/>
      <c r="DO52" s="413"/>
      <c r="DP52" s="413"/>
      <c r="DQ52" s="413"/>
      <c r="DR52" s="413"/>
      <c r="DS52" s="413"/>
      <c r="DT52" s="413"/>
      <c r="DU52" s="413"/>
      <c r="DV52" s="413"/>
      <c r="DW52" s="413"/>
      <c r="DX52" s="413"/>
      <c r="DY52" s="413"/>
      <c r="DZ52" s="413"/>
      <c r="EA52" s="413"/>
      <c r="EB52" s="413"/>
      <c r="EC52" s="413"/>
      <c r="ED52" s="413"/>
      <c r="EE52" s="413"/>
      <c r="EF52" s="413"/>
      <c r="EG52" s="413"/>
      <c r="EH52" s="413"/>
      <c r="EI52" s="413"/>
      <c r="EJ52" s="413"/>
      <c r="EK52" s="413"/>
      <c r="EL52" s="413"/>
      <c r="EM52" s="413"/>
      <c r="EN52" s="413"/>
      <c r="EO52" s="413"/>
      <c r="EP52" s="476"/>
      <c r="EQ52" s="413"/>
      <c r="ER52" s="413"/>
      <c r="ES52" s="413"/>
      <c r="ET52" s="476"/>
      <c r="EU52" s="413"/>
      <c r="EV52" s="476"/>
      <c r="EW52" s="413"/>
      <c r="EX52" s="413"/>
      <c r="EY52" s="413"/>
      <c r="EZ52" s="471"/>
      <c r="FA52" s="413"/>
      <c r="FB52" s="413"/>
      <c r="FC52" s="413"/>
      <c r="FD52" s="476"/>
      <c r="FE52" s="413"/>
      <c r="FF52" s="413"/>
      <c r="FG52" s="413"/>
      <c r="FH52" s="476"/>
      <c r="FI52" s="413"/>
      <c r="FJ52" s="476"/>
      <c r="FK52" s="413"/>
      <c r="FL52" s="413"/>
      <c r="FM52" s="413"/>
      <c r="FN52" s="471"/>
      <c r="FO52" s="413"/>
      <c r="FP52" s="413"/>
      <c r="FQ52" s="413"/>
      <c r="FR52" s="476"/>
      <c r="FS52" s="413"/>
      <c r="FT52" s="413"/>
      <c r="FU52" s="413"/>
      <c r="FV52" s="476"/>
      <c r="FW52" s="413"/>
      <c r="FX52" s="476"/>
      <c r="FY52" s="413"/>
      <c r="FZ52" s="413"/>
      <c r="GA52" s="413"/>
      <c r="GB52" s="471"/>
      <c r="GC52" s="413"/>
      <c r="GP52" s="475"/>
      <c r="GQ52" s="474"/>
      <c r="HD52" s="475"/>
      <c r="HE52" s="474"/>
      <c r="HR52" s="475"/>
      <c r="HS52" s="474"/>
      <c r="IF52" s="475"/>
      <c r="IG52" s="474"/>
    </row>
    <row r="53" spans="1:288">
      <c r="D53" s="471"/>
      <c r="E53" s="471"/>
      <c r="F53" s="471"/>
      <c r="G53" s="471"/>
      <c r="H53" s="471"/>
      <c r="I53" s="471"/>
      <c r="J53" s="471"/>
      <c r="K53" s="471"/>
      <c r="L53" s="471"/>
      <c r="M53" s="471"/>
      <c r="N53" s="471"/>
      <c r="O53" s="471"/>
      <c r="P53" s="471"/>
      <c r="Q53" s="471"/>
      <c r="R53" s="471"/>
      <c r="S53" s="471"/>
      <c r="T53" s="471"/>
      <c r="U53" s="471"/>
      <c r="V53" s="471"/>
      <c r="W53" s="471"/>
      <c r="X53" s="471"/>
      <c r="Y53" s="471"/>
      <c r="Z53" s="471"/>
      <c r="AA53" s="471"/>
      <c r="AB53" s="471"/>
      <c r="AC53" s="471"/>
      <c r="AD53" s="471"/>
      <c r="AE53" s="471"/>
      <c r="AF53" s="471"/>
      <c r="AG53" s="471"/>
      <c r="AH53" s="471"/>
      <c r="AI53" s="471"/>
      <c r="AJ53" s="471"/>
      <c r="AK53" s="471"/>
      <c r="AL53" s="471"/>
      <c r="AM53" s="471"/>
      <c r="AN53" s="471"/>
      <c r="AO53" s="471"/>
      <c r="AP53" s="471"/>
      <c r="AQ53" s="471"/>
      <c r="AR53" s="471"/>
      <c r="AS53" s="471"/>
      <c r="AT53" s="471"/>
      <c r="AU53" s="471"/>
      <c r="AV53" s="471"/>
      <c r="AW53" s="471"/>
      <c r="AX53" s="471"/>
      <c r="AY53" s="471"/>
      <c r="AZ53" s="471"/>
      <c r="BA53" s="471"/>
      <c r="BB53" s="471"/>
      <c r="BC53" s="471"/>
      <c r="BD53" s="471"/>
      <c r="BE53" s="471"/>
      <c r="BF53" s="471"/>
      <c r="BG53" s="471"/>
      <c r="BH53" s="471"/>
      <c r="BI53" s="471"/>
      <c r="BJ53" s="471"/>
      <c r="BK53" s="471"/>
      <c r="BL53" s="471"/>
      <c r="BM53" s="471"/>
      <c r="BN53" s="471"/>
      <c r="BO53" s="471"/>
      <c r="BP53" s="471"/>
      <c r="BQ53" s="471"/>
      <c r="BR53" s="471"/>
      <c r="BS53" s="471"/>
      <c r="BT53" s="471"/>
      <c r="BU53" s="471"/>
      <c r="BV53" s="471"/>
      <c r="BW53" s="471"/>
      <c r="BX53" s="471"/>
      <c r="BY53" s="471"/>
      <c r="BZ53" s="471"/>
      <c r="CA53" s="471"/>
      <c r="CB53" s="471"/>
      <c r="CC53" s="471"/>
      <c r="CD53" s="471"/>
      <c r="CE53" s="471"/>
      <c r="CF53" s="471"/>
      <c r="CG53" s="471"/>
      <c r="CH53" s="471"/>
      <c r="CI53" s="471"/>
      <c r="CJ53" s="471"/>
      <c r="CK53" s="471"/>
      <c r="CL53" s="471"/>
      <c r="CM53" s="471"/>
      <c r="CN53" s="471"/>
      <c r="CO53" s="471"/>
      <c r="CP53" s="471"/>
      <c r="CQ53" s="471"/>
      <c r="CR53" s="471"/>
      <c r="CS53" s="471"/>
      <c r="CT53" s="471"/>
      <c r="CU53" s="471"/>
      <c r="CV53" s="471"/>
      <c r="CW53" s="471"/>
      <c r="CX53" s="471"/>
      <c r="CY53" s="471"/>
      <c r="CZ53" s="471"/>
      <c r="DA53" s="471"/>
      <c r="DB53" s="471"/>
      <c r="DC53" s="471"/>
      <c r="DD53" s="471"/>
      <c r="DE53" s="471"/>
      <c r="DF53" s="471"/>
      <c r="DG53" s="471"/>
      <c r="DH53" s="471"/>
      <c r="DI53" s="471"/>
      <c r="DJ53" s="471"/>
      <c r="DK53" s="471"/>
      <c r="DL53" s="471"/>
      <c r="DM53" s="471"/>
      <c r="DN53" s="471"/>
      <c r="DO53" s="471"/>
      <c r="DP53" s="471"/>
      <c r="DQ53" s="471"/>
      <c r="DR53" s="471"/>
      <c r="DS53" s="471"/>
      <c r="DT53" s="471"/>
      <c r="DU53" s="471"/>
      <c r="DV53" s="471"/>
      <c r="DW53" s="471"/>
      <c r="DX53" s="471"/>
      <c r="DY53" s="471"/>
      <c r="DZ53" s="471"/>
      <c r="EA53" s="471"/>
      <c r="EB53" s="471"/>
      <c r="EC53" s="471"/>
      <c r="ED53" s="471"/>
      <c r="EE53" s="471"/>
      <c r="EF53" s="471"/>
      <c r="EG53" s="471"/>
      <c r="EH53" s="471"/>
      <c r="EI53" s="471"/>
      <c r="EJ53" s="471"/>
      <c r="EK53" s="471"/>
      <c r="EL53" s="471"/>
      <c r="EM53" s="471"/>
      <c r="EN53" s="471"/>
      <c r="EO53" s="471"/>
      <c r="EP53" s="471"/>
      <c r="ER53" s="471"/>
      <c r="ET53" s="471"/>
      <c r="EV53" s="471"/>
      <c r="EX53" s="471"/>
      <c r="EZ53" s="471"/>
      <c r="FB53" s="471"/>
      <c r="FC53" s="471"/>
      <c r="FD53" s="471"/>
      <c r="FF53" s="471"/>
      <c r="FH53" s="471"/>
      <c r="FJ53" s="471"/>
      <c r="FL53" s="471"/>
      <c r="FN53" s="471"/>
      <c r="FP53" s="471"/>
      <c r="FQ53" s="471"/>
      <c r="FR53" s="471"/>
      <c r="FT53" s="471"/>
      <c r="FV53" s="471"/>
      <c r="FX53" s="471"/>
      <c r="FZ53" s="471"/>
      <c r="GB53" s="471"/>
      <c r="GD53" s="473"/>
      <c r="GE53" s="473"/>
      <c r="GF53" s="473"/>
      <c r="GG53" s="473"/>
      <c r="GH53" s="473"/>
      <c r="GR53" s="473"/>
      <c r="GS53" s="473"/>
      <c r="GT53" s="473"/>
      <c r="GU53" s="473"/>
      <c r="GV53" s="473"/>
      <c r="HF53" s="473"/>
      <c r="HG53" s="473"/>
      <c r="HH53" s="473"/>
      <c r="HI53" s="473"/>
      <c r="HJ53" s="473"/>
      <c r="HT53" s="473"/>
      <c r="HU53" s="473"/>
      <c r="HV53" s="473"/>
      <c r="HW53" s="473"/>
      <c r="HX53" s="473"/>
      <c r="IH53" s="473"/>
      <c r="II53" s="473"/>
      <c r="IJ53" s="473"/>
      <c r="IK53" s="473"/>
      <c r="IL53" s="473"/>
      <c r="IV53" s="473"/>
      <c r="IW53" s="473"/>
      <c r="IX53" s="473"/>
      <c r="IY53" s="473"/>
      <c r="IZ53" s="473"/>
      <c r="JJ53" s="473"/>
      <c r="JK53" s="473"/>
      <c r="JL53" s="473"/>
      <c r="JM53" s="473"/>
      <c r="JN53" s="473"/>
      <c r="JX53" s="473"/>
      <c r="JY53" s="473"/>
      <c r="JZ53" s="473"/>
      <c r="KA53" s="473"/>
      <c r="KB53" s="473"/>
    </row>
    <row r="54" spans="1:288" ht="12.75" customHeight="1">
      <c r="A54" s="310"/>
      <c r="C54" s="413"/>
      <c r="D54" s="413"/>
      <c r="E54" s="413"/>
      <c r="F54" s="413"/>
      <c r="G54" s="413"/>
      <c r="H54" s="413"/>
      <c r="I54" s="413"/>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c r="BG54" s="413"/>
      <c r="BH54" s="413"/>
      <c r="BI54" s="413"/>
      <c r="BJ54" s="413"/>
      <c r="BK54" s="413"/>
      <c r="BL54" s="413"/>
      <c r="BM54" s="413"/>
      <c r="BN54" s="413"/>
      <c r="BO54" s="413"/>
      <c r="BP54" s="413"/>
      <c r="BQ54" s="413"/>
      <c r="BR54" s="413"/>
      <c r="BS54" s="413"/>
      <c r="BT54" s="413"/>
      <c r="BU54" s="413"/>
      <c r="BV54" s="413"/>
      <c r="BW54" s="413"/>
      <c r="BX54" s="413"/>
      <c r="BY54" s="413"/>
      <c r="BZ54" s="413"/>
      <c r="CA54" s="413"/>
      <c r="CB54" s="413"/>
      <c r="CC54" s="413"/>
      <c r="CD54" s="413"/>
      <c r="CE54" s="413"/>
      <c r="CF54" s="413"/>
      <c r="CG54" s="413"/>
      <c r="CH54" s="413"/>
      <c r="CI54" s="413"/>
      <c r="CJ54" s="413"/>
      <c r="CK54" s="413"/>
      <c r="CL54" s="413"/>
      <c r="CM54" s="413"/>
      <c r="CN54" s="413"/>
      <c r="CO54" s="413"/>
      <c r="CP54" s="413"/>
      <c r="CQ54" s="413"/>
      <c r="CR54" s="413"/>
      <c r="CS54" s="413"/>
      <c r="CT54" s="413"/>
      <c r="CU54" s="413"/>
      <c r="CV54" s="413"/>
      <c r="CW54" s="413"/>
      <c r="CX54" s="413"/>
      <c r="CY54" s="413"/>
      <c r="CZ54" s="413"/>
      <c r="DA54" s="413"/>
      <c r="DB54" s="413"/>
      <c r="DC54" s="413"/>
      <c r="DD54" s="413"/>
      <c r="DE54" s="413"/>
      <c r="DF54" s="413"/>
      <c r="DG54" s="413"/>
      <c r="DH54" s="413"/>
      <c r="DI54" s="413"/>
      <c r="DJ54" s="413"/>
      <c r="DK54" s="413"/>
      <c r="DL54" s="413"/>
      <c r="DM54" s="413"/>
      <c r="DN54" s="413"/>
      <c r="DO54" s="413"/>
      <c r="DP54" s="413"/>
      <c r="DQ54" s="413"/>
      <c r="DR54" s="413"/>
      <c r="DS54" s="413"/>
      <c r="DT54" s="413"/>
      <c r="DU54" s="413"/>
      <c r="DV54" s="413"/>
      <c r="DW54" s="413"/>
      <c r="DX54" s="413"/>
      <c r="DY54" s="413"/>
      <c r="DZ54" s="413"/>
      <c r="EA54" s="413"/>
      <c r="EB54" s="413"/>
      <c r="EC54" s="413"/>
      <c r="ED54" s="413"/>
      <c r="EE54" s="413"/>
      <c r="EF54" s="413"/>
      <c r="EG54" s="413"/>
      <c r="EH54" s="413"/>
      <c r="EI54" s="413"/>
      <c r="EJ54" s="413"/>
      <c r="EK54" s="413"/>
      <c r="EL54" s="413"/>
      <c r="EM54" s="413"/>
      <c r="EN54" s="413"/>
      <c r="EO54" s="413"/>
      <c r="EP54" s="472"/>
      <c r="EQ54" s="413"/>
      <c r="ER54" s="413"/>
      <c r="ES54" s="413"/>
      <c r="ET54" s="472"/>
      <c r="EU54" s="413"/>
      <c r="EV54" s="472"/>
      <c r="EW54" s="413"/>
      <c r="EX54" s="413"/>
      <c r="EY54" s="413"/>
      <c r="EZ54" s="413"/>
      <c r="FA54" s="413"/>
      <c r="FB54" s="413"/>
      <c r="FC54" s="413"/>
      <c r="FD54" s="472"/>
      <c r="FE54" s="413"/>
      <c r="FF54" s="413"/>
      <c r="FG54" s="413"/>
      <c r="FH54" s="472"/>
      <c r="FI54" s="413"/>
      <c r="FJ54" s="472"/>
      <c r="FK54" s="413"/>
      <c r="FL54" s="413"/>
      <c r="FM54" s="413"/>
      <c r="FN54" s="413"/>
      <c r="FO54" s="413"/>
      <c r="FP54" s="413"/>
      <c r="FQ54" s="413"/>
      <c r="FR54" s="472"/>
      <c r="FS54" s="413"/>
      <c r="FT54" s="413"/>
      <c r="FU54" s="413"/>
      <c r="FV54" s="472"/>
      <c r="FW54" s="413"/>
      <c r="FX54" s="472"/>
      <c r="FY54" s="413"/>
      <c r="FZ54" s="413"/>
      <c r="GA54" s="413"/>
      <c r="GB54" s="413"/>
      <c r="GC54" s="413"/>
      <c r="GD54" s="413"/>
      <c r="GE54" s="413"/>
      <c r="GF54" s="472"/>
      <c r="GG54" s="413"/>
      <c r="GH54" s="413"/>
      <c r="GI54" s="413"/>
      <c r="GJ54" s="472"/>
      <c r="GK54" s="413"/>
      <c r="GL54" s="472"/>
      <c r="GM54" s="413"/>
      <c r="GN54" s="413"/>
      <c r="GO54" s="413"/>
      <c r="GP54" s="413"/>
      <c r="GQ54" s="413"/>
      <c r="GR54" s="413"/>
      <c r="GS54" s="413"/>
      <c r="GT54" s="413"/>
      <c r="GU54" s="413"/>
      <c r="GV54" s="413"/>
      <c r="GW54" s="413"/>
      <c r="GX54" s="413"/>
      <c r="GY54" s="413"/>
      <c r="GZ54" s="413"/>
      <c r="HA54" s="413"/>
      <c r="HB54" s="413"/>
      <c r="HC54" s="413"/>
      <c r="HD54" s="413"/>
      <c r="HE54" s="413"/>
      <c r="HF54" s="413"/>
      <c r="HG54" s="413"/>
      <c r="HH54" s="413"/>
      <c r="HI54" s="413"/>
      <c r="HJ54" s="413"/>
      <c r="HK54" s="413"/>
      <c r="HL54" s="413"/>
      <c r="HM54" s="413"/>
      <c r="HN54" s="413"/>
      <c r="HO54" s="413"/>
      <c r="HP54" s="413"/>
      <c r="HQ54" s="413"/>
      <c r="HR54" s="413"/>
      <c r="HS54" s="413"/>
      <c r="HT54" s="413"/>
      <c r="HU54" s="413"/>
      <c r="HV54" s="413"/>
      <c r="HW54" s="413"/>
      <c r="HX54" s="413"/>
      <c r="HY54" s="413"/>
      <c r="HZ54" s="413"/>
      <c r="IA54" s="413"/>
      <c r="IB54" s="413"/>
      <c r="IC54" s="413"/>
      <c r="ID54" s="413"/>
      <c r="IE54" s="413"/>
      <c r="IF54" s="413"/>
      <c r="IG54" s="413"/>
      <c r="IH54" s="413"/>
      <c r="II54" s="413"/>
      <c r="IJ54" s="413"/>
      <c r="IK54" s="413"/>
      <c r="IL54" s="413"/>
      <c r="IM54" s="413"/>
      <c r="IN54" s="413"/>
      <c r="IO54" s="413"/>
      <c r="IP54" s="413"/>
      <c r="IQ54" s="413"/>
      <c r="IR54" s="413"/>
      <c r="IS54" s="413"/>
      <c r="IT54" s="413"/>
      <c r="IU54" s="413"/>
    </row>
    <row r="55" spans="1:288">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c r="AH55" s="471"/>
      <c r="AI55" s="471"/>
      <c r="AJ55" s="471"/>
      <c r="AK55" s="471"/>
      <c r="AL55" s="471"/>
      <c r="AM55" s="471"/>
      <c r="AN55" s="471"/>
      <c r="AO55" s="471"/>
      <c r="AP55" s="471"/>
      <c r="AQ55" s="471"/>
      <c r="AR55" s="471"/>
      <c r="AS55" s="471"/>
      <c r="AT55" s="471"/>
      <c r="AU55" s="471"/>
      <c r="AV55" s="471"/>
      <c r="AW55" s="471"/>
      <c r="AX55" s="471"/>
      <c r="AY55" s="471"/>
      <c r="AZ55" s="471"/>
      <c r="BA55" s="471"/>
      <c r="BB55" s="471"/>
      <c r="BC55" s="471"/>
      <c r="BD55" s="471"/>
      <c r="BE55" s="471"/>
      <c r="BF55" s="471"/>
      <c r="BG55" s="471"/>
      <c r="BH55" s="471"/>
      <c r="BI55" s="471"/>
      <c r="BJ55" s="471"/>
      <c r="BK55" s="471"/>
      <c r="BL55" s="471"/>
      <c r="BM55" s="471"/>
      <c r="BN55" s="471"/>
      <c r="BO55" s="471"/>
      <c r="BP55" s="471"/>
      <c r="BQ55" s="471"/>
      <c r="BR55" s="471"/>
      <c r="BS55" s="471"/>
      <c r="BT55" s="471"/>
      <c r="BU55" s="471"/>
      <c r="BV55" s="471"/>
      <c r="BW55" s="471"/>
      <c r="BX55" s="471"/>
      <c r="BY55" s="471"/>
      <c r="BZ55" s="471"/>
      <c r="CA55" s="471"/>
      <c r="CB55" s="471"/>
      <c r="CC55" s="471"/>
      <c r="CD55" s="471"/>
      <c r="CE55" s="471"/>
      <c r="CF55" s="471"/>
      <c r="CG55" s="471"/>
      <c r="CH55" s="471"/>
      <c r="CI55" s="471"/>
      <c r="CJ55" s="471"/>
      <c r="CK55" s="471"/>
      <c r="CL55" s="471"/>
      <c r="CM55" s="471"/>
      <c r="CN55" s="471"/>
      <c r="CO55" s="471"/>
      <c r="CP55" s="471"/>
      <c r="CQ55" s="471"/>
      <c r="CR55" s="471"/>
      <c r="CS55" s="471"/>
      <c r="CT55" s="471"/>
      <c r="CU55" s="471"/>
      <c r="CV55" s="471"/>
      <c r="CW55" s="471"/>
      <c r="CX55" s="471"/>
      <c r="CY55" s="471"/>
      <c r="CZ55" s="471"/>
      <c r="DA55" s="471"/>
      <c r="DB55" s="471"/>
      <c r="DC55" s="471"/>
      <c r="DD55" s="471"/>
      <c r="DE55" s="471"/>
      <c r="DF55" s="471"/>
      <c r="DG55" s="471"/>
      <c r="DH55" s="471"/>
      <c r="DI55" s="471"/>
      <c r="DJ55" s="471"/>
      <c r="DK55" s="471"/>
      <c r="DL55" s="471"/>
      <c r="DM55" s="471"/>
      <c r="DN55" s="471"/>
      <c r="DO55" s="471"/>
      <c r="DP55" s="471"/>
      <c r="DQ55" s="471"/>
      <c r="DR55" s="471"/>
      <c r="DS55" s="471"/>
      <c r="DT55" s="471"/>
      <c r="DU55" s="471"/>
      <c r="DV55" s="471"/>
      <c r="DW55" s="471"/>
      <c r="DX55" s="471"/>
      <c r="DY55" s="471"/>
      <c r="DZ55" s="471"/>
      <c r="EA55" s="471"/>
      <c r="EB55" s="471"/>
      <c r="EC55" s="471"/>
      <c r="ED55" s="471"/>
      <c r="EE55" s="471"/>
      <c r="EF55" s="471"/>
      <c r="EG55" s="471"/>
      <c r="EH55" s="471"/>
      <c r="EI55" s="471"/>
      <c r="EJ55" s="471"/>
      <c r="EK55" s="471"/>
      <c r="EL55" s="471"/>
      <c r="EM55" s="471"/>
      <c r="EN55" s="471"/>
      <c r="EO55" s="471"/>
      <c r="EP55" s="471"/>
      <c r="ER55" s="471"/>
      <c r="ET55" s="471"/>
      <c r="EV55" s="471"/>
      <c r="EX55" s="471"/>
      <c r="EZ55" s="471"/>
      <c r="FB55" s="471"/>
      <c r="FC55" s="471"/>
      <c r="FD55" s="471"/>
      <c r="FF55" s="471"/>
      <c r="FH55" s="471"/>
      <c r="FJ55" s="471"/>
      <c r="FL55" s="471"/>
      <c r="FN55" s="471"/>
      <c r="FP55" s="471"/>
      <c r="FQ55" s="471"/>
      <c r="FR55" s="471"/>
      <c r="FT55" s="471"/>
      <c r="FV55" s="471"/>
      <c r="FX55" s="471"/>
      <c r="FZ55" s="471"/>
      <c r="GB55" s="471"/>
      <c r="GD55" s="471"/>
      <c r="GE55" s="471"/>
      <c r="GF55" s="471"/>
      <c r="GH55" s="471"/>
      <c r="GJ55" s="471"/>
      <c r="GL55" s="471"/>
      <c r="GN55" s="471"/>
      <c r="GP55" s="471"/>
      <c r="GR55" s="471"/>
      <c r="GS55" s="471"/>
      <c r="GT55" s="471"/>
      <c r="GV55" s="471"/>
      <c r="GX55" s="471"/>
      <c r="GZ55" s="471"/>
      <c r="HB55" s="471"/>
      <c r="HD55" s="471"/>
      <c r="HF55" s="413"/>
      <c r="HG55" s="413"/>
      <c r="HH55" s="413"/>
      <c r="HI55" s="413"/>
      <c r="HJ55" s="413"/>
      <c r="HK55" s="413"/>
      <c r="HL55" s="413"/>
      <c r="HM55" s="413"/>
      <c r="HN55" s="413"/>
      <c r="HO55" s="413"/>
      <c r="HP55" s="413"/>
      <c r="HQ55" s="413"/>
      <c r="HR55" s="413"/>
      <c r="HS55" s="413"/>
      <c r="HT55" s="413"/>
      <c r="HU55" s="413"/>
      <c r="HV55" s="413"/>
      <c r="HW55" s="413"/>
      <c r="HX55" s="413"/>
      <c r="HY55" s="413"/>
      <c r="HZ55" s="413"/>
      <c r="IA55" s="413"/>
      <c r="IB55" s="413"/>
      <c r="IC55" s="413"/>
      <c r="ID55" s="413"/>
      <c r="IE55" s="413"/>
      <c r="IF55" s="413"/>
      <c r="IG55" s="413"/>
      <c r="IH55" s="413"/>
      <c r="II55" s="413"/>
      <c r="IJ55" s="413"/>
      <c r="IK55" s="413"/>
      <c r="IL55" s="413"/>
      <c r="IM55" s="413"/>
      <c r="IN55" s="413"/>
      <c r="IO55" s="413"/>
      <c r="IP55" s="413"/>
      <c r="IQ55" s="413"/>
      <c r="IR55" s="413"/>
      <c r="IS55" s="413"/>
      <c r="IT55" s="413"/>
      <c r="IU55" s="413"/>
    </row>
  </sheetData>
  <mergeCells count="168">
    <mergeCell ref="LT4:LU4"/>
    <mergeCell ref="LV4:LW4"/>
    <mergeCell ref="KH4:KI4"/>
    <mergeCell ref="KJ4:KK4"/>
    <mergeCell ref="KL4:KM4"/>
    <mergeCell ref="KN4:KO4"/>
    <mergeCell ref="KP4:KQ4"/>
    <mergeCell ref="KR4:KS4"/>
    <mergeCell ref="AD4:AE4"/>
    <mergeCell ref="AH4:AI4"/>
    <mergeCell ref="AJ4:AK4"/>
    <mergeCell ref="AL4:AM4"/>
    <mergeCell ref="AN4:AO4"/>
    <mergeCell ref="AP4:AQ4"/>
    <mergeCell ref="AF4:AG4"/>
    <mergeCell ref="IR4:IS4"/>
    <mergeCell ref="IT4:IU4"/>
    <mergeCell ref="IV4:IW4"/>
    <mergeCell ref="LB4:LC4"/>
    <mergeCell ref="LD4:LE4"/>
    <mergeCell ref="JT4:JU4"/>
    <mergeCell ref="IX4:IY4"/>
    <mergeCell ref="IZ4:JA4"/>
    <mergeCell ref="JB4:JC4"/>
    <mergeCell ref="LZ4:MA4"/>
    <mergeCell ref="LF4:LG4"/>
    <mergeCell ref="LH4:LI4"/>
    <mergeCell ref="LJ4:LK4"/>
    <mergeCell ref="LL4:LM4"/>
    <mergeCell ref="LN4:LO4"/>
    <mergeCell ref="LP4:LQ4"/>
    <mergeCell ref="JJ4:JK4"/>
    <mergeCell ref="JL4:JM4"/>
    <mergeCell ref="JN4:JO4"/>
    <mergeCell ref="JP4:JQ4"/>
    <mergeCell ref="JR4:JS4"/>
    <mergeCell ref="LX4:LY4"/>
    <mergeCell ref="KT4:KU4"/>
    <mergeCell ref="KV4:KW4"/>
    <mergeCell ref="KX4:KY4"/>
    <mergeCell ref="KZ4:LA4"/>
    <mergeCell ref="JV4:JW4"/>
    <mergeCell ref="JX4:JY4"/>
    <mergeCell ref="JZ4:KA4"/>
    <mergeCell ref="KB4:KC4"/>
    <mergeCell ref="KD4:KE4"/>
    <mergeCell ref="KF4:KG4"/>
    <mergeCell ref="LR4:LS4"/>
    <mergeCell ref="JD4:JE4"/>
    <mergeCell ref="JF4:JG4"/>
    <mergeCell ref="JH4:JI4"/>
    <mergeCell ref="HZ4:IA4"/>
    <mergeCell ref="IB4:IC4"/>
    <mergeCell ref="ID4:IE4"/>
    <mergeCell ref="IF4:IG4"/>
    <mergeCell ref="IH4:II4"/>
    <mergeCell ref="IJ4:IK4"/>
    <mergeCell ref="IL4:IM4"/>
    <mergeCell ref="IN4:IO4"/>
    <mergeCell ref="IP4:IQ4"/>
    <mergeCell ref="HH4:HI4"/>
    <mergeCell ref="HJ4:HK4"/>
    <mergeCell ref="HL4:HM4"/>
    <mergeCell ref="HN4:HO4"/>
    <mergeCell ref="HP4:HQ4"/>
    <mergeCell ref="HR4:HS4"/>
    <mergeCell ref="HT4:HU4"/>
    <mergeCell ref="HV4:HW4"/>
    <mergeCell ref="HX4:HY4"/>
    <mergeCell ref="GP4:GQ4"/>
    <mergeCell ref="GR4:GS4"/>
    <mergeCell ref="GT4:GU4"/>
    <mergeCell ref="GV4:GW4"/>
    <mergeCell ref="GX4:GY4"/>
    <mergeCell ref="GZ4:HA4"/>
    <mergeCell ref="HB4:HC4"/>
    <mergeCell ref="HD4:HE4"/>
    <mergeCell ref="HF4:HG4"/>
    <mergeCell ref="FX4:FY4"/>
    <mergeCell ref="FZ4:GA4"/>
    <mergeCell ref="GB4:GC4"/>
    <mergeCell ref="GD4:GE4"/>
    <mergeCell ref="GF4:GG4"/>
    <mergeCell ref="GH4:GI4"/>
    <mergeCell ref="GJ4:GK4"/>
    <mergeCell ref="GL4:GM4"/>
    <mergeCell ref="GN4:GO4"/>
    <mergeCell ref="FF4:FG4"/>
    <mergeCell ref="FH4:FI4"/>
    <mergeCell ref="FJ4:FK4"/>
    <mergeCell ref="FL4:FM4"/>
    <mergeCell ref="FN4:FO4"/>
    <mergeCell ref="FP4:FQ4"/>
    <mergeCell ref="FR4:FS4"/>
    <mergeCell ref="FT4:FU4"/>
    <mergeCell ref="FV4:FW4"/>
    <mergeCell ref="EZ4:FA4"/>
    <mergeCell ref="FB4:FC4"/>
    <mergeCell ref="FD4:FE4"/>
    <mergeCell ref="CX4:CY4"/>
    <mergeCell ref="CZ4:DA4"/>
    <mergeCell ref="DB4:DC4"/>
    <mergeCell ref="EH4:EI4"/>
    <mergeCell ref="EJ4:EK4"/>
    <mergeCell ref="EL4:EM4"/>
    <mergeCell ref="EN4:EO4"/>
    <mergeCell ref="ET4:EU4"/>
    <mergeCell ref="EV4:EW4"/>
    <mergeCell ref="EX4:EY4"/>
    <mergeCell ref="CF4:CG4"/>
    <mergeCell ref="EP4:EQ4"/>
    <mergeCell ref="ER4:ES4"/>
    <mergeCell ref="ED4:EE4"/>
    <mergeCell ref="EF4:EG4"/>
    <mergeCell ref="DN4:DO4"/>
    <mergeCell ref="DP4:DQ4"/>
    <mergeCell ref="DR4:DS4"/>
    <mergeCell ref="DT4:DU4"/>
    <mergeCell ref="DV4:DW4"/>
    <mergeCell ref="DX4:DY4"/>
    <mergeCell ref="DZ4:EA4"/>
    <mergeCell ref="EB4:EC4"/>
    <mergeCell ref="DJ4:DK4"/>
    <mergeCell ref="DL4:DM4"/>
    <mergeCell ref="CJ4:CK4"/>
    <mergeCell ref="CL4:CM4"/>
    <mergeCell ref="CN4:CO4"/>
    <mergeCell ref="DH4:DI4"/>
    <mergeCell ref="CT4:CU4"/>
    <mergeCell ref="CV4:CW4"/>
    <mergeCell ref="DD4:DE4"/>
    <mergeCell ref="DF4:DG4"/>
    <mergeCell ref="BZ4:CA4"/>
    <mergeCell ref="CB4:CC4"/>
    <mergeCell ref="CD4:CE4"/>
    <mergeCell ref="T4:U4"/>
    <mergeCell ref="V4:W4"/>
    <mergeCell ref="X4:Y4"/>
    <mergeCell ref="Z4:AA4"/>
    <mergeCell ref="AB4:AC4"/>
    <mergeCell ref="BR4:BS4"/>
    <mergeCell ref="BT4:BU4"/>
    <mergeCell ref="AT4:AU4"/>
    <mergeCell ref="AV4:AW4"/>
    <mergeCell ref="D4:E4"/>
    <mergeCell ref="F4:G4"/>
    <mergeCell ref="H4:I4"/>
    <mergeCell ref="J4:K4"/>
    <mergeCell ref="L4:M4"/>
    <mergeCell ref="N4:O4"/>
    <mergeCell ref="P4:Q4"/>
    <mergeCell ref="CP4:CQ4"/>
    <mergeCell ref="CR4:CS4"/>
    <mergeCell ref="BD4:BE4"/>
    <mergeCell ref="BF4:BG4"/>
    <mergeCell ref="BV4:BW4"/>
    <mergeCell ref="BX4:BY4"/>
    <mergeCell ref="BH4:BI4"/>
    <mergeCell ref="BJ4:BK4"/>
    <mergeCell ref="CH4:CI4"/>
    <mergeCell ref="AX4:AY4"/>
    <mergeCell ref="AZ4:BA4"/>
    <mergeCell ref="BB4:BC4"/>
    <mergeCell ref="AR4:AS4"/>
    <mergeCell ref="R4:S4"/>
    <mergeCell ref="BL4:BM4"/>
    <mergeCell ref="BN4:BO4"/>
    <mergeCell ref="BP4:BQ4"/>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1E0C-39ED-48E6-840D-A3C8DD1112EA}">
  <sheetPr codeName="Planilha5">
    <tabColor rgb="FF73C6A1"/>
  </sheetPr>
  <dimension ref="A1:AW35"/>
  <sheetViews>
    <sheetView showGridLines="0" topLeftCell="A19" zoomScaleNormal="100" workbookViewId="0">
      <selection activeCell="B7" sqref="B7:H35"/>
    </sheetView>
  </sheetViews>
  <sheetFormatPr defaultColWidth="9.21875" defaultRowHeight="13.2"/>
  <cols>
    <col min="1" max="1" width="67.44140625" style="1120" customWidth="1"/>
    <col min="2" max="8" width="12.77734375" style="1120" customWidth="1"/>
    <col min="9" max="9" width="1.21875" style="1120" customWidth="1"/>
    <col min="10" max="16" width="12.77734375" style="1120" customWidth="1"/>
    <col min="17" max="17" width="1.21875" style="1120" customWidth="1"/>
    <col min="18" max="24" width="12.77734375" style="1120" customWidth="1"/>
    <col min="25" max="25" width="1.21875" style="1120" customWidth="1"/>
    <col min="26" max="26" width="12.77734375" style="1120" customWidth="1"/>
    <col min="27" max="27" width="14.44140625" style="1120" customWidth="1"/>
    <col min="28" max="28" width="12.21875" style="1120" customWidth="1"/>
    <col min="29" max="29" width="14" style="1120" customWidth="1"/>
    <col min="30" max="30" width="14.77734375" style="1120" customWidth="1"/>
    <col min="31" max="31" width="12.77734375" style="1120" customWidth="1"/>
    <col min="32" max="32" width="16.77734375" style="1120" customWidth="1"/>
    <col min="33" max="33" width="1.21875" style="1120" customWidth="1"/>
    <col min="34" max="34" width="12.77734375" style="1120" customWidth="1"/>
    <col min="35" max="35" width="14.44140625" style="1120" customWidth="1"/>
    <col min="36" max="36" width="12.21875" style="1120" customWidth="1"/>
    <col min="37" max="37" width="14" style="1120" customWidth="1"/>
    <col min="38" max="38" width="14.77734375" style="1120" customWidth="1"/>
    <col min="39" max="39" width="12.77734375" style="1120" customWidth="1"/>
    <col min="40" max="40" width="16.77734375" style="1120" customWidth="1"/>
    <col min="41" max="41" width="1.21875" style="1120" customWidth="1"/>
    <col min="42" max="42" width="12.77734375" style="1120" customWidth="1"/>
    <col min="43" max="43" width="14.44140625" style="1120" customWidth="1"/>
    <col min="44" max="44" width="12.21875" style="1120" customWidth="1"/>
    <col min="45" max="45" width="14" style="1120" customWidth="1"/>
    <col min="46" max="46" width="14.77734375" style="1120" customWidth="1"/>
    <col min="47" max="47" width="12.77734375" style="1120" customWidth="1"/>
    <col min="48" max="48" width="16.77734375" style="1120" customWidth="1"/>
    <col min="49" max="49" width="1.21875" style="1120" customWidth="1"/>
    <col min="50" max="16384" width="9.21875" style="1120"/>
  </cols>
  <sheetData>
    <row r="1" spans="1:49" s="1646" customFormat="1" ht="13.8">
      <c r="A1" s="1645" t="s">
        <v>155</v>
      </c>
      <c r="B1" s="1988"/>
      <c r="C1" s="1988"/>
      <c r="D1" s="1988"/>
      <c r="E1" s="1988"/>
      <c r="F1" s="1988"/>
      <c r="G1" s="1988"/>
      <c r="H1" s="1988"/>
      <c r="I1" s="1645"/>
      <c r="J1" s="1988"/>
      <c r="K1" s="1988"/>
      <c r="L1" s="1988"/>
      <c r="M1" s="1988"/>
      <c r="N1" s="1988"/>
      <c r="O1" s="1988"/>
      <c r="P1" s="1988"/>
      <c r="Q1" s="1645"/>
      <c r="R1" s="1988"/>
      <c r="S1" s="1988"/>
      <c r="T1" s="1988"/>
      <c r="U1" s="1988"/>
      <c r="V1" s="1988"/>
      <c r="W1" s="1988"/>
      <c r="X1" s="1988"/>
      <c r="Y1" s="1645"/>
      <c r="Z1" s="1988"/>
      <c r="AA1" s="1988"/>
      <c r="AB1" s="1988"/>
      <c r="AC1" s="1988"/>
      <c r="AD1" s="1988"/>
      <c r="AE1" s="1988"/>
      <c r="AF1" s="1988"/>
      <c r="AG1" s="1645"/>
      <c r="AH1" s="1988"/>
      <c r="AI1" s="1988"/>
      <c r="AJ1" s="1988"/>
      <c r="AK1" s="1988"/>
      <c r="AL1" s="1988"/>
      <c r="AM1" s="1988"/>
      <c r="AN1" s="1988"/>
      <c r="AO1" s="1645"/>
      <c r="AP1" s="1988"/>
      <c r="AQ1" s="1988"/>
      <c r="AR1" s="1988"/>
      <c r="AS1" s="1988"/>
      <c r="AT1" s="1988"/>
      <c r="AU1" s="1988"/>
      <c r="AV1" s="1988"/>
      <c r="AW1" s="1645"/>
    </row>
    <row r="2" spans="1:49" ht="13.8" thickBot="1">
      <c r="A2" s="1119" t="s">
        <v>156</v>
      </c>
      <c r="B2" s="1119"/>
      <c r="C2" s="1119"/>
      <c r="D2" s="1119"/>
      <c r="E2" s="1119"/>
      <c r="F2" s="1119"/>
      <c r="G2" s="1119"/>
      <c r="H2" s="1060" t="s">
        <v>3260</v>
      </c>
      <c r="J2" s="1119"/>
      <c r="K2" s="1119"/>
      <c r="L2" s="1119"/>
      <c r="M2" s="1119"/>
      <c r="N2" s="1119"/>
      <c r="O2" s="1119"/>
      <c r="P2" s="1060" t="s">
        <v>3003</v>
      </c>
      <c r="R2" s="1119"/>
      <c r="S2" s="1119"/>
      <c r="T2" s="1119"/>
      <c r="U2" s="1119"/>
      <c r="V2" s="1119"/>
      <c r="W2" s="1119"/>
      <c r="X2" s="1060" t="s">
        <v>2942</v>
      </c>
      <c r="Z2" s="1119"/>
      <c r="AA2" s="1119"/>
      <c r="AB2" s="1119"/>
      <c r="AC2" s="1119"/>
      <c r="AD2" s="1119"/>
      <c r="AE2" s="1119"/>
      <c r="AF2" s="1060" t="s">
        <v>2924</v>
      </c>
      <c r="AH2" s="1119"/>
      <c r="AI2" s="1119"/>
      <c r="AJ2" s="1119"/>
      <c r="AK2" s="1119"/>
      <c r="AL2" s="1119"/>
      <c r="AM2" s="1119"/>
      <c r="AN2" s="1060" t="s">
        <v>2871</v>
      </c>
      <c r="AP2" s="1119"/>
      <c r="AQ2" s="1119"/>
      <c r="AR2" s="1119"/>
      <c r="AS2" s="1119"/>
      <c r="AT2" s="1119"/>
      <c r="AU2" s="1119"/>
      <c r="AV2" s="1060" t="s">
        <v>2835</v>
      </c>
    </row>
    <row r="3" spans="1:49" ht="15" hidden="1" customHeight="1" thickBot="1">
      <c r="B3" s="2165"/>
      <c r="C3" s="2165"/>
      <c r="D3" s="2165"/>
      <c r="E3" s="2165"/>
      <c r="F3" s="2165"/>
      <c r="G3" s="2165"/>
      <c r="H3" s="2165"/>
      <c r="J3" s="2165"/>
      <c r="K3" s="2165"/>
      <c r="L3" s="2165"/>
      <c r="M3" s="2165"/>
      <c r="N3" s="2165"/>
      <c r="O3" s="2165"/>
      <c r="P3" s="2165"/>
      <c r="R3" s="2165"/>
      <c r="S3" s="2165"/>
      <c r="T3" s="2165"/>
      <c r="U3" s="2165"/>
      <c r="V3" s="2165"/>
      <c r="W3" s="2165"/>
      <c r="X3" s="2165"/>
      <c r="Z3" s="1121"/>
      <c r="AA3" s="1122"/>
      <c r="AB3" s="1122"/>
      <c r="AC3" s="1123"/>
      <c r="AD3" s="1123"/>
      <c r="AE3" s="1123"/>
      <c r="AF3" s="1123"/>
      <c r="AH3" s="1121" t="s">
        <v>59</v>
      </c>
      <c r="AI3" s="1122" t="s">
        <v>60</v>
      </c>
      <c r="AJ3" s="1122" t="s">
        <v>61</v>
      </c>
      <c r="AK3" s="1123" t="s">
        <v>62</v>
      </c>
      <c r="AL3" s="1123" t="s">
        <v>63</v>
      </c>
      <c r="AM3" s="1123" t="s">
        <v>64</v>
      </c>
      <c r="AN3" s="1123" t="s">
        <v>157</v>
      </c>
      <c r="AP3" s="1121" t="s">
        <v>59</v>
      </c>
      <c r="AQ3" s="1122" t="s">
        <v>60</v>
      </c>
      <c r="AR3" s="1122" t="s">
        <v>61</v>
      </c>
      <c r="AS3" s="1123" t="s">
        <v>62</v>
      </c>
      <c r="AT3" s="1123" t="s">
        <v>63</v>
      </c>
      <c r="AU3" s="1123" t="s">
        <v>64</v>
      </c>
      <c r="AV3" s="1123" t="s">
        <v>157</v>
      </c>
    </row>
    <row r="4" spans="1:49" ht="13.95" customHeight="1" thickBot="1">
      <c r="A4" s="1124"/>
      <c r="B4" s="2485" t="s">
        <v>158</v>
      </c>
      <c r="C4" s="2485" t="s">
        <v>159</v>
      </c>
      <c r="D4" s="2484" t="s">
        <v>160</v>
      </c>
      <c r="E4" s="2484"/>
      <c r="F4" s="2484"/>
      <c r="G4" s="2484"/>
      <c r="H4" s="2484"/>
      <c r="J4" s="2485" t="s">
        <v>158</v>
      </c>
      <c r="K4" s="2485" t="s">
        <v>159</v>
      </c>
      <c r="L4" s="2484" t="s">
        <v>160</v>
      </c>
      <c r="M4" s="2484"/>
      <c r="N4" s="2484"/>
      <c r="O4" s="2484"/>
      <c r="P4" s="2484"/>
      <c r="R4" s="2485" t="s">
        <v>158</v>
      </c>
      <c r="S4" s="2485" t="s">
        <v>159</v>
      </c>
      <c r="T4" s="2484" t="s">
        <v>160</v>
      </c>
      <c r="U4" s="2484"/>
      <c r="V4" s="2484"/>
      <c r="W4" s="2484"/>
      <c r="X4" s="2484"/>
      <c r="Z4" s="2485" t="s">
        <v>158</v>
      </c>
      <c r="AA4" s="2485" t="s">
        <v>159</v>
      </c>
      <c r="AB4" s="2484" t="s">
        <v>160</v>
      </c>
      <c r="AC4" s="2484"/>
      <c r="AD4" s="2484"/>
      <c r="AE4" s="2484"/>
      <c r="AF4" s="2484"/>
      <c r="AH4" s="2485" t="s">
        <v>158</v>
      </c>
      <c r="AI4" s="2485" t="s">
        <v>159</v>
      </c>
      <c r="AJ4" s="2484" t="s">
        <v>160</v>
      </c>
      <c r="AK4" s="2484"/>
      <c r="AL4" s="2484"/>
      <c r="AM4" s="2484"/>
      <c r="AN4" s="2484"/>
      <c r="AP4" s="2485" t="s">
        <v>158</v>
      </c>
      <c r="AQ4" s="2485" t="s">
        <v>159</v>
      </c>
      <c r="AR4" s="2484" t="s">
        <v>160</v>
      </c>
      <c r="AS4" s="2484"/>
      <c r="AT4" s="2484"/>
      <c r="AU4" s="2484"/>
      <c r="AV4" s="2484"/>
    </row>
    <row r="5" spans="1:49" ht="79.8" thickBot="1">
      <c r="A5" s="1125"/>
      <c r="B5" s="2486"/>
      <c r="C5" s="2486"/>
      <c r="D5" s="1127" t="s">
        <v>161</v>
      </c>
      <c r="E5" s="1127" t="s">
        <v>162</v>
      </c>
      <c r="F5" s="1127" t="s">
        <v>163</v>
      </c>
      <c r="G5" s="1126" t="s">
        <v>164</v>
      </c>
      <c r="H5" s="1127" t="s">
        <v>165</v>
      </c>
      <c r="J5" s="2486"/>
      <c r="K5" s="2486"/>
      <c r="L5" s="1127" t="s">
        <v>161</v>
      </c>
      <c r="M5" s="1127" t="s">
        <v>162</v>
      </c>
      <c r="N5" s="1127" t="s">
        <v>163</v>
      </c>
      <c r="O5" s="1126" t="s">
        <v>164</v>
      </c>
      <c r="P5" s="1127" t="s">
        <v>165</v>
      </c>
      <c r="R5" s="2486"/>
      <c r="S5" s="2486"/>
      <c r="T5" s="1127" t="s">
        <v>161</v>
      </c>
      <c r="U5" s="1127" t="s">
        <v>162</v>
      </c>
      <c r="V5" s="1127" t="s">
        <v>163</v>
      </c>
      <c r="W5" s="1126" t="s">
        <v>164</v>
      </c>
      <c r="X5" s="1127" t="s">
        <v>165</v>
      </c>
      <c r="Z5" s="2486"/>
      <c r="AA5" s="2486"/>
      <c r="AB5" s="1127" t="s">
        <v>161</v>
      </c>
      <c r="AC5" s="1127" t="s">
        <v>162</v>
      </c>
      <c r="AD5" s="1127" t="s">
        <v>163</v>
      </c>
      <c r="AE5" s="1126" t="s">
        <v>164</v>
      </c>
      <c r="AF5" s="1127" t="s">
        <v>165</v>
      </c>
      <c r="AH5" s="2486"/>
      <c r="AI5" s="2486"/>
      <c r="AJ5" s="1127" t="s">
        <v>161</v>
      </c>
      <c r="AK5" s="1127" t="s">
        <v>162</v>
      </c>
      <c r="AL5" s="1127" t="s">
        <v>163</v>
      </c>
      <c r="AM5" s="1126" t="s">
        <v>164</v>
      </c>
      <c r="AN5" s="1127" t="s">
        <v>165</v>
      </c>
      <c r="AP5" s="2486"/>
      <c r="AQ5" s="2486"/>
      <c r="AR5" s="1127" t="s">
        <v>161</v>
      </c>
      <c r="AS5" s="1127" t="s">
        <v>162</v>
      </c>
      <c r="AT5" s="1127" t="s">
        <v>163</v>
      </c>
      <c r="AU5" s="1126" t="s">
        <v>164</v>
      </c>
      <c r="AV5" s="1127" t="s">
        <v>165</v>
      </c>
    </row>
    <row r="6" spans="1:49" ht="13.5" customHeight="1" thickBot="1">
      <c r="A6" s="2101" t="s">
        <v>166</v>
      </c>
      <c r="B6" s="2102"/>
      <c r="C6" s="2102"/>
      <c r="D6" s="2102"/>
      <c r="E6" s="2102"/>
      <c r="F6" s="2102"/>
      <c r="G6" s="2102"/>
      <c r="H6" s="2102"/>
      <c r="J6" s="2102"/>
      <c r="K6" s="2102"/>
      <c r="L6" s="2102"/>
      <c r="M6" s="2102"/>
      <c r="N6" s="2102"/>
      <c r="O6" s="2102"/>
      <c r="P6" s="2102"/>
      <c r="R6" s="2102"/>
      <c r="S6" s="2102"/>
      <c r="T6" s="2102"/>
      <c r="U6" s="2102"/>
      <c r="V6" s="2102"/>
      <c r="W6" s="2102"/>
      <c r="X6" s="2102"/>
      <c r="Z6" s="2102"/>
      <c r="AA6" s="2102"/>
      <c r="AB6" s="2102"/>
      <c r="AC6" s="2102"/>
      <c r="AD6" s="2102"/>
      <c r="AE6" s="2102"/>
      <c r="AF6" s="2102"/>
      <c r="AH6" s="2102"/>
      <c r="AI6" s="2102"/>
      <c r="AJ6" s="2102"/>
      <c r="AK6" s="2102"/>
      <c r="AL6" s="2102"/>
      <c r="AM6" s="2102"/>
      <c r="AN6" s="2102"/>
      <c r="AP6" s="2102"/>
      <c r="AQ6" s="2102"/>
      <c r="AR6" s="2102"/>
      <c r="AS6" s="2102"/>
      <c r="AT6" s="2102"/>
      <c r="AU6" s="2102"/>
      <c r="AV6" s="2102"/>
    </row>
    <row r="7" spans="1:49">
      <c r="A7" s="2103" t="s">
        <v>2838</v>
      </c>
      <c r="B7" s="2372">
        <v>3189122</v>
      </c>
      <c r="C7" s="2372">
        <v>2784262</v>
      </c>
      <c r="D7" s="2372">
        <v>2363028</v>
      </c>
      <c r="E7" s="2372">
        <v>333552</v>
      </c>
      <c r="F7" s="2372">
        <v>37826</v>
      </c>
      <c r="G7" s="2372">
        <v>539411</v>
      </c>
      <c r="H7" s="2372">
        <v>49856</v>
      </c>
      <c r="J7" s="2372">
        <v>3162262</v>
      </c>
      <c r="K7" s="2372">
        <v>2769441</v>
      </c>
      <c r="L7" s="2372">
        <v>2306713</v>
      </c>
      <c r="M7" s="2372">
        <v>382964</v>
      </c>
      <c r="N7" s="2372">
        <v>36471</v>
      </c>
      <c r="O7" s="2372">
        <v>498059</v>
      </c>
      <c r="P7" s="2372">
        <v>43293</v>
      </c>
      <c r="R7" s="1131">
        <v>3061050</v>
      </c>
      <c r="S7" s="1131">
        <v>2677995</v>
      </c>
      <c r="T7" s="1131">
        <v>2266591</v>
      </c>
      <c r="U7" s="1131">
        <v>338936</v>
      </c>
      <c r="V7" s="1131">
        <v>32172</v>
      </c>
      <c r="W7" s="1131">
        <v>506484</v>
      </c>
      <c r="X7" s="1131">
        <v>40296</v>
      </c>
      <c r="Z7" s="1131">
        <v>2961627</v>
      </c>
      <c r="AA7" s="1131">
        <v>2593146</v>
      </c>
      <c r="AB7" s="1131">
        <v>2183250</v>
      </c>
      <c r="AC7" s="1131">
        <v>342120</v>
      </c>
      <c r="AD7" s="1131">
        <v>29837</v>
      </c>
      <c r="AE7" s="1131">
        <v>548312</v>
      </c>
      <c r="AF7" s="1131">
        <v>37938</v>
      </c>
      <c r="AH7" s="1131">
        <v>2863268</v>
      </c>
      <c r="AI7" s="1131">
        <v>2507946</v>
      </c>
      <c r="AJ7" s="1131">
        <v>2138543</v>
      </c>
      <c r="AK7" s="1131">
        <v>285350</v>
      </c>
      <c r="AL7" s="1131">
        <v>26201</v>
      </c>
      <c r="AM7" s="1131">
        <v>610666</v>
      </c>
      <c r="AN7" s="1131">
        <v>52472</v>
      </c>
      <c r="AP7" s="1131">
        <v>2786081</v>
      </c>
      <c r="AQ7" s="1131">
        <v>2445301</v>
      </c>
      <c r="AR7" s="1131">
        <v>2098189</v>
      </c>
      <c r="AS7" s="1131">
        <v>261938</v>
      </c>
      <c r="AT7" s="1131">
        <v>25150</v>
      </c>
      <c r="AU7" s="1131">
        <v>490812</v>
      </c>
      <c r="AV7" s="1131">
        <v>60024</v>
      </c>
    </row>
    <row r="8" spans="1:49">
      <c r="A8" s="2104" t="s">
        <v>168</v>
      </c>
      <c r="B8" s="1761">
        <v>35351</v>
      </c>
      <c r="C8" s="1761">
        <v>35263</v>
      </c>
      <c r="D8" s="1761">
        <v>35263</v>
      </c>
      <c r="E8" s="1761">
        <v>0</v>
      </c>
      <c r="F8" s="1761">
        <v>0</v>
      </c>
      <c r="G8" s="1067">
        <v>7843</v>
      </c>
      <c r="H8" s="1761">
        <v>0</v>
      </c>
      <c r="J8" s="1761">
        <v>39723</v>
      </c>
      <c r="K8" s="1761">
        <v>39646</v>
      </c>
      <c r="L8" s="1761">
        <v>39646</v>
      </c>
      <c r="M8" s="1761">
        <v>0</v>
      </c>
      <c r="N8" s="1761">
        <v>0</v>
      </c>
      <c r="O8" s="1067">
        <v>9565</v>
      </c>
      <c r="P8" s="1761">
        <v>0</v>
      </c>
      <c r="R8" s="1136">
        <v>37144</v>
      </c>
      <c r="S8" s="1136">
        <v>37072</v>
      </c>
      <c r="T8" s="1136">
        <v>37072</v>
      </c>
      <c r="U8" s="1136">
        <v>0</v>
      </c>
      <c r="V8" s="1136">
        <v>0</v>
      </c>
      <c r="W8" s="1136">
        <v>5608</v>
      </c>
      <c r="X8" s="1136">
        <v>0</v>
      </c>
      <c r="Z8" s="1136">
        <v>34369</v>
      </c>
      <c r="AA8" s="1136">
        <v>34280</v>
      </c>
      <c r="AB8" s="1136">
        <v>34280</v>
      </c>
      <c r="AC8" s="1136">
        <v>0</v>
      </c>
      <c r="AD8" s="1136">
        <v>0</v>
      </c>
      <c r="AE8" s="1136">
        <v>6548</v>
      </c>
      <c r="AF8" s="1136">
        <v>0</v>
      </c>
      <c r="AH8" s="1136">
        <v>32177</v>
      </c>
      <c r="AI8" s="1136">
        <v>32126</v>
      </c>
      <c r="AJ8" s="1136">
        <v>32126</v>
      </c>
      <c r="AK8" s="1136">
        <v>0</v>
      </c>
      <c r="AL8" s="1136">
        <v>0</v>
      </c>
      <c r="AM8" s="1136">
        <v>5142</v>
      </c>
      <c r="AN8" s="1136">
        <v>0</v>
      </c>
      <c r="AP8" s="1136">
        <v>38893</v>
      </c>
      <c r="AQ8" s="1136">
        <v>38860</v>
      </c>
      <c r="AR8" s="1136">
        <v>38860</v>
      </c>
      <c r="AS8" s="1136">
        <v>0</v>
      </c>
      <c r="AT8" s="1136">
        <v>0</v>
      </c>
      <c r="AU8" s="1136">
        <v>3513</v>
      </c>
      <c r="AV8" s="1136">
        <v>0</v>
      </c>
    </row>
    <row r="9" spans="1:49">
      <c r="A9" s="2104" t="s">
        <v>169</v>
      </c>
      <c r="B9" s="1761">
        <v>312547</v>
      </c>
      <c r="C9" s="1761">
        <v>304986</v>
      </c>
      <c r="D9" s="1761">
        <v>69140</v>
      </c>
      <c r="E9" s="1761">
        <v>235846</v>
      </c>
      <c r="F9" s="1761">
        <v>0</v>
      </c>
      <c r="G9" s="1067">
        <v>27353</v>
      </c>
      <c r="H9" s="1761">
        <v>0</v>
      </c>
      <c r="J9" s="1761">
        <v>357134</v>
      </c>
      <c r="K9" s="1761">
        <v>349280</v>
      </c>
      <c r="L9" s="1761">
        <v>57556</v>
      </c>
      <c r="M9" s="1761">
        <v>291724</v>
      </c>
      <c r="N9" s="1761">
        <v>0</v>
      </c>
      <c r="O9" s="1067">
        <v>21710</v>
      </c>
      <c r="P9" s="1761">
        <v>0</v>
      </c>
      <c r="R9" s="1136">
        <v>340388</v>
      </c>
      <c r="S9" s="1136">
        <v>332989</v>
      </c>
      <c r="T9" s="1136">
        <v>65429</v>
      </c>
      <c r="U9" s="1136">
        <v>267560</v>
      </c>
      <c r="V9" s="1136">
        <v>0</v>
      </c>
      <c r="W9" s="1136">
        <v>33366</v>
      </c>
      <c r="X9" s="1136">
        <v>0</v>
      </c>
      <c r="Z9" s="1136">
        <v>334802</v>
      </c>
      <c r="AA9" s="1136">
        <v>328389</v>
      </c>
      <c r="AB9" s="1136">
        <v>65190</v>
      </c>
      <c r="AC9" s="1136">
        <v>263199</v>
      </c>
      <c r="AD9" s="1136">
        <v>0</v>
      </c>
      <c r="AE9" s="1136">
        <v>27524</v>
      </c>
      <c r="AF9" s="1136">
        <v>0</v>
      </c>
      <c r="AH9" s="1136">
        <v>278452</v>
      </c>
      <c r="AI9" s="1136">
        <v>273803</v>
      </c>
      <c r="AJ9" s="1136">
        <v>60323</v>
      </c>
      <c r="AK9" s="1136">
        <v>213480</v>
      </c>
      <c r="AL9" s="1136">
        <v>0</v>
      </c>
      <c r="AM9" s="1136">
        <v>27174</v>
      </c>
      <c r="AN9" s="1136">
        <v>0</v>
      </c>
      <c r="AP9" s="1136">
        <v>240627</v>
      </c>
      <c r="AQ9" s="1136">
        <v>237506</v>
      </c>
      <c r="AR9" s="1136">
        <v>52120</v>
      </c>
      <c r="AS9" s="1136">
        <v>185386</v>
      </c>
      <c r="AT9" s="1136">
        <v>0</v>
      </c>
      <c r="AU9" s="1136">
        <v>15195</v>
      </c>
      <c r="AV9" s="1136">
        <v>0</v>
      </c>
    </row>
    <row r="10" spans="1:49">
      <c r="A10" s="2104" t="s">
        <v>2785</v>
      </c>
      <c r="B10" s="1761">
        <v>1024844</v>
      </c>
      <c r="C10" s="1761">
        <v>640969</v>
      </c>
      <c r="D10" s="1761">
        <v>602678</v>
      </c>
      <c r="E10" s="1761">
        <v>0</v>
      </c>
      <c r="F10" s="1761">
        <v>37826</v>
      </c>
      <c r="G10" s="1067">
        <v>233213</v>
      </c>
      <c r="H10" s="1761">
        <v>465</v>
      </c>
      <c r="J10" s="1761">
        <v>968035</v>
      </c>
      <c r="K10" s="1761">
        <v>595861</v>
      </c>
      <c r="L10" s="1761">
        <v>558932</v>
      </c>
      <c r="M10" s="1761">
        <v>0</v>
      </c>
      <c r="N10" s="1761">
        <v>36471</v>
      </c>
      <c r="O10" s="1067">
        <v>200265</v>
      </c>
      <c r="P10" s="1761">
        <v>458</v>
      </c>
      <c r="R10" s="1136">
        <v>925416</v>
      </c>
      <c r="S10" s="1136">
        <v>562220</v>
      </c>
      <c r="T10" s="1136">
        <v>528457</v>
      </c>
      <c r="U10" s="1136">
        <v>0</v>
      </c>
      <c r="V10" s="1136">
        <v>32172</v>
      </c>
      <c r="W10" s="1136">
        <v>163902</v>
      </c>
      <c r="X10" s="1136">
        <v>1591</v>
      </c>
      <c r="Z10" s="1136">
        <v>922587</v>
      </c>
      <c r="AA10" s="1136">
        <v>572467</v>
      </c>
      <c r="AB10" s="1136">
        <v>541340</v>
      </c>
      <c r="AC10" s="1136">
        <v>0</v>
      </c>
      <c r="AD10" s="1136">
        <v>29837</v>
      </c>
      <c r="AE10" s="1136">
        <v>188199</v>
      </c>
      <c r="AF10" s="1136">
        <v>1290</v>
      </c>
      <c r="AH10" s="1136">
        <v>910522</v>
      </c>
      <c r="AI10" s="1136">
        <v>570979</v>
      </c>
      <c r="AJ10" s="1136">
        <v>544321</v>
      </c>
      <c r="AK10" s="1136">
        <v>0</v>
      </c>
      <c r="AL10" s="1136">
        <v>26201</v>
      </c>
      <c r="AM10" s="1136">
        <v>189315</v>
      </c>
      <c r="AN10" s="1136">
        <v>457</v>
      </c>
      <c r="AP10" s="1136">
        <v>883812</v>
      </c>
      <c r="AQ10" s="1136">
        <v>557784</v>
      </c>
      <c r="AR10" s="1136">
        <v>531387</v>
      </c>
      <c r="AS10" s="1136">
        <v>0</v>
      </c>
      <c r="AT10" s="1136">
        <v>25150</v>
      </c>
      <c r="AU10" s="1136">
        <v>197912</v>
      </c>
      <c r="AV10" s="1136">
        <v>1247</v>
      </c>
    </row>
    <row r="11" spans="1:49">
      <c r="A11" s="2104" t="s">
        <v>2839</v>
      </c>
      <c r="B11" s="1761">
        <v>99854</v>
      </c>
      <c r="C11" s="1761">
        <v>99955</v>
      </c>
      <c r="D11" s="1761">
        <v>0</v>
      </c>
      <c r="E11" s="1761">
        <v>97706</v>
      </c>
      <c r="F11" s="1761">
        <v>0</v>
      </c>
      <c r="G11" s="1761">
        <v>6848</v>
      </c>
      <c r="H11" s="1761">
        <v>2249</v>
      </c>
      <c r="J11" s="1761">
        <v>93624</v>
      </c>
      <c r="K11" s="1761">
        <v>93714</v>
      </c>
      <c r="L11" s="1761">
        <v>0</v>
      </c>
      <c r="M11" s="1761">
        <v>91240</v>
      </c>
      <c r="N11" s="1761">
        <v>0</v>
      </c>
      <c r="O11" s="1761">
        <v>6826</v>
      </c>
      <c r="P11" s="1761">
        <v>2474</v>
      </c>
      <c r="R11" s="1136">
        <v>73311</v>
      </c>
      <c r="S11" s="1136">
        <v>73402</v>
      </c>
      <c r="T11" s="1136">
        <v>0</v>
      </c>
      <c r="U11" s="1136">
        <v>71376</v>
      </c>
      <c r="V11" s="1136">
        <v>0</v>
      </c>
      <c r="W11" s="1136">
        <v>12833</v>
      </c>
      <c r="X11" s="1136">
        <v>2026</v>
      </c>
      <c r="Z11" s="1136">
        <v>80790</v>
      </c>
      <c r="AA11" s="1136">
        <v>80879</v>
      </c>
      <c r="AB11" s="1136">
        <v>0</v>
      </c>
      <c r="AC11" s="1136">
        <v>78921</v>
      </c>
      <c r="AD11" s="1136">
        <v>0</v>
      </c>
      <c r="AE11" s="1136">
        <v>17192</v>
      </c>
      <c r="AF11" s="1136">
        <v>1958</v>
      </c>
      <c r="AH11" s="1136">
        <v>73536</v>
      </c>
      <c r="AI11" s="1136">
        <v>73570</v>
      </c>
      <c r="AJ11" s="1136">
        <v>0</v>
      </c>
      <c r="AK11" s="1136">
        <v>71870</v>
      </c>
      <c r="AL11" s="1136">
        <v>0</v>
      </c>
      <c r="AM11" s="1136">
        <v>28186</v>
      </c>
      <c r="AN11" s="1136">
        <v>1700</v>
      </c>
      <c r="AP11" s="1136">
        <v>78467</v>
      </c>
      <c r="AQ11" s="1136">
        <v>78511</v>
      </c>
      <c r="AR11" s="1136">
        <v>0</v>
      </c>
      <c r="AS11" s="1136">
        <v>76552</v>
      </c>
      <c r="AT11" s="1136">
        <v>0</v>
      </c>
      <c r="AU11" s="1136">
        <v>0</v>
      </c>
      <c r="AV11" s="1136">
        <v>1959</v>
      </c>
    </row>
    <row r="12" spans="1:49">
      <c r="A12" s="2104" t="s">
        <v>2840</v>
      </c>
      <c r="B12" s="1761">
        <v>1234786</v>
      </c>
      <c r="C12" s="1761">
        <v>1236915</v>
      </c>
      <c r="D12" s="1761">
        <v>1197747</v>
      </c>
      <c r="E12" s="1761">
        <v>0</v>
      </c>
      <c r="F12" s="1761">
        <v>0</v>
      </c>
      <c r="G12" s="1761">
        <v>180948</v>
      </c>
      <c r="H12" s="1761">
        <v>39168</v>
      </c>
      <c r="J12" s="1761">
        <v>1219313</v>
      </c>
      <c r="K12" s="1761">
        <v>1221457</v>
      </c>
      <c r="L12" s="1761">
        <v>1183457</v>
      </c>
      <c r="M12" s="1761">
        <v>0</v>
      </c>
      <c r="N12" s="1761">
        <v>0</v>
      </c>
      <c r="O12" s="1761">
        <v>182037</v>
      </c>
      <c r="P12" s="1761">
        <v>38000</v>
      </c>
      <c r="R12" s="1136">
        <v>1229943</v>
      </c>
      <c r="S12" s="1136">
        <v>1231915</v>
      </c>
      <c r="T12" s="1136">
        <v>1195297</v>
      </c>
      <c r="U12" s="1136">
        <v>0</v>
      </c>
      <c r="V12" s="1136">
        <v>0</v>
      </c>
      <c r="W12" s="1136">
        <v>191750</v>
      </c>
      <c r="X12" s="1136">
        <v>36618</v>
      </c>
      <c r="Z12" s="1136">
        <v>1159187</v>
      </c>
      <c r="AA12" s="1136">
        <v>1160923</v>
      </c>
      <c r="AB12" s="1136">
        <v>1126318</v>
      </c>
      <c r="AC12" s="1136">
        <v>0</v>
      </c>
      <c r="AD12" s="1136">
        <v>0</v>
      </c>
      <c r="AE12" s="1136">
        <v>168564</v>
      </c>
      <c r="AF12" s="1136">
        <v>34605</v>
      </c>
      <c r="AH12" s="1136">
        <v>1147354</v>
      </c>
      <c r="AI12" s="1136">
        <v>1149230</v>
      </c>
      <c r="AJ12" s="1136">
        <v>1112576</v>
      </c>
      <c r="AK12" s="1136">
        <v>0</v>
      </c>
      <c r="AL12" s="1136">
        <v>0</v>
      </c>
      <c r="AM12" s="1136">
        <v>215091</v>
      </c>
      <c r="AN12" s="1136">
        <v>36654</v>
      </c>
      <c r="AP12" s="1136">
        <v>1138645</v>
      </c>
      <c r="AQ12" s="1136">
        <v>1140516</v>
      </c>
      <c r="AR12" s="1136">
        <v>1103873</v>
      </c>
      <c r="AS12" s="1136">
        <v>0</v>
      </c>
      <c r="AT12" s="1136">
        <v>0</v>
      </c>
      <c r="AU12" s="1136">
        <v>137351</v>
      </c>
      <c r="AV12" s="1136">
        <v>36643</v>
      </c>
    </row>
    <row r="13" spans="1:49">
      <c r="A13" s="2104" t="s">
        <v>2841</v>
      </c>
      <c r="B13" s="1761">
        <v>297718</v>
      </c>
      <c r="C13" s="1761">
        <v>297717</v>
      </c>
      <c r="D13" s="1761">
        <v>297717</v>
      </c>
      <c r="E13" s="1761">
        <v>0</v>
      </c>
      <c r="F13" s="1761">
        <v>0</v>
      </c>
      <c r="G13" s="1761">
        <v>0</v>
      </c>
      <c r="H13" s="1761">
        <v>0</v>
      </c>
      <c r="J13" s="1761">
        <v>296771</v>
      </c>
      <c r="K13" s="1761">
        <v>296770</v>
      </c>
      <c r="L13" s="1761">
        <v>296770</v>
      </c>
      <c r="M13" s="1761">
        <v>0</v>
      </c>
      <c r="N13" s="1761">
        <v>0</v>
      </c>
      <c r="O13" s="1761">
        <v>75</v>
      </c>
      <c r="P13" s="1761">
        <v>0</v>
      </c>
      <c r="R13" s="1136">
        <v>282008</v>
      </c>
      <c r="S13" s="1136">
        <v>282008</v>
      </c>
      <c r="T13" s="1136">
        <v>282008</v>
      </c>
      <c r="U13" s="1136">
        <v>0</v>
      </c>
      <c r="V13" s="1136">
        <v>0</v>
      </c>
      <c r="W13" s="1136">
        <v>24</v>
      </c>
      <c r="X13" s="1136">
        <v>0</v>
      </c>
      <c r="Z13" s="1136">
        <v>259431</v>
      </c>
      <c r="AA13" s="1136">
        <v>259431</v>
      </c>
      <c r="AB13" s="1136">
        <v>259431</v>
      </c>
      <c r="AC13" s="1136">
        <v>0</v>
      </c>
      <c r="AD13" s="1136">
        <v>0</v>
      </c>
      <c r="AE13" s="1136">
        <v>274</v>
      </c>
      <c r="AF13" s="1136">
        <v>0</v>
      </c>
      <c r="AH13" s="1136">
        <v>255829</v>
      </c>
      <c r="AI13" s="1136">
        <v>255829</v>
      </c>
      <c r="AJ13" s="1136">
        <v>243176</v>
      </c>
      <c r="AK13" s="1136">
        <v>0</v>
      </c>
      <c r="AL13" s="1136">
        <v>0</v>
      </c>
      <c r="AM13" s="1136">
        <v>0</v>
      </c>
      <c r="AN13" s="1136">
        <v>12653</v>
      </c>
      <c r="AP13" s="1136">
        <v>248131</v>
      </c>
      <c r="AQ13" s="1136">
        <v>248131</v>
      </c>
      <c r="AR13" s="1136">
        <v>235478</v>
      </c>
      <c r="AS13" s="1136">
        <v>0</v>
      </c>
      <c r="AT13" s="1136">
        <v>0</v>
      </c>
      <c r="AU13" s="1136">
        <v>0</v>
      </c>
      <c r="AV13" s="1136">
        <v>12653</v>
      </c>
    </row>
    <row r="14" spans="1:49">
      <c r="A14" s="2104" t="s">
        <v>2842</v>
      </c>
      <c r="B14" s="1761">
        <v>95347</v>
      </c>
      <c r="C14" s="1761">
        <v>91020</v>
      </c>
      <c r="D14" s="1761">
        <v>83046</v>
      </c>
      <c r="E14" s="1761">
        <v>0</v>
      </c>
      <c r="F14" s="1761">
        <v>0</v>
      </c>
      <c r="G14" s="1761">
        <v>0</v>
      </c>
      <c r="H14" s="1761">
        <v>7974</v>
      </c>
      <c r="J14" s="1761">
        <v>93261</v>
      </c>
      <c r="K14" s="1761">
        <v>89613</v>
      </c>
      <c r="L14" s="1761">
        <v>87252</v>
      </c>
      <c r="M14" s="1761">
        <v>0</v>
      </c>
      <c r="N14" s="1761">
        <v>0</v>
      </c>
      <c r="O14" s="1761">
        <v>0</v>
      </c>
      <c r="P14" s="1761">
        <v>2361</v>
      </c>
      <c r="R14" s="1136">
        <v>92994</v>
      </c>
      <c r="S14" s="1136">
        <v>88623</v>
      </c>
      <c r="T14" s="1136">
        <v>88562</v>
      </c>
      <c r="U14" s="1136">
        <v>0</v>
      </c>
      <c r="V14" s="1136">
        <v>0</v>
      </c>
      <c r="W14" s="1136">
        <v>0</v>
      </c>
      <c r="X14" s="1136">
        <v>61</v>
      </c>
      <c r="Z14" s="1136">
        <v>90811</v>
      </c>
      <c r="AA14" s="1136">
        <v>86682</v>
      </c>
      <c r="AB14" s="1136">
        <v>86597</v>
      </c>
      <c r="AC14" s="1136">
        <v>0</v>
      </c>
      <c r="AD14" s="1136">
        <v>0</v>
      </c>
      <c r="AE14" s="1136">
        <v>0</v>
      </c>
      <c r="AF14" s="1136">
        <v>85</v>
      </c>
      <c r="AH14" s="1136">
        <v>87955</v>
      </c>
      <c r="AI14" s="1136">
        <v>83950</v>
      </c>
      <c r="AJ14" s="1136">
        <v>77562</v>
      </c>
      <c r="AK14" s="1136">
        <v>0</v>
      </c>
      <c r="AL14" s="1136">
        <v>0</v>
      </c>
      <c r="AM14" s="1136">
        <v>0</v>
      </c>
      <c r="AN14" s="1136">
        <v>1008</v>
      </c>
      <c r="AP14" s="1136">
        <v>83768</v>
      </c>
      <c r="AQ14" s="1136">
        <v>80022</v>
      </c>
      <c r="AR14" s="1136">
        <v>72500</v>
      </c>
      <c r="AS14" s="1136">
        <v>0</v>
      </c>
      <c r="AT14" s="1136">
        <v>0</v>
      </c>
      <c r="AU14" s="1136">
        <v>0</v>
      </c>
      <c r="AV14" s="1136">
        <v>7522</v>
      </c>
    </row>
    <row r="15" spans="1:49">
      <c r="A15" s="2104" t="s">
        <v>2843</v>
      </c>
      <c r="B15" s="1761">
        <v>88675</v>
      </c>
      <c r="C15" s="1761">
        <v>77437</v>
      </c>
      <c r="D15" s="1761">
        <v>77437</v>
      </c>
      <c r="E15" s="1761">
        <v>0</v>
      </c>
      <c r="F15" s="1761">
        <v>0</v>
      </c>
      <c r="G15" s="1067">
        <v>83206</v>
      </c>
      <c r="H15" s="1761">
        <v>0</v>
      </c>
      <c r="J15" s="1761">
        <v>94401</v>
      </c>
      <c r="K15" s="1761">
        <v>83100</v>
      </c>
      <c r="L15" s="1761">
        <v>83100</v>
      </c>
      <c r="M15" s="1761">
        <v>0</v>
      </c>
      <c r="N15" s="1761">
        <v>0</v>
      </c>
      <c r="O15" s="1067">
        <v>77581</v>
      </c>
      <c r="P15" s="1761">
        <v>0</v>
      </c>
      <c r="R15" s="1136">
        <v>79846</v>
      </c>
      <c r="S15" s="1136">
        <v>69766</v>
      </c>
      <c r="T15" s="1136">
        <v>69766</v>
      </c>
      <c r="U15" s="1136">
        <v>0</v>
      </c>
      <c r="V15" s="1136">
        <v>0</v>
      </c>
      <c r="W15" s="1136">
        <v>99001</v>
      </c>
      <c r="X15" s="1136">
        <v>0</v>
      </c>
      <c r="Z15" s="1136">
        <v>79650</v>
      </c>
      <c r="AA15" s="1136">
        <v>70095</v>
      </c>
      <c r="AB15" s="1136">
        <v>70094</v>
      </c>
      <c r="AC15" s="1136">
        <v>0</v>
      </c>
      <c r="AD15" s="1136">
        <v>0</v>
      </c>
      <c r="AE15" s="1136">
        <v>140011</v>
      </c>
      <c r="AF15" s="1136">
        <v>0</v>
      </c>
      <c r="AH15" s="1136">
        <v>77443</v>
      </c>
      <c r="AI15" s="1136">
        <v>68459</v>
      </c>
      <c r="AJ15" s="1136">
        <v>68459</v>
      </c>
      <c r="AK15" s="1136">
        <v>0</v>
      </c>
      <c r="AL15" s="1136">
        <v>0</v>
      </c>
      <c r="AM15" s="1136">
        <v>145758</v>
      </c>
      <c r="AN15" s="1136">
        <v>0</v>
      </c>
      <c r="AP15" s="1136">
        <v>73738</v>
      </c>
      <c r="AQ15" s="1136">
        <v>63971</v>
      </c>
      <c r="AR15" s="1136">
        <v>63971</v>
      </c>
      <c r="AS15" s="1136">
        <v>0</v>
      </c>
      <c r="AT15" s="1136">
        <v>0</v>
      </c>
      <c r="AU15" s="1136">
        <v>136841</v>
      </c>
      <c r="AV15" s="1136">
        <v>0</v>
      </c>
    </row>
    <row r="16" spans="1:49">
      <c r="A16" s="2103" t="s">
        <v>182</v>
      </c>
      <c r="B16" s="2059">
        <v>37718</v>
      </c>
      <c r="C16" s="2059">
        <v>62156</v>
      </c>
      <c r="D16" s="2059">
        <v>44270</v>
      </c>
      <c r="E16" s="1761">
        <v>0</v>
      </c>
      <c r="F16" s="1761">
        <v>0</v>
      </c>
      <c r="G16" s="1761">
        <v>0</v>
      </c>
      <c r="H16" s="2059">
        <v>17886</v>
      </c>
      <c r="J16" s="2059">
        <v>37430</v>
      </c>
      <c r="K16" s="2059">
        <v>64915</v>
      </c>
      <c r="L16" s="2059">
        <v>47834</v>
      </c>
      <c r="M16" s="1761">
        <v>0</v>
      </c>
      <c r="N16" s="1761">
        <v>0</v>
      </c>
      <c r="O16" s="1761">
        <v>0</v>
      </c>
      <c r="P16" s="2059">
        <v>17081</v>
      </c>
      <c r="R16" s="1136">
        <v>35227</v>
      </c>
      <c r="S16" s="1136">
        <v>61220</v>
      </c>
      <c r="T16" s="1136">
        <v>44438</v>
      </c>
      <c r="U16" s="1136">
        <v>0</v>
      </c>
      <c r="V16" s="1136">
        <v>0</v>
      </c>
      <c r="W16" s="1136">
        <v>0</v>
      </c>
      <c r="X16" s="1136">
        <v>16782</v>
      </c>
      <c r="Z16" s="1136">
        <v>34836</v>
      </c>
      <c r="AA16" s="1136">
        <v>59138</v>
      </c>
      <c r="AB16" s="1136">
        <v>42149</v>
      </c>
      <c r="AC16" s="1136">
        <v>0</v>
      </c>
      <c r="AD16" s="1136">
        <v>0</v>
      </c>
      <c r="AE16" s="1136">
        <v>0</v>
      </c>
      <c r="AF16" s="1136">
        <v>16989</v>
      </c>
      <c r="AH16" s="1136">
        <v>34782</v>
      </c>
      <c r="AI16" s="1136">
        <v>57484</v>
      </c>
      <c r="AJ16" s="1136">
        <v>40129</v>
      </c>
      <c r="AK16" s="1136">
        <v>0</v>
      </c>
      <c r="AL16" s="1136">
        <v>0</v>
      </c>
      <c r="AM16" s="1136">
        <v>0</v>
      </c>
      <c r="AN16" s="1136">
        <v>17355</v>
      </c>
      <c r="AP16" s="1136">
        <v>34845</v>
      </c>
      <c r="AQ16" s="1136">
        <v>55642</v>
      </c>
      <c r="AR16" s="1136">
        <v>38259</v>
      </c>
      <c r="AS16" s="1136">
        <v>0</v>
      </c>
      <c r="AT16" s="1136">
        <v>0</v>
      </c>
      <c r="AU16" s="1136">
        <v>0</v>
      </c>
      <c r="AV16" s="1136">
        <v>17383</v>
      </c>
    </row>
    <row r="17" spans="1:48">
      <c r="A17" s="2104" t="s">
        <v>183</v>
      </c>
      <c r="B17" s="1761">
        <v>8972</v>
      </c>
      <c r="C17" s="1761">
        <v>35779</v>
      </c>
      <c r="D17" s="1761">
        <v>34734</v>
      </c>
      <c r="E17" s="1761">
        <v>0</v>
      </c>
      <c r="F17" s="1761">
        <v>0</v>
      </c>
      <c r="G17" s="1761">
        <v>0</v>
      </c>
      <c r="H17" s="1761">
        <v>1045</v>
      </c>
      <c r="J17" s="1761">
        <v>8948</v>
      </c>
      <c r="K17" s="1761">
        <v>38891</v>
      </c>
      <c r="L17" s="1761">
        <v>38560</v>
      </c>
      <c r="M17" s="1761">
        <v>0</v>
      </c>
      <c r="N17" s="1761">
        <v>0</v>
      </c>
      <c r="O17" s="1761">
        <v>0</v>
      </c>
      <c r="P17" s="1761">
        <v>331</v>
      </c>
      <c r="R17" s="1136">
        <v>9047</v>
      </c>
      <c r="S17" s="1136">
        <v>35661</v>
      </c>
      <c r="T17" s="1136">
        <v>35273</v>
      </c>
      <c r="U17" s="1136">
        <v>0</v>
      </c>
      <c r="V17" s="1136">
        <v>0</v>
      </c>
      <c r="W17" s="1136">
        <v>0</v>
      </c>
      <c r="X17" s="1136">
        <v>388</v>
      </c>
      <c r="Z17" s="1136">
        <v>8846</v>
      </c>
      <c r="AA17" s="1136">
        <v>33782</v>
      </c>
      <c r="AB17" s="1136">
        <v>33371</v>
      </c>
      <c r="AC17" s="1136">
        <v>0</v>
      </c>
      <c r="AD17" s="1136">
        <v>0</v>
      </c>
      <c r="AE17" s="1136">
        <v>0</v>
      </c>
      <c r="AF17" s="1136">
        <v>411</v>
      </c>
      <c r="AH17" s="1136">
        <v>8591</v>
      </c>
      <c r="AI17" s="1136">
        <v>31948</v>
      </c>
      <c r="AJ17" s="1136">
        <v>31476</v>
      </c>
      <c r="AK17" s="1136">
        <v>0</v>
      </c>
      <c r="AL17" s="1136">
        <v>0</v>
      </c>
      <c r="AM17" s="1136">
        <v>0</v>
      </c>
      <c r="AN17" s="1136">
        <v>472</v>
      </c>
      <c r="AP17" s="1136">
        <v>8436</v>
      </c>
      <c r="AQ17" s="1136">
        <v>29889</v>
      </c>
      <c r="AR17" s="1136">
        <v>29390</v>
      </c>
      <c r="AS17" s="1136">
        <v>0</v>
      </c>
      <c r="AT17" s="1136">
        <v>0</v>
      </c>
      <c r="AU17" s="1136">
        <v>0</v>
      </c>
      <c r="AV17" s="1136">
        <v>499</v>
      </c>
    </row>
    <row r="18" spans="1:48">
      <c r="A18" s="2104" t="s">
        <v>184</v>
      </c>
      <c r="B18" s="1761">
        <v>9999</v>
      </c>
      <c r="C18" s="1761">
        <v>9536</v>
      </c>
      <c r="D18" s="1761">
        <v>9536</v>
      </c>
      <c r="E18" s="1761">
        <v>0</v>
      </c>
      <c r="F18" s="1761">
        <v>0</v>
      </c>
      <c r="G18" s="1761">
        <v>0</v>
      </c>
      <c r="H18" s="1761">
        <v>0</v>
      </c>
      <c r="J18" s="1761">
        <v>9765</v>
      </c>
      <c r="K18" s="1761">
        <v>9274</v>
      </c>
      <c r="L18" s="1761">
        <v>9274</v>
      </c>
      <c r="M18" s="1761">
        <v>0</v>
      </c>
      <c r="N18" s="1761">
        <v>0</v>
      </c>
      <c r="O18" s="1761">
        <v>0</v>
      </c>
      <c r="P18" s="1761">
        <v>0</v>
      </c>
      <c r="R18" s="1136">
        <v>9595</v>
      </c>
      <c r="S18" s="1136">
        <v>9165</v>
      </c>
      <c r="T18" s="1136">
        <v>9165</v>
      </c>
      <c r="U18" s="1136">
        <v>0</v>
      </c>
      <c r="V18" s="1136">
        <v>0</v>
      </c>
      <c r="W18" s="1136">
        <v>0</v>
      </c>
      <c r="X18" s="1136">
        <v>0</v>
      </c>
      <c r="Z18" s="1136">
        <v>9212</v>
      </c>
      <c r="AA18" s="1136">
        <v>8778</v>
      </c>
      <c r="AB18" s="1136">
        <v>8778</v>
      </c>
      <c r="AC18" s="1136">
        <v>0</v>
      </c>
      <c r="AD18" s="1136">
        <v>0</v>
      </c>
      <c r="AE18" s="1136">
        <v>0</v>
      </c>
      <c r="AF18" s="1136">
        <v>0</v>
      </c>
      <c r="AH18" s="1136">
        <v>9064</v>
      </c>
      <c r="AI18" s="1136">
        <v>8615</v>
      </c>
      <c r="AJ18" s="1136">
        <v>8615</v>
      </c>
      <c r="AK18" s="1136">
        <v>0</v>
      </c>
      <c r="AL18" s="1136">
        <v>0</v>
      </c>
      <c r="AM18" s="1136">
        <v>0</v>
      </c>
      <c r="AN18" s="1136">
        <v>0</v>
      </c>
      <c r="AP18" s="1136">
        <v>9265</v>
      </c>
      <c r="AQ18" s="1136">
        <v>8827</v>
      </c>
      <c r="AR18" s="1136">
        <v>8827</v>
      </c>
      <c r="AS18" s="1136">
        <v>0</v>
      </c>
      <c r="AT18" s="1136">
        <v>0</v>
      </c>
      <c r="AU18" s="1136">
        <v>0</v>
      </c>
      <c r="AV18" s="1136">
        <v>0</v>
      </c>
    </row>
    <row r="19" spans="1:48">
      <c r="A19" s="2104" t="s">
        <v>185</v>
      </c>
      <c r="B19" s="1761" t="s">
        <v>1365</v>
      </c>
      <c r="C19" s="1761" t="s">
        <v>1365</v>
      </c>
      <c r="D19" s="1761">
        <v>0</v>
      </c>
      <c r="E19" s="1761">
        <v>0</v>
      </c>
      <c r="F19" s="1761">
        <v>0</v>
      </c>
      <c r="G19" s="1761">
        <v>0</v>
      </c>
      <c r="H19" s="1761">
        <v>0</v>
      </c>
      <c r="J19" s="1761" t="s">
        <v>1365</v>
      </c>
      <c r="K19" s="1761" t="s">
        <v>1365</v>
      </c>
      <c r="L19" s="1761">
        <v>0</v>
      </c>
      <c r="M19" s="1761">
        <v>0</v>
      </c>
      <c r="N19" s="1761">
        <v>0</v>
      </c>
      <c r="O19" s="1761">
        <v>0</v>
      </c>
      <c r="P19" s="1761">
        <v>0</v>
      </c>
      <c r="R19" s="1136" t="s">
        <v>1365</v>
      </c>
      <c r="S19" s="1136" t="s">
        <v>1365</v>
      </c>
      <c r="T19" s="1136">
        <v>0</v>
      </c>
      <c r="U19" s="1136">
        <v>0</v>
      </c>
      <c r="V19" s="1136">
        <v>0</v>
      </c>
      <c r="W19" s="1136">
        <v>0</v>
      </c>
      <c r="X19" s="1136">
        <v>0</v>
      </c>
      <c r="Z19" s="1136">
        <v>0</v>
      </c>
      <c r="AA19" s="1136">
        <v>0</v>
      </c>
      <c r="AB19" s="1136">
        <v>0</v>
      </c>
      <c r="AC19" s="1136">
        <v>0</v>
      </c>
      <c r="AD19" s="1136">
        <v>0</v>
      </c>
      <c r="AE19" s="1136">
        <v>0</v>
      </c>
      <c r="AF19" s="1136">
        <v>0</v>
      </c>
      <c r="AH19" s="1136">
        <v>0</v>
      </c>
      <c r="AI19" s="1136">
        <v>0</v>
      </c>
      <c r="AJ19" s="1136">
        <v>0</v>
      </c>
      <c r="AK19" s="1136">
        <v>0</v>
      </c>
      <c r="AL19" s="1136">
        <v>0</v>
      </c>
      <c r="AM19" s="1136">
        <v>0</v>
      </c>
      <c r="AN19" s="1136">
        <v>0</v>
      </c>
      <c r="AP19" s="1136">
        <v>0</v>
      </c>
      <c r="AQ19" s="1136">
        <v>0</v>
      </c>
      <c r="AR19" s="1136">
        <v>0</v>
      </c>
      <c r="AS19" s="1136">
        <v>0</v>
      </c>
      <c r="AT19" s="1136">
        <v>0</v>
      </c>
      <c r="AU19" s="1136">
        <v>0</v>
      </c>
      <c r="AV19" s="1136">
        <v>0</v>
      </c>
    </row>
    <row r="20" spans="1:48">
      <c r="A20" s="2104" t="s">
        <v>186</v>
      </c>
      <c r="B20" s="1761">
        <v>18747</v>
      </c>
      <c r="C20" s="1761">
        <v>16841</v>
      </c>
      <c r="D20" s="1761">
        <v>0</v>
      </c>
      <c r="E20" s="1761">
        <v>0</v>
      </c>
      <c r="F20" s="1761">
        <v>0</v>
      </c>
      <c r="G20" s="1761">
        <v>0</v>
      </c>
      <c r="H20" s="1761">
        <v>16841</v>
      </c>
      <c r="J20" s="1761">
        <v>18717</v>
      </c>
      <c r="K20" s="1761">
        <v>16750</v>
      </c>
      <c r="L20" s="1761">
        <v>0</v>
      </c>
      <c r="M20" s="1761">
        <v>0</v>
      </c>
      <c r="N20" s="1761">
        <v>0</v>
      </c>
      <c r="O20" s="1761">
        <v>0</v>
      </c>
      <c r="P20" s="1761">
        <v>16750</v>
      </c>
      <c r="R20" s="1136">
        <v>16585</v>
      </c>
      <c r="S20" s="1136">
        <v>16394</v>
      </c>
      <c r="T20" s="1136">
        <v>0</v>
      </c>
      <c r="U20" s="1136">
        <v>0</v>
      </c>
      <c r="V20" s="1136">
        <v>0</v>
      </c>
      <c r="W20" s="1136">
        <v>0</v>
      </c>
      <c r="X20" s="1136">
        <v>16394</v>
      </c>
      <c r="Z20" s="1136">
        <v>16778</v>
      </c>
      <c r="AA20" s="1136">
        <v>16578</v>
      </c>
      <c r="AB20" s="1136">
        <v>0</v>
      </c>
      <c r="AC20" s="1136">
        <v>0</v>
      </c>
      <c r="AD20" s="1136">
        <v>0</v>
      </c>
      <c r="AE20" s="1136">
        <v>0</v>
      </c>
      <c r="AF20" s="1136">
        <v>16578</v>
      </c>
      <c r="AH20" s="1136">
        <v>17127</v>
      </c>
      <c r="AI20" s="1136">
        <v>16921</v>
      </c>
      <c r="AJ20" s="1136">
        <v>38</v>
      </c>
      <c r="AK20" s="1136">
        <v>0</v>
      </c>
      <c r="AL20" s="1136">
        <v>0</v>
      </c>
      <c r="AM20" s="1136">
        <v>0</v>
      </c>
      <c r="AN20" s="1136">
        <v>16883</v>
      </c>
      <c r="AP20" s="1136">
        <v>17144</v>
      </c>
      <c r="AQ20" s="1136">
        <v>16926</v>
      </c>
      <c r="AR20" s="1136">
        <v>42</v>
      </c>
      <c r="AS20" s="1136">
        <v>0</v>
      </c>
      <c r="AT20" s="1136">
        <v>0</v>
      </c>
      <c r="AU20" s="1136">
        <v>0</v>
      </c>
      <c r="AV20" s="1136">
        <v>16884</v>
      </c>
    </row>
    <row r="21" spans="1:48" ht="13.8" thickBot="1">
      <c r="A21" s="2105" t="s">
        <v>1213</v>
      </c>
      <c r="B21" s="2373">
        <v>3226840</v>
      </c>
      <c r="C21" s="2373">
        <v>2846418</v>
      </c>
      <c r="D21" s="2373">
        <v>2407298</v>
      </c>
      <c r="E21" s="2373">
        <v>333552</v>
      </c>
      <c r="F21" s="2373">
        <v>37826</v>
      </c>
      <c r="G21" s="2373">
        <v>539411</v>
      </c>
      <c r="H21" s="2373">
        <v>67742</v>
      </c>
      <c r="J21" s="2373">
        <v>3199692</v>
      </c>
      <c r="K21" s="2373">
        <v>2834356</v>
      </c>
      <c r="L21" s="2373">
        <v>2354547</v>
      </c>
      <c r="M21" s="2373">
        <v>382964</v>
      </c>
      <c r="N21" s="2373">
        <v>36471</v>
      </c>
      <c r="O21" s="2373">
        <v>498059</v>
      </c>
      <c r="P21" s="2373">
        <v>60374</v>
      </c>
      <c r="R21" s="2106">
        <v>3096277</v>
      </c>
      <c r="S21" s="2106">
        <v>2739215</v>
      </c>
      <c r="T21" s="2106">
        <v>2311029</v>
      </c>
      <c r="U21" s="2106">
        <v>338936</v>
      </c>
      <c r="V21" s="2106">
        <v>32172</v>
      </c>
      <c r="W21" s="2106">
        <v>506484</v>
      </c>
      <c r="X21" s="2106">
        <v>57078</v>
      </c>
      <c r="Z21" s="2106">
        <v>2996463</v>
      </c>
      <c r="AA21" s="2106">
        <v>2652284</v>
      </c>
      <c r="AB21" s="2106">
        <v>2225399</v>
      </c>
      <c r="AC21" s="2106">
        <v>342120</v>
      </c>
      <c r="AD21" s="2106">
        <v>29837</v>
      </c>
      <c r="AE21" s="2106">
        <v>548312</v>
      </c>
      <c r="AF21" s="2106">
        <v>54927</v>
      </c>
      <c r="AH21" s="2106">
        <v>2898050</v>
      </c>
      <c r="AI21" s="2106">
        <v>2565430</v>
      </c>
      <c r="AJ21" s="2106">
        <v>2178672</v>
      </c>
      <c r="AK21" s="2106">
        <v>285350</v>
      </c>
      <c r="AL21" s="2106">
        <v>26201</v>
      </c>
      <c r="AM21" s="2106">
        <v>610666</v>
      </c>
      <c r="AN21" s="2106">
        <v>69827</v>
      </c>
      <c r="AP21" s="2106">
        <v>2820926</v>
      </c>
      <c r="AQ21" s="2106">
        <v>2500943</v>
      </c>
      <c r="AR21" s="2106">
        <v>2136448</v>
      </c>
      <c r="AS21" s="2106">
        <v>261938</v>
      </c>
      <c r="AT21" s="2106">
        <v>25150</v>
      </c>
      <c r="AU21" s="2106">
        <v>490812</v>
      </c>
      <c r="AV21" s="2106">
        <v>77407</v>
      </c>
    </row>
    <row r="22" spans="1:48" ht="13.8" thickBot="1">
      <c r="A22" s="2101" t="s">
        <v>193</v>
      </c>
      <c r="B22" s="2107"/>
      <c r="C22" s="2107"/>
      <c r="D22" s="2107"/>
      <c r="E22" s="2107"/>
      <c r="F22" s="2107"/>
      <c r="G22" s="2107"/>
      <c r="H22" s="2107"/>
      <c r="J22" s="2107"/>
      <c r="K22" s="2107"/>
      <c r="L22" s="2107"/>
      <c r="M22" s="2107"/>
      <c r="N22" s="2107"/>
      <c r="O22" s="2107"/>
      <c r="P22" s="2107"/>
      <c r="R22" s="2107"/>
      <c r="S22" s="2107"/>
      <c r="T22" s="2107"/>
      <c r="U22" s="2107"/>
      <c r="V22" s="2107"/>
      <c r="W22" s="2107"/>
      <c r="X22" s="2107"/>
      <c r="Z22" s="2107"/>
      <c r="AA22" s="2107"/>
      <c r="AB22" s="2107"/>
      <c r="AC22" s="2107"/>
      <c r="AD22" s="2107"/>
      <c r="AE22" s="2107"/>
      <c r="AF22" s="2107"/>
      <c r="AH22" s="2107"/>
      <c r="AI22" s="2107"/>
      <c r="AJ22" s="2107"/>
      <c r="AK22" s="2107"/>
      <c r="AL22" s="2107"/>
      <c r="AM22" s="2107"/>
      <c r="AN22" s="2107"/>
      <c r="AP22" s="2107"/>
      <c r="AQ22" s="2107"/>
      <c r="AR22" s="2107"/>
      <c r="AS22" s="2107"/>
      <c r="AT22" s="2107"/>
      <c r="AU22" s="2107"/>
      <c r="AV22" s="2107"/>
    </row>
    <row r="23" spans="1:48">
      <c r="A23" s="2103" t="s">
        <v>2844</v>
      </c>
      <c r="B23" s="2374">
        <v>3009115</v>
      </c>
      <c r="C23" s="2374">
        <v>2596652</v>
      </c>
      <c r="D23" s="2374">
        <v>0</v>
      </c>
      <c r="E23" s="2374">
        <v>516235</v>
      </c>
      <c r="F23" s="2374">
        <v>0</v>
      </c>
      <c r="G23" s="2374">
        <v>334609</v>
      </c>
      <c r="H23" s="2374">
        <v>2080417</v>
      </c>
      <c r="J23" s="2374">
        <v>2990324</v>
      </c>
      <c r="K23" s="2374">
        <v>2601904</v>
      </c>
      <c r="L23" s="2374">
        <v>0</v>
      </c>
      <c r="M23" s="2374">
        <v>578487</v>
      </c>
      <c r="N23" s="2374">
        <v>0</v>
      </c>
      <c r="O23" s="2374">
        <v>311919</v>
      </c>
      <c r="P23" s="2374">
        <v>2023417</v>
      </c>
      <c r="R23" s="1131">
        <v>2890647</v>
      </c>
      <c r="S23" s="1131">
        <v>2511453</v>
      </c>
      <c r="T23" s="1131">
        <v>0</v>
      </c>
      <c r="U23" s="1131">
        <v>501829</v>
      </c>
      <c r="V23" s="1131">
        <v>0</v>
      </c>
      <c r="W23" s="1131">
        <v>354329</v>
      </c>
      <c r="X23" s="1131">
        <v>2009624</v>
      </c>
      <c r="Z23" s="1131">
        <v>2780697</v>
      </c>
      <c r="AA23" s="1131">
        <v>2423564</v>
      </c>
      <c r="AB23" s="1131">
        <v>0</v>
      </c>
      <c r="AC23" s="1131">
        <v>540222</v>
      </c>
      <c r="AD23" s="1131">
        <v>0</v>
      </c>
      <c r="AE23" s="1131">
        <v>336208</v>
      </c>
      <c r="AF23" s="1131">
        <v>1883341</v>
      </c>
      <c r="AH23" s="1131">
        <v>2688498</v>
      </c>
      <c r="AI23" s="1131">
        <v>2347947</v>
      </c>
      <c r="AJ23" s="1131">
        <v>0</v>
      </c>
      <c r="AK23" s="1131">
        <v>440173</v>
      </c>
      <c r="AL23" s="1131">
        <v>0</v>
      </c>
      <c r="AM23" s="1131">
        <v>424643</v>
      </c>
      <c r="AN23" s="1131">
        <v>1907774</v>
      </c>
      <c r="AP23" s="1131">
        <v>2618303</v>
      </c>
      <c r="AQ23" s="1131">
        <v>2296928</v>
      </c>
      <c r="AR23" s="1131">
        <v>0</v>
      </c>
      <c r="AS23" s="1131">
        <v>404288</v>
      </c>
      <c r="AT23" s="1131">
        <v>0</v>
      </c>
      <c r="AU23" s="1131">
        <v>313513</v>
      </c>
      <c r="AV23" s="1131">
        <v>1892640</v>
      </c>
    </row>
    <row r="24" spans="1:48">
      <c r="A24" s="2104" t="s">
        <v>195</v>
      </c>
      <c r="B24" s="1761">
        <v>1134485</v>
      </c>
      <c r="C24" s="1761">
        <v>1143576</v>
      </c>
      <c r="D24" s="1761">
        <v>0</v>
      </c>
      <c r="E24" s="1761">
        <v>0</v>
      </c>
      <c r="F24" s="1761">
        <v>0</v>
      </c>
      <c r="G24" s="1761">
        <v>90771</v>
      </c>
      <c r="H24" s="1761">
        <v>1143576</v>
      </c>
      <c r="J24" s="1761">
        <v>1099998</v>
      </c>
      <c r="K24" s="1761">
        <v>1110902</v>
      </c>
      <c r="L24" s="1761">
        <v>0</v>
      </c>
      <c r="M24" s="1761">
        <v>0</v>
      </c>
      <c r="N24" s="1761">
        <v>0</v>
      </c>
      <c r="O24" s="1761">
        <v>79882</v>
      </c>
      <c r="P24" s="1761">
        <v>1110902</v>
      </c>
      <c r="R24" s="1136">
        <v>1114482</v>
      </c>
      <c r="S24" s="1136">
        <v>1125298</v>
      </c>
      <c r="T24" s="1136">
        <v>0</v>
      </c>
      <c r="U24" s="1136">
        <v>0</v>
      </c>
      <c r="V24" s="1136">
        <v>0</v>
      </c>
      <c r="W24" s="1136">
        <v>83113</v>
      </c>
      <c r="X24" s="1136">
        <v>1125298</v>
      </c>
      <c r="Z24" s="1136">
        <v>1039562</v>
      </c>
      <c r="AA24" s="1136">
        <v>1048579</v>
      </c>
      <c r="AB24" s="1136">
        <v>0</v>
      </c>
      <c r="AC24" s="1136">
        <v>0</v>
      </c>
      <c r="AD24" s="1136">
        <v>0</v>
      </c>
      <c r="AE24" s="1136">
        <v>80862</v>
      </c>
      <c r="AF24" s="1136">
        <v>1048579</v>
      </c>
      <c r="AH24" s="1136">
        <v>1019760</v>
      </c>
      <c r="AI24" s="1136">
        <v>1027236</v>
      </c>
      <c r="AJ24" s="1136">
        <v>0</v>
      </c>
      <c r="AK24" s="1136">
        <v>0</v>
      </c>
      <c r="AL24" s="1136">
        <v>0</v>
      </c>
      <c r="AM24" s="1136">
        <v>78904</v>
      </c>
      <c r="AN24" s="1136">
        <v>1027236</v>
      </c>
      <c r="AP24" s="1136">
        <v>1019413</v>
      </c>
      <c r="AQ24" s="1136">
        <v>1025708</v>
      </c>
      <c r="AR24" s="1136">
        <v>0</v>
      </c>
      <c r="AS24" s="1136">
        <v>0</v>
      </c>
      <c r="AT24" s="1136">
        <v>0</v>
      </c>
      <c r="AU24" s="1136">
        <v>82459</v>
      </c>
      <c r="AV24" s="1136">
        <v>1025708</v>
      </c>
    </row>
    <row r="25" spans="1:48">
      <c r="A25" s="2104" t="s">
        <v>196</v>
      </c>
      <c r="B25" s="1761">
        <v>482856</v>
      </c>
      <c r="C25" s="1761">
        <v>483069</v>
      </c>
      <c r="D25" s="1761">
        <v>0</v>
      </c>
      <c r="E25" s="1761">
        <v>468624</v>
      </c>
      <c r="F25" s="1761">
        <v>0</v>
      </c>
      <c r="G25" s="1761">
        <v>80280</v>
      </c>
      <c r="H25" s="1761">
        <v>14445</v>
      </c>
      <c r="J25" s="1761">
        <v>528406</v>
      </c>
      <c r="K25" s="1761">
        <v>528583</v>
      </c>
      <c r="L25" s="1761">
        <v>0</v>
      </c>
      <c r="M25" s="1761">
        <v>516293</v>
      </c>
      <c r="N25" s="1761">
        <v>0</v>
      </c>
      <c r="O25" s="1761">
        <v>79096</v>
      </c>
      <c r="P25" s="1761">
        <v>12290</v>
      </c>
      <c r="R25" s="1136">
        <v>456158</v>
      </c>
      <c r="S25" s="1136">
        <v>456420</v>
      </c>
      <c r="T25" s="1136">
        <v>0</v>
      </c>
      <c r="U25" s="1136">
        <v>442380</v>
      </c>
      <c r="V25" s="1136">
        <v>0</v>
      </c>
      <c r="W25" s="1136">
        <v>86279</v>
      </c>
      <c r="X25" s="1136">
        <v>14040</v>
      </c>
      <c r="Z25" s="1136">
        <v>480801</v>
      </c>
      <c r="AA25" s="1136">
        <v>481038</v>
      </c>
      <c r="AB25" s="1136">
        <v>0</v>
      </c>
      <c r="AC25" s="1136">
        <v>462675</v>
      </c>
      <c r="AD25" s="1136">
        <v>0</v>
      </c>
      <c r="AE25" s="1136">
        <v>74636</v>
      </c>
      <c r="AF25" s="1136">
        <v>18363</v>
      </c>
      <c r="AH25" s="1136">
        <v>432862</v>
      </c>
      <c r="AI25" s="1136">
        <v>432995</v>
      </c>
      <c r="AJ25" s="1136">
        <v>0</v>
      </c>
      <c r="AK25" s="1136">
        <v>366554</v>
      </c>
      <c r="AL25" s="1136">
        <v>0</v>
      </c>
      <c r="AM25" s="1136">
        <v>128994</v>
      </c>
      <c r="AN25" s="1136">
        <v>66441</v>
      </c>
      <c r="AP25" s="1136">
        <v>408401</v>
      </c>
      <c r="AQ25" s="1136">
        <v>408516</v>
      </c>
      <c r="AR25" s="1136">
        <v>0</v>
      </c>
      <c r="AS25" s="1136">
        <v>392992</v>
      </c>
      <c r="AT25" s="1136">
        <v>0</v>
      </c>
      <c r="AU25" s="1136">
        <v>14</v>
      </c>
      <c r="AV25" s="1136">
        <v>15524</v>
      </c>
    </row>
    <row r="26" spans="1:48">
      <c r="A26" s="2104" t="s">
        <v>2845</v>
      </c>
      <c r="B26" s="2059">
        <v>423499</v>
      </c>
      <c r="C26" s="2059">
        <v>425082</v>
      </c>
      <c r="D26" s="1761">
        <v>0</v>
      </c>
      <c r="E26" s="1761">
        <v>0</v>
      </c>
      <c r="F26" s="1761">
        <v>0</v>
      </c>
      <c r="G26" s="2059">
        <v>2869</v>
      </c>
      <c r="H26" s="2059">
        <v>425082</v>
      </c>
      <c r="J26" s="2059">
        <v>419894</v>
      </c>
      <c r="K26" s="2059">
        <v>421485</v>
      </c>
      <c r="L26" s="2059">
        <v>0</v>
      </c>
      <c r="M26" s="2059">
        <v>0</v>
      </c>
      <c r="N26" s="2059">
        <v>0</v>
      </c>
      <c r="O26" s="2059">
        <v>2907</v>
      </c>
      <c r="P26" s="2059">
        <v>421485</v>
      </c>
      <c r="R26" s="1136">
        <v>415630</v>
      </c>
      <c r="S26" s="1136">
        <v>417298</v>
      </c>
      <c r="T26" s="1136">
        <v>0</v>
      </c>
      <c r="U26" s="1136">
        <v>0</v>
      </c>
      <c r="V26" s="1136">
        <v>0</v>
      </c>
      <c r="W26" s="1136">
        <v>3757</v>
      </c>
      <c r="X26" s="1136">
        <v>417298</v>
      </c>
      <c r="Z26" s="1136">
        <v>393590</v>
      </c>
      <c r="AA26" s="1136">
        <v>395203</v>
      </c>
      <c r="AB26" s="1136">
        <v>0</v>
      </c>
      <c r="AC26" s="1136">
        <v>0</v>
      </c>
      <c r="AD26" s="1136">
        <v>0</v>
      </c>
      <c r="AE26" s="1136">
        <v>2799</v>
      </c>
      <c r="AF26" s="1136">
        <v>395203</v>
      </c>
      <c r="AH26" s="1136">
        <v>402470</v>
      </c>
      <c r="AI26" s="1136">
        <v>404124</v>
      </c>
      <c r="AJ26" s="1136">
        <v>0</v>
      </c>
      <c r="AK26" s="1136">
        <v>0</v>
      </c>
      <c r="AL26" s="1136">
        <v>0</v>
      </c>
      <c r="AM26" s="1136">
        <v>0</v>
      </c>
      <c r="AN26" s="1136">
        <v>404124</v>
      </c>
      <c r="AP26" s="1136">
        <v>388199</v>
      </c>
      <c r="AQ26" s="1136">
        <v>389952</v>
      </c>
      <c r="AR26" s="1136">
        <v>0</v>
      </c>
      <c r="AS26" s="1136">
        <v>0</v>
      </c>
      <c r="AT26" s="1136">
        <v>0</v>
      </c>
      <c r="AU26" s="1136">
        <v>49075</v>
      </c>
      <c r="AV26" s="1136">
        <v>389952</v>
      </c>
    </row>
    <row r="27" spans="1:48">
      <c r="A27" s="2104" t="s">
        <v>200</v>
      </c>
      <c r="B27" s="1761">
        <v>132402</v>
      </c>
      <c r="C27" s="1761">
        <v>132400</v>
      </c>
      <c r="D27" s="1761">
        <v>0</v>
      </c>
      <c r="E27" s="1761">
        <v>0</v>
      </c>
      <c r="F27" s="1761">
        <v>0</v>
      </c>
      <c r="G27" s="1761">
        <v>1730</v>
      </c>
      <c r="H27" s="1761">
        <v>132400</v>
      </c>
      <c r="J27" s="1761">
        <v>136916</v>
      </c>
      <c r="K27" s="1761">
        <v>136915</v>
      </c>
      <c r="L27" s="1761">
        <v>0</v>
      </c>
      <c r="M27" s="1761">
        <v>0</v>
      </c>
      <c r="N27" s="1761">
        <v>0</v>
      </c>
      <c r="O27" s="1761">
        <v>2379</v>
      </c>
      <c r="P27" s="1761">
        <v>136915</v>
      </c>
      <c r="R27" s="1136">
        <v>147164</v>
      </c>
      <c r="S27" s="1136">
        <v>147162</v>
      </c>
      <c r="T27" s="1136">
        <v>0</v>
      </c>
      <c r="U27" s="1136">
        <v>0</v>
      </c>
      <c r="V27" s="1136">
        <v>0</v>
      </c>
      <c r="W27" s="1136">
        <v>5099</v>
      </c>
      <c r="X27" s="1136">
        <v>147162</v>
      </c>
      <c r="Z27" s="1136">
        <v>130082</v>
      </c>
      <c r="AA27" s="1136">
        <v>130080</v>
      </c>
      <c r="AB27" s="1136">
        <v>0</v>
      </c>
      <c r="AC27" s="1136">
        <v>0</v>
      </c>
      <c r="AD27" s="1136">
        <v>0</v>
      </c>
      <c r="AE27" s="1136">
        <v>2922</v>
      </c>
      <c r="AF27" s="1136">
        <v>130080</v>
      </c>
      <c r="AH27" s="1136">
        <v>119493</v>
      </c>
      <c r="AI27" s="1136">
        <v>119493</v>
      </c>
      <c r="AJ27" s="1136">
        <v>0</v>
      </c>
      <c r="AK27" s="1136">
        <v>0</v>
      </c>
      <c r="AL27" s="1136">
        <v>0</v>
      </c>
      <c r="AM27" s="1136">
        <v>2892</v>
      </c>
      <c r="AN27" s="1136">
        <v>119493</v>
      </c>
      <c r="AP27" s="1136">
        <v>123098</v>
      </c>
      <c r="AQ27" s="1136">
        <v>123098</v>
      </c>
      <c r="AR27" s="1136">
        <v>0</v>
      </c>
      <c r="AS27" s="1136">
        <v>0</v>
      </c>
      <c r="AT27" s="1136">
        <v>0</v>
      </c>
      <c r="AU27" s="1136">
        <v>1046</v>
      </c>
      <c r="AV27" s="1136">
        <v>123098</v>
      </c>
    </row>
    <row r="28" spans="1:48">
      <c r="A28" s="2104" t="s">
        <v>2839</v>
      </c>
      <c r="B28" s="1761">
        <v>92228</v>
      </c>
      <c r="C28" s="1761">
        <v>92223</v>
      </c>
      <c r="D28" s="1761">
        <v>0</v>
      </c>
      <c r="E28" s="1761">
        <v>47611</v>
      </c>
      <c r="F28" s="1761">
        <v>0</v>
      </c>
      <c r="G28" s="1761">
        <v>9740</v>
      </c>
      <c r="H28" s="1761">
        <v>44612</v>
      </c>
      <c r="J28" s="1761">
        <v>88588</v>
      </c>
      <c r="K28" s="1761">
        <v>88541</v>
      </c>
      <c r="L28" s="1761">
        <v>0</v>
      </c>
      <c r="M28" s="1761">
        <v>62194</v>
      </c>
      <c r="N28" s="1761">
        <v>0</v>
      </c>
      <c r="O28" s="1761">
        <v>6883</v>
      </c>
      <c r="P28" s="1761">
        <v>26347</v>
      </c>
      <c r="R28" s="1136">
        <v>69899</v>
      </c>
      <c r="S28" s="1136">
        <v>69800</v>
      </c>
      <c r="T28" s="1136">
        <v>0</v>
      </c>
      <c r="U28" s="1136">
        <v>59449</v>
      </c>
      <c r="V28" s="1136">
        <v>0</v>
      </c>
      <c r="W28" s="1136">
        <v>6918</v>
      </c>
      <c r="X28" s="1136">
        <v>10351</v>
      </c>
      <c r="Z28" s="1136">
        <v>77597</v>
      </c>
      <c r="AA28" s="1136">
        <v>77547</v>
      </c>
      <c r="AB28" s="1136">
        <v>0</v>
      </c>
      <c r="AC28" s="1136">
        <v>77547</v>
      </c>
      <c r="AD28" s="1136">
        <v>0</v>
      </c>
      <c r="AE28" s="1136">
        <v>6749</v>
      </c>
      <c r="AF28" s="1136">
        <v>0</v>
      </c>
      <c r="AH28" s="1136">
        <v>74149</v>
      </c>
      <c r="AI28" s="1136">
        <v>74060</v>
      </c>
      <c r="AJ28" s="1136">
        <v>0</v>
      </c>
      <c r="AK28" s="1136">
        <v>73619</v>
      </c>
      <c r="AL28" s="1136">
        <v>0</v>
      </c>
      <c r="AM28" s="1136">
        <v>39422</v>
      </c>
      <c r="AN28" s="1136">
        <v>441</v>
      </c>
      <c r="AP28" s="1136">
        <v>70778</v>
      </c>
      <c r="AQ28" s="1136">
        <v>70723</v>
      </c>
      <c r="AR28" s="1136">
        <v>0</v>
      </c>
      <c r="AS28" s="1136">
        <v>11296</v>
      </c>
      <c r="AT28" s="1136">
        <v>0</v>
      </c>
      <c r="AU28" s="1136">
        <v>3664</v>
      </c>
      <c r="AV28" s="1136">
        <v>59427</v>
      </c>
    </row>
    <row r="29" spans="1:48">
      <c r="A29" s="2104" t="s">
        <v>2841</v>
      </c>
      <c r="B29" s="1761">
        <v>113822</v>
      </c>
      <c r="C29" s="1761">
        <v>113474</v>
      </c>
      <c r="D29" s="1761">
        <v>0</v>
      </c>
      <c r="E29" s="1761">
        <v>0</v>
      </c>
      <c r="F29" s="1761">
        <v>0</v>
      </c>
      <c r="G29" s="1761">
        <v>2751</v>
      </c>
      <c r="H29" s="1761">
        <v>113474</v>
      </c>
      <c r="J29" s="1761">
        <v>109359</v>
      </c>
      <c r="K29" s="1761">
        <v>109027</v>
      </c>
      <c r="L29" s="1761">
        <v>0</v>
      </c>
      <c r="M29" s="1761">
        <v>0</v>
      </c>
      <c r="N29" s="1761">
        <v>0</v>
      </c>
      <c r="O29" s="1761">
        <v>2087</v>
      </c>
      <c r="P29" s="1761">
        <v>109027</v>
      </c>
      <c r="R29" s="1136">
        <v>109961</v>
      </c>
      <c r="S29" s="1136">
        <v>109670</v>
      </c>
      <c r="T29" s="1136">
        <v>0</v>
      </c>
      <c r="U29" s="1136">
        <v>0</v>
      </c>
      <c r="V29" s="1136">
        <v>0</v>
      </c>
      <c r="W29" s="1136">
        <v>0</v>
      </c>
      <c r="X29" s="1136">
        <v>109670</v>
      </c>
      <c r="Z29" s="1136">
        <v>109909</v>
      </c>
      <c r="AA29" s="1136">
        <v>109909</v>
      </c>
      <c r="AB29" s="1136">
        <v>0</v>
      </c>
      <c r="AC29" s="1136">
        <v>0</v>
      </c>
      <c r="AD29" s="1136">
        <v>0</v>
      </c>
      <c r="AE29" s="1136">
        <v>0</v>
      </c>
      <c r="AF29" s="1136">
        <v>109909</v>
      </c>
      <c r="AH29" s="1136">
        <v>118199</v>
      </c>
      <c r="AI29" s="1136">
        <v>118203</v>
      </c>
      <c r="AJ29" s="1136">
        <v>0</v>
      </c>
      <c r="AK29" s="1136">
        <v>0</v>
      </c>
      <c r="AL29" s="1136">
        <v>0</v>
      </c>
      <c r="AM29" s="1136">
        <v>12</v>
      </c>
      <c r="AN29" s="1136">
        <v>118203</v>
      </c>
      <c r="AP29" s="1136">
        <v>112611</v>
      </c>
      <c r="AQ29" s="1136">
        <v>112619</v>
      </c>
      <c r="AR29" s="1136">
        <v>0</v>
      </c>
      <c r="AS29" s="1136">
        <v>0</v>
      </c>
      <c r="AT29" s="1136">
        <v>0</v>
      </c>
      <c r="AU29" s="1136">
        <v>6</v>
      </c>
      <c r="AV29" s="1136">
        <v>112619</v>
      </c>
    </row>
    <row r="30" spans="1:48" ht="26.4">
      <c r="A30" s="2104" t="s">
        <v>2846</v>
      </c>
      <c r="B30" s="1761">
        <v>2531</v>
      </c>
      <c r="C30" s="1761">
        <v>2531</v>
      </c>
      <c r="D30" s="1761">
        <v>0</v>
      </c>
      <c r="E30" s="1761">
        <v>0</v>
      </c>
      <c r="F30" s="1761">
        <v>0</v>
      </c>
      <c r="G30" s="1761">
        <v>0</v>
      </c>
      <c r="H30" s="1761">
        <v>2531</v>
      </c>
      <c r="J30" s="1761">
        <v>2314</v>
      </c>
      <c r="K30" s="1761">
        <v>2314</v>
      </c>
      <c r="L30" s="1761">
        <v>0</v>
      </c>
      <c r="M30" s="1761">
        <v>0</v>
      </c>
      <c r="N30" s="1761">
        <v>0</v>
      </c>
      <c r="O30" s="1761">
        <v>0</v>
      </c>
      <c r="P30" s="1761">
        <v>2314</v>
      </c>
      <c r="R30" s="1136">
        <v>1794</v>
      </c>
      <c r="S30" s="1136">
        <v>1794</v>
      </c>
      <c r="T30" s="1136">
        <v>0</v>
      </c>
      <c r="U30" s="1136">
        <v>0</v>
      </c>
      <c r="V30" s="1136">
        <v>0</v>
      </c>
      <c r="W30" s="1136">
        <v>0</v>
      </c>
      <c r="X30" s="1136">
        <v>1794</v>
      </c>
      <c r="Z30" s="1136">
        <v>1591</v>
      </c>
      <c r="AA30" s="1136">
        <v>1591</v>
      </c>
      <c r="AB30" s="1136">
        <v>0</v>
      </c>
      <c r="AC30" s="1136">
        <v>0</v>
      </c>
      <c r="AD30" s="1136">
        <v>0</v>
      </c>
      <c r="AE30" s="1136">
        <v>0</v>
      </c>
      <c r="AF30" s="1136">
        <v>1591</v>
      </c>
      <c r="AH30" s="1136">
        <v>1514</v>
      </c>
      <c r="AI30" s="1136">
        <v>1515</v>
      </c>
      <c r="AJ30" s="1136">
        <v>0</v>
      </c>
      <c r="AK30" s="1136">
        <v>0</v>
      </c>
      <c r="AL30" s="1136">
        <v>0</v>
      </c>
      <c r="AM30" s="1136">
        <v>0</v>
      </c>
      <c r="AN30" s="1136">
        <v>1515</v>
      </c>
      <c r="AP30" s="1136">
        <v>1330</v>
      </c>
      <c r="AQ30" s="1136">
        <v>1330</v>
      </c>
      <c r="AR30" s="1136">
        <v>0</v>
      </c>
      <c r="AS30" s="1136">
        <v>0</v>
      </c>
      <c r="AT30" s="1136">
        <v>0</v>
      </c>
      <c r="AU30" s="1136">
        <v>0</v>
      </c>
      <c r="AV30" s="1136">
        <v>1330</v>
      </c>
    </row>
    <row r="31" spans="1:48">
      <c r="A31" s="2104" t="s">
        <v>2847</v>
      </c>
      <c r="B31" s="1761">
        <v>384164</v>
      </c>
      <c r="C31" s="1761">
        <v>0</v>
      </c>
      <c r="D31" s="1761">
        <v>0</v>
      </c>
      <c r="E31" s="1761">
        <v>0</v>
      </c>
      <c r="F31" s="1761">
        <v>0</v>
      </c>
      <c r="G31" s="1761">
        <v>0</v>
      </c>
      <c r="H31" s="1761">
        <v>0</v>
      </c>
      <c r="J31" s="1761">
        <v>371959</v>
      </c>
      <c r="K31" s="1761">
        <v>0</v>
      </c>
      <c r="L31" s="1761">
        <v>0</v>
      </c>
      <c r="M31" s="1761">
        <v>0</v>
      </c>
      <c r="N31" s="1761">
        <v>0</v>
      </c>
      <c r="O31" s="1761">
        <v>0</v>
      </c>
      <c r="P31" s="1761">
        <v>0</v>
      </c>
      <c r="R31" s="1136">
        <v>360617</v>
      </c>
      <c r="S31" s="1136">
        <v>0</v>
      </c>
      <c r="T31" s="1136">
        <v>0</v>
      </c>
      <c r="U31" s="1136">
        <v>0</v>
      </c>
      <c r="V31" s="1136">
        <v>0</v>
      </c>
      <c r="W31" s="1136">
        <v>0</v>
      </c>
      <c r="X31" s="1136">
        <v>0</v>
      </c>
      <c r="Z31" s="1136">
        <v>348056</v>
      </c>
      <c r="AA31" s="1136">
        <v>0</v>
      </c>
      <c r="AB31" s="1136">
        <v>0</v>
      </c>
      <c r="AC31" s="1136">
        <v>0</v>
      </c>
      <c r="AD31" s="1136">
        <v>0</v>
      </c>
      <c r="AE31" s="1136">
        <v>0</v>
      </c>
      <c r="AF31" s="1136">
        <v>0</v>
      </c>
      <c r="AH31" s="1136">
        <v>336372</v>
      </c>
      <c r="AI31" s="1136">
        <v>0</v>
      </c>
      <c r="AJ31" s="1136">
        <v>0</v>
      </c>
      <c r="AK31" s="1136">
        <v>0</v>
      </c>
      <c r="AL31" s="1136">
        <v>0</v>
      </c>
      <c r="AM31" s="1136">
        <v>0</v>
      </c>
      <c r="AN31" s="1136">
        <v>0</v>
      </c>
      <c r="AP31" s="1136">
        <v>322721</v>
      </c>
      <c r="AQ31" s="1136">
        <v>0</v>
      </c>
      <c r="AR31" s="1136">
        <v>0</v>
      </c>
      <c r="AS31" s="1136">
        <v>0</v>
      </c>
      <c r="AT31" s="1136">
        <v>0</v>
      </c>
      <c r="AU31" s="1136">
        <v>0</v>
      </c>
      <c r="AV31" s="1136">
        <v>0</v>
      </c>
    </row>
    <row r="32" spans="1:48">
      <c r="A32" s="2104" t="s">
        <v>2848</v>
      </c>
      <c r="B32" s="1761">
        <v>16807</v>
      </c>
      <c r="C32" s="1761">
        <v>16593</v>
      </c>
      <c r="D32" s="1761">
        <v>0</v>
      </c>
      <c r="E32" s="1761">
        <v>0</v>
      </c>
      <c r="F32" s="1761">
        <v>0</v>
      </c>
      <c r="G32" s="1761">
        <v>0</v>
      </c>
      <c r="H32" s="1761">
        <v>16593</v>
      </c>
      <c r="J32" s="1761">
        <v>16795</v>
      </c>
      <c r="K32" s="1761">
        <v>16594</v>
      </c>
      <c r="L32" s="1761">
        <v>0</v>
      </c>
      <c r="M32" s="1761">
        <v>0</v>
      </c>
      <c r="N32" s="1761">
        <v>0</v>
      </c>
      <c r="O32" s="1761">
        <v>0</v>
      </c>
      <c r="P32" s="1761">
        <v>16594</v>
      </c>
      <c r="R32" s="1136">
        <v>15849</v>
      </c>
      <c r="S32" s="1136">
        <v>15620</v>
      </c>
      <c r="T32" s="1136">
        <v>0</v>
      </c>
      <c r="U32" s="1136">
        <v>0</v>
      </c>
      <c r="V32" s="1136">
        <v>0</v>
      </c>
      <c r="W32" s="1136">
        <v>0</v>
      </c>
      <c r="X32" s="1136">
        <v>15620</v>
      </c>
      <c r="Z32" s="1136">
        <v>15979</v>
      </c>
      <c r="AA32" s="1136">
        <v>15757</v>
      </c>
      <c r="AB32" s="1136">
        <v>0</v>
      </c>
      <c r="AC32" s="1136">
        <v>0</v>
      </c>
      <c r="AD32" s="1136">
        <v>0</v>
      </c>
      <c r="AE32" s="1136">
        <v>0</v>
      </c>
      <c r="AF32" s="1136">
        <v>15757</v>
      </c>
      <c r="AH32" s="1136">
        <v>16059</v>
      </c>
      <c r="AI32" s="1136">
        <v>15834</v>
      </c>
      <c r="AJ32" s="1136">
        <v>0</v>
      </c>
      <c r="AK32" s="1136">
        <v>0</v>
      </c>
      <c r="AL32" s="1136">
        <v>0</v>
      </c>
      <c r="AM32" s="1136">
        <v>0</v>
      </c>
      <c r="AN32" s="1136">
        <v>15834</v>
      </c>
      <c r="AP32" s="1136">
        <v>16814</v>
      </c>
      <c r="AQ32" s="1136">
        <v>16576</v>
      </c>
      <c r="AR32" s="1136">
        <v>0</v>
      </c>
      <c r="AS32" s="1136">
        <v>0</v>
      </c>
      <c r="AT32" s="1136">
        <v>0</v>
      </c>
      <c r="AU32" s="1136">
        <v>0</v>
      </c>
      <c r="AV32" s="1136">
        <v>16576</v>
      </c>
    </row>
    <row r="33" spans="1:48">
      <c r="A33" s="2104" t="s">
        <v>2849</v>
      </c>
      <c r="B33" s="1761">
        <v>21405</v>
      </c>
      <c r="C33" s="1761">
        <v>17402</v>
      </c>
      <c r="D33" s="1761">
        <v>0</v>
      </c>
      <c r="E33" s="1761">
        <v>0</v>
      </c>
      <c r="F33" s="1761">
        <v>0</v>
      </c>
      <c r="G33" s="1761">
        <v>0</v>
      </c>
      <c r="H33" s="1761">
        <v>17402</v>
      </c>
      <c r="J33" s="1761">
        <v>19259</v>
      </c>
      <c r="K33" s="1761">
        <v>16403</v>
      </c>
      <c r="L33" s="1761">
        <v>0</v>
      </c>
      <c r="M33" s="1761">
        <v>0</v>
      </c>
      <c r="N33" s="1761">
        <v>0</v>
      </c>
      <c r="O33" s="1761">
        <v>0</v>
      </c>
      <c r="P33" s="1761">
        <v>16403</v>
      </c>
      <c r="R33" s="1136">
        <v>23941</v>
      </c>
      <c r="S33" s="1136">
        <v>18428</v>
      </c>
      <c r="T33" s="1136">
        <v>0</v>
      </c>
      <c r="U33" s="1136">
        <v>0</v>
      </c>
      <c r="V33" s="1136">
        <v>0</v>
      </c>
      <c r="W33" s="1136">
        <v>0</v>
      </c>
      <c r="X33" s="1136">
        <v>18428</v>
      </c>
      <c r="Z33" s="1136">
        <v>23904</v>
      </c>
      <c r="AA33" s="1136">
        <v>19577</v>
      </c>
      <c r="AB33" s="1136">
        <v>0</v>
      </c>
      <c r="AC33" s="1136">
        <v>0</v>
      </c>
      <c r="AD33" s="1136">
        <v>0</v>
      </c>
      <c r="AE33" s="1136">
        <v>0</v>
      </c>
      <c r="AF33" s="1136">
        <v>19577</v>
      </c>
      <c r="AH33" s="1136">
        <v>20720</v>
      </c>
      <c r="AI33" s="1136">
        <v>17632</v>
      </c>
      <c r="AJ33" s="1136">
        <v>0</v>
      </c>
      <c r="AK33" s="1136">
        <v>0</v>
      </c>
      <c r="AL33" s="1136">
        <v>0</v>
      </c>
      <c r="AM33" s="1136">
        <v>0</v>
      </c>
      <c r="AN33" s="1136">
        <v>17632</v>
      </c>
      <c r="AP33" s="1136">
        <v>19366</v>
      </c>
      <c r="AQ33" s="1136">
        <v>17190</v>
      </c>
      <c r="AR33" s="1136">
        <v>0</v>
      </c>
      <c r="AS33" s="1136">
        <v>0</v>
      </c>
      <c r="AT33" s="1136">
        <v>0</v>
      </c>
      <c r="AU33" s="1136">
        <v>177249</v>
      </c>
      <c r="AV33" s="1136">
        <v>17189</v>
      </c>
    </row>
    <row r="34" spans="1:48">
      <c r="A34" s="2104" t="s">
        <v>205</v>
      </c>
      <c r="B34" s="1761">
        <v>204916</v>
      </c>
      <c r="C34" s="1761">
        <v>170302</v>
      </c>
      <c r="D34" s="1761">
        <v>0</v>
      </c>
      <c r="E34" s="1761">
        <v>0</v>
      </c>
      <c r="F34" s="1761">
        <v>0</v>
      </c>
      <c r="G34" s="1761">
        <v>146468</v>
      </c>
      <c r="H34" s="1761">
        <v>170302</v>
      </c>
      <c r="J34" s="1761">
        <v>196836</v>
      </c>
      <c r="K34" s="1761">
        <v>171140</v>
      </c>
      <c r="L34" s="1761">
        <v>0</v>
      </c>
      <c r="M34" s="1761">
        <v>0</v>
      </c>
      <c r="N34" s="1761">
        <v>0</v>
      </c>
      <c r="O34" s="1761">
        <v>138685</v>
      </c>
      <c r="P34" s="1761">
        <v>171140</v>
      </c>
      <c r="R34" s="1136">
        <v>175152</v>
      </c>
      <c r="S34" s="1136">
        <v>149963</v>
      </c>
      <c r="T34" s="1136">
        <v>0</v>
      </c>
      <c r="U34" s="1136">
        <v>0</v>
      </c>
      <c r="V34" s="1136">
        <v>0</v>
      </c>
      <c r="W34" s="1136">
        <v>169163</v>
      </c>
      <c r="X34" s="1136">
        <v>149963</v>
      </c>
      <c r="Z34" s="1136">
        <v>159626</v>
      </c>
      <c r="AA34" s="1136">
        <v>144283</v>
      </c>
      <c r="AB34" s="1136">
        <v>0</v>
      </c>
      <c r="AC34" s="1136">
        <v>0</v>
      </c>
      <c r="AD34" s="1136">
        <v>0</v>
      </c>
      <c r="AE34" s="1136">
        <v>168240</v>
      </c>
      <c r="AF34" s="1136">
        <v>144282</v>
      </c>
      <c r="AH34" s="1136">
        <v>146900</v>
      </c>
      <c r="AI34" s="1136">
        <v>136855</v>
      </c>
      <c r="AJ34" s="1136">
        <v>0</v>
      </c>
      <c r="AK34" s="1136">
        <v>0</v>
      </c>
      <c r="AL34" s="1136">
        <v>0</v>
      </c>
      <c r="AM34" s="1136">
        <v>174419</v>
      </c>
      <c r="AN34" s="1136">
        <v>136855</v>
      </c>
      <c r="AP34" s="1136">
        <v>135572</v>
      </c>
      <c r="AQ34" s="1136">
        <v>131216</v>
      </c>
      <c r="AR34" s="1136">
        <v>0</v>
      </c>
      <c r="AS34" s="1136">
        <v>0</v>
      </c>
      <c r="AT34" s="1136">
        <v>0</v>
      </c>
      <c r="AU34" s="1136">
        <v>0</v>
      </c>
      <c r="AV34" s="1136">
        <v>131217</v>
      </c>
    </row>
    <row r="35" spans="1:48" ht="13.8" thickBot="1">
      <c r="A35" s="2108" t="s">
        <v>208</v>
      </c>
      <c r="B35" s="2218">
        <v>3009115</v>
      </c>
      <c r="C35" s="2218">
        <v>2596652</v>
      </c>
      <c r="D35" s="2375">
        <v>0</v>
      </c>
      <c r="E35" s="2218">
        <v>516235</v>
      </c>
      <c r="F35" s="2375">
        <v>0</v>
      </c>
      <c r="G35" s="2218">
        <v>334609</v>
      </c>
      <c r="H35" s="2218">
        <v>2080417</v>
      </c>
      <c r="J35" s="2218">
        <v>2990324</v>
      </c>
      <c r="K35" s="2218">
        <v>2601904</v>
      </c>
      <c r="L35" s="2375">
        <v>0</v>
      </c>
      <c r="M35" s="2218">
        <v>578487</v>
      </c>
      <c r="N35" s="2375">
        <v>0</v>
      </c>
      <c r="O35" s="2218">
        <v>311919</v>
      </c>
      <c r="P35" s="2218">
        <v>2023417</v>
      </c>
      <c r="R35" s="2109">
        <v>2890647</v>
      </c>
      <c r="S35" s="2109">
        <v>2511453</v>
      </c>
      <c r="T35" s="2109">
        <v>0</v>
      </c>
      <c r="U35" s="2109">
        <v>501829</v>
      </c>
      <c r="V35" s="2109">
        <v>0</v>
      </c>
      <c r="W35" s="2109">
        <v>354329</v>
      </c>
      <c r="X35" s="2109">
        <v>2009624</v>
      </c>
      <c r="Z35" s="2109">
        <v>2780697</v>
      </c>
      <c r="AA35" s="2109">
        <v>2423564</v>
      </c>
      <c r="AB35" s="1155">
        <v>0</v>
      </c>
      <c r="AC35" s="2109">
        <v>540222</v>
      </c>
      <c r="AD35" s="1155">
        <v>0</v>
      </c>
      <c r="AE35" s="2109">
        <v>336208</v>
      </c>
      <c r="AF35" s="2109">
        <v>1883341</v>
      </c>
      <c r="AH35" s="2109">
        <v>2688498</v>
      </c>
      <c r="AI35" s="2109">
        <v>2347947</v>
      </c>
      <c r="AJ35" s="1155">
        <v>0</v>
      </c>
      <c r="AK35" s="2109">
        <v>440173</v>
      </c>
      <c r="AL35" s="1155">
        <v>0</v>
      </c>
      <c r="AM35" s="2109">
        <v>424643</v>
      </c>
      <c r="AN35" s="2109">
        <v>1907774</v>
      </c>
      <c r="AP35" s="2109">
        <v>2618303</v>
      </c>
      <c r="AQ35" s="2109">
        <v>2296928</v>
      </c>
      <c r="AR35" s="1155">
        <v>0</v>
      </c>
      <c r="AS35" s="2109">
        <v>404288</v>
      </c>
      <c r="AT35" s="1155">
        <v>0</v>
      </c>
      <c r="AU35" s="2109">
        <v>313513</v>
      </c>
      <c r="AV35" s="2109">
        <v>1892640</v>
      </c>
    </row>
  </sheetData>
  <mergeCells count="18">
    <mergeCell ref="R4:R5"/>
    <mergeCell ref="S4:S5"/>
    <mergeCell ref="B4:B5"/>
    <mergeCell ref="C4:C5"/>
    <mergeCell ref="D4:H4"/>
    <mergeCell ref="J4:J5"/>
    <mergeCell ref="K4:K5"/>
    <mergeCell ref="L4:P4"/>
    <mergeCell ref="T4:X4"/>
    <mergeCell ref="AR4:AV4"/>
    <mergeCell ref="AH4:AH5"/>
    <mergeCell ref="AI4:AI5"/>
    <mergeCell ref="AJ4:AN4"/>
    <mergeCell ref="Z4:Z5"/>
    <mergeCell ref="AA4:AA5"/>
    <mergeCell ref="AB4:AF4"/>
    <mergeCell ref="AP4:AP5"/>
    <mergeCell ref="AQ4:AQ5"/>
  </mergeCells>
  <hyperlinks>
    <hyperlink ref="A1" location="Contents!C8" display="Overview of risk-weighted assets (RWA)" xr:uid="{696D4406-7F84-4F30-A91D-D38D3CB28A91}"/>
  </hyperlink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6415-A2E7-4C37-B20A-F0E2B2EA17CC}">
  <sheetPr codeName="Plan30">
    <tabColor rgb="FF5F6062"/>
  </sheetPr>
  <dimension ref="A1:DM23"/>
  <sheetViews>
    <sheetView showGridLines="0" workbookViewId="0"/>
  </sheetViews>
  <sheetFormatPr defaultColWidth="8.77734375" defaultRowHeight="14.4"/>
  <cols>
    <col min="1" max="1" width="55.77734375" customWidth="1"/>
    <col min="2" max="2" width="9" bestFit="1" customWidth="1"/>
    <col min="3" max="3" width="8" bestFit="1" customWidth="1"/>
    <col min="4" max="6" width="9" bestFit="1" customWidth="1"/>
    <col min="7" max="11" width="9" customWidth="1"/>
    <col min="12" max="12" width="9" bestFit="1" customWidth="1"/>
    <col min="13" max="13" width="8" bestFit="1" customWidth="1"/>
    <col min="14" max="17" width="9" bestFit="1" customWidth="1"/>
    <col min="18" max="18" width="8" bestFit="1" customWidth="1"/>
    <col min="19" max="22" width="9" bestFit="1" customWidth="1"/>
    <col min="23" max="23" width="8" bestFit="1" customWidth="1"/>
    <col min="24" max="27" width="9" bestFit="1" customWidth="1"/>
    <col min="28" max="28" width="8" bestFit="1" customWidth="1"/>
    <col min="29" max="31" width="9" bestFit="1" customWidth="1"/>
    <col min="32" max="36" width="9" customWidth="1"/>
    <col min="37" max="37" width="9" bestFit="1" customWidth="1"/>
    <col min="38" max="38" width="8" bestFit="1" customWidth="1"/>
    <col min="39" max="42" width="9" bestFit="1" customWidth="1"/>
    <col min="43" max="43" width="8" bestFit="1" customWidth="1"/>
    <col min="44" max="47" width="9" bestFit="1" customWidth="1"/>
    <col min="48" max="48" width="8" bestFit="1" customWidth="1"/>
    <col min="49" max="49" width="9" bestFit="1" customWidth="1"/>
    <col min="50" max="50" width="9.21875" bestFit="1" customWidth="1"/>
    <col min="51" max="52" width="9" bestFit="1" customWidth="1"/>
    <col min="53" max="53" width="8" bestFit="1" customWidth="1"/>
    <col min="54" max="54" width="9" bestFit="1" customWidth="1"/>
    <col min="55" max="55" width="9.21875" bestFit="1" customWidth="1"/>
    <col min="56" max="57" width="9" bestFit="1" customWidth="1"/>
    <col min="58" max="58" width="8" bestFit="1" customWidth="1"/>
    <col min="59" max="59" width="9" bestFit="1" customWidth="1"/>
    <col min="60" max="60" width="9.21875" bestFit="1" customWidth="1"/>
    <col min="61" max="62" width="9" bestFit="1" customWidth="1"/>
    <col min="63" max="63" width="8" bestFit="1" customWidth="1"/>
    <col min="64" max="64" width="9" bestFit="1" customWidth="1"/>
    <col min="65" max="65" width="9.21875" bestFit="1" customWidth="1"/>
    <col min="66" max="67" width="9" bestFit="1" customWidth="1"/>
    <col min="68" max="68" width="8" bestFit="1" customWidth="1"/>
    <col min="69" max="69" width="9" bestFit="1" customWidth="1"/>
    <col min="70" max="70" width="9.21875" bestFit="1" customWidth="1"/>
    <col min="71" max="72" width="9" bestFit="1" customWidth="1"/>
    <col min="73" max="73" width="8" bestFit="1" customWidth="1"/>
    <col min="74" max="74" width="9" bestFit="1" customWidth="1"/>
    <col min="75" max="75" width="9.21875" bestFit="1" customWidth="1"/>
    <col min="76" max="77" width="9" bestFit="1" customWidth="1"/>
    <col min="78" max="78" width="8" bestFit="1" customWidth="1"/>
    <col min="79" max="79" width="9" bestFit="1" customWidth="1"/>
    <col min="80" max="80" width="9.21875" bestFit="1" customWidth="1"/>
    <col min="81" max="82" width="9" bestFit="1" customWidth="1"/>
    <col min="83" max="83" width="8" bestFit="1" customWidth="1"/>
    <col min="84" max="84" width="9" bestFit="1" customWidth="1"/>
    <col min="85" max="85" width="9.21875" bestFit="1" customWidth="1"/>
    <col min="86" max="86" width="9" bestFit="1" customWidth="1"/>
    <col min="87" max="87" width="8" bestFit="1" customWidth="1"/>
    <col min="88" max="88" width="9" bestFit="1" customWidth="1"/>
    <col min="89" max="89" width="9.21875" bestFit="1" customWidth="1"/>
    <col min="90" max="90" width="9" bestFit="1" customWidth="1"/>
    <col min="91" max="91" width="8" bestFit="1" customWidth="1"/>
    <col min="92" max="92" width="9" bestFit="1" customWidth="1"/>
    <col min="93" max="93" width="9.21875" bestFit="1" customWidth="1"/>
    <col min="94" max="94" width="9" bestFit="1" customWidth="1"/>
    <col min="95" max="95" width="8" bestFit="1" customWidth="1"/>
    <col min="96" max="96" width="9" bestFit="1" customWidth="1"/>
    <col min="97" max="97" width="9.21875" bestFit="1" customWidth="1"/>
    <col min="98" max="98" width="9" bestFit="1" customWidth="1"/>
    <col min="99" max="99" width="8" bestFit="1" customWidth="1"/>
    <col min="100" max="100" width="9" bestFit="1" customWidth="1"/>
    <col min="101" max="101" width="9.21875" bestFit="1" customWidth="1"/>
    <col min="102" max="102" width="9" bestFit="1" customWidth="1"/>
    <col min="103" max="103" width="8" bestFit="1" customWidth="1"/>
    <col min="104" max="104" width="9" bestFit="1" customWidth="1"/>
    <col min="105" max="105" width="9.21875" bestFit="1" customWidth="1"/>
    <col min="106" max="106" width="9" bestFit="1" customWidth="1"/>
    <col min="107" max="107" width="8" bestFit="1" customWidth="1"/>
    <col min="108" max="108" width="9" bestFit="1" customWidth="1"/>
    <col min="109" max="109" width="9.21875" bestFit="1" customWidth="1"/>
    <col min="110" max="110" width="9" bestFit="1" customWidth="1"/>
    <col min="111" max="111" width="8" bestFit="1" customWidth="1"/>
    <col min="112" max="112" width="9" bestFit="1" customWidth="1"/>
    <col min="113" max="113" width="9.21875" bestFit="1" customWidth="1"/>
    <col min="114" max="114" width="9" bestFit="1" customWidth="1"/>
    <col min="115" max="115" width="8" bestFit="1" customWidth="1"/>
    <col min="116" max="116" width="9" bestFit="1" customWidth="1"/>
    <col min="117" max="117" width="9.21875" bestFit="1" customWidth="1"/>
  </cols>
  <sheetData>
    <row r="1" spans="1:117" ht="16.2">
      <c r="A1" s="433" t="s">
        <v>2404</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117"/>
      <c r="BC1" s="117"/>
      <c r="BD1" s="117"/>
      <c r="BE1" s="42"/>
      <c r="BF1" s="42"/>
      <c r="BG1" s="117"/>
      <c r="BH1" s="117"/>
      <c r="BI1" s="117"/>
      <c r="BJ1" s="42"/>
      <c r="BK1" s="42"/>
      <c r="BL1" s="117"/>
      <c r="BM1" s="117"/>
      <c r="BN1" s="117"/>
      <c r="BO1" s="42"/>
      <c r="BP1" s="42"/>
      <c r="BQ1" s="117"/>
      <c r="BR1" s="117"/>
      <c r="BS1" s="42"/>
      <c r="BT1" s="42"/>
      <c r="BU1" s="42"/>
      <c r="BV1" s="117"/>
      <c r="BW1" s="117"/>
      <c r="BX1" s="117"/>
      <c r="BY1" s="42"/>
      <c r="BZ1" s="42"/>
      <c r="CA1" s="117"/>
      <c r="CB1" s="117"/>
      <c r="CC1" s="117"/>
      <c r="CD1" s="42"/>
      <c r="CE1" s="42"/>
      <c r="CF1" s="117"/>
      <c r="CG1" s="117"/>
      <c r="CH1" s="42"/>
      <c r="CI1" s="42"/>
      <c r="CJ1" s="117"/>
      <c r="CK1" s="117"/>
      <c r="CL1" s="42"/>
      <c r="CM1" s="42"/>
      <c r="CN1" s="117"/>
      <c r="CO1" s="117"/>
      <c r="CP1" s="42"/>
      <c r="CQ1" s="42"/>
      <c r="CR1" s="117"/>
      <c r="CS1" s="117"/>
      <c r="CT1" s="42"/>
      <c r="CU1" s="42"/>
      <c r="CV1" s="117"/>
      <c r="CW1" s="117"/>
      <c r="CX1" s="42"/>
      <c r="CY1" s="42"/>
      <c r="CZ1" s="117"/>
      <c r="DA1" s="117"/>
      <c r="DB1" s="42"/>
      <c r="DC1" s="42"/>
      <c r="DD1" s="117"/>
      <c r="DE1" s="117"/>
      <c r="DF1" s="42"/>
      <c r="DG1" s="42"/>
      <c r="DH1" s="117"/>
      <c r="DI1" s="117"/>
      <c r="DJ1" s="117"/>
      <c r="DK1" s="117"/>
      <c r="DL1" s="117"/>
      <c r="DM1" s="431" t="s">
        <v>65</v>
      </c>
    </row>
    <row r="2" spans="1:117" hidden="1">
      <c r="A2" s="447"/>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row>
    <row r="3" spans="1:117">
      <c r="B3" s="390" t="s">
        <v>85</v>
      </c>
      <c r="C3" s="391"/>
      <c r="D3" s="391"/>
      <c r="E3" s="391"/>
      <c r="F3" s="391"/>
      <c r="G3" s="390" t="s">
        <v>86</v>
      </c>
      <c r="H3" s="391"/>
      <c r="I3" s="391"/>
      <c r="J3" s="391"/>
      <c r="K3" s="391"/>
      <c r="L3" s="390" t="s">
        <v>87</v>
      </c>
      <c r="M3" s="391"/>
      <c r="N3" s="391"/>
      <c r="O3" s="391"/>
      <c r="P3" s="391"/>
      <c r="Q3" s="390" t="s">
        <v>88</v>
      </c>
      <c r="R3" s="391"/>
      <c r="S3" s="391"/>
      <c r="T3" s="391"/>
      <c r="U3" s="391"/>
      <c r="V3" s="390" t="s">
        <v>89</v>
      </c>
      <c r="W3" s="391"/>
      <c r="X3" s="391"/>
      <c r="Y3" s="391"/>
      <c r="Z3" s="391"/>
      <c r="AA3" s="390" t="s">
        <v>2098</v>
      </c>
      <c r="AB3" s="391"/>
      <c r="AC3" s="391"/>
      <c r="AD3" s="391"/>
      <c r="AE3" s="391"/>
      <c r="AF3" s="390" t="s">
        <v>2099</v>
      </c>
      <c r="AG3" s="391"/>
      <c r="AH3" s="391"/>
      <c r="AI3" s="391"/>
      <c r="AJ3" s="391"/>
      <c r="AK3" s="390" t="s">
        <v>2100</v>
      </c>
      <c r="AL3" s="391"/>
      <c r="AM3" s="391"/>
      <c r="AN3" s="391"/>
      <c r="AO3" s="391"/>
      <c r="AP3" s="390" t="s">
        <v>2405</v>
      </c>
      <c r="AQ3" s="391"/>
      <c r="AR3" s="391"/>
      <c r="AS3" s="391"/>
      <c r="AT3" s="391"/>
      <c r="AU3" s="390">
        <v>43100</v>
      </c>
      <c r="AV3" s="391"/>
      <c r="AW3" s="391"/>
      <c r="AX3" s="391"/>
      <c r="AY3" s="391"/>
      <c r="AZ3" s="390" t="s">
        <v>2103</v>
      </c>
      <c r="BA3" s="391"/>
      <c r="BB3" s="391"/>
      <c r="BC3" s="391"/>
      <c r="BD3" s="391"/>
      <c r="BE3" s="390" t="s">
        <v>2104</v>
      </c>
      <c r="BF3" s="391"/>
      <c r="BG3" s="391"/>
      <c r="BH3" s="391"/>
      <c r="BI3" s="391"/>
      <c r="BJ3" s="390" t="s">
        <v>2105</v>
      </c>
      <c r="BK3" s="391"/>
      <c r="BL3" s="391"/>
      <c r="BM3" s="391"/>
      <c r="BN3" s="391"/>
      <c r="BO3" s="390">
        <v>42735</v>
      </c>
      <c r="BP3" s="391"/>
      <c r="BQ3" s="391"/>
      <c r="BR3" s="391"/>
      <c r="BS3" s="391"/>
      <c r="BT3" s="390" t="s">
        <v>2107</v>
      </c>
      <c r="BU3" s="391"/>
      <c r="BV3" s="391"/>
      <c r="BW3" s="391"/>
      <c r="BX3" s="391"/>
      <c r="BY3" s="390" t="s">
        <v>2108</v>
      </c>
      <c r="BZ3" s="391"/>
      <c r="CA3" s="391"/>
      <c r="CB3" s="391"/>
      <c r="CC3" s="391"/>
      <c r="CD3" s="390" t="s">
        <v>2109</v>
      </c>
      <c r="CE3" s="391"/>
      <c r="CF3" s="391"/>
      <c r="CG3" s="391"/>
      <c r="CH3" s="390">
        <v>42369</v>
      </c>
      <c r="CI3" s="391"/>
      <c r="CJ3" s="391"/>
      <c r="CK3" s="391"/>
      <c r="CL3" s="390" t="s">
        <v>2111</v>
      </c>
      <c r="CM3" s="391"/>
      <c r="CN3" s="391"/>
      <c r="CO3" s="391"/>
      <c r="CP3" s="390" t="s">
        <v>2112</v>
      </c>
      <c r="CQ3" s="391"/>
      <c r="CR3" s="391"/>
      <c r="CS3" s="391"/>
      <c r="CT3" s="390" t="s">
        <v>2113</v>
      </c>
      <c r="CU3" s="391"/>
      <c r="CV3" s="391"/>
      <c r="CW3" s="391"/>
      <c r="CX3" s="390">
        <v>42004</v>
      </c>
      <c r="CY3" s="391"/>
      <c r="CZ3" s="391"/>
      <c r="DA3" s="391"/>
      <c r="DB3" s="390" t="s">
        <v>2115</v>
      </c>
      <c r="DC3" s="391"/>
      <c r="DD3" s="391"/>
      <c r="DE3" s="391"/>
      <c r="DF3" s="390" t="s">
        <v>2116</v>
      </c>
      <c r="DG3" s="391"/>
      <c r="DH3" s="391"/>
      <c r="DI3" s="391"/>
      <c r="DJ3" s="390" t="s">
        <v>2117</v>
      </c>
      <c r="DK3" s="391"/>
      <c r="DL3" s="391"/>
      <c r="DM3" s="391"/>
    </row>
    <row r="4" spans="1:117" ht="27.6">
      <c r="A4" s="444"/>
      <c r="B4" s="501" t="s">
        <v>1614</v>
      </c>
      <c r="C4" s="501" t="s">
        <v>1615</v>
      </c>
      <c r="D4" s="501" t="s">
        <v>1616</v>
      </c>
      <c r="E4" s="501" t="s">
        <v>1617</v>
      </c>
      <c r="F4" s="501" t="s">
        <v>144</v>
      </c>
      <c r="G4" s="501" t="s">
        <v>1614</v>
      </c>
      <c r="H4" s="501" t="s">
        <v>1615</v>
      </c>
      <c r="I4" s="501" t="s">
        <v>1616</v>
      </c>
      <c r="J4" s="501" t="s">
        <v>1617</v>
      </c>
      <c r="K4" s="501" t="s">
        <v>144</v>
      </c>
      <c r="L4" s="501" t="s">
        <v>1614</v>
      </c>
      <c r="M4" s="501" t="s">
        <v>1615</v>
      </c>
      <c r="N4" s="501" t="s">
        <v>1616</v>
      </c>
      <c r="O4" s="501" t="s">
        <v>1617</v>
      </c>
      <c r="P4" s="501" t="s">
        <v>144</v>
      </c>
      <c r="Q4" s="501" t="s">
        <v>1614</v>
      </c>
      <c r="R4" s="501" t="s">
        <v>1615</v>
      </c>
      <c r="S4" s="501" t="s">
        <v>1616</v>
      </c>
      <c r="T4" s="501" t="s">
        <v>1617</v>
      </c>
      <c r="U4" s="501" t="s">
        <v>144</v>
      </c>
      <c r="V4" s="501" t="s">
        <v>1614</v>
      </c>
      <c r="W4" s="501" t="s">
        <v>1615</v>
      </c>
      <c r="X4" s="501" t="s">
        <v>1616</v>
      </c>
      <c r="Y4" s="501" t="s">
        <v>1617</v>
      </c>
      <c r="Z4" s="501" t="s">
        <v>144</v>
      </c>
      <c r="AA4" s="501" t="s">
        <v>1614</v>
      </c>
      <c r="AB4" s="501" t="s">
        <v>1615</v>
      </c>
      <c r="AC4" s="501" t="s">
        <v>1616</v>
      </c>
      <c r="AD4" s="501" t="s">
        <v>1617</v>
      </c>
      <c r="AE4" s="501" t="s">
        <v>144</v>
      </c>
      <c r="AF4" s="501" t="s">
        <v>1614</v>
      </c>
      <c r="AG4" s="501" t="s">
        <v>1615</v>
      </c>
      <c r="AH4" s="501" t="s">
        <v>1616</v>
      </c>
      <c r="AI4" s="501" t="s">
        <v>1617</v>
      </c>
      <c r="AJ4" s="501" t="s">
        <v>144</v>
      </c>
      <c r="AK4" s="501" t="s">
        <v>1614</v>
      </c>
      <c r="AL4" s="501" t="s">
        <v>1615</v>
      </c>
      <c r="AM4" s="501" t="s">
        <v>1616</v>
      </c>
      <c r="AN4" s="501" t="s">
        <v>1617</v>
      </c>
      <c r="AO4" s="501" t="s">
        <v>144</v>
      </c>
      <c r="AP4" s="501" t="s">
        <v>1614</v>
      </c>
      <c r="AQ4" s="501" t="s">
        <v>1615</v>
      </c>
      <c r="AR4" s="501" t="s">
        <v>1616</v>
      </c>
      <c r="AS4" s="501" t="s">
        <v>1617</v>
      </c>
      <c r="AT4" s="501" t="s">
        <v>144</v>
      </c>
      <c r="AU4" s="501" t="s">
        <v>1614</v>
      </c>
      <c r="AV4" s="501" t="s">
        <v>1615</v>
      </c>
      <c r="AW4" s="501" t="s">
        <v>1616</v>
      </c>
      <c r="AX4" s="501" t="s">
        <v>1617</v>
      </c>
      <c r="AY4" s="501" t="s">
        <v>144</v>
      </c>
      <c r="AZ4" s="501" t="s">
        <v>1614</v>
      </c>
      <c r="BA4" s="501" t="s">
        <v>1615</v>
      </c>
      <c r="BB4" s="501" t="s">
        <v>1616</v>
      </c>
      <c r="BC4" s="501" t="s">
        <v>1617</v>
      </c>
      <c r="BD4" s="501" t="s">
        <v>144</v>
      </c>
      <c r="BE4" s="501" t="s">
        <v>1614</v>
      </c>
      <c r="BF4" s="501" t="s">
        <v>1615</v>
      </c>
      <c r="BG4" s="501" t="s">
        <v>1616</v>
      </c>
      <c r="BH4" s="501" t="s">
        <v>1617</v>
      </c>
      <c r="BI4" s="501" t="s">
        <v>144</v>
      </c>
      <c r="BJ4" s="501" t="s">
        <v>1614</v>
      </c>
      <c r="BK4" s="501" t="s">
        <v>1615</v>
      </c>
      <c r="BL4" s="501" t="s">
        <v>1616</v>
      </c>
      <c r="BM4" s="501" t="s">
        <v>1617</v>
      </c>
      <c r="BN4" s="501" t="s">
        <v>144</v>
      </c>
      <c r="BO4" s="501" t="s">
        <v>1614</v>
      </c>
      <c r="BP4" s="501" t="s">
        <v>1615</v>
      </c>
      <c r="BQ4" s="501" t="s">
        <v>1616</v>
      </c>
      <c r="BR4" s="501" t="s">
        <v>1617</v>
      </c>
      <c r="BS4" s="501" t="s">
        <v>144</v>
      </c>
      <c r="BT4" s="501" t="s">
        <v>1614</v>
      </c>
      <c r="BU4" s="501" t="s">
        <v>1615</v>
      </c>
      <c r="BV4" s="501" t="s">
        <v>1616</v>
      </c>
      <c r="BW4" s="501" t="s">
        <v>1617</v>
      </c>
      <c r="BX4" s="501" t="s">
        <v>144</v>
      </c>
      <c r="BY4" s="501" t="s">
        <v>1614</v>
      </c>
      <c r="BZ4" s="501" t="s">
        <v>1615</v>
      </c>
      <c r="CA4" s="501" t="s">
        <v>1616</v>
      </c>
      <c r="CB4" s="501" t="s">
        <v>1617</v>
      </c>
      <c r="CC4" s="501" t="s">
        <v>144</v>
      </c>
      <c r="CD4" s="501" t="s">
        <v>1614</v>
      </c>
      <c r="CE4" s="501" t="s">
        <v>1615</v>
      </c>
      <c r="CF4" s="501" t="s">
        <v>1616</v>
      </c>
      <c r="CG4" s="501" t="s">
        <v>1617</v>
      </c>
      <c r="CH4" s="501" t="s">
        <v>1614</v>
      </c>
      <c r="CI4" s="501" t="s">
        <v>1615</v>
      </c>
      <c r="CJ4" s="501" t="s">
        <v>1616</v>
      </c>
      <c r="CK4" s="501" t="s">
        <v>1617</v>
      </c>
      <c r="CL4" s="501" t="s">
        <v>1614</v>
      </c>
      <c r="CM4" s="501" t="s">
        <v>1615</v>
      </c>
      <c r="CN4" s="501" t="s">
        <v>1616</v>
      </c>
      <c r="CO4" s="501" t="s">
        <v>1617</v>
      </c>
      <c r="CP4" s="501" t="s">
        <v>1614</v>
      </c>
      <c r="CQ4" s="501" t="s">
        <v>1615</v>
      </c>
      <c r="CR4" s="501" t="s">
        <v>1616</v>
      </c>
      <c r="CS4" s="501" t="s">
        <v>1617</v>
      </c>
      <c r="CT4" s="501" t="s">
        <v>1614</v>
      </c>
      <c r="CU4" s="501" t="s">
        <v>1615</v>
      </c>
      <c r="CV4" s="501" t="s">
        <v>1616</v>
      </c>
      <c r="CW4" s="501" t="s">
        <v>1617</v>
      </c>
      <c r="CX4" s="501" t="s">
        <v>1614</v>
      </c>
      <c r="CY4" s="501" t="s">
        <v>1615</v>
      </c>
      <c r="CZ4" s="501" t="s">
        <v>1616</v>
      </c>
      <c r="DA4" s="501" t="s">
        <v>1617</v>
      </c>
      <c r="DB4" s="501" t="s">
        <v>1614</v>
      </c>
      <c r="DC4" s="501" t="s">
        <v>1615</v>
      </c>
      <c r="DD4" s="501" t="s">
        <v>1616</v>
      </c>
      <c r="DE4" s="501" t="s">
        <v>1617</v>
      </c>
      <c r="DF4" s="501" t="s">
        <v>1614</v>
      </c>
      <c r="DG4" s="501" t="s">
        <v>1615</v>
      </c>
      <c r="DH4" s="501" t="s">
        <v>1616</v>
      </c>
      <c r="DI4" s="501" t="s">
        <v>1617</v>
      </c>
      <c r="DJ4" s="501" t="s">
        <v>1614</v>
      </c>
      <c r="DK4" s="501" t="s">
        <v>1615</v>
      </c>
      <c r="DL4" s="501" t="s">
        <v>1616</v>
      </c>
      <c r="DM4" s="501" t="s">
        <v>1617</v>
      </c>
    </row>
    <row r="5" spans="1:117">
      <c r="A5" s="19" t="s">
        <v>1558</v>
      </c>
      <c r="B5" s="452">
        <v>90081</v>
      </c>
      <c r="C5" s="452">
        <v>6361</v>
      </c>
      <c r="D5" s="452">
        <v>69144</v>
      </c>
      <c r="E5" s="452">
        <v>112198</v>
      </c>
      <c r="F5" s="452">
        <v>277784</v>
      </c>
      <c r="G5" s="452">
        <v>96966</v>
      </c>
      <c r="H5" s="452">
        <v>5789</v>
      </c>
      <c r="I5" s="452">
        <v>66283</v>
      </c>
      <c r="J5" s="452">
        <v>104358</v>
      </c>
      <c r="K5" s="452">
        <v>273396</v>
      </c>
      <c r="L5" s="452">
        <v>91215</v>
      </c>
      <c r="M5" s="452">
        <v>4520</v>
      </c>
      <c r="N5" s="452">
        <v>67711</v>
      </c>
      <c r="O5" s="452">
        <v>104579</v>
      </c>
      <c r="P5" s="452">
        <v>268025</v>
      </c>
      <c r="Q5" s="452">
        <v>88728</v>
      </c>
      <c r="R5" s="452">
        <v>4349</v>
      </c>
      <c r="S5" s="452">
        <v>64905</v>
      </c>
      <c r="T5" s="452">
        <v>101699</v>
      </c>
      <c r="U5" s="452">
        <v>259681</v>
      </c>
      <c r="V5" s="452">
        <v>85909</v>
      </c>
      <c r="W5" s="452">
        <v>4316</v>
      </c>
      <c r="X5" s="452">
        <v>62540</v>
      </c>
      <c r="Y5" s="452">
        <v>99762</v>
      </c>
      <c r="Z5" s="452">
        <v>252527</v>
      </c>
      <c r="AA5" s="452">
        <v>85292</v>
      </c>
      <c r="AB5" s="452">
        <v>4868</v>
      </c>
      <c r="AC5" s="452">
        <v>60520</v>
      </c>
      <c r="AD5" s="452">
        <v>96645</v>
      </c>
      <c r="AE5" s="452">
        <v>247325</v>
      </c>
      <c r="AF5" s="452">
        <v>77044</v>
      </c>
      <c r="AG5" s="452">
        <v>5179</v>
      </c>
      <c r="AH5" s="452">
        <v>60081</v>
      </c>
      <c r="AI5" s="452">
        <v>98447</v>
      </c>
      <c r="AJ5" s="452">
        <v>240751</v>
      </c>
      <c r="AK5" s="452">
        <f t="shared" ref="AK5:AT5" si="0">SUM(AK6:AK12)</f>
        <v>75357</v>
      </c>
      <c r="AL5" s="452">
        <f t="shared" si="0"/>
        <v>4455</v>
      </c>
      <c r="AM5" s="452">
        <f t="shared" si="0"/>
        <v>58569</v>
      </c>
      <c r="AN5" s="452">
        <f t="shared" si="0"/>
        <v>95963</v>
      </c>
      <c r="AO5" s="452">
        <f t="shared" si="0"/>
        <v>234344</v>
      </c>
      <c r="AP5" s="452">
        <f t="shared" si="0"/>
        <v>73567</v>
      </c>
      <c r="AQ5" s="452">
        <f t="shared" si="0"/>
        <v>4639</v>
      </c>
      <c r="AR5" s="452">
        <f t="shared" si="0"/>
        <v>56923</v>
      </c>
      <c r="AS5" s="452">
        <f t="shared" si="0"/>
        <v>91003</v>
      </c>
      <c r="AT5" s="452">
        <f t="shared" si="0"/>
        <v>226132</v>
      </c>
      <c r="AU5" s="452">
        <v>74190</v>
      </c>
      <c r="AV5" s="452">
        <f t="shared" ref="AV5:BD5" si="1">SUM(AV6:AV12)</f>
        <v>5178</v>
      </c>
      <c r="AW5" s="452">
        <f t="shared" si="1"/>
        <v>55682</v>
      </c>
      <c r="AX5" s="452">
        <f t="shared" si="1"/>
        <v>88928</v>
      </c>
      <c r="AY5" s="452">
        <f t="shared" si="1"/>
        <v>223978</v>
      </c>
      <c r="AZ5" s="452">
        <f t="shared" si="1"/>
        <v>64349</v>
      </c>
      <c r="BA5" s="452">
        <f t="shared" si="1"/>
        <v>4733</v>
      </c>
      <c r="BB5" s="452">
        <f t="shared" si="1"/>
        <v>55036</v>
      </c>
      <c r="BC5" s="452">
        <f t="shared" si="1"/>
        <v>84967</v>
      </c>
      <c r="BD5" s="452">
        <f t="shared" si="1"/>
        <v>209085</v>
      </c>
      <c r="BE5" s="452">
        <v>63990</v>
      </c>
      <c r="BF5" s="452">
        <v>4141</v>
      </c>
      <c r="BG5" s="452">
        <v>55726</v>
      </c>
      <c r="BH5" s="452">
        <v>84366</v>
      </c>
      <c r="BI5" s="452">
        <v>208223</v>
      </c>
      <c r="BJ5" s="452">
        <v>63770</v>
      </c>
      <c r="BK5" s="452">
        <v>4245</v>
      </c>
      <c r="BL5" s="452">
        <v>57438</v>
      </c>
      <c r="BM5" s="452">
        <v>81307</v>
      </c>
      <c r="BN5" s="452">
        <v>206760</v>
      </c>
      <c r="BO5" s="452">
        <v>65834</v>
      </c>
      <c r="BP5" s="452">
        <v>4467</v>
      </c>
      <c r="BQ5" s="452">
        <v>58352</v>
      </c>
      <c r="BR5" s="452">
        <v>80771</v>
      </c>
      <c r="BS5" s="452">
        <v>209424</v>
      </c>
      <c r="BT5" s="452">
        <v>63431</v>
      </c>
      <c r="BU5" s="452">
        <v>4901</v>
      </c>
      <c r="BV5" s="452">
        <v>60275</v>
      </c>
      <c r="BW5" s="452">
        <v>80560</v>
      </c>
      <c r="BX5" s="452">
        <v>209167</v>
      </c>
      <c r="BY5" s="452">
        <v>62384</v>
      </c>
      <c r="BZ5" s="452">
        <v>4922</v>
      </c>
      <c r="CA5" s="452">
        <v>61768</v>
      </c>
      <c r="CB5" s="452">
        <v>79406</v>
      </c>
      <c r="CC5" s="452">
        <v>208480</v>
      </c>
      <c r="CD5" s="452">
        <v>57028</v>
      </c>
      <c r="CE5" s="452">
        <v>5045</v>
      </c>
      <c r="CF5" s="452">
        <v>58781</v>
      </c>
      <c r="CG5" s="452">
        <v>64501</v>
      </c>
      <c r="CH5" s="452">
        <v>60514</v>
      </c>
      <c r="CI5" s="452">
        <v>5415</v>
      </c>
      <c r="CJ5" s="452">
        <v>58294</v>
      </c>
      <c r="CK5" s="452">
        <v>65496</v>
      </c>
      <c r="CL5" s="452">
        <v>58984</v>
      </c>
      <c r="CM5" s="452">
        <v>5226</v>
      </c>
      <c r="CN5" s="452">
        <v>56566</v>
      </c>
      <c r="CO5" s="452">
        <v>68019</v>
      </c>
      <c r="CP5" s="452">
        <v>59924</v>
      </c>
      <c r="CQ5" s="452">
        <v>5391</v>
      </c>
      <c r="CR5" s="452">
        <v>59856</v>
      </c>
      <c r="CS5" s="452">
        <v>63125</v>
      </c>
      <c r="CT5" s="452">
        <v>60606</v>
      </c>
      <c r="CU5" s="452">
        <v>5786</v>
      </c>
      <c r="CV5" s="452">
        <v>64247</v>
      </c>
      <c r="CW5" s="452">
        <v>58623</v>
      </c>
      <c r="CX5" s="452">
        <v>67036</v>
      </c>
      <c r="CY5" s="452">
        <v>5773</v>
      </c>
      <c r="CZ5" s="452">
        <v>67275</v>
      </c>
      <c r="DA5" s="452">
        <v>49684</v>
      </c>
      <c r="DB5" s="452">
        <v>62029</v>
      </c>
      <c r="DC5" s="452">
        <v>5675</v>
      </c>
      <c r="DD5" s="452">
        <v>74737</v>
      </c>
      <c r="DE5" s="452">
        <v>37706</v>
      </c>
      <c r="DF5" s="452">
        <v>61401</v>
      </c>
      <c r="DG5" s="452">
        <v>5681</v>
      </c>
      <c r="DH5" s="452">
        <v>71727</v>
      </c>
      <c r="DI5" s="452">
        <v>33753</v>
      </c>
      <c r="DJ5" s="452">
        <v>60333</v>
      </c>
      <c r="DK5" s="452">
        <v>5596</v>
      </c>
      <c r="DL5" s="452">
        <v>69074</v>
      </c>
      <c r="DM5" s="452">
        <v>31992</v>
      </c>
    </row>
    <row r="6" spans="1:117">
      <c r="A6" s="21" t="s">
        <v>2374</v>
      </c>
      <c r="B6" s="453">
        <v>24</v>
      </c>
      <c r="C6" s="453">
        <v>23</v>
      </c>
      <c r="D6" s="453">
        <v>12</v>
      </c>
      <c r="E6" s="453">
        <v>3</v>
      </c>
      <c r="F6" s="453">
        <v>62</v>
      </c>
      <c r="G6" s="453">
        <v>17</v>
      </c>
      <c r="H6" s="453">
        <v>21</v>
      </c>
      <c r="I6" s="453">
        <v>29</v>
      </c>
      <c r="J6" s="453">
        <v>3</v>
      </c>
      <c r="K6" s="453">
        <v>70</v>
      </c>
      <c r="L6" s="453">
        <v>28</v>
      </c>
      <c r="M6" s="453">
        <v>27</v>
      </c>
      <c r="N6" s="453">
        <v>17</v>
      </c>
      <c r="O6" s="453">
        <v>4</v>
      </c>
      <c r="P6" s="453">
        <v>76</v>
      </c>
      <c r="Q6" s="453">
        <v>32</v>
      </c>
      <c r="R6" s="453">
        <v>8</v>
      </c>
      <c r="S6" s="453">
        <v>8</v>
      </c>
      <c r="T6" s="453">
        <v>4</v>
      </c>
      <c r="U6" s="453">
        <v>52</v>
      </c>
      <c r="V6" s="453">
        <v>25</v>
      </c>
      <c r="W6" s="453">
        <v>19</v>
      </c>
      <c r="X6" s="453">
        <v>10</v>
      </c>
      <c r="Y6" s="453">
        <v>4</v>
      </c>
      <c r="Z6" s="453">
        <v>58</v>
      </c>
      <c r="AA6" s="453">
        <v>16</v>
      </c>
      <c r="AB6" s="453">
        <v>29</v>
      </c>
      <c r="AC6" s="453">
        <v>10</v>
      </c>
      <c r="AD6" s="453">
        <v>4</v>
      </c>
      <c r="AE6" s="453">
        <v>59</v>
      </c>
      <c r="AF6" s="453">
        <v>19</v>
      </c>
      <c r="AG6" s="453">
        <v>17</v>
      </c>
      <c r="AH6" s="453">
        <v>12</v>
      </c>
      <c r="AI6" s="453">
        <v>4</v>
      </c>
      <c r="AJ6" s="453">
        <v>52</v>
      </c>
      <c r="AK6" s="453">
        <v>40</v>
      </c>
      <c r="AL6" s="453">
        <v>8</v>
      </c>
      <c r="AM6" s="453">
        <v>16</v>
      </c>
      <c r="AN6" s="453">
        <v>5</v>
      </c>
      <c r="AO6" s="453">
        <f t="shared" ref="AO6:AO12" si="2">SUM(AK6:AN6)</f>
        <v>69</v>
      </c>
      <c r="AP6" s="453">
        <v>32</v>
      </c>
      <c r="AQ6" s="453">
        <v>20</v>
      </c>
      <c r="AR6" s="453">
        <v>22</v>
      </c>
      <c r="AS6" s="453">
        <v>5</v>
      </c>
      <c r="AT6" s="453">
        <f t="shared" ref="AT6:AT12" si="3">SUM(AP6:AS6)</f>
        <v>79</v>
      </c>
      <c r="AU6" s="453">
        <v>14</v>
      </c>
      <c r="AV6" s="453">
        <v>36</v>
      </c>
      <c r="AW6" s="453">
        <v>23</v>
      </c>
      <c r="AX6" s="453">
        <v>5</v>
      </c>
      <c r="AY6" s="453">
        <f t="shared" ref="AY6:AY12" si="4">SUM(AU6:AX6)</f>
        <v>78</v>
      </c>
      <c r="AZ6" s="453">
        <v>27</v>
      </c>
      <c r="BA6" s="453">
        <v>27</v>
      </c>
      <c r="BB6" s="453">
        <v>28</v>
      </c>
      <c r="BC6" s="453">
        <v>6</v>
      </c>
      <c r="BD6" s="453">
        <f t="shared" ref="BD6:BD12" si="5">SUM(AZ6:BC6)</f>
        <v>88</v>
      </c>
      <c r="BE6" s="453">
        <v>52</v>
      </c>
      <c r="BF6" s="453">
        <v>8</v>
      </c>
      <c r="BG6" s="453">
        <v>50</v>
      </c>
      <c r="BH6" s="453">
        <v>6</v>
      </c>
      <c r="BI6" s="453">
        <v>116</v>
      </c>
      <c r="BJ6" s="453">
        <v>42</v>
      </c>
      <c r="BK6" s="453">
        <v>31</v>
      </c>
      <c r="BL6" s="453">
        <v>52</v>
      </c>
      <c r="BM6" s="453">
        <v>6</v>
      </c>
      <c r="BN6" s="453">
        <v>131</v>
      </c>
      <c r="BO6" s="453">
        <v>30</v>
      </c>
      <c r="BP6" s="453">
        <v>63</v>
      </c>
      <c r="BQ6" s="453">
        <v>66</v>
      </c>
      <c r="BR6" s="453">
        <v>6</v>
      </c>
      <c r="BS6" s="500">
        <v>165</v>
      </c>
      <c r="BT6" s="453">
        <v>56</v>
      </c>
      <c r="BU6" s="453">
        <v>43</v>
      </c>
      <c r="BV6" s="453">
        <v>75</v>
      </c>
      <c r="BW6" s="453">
        <v>7</v>
      </c>
      <c r="BX6" s="453">
        <v>181</v>
      </c>
      <c r="BY6" s="453">
        <v>104</v>
      </c>
      <c r="BZ6" s="453">
        <v>36</v>
      </c>
      <c r="CA6" s="453">
        <v>95</v>
      </c>
      <c r="CB6" s="453">
        <v>7</v>
      </c>
      <c r="CC6" s="453">
        <v>242</v>
      </c>
      <c r="CD6" s="453">
        <v>54</v>
      </c>
      <c r="CE6" s="453">
        <v>58</v>
      </c>
      <c r="CF6" s="453">
        <v>82</v>
      </c>
      <c r="CG6" s="453">
        <v>7</v>
      </c>
      <c r="CH6" s="453">
        <v>21</v>
      </c>
      <c r="CI6" s="453">
        <v>83</v>
      </c>
      <c r="CJ6" s="453">
        <v>96</v>
      </c>
      <c r="CK6" s="453">
        <v>9</v>
      </c>
      <c r="CL6" s="453">
        <v>51</v>
      </c>
      <c r="CM6" s="453">
        <v>50</v>
      </c>
      <c r="CN6" s="453">
        <v>94</v>
      </c>
      <c r="CO6" s="453">
        <v>11</v>
      </c>
      <c r="CP6" s="453">
        <v>91</v>
      </c>
      <c r="CQ6" s="453">
        <v>13</v>
      </c>
      <c r="CR6" s="453">
        <v>90</v>
      </c>
      <c r="CS6" s="453">
        <v>11</v>
      </c>
      <c r="CT6" s="453">
        <v>73</v>
      </c>
      <c r="CU6" s="453">
        <v>45</v>
      </c>
      <c r="CV6" s="453">
        <v>94</v>
      </c>
      <c r="CW6" s="453">
        <v>12</v>
      </c>
      <c r="CX6" s="453">
        <v>28</v>
      </c>
      <c r="CY6" s="453">
        <v>91</v>
      </c>
      <c r="CZ6" s="453">
        <v>99</v>
      </c>
      <c r="DA6" s="453">
        <v>13</v>
      </c>
      <c r="DB6" s="453">
        <v>41</v>
      </c>
      <c r="DC6" s="453">
        <v>57</v>
      </c>
      <c r="DD6" s="453">
        <v>89</v>
      </c>
      <c r="DE6" s="453">
        <v>19</v>
      </c>
      <c r="DF6" s="453">
        <v>67</v>
      </c>
      <c r="DG6" s="453">
        <v>16</v>
      </c>
      <c r="DH6" s="453">
        <v>96</v>
      </c>
      <c r="DI6" s="453">
        <v>20</v>
      </c>
      <c r="DJ6" s="453">
        <v>61</v>
      </c>
      <c r="DK6" s="453">
        <v>33</v>
      </c>
      <c r="DL6" s="453">
        <v>97</v>
      </c>
      <c r="DM6" s="453">
        <v>24</v>
      </c>
    </row>
    <row r="7" spans="1:117">
      <c r="A7" s="21" t="s">
        <v>2375</v>
      </c>
      <c r="B7" s="453">
        <v>81</v>
      </c>
      <c r="C7" s="453">
        <v>41</v>
      </c>
      <c r="D7" s="453">
        <v>1520</v>
      </c>
      <c r="E7" s="453">
        <v>77796</v>
      </c>
      <c r="F7" s="453">
        <v>79438</v>
      </c>
      <c r="G7" s="453">
        <v>54</v>
      </c>
      <c r="H7" s="453">
        <v>40</v>
      </c>
      <c r="I7" s="453">
        <v>1410</v>
      </c>
      <c r="J7" s="453">
        <v>72115</v>
      </c>
      <c r="K7" s="453">
        <v>73619</v>
      </c>
      <c r="L7" s="453">
        <v>57</v>
      </c>
      <c r="M7" s="453">
        <v>41</v>
      </c>
      <c r="N7" s="453">
        <v>1387</v>
      </c>
      <c r="O7" s="453">
        <v>71674</v>
      </c>
      <c r="P7" s="453">
        <v>73159</v>
      </c>
      <c r="Q7" s="453">
        <v>51</v>
      </c>
      <c r="R7" s="453">
        <v>39</v>
      </c>
      <c r="S7" s="453">
        <v>1387</v>
      </c>
      <c r="T7" s="453">
        <v>69797</v>
      </c>
      <c r="U7" s="453">
        <v>71274</v>
      </c>
      <c r="V7" s="453">
        <v>54</v>
      </c>
      <c r="W7" s="453">
        <v>41</v>
      </c>
      <c r="X7" s="453">
        <v>1375</v>
      </c>
      <c r="Y7" s="453">
        <v>68382</v>
      </c>
      <c r="Z7" s="453">
        <v>69852</v>
      </c>
      <c r="AA7" s="453">
        <v>46</v>
      </c>
      <c r="AB7" s="453">
        <v>45</v>
      </c>
      <c r="AC7" s="453">
        <v>1353</v>
      </c>
      <c r="AD7" s="453">
        <v>66775</v>
      </c>
      <c r="AE7" s="453">
        <v>68219</v>
      </c>
      <c r="AF7" s="453">
        <v>62</v>
      </c>
      <c r="AG7" s="453">
        <v>45</v>
      </c>
      <c r="AH7" s="453">
        <v>1381</v>
      </c>
      <c r="AI7" s="453">
        <v>67860</v>
      </c>
      <c r="AJ7" s="453">
        <v>69348</v>
      </c>
      <c r="AK7" s="453">
        <v>56</v>
      </c>
      <c r="AL7" s="453">
        <v>41</v>
      </c>
      <c r="AM7" s="453">
        <v>1345</v>
      </c>
      <c r="AN7" s="453">
        <v>66028</v>
      </c>
      <c r="AO7" s="453">
        <f t="shared" si="2"/>
        <v>67470</v>
      </c>
      <c r="AP7" s="453">
        <v>66</v>
      </c>
      <c r="AQ7" s="453">
        <v>43</v>
      </c>
      <c r="AR7" s="453">
        <v>1297</v>
      </c>
      <c r="AS7" s="453">
        <v>63230</v>
      </c>
      <c r="AT7" s="453">
        <f t="shared" si="3"/>
        <v>64636</v>
      </c>
      <c r="AU7" s="453">
        <v>58</v>
      </c>
      <c r="AV7" s="453">
        <v>46</v>
      </c>
      <c r="AW7" s="453">
        <v>1256</v>
      </c>
      <c r="AX7" s="453">
        <v>61987</v>
      </c>
      <c r="AY7" s="453">
        <f t="shared" si="4"/>
        <v>63347</v>
      </c>
      <c r="AZ7" s="453">
        <v>73</v>
      </c>
      <c r="BA7" s="453">
        <v>37</v>
      </c>
      <c r="BB7" s="453">
        <v>1178</v>
      </c>
      <c r="BC7" s="453">
        <v>58166</v>
      </c>
      <c r="BD7" s="453">
        <f t="shared" si="5"/>
        <v>59454</v>
      </c>
      <c r="BE7" s="453">
        <v>72</v>
      </c>
      <c r="BF7" s="453">
        <v>38</v>
      </c>
      <c r="BG7" s="453">
        <v>1165</v>
      </c>
      <c r="BH7" s="453">
        <v>57972</v>
      </c>
      <c r="BI7" s="453">
        <v>59247</v>
      </c>
      <c r="BJ7" s="453">
        <v>82</v>
      </c>
      <c r="BK7" s="453">
        <v>35</v>
      </c>
      <c r="BL7" s="453">
        <v>1165</v>
      </c>
      <c r="BM7" s="453">
        <v>56962</v>
      </c>
      <c r="BN7" s="453">
        <v>58244</v>
      </c>
      <c r="BO7" s="453">
        <v>78</v>
      </c>
      <c r="BP7" s="453">
        <v>39</v>
      </c>
      <c r="BQ7" s="453">
        <v>1144</v>
      </c>
      <c r="BR7" s="453">
        <v>56755</v>
      </c>
      <c r="BS7" s="500">
        <v>58016</v>
      </c>
      <c r="BT7" s="453">
        <v>73</v>
      </c>
      <c r="BU7" s="453">
        <v>34</v>
      </c>
      <c r="BV7" s="453">
        <v>1115</v>
      </c>
      <c r="BW7" s="453">
        <v>55953</v>
      </c>
      <c r="BX7" s="453">
        <v>57175</v>
      </c>
      <c r="BY7" s="453">
        <v>64</v>
      </c>
      <c r="BZ7" s="453">
        <v>37</v>
      </c>
      <c r="CA7" s="453">
        <v>1103</v>
      </c>
      <c r="CB7" s="453">
        <v>54626</v>
      </c>
      <c r="CC7" s="453">
        <v>55830</v>
      </c>
      <c r="CD7" s="453">
        <v>9</v>
      </c>
      <c r="CE7" s="453">
        <v>30</v>
      </c>
      <c r="CF7" s="453">
        <v>932</v>
      </c>
      <c r="CG7" s="453">
        <v>44696</v>
      </c>
      <c r="CH7" s="453">
        <v>8</v>
      </c>
      <c r="CI7" s="453">
        <v>34</v>
      </c>
      <c r="CJ7" s="453">
        <v>932</v>
      </c>
      <c r="CK7" s="453">
        <v>44122</v>
      </c>
      <c r="CL7" s="453">
        <v>279</v>
      </c>
      <c r="CM7" s="453">
        <v>28</v>
      </c>
      <c r="CN7" s="453">
        <v>938</v>
      </c>
      <c r="CO7" s="453">
        <v>42843</v>
      </c>
      <c r="CP7" s="453">
        <v>302</v>
      </c>
      <c r="CQ7" s="453">
        <v>35</v>
      </c>
      <c r="CR7" s="453">
        <v>864</v>
      </c>
      <c r="CS7" s="453">
        <v>39132</v>
      </c>
      <c r="CT7" s="453">
        <v>327</v>
      </c>
      <c r="CU7" s="453">
        <v>22</v>
      </c>
      <c r="CV7" s="453">
        <v>865</v>
      </c>
      <c r="CW7" s="453">
        <v>37712</v>
      </c>
      <c r="CX7" s="453">
        <v>343</v>
      </c>
      <c r="CY7" s="453">
        <v>43</v>
      </c>
      <c r="CZ7" s="453">
        <v>840</v>
      </c>
      <c r="DA7" s="453">
        <v>35556</v>
      </c>
      <c r="DB7" s="453">
        <v>378</v>
      </c>
      <c r="DC7" s="453">
        <v>34</v>
      </c>
      <c r="DD7" s="453">
        <v>791</v>
      </c>
      <c r="DE7" s="453">
        <v>33448</v>
      </c>
      <c r="DF7" s="453">
        <v>366</v>
      </c>
      <c r="DG7" s="453">
        <v>49</v>
      </c>
      <c r="DH7" s="453">
        <v>776</v>
      </c>
      <c r="DI7" s="453">
        <v>31600</v>
      </c>
      <c r="DJ7" s="453">
        <v>379</v>
      </c>
      <c r="DK7" s="453">
        <v>34</v>
      </c>
      <c r="DL7" s="453">
        <v>784</v>
      </c>
      <c r="DM7" s="453">
        <v>30221</v>
      </c>
    </row>
    <row r="8" spans="1:117">
      <c r="A8" s="21" t="s">
        <v>2376</v>
      </c>
      <c r="B8" s="453">
        <v>218</v>
      </c>
      <c r="C8" s="453">
        <v>967</v>
      </c>
      <c r="D8" s="453">
        <v>21868</v>
      </c>
      <c r="E8" s="453">
        <v>24459</v>
      </c>
      <c r="F8" s="453">
        <v>47512</v>
      </c>
      <c r="G8" s="453">
        <v>921</v>
      </c>
      <c r="H8" s="453">
        <v>779</v>
      </c>
      <c r="I8" s="453">
        <v>21291</v>
      </c>
      <c r="J8" s="453">
        <v>23681</v>
      </c>
      <c r="K8" s="453">
        <v>46672</v>
      </c>
      <c r="L8" s="453">
        <v>232</v>
      </c>
      <c r="M8" s="453">
        <v>632</v>
      </c>
      <c r="N8" s="453">
        <v>22506</v>
      </c>
      <c r="O8" s="453">
        <v>23540</v>
      </c>
      <c r="P8" s="453">
        <v>46910</v>
      </c>
      <c r="Q8" s="453">
        <v>288</v>
      </c>
      <c r="R8" s="453">
        <v>660</v>
      </c>
      <c r="S8" s="453">
        <v>23017</v>
      </c>
      <c r="T8" s="453">
        <v>22878</v>
      </c>
      <c r="U8" s="453">
        <v>46843</v>
      </c>
      <c r="V8" s="453">
        <v>344</v>
      </c>
      <c r="W8" s="453">
        <v>694</v>
      </c>
      <c r="X8" s="453">
        <v>22344</v>
      </c>
      <c r="Y8" s="453">
        <v>22928</v>
      </c>
      <c r="Z8" s="453">
        <v>46310</v>
      </c>
      <c r="AA8" s="453">
        <v>369</v>
      </c>
      <c r="AB8" s="453">
        <v>826</v>
      </c>
      <c r="AC8" s="453">
        <v>21896</v>
      </c>
      <c r="AD8" s="453">
        <v>21216</v>
      </c>
      <c r="AE8" s="453">
        <v>44307</v>
      </c>
      <c r="AF8" s="453">
        <v>351</v>
      </c>
      <c r="AG8" s="453">
        <v>980</v>
      </c>
      <c r="AH8" s="453">
        <v>21953</v>
      </c>
      <c r="AI8" s="453">
        <v>20343</v>
      </c>
      <c r="AJ8" s="453">
        <v>43627</v>
      </c>
      <c r="AK8" s="453">
        <v>340</v>
      </c>
      <c r="AL8" s="453">
        <v>997</v>
      </c>
      <c r="AM8" s="453">
        <v>22135</v>
      </c>
      <c r="AN8" s="453">
        <v>19727</v>
      </c>
      <c r="AO8" s="453">
        <f t="shared" si="2"/>
        <v>43199</v>
      </c>
      <c r="AP8" s="453">
        <v>337</v>
      </c>
      <c r="AQ8" s="453">
        <v>928</v>
      </c>
      <c r="AR8" s="453">
        <v>22240</v>
      </c>
      <c r="AS8" s="453">
        <v>19215</v>
      </c>
      <c r="AT8" s="453">
        <f t="shared" si="3"/>
        <v>42720</v>
      </c>
      <c r="AU8" s="453">
        <v>310</v>
      </c>
      <c r="AV8" s="453">
        <v>902</v>
      </c>
      <c r="AW8" s="453">
        <v>22516</v>
      </c>
      <c r="AX8" s="453">
        <v>18701</v>
      </c>
      <c r="AY8" s="453">
        <f t="shared" si="4"/>
        <v>42429</v>
      </c>
      <c r="AZ8" s="453">
        <v>288</v>
      </c>
      <c r="BA8" s="453">
        <v>869</v>
      </c>
      <c r="BB8" s="453">
        <v>23439</v>
      </c>
      <c r="BC8" s="453">
        <v>18555</v>
      </c>
      <c r="BD8" s="453">
        <f t="shared" si="5"/>
        <v>43151</v>
      </c>
      <c r="BE8" s="453">
        <v>282</v>
      </c>
      <c r="BF8" s="453">
        <v>780</v>
      </c>
      <c r="BG8" s="453">
        <v>24165</v>
      </c>
      <c r="BH8" s="453">
        <v>17867</v>
      </c>
      <c r="BI8" s="453">
        <v>43094</v>
      </c>
      <c r="BJ8" s="453">
        <v>279</v>
      </c>
      <c r="BK8" s="453">
        <v>749</v>
      </c>
      <c r="BL8" s="453">
        <v>25540</v>
      </c>
      <c r="BM8" s="453">
        <v>16800</v>
      </c>
      <c r="BN8" s="453">
        <v>43368</v>
      </c>
      <c r="BO8" s="453">
        <v>276</v>
      </c>
      <c r="BP8" s="453">
        <v>750</v>
      </c>
      <c r="BQ8" s="453">
        <v>25927</v>
      </c>
      <c r="BR8" s="453">
        <v>16236</v>
      </c>
      <c r="BS8" s="500">
        <v>43189</v>
      </c>
      <c r="BT8" s="453">
        <v>303</v>
      </c>
      <c r="BU8" s="453">
        <v>752</v>
      </c>
      <c r="BV8" s="453">
        <v>27109</v>
      </c>
      <c r="BW8" s="453">
        <v>16156</v>
      </c>
      <c r="BX8" s="453">
        <v>44320</v>
      </c>
      <c r="BY8" s="453">
        <v>341</v>
      </c>
      <c r="BZ8" s="453">
        <v>738</v>
      </c>
      <c r="CA8" s="453">
        <v>27699</v>
      </c>
      <c r="CB8" s="453">
        <v>16665</v>
      </c>
      <c r="CC8" s="453">
        <v>45443</v>
      </c>
      <c r="CD8" s="453">
        <v>283</v>
      </c>
      <c r="CE8" s="453">
        <v>832</v>
      </c>
      <c r="CF8" s="453">
        <v>27372</v>
      </c>
      <c r="CG8" s="453">
        <v>17603</v>
      </c>
      <c r="CH8" s="453">
        <v>290</v>
      </c>
      <c r="CI8" s="453">
        <v>895</v>
      </c>
      <c r="CJ8" s="453">
        <v>24970</v>
      </c>
      <c r="CK8" s="453">
        <v>19209</v>
      </c>
      <c r="CL8" s="453">
        <v>276</v>
      </c>
      <c r="CM8" s="453">
        <v>761</v>
      </c>
      <c r="CN8" s="453">
        <v>21395</v>
      </c>
      <c r="CO8" s="453">
        <v>23606</v>
      </c>
      <c r="CP8" s="453">
        <v>258</v>
      </c>
      <c r="CQ8" s="453">
        <v>747</v>
      </c>
      <c r="CR8" s="453">
        <v>23129</v>
      </c>
      <c r="CS8" s="453">
        <v>22077</v>
      </c>
      <c r="CT8" s="453">
        <v>254</v>
      </c>
      <c r="CU8" s="453">
        <v>713</v>
      </c>
      <c r="CV8" s="453">
        <v>25209</v>
      </c>
      <c r="CW8" s="453">
        <v>19377</v>
      </c>
      <c r="CX8" s="453">
        <v>210</v>
      </c>
      <c r="CY8" s="453">
        <v>615</v>
      </c>
      <c r="CZ8" s="453">
        <v>26056</v>
      </c>
      <c r="DA8" s="453">
        <v>13019</v>
      </c>
      <c r="DB8" s="453">
        <v>190</v>
      </c>
      <c r="DC8" s="453">
        <v>564</v>
      </c>
      <c r="DD8" s="453">
        <v>31792</v>
      </c>
      <c r="DE8" s="453">
        <v>3215</v>
      </c>
      <c r="DF8" s="453">
        <v>299</v>
      </c>
      <c r="DG8" s="453">
        <v>513</v>
      </c>
      <c r="DH8" s="453">
        <v>27368</v>
      </c>
      <c r="DI8" s="453">
        <v>1138</v>
      </c>
      <c r="DJ8" s="453">
        <v>294</v>
      </c>
      <c r="DK8" s="453">
        <v>461</v>
      </c>
      <c r="DL8" s="453">
        <v>22178</v>
      </c>
      <c r="DM8" s="453">
        <v>968</v>
      </c>
    </row>
    <row r="9" spans="1:117">
      <c r="A9" s="21" t="s">
        <v>2377</v>
      </c>
      <c r="B9" s="453">
        <v>242</v>
      </c>
      <c r="C9" s="453">
        <v>817</v>
      </c>
      <c r="D9" s="453">
        <v>17633</v>
      </c>
      <c r="E9" s="453">
        <v>14</v>
      </c>
      <c r="F9" s="453">
        <v>18706</v>
      </c>
      <c r="G9" s="453">
        <v>227</v>
      </c>
      <c r="H9" s="453">
        <v>813</v>
      </c>
      <c r="I9" s="453">
        <v>17294</v>
      </c>
      <c r="J9" s="453">
        <v>21</v>
      </c>
      <c r="K9" s="453">
        <v>18355</v>
      </c>
      <c r="L9" s="453">
        <v>250</v>
      </c>
      <c r="M9" s="453">
        <v>736</v>
      </c>
      <c r="N9" s="453">
        <v>16417</v>
      </c>
      <c r="O9" s="453">
        <v>22</v>
      </c>
      <c r="P9" s="453">
        <v>17425</v>
      </c>
      <c r="Q9" s="453">
        <v>280</v>
      </c>
      <c r="R9" s="453">
        <v>698</v>
      </c>
      <c r="S9" s="453">
        <v>15729</v>
      </c>
      <c r="T9" s="453">
        <v>14</v>
      </c>
      <c r="U9" s="453">
        <v>16721</v>
      </c>
      <c r="V9" s="453">
        <v>267</v>
      </c>
      <c r="W9" s="453">
        <v>761</v>
      </c>
      <c r="X9" s="453">
        <v>15099</v>
      </c>
      <c r="Y9" s="453">
        <v>19</v>
      </c>
      <c r="Z9" s="453">
        <v>16146</v>
      </c>
      <c r="AA9" s="453">
        <v>259</v>
      </c>
      <c r="AB9" s="453">
        <v>805</v>
      </c>
      <c r="AC9" s="453">
        <v>14420</v>
      </c>
      <c r="AD9" s="453">
        <v>26</v>
      </c>
      <c r="AE9" s="453">
        <v>15510</v>
      </c>
      <c r="AF9" s="453">
        <v>304</v>
      </c>
      <c r="AG9" s="453">
        <v>773</v>
      </c>
      <c r="AH9" s="453">
        <v>13800</v>
      </c>
      <c r="AI9" s="453">
        <v>35</v>
      </c>
      <c r="AJ9" s="453">
        <v>14912</v>
      </c>
      <c r="AK9" s="453">
        <v>336</v>
      </c>
      <c r="AL9" s="453">
        <v>794</v>
      </c>
      <c r="AM9" s="453">
        <v>13179</v>
      </c>
      <c r="AN9" s="453">
        <v>42</v>
      </c>
      <c r="AO9" s="453">
        <f t="shared" si="2"/>
        <v>14351</v>
      </c>
      <c r="AP9" s="453">
        <v>319</v>
      </c>
      <c r="AQ9" s="453">
        <v>926</v>
      </c>
      <c r="AR9" s="453">
        <v>12762</v>
      </c>
      <c r="AS9" s="453">
        <v>43</v>
      </c>
      <c r="AT9" s="453">
        <f t="shared" si="3"/>
        <v>14050</v>
      </c>
      <c r="AU9" s="453">
        <v>337</v>
      </c>
      <c r="AV9" s="453">
        <v>1007</v>
      </c>
      <c r="AW9" s="453">
        <v>12411</v>
      </c>
      <c r="AX9" s="453">
        <v>44</v>
      </c>
      <c r="AY9" s="453">
        <f t="shared" si="4"/>
        <v>13799</v>
      </c>
      <c r="AZ9" s="453">
        <v>355</v>
      </c>
      <c r="BA9" s="453">
        <v>958</v>
      </c>
      <c r="BB9" s="453">
        <v>12205</v>
      </c>
      <c r="BC9" s="453">
        <v>48</v>
      </c>
      <c r="BD9" s="453">
        <f t="shared" si="5"/>
        <v>13566</v>
      </c>
      <c r="BE9" s="453">
        <v>411</v>
      </c>
      <c r="BF9" s="453">
        <v>960</v>
      </c>
      <c r="BG9" s="453">
        <v>12356</v>
      </c>
      <c r="BH9" s="453">
        <v>53</v>
      </c>
      <c r="BI9" s="453">
        <v>13780</v>
      </c>
      <c r="BJ9" s="453">
        <v>453</v>
      </c>
      <c r="BK9" s="453">
        <v>1072</v>
      </c>
      <c r="BL9" s="453">
        <v>12915</v>
      </c>
      <c r="BM9" s="453">
        <v>52</v>
      </c>
      <c r="BN9" s="453">
        <v>14492</v>
      </c>
      <c r="BO9" s="453">
        <v>484</v>
      </c>
      <c r="BP9" s="453">
        <v>1212</v>
      </c>
      <c r="BQ9" s="453">
        <v>13294</v>
      </c>
      <c r="BR9" s="453">
        <v>54</v>
      </c>
      <c r="BS9" s="500">
        <v>15044</v>
      </c>
      <c r="BT9" s="453">
        <v>620</v>
      </c>
      <c r="BU9" s="453">
        <v>1244</v>
      </c>
      <c r="BV9" s="453">
        <v>13619</v>
      </c>
      <c r="BW9" s="453">
        <v>46</v>
      </c>
      <c r="BX9" s="453">
        <v>15529</v>
      </c>
      <c r="BY9" s="453">
        <v>740</v>
      </c>
      <c r="BZ9" s="453">
        <v>1356</v>
      </c>
      <c r="CA9" s="453">
        <v>14164</v>
      </c>
      <c r="CB9" s="453">
        <v>50</v>
      </c>
      <c r="CC9" s="453">
        <v>16310</v>
      </c>
      <c r="CD9" s="453">
        <v>713</v>
      </c>
      <c r="CE9" s="453">
        <v>1788</v>
      </c>
      <c r="CF9" s="453">
        <v>15006</v>
      </c>
      <c r="CG9" s="453">
        <v>4</v>
      </c>
      <c r="CH9" s="453">
        <v>716</v>
      </c>
      <c r="CI9" s="453">
        <v>2077</v>
      </c>
      <c r="CJ9" s="453">
        <v>16479</v>
      </c>
      <c r="CK9" s="453">
        <v>4</v>
      </c>
      <c r="CL9" s="453">
        <v>832</v>
      </c>
      <c r="CM9" s="453">
        <v>1973</v>
      </c>
      <c r="CN9" s="453">
        <v>18059</v>
      </c>
      <c r="CO9" s="453">
        <v>6</v>
      </c>
      <c r="CP9" s="453">
        <v>912</v>
      </c>
      <c r="CQ9" s="453">
        <v>2002</v>
      </c>
      <c r="CR9" s="453">
        <v>19812</v>
      </c>
      <c r="CS9" s="453">
        <v>6</v>
      </c>
      <c r="CT9" s="453">
        <v>833</v>
      </c>
      <c r="CU9" s="453">
        <v>2422</v>
      </c>
      <c r="CV9" s="453">
        <v>21869</v>
      </c>
      <c r="CW9" s="453">
        <v>7</v>
      </c>
      <c r="CX9" s="453">
        <v>811</v>
      </c>
      <c r="CY9" s="453">
        <v>2723</v>
      </c>
      <c r="CZ9" s="453">
        <v>24408</v>
      </c>
      <c r="DA9" s="453">
        <v>5</v>
      </c>
      <c r="DB9" s="453">
        <v>834</v>
      </c>
      <c r="DC9" s="453">
        <v>2440</v>
      </c>
      <c r="DD9" s="453">
        <v>26727</v>
      </c>
      <c r="DE9" s="453">
        <v>11</v>
      </c>
      <c r="DF9" s="453">
        <v>843</v>
      </c>
      <c r="DG9" s="453">
        <v>2339</v>
      </c>
      <c r="DH9" s="453">
        <v>29029</v>
      </c>
      <c r="DI9" s="453">
        <v>17</v>
      </c>
      <c r="DJ9" s="453">
        <v>767</v>
      </c>
      <c r="DK9" s="453">
        <v>2388</v>
      </c>
      <c r="DL9" s="453">
        <v>31591</v>
      </c>
      <c r="DM9" s="453">
        <v>26</v>
      </c>
    </row>
    <row r="10" spans="1:117">
      <c r="A10" s="21" t="s">
        <v>2378</v>
      </c>
      <c r="B10" s="453">
        <v>80412</v>
      </c>
      <c r="C10" s="453">
        <v>0</v>
      </c>
      <c r="D10" s="453">
        <v>0</v>
      </c>
      <c r="E10" s="453">
        <v>0</v>
      </c>
      <c r="F10" s="453">
        <v>80412</v>
      </c>
      <c r="G10" s="453">
        <v>87536</v>
      </c>
      <c r="H10" s="453">
        <v>0</v>
      </c>
      <c r="I10" s="453">
        <v>0</v>
      </c>
      <c r="J10" s="453">
        <v>0</v>
      </c>
      <c r="K10" s="453">
        <v>87536</v>
      </c>
      <c r="L10" s="453">
        <v>81454</v>
      </c>
      <c r="M10" s="453">
        <v>0</v>
      </c>
      <c r="N10" s="453">
        <v>0</v>
      </c>
      <c r="O10" s="453">
        <v>0</v>
      </c>
      <c r="P10" s="453">
        <v>81454</v>
      </c>
      <c r="Q10" s="453">
        <v>78401</v>
      </c>
      <c r="R10" s="453">
        <v>0</v>
      </c>
      <c r="S10" s="453">
        <v>0</v>
      </c>
      <c r="T10" s="453">
        <v>0</v>
      </c>
      <c r="U10" s="453">
        <v>78401</v>
      </c>
      <c r="V10" s="453">
        <v>75939</v>
      </c>
      <c r="W10" s="453">
        <v>0</v>
      </c>
      <c r="X10" s="453">
        <v>0</v>
      </c>
      <c r="Y10" s="453">
        <v>0</v>
      </c>
      <c r="Z10" s="453">
        <v>75939</v>
      </c>
      <c r="AA10" s="453">
        <v>77002</v>
      </c>
      <c r="AB10" s="453">
        <v>0</v>
      </c>
      <c r="AC10" s="453">
        <v>0</v>
      </c>
      <c r="AD10" s="453">
        <v>0</v>
      </c>
      <c r="AE10" s="453">
        <v>77002</v>
      </c>
      <c r="AF10" s="453">
        <v>68363</v>
      </c>
      <c r="AG10" s="453">
        <v>0</v>
      </c>
      <c r="AH10" s="453">
        <v>0</v>
      </c>
      <c r="AI10" s="453">
        <v>0</v>
      </c>
      <c r="AJ10" s="453">
        <v>68363</v>
      </c>
      <c r="AK10" s="453">
        <v>65954</v>
      </c>
      <c r="AL10" s="453">
        <v>0</v>
      </c>
      <c r="AM10" s="453">
        <v>0</v>
      </c>
      <c r="AN10" s="453">
        <v>0</v>
      </c>
      <c r="AO10" s="453">
        <f t="shared" si="2"/>
        <v>65954</v>
      </c>
      <c r="AP10" s="453">
        <v>64738</v>
      </c>
      <c r="AQ10" s="453">
        <v>0</v>
      </c>
      <c r="AR10" s="453">
        <v>0</v>
      </c>
      <c r="AS10" s="453">
        <v>0</v>
      </c>
      <c r="AT10" s="453">
        <f t="shared" si="3"/>
        <v>64738</v>
      </c>
      <c r="AU10" s="453">
        <v>66422</v>
      </c>
      <c r="AV10" s="453">
        <v>0</v>
      </c>
      <c r="AW10" s="453">
        <v>0</v>
      </c>
      <c r="AX10" s="453">
        <v>0</v>
      </c>
      <c r="AY10" s="453">
        <f t="shared" si="4"/>
        <v>66422</v>
      </c>
      <c r="AZ10" s="453">
        <v>56565</v>
      </c>
      <c r="BA10" s="453">
        <v>0</v>
      </c>
      <c r="BB10" s="453">
        <v>0</v>
      </c>
      <c r="BC10" s="453">
        <v>0</v>
      </c>
      <c r="BD10" s="453">
        <f t="shared" si="5"/>
        <v>56565</v>
      </c>
      <c r="BE10" s="453">
        <v>55968</v>
      </c>
      <c r="BF10" s="453">
        <v>0</v>
      </c>
      <c r="BG10" s="453">
        <v>0</v>
      </c>
      <c r="BH10" s="453">
        <v>0</v>
      </c>
      <c r="BI10" s="453">
        <v>55968</v>
      </c>
      <c r="BJ10" s="453">
        <v>55563</v>
      </c>
      <c r="BK10" s="453">
        <v>0</v>
      </c>
      <c r="BL10" s="453">
        <v>0</v>
      </c>
      <c r="BM10" s="453">
        <v>0</v>
      </c>
      <c r="BN10" s="453">
        <v>55563</v>
      </c>
      <c r="BO10" s="453">
        <v>58102</v>
      </c>
      <c r="BP10" s="453">
        <v>0</v>
      </c>
      <c r="BQ10" s="453">
        <v>0</v>
      </c>
      <c r="BR10" s="453">
        <v>0</v>
      </c>
      <c r="BS10" s="500">
        <v>58102</v>
      </c>
      <c r="BT10" s="453">
        <v>54483</v>
      </c>
      <c r="BU10" s="453">
        <v>0</v>
      </c>
      <c r="BV10" s="453">
        <v>0</v>
      </c>
      <c r="BW10" s="453">
        <v>0</v>
      </c>
      <c r="BX10" s="453">
        <v>54483</v>
      </c>
      <c r="BY10" s="453">
        <v>53136</v>
      </c>
      <c r="BZ10" s="453">
        <v>0</v>
      </c>
      <c r="CA10" s="453">
        <v>0</v>
      </c>
      <c r="CB10" s="453">
        <v>0</v>
      </c>
      <c r="CC10" s="453">
        <v>53136</v>
      </c>
      <c r="CD10" s="453">
        <v>49212</v>
      </c>
      <c r="CE10" s="453">
        <v>0</v>
      </c>
      <c r="CF10" s="453">
        <v>0</v>
      </c>
      <c r="CG10" s="453">
        <v>0</v>
      </c>
      <c r="CH10" s="453">
        <v>52815</v>
      </c>
      <c r="CI10" s="453">
        <v>0</v>
      </c>
      <c r="CJ10" s="453">
        <v>0</v>
      </c>
      <c r="CK10" s="453">
        <v>0</v>
      </c>
      <c r="CL10" s="453">
        <v>49953</v>
      </c>
      <c r="CM10" s="453">
        <v>0</v>
      </c>
      <c r="CN10" s="453">
        <v>0</v>
      </c>
      <c r="CO10" s="453">
        <v>0</v>
      </c>
      <c r="CP10" s="453">
        <v>51360</v>
      </c>
      <c r="CQ10" s="453">
        <v>0</v>
      </c>
      <c r="CR10" s="453">
        <v>0</v>
      </c>
      <c r="CS10" s="453">
        <v>0</v>
      </c>
      <c r="CT10" s="453">
        <v>51694</v>
      </c>
      <c r="CU10" s="453">
        <v>0</v>
      </c>
      <c r="CV10" s="453">
        <v>0</v>
      </c>
      <c r="CW10" s="453">
        <v>0</v>
      </c>
      <c r="CX10" s="453">
        <v>58414</v>
      </c>
      <c r="CY10" s="453">
        <v>0</v>
      </c>
      <c r="CZ10" s="453">
        <v>0</v>
      </c>
      <c r="DA10" s="453">
        <v>0</v>
      </c>
      <c r="DB10" s="453">
        <v>52953</v>
      </c>
      <c r="DC10" s="453">
        <v>0</v>
      </c>
      <c r="DD10" s="453">
        <v>0</v>
      </c>
      <c r="DE10" s="453">
        <v>0</v>
      </c>
      <c r="DF10" s="453">
        <v>51765</v>
      </c>
      <c r="DG10" s="453" t="s">
        <v>2260</v>
      </c>
      <c r="DH10" s="453" t="s">
        <v>2260</v>
      </c>
      <c r="DI10" s="453" t="s">
        <v>2260</v>
      </c>
      <c r="DJ10" s="453">
        <v>51052</v>
      </c>
      <c r="DK10" s="453" t="s">
        <v>2260</v>
      </c>
      <c r="DL10" s="453" t="s">
        <v>2260</v>
      </c>
      <c r="DM10" s="453" t="s">
        <v>2260</v>
      </c>
    </row>
    <row r="11" spans="1:117">
      <c r="A11" s="21" t="s">
        <v>2379</v>
      </c>
      <c r="B11" s="453">
        <v>153</v>
      </c>
      <c r="C11" s="453">
        <v>792</v>
      </c>
      <c r="D11" s="453">
        <v>67</v>
      </c>
      <c r="E11" s="453">
        <v>204</v>
      </c>
      <c r="F11" s="453">
        <v>1216</v>
      </c>
      <c r="G11" s="453">
        <v>48</v>
      </c>
      <c r="H11" s="453">
        <v>598</v>
      </c>
      <c r="I11" s="453">
        <v>74</v>
      </c>
      <c r="J11" s="453">
        <v>205</v>
      </c>
      <c r="K11" s="453">
        <v>925</v>
      </c>
      <c r="L11" s="453">
        <v>70</v>
      </c>
      <c r="M11" s="453">
        <v>10</v>
      </c>
      <c r="N11" s="453">
        <v>615</v>
      </c>
      <c r="O11" s="453">
        <v>223</v>
      </c>
      <c r="P11" s="453">
        <v>918</v>
      </c>
      <c r="Q11" s="453">
        <v>650</v>
      </c>
      <c r="R11" s="453">
        <v>53</v>
      </c>
      <c r="S11" s="453">
        <v>27</v>
      </c>
      <c r="T11" s="453">
        <v>223</v>
      </c>
      <c r="U11" s="453">
        <v>953</v>
      </c>
      <c r="V11" s="453">
        <v>772</v>
      </c>
      <c r="W11" s="453">
        <v>91</v>
      </c>
      <c r="X11" s="453">
        <v>20</v>
      </c>
      <c r="Y11" s="453">
        <v>272</v>
      </c>
      <c r="Z11" s="453">
        <v>1155</v>
      </c>
      <c r="AA11" s="453">
        <v>89</v>
      </c>
      <c r="AB11" s="453">
        <v>643</v>
      </c>
      <c r="AC11" s="453">
        <v>34</v>
      </c>
      <c r="AD11" s="453">
        <v>293</v>
      </c>
      <c r="AE11" s="453">
        <v>1059</v>
      </c>
      <c r="AF11" s="453">
        <v>91</v>
      </c>
      <c r="AG11" s="453">
        <v>765</v>
      </c>
      <c r="AH11" s="453">
        <v>50</v>
      </c>
      <c r="AI11" s="453">
        <v>299</v>
      </c>
      <c r="AJ11" s="453">
        <v>1205</v>
      </c>
      <c r="AK11" s="453">
        <v>712</v>
      </c>
      <c r="AL11" s="453">
        <v>182</v>
      </c>
      <c r="AM11" s="453">
        <v>42</v>
      </c>
      <c r="AN11" s="453">
        <v>305</v>
      </c>
      <c r="AO11" s="453">
        <f t="shared" si="2"/>
        <v>1241</v>
      </c>
      <c r="AP11" s="453">
        <v>620</v>
      </c>
      <c r="AQ11" s="453">
        <v>101</v>
      </c>
      <c r="AR11" s="453">
        <v>75</v>
      </c>
      <c r="AS11" s="453">
        <v>384</v>
      </c>
      <c r="AT11" s="453">
        <f t="shared" si="3"/>
        <v>1180</v>
      </c>
      <c r="AU11" s="453">
        <v>57</v>
      </c>
      <c r="AV11" s="453">
        <v>671</v>
      </c>
      <c r="AW11" s="453">
        <v>74</v>
      </c>
      <c r="AX11" s="453">
        <v>411</v>
      </c>
      <c r="AY11" s="453">
        <f t="shared" si="4"/>
        <v>1213</v>
      </c>
      <c r="AZ11" s="453">
        <v>78</v>
      </c>
      <c r="BA11" s="453">
        <v>614</v>
      </c>
      <c r="BB11" s="453">
        <v>100</v>
      </c>
      <c r="BC11" s="453">
        <v>384</v>
      </c>
      <c r="BD11" s="453">
        <f t="shared" si="5"/>
        <v>1176</v>
      </c>
      <c r="BE11" s="453">
        <v>111</v>
      </c>
      <c r="BF11" s="453">
        <v>62</v>
      </c>
      <c r="BG11" s="453">
        <v>95</v>
      </c>
      <c r="BH11" s="453">
        <v>391</v>
      </c>
      <c r="BI11" s="453">
        <v>659</v>
      </c>
      <c r="BJ11" s="453">
        <v>118</v>
      </c>
      <c r="BK11" s="453">
        <v>69</v>
      </c>
      <c r="BL11" s="453">
        <v>58</v>
      </c>
      <c r="BM11" s="453">
        <v>420</v>
      </c>
      <c r="BN11" s="453">
        <v>665</v>
      </c>
      <c r="BO11" s="453">
        <v>107</v>
      </c>
      <c r="BP11" s="453">
        <v>102</v>
      </c>
      <c r="BQ11" s="453">
        <v>72</v>
      </c>
      <c r="BR11" s="453">
        <v>376</v>
      </c>
      <c r="BS11" s="500">
        <v>657</v>
      </c>
      <c r="BT11" s="453">
        <v>147</v>
      </c>
      <c r="BU11" s="453">
        <v>102</v>
      </c>
      <c r="BV11" s="453">
        <v>60</v>
      </c>
      <c r="BW11" s="453">
        <v>368</v>
      </c>
      <c r="BX11" s="453">
        <v>677</v>
      </c>
      <c r="BY11" s="453">
        <v>131</v>
      </c>
      <c r="BZ11" s="453">
        <v>132</v>
      </c>
      <c r="CA11" s="453">
        <v>61</v>
      </c>
      <c r="CB11" s="453">
        <v>381</v>
      </c>
      <c r="CC11" s="453">
        <v>705</v>
      </c>
      <c r="CD11" s="453">
        <v>94</v>
      </c>
      <c r="CE11" s="453">
        <v>127</v>
      </c>
      <c r="CF11" s="453">
        <v>145</v>
      </c>
      <c r="CG11" s="453">
        <v>367</v>
      </c>
      <c r="CH11" s="453">
        <v>204</v>
      </c>
      <c r="CI11" s="453">
        <v>109</v>
      </c>
      <c r="CJ11" s="453">
        <v>162</v>
      </c>
      <c r="CK11" s="453">
        <v>300</v>
      </c>
      <c r="CL11" s="453">
        <v>120</v>
      </c>
      <c r="CM11" s="453">
        <v>186</v>
      </c>
      <c r="CN11" s="453">
        <v>148</v>
      </c>
      <c r="CO11" s="453">
        <v>300</v>
      </c>
      <c r="CP11" s="453">
        <v>89</v>
      </c>
      <c r="CQ11" s="453">
        <v>195</v>
      </c>
      <c r="CR11" s="453">
        <v>185</v>
      </c>
      <c r="CS11" s="453">
        <v>284</v>
      </c>
      <c r="CT11" s="453">
        <v>130</v>
      </c>
      <c r="CU11" s="453">
        <v>158</v>
      </c>
      <c r="CV11" s="453">
        <v>205</v>
      </c>
      <c r="CW11" s="453">
        <v>305</v>
      </c>
      <c r="CX11" s="453">
        <v>238</v>
      </c>
      <c r="CY11" s="453">
        <v>139</v>
      </c>
      <c r="CZ11" s="453">
        <v>151</v>
      </c>
      <c r="DA11" s="453">
        <v>99</v>
      </c>
      <c r="DB11" s="453">
        <v>115</v>
      </c>
      <c r="DC11" s="453">
        <v>261</v>
      </c>
      <c r="DD11" s="453">
        <v>132</v>
      </c>
      <c r="DE11" s="453">
        <v>101</v>
      </c>
      <c r="DF11" s="453">
        <v>86</v>
      </c>
      <c r="DG11" s="453">
        <v>220</v>
      </c>
      <c r="DH11" s="453">
        <v>178</v>
      </c>
      <c r="DI11" s="453">
        <v>98</v>
      </c>
      <c r="DJ11" s="453">
        <v>96</v>
      </c>
      <c r="DK11" s="453">
        <v>250</v>
      </c>
      <c r="DL11" s="453">
        <v>101</v>
      </c>
      <c r="DM11" s="453">
        <v>126</v>
      </c>
    </row>
    <row r="12" spans="1:117">
      <c r="A12" s="28" t="s">
        <v>2380</v>
      </c>
      <c r="B12" s="453">
        <v>8951</v>
      </c>
      <c r="C12" s="453">
        <v>3721</v>
      </c>
      <c r="D12" s="453">
        <v>28044</v>
      </c>
      <c r="E12" s="453">
        <v>9722</v>
      </c>
      <c r="F12" s="453">
        <v>50438</v>
      </c>
      <c r="G12" s="453">
        <v>8163</v>
      </c>
      <c r="H12" s="453">
        <v>3538</v>
      </c>
      <c r="I12" s="453">
        <v>26185</v>
      </c>
      <c r="J12" s="453">
        <v>8333</v>
      </c>
      <c r="K12" s="453">
        <v>46219</v>
      </c>
      <c r="L12" s="453">
        <v>9124</v>
      </c>
      <c r="M12" s="453">
        <v>3074</v>
      </c>
      <c r="N12" s="453">
        <v>26769</v>
      </c>
      <c r="O12" s="453">
        <v>9116</v>
      </c>
      <c r="P12" s="453">
        <v>48083</v>
      </c>
      <c r="Q12" s="453">
        <v>9026</v>
      </c>
      <c r="R12" s="453">
        <v>2891</v>
      </c>
      <c r="S12" s="453">
        <v>24737</v>
      </c>
      <c r="T12" s="453">
        <v>8783</v>
      </c>
      <c r="U12" s="453">
        <v>45437</v>
      </c>
      <c r="V12" s="453">
        <v>8508</v>
      </c>
      <c r="W12" s="453">
        <v>2710</v>
      </c>
      <c r="X12" s="453">
        <v>23692</v>
      </c>
      <c r="Y12" s="453">
        <v>8157</v>
      </c>
      <c r="Z12" s="453">
        <v>43067</v>
      </c>
      <c r="AA12" s="453">
        <v>7511</v>
      </c>
      <c r="AB12" s="453">
        <v>2520</v>
      </c>
      <c r="AC12" s="453">
        <v>22807</v>
      </c>
      <c r="AD12" s="453">
        <v>8331</v>
      </c>
      <c r="AE12" s="453">
        <v>41169</v>
      </c>
      <c r="AF12" s="453">
        <v>7854</v>
      </c>
      <c r="AG12" s="453">
        <v>2599</v>
      </c>
      <c r="AH12" s="453">
        <v>22885</v>
      </c>
      <c r="AI12" s="453">
        <v>9906</v>
      </c>
      <c r="AJ12" s="453">
        <v>43244</v>
      </c>
      <c r="AK12" s="453">
        <v>7919</v>
      </c>
      <c r="AL12" s="453">
        <v>2433</v>
      </c>
      <c r="AM12" s="453">
        <v>21852</v>
      </c>
      <c r="AN12" s="453">
        <v>9856</v>
      </c>
      <c r="AO12" s="453">
        <f t="shared" si="2"/>
        <v>42060</v>
      </c>
      <c r="AP12" s="453">
        <v>7455</v>
      </c>
      <c r="AQ12" s="453">
        <v>2621</v>
      </c>
      <c r="AR12" s="453">
        <v>20527</v>
      </c>
      <c r="AS12" s="453">
        <v>8126</v>
      </c>
      <c r="AT12" s="453">
        <f t="shared" si="3"/>
        <v>38729</v>
      </c>
      <c r="AU12" s="453">
        <v>6992</v>
      </c>
      <c r="AV12" s="453">
        <v>2516</v>
      </c>
      <c r="AW12" s="453">
        <v>19402</v>
      </c>
      <c r="AX12" s="453">
        <v>7780</v>
      </c>
      <c r="AY12" s="453">
        <f t="shared" si="4"/>
        <v>36690</v>
      </c>
      <c r="AZ12" s="453">
        <v>6963</v>
      </c>
      <c r="BA12" s="453">
        <v>2228</v>
      </c>
      <c r="BB12" s="453">
        <v>18086</v>
      </c>
      <c r="BC12" s="453">
        <v>7808</v>
      </c>
      <c r="BD12" s="453">
        <f t="shared" si="5"/>
        <v>35085</v>
      </c>
      <c r="BE12" s="453">
        <v>7094</v>
      </c>
      <c r="BF12" s="453">
        <v>2293</v>
      </c>
      <c r="BG12" s="453">
        <v>17895</v>
      </c>
      <c r="BH12" s="453">
        <v>8077</v>
      </c>
      <c r="BI12" s="453">
        <v>35359</v>
      </c>
      <c r="BJ12" s="453">
        <v>7233</v>
      </c>
      <c r="BK12" s="453">
        <v>2289</v>
      </c>
      <c r="BL12" s="453">
        <v>17708</v>
      </c>
      <c r="BM12" s="453">
        <v>7067</v>
      </c>
      <c r="BN12" s="453">
        <v>34297</v>
      </c>
      <c r="BO12" s="453">
        <v>6757</v>
      </c>
      <c r="BP12" s="453">
        <v>2301</v>
      </c>
      <c r="BQ12" s="453">
        <v>17849</v>
      </c>
      <c r="BR12" s="453">
        <v>7344</v>
      </c>
      <c r="BS12" s="500">
        <v>34251</v>
      </c>
      <c r="BT12" s="453">
        <v>7749</v>
      </c>
      <c r="BU12" s="453">
        <v>2726</v>
      </c>
      <c r="BV12" s="453">
        <v>18297</v>
      </c>
      <c r="BW12" s="453">
        <v>8030</v>
      </c>
      <c r="BX12" s="453">
        <v>36802</v>
      </c>
      <c r="BY12" s="453">
        <v>7868</v>
      </c>
      <c r="BZ12" s="453">
        <v>2623</v>
      </c>
      <c r="CA12" s="453">
        <v>18646</v>
      </c>
      <c r="CB12" s="453">
        <v>7677</v>
      </c>
      <c r="CC12" s="453">
        <v>36814</v>
      </c>
      <c r="CD12" s="453">
        <v>6663</v>
      </c>
      <c r="CE12" s="453">
        <v>2210</v>
      </c>
      <c r="CF12" s="453">
        <v>15244</v>
      </c>
      <c r="CG12" s="453">
        <v>1824</v>
      </c>
      <c r="CH12" s="453">
        <v>6460</v>
      </c>
      <c r="CI12" s="453">
        <v>2217</v>
      </c>
      <c r="CJ12" s="453">
        <v>15655</v>
      </c>
      <c r="CK12" s="453">
        <v>1852</v>
      </c>
      <c r="CL12" s="453">
        <v>7473</v>
      </c>
      <c r="CM12" s="453">
        <v>2228</v>
      </c>
      <c r="CN12" s="453">
        <v>15932</v>
      </c>
      <c r="CO12" s="453">
        <v>1253</v>
      </c>
      <c r="CP12" s="453">
        <v>6912</v>
      </c>
      <c r="CQ12" s="453">
        <v>2399</v>
      </c>
      <c r="CR12" s="453">
        <v>15776</v>
      </c>
      <c r="CS12" s="453">
        <v>1615</v>
      </c>
      <c r="CT12" s="453">
        <v>7295</v>
      </c>
      <c r="CU12" s="453">
        <v>2426</v>
      </c>
      <c r="CV12" s="453">
        <v>16005</v>
      </c>
      <c r="CW12" s="453">
        <v>1210</v>
      </c>
      <c r="CX12" s="453">
        <v>6992</v>
      </c>
      <c r="CY12" s="453">
        <v>2162</v>
      </c>
      <c r="CZ12" s="453">
        <v>15721</v>
      </c>
      <c r="DA12" s="453">
        <v>992</v>
      </c>
      <c r="DB12" s="453">
        <v>7518</v>
      </c>
      <c r="DC12" s="453">
        <v>2319</v>
      </c>
      <c r="DD12" s="453">
        <v>15206</v>
      </c>
      <c r="DE12" s="453">
        <v>912</v>
      </c>
      <c r="DF12" s="453">
        <v>7975</v>
      </c>
      <c r="DG12" s="453">
        <v>2544</v>
      </c>
      <c r="DH12" s="453">
        <v>14280</v>
      </c>
      <c r="DI12" s="453">
        <v>880</v>
      </c>
      <c r="DJ12" s="453">
        <v>7684</v>
      </c>
      <c r="DK12" s="453">
        <v>2430</v>
      </c>
      <c r="DL12" s="453">
        <v>14323</v>
      </c>
      <c r="DM12" s="453">
        <v>627</v>
      </c>
    </row>
    <row r="13" spans="1:117">
      <c r="A13" s="439" t="s">
        <v>1517</v>
      </c>
      <c r="B13" s="452">
        <v>129101</v>
      </c>
      <c r="C13" s="452">
        <v>46802</v>
      </c>
      <c r="D13" s="452">
        <v>131594</v>
      </c>
      <c r="E13" s="452">
        <v>57160</v>
      </c>
      <c r="F13" s="452">
        <v>364657</v>
      </c>
      <c r="G13" s="452">
        <v>109754</v>
      </c>
      <c r="H13" s="452">
        <v>36639</v>
      </c>
      <c r="I13" s="452">
        <v>118455</v>
      </c>
      <c r="J13" s="452">
        <v>52738</v>
      </c>
      <c r="K13" s="452">
        <v>317586</v>
      </c>
      <c r="L13" s="452">
        <v>108704</v>
      </c>
      <c r="M13" s="452">
        <v>37933</v>
      </c>
      <c r="N13" s="452">
        <v>115858</v>
      </c>
      <c r="O13" s="452">
        <v>56472</v>
      </c>
      <c r="P13" s="452">
        <v>318967</v>
      </c>
      <c r="Q13" s="452">
        <v>100383</v>
      </c>
      <c r="R13" s="452">
        <v>37375</v>
      </c>
      <c r="S13" s="452">
        <v>111184</v>
      </c>
      <c r="T13" s="452">
        <v>55205</v>
      </c>
      <c r="U13" s="452">
        <v>304147</v>
      </c>
      <c r="V13" s="452">
        <v>98877</v>
      </c>
      <c r="W13" s="452">
        <v>33150</v>
      </c>
      <c r="X13" s="452">
        <v>110070</v>
      </c>
      <c r="Y13" s="452">
        <v>57525</v>
      </c>
      <c r="Z13" s="452">
        <v>299622</v>
      </c>
      <c r="AA13" s="452">
        <v>95851</v>
      </c>
      <c r="AB13" s="452">
        <v>29453</v>
      </c>
      <c r="AC13" s="452">
        <v>109523</v>
      </c>
      <c r="AD13" s="452">
        <v>58799</v>
      </c>
      <c r="AE13" s="452">
        <v>293626</v>
      </c>
      <c r="AF13" s="452">
        <v>93276</v>
      </c>
      <c r="AG13" s="452">
        <v>33345</v>
      </c>
      <c r="AH13" s="452">
        <v>108938</v>
      </c>
      <c r="AI13" s="452">
        <v>64752</v>
      </c>
      <c r="AJ13" s="452">
        <v>300311</v>
      </c>
      <c r="AK13" s="452">
        <f t="shared" ref="AK13:AT13" si="6">SUM(AK14:AK19)</f>
        <v>91351</v>
      </c>
      <c r="AL13" s="452">
        <f t="shared" si="6"/>
        <v>32043</v>
      </c>
      <c r="AM13" s="452">
        <f t="shared" si="6"/>
        <v>105830</v>
      </c>
      <c r="AN13" s="452">
        <f t="shared" si="6"/>
        <v>65048</v>
      </c>
      <c r="AO13" s="452">
        <f t="shared" si="6"/>
        <v>294272</v>
      </c>
      <c r="AP13" s="452">
        <f t="shared" si="6"/>
        <v>87696</v>
      </c>
      <c r="AQ13" s="452">
        <f t="shared" si="6"/>
        <v>30269</v>
      </c>
      <c r="AR13" s="452">
        <f t="shared" si="6"/>
        <v>100757</v>
      </c>
      <c r="AS13" s="452">
        <f t="shared" si="6"/>
        <v>63672</v>
      </c>
      <c r="AT13" s="452">
        <f t="shared" si="6"/>
        <v>282394</v>
      </c>
      <c r="AU13" s="452">
        <v>85719</v>
      </c>
      <c r="AV13" s="452">
        <f t="shared" ref="AV13:BD13" si="7">SUM(AV14:AV19)</f>
        <v>32246</v>
      </c>
      <c r="AW13" s="452">
        <f t="shared" si="7"/>
        <v>100399</v>
      </c>
      <c r="AX13" s="452">
        <f t="shared" si="7"/>
        <v>63673</v>
      </c>
      <c r="AY13" s="452">
        <f t="shared" si="7"/>
        <v>282037</v>
      </c>
      <c r="AZ13" s="452">
        <f t="shared" si="7"/>
        <v>79203</v>
      </c>
      <c r="BA13" s="452">
        <f t="shared" si="7"/>
        <v>29918</v>
      </c>
      <c r="BB13" s="452">
        <f t="shared" si="7"/>
        <v>97417</v>
      </c>
      <c r="BC13" s="452">
        <f t="shared" si="7"/>
        <v>65727</v>
      </c>
      <c r="BD13" s="452">
        <f t="shared" si="7"/>
        <v>272265</v>
      </c>
      <c r="BE13" s="452">
        <v>85147</v>
      </c>
      <c r="BF13" s="452">
        <v>30624</v>
      </c>
      <c r="BG13" s="452">
        <v>100637</v>
      </c>
      <c r="BH13" s="452">
        <v>67839</v>
      </c>
      <c r="BI13" s="452">
        <v>284247</v>
      </c>
      <c r="BJ13" s="452">
        <v>85810</v>
      </c>
      <c r="BK13" s="452">
        <v>30670</v>
      </c>
      <c r="BL13" s="452">
        <v>102764</v>
      </c>
      <c r="BM13" s="452">
        <v>68414</v>
      </c>
      <c r="BN13" s="452">
        <v>287658</v>
      </c>
      <c r="BO13" s="456">
        <v>87677</v>
      </c>
      <c r="BP13" s="456">
        <v>33760</v>
      </c>
      <c r="BQ13" s="456">
        <v>107478</v>
      </c>
      <c r="BR13" s="456">
        <v>69927</v>
      </c>
      <c r="BS13" s="456">
        <v>298842</v>
      </c>
      <c r="BT13" s="456">
        <v>85649</v>
      </c>
      <c r="BU13" s="456">
        <v>31687</v>
      </c>
      <c r="BV13" s="456">
        <v>110884</v>
      </c>
      <c r="BW13" s="456">
        <v>74033</v>
      </c>
      <c r="BX13" s="456">
        <v>302253</v>
      </c>
      <c r="BY13" s="456">
        <v>88167</v>
      </c>
      <c r="BZ13" s="456">
        <v>30461</v>
      </c>
      <c r="CA13" s="456">
        <v>115645</v>
      </c>
      <c r="CB13" s="456">
        <v>75484</v>
      </c>
      <c r="CC13" s="456">
        <v>309757</v>
      </c>
      <c r="CD13" s="456">
        <v>75175</v>
      </c>
      <c r="CE13" s="456">
        <v>26867</v>
      </c>
      <c r="CF13" s="456">
        <v>108579</v>
      </c>
      <c r="CG13" s="456">
        <v>65053</v>
      </c>
      <c r="CH13" s="456">
        <v>85858</v>
      </c>
      <c r="CI13" s="456">
        <v>31499</v>
      </c>
      <c r="CJ13" s="456">
        <v>116863</v>
      </c>
      <c r="CK13" s="456">
        <v>69052</v>
      </c>
      <c r="CL13" s="456">
        <v>85191</v>
      </c>
      <c r="CM13" s="456">
        <v>33880</v>
      </c>
      <c r="CN13" s="456">
        <v>118078</v>
      </c>
      <c r="CO13" s="456">
        <v>92342</v>
      </c>
      <c r="CP13" s="456">
        <v>76332</v>
      </c>
      <c r="CQ13" s="456">
        <v>31972</v>
      </c>
      <c r="CR13" s="456">
        <v>114240</v>
      </c>
      <c r="CS13" s="456">
        <v>87637</v>
      </c>
      <c r="CT13" s="456">
        <v>82443</v>
      </c>
      <c r="CU13" s="456">
        <v>33526</v>
      </c>
      <c r="CV13" s="456">
        <v>116382</v>
      </c>
      <c r="CW13" s="456">
        <v>93538</v>
      </c>
      <c r="CX13" s="456">
        <v>85520</v>
      </c>
      <c r="CY13" s="456">
        <v>30819</v>
      </c>
      <c r="CZ13" s="456">
        <v>116944</v>
      </c>
      <c r="DA13" s="456">
        <v>84699</v>
      </c>
      <c r="DB13" s="456">
        <v>78115</v>
      </c>
      <c r="DC13" s="456">
        <v>30761</v>
      </c>
      <c r="DD13" s="456">
        <v>114081</v>
      </c>
      <c r="DE13" s="456">
        <v>84502</v>
      </c>
      <c r="DF13" s="456">
        <v>77262</v>
      </c>
      <c r="DG13" s="456">
        <v>29572</v>
      </c>
      <c r="DH13" s="456">
        <v>111697</v>
      </c>
      <c r="DI13" s="456">
        <v>79301</v>
      </c>
      <c r="DJ13" s="456">
        <v>76659</v>
      </c>
      <c r="DK13" s="456">
        <v>30238</v>
      </c>
      <c r="DL13" s="456">
        <v>108822</v>
      </c>
      <c r="DM13" s="456">
        <v>78309</v>
      </c>
    </row>
    <row r="14" spans="1:117">
      <c r="A14" s="28" t="s">
        <v>2374</v>
      </c>
      <c r="B14" s="453">
        <v>4756</v>
      </c>
      <c r="C14" s="453">
        <v>2597</v>
      </c>
      <c r="D14" s="453">
        <v>772</v>
      </c>
      <c r="E14" s="453">
        <v>644</v>
      </c>
      <c r="F14" s="453">
        <v>8769</v>
      </c>
      <c r="G14" s="453">
        <v>4560</v>
      </c>
      <c r="H14" s="453">
        <v>3330</v>
      </c>
      <c r="I14" s="453">
        <v>777</v>
      </c>
      <c r="J14" s="453">
        <v>632</v>
      </c>
      <c r="K14" s="453">
        <v>9299</v>
      </c>
      <c r="L14" s="453">
        <v>4033</v>
      </c>
      <c r="M14" s="453">
        <v>4574</v>
      </c>
      <c r="N14" s="453">
        <v>903</v>
      </c>
      <c r="O14" s="453">
        <v>615</v>
      </c>
      <c r="P14" s="453">
        <v>10125</v>
      </c>
      <c r="Q14" s="453">
        <v>5009</v>
      </c>
      <c r="R14" s="453">
        <v>4111</v>
      </c>
      <c r="S14" s="453">
        <v>995</v>
      </c>
      <c r="T14" s="453">
        <v>627</v>
      </c>
      <c r="U14" s="453">
        <v>10742</v>
      </c>
      <c r="V14" s="453">
        <v>5122</v>
      </c>
      <c r="W14" s="453">
        <v>2455</v>
      </c>
      <c r="X14" s="453">
        <v>1376</v>
      </c>
      <c r="Y14" s="453">
        <v>628</v>
      </c>
      <c r="Z14" s="453">
        <v>9581</v>
      </c>
      <c r="AA14" s="453">
        <v>3389</v>
      </c>
      <c r="AB14" s="453">
        <v>3379</v>
      </c>
      <c r="AC14" s="453">
        <v>1277</v>
      </c>
      <c r="AD14" s="453">
        <v>598</v>
      </c>
      <c r="AE14" s="453">
        <v>8643</v>
      </c>
      <c r="AF14" s="453">
        <v>3808</v>
      </c>
      <c r="AG14" s="453">
        <v>3675</v>
      </c>
      <c r="AH14" s="453">
        <v>957</v>
      </c>
      <c r="AI14" s="453">
        <v>559</v>
      </c>
      <c r="AJ14" s="453">
        <v>8999</v>
      </c>
      <c r="AK14" s="453">
        <v>4067</v>
      </c>
      <c r="AL14" s="453">
        <v>2013</v>
      </c>
      <c r="AM14" s="453">
        <v>1627</v>
      </c>
      <c r="AN14" s="453">
        <v>522</v>
      </c>
      <c r="AO14" s="453">
        <f t="shared" ref="AO14:AO19" si="8">SUM(AK14:AN14)</f>
        <v>8229</v>
      </c>
      <c r="AP14" s="453">
        <v>4169</v>
      </c>
      <c r="AQ14" s="453">
        <v>2622</v>
      </c>
      <c r="AR14" s="453">
        <v>1265</v>
      </c>
      <c r="AS14" s="453">
        <v>535</v>
      </c>
      <c r="AT14" s="453">
        <f t="shared" ref="AT14:AT19" si="9">SUM(AP14:AS14)</f>
        <v>8591</v>
      </c>
      <c r="AU14" s="453">
        <v>3154</v>
      </c>
      <c r="AV14" s="453">
        <v>3260</v>
      </c>
      <c r="AW14" s="453">
        <v>1375</v>
      </c>
      <c r="AX14" s="453">
        <v>525</v>
      </c>
      <c r="AY14" s="453">
        <f t="shared" ref="AY14:AY19" si="10">SUM(AU14:AX14)</f>
        <v>8314</v>
      </c>
      <c r="AZ14" s="453">
        <v>3226</v>
      </c>
      <c r="BA14" s="453">
        <v>2852</v>
      </c>
      <c r="BB14" s="453">
        <v>1380</v>
      </c>
      <c r="BC14" s="453">
        <v>524</v>
      </c>
      <c r="BD14" s="453">
        <f t="shared" ref="BD14:BD19" si="11">SUM(AZ14:BC14)</f>
        <v>7982</v>
      </c>
      <c r="BE14" s="453">
        <v>4926</v>
      </c>
      <c r="BF14" s="453">
        <v>2702</v>
      </c>
      <c r="BG14" s="453">
        <v>2109</v>
      </c>
      <c r="BH14" s="453">
        <v>515</v>
      </c>
      <c r="BI14" s="453">
        <v>10252</v>
      </c>
      <c r="BJ14" s="453">
        <v>4692</v>
      </c>
      <c r="BK14" s="453">
        <v>2828</v>
      </c>
      <c r="BL14" s="453">
        <v>1631</v>
      </c>
      <c r="BM14" s="453">
        <v>556</v>
      </c>
      <c r="BN14" s="453">
        <v>9707</v>
      </c>
      <c r="BO14" s="453">
        <v>3900</v>
      </c>
      <c r="BP14" s="453">
        <v>3542</v>
      </c>
      <c r="BQ14" s="453">
        <v>2053</v>
      </c>
      <c r="BR14" s="453">
        <v>540</v>
      </c>
      <c r="BS14" s="500">
        <v>10035</v>
      </c>
      <c r="BT14" s="453">
        <v>3528</v>
      </c>
      <c r="BU14" s="453">
        <v>3155</v>
      </c>
      <c r="BV14" s="453">
        <v>1989</v>
      </c>
      <c r="BW14" s="453">
        <v>489</v>
      </c>
      <c r="BX14" s="453">
        <v>9161</v>
      </c>
      <c r="BY14" s="453">
        <v>4504</v>
      </c>
      <c r="BZ14" s="453">
        <v>1639</v>
      </c>
      <c r="CA14" s="453">
        <v>2034</v>
      </c>
      <c r="CB14" s="453">
        <v>440</v>
      </c>
      <c r="CC14" s="453">
        <v>8617</v>
      </c>
      <c r="CD14" s="453">
        <v>5172</v>
      </c>
      <c r="CE14" s="453">
        <v>1118</v>
      </c>
      <c r="CF14" s="453">
        <v>1884</v>
      </c>
      <c r="CG14" s="453">
        <v>412</v>
      </c>
      <c r="CH14" s="453">
        <v>3938</v>
      </c>
      <c r="CI14" s="453">
        <v>3142</v>
      </c>
      <c r="CJ14" s="453">
        <v>1810</v>
      </c>
      <c r="CK14" s="453">
        <v>295</v>
      </c>
      <c r="CL14" s="453">
        <v>3799</v>
      </c>
      <c r="CM14" s="453">
        <v>3692</v>
      </c>
      <c r="CN14" s="453">
        <v>1617</v>
      </c>
      <c r="CO14" s="453">
        <v>257</v>
      </c>
      <c r="CP14" s="453">
        <v>3768</v>
      </c>
      <c r="CQ14" s="453">
        <v>1562</v>
      </c>
      <c r="CR14" s="453">
        <v>1821</v>
      </c>
      <c r="CS14" s="453">
        <v>230</v>
      </c>
      <c r="CT14" s="453">
        <v>3776</v>
      </c>
      <c r="CU14" s="453">
        <v>2213</v>
      </c>
      <c r="CV14" s="453">
        <v>1433</v>
      </c>
      <c r="CW14" s="453">
        <v>267</v>
      </c>
      <c r="CX14" s="453">
        <v>3623</v>
      </c>
      <c r="CY14" s="453">
        <v>2664</v>
      </c>
      <c r="CZ14" s="453">
        <v>1463</v>
      </c>
      <c r="DA14" s="453">
        <v>270</v>
      </c>
      <c r="DB14" s="453">
        <v>3432</v>
      </c>
      <c r="DC14" s="453">
        <v>2585</v>
      </c>
      <c r="DD14" s="453">
        <v>1495</v>
      </c>
      <c r="DE14" s="453">
        <v>264</v>
      </c>
      <c r="DF14" s="453">
        <v>3461</v>
      </c>
      <c r="DG14" s="453">
        <v>1452</v>
      </c>
      <c r="DH14" s="453">
        <v>1680</v>
      </c>
      <c r="DI14" s="453">
        <v>336</v>
      </c>
      <c r="DJ14" s="453">
        <v>3644</v>
      </c>
      <c r="DK14" s="453">
        <v>1838</v>
      </c>
      <c r="DL14" s="453">
        <v>1421</v>
      </c>
      <c r="DM14" s="453">
        <v>374</v>
      </c>
    </row>
    <row r="15" spans="1:117">
      <c r="A15" s="28" t="s">
        <v>2381</v>
      </c>
      <c r="B15" s="453">
        <v>1747</v>
      </c>
      <c r="C15" s="453">
        <v>2076</v>
      </c>
      <c r="D15" s="453">
        <v>19589</v>
      </c>
      <c r="E15" s="453">
        <v>9053</v>
      </c>
      <c r="F15" s="453">
        <v>32465</v>
      </c>
      <c r="G15" s="453">
        <v>1991</v>
      </c>
      <c r="H15" s="453">
        <v>1984</v>
      </c>
      <c r="I15" s="453">
        <v>19136</v>
      </c>
      <c r="J15" s="453">
        <v>8533</v>
      </c>
      <c r="K15" s="453">
        <v>31644</v>
      </c>
      <c r="L15" s="453">
        <v>2440</v>
      </c>
      <c r="M15" s="453">
        <v>1852</v>
      </c>
      <c r="N15" s="453">
        <v>18801</v>
      </c>
      <c r="O15" s="453">
        <v>9319</v>
      </c>
      <c r="P15" s="453">
        <v>32412</v>
      </c>
      <c r="Q15" s="453">
        <v>2359</v>
      </c>
      <c r="R15" s="453">
        <v>1993</v>
      </c>
      <c r="S15" s="453">
        <v>18767</v>
      </c>
      <c r="T15" s="453">
        <v>9518</v>
      </c>
      <c r="U15" s="453">
        <v>32637</v>
      </c>
      <c r="V15" s="453">
        <v>2471</v>
      </c>
      <c r="W15" s="453">
        <v>2549</v>
      </c>
      <c r="X15" s="453">
        <v>18502</v>
      </c>
      <c r="Y15" s="453">
        <v>9498</v>
      </c>
      <c r="Z15" s="453">
        <v>33020</v>
      </c>
      <c r="AA15" s="453">
        <v>1709</v>
      </c>
      <c r="AB15" s="453">
        <v>2842</v>
      </c>
      <c r="AC15" s="453">
        <v>19092</v>
      </c>
      <c r="AD15" s="453">
        <v>10653</v>
      </c>
      <c r="AE15" s="453">
        <v>34296</v>
      </c>
      <c r="AF15" s="453">
        <v>2402</v>
      </c>
      <c r="AG15" s="453">
        <v>2273</v>
      </c>
      <c r="AH15" s="453">
        <v>19391</v>
      </c>
      <c r="AI15" s="453">
        <v>11778</v>
      </c>
      <c r="AJ15" s="453">
        <v>35844</v>
      </c>
      <c r="AK15" s="453">
        <v>2857</v>
      </c>
      <c r="AL15" s="453">
        <v>2238</v>
      </c>
      <c r="AM15" s="453">
        <v>19334</v>
      </c>
      <c r="AN15" s="453">
        <v>12404</v>
      </c>
      <c r="AO15" s="453">
        <f t="shared" si="8"/>
        <v>36833</v>
      </c>
      <c r="AP15" s="453">
        <v>2555</v>
      </c>
      <c r="AQ15" s="453">
        <v>3236</v>
      </c>
      <c r="AR15" s="453">
        <v>19360</v>
      </c>
      <c r="AS15" s="453">
        <v>12803</v>
      </c>
      <c r="AT15" s="453">
        <f t="shared" si="9"/>
        <v>37954</v>
      </c>
      <c r="AU15" s="453">
        <v>3174</v>
      </c>
      <c r="AV15" s="453">
        <v>3624</v>
      </c>
      <c r="AW15" s="453">
        <v>19134</v>
      </c>
      <c r="AX15" s="453">
        <v>14230</v>
      </c>
      <c r="AY15" s="453">
        <f t="shared" si="10"/>
        <v>40162</v>
      </c>
      <c r="AZ15" s="453">
        <v>2723</v>
      </c>
      <c r="BA15" s="453">
        <v>3439</v>
      </c>
      <c r="BB15" s="453">
        <v>19577</v>
      </c>
      <c r="BC15" s="453">
        <v>15467</v>
      </c>
      <c r="BD15" s="453">
        <f t="shared" si="11"/>
        <v>41206</v>
      </c>
      <c r="BE15" s="453">
        <v>3359</v>
      </c>
      <c r="BF15" s="453">
        <v>4095</v>
      </c>
      <c r="BG15" s="453">
        <v>22928</v>
      </c>
      <c r="BH15" s="453">
        <v>15959</v>
      </c>
      <c r="BI15" s="453">
        <v>46341</v>
      </c>
      <c r="BJ15" s="453">
        <v>4002</v>
      </c>
      <c r="BK15" s="453">
        <v>3954</v>
      </c>
      <c r="BL15" s="453">
        <v>24622</v>
      </c>
      <c r="BM15" s="453">
        <v>16204</v>
      </c>
      <c r="BN15" s="453">
        <v>48782</v>
      </c>
      <c r="BO15" s="453">
        <v>4444</v>
      </c>
      <c r="BP15" s="453">
        <v>4732</v>
      </c>
      <c r="BQ15" s="453">
        <v>25887</v>
      </c>
      <c r="BR15" s="453">
        <v>17073</v>
      </c>
      <c r="BS15" s="500">
        <v>52136</v>
      </c>
      <c r="BT15" s="453">
        <v>4538</v>
      </c>
      <c r="BU15" s="453">
        <v>4973</v>
      </c>
      <c r="BV15" s="453">
        <v>27496</v>
      </c>
      <c r="BW15" s="453">
        <v>18661</v>
      </c>
      <c r="BX15" s="453">
        <v>55668</v>
      </c>
      <c r="BY15" s="453">
        <v>4730</v>
      </c>
      <c r="BZ15" s="453">
        <v>5382</v>
      </c>
      <c r="CA15" s="453">
        <v>29761</v>
      </c>
      <c r="CB15" s="453">
        <v>18972</v>
      </c>
      <c r="CC15" s="453">
        <v>58845</v>
      </c>
      <c r="CD15" s="453">
        <v>5158</v>
      </c>
      <c r="CE15" s="453">
        <v>5565</v>
      </c>
      <c r="CF15" s="453">
        <v>32152</v>
      </c>
      <c r="CG15" s="453">
        <v>17002</v>
      </c>
      <c r="CH15" s="453">
        <v>6130</v>
      </c>
      <c r="CI15" s="453">
        <v>6198</v>
      </c>
      <c r="CJ15" s="453">
        <v>35503</v>
      </c>
      <c r="CK15" s="453">
        <v>17974</v>
      </c>
      <c r="CL15" s="453">
        <v>5519</v>
      </c>
      <c r="CM15" s="453">
        <v>7352</v>
      </c>
      <c r="CN15" s="453">
        <v>37817</v>
      </c>
      <c r="CO15" s="453">
        <v>17827</v>
      </c>
      <c r="CP15" s="453">
        <v>4728</v>
      </c>
      <c r="CQ15" s="453">
        <v>7585</v>
      </c>
      <c r="CR15" s="453">
        <v>39437</v>
      </c>
      <c r="CS15" s="453">
        <v>17927</v>
      </c>
      <c r="CT15" s="453">
        <v>4251</v>
      </c>
      <c r="CU15" s="453">
        <v>7256</v>
      </c>
      <c r="CV15" s="453">
        <v>42992</v>
      </c>
      <c r="CW15" s="453">
        <v>17994</v>
      </c>
      <c r="CX15" s="453">
        <v>3751</v>
      </c>
      <c r="CY15" s="453">
        <v>6289</v>
      </c>
      <c r="CZ15" s="453">
        <v>43698</v>
      </c>
      <c r="DA15" s="453">
        <v>18502</v>
      </c>
      <c r="DB15" s="453">
        <v>3802</v>
      </c>
      <c r="DC15" s="453">
        <v>5954</v>
      </c>
      <c r="DD15" s="453">
        <v>43073</v>
      </c>
      <c r="DE15" s="453">
        <v>18393</v>
      </c>
      <c r="DF15" s="453">
        <v>4426</v>
      </c>
      <c r="DG15" s="453">
        <v>5431</v>
      </c>
      <c r="DH15" s="453">
        <v>42341</v>
      </c>
      <c r="DI15" s="453">
        <v>17163</v>
      </c>
      <c r="DJ15" s="453">
        <v>4139</v>
      </c>
      <c r="DK15" s="453">
        <v>5673</v>
      </c>
      <c r="DL15" s="453">
        <v>43409</v>
      </c>
      <c r="DM15" s="453">
        <v>16786</v>
      </c>
    </row>
    <row r="16" spans="1:117">
      <c r="A16" s="28" t="s">
        <v>2382</v>
      </c>
      <c r="B16" s="453">
        <v>29427</v>
      </c>
      <c r="C16" s="453">
        <v>11410</v>
      </c>
      <c r="D16" s="453">
        <v>28052</v>
      </c>
      <c r="E16" s="453">
        <v>2069</v>
      </c>
      <c r="F16" s="453">
        <v>70958</v>
      </c>
      <c r="G16" s="453">
        <v>22205</v>
      </c>
      <c r="H16" s="453">
        <v>5546</v>
      </c>
      <c r="I16" s="453">
        <v>22020</v>
      </c>
      <c r="J16" s="453">
        <v>1908</v>
      </c>
      <c r="K16" s="453">
        <v>51679</v>
      </c>
      <c r="L16" s="453">
        <v>22635</v>
      </c>
      <c r="M16" s="453">
        <v>7690</v>
      </c>
      <c r="N16" s="453">
        <v>21017</v>
      </c>
      <c r="O16" s="453">
        <v>2734</v>
      </c>
      <c r="P16" s="453">
        <v>54076</v>
      </c>
      <c r="Q16" s="453">
        <v>20159</v>
      </c>
      <c r="R16" s="453">
        <v>7150</v>
      </c>
      <c r="S16" s="453">
        <v>20338</v>
      </c>
      <c r="T16" s="453">
        <v>2542</v>
      </c>
      <c r="U16" s="453">
        <v>50189</v>
      </c>
      <c r="V16" s="453">
        <v>19430</v>
      </c>
      <c r="W16" s="453">
        <v>5903</v>
      </c>
      <c r="X16" s="453">
        <v>19901</v>
      </c>
      <c r="Y16" s="453">
        <v>2505</v>
      </c>
      <c r="Z16" s="453">
        <v>47739</v>
      </c>
      <c r="AA16" s="453">
        <v>18996</v>
      </c>
      <c r="AB16" s="453">
        <v>3741</v>
      </c>
      <c r="AC16" s="453">
        <v>19948</v>
      </c>
      <c r="AD16" s="453">
        <v>3111</v>
      </c>
      <c r="AE16" s="453">
        <v>45796</v>
      </c>
      <c r="AF16" s="453">
        <v>20539</v>
      </c>
      <c r="AG16" s="453">
        <v>5645</v>
      </c>
      <c r="AH16" s="453">
        <v>21399</v>
      </c>
      <c r="AI16" s="453">
        <v>3954</v>
      </c>
      <c r="AJ16" s="453">
        <v>51537</v>
      </c>
      <c r="AK16" s="453">
        <v>21242</v>
      </c>
      <c r="AL16" s="453">
        <v>6582</v>
      </c>
      <c r="AM16" s="453">
        <v>19658</v>
      </c>
      <c r="AN16" s="453">
        <v>3656</v>
      </c>
      <c r="AO16" s="453">
        <f t="shared" si="8"/>
        <v>51138</v>
      </c>
      <c r="AP16" s="453">
        <v>19329</v>
      </c>
      <c r="AQ16" s="453">
        <v>6549</v>
      </c>
      <c r="AR16" s="453">
        <v>17205</v>
      </c>
      <c r="AS16" s="453">
        <v>3336</v>
      </c>
      <c r="AT16" s="453">
        <f t="shared" si="9"/>
        <v>46419</v>
      </c>
      <c r="AU16" s="453">
        <v>16574</v>
      </c>
      <c r="AV16" s="453">
        <v>6870</v>
      </c>
      <c r="AW16" s="453">
        <v>17154</v>
      </c>
      <c r="AX16" s="453">
        <v>3958</v>
      </c>
      <c r="AY16" s="453">
        <f t="shared" si="10"/>
        <v>44556</v>
      </c>
      <c r="AZ16" s="453">
        <v>16942</v>
      </c>
      <c r="BA16" s="453">
        <v>5723</v>
      </c>
      <c r="BB16" s="453">
        <v>16808</v>
      </c>
      <c r="BC16" s="453">
        <v>4109</v>
      </c>
      <c r="BD16" s="453">
        <f t="shared" si="11"/>
        <v>43582</v>
      </c>
      <c r="BE16" s="453">
        <v>16662</v>
      </c>
      <c r="BF16" s="453">
        <v>3975</v>
      </c>
      <c r="BG16" s="453">
        <v>8984</v>
      </c>
      <c r="BH16" s="453">
        <v>2983</v>
      </c>
      <c r="BI16" s="453">
        <v>32604</v>
      </c>
      <c r="BJ16" s="453">
        <v>15502</v>
      </c>
      <c r="BK16" s="453">
        <v>4967</v>
      </c>
      <c r="BL16" s="453">
        <v>10424</v>
      </c>
      <c r="BM16" s="453">
        <v>2434</v>
      </c>
      <c r="BN16" s="453">
        <v>33327</v>
      </c>
      <c r="BO16" s="453">
        <v>15471</v>
      </c>
      <c r="BP16" s="453">
        <v>4439</v>
      </c>
      <c r="BQ16" s="453">
        <v>11114</v>
      </c>
      <c r="BR16" s="453">
        <v>2460</v>
      </c>
      <c r="BS16" s="500">
        <v>33484</v>
      </c>
      <c r="BT16" s="453">
        <v>13908</v>
      </c>
      <c r="BU16" s="453">
        <v>4107</v>
      </c>
      <c r="BV16" s="453">
        <v>12523</v>
      </c>
      <c r="BW16" s="453">
        <v>2262</v>
      </c>
      <c r="BX16" s="453">
        <v>32800</v>
      </c>
      <c r="BY16" s="453">
        <v>14630</v>
      </c>
      <c r="BZ16" s="453">
        <v>3527</v>
      </c>
      <c r="CA16" s="453">
        <v>14368</v>
      </c>
      <c r="CB16" s="453">
        <v>3946</v>
      </c>
      <c r="CC16" s="453">
        <v>36471</v>
      </c>
      <c r="CD16" s="453">
        <v>12979</v>
      </c>
      <c r="CE16" s="453">
        <v>3318</v>
      </c>
      <c r="CF16" s="453">
        <v>15167</v>
      </c>
      <c r="CG16" s="453">
        <v>4078</v>
      </c>
      <c r="CH16" s="453">
        <v>13652</v>
      </c>
      <c r="CI16" s="453">
        <v>4845</v>
      </c>
      <c r="CJ16" s="453">
        <v>16098</v>
      </c>
      <c r="CK16" s="453">
        <v>4264</v>
      </c>
      <c r="CL16" s="453">
        <v>15194</v>
      </c>
      <c r="CM16" s="453">
        <v>4339</v>
      </c>
      <c r="CN16" s="453">
        <v>16475</v>
      </c>
      <c r="CO16" s="453">
        <v>5274</v>
      </c>
      <c r="CP16" s="453">
        <v>12483</v>
      </c>
      <c r="CQ16" s="453">
        <v>4284</v>
      </c>
      <c r="CR16" s="453">
        <v>13556</v>
      </c>
      <c r="CS16" s="453">
        <v>2573</v>
      </c>
      <c r="CT16" s="453">
        <v>13422</v>
      </c>
      <c r="CU16" s="453">
        <v>5360</v>
      </c>
      <c r="CV16" s="453">
        <v>13732</v>
      </c>
      <c r="CW16" s="453">
        <v>2910</v>
      </c>
      <c r="CX16" s="453">
        <v>12635</v>
      </c>
      <c r="CY16" s="453">
        <v>3699</v>
      </c>
      <c r="CZ16" s="453">
        <v>13092</v>
      </c>
      <c r="DA16" s="453">
        <v>2862</v>
      </c>
      <c r="DB16" s="453">
        <v>10973</v>
      </c>
      <c r="DC16" s="453">
        <v>3733</v>
      </c>
      <c r="DD16" s="453">
        <v>11798</v>
      </c>
      <c r="DE16" s="453">
        <v>3129</v>
      </c>
      <c r="DF16" s="453">
        <v>10981</v>
      </c>
      <c r="DG16" s="453">
        <v>3405</v>
      </c>
      <c r="DH16" s="453">
        <v>10929</v>
      </c>
      <c r="DI16" s="453">
        <v>2734</v>
      </c>
      <c r="DJ16" s="453">
        <v>11576</v>
      </c>
      <c r="DK16" s="453">
        <v>2865</v>
      </c>
      <c r="DL16" s="453">
        <v>10960</v>
      </c>
      <c r="DM16" s="453">
        <v>3564</v>
      </c>
    </row>
    <row r="17" spans="1:117">
      <c r="A17" s="28" t="s">
        <v>2406</v>
      </c>
      <c r="B17" s="453">
        <v>80085</v>
      </c>
      <c r="C17" s="453">
        <v>20101</v>
      </c>
      <c r="D17" s="453">
        <v>67857</v>
      </c>
      <c r="E17" s="453">
        <v>26100</v>
      </c>
      <c r="F17" s="453">
        <v>194143</v>
      </c>
      <c r="G17" s="453">
        <v>69079</v>
      </c>
      <c r="H17" s="453">
        <v>17194</v>
      </c>
      <c r="I17" s="453">
        <v>61372</v>
      </c>
      <c r="J17" s="453">
        <v>22920</v>
      </c>
      <c r="K17" s="453">
        <v>170565</v>
      </c>
      <c r="L17" s="453">
        <v>67561</v>
      </c>
      <c r="M17" s="453">
        <v>16589</v>
      </c>
      <c r="N17" s="453">
        <v>61417</v>
      </c>
      <c r="O17" s="453">
        <v>23308</v>
      </c>
      <c r="P17" s="453">
        <v>168875</v>
      </c>
      <c r="Q17" s="453">
        <v>62914</v>
      </c>
      <c r="R17" s="453">
        <v>16896</v>
      </c>
      <c r="S17" s="453">
        <v>57004</v>
      </c>
      <c r="T17" s="453">
        <v>22216</v>
      </c>
      <c r="U17" s="453">
        <v>159030</v>
      </c>
      <c r="V17" s="453">
        <v>62456</v>
      </c>
      <c r="W17" s="453">
        <v>14804</v>
      </c>
      <c r="X17" s="453">
        <v>57737</v>
      </c>
      <c r="Y17" s="453">
        <v>22830</v>
      </c>
      <c r="Z17" s="453">
        <v>157827</v>
      </c>
      <c r="AA17" s="453">
        <v>60924</v>
      </c>
      <c r="AB17" s="453">
        <v>13052</v>
      </c>
      <c r="AC17" s="453">
        <v>55853</v>
      </c>
      <c r="AD17" s="453">
        <v>22751</v>
      </c>
      <c r="AE17" s="453">
        <v>152580</v>
      </c>
      <c r="AF17" s="453">
        <v>55096</v>
      </c>
      <c r="AG17" s="453">
        <v>14037</v>
      </c>
      <c r="AH17" s="453">
        <v>53635</v>
      </c>
      <c r="AI17" s="453">
        <v>25633</v>
      </c>
      <c r="AJ17" s="453">
        <v>148401</v>
      </c>
      <c r="AK17" s="453">
        <v>52758</v>
      </c>
      <c r="AL17" s="453">
        <v>14005</v>
      </c>
      <c r="AM17" s="453">
        <v>51447</v>
      </c>
      <c r="AN17" s="453">
        <v>25060</v>
      </c>
      <c r="AO17" s="453">
        <f t="shared" si="8"/>
        <v>143270</v>
      </c>
      <c r="AP17" s="453">
        <v>51178</v>
      </c>
      <c r="AQ17" s="453">
        <v>11801</v>
      </c>
      <c r="AR17" s="453">
        <v>48854</v>
      </c>
      <c r="AS17" s="453">
        <v>22712</v>
      </c>
      <c r="AT17" s="453">
        <f t="shared" si="9"/>
        <v>134545</v>
      </c>
      <c r="AU17" s="453">
        <v>51154</v>
      </c>
      <c r="AV17" s="453">
        <v>12462</v>
      </c>
      <c r="AW17" s="453">
        <v>49463</v>
      </c>
      <c r="AX17" s="453">
        <v>21284</v>
      </c>
      <c r="AY17" s="453">
        <f t="shared" si="10"/>
        <v>134363</v>
      </c>
      <c r="AZ17" s="453">
        <v>45637</v>
      </c>
      <c r="BA17" s="453">
        <v>10904</v>
      </c>
      <c r="BB17" s="453">
        <v>46576</v>
      </c>
      <c r="BC17" s="453">
        <v>21515</v>
      </c>
      <c r="BD17" s="453">
        <f t="shared" si="11"/>
        <v>124632</v>
      </c>
      <c r="BE17" s="453">
        <v>50230</v>
      </c>
      <c r="BF17" s="453">
        <v>11982</v>
      </c>
      <c r="BG17" s="453">
        <v>54207</v>
      </c>
      <c r="BH17" s="453">
        <v>23308</v>
      </c>
      <c r="BI17" s="453">
        <v>139727</v>
      </c>
      <c r="BJ17" s="453">
        <v>50447</v>
      </c>
      <c r="BK17" s="453">
        <v>12709</v>
      </c>
      <c r="BL17" s="453">
        <v>53963</v>
      </c>
      <c r="BM17" s="453">
        <v>23587</v>
      </c>
      <c r="BN17" s="453">
        <v>140706</v>
      </c>
      <c r="BO17" s="453">
        <v>53521</v>
      </c>
      <c r="BP17" s="453">
        <v>13661</v>
      </c>
      <c r="BQ17" s="453">
        <v>55407</v>
      </c>
      <c r="BR17" s="453">
        <v>24564</v>
      </c>
      <c r="BS17" s="500">
        <v>147153</v>
      </c>
      <c r="BT17" s="453">
        <v>52217</v>
      </c>
      <c r="BU17" s="453">
        <v>12127</v>
      </c>
      <c r="BV17" s="453">
        <v>56961</v>
      </c>
      <c r="BW17" s="453">
        <v>26113</v>
      </c>
      <c r="BX17" s="453">
        <v>147418</v>
      </c>
      <c r="BY17" s="453">
        <v>52916</v>
      </c>
      <c r="BZ17" s="453">
        <v>12772</v>
      </c>
      <c r="CA17" s="453">
        <v>56253</v>
      </c>
      <c r="CB17" s="453">
        <v>24764</v>
      </c>
      <c r="CC17" s="453">
        <v>146705</v>
      </c>
      <c r="CD17" s="453">
        <v>44524</v>
      </c>
      <c r="CE17" s="453">
        <v>11070</v>
      </c>
      <c r="CF17" s="453">
        <v>46000</v>
      </c>
      <c r="CG17" s="453">
        <v>15912</v>
      </c>
      <c r="CH17" s="453">
        <v>52866</v>
      </c>
      <c r="CI17" s="453">
        <v>11358</v>
      </c>
      <c r="CJ17" s="453">
        <v>50544</v>
      </c>
      <c r="CK17" s="453">
        <v>17556</v>
      </c>
      <c r="CL17" s="453">
        <v>51412</v>
      </c>
      <c r="CM17" s="453">
        <v>11352</v>
      </c>
      <c r="CN17" s="453">
        <v>48424</v>
      </c>
      <c r="CO17" s="453">
        <v>20454</v>
      </c>
      <c r="CP17" s="453">
        <v>47119</v>
      </c>
      <c r="CQ17" s="453">
        <v>11038</v>
      </c>
      <c r="CR17" s="453">
        <v>47424</v>
      </c>
      <c r="CS17" s="453">
        <v>18650</v>
      </c>
      <c r="CT17" s="453">
        <v>52513</v>
      </c>
      <c r="CU17" s="453">
        <v>11607</v>
      </c>
      <c r="CV17" s="453">
        <v>44838</v>
      </c>
      <c r="CW17" s="453">
        <v>23093</v>
      </c>
      <c r="CX17" s="453">
        <v>55412</v>
      </c>
      <c r="CY17" s="453">
        <v>11123</v>
      </c>
      <c r="CZ17" s="453">
        <v>46037</v>
      </c>
      <c r="DA17" s="453">
        <v>16625</v>
      </c>
      <c r="DB17" s="453">
        <v>49684</v>
      </c>
      <c r="DC17" s="453">
        <v>11496</v>
      </c>
      <c r="DD17" s="453">
        <v>44750</v>
      </c>
      <c r="DE17" s="453">
        <v>14085</v>
      </c>
      <c r="DF17" s="453">
        <v>49021</v>
      </c>
      <c r="DG17" s="453">
        <v>12281</v>
      </c>
      <c r="DH17" s="453">
        <v>42762</v>
      </c>
      <c r="DI17" s="453">
        <v>13137</v>
      </c>
      <c r="DJ17" s="453">
        <v>47798</v>
      </c>
      <c r="DK17" s="453">
        <v>12491</v>
      </c>
      <c r="DL17" s="453">
        <v>38976</v>
      </c>
      <c r="DM17" s="453">
        <v>13056</v>
      </c>
    </row>
    <row r="18" spans="1:117">
      <c r="A18" s="28" t="s">
        <v>2379</v>
      </c>
      <c r="B18" s="453">
        <v>12758</v>
      </c>
      <c r="C18" s="453">
        <v>10299</v>
      </c>
      <c r="D18" s="453">
        <v>10931</v>
      </c>
      <c r="E18" s="453">
        <v>19039</v>
      </c>
      <c r="F18" s="453">
        <v>53027</v>
      </c>
      <c r="G18" s="453">
        <v>11599</v>
      </c>
      <c r="H18" s="453">
        <v>8301</v>
      </c>
      <c r="I18" s="453">
        <v>11337</v>
      </c>
      <c r="J18" s="453">
        <v>18489</v>
      </c>
      <c r="K18" s="453">
        <v>49726</v>
      </c>
      <c r="L18" s="453">
        <v>11691</v>
      </c>
      <c r="M18" s="453">
        <v>6903</v>
      </c>
      <c r="N18" s="453">
        <v>9581</v>
      </c>
      <c r="O18" s="453">
        <v>19686</v>
      </c>
      <c r="P18" s="453">
        <v>47861</v>
      </c>
      <c r="Q18" s="453">
        <v>9688</v>
      </c>
      <c r="R18" s="453">
        <v>6910</v>
      </c>
      <c r="S18" s="453">
        <v>10053</v>
      </c>
      <c r="T18" s="453">
        <v>19532</v>
      </c>
      <c r="U18" s="453">
        <v>46183</v>
      </c>
      <c r="V18" s="453">
        <v>9138</v>
      </c>
      <c r="W18" s="453">
        <v>7177</v>
      </c>
      <c r="X18" s="453">
        <v>8462</v>
      </c>
      <c r="Y18" s="453">
        <v>20777</v>
      </c>
      <c r="Z18" s="453">
        <v>45554</v>
      </c>
      <c r="AA18" s="453">
        <v>10466</v>
      </c>
      <c r="AB18" s="453">
        <v>6161</v>
      </c>
      <c r="AC18" s="453">
        <v>9142</v>
      </c>
      <c r="AD18" s="453">
        <v>20482</v>
      </c>
      <c r="AE18" s="453">
        <v>46251</v>
      </c>
      <c r="AF18" s="453">
        <v>11091</v>
      </c>
      <c r="AG18" s="453">
        <v>7408</v>
      </c>
      <c r="AH18" s="453">
        <v>9393</v>
      </c>
      <c r="AI18" s="453">
        <v>21436</v>
      </c>
      <c r="AJ18" s="453">
        <v>49328</v>
      </c>
      <c r="AK18" s="453">
        <v>10165</v>
      </c>
      <c r="AL18" s="453">
        <v>6845</v>
      </c>
      <c r="AM18" s="453">
        <v>9601</v>
      </c>
      <c r="AN18" s="453">
        <v>21945</v>
      </c>
      <c r="AO18" s="453">
        <f t="shared" si="8"/>
        <v>48556</v>
      </c>
      <c r="AP18" s="453">
        <v>10204</v>
      </c>
      <c r="AQ18" s="453">
        <v>5703</v>
      </c>
      <c r="AR18" s="453">
        <v>10027</v>
      </c>
      <c r="AS18" s="453">
        <v>22749</v>
      </c>
      <c r="AT18" s="453">
        <f t="shared" si="9"/>
        <v>48683</v>
      </c>
      <c r="AU18" s="453">
        <v>11376</v>
      </c>
      <c r="AV18" s="453">
        <v>5796</v>
      </c>
      <c r="AW18" s="453">
        <v>9178</v>
      </c>
      <c r="AX18" s="453">
        <v>22137</v>
      </c>
      <c r="AY18" s="453">
        <f t="shared" si="10"/>
        <v>48487</v>
      </c>
      <c r="AZ18" s="453">
        <v>10368</v>
      </c>
      <c r="BA18" s="453">
        <v>6789</v>
      </c>
      <c r="BB18" s="453">
        <v>9000</v>
      </c>
      <c r="BC18" s="453">
        <v>22609</v>
      </c>
      <c r="BD18" s="453">
        <f t="shared" si="11"/>
        <v>48766</v>
      </c>
      <c r="BE18" s="453">
        <v>9561</v>
      </c>
      <c r="BF18" s="453">
        <v>7670</v>
      </c>
      <c r="BG18" s="453">
        <v>8349</v>
      </c>
      <c r="BH18" s="453">
        <v>23709</v>
      </c>
      <c r="BI18" s="453">
        <v>49289</v>
      </c>
      <c r="BJ18" s="453">
        <v>10806</v>
      </c>
      <c r="BK18" s="453">
        <v>6040</v>
      </c>
      <c r="BL18" s="453">
        <v>8272</v>
      </c>
      <c r="BM18" s="453">
        <v>24425</v>
      </c>
      <c r="BN18" s="453">
        <v>49543</v>
      </c>
      <c r="BO18" s="453">
        <v>9965</v>
      </c>
      <c r="BP18" s="453">
        <v>7138</v>
      </c>
      <c r="BQ18" s="453">
        <v>9366</v>
      </c>
      <c r="BR18" s="453">
        <v>24302</v>
      </c>
      <c r="BS18" s="500">
        <v>50771</v>
      </c>
      <c r="BT18" s="453">
        <v>11184</v>
      </c>
      <c r="BU18" s="453">
        <v>7106</v>
      </c>
      <c r="BV18" s="453">
        <v>8527</v>
      </c>
      <c r="BW18" s="453">
        <v>25418</v>
      </c>
      <c r="BX18" s="453">
        <v>52235</v>
      </c>
      <c r="BY18" s="453">
        <v>11147</v>
      </c>
      <c r="BZ18" s="453">
        <v>6933</v>
      </c>
      <c r="CA18" s="453">
        <v>10091</v>
      </c>
      <c r="CB18" s="453">
        <v>26769</v>
      </c>
      <c r="CC18" s="453">
        <v>54940</v>
      </c>
      <c r="CD18" s="453">
        <v>7234</v>
      </c>
      <c r="CE18" s="453">
        <v>5607</v>
      </c>
      <c r="CF18" s="453">
        <v>10646</v>
      </c>
      <c r="CG18" s="453">
        <v>27076</v>
      </c>
      <c r="CH18" s="453">
        <v>9171</v>
      </c>
      <c r="CI18" s="453">
        <v>5812</v>
      </c>
      <c r="CJ18" s="453">
        <v>10129</v>
      </c>
      <c r="CK18" s="453">
        <v>28238</v>
      </c>
      <c r="CL18" s="453">
        <v>9173</v>
      </c>
      <c r="CM18" s="453">
        <v>6968</v>
      </c>
      <c r="CN18" s="453">
        <v>10747</v>
      </c>
      <c r="CO18" s="453">
        <v>48120</v>
      </c>
      <c r="CP18" s="453">
        <v>8157</v>
      </c>
      <c r="CQ18" s="453">
        <v>7357</v>
      </c>
      <c r="CR18" s="453">
        <v>9744</v>
      </c>
      <c r="CS18" s="453">
        <v>47877</v>
      </c>
      <c r="CT18" s="453">
        <v>8325</v>
      </c>
      <c r="CU18" s="453">
        <v>6949</v>
      </c>
      <c r="CV18" s="453">
        <v>11348</v>
      </c>
      <c r="CW18" s="453">
        <v>48895</v>
      </c>
      <c r="CX18" s="453">
        <v>9819</v>
      </c>
      <c r="CY18" s="453">
        <v>6888</v>
      </c>
      <c r="CZ18" s="453">
        <v>10450</v>
      </c>
      <c r="DA18" s="453">
        <v>46285</v>
      </c>
      <c r="DB18" s="453">
        <v>9717</v>
      </c>
      <c r="DC18" s="453">
        <v>6841</v>
      </c>
      <c r="DD18" s="453">
        <v>10599</v>
      </c>
      <c r="DE18" s="453">
        <v>48295</v>
      </c>
      <c r="DF18" s="453">
        <v>9094</v>
      </c>
      <c r="DG18" s="453">
        <v>6667</v>
      </c>
      <c r="DH18" s="453">
        <v>11768</v>
      </c>
      <c r="DI18" s="453">
        <v>45762</v>
      </c>
      <c r="DJ18" s="453">
        <v>9314</v>
      </c>
      <c r="DK18" s="453">
        <v>7001</v>
      </c>
      <c r="DL18" s="453">
        <v>11802</v>
      </c>
      <c r="DM18" s="453">
        <v>44406</v>
      </c>
    </row>
    <row r="19" spans="1:117">
      <c r="A19" s="21" t="s">
        <v>2384</v>
      </c>
      <c r="B19" s="453">
        <v>328</v>
      </c>
      <c r="C19" s="453">
        <v>319</v>
      </c>
      <c r="D19" s="453">
        <v>4393</v>
      </c>
      <c r="E19" s="453">
        <v>255</v>
      </c>
      <c r="F19" s="453">
        <v>5295</v>
      </c>
      <c r="G19" s="453">
        <v>320</v>
      </c>
      <c r="H19" s="453">
        <v>284</v>
      </c>
      <c r="I19" s="453">
        <v>3813</v>
      </c>
      <c r="J19" s="453">
        <v>256</v>
      </c>
      <c r="K19" s="453">
        <v>4673</v>
      </c>
      <c r="L19" s="453">
        <v>344</v>
      </c>
      <c r="M19" s="453">
        <v>325</v>
      </c>
      <c r="N19" s="453">
        <v>4139</v>
      </c>
      <c r="O19" s="453">
        <v>810</v>
      </c>
      <c r="P19" s="453">
        <v>5618</v>
      </c>
      <c r="Q19" s="453">
        <v>254</v>
      </c>
      <c r="R19" s="453">
        <v>315</v>
      </c>
      <c r="S19" s="453">
        <v>4027</v>
      </c>
      <c r="T19" s="453">
        <v>770</v>
      </c>
      <c r="U19" s="453">
        <v>5366</v>
      </c>
      <c r="V19" s="453">
        <v>260</v>
      </c>
      <c r="W19" s="453">
        <v>262</v>
      </c>
      <c r="X19" s="453">
        <v>4092</v>
      </c>
      <c r="Y19" s="453">
        <v>1287</v>
      </c>
      <c r="Z19" s="453">
        <v>5901</v>
      </c>
      <c r="AA19" s="453">
        <v>367</v>
      </c>
      <c r="AB19" s="453">
        <v>278</v>
      </c>
      <c r="AC19" s="453">
        <v>4211</v>
      </c>
      <c r="AD19" s="453">
        <v>1204</v>
      </c>
      <c r="AE19" s="453">
        <v>6060</v>
      </c>
      <c r="AF19" s="453">
        <v>340</v>
      </c>
      <c r="AG19" s="453">
        <v>307</v>
      </c>
      <c r="AH19" s="453">
        <v>4163</v>
      </c>
      <c r="AI19" s="453">
        <v>1392</v>
      </c>
      <c r="AJ19" s="453">
        <v>6202</v>
      </c>
      <c r="AK19" s="453">
        <v>262</v>
      </c>
      <c r="AL19" s="453">
        <v>360</v>
      </c>
      <c r="AM19" s="453">
        <v>4163</v>
      </c>
      <c r="AN19" s="453">
        <v>1461</v>
      </c>
      <c r="AO19" s="453">
        <f t="shared" si="8"/>
        <v>6246</v>
      </c>
      <c r="AP19" s="453">
        <v>261</v>
      </c>
      <c r="AQ19" s="453">
        <v>358</v>
      </c>
      <c r="AR19" s="453">
        <v>4046</v>
      </c>
      <c r="AS19" s="453">
        <v>1537</v>
      </c>
      <c r="AT19" s="453">
        <f t="shared" si="9"/>
        <v>6202</v>
      </c>
      <c r="AU19" s="453">
        <v>287</v>
      </c>
      <c r="AV19" s="453">
        <v>234</v>
      </c>
      <c r="AW19" s="453">
        <v>4095</v>
      </c>
      <c r="AX19" s="453">
        <v>1539</v>
      </c>
      <c r="AY19" s="453">
        <f t="shared" si="10"/>
        <v>6155</v>
      </c>
      <c r="AZ19" s="453">
        <v>307</v>
      </c>
      <c r="BA19" s="453">
        <v>211</v>
      </c>
      <c r="BB19" s="453">
        <v>4076</v>
      </c>
      <c r="BC19" s="453">
        <v>1503</v>
      </c>
      <c r="BD19" s="453">
        <f t="shared" si="11"/>
        <v>6097</v>
      </c>
      <c r="BE19" s="453">
        <v>409</v>
      </c>
      <c r="BF19" s="453">
        <v>200</v>
      </c>
      <c r="BG19" s="453">
        <v>4060</v>
      </c>
      <c r="BH19" s="453">
        <v>1365</v>
      </c>
      <c r="BI19" s="453">
        <v>6034</v>
      </c>
      <c r="BJ19" s="453">
        <v>361</v>
      </c>
      <c r="BK19" s="453">
        <v>172</v>
      </c>
      <c r="BL19" s="453">
        <v>3852</v>
      </c>
      <c r="BM19" s="453">
        <v>1208</v>
      </c>
      <c r="BN19" s="453">
        <v>5593</v>
      </c>
      <c r="BO19" s="453">
        <v>376</v>
      </c>
      <c r="BP19" s="453">
        <v>248</v>
      </c>
      <c r="BQ19" s="453">
        <v>3651</v>
      </c>
      <c r="BR19" s="453">
        <v>988</v>
      </c>
      <c r="BS19" s="500">
        <v>5263</v>
      </c>
      <c r="BT19" s="453">
        <v>274</v>
      </c>
      <c r="BU19" s="453">
        <v>219</v>
      </c>
      <c r="BV19" s="453">
        <v>3388</v>
      </c>
      <c r="BW19" s="453">
        <v>1090</v>
      </c>
      <c r="BX19" s="453">
        <v>4971</v>
      </c>
      <c r="BY19" s="453">
        <v>240</v>
      </c>
      <c r="BZ19" s="453">
        <v>208</v>
      </c>
      <c r="CA19" s="453">
        <v>3138</v>
      </c>
      <c r="CB19" s="453">
        <v>593</v>
      </c>
      <c r="CC19" s="453">
        <v>4179</v>
      </c>
      <c r="CD19" s="453">
        <v>108</v>
      </c>
      <c r="CE19" s="453">
        <v>189</v>
      </c>
      <c r="CF19" s="453">
        <v>2730</v>
      </c>
      <c r="CG19" s="453">
        <v>573</v>
      </c>
      <c r="CH19" s="453">
        <v>101</v>
      </c>
      <c r="CI19" s="453">
        <v>144</v>
      </c>
      <c r="CJ19" s="453">
        <v>2779</v>
      </c>
      <c r="CK19" s="453">
        <v>725</v>
      </c>
      <c r="CL19" s="453">
        <v>94</v>
      </c>
      <c r="CM19" s="453">
        <v>177</v>
      </c>
      <c r="CN19" s="453">
        <v>2998</v>
      </c>
      <c r="CO19" s="453">
        <v>410</v>
      </c>
      <c r="CP19" s="453">
        <v>77</v>
      </c>
      <c r="CQ19" s="453">
        <v>146</v>
      </c>
      <c r="CR19" s="453">
        <v>2258</v>
      </c>
      <c r="CS19" s="453">
        <v>380</v>
      </c>
      <c r="CT19" s="453">
        <v>156</v>
      </c>
      <c r="CU19" s="453">
        <v>141</v>
      </c>
      <c r="CV19" s="453">
        <v>2039</v>
      </c>
      <c r="CW19" s="453">
        <v>379</v>
      </c>
      <c r="CX19" s="453">
        <v>280</v>
      </c>
      <c r="CY19" s="453">
        <v>156</v>
      </c>
      <c r="CZ19" s="453">
        <v>2204</v>
      </c>
      <c r="DA19" s="453">
        <v>155</v>
      </c>
      <c r="DB19" s="453">
        <v>507</v>
      </c>
      <c r="DC19" s="453">
        <v>152</v>
      </c>
      <c r="DD19" s="453">
        <v>2366</v>
      </c>
      <c r="DE19" s="453">
        <v>336</v>
      </c>
      <c r="DF19" s="453">
        <v>279</v>
      </c>
      <c r="DG19" s="453">
        <v>336</v>
      </c>
      <c r="DH19" s="453">
        <v>2217</v>
      </c>
      <c r="DI19" s="453">
        <v>169</v>
      </c>
      <c r="DJ19" s="453">
        <v>188</v>
      </c>
      <c r="DK19" s="453">
        <v>370</v>
      </c>
      <c r="DL19" s="453">
        <v>2254</v>
      </c>
      <c r="DM19" s="453">
        <v>123</v>
      </c>
    </row>
    <row r="20" spans="1:117">
      <c r="A20" s="19" t="s">
        <v>144</v>
      </c>
      <c r="B20" s="452">
        <v>219182</v>
      </c>
      <c r="C20" s="452">
        <v>53163</v>
      </c>
      <c r="D20" s="452">
        <v>200738</v>
      </c>
      <c r="E20" s="452">
        <v>169358</v>
      </c>
      <c r="F20" s="452">
        <v>642441</v>
      </c>
      <c r="G20" s="452">
        <v>206720</v>
      </c>
      <c r="H20" s="452">
        <v>42428</v>
      </c>
      <c r="I20" s="452">
        <v>184738</v>
      </c>
      <c r="J20" s="452">
        <v>157096</v>
      </c>
      <c r="K20" s="452">
        <v>590982</v>
      </c>
      <c r="L20" s="452">
        <v>199919</v>
      </c>
      <c r="M20" s="452">
        <v>42453</v>
      </c>
      <c r="N20" s="452">
        <v>183569</v>
      </c>
      <c r="O20" s="452">
        <v>161051</v>
      </c>
      <c r="P20" s="452">
        <v>586992</v>
      </c>
      <c r="Q20" s="452">
        <v>189111</v>
      </c>
      <c r="R20" s="452">
        <v>41724</v>
      </c>
      <c r="S20" s="452">
        <v>176089</v>
      </c>
      <c r="T20" s="452">
        <v>156904</v>
      </c>
      <c r="U20" s="452">
        <v>563828</v>
      </c>
      <c r="V20" s="452">
        <v>184786</v>
      </c>
      <c r="W20" s="452">
        <v>37466</v>
      </c>
      <c r="X20" s="452">
        <v>172610</v>
      </c>
      <c r="Y20" s="452">
        <v>157287</v>
      </c>
      <c r="Z20" s="452">
        <v>552149</v>
      </c>
      <c r="AA20" s="452">
        <v>181143</v>
      </c>
      <c r="AB20" s="452">
        <v>34321</v>
      </c>
      <c r="AC20" s="452">
        <v>170043</v>
      </c>
      <c r="AD20" s="452">
        <v>155444</v>
      </c>
      <c r="AE20" s="452">
        <v>540951</v>
      </c>
      <c r="AF20" s="452">
        <v>170320</v>
      </c>
      <c r="AG20" s="452">
        <v>38524</v>
      </c>
      <c r="AH20" s="452">
        <v>169019</v>
      </c>
      <c r="AI20" s="452">
        <v>163199</v>
      </c>
      <c r="AJ20" s="452">
        <v>541062</v>
      </c>
      <c r="AK20" s="452">
        <f t="shared" ref="AK20:AT20" si="12">AK5+AK13</f>
        <v>166708</v>
      </c>
      <c r="AL20" s="452">
        <f t="shared" si="12"/>
        <v>36498</v>
      </c>
      <c r="AM20" s="452">
        <f t="shared" si="12"/>
        <v>164399</v>
      </c>
      <c r="AN20" s="452">
        <f t="shared" si="12"/>
        <v>161011</v>
      </c>
      <c r="AO20" s="452">
        <f t="shared" si="12"/>
        <v>528616</v>
      </c>
      <c r="AP20" s="452">
        <f t="shared" si="12"/>
        <v>161263</v>
      </c>
      <c r="AQ20" s="452">
        <f t="shared" si="12"/>
        <v>34908</v>
      </c>
      <c r="AR20" s="452">
        <f t="shared" si="12"/>
        <v>157680</v>
      </c>
      <c r="AS20" s="452">
        <f t="shared" si="12"/>
        <v>154675</v>
      </c>
      <c r="AT20" s="452">
        <f t="shared" si="12"/>
        <v>508526</v>
      </c>
      <c r="AU20" s="452">
        <v>159909</v>
      </c>
      <c r="AV20" s="452">
        <f t="shared" ref="AV20:BD20" si="13">AV5+AV13</f>
        <v>37424</v>
      </c>
      <c r="AW20" s="452">
        <f t="shared" si="13"/>
        <v>156081</v>
      </c>
      <c r="AX20" s="452">
        <f t="shared" si="13"/>
        <v>152601</v>
      </c>
      <c r="AY20" s="452">
        <f t="shared" si="13"/>
        <v>506015</v>
      </c>
      <c r="AZ20" s="452">
        <f t="shared" si="13"/>
        <v>143552</v>
      </c>
      <c r="BA20" s="452">
        <f t="shared" si="13"/>
        <v>34651</v>
      </c>
      <c r="BB20" s="452">
        <f t="shared" si="13"/>
        <v>152453</v>
      </c>
      <c r="BC20" s="452">
        <f t="shared" si="13"/>
        <v>150694</v>
      </c>
      <c r="BD20" s="452">
        <f t="shared" si="13"/>
        <v>481350</v>
      </c>
      <c r="BE20" s="452">
        <v>149137</v>
      </c>
      <c r="BF20" s="452">
        <v>34765</v>
      </c>
      <c r="BG20" s="452">
        <v>156363</v>
      </c>
      <c r="BH20" s="452">
        <v>152205</v>
      </c>
      <c r="BI20" s="452">
        <v>492470</v>
      </c>
      <c r="BJ20" s="452">
        <v>149580</v>
      </c>
      <c r="BK20" s="452">
        <v>34915</v>
      </c>
      <c r="BL20" s="452">
        <v>160202</v>
      </c>
      <c r="BM20" s="452">
        <v>149721</v>
      </c>
      <c r="BN20" s="452">
        <v>494418</v>
      </c>
      <c r="BO20" s="452">
        <v>153511</v>
      </c>
      <c r="BP20" s="452">
        <v>38227</v>
      </c>
      <c r="BQ20" s="452">
        <v>165830</v>
      </c>
      <c r="BR20" s="452">
        <v>150698</v>
      </c>
      <c r="BS20" s="452">
        <v>508266</v>
      </c>
      <c r="BT20" s="452">
        <v>149080</v>
      </c>
      <c r="BU20" s="452">
        <v>36588</v>
      </c>
      <c r="BV20" s="452">
        <v>171159</v>
      </c>
      <c r="BW20" s="452">
        <v>154593</v>
      </c>
      <c r="BX20" s="452">
        <v>511420</v>
      </c>
      <c r="BY20" s="452">
        <v>150551</v>
      </c>
      <c r="BZ20" s="452">
        <v>35383</v>
      </c>
      <c r="CA20" s="452">
        <v>177413</v>
      </c>
      <c r="CB20" s="452">
        <v>154890</v>
      </c>
      <c r="CC20" s="452">
        <v>518237</v>
      </c>
      <c r="CD20" s="452">
        <v>132203</v>
      </c>
      <c r="CE20" s="452">
        <v>31912</v>
      </c>
      <c r="CF20" s="452">
        <v>167360</v>
      </c>
      <c r="CG20" s="452">
        <v>129554</v>
      </c>
      <c r="CH20" s="452">
        <v>146372</v>
      </c>
      <c r="CI20" s="452">
        <v>36914</v>
      </c>
      <c r="CJ20" s="452">
        <v>175157</v>
      </c>
      <c r="CK20" s="452">
        <v>134548</v>
      </c>
      <c r="CL20" s="452">
        <v>144175</v>
      </c>
      <c r="CM20" s="452">
        <v>39106</v>
      </c>
      <c r="CN20" s="452">
        <v>174644</v>
      </c>
      <c r="CO20" s="452">
        <v>160361</v>
      </c>
      <c r="CP20" s="452">
        <v>136256</v>
      </c>
      <c r="CQ20" s="452">
        <v>37363</v>
      </c>
      <c r="CR20" s="452">
        <v>174096</v>
      </c>
      <c r="CS20" s="452">
        <v>150762</v>
      </c>
      <c r="CT20" s="452">
        <v>143049</v>
      </c>
      <c r="CU20" s="452">
        <v>39312</v>
      </c>
      <c r="CV20" s="452">
        <v>180629</v>
      </c>
      <c r="CW20" s="452">
        <v>152161</v>
      </c>
      <c r="CX20" s="452">
        <v>152556</v>
      </c>
      <c r="CY20" s="452">
        <v>36592</v>
      </c>
      <c r="CZ20" s="452">
        <v>184219</v>
      </c>
      <c r="DA20" s="452">
        <v>134383</v>
      </c>
      <c r="DB20" s="452">
        <v>140144</v>
      </c>
      <c r="DC20" s="452">
        <v>36436</v>
      </c>
      <c r="DD20" s="452">
        <v>188818</v>
      </c>
      <c r="DE20" s="452">
        <v>122208</v>
      </c>
      <c r="DF20" s="452">
        <v>138663</v>
      </c>
      <c r="DG20" s="452">
        <v>35253</v>
      </c>
      <c r="DH20" s="452">
        <v>183424</v>
      </c>
      <c r="DI20" s="452">
        <v>113054</v>
      </c>
      <c r="DJ20" s="452">
        <v>136992</v>
      </c>
      <c r="DK20" s="452">
        <v>35834</v>
      </c>
      <c r="DL20" s="452">
        <v>177896</v>
      </c>
      <c r="DM20" s="452">
        <v>110301</v>
      </c>
    </row>
    <row r="21" spans="1:117" ht="15">
      <c r="A21" s="499" t="s">
        <v>2407</v>
      </c>
      <c r="B21" s="498"/>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34"/>
      <c r="BC21" s="34"/>
      <c r="BD21" s="34"/>
      <c r="BE21" s="498"/>
      <c r="BF21" s="498"/>
      <c r="BG21" s="34"/>
      <c r="BH21" s="34"/>
      <c r="BI21" s="34"/>
      <c r="BJ21" s="498"/>
      <c r="BK21" s="498"/>
      <c r="BL21" s="34"/>
      <c r="BM21" s="34"/>
      <c r="BN21" s="34"/>
      <c r="BO21" s="498"/>
      <c r="BP21" s="498"/>
      <c r="BQ21" s="34"/>
      <c r="BR21" s="34"/>
      <c r="BS21" s="34"/>
      <c r="BT21" s="498"/>
      <c r="BU21" s="498"/>
      <c r="BV21" s="34"/>
      <c r="BW21" s="34"/>
      <c r="BX21" s="34"/>
      <c r="BY21" s="498"/>
      <c r="BZ21" s="498"/>
      <c r="CA21" s="34"/>
      <c r="CB21" s="34"/>
      <c r="CC21" s="34"/>
      <c r="CD21" s="498"/>
      <c r="CE21" s="498"/>
      <c r="CF21" s="34"/>
      <c r="CG21" s="34"/>
      <c r="CH21" s="498"/>
      <c r="CI21" s="498"/>
      <c r="CJ21" s="34"/>
      <c r="CK21" s="34"/>
      <c r="CL21" s="498"/>
      <c r="CM21" s="498"/>
      <c r="CN21" s="34"/>
      <c r="CO21" s="34"/>
      <c r="CP21" s="498"/>
      <c r="CQ21" s="498"/>
      <c r="CR21" s="34"/>
      <c r="CS21" s="34"/>
      <c r="CT21" s="498"/>
      <c r="CU21" s="498"/>
      <c r="CV21" s="34"/>
      <c r="CW21" s="34"/>
      <c r="CX21" s="498"/>
      <c r="CY21" s="498"/>
      <c r="CZ21" s="34"/>
      <c r="DA21" s="34"/>
      <c r="DB21" s="498"/>
      <c r="DC21" s="498"/>
      <c r="DD21" s="34"/>
      <c r="DE21" s="34"/>
      <c r="DF21" s="498"/>
      <c r="DG21" s="498"/>
      <c r="DH21" s="34"/>
      <c r="DI21" s="34"/>
      <c r="DJ21" s="34"/>
      <c r="DK21" s="34"/>
      <c r="DL21" s="34"/>
      <c r="DM21" s="34"/>
    </row>
    <row r="22" spans="1:117">
      <c r="A22" s="497"/>
    </row>
    <row r="23" spans="1:117">
      <c r="A23" s="413"/>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85CF-3AEB-4F31-B12C-E8453AD5FAD4}">
  <sheetPr codeName="Plan31">
    <tabColor rgb="FF5F6062"/>
  </sheetPr>
  <dimension ref="A1:CS400"/>
  <sheetViews>
    <sheetView showGridLines="0" workbookViewId="0"/>
  </sheetViews>
  <sheetFormatPr defaultColWidth="9.21875" defaultRowHeight="13.8"/>
  <cols>
    <col min="1" max="1" width="56" style="66" customWidth="1"/>
    <col min="2" max="2" width="9.21875" style="66" bestFit="1" customWidth="1"/>
    <col min="3" max="3" width="13.21875" style="66" bestFit="1" customWidth="1"/>
    <col min="4" max="5" width="13.21875" style="66" customWidth="1"/>
    <col min="6" max="6" width="9.21875" style="66" bestFit="1" customWidth="1"/>
    <col min="7" max="7" width="13.21875" style="66" bestFit="1" customWidth="1"/>
    <col min="8" max="8" width="9.21875" style="66" bestFit="1" customWidth="1"/>
    <col min="9" max="9" width="13.21875" style="66" bestFit="1" customWidth="1"/>
    <col min="10" max="10" width="9.21875" style="66" bestFit="1" customWidth="1"/>
    <col min="11" max="11" width="13.21875" style="66" bestFit="1" customWidth="1"/>
    <col min="12" max="12" width="9.21875" style="66" bestFit="1" customWidth="1"/>
    <col min="13" max="13" width="13.21875" style="66" bestFit="1" customWidth="1"/>
    <col min="14" max="14" width="9.21875" style="66" bestFit="1" customWidth="1"/>
    <col min="15" max="15" width="13.21875" style="66" bestFit="1" customWidth="1"/>
    <col min="16" max="16" width="9.21875" style="66" bestFit="1" customWidth="1"/>
    <col min="17" max="17" width="13.21875" style="66" bestFit="1" customWidth="1"/>
    <col min="18" max="18" width="9.21875" style="66" bestFit="1" customWidth="1"/>
    <col min="19" max="19" width="13.21875" style="66" bestFit="1" customWidth="1"/>
    <col min="20" max="20" width="9.21875" style="66" bestFit="1" customWidth="1"/>
    <col min="21" max="21" width="13.21875" style="66" bestFit="1" customWidth="1"/>
    <col min="22" max="22" width="9.21875" style="66" bestFit="1" customWidth="1"/>
    <col min="23" max="23" width="13.21875" style="66" bestFit="1" customWidth="1"/>
    <col min="24" max="24" width="9.21875" style="66" bestFit="1" customWidth="1"/>
    <col min="25" max="25" width="13.21875" style="66" bestFit="1" customWidth="1"/>
    <col min="26" max="26" width="9.21875" style="66" bestFit="1" customWidth="1"/>
    <col min="27" max="27" width="13.21875" style="66" bestFit="1" customWidth="1"/>
    <col min="28" max="28" width="9.21875" style="66" bestFit="1" customWidth="1"/>
    <col min="29" max="29" width="13.21875" style="66" bestFit="1" customWidth="1"/>
    <col min="30" max="30" width="9.21875" style="66" bestFit="1" customWidth="1"/>
    <col min="31" max="31" width="13.21875" style="66" bestFit="1" customWidth="1"/>
    <col min="32" max="32" width="9.21875" style="66" bestFit="1" customWidth="1"/>
    <col min="33" max="33" width="13.21875" style="66" bestFit="1" customWidth="1"/>
    <col min="34" max="34" width="9.21875" style="66" bestFit="1" customWidth="1"/>
    <col min="35" max="35" width="13.21875" style="66" bestFit="1" customWidth="1"/>
    <col min="36" max="36" width="9.21875" style="66" bestFit="1" customWidth="1"/>
    <col min="37" max="37" width="13.21875" style="66" bestFit="1" customWidth="1"/>
    <col min="38" max="38" width="9.21875" style="66" bestFit="1" customWidth="1"/>
    <col min="39" max="39" width="13.21875" style="66" bestFit="1" customWidth="1"/>
    <col min="40" max="40" width="9.21875" style="66" bestFit="1" customWidth="1"/>
    <col min="41" max="41" width="13.21875" style="66" bestFit="1" customWidth="1"/>
    <col min="42" max="42" width="9.21875" style="66" bestFit="1" customWidth="1"/>
    <col min="43" max="43" width="13.21875" style="66" bestFit="1" customWidth="1"/>
    <col min="44" max="44" width="9.21875" style="66" bestFit="1" customWidth="1"/>
    <col min="45" max="45" width="13.21875" style="66" bestFit="1" customWidth="1"/>
    <col min="46" max="46" width="9.21875" style="66" bestFit="1" customWidth="1"/>
    <col min="47" max="47" width="13.21875" style="66" bestFit="1" customWidth="1"/>
    <col min="48" max="48" width="9.21875" style="66" bestFit="1" customWidth="1"/>
    <col min="49" max="49" width="13.21875" style="66" bestFit="1" customWidth="1"/>
    <col min="50" max="50" width="9.21875" style="66" bestFit="1" customWidth="1"/>
    <col min="51" max="51" width="13.21875" style="66" bestFit="1" customWidth="1"/>
    <col min="52" max="16384" width="9.21875" style="66"/>
  </cols>
  <sheetData>
    <row r="1" spans="1:51" s="517" customFormat="1" ht="18" customHeight="1">
      <c r="A1" s="162" t="s">
        <v>2408</v>
      </c>
      <c r="B1" s="519"/>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19"/>
      <c r="AC1" s="519"/>
      <c r="AD1" s="519"/>
      <c r="AE1" s="519"/>
      <c r="AF1" s="519"/>
      <c r="AG1" s="519"/>
      <c r="AH1" s="519"/>
      <c r="AI1" s="519"/>
      <c r="AJ1" s="519"/>
      <c r="AK1" s="519"/>
      <c r="AL1" s="519"/>
      <c r="AM1" s="519"/>
      <c r="AN1" s="519"/>
      <c r="AO1" s="519"/>
      <c r="AP1" s="519"/>
      <c r="AQ1" s="519"/>
      <c r="AR1" s="519"/>
      <c r="AS1" s="519"/>
      <c r="AT1" s="519"/>
      <c r="AU1" s="519"/>
      <c r="AV1" s="519"/>
      <c r="AW1" s="519"/>
      <c r="AX1" s="519"/>
      <c r="AY1" s="518" t="s">
        <v>65</v>
      </c>
    </row>
    <row r="2" spans="1:51" s="517" customFormat="1" ht="18" hidden="1" customHeight="1">
      <c r="A2" s="293"/>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row>
    <row r="3" spans="1:51" s="34" customFormat="1" ht="15" customHeight="1">
      <c r="A3" s="516"/>
      <c r="B3" s="101" t="s">
        <v>1646</v>
      </c>
      <c r="C3" s="513" t="s">
        <v>1647</v>
      </c>
      <c r="D3" s="101" t="s">
        <v>1646</v>
      </c>
      <c r="E3" s="513" t="s">
        <v>1647</v>
      </c>
      <c r="F3" s="101" t="s">
        <v>1646</v>
      </c>
      <c r="G3" s="513" t="s">
        <v>1647</v>
      </c>
      <c r="H3" s="101" t="s">
        <v>1646</v>
      </c>
      <c r="I3" s="513" t="s">
        <v>1647</v>
      </c>
      <c r="J3" s="101" t="s">
        <v>1646</v>
      </c>
      <c r="K3" s="513" t="s">
        <v>1647</v>
      </c>
      <c r="L3" s="101" t="s">
        <v>1646</v>
      </c>
      <c r="M3" s="513" t="s">
        <v>1647</v>
      </c>
      <c r="N3" s="101" t="s">
        <v>1646</v>
      </c>
      <c r="O3" s="513" t="s">
        <v>1647</v>
      </c>
      <c r="P3" s="101" t="s">
        <v>1646</v>
      </c>
      <c r="Q3" s="513" t="s">
        <v>1647</v>
      </c>
      <c r="R3" s="101" t="s">
        <v>1646</v>
      </c>
      <c r="S3" s="513" t="s">
        <v>1647</v>
      </c>
      <c r="T3" s="101" t="s">
        <v>1646</v>
      </c>
      <c r="U3" s="513" t="s">
        <v>1647</v>
      </c>
      <c r="V3" s="101" t="s">
        <v>1646</v>
      </c>
      <c r="W3" s="513" t="s">
        <v>1647</v>
      </c>
      <c r="X3" s="101" t="s">
        <v>1646</v>
      </c>
      <c r="Y3" s="513" t="s">
        <v>1647</v>
      </c>
      <c r="Z3" s="101" t="s">
        <v>1646</v>
      </c>
      <c r="AA3" s="513" t="s">
        <v>1647</v>
      </c>
      <c r="AB3" s="101" t="s">
        <v>1646</v>
      </c>
      <c r="AC3" s="513" t="s">
        <v>1647</v>
      </c>
      <c r="AD3" s="101" t="s">
        <v>1646</v>
      </c>
      <c r="AE3" s="513" t="s">
        <v>1647</v>
      </c>
      <c r="AF3" s="101" t="s">
        <v>1646</v>
      </c>
      <c r="AG3" s="513" t="s">
        <v>1647</v>
      </c>
      <c r="AH3" s="101" t="s">
        <v>1646</v>
      </c>
      <c r="AI3" s="513" t="s">
        <v>1647</v>
      </c>
      <c r="AJ3" s="101" t="s">
        <v>1646</v>
      </c>
      <c r="AK3" s="513" t="s">
        <v>1647</v>
      </c>
      <c r="AL3" s="101" t="s">
        <v>1646</v>
      </c>
      <c r="AM3" s="513" t="s">
        <v>1647</v>
      </c>
      <c r="AN3" s="101" t="s">
        <v>1646</v>
      </c>
      <c r="AO3" s="513" t="s">
        <v>1647</v>
      </c>
      <c r="AP3" s="101" t="s">
        <v>1646</v>
      </c>
      <c r="AQ3" s="513" t="s">
        <v>1647</v>
      </c>
      <c r="AR3" s="101" t="s">
        <v>1646</v>
      </c>
      <c r="AS3" s="513" t="s">
        <v>1647</v>
      </c>
      <c r="AT3" s="101" t="s">
        <v>1646</v>
      </c>
      <c r="AU3" s="513" t="s">
        <v>1647</v>
      </c>
      <c r="AV3" s="101" t="s">
        <v>1646</v>
      </c>
      <c r="AW3" s="513" t="s">
        <v>1647</v>
      </c>
      <c r="AX3" s="101" t="s">
        <v>1646</v>
      </c>
      <c r="AY3" s="513" t="s">
        <v>1647</v>
      </c>
    </row>
    <row r="4" spans="1:51" s="34" customFormat="1" ht="16.2">
      <c r="A4" s="459" t="s">
        <v>2409</v>
      </c>
      <c r="B4" s="157" t="s">
        <v>85</v>
      </c>
      <c r="C4" s="157"/>
      <c r="D4" s="157" t="s">
        <v>86</v>
      </c>
      <c r="E4" s="157"/>
      <c r="F4" s="157" t="s">
        <v>87</v>
      </c>
      <c r="G4" s="157"/>
      <c r="H4" s="157" t="s">
        <v>88</v>
      </c>
      <c r="I4" s="157"/>
      <c r="J4" s="157" t="s">
        <v>89</v>
      </c>
      <c r="K4" s="157"/>
      <c r="L4" s="157" t="s">
        <v>2098</v>
      </c>
      <c r="M4" s="157"/>
      <c r="N4" s="157" t="s">
        <v>2099</v>
      </c>
      <c r="O4" s="157"/>
      <c r="P4" s="157" t="s">
        <v>2100</v>
      </c>
      <c r="Q4" s="157"/>
      <c r="R4" s="157" t="s">
        <v>2101</v>
      </c>
      <c r="S4" s="157"/>
      <c r="T4" s="157">
        <v>43100</v>
      </c>
      <c r="U4" s="157"/>
      <c r="V4" s="157" t="s">
        <v>2103</v>
      </c>
      <c r="W4" s="157"/>
      <c r="X4" s="157" t="s">
        <v>2104</v>
      </c>
      <c r="Y4" s="157"/>
      <c r="Z4" s="157" t="s">
        <v>2105</v>
      </c>
      <c r="AA4" s="157"/>
      <c r="AB4" s="157">
        <v>42735</v>
      </c>
      <c r="AC4" s="157"/>
      <c r="AD4" s="157" t="s">
        <v>2107</v>
      </c>
      <c r="AE4" s="157"/>
      <c r="AF4" s="157" t="s">
        <v>2108</v>
      </c>
      <c r="AG4" s="157"/>
      <c r="AH4" s="157" t="s">
        <v>2109</v>
      </c>
      <c r="AI4" s="157"/>
      <c r="AJ4" s="156">
        <v>42369</v>
      </c>
      <c r="AK4" s="156"/>
      <c r="AL4" s="157" t="s">
        <v>2111</v>
      </c>
      <c r="AM4" s="157"/>
      <c r="AN4" s="157" t="s">
        <v>2112</v>
      </c>
      <c r="AO4" s="157"/>
      <c r="AP4" s="157" t="s">
        <v>2113</v>
      </c>
      <c r="AQ4" s="157"/>
      <c r="AR4" s="156">
        <v>42004</v>
      </c>
      <c r="AS4" s="156"/>
      <c r="AT4" s="157" t="s">
        <v>2115</v>
      </c>
      <c r="AU4" s="157"/>
      <c r="AV4" s="157" t="s">
        <v>2116</v>
      </c>
      <c r="AW4" s="157"/>
      <c r="AX4" s="157" t="s">
        <v>2117</v>
      </c>
      <c r="AY4" s="157"/>
    </row>
    <row r="5" spans="1:51" s="23" customFormat="1" ht="15" customHeight="1">
      <c r="A5" s="152" t="s">
        <v>2410</v>
      </c>
      <c r="B5" s="511">
        <v>6966</v>
      </c>
      <c r="C5" s="510">
        <v>0.01</v>
      </c>
      <c r="D5" s="511">
        <v>5389</v>
      </c>
      <c r="E5" s="510">
        <v>8.0000000000000002E-3</v>
      </c>
      <c r="F5" s="511">
        <v>5699</v>
      </c>
      <c r="G5" s="510">
        <v>8.9999999999999993E-3</v>
      </c>
      <c r="H5" s="511">
        <v>5244</v>
      </c>
      <c r="I5" s="510">
        <v>8.0000000000000002E-3</v>
      </c>
      <c r="J5" s="511">
        <v>5094</v>
      </c>
      <c r="K5" s="510">
        <v>8.0000000000000002E-3</v>
      </c>
      <c r="L5" s="511">
        <v>5193</v>
      </c>
      <c r="M5" s="510">
        <v>8.9999999999999993E-3</v>
      </c>
      <c r="N5" s="511">
        <v>5267</v>
      </c>
      <c r="O5" s="510">
        <v>8.9999999999999993E-3</v>
      </c>
      <c r="P5" s="511">
        <v>5502</v>
      </c>
      <c r="Q5" s="510">
        <v>8.9999999999999993E-3</v>
      </c>
      <c r="R5" s="511">
        <v>4146</v>
      </c>
      <c r="S5" s="510">
        <v>7.0000000000000001E-3</v>
      </c>
      <c r="T5" s="511">
        <v>4079</v>
      </c>
      <c r="U5" s="510">
        <v>7.0000000000000001E-3</v>
      </c>
      <c r="V5" s="511">
        <v>4671</v>
      </c>
      <c r="W5" s="510">
        <v>8.9999999999999993E-3</v>
      </c>
      <c r="X5" s="511">
        <v>4771</v>
      </c>
      <c r="Y5" s="510">
        <v>8.9999999999999993E-3</v>
      </c>
      <c r="Z5" s="511">
        <v>4858</v>
      </c>
      <c r="AA5" s="510">
        <v>8.9999999999999993E-3</v>
      </c>
      <c r="AB5" s="511">
        <v>4134</v>
      </c>
      <c r="AC5" s="510">
        <v>7.0000000000000001E-3</v>
      </c>
      <c r="AD5" s="511">
        <v>4081</v>
      </c>
      <c r="AE5" s="510">
        <v>7.0000000000000001E-3</v>
      </c>
      <c r="AF5" s="511">
        <v>4090</v>
      </c>
      <c r="AG5" s="510">
        <v>7.0000000000000001E-3</v>
      </c>
      <c r="AH5" s="511">
        <v>4155</v>
      </c>
      <c r="AI5" s="510">
        <v>8.0000000000000002E-3</v>
      </c>
      <c r="AJ5" s="511">
        <v>4754</v>
      </c>
      <c r="AK5" s="510">
        <v>8.9999999999999993E-3</v>
      </c>
      <c r="AL5" s="511">
        <v>5099</v>
      </c>
      <c r="AM5" s="510">
        <v>8.9999999999999993E-3</v>
      </c>
      <c r="AN5" s="509">
        <v>6233</v>
      </c>
      <c r="AO5" s="508">
        <v>1.2E-2</v>
      </c>
      <c r="AP5" s="509">
        <v>6094</v>
      </c>
      <c r="AQ5" s="508">
        <v>1.0999999999999999E-2</v>
      </c>
      <c r="AR5" s="509">
        <v>5324</v>
      </c>
      <c r="AS5" s="508">
        <v>0.01</v>
      </c>
      <c r="AT5" s="173">
        <v>5128</v>
      </c>
      <c r="AU5" s="507">
        <v>0.01</v>
      </c>
      <c r="AV5" s="173">
        <v>4827</v>
      </c>
      <c r="AW5" s="507">
        <v>0.01</v>
      </c>
      <c r="AX5" s="174">
        <v>4879</v>
      </c>
      <c r="AY5" s="506">
        <v>0.01</v>
      </c>
    </row>
    <row r="6" spans="1:51" s="23" customFormat="1" ht="15" customHeight="1">
      <c r="A6" s="152" t="s">
        <v>1648</v>
      </c>
      <c r="B6" s="511">
        <v>34885</v>
      </c>
      <c r="C6" s="510">
        <v>4.9000000000000002E-2</v>
      </c>
      <c r="D6" s="511">
        <v>29340</v>
      </c>
      <c r="E6" s="510">
        <v>4.4999999999999998E-2</v>
      </c>
      <c r="F6" s="511">
        <v>29090</v>
      </c>
      <c r="G6" s="510">
        <v>4.4999999999999998E-2</v>
      </c>
      <c r="H6" s="511">
        <v>28982</v>
      </c>
      <c r="I6" s="510">
        <v>4.7E-2</v>
      </c>
      <c r="J6" s="511">
        <v>31348</v>
      </c>
      <c r="K6" s="510">
        <v>5.0999999999999997E-2</v>
      </c>
      <c r="L6" s="511">
        <v>31564</v>
      </c>
      <c r="M6" s="510">
        <v>5.2999999999999999E-2</v>
      </c>
      <c r="N6" s="511">
        <v>30406</v>
      </c>
      <c r="O6" s="510">
        <v>5.0999999999999997E-2</v>
      </c>
      <c r="P6" s="511">
        <v>31603</v>
      </c>
      <c r="Q6" s="510">
        <v>5.3999999999999999E-2</v>
      </c>
      <c r="R6" s="511">
        <v>29455</v>
      </c>
      <c r="S6" s="510">
        <v>5.1999999999999998E-2</v>
      </c>
      <c r="T6" s="511">
        <v>28958</v>
      </c>
      <c r="U6" s="510">
        <v>5.0999999999999997E-2</v>
      </c>
      <c r="V6" s="511">
        <v>28460</v>
      </c>
      <c r="W6" s="510">
        <v>5.2999999999999999E-2</v>
      </c>
      <c r="X6" s="511">
        <v>30035</v>
      </c>
      <c r="Y6" s="510">
        <v>5.3999999999999999E-2</v>
      </c>
      <c r="Z6" s="511">
        <v>30282</v>
      </c>
      <c r="AA6" s="510">
        <v>5.5E-2</v>
      </c>
      <c r="AB6" s="511">
        <v>31172</v>
      </c>
      <c r="AC6" s="510">
        <v>5.5E-2</v>
      </c>
      <c r="AD6" s="511">
        <v>31716</v>
      </c>
      <c r="AE6" s="510">
        <v>5.6000000000000001E-2</v>
      </c>
      <c r="AF6" s="511">
        <v>31781</v>
      </c>
      <c r="AG6" s="510">
        <v>5.5E-2</v>
      </c>
      <c r="AH6" s="511">
        <v>33084</v>
      </c>
      <c r="AI6" s="510">
        <v>6.4000000000000001E-2</v>
      </c>
      <c r="AJ6" s="511">
        <v>35526</v>
      </c>
      <c r="AK6" s="510">
        <v>6.5000000000000002E-2</v>
      </c>
      <c r="AL6" s="511">
        <v>35257</v>
      </c>
      <c r="AM6" s="510">
        <v>6.4000000000000001E-2</v>
      </c>
      <c r="AN6" s="509">
        <v>34125</v>
      </c>
      <c r="AO6" s="508">
        <v>6.5000000000000002E-2</v>
      </c>
      <c r="AP6" s="509">
        <v>35185</v>
      </c>
      <c r="AQ6" s="508">
        <v>6.5000000000000002E-2</v>
      </c>
      <c r="AR6" s="509">
        <v>32788</v>
      </c>
      <c r="AS6" s="508">
        <v>6.2E-2</v>
      </c>
      <c r="AT6" s="173">
        <v>31242</v>
      </c>
      <c r="AU6" s="507">
        <v>6.2E-2</v>
      </c>
      <c r="AV6" s="173">
        <v>30752</v>
      </c>
      <c r="AW6" s="507">
        <v>6.3E-2</v>
      </c>
      <c r="AX6" s="174">
        <v>30166</v>
      </c>
      <c r="AY6" s="506">
        <v>6.3E-2</v>
      </c>
    </row>
    <row r="7" spans="1:51" s="23" customFormat="1" ht="15" customHeight="1">
      <c r="A7" s="152" t="s">
        <v>2411</v>
      </c>
      <c r="B7" s="511">
        <v>51296</v>
      </c>
      <c r="C7" s="510">
        <v>7.1999999999999995E-2</v>
      </c>
      <c r="D7" s="511">
        <v>44712</v>
      </c>
      <c r="E7" s="510">
        <v>6.9000000000000006E-2</v>
      </c>
      <c r="F7" s="511">
        <v>44256</v>
      </c>
      <c r="G7" s="510">
        <v>6.9000000000000006E-2</v>
      </c>
      <c r="H7" s="511">
        <v>43913</v>
      </c>
      <c r="I7" s="510">
        <v>7.0999999999999994E-2</v>
      </c>
      <c r="J7" s="511">
        <v>47270</v>
      </c>
      <c r="K7" s="510">
        <v>7.8E-2</v>
      </c>
      <c r="L7" s="511">
        <v>47430</v>
      </c>
      <c r="M7" s="510">
        <v>7.9000000000000001E-2</v>
      </c>
      <c r="N7" s="511">
        <v>46822</v>
      </c>
      <c r="O7" s="510">
        <v>7.8E-2</v>
      </c>
      <c r="P7" s="511">
        <v>48118</v>
      </c>
      <c r="Q7" s="510">
        <v>8.2000000000000003E-2</v>
      </c>
      <c r="R7" s="511">
        <v>45799</v>
      </c>
      <c r="S7" s="510">
        <v>8.1000000000000003E-2</v>
      </c>
      <c r="T7" s="511">
        <v>46313</v>
      </c>
      <c r="U7" s="510">
        <v>8.2000000000000003E-2</v>
      </c>
      <c r="V7" s="511">
        <v>44739</v>
      </c>
      <c r="W7" s="510">
        <v>8.3000000000000004E-2</v>
      </c>
      <c r="X7" s="511">
        <v>47742</v>
      </c>
      <c r="Y7" s="510">
        <v>8.5999999999999993E-2</v>
      </c>
      <c r="Z7" s="511">
        <v>46444</v>
      </c>
      <c r="AA7" s="510">
        <v>8.4000000000000005E-2</v>
      </c>
      <c r="AB7" s="511">
        <v>48129</v>
      </c>
      <c r="AC7" s="510">
        <v>8.5999999999999993E-2</v>
      </c>
      <c r="AD7" s="511">
        <v>48564</v>
      </c>
      <c r="AE7" s="510">
        <v>8.5999999999999993E-2</v>
      </c>
      <c r="AF7" s="511">
        <v>48773</v>
      </c>
      <c r="AG7" s="510">
        <v>8.5000000000000006E-2</v>
      </c>
      <c r="AH7" s="511">
        <v>50638</v>
      </c>
      <c r="AI7" s="510">
        <v>9.9000000000000005E-2</v>
      </c>
      <c r="AJ7" s="511">
        <v>55184</v>
      </c>
      <c r="AK7" s="510">
        <v>0.10100000000000001</v>
      </c>
      <c r="AL7" s="511">
        <v>54978</v>
      </c>
      <c r="AM7" s="510">
        <v>0.1</v>
      </c>
      <c r="AN7" s="509">
        <v>52900</v>
      </c>
      <c r="AO7" s="508">
        <v>0.1</v>
      </c>
      <c r="AP7" s="509">
        <v>55535</v>
      </c>
      <c r="AQ7" s="508">
        <v>0.10199999999999999</v>
      </c>
      <c r="AR7" s="509">
        <v>53209</v>
      </c>
      <c r="AS7" s="508">
        <v>0.10100000000000001</v>
      </c>
      <c r="AT7" s="173">
        <v>51164</v>
      </c>
      <c r="AU7" s="507">
        <v>0.10199999999999999</v>
      </c>
      <c r="AV7" s="173">
        <v>49911</v>
      </c>
      <c r="AW7" s="507">
        <v>0.10199999999999999</v>
      </c>
      <c r="AX7" s="174">
        <v>47668</v>
      </c>
      <c r="AY7" s="506">
        <v>9.9000000000000005E-2</v>
      </c>
    </row>
    <row r="8" spans="1:51" s="23" customFormat="1" ht="15" customHeight="1">
      <c r="A8" s="152" t="s">
        <v>2412</v>
      </c>
      <c r="B8" s="511">
        <v>82509</v>
      </c>
      <c r="C8" s="510">
        <v>0.11600000000000001</v>
      </c>
      <c r="D8" s="511">
        <v>71975</v>
      </c>
      <c r="E8" s="510">
        <v>0.111</v>
      </c>
      <c r="F8" s="511">
        <v>72185</v>
      </c>
      <c r="G8" s="510">
        <v>0.112</v>
      </c>
      <c r="H8" s="511">
        <v>70662</v>
      </c>
      <c r="I8" s="510">
        <v>0.114</v>
      </c>
      <c r="J8" s="511">
        <v>74848</v>
      </c>
      <c r="K8" s="510">
        <v>0.123</v>
      </c>
      <c r="L8" s="511">
        <v>73355</v>
      </c>
      <c r="M8" s="510">
        <v>0.123</v>
      </c>
      <c r="N8" s="511">
        <v>73867</v>
      </c>
      <c r="O8" s="510">
        <v>0.123</v>
      </c>
      <c r="P8" s="511">
        <v>74084</v>
      </c>
      <c r="Q8" s="510">
        <v>0.126</v>
      </c>
      <c r="R8" s="511">
        <v>73138</v>
      </c>
      <c r="S8" s="510">
        <v>0.129</v>
      </c>
      <c r="T8" s="511">
        <v>74764</v>
      </c>
      <c r="U8" s="510">
        <v>0.13300000000000001</v>
      </c>
      <c r="V8" s="511">
        <v>72179</v>
      </c>
      <c r="W8" s="510">
        <v>0.13400000000000001</v>
      </c>
      <c r="X8" s="511">
        <v>77608</v>
      </c>
      <c r="Y8" s="510">
        <v>0.14099999999999999</v>
      </c>
      <c r="Z8" s="511">
        <v>77210</v>
      </c>
      <c r="AA8" s="510">
        <v>0.14000000000000001</v>
      </c>
      <c r="AB8" s="511">
        <v>79010</v>
      </c>
      <c r="AC8" s="510">
        <v>0.14099999999999999</v>
      </c>
      <c r="AD8" s="511">
        <v>80974</v>
      </c>
      <c r="AE8" s="510">
        <v>0.14299999999999999</v>
      </c>
      <c r="AF8" s="511">
        <v>82220</v>
      </c>
      <c r="AG8" s="510">
        <v>0.14299999999999999</v>
      </c>
      <c r="AH8" s="511">
        <v>85397</v>
      </c>
      <c r="AI8" s="510">
        <v>0.16600000000000001</v>
      </c>
      <c r="AJ8" s="511">
        <v>92745</v>
      </c>
      <c r="AK8" s="510">
        <v>0.17100000000000001</v>
      </c>
      <c r="AL8" s="511">
        <v>92304</v>
      </c>
      <c r="AM8" s="510">
        <v>0.16800000000000001</v>
      </c>
      <c r="AN8" s="509">
        <v>87138</v>
      </c>
      <c r="AO8" s="508">
        <v>0.16500000000000001</v>
      </c>
      <c r="AP8" s="509">
        <v>90945</v>
      </c>
      <c r="AQ8" s="508">
        <v>0.16700000000000001</v>
      </c>
      <c r="AR8" s="509">
        <v>88485</v>
      </c>
      <c r="AS8" s="508">
        <v>0.16800000000000001</v>
      </c>
      <c r="AT8" s="173">
        <v>84618</v>
      </c>
      <c r="AU8" s="507">
        <v>0.16800000000000001</v>
      </c>
      <c r="AV8" s="173">
        <v>82539</v>
      </c>
      <c r="AW8" s="507">
        <v>0.16900000000000001</v>
      </c>
      <c r="AX8" s="174">
        <v>78944</v>
      </c>
      <c r="AY8" s="506">
        <v>0.16400000000000001</v>
      </c>
    </row>
    <row r="9" spans="1:51" s="23" customFormat="1" ht="15" customHeight="1">
      <c r="A9" s="152" t="s">
        <v>1649</v>
      </c>
      <c r="B9" s="511">
        <v>113673</v>
      </c>
      <c r="C9" s="510">
        <v>0.16</v>
      </c>
      <c r="D9" s="511">
        <v>97705</v>
      </c>
      <c r="E9" s="510">
        <v>0.15</v>
      </c>
      <c r="F9" s="511">
        <v>99092</v>
      </c>
      <c r="G9" s="510">
        <v>0.154</v>
      </c>
      <c r="H9" s="511">
        <v>95876</v>
      </c>
      <c r="I9" s="510">
        <v>0.155</v>
      </c>
      <c r="J9" s="511">
        <v>99855</v>
      </c>
      <c r="K9" s="510">
        <v>0.16400000000000001</v>
      </c>
      <c r="L9" s="511">
        <v>98672</v>
      </c>
      <c r="M9" s="510">
        <v>0.16500000000000001</v>
      </c>
      <c r="N9" s="511">
        <v>100330</v>
      </c>
      <c r="O9" s="510">
        <v>0.16700000000000001</v>
      </c>
      <c r="P9" s="511">
        <v>100498</v>
      </c>
      <c r="Q9" s="510">
        <v>0.17100000000000001</v>
      </c>
      <c r="R9" s="511">
        <v>98417</v>
      </c>
      <c r="S9" s="510">
        <v>0.17399999999999999</v>
      </c>
      <c r="T9" s="511">
        <v>101142</v>
      </c>
      <c r="U9" s="510">
        <v>0.17899999999999999</v>
      </c>
      <c r="V9" s="511">
        <v>97438</v>
      </c>
      <c r="W9" s="510">
        <v>0.18099999999999999</v>
      </c>
      <c r="X9" s="511">
        <v>103634</v>
      </c>
      <c r="Y9" s="510">
        <v>0.188</v>
      </c>
      <c r="Z9" s="511">
        <v>103859</v>
      </c>
      <c r="AA9" s="510">
        <v>0.189</v>
      </c>
      <c r="AB9" s="511">
        <v>106712</v>
      </c>
      <c r="AC9" s="510">
        <v>0.19</v>
      </c>
      <c r="AD9" s="511">
        <v>109131</v>
      </c>
      <c r="AE9" s="510">
        <v>0.192</v>
      </c>
      <c r="AF9" s="511">
        <v>110163</v>
      </c>
      <c r="AG9" s="510">
        <v>0.192</v>
      </c>
      <c r="AH9" s="511">
        <v>114344</v>
      </c>
      <c r="AI9" s="510">
        <v>0.223</v>
      </c>
      <c r="AJ9" s="511">
        <v>123664</v>
      </c>
      <c r="AK9" s="510">
        <v>0.22700000000000001</v>
      </c>
      <c r="AL9" s="511">
        <v>124456</v>
      </c>
      <c r="AM9" s="510">
        <v>0.22700000000000001</v>
      </c>
      <c r="AN9" s="509">
        <v>117617</v>
      </c>
      <c r="AO9" s="508">
        <v>0.223</v>
      </c>
      <c r="AP9" s="509">
        <v>123307</v>
      </c>
      <c r="AQ9" s="508">
        <v>0.22700000000000001</v>
      </c>
      <c r="AR9" s="509">
        <v>118679</v>
      </c>
      <c r="AS9" s="508">
        <v>0.22600000000000001</v>
      </c>
      <c r="AT9" s="173">
        <v>114083</v>
      </c>
      <c r="AU9" s="507">
        <v>0.22700000000000001</v>
      </c>
      <c r="AV9" s="173">
        <v>110954</v>
      </c>
      <c r="AW9" s="507">
        <v>0.22800000000000001</v>
      </c>
      <c r="AX9" s="174">
        <v>106622</v>
      </c>
      <c r="AY9" s="506">
        <v>0.222</v>
      </c>
    </row>
    <row r="10" spans="1:51" s="23" customFormat="1" ht="14.4">
      <c r="A10" s="515" t="s">
        <v>2413</v>
      </c>
      <c r="B10" s="504"/>
      <c r="C10" s="504"/>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row>
    <row r="11" spans="1:51" s="23" customFormat="1" ht="14.4">
      <c r="A11" s="503"/>
      <c r="B11" s="504"/>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504"/>
      <c r="AF11" s="504"/>
      <c r="AG11" s="504"/>
      <c r="AH11" s="504"/>
      <c r="AI11" s="504"/>
      <c r="AJ11" s="504"/>
      <c r="AK11" s="504"/>
      <c r="AL11" s="504"/>
      <c r="AM11" s="504"/>
      <c r="AN11" s="504"/>
      <c r="AO11" s="504"/>
      <c r="AP11" s="504"/>
      <c r="AQ11" s="504"/>
      <c r="AR11" s="504"/>
      <c r="AS11" s="504"/>
      <c r="AT11" s="504"/>
      <c r="AU11" s="504"/>
      <c r="AV11" s="504"/>
      <c r="AW11" s="504"/>
      <c r="AX11" s="504"/>
      <c r="AY11" s="504"/>
    </row>
    <row r="12" spans="1:51" s="34" customFormat="1" ht="14.4">
      <c r="A12" s="162" t="s">
        <v>2414</v>
      </c>
      <c r="B12" s="504"/>
      <c r="C12" s="504"/>
      <c r="D12" s="504"/>
      <c r="E12" s="504"/>
      <c r="F12" s="504"/>
      <c r="G12" s="504"/>
      <c r="H12" s="504"/>
      <c r="I12" s="504"/>
      <c r="J12" s="504"/>
      <c r="K12" s="504"/>
      <c r="L12" s="504"/>
      <c r="M12" s="504"/>
      <c r="N12" s="504"/>
      <c r="O12" s="504"/>
      <c r="P12" s="504"/>
      <c r="Q12" s="504"/>
      <c r="R12" s="504"/>
      <c r="S12" s="504"/>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row>
    <row r="13" spans="1:51" s="34" customFormat="1" ht="14.4" hidden="1">
      <c r="A13" s="293"/>
      <c r="B13" s="429"/>
      <c r="C13" s="429"/>
      <c r="D13" s="429"/>
      <c r="E13" s="429"/>
      <c r="F13" s="429"/>
      <c r="G13" s="429"/>
      <c r="H13" s="429"/>
      <c r="I13" s="429"/>
      <c r="J13" s="429"/>
      <c r="K13" s="429"/>
      <c r="L13" s="429"/>
      <c r="M13" s="429"/>
      <c r="N13" s="429"/>
      <c r="O13" s="429"/>
      <c r="P13" s="429"/>
      <c r="Q13" s="429"/>
      <c r="R13" s="429"/>
      <c r="S13" s="429"/>
      <c r="T13" s="429"/>
      <c r="U13" s="429"/>
      <c r="V13" s="429"/>
      <c r="W13" s="429"/>
      <c r="X13" s="429"/>
      <c r="Y13" s="429"/>
      <c r="Z13" s="429"/>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row>
    <row r="14" spans="1:51" s="34" customFormat="1" ht="14.4">
      <c r="A14" s="514"/>
      <c r="B14" s="101" t="s">
        <v>1646</v>
      </c>
      <c r="C14" s="513" t="s">
        <v>1647</v>
      </c>
      <c r="D14" s="101" t="s">
        <v>1646</v>
      </c>
      <c r="E14" s="513" t="s">
        <v>1647</v>
      </c>
      <c r="F14" s="101" t="s">
        <v>1646</v>
      </c>
      <c r="G14" s="513" t="s">
        <v>1647</v>
      </c>
      <c r="H14" s="101" t="s">
        <v>1646</v>
      </c>
      <c r="I14" s="513" t="s">
        <v>1647</v>
      </c>
      <c r="J14" s="101" t="s">
        <v>1646</v>
      </c>
      <c r="K14" s="513" t="s">
        <v>1647</v>
      </c>
      <c r="L14" s="101" t="s">
        <v>1646</v>
      </c>
      <c r="M14" s="513" t="s">
        <v>1647</v>
      </c>
      <c r="N14" s="101" t="s">
        <v>1646</v>
      </c>
      <c r="O14" s="513" t="s">
        <v>1647</v>
      </c>
      <c r="P14" s="101" t="s">
        <v>1646</v>
      </c>
      <c r="Q14" s="513" t="s">
        <v>1647</v>
      </c>
      <c r="R14" s="101" t="s">
        <v>1646</v>
      </c>
      <c r="S14" s="513" t="s">
        <v>1647</v>
      </c>
      <c r="T14" s="101" t="s">
        <v>1646</v>
      </c>
      <c r="U14" s="513" t="s">
        <v>1647</v>
      </c>
      <c r="V14" s="101" t="s">
        <v>1646</v>
      </c>
      <c r="W14" s="513" t="s">
        <v>1647</v>
      </c>
      <c r="X14" s="101" t="s">
        <v>1646</v>
      </c>
      <c r="Y14" s="513" t="s">
        <v>1647</v>
      </c>
      <c r="Z14" s="101" t="s">
        <v>1646</v>
      </c>
      <c r="AA14" s="513" t="s">
        <v>1647</v>
      </c>
      <c r="AB14" s="101" t="s">
        <v>1646</v>
      </c>
      <c r="AC14" s="513" t="s">
        <v>1647</v>
      </c>
      <c r="AD14" s="101" t="s">
        <v>1646</v>
      </c>
      <c r="AE14" s="513" t="s">
        <v>1647</v>
      </c>
      <c r="AF14" s="101" t="s">
        <v>1646</v>
      </c>
      <c r="AG14" s="513" t="s">
        <v>1647</v>
      </c>
      <c r="AH14" s="101" t="s">
        <v>1646</v>
      </c>
      <c r="AI14" s="513" t="s">
        <v>1647</v>
      </c>
      <c r="AJ14" s="101" t="s">
        <v>1646</v>
      </c>
      <c r="AK14" s="513" t="s">
        <v>1647</v>
      </c>
      <c r="AL14" s="101" t="s">
        <v>1646</v>
      </c>
      <c r="AM14" s="513" t="s">
        <v>1647</v>
      </c>
      <c r="AN14" s="101" t="s">
        <v>1646</v>
      </c>
      <c r="AO14" s="513" t="s">
        <v>1647</v>
      </c>
      <c r="AP14" s="101" t="s">
        <v>1646</v>
      </c>
      <c r="AQ14" s="513" t="s">
        <v>1647</v>
      </c>
      <c r="AR14" s="101" t="s">
        <v>1646</v>
      </c>
      <c r="AS14" s="513" t="s">
        <v>1647</v>
      </c>
      <c r="AT14" s="101" t="s">
        <v>1646</v>
      </c>
      <c r="AU14" s="513" t="s">
        <v>1647</v>
      </c>
      <c r="AV14" s="101" t="s">
        <v>1646</v>
      </c>
      <c r="AW14" s="513" t="s">
        <v>1647</v>
      </c>
      <c r="AX14" s="101" t="s">
        <v>1646</v>
      </c>
      <c r="AY14" s="513" t="s">
        <v>1647</v>
      </c>
    </row>
    <row r="15" spans="1:51" s="34" customFormat="1" ht="16.2">
      <c r="A15" s="512" t="s">
        <v>2415</v>
      </c>
      <c r="B15" s="157" t="s">
        <v>85</v>
      </c>
      <c r="C15" s="157"/>
      <c r="D15" s="157" t="s">
        <v>86</v>
      </c>
      <c r="E15" s="157"/>
      <c r="F15" s="157" t="s">
        <v>87</v>
      </c>
      <c r="G15" s="157"/>
      <c r="H15" s="157" t="s">
        <v>88</v>
      </c>
      <c r="I15" s="157"/>
      <c r="J15" s="157" t="s">
        <v>89</v>
      </c>
      <c r="K15" s="157"/>
      <c r="L15" s="157" t="s">
        <v>2098</v>
      </c>
      <c r="M15" s="157"/>
      <c r="N15" s="157" t="s">
        <v>2099</v>
      </c>
      <c r="O15" s="157"/>
      <c r="P15" s="157" t="s">
        <v>2100</v>
      </c>
      <c r="Q15" s="157"/>
      <c r="R15" s="157" t="s">
        <v>2101</v>
      </c>
      <c r="S15" s="157"/>
      <c r="T15" s="157">
        <v>43100</v>
      </c>
      <c r="U15" s="157"/>
      <c r="V15" s="157" t="s">
        <v>2103</v>
      </c>
      <c r="W15" s="157"/>
      <c r="X15" s="157" t="s">
        <v>2104</v>
      </c>
      <c r="Y15" s="157"/>
      <c r="Z15" s="157" t="s">
        <v>2105</v>
      </c>
      <c r="AA15" s="157"/>
      <c r="AB15" s="157">
        <v>42735</v>
      </c>
      <c r="AC15" s="157"/>
      <c r="AD15" s="157" t="s">
        <v>2107</v>
      </c>
      <c r="AE15" s="157"/>
      <c r="AF15" s="156" t="s">
        <v>2108</v>
      </c>
      <c r="AG15" s="156"/>
      <c r="AH15" s="156" t="s">
        <v>2109</v>
      </c>
      <c r="AI15" s="156"/>
      <c r="AJ15" s="156">
        <v>42369</v>
      </c>
      <c r="AK15" s="156"/>
      <c r="AL15" s="157" t="s">
        <v>2111</v>
      </c>
      <c r="AM15" s="157"/>
      <c r="AN15" s="157" t="s">
        <v>2112</v>
      </c>
      <c r="AO15" s="157"/>
      <c r="AP15" s="157" t="s">
        <v>2113</v>
      </c>
      <c r="AQ15" s="157"/>
      <c r="AR15" s="156">
        <v>42004</v>
      </c>
      <c r="AS15" s="156"/>
      <c r="AT15" s="157" t="s">
        <v>2115</v>
      </c>
      <c r="AU15" s="157"/>
      <c r="AV15" s="157" t="s">
        <v>2116</v>
      </c>
      <c r="AW15" s="157"/>
      <c r="AX15" s="157" t="s">
        <v>2117</v>
      </c>
      <c r="AY15" s="157"/>
    </row>
    <row r="16" spans="1:51" s="34" customFormat="1" ht="14.4">
      <c r="A16" s="152" t="s">
        <v>2410</v>
      </c>
      <c r="B16" s="511">
        <v>10339</v>
      </c>
      <c r="C16" s="510">
        <v>1.2E-2</v>
      </c>
      <c r="D16" s="511">
        <v>6509</v>
      </c>
      <c r="E16" s="510">
        <v>8.0000000000000002E-3</v>
      </c>
      <c r="F16" s="511">
        <v>6265</v>
      </c>
      <c r="G16" s="510">
        <v>8.0000000000000002E-3</v>
      </c>
      <c r="H16" s="511">
        <v>6400</v>
      </c>
      <c r="I16" s="510">
        <v>8.9999999999999993E-3</v>
      </c>
      <c r="J16" s="511">
        <v>6950</v>
      </c>
      <c r="K16" s="510">
        <v>0.01</v>
      </c>
      <c r="L16" s="511">
        <v>7675</v>
      </c>
      <c r="M16" s="510">
        <v>1.0999999999999999E-2</v>
      </c>
      <c r="N16" s="511">
        <v>7981</v>
      </c>
      <c r="O16" s="510">
        <v>1.2E-2</v>
      </c>
      <c r="P16" s="511">
        <v>7761</v>
      </c>
      <c r="Q16" s="510">
        <v>1.2E-2</v>
      </c>
      <c r="R16" s="511">
        <v>7639</v>
      </c>
      <c r="S16" s="510">
        <v>1.2E-2</v>
      </c>
      <c r="T16" s="511">
        <v>7668</v>
      </c>
      <c r="U16" s="510">
        <v>1.2E-2</v>
      </c>
      <c r="V16" s="511">
        <v>6760</v>
      </c>
      <c r="W16" s="510">
        <v>1.0999999999999999E-2</v>
      </c>
      <c r="X16" s="511">
        <v>6621</v>
      </c>
      <c r="Y16" s="510">
        <v>1.0999999999999999E-2</v>
      </c>
      <c r="Z16" s="511">
        <v>7859</v>
      </c>
      <c r="AA16" s="510">
        <v>1.2E-2</v>
      </c>
      <c r="AB16" s="511">
        <v>7784</v>
      </c>
      <c r="AC16" s="510">
        <v>1.2E-2</v>
      </c>
      <c r="AD16" s="511">
        <v>8051</v>
      </c>
      <c r="AE16" s="510">
        <v>1.2E-2</v>
      </c>
      <c r="AF16" s="511">
        <v>7709</v>
      </c>
      <c r="AG16" s="510">
        <v>1.0999999999999999E-2</v>
      </c>
      <c r="AH16" s="511">
        <v>8058</v>
      </c>
      <c r="AI16" s="510">
        <v>1.2999999999999999E-2</v>
      </c>
      <c r="AJ16" s="511">
        <v>8051</v>
      </c>
      <c r="AK16" s="510">
        <v>1.2999999999999999E-2</v>
      </c>
      <c r="AL16" s="511">
        <v>8014</v>
      </c>
      <c r="AM16" s="510">
        <v>1.2E-2</v>
      </c>
      <c r="AN16" s="509">
        <v>6393</v>
      </c>
      <c r="AO16" s="508">
        <v>0.01</v>
      </c>
      <c r="AP16" s="509">
        <v>6244</v>
      </c>
      <c r="AQ16" s="508">
        <v>0.01</v>
      </c>
      <c r="AR16" s="509">
        <v>5507</v>
      </c>
      <c r="AS16" s="508">
        <v>8.9999999999999993E-3</v>
      </c>
      <c r="AT16" s="173">
        <v>5379</v>
      </c>
      <c r="AU16" s="507">
        <v>8.9999999999999993E-3</v>
      </c>
      <c r="AV16" s="173">
        <v>5003</v>
      </c>
      <c r="AW16" s="507">
        <v>8.9999999999999993E-3</v>
      </c>
      <c r="AX16" s="174">
        <v>5048</v>
      </c>
      <c r="AY16" s="506">
        <v>8.9999999999999993E-3</v>
      </c>
    </row>
    <row r="17" spans="1:51" s="34" customFormat="1" ht="14.4">
      <c r="A17" s="152" t="s">
        <v>1648</v>
      </c>
      <c r="B17" s="511">
        <v>61277</v>
      </c>
      <c r="C17" s="510">
        <v>7.0000000000000007E-2</v>
      </c>
      <c r="D17" s="511">
        <v>49084</v>
      </c>
      <c r="E17" s="510">
        <v>6.3E-2</v>
      </c>
      <c r="F17" s="511">
        <v>47122</v>
      </c>
      <c r="G17" s="510">
        <v>6.3E-2</v>
      </c>
      <c r="H17" s="511">
        <v>45240</v>
      </c>
      <c r="I17" s="510">
        <v>6.4000000000000001E-2</v>
      </c>
      <c r="J17" s="511">
        <v>43751</v>
      </c>
      <c r="K17" s="510">
        <v>6.3E-2</v>
      </c>
      <c r="L17" s="511">
        <v>43959</v>
      </c>
      <c r="M17" s="510">
        <v>6.4000000000000001E-2</v>
      </c>
      <c r="N17" s="511">
        <v>44160</v>
      </c>
      <c r="O17" s="510">
        <v>6.4000000000000001E-2</v>
      </c>
      <c r="P17" s="511">
        <v>42938</v>
      </c>
      <c r="Q17" s="510">
        <v>6.4000000000000001E-2</v>
      </c>
      <c r="R17" s="511">
        <v>40712</v>
      </c>
      <c r="S17" s="510">
        <v>6.2E-2</v>
      </c>
      <c r="T17" s="511">
        <v>39982</v>
      </c>
      <c r="U17" s="510">
        <v>6.2E-2</v>
      </c>
      <c r="V17" s="511">
        <v>39508</v>
      </c>
      <c r="W17" s="510">
        <v>6.4000000000000001E-2</v>
      </c>
      <c r="X17" s="511">
        <v>41075</v>
      </c>
      <c r="Y17" s="510">
        <v>6.5000000000000002E-2</v>
      </c>
      <c r="Z17" s="511">
        <v>43068</v>
      </c>
      <c r="AA17" s="510">
        <v>6.8000000000000005E-2</v>
      </c>
      <c r="AB17" s="511">
        <v>43511</v>
      </c>
      <c r="AC17" s="510">
        <v>6.7000000000000004E-2</v>
      </c>
      <c r="AD17" s="511">
        <v>46432</v>
      </c>
      <c r="AE17" s="510">
        <v>7.0000000000000007E-2</v>
      </c>
      <c r="AF17" s="511">
        <v>42124</v>
      </c>
      <c r="AG17" s="510">
        <v>6.8000000000000005E-2</v>
      </c>
      <c r="AH17" s="511">
        <v>48319</v>
      </c>
      <c r="AI17" s="510">
        <v>7.9000000000000001E-2</v>
      </c>
      <c r="AJ17" s="511">
        <v>51672</v>
      </c>
      <c r="AK17" s="510">
        <v>8.1000000000000003E-2</v>
      </c>
      <c r="AL17" s="511">
        <v>52285</v>
      </c>
      <c r="AM17" s="510">
        <v>0.08</v>
      </c>
      <c r="AN17" s="509">
        <v>45654</v>
      </c>
      <c r="AO17" s="508">
        <v>7.3999999999999996E-2</v>
      </c>
      <c r="AP17" s="509">
        <v>45367</v>
      </c>
      <c r="AQ17" s="508">
        <v>7.0999999999999994E-2</v>
      </c>
      <c r="AR17" s="509">
        <v>41262</v>
      </c>
      <c r="AS17" s="508">
        <v>6.8000000000000005E-2</v>
      </c>
      <c r="AT17" s="173">
        <v>39203</v>
      </c>
      <c r="AU17" s="507">
        <v>6.7000000000000004E-2</v>
      </c>
      <c r="AV17" s="173">
        <v>38709</v>
      </c>
      <c r="AW17" s="507">
        <v>6.9000000000000006E-2</v>
      </c>
      <c r="AX17" s="174">
        <v>39242</v>
      </c>
      <c r="AY17" s="506">
        <v>7.0999999999999994E-2</v>
      </c>
    </row>
    <row r="18" spans="1:51" s="34" customFormat="1" ht="14.4">
      <c r="A18" s="152" t="s">
        <v>2411</v>
      </c>
      <c r="B18" s="511">
        <v>95907</v>
      </c>
      <c r="C18" s="510">
        <v>0.109</v>
      </c>
      <c r="D18" s="511">
        <v>76607</v>
      </c>
      <c r="E18" s="510">
        <v>9.9000000000000005E-2</v>
      </c>
      <c r="F18" s="511">
        <v>74175</v>
      </c>
      <c r="G18" s="510">
        <v>9.9000000000000005E-2</v>
      </c>
      <c r="H18" s="511">
        <v>68738</v>
      </c>
      <c r="I18" s="510">
        <v>9.7000000000000003E-2</v>
      </c>
      <c r="J18" s="511">
        <v>67990</v>
      </c>
      <c r="K18" s="510">
        <v>9.8000000000000004E-2</v>
      </c>
      <c r="L18" s="511">
        <v>68262</v>
      </c>
      <c r="M18" s="510">
        <v>0.1</v>
      </c>
      <c r="N18" s="511">
        <v>68834</v>
      </c>
      <c r="O18" s="510">
        <v>0.1</v>
      </c>
      <c r="P18" s="511">
        <v>67517</v>
      </c>
      <c r="Q18" s="510">
        <v>0.1</v>
      </c>
      <c r="R18" s="511">
        <v>64972</v>
      </c>
      <c r="S18" s="510">
        <v>0.1</v>
      </c>
      <c r="T18" s="511">
        <v>64827</v>
      </c>
      <c r="U18" s="510">
        <v>0.10100000000000001</v>
      </c>
      <c r="V18" s="511">
        <v>64656</v>
      </c>
      <c r="W18" s="510">
        <v>0.105</v>
      </c>
      <c r="X18" s="511">
        <v>66190</v>
      </c>
      <c r="Y18" s="510">
        <v>0.105</v>
      </c>
      <c r="Z18" s="511">
        <v>68485</v>
      </c>
      <c r="AA18" s="510">
        <v>0.109</v>
      </c>
      <c r="AB18" s="511">
        <v>69455</v>
      </c>
      <c r="AC18" s="510">
        <v>0.107</v>
      </c>
      <c r="AD18" s="511">
        <v>74923</v>
      </c>
      <c r="AE18" s="510">
        <v>0.114</v>
      </c>
      <c r="AF18" s="511">
        <v>75580</v>
      </c>
      <c r="AG18" s="510">
        <v>0.112</v>
      </c>
      <c r="AH18" s="511">
        <v>76607</v>
      </c>
      <c r="AI18" s="510">
        <v>0.126</v>
      </c>
      <c r="AJ18" s="511">
        <v>82208</v>
      </c>
      <c r="AK18" s="510">
        <v>0.128</v>
      </c>
      <c r="AL18" s="511">
        <v>83505</v>
      </c>
      <c r="AM18" s="510">
        <v>0.128</v>
      </c>
      <c r="AN18" s="509">
        <v>73863</v>
      </c>
      <c r="AO18" s="508">
        <v>0.11899999999999999</v>
      </c>
      <c r="AP18" s="509">
        <v>75807</v>
      </c>
      <c r="AQ18" s="508">
        <v>0.11799999999999999</v>
      </c>
      <c r="AR18" s="509">
        <v>68924</v>
      </c>
      <c r="AS18" s="508">
        <v>0.113</v>
      </c>
      <c r="AT18" s="173">
        <v>65772</v>
      </c>
      <c r="AU18" s="507">
        <v>0.113</v>
      </c>
      <c r="AV18" s="173">
        <v>63405</v>
      </c>
      <c r="AW18" s="507">
        <v>0.113</v>
      </c>
      <c r="AX18" s="174">
        <v>63694</v>
      </c>
      <c r="AY18" s="506">
        <v>0.11600000000000001</v>
      </c>
    </row>
    <row r="19" spans="1:51" s="34" customFormat="1" ht="14.4">
      <c r="A19" s="152" t="s">
        <v>2412</v>
      </c>
      <c r="B19" s="511">
        <v>155758</v>
      </c>
      <c r="C19" s="510">
        <v>0.17799999999999999</v>
      </c>
      <c r="D19" s="511">
        <v>129688</v>
      </c>
      <c r="E19" s="510">
        <v>0.16700000000000001</v>
      </c>
      <c r="F19" s="511">
        <v>125207</v>
      </c>
      <c r="G19" s="510">
        <v>0.16600000000000001</v>
      </c>
      <c r="H19" s="511">
        <v>114067</v>
      </c>
      <c r="I19" s="510">
        <v>0.16</v>
      </c>
      <c r="J19" s="511">
        <v>110529</v>
      </c>
      <c r="K19" s="510">
        <v>0.159</v>
      </c>
      <c r="L19" s="511">
        <v>108645</v>
      </c>
      <c r="M19" s="510">
        <v>0.159</v>
      </c>
      <c r="N19" s="511">
        <v>108372</v>
      </c>
      <c r="O19" s="510">
        <v>0.158</v>
      </c>
      <c r="P19" s="511">
        <v>108899</v>
      </c>
      <c r="Q19" s="510">
        <v>0.16200000000000001</v>
      </c>
      <c r="R19" s="511">
        <v>110325</v>
      </c>
      <c r="S19" s="510">
        <v>0.16900000000000001</v>
      </c>
      <c r="T19" s="511">
        <v>108821</v>
      </c>
      <c r="U19" s="510">
        <v>0.16900000000000001</v>
      </c>
      <c r="V19" s="511">
        <v>104612</v>
      </c>
      <c r="W19" s="510">
        <v>0.17</v>
      </c>
      <c r="X19" s="511">
        <v>109057</v>
      </c>
      <c r="Y19" s="510">
        <v>0.17399999999999999</v>
      </c>
      <c r="Z19" s="511">
        <v>110097</v>
      </c>
      <c r="AA19" s="510">
        <v>0.17499999999999999</v>
      </c>
      <c r="AB19" s="511">
        <v>113259</v>
      </c>
      <c r="AC19" s="510">
        <v>0.17399999999999999</v>
      </c>
      <c r="AD19" s="511">
        <v>118909</v>
      </c>
      <c r="AE19" s="510">
        <v>0.18</v>
      </c>
      <c r="AF19" s="511">
        <v>122706</v>
      </c>
      <c r="AG19" s="510">
        <v>0.182</v>
      </c>
      <c r="AH19" s="511">
        <v>125054</v>
      </c>
      <c r="AI19" s="510">
        <v>0.20499999999999999</v>
      </c>
      <c r="AJ19" s="511">
        <v>134405</v>
      </c>
      <c r="AK19" s="510">
        <v>0.21</v>
      </c>
      <c r="AL19" s="511">
        <v>138994</v>
      </c>
      <c r="AM19" s="510">
        <v>0.21199999999999999</v>
      </c>
      <c r="AN19" s="509">
        <v>122578</v>
      </c>
      <c r="AO19" s="508">
        <v>0.19800000000000001</v>
      </c>
      <c r="AP19" s="509">
        <v>128732</v>
      </c>
      <c r="AQ19" s="508">
        <v>0.20100000000000001</v>
      </c>
      <c r="AR19" s="509">
        <v>119972</v>
      </c>
      <c r="AS19" s="508">
        <v>0.19700000000000001</v>
      </c>
      <c r="AT19" s="173">
        <v>113885</v>
      </c>
      <c r="AU19" s="507">
        <v>0.19600000000000001</v>
      </c>
      <c r="AV19" s="173">
        <v>109240</v>
      </c>
      <c r="AW19" s="507">
        <v>0.19600000000000001</v>
      </c>
      <c r="AX19" s="174">
        <v>106758</v>
      </c>
      <c r="AY19" s="506">
        <v>0.19400000000000001</v>
      </c>
    </row>
    <row r="20" spans="1:51" s="34" customFormat="1" ht="14.4">
      <c r="A20" s="152" t="s">
        <v>1649</v>
      </c>
      <c r="B20" s="511">
        <v>207458</v>
      </c>
      <c r="C20" s="510">
        <v>0.23599999999999999</v>
      </c>
      <c r="D20" s="511">
        <v>172814</v>
      </c>
      <c r="E20" s="510">
        <v>0.223</v>
      </c>
      <c r="F20" s="511">
        <v>166133</v>
      </c>
      <c r="G20" s="510">
        <v>0.221</v>
      </c>
      <c r="H20" s="511">
        <v>150094</v>
      </c>
      <c r="I20" s="510">
        <v>0.21099999999999999</v>
      </c>
      <c r="J20" s="511">
        <v>145093</v>
      </c>
      <c r="K20" s="510">
        <v>0.20899999999999999</v>
      </c>
      <c r="L20" s="511">
        <v>143269</v>
      </c>
      <c r="M20" s="510">
        <v>0.21</v>
      </c>
      <c r="N20" s="511">
        <v>144004</v>
      </c>
      <c r="O20" s="510">
        <v>0.21</v>
      </c>
      <c r="P20" s="511">
        <v>144032</v>
      </c>
      <c r="Q20" s="510">
        <v>0.214</v>
      </c>
      <c r="R20" s="511">
        <v>146120</v>
      </c>
      <c r="S20" s="510">
        <v>0.224</v>
      </c>
      <c r="T20" s="511">
        <v>144293</v>
      </c>
      <c r="U20" s="510">
        <v>0.224</v>
      </c>
      <c r="V20" s="511">
        <v>138442</v>
      </c>
      <c r="W20" s="510">
        <v>0.224</v>
      </c>
      <c r="X20" s="511">
        <v>143635</v>
      </c>
      <c r="Y20" s="510">
        <v>0.22900000000000001</v>
      </c>
      <c r="Z20" s="511">
        <v>145713</v>
      </c>
      <c r="AA20" s="510">
        <v>0.23100000000000001</v>
      </c>
      <c r="AB20" s="511">
        <v>151392</v>
      </c>
      <c r="AC20" s="510">
        <v>0.23300000000000001</v>
      </c>
      <c r="AD20" s="511">
        <v>156474</v>
      </c>
      <c r="AE20" s="510">
        <v>0.23699999999999999</v>
      </c>
      <c r="AF20" s="511">
        <v>162512</v>
      </c>
      <c r="AG20" s="510">
        <v>0.24099999999999999</v>
      </c>
      <c r="AH20" s="511">
        <v>165958</v>
      </c>
      <c r="AI20" s="510">
        <v>0.27200000000000002</v>
      </c>
      <c r="AJ20" s="511">
        <v>175681</v>
      </c>
      <c r="AK20" s="510">
        <v>0.27400000000000002</v>
      </c>
      <c r="AL20" s="511">
        <v>184116</v>
      </c>
      <c r="AM20" s="510">
        <v>0.28100000000000003</v>
      </c>
      <c r="AN20" s="509">
        <v>163365</v>
      </c>
      <c r="AO20" s="508">
        <v>0.26400000000000001</v>
      </c>
      <c r="AP20" s="509">
        <v>173826</v>
      </c>
      <c r="AQ20" s="508">
        <v>0.27100000000000002</v>
      </c>
      <c r="AR20" s="509">
        <v>160805</v>
      </c>
      <c r="AS20" s="508">
        <v>0.26500000000000001</v>
      </c>
      <c r="AT20" s="173">
        <v>152507</v>
      </c>
      <c r="AU20" s="507">
        <v>0.26200000000000001</v>
      </c>
      <c r="AV20" s="173">
        <v>146682</v>
      </c>
      <c r="AW20" s="507">
        <v>0.26300000000000001</v>
      </c>
      <c r="AX20" s="174">
        <v>142867</v>
      </c>
      <c r="AY20" s="506">
        <v>0.26</v>
      </c>
    </row>
    <row r="21" spans="1:51" ht="14.4">
      <c r="A21" s="505" t="s">
        <v>2413</v>
      </c>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row>
    <row r="22" spans="1:51">
      <c r="A22" s="503"/>
    </row>
    <row r="400" spans="89:97">
      <c r="CK400" s="502"/>
      <c r="CL400" s="502"/>
      <c r="CM400" s="502"/>
      <c r="CN400" s="502"/>
      <c r="CO400" s="502"/>
      <c r="CP400" s="502"/>
      <c r="CQ400" s="502"/>
      <c r="CR400" s="502"/>
      <c r="CS400" s="502"/>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9F0A0-BB21-40C4-9378-B1977A62F5BE}">
  <sheetPr codeName="Plan32">
    <tabColor rgb="FF5F6062"/>
  </sheetPr>
  <dimension ref="A1:EO27"/>
  <sheetViews>
    <sheetView showGridLines="0" workbookViewId="0"/>
  </sheetViews>
  <sheetFormatPr defaultColWidth="8.77734375" defaultRowHeight="14.4"/>
  <cols>
    <col min="1" max="2" width="1.44140625" customWidth="1"/>
    <col min="3" max="3" width="40.77734375" customWidth="1"/>
    <col min="4" max="4" width="7.77734375" bestFit="1" customWidth="1"/>
    <col min="5" max="5" width="8.21875" bestFit="1" customWidth="1"/>
    <col min="6" max="6" width="8.77734375" bestFit="1" customWidth="1"/>
    <col min="7" max="8" width="10.21875" bestFit="1" customWidth="1"/>
    <col min="9" max="9" width="7.44140625" bestFit="1" customWidth="1"/>
    <col min="10" max="15" width="7.44140625" customWidth="1"/>
    <col min="16" max="16" width="7.77734375" bestFit="1" customWidth="1"/>
    <col min="17" max="17" width="8.21875" bestFit="1" customWidth="1"/>
    <col min="18" max="18" width="8.77734375" bestFit="1" customWidth="1"/>
    <col min="19" max="20" width="10.21875" bestFit="1" customWidth="1"/>
    <col min="21" max="21" width="7.44140625" bestFit="1" customWidth="1"/>
    <col min="22" max="22" width="7.77734375" bestFit="1" customWidth="1"/>
    <col min="23" max="23" width="8.21875" bestFit="1" customWidth="1"/>
    <col min="24" max="24" width="8.77734375" bestFit="1" customWidth="1"/>
    <col min="25" max="26" width="10.21875" bestFit="1" customWidth="1"/>
    <col min="27" max="27" width="7.44140625" bestFit="1" customWidth="1"/>
    <col min="28" max="28" width="7.77734375" bestFit="1" customWidth="1"/>
    <col min="29" max="29" width="8.21875" bestFit="1" customWidth="1"/>
    <col min="30" max="30" width="8.77734375" bestFit="1" customWidth="1"/>
    <col min="31" max="32" width="10.21875" bestFit="1" customWidth="1"/>
    <col min="33" max="33" width="7.44140625" bestFit="1" customWidth="1"/>
    <col min="34" max="34" width="7.77734375" bestFit="1" customWidth="1"/>
    <col min="35" max="35" width="8.21875" bestFit="1" customWidth="1"/>
    <col min="36" max="36" width="8.77734375" bestFit="1" customWidth="1"/>
    <col min="37" max="38" width="10.21875" bestFit="1" customWidth="1"/>
    <col min="39" max="39" width="7.44140625" bestFit="1" customWidth="1"/>
    <col min="40" max="45" width="7.44140625" customWidth="1"/>
    <col min="46" max="46" width="7.77734375" bestFit="1" customWidth="1"/>
    <col min="47" max="47" width="8.21875" bestFit="1" customWidth="1"/>
    <col min="48" max="48" width="8.77734375" bestFit="1" customWidth="1"/>
    <col min="49" max="50" width="10.21875" bestFit="1" customWidth="1"/>
    <col min="51" max="51" width="8" bestFit="1" customWidth="1"/>
    <col min="52" max="52" width="7.77734375" bestFit="1" customWidth="1"/>
    <col min="53" max="53" width="8.21875" bestFit="1" customWidth="1"/>
    <col min="54" max="54" width="8.77734375" bestFit="1" customWidth="1"/>
    <col min="55" max="56" width="10.21875" bestFit="1" customWidth="1"/>
    <col min="57" max="57" width="7.44140625" bestFit="1" customWidth="1"/>
    <col min="58" max="58" width="7.77734375" bestFit="1" customWidth="1"/>
    <col min="59" max="59" width="8.21875" bestFit="1" customWidth="1"/>
    <col min="60" max="60" width="8.77734375" bestFit="1" customWidth="1"/>
    <col min="61" max="62" width="10.21875" bestFit="1" customWidth="1"/>
    <col min="63" max="63" width="7.44140625" bestFit="1" customWidth="1"/>
    <col min="64" max="64" width="7.77734375" bestFit="1" customWidth="1"/>
    <col min="65" max="65" width="8.21875" bestFit="1" customWidth="1"/>
    <col min="66" max="66" width="8.77734375" bestFit="1" customWidth="1"/>
    <col min="67" max="68" width="10.21875" bestFit="1" customWidth="1"/>
    <col min="69" max="69" width="8" bestFit="1" customWidth="1"/>
    <col min="70" max="70" width="7.77734375" bestFit="1" customWidth="1"/>
    <col min="71" max="71" width="8.21875" bestFit="1" customWidth="1"/>
    <col min="72" max="72" width="8.77734375" bestFit="1" customWidth="1"/>
    <col min="73" max="74" width="10.21875" bestFit="1" customWidth="1"/>
    <col min="75" max="75" width="7.44140625" bestFit="1" customWidth="1"/>
    <col min="76" max="76" width="7.77734375" bestFit="1" customWidth="1"/>
    <col min="77" max="77" width="8.21875" bestFit="1" customWidth="1"/>
    <col min="78" max="78" width="8.77734375" bestFit="1" customWidth="1"/>
    <col min="79" max="80" width="10.21875" bestFit="1" customWidth="1"/>
    <col min="81" max="81" width="7.44140625" bestFit="1" customWidth="1"/>
    <col min="82" max="82" width="7.77734375" bestFit="1" customWidth="1"/>
    <col min="83" max="83" width="8.21875" bestFit="1" customWidth="1"/>
    <col min="84" max="84" width="8.77734375" bestFit="1" customWidth="1"/>
    <col min="85" max="86" width="10.21875" bestFit="1" customWidth="1"/>
    <col min="87" max="87" width="7.44140625" bestFit="1" customWidth="1"/>
    <col min="88" max="88" width="7.77734375" bestFit="1" customWidth="1"/>
    <col min="89" max="89" width="8.21875" bestFit="1" customWidth="1"/>
    <col min="90" max="90" width="8.77734375" bestFit="1" customWidth="1"/>
    <col min="91" max="92" width="10.21875" bestFit="1" customWidth="1"/>
    <col min="93" max="93" width="7.44140625" bestFit="1" customWidth="1"/>
    <col min="94" max="94" width="7.77734375" bestFit="1" customWidth="1"/>
    <col min="95" max="95" width="8.21875" bestFit="1" customWidth="1"/>
    <col min="96" max="96" width="8.77734375" bestFit="1" customWidth="1"/>
    <col min="97" max="98" width="10.21875" bestFit="1" customWidth="1"/>
    <col min="99" max="99" width="7.44140625" bestFit="1" customWidth="1"/>
    <col min="100" max="100" width="7.77734375" bestFit="1" customWidth="1"/>
    <col min="101" max="101" width="8.21875" bestFit="1" customWidth="1"/>
    <col min="102" max="102" width="8.77734375" bestFit="1" customWidth="1"/>
    <col min="103" max="104" width="10.21875" bestFit="1" customWidth="1"/>
    <col min="105" max="105" width="7.77734375" bestFit="1" customWidth="1"/>
    <col min="106" max="106" width="8.21875" bestFit="1" customWidth="1"/>
    <col min="107" max="107" width="8.77734375" bestFit="1" customWidth="1"/>
    <col min="108" max="109" width="10.21875" bestFit="1" customWidth="1"/>
    <col min="110" max="110" width="7.77734375" bestFit="1" customWidth="1"/>
    <col min="111" max="111" width="8.21875" bestFit="1" customWidth="1"/>
    <col min="112" max="112" width="8.77734375" bestFit="1" customWidth="1"/>
    <col min="113" max="114" width="10.21875" bestFit="1" customWidth="1"/>
    <col min="115" max="115" width="9.21875" bestFit="1" customWidth="1"/>
    <col min="116" max="116" width="8.21875" bestFit="1" customWidth="1"/>
    <col min="117" max="117" width="8.77734375" bestFit="1" customWidth="1"/>
    <col min="118" max="119" width="10.21875" bestFit="1" customWidth="1"/>
    <col min="120" max="121" width="8.21875" bestFit="1" customWidth="1"/>
    <col min="122" max="122" width="8.77734375" bestFit="1" customWidth="1"/>
    <col min="123" max="124" width="10.21875" bestFit="1" customWidth="1"/>
    <col min="125" max="126" width="8.21875" bestFit="1" customWidth="1"/>
    <col min="127" max="127" width="8.77734375" bestFit="1" customWidth="1"/>
    <col min="128" max="129" width="10.21875" bestFit="1" customWidth="1"/>
    <col min="130" max="130" width="7.77734375" bestFit="1" customWidth="1"/>
    <col min="131" max="131" width="8.21875" bestFit="1" customWidth="1"/>
    <col min="132" max="132" width="8.77734375" bestFit="1" customWidth="1"/>
    <col min="133" max="134" width="10.21875" bestFit="1" customWidth="1"/>
    <col min="135" max="135" width="7.77734375" bestFit="1" customWidth="1"/>
    <col min="136" max="136" width="8.21875" bestFit="1" customWidth="1"/>
    <col min="137" max="137" width="8.77734375" bestFit="1" customWidth="1"/>
    <col min="138" max="139" width="10.21875" bestFit="1" customWidth="1"/>
    <col min="140" max="141" width="8.21875" bestFit="1" customWidth="1"/>
    <col min="142" max="142" width="8.77734375" bestFit="1" customWidth="1"/>
    <col min="143" max="144" width="10.21875" bestFit="1" customWidth="1"/>
  </cols>
  <sheetData>
    <row r="1" spans="1:145" ht="15.6">
      <c r="A1" s="111" t="s">
        <v>2416</v>
      </c>
      <c r="B1" s="39"/>
      <c r="C1" s="39"/>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117"/>
      <c r="AW1" s="42"/>
      <c r="AX1" s="42"/>
      <c r="AY1" s="42"/>
      <c r="AZ1" s="42"/>
      <c r="BA1" s="42"/>
      <c r="BB1" s="117"/>
      <c r="BC1" s="42"/>
      <c r="BD1" s="42"/>
      <c r="BE1" s="42"/>
      <c r="BF1" s="42"/>
      <c r="BG1" s="42"/>
      <c r="BH1" s="117"/>
      <c r="BI1" s="42"/>
      <c r="BJ1" s="42"/>
      <c r="BK1" s="42"/>
      <c r="BL1" s="42"/>
      <c r="BM1" s="42"/>
      <c r="BN1" s="117"/>
      <c r="BO1" s="117"/>
      <c r="BP1" s="117"/>
      <c r="BQ1" s="117"/>
      <c r="BR1" s="42"/>
      <c r="BS1" s="42"/>
      <c r="BT1" s="117"/>
      <c r="BU1" s="117"/>
      <c r="BV1" s="117"/>
      <c r="BW1" s="117"/>
      <c r="BX1" s="42"/>
      <c r="BY1" s="42"/>
      <c r="BZ1" s="117"/>
      <c r="CA1" s="117"/>
      <c r="CB1" s="117"/>
      <c r="CC1" s="117"/>
      <c r="CD1" s="42"/>
      <c r="CE1" s="42"/>
      <c r="CF1" s="117"/>
      <c r="CG1" s="117"/>
      <c r="CH1" s="117"/>
      <c r="CI1" s="42"/>
      <c r="CJ1" s="42"/>
      <c r="CK1" s="42"/>
      <c r="CL1" s="117"/>
      <c r="CM1" s="117"/>
      <c r="CN1" s="117"/>
      <c r="CO1" s="117"/>
      <c r="CP1" s="42"/>
      <c r="CQ1" s="42"/>
      <c r="CR1" s="117"/>
      <c r="CS1" s="117"/>
      <c r="CT1" s="117"/>
      <c r="CU1" s="117"/>
      <c r="CV1" s="42"/>
      <c r="CW1" s="42"/>
      <c r="CX1" s="117"/>
      <c r="CY1" s="117"/>
      <c r="CZ1" s="117"/>
      <c r="DA1" s="42"/>
      <c r="DB1" s="42"/>
      <c r="DC1" s="117"/>
      <c r="DD1" s="117"/>
      <c r="DE1" s="117"/>
      <c r="DF1" s="42"/>
      <c r="DG1" s="42"/>
      <c r="DH1" s="117"/>
      <c r="DI1" s="117"/>
      <c r="DJ1" s="117"/>
      <c r="DK1" s="42"/>
      <c r="DL1" s="42"/>
      <c r="DM1" s="117"/>
      <c r="DN1" s="117"/>
      <c r="DO1" s="117"/>
      <c r="DP1" s="42"/>
      <c r="DQ1" s="42"/>
      <c r="DR1" s="117"/>
      <c r="DS1" s="117"/>
      <c r="DT1" s="117"/>
      <c r="DU1" s="42"/>
      <c r="DV1" s="42"/>
      <c r="DW1" s="117"/>
      <c r="DX1" s="117"/>
      <c r="DY1" s="117"/>
      <c r="DZ1" s="42"/>
      <c r="EA1" s="42"/>
      <c r="EB1" s="117"/>
      <c r="EC1" s="117"/>
      <c r="ED1" s="117"/>
      <c r="EE1" s="42"/>
      <c r="EF1" s="42"/>
      <c r="EG1" s="117"/>
      <c r="EH1" s="117"/>
      <c r="EI1" s="117"/>
      <c r="EJ1" s="117"/>
      <c r="EK1" s="117"/>
      <c r="EL1" s="117"/>
      <c r="EM1" s="117"/>
      <c r="EN1" s="431" t="s">
        <v>65</v>
      </c>
    </row>
    <row r="2" spans="1:145" ht="15.6" hidden="1">
      <c r="A2" s="540"/>
      <c r="B2" s="539"/>
      <c r="C2" s="53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row>
    <row r="3" spans="1:145">
      <c r="A3" s="34"/>
      <c r="B3" s="34"/>
      <c r="C3" s="34"/>
      <c r="D3" s="390" t="s">
        <v>85</v>
      </c>
      <c r="E3" s="391"/>
      <c r="F3" s="391"/>
      <c r="G3" s="391"/>
      <c r="H3" s="391"/>
      <c r="I3" s="391"/>
      <c r="J3" s="390" t="s">
        <v>86</v>
      </c>
      <c r="K3" s="391"/>
      <c r="L3" s="391"/>
      <c r="M3" s="391"/>
      <c r="N3" s="391"/>
      <c r="O3" s="391"/>
      <c r="P3" s="390" t="s">
        <v>87</v>
      </c>
      <c r="Q3" s="391"/>
      <c r="R3" s="391"/>
      <c r="S3" s="391"/>
      <c r="T3" s="391"/>
      <c r="U3" s="391"/>
      <c r="V3" s="390" t="s">
        <v>88</v>
      </c>
      <c r="W3" s="391"/>
      <c r="X3" s="391"/>
      <c r="Y3" s="391"/>
      <c r="Z3" s="391"/>
      <c r="AA3" s="391"/>
      <c r="AB3" s="390" t="s">
        <v>89</v>
      </c>
      <c r="AC3" s="391"/>
      <c r="AD3" s="391"/>
      <c r="AE3" s="391"/>
      <c r="AF3" s="391"/>
      <c r="AG3" s="391"/>
      <c r="AH3" s="390" t="s">
        <v>2098</v>
      </c>
      <c r="AI3" s="391"/>
      <c r="AJ3" s="391"/>
      <c r="AK3" s="391"/>
      <c r="AL3" s="391"/>
      <c r="AM3" s="391"/>
      <c r="AN3" s="390" t="s">
        <v>2099</v>
      </c>
      <c r="AO3" s="391"/>
      <c r="AP3" s="391"/>
      <c r="AQ3" s="391"/>
      <c r="AR3" s="391"/>
      <c r="AS3" s="391"/>
      <c r="AT3" s="390" t="s">
        <v>2100</v>
      </c>
      <c r="AU3" s="391"/>
      <c r="AV3" s="391"/>
      <c r="AW3" s="391"/>
      <c r="AX3" s="391"/>
      <c r="AY3" s="391"/>
      <c r="AZ3" s="390" t="s">
        <v>2101</v>
      </c>
      <c r="BA3" s="391"/>
      <c r="BB3" s="391"/>
      <c r="BC3" s="391"/>
      <c r="BD3" s="391"/>
      <c r="BE3" s="391"/>
      <c r="BF3" s="390">
        <v>43100</v>
      </c>
      <c r="BG3" s="391"/>
      <c r="BH3" s="391"/>
      <c r="BI3" s="391"/>
      <c r="BJ3" s="391"/>
      <c r="BK3" s="391"/>
      <c r="BL3" s="390">
        <v>43008</v>
      </c>
      <c r="BM3" s="391"/>
      <c r="BN3" s="391"/>
      <c r="BO3" s="391"/>
      <c r="BP3" s="391"/>
      <c r="BQ3" s="391"/>
      <c r="BR3" s="390">
        <v>42916</v>
      </c>
      <c r="BS3" s="391"/>
      <c r="BT3" s="391"/>
      <c r="BU3" s="391"/>
      <c r="BV3" s="391"/>
      <c r="BW3" s="391"/>
      <c r="BX3" s="390">
        <v>42825</v>
      </c>
      <c r="BY3" s="391"/>
      <c r="BZ3" s="391"/>
      <c r="CA3" s="391"/>
      <c r="CB3" s="391"/>
      <c r="CC3" s="391"/>
      <c r="CD3" s="390">
        <v>42735</v>
      </c>
      <c r="CE3" s="391"/>
      <c r="CF3" s="391"/>
      <c r="CG3" s="391"/>
      <c r="CH3" s="391"/>
      <c r="CI3" s="391"/>
      <c r="CJ3" s="390">
        <v>42643</v>
      </c>
      <c r="CK3" s="391"/>
      <c r="CL3" s="391"/>
      <c r="CM3" s="391"/>
      <c r="CN3" s="391"/>
      <c r="CO3" s="391"/>
      <c r="CP3" s="390" t="s">
        <v>2417</v>
      </c>
      <c r="CQ3" s="391"/>
      <c r="CR3" s="391"/>
      <c r="CS3" s="391"/>
      <c r="CT3" s="391"/>
      <c r="CU3" s="391"/>
      <c r="CV3" s="390">
        <v>42460</v>
      </c>
      <c r="CW3" s="391"/>
      <c r="CX3" s="391"/>
      <c r="CY3" s="391"/>
      <c r="CZ3" s="391"/>
      <c r="DA3" s="390">
        <v>42369</v>
      </c>
      <c r="DB3" s="391"/>
      <c r="DC3" s="391"/>
      <c r="DD3" s="391"/>
      <c r="DE3" s="391"/>
      <c r="DF3" s="390">
        <v>42277</v>
      </c>
      <c r="DG3" s="391"/>
      <c r="DH3" s="391"/>
      <c r="DI3" s="391"/>
      <c r="DJ3" s="391"/>
      <c r="DK3" s="390">
        <v>42185</v>
      </c>
      <c r="DL3" s="391"/>
      <c r="DM3" s="391"/>
      <c r="DN3" s="391"/>
      <c r="DO3" s="391"/>
      <c r="DP3" s="390">
        <v>42094</v>
      </c>
      <c r="DQ3" s="391"/>
      <c r="DR3" s="391"/>
      <c r="DS3" s="391"/>
      <c r="DT3" s="391"/>
      <c r="DU3" s="390">
        <v>42004</v>
      </c>
      <c r="DV3" s="391"/>
      <c r="DW3" s="391"/>
      <c r="DX3" s="391"/>
      <c r="DY3" s="391"/>
      <c r="DZ3" s="390">
        <v>41912</v>
      </c>
      <c r="EA3" s="391"/>
      <c r="EB3" s="391"/>
      <c r="EC3" s="391"/>
      <c r="ED3" s="391"/>
      <c r="EE3" s="390">
        <v>41820</v>
      </c>
      <c r="EF3" s="391"/>
      <c r="EG3" s="391"/>
      <c r="EH3" s="391"/>
      <c r="EI3" s="391"/>
      <c r="EJ3" s="390">
        <v>41729</v>
      </c>
      <c r="EK3" s="391"/>
      <c r="EL3" s="391"/>
      <c r="EM3" s="391"/>
      <c r="EN3" s="391"/>
      <c r="EO3" s="538"/>
    </row>
    <row r="4" spans="1:145" ht="43.2">
      <c r="A4" s="2595"/>
      <c r="B4" s="2599"/>
      <c r="C4" s="2596"/>
      <c r="D4" s="465" t="s">
        <v>2418</v>
      </c>
      <c r="E4" s="465" t="s">
        <v>2419</v>
      </c>
      <c r="F4" s="465" t="s">
        <v>1624</v>
      </c>
      <c r="G4" s="465" t="s">
        <v>2420</v>
      </c>
      <c r="H4" s="465" t="s">
        <v>2421</v>
      </c>
      <c r="I4" s="465" t="s">
        <v>144</v>
      </c>
      <c r="J4" s="465" t="s">
        <v>2418</v>
      </c>
      <c r="K4" s="465" t="s">
        <v>2419</v>
      </c>
      <c r="L4" s="465" t="s">
        <v>1624</v>
      </c>
      <c r="M4" s="465" t="s">
        <v>2420</v>
      </c>
      <c r="N4" s="465" t="s">
        <v>2421</v>
      </c>
      <c r="O4" s="465" t="s">
        <v>144</v>
      </c>
      <c r="P4" s="465" t="s">
        <v>2418</v>
      </c>
      <c r="Q4" s="465" t="s">
        <v>2419</v>
      </c>
      <c r="R4" s="465" t="s">
        <v>1624</v>
      </c>
      <c r="S4" s="465" t="s">
        <v>2420</v>
      </c>
      <c r="T4" s="465" t="s">
        <v>2421</v>
      </c>
      <c r="U4" s="465" t="s">
        <v>144</v>
      </c>
      <c r="V4" s="465" t="s">
        <v>2418</v>
      </c>
      <c r="W4" s="465" t="s">
        <v>2419</v>
      </c>
      <c r="X4" s="465" t="s">
        <v>1624</v>
      </c>
      <c r="Y4" s="465" t="s">
        <v>2420</v>
      </c>
      <c r="Z4" s="465" t="s">
        <v>2421</v>
      </c>
      <c r="AA4" s="465" t="s">
        <v>144</v>
      </c>
      <c r="AB4" s="465" t="s">
        <v>2418</v>
      </c>
      <c r="AC4" s="465" t="s">
        <v>2419</v>
      </c>
      <c r="AD4" s="465" t="s">
        <v>1624</v>
      </c>
      <c r="AE4" s="465" t="s">
        <v>2420</v>
      </c>
      <c r="AF4" s="465" t="s">
        <v>2421</v>
      </c>
      <c r="AG4" s="465" t="s">
        <v>144</v>
      </c>
      <c r="AH4" s="465" t="s">
        <v>2418</v>
      </c>
      <c r="AI4" s="465" t="s">
        <v>2419</v>
      </c>
      <c r="AJ4" s="465" t="s">
        <v>1624</v>
      </c>
      <c r="AK4" s="465" t="s">
        <v>2420</v>
      </c>
      <c r="AL4" s="465" t="s">
        <v>2421</v>
      </c>
      <c r="AM4" s="465" t="s">
        <v>144</v>
      </c>
      <c r="AN4" s="465" t="s">
        <v>2418</v>
      </c>
      <c r="AO4" s="465" t="s">
        <v>2419</v>
      </c>
      <c r="AP4" s="465" t="s">
        <v>1624</v>
      </c>
      <c r="AQ4" s="465" t="s">
        <v>2420</v>
      </c>
      <c r="AR4" s="465" t="s">
        <v>2421</v>
      </c>
      <c r="AS4" s="465" t="s">
        <v>144</v>
      </c>
      <c r="AT4" s="465" t="s">
        <v>2418</v>
      </c>
      <c r="AU4" s="465" t="s">
        <v>2419</v>
      </c>
      <c r="AV4" s="465" t="s">
        <v>1624</v>
      </c>
      <c r="AW4" s="465" t="s">
        <v>2420</v>
      </c>
      <c r="AX4" s="465" t="s">
        <v>2421</v>
      </c>
      <c r="AY4" s="465" t="s">
        <v>144</v>
      </c>
      <c r="AZ4" s="465" t="s">
        <v>2418</v>
      </c>
      <c r="BA4" s="465" t="s">
        <v>2419</v>
      </c>
      <c r="BB4" s="465" t="s">
        <v>1624</v>
      </c>
      <c r="BC4" s="465" t="s">
        <v>2420</v>
      </c>
      <c r="BD4" s="465" t="s">
        <v>2421</v>
      </c>
      <c r="BE4" s="465" t="s">
        <v>144</v>
      </c>
      <c r="BF4" s="465" t="s">
        <v>2418</v>
      </c>
      <c r="BG4" s="465" t="s">
        <v>2419</v>
      </c>
      <c r="BH4" s="465" t="s">
        <v>1624</v>
      </c>
      <c r="BI4" s="465" t="s">
        <v>2420</v>
      </c>
      <c r="BJ4" s="465" t="s">
        <v>2421</v>
      </c>
      <c r="BK4" s="465" t="s">
        <v>144</v>
      </c>
      <c r="BL4" s="465" t="s">
        <v>2418</v>
      </c>
      <c r="BM4" s="465" t="s">
        <v>2419</v>
      </c>
      <c r="BN4" s="465" t="s">
        <v>1624</v>
      </c>
      <c r="BO4" s="465" t="s">
        <v>2420</v>
      </c>
      <c r="BP4" s="465" t="s">
        <v>2421</v>
      </c>
      <c r="BQ4" s="465" t="s">
        <v>144</v>
      </c>
      <c r="BR4" s="465" t="s">
        <v>2418</v>
      </c>
      <c r="BS4" s="465" t="s">
        <v>2419</v>
      </c>
      <c r="BT4" s="465" t="s">
        <v>1624</v>
      </c>
      <c r="BU4" s="465" t="s">
        <v>2420</v>
      </c>
      <c r="BV4" s="465" t="s">
        <v>2421</v>
      </c>
      <c r="BW4" s="465" t="s">
        <v>144</v>
      </c>
      <c r="BX4" s="465" t="s">
        <v>2418</v>
      </c>
      <c r="BY4" s="465" t="s">
        <v>2419</v>
      </c>
      <c r="BZ4" s="465" t="s">
        <v>1624</v>
      </c>
      <c r="CA4" s="465" t="s">
        <v>2420</v>
      </c>
      <c r="CB4" s="465" t="s">
        <v>2421</v>
      </c>
      <c r="CC4" s="465" t="s">
        <v>144</v>
      </c>
      <c r="CD4" s="465" t="s">
        <v>2418</v>
      </c>
      <c r="CE4" s="465" t="s">
        <v>2419</v>
      </c>
      <c r="CF4" s="465" t="s">
        <v>1624</v>
      </c>
      <c r="CG4" s="465" t="s">
        <v>2420</v>
      </c>
      <c r="CH4" s="465" t="s">
        <v>2421</v>
      </c>
      <c r="CI4" s="465" t="s">
        <v>144</v>
      </c>
      <c r="CJ4" s="465" t="s">
        <v>2418</v>
      </c>
      <c r="CK4" s="465" t="s">
        <v>2419</v>
      </c>
      <c r="CL4" s="465" t="s">
        <v>1624</v>
      </c>
      <c r="CM4" s="465" t="s">
        <v>2420</v>
      </c>
      <c r="CN4" s="465" t="s">
        <v>2421</v>
      </c>
      <c r="CO4" s="465" t="s">
        <v>144</v>
      </c>
      <c r="CP4" s="465" t="s">
        <v>2418</v>
      </c>
      <c r="CQ4" s="465" t="s">
        <v>2419</v>
      </c>
      <c r="CR4" s="465" t="s">
        <v>1624</v>
      </c>
      <c r="CS4" s="465" t="s">
        <v>2420</v>
      </c>
      <c r="CT4" s="465" t="s">
        <v>2421</v>
      </c>
      <c r="CU4" s="465" t="s">
        <v>144</v>
      </c>
      <c r="CV4" s="465" t="s">
        <v>2418</v>
      </c>
      <c r="CW4" s="465" t="s">
        <v>2419</v>
      </c>
      <c r="CX4" s="465" t="s">
        <v>1624</v>
      </c>
      <c r="CY4" s="465" t="s">
        <v>2420</v>
      </c>
      <c r="CZ4" s="465" t="s">
        <v>2421</v>
      </c>
      <c r="DA4" s="465" t="s">
        <v>2418</v>
      </c>
      <c r="DB4" s="465" t="s">
        <v>2419</v>
      </c>
      <c r="DC4" s="465" t="s">
        <v>1624</v>
      </c>
      <c r="DD4" s="465" t="s">
        <v>2420</v>
      </c>
      <c r="DE4" s="465" t="s">
        <v>2421</v>
      </c>
      <c r="DF4" s="465" t="s">
        <v>2418</v>
      </c>
      <c r="DG4" s="465" t="s">
        <v>2419</v>
      </c>
      <c r="DH4" s="465" t="s">
        <v>1624</v>
      </c>
      <c r="DI4" s="465" t="s">
        <v>2420</v>
      </c>
      <c r="DJ4" s="465" t="s">
        <v>2421</v>
      </c>
      <c r="DK4" s="465" t="s">
        <v>2418</v>
      </c>
      <c r="DL4" s="465" t="s">
        <v>2419</v>
      </c>
      <c r="DM4" s="465" t="s">
        <v>1624</v>
      </c>
      <c r="DN4" s="465" t="s">
        <v>2420</v>
      </c>
      <c r="DO4" s="465" t="s">
        <v>2421</v>
      </c>
      <c r="DP4" s="465" t="s">
        <v>2418</v>
      </c>
      <c r="DQ4" s="465" t="s">
        <v>2419</v>
      </c>
      <c r="DR4" s="465" t="s">
        <v>1624</v>
      </c>
      <c r="DS4" s="465" t="s">
        <v>2420</v>
      </c>
      <c r="DT4" s="465" t="s">
        <v>2421</v>
      </c>
      <c r="DU4" s="465" t="s">
        <v>2418</v>
      </c>
      <c r="DV4" s="465" t="s">
        <v>2419</v>
      </c>
      <c r="DW4" s="465" t="s">
        <v>1624</v>
      </c>
      <c r="DX4" s="465" t="s">
        <v>2420</v>
      </c>
      <c r="DY4" s="465" t="s">
        <v>2421</v>
      </c>
      <c r="DZ4" s="465" t="s">
        <v>2418</v>
      </c>
      <c r="EA4" s="465" t="s">
        <v>2419</v>
      </c>
      <c r="EB4" s="465" t="s">
        <v>1624</v>
      </c>
      <c r="EC4" s="465" t="s">
        <v>2420</v>
      </c>
      <c r="ED4" s="465" t="s">
        <v>2421</v>
      </c>
      <c r="EE4" s="465" t="s">
        <v>2418</v>
      </c>
      <c r="EF4" s="465" t="s">
        <v>2419</v>
      </c>
      <c r="EG4" s="465" t="s">
        <v>1624</v>
      </c>
      <c r="EH4" s="465" t="s">
        <v>2420</v>
      </c>
      <c r="EI4" s="465" t="s">
        <v>2421</v>
      </c>
      <c r="EJ4" s="465" t="s">
        <v>2418</v>
      </c>
      <c r="EK4" s="465" t="s">
        <v>2419</v>
      </c>
      <c r="EL4" s="465" t="s">
        <v>1624</v>
      </c>
      <c r="EM4" s="465" t="s">
        <v>2420</v>
      </c>
      <c r="EN4" s="465" t="s">
        <v>2421</v>
      </c>
    </row>
    <row r="5" spans="1:145">
      <c r="A5" s="28" t="s">
        <v>1629</v>
      </c>
      <c r="B5" s="28"/>
      <c r="C5" s="28"/>
      <c r="D5" s="483">
        <v>5403</v>
      </c>
      <c r="E5" s="483">
        <v>1943</v>
      </c>
      <c r="F5" s="483">
        <v>4869</v>
      </c>
      <c r="G5" s="483">
        <v>4856</v>
      </c>
      <c r="H5" s="483">
        <v>485</v>
      </c>
      <c r="I5" s="483">
        <v>17556</v>
      </c>
      <c r="J5" s="483">
        <v>5024</v>
      </c>
      <c r="K5" s="483">
        <v>1779</v>
      </c>
      <c r="L5" s="483">
        <v>3919</v>
      </c>
      <c r="M5" s="483">
        <v>4555</v>
      </c>
      <c r="N5" s="483">
        <v>395</v>
      </c>
      <c r="O5" s="483">
        <v>15672</v>
      </c>
      <c r="P5" s="483">
        <v>4498</v>
      </c>
      <c r="Q5" s="483">
        <v>1643</v>
      </c>
      <c r="R5" s="483">
        <v>4238</v>
      </c>
      <c r="S5" s="483">
        <v>4208</v>
      </c>
      <c r="T5" s="483">
        <v>828</v>
      </c>
      <c r="U5" s="483">
        <v>15415</v>
      </c>
      <c r="V5" s="483">
        <v>4446</v>
      </c>
      <c r="W5" s="483">
        <v>2045</v>
      </c>
      <c r="X5" s="483">
        <v>4044</v>
      </c>
      <c r="Y5" s="483">
        <v>4664</v>
      </c>
      <c r="Z5" s="483">
        <v>536</v>
      </c>
      <c r="AA5" s="483">
        <v>15735</v>
      </c>
      <c r="AB5" s="483">
        <v>4654</v>
      </c>
      <c r="AC5" s="483">
        <v>1669</v>
      </c>
      <c r="AD5" s="483">
        <v>4246</v>
      </c>
      <c r="AE5" s="483">
        <v>5255</v>
      </c>
      <c r="AF5" s="483">
        <v>425</v>
      </c>
      <c r="AG5" s="483">
        <v>16249</v>
      </c>
      <c r="AH5" s="483">
        <v>3954</v>
      </c>
      <c r="AI5" s="483">
        <v>2328</v>
      </c>
      <c r="AJ5" s="483">
        <v>4064</v>
      </c>
      <c r="AK5" s="483">
        <v>4436</v>
      </c>
      <c r="AL5" s="483">
        <v>535</v>
      </c>
      <c r="AM5" s="483">
        <v>15317</v>
      </c>
      <c r="AN5" s="483">
        <v>4118</v>
      </c>
      <c r="AO5" s="483">
        <v>2059</v>
      </c>
      <c r="AP5" s="483">
        <v>4121</v>
      </c>
      <c r="AQ5" s="483">
        <v>3975</v>
      </c>
      <c r="AR5" s="483">
        <v>568</v>
      </c>
      <c r="AS5" s="483">
        <v>14841</v>
      </c>
      <c r="AT5" s="483">
        <v>5097</v>
      </c>
      <c r="AU5" s="483">
        <v>1989</v>
      </c>
      <c r="AV5" s="483">
        <v>3386</v>
      </c>
      <c r="AW5" s="483">
        <v>3904</v>
      </c>
      <c r="AX5" s="483">
        <v>545</v>
      </c>
      <c r="AY5" s="483">
        <v>14921</v>
      </c>
      <c r="AZ5" s="483">
        <v>4763</v>
      </c>
      <c r="BA5" s="483">
        <v>1503</v>
      </c>
      <c r="BB5" s="483">
        <v>3978</v>
      </c>
      <c r="BC5" s="483">
        <v>4277</v>
      </c>
      <c r="BD5" s="483">
        <v>532</v>
      </c>
      <c r="BE5" s="483">
        <v>15053</v>
      </c>
      <c r="BF5" s="483">
        <v>4483</v>
      </c>
      <c r="BG5" s="483">
        <v>2369</v>
      </c>
      <c r="BH5" s="483">
        <v>3586</v>
      </c>
      <c r="BI5" s="483">
        <v>4493</v>
      </c>
      <c r="BJ5" s="483">
        <v>505</v>
      </c>
      <c r="BK5" s="483">
        <v>15436</v>
      </c>
      <c r="BL5" s="483">
        <v>4689</v>
      </c>
      <c r="BM5" s="483">
        <v>1586</v>
      </c>
      <c r="BN5" s="483">
        <v>3852</v>
      </c>
      <c r="BO5" s="483">
        <v>4082</v>
      </c>
      <c r="BP5" s="483">
        <v>489</v>
      </c>
      <c r="BQ5" s="483">
        <v>14698</v>
      </c>
      <c r="BR5" s="483">
        <v>4727</v>
      </c>
      <c r="BS5" s="483">
        <v>1843</v>
      </c>
      <c r="BT5" s="483">
        <v>3934</v>
      </c>
      <c r="BU5" s="483">
        <v>4394</v>
      </c>
      <c r="BV5" s="483">
        <v>464</v>
      </c>
      <c r="BW5" s="483">
        <v>15362</v>
      </c>
      <c r="BX5" s="483">
        <v>5298</v>
      </c>
      <c r="BY5" s="483">
        <v>2982</v>
      </c>
      <c r="BZ5" s="483">
        <v>3989</v>
      </c>
      <c r="CA5" s="483">
        <v>4940</v>
      </c>
      <c r="CB5" s="483">
        <v>471</v>
      </c>
      <c r="CC5" s="537">
        <v>17680</v>
      </c>
      <c r="CD5" s="483">
        <v>4527</v>
      </c>
      <c r="CE5" s="483">
        <v>1732</v>
      </c>
      <c r="CF5" s="483">
        <v>4037</v>
      </c>
      <c r="CG5" s="483">
        <v>5058</v>
      </c>
      <c r="CH5" s="483">
        <v>589</v>
      </c>
      <c r="CI5" s="537">
        <v>15943</v>
      </c>
      <c r="CJ5" s="483">
        <v>5730</v>
      </c>
      <c r="CK5" s="483">
        <v>2135</v>
      </c>
      <c r="CL5" s="483">
        <v>5997</v>
      </c>
      <c r="CM5" s="483">
        <v>5084</v>
      </c>
      <c r="CN5" s="483">
        <v>497</v>
      </c>
      <c r="CO5" s="483">
        <v>19443</v>
      </c>
      <c r="CP5" s="483">
        <v>7158</v>
      </c>
      <c r="CQ5" s="483">
        <v>2144</v>
      </c>
      <c r="CR5" s="483">
        <v>4749</v>
      </c>
      <c r="CS5" s="483">
        <v>5260</v>
      </c>
      <c r="CT5" s="483">
        <v>353</v>
      </c>
      <c r="CU5" s="483">
        <v>19664</v>
      </c>
      <c r="CV5" s="483">
        <v>6380</v>
      </c>
      <c r="CW5" s="483">
        <v>2066</v>
      </c>
      <c r="CX5" s="483">
        <v>4522</v>
      </c>
      <c r="CY5" s="483">
        <v>5317</v>
      </c>
      <c r="CZ5" s="483">
        <v>333</v>
      </c>
      <c r="DA5" s="483">
        <v>5531</v>
      </c>
      <c r="DB5" s="483">
        <v>1808</v>
      </c>
      <c r="DC5" s="483">
        <v>4545</v>
      </c>
      <c r="DD5" s="483">
        <v>4866</v>
      </c>
      <c r="DE5" s="483">
        <v>347</v>
      </c>
      <c r="DF5" s="483">
        <v>7057</v>
      </c>
      <c r="DG5" s="483">
        <v>1731</v>
      </c>
      <c r="DH5" s="483">
        <v>4398</v>
      </c>
      <c r="DI5" s="483">
        <v>5123</v>
      </c>
      <c r="DJ5" s="483">
        <v>252</v>
      </c>
      <c r="DK5" s="483">
        <v>6324</v>
      </c>
      <c r="DL5" s="483">
        <v>2015</v>
      </c>
      <c r="DM5" s="483">
        <v>4727</v>
      </c>
      <c r="DN5" s="483">
        <v>4225</v>
      </c>
      <c r="DO5" s="483">
        <v>601</v>
      </c>
      <c r="DP5" s="483">
        <v>5996</v>
      </c>
      <c r="DQ5" s="483">
        <v>2155</v>
      </c>
      <c r="DR5" s="483">
        <v>3737</v>
      </c>
      <c r="DS5" s="483">
        <v>4233</v>
      </c>
      <c r="DT5" s="483">
        <v>702</v>
      </c>
      <c r="DU5" s="483">
        <v>5305</v>
      </c>
      <c r="DV5" s="483">
        <v>1544</v>
      </c>
      <c r="DW5" s="483">
        <v>3389</v>
      </c>
      <c r="DX5" s="483">
        <v>4760</v>
      </c>
      <c r="DY5" s="483">
        <v>429</v>
      </c>
      <c r="DZ5" s="421">
        <v>5051</v>
      </c>
      <c r="EA5" s="421">
        <v>1655</v>
      </c>
      <c r="EB5" s="421">
        <v>3514</v>
      </c>
      <c r="EC5" s="421">
        <v>4994</v>
      </c>
      <c r="ED5" s="421">
        <v>303</v>
      </c>
      <c r="EE5" s="421">
        <v>4967</v>
      </c>
      <c r="EF5" s="421">
        <v>2095</v>
      </c>
      <c r="EG5" s="421">
        <v>4084</v>
      </c>
      <c r="EH5" s="421">
        <v>4576</v>
      </c>
      <c r="EI5" s="421">
        <v>321</v>
      </c>
      <c r="EJ5" s="536">
        <v>5686</v>
      </c>
      <c r="EK5" s="536">
        <v>1856</v>
      </c>
      <c r="EL5" s="536">
        <v>3917</v>
      </c>
      <c r="EM5" s="536">
        <v>4651</v>
      </c>
      <c r="EN5" s="536">
        <v>431</v>
      </c>
    </row>
    <row r="6" spans="1:145">
      <c r="A6" s="28" t="s">
        <v>1630</v>
      </c>
      <c r="B6" s="28"/>
      <c r="C6" s="28"/>
      <c r="D6" s="483">
        <v>968</v>
      </c>
      <c r="E6" s="483">
        <v>376</v>
      </c>
      <c r="F6" s="483">
        <v>753</v>
      </c>
      <c r="G6" s="483">
        <v>952</v>
      </c>
      <c r="H6" s="483">
        <v>82</v>
      </c>
      <c r="I6" s="483">
        <v>3131</v>
      </c>
      <c r="J6" s="483">
        <v>795</v>
      </c>
      <c r="K6" s="483">
        <v>315</v>
      </c>
      <c r="L6" s="483">
        <v>712</v>
      </c>
      <c r="M6" s="483">
        <v>860</v>
      </c>
      <c r="N6" s="483">
        <v>92</v>
      </c>
      <c r="O6" s="483">
        <v>2774</v>
      </c>
      <c r="P6" s="483">
        <v>750</v>
      </c>
      <c r="Q6" s="483">
        <v>284</v>
      </c>
      <c r="R6" s="483">
        <v>687</v>
      </c>
      <c r="S6" s="483">
        <v>764</v>
      </c>
      <c r="T6" s="483">
        <v>81</v>
      </c>
      <c r="U6" s="483">
        <v>2566</v>
      </c>
      <c r="V6" s="483">
        <v>763</v>
      </c>
      <c r="W6" s="483">
        <v>298</v>
      </c>
      <c r="X6" s="483">
        <v>608</v>
      </c>
      <c r="Y6" s="483">
        <v>745</v>
      </c>
      <c r="Z6" s="483">
        <v>81</v>
      </c>
      <c r="AA6" s="483">
        <v>2495</v>
      </c>
      <c r="AB6" s="483">
        <v>709</v>
      </c>
      <c r="AC6" s="483">
        <v>273</v>
      </c>
      <c r="AD6" s="483">
        <v>579</v>
      </c>
      <c r="AE6" s="483">
        <v>733</v>
      </c>
      <c r="AF6" s="483">
        <v>82</v>
      </c>
      <c r="AG6" s="483">
        <v>2376</v>
      </c>
      <c r="AH6" s="483">
        <v>639</v>
      </c>
      <c r="AI6" s="483">
        <v>251</v>
      </c>
      <c r="AJ6" s="483">
        <v>570</v>
      </c>
      <c r="AK6" s="483">
        <v>702</v>
      </c>
      <c r="AL6" s="483">
        <v>101</v>
      </c>
      <c r="AM6" s="483">
        <v>2263</v>
      </c>
      <c r="AN6" s="483">
        <v>641</v>
      </c>
      <c r="AO6" s="483">
        <v>252</v>
      </c>
      <c r="AP6" s="483">
        <v>557</v>
      </c>
      <c r="AQ6" s="483">
        <v>681</v>
      </c>
      <c r="AR6" s="483">
        <v>109</v>
      </c>
      <c r="AS6" s="483">
        <v>2240</v>
      </c>
      <c r="AT6" s="483">
        <v>737</v>
      </c>
      <c r="AU6" s="483">
        <v>283</v>
      </c>
      <c r="AV6" s="483">
        <v>561</v>
      </c>
      <c r="AW6" s="483">
        <v>663</v>
      </c>
      <c r="AX6" s="483">
        <v>107</v>
      </c>
      <c r="AY6" s="483">
        <v>2351</v>
      </c>
      <c r="AZ6" s="483">
        <v>734</v>
      </c>
      <c r="BA6" s="483">
        <v>252</v>
      </c>
      <c r="BB6" s="483">
        <v>528</v>
      </c>
      <c r="BC6" s="483">
        <v>698</v>
      </c>
      <c r="BD6" s="483">
        <v>111</v>
      </c>
      <c r="BE6" s="483">
        <v>2323</v>
      </c>
      <c r="BF6" s="483">
        <v>677</v>
      </c>
      <c r="BG6" s="483">
        <v>245</v>
      </c>
      <c r="BH6" s="483">
        <v>547</v>
      </c>
      <c r="BI6" s="483">
        <v>767</v>
      </c>
      <c r="BJ6" s="483">
        <v>102</v>
      </c>
      <c r="BK6" s="483">
        <v>2338</v>
      </c>
      <c r="BL6" s="483">
        <v>725</v>
      </c>
      <c r="BM6" s="483">
        <v>241</v>
      </c>
      <c r="BN6" s="483">
        <v>593</v>
      </c>
      <c r="BO6" s="483">
        <v>773</v>
      </c>
      <c r="BP6" s="483">
        <v>93</v>
      </c>
      <c r="BQ6" s="483">
        <v>2425</v>
      </c>
      <c r="BR6" s="483">
        <v>730</v>
      </c>
      <c r="BS6" s="483">
        <v>273</v>
      </c>
      <c r="BT6" s="483">
        <v>636</v>
      </c>
      <c r="BU6" s="483">
        <v>792</v>
      </c>
      <c r="BV6" s="483">
        <v>83</v>
      </c>
      <c r="BW6" s="483">
        <v>2514</v>
      </c>
      <c r="BX6" s="483">
        <v>946</v>
      </c>
      <c r="BY6" s="483">
        <v>280</v>
      </c>
      <c r="BZ6" s="483">
        <v>653</v>
      </c>
      <c r="CA6" s="483">
        <v>906</v>
      </c>
      <c r="CB6" s="483">
        <v>99</v>
      </c>
      <c r="CC6" s="537">
        <v>2884</v>
      </c>
      <c r="CD6" s="483">
        <v>862</v>
      </c>
      <c r="CE6" s="483">
        <v>287</v>
      </c>
      <c r="CF6" s="483">
        <v>684</v>
      </c>
      <c r="CG6" s="483">
        <v>951</v>
      </c>
      <c r="CH6" s="483">
        <v>110</v>
      </c>
      <c r="CI6" s="537">
        <v>2894</v>
      </c>
      <c r="CJ6" s="483">
        <v>1023</v>
      </c>
      <c r="CK6" s="483">
        <v>294</v>
      </c>
      <c r="CL6" s="483">
        <v>759</v>
      </c>
      <c r="CM6" s="483">
        <v>981</v>
      </c>
      <c r="CN6" s="483">
        <v>100</v>
      </c>
      <c r="CO6" s="483">
        <v>3157</v>
      </c>
      <c r="CP6" s="483">
        <v>1068</v>
      </c>
      <c r="CQ6" s="483">
        <v>377</v>
      </c>
      <c r="CR6" s="483">
        <v>768</v>
      </c>
      <c r="CS6" s="483">
        <v>1062</v>
      </c>
      <c r="CT6" s="483">
        <v>66</v>
      </c>
      <c r="CU6" s="483">
        <v>3341</v>
      </c>
      <c r="CV6" s="483">
        <v>1049</v>
      </c>
      <c r="CW6" s="483">
        <v>357</v>
      </c>
      <c r="CX6" s="483">
        <v>806</v>
      </c>
      <c r="CY6" s="483">
        <v>1009</v>
      </c>
      <c r="CZ6" s="483">
        <v>63</v>
      </c>
      <c r="DA6" s="483">
        <v>994</v>
      </c>
      <c r="DB6" s="483">
        <v>363</v>
      </c>
      <c r="DC6" s="483">
        <v>820</v>
      </c>
      <c r="DD6" s="483">
        <v>914</v>
      </c>
      <c r="DE6" s="483">
        <v>66</v>
      </c>
      <c r="DF6" s="483">
        <v>1119</v>
      </c>
      <c r="DG6" s="483">
        <v>337</v>
      </c>
      <c r="DH6" s="483">
        <v>812</v>
      </c>
      <c r="DI6" s="483">
        <v>826</v>
      </c>
      <c r="DJ6" s="483">
        <v>56</v>
      </c>
      <c r="DK6" s="483">
        <v>1134</v>
      </c>
      <c r="DL6" s="483">
        <v>422</v>
      </c>
      <c r="DM6" s="483">
        <v>661</v>
      </c>
      <c r="DN6" s="483">
        <v>807</v>
      </c>
      <c r="DO6" s="483">
        <v>50</v>
      </c>
      <c r="DP6" s="483">
        <v>1102</v>
      </c>
      <c r="DQ6" s="483">
        <v>324</v>
      </c>
      <c r="DR6" s="483">
        <v>683</v>
      </c>
      <c r="DS6" s="483">
        <v>781</v>
      </c>
      <c r="DT6" s="483">
        <v>90</v>
      </c>
      <c r="DU6" s="483">
        <v>1051</v>
      </c>
      <c r="DV6" s="483">
        <v>338</v>
      </c>
      <c r="DW6" s="483">
        <v>647</v>
      </c>
      <c r="DX6" s="483">
        <v>863</v>
      </c>
      <c r="DY6" s="483">
        <v>109</v>
      </c>
      <c r="DZ6" s="421">
        <v>1086</v>
      </c>
      <c r="EA6" s="421">
        <v>300</v>
      </c>
      <c r="EB6" s="421">
        <v>667</v>
      </c>
      <c r="EC6" s="421">
        <v>903</v>
      </c>
      <c r="ED6" s="421">
        <v>84</v>
      </c>
      <c r="EE6" s="421">
        <v>962</v>
      </c>
      <c r="EF6" s="421">
        <v>357</v>
      </c>
      <c r="EG6" s="421">
        <v>725</v>
      </c>
      <c r="EH6" s="421">
        <v>870</v>
      </c>
      <c r="EI6" s="421">
        <v>112</v>
      </c>
      <c r="EJ6" s="536">
        <v>1092</v>
      </c>
      <c r="EK6" s="536">
        <v>354</v>
      </c>
      <c r="EL6" s="536">
        <v>737</v>
      </c>
      <c r="EM6" s="536">
        <v>914</v>
      </c>
      <c r="EN6" s="536">
        <v>127</v>
      </c>
    </row>
    <row r="7" spans="1:145">
      <c r="A7" s="28" t="s">
        <v>1631</v>
      </c>
      <c r="B7" s="28"/>
      <c r="C7" s="28"/>
      <c r="D7" s="483">
        <v>286</v>
      </c>
      <c r="E7" s="483">
        <v>96</v>
      </c>
      <c r="F7" s="483">
        <v>203</v>
      </c>
      <c r="G7" s="483">
        <v>253</v>
      </c>
      <c r="H7" s="483">
        <v>36</v>
      </c>
      <c r="I7" s="483">
        <v>874</v>
      </c>
      <c r="J7" s="483">
        <v>246</v>
      </c>
      <c r="K7" s="483">
        <v>83</v>
      </c>
      <c r="L7" s="483">
        <v>191</v>
      </c>
      <c r="M7" s="483">
        <v>227</v>
      </c>
      <c r="N7" s="483">
        <v>35</v>
      </c>
      <c r="O7" s="483">
        <v>782</v>
      </c>
      <c r="P7" s="483">
        <v>252</v>
      </c>
      <c r="Q7" s="483">
        <v>78</v>
      </c>
      <c r="R7" s="483">
        <v>185</v>
      </c>
      <c r="S7" s="483">
        <v>219</v>
      </c>
      <c r="T7" s="483">
        <v>36</v>
      </c>
      <c r="U7" s="483">
        <v>770</v>
      </c>
      <c r="V7" s="483">
        <v>264</v>
      </c>
      <c r="W7" s="483">
        <v>85</v>
      </c>
      <c r="X7" s="483">
        <v>160</v>
      </c>
      <c r="Y7" s="483">
        <v>208</v>
      </c>
      <c r="Z7" s="483">
        <v>34</v>
      </c>
      <c r="AA7" s="483">
        <v>751</v>
      </c>
      <c r="AB7" s="483">
        <v>253</v>
      </c>
      <c r="AC7" s="483">
        <v>65</v>
      </c>
      <c r="AD7" s="483">
        <v>161</v>
      </c>
      <c r="AE7" s="483">
        <v>189</v>
      </c>
      <c r="AF7" s="483">
        <v>34</v>
      </c>
      <c r="AG7" s="483">
        <v>702</v>
      </c>
      <c r="AH7" s="483">
        <v>217</v>
      </c>
      <c r="AI7" s="483">
        <v>73</v>
      </c>
      <c r="AJ7" s="483">
        <v>146</v>
      </c>
      <c r="AK7" s="483">
        <v>188</v>
      </c>
      <c r="AL7" s="483">
        <v>38</v>
      </c>
      <c r="AM7" s="483">
        <v>662</v>
      </c>
      <c r="AN7" s="483">
        <v>209</v>
      </c>
      <c r="AO7" s="483">
        <v>67</v>
      </c>
      <c r="AP7" s="483">
        <v>147</v>
      </c>
      <c r="AQ7" s="483">
        <v>184</v>
      </c>
      <c r="AR7" s="483">
        <v>42</v>
      </c>
      <c r="AS7" s="483">
        <v>649</v>
      </c>
      <c r="AT7" s="483">
        <v>224</v>
      </c>
      <c r="AU7" s="483">
        <v>75</v>
      </c>
      <c r="AV7" s="483">
        <v>156</v>
      </c>
      <c r="AW7" s="483">
        <v>195</v>
      </c>
      <c r="AX7" s="483">
        <v>40</v>
      </c>
      <c r="AY7" s="483">
        <v>690</v>
      </c>
      <c r="AZ7" s="483">
        <v>231</v>
      </c>
      <c r="BA7" s="483">
        <v>69</v>
      </c>
      <c r="BB7" s="483">
        <v>156</v>
      </c>
      <c r="BC7" s="483">
        <v>201</v>
      </c>
      <c r="BD7" s="483">
        <v>44</v>
      </c>
      <c r="BE7" s="483">
        <v>701</v>
      </c>
      <c r="BF7" s="483">
        <v>241</v>
      </c>
      <c r="BG7" s="483">
        <v>74</v>
      </c>
      <c r="BH7" s="483">
        <v>158</v>
      </c>
      <c r="BI7" s="483">
        <v>218</v>
      </c>
      <c r="BJ7" s="483">
        <v>47</v>
      </c>
      <c r="BK7" s="483">
        <v>738</v>
      </c>
      <c r="BL7" s="483">
        <v>240</v>
      </c>
      <c r="BM7" s="483">
        <v>76</v>
      </c>
      <c r="BN7" s="483">
        <v>187</v>
      </c>
      <c r="BO7" s="483">
        <v>224</v>
      </c>
      <c r="BP7" s="483">
        <v>40</v>
      </c>
      <c r="BQ7" s="483">
        <v>767</v>
      </c>
      <c r="BR7" s="483">
        <v>243</v>
      </c>
      <c r="BS7" s="483">
        <v>84</v>
      </c>
      <c r="BT7" s="483">
        <v>184</v>
      </c>
      <c r="BU7" s="483">
        <v>285</v>
      </c>
      <c r="BV7" s="483">
        <v>34</v>
      </c>
      <c r="BW7" s="483">
        <v>830</v>
      </c>
      <c r="BX7" s="483">
        <v>268</v>
      </c>
      <c r="BY7" s="483">
        <v>77</v>
      </c>
      <c r="BZ7" s="483">
        <v>259</v>
      </c>
      <c r="CA7" s="483">
        <v>284</v>
      </c>
      <c r="CB7" s="483">
        <v>40</v>
      </c>
      <c r="CC7" s="537">
        <v>928</v>
      </c>
      <c r="CD7" s="483">
        <v>314</v>
      </c>
      <c r="CE7" s="483">
        <v>88</v>
      </c>
      <c r="CF7" s="483">
        <v>240</v>
      </c>
      <c r="CG7" s="483">
        <v>269</v>
      </c>
      <c r="CH7" s="483">
        <v>51</v>
      </c>
      <c r="CI7" s="537">
        <v>962</v>
      </c>
      <c r="CJ7" s="483">
        <v>339</v>
      </c>
      <c r="CK7" s="483">
        <v>109</v>
      </c>
      <c r="CL7" s="483">
        <v>230</v>
      </c>
      <c r="CM7" s="483">
        <v>317</v>
      </c>
      <c r="CN7" s="483">
        <v>34</v>
      </c>
      <c r="CO7" s="483">
        <v>1029</v>
      </c>
      <c r="CP7" s="483">
        <v>293</v>
      </c>
      <c r="CQ7" s="483">
        <v>101</v>
      </c>
      <c r="CR7" s="483">
        <v>263</v>
      </c>
      <c r="CS7" s="483">
        <v>279</v>
      </c>
      <c r="CT7" s="483">
        <v>34</v>
      </c>
      <c r="CU7" s="483">
        <v>970</v>
      </c>
      <c r="CV7" s="483">
        <v>306</v>
      </c>
      <c r="CW7" s="483">
        <v>93</v>
      </c>
      <c r="CX7" s="483">
        <v>232</v>
      </c>
      <c r="CY7" s="483">
        <v>260</v>
      </c>
      <c r="CZ7" s="483">
        <v>33</v>
      </c>
      <c r="DA7" s="483">
        <v>303</v>
      </c>
      <c r="DB7" s="483">
        <v>92</v>
      </c>
      <c r="DC7" s="483">
        <v>214</v>
      </c>
      <c r="DD7" s="483">
        <v>247</v>
      </c>
      <c r="DE7" s="483">
        <v>24</v>
      </c>
      <c r="DF7" s="483">
        <v>312</v>
      </c>
      <c r="DG7" s="483">
        <v>85</v>
      </c>
      <c r="DH7" s="483">
        <v>194</v>
      </c>
      <c r="DI7" s="483">
        <v>261</v>
      </c>
      <c r="DJ7" s="483">
        <v>16</v>
      </c>
      <c r="DK7" s="483">
        <v>291</v>
      </c>
      <c r="DL7" s="483">
        <v>100</v>
      </c>
      <c r="DM7" s="483">
        <v>192</v>
      </c>
      <c r="DN7" s="483">
        <v>254</v>
      </c>
      <c r="DO7" s="483">
        <v>11</v>
      </c>
      <c r="DP7" s="483">
        <v>332</v>
      </c>
      <c r="DQ7" s="483">
        <v>92</v>
      </c>
      <c r="DR7" s="483">
        <v>224</v>
      </c>
      <c r="DS7" s="483">
        <v>216</v>
      </c>
      <c r="DT7" s="483">
        <v>14</v>
      </c>
      <c r="DU7" s="483">
        <v>357</v>
      </c>
      <c r="DV7" s="483">
        <v>91</v>
      </c>
      <c r="DW7" s="483">
        <v>178</v>
      </c>
      <c r="DX7" s="483">
        <v>230</v>
      </c>
      <c r="DY7" s="483">
        <v>21</v>
      </c>
      <c r="DZ7" s="421">
        <v>316</v>
      </c>
      <c r="EA7" s="421">
        <v>96</v>
      </c>
      <c r="EB7" s="421">
        <v>186</v>
      </c>
      <c r="EC7" s="421">
        <v>227</v>
      </c>
      <c r="ED7" s="421">
        <v>22</v>
      </c>
      <c r="EE7" s="421">
        <v>401</v>
      </c>
      <c r="EF7" s="421">
        <v>116</v>
      </c>
      <c r="EG7" s="421">
        <v>193</v>
      </c>
      <c r="EH7" s="421">
        <v>235</v>
      </c>
      <c r="EI7" s="421">
        <v>23</v>
      </c>
      <c r="EJ7" s="536">
        <v>399</v>
      </c>
      <c r="EK7" s="536">
        <v>107</v>
      </c>
      <c r="EL7" s="536">
        <v>198</v>
      </c>
      <c r="EM7" s="536">
        <v>255</v>
      </c>
      <c r="EN7" s="536">
        <v>32</v>
      </c>
    </row>
    <row r="8" spans="1:145">
      <c r="A8" s="28" t="s">
        <v>1632</v>
      </c>
      <c r="B8" s="28"/>
      <c r="C8" s="28"/>
      <c r="D8" s="483">
        <v>955</v>
      </c>
      <c r="E8" s="483">
        <v>444</v>
      </c>
      <c r="F8" s="483">
        <v>1142</v>
      </c>
      <c r="G8" s="483">
        <v>1535</v>
      </c>
      <c r="H8" s="483">
        <v>118</v>
      </c>
      <c r="I8" s="483">
        <v>4194</v>
      </c>
      <c r="J8" s="483">
        <v>800</v>
      </c>
      <c r="K8" s="483">
        <v>484</v>
      </c>
      <c r="L8" s="483">
        <v>1026</v>
      </c>
      <c r="M8" s="483">
        <v>1426</v>
      </c>
      <c r="N8" s="483">
        <v>109</v>
      </c>
      <c r="O8" s="483">
        <v>3845</v>
      </c>
      <c r="P8" s="483">
        <v>812</v>
      </c>
      <c r="Q8" s="483">
        <v>362</v>
      </c>
      <c r="R8" s="483">
        <v>1009</v>
      </c>
      <c r="S8" s="483">
        <v>1227</v>
      </c>
      <c r="T8" s="483">
        <v>104</v>
      </c>
      <c r="U8" s="483">
        <v>3514</v>
      </c>
      <c r="V8" s="483">
        <v>816</v>
      </c>
      <c r="W8" s="483">
        <v>387</v>
      </c>
      <c r="X8" s="483">
        <v>907</v>
      </c>
      <c r="Y8" s="483">
        <v>1106</v>
      </c>
      <c r="Z8" s="483">
        <v>98</v>
      </c>
      <c r="AA8" s="483">
        <v>3314</v>
      </c>
      <c r="AB8" s="483">
        <v>786</v>
      </c>
      <c r="AC8" s="483">
        <v>333</v>
      </c>
      <c r="AD8" s="483">
        <v>746</v>
      </c>
      <c r="AE8" s="483">
        <v>1109</v>
      </c>
      <c r="AF8" s="483">
        <v>98</v>
      </c>
      <c r="AG8" s="483">
        <v>3072</v>
      </c>
      <c r="AH8" s="483">
        <v>609</v>
      </c>
      <c r="AI8" s="483">
        <v>304</v>
      </c>
      <c r="AJ8" s="483">
        <v>746</v>
      </c>
      <c r="AK8" s="483">
        <v>1039</v>
      </c>
      <c r="AL8" s="483">
        <v>125</v>
      </c>
      <c r="AM8" s="483">
        <v>2823</v>
      </c>
      <c r="AN8" s="483">
        <v>662</v>
      </c>
      <c r="AO8" s="483">
        <v>309</v>
      </c>
      <c r="AP8" s="483">
        <v>725</v>
      </c>
      <c r="AQ8" s="483">
        <v>931</v>
      </c>
      <c r="AR8" s="483">
        <v>144</v>
      </c>
      <c r="AS8" s="483">
        <v>2771</v>
      </c>
      <c r="AT8" s="483">
        <v>742</v>
      </c>
      <c r="AU8" s="483">
        <v>311</v>
      </c>
      <c r="AV8" s="483">
        <v>692</v>
      </c>
      <c r="AW8" s="483">
        <v>931</v>
      </c>
      <c r="AX8" s="483">
        <v>139</v>
      </c>
      <c r="AY8" s="483">
        <v>2815</v>
      </c>
      <c r="AZ8" s="483">
        <v>739</v>
      </c>
      <c r="BA8" s="483">
        <v>275</v>
      </c>
      <c r="BB8" s="483">
        <v>647</v>
      </c>
      <c r="BC8" s="483">
        <v>1031</v>
      </c>
      <c r="BD8" s="483">
        <v>137</v>
      </c>
      <c r="BE8" s="483">
        <v>2829</v>
      </c>
      <c r="BF8" s="483">
        <v>637</v>
      </c>
      <c r="BG8" s="483">
        <v>290</v>
      </c>
      <c r="BH8" s="483">
        <v>710</v>
      </c>
      <c r="BI8" s="483">
        <v>1096</v>
      </c>
      <c r="BJ8" s="483">
        <v>136</v>
      </c>
      <c r="BK8" s="483">
        <v>2869</v>
      </c>
      <c r="BL8" s="483">
        <v>671</v>
      </c>
      <c r="BM8" s="483">
        <v>309</v>
      </c>
      <c r="BN8" s="483">
        <v>776</v>
      </c>
      <c r="BO8" s="483">
        <v>1044</v>
      </c>
      <c r="BP8" s="483">
        <v>125</v>
      </c>
      <c r="BQ8" s="483">
        <v>2925</v>
      </c>
      <c r="BR8" s="483">
        <v>733</v>
      </c>
      <c r="BS8" s="483">
        <v>338</v>
      </c>
      <c r="BT8" s="483">
        <v>809</v>
      </c>
      <c r="BU8" s="483">
        <v>1091</v>
      </c>
      <c r="BV8" s="483">
        <v>103</v>
      </c>
      <c r="BW8" s="483">
        <v>3074</v>
      </c>
      <c r="BX8" s="483">
        <v>840</v>
      </c>
      <c r="BY8" s="483">
        <v>315</v>
      </c>
      <c r="BZ8" s="483">
        <v>752</v>
      </c>
      <c r="CA8" s="483">
        <v>1231</v>
      </c>
      <c r="CB8" s="483">
        <v>123</v>
      </c>
      <c r="CC8" s="537">
        <v>3261</v>
      </c>
      <c r="CD8" s="483">
        <v>755</v>
      </c>
      <c r="CE8" s="483">
        <v>312</v>
      </c>
      <c r="CF8" s="483">
        <v>920</v>
      </c>
      <c r="CG8" s="483">
        <v>1261</v>
      </c>
      <c r="CH8" s="483">
        <v>140</v>
      </c>
      <c r="CI8" s="537">
        <v>3388</v>
      </c>
      <c r="CJ8" s="483">
        <v>999</v>
      </c>
      <c r="CK8" s="483">
        <v>404</v>
      </c>
      <c r="CL8" s="483">
        <v>928</v>
      </c>
      <c r="CM8" s="483">
        <v>1234</v>
      </c>
      <c r="CN8" s="483">
        <v>112</v>
      </c>
      <c r="CO8" s="483">
        <v>3677</v>
      </c>
      <c r="CP8" s="483">
        <v>938</v>
      </c>
      <c r="CQ8" s="483">
        <v>399</v>
      </c>
      <c r="CR8" s="483">
        <v>916</v>
      </c>
      <c r="CS8" s="483">
        <v>1337</v>
      </c>
      <c r="CT8" s="483">
        <v>102</v>
      </c>
      <c r="CU8" s="483">
        <v>3692</v>
      </c>
      <c r="CV8" s="483">
        <v>1004</v>
      </c>
      <c r="CW8" s="483">
        <v>356</v>
      </c>
      <c r="CX8" s="483">
        <v>901</v>
      </c>
      <c r="CY8" s="483">
        <v>1341</v>
      </c>
      <c r="CZ8" s="483">
        <v>89</v>
      </c>
      <c r="DA8" s="483">
        <v>865</v>
      </c>
      <c r="DB8" s="483">
        <v>367</v>
      </c>
      <c r="DC8" s="483">
        <v>982</v>
      </c>
      <c r="DD8" s="483">
        <v>1241</v>
      </c>
      <c r="DE8" s="483">
        <v>84</v>
      </c>
      <c r="DF8" s="483">
        <v>1053</v>
      </c>
      <c r="DG8" s="483">
        <v>366</v>
      </c>
      <c r="DH8" s="483">
        <v>909</v>
      </c>
      <c r="DI8" s="483">
        <v>1052</v>
      </c>
      <c r="DJ8" s="483">
        <v>56</v>
      </c>
      <c r="DK8" s="483">
        <v>908</v>
      </c>
      <c r="DL8" s="483">
        <v>381</v>
      </c>
      <c r="DM8" s="483">
        <v>812</v>
      </c>
      <c r="DN8" s="483">
        <v>940</v>
      </c>
      <c r="DO8" s="483">
        <v>33</v>
      </c>
      <c r="DP8" s="483">
        <v>930</v>
      </c>
      <c r="DQ8" s="483">
        <v>335</v>
      </c>
      <c r="DR8" s="483">
        <v>703</v>
      </c>
      <c r="DS8" s="483">
        <v>999</v>
      </c>
      <c r="DT8" s="483">
        <v>53</v>
      </c>
      <c r="DU8" s="483">
        <v>858</v>
      </c>
      <c r="DV8" s="483">
        <v>293</v>
      </c>
      <c r="DW8" s="483">
        <v>706</v>
      </c>
      <c r="DX8" s="483">
        <v>1088</v>
      </c>
      <c r="DY8" s="483">
        <v>75</v>
      </c>
      <c r="DZ8" s="421">
        <v>869</v>
      </c>
      <c r="EA8" s="421">
        <v>317</v>
      </c>
      <c r="EB8" s="421">
        <v>753</v>
      </c>
      <c r="EC8" s="421">
        <v>1048</v>
      </c>
      <c r="ED8" s="421">
        <v>56</v>
      </c>
      <c r="EE8" s="421">
        <v>866</v>
      </c>
      <c r="EF8" s="421">
        <v>346</v>
      </c>
      <c r="EG8" s="421">
        <v>753</v>
      </c>
      <c r="EH8" s="421">
        <v>906</v>
      </c>
      <c r="EI8" s="421">
        <v>60</v>
      </c>
      <c r="EJ8" s="536">
        <v>951</v>
      </c>
      <c r="EK8" s="536">
        <v>324</v>
      </c>
      <c r="EL8" s="536">
        <v>691</v>
      </c>
      <c r="EM8" s="536">
        <v>1006</v>
      </c>
      <c r="EN8" s="536">
        <v>76</v>
      </c>
    </row>
    <row r="9" spans="1:145">
      <c r="A9" s="28" t="s">
        <v>1633</v>
      </c>
      <c r="B9" s="28"/>
      <c r="C9" s="28"/>
      <c r="D9" s="483">
        <v>595</v>
      </c>
      <c r="E9" s="483">
        <v>245</v>
      </c>
      <c r="F9" s="483">
        <v>456</v>
      </c>
      <c r="G9" s="483">
        <v>516</v>
      </c>
      <c r="H9" s="483">
        <v>48</v>
      </c>
      <c r="I9" s="483">
        <v>1860</v>
      </c>
      <c r="J9" s="483">
        <v>502</v>
      </c>
      <c r="K9" s="483">
        <v>200</v>
      </c>
      <c r="L9" s="483">
        <v>399</v>
      </c>
      <c r="M9" s="483">
        <v>467</v>
      </c>
      <c r="N9" s="483">
        <v>43</v>
      </c>
      <c r="O9" s="483">
        <v>1611</v>
      </c>
      <c r="P9" s="483">
        <v>489</v>
      </c>
      <c r="Q9" s="483">
        <v>164</v>
      </c>
      <c r="R9" s="483">
        <v>375</v>
      </c>
      <c r="S9" s="483">
        <v>409</v>
      </c>
      <c r="T9" s="483">
        <v>42</v>
      </c>
      <c r="U9" s="483">
        <v>1479</v>
      </c>
      <c r="V9" s="483">
        <v>470</v>
      </c>
      <c r="W9" s="483">
        <v>177</v>
      </c>
      <c r="X9" s="483">
        <v>334</v>
      </c>
      <c r="Y9" s="483">
        <v>388</v>
      </c>
      <c r="Z9" s="483">
        <v>45</v>
      </c>
      <c r="AA9" s="483">
        <v>1414</v>
      </c>
      <c r="AB9" s="483">
        <v>477</v>
      </c>
      <c r="AC9" s="483">
        <v>176</v>
      </c>
      <c r="AD9" s="483">
        <v>314</v>
      </c>
      <c r="AE9" s="483">
        <v>375</v>
      </c>
      <c r="AF9" s="483">
        <v>83</v>
      </c>
      <c r="AG9" s="483">
        <v>1425</v>
      </c>
      <c r="AH9" s="483">
        <v>431</v>
      </c>
      <c r="AI9" s="483">
        <v>145</v>
      </c>
      <c r="AJ9" s="483">
        <v>296</v>
      </c>
      <c r="AK9" s="483">
        <v>409</v>
      </c>
      <c r="AL9" s="483">
        <v>69</v>
      </c>
      <c r="AM9" s="483">
        <v>1350</v>
      </c>
      <c r="AN9" s="483">
        <v>410</v>
      </c>
      <c r="AO9" s="483">
        <v>136</v>
      </c>
      <c r="AP9" s="483">
        <v>331</v>
      </c>
      <c r="AQ9" s="483">
        <v>412</v>
      </c>
      <c r="AR9" s="483">
        <v>63</v>
      </c>
      <c r="AS9" s="483">
        <v>1352</v>
      </c>
      <c r="AT9" s="483">
        <v>510</v>
      </c>
      <c r="AU9" s="483">
        <v>157</v>
      </c>
      <c r="AV9" s="483">
        <v>350</v>
      </c>
      <c r="AW9" s="483">
        <v>361</v>
      </c>
      <c r="AX9" s="483">
        <v>59</v>
      </c>
      <c r="AY9" s="483">
        <v>1437</v>
      </c>
      <c r="AZ9" s="483">
        <v>458</v>
      </c>
      <c r="BA9" s="483">
        <v>148</v>
      </c>
      <c r="BB9" s="483">
        <v>300</v>
      </c>
      <c r="BC9" s="483">
        <v>392</v>
      </c>
      <c r="BD9" s="483">
        <v>76</v>
      </c>
      <c r="BE9" s="483">
        <v>1374</v>
      </c>
      <c r="BF9" s="483">
        <v>388</v>
      </c>
      <c r="BG9" s="483">
        <v>159</v>
      </c>
      <c r="BH9" s="483">
        <v>326</v>
      </c>
      <c r="BI9" s="483">
        <v>443</v>
      </c>
      <c r="BJ9" s="483">
        <v>62</v>
      </c>
      <c r="BK9" s="483">
        <v>1378</v>
      </c>
      <c r="BL9" s="483">
        <v>452</v>
      </c>
      <c r="BM9" s="483">
        <v>142</v>
      </c>
      <c r="BN9" s="483">
        <v>330</v>
      </c>
      <c r="BO9" s="483">
        <v>442</v>
      </c>
      <c r="BP9" s="483">
        <v>56</v>
      </c>
      <c r="BQ9" s="483">
        <v>1422</v>
      </c>
      <c r="BR9" s="483">
        <v>453</v>
      </c>
      <c r="BS9" s="483">
        <v>171</v>
      </c>
      <c r="BT9" s="483">
        <v>478</v>
      </c>
      <c r="BU9" s="483">
        <v>444</v>
      </c>
      <c r="BV9" s="483">
        <v>50</v>
      </c>
      <c r="BW9" s="483">
        <v>1596</v>
      </c>
      <c r="BX9" s="483">
        <v>593</v>
      </c>
      <c r="BY9" s="483">
        <v>160</v>
      </c>
      <c r="BZ9" s="483">
        <v>387</v>
      </c>
      <c r="CA9" s="483">
        <v>493</v>
      </c>
      <c r="CB9" s="483">
        <v>59</v>
      </c>
      <c r="CC9" s="537">
        <v>1692</v>
      </c>
      <c r="CD9" s="483">
        <v>511</v>
      </c>
      <c r="CE9" s="483">
        <v>175</v>
      </c>
      <c r="CF9" s="483">
        <v>405</v>
      </c>
      <c r="CG9" s="483">
        <v>551</v>
      </c>
      <c r="CH9" s="483">
        <v>69</v>
      </c>
      <c r="CI9" s="537">
        <v>1711</v>
      </c>
      <c r="CJ9" s="483">
        <v>560</v>
      </c>
      <c r="CK9" s="483">
        <v>176</v>
      </c>
      <c r="CL9" s="483">
        <v>441</v>
      </c>
      <c r="CM9" s="483">
        <v>568</v>
      </c>
      <c r="CN9" s="483">
        <v>55</v>
      </c>
      <c r="CO9" s="483">
        <v>1800</v>
      </c>
      <c r="CP9" s="483">
        <v>552</v>
      </c>
      <c r="CQ9" s="483">
        <v>203</v>
      </c>
      <c r="CR9" s="483">
        <v>450</v>
      </c>
      <c r="CS9" s="483">
        <v>574</v>
      </c>
      <c r="CT9" s="483">
        <v>47</v>
      </c>
      <c r="CU9" s="483">
        <v>1826</v>
      </c>
      <c r="CV9" s="483">
        <v>600</v>
      </c>
      <c r="CW9" s="483">
        <v>200</v>
      </c>
      <c r="CX9" s="483">
        <v>451</v>
      </c>
      <c r="CY9" s="483">
        <v>536</v>
      </c>
      <c r="CZ9" s="483">
        <v>46</v>
      </c>
      <c r="DA9" s="483">
        <v>566</v>
      </c>
      <c r="DB9" s="483">
        <v>223</v>
      </c>
      <c r="DC9" s="483">
        <v>452</v>
      </c>
      <c r="DD9" s="483">
        <v>524</v>
      </c>
      <c r="DE9" s="483">
        <v>44</v>
      </c>
      <c r="DF9" s="483">
        <v>582</v>
      </c>
      <c r="DG9" s="483">
        <v>193</v>
      </c>
      <c r="DH9" s="483">
        <v>413</v>
      </c>
      <c r="DI9" s="483">
        <v>487</v>
      </c>
      <c r="DJ9" s="483">
        <v>33</v>
      </c>
      <c r="DK9" s="483">
        <v>614</v>
      </c>
      <c r="DL9" s="483">
        <v>199</v>
      </c>
      <c r="DM9" s="483">
        <v>415</v>
      </c>
      <c r="DN9" s="483">
        <v>416</v>
      </c>
      <c r="DO9" s="483">
        <v>26</v>
      </c>
      <c r="DP9" s="483">
        <v>629</v>
      </c>
      <c r="DQ9" s="483">
        <v>196</v>
      </c>
      <c r="DR9" s="483">
        <v>367</v>
      </c>
      <c r="DS9" s="483">
        <v>444</v>
      </c>
      <c r="DT9" s="483">
        <v>29</v>
      </c>
      <c r="DU9" s="483">
        <v>568</v>
      </c>
      <c r="DV9" s="483">
        <v>178</v>
      </c>
      <c r="DW9" s="483">
        <v>344</v>
      </c>
      <c r="DX9" s="483">
        <v>462</v>
      </c>
      <c r="DY9" s="483">
        <v>42</v>
      </c>
      <c r="DZ9" s="421">
        <v>593</v>
      </c>
      <c r="EA9" s="421">
        <v>168</v>
      </c>
      <c r="EB9" s="421">
        <v>376</v>
      </c>
      <c r="EC9" s="421">
        <v>459</v>
      </c>
      <c r="ED9" s="421">
        <v>34</v>
      </c>
      <c r="EE9" s="421">
        <v>576</v>
      </c>
      <c r="EF9" s="421">
        <v>213</v>
      </c>
      <c r="EG9" s="421">
        <v>381</v>
      </c>
      <c r="EH9" s="421">
        <v>468</v>
      </c>
      <c r="EI9" s="421">
        <v>44</v>
      </c>
      <c r="EJ9" s="536">
        <v>615</v>
      </c>
      <c r="EK9" s="536">
        <v>204</v>
      </c>
      <c r="EL9" s="536">
        <v>399</v>
      </c>
      <c r="EM9" s="536">
        <v>502</v>
      </c>
      <c r="EN9" s="536">
        <v>54</v>
      </c>
    </row>
    <row r="10" spans="1:145">
      <c r="A10" s="439" t="s">
        <v>1254</v>
      </c>
      <c r="B10" s="439"/>
      <c r="C10" s="439"/>
      <c r="D10" s="481">
        <v>8207</v>
      </c>
      <c r="E10" s="481">
        <v>3104</v>
      </c>
      <c r="F10" s="481">
        <v>7423</v>
      </c>
      <c r="G10" s="481">
        <v>8112</v>
      </c>
      <c r="H10" s="481">
        <v>769</v>
      </c>
      <c r="I10" s="481">
        <v>27615</v>
      </c>
      <c r="J10" s="481">
        <v>7367</v>
      </c>
      <c r="K10" s="481">
        <v>2861</v>
      </c>
      <c r="L10" s="481">
        <v>6247</v>
      </c>
      <c r="M10" s="481">
        <v>7535</v>
      </c>
      <c r="N10" s="481">
        <v>674</v>
      </c>
      <c r="O10" s="481">
        <v>24684</v>
      </c>
      <c r="P10" s="481">
        <v>6801</v>
      </c>
      <c r="Q10" s="481">
        <v>2531</v>
      </c>
      <c r="R10" s="481">
        <v>6494</v>
      </c>
      <c r="S10" s="481">
        <v>6827</v>
      </c>
      <c r="T10" s="481">
        <v>1091</v>
      </c>
      <c r="U10" s="481">
        <v>23744</v>
      </c>
      <c r="V10" s="481">
        <v>6759</v>
      </c>
      <c r="W10" s="481">
        <v>2992</v>
      </c>
      <c r="X10" s="481">
        <v>6053</v>
      </c>
      <c r="Y10" s="481">
        <v>7111</v>
      </c>
      <c r="Z10" s="481">
        <v>794</v>
      </c>
      <c r="AA10" s="481">
        <v>23709</v>
      </c>
      <c r="AB10" s="481">
        <v>6879</v>
      </c>
      <c r="AC10" s="481">
        <v>2516</v>
      </c>
      <c r="AD10" s="481">
        <v>6046</v>
      </c>
      <c r="AE10" s="481">
        <v>7661</v>
      </c>
      <c r="AF10" s="481">
        <v>722</v>
      </c>
      <c r="AG10" s="481">
        <v>23824</v>
      </c>
      <c r="AH10" s="481">
        <v>5850</v>
      </c>
      <c r="AI10" s="481">
        <v>3101</v>
      </c>
      <c r="AJ10" s="481">
        <v>5822</v>
      </c>
      <c r="AK10" s="481">
        <v>6774</v>
      </c>
      <c r="AL10" s="481">
        <v>868</v>
      </c>
      <c r="AM10" s="481">
        <v>22415</v>
      </c>
      <c r="AN10" s="481">
        <v>6040</v>
      </c>
      <c r="AO10" s="481">
        <v>2823</v>
      </c>
      <c r="AP10" s="481">
        <v>5881</v>
      </c>
      <c r="AQ10" s="481">
        <v>6183</v>
      </c>
      <c r="AR10" s="481">
        <v>926</v>
      </c>
      <c r="AS10" s="481">
        <v>21853</v>
      </c>
      <c r="AT10" s="481">
        <v>7310</v>
      </c>
      <c r="AU10" s="481">
        <v>2815</v>
      </c>
      <c r="AV10" s="481">
        <v>5145</v>
      </c>
      <c r="AW10" s="481">
        <v>6054</v>
      </c>
      <c r="AX10" s="481">
        <v>890</v>
      </c>
      <c r="AY10" s="481">
        <v>22214</v>
      </c>
      <c r="AZ10" s="481">
        <v>6925</v>
      </c>
      <c r="BA10" s="481">
        <v>2247</v>
      </c>
      <c r="BB10" s="481">
        <v>5609</v>
      </c>
      <c r="BC10" s="481">
        <v>6599</v>
      </c>
      <c r="BD10" s="481">
        <v>900</v>
      </c>
      <c r="BE10" s="481">
        <v>22280</v>
      </c>
      <c r="BF10" s="481">
        <v>6426</v>
      </c>
      <c r="BG10" s="481">
        <v>3137</v>
      </c>
      <c r="BH10" s="481">
        <v>5327</v>
      </c>
      <c r="BI10" s="481">
        <v>7017</v>
      </c>
      <c r="BJ10" s="481">
        <v>852</v>
      </c>
      <c r="BK10" s="481">
        <v>22759</v>
      </c>
      <c r="BL10" s="481">
        <v>6777</v>
      </c>
      <c r="BM10" s="481">
        <v>2354</v>
      </c>
      <c r="BN10" s="481">
        <v>5738</v>
      </c>
      <c r="BO10" s="481">
        <v>6565</v>
      </c>
      <c r="BP10" s="481">
        <v>803</v>
      </c>
      <c r="BQ10" s="481">
        <v>22237</v>
      </c>
      <c r="BR10" s="481">
        <v>6886</v>
      </c>
      <c r="BS10" s="481">
        <v>2709</v>
      </c>
      <c r="BT10" s="481">
        <v>6041</v>
      </c>
      <c r="BU10" s="481">
        <v>7006</v>
      </c>
      <c r="BV10" s="481">
        <v>734</v>
      </c>
      <c r="BW10" s="481">
        <v>23376</v>
      </c>
      <c r="BX10" s="481">
        <v>7945</v>
      </c>
      <c r="BY10" s="481">
        <v>3814</v>
      </c>
      <c r="BZ10" s="481">
        <v>6040</v>
      </c>
      <c r="CA10" s="481">
        <v>7854</v>
      </c>
      <c r="CB10" s="481">
        <v>792</v>
      </c>
      <c r="CC10" s="481">
        <v>26445</v>
      </c>
      <c r="CD10" s="481">
        <v>6969</v>
      </c>
      <c r="CE10" s="481">
        <v>2594</v>
      </c>
      <c r="CF10" s="481">
        <v>6286</v>
      </c>
      <c r="CG10" s="481">
        <v>8090</v>
      </c>
      <c r="CH10" s="481">
        <v>959</v>
      </c>
      <c r="CI10" s="481">
        <v>24898</v>
      </c>
      <c r="CJ10" s="481">
        <v>8651</v>
      </c>
      <c r="CK10" s="481">
        <v>3118</v>
      </c>
      <c r="CL10" s="481">
        <v>8355</v>
      </c>
      <c r="CM10" s="481">
        <v>8184</v>
      </c>
      <c r="CN10" s="481">
        <v>798</v>
      </c>
      <c r="CO10" s="481">
        <v>29106</v>
      </c>
      <c r="CP10" s="481">
        <v>10009</v>
      </c>
      <c r="CQ10" s="481">
        <v>3224</v>
      </c>
      <c r="CR10" s="481">
        <v>7146</v>
      </c>
      <c r="CS10" s="481">
        <v>8512</v>
      </c>
      <c r="CT10" s="481">
        <v>602</v>
      </c>
      <c r="CU10" s="481">
        <v>29493</v>
      </c>
      <c r="CV10" s="481">
        <v>9339</v>
      </c>
      <c r="CW10" s="481">
        <v>3072</v>
      </c>
      <c r="CX10" s="481">
        <v>6912</v>
      </c>
      <c r="CY10" s="481">
        <v>8463</v>
      </c>
      <c r="CZ10" s="481">
        <v>564</v>
      </c>
      <c r="DA10" s="481">
        <v>8259</v>
      </c>
      <c r="DB10" s="481">
        <v>2853</v>
      </c>
      <c r="DC10" s="481">
        <v>7013</v>
      </c>
      <c r="DD10" s="481">
        <v>7792</v>
      </c>
      <c r="DE10" s="481">
        <v>565</v>
      </c>
      <c r="DF10" s="481">
        <v>10123</v>
      </c>
      <c r="DG10" s="481">
        <v>2712</v>
      </c>
      <c r="DH10" s="481">
        <v>6726</v>
      </c>
      <c r="DI10" s="481">
        <v>7749</v>
      </c>
      <c r="DJ10" s="481">
        <v>413</v>
      </c>
      <c r="DK10" s="481">
        <v>9271</v>
      </c>
      <c r="DL10" s="481">
        <v>3117</v>
      </c>
      <c r="DM10" s="481">
        <v>6807</v>
      </c>
      <c r="DN10" s="481">
        <v>6642</v>
      </c>
      <c r="DO10" s="481">
        <v>721</v>
      </c>
      <c r="DP10" s="481">
        <v>8989</v>
      </c>
      <c r="DQ10" s="481">
        <v>3102</v>
      </c>
      <c r="DR10" s="481">
        <v>5714</v>
      </c>
      <c r="DS10" s="481">
        <v>6673</v>
      </c>
      <c r="DT10" s="481">
        <v>888</v>
      </c>
      <c r="DU10" s="481">
        <v>8139</v>
      </c>
      <c r="DV10" s="481">
        <v>2444</v>
      </c>
      <c r="DW10" s="481">
        <v>5264</v>
      </c>
      <c r="DX10" s="481">
        <v>7403</v>
      </c>
      <c r="DY10" s="481">
        <v>676</v>
      </c>
      <c r="DZ10" s="416">
        <v>7915</v>
      </c>
      <c r="EA10" s="416">
        <v>2536</v>
      </c>
      <c r="EB10" s="416">
        <v>5496</v>
      </c>
      <c r="EC10" s="416">
        <v>7631</v>
      </c>
      <c r="ED10" s="416">
        <v>499</v>
      </c>
      <c r="EE10" s="416">
        <v>7772</v>
      </c>
      <c r="EF10" s="416">
        <v>3127</v>
      </c>
      <c r="EG10" s="416">
        <v>6136</v>
      </c>
      <c r="EH10" s="416">
        <v>7055</v>
      </c>
      <c r="EI10" s="416">
        <v>560</v>
      </c>
      <c r="EJ10" s="416">
        <v>8743</v>
      </c>
      <c r="EK10" s="416">
        <v>2845</v>
      </c>
      <c r="EL10" s="416">
        <v>5942</v>
      </c>
      <c r="EM10" s="416">
        <v>7328</v>
      </c>
      <c r="EN10" s="416">
        <v>720</v>
      </c>
    </row>
    <row r="11" spans="1:145">
      <c r="A11" s="439" t="s">
        <v>2422</v>
      </c>
      <c r="B11" s="439"/>
      <c r="C11" s="439"/>
      <c r="D11" s="481">
        <v>4557</v>
      </c>
      <c r="E11" s="481">
        <v>706</v>
      </c>
      <c r="F11" s="481">
        <v>1187</v>
      </c>
      <c r="G11" s="481">
        <v>1897</v>
      </c>
      <c r="H11" s="481">
        <v>290</v>
      </c>
      <c r="I11" s="481">
        <v>8637</v>
      </c>
      <c r="J11" s="481">
        <v>2832</v>
      </c>
      <c r="K11" s="481">
        <v>636</v>
      </c>
      <c r="L11" s="481">
        <v>1682</v>
      </c>
      <c r="M11" s="481">
        <v>980</v>
      </c>
      <c r="N11" s="481">
        <v>203</v>
      </c>
      <c r="O11" s="481">
        <v>6333</v>
      </c>
      <c r="P11" s="481">
        <v>3333</v>
      </c>
      <c r="Q11" s="481">
        <v>645</v>
      </c>
      <c r="R11" s="481">
        <v>1022</v>
      </c>
      <c r="S11" s="481">
        <v>886</v>
      </c>
      <c r="T11" s="481">
        <v>267</v>
      </c>
      <c r="U11" s="481">
        <v>6153</v>
      </c>
      <c r="V11" s="481">
        <v>3265</v>
      </c>
      <c r="W11" s="481">
        <v>607</v>
      </c>
      <c r="X11" s="481">
        <v>1011</v>
      </c>
      <c r="Y11" s="481">
        <v>782</v>
      </c>
      <c r="Z11" s="481">
        <v>173</v>
      </c>
      <c r="AA11" s="481">
        <v>5838</v>
      </c>
      <c r="AB11" s="481">
        <v>3283</v>
      </c>
      <c r="AC11" s="481">
        <v>752</v>
      </c>
      <c r="AD11" s="481">
        <v>913</v>
      </c>
      <c r="AE11" s="481">
        <v>853</v>
      </c>
      <c r="AF11" s="481">
        <v>235</v>
      </c>
      <c r="AG11" s="481">
        <v>6036</v>
      </c>
      <c r="AH11" s="481">
        <v>2945</v>
      </c>
      <c r="AI11" s="481">
        <v>579</v>
      </c>
      <c r="AJ11" s="481">
        <v>934</v>
      </c>
      <c r="AK11" s="481">
        <v>735</v>
      </c>
      <c r="AL11" s="481">
        <v>371</v>
      </c>
      <c r="AM11" s="481">
        <v>5564</v>
      </c>
      <c r="AN11" s="481">
        <v>4054</v>
      </c>
      <c r="AO11" s="481">
        <v>830</v>
      </c>
      <c r="AP11" s="481">
        <v>892</v>
      </c>
      <c r="AQ11" s="481">
        <v>1048</v>
      </c>
      <c r="AR11" s="481">
        <v>196</v>
      </c>
      <c r="AS11" s="481">
        <v>7020</v>
      </c>
      <c r="AT11" s="481">
        <v>3283</v>
      </c>
      <c r="AU11" s="481">
        <v>580</v>
      </c>
      <c r="AV11" s="481">
        <v>1073</v>
      </c>
      <c r="AW11" s="481">
        <v>1215</v>
      </c>
      <c r="AX11" s="481">
        <v>202</v>
      </c>
      <c r="AY11" s="481">
        <v>6353</v>
      </c>
      <c r="AZ11" s="481">
        <v>3581</v>
      </c>
      <c r="BA11" s="481">
        <v>712</v>
      </c>
      <c r="BB11" s="481">
        <v>1095</v>
      </c>
      <c r="BC11" s="481">
        <v>1112</v>
      </c>
      <c r="BD11" s="481">
        <v>252</v>
      </c>
      <c r="BE11" s="481">
        <v>6752</v>
      </c>
      <c r="BF11" s="481">
        <v>3277</v>
      </c>
      <c r="BG11" s="481">
        <v>729</v>
      </c>
      <c r="BH11" s="481">
        <v>1019</v>
      </c>
      <c r="BI11" s="481">
        <v>793</v>
      </c>
      <c r="BJ11" s="481">
        <v>231</v>
      </c>
      <c r="BK11" s="481">
        <v>6049</v>
      </c>
      <c r="BL11" s="481">
        <v>3193</v>
      </c>
      <c r="BM11" s="481">
        <v>665</v>
      </c>
      <c r="BN11" s="481">
        <v>865</v>
      </c>
      <c r="BO11" s="481">
        <v>752</v>
      </c>
      <c r="BP11" s="481">
        <v>150</v>
      </c>
      <c r="BQ11" s="481">
        <v>5625</v>
      </c>
      <c r="BR11" s="481">
        <v>3220</v>
      </c>
      <c r="BS11" s="481">
        <v>545</v>
      </c>
      <c r="BT11" s="481">
        <v>728</v>
      </c>
      <c r="BU11" s="481">
        <v>748</v>
      </c>
      <c r="BV11" s="481">
        <v>134</v>
      </c>
      <c r="BW11" s="481">
        <v>5375</v>
      </c>
      <c r="BX11" s="481">
        <v>2973</v>
      </c>
      <c r="BY11" s="481">
        <v>410</v>
      </c>
      <c r="BZ11" s="481">
        <v>841</v>
      </c>
      <c r="CA11" s="481">
        <v>679</v>
      </c>
      <c r="CB11" s="481">
        <v>120</v>
      </c>
      <c r="CC11" s="481">
        <v>5023</v>
      </c>
      <c r="CD11" s="481">
        <v>2428</v>
      </c>
      <c r="CE11" s="481">
        <v>493</v>
      </c>
      <c r="CF11" s="481">
        <v>734</v>
      </c>
      <c r="CG11" s="481">
        <v>664</v>
      </c>
      <c r="CH11" s="481">
        <v>123</v>
      </c>
      <c r="CI11" s="535">
        <v>4442</v>
      </c>
      <c r="CJ11" s="481">
        <v>2380</v>
      </c>
      <c r="CK11" s="481">
        <v>437</v>
      </c>
      <c r="CL11" s="481">
        <v>722</v>
      </c>
      <c r="CM11" s="481">
        <v>789</v>
      </c>
      <c r="CN11" s="481">
        <v>281</v>
      </c>
      <c r="CO11" s="481">
        <v>4609</v>
      </c>
      <c r="CP11" s="481">
        <v>2270</v>
      </c>
      <c r="CQ11" s="481">
        <v>485</v>
      </c>
      <c r="CR11" s="481">
        <v>668</v>
      </c>
      <c r="CS11" s="481">
        <v>742</v>
      </c>
      <c r="CT11" s="481">
        <v>236</v>
      </c>
      <c r="CU11" s="481">
        <v>4401</v>
      </c>
      <c r="CV11" s="481">
        <v>958</v>
      </c>
      <c r="CW11" s="481">
        <v>206</v>
      </c>
      <c r="CX11" s="481">
        <v>526</v>
      </c>
      <c r="CY11" s="481">
        <v>201</v>
      </c>
      <c r="CZ11" s="481">
        <v>44</v>
      </c>
      <c r="DA11" s="481">
        <v>927</v>
      </c>
      <c r="DB11" s="481">
        <v>133</v>
      </c>
      <c r="DC11" s="481">
        <v>269</v>
      </c>
      <c r="DD11" s="481">
        <v>212</v>
      </c>
      <c r="DE11" s="481">
        <v>71</v>
      </c>
      <c r="DF11" s="481">
        <v>950</v>
      </c>
      <c r="DG11" s="481">
        <v>165</v>
      </c>
      <c r="DH11" s="481">
        <v>293</v>
      </c>
      <c r="DI11" s="481">
        <v>289</v>
      </c>
      <c r="DJ11" s="481">
        <v>53</v>
      </c>
      <c r="DK11" s="481">
        <v>884</v>
      </c>
      <c r="DL11" s="481">
        <v>129</v>
      </c>
      <c r="DM11" s="481">
        <v>205</v>
      </c>
      <c r="DN11" s="481">
        <v>216</v>
      </c>
      <c r="DO11" s="481">
        <v>50</v>
      </c>
      <c r="DP11" s="481">
        <v>964</v>
      </c>
      <c r="DQ11" s="481">
        <v>129</v>
      </c>
      <c r="DR11" s="481">
        <v>230</v>
      </c>
      <c r="DS11" s="481">
        <v>193</v>
      </c>
      <c r="DT11" s="481">
        <v>105</v>
      </c>
      <c r="DU11" s="481">
        <v>642</v>
      </c>
      <c r="DV11" s="481">
        <v>99</v>
      </c>
      <c r="DW11" s="481">
        <v>381</v>
      </c>
      <c r="DX11" s="481">
        <v>148</v>
      </c>
      <c r="DY11" s="481">
        <v>98</v>
      </c>
      <c r="DZ11" s="416">
        <v>578</v>
      </c>
      <c r="EA11" s="416">
        <v>59</v>
      </c>
      <c r="EB11" s="416">
        <v>137</v>
      </c>
      <c r="EC11" s="416">
        <v>121</v>
      </c>
      <c r="ED11" s="416">
        <v>44</v>
      </c>
      <c r="EE11" s="416">
        <v>373</v>
      </c>
      <c r="EF11" s="416">
        <v>64</v>
      </c>
      <c r="EG11" s="416">
        <v>65</v>
      </c>
      <c r="EH11" s="416">
        <v>100</v>
      </c>
      <c r="EI11" s="416">
        <v>7</v>
      </c>
      <c r="EJ11" s="416">
        <v>411</v>
      </c>
      <c r="EK11" s="416">
        <v>73</v>
      </c>
      <c r="EL11" s="416">
        <v>80</v>
      </c>
      <c r="EM11" s="416">
        <v>116</v>
      </c>
      <c r="EN11" s="416">
        <v>7</v>
      </c>
    </row>
    <row r="12" spans="1:145">
      <c r="A12" s="439" t="s">
        <v>144</v>
      </c>
      <c r="B12" s="439"/>
      <c r="C12" s="439"/>
      <c r="D12" s="481">
        <v>12764</v>
      </c>
      <c r="E12" s="481">
        <v>3810</v>
      </c>
      <c r="F12" s="481">
        <v>8610</v>
      </c>
      <c r="G12" s="481">
        <v>10009</v>
      </c>
      <c r="H12" s="481">
        <v>1059</v>
      </c>
      <c r="I12" s="481">
        <v>36252</v>
      </c>
      <c r="J12" s="481">
        <v>10199</v>
      </c>
      <c r="K12" s="481">
        <v>3497</v>
      </c>
      <c r="L12" s="481">
        <v>7929</v>
      </c>
      <c r="M12" s="481">
        <v>8515</v>
      </c>
      <c r="N12" s="481">
        <v>877</v>
      </c>
      <c r="O12" s="481">
        <v>31017</v>
      </c>
      <c r="P12" s="481">
        <v>10134</v>
      </c>
      <c r="Q12" s="481">
        <v>3176</v>
      </c>
      <c r="R12" s="481">
        <v>7516</v>
      </c>
      <c r="S12" s="481">
        <v>7713</v>
      </c>
      <c r="T12" s="481">
        <v>1358</v>
      </c>
      <c r="U12" s="481">
        <v>29897</v>
      </c>
      <c r="V12" s="481">
        <v>10024</v>
      </c>
      <c r="W12" s="481">
        <v>3599</v>
      </c>
      <c r="X12" s="481">
        <v>7064</v>
      </c>
      <c r="Y12" s="481">
        <v>7893</v>
      </c>
      <c r="Z12" s="481">
        <v>967</v>
      </c>
      <c r="AA12" s="481">
        <v>29547</v>
      </c>
      <c r="AB12" s="481">
        <v>10162</v>
      </c>
      <c r="AC12" s="481">
        <v>3268</v>
      </c>
      <c r="AD12" s="481">
        <v>6959</v>
      </c>
      <c r="AE12" s="481">
        <v>8514</v>
      </c>
      <c r="AF12" s="481">
        <v>957</v>
      </c>
      <c r="AG12" s="481">
        <v>29860</v>
      </c>
      <c r="AH12" s="481">
        <v>8795</v>
      </c>
      <c r="AI12" s="481">
        <v>3680</v>
      </c>
      <c r="AJ12" s="481">
        <v>6756</v>
      </c>
      <c r="AK12" s="481">
        <v>7509</v>
      </c>
      <c r="AL12" s="481">
        <v>1239</v>
      </c>
      <c r="AM12" s="481">
        <v>27979</v>
      </c>
      <c r="AN12" s="481">
        <v>10094</v>
      </c>
      <c r="AO12" s="481">
        <v>3653</v>
      </c>
      <c r="AP12" s="481">
        <v>6773</v>
      </c>
      <c r="AQ12" s="481">
        <v>7231</v>
      </c>
      <c r="AR12" s="481">
        <v>1122</v>
      </c>
      <c r="AS12" s="481">
        <v>28873</v>
      </c>
      <c r="AT12" s="481">
        <v>10593</v>
      </c>
      <c r="AU12" s="481">
        <v>3395</v>
      </c>
      <c r="AV12" s="481">
        <v>6218</v>
      </c>
      <c r="AW12" s="481">
        <v>7269</v>
      </c>
      <c r="AX12" s="481">
        <v>1092</v>
      </c>
      <c r="AY12" s="481">
        <v>28567</v>
      </c>
      <c r="AZ12" s="481">
        <v>10506</v>
      </c>
      <c r="BA12" s="481">
        <v>2959</v>
      </c>
      <c r="BB12" s="481">
        <v>6704</v>
      </c>
      <c r="BC12" s="481">
        <v>7711</v>
      </c>
      <c r="BD12" s="481">
        <v>1152</v>
      </c>
      <c r="BE12" s="481">
        <v>29032</v>
      </c>
      <c r="BF12" s="481">
        <v>9703</v>
      </c>
      <c r="BG12" s="481">
        <v>3866</v>
      </c>
      <c r="BH12" s="481">
        <v>6346</v>
      </c>
      <c r="BI12" s="481">
        <v>7810</v>
      </c>
      <c r="BJ12" s="481">
        <v>1083</v>
      </c>
      <c r="BK12" s="481">
        <v>28808</v>
      </c>
      <c r="BL12" s="481">
        <v>9970</v>
      </c>
      <c r="BM12" s="481">
        <v>3019</v>
      </c>
      <c r="BN12" s="481">
        <v>6603</v>
      </c>
      <c r="BO12" s="481">
        <v>7317</v>
      </c>
      <c r="BP12" s="481">
        <v>953</v>
      </c>
      <c r="BQ12" s="481">
        <v>27862</v>
      </c>
      <c r="BR12" s="481">
        <v>10106</v>
      </c>
      <c r="BS12" s="481">
        <v>3254</v>
      </c>
      <c r="BT12" s="481">
        <v>6769</v>
      </c>
      <c r="BU12" s="481">
        <v>7754</v>
      </c>
      <c r="BV12" s="481">
        <v>868</v>
      </c>
      <c r="BW12" s="481">
        <v>28751</v>
      </c>
      <c r="BX12" s="481">
        <v>10918</v>
      </c>
      <c r="BY12" s="481">
        <v>4224</v>
      </c>
      <c r="BZ12" s="481">
        <v>6881</v>
      </c>
      <c r="CA12" s="481">
        <v>8533</v>
      </c>
      <c r="CB12" s="481">
        <v>912</v>
      </c>
      <c r="CC12" s="481">
        <v>31468</v>
      </c>
      <c r="CD12" s="481">
        <v>9397</v>
      </c>
      <c r="CE12" s="481">
        <v>3087</v>
      </c>
      <c r="CF12" s="481">
        <v>7020</v>
      </c>
      <c r="CG12" s="481">
        <v>8754</v>
      </c>
      <c r="CH12" s="481">
        <v>1082</v>
      </c>
      <c r="CI12" s="481">
        <v>29340</v>
      </c>
      <c r="CJ12" s="481">
        <v>11031</v>
      </c>
      <c r="CK12" s="481">
        <v>3555</v>
      </c>
      <c r="CL12" s="481">
        <v>9077</v>
      </c>
      <c r="CM12" s="481">
        <v>8973</v>
      </c>
      <c r="CN12" s="481">
        <v>1079</v>
      </c>
      <c r="CO12" s="481">
        <v>33715</v>
      </c>
      <c r="CP12" s="481">
        <v>12279</v>
      </c>
      <c r="CQ12" s="481">
        <v>3709</v>
      </c>
      <c r="CR12" s="481">
        <v>7814</v>
      </c>
      <c r="CS12" s="481">
        <v>9254</v>
      </c>
      <c r="CT12" s="481">
        <v>838</v>
      </c>
      <c r="CU12" s="481">
        <v>33894</v>
      </c>
      <c r="CV12" s="481">
        <v>10297</v>
      </c>
      <c r="CW12" s="481">
        <v>3278</v>
      </c>
      <c r="CX12" s="481">
        <v>7438</v>
      </c>
      <c r="CY12" s="481">
        <v>8664</v>
      </c>
      <c r="CZ12" s="481">
        <v>608</v>
      </c>
      <c r="DA12" s="481">
        <v>9186</v>
      </c>
      <c r="DB12" s="481">
        <v>2986</v>
      </c>
      <c r="DC12" s="481">
        <v>7282</v>
      </c>
      <c r="DD12" s="481">
        <v>8004</v>
      </c>
      <c r="DE12" s="481">
        <v>636</v>
      </c>
      <c r="DF12" s="481">
        <v>11073</v>
      </c>
      <c r="DG12" s="481">
        <v>2877</v>
      </c>
      <c r="DH12" s="481">
        <v>7019</v>
      </c>
      <c r="DI12" s="481">
        <v>8038</v>
      </c>
      <c r="DJ12" s="481">
        <v>466</v>
      </c>
      <c r="DK12" s="534">
        <v>10155</v>
      </c>
      <c r="DL12" s="534">
        <v>3246</v>
      </c>
      <c r="DM12" s="534">
        <v>7012</v>
      </c>
      <c r="DN12" s="534">
        <v>6858</v>
      </c>
      <c r="DO12" s="534">
        <v>771</v>
      </c>
      <c r="DP12" s="534">
        <v>9953</v>
      </c>
      <c r="DQ12" s="534">
        <v>3231</v>
      </c>
      <c r="DR12" s="534">
        <v>5944</v>
      </c>
      <c r="DS12" s="534">
        <v>6866</v>
      </c>
      <c r="DT12" s="534">
        <v>993</v>
      </c>
      <c r="DU12" s="534">
        <v>8781</v>
      </c>
      <c r="DV12" s="534">
        <v>2543</v>
      </c>
      <c r="DW12" s="534">
        <v>5645</v>
      </c>
      <c r="DX12" s="534">
        <v>7551</v>
      </c>
      <c r="DY12" s="534">
        <v>774</v>
      </c>
      <c r="DZ12" s="416">
        <v>8493</v>
      </c>
      <c r="EA12" s="416">
        <v>2595</v>
      </c>
      <c r="EB12" s="416">
        <v>5633</v>
      </c>
      <c r="EC12" s="416">
        <v>7752</v>
      </c>
      <c r="ED12" s="416">
        <v>543</v>
      </c>
      <c r="EE12" s="416">
        <v>8145</v>
      </c>
      <c r="EF12" s="416">
        <v>3191</v>
      </c>
      <c r="EG12" s="416">
        <v>6201</v>
      </c>
      <c r="EH12" s="416">
        <v>7155</v>
      </c>
      <c r="EI12" s="416">
        <v>567</v>
      </c>
      <c r="EJ12" s="416">
        <v>9154</v>
      </c>
      <c r="EK12" s="416">
        <v>2918</v>
      </c>
      <c r="EL12" s="416">
        <v>6022</v>
      </c>
      <c r="EM12" s="416">
        <v>7444</v>
      </c>
      <c r="EN12" s="416">
        <v>727</v>
      </c>
    </row>
    <row r="13" spans="1:145">
      <c r="A13" s="2"/>
      <c r="B13" s="503"/>
      <c r="C13" s="533"/>
      <c r="D13" s="532"/>
      <c r="E13" s="532"/>
      <c r="F13" s="532"/>
      <c r="G13" s="532"/>
      <c r="H13" s="532"/>
      <c r="I13" s="532"/>
      <c r="J13" s="532"/>
      <c r="K13" s="532"/>
      <c r="L13" s="532"/>
      <c r="M13" s="532"/>
      <c r="N13" s="532"/>
      <c r="O13" s="532"/>
      <c r="P13" s="532"/>
      <c r="Q13" s="532"/>
      <c r="R13" s="532"/>
      <c r="S13" s="532"/>
      <c r="T13" s="532"/>
      <c r="U13" s="532"/>
      <c r="V13" s="532"/>
      <c r="W13" s="532"/>
      <c r="X13" s="532"/>
      <c r="Y13" s="532"/>
      <c r="Z13" s="532"/>
      <c r="AA13" s="532"/>
      <c r="AB13" s="532"/>
      <c r="AC13" s="532"/>
      <c r="AD13" s="532"/>
      <c r="AE13" s="532"/>
      <c r="AF13" s="532"/>
      <c r="AG13" s="532"/>
      <c r="AH13" s="532"/>
      <c r="AI13" s="532"/>
      <c r="AJ13" s="532"/>
      <c r="AK13" s="532"/>
      <c r="AL13" s="532"/>
      <c r="AM13" s="532"/>
      <c r="AN13" s="532"/>
      <c r="AO13" s="532"/>
      <c r="AP13" s="532"/>
      <c r="AQ13" s="532"/>
      <c r="AR13" s="532"/>
      <c r="AS13" s="532"/>
      <c r="AT13" s="532"/>
      <c r="AU13" s="532"/>
      <c r="AV13" s="532"/>
      <c r="AW13" s="532"/>
      <c r="AX13" s="532"/>
      <c r="AY13" s="532"/>
      <c r="AZ13" s="532"/>
      <c r="BA13" s="532"/>
      <c r="BB13" s="532"/>
      <c r="BC13" s="532"/>
      <c r="BD13" s="532"/>
      <c r="BE13" s="532"/>
      <c r="BF13" s="532"/>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row>
    <row r="14" spans="1:145" ht="15.6">
      <c r="A14" s="531"/>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42"/>
      <c r="BH14" s="117"/>
      <c r="BI14" s="42"/>
      <c r="BJ14" s="42"/>
      <c r="BK14" s="42"/>
      <c r="BL14" s="42"/>
      <c r="BM14" s="42"/>
      <c r="BN14" s="117"/>
      <c r="BO14" s="117"/>
      <c r="BP14" s="117"/>
      <c r="BQ14" s="117"/>
      <c r="BR14" s="42"/>
      <c r="BS14" s="42"/>
      <c r="BT14" s="117"/>
      <c r="BU14" s="117"/>
      <c r="BV14" s="117"/>
      <c r="BW14" s="117"/>
      <c r="BX14" s="42"/>
      <c r="BY14" s="42"/>
      <c r="BZ14" s="117"/>
      <c r="CA14" s="117"/>
      <c r="CB14" s="117"/>
      <c r="CC14" s="117"/>
      <c r="CD14" s="42"/>
      <c r="CE14" s="42"/>
      <c r="CF14" s="117"/>
      <c r="CG14" s="117"/>
      <c r="CH14" s="117"/>
      <c r="CI14" s="117"/>
      <c r="CJ14" s="42"/>
      <c r="CK14" s="42"/>
      <c r="CL14" s="117"/>
      <c r="CM14" s="117"/>
      <c r="CN14" s="117"/>
      <c r="CO14" s="117"/>
      <c r="CP14" s="42"/>
      <c r="CQ14" s="42"/>
      <c r="CR14" s="117"/>
      <c r="CS14" s="117"/>
      <c r="CT14" s="117"/>
      <c r="CU14" s="117"/>
      <c r="CV14" s="42"/>
      <c r="CW14" s="42"/>
      <c r="CX14" s="117"/>
      <c r="CY14" s="117"/>
      <c r="CZ14" s="117"/>
      <c r="DA14" s="42"/>
      <c r="DB14" s="42"/>
      <c r="DC14" s="117"/>
      <c r="DD14" s="117"/>
      <c r="DE14" s="117"/>
      <c r="DF14" s="42"/>
      <c r="DG14" s="42"/>
      <c r="DH14" s="117"/>
      <c r="DI14" s="117"/>
      <c r="DJ14" s="117"/>
      <c r="DK14" s="42"/>
      <c r="DL14" s="42"/>
      <c r="DM14" s="117"/>
      <c r="DN14" s="117"/>
      <c r="DO14" s="117"/>
      <c r="DP14" s="42"/>
      <c r="DQ14" s="42"/>
      <c r="DR14" s="117"/>
      <c r="DS14" s="117"/>
      <c r="DT14" s="117"/>
      <c r="DU14" s="42"/>
      <c r="DV14" s="42"/>
      <c r="DW14" s="117"/>
      <c r="DX14" s="117"/>
      <c r="DY14" s="117"/>
      <c r="DZ14" s="42"/>
      <c r="EA14" s="42"/>
      <c r="EB14" s="117"/>
      <c r="EC14" s="117"/>
      <c r="ED14" s="117"/>
      <c r="EE14" s="42"/>
      <c r="EF14" s="42"/>
      <c r="EG14" s="117"/>
      <c r="EH14" s="117"/>
      <c r="EI14" s="117"/>
      <c r="EJ14" s="117"/>
      <c r="EK14" s="117"/>
      <c r="EL14" s="117"/>
      <c r="EM14" s="117"/>
    </row>
    <row r="15" spans="1:145" ht="15.6">
      <c r="A15" s="111" t="s">
        <v>2423</v>
      </c>
      <c r="B15" s="34"/>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117"/>
      <c r="AW15" s="42"/>
      <c r="AX15" s="42"/>
      <c r="AY15" s="42"/>
      <c r="AZ15" s="42"/>
      <c r="BA15" s="42"/>
      <c r="BB15" s="117"/>
      <c r="BC15" s="42"/>
      <c r="BD15" s="42"/>
      <c r="BE15" s="42"/>
      <c r="BF15" s="42"/>
      <c r="EN15" s="431" t="s">
        <v>65</v>
      </c>
    </row>
    <row r="16" spans="1:145">
      <c r="A16" s="34"/>
      <c r="B16" s="34"/>
      <c r="C16" s="34"/>
      <c r="D16" s="390" t="s">
        <v>85</v>
      </c>
      <c r="E16" s="391"/>
      <c r="F16" s="391"/>
      <c r="G16" s="391"/>
      <c r="H16" s="391"/>
      <c r="I16" s="391"/>
      <c r="J16" s="390" t="s">
        <v>86</v>
      </c>
      <c r="K16" s="391"/>
      <c r="L16" s="391"/>
      <c r="M16" s="391"/>
      <c r="N16" s="391"/>
      <c r="O16" s="391"/>
      <c r="P16" s="390" t="s">
        <v>87</v>
      </c>
      <c r="Q16" s="391"/>
      <c r="R16" s="391"/>
      <c r="S16" s="391"/>
      <c r="T16" s="391"/>
      <c r="U16" s="391"/>
      <c r="V16" s="390" t="s">
        <v>88</v>
      </c>
      <c r="W16" s="391"/>
      <c r="X16" s="391"/>
      <c r="Y16" s="391"/>
      <c r="Z16" s="391"/>
      <c r="AA16" s="391"/>
      <c r="AB16" s="390" t="s">
        <v>89</v>
      </c>
      <c r="AC16" s="391"/>
      <c r="AD16" s="391"/>
      <c r="AE16" s="391"/>
      <c r="AF16" s="391"/>
      <c r="AG16" s="391"/>
      <c r="AH16" s="390" t="s">
        <v>2098</v>
      </c>
      <c r="AI16" s="391"/>
      <c r="AJ16" s="391"/>
      <c r="AK16" s="391"/>
      <c r="AL16" s="391"/>
      <c r="AM16" s="391"/>
      <c r="AN16" s="390" t="s">
        <v>2099</v>
      </c>
      <c r="AO16" s="391"/>
      <c r="AP16" s="391"/>
      <c r="AQ16" s="391"/>
      <c r="AR16" s="391"/>
      <c r="AS16" s="391"/>
      <c r="AT16" s="390" t="s">
        <v>2100</v>
      </c>
      <c r="AU16" s="391"/>
      <c r="AV16" s="391"/>
      <c r="AW16" s="391"/>
      <c r="AX16" s="391"/>
      <c r="AY16" s="391"/>
      <c r="AZ16" s="390" t="s">
        <v>2101</v>
      </c>
      <c r="BA16" s="391"/>
      <c r="BB16" s="391"/>
      <c r="BC16" s="391"/>
      <c r="BD16" s="391"/>
      <c r="BE16" s="391"/>
      <c r="BF16" s="390">
        <v>43100</v>
      </c>
      <c r="BG16" s="391"/>
      <c r="BH16" s="391"/>
      <c r="BI16" s="391"/>
      <c r="BJ16" s="391"/>
      <c r="BK16" s="391"/>
      <c r="BL16" s="390">
        <v>43008</v>
      </c>
      <c r="BM16" s="391"/>
      <c r="BN16" s="391"/>
      <c r="BO16" s="391"/>
      <c r="BP16" s="391"/>
      <c r="BQ16" s="391"/>
      <c r="BR16" s="390">
        <v>42916</v>
      </c>
      <c r="BS16" s="391"/>
      <c r="BT16" s="391"/>
      <c r="BU16" s="391"/>
      <c r="BV16" s="391"/>
      <c r="BW16" s="391"/>
      <c r="BX16" s="390">
        <v>42825</v>
      </c>
      <c r="BY16" s="391"/>
      <c r="BZ16" s="391"/>
      <c r="CA16" s="391"/>
      <c r="CB16" s="391"/>
      <c r="CC16" s="391"/>
      <c r="CD16" s="390">
        <v>42735</v>
      </c>
      <c r="CE16" s="391"/>
      <c r="CF16" s="391"/>
      <c r="CG16" s="391"/>
      <c r="CH16" s="391"/>
      <c r="CI16" s="391"/>
      <c r="CJ16" s="390">
        <v>42643</v>
      </c>
      <c r="CK16" s="391"/>
      <c r="CL16" s="391"/>
      <c r="CM16" s="391"/>
      <c r="CN16" s="391"/>
      <c r="CO16" s="391"/>
      <c r="CP16" s="390" t="s">
        <v>2417</v>
      </c>
      <c r="CQ16" s="391"/>
      <c r="CR16" s="391"/>
      <c r="CS16" s="391"/>
      <c r="CT16" s="391"/>
      <c r="CU16" s="391"/>
      <c r="CV16" s="390">
        <v>42460</v>
      </c>
      <c r="CW16" s="391"/>
      <c r="CX16" s="391"/>
      <c r="CY16" s="391"/>
      <c r="CZ16" s="391"/>
      <c r="DA16" s="390">
        <v>42369</v>
      </c>
      <c r="DB16" s="391"/>
      <c r="DC16" s="391"/>
      <c r="DD16" s="391"/>
      <c r="DE16" s="391"/>
      <c r="DF16" s="390">
        <v>42277</v>
      </c>
      <c r="DG16" s="391"/>
      <c r="DH16" s="391"/>
      <c r="DI16" s="391"/>
      <c r="DJ16" s="391"/>
      <c r="DK16" s="390">
        <v>42185</v>
      </c>
      <c r="DL16" s="391"/>
      <c r="DM16" s="391"/>
      <c r="DN16" s="391"/>
      <c r="DO16" s="391"/>
      <c r="DP16" s="390">
        <v>42094</v>
      </c>
      <c r="DQ16" s="391"/>
      <c r="DR16" s="391"/>
      <c r="DS16" s="391"/>
      <c r="DT16" s="391"/>
      <c r="DU16" s="390">
        <v>42004</v>
      </c>
      <c r="DV16" s="391"/>
      <c r="DW16" s="391"/>
      <c r="DX16" s="391"/>
      <c r="DY16" s="391"/>
      <c r="DZ16" s="390">
        <v>41912</v>
      </c>
      <c r="EA16" s="391"/>
      <c r="EB16" s="391"/>
      <c r="EC16" s="391"/>
      <c r="ED16" s="391"/>
      <c r="EE16" s="390">
        <v>41820</v>
      </c>
      <c r="EF16" s="391"/>
      <c r="EG16" s="391"/>
      <c r="EH16" s="391"/>
      <c r="EI16" s="391"/>
      <c r="EJ16" s="390">
        <v>41729</v>
      </c>
      <c r="EK16" s="391"/>
      <c r="EL16" s="391"/>
      <c r="EM16" s="391"/>
      <c r="EN16" s="391"/>
    </row>
    <row r="17" spans="1:144" ht="43.2">
      <c r="A17" s="465"/>
      <c r="B17" s="530"/>
      <c r="C17" s="529"/>
      <c r="D17" s="465" t="s">
        <v>2418</v>
      </c>
      <c r="E17" s="465" t="s">
        <v>2419</v>
      </c>
      <c r="F17" s="465" t="s">
        <v>1624</v>
      </c>
      <c r="G17" s="465" t="s">
        <v>2420</v>
      </c>
      <c r="H17" s="465" t="s">
        <v>2421</v>
      </c>
      <c r="I17" s="465" t="s">
        <v>144</v>
      </c>
      <c r="J17" s="465" t="s">
        <v>2418</v>
      </c>
      <c r="K17" s="465" t="s">
        <v>2419</v>
      </c>
      <c r="L17" s="465" t="s">
        <v>1624</v>
      </c>
      <c r="M17" s="465" t="s">
        <v>2420</v>
      </c>
      <c r="N17" s="465" t="s">
        <v>2421</v>
      </c>
      <c r="O17" s="465" t="s">
        <v>144</v>
      </c>
      <c r="P17" s="465" t="s">
        <v>2418</v>
      </c>
      <c r="Q17" s="465" t="s">
        <v>2419</v>
      </c>
      <c r="R17" s="465" t="s">
        <v>1624</v>
      </c>
      <c r="S17" s="465" t="s">
        <v>2420</v>
      </c>
      <c r="T17" s="465" t="s">
        <v>2421</v>
      </c>
      <c r="U17" s="465" t="s">
        <v>144</v>
      </c>
      <c r="V17" s="465" t="s">
        <v>2418</v>
      </c>
      <c r="W17" s="465" t="s">
        <v>2419</v>
      </c>
      <c r="X17" s="465" t="s">
        <v>1624</v>
      </c>
      <c r="Y17" s="465" t="s">
        <v>2420</v>
      </c>
      <c r="Z17" s="465" t="s">
        <v>2421</v>
      </c>
      <c r="AA17" s="465" t="s">
        <v>144</v>
      </c>
      <c r="AB17" s="465" t="s">
        <v>2418</v>
      </c>
      <c r="AC17" s="465" t="s">
        <v>2419</v>
      </c>
      <c r="AD17" s="465" t="s">
        <v>1624</v>
      </c>
      <c r="AE17" s="465" t="s">
        <v>2420</v>
      </c>
      <c r="AF17" s="465" t="s">
        <v>2421</v>
      </c>
      <c r="AG17" s="465" t="s">
        <v>144</v>
      </c>
      <c r="AH17" s="465" t="s">
        <v>2418</v>
      </c>
      <c r="AI17" s="465" t="s">
        <v>2419</v>
      </c>
      <c r="AJ17" s="465" t="s">
        <v>1624</v>
      </c>
      <c r="AK17" s="465" t="s">
        <v>2420</v>
      </c>
      <c r="AL17" s="465" t="s">
        <v>2421</v>
      </c>
      <c r="AM17" s="465" t="s">
        <v>144</v>
      </c>
      <c r="AN17" s="465" t="s">
        <v>2418</v>
      </c>
      <c r="AO17" s="465" t="s">
        <v>2419</v>
      </c>
      <c r="AP17" s="465" t="s">
        <v>1624</v>
      </c>
      <c r="AQ17" s="465" t="s">
        <v>2420</v>
      </c>
      <c r="AR17" s="465" t="s">
        <v>2421</v>
      </c>
      <c r="AS17" s="465" t="s">
        <v>144</v>
      </c>
      <c r="AT17" s="465" t="s">
        <v>2418</v>
      </c>
      <c r="AU17" s="465" t="s">
        <v>2419</v>
      </c>
      <c r="AV17" s="465" t="s">
        <v>1624</v>
      </c>
      <c r="AW17" s="465" t="s">
        <v>2420</v>
      </c>
      <c r="AX17" s="465" t="s">
        <v>2421</v>
      </c>
      <c r="AY17" s="465" t="s">
        <v>144</v>
      </c>
      <c r="AZ17" s="465" t="s">
        <v>2418</v>
      </c>
      <c r="BA17" s="465" t="s">
        <v>2419</v>
      </c>
      <c r="BB17" s="465" t="s">
        <v>1624</v>
      </c>
      <c r="BC17" s="465" t="s">
        <v>2420</v>
      </c>
      <c r="BD17" s="465" t="s">
        <v>2421</v>
      </c>
      <c r="BE17" s="465" t="s">
        <v>144</v>
      </c>
      <c r="BF17" s="465" t="s">
        <v>2418</v>
      </c>
      <c r="BG17" s="465" t="s">
        <v>2419</v>
      </c>
      <c r="BH17" s="465" t="s">
        <v>1624</v>
      </c>
      <c r="BI17" s="465" t="s">
        <v>2420</v>
      </c>
      <c r="BJ17" s="465" t="s">
        <v>2421</v>
      </c>
      <c r="BK17" s="465" t="s">
        <v>144</v>
      </c>
      <c r="BL17" s="465" t="s">
        <v>2418</v>
      </c>
      <c r="BM17" s="465" t="s">
        <v>2419</v>
      </c>
      <c r="BN17" s="465" t="s">
        <v>1624</v>
      </c>
      <c r="BO17" s="465" t="s">
        <v>2420</v>
      </c>
      <c r="BP17" s="465" t="s">
        <v>2421</v>
      </c>
      <c r="BQ17" s="465" t="s">
        <v>144</v>
      </c>
      <c r="BR17" s="465" t="s">
        <v>2418</v>
      </c>
      <c r="BS17" s="465" t="s">
        <v>2419</v>
      </c>
      <c r="BT17" s="465" t="s">
        <v>1624</v>
      </c>
      <c r="BU17" s="465" t="s">
        <v>2420</v>
      </c>
      <c r="BV17" s="465" t="s">
        <v>2421</v>
      </c>
      <c r="BW17" s="465" t="s">
        <v>144</v>
      </c>
      <c r="BX17" s="465" t="s">
        <v>2418</v>
      </c>
      <c r="BY17" s="465" t="s">
        <v>2419</v>
      </c>
      <c r="BZ17" s="465" t="s">
        <v>1624</v>
      </c>
      <c r="CA17" s="465" t="s">
        <v>2420</v>
      </c>
      <c r="CB17" s="465" t="s">
        <v>2421</v>
      </c>
      <c r="CC17" s="465" t="s">
        <v>144</v>
      </c>
      <c r="CD17" s="465" t="s">
        <v>2418</v>
      </c>
      <c r="CE17" s="465" t="s">
        <v>2419</v>
      </c>
      <c r="CF17" s="465" t="s">
        <v>1624</v>
      </c>
      <c r="CG17" s="465" t="s">
        <v>2420</v>
      </c>
      <c r="CH17" s="465" t="s">
        <v>2421</v>
      </c>
      <c r="CI17" s="465" t="s">
        <v>144</v>
      </c>
      <c r="CJ17" s="465" t="s">
        <v>2418</v>
      </c>
      <c r="CK17" s="465" t="s">
        <v>2419</v>
      </c>
      <c r="CL17" s="465" t="s">
        <v>1624</v>
      </c>
      <c r="CM17" s="465" t="s">
        <v>2420</v>
      </c>
      <c r="CN17" s="465" t="s">
        <v>2421</v>
      </c>
      <c r="CO17" s="465" t="s">
        <v>144</v>
      </c>
      <c r="CP17" s="465" t="s">
        <v>2418</v>
      </c>
      <c r="CQ17" s="465" t="s">
        <v>2419</v>
      </c>
      <c r="CR17" s="465" t="s">
        <v>1624</v>
      </c>
      <c r="CS17" s="465" t="s">
        <v>2420</v>
      </c>
      <c r="CT17" s="465" t="s">
        <v>2421</v>
      </c>
      <c r="CU17" s="465" t="s">
        <v>144</v>
      </c>
      <c r="CV17" s="465" t="s">
        <v>2418</v>
      </c>
      <c r="CW17" s="465" t="s">
        <v>2419</v>
      </c>
      <c r="CX17" s="465" t="s">
        <v>1624</v>
      </c>
      <c r="CY17" s="465" t="s">
        <v>2420</v>
      </c>
      <c r="CZ17" s="465" t="s">
        <v>2421</v>
      </c>
      <c r="DA17" s="465" t="s">
        <v>2418</v>
      </c>
      <c r="DB17" s="465" t="s">
        <v>2419</v>
      </c>
      <c r="DC17" s="465" t="s">
        <v>1624</v>
      </c>
      <c r="DD17" s="465" t="s">
        <v>2420</v>
      </c>
      <c r="DE17" s="465" t="s">
        <v>2421</v>
      </c>
      <c r="DF17" s="465" t="s">
        <v>2418</v>
      </c>
      <c r="DG17" s="465" t="s">
        <v>2419</v>
      </c>
      <c r="DH17" s="465" t="s">
        <v>1624</v>
      </c>
      <c r="DI17" s="465" t="s">
        <v>2420</v>
      </c>
      <c r="DJ17" s="465" t="s">
        <v>2421</v>
      </c>
      <c r="DK17" s="465" t="s">
        <v>2418</v>
      </c>
      <c r="DL17" s="465" t="s">
        <v>2419</v>
      </c>
      <c r="DM17" s="465" t="s">
        <v>1624</v>
      </c>
      <c r="DN17" s="465" t="s">
        <v>2420</v>
      </c>
      <c r="DO17" s="465" t="s">
        <v>2421</v>
      </c>
      <c r="DP17" s="465" t="s">
        <v>2418</v>
      </c>
      <c r="DQ17" s="465" t="s">
        <v>2419</v>
      </c>
      <c r="DR17" s="465" t="s">
        <v>1624</v>
      </c>
      <c r="DS17" s="465" t="s">
        <v>2420</v>
      </c>
      <c r="DT17" s="465" t="s">
        <v>2421</v>
      </c>
      <c r="DU17" s="465" t="s">
        <v>2418</v>
      </c>
      <c r="DV17" s="465" t="s">
        <v>2419</v>
      </c>
      <c r="DW17" s="465" t="s">
        <v>1624</v>
      </c>
      <c r="DX17" s="465" t="s">
        <v>2420</v>
      </c>
      <c r="DY17" s="465" t="s">
        <v>2421</v>
      </c>
      <c r="DZ17" s="465" t="s">
        <v>2418</v>
      </c>
      <c r="EA17" s="465" t="s">
        <v>2419</v>
      </c>
      <c r="EB17" s="465" t="s">
        <v>1624</v>
      </c>
      <c r="EC17" s="465" t="s">
        <v>2420</v>
      </c>
      <c r="ED17" s="465" t="s">
        <v>2421</v>
      </c>
      <c r="EE17" s="465" t="s">
        <v>2418</v>
      </c>
      <c r="EF17" s="465" t="s">
        <v>2419</v>
      </c>
      <c r="EG17" s="465" t="s">
        <v>1624</v>
      </c>
      <c r="EH17" s="465" t="s">
        <v>2420</v>
      </c>
      <c r="EI17" s="465" t="s">
        <v>2421</v>
      </c>
      <c r="EJ17" s="465" t="s">
        <v>2418</v>
      </c>
      <c r="EK17" s="465" t="s">
        <v>2419</v>
      </c>
      <c r="EL17" s="465" t="s">
        <v>1624</v>
      </c>
      <c r="EM17" s="465" t="s">
        <v>2420</v>
      </c>
      <c r="EN17" s="465" t="s">
        <v>2421</v>
      </c>
    </row>
    <row r="18" spans="1:144">
      <c r="A18" s="439" t="s">
        <v>2400</v>
      </c>
      <c r="B18" s="439"/>
      <c r="C18" s="439"/>
      <c r="D18" s="521">
        <v>100</v>
      </c>
      <c r="E18" s="521">
        <v>0</v>
      </c>
      <c r="F18" s="521">
        <v>0</v>
      </c>
      <c r="G18" s="521">
        <v>0</v>
      </c>
      <c r="H18" s="521">
        <v>0</v>
      </c>
      <c r="I18" s="521">
        <v>100</v>
      </c>
      <c r="J18" s="521">
        <v>13</v>
      </c>
      <c r="K18" s="521">
        <v>0</v>
      </c>
      <c r="L18" s="521">
        <v>0</v>
      </c>
      <c r="M18" s="521">
        <v>0</v>
      </c>
      <c r="N18" s="521">
        <v>0</v>
      </c>
      <c r="O18" s="521">
        <v>13</v>
      </c>
      <c r="P18" s="521">
        <v>0</v>
      </c>
      <c r="Q18" s="521">
        <v>0</v>
      </c>
      <c r="R18" s="521">
        <v>0</v>
      </c>
      <c r="S18" s="521">
        <v>0</v>
      </c>
      <c r="T18" s="521">
        <v>0</v>
      </c>
      <c r="U18" s="521">
        <v>0</v>
      </c>
      <c r="V18" s="521">
        <v>0</v>
      </c>
      <c r="W18" s="521">
        <v>0</v>
      </c>
      <c r="X18" s="521">
        <v>0</v>
      </c>
      <c r="Y18" s="521">
        <v>0</v>
      </c>
      <c r="Z18" s="521">
        <v>0</v>
      </c>
      <c r="AA18" s="521">
        <v>0</v>
      </c>
      <c r="AB18" s="521">
        <v>0</v>
      </c>
      <c r="AC18" s="521">
        <v>0</v>
      </c>
      <c r="AD18" s="521">
        <v>0</v>
      </c>
      <c r="AE18" s="521">
        <v>0</v>
      </c>
      <c r="AF18" s="521">
        <v>0</v>
      </c>
      <c r="AG18" s="521">
        <v>0</v>
      </c>
      <c r="AH18" s="521">
        <v>0</v>
      </c>
      <c r="AI18" s="521">
        <v>0</v>
      </c>
      <c r="AJ18" s="521">
        <v>0</v>
      </c>
      <c r="AK18" s="521">
        <v>0</v>
      </c>
      <c r="AL18" s="521">
        <v>0</v>
      </c>
      <c r="AM18" s="521">
        <v>0</v>
      </c>
      <c r="AN18" s="521">
        <v>2</v>
      </c>
      <c r="AO18" s="521">
        <v>0</v>
      </c>
      <c r="AP18" s="521">
        <v>0</v>
      </c>
      <c r="AQ18" s="521">
        <v>0</v>
      </c>
      <c r="AR18" s="521">
        <v>0</v>
      </c>
      <c r="AS18" s="521">
        <v>2</v>
      </c>
      <c r="AT18" s="521">
        <v>0</v>
      </c>
      <c r="AU18" s="521">
        <v>0</v>
      </c>
      <c r="AV18" s="521">
        <v>0</v>
      </c>
      <c r="AW18" s="521">
        <v>0</v>
      </c>
      <c r="AX18" s="521">
        <v>0</v>
      </c>
      <c r="AY18" s="521">
        <v>0</v>
      </c>
      <c r="AZ18" s="521">
        <v>2</v>
      </c>
      <c r="BA18" s="521">
        <v>0</v>
      </c>
      <c r="BB18" s="521">
        <v>0</v>
      </c>
      <c r="BC18" s="521">
        <v>0</v>
      </c>
      <c r="BD18" s="521">
        <v>0</v>
      </c>
      <c r="BE18" s="521">
        <v>2</v>
      </c>
      <c r="BF18" s="521">
        <v>1</v>
      </c>
      <c r="BG18" s="521">
        <v>0</v>
      </c>
      <c r="BH18" s="521">
        <v>0</v>
      </c>
      <c r="BI18" s="521">
        <v>0</v>
      </c>
      <c r="BJ18" s="521">
        <v>0</v>
      </c>
      <c r="BK18" s="521">
        <v>1</v>
      </c>
      <c r="BL18" s="521">
        <v>0</v>
      </c>
      <c r="BM18" s="521">
        <v>0</v>
      </c>
      <c r="BN18" s="521">
        <v>0</v>
      </c>
      <c r="BO18" s="521">
        <v>0</v>
      </c>
      <c r="BP18" s="521">
        <v>0</v>
      </c>
      <c r="BQ18" s="521">
        <v>0</v>
      </c>
      <c r="BR18" s="521">
        <v>1</v>
      </c>
      <c r="BS18" s="521">
        <v>0</v>
      </c>
      <c r="BT18" s="521">
        <v>0</v>
      </c>
      <c r="BU18" s="521">
        <v>1</v>
      </c>
      <c r="BV18" s="521">
        <v>0</v>
      </c>
      <c r="BW18" s="521">
        <v>2</v>
      </c>
      <c r="BX18" s="521">
        <v>2</v>
      </c>
      <c r="BY18" s="481">
        <v>0</v>
      </c>
      <c r="BZ18" s="481">
        <v>0</v>
      </c>
      <c r="CA18" s="481">
        <v>1</v>
      </c>
      <c r="CB18" s="481">
        <v>0</v>
      </c>
      <c r="CC18" s="522">
        <v>3</v>
      </c>
      <c r="CD18" s="521">
        <v>0</v>
      </c>
      <c r="CE18" s="481">
        <v>0</v>
      </c>
      <c r="CF18" s="481">
        <v>2</v>
      </c>
      <c r="CG18" s="481">
        <v>0</v>
      </c>
      <c r="CH18" s="481">
        <v>0</v>
      </c>
      <c r="CI18" s="522">
        <v>2</v>
      </c>
      <c r="CJ18" s="521">
        <v>1</v>
      </c>
      <c r="CK18" s="481">
        <v>1</v>
      </c>
      <c r="CL18" s="481">
        <v>0</v>
      </c>
      <c r="CM18" s="481">
        <v>0</v>
      </c>
      <c r="CN18" s="481">
        <v>0</v>
      </c>
      <c r="CO18" s="481">
        <v>2</v>
      </c>
      <c r="CP18" s="521">
        <v>3</v>
      </c>
      <c r="CQ18" s="481">
        <v>0</v>
      </c>
      <c r="CR18" s="481">
        <v>0</v>
      </c>
      <c r="CS18" s="481">
        <v>1</v>
      </c>
      <c r="CT18" s="481">
        <v>0</v>
      </c>
      <c r="CU18" s="481">
        <v>4</v>
      </c>
      <c r="CV18" s="521">
        <v>0</v>
      </c>
      <c r="CW18" s="481">
        <v>0</v>
      </c>
      <c r="CX18" s="481">
        <v>0</v>
      </c>
      <c r="CY18" s="481">
        <v>0</v>
      </c>
      <c r="CZ18" s="481">
        <v>0</v>
      </c>
      <c r="DA18" s="521">
        <v>0</v>
      </c>
      <c r="DB18" s="481">
        <v>0</v>
      </c>
      <c r="DC18" s="481">
        <v>0</v>
      </c>
      <c r="DD18" s="481">
        <v>0</v>
      </c>
      <c r="DE18" s="481">
        <v>0</v>
      </c>
      <c r="DF18" s="521">
        <v>0</v>
      </c>
      <c r="DG18" s="481">
        <v>0</v>
      </c>
      <c r="DH18" s="481">
        <v>0</v>
      </c>
      <c r="DI18" s="481">
        <v>0</v>
      </c>
      <c r="DJ18" s="481">
        <v>0</v>
      </c>
      <c r="DK18" s="521">
        <v>0</v>
      </c>
      <c r="DL18" s="481">
        <v>0</v>
      </c>
      <c r="DM18" s="481">
        <v>0</v>
      </c>
      <c r="DN18" s="481">
        <v>0</v>
      </c>
      <c r="DO18" s="481">
        <v>0</v>
      </c>
      <c r="DP18" s="521">
        <v>3</v>
      </c>
      <c r="DQ18" s="481">
        <v>0</v>
      </c>
      <c r="DR18" s="481">
        <v>0</v>
      </c>
      <c r="DS18" s="481">
        <v>2</v>
      </c>
      <c r="DT18" s="481">
        <v>0</v>
      </c>
      <c r="DU18" s="521">
        <v>0</v>
      </c>
      <c r="DV18" s="481">
        <v>0</v>
      </c>
      <c r="DW18" s="481">
        <v>0</v>
      </c>
      <c r="DX18" s="481">
        <v>1</v>
      </c>
      <c r="DY18" s="481">
        <v>0</v>
      </c>
      <c r="DZ18" s="528">
        <v>1</v>
      </c>
      <c r="EA18" s="416">
        <v>1</v>
      </c>
      <c r="EB18" s="416">
        <v>0</v>
      </c>
      <c r="EC18" s="416">
        <v>0</v>
      </c>
      <c r="ED18" s="416">
        <v>0</v>
      </c>
      <c r="EE18" s="528">
        <v>1</v>
      </c>
      <c r="EF18" s="416">
        <v>0</v>
      </c>
      <c r="EG18" s="416">
        <v>0</v>
      </c>
      <c r="EH18" s="416">
        <v>0</v>
      </c>
      <c r="EI18" s="416">
        <v>0</v>
      </c>
      <c r="EJ18" s="416">
        <v>0</v>
      </c>
      <c r="EK18" s="416">
        <v>0</v>
      </c>
      <c r="EL18" s="416">
        <v>0</v>
      </c>
      <c r="EM18" s="416">
        <v>0</v>
      </c>
      <c r="EN18" s="416">
        <v>0</v>
      </c>
    </row>
    <row r="19" spans="1:144">
      <c r="A19" s="439" t="s">
        <v>2424</v>
      </c>
      <c r="B19" s="439"/>
      <c r="C19" s="439"/>
      <c r="D19" s="481">
        <v>12664</v>
      </c>
      <c r="E19" s="481">
        <v>3810</v>
      </c>
      <c r="F19" s="481">
        <v>8610</v>
      </c>
      <c r="G19" s="481">
        <v>10009</v>
      </c>
      <c r="H19" s="481">
        <v>1059</v>
      </c>
      <c r="I19" s="481">
        <v>36152</v>
      </c>
      <c r="J19" s="481">
        <v>10186</v>
      </c>
      <c r="K19" s="481">
        <v>3497</v>
      </c>
      <c r="L19" s="481">
        <v>7929</v>
      </c>
      <c r="M19" s="481">
        <v>8515</v>
      </c>
      <c r="N19" s="481">
        <v>877</v>
      </c>
      <c r="O19" s="481">
        <v>31004</v>
      </c>
      <c r="P19" s="481">
        <v>10134</v>
      </c>
      <c r="Q19" s="481">
        <v>3176</v>
      </c>
      <c r="R19" s="481">
        <v>7516</v>
      </c>
      <c r="S19" s="481">
        <v>7713</v>
      </c>
      <c r="T19" s="481">
        <v>1358</v>
      </c>
      <c r="U19" s="481">
        <v>29897</v>
      </c>
      <c r="V19" s="481">
        <v>10024</v>
      </c>
      <c r="W19" s="481">
        <v>3599</v>
      </c>
      <c r="X19" s="481">
        <v>7064</v>
      </c>
      <c r="Y19" s="481">
        <v>7893</v>
      </c>
      <c r="Z19" s="481">
        <v>967</v>
      </c>
      <c r="AA19" s="481">
        <v>29547</v>
      </c>
      <c r="AB19" s="481">
        <v>10162</v>
      </c>
      <c r="AC19" s="481">
        <v>3268</v>
      </c>
      <c r="AD19" s="481">
        <v>6959</v>
      </c>
      <c r="AE19" s="481">
        <v>8514</v>
      </c>
      <c r="AF19" s="481">
        <v>957</v>
      </c>
      <c r="AG19" s="481">
        <v>29860</v>
      </c>
      <c r="AH19" s="481">
        <v>8795</v>
      </c>
      <c r="AI19" s="481">
        <v>3680</v>
      </c>
      <c r="AJ19" s="481">
        <v>6756</v>
      </c>
      <c r="AK19" s="481">
        <v>7509</v>
      </c>
      <c r="AL19" s="481">
        <v>1239</v>
      </c>
      <c r="AM19" s="481">
        <v>27979</v>
      </c>
      <c r="AN19" s="481">
        <v>10092</v>
      </c>
      <c r="AO19" s="481">
        <v>3653</v>
      </c>
      <c r="AP19" s="481">
        <v>6773</v>
      </c>
      <c r="AQ19" s="481">
        <v>7231</v>
      </c>
      <c r="AR19" s="481">
        <v>1122</v>
      </c>
      <c r="AS19" s="481">
        <v>28871</v>
      </c>
      <c r="AT19" s="481">
        <v>10593</v>
      </c>
      <c r="AU19" s="481">
        <v>3395</v>
      </c>
      <c r="AV19" s="481">
        <v>6218</v>
      </c>
      <c r="AW19" s="481">
        <v>7269</v>
      </c>
      <c r="AX19" s="481">
        <v>1092</v>
      </c>
      <c r="AY19" s="521">
        <v>28567</v>
      </c>
      <c r="AZ19" s="481">
        <v>10504</v>
      </c>
      <c r="BA19" s="481">
        <v>2959</v>
      </c>
      <c r="BB19" s="481">
        <v>6704</v>
      </c>
      <c r="BC19" s="481">
        <v>7711</v>
      </c>
      <c r="BD19" s="481">
        <v>1152</v>
      </c>
      <c r="BE19" s="481">
        <v>29030</v>
      </c>
      <c r="BF19" s="481">
        <v>9702</v>
      </c>
      <c r="BG19" s="481">
        <v>3866</v>
      </c>
      <c r="BH19" s="481">
        <v>6346</v>
      </c>
      <c r="BI19" s="481">
        <v>7810</v>
      </c>
      <c r="BJ19" s="481">
        <v>1083</v>
      </c>
      <c r="BK19" s="481">
        <v>28807</v>
      </c>
      <c r="BL19" s="481">
        <v>9970</v>
      </c>
      <c r="BM19" s="481">
        <v>3019</v>
      </c>
      <c r="BN19" s="481">
        <v>6603</v>
      </c>
      <c r="BO19" s="481">
        <v>7317</v>
      </c>
      <c r="BP19" s="481">
        <v>953</v>
      </c>
      <c r="BQ19" s="521">
        <v>27862</v>
      </c>
      <c r="BR19" s="481">
        <v>10105</v>
      </c>
      <c r="BS19" s="481">
        <v>3254</v>
      </c>
      <c r="BT19" s="481">
        <v>6769</v>
      </c>
      <c r="BU19" s="481">
        <v>7753</v>
      </c>
      <c r="BV19" s="481">
        <v>868</v>
      </c>
      <c r="BW19" s="481">
        <v>28749</v>
      </c>
      <c r="BX19" s="481">
        <v>10916</v>
      </c>
      <c r="BY19" s="481">
        <v>4224</v>
      </c>
      <c r="BZ19" s="481">
        <v>6881</v>
      </c>
      <c r="CA19" s="481">
        <v>8532</v>
      </c>
      <c r="CB19" s="481">
        <v>912</v>
      </c>
      <c r="CC19" s="522">
        <v>31465</v>
      </c>
      <c r="CD19" s="481">
        <v>9397</v>
      </c>
      <c r="CE19" s="481">
        <v>3087</v>
      </c>
      <c r="CF19" s="481">
        <v>7018</v>
      </c>
      <c r="CG19" s="481">
        <v>8754</v>
      </c>
      <c r="CH19" s="481">
        <v>1082</v>
      </c>
      <c r="CI19" s="481">
        <v>29338</v>
      </c>
      <c r="CJ19" s="481">
        <v>11030</v>
      </c>
      <c r="CK19" s="481">
        <v>3554</v>
      </c>
      <c r="CL19" s="481">
        <v>9077</v>
      </c>
      <c r="CM19" s="481">
        <v>8973</v>
      </c>
      <c r="CN19" s="481">
        <v>1079</v>
      </c>
      <c r="CO19" s="481">
        <v>33713</v>
      </c>
      <c r="CP19" s="481">
        <v>12276</v>
      </c>
      <c r="CQ19" s="481">
        <v>3709</v>
      </c>
      <c r="CR19" s="481">
        <v>7814</v>
      </c>
      <c r="CS19" s="481">
        <v>9253</v>
      </c>
      <c r="CT19" s="481">
        <v>838</v>
      </c>
      <c r="CU19" s="481">
        <v>33890</v>
      </c>
      <c r="CV19" s="481">
        <v>10297</v>
      </c>
      <c r="CW19" s="481">
        <v>3278</v>
      </c>
      <c r="CX19" s="481">
        <v>7438</v>
      </c>
      <c r="CY19" s="481">
        <v>8664</v>
      </c>
      <c r="CZ19" s="481">
        <v>608</v>
      </c>
      <c r="DA19" s="481">
        <v>9186</v>
      </c>
      <c r="DB19" s="481">
        <v>2986</v>
      </c>
      <c r="DC19" s="481">
        <v>7282</v>
      </c>
      <c r="DD19" s="481">
        <v>8004</v>
      </c>
      <c r="DE19" s="481">
        <v>636</v>
      </c>
      <c r="DF19" s="481">
        <v>11073</v>
      </c>
      <c r="DG19" s="481">
        <v>2877</v>
      </c>
      <c r="DH19" s="481">
        <v>7019</v>
      </c>
      <c r="DI19" s="481">
        <v>8038</v>
      </c>
      <c r="DJ19" s="481">
        <v>466</v>
      </c>
      <c r="DK19" s="521">
        <v>10155</v>
      </c>
      <c r="DL19" s="521">
        <v>3246</v>
      </c>
      <c r="DM19" s="521">
        <v>7012</v>
      </c>
      <c r="DN19" s="521">
        <v>6858</v>
      </c>
      <c r="DO19" s="521">
        <v>771</v>
      </c>
      <c r="DP19" s="521">
        <v>9950</v>
      </c>
      <c r="DQ19" s="521">
        <v>3231</v>
      </c>
      <c r="DR19" s="521">
        <v>5944</v>
      </c>
      <c r="DS19" s="521">
        <v>6864</v>
      </c>
      <c r="DT19" s="521">
        <v>993</v>
      </c>
      <c r="DU19" s="521">
        <v>8781</v>
      </c>
      <c r="DV19" s="521">
        <v>2543</v>
      </c>
      <c r="DW19" s="521">
        <v>5645</v>
      </c>
      <c r="DX19" s="521">
        <v>7550</v>
      </c>
      <c r="DY19" s="521">
        <v>774</v>
      </c>
      <c r="DZ19" s="528">
        <v>8492</v>
      </c>
      <c r="EA19" s="528">
        <v>2594</v>
      </c>
      <c r="EB19" s="528">
        <v>5633</v>
      </c>
      <c r="EC19" s="528">
        <v>7752</v>
      </c>
      <c r="ED19" s="528">
        <v>543</v>
      </c>
      <c r="EE19" s="528">
        <v>8144</v>
      </c>
      <c r="EF19" s="528">
        <v>3191</v>
      </c>
      <c r="EG19" s="528">
        <v>6201</v>
      </c>
      <c r="EH19" s="528">
        <v>7155</v>
      </c>
      <c r="EI19" s="528">
        <v>567</v>
      </c>
      <c r="EJ19" s="528">
        <v>9154</v>
      </c>
      <c r="EK19" s="528">
        <v>2918</v>
      </c>
      <c r="EL19" s="528">
        <v>6022</v>
      </c>
      <c r="EM19" s="528">
        <v>7444</v>
      </c>
      <c r="EN19" s="528">
        <v>727</v>
      </c>
    </row>
    <row r="20" spans="1:144">
      <c r="A20" s="527"/>
      <c r="B20" s="439" t="s">
        <v>1517</v>
      </c>
      <c r="C20" s="28"/>
      <c r="D20" s="481">
        <v>3475</v>
      </c>
      <c r="E20" s="481">
        <v>856</v>
      </c>
      <c r="F20" s="481">
        <v>2522</v>
      </c>
      <c r="G20" s="481">
        <v>2662</v>
      </c>
      <c r="H20" s="481">
        <v>339</v>
      </c>
      <c r="I20" s="481">
        <v>9854</v>
      </c>
      <c r="J20" s="481">
        <v>2611</v>
      </c>
      <c r="K20" s="481">
        <v>870</v>
      </c>
      <c r="L20" s="481">
        <v>2184</v>
      </c>
      <c r="M20" s="481">
        <v>1774</v>
      </c>
      <c r="N20" s="481">
        <v>191</v>
      </c>
      <c r="O20" s="481">
        <v>7630</v>
      </c>
      <c r="P20" s="481">
        <v>2435</v>
      </c>
      <c r="Q20" s="481">
        <v>659</v>
      </c>
      <c r="R20" s="481">
        <v>1922</v>
      </c>
      <c r="S20" s="481">
        <v>1671</v>
      </c>
      <c r="T20" s="481">
        <v>678</v>
      </c>
      <c r="U20" s="481">
        <v>7365</v>
      </c>
      <c r="V20" s="481">
        <v>2402</v>
      </c>
      <c r="W20" s="481">
        <v>980</v>
      </c>
      <c r="X20" s="481">
        <v>1892</v>
      </c>
      <c r="Y20" s="481">
        <v>2268</v>
      </c>
      <c r="Z20" s="481">
        <v>389</v>
      </c>
      <c r="AA20" s="481">
        <v>7931</v>
      </c>
      <c r="AB20" s="481">
        <v>2388</v>
      </c>
      <c r="AC20" s="481">
        <v>887</v>
      </c>
      <c r="AD20" s="481">
        <v>2256</v>
      </c>
      <c r="AE20" s="481">
        <v>2942</v>
      </c>
      <c r="AF20" s="481">
        <v>296</v>
      </c>
      <c r="AG20" s="481">
        <v>8769</v>
      </c>
      <c r="AH20" s="481">
        <v>2066</v>
      </c>
      <c r="AI20" s="481">
        <v>1423</v>
      </c>
      <c r="AJ20" s="481">
        <v>2136</v>
      </c>
      <c r="AK20" s="481">
        <v>2159</v>
      </c>
      <c r="AL20" s="481">
        <v>474</v>
      </c>
      <c r="AM20" s="481">
        <v>8258</v>
      </c>
      <c r="AN20" s="481">
        <v>2724</v>
      </c>
      <c r="AO20" s="481">
        <v>1363</v>
      </c>
      <c r="AP20" s="481">
        <v>2163</v>
      </c>
      <c r="AQ20" s="481">
        <v>2057</v>
      </c>
      <c r="AR20" s="481">
        <v>413</v>
      </c>
      <c r="AS20" s="481">
        <v>8720</v>
      </c>
      <c r="AT20" s="481">
        <v>3283</v>
      </c>
      <c r="AU20" s="481">
        <v>1101</v>
      </c>
      <c r="AV20" s="481">
        <v>1669</v>
      </c>
      <c r="AW20" s="481">
        <v>2208</v>
      </c>
      <c r="AX20" s="481">
        <v>413</v>
      </c>
      <c r="AY20" s="481">
        <v>8674</v>
      </c>
      <c r="AZ20" s="481">
        <v>2895</v>
      </c>
      <c r="BA20" s="481">
        <v>864</v>
      </c>
      <c r="BB20" s="481">
        <v>2424</v>
      </c>
      <c r="BC20" s="481">
        <v>2456</v>
      </c>
      <c r="BD20" s="481">
        <v>425</v>
      </c>
      <c r="BE20" s="481">
        <v>9064</v>
      </c>
      <c r="BF20" s="481">
        <v>2912</v>
      </c>
      <c r="BG20" s="481">
        <v>1640</v>
      </c>
      <c r="BH20" s="481">
        <v>1907</v>
      </c>
      <c r="BI20" s="481">
        <v>2280</v>
      </c>
      <c r="BJ20" s="481">
        <v>318</v>
      </c>
      <c r="BK20" s="481">
        <v>9057</v>
      </c>
      <c r="BL20" s="481">
        <v>3025</v>
      </c>
      <c r="BM20" s="481">
        <v>887</v>
      </c>
      <c r="BN20" s="481">
        <v>2187</v>
      </c>
      <c r="BO20" s="481">
        <v>2047</v>
      </c>
      <c r="BP20" s="481">
        <v>266</v>
      </c>
      <c r="BQ20" s="481">
        <v>8412</v>
      </c>
      <c r="BR20" s="481">
        <v>3142</v>
      </c>
      <c r="BS20" s="481">
        <v>1077</v>
      </c>
      <c r="BT20" s="481">
        <v>2108</v>
      </c>
      <c r="BU20" s="481">
        <v>2504</v>
      </c>
      <c r="BV20" s="481">
        <v>281</v>
      </c>
      <c r="BW20" s="481">
        <v>9112</v>
      </c>
      <c r="BX20" s="481">
        <v>3275</v>
      </c>
      <c r="BY20" s="481">
        <v>2178</v>
      </c>
      <c r="BZ20" s="481">
        <v>2431</v>
      </c>
      <c r="CA20" s="481">
        <v>2936</v>
      </c>
      <c r="CB20" s="481">
        <v>299</v>
      </c>
      <c r="CC20" s="481">
        <v>11119</v>
      </c>
      <c r="CD20" s="481">
        <v>2691</v>
      </c>
      <c r="CE20" s="481">
        <v>991</v>
      </c>
      <c r="CF20" s="481">
        <v>2207</v>
      </c>
      <c r="CG20" s="481">
        <v>2977</v>
      </c>
      <c r="CH20" s="481">
        <v>397</v>
      </c>
      <c r="CI20" s="481">
        <v>9263</v>
      </c>
      <c r="CJ20" s="481">
        <v>3542</v>
      </c>
      <c r="CK20" s="481">
        <v>1362</v>
      </c>
      <c r="CL20" s="481">
        <v>4167</v>
      </c>
      <c r="CM20" s="481">
        <v>3054</v>
      </c>
      <c r="CN20" s="481">
        <v>450</v>
      </c>
      <c r="CO20" s="481">
        <v>12575</v>
      </c>
      <c r="CP20" s="481">
        <v>4994</v>
      </c>
      <c r="CQ20" s="481">
        <v>1402</v>
      </c>
      <c r="CR20" s="481">
        <v>2810</v>
      </c>
      <c r="CS20" s="481">
        <v>3038</v>
      </c>
      <c r="CT20" s="481">
        <v>268</v>
      </c>
      <c r="CU20" s="481">
        <v>12512</v>
      </c>
      <c r="CV20" s="481">
        <v>3793</v>
      </c>
      <c r="CW20" s="481">
        <v>1200</v>
      </c>
      <c r="CX20" s="481">
        <v>2820</v>
      </c>
      <c r="CY20" s="481">
        <v>2621</v>
      </c>
      <c r="CZ20" s="481">
        <v>126</v>
      </c>
      <c r="DA20" s="481">
        <v>3309</v>
      </c>
      <c r="DB20" s="481">
        <v>844</v>
      </c>
      <c r="DC20" s="481">
        <v>2474</v>
      </c>
      <c r="DD20" s="481">
        <v>2209</v>
      </c>
      <c r="DE20" s="481">
        <v>197</v>
      </c>
      <c r="DF20" s="481">
        <v>4578</v>
      </c>
      <c r="DG20" s="481">
        <v>842</v>
      </c>
      <c r="DH20" s="481">
        <v>2229</v>
      </c>
      <c r="DI20" s="481">
        <v>2914</v>
      </c>
      <c r="DJ20" s="481">
        <v>140</v>
      </c>
      <c r="DK20" s="521">
        <v>3730</v>
      </c>
      <c r="DL20" s="521">
        <v>1018</v>
      </c>
      <c r="DM20" s="521">
        <v>2674</v>
      </c>
      <c r="DN20" s="521">
        <v>2182</v>
      </c>
      <c r="DO20" s="521">
        <v>532</v>
      </c>
      <c r="DP20" s="521">
        <v>3359</v>
      </c>
      <c r="DQ20" s="521">
        <v>1286</v>
      </c>
      <c r="DR20" s="521">
        <v>1979</v>
      </c>
      <c r="DS20" s="521">
        <v>2037</v>
      </c>
      <c r="DT20" s="521">
        <v>629</v>
      </c>
      <c r="DU20" s="521">
        <v>2929</v>
      </c>
      <c r="DV20" s="521">
        <v>681</v>
      </c>
      <c r="DW20" s="521">
        <v>1693</v>
      </c>
      <c r="DX20" s="521">
        <v>2259</v>
      </c>
      <c r="DY20" s="521">
        <v>361</v>
      </c>
      <c r="DZ20" s="520">
        <v>2313</v>
      </c>
      <c r="EA20" s="520">
        <v>661</v>
      </c>
      <c r="EB20" s="520">
        <v>1416</v>
      </c>
      <c r="EC20" s="520">
        <v>2601</v>
      </c>
      <c r="ED20" s="520">
        <v>206</v>
      </c>
      <c r="EE20" s="520">
        <v>1804</v>
      </c>
      <c r="EF20" s="520">
        <v>890</v>
      </c>
      <c r="EG20" s="520">
        <v>1770</v>
      </c>
      <c r="EH20" s="520">
        <v>2111</v>
      </c>
      <c r="EI20" s="520">
        <v>213</v>
      </c>
      <c r="EJ20" s="520">
        <v>2281</v>
      </c>
      <c r="EK20" s="520">
        <v>786</v>
      </c>
      <c r="EL20" s="520">
        <v>1813</v>
      </c>
      <c r="EM20" s="520">
        <v>2145</v>
      </c>
      <c r="EN20" s="520">
        <v>278</v>
      </c>
    </row>
    <row r="21" spans="1:144">
      <c r="A21" s="88"/>
      <c r="B21" s="88"/>
      <c r="C21" s="28" t="s">
        <v>2425</v>
      </c>
      <c r="D21" s="483">
        <v>1373</v>
      </c>
      <c r="E21" s="483">
        <v>410</v>
      </c>
      <c r="F21" s="483">
        <v>785</v>
      </c>
      <c r="G21" s="483">
        <v>963</v>
      </c>
      <c r="H21" s="483">
        <v>240</v>
      </c>
      <c r="I21" s="483">
        <v>3771</v>
      </c>
      <c r="J21" s="483">
        <v>1002</v>
      </c>
      <c r="K21" s="483">
        <v>305</v>
      </c>
      <c r="L21" s="483">
        <v>736</v>
      </c>
      <c r="M21" s="483">
        <v>964</v>
      </c>
      <c r="N21" s="483">
        <v>131</v>
      </c>
      <c r="O21" s="483">
        <v>3138</v>
      </c>
      <c r="P21" s="483">
        <v>1203</v>
      </c>
      <c r="Q21" s="483">
        <v>305</v>
      </c>
      <c r="R21" s="483">
        <v>674</v>
      </c>
      <c r="S21" s="483">
        <v>917</v>
      </c>
      <c r="T21" s="483">
        <v>173</v>
      </c>
      <c r="U21" s="483">
        <v>3272</v>
      </c>
      <c r="V21" s="483">
        <v>1004</v>
      </c>
      <c r="W21" s="483">
        <v>416</v>
      </c>
      <c r="X21" s="483">
        <v>964</v>
      </c>
      <c r="Y21" s="483">
        <v>814</v>
      </c>
      <c r="Z21" s="483">
        <v>156</v>
      </c>
      <c r="AA21" s="483">
        <v>3354</v>
      </c>
      <c r="AB21" s="483">
        <v>1123</v>
      </c>
      <c r="AC21" s="483">
        <v>428</v>
      </c>
      <c r="AD21" s="483">
        <v>635</v>
      </c>
      <c r="AE21" s="483">
        <v>942</v>
      </c>
      <c r="AF21" s="483">
        <v>192</v>
      </c>
      <c r="AG21" s="483">
        <v>3320</v>
      </c>
      <c r="AH21" s="483">
        <v>774</v>
      </c>
      <c r="AI21" s="483">
        <v>277</v>
      </c>
      <c r="AJ21" s="483">
        <v>656</v>
      </c>
      <c r="AK21" s="483">
        <v>921</v>
      </c>
      <c r="AL21" s="483">
        <v>226</v>
      </c>
      <c r="AM21" s="483">
        <v>2854</v>
      </c>
      <c r="AN21" s="483">
        <v>1066</v>
      </c>
      <c r="AO21" s="483">
        <v>370</v>
      </c>
      <c r="AP21" s="483">
        <v>787</v>
      </c>
      <c r="AQ21" s="483">
        <v>1013</v>
      </c>
      <c r="AR21" s="483">
        <v>260</v>
      </c>
      <c r="AS21" s="483">
        <v>3496</v>
      </c>
      <c r="AT21" s="483">
        <v>1140</v>
      </c>
      <c r="AU21" s="483">
        <v>413</v>
      </c>
      <c r="AV21" s="483">
        <v>760</v>
      </c>
      <c r="AW21" s="483">
        <v>1207</v>
      </c>
      <c r="AX21" s="483">
        <v>253</v>
      </c>
      <c r="AY21" s="483">
        <v>3773</v>
      </c>
      <c r="AZ21" s="483">
        <v>973</v>
      </c>
      <c r="BA21" s="483">
        <v>340</v>
      </c>
      <c r="BB21" s="483">
        <v>863</v>
      </c>
      <c r="BC21" s="483">
        <v>1450</v>
      </c>
      <c r="BD21" s="483">
        <v>252</v>
      </c>
      <c r="BE21" s="483">
        <v>3878</v>
      </c>
      <c r="BF21" s="483">
        <v>912</v>
      </c>
      <c r="BG21" s="483">
        <v>356</v>
      </c>
      <c r="BH21" s="483">
        <v>1131</v>
      </c>
      <c r="BI21" s="483">
        <v>1354</v>
      </c>
      <c r="BJ21" s="483">
        <v>202</v>
      </c>
      <c r="BK21" s="483">
        <v>3955</v>
      </c>
      <c r="BL21" s="483">
        <v>1090</v>
      </c>
      <c r="BM21" s="483">
        <v>463</v>
      </c>
      <c r="BN21" s="483">
        <v>1036</v>
      </c>
      <c r="BO21" s="483">
        <v>1206</v>
      </c>
      <c r="BP21" s="483">
        <v>170</v>
      </c>
      <c r="BQ21" s="483">
        <v>3965</v>
      </c>
      <c r="BR21" s="483">
        <v>1174</v>
      </c>
      <c r="BS21" s="483">
        <v>568</v>
      </c>
      <c r="BT21" s="483">
        <v>1088</v>
      </c>
      <c r="BU21" s="483">
        <v>1447</v>
      </c>
      <c r="BV21" s="483">
        <v>188</v>
      </c>
      <c r="BW21" s="483">
        <v>4465</v>
      </c>
      <c r="BX21" s="483">
        <v>1511</v>
      </c>
      <c r="BY21" s="483">
        <v>406</v>
      </c>
      <c r="BZ21" s="483">
        <v>1075</v>
      </c>
      <c r="CA21" s="483">
        <v>1840</v>
      </c>
      <c r="CB21" s="483">
        <v>190</v>
      </c>
      <c r="CC21" s="522">
        <v>5022</v>
      </c>
      <c r="CD21" s="483">
        <v>1189</v>
      </c>
      <c r="CE21" s="483">
        <v>412</v>
      </c>
      <c r="CF21" s="483">
        <v>1137</v>
      </c>
      <c r="CG21" s="483">
        <v>1894</v>
      </c>
      <c r="CH21" s="483">
        <v>238</v>
      </c>
      <c r="CI21" s="525">
        <v>4870</v>
      </c>
      <c r="CJ21" s="483">
        <v>1148</v>
      </c>
      <c r="CK21" s="483">
        <v>574</v>
      </c>
      <c r="CL21" s="483">
        <v>1681</v>
      </c>
      <c r="CM21" s="483">
        <v>1773</v>
      </c>
      <c r="CN21" s="483">
        <v>255</v>
      </c>
      <c r="CO21" s="483">
        <v>5431</v>
      </c>
      <c r="CP21" s="483">
        <v>1533</v>
      </c>
      <c r="CQ21" s="483">
        <v>787</v>
      </c>
      <c r="CR21" s="483">
        <v>1486</v>
      </c>
      <c r="CS21" s="483">
        <v>1857</v>
      </c>
      <c r="CT21" s="483">
        <v>138</v>
      </c>
      <c r="CU21" s="483">
        <v>5801</v>
      </c>
      <c r="CV21" s="483">
        <v>1516</v>
      </c>
      <c r="CW21" s="483">
        <v>581</v>
      </c>
      <c r="CX21" s="483">
        <v>1539</v>
      </c>
      <c r="CY21" s="483">
        <v>1373</v>
      </c>
      <c r="CZ21" s="483">
        <v>91</v>
      </c>
      <c r="DA21" s="483">
        <v>1376</v>
      </c>
      <c r="DB21" s="483">
        <v>496</v>
      </c>
      <c r="DC21" s="483">
        <v>1168</v>
      </c>
      <c r="DD21" s="483">
        <v>1199</v>
      </c>
      <c r="DE21" s="483">
        <v>126</v>
      </c>
      <c r="DF21" s="483">
        <v>2067</v>
      </c>
      <c r="DG21" s="483">
        <v>412</v>
      </c>
      <c r="DH21" s="483">
        <v>1232</v>
      </c>
      <c r="DI21" s="483">
        <v>1543</v>
      </c>
      <c r="DJ21" s="483">
        <v>87</v>
      </c>
      <c r="DK21" s="483">
        <v>1664</v>
      </c>
      <c r="DL21" s="483">
        <v>527</v>
      </c>
      <c r="DM21" s="483">
        <v>1666</v>
      </c>
      <c r="DN21" s="483">
        <v>1060</v>
      </c>
      <c r="DO21" s="483">
        <v>156</v>
      </c>
      <c r="DP21" s="483">
        <v>1777</v>
      </c>
      <c r="DQ21" s="483">
        <v>503</v>
      </c>
      <c r="DR21" s="483">
        <v>883</v>
      </c>
      <c r="DS21" s="483">
        <v>1168</v>
      </c>
      <c r="DT21" s="483">
        <v>156</v>
      </c>
      <c r="DU21" s="483">
        <v>918</v>
      </c>
      <c r="DV21" s="483">
        <v>367</v>
      </c>
      <c r="DW21" s="483">
        <v>977</v>
      </c>
      <c r="DX21" s="483">
        <v>1246</v>
      </c>
      <c r="DY21" s="483">
        <v>172</v>
      </c>
      <c r="DZ21" s="524">
        <v>1033</v>
      </c>
      <c r="EA21" s="524">
        <v>435</v>
      </c>
      <c r="EB21" s="524">
        <v>893</v>
      </c>
      <c r="EC21" s="524">
        <v>1381</v>
      </c>
      <c r="ED21" s="524">
        <v>112</v>
      </c>
      <c r="EE21" s="524">
        <v>934</v>
      </c>
      <c r="EF21" s="524">
        <v>397</v>
      </c>
      <c r="EG21" s="524">
        <v>954</v>
      </c>
      <c r="EH21" s="524">
        <v>1346</v>
      </c>
      <c r="EI21" s="524">
        <v>126</v>
      </c>
      <c r="EJ21" s="524">
        <v>1173</v>
      </c>
      <c r="EK21" s="524">
        <v>403</v>
      </c>
      <c r="EL21" s="524">
        <v>1130</v>
      </c>
      <c r="EM21" s="524">
        <v>1427</v>
      </c>
      <c r="EN21" s="524">
        <v>167</v>
      </c>
    </row>
    <row r="22" spans="1:144">
      <c r="A22" s="88"/>
      <c r="B22" s="88"/>
      <c r="C22" s="28" t="s">
        <v>2426</v>
      </c>
      <c r="D22" s="483">
        <v>1768</v>
      </c>
      <c r="E22" s="483">
        <v>435</v>
      </c>
      <c r="F22" s="483">
        <v>1619</v>
      </c>
      <c r="G22" s="483">
        <v>1011</v>
      </c>
      <c r="H22" s="483">
        <v>65</v>
      </c>
      <c r="I22" s="483">
        <v>4898</v>
      </c>
      <c r="J22" s="483">
        <v>1547</v>
      </c>
      <c r="K22" s="483">
        <v>513</v>
      </c>
      <c r="L22" s="483">
        <v>927</v>
      </c>
      <c r="M22" s="483">
        <v>698</v>
      </c>
      <c r="N22" s="483">
        <v>56</v>
      </c>
      <c r="O22" s="483">
        <v>3741</v>
      </c>
      <c r="P22" s="483">
        <v>1140</v>
      </c>
      <c r="Q22" s="483">
        <v>340</v>
      </c>
      <c r="R22" s="483">
        <v>1032</v>
      </c>
      <c r="S22" s="483">
        <v>677</v>
      </c>
      <c r="T22" s="483">
        <v>499</v>
      </c>
      <c r="U22" s="483">
        <v>3688</v>
      </c>
      <c r="V22" s="483">
        <v>1154</v>
      </c>
      <c r="W22" s="483">
        <v>488</v>
      </c>
      <c r="X22" s="483">
        <v>705</v>
      </c>
      <c r="Y22" s="483">
        <v>1370</v>
      </c>
      <c r="Z22" s="483">
        <v>55</v>
      </c>
      <c r="AA22" s="483">
        <v>3772</v>
      </c>
      <c r="AB22" s="483">
        <v>1134</v>
      </c>
      <c r="AC22" s="483">
        <v>417</v>
      </c>
      <c r="AD22" s="483">
        <v>1493</v>
      </c>
      <c r="AE22" s="483">
        <v>1461</v>
      </c>
      <c r="AF22" s="483">
        <v>87</v>
      </c>
      <c r="AG22" s="483">
        <v>4592</v>
      </c>
      <c r="AH22" s="483">
        <v>1076</v>
      </c>
      <c r="AI22" s="483">
        <v>1118</v>
      </c>
      <c r="AJ22" s="483">
        <v>1390</v>
      </c>
      <c r="AK22" s="483">
        <v>742</v>
      </c>
      <c r="AL22" s="483">
        <v>236</v>
      </c>
      <c r="AM22" s="483">
        <v>4562</v>
      </c>
      <c r="AN22" s="483">
        <v>1474</v>
      </c>
      <c r="AO22" s="483">
        <v>921</v>
      </c>
      <c r="AP22" s="483">
        <v>785</v>
      </c>
      <c r="AQ22" s="483">
        <v>967</v>
      </c>
      <c r="AR22" s="483">
        <v>143</v>
      </c>
      <c r="AS22" s="483">
        <v>4290</v>
      </c>
      <c r="AT22" s="483">
        <v>1370</v>
      </c>
      <c r="AU22" s="483">
        <v>632</v>
      </c>
      <c r="AV22" s="483">
        <v>842</v>
      </c>
      <c r="AW22" s="483">
        <v>876</v>
      </c>
      <c r="AX22" s="483">
        <v>133</v>
      </c>
      <c r="AY22" s="483">
        <v>3853</v>
      </c>
      <c r="AZ22" s="483">
        <v>1782</v>
      </c>
      <c r="BA22" s="483">
        <v>468</v>
      </c>
      <c r="BB22" s="483">
        <v>1467</v>
      </c>
      <c r="BC22" s="483">
        <v>889</v>
      </c>
      <c r="BD22" s="483">
        <v>142</v>
      </c>
      <c r="BE22" s="483">
        <v>4748</v>
      </c>
      <c r="BF22" s="483">
        <v>1869</v>
      </c>
      <c r="BG22" s="483">
        <v>1233</v>
      </c>
      <c r="BH22" s="483">
        <v>673</v>
      </c>
      <c r="BI22" s="483">
        <v>843</v>
      </c>
      <c r="BJ22" s="483">
        <v>86</v>
      </c>
      <c r="BK22" s="483">
        <v>4704</v>
      </c>
      <c r="BL22" s="483">
        <v>1704</v>
      </c>
      <c r="BM22" s="483">
        <v>363</v>
      </c>
      <c r="BN22" s="483">
        <v>1046</v>
      </c>
      <c r="BO22" s="483">
        <v>759</v>
      </c>
      <c r="BP22" s="483">
        <v>88</v>
      </c>
      <c r="BQ22" s="483">
        <v>3960</v>
      </c>
      <c r="BR22" s="483">
        <v>1761</v>
      </c>
      <c r="BS22" s="483">
        <v>423</v>
      </c>
      <c r="BT22" s="483">
        <v>927</v>
      </c>
      <c r="BU22" s="483">
        <v>748</v>
      </c>
      <c r="BV22" s="483">
        <v>89</v>
      </c>
      <c r="BW22" s="483">
        <v>3948</v>
      </c>
      <c r="BX22" s="483">
        <v>1623</v>
      </c>
      <c r="BY22" s="483">
        <v>1535</v>
      </c>
      <c r="BZ22" s="526">
        <v>1041</v>
      </c>
      <c r="CA22" s="483">
        <v>823</v>
      </c>
      <c r="CB22" s="483">
        <v>102</v>
      </c>
      <c r="CC22" s="522">
        <v>5124</v>
      </c>
      <c r="CD22" s="483">
        <v>1356</v>
      </c>
      <c r="CE22" s="483">
        <v>496</v>
      </c>
      <c r="CF22" s="526">
        <v>841</v>
      </c>
      <c r="CG22" s="483">
        <v>906</v>
      </c>
      <c r="CH22" s="483">
        <v>146</v>
      </c>
      <c r="CI22" s="525">
        <v>3745</v>
      </c>
      <c r="CJ22" s="483">
        <v>1997</v>
      </c>
      <c r="CK22" s="483">
        <v>649</v>
      </c>
      <c r="CL22" s="526">
        <v>2341</v>
      </c>
      <c r="CM22" s="483">
        <v>1139</v>
      </c>
      <c r="CN22" s="483">
        <v>165</v>
      </c>
      <c r="CO22" s="483">
        <v>6291</v>
      </c>
      <c r="CP22" s="483">
        <v>3022</v>
      </c>
      <c r="CQ22" s="483">
        <v>510</v>
      </c>
      <c r="CR22" s="526">
        <v>1033</v>
      </c>
      <c r="CS22" s="483">
        <v>1010</v>
      </c>
      <c r="CT22" s="483">
        <v>106</v>
      </c>
      <c r="CU22" s="483">
        <v>5681</v>
      </c>
      <c r="CV22" s="483">
        <v>1890</v>
      </c>
      <c r="CW22" s="483">
        <v>602</v>
      </c>
      <c r="CX22" s="526">
        <v>1098</v>
      </c>
      <c r="CY22" s="483">
        <v>1062</v>
      </c>
      <c r="CZ22" s="483">
        <v>27</v>
      </c>
      <c r="DA22" s="483">
        <v>1495</v>
      </c>
      <c r="DB22" s="483">
        <v>322</v>
      </c>
      <c r="DC22" s="526">
        <v>1036</v>
      </c>
      <c r="DD22" s="483">
        <v>650</v>
      </c>
      <c r="DE22" s="483">
        <v>44</v>
      </c>
      <c r="DF22" s="483">
        <v>2234</v>
      </c>
      <c r="DG22" s="483">
        <v>359</v>
      </c>
      <c r="DH22" s="483">
        <v>585</v>
      </c>
      <c r="DI22" s="483">
        <v>1187</v>
      </c>
      <c r="DJ22" s="483">
        <v>42</v>
      </c>
      <c r="DK22" s="483">
        <v>1472</v>
      </c>
      <c r="DL22" s="483">
        <v>330</v>
      </c>
      <c r="DM22" s="483">
        <v>857</v>
      </c>
      <c r="DN22" s="483">
        <v>980</v>
      </c>
      <c r="DO22" s="483">
        <v>335</v>
      </c>
      <c r="DP22" s="483">
        <v>1344</v>
      </c>
      <c r="DQ22" s="483">
        <v>727</v>
      </c>
      <c r="DR22" s="483">
        <v>948</v>
      </c>
      <c r="DS22" s="483">
        <v>799</v>
      </c>
      <c r="DT22" s="483">
        <v>386</v>
      </c>
      <c r="DU22" s="483">
        <v>1712</v>
      </c>
      <c r="DV22" s="483">
        <v>267</v>
      </c>
      <c r="DW22" s="483">
        <v>659</v>
      </c>
      <c r="DX22" s="483">
        <v>868</v>
      </c>
      <c r="DY22" s="483">
        <v>103</v>
      </c>
      <c r="DZ22" s="524">
        <v>1093</v>
      </c>
      <c r="EA22" s="524">
        <v>214</v>
      </c>
      <c r="EB22" s="524">
        <v>484</v>
      </c>
      <c r="EC22" s="524">
        <v>1012</v>
      </c>
      <c r="ED22" s="524">
        <v>84</v>
      </c>
      <c r="EE22" s="524">
        <v>809</v>
      </c>
      <c r="EF22" s="524">
        <v>484</v>
      </c>
      <c r="EG22" s="524">
        <v>610</v>
      </c>
      <c r="EH22" s="524">
        <v>731</v>
      </c>
      <c r="EI22" s="524">
        <v>80</v>
      </c>
      <c r="EJ22" s="524">
        <v>994</v>
      </c>
      <c r="EK22" s="524">
        <v>298</v>
      </c>
      <c r="EL22" s="524">
        <v>653</v>
      </c>
      <c r="EM22" s="524">
        <v>680</v>
      </c>
      <c r="EN22" s="524">
        <v>105</v>
      </c>
    </row>
    <row r="23" spans="1:144">
      <c r="A23" s="88"/>
      <c r="B23" s="88"/>
      <c r="C23" s="28" t="s">
        <v>2427</v>
      </c>
      <c r="D23" s="483">
        <v>331</v>
      </c>
      <c r="E23" s="483">
        <v>11</v>
      </c>
      <c r="F23" s="483">
        <v>118</v>
      </c>
      <c r="G23" s="483">
        <v>62</v>
      </c>
      <c r="H23" s="483">
        <v>34</v>
      </c>
      <c r="I23" s="483">
        <v>556</v>
      </c>
      <c r="J23" s="483">
        <v>61</v>
      </c>
      <c r="K23" s="483">
        <v>52</v>
      </c>
      <c r="L23" s="483">
        <v>38</v>
      </c>
      <c r="M23" s="483">
        <v>111</v>
      </c>
      <c r="N23" s="483">
        <v>4</v>
      </c>
      <c r="O23" s="483">
        <v>266</v>
      </c>
      <c r="P23" s="483">
        <v>92</v>
      </c>
      <c r="Q23" s="483">
        <v>14</v>
      </c>
      <c r="R23" s="483">
        <v>216</v>
      </c>
      <c r="S23" s="483">
        <v>76</v>
      </c>
      <c r="T23" s="483">
        <v>6</v>
      </c>
      <c r="U23" s="483">
        <v>404</v>
      </c>
      <c r="V23" s="483">
        <v>243</v>
      </c>
      <c r="W23" s="483">
        <v>76</v>
      </c>
      <c r="X23" s="483">
        <v>222</v>
      </c>
      <c r="Y23" s="483">
        <v>84</v>
      </c>
      <c r="Z23" s="483">
        <v>178</v>
      </c>
      <c r="AA23" s="483">
        <v>803</v>
      </c>
      <c r="AB23" s="483">
        <v>101</v>
      </c>
      <c r="AC23" s="483">
        <v>41</v>
      </c>
      <c r="AD23" s="483">
        <v>128</v>
      </c>
      <c r="AE23" s="483">
        <v>539</v>
      </c>
      <c r="AF23" s="483">
        <v>17</v>
      </c>
      <c r="AG23" s="483">
        <v>826</v>
      </c>
      <c r="AH23" s="483">
        <v>211</v>
      </c>
      <c r="AI23" s="483">
        <v>27</v>
      </c>
      <c r="AJ23" s="483">
        <v>89</v>
      </c>
      <c r="AK23" s="483">
        <v>493</v>
      </c>
      <c r="AL23" s="483">
        <v>12</v>
      </c>
      <c r="AM23" s="483">
        <v>832</v>
      </c>
      <c r="AN23" s="483">
        <v>182</v>
      </c>
      <c r="AO23" s="483">
        <v>72</v>
      </c>
      <c r="AP23" s="483">
        <v>589</v>
      </c>
      <c r="AQ23" s="483">
        <v>76</v>
      </c>
      <c r="AR23" s="483">
        <v>10</v>
      </c>
      <c r="AS23" s="483">
        <v>929</v>
      </c>
      <c r="AT23" s="483">
        <v>771</v>
      </c>
      <c r="AU23" s="483">
        <v>55</v>
      </c>
      <c r="AV23" s="483">
        <v>67</v>
      </c>
      <c r="AW23" s="483">
        <v>124</v>
      </c>
      <c r="AX23" s="483">
        <v>27</v>
      </c>
      <c r="AY23" s="483">
        <v>1044</v>
      </c>
      <c r="AZ23" s="483">
        <v>139</v>
      </c>
      <c r="BA23" s="483">
        <v>55</v>
      </c>
      <c r="BB23" s="483">
        <v>93</v>
      </c>
      <c r="BC23" s="483">
        <v>113</v>
      </c>
      <c r="BD23" s="483">
        <v>31</v>
      </c>
      <c r="BE23" s="483">
        <v>431</v>
      </c>
      <c r="BF23" s="483">
        <v>125</v>
      </c>
      <c r="BG23" s="483">
        <v>50</v>
      </c>
      <c r="BH23" s="483">
        <v>102</v>
      </c>
      <c r="BI23" s="483">
        <v>79</v>
      </c>
      <c r="BJ23" s="483">
        <v>30</v>
      </c>
      <c r="BK23" s="483">
        <v>386</v>
      </c>
      <c r="BL23" s="483">
        <v>228</v>
      </c>
      <c r="BM23" s="483">
        <v>60</v>
      </c>
      <c r="BN23" s="483">
        <v>101</v>
      </c>
      <c r="BO23" s="483">
        <v>81</v>
      </c>
      <c r="BP23" s="483">
        <v>8</v>
      </c>
      <c r="BQ23" s="483">
        <v>478</v>
      </c>
      <c r="BR23" s="483">
        <v>203</v>
      </c>
      <c r="BS23" s="483">
        <v>82</v>
      </c>
      <c r="BT23" s="483">
        <v>92</v>
      </c>
      <c r="BU23" s="483">
        <v>302</v>
      </c>
      <c r="BV23" s="483">
        <v>4</v>
      </c>
      <c r="BW23" s="483">
        <v>683</v>
      </c>
      <c r="BX23" s="483">
        <v>136</v>
      </c>
      <c r="BY23" s="483">
        <v>237</v>
      </c>
      <c r="BZ23" s="483">
        <v>313</v>
      </c>
      <c r="CA23" s="483">
        <v>265</v>
      </c>
      <c r="CB23" s="483">
        <v>7</v>
      </c>
      <c r="CC23" s="522">
        <v>958</v>
      </c>
      <c r="CD23" s="483">
        <v>139</v>
      </c>
      <c r="CE23" s="483">
        <v>82</v>
      </c>
      <c r="CF23" s="483">
        <v>222</v>
      </c>
      <c r="CG23" s="483">
        <v>173</v>
      </c>
      <c r="CH23" s="483">
        <v>13</v>
      </c>
      <c r="CI23" s="525">
        <v>629</v>
      </c>
      <c r="CJ23" s="483">
        <v>383</v>
      </c>
      <c r="CK23" s="483">
        <v>137</v>
      </c>
      <c r="CL23" s="483">
        <v>143</v>
      </c>
      <c r="CM23" s="483">
        <v>138</v>
      </c>
      <c r="CN23" s="483">
        <v>30</v>
      </c>
      <c r="CO23" s="483">
        <v>831</v>
      </c>
      <c r="CP23" s="483">
        <v>430</v>
      </c>
      <c r="CQ23" s="483">
        <v>104</v>
      </c>
      <c r="CR23" s="483">
        <v>286</v>
      </c>
      <c r="CS23" s="483">
        <v>167</v>
      </c>
      <c r="CT23" s="483">
        <v>22</v>
      </c>
      <c r="CU23" s="483">
        <v>1009</v>
      </c>
      <c r="CV23" s="483">
        <v>374</v>
      </c>
      <c r="CW23" s="483">
        <v>15</v>
      </c>
      <c r="CX23" s="483">
        <v>180</v>
      </c>
      <c r="CY23" s="483">
        <v>177</v>
      </c>
      <c r="CZ23" s="483">
        <v>7</v>
      </c>
      <c r="DA23" s="483">
        <v>423</v>
      </c>
      <c r="DB23" s="483">
        <v>24</v>
      </c>
      <c r="DC23" s="483">
        <v>265</v>
      </c>
      <c r="DD23" s="483">
        <v>350</v>
      </c>
      <c r="DE23" s="483">
        <v>26</v>
      </c>
      <c r="DF23" s="483">
        <v>262</v>
      </c>
      <c r="DG23" s="483">
        <v>69</v>
      </c>
      <c r="DH23" s="483">
        <v>403</v>
      </c>
      <c r="DI23" s="483">
        <v>178</v>
      </c>
      <c r="DJ23" s="483">
        <v>11</v>
      </c>
      <c r="DK23" s="483">
        <v>570</v>
      </c>
      <c r="DL23" s="483">
        <v>158</v>
      </c>
      <c r="DM23" s="483">
        <v>147</v>
      </c>
      <c r="DN23" s="483">
        <v>136</v>
      </c>
      <c r="DO23" s="483">
        <v>40</v>
      </c>
      <c r="DP23" s="483">
        <v>213</v>
      </c>
      <c r="DQ23" s="483">
        <v>53</v>
      </c>
      <c r="DR23" s="483">
        <v>141</v>
      </c>
      <c r="DS23" s="483">
        <v>63</v>
      </c>
      <c r="DT23" s="483">
        <v>84</v>
      </c>
      <c r="DU23" s="483">
        <v>289</v>
      </c>
      <c r="DV23" s="483">
        <v>44</v>
      </c>
      <c r="DW23" s="483">
        <v>52</v>
      </c>
      <c r="DX23" s="483">
        <v>140</v>
      </c>
      <c r="DY23" s="483">
        <v>84</v>
      </c>
      <c r="DZ23" s="524">
        <v>153</v>
      </c>
      <c r="EA23" s="524">
        <v>6</v>
      </c>
      <c r="EB23" s="524">
        <v>31</v>
      </c>
      <c r="EC23" s="524">
        <v>196</v>
      </c>
      <c r="ED23" s="524">
        <v>6</v>
      </c>
      <c r="EE23" s="524">
        <v>53</v>
      </c>
      <c r="EF23" s="524">
        <v>8</v>
      </c>
      <c r="EG23" s="524">
        <v>204</v>
      </c>
      <c r="EH23" s="524">
        <v>32</v>
      </c>
      <c r="EI23" s="524">
        <v>6</v>
      </c>
      <c r="EJ23" s="524">
        <v>107</v>
      </c>
      <c r="EK23" s="524">
        <v>84</v>
      </c>
      <c r="EL23" s="524">
        <v>28</v>
      </c>
      <c r="EM23" s="524">
        <v>35</v>
      </c>
      <c r="EN23" s="524">
        <v>6</v>
      </c>
    </row>
    <row r="24" spans="1:144">
      <c r="A24" s="88"/>
      <c r="B24" s="88"/>
      <c r="C24" s="28" t="s">
        <v>191</v>
      </c>
      <c r="D24" s="483">
        <v>3</v>
      </c>
      <c r="E24" s="483">
        <v>0</v>
      </c>
      <c r="F24" s="483">
        <v>0</v>
      </c>
      <c r="G24" s="483">
        <v>626</v>
      </c>
      <c r="H24" s="483">
        <v>0</v>
      </c>
      <c r="I24" s="483">
        <v>629</v>
      </c>
      <c r="J24" s="483">
        <v>1</v>
      </c>
      <c r="K24" s="483">
        <v>0</v>
      </c>
      <c r="L24" s="483">
        <v>483</v>
      </c>
      <c r="M24" s="483">
        <v>1</v>
      </c>
      <c r="N24" s="483">
        <v>0</v>
      </c>
      <c r="O24" s="483">
        <v>485</v>
      </c>
      <c r="P24" s="483">
        <v>0</v>
      </c>
      <c r="Q24" s="483">
        <v>0</v>
      </c>
      <c r="R24" s="483">
        <v>0</v>
      </c>
      <c r="S24" s="483">
        <v>1</v>
      </c>
      <c r="T24" s="483">
        <v>0</v>
      </c>
      <c r="U24" s="483">
        <v>1</v>
      </c>
      <c r="V24" s="483">
        <v>1</v>
      </c>
      <c r="W24" s="483">
        <v>0</v>
      </c>
      <c r="X24" s="483">
        <v>1</v>
      </c>
      <c r="Y24" s="483">
        <v>0</v>
      </c>
      <c r="Z24" s="483">
        <v>0</v>
      </c>
      <c r="AA24" s="483">
        <v>2</v>
      </c>
      <c r="AB24" s="483">
        <v>30</v>
      </c>
      <c r="AC24" s="483">
        <v>1</v>
      </c>
      <c r="AD24" s="483">
        <v>0</v>
      </c>
      <c r="AE24" s="483">
        <v>0</v>
      </c>
      <c r="AF24" s="483">
        <v>0</v>
      </c>
      <c r="AG24" s="483">
        <v>31</v>
      </c>
      <c r="AH24" s="483">
        <v>5</v>
      </c>
      <c r="AI24" s="483">
        <v>1</v>
      </c>
      <c r="AJ24" s="483">
        <v>1</v>
      </c>
      <c r="AK24" s="483">
        <v>3</v>
      </c>
      <c r="AL24" s="483">
        <v>0</v>
      </c>
      <c r="AM24" s="483">
        <v>10</v>
      </c>
      <c r="AN24" s="483">
        <v>2</v>
      </c>
      <c r="AO24" s="483">
        <v>0</v>
      </c>
      <c r="AP24" s="483">
        <v>2</v>
      </c>
      <c r="AQ24" s="483">
        <v>1</v>
      </c>
      <c r="AR24" s="483">
        <v>0</v>
      </c>
      <c r="AS24" s="483">
        <v>5</v>
      </c>
      <c r="AT24" s="483">
        <v>2</v>
      </c>
      <c r="AU24" s="483">
        <v>1</v>
      </c>
      <c r="AV24" s="483">
        <v>0</v>
      </c>
      <c r="AW24" s="483">
        <v>1</v>
      </c>
      <c r="AX24" s="483">
        <v>0</v>
      </c>
      <c r="AY24" s="483">
        <v>4</v>
      </c>
      <c r="AZ24" s="483">
        <v>1</v>
      </c>
      <c r="BA24" s="483">
        <v>1</v>
      </c>
      <c r="BB24" s="483">
        <v>1</v>
      </c>
      <c r="BC24" s="483">
        <v>4</v>
      </c>
      <c r="BD24" s="483">
        <v>0</v>
      </c>
      <c r="BE24" s="483">
        <v>7</v>
      </c>
      <c r="BF24" s="483">
        <v>6</v>
      </c>
      <c r="BG24" s="483">
        <v>1</v>
      </c>
      <c r="BH24" s="483">
        <v>1</v>
      </c>
      <c r="BI24" s="483">
        <v>4</v>
      </c>
      <c r="BJ24" s="483">
        <v>0</v>
      </c>
      <c r="BK24" s="483">
        <v>12</v>
      </c>
      <c r="BL24" s="483">
        <v>3</v>
      </c>
      <c r="BM24" s="483">
        <v>1</v>
      </c>
      <c r="BN24" s="483">
        <v>4</v>
      </c>
      <c r="BO24" s="483">
        <v>1</v>
      </c>
      <c r="BP24" s="483">
        <v>0</v>
      </c>
      <c r="BQ24" s="483">
        <v>9</v>
      </c>
      <c r="BR24" s="483">
        <v>4</v>
      </c>
      <c r="BS24" s="483">
        <v>4</v>
      </c>
      <c r="BT24" s="483">
        <v>1</v>
      </c>
      <c r="BU24" s="483">
        <v>7</v>
      </c>
      <c r="BV24" s="483">
        <v>0</v>
      </c>
      <c r="BW24" s="483">
        <v>16</v>
      </c>
      <c r="BX24" s="483">
        <v>5</v>
      </c>
      <c r="BY24" s="483">
        <v>0</v>
      </c>
      <c r="BZ24" s="483">
        <v>2</v>
      </c>
      <c r="CA24" s="483">
        <v>8</v>
      </c>
      <c r="CB24" s="483">
        <v>0</v>
      </c>
      <c r="CC24" s="522">
        <v>15</v>
      </c>
      <c r="CD24" s="483">
        <v>7</v>
      </c>
      <c r="CE24" s="483">
        <v>1</v>
      </c>
      <c r="CF24" s="483">
        <v>7</v>
      </c>
      <c r="CG24" s="483">
        <v>4</v>
      </c>
      <c r="CH24" s="483">
        <v>0</v>
      </c>
      <c r="CI24" s="525">
        <v>19</v>
      </c>
      <c r="CJ24" s="483">
        <v>14</v>
      </c>
      <c r="CK24" s="483">
        <v>2</v>
      </c>
      <c r="CL24" s="483">
        <v>2</v>
      </c>
      <c r="CM24" s="483">
        <v>4</v>
      </c>
      <c r="CN24" s="483">
        <v>0</v>
      </c>
      <c r="CO24" s="483">
        <v>22</v>
      </c>
      <c r="CP24" s="483">
        <v>9</v>
      </c>
      <c r="CQ24" s="483">
        <v>1</v>
      </c>
      <c r="CR24" s="483">
        <v>5</v>
      </c>
      <c r="CS24" s="483">
        <v>4</v>
      </c>
      <c r="CT24" s="483">
        <v>2</v>
      </c>
      <c r="CU24" s="483">
        <v>21</v>
      </c>
      <c r="CV24" s="483">
        <v>13</v>
      </c>
      <c r="CW24" s="483">
        <v>2</v>
      </c>
      <c r="CX24" s="483">
        <v>3</v>
      </c>
      <c r="CY24" s="483">
        <v>9</v>
      </c>
      <c r="CZ24" s="483">
        <v>1</v>
      </c>
      <c r="DA24" s="483">
        <v>15</v>
      </c>
      <c r="DB24" s="483">
        <v>2</v>
      </c>
      <c r="DC24" s="483">
        <v>5</v>
      </c>
      <c r="DD24" s="483">
        <v>10</v>
      </c>
      <c r="DE24" s="483">
        <v>1</v>
      </c>
      <c r="DF24" s="483">
        <v>15</v>
      </c>
      <c r="DG24" s="483">
        <v>2</v>
      </c>
      <c r="DH24" s="483">
        <v>9</v>
      </c>
      <c r="DI24" s="483">
        <v>6</v>
      </c>
      <c r="DJ24" s="483">
        <v>0</v>
      </c>
      <c r="DK24" s="483">
        <v>24</v>
      </c>
      <c r="DL24" s="483">
        <v>3</v>
      </c>
      <c r="DM24" s="483">
        <v>4</v>
      </c>
      <c r="DN24" s="483">
        <v>6</v>
      </c>
      <c r="DO24" s="483">
        <v>1</v>
      </c>
      <c r="DP24" s="483">
        <v>25</v>
      </c>
      <c r="DQ24" s="483">
        <v>3</v>
      </c>
      <c r="DR24" s="483">
        <v>7</v>
      </c>
      <c r="DS24" s="483">
        <v>7</v>
      </c>
      <c r="DT24" s="483">
        <v>3</v>
      </c>
      <c r="DU24" s="483">
        <v>10</v>
      </c>
      <c r="DV24" s="483">
        <v>3</v>
      </c>
      <c r="DW24" s="483">
        <v>5</v>
      </c>
      <c r="DX24" s="483">
        <v>5</v>
      </c>
      <c r="DY24" s="483">
        <v>2</v>
      </c>
      <c r="DZ24" s="524">
        <v>34</v>
      </c>
      <c r="EA24" s="524">
        <v>6</v>
      </c>
      <c r="EB24" s="524">
        <v>8</v>
      </c>
      <c r="EC24" s="524">
        <v>12</v>
      </c>
      <c r="ED24" s="524">
        <v>4</v>
      </c>
      <c r="EE24" s="524">
        <v>8</v>
      </c>
      <c r="EF24" s="524">
        <v>1</v>
      </c>
      <c r="EG24" s="524">
        <v>2</v>
      </c>
      <c r="EH24" s="524">
        <v>2</v>
      </c>
      <c r="EI24" s="524">
        <v>1</v>
      </c>
      <c r="EJ24" s="524">
        <v>7</v>
      </c>
      <c r="EK24" s="524">
        <v>1</v>
      </c>
      <c r="EL24" s="524">
        <v>2</v>
      </c>
      <c r="EM24" s="524">
        <v>3</v>
      </c>
      <c r="EN24" s="524" t="s">
        <v>2260</v>
      </c>
    </row>
    <row r="25" spans="1:144">
      <c r="A25" s="523"/>
      <c r="B25" s="439" t="s">
        <v>1558</v>
      </c>
      <c r="C25" s="439"/>
      <c r="D25" s="481">
        <v>9189</v>
      </c>
      <c r="E25" s="481">
        <v>2954</v>
      </c>
      <c r="F25" s="481">
        <v>6088</v>
      </c>
      <c r="G25" s="481">
        <v>7347</v>
      </c>
      <c r="H25" s="481">
        <v>720</v>
      </c>
      <c r="I25" s="481">
        <v>26298</v>
      </c>
      <c r="J25" s="481">
        <v>7575</v>
      </c>
      <c r="K25" s="481">
        <v>2627</v>
      </c>
      <c r="L25" s="481">
        <v>5745</v>
      </c>
      <c r="M25" s="481">
        <v>6741</v>
      </c>
      <c r="N25" s="481">
        <v>686</v>
      </c>
      <c r="O25" s="481">
        <v>23374</v>
      </c>
      <c r="P25" s="481">
        <v>7699</v>
      </c>
      <c r="Q25" s="481">
        <v>2517</v>
      </c>
      <c r="R25" s="481">
        <v>5594</v>
      </c>
      <c r="S25" s="481">
        <v>6042</v>
      </c>
      <c r="T25" s="481">
        <v>680</v>
      </c>
      <c r="U25" s="481">
        <v>22532</v>
      </c>
      <c r="V25" s="481">
        <v>7622</v>
      </c>
      <c r="W25" s="481">
        <v>2619</v>
      </c>
      <c r="X25" s="481">
        <v>5172</v>
      </c>
      <c r="Y25" s="481">
        <v>5625</v>
      </c>
      <c r="Z25" s="481">
        <v>578</v>
      </c>
      <c r="AA25" s="481">
        <v>21616</v>
      </c>
      <c r="AB25" s="481">
        <v>7774</v>
      </c>
      <c r="AC25" s="481">
        <v>2381</v>
      </c>
      <c r="AD25" s="481">
        <v>4703</v>
      </c>
      <c r="AE25" s="481">
        <v>5572</v>
      </c>
      <c r="AF25" s="481">
        <v>661</v>
      </c>
      <c r="AG25" s="481">
        <v>21091</v>
      </c>
      <c r="AH25" s="481">
        <v>6729</v>
      </c>
      <c r="AI25" s="481">
        <v>2257</v>
      </c>
      <c r="AJ25" s="481">
        <v>4620</v>
      </c>
      <c r="AK25" s="481">
        <v>5350</v>
      </c>
      <c r="AL25" s="481">
        <v>765</v>
      </c>
      <c r="AM25" s="481">
        <v>19721</v>
      </c>
      <c r="AN25" s="481">
        <v>7368</v>
      </c>
      <c r="AO25" s="481">
        <v>2290</v>
      </c>
      <c r="AP25" s="481">
        <v>4610</v>
      </c>
      <c r="AQ25" s="481">
        <v>5174</v>
      </c>
      <c r="AR25" s="481">
        <v>709</v>
      </c>
      <c r="AS25" s="481">
        <v>20151</v>
      </c>
      <c r="AT25" s="481">
        <v>7310</v>
      </c>
      <c r="AU25" s="481">
        <v>2294</v>
      </c>
      <c r="AV25" s="481">
        <v>4549</v>
      </c>
      <c r="AW25" s="481">
        <v>5061</v>
      </c>
      <c r="AX25" s="481">
        <v>679</v>
      </c>
      <c r="AY25" s="521">
        <v>19893</v>
      </c>
      <c r="AZ25" s="481">
        <v>7609</v>
      </c>
      <c r="BA25" s="481">
        <v>2095</v>
      </c>
      <c r="BB25" s="481">
        <v>4280</v>
      </c>
      <c r="BC25" s="481">
        <v>5255</v>
      </c>
      <c r="BD25" s="481">
        <v>727</v>
      </c>
      <c r="BE25" s="481">
        <v>19966</v>
      </c>
      <c r="BF25" s="481">
        <v>6790</v>
      </c>
      <c r="BG25" s="481">
        <v>2226</v>
      </c>
      <c r="BH25" s="481">
        <v>4439</v>
      </c>
      <c r="BI25" s="481">
        <v>5530</v>
      </c>
      <c r="BJ25" s="481">
        <v>765</v>
      </c>
      <c r="BK25" s="481">
        <v>19750</v>
      </c>
      <c r="BL25" s="481">
        <v>6945</v>
      </c>
      <c r="BM25" s="481">
        <v>2132</v>
      </c>
      <c r="BN25" s="481">
        <v>4416</v>
      </c>
      <c r="BO25" s="481">
        <v>5270</v>
      </c>
      <c r="BP25" s="481">
        <v>687</v>
      </c>
      <c r="BQ25" s="521">
        <v>19450</v>
      </c>
      <c r="BR25" s="481">
        <v>6963</v>
      </c>
      <c r="BS25" s="481">
        <v>2177</v>
      </c>
      <c r="BT25" s="481">
        <v>4661</v>
      </c>
      <c r="BU25" s="481">
        <v>5249</v>
      </c>
      <c r="BV25" s="481">
        <v>587</v>
      </c>
      <c r="BW25" s="481">
        <v>19637</v>
      </c>
      <c r="BX25" s="481">
        <v>7641</v>
      </c>
      <c r="BY25" s="481">
        <v>2046</v>
      </c>
      <c r="BZ25" s="481">
        <v>4450</v>
      </c>
      <c r="CA25" s="481">
        <v>5596</v>
      </c>
      <c r="CB25" s="481">
        <v>613</v>
      </c>
      <c r="CC25" s="522">
        <v>20346</v>
      </c>
      <c r="CD25" s="481">
        <v>6706</v>
      </c>
      <c r="CE25" s="481">
        <v>2096</v>
      </c>
      <c r="CF25" s="481">
        <v>4811</v>
      </c>
      <c r="CG25" s="481">
        <v>5777</v>
      </c>
      <c r="CH25" s="481">
        <v>685</v>
      </c>
      <c r="CI25" s="522">
        <v>20075</v>
      </c>
      <c r="CJ25" s="481">
        <v>7488</v>
      </c>
      <c r="CK25" s="481">
        <v>2192</v>
      </c>
      <c r="CL25" s="481">
        <v>4910</v>
      </c>
      <c r="CM25" s="481">
        <v>5919</v>
      </c>
      <c r="CN25" s="481">
        <v>629</v>
      </c>
      <c r="CO25" s="481">
        <v>21138</v>
      </c>
      <c r="CP25" s="481">
        <v>7282</v>
      </c>
      <c r="CQ25" s="481">
        <v>2307</v>
      </c>
      <c r="CR25" s="481">
        <v>5004</v>
      </c>
      <c r="CS25" s="481">
        <v>6215</v>
      </c>
      <c r="CT25" s="481">
        <v>570</v>
      </c>
      <c r="CU25" s="481">
        <v>21378</v>
      </c>
      <c r="CV25" s="481">
        <v>6504</v>
      </c>
      <c r="CW25" s="481">
        <v>2078</v>
      </c>
      <c r="CX25" s="481">
        <v>4618</v>
      </c>
      <c r="CY25" s="481">
        <v>6043</v>
      </c>
      <c r="CZ25" s="481">
        <v>482</v>
      </c>
      <c r="DA25" s="481">
        <v>5877</v>
      </c>
      <c r="DB25" s="481">
        <v>2142</v>
      </c>
      <c r="DC25" s="481">
        <v>4808</v>
      </c>
      <c r="DD25" s="481">
        <v>5795</v>
      </c>
      <c r="DE25" s="481">
        <v>439</v>
      </c>
      <c r="DF25" s="481">
        <v>6495</v>
      </c>
      <c r="DG25" s="481">
        <v>2035</v>
      </c>
      <c r="DH25" s="481">
        <v>4790</v>
      </c>
      <c r="DI25" s="481">
        <v>5124</v>
      </c>
      <c r="DJ25" s="481">
        <v>326</v>
      </c>
      <c r="DK25" s="481">
        <v>6425</v>
      </c>
      <c r="DL25" s="481">
        <v>2228</v>
      </c>
      <c r="DM25" s="481">
        <v>4338</v>
      </c>
      <c r="DN25" s="481">
        <v>4676</v>
      </c>
      <c r="DO25" s="481">
        <v>239</v>
      </c>
      <c r="DP25" s="481">
        <v>6591</v>
      </c>
      <c r="DQ25" s="481">
        <v>1945</v>
      </c>
      <c r="DR25" s="481">
        <v>3965</v>
      </c>
      <c r="DS25" s="481">
        <v>4827</v>
      </c>
      <c r="DT25" s="481">
        <v>364</v>
      </c>
      <c r="DU25" s="481">
        <v>5852</v>
      </c>
      <c r="DV25" s="481">
        <v>1862</v>
      </c>
      <c r="DW25" s="481">
        <v>3952</v>
      </c>
      <c r="DX25" s="481">
        <v>5291</v>
      </c>
      <c r="DY25" s="481">
        <v>413</v>
      </c>
      <c r="DZ25" s="520">
        <v>6179</v>
      </c>
      <c r="EA25" s="520">
        <v>1933</v>
      </c>
      <c r="EB25" s="520">
        <v>4217</v>
      </c>
      <c r="EC25" s="520">
        <v>5151</v>
      </c>
      <c r="ED25" s="520">
        <v>337</v>
      </c>
      <c r="EE25" s="520">
        <v>6340</v>
      </c>
      <c r="EF25" s="520">
        <v>2301</v>
      </c>
      <c r="EG25" s="520">
        <v>4431</v>
      </c>
      <c r="EH25" s="520">
        <v>5044</v>
      </c>
      <c r="EI25" s="520">
        <v>354</v>
      </c>
      <c r="EJ25" s="520">
        <v>6873</v>
      </c>
      <c r="EK25" s="520">
        <v>2132</v>
      </c>
      <c r="EL25" s="520">
        <v>4209</v>
      </c>
      <c r="EM25" s="520">
        <v>5299</v>
      </c>
      <c r="EN25" s="520">
        <v>449</v>
      </c>
    </row>
    <row r="26" spans="1:144">
      <c r="A26" s="439" t="s">
        <v>144</v>
      </c>
      <c r="B26" s="439"/>
      <c r="C26" s="439"/>
      <c r="D26" s="481">
        <v>12764</v>
      </c>
      <c r="E26" s="481">
        <v>3810</v>
      </c>
      <c r="F26" s="481">
        <v>8610</v>
      </c>
      <c r="G26" s="481">
        <v>10009</v>
      </c>
      <c r="H26" s="481">
        <v>1059</v>
      </c>
      <c r="I26" s="481">
        <v>36252</v>
      </c>
      <c r="J26" s="481">
        <v>10199</v>
      </c>
      <c r="K26" s="481">
        <v>3497</v>
      </c>
      <c r="L26" s="481">
        <v>7929</v>
      </c>
      <c r="M26" s="481">
        <v>8515</v>
      </c>
      <c r="N26" s="481">
        <v>877</v>
      </c>
      <c r="O26" s="481">
        <v>31017</v>
      </c>
      <c r="P26" s="481">
        <v>10134</v>
      </c>
      <c r="Q26" s="481">
        <v>3176</v>
      </c>
      <c r="R26" s="481">
        <v>7516</v>
      </c>
      <c r="S26" s="481">
        <v>7713</v>
      </c>
      <c r="T26" s="481">
        <v>1358</v>
      </c>
      <c r="U26" s="481">
        <v>29897</v>
      </c>
      <c r="V26" s="481">
        <v>10024</v>
      </c>
      <c r="W26" s="481">
        <v>3599</v>
      </c>
      <c r="X26" s="481">
        <v>7064</v>
      </c>
      <c r="Y26" s="481">
        <v>7893</v>
      </c>
      <c r="Z26" s="481">
        <v>967</v>
      </c>
      <c r="AA26" s="481">
        <v>29547</v>
      </c>
      <c r="AB26" s="481">
        <v>10162</v>
      </c>
      <c r="AC26" s="481">
        <v>3268</v>
      </c>
      <c r="AD26" s="481">
        <v>6959</v>
      </c>
      <c r="AE26" s="481">
        <v>8514</v>
      </c>
      <c r="AF26" s="481">
        <v>957</v>
      </c>
      <c r="AG26" s="481">
        <v>29860</v>
      </c>
      <c r="AH26" s="481">
        <v>8795</v>
      </c>
      <c r="AI26" s="481">
        <v>3680</v>
      </c>
      <c r="AJ26" s="481">
        <v>6756</v>
      </c>
      <c r="AK26" s="481">
        <v>7509</v>
      </c>
      <c r="AL26" s="481">
        <v>1239</v>
      </c>
      <c r="AM26" s="481">
        <v>27979</v>
      </c>
      <c r="AN26" s="481">
        <v>10094</v>
      </c>
      <c r="AO26" s="481">
        <v>3653</v>
      </c>
      <c r="AP26" s="481">
        <v>6773</v>
      </c>
      <c r="AQ26" s="481">
        <v>7231</v>
      </c>
      <c r="AR26" s="481">
        <v>1122</v>
      </c>
      <c r="AS26" s="481">
        <v>28873</v>
      </c>
      <c r="AT26" s="481">
        <v>10593</v>
      </c>
      <c r="AU26" s="481">
        <v>3395</v>
      </c>
      <c r="AV26" s="481">
        <v>6218</v>
      </c>
      <c r="AW26" s="481">
        <v>7269</v>
      </c>
      <c r="AX26" s="481">
        <v>1092</v>
      </c>
      <c r="AY26" s="521">
        <v>28567</v>
      </c>
      <c r="AZ26" s="481">
        <v>10506</v>
      </c>
      <c r="BA26" s="481">
        <v>2959</v>
      </c>
      <c r="BB26" s="481">
        <v>6704</v>
      </c>
      <c r="BC26" s="481">
        <v>7711</v>
      </c>
      <c r="BD26" s="481">
        <v>1152</v>
      </c>
      <c r="BE26" s="481">
        <v>29032</v>
      </c>
      <c r="BF26" s="481">
        <v>9703</v>
      </c>
      <c r="BG26" s="481">
        <v>3866</v>
      </c>
      <c r="BH26" s="481">
        <v>6346</v>
      </c>
      <c r="BI26" s="481">
        <v>7810</v>
      </c>
      <c r="BJ26" s="481">
        <v>1083</v>
      </c>
      <c r="BK26" s="481">
        <v>28808</v>
      </c>
      <c r="BL26" s="481">
        <v>9970</v>
      </c>
      <c r="BM26" s="481">
        <v>3019</v>
      </c>
      <c r="BN26" s="481">
        <v>6603</v>
      </c>
      <c r="BO26" s="481">
        <v>7317</v>
      </c>
      <c r="BP26" s="481">
        <v>953</v>
      </c>
      <c r="BQ26" s="521">
        <v>27862</v>
      </c>
      <c r="BR26" s="481">
        <v>10106</v>
      </c>
      <c r="BS26" s="481">
        <v>3254</v>
      </c>
      <c r="BT26" s="481">
        <v>6769</v>
      </c>
      <c r="BU26" s="481">
        <v>7754</v>
      </c>
      <c r="BV26" s="481">
        <v>868</v>
      </c>
      <c r="BW26" s="481">
        <v>28751</v>
      </c>
      <c r="BX26" s="481">
        <v>10918</v>
      </c>
      <c r="BY26" s="481">
        <v>4224</v>
      </c>
      <c r="BZ26" s="481">
        <v>6881</v>
      </c>
      <c r="CA26" s="481">
        <v>8533</v>
      </c>
      <c r="CB26" s="481">
        <v>912</v>
      </c>
      <c r="CC26" s="522">
        <v>31468</v>
      </c>
      <c r="CD26" s="481">
        <v>9397</v>
      </c>
      <c r="CE26" s="481">
        <v>3087</v>
      </c>
      <c r="CF26" s="481">
        <v>7020</v>
      </c>
      <c r="CG26" s="481">
        <v>8754</v>
      </c>
      <c r="CH26" s="481">
        <v>1082</v>
      </c>
      <c r="CI26" s="481">
        <v>29340</v>
      </c>
      <c r="CJ26" s="481">
        <v>11031</v>
      </c>
      <c r="CK26" s="481">
        <v>3555</v>
      </c>
      <c r="CL26" s="481">
        <v>9077</v>
      </c>
      <c r="CM26" s="481">
        <v>8973</v>
      </c>
      <c r="CN26" s="481">
        <v>1079</v>
      </c>
      <c r="CO26" s="481">
        <v>33715</v>
      </c>
      <c r="CP26" s="481">
        <v>12279</v>
      </c>
      <c r="CQ26" s="481">
        <v>3709</v>
      </c>
      <c r="CR26" s="481">
        <v>7814</v>
      </c>
      <c r="CS26" s="481">
        <v>9254</v>
      </c>
      <c r="CT26" s="481">
        <v>838</v>
      </c>
      <c r="CU26" s="481">
        <v>33894</v>
      </c>
      <c r="CV26" s="481">
        <v>10297</v>
      </c>
      <c r="CW26" s="481">
        <v>3278</v>
      </c>
      <c r="CX26" s="481">
        <v>7438</v>
      </c>
      <c r="CY26" s="481">
        <v>8664</v>
      </c>
      <c r="CZ26" s="481">
        <v>608</v>
      </c>
      <c r="DA26" s="481">
        <v>9186</v>
      </c>
      <c r="DB26" s="481">
        <v>2986</v>
      </c>
      <c r="DC26" s="481">
        <v>7282</v>
      </c>
      <c r="DD26" s="481">
        <v>8004</v>
      </c>
      <c r="DE26" s="481">
        <v>636</v>
      </c>
      <c r="DF26" s="481">
        <v>11073</v>
      </c>
      <c r="DG26" s="481">
        <v>2877</v>
      </c>
      <c r="DH26" s="481">
        <v>7019</v>
      </c>
      <c r="DI26" s="481">
        <v>8038</v>
      </c>
      <c r="DJ26" s="481">
        <v>466</v>
      </c>
      <c r="DK26" s="521">
        <v>10155</v>
      </c>
      <c r="DL26" s="521">
        <v>3246</v>
      </c>
      <c r="DM26" s="521">
        <v>7012</v>
      </c>
      <c r="DN26" s="521">
        <v>6858</v>
      </c>
      <c r="DO26" s="521">
        <v>771</v>
      </c>
      <c r="DP26" s="521">
        <v>9953</v>
      </c>
      <c r="DQ26" s="521">
        <v>3231</v>
      </c>
      <c r="DR26" s="521">
        <v>5944</v>
      </c>
      <c r="DS26" s="521">
        <v>6866</v>
      </c>
      <c r="DT26" s="521">
        <v>993</v>
      </c>
      <c r="DU26" s="521">
        <v>8781</v>
      </c>
      <c r="DV26" s="521">
        <v>2543</v>
      </c>
      <c r="DW26" s="521">
        <v>5645</v>
      </c>
      <c r="DX26" s="521">
        <v>7551</v>
      </c>
      <c r="DY26" s="521">
        <v>774</v>
      </c>
      <c r="DZ26" s="520">
        <v>8493</v>
      </c>
      <c r="EA26" s="520">
        <v>2595</v>
      </c>
      <c r="EB26" s="520">
        <v>5633</v>
      </c>
      <c r="EC26" s="520">
        <v>7752</v>
      </c>
      <c r="ED26" s="520">
        <v>543</v>
      </c>
      <c r="EE26" s="520">
        <v>8145</v>
      </c>
      <c r="EF26" s="520">
        <v>3191</v>
      </c>
      <c r="EG26" s="520">
        <v>6201</v>
      </c>
      <c r="EH26" s="520">
        <v>7155</v>
      </c>
      <c r="EI26" s="520">
        <v>567</v>
      </c>
      <c r="EJ26" s="520">
        <v>9154</v>
      </c>
      <c r="EK26" s="520">
        <v>2918</v>
      </c>
      <c r="EL26" s="520">
        <v>6022</v>
      </c>
      <c r="EM26" s="520">
        <v>7444</v>
      </c>
      <c r="EN26" s="520">
        <v>727</v>
      </c>
    </row>
    <row r="27" spans="1:144">
      <c r="A27" s="413"/>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row>
  </sheetData>
  <mergeCells count="1">
    <mergeCell ref="A4:C4"/>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945B-E55C-49A2-8AC2-9EC1A9768792}">
  <sheetPr codeName="Plan34">
    <tabColor rgb="FF5F6062"/>
  </sheetPr>
  <dimension ref="A1:CX24"/>
  <sheetViews>
    <sheetView showGridLines="0" workbookViewId="0"/>
  </sheetViews>
  <sheetFormatPr defaultColWidth="8.77734375" defaultRowHeight="14.4"/>
  <cols>
    <col min="1" max="2" width="1.44140625" customWidth="1"/>
    <col min="3" max="3" width="10.77734375" customWidth="1"/>
    <col min="4" max="4" width="21.21875" customWidth="1"/>
    <col min="5" max="5" width="10" bestFit="1" customWidth="1"/>
    <col min="6" max="6" width="12.44140625" bestFit="1" customWidth="1"/>
    <col min="7" max="7" width="8.44140625" bestFit="1" customWidth="1"/>
    <col min="8" max="8" width="10" bestFit="1" customWidth="1"/>
    <col min="9" max="12" width="10" customWidth="1"/>
    <col min="13" max="13" width="10" bestFit="1" customWidth="1"/>
    <col min="14" max="14" width="12.44140625" bestFit="1" customWidth="1"/>
    <col min="15" max="15" width="8.44140625" bestFit="1" customWidth="1"/>
    <col min="16" max="17" width="10" bestFit="1" customWidth="1"/>
    <col min="18" max="18" width="12.44140625" bestFit="1" customWidth="1"/>
    <col min="19" max="19" width="8.44140625" bestFit="1" customWidth="1"/>
    <col min="20" max="21" width="10" bestFit="1" customWidth="1"/>
    <col min="22" max="22" width="12.44140625" bestFit="1" customWidth="1"/>
    <col min="23" max="23" width="8.44140625" bestFit="1" customWidth="1"/>
    <col min="24" max="25" width="10" bestFit="1" customWidth="1"/>
    <col min="26" max="26" width="12.44140625" bestFit="1" customWidth="1"/>
    <col min="27" max="27" width="8.44140625" bestFit="1" customWidth="1"/>
    <col min="28" max="28" width="10" bestFit="1" customWidth="1"/>
    <col min="29" max="32" width="10" customWidth="1"/>
    <col min="33" max="33" width="10" bestFit="1" customWidth="1"/>
    <col min="34" max="34" width="12.44140625" bestFit="1" customWidth="1"/>
    <col min="35" max="35" width="8.44140625" bestFit="1" customWidth="1"/>
    <col min="36" max="37" width="10" bestFit="1" customWidth="1"/>
    <col min="38" max="38" width="12.44140625" bestFit="1" customWidth="1"/>
    <col min="39" max="39" width="8.44140625" bestFit="1" customWidth="1"/>
    <col min="40" max="40" width="10.77734375" bestFit="1" customWidth="1"/>
    <col min="41" max="41" width="10" bestFit="1" customWidth="1"/>
    <col min="42" max="42" width="8.21875" bestFit="1" customWidth="1"/>
    <col min="43" max="43" width="12.44140625" bestFit="1" customWidth="1"/>
    <col min="44" max="44" width="8.44140625" bestFit="1" customWidth="1"/>
    <col min="45" max="45" width="10.77734375" bestFit="1" customWidth="1"/>
    <col min="46" max="46" width="10" bestFit="1" customWidth="1"/>
    <col min="47" max="47" width="12.44140625" bestFit="1" customWidth="1"/>
    <col min="48" max="48" width="8.44140625" bestFit="1" customWidth="1"/>
    <col min="49" max="49" width="10.77734375" bestFit="1" customWidth="1"/>
    <col min="50" max="50" width="10" bestFit="1" customWidth="1"/>
    <col min="51" max="51" width="12.44140625" bestFit="1" customWidth="1"/>
    <col min="52" max="52" width="8.44140625" bestFit="1" customWidth="1"/>
    <col min="53" max="53" width="10.77734375" bestFit="1" customWidth="1"/>
    <col min="54" max="54" width="10" bestFit="1" customWidth="1"/>
    <col min="55" max="55" width="12.44140625" bestFit="1" customWidth="1"/>
    <col min="56" max="56" width="8.44140625" bestFit="1" customWidth="1"/>
    <col min="57" max="57" width="10.77734375" bestFit="1" customWidth="1"/>
    <col min="58" max="58" width="10" bestFit="1" customWidth="1"/>
    <col min="59" max="59" width="12.44140625" bestFit="1" customWidth="1"/>
    <col min="60" max="60" width="8.44140625" bestFit="1" customWidth="1"/>
    <col min="61" max="61" width="10.77734375" bestFit="1" customWidth="1"/>
    <col min="62" max="62" width="10" bestFit="1" customWidth="1"/>
    <col min="63" max="63" width="12.44140625" bestFit="1" customWidth="1"/>
    <col min="64" max="64" width="8.44140625" bestFit="1" customWidth="1"/>
    <col min="65" max="65" width="10.77734375" bestFit="1" customWidth="1"/>
    <col min="66" max="67" width="10" bestFit="1" customWidth="1"/>
    <col min="68" max="68" width="12.44140625" bestFit="1" customWidth="1"/>
    <col min="69" max="69" width="8.44140625" bestFit="1" customWidth="1"/>
    <col min="70" max="70" width="10.77734375" bestFit="1" customWidth="1"/>
    <col min="71" max="71" width="10" bestFit="1" customWidth="1"/>
    <col min="72" max="72" width="12.44140625" bestFit="1" customWidth="1"/>
    <col min="73" max="73" width="8.44140625" bestFit="1" customWidth="1"/>
    <col min="74" max="74" width="10.77734375" bestFit="1" customWidth="1"/>
    <col min="75" max="75" width="10" bestFit="1" customWidth="1"/>
    <col min="76" max="76" width="12.44140625" bestFit="1" customWidth="1"/>
    <col min="77" max="77" width="8.44140625" bestFit="1" customWidth="1"/>
    <col min="78" max="78" width="10.77734375" bestFit="1" customWidth="1"/>
    <col min="79" max="79" width="10" bestFit="1" customWidth="1"/>
    <col min="80" max="80" width="12.44140625" bestFit="1" customWidth="1"/>
    <col min="81" max="81" width="8.44140625" bestFit="1" customWidth="1"/>
    <col min="82" max="82" width="10.77734375" bestFit="1" customWidth="1"/>
    <col min="83" max="83" width="10" bestFit="1" customWidth="1"/>
    <col min="84" max="84" width="12.44140625" bestFit="1" customWidth="1"/>
    <col min="85" max="85" width="8.44140625" bestFit="1" customWidth="1"/>
    <col min="86" max="86" width="10.77734375" bestFit="1" customWidth="1"/>
    <col min="87" max="87" width="10" bestFit="1" customWidth="1"/>
    <col min="88" max="88" width="12.44140625" bestFit="1" customWidth="1"/>
    <col min="89" max="89" width="8.44140625" bestFit="1" customWidth="1"/>
    <col min="90" max="90" width="10.77734375" bestFit="1" customWidth="1"/>
    <col min="91" max="91" width="10" bestFit="1" customWidth="1"/>
    <col min="92" max="92" width="12.44140625" bestFit="1" customWidth="1"/>
    <col min="93" max="93" width="8.44140625" bestFit="1" customWidth="1"/>
    <col min="94" max="94" width="10.77734375" bestFit="1" customWidth="1"/>
    <col min="95" max="95" width="10" bestFit="1" customWidth="1"/>
    <col min="96" max="96" width="12.44140625" bestFit="1" customWidth="1"/>
    <col min="97" max="97" width="8.44140625" bestFit="1" customWidth="1"/>
    <col min="98" max="98" width="10.77734375" bestFit="1" customWidth="1"/>
    <col min="99" max="99" width="10" bestFit="1" customWidth="1"/>
    <col min="100" max="100" width="12.44140625" bestFit="1" customWidth="1"/>
    <col min="101" max="101" width="8.44140625" bestFit="1" customWidth="1"/>
    <col min="102" max="102" width="10.77734375" bestFit="1" customWidth="1"/>
  </cols>
  <sheetData>
    <row r="1" spans="1:102">
      <c r="A1" s="433" t="s">
        <v>2428</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469"/>
      <c r="AI1" s="468"/>
      <c r="AJ1" s="468"/>
      <c r="AK1" s="34"/>
      <c r="AL1" s="469"/>
      <c r="AM1" s="468"/>
      <c r="AN1" s="468"/>
      <c r="AO1" s="34"/>
      <c r="AP1" s="469"/>
      <c r="AQ1" s="468"/>
      <c r="AR1" s="468"/>
      <c r="AS1" s="468"/>
      <c r="AT1" s="34"/>
      <c r="AU1" s="469"/>
      <c r="AV1" s="468"/>
      <c r="AW1" s="468"/>
      <c r="AX1" s="34"/>
      <c r="AY1" s="469"/>
      <c r="AZ1" s="468"/>
      <c r="BA1" s="468"/>
      <c r="BB1" s="34"/>
      <c r="BC1" s="469"/>
      <c r="BD1" s="468"/>
      <c r="BE1" s="468"/>
      <c r="BF1" s="34"/>
      <c r="BG1" s="34"/>
      <c r="BH1" s="34"/>
      <c r="BI1" s="469"/>
      <c r="BJ1" s="34"/>
      <c r="BK1" s="34"/>
      <c r="BL1" s="34"/>
      <c r="BM1" s="469"/>
      <c r="BN1" s="34"/>
      <c r="BO1" s="34"/>
      <c r="BP1" s="34"/>
      <c r="BQ1" s="469"/>
      <c r="BR1" s="468"/>
      <c r="BS1" s="34"/>
      <c r="BT1" s="34"/>
      <c r="BU1" s="34"/>
      <c r="BV1" s="469"/>
      <c r="BW1" s="34"/>
      <c r="BX1" s="34"/>
      <c r="BY1" s="34"/>
      <c r="BZ1" s="469"/>
      <c r="CA1" s="34"/>
      <c r="CB1" s="34"/>
      <c r="CC1" s="34"/>
      <c r="CD1" s="469"/>
      <c r="CE1" s="34"/>
      <c r="CF1" s="34"/>
      <c r="CG1" s="34"/>
      <c r="CH1" s="469"/>
      <c r="CI1" s="34"/>
      <c r="CJ1" s="34"/>
      <c r="CK1" s="34"/>
      <c r="CL1" s="469"/>
      <c r="CM1" s="34"/>
      <c r="CN1" s="34"/>
      <c r="CO1" s="34"/>
      <c r="CP1" s="469"/>
      <c r="CQ1" s="34"/>
      <c r="CR1" s="34"/>
      <c r="CS1" s="34"/>
      <c r="CT1" s="469"/>
      <c r="CU1" s="34"/>
      <c r="CV1" s="34"/>
      <c r="CW1" s="34"/>
      <c r="CX1" s="469" t="s">
        <v>65</v>
      </c>
    </row>
    <row r="2" spans="1:102" ht="15.6">
      <c r="A2" s="42"/>
      <c r="B2" s="34"/>
      <c r="C2" s="34"/>
      <c r="D2" s="34"/>
      <c r="E2" s="390" t="s">
        <v>85</v>
      </c>
      <c r="F2" s="391"/>
      <c r="G2" s="391"/>
      <c r="H2" s="391"/>
      <c r="I2" s="390" t="s">
        <v>86</v>
      </c>
      <c r="J2" s="391"/>
      <c r="K2" s="391"/>
      <c r="L2" s="391"/>
      <c r="M2" s="390" t="s">
        <v>87</v>
      </c>
      <c r="N2" s="391"/>
      <c r="O2" s="391"/>
      <c r="P2" s="391"/>
      <c r="Q2" s="390" t="s">
        <v>88</v>
      </c>
      <c r="R2" s="391"/>
      <c r="S2" s="391"/>
      <c r="T2" s="391"/>
      <c r="U2" s="390" t="s">
        <v>89</v>
      </c>
      <c r="V2" s="391"/>
      <c r="W2" s="391"/>
      <c r="X2" s="391"/>
      <c r="Y2" s="390" t="s">
        <v>2098</v>
      </c>
      <c r="Z2" s="391"/>
      <c r="AA2" s="391"/>
      <c r="AB2" s="445"/>
      <c r="AC2" s="391">
        <v>43373</v>
      </c>
      <c r="AD2" s="391"/>
      <c r="AE2" s="391"/>
      <c r="AF2" s="391"/>
      <c r="AG2" s="390">
        <v>43281</v>
      </c>
      <c r="AH2" s="391"/>
      <c r="AI2" s="391"/>
      <c r="AJ2" s="391"/>
      <c r="AK2" s="390">
        <v>43190</v>
      </c>
      <c r="AL2" s="391"/>
      <c r="AM2" s="391"/>
      <c r="AN2" s="391"/>
      <c r="AO2" s="390">
        <v>43100</v>
      </c>
      <c r="AP2" s="391"/>
      <c r="AQ2" s="391"/>
      <c r="AR2" s="391"/>
      <c r="AS2" s="391"/>
      <c r="AT2" s="390">
        <v>43008</v>
      </c>
      <c r="AU2" s="391"/>
      <c r="AV2" s="391"/>
      <c r="AW2" s="391"/>
      <c r="AX2" s="390">
        <v>42916</v>
      </c>
      <c r="AY2" s="391"/>
      <c r="AZ2" s="391"/>
      <c r="BA2" s="391"/>
      <c r="BB2" s="390">
        <v>42825</v>
      </c>
      <c r="BC2" s="391"/>
      <c r="BD2" s="391"/>
      <c r="BE2" s="391"/>
      <c r="BF2" s="390">
        <v>42735</v>
      </c>
      <c r="BG2" s="391"/>
      <c r="BH2" s="391"/>
      <c r="BI2" s="391"/>
      <c r="BJ2" s="390">
        <v>42643</v>
      </c>
      <c r="BK2" s="391"/>
      <c r="BL2" s="391"/>
      <c r="BM2" s="391"/>
      <c r="BN2" s="390" t="s">
        <v>2417</v>
      </c>
      <c r="BO2" s="391"/>
      <c r="BP2" s="391"/>
      <c r="BQ2" s="391"/>
      <c r="BR2" s="391"/>
      <c r="BS2" s="390">
        <v>42460</v>
      </c>
      <c r="BT2" s="391"/>
      <c r="BU2" s="391"/>
      <c r="BV2" s="391"/>
      <c r="BW2" s="390">
        <v>42369</v>
      </c>
      <c r="BX2" s="391"/>
      <c r="BY2" s="391"/>
      <c r="BZ2" s="391"/>
      <c r="CA2" s="390">
        <v>42277</v>
      </c>
      <c r="CB2" s="391"/>
      <c r="CC2" s="391"/>
      <c r="CD2" s="391"/>
      <c r="CE2" s="390">
        <v>42185</v>
      </c>
      <c r="CF2" s="391"/>
      <c r="CG2" s="391"/>
      <c r="CH2" s="391"/>
      <c r="CI2" s="390">
        <v>42094</v>
      </c>
      <c r="CJ2" s="391"/>
      <c r="CK2" s="391"/>
      <c r="CL2" s="391"/>
      <c r="CM2" s="390">
        <v>42004</v>
      </c>
      <c r="CN2" s="391"/>
      <c r="CO2" s="391"/>
      <c r="CP2" s="391"/>
      <c r="CQ2" s="390">
        <v>41912</v>
      </c>
      <c r="CR2" s="391"/>
      <c r="CS2" s="391"/>
      <c r="CT2" s="391"/>
      <c r="CU2" s="390">
        <v>41820</v>
      </c>
      <c r="CV2" s="391"/>
      <c r="CW2" s="391"/>
      <c r="CX2" s="391"/>
    </row>
    <row r="3" spans="1:102" ht="55.2">
      <c r="A3" s="2595"/>
      <c r="B3" s="2599"/>
      <c r="C3" s="2599"/>
      <c r="D3" s="2596"/>
      <c r="E3" s="501" t="s">
        <v>2429</v>
      </c>
      <c r="F3" s="501" t="s">
        <v>2430</v>
      </c>
      <c r="G3" s="501" t="s">
        <v>2431</v>
      </c>
      <c r="H3" s="501" t="s">
        <v>2432</v>
      </c>
      <c r="I3" s="501" t="s">
        <v>2429</v>
      </c>
      <c r="J3" s="501" t="s">
        <v>2430</v>
      </c>
      <c r="K3" s="501" t="s">
        <v>2431</v>
      </c>
      <c r="L3" s="501" t="s">
        <v>2432</v>
      </c>
      <c r="M3" s="501" t="s">
        <v>2429</v>
      </c>
      <c r="N3" s="501" t="s">
        <v>2430</v>
      </c>
      <c r="O3" s="501" t="s">
        <v>2431</v>
      </c>
      <c r="P3" s="501" t="s">
        <v>2432</v>
      </c>
      <c r="Q3" s="501" t="s">
        <v>2429</v>
      </c>
      <c r="R3" s="501" t="s">
        <v>2430</v>
      </c>
      <c r="S3" s="501" t="s">
        <v>2431</v>
      </c>
      <c r="T3" s="501" t="s">
        <v>2432</v>
      </c>
      <c r="U3" s="501" t="s">
        <v>2429</v>
      </c>
      <c r="V3" s="501" t="s">
        <v>2430</v>
      </c>
      <c r="W3" s="501" t="s">
        <v>2431</v>
      </c>
      <c r="X3" s="501" t="s">
        <v>2433</v>
      </c>
      <c r="Y3" s="501" t="s">
        <v>2429</v>
      </c>
      <c r="Z3" s="501" t="s">
        <v>2430</v>
      </c>
      <c r="AA3" s="501" t="s">
        <v>2431</v>
      </c>
      <c r="AB3" s="501" t="s">
        <v>2434</v>
      </c>
      <c r="AC3" s="501" t="s">
        <v>2429</v>
      </c>
      <c r="AD3" s="501" t="s">
        <v>2430</v>
      </c>
      <c r="AE3" s="501" t="s">
        <v>2431</v>
      </c>
      <c r="AF3" s="501" t="s">
        <v>2434</v>
      </c>
      <c r="AG3" s="501" t="s">
        <v>2429</v>
      </c>
      <c r="AH3" s="501" t="s">
        <v>2430</v>
      </c>
      <c r="AI3" s="501" t="s">
        <v>2431</v>
      </c>
      <c r="AJ3" s="501" t="s">
        <v>2434</v>
      </c>
      <c r="AK3" s="501" t="s">
        <v>2429</v>
      </c>
      <c r="AL3" s="501" t="s">
        <v>2430</v>
      </c>
      <c r="AM3" s="501" t="s">
        <v>2431</v>
      </c>
      <c r="AN3" s="501" t="s">
        <v>2434</v>
      </c>
      <c r="AO3" s="501" t="s">
        <v>2429</v>
      </c>
      <c r="AP3" s="501" t="s">
        <v>2435</v>
      </c>
      <c r="AQ3" s="501" t="s">
        <v>2430</v>
      </c>
      <c r="AR3" s="501" t="s">
        <v>2431</v>
      </c>
      <c r="AS3" s="501" t="s">
        <v>2434</v>
      </c>
      <c r="AT3" s="501" t="s">
        <v>2429</v>
      </c>
      <c r="AU3" s="501" t="s">
        <v>2430</v>
      </c>
      <c r="AV3" s="501" t="s">
        <v>2431</v>
      </c>
      <c r="AW3" s="501" t="s">
        <v>2434</v>
      </c>
      <c r="AX3" s="501" t="s">
        <v>2429</v>
      </c>
      <c r="AY3" s="501" t="s">
        <v>2430</v>
      </c>
      <c r="AZ3" s="501" t="s">
        <v>2431</v>
      </c>
      <c r="BA3" s="501" t="s">
        <v>2434</v>
      </c>
      <c r="BB3" s="501" t="s">
        <v>2429</v>
      </c>
      <c r="BC3" s="501" t="s">
        <v>2430</v>
      </c>
      <c r="BD3" s="501" t="s">
        <v>2431</v>
      </c>
      <c r="BE3" s="501" t="s">
        <v>2434</v>
      </c>
      <c r="BF3" s="501" t="s">
        <v>2429</v>
      </c>
      <c r="BG3" s="501" t="s">
        <v>2430</v>
      </c>
      <c r="BH3" s="501" t="s">
        <v>2431</v>
      </c>
      <c r="BI3" s="501" t="s">
        <v>2434</v>
      </c>
      <c r="BJ3" s="501" t="s">
        <v>2429</v>
      </c>
      <c r="BK3" s="501" t="s">
        <v>2430</v>
      </c>
      <c r="BL3" s="501" t="s">
        <v>2431</v>
      </c>
      <c r="BM3" s="501" t="s">
        <v>2434</v>
      </c>
      <c r="BN3" s="501" t="s">
        <v>2429</v>
      </c>
      <c r="BO3" s="501" t="s">
        <v>2436</v>
      </c>
      <c r="BP3" s="501" t="s">
        <v>2430</v>
      </c>
      <c r="BQ3" s="501" t="s">
        <v>2431</v>
      </c>
      <c r="BR3" s="501" t="s">
        <v>2434</v>
      </c>
      <c r="BS3" s="501" t="s">
        <v>2429</v>
      </c>
      <c r="BT3" s="501" t="s">
        <v>2430</v>
      </c>
      <c r="BU3" s="501" t="s">
        <v>2431</v>
      </c>
      <c r="BV3" s="501" t="s">
        <v>2434</v>
      </c>
      <c r="BW3" s="501" t="s">
        <v>2429</v>
      </c>
      <c r="BX3" s="501" t="s">
        <v>2430</v>
      </c>
      <c r="BY3" s="501" t="s">
        <v>2431</v>
      </c>
      <c r="BZ3" s="501" t="s">
        <v>2434</v>
      </c>
      <c r="CA3" s="501" t="s">
        <v>2429</v>
      </c>
      <c r="CB3" s="501" t="s">
        <v>2430</v>
      </c>
      <c r="CC3" s="501" t="s">
        <v>2431</v>
      </c>
      <c r="CD3" s="501" t="s">
        <v>2434</v>
      </c>
      <c r="CE3" s="501" t="s">
        <v>2429</v>
      </c>
      <c r="CF3" s="501" t="s">
        <v>2430</v>
      </c>
      <c r="CG3" s="501" t="s">
        <v>2431</v>
      </c>
      <c r="CH3" s="501" t="s">
        <v>2434</v>
      </c>
      <c r="CI3" s="501" t="s">
        <v>2429</v>
      </c>
      <c r="CJ3" s="501" t="s">
        <v>2430</v>
      </c>
      <c r="CK3" s="501" t="s">
        <v>2431</v>
      </c>
      <c r="CL3" s="501" t="s">
        <v>2434</v>
      </c>
      <c r="CM3" s="501" t="s">
        <v>2429</v>
      </c>
      <c r="CN3" s="501" t="s">
        <v>2430</v>
      </c>
      <c r="CO3" s="501" t="s">
        <v>2431</v>
      </c>
      <c r="CP3" s="501" t="s">
        <v>2434</v>
      </c>
      <c r="CQ3" s="501" t="s">
        <v>2429</v>
      </c>
      <c r="CR3" s="501" t="s">
        <v>2430</v>
      </c>
      <c r="CS3" s="501" t="s">
        <v>2431</v>
      </c>
      <c r="CT3" s="501" t="s">
        <v>2434</v>
      </c>
      <c r="CU3" s="501" t="s">
        <v>2429</v>
      </c>
      <c r="CV3" s="501" t="s">
        <v>2430</v>
      </c>
      <c r="CW3" s="501" t="s">
        <v>2431</v>
      </c>
      <c r="CX3" s="501" t="s">
        <v>2434</v>
      </c>
    </row>
    <row r="4" spans="1:102">
      <c r="A4" s="439" t="s">
        <v>2400</v>
      </c>
      <c r="B4" s="439"/>
      <c r="C4" s="439"/>
      <c r="D4" s="548"/>
      <c r="E4" s="547">
        <v>-3</v>
      </c>
      <c r="F4" s="547">
        <v>-4</v>
      </c>
      <c r="G4" s="547">
        <v>-1</v>
      </c>
      <c r="H4" s="547">
        <v>-8</v>
      </c>
      <c r="I4" s="547">
        <v>-2</v>
      </c>
      <c r="J4" s="547">
        <v>-1</v>
      </c>
      <c r="K4" s="547">
        <v>0</v>
      </c>
      <c r="L4" s="547">
        <v>-3</v>
      </c>
      <c r="M4" s="547">
        <v>-1</v>
      </c>
      <c r="N4" s="547">
        <v>-1</v>
      </c>
      <c r="O4" s="547">
        <v>0</v>
      </c>
      <c r="P4" s="547">
        <v>-2</v>
      </c>
      <c r="Q4" s="547">
        <v>-2</v>
      </c>
      <c r="R4" s="547">
        <v>2</v>
      </c>
      <c r="S4" s="547">
        <v>-1</v>
      </c>
      <c r="T4" s="547">
        <v>-1</v>
      </c>
      <c r="U4" s="547">
        <v>-2</v>
      </c>
      <c r="V4" s="547">
        <v>0</v>
      </c>
      <c r="W4" s="547">
        <v>0</v>
      </c>
      <c r="X4" s="547">
        <v>-2</v>
      </c>
      <c r="Y4" s="547">
        <v>-4</v>
      </c>
      <c r="Z4" s="547">
        <v>1</v>
      </c>
      <c r="AA4" s="547">
        <v>1</v>
      </c>
      <c r="AB4" s="547">
        <v>-2</v>
      </c>
      <c r="AC4" s="547">
        <v>-4</v>
      </c>
      <c r="AD4" s="547">
        <v>0</v>
      </c>
      <c r="AE4" s="547">
        <v>0</v>
      </c>
      <c r="AF4" s="547">
        <v>-4</v>
      </c>
      <c r="AG4" s="547">
        <v>-5</v>
      </c>
      <c r="AH4" s="547">
        <v>1</v>
      </c>
      <c r="AI4" s="547">
        <v>0</v>
      </c>
      <c r="AJ4" s="547">
        <v>-4</v>
      </c>
      <c r="AK4" s="547">
        <v>-5</v>
      </c>
      <c r="AL4" s="547">
        <v>0</v>
      </c>
      <c r="AM4" s="547">
        <v>0</v>
      </c>
      <c r="AN4" s="547">
        <v>-5</v>
      </c>
      <c r="AO4" s="547">
        <v>-4</v>
      </c>
      <c r="AP4" s="547">
        <v>0</v>
      </c>
      <c r="AQ4" s="547">
        <v>-1</v>
      </c>
      <c r="AR4" s="547">
        <v>0</v>
      </c>
      <c r="AS4" s="547">
        <v>-5</v>
      </c>
      <c r="AT4" s="547">
        <v>-5</v>
      </c>
      <c r="AU4" s="547">
        <v>0</v>
      </c>
      <c r="AV4" s="547">
        <v>1</v>
      </c>
      <c r="AW4" s="547">
        <v>-4</v>
      </c>
      <c r="AX4" s="547">
        <v>-8</v>
      </c>
      <c r="AY4" s="547">
        <v>2</v>
      </c>
      <c r="AZ4" s="547">
        <v>1</v>
      </c>
      <c r="BA4" s="547">
        <v>-5</v>
      </c>
      <c r="BB4" s="547">
        <v>-6</v>
      </c>
      <c r="BC4" s="549">
        <v>-2</v>
      </c>
      <c r="BD4" s="547">
        <v>0</v>
      </c>
      <c r="BE4" s="547">
        <v>-8</v>
      </c>
      <c r="BF4" s="545">
        <v>-4</v>
      </c>
      <c r="BG4" s="545">
        <v>-2</v>
      </c>
      <c r="BH4" s="545">
        <v>0</v>
      </c>
      <c r="BI4" s="545">
        <v>-6</v>
      </c>
      <c r="BJ4" s="545">
        <v>-6</v>
      </c>
      <c r="BK4" s="545">
        <v>2</v>
      </c>
      <c r="BL4" s="545">
        <v>0</v>
      </c>
      <c r="BM4" s="545">
        <v>-4</v>
      </c>
      <c r="BN4" s="546">
        <v>-5</v>
      </c>
      <c r="BO4" s="546">
        <v>-1</v>
      </c>
      <c r="BP4" s="546">
        <v>0</v>
      </c>
      <c r="BQ4" s="546">
        <v>0</v>
      </c>
      <c r="BR4" s="546">
        <v>-6</v>
      </c>
      <c r="BS4" s="545">
        <v>-1</v>
      </c>
      <c r="BT4" s="545">
        <v>-4</v>
      </c>
      <c r="BU4" s="545">
        <v>0</v>
      </c>
      <c r="BV4" s="545">
        <v>-5</v>
      </c>
      <c r="BW4" s="545">
        <v>-1</v>
      </c>
      <c r="BX4" s="545">
        <v>0</v>
      </c>
      <c r="BY4" s="545">
        <v>0</v>
      </c>
      <c r="BZ4" s="545">
        <v>-1</v>
      </c>
      <c r="CA4" s="545">
        <v>-2</v>
      </c>
      <c r="CB4" s="545">
        <v>1</v>
      </c>
      <c r="CC4" s="545">
        <v>0</v>
      </c>
      <c r="CD4" s="545">
        <v>-1</v>
      </c>
      <c r="CE4" s="544">
        <v>-6</v>
      </c>
      <c r="CF4" s="544">
        <v>2</v>
      </c>
      <c r="CG4" s="544">
        <v>2</v>
      </c>
      <c r="CH4" s="544">
        <v>-2</v>
      </c>
      <c r="CI4" s="544">
        <v>-6</v>
      </c>
      <c r="CJ4" s="544">
        <v>0</v>
      </c>
      <c r="CK4" s="544">
        <v>0</v>
      </c>
      <c r="CL4" s="544">
        <v>-6</v>
      </c>
      <c r="CM4" s="544">
        <v>-4</v>
      </c>
      <c r="CN4" s="544">
        <v>-3</v>
      </c>
      <c r="CO4" s="544">
        <v>0</v>
      </c>
      <c r="CP4" s="544">
        <v>-7</v>
      </c>
      <c r="CQ4" s="544">
        <v>-3</v>
      </c>
      <c r="CR4" s="544">
        <v>-1</v>
      </c>
      <c r="CS4" s="544">
        <v>0</v>
      </c>
      <c r="CT4" s="544">
        <v>-4</v>
      </c>
      <c r="CU4" s="544">
        <v>-3</v>
      </c>
      <c r="CV4" s="544" t="s">
        <v>2260</v>
      </c>
      <c r="CW4" s="544" t="s">
        <v>2260</v>
      </c>
      <c r="CX4" s="544">
        <v>-3</v>
      </c>
    </row>
    <row r="5" spans="1:102">
      <c r="A5" s="439" t="s">
        <v>2424</v>
      </c>
      <c r="B5" s="439"/>
      <c r="C5" s="439"/>
      <c r="D5" s="548"/>
      <c r="E5" s="547">
        <v>-39789</v>
      </c>
      <c r="F5" s="547">
        <v>-10874</v>
      </c>
      <c r="G5" s="547">
        <v>3536</v>
      </c>
      <c r="H5" s="547">
        <v>-47127</v>
      </c>
      <c r="I5" s="547">
        <v>-34475</v>
      </c>
      <c r="J5" s="547">
        <v>-9864</v>
      </c>
      <c r="K5" s="547">
        <v>4550</v>
      </c>
      <c r="L5" s="547">
        <v>-39789</v>
      </c>
      <c r="M5" s="547">
        <v>-33090</v>
      </c>
      <c r="N5" s="547">
        <v>-5534</v>
      </c>
      <c r="O5" s="547">
        <v>4149</v>
      </c>
      <c r="P5" s="547">
        <v>-34475</v>
      </c>
      <c r="Q5" s="547">
        <v>-34204</v>
      </c>
      <c r="R5" s="547">
        <v>-4260</v>
      </c>
      <c r="S5" s="547">
        <v>5374</v>
      </c>
      <c r="T5" s="547">
        <v>-33090</v>
      </c>
      <c r="U5" s="547">
        <v>-34259</v>
      </c>
      <c r="V5" s="547">
        <v>-4158</v>
      </c>
      <c r="W5" s="547">
        <v>4213</v>
      </c>
      <c r="X5" s="547">
        <v>-34204</v>
      </c>
      <c r="Y5" s="547">
        <v>-35492</v>
      </c>
      <c r="Z5" s="547">
        <v>-3253</v>
      </c>
      <c r="AA5" s="547">
        <v>4486</v>
      </c>
      <c r="AB5" s="547">
        <v>-34259</v>
      </c>
      <c r="AC5" s="547">
        <v>-36114</v>
      </c>
      <c r="AD5" s="547">
        <v>-3704</v>
      </c>
      <c r="AE5" s="547">
        <v>4326</v>
      </c>
      <c r="AF5" s="547">
        <v>-35492</v>
      </c>
      <c r="AG5" s="547">
        <v>-36656</v>
      </c>
      <c r="AH5" s="547">
        <v>-3636</v>
      </c>
      <c r="AI5" s="547">
        <v>4178</v>
      </c>
      <c r="AJ5" s="547">
        <v>-36114</v>
      </c>
      <c r="AK5" s="547">
        <v>-37304</v>
      </c>
      <c r="AL5" s="547">
        <v>-3911</v>
      </c>
      <c r="AM5" s="547">
        <v>4559</v>
      </c>
      <c r="AN5" s="547">
        <v>-36656</v>
      </c>
      <c r="AO5" s="547">
        <v>-36626</v>
      </c>
      <c r="AP5" s="547">
        <v>-665</v>
      </c>
      <c r="AQ5" s="547">
        <v>-4204</v>
      </c>
      <c r="AR5" s="547">
        <v>4191</v>
      </c>
      <c r="AS5" s="547">
        <v>-37304</v>
      </c>
      <c r="AT5" s="547">
        <v>-37412</v>
      </c>
      <c r="AU5" s="547">
        <v>-4059</v>
      </c>
      <c r="AV5" s="547">
        <v>4845</v>
      </c>
      <c r="AW5" s="547">
        <v>-36626</v>
      </c>
      <c r="AX5" s="547">
        <v>-37632</v>
      </c>
      <c r="AY5" s="547">
        <v>-5122</v>
      </c>
      <c r="AZ5" s="547">
        <v>5342</v>
      </c>
      <c r="BA5" s="547">
        <v>-37412</v>
      </c>
      <c r="BB5" s="547">
        <v>-37425</v>
      </c>
      <c r="BC5" s="547">
        <v>-5759</v>
      </c>
      <c r="BD5" s="547">
        <v>5552</v>
      </c>
      <c r="BE5" s="547">
        <v>-37632</v>
      </c>
      <c r="BF5" s="545">
        <v>-39099</v>
      </c>
      <c r="BG5" s="545">
        <v>-5887</v>
      </c>
      <c r="BH5" s="545">
        <v>7561</v>
      </c>
      <c r="BI5" s="545">
        <v>-37425</v>
      </c>
      <c r="BJ5" s="545">
        <v>-38459</v>
      </c>
      <c r="BK5" s="545">
        <v>-6123</v>
      </c>
      <c r="BL5" s="545">
        <v>5483</v>
      </c>
      <c r="BM5" s="545">
        <v>-39099</v>
      </c>
      <c r="BN5" s="546">
        <v>-35479</v>
      </c>
      <c r="BO5" s="546">
        <v>-2282</v>
      </c>
      <c r="BP5" s="546">
        <v>-6272</v>
      </c>
      <c r="BQ5" s="546">
        <v>5574</v>
      </c>
      <c r="BR5" s="546">
        <v>-38459</v>
      </c>
      <c r="BS5" s="545">
        <v>-33520</v>
      </c>
      <c r="BT5" s="545">
        <v>-7039</v>
      </c>
      <c r="BU5" s="545">
        <v>5080</v>
      </c>
      <c r="BV5" s="545">
        <v>-35479</v>
      </c>
      <c r="BW5" s="545">
        <v>-33673</v>
      </c>
      <c r="BX5" s="545">
        <v>-5699</v>
      </c>
      <c r="BY5" s="545">
        <v>5852</v>
      </c>
      <c r="BZ5" s="545">
        <v>-33520</v>
      </c>
      <c r="CA5" s="545">
        <v>-27652</v>
      </c>
      <c r="CB5" s="545">
        <v>-10192</v>
      </c>
      <c r="CC5" s="545">
        <v>4171</v>
      </c>
      <c r="CD5" s="545">
        <v>-33673</v>
      </c>
      <c r="CE5" s="544">
        <v>-27887</v>
      </c>
      <c r="CF5" s="544">
        <v>-5343</v>
      </c>
      <c r="CG5" s="544">
        <v>5578</v>
      </c>
      <c r="CH5" s="544">
        <v>-27652</v>
      </c>
      <c r="CI5" s="544">
        <v>-26465</v>
      </c>
      <c r="CJ5" s="544">
        <v>-5355</v>
      </c>
      <c r="CK5" s="544">
        <v>3933</v>
      </c>
      <c r="CL5" s="544">
        <v>-27887</v>
      </c>
      <c r="CM5" s="544">
        <v>-25202</v>
      </c>
      <c r="CN5" s="544">
        <v>-5734</v>
      </c>
      <c r="CO5" s="544">
        <v>4026</v>
      </c>
      <c r="CP5" s="544">
        <v>-26910</v>
      </c>
      <c r="CQ5" s="544">
        <v>-24494</v>
      </c>
      <c r="CR5" s="544">
        <v>-4786</v>
      </c>
      <c r="CS5" s="544">
        <v>4078</v>
      </c>
      <c r="CT5" s="544">
        <v>-25202</v>
      </c>
      <c r="CU5" s="544">
        <v>-24988</v>
      </c>
      <c r="CV5" s="544">
        <v>-4436</v>
      </c>
      <c r="CW5" s="544">
        <v>4930</v>
      </c>
      <c r="CX5" s="544">
        <v>-24494</v>
      </c>
    </row>
    <row r="6" spans="1:102">
      <c r="A6" s="527"/>
      <c r="B6" s="439" t="s">
        <v>1517</v>
      </c>
      <c r="C6" s="439"/>
      <c r="D6" s="548"/>
      <c r="E6" s="547">
        <v>-16438</v>
      </c>
      <c r="F6" s="547">
        <v>-6053</v>
      </c>
      <c r="G6" s="547">
        <v>608</v>
      </c>
      <c r="H6" s="547">
        <v>-21883</v>
      </c>
      <c r="I6" s="547">
        <v>-15071</v>
      </c>
      <c r="J6" s="547">
        <v>-2429</v>
      </c>
      <c r="K6" s="547">
        <v>1062</v>
      </c>
      <c r="L6" s="547">
        <v>-16438</v>
      </c>
      <c r="M6" s="547">
        <v>-14236</v>
      </c>
      <c r="N6" s="547">
        <v>-1912</v>
      </c>
      <c r="O6" s="547">
        <v>1077</v>
      </c>
      <c r="P6" s="547">
        <v>-15071</v>
      </c>
      <c r="Q6" s="547">
        <v>-15827</v>
      </c>
      <c r="R6" s="547">
        <v>-499</v>
      </c>
      <c r="S6" s="547">
        <v>2090</v>
      </c>
      <c r="T6" s="547">
        <v>-14236</v>
      </c>
      <c r="U6" s="547">
        <v>-16232</v>
      </c>
      <c r="V6" s="547">
        <v>-823</v>
      </c>
      <c r="W6" s="547">
        <v>1228</v>
      </c>
      <c r="X6" s="547">
        <v>-15827</v>
      </c>
      <c r="Y6" s="547">
        <v>-17844</v>
      </c>
      <c r="Z6" s="547">
        <v>355</v>
      </c>
      <c r="AA6" s="547">
        <v>1257</v>
      </c>
      <c r="AB6" s="547">
        <v>-16232</v>
      </c>
      <c r="AC6" s="547">
        <v>-18779</v>
      </c>
      <c r="AD6" s="547">
        <v>-433</v>
      </c>
      <c r="AE6" s="547">
        <v>1368</v>
      </c>
      <c r="AF6" s="547">
        <v>-17844</v>
      </c>
      <c r="AG6" s="547">
        <v>-19232</v>
      </c>
      <c r="AH6" s="547">
        <v>-870</v>
      </c>
      <c r="AI6" s="547">
        <v>1323</v>
      </c>
      <c r="AJ6" s="547">
        <v>-18779</v>
      </c>
      <c r="AK6" s="547">
        <v>-19360</v>
      </c>
      <c r="AL6" s="547">
        <v>-1121</v>
      </c>
      <c r="AM6" s="547">
        <v>1249</v>
      </c>
      <c r="AN6" s="547">
        <v>-19232</v>
      </c>
      <c r="AO6" s="547">
        <v>-18987</v>
      </c>
      <c r="AP6" s="547">
        <v>0</v>
      </c>
      <c r="AQ6" s="547">
        <v>-1588</v>
      </c>
      <c r="AR6" s="547">
        <v>1215</v>
      </c>
      <c r="AS6" s="547">
        <v>-19360</v>
      </c>
      <c r="AT6" s="547">
        <v>-19588</v>
      </c>
      <c r="AU6" s="547">
        <v>-966</v>
      </c>
      <c r="AV6" s="547">
        <v>1567</v>
      </c>
      <c r="AW6" s="547">
        <v>-18987</v>
      </c>
      <c r="AX6" s="547">
        <v>-19280</v>
      </c>
      <c r="AY6" s="547">
        <v>-2206</v>
      </c>
      <c r="AZ6" s="547">
        <v>1898</v>
      </c>
      <c r="BA6" s="547">
        <v>-19588</v>
      </c>
      <c r="BB6" s="547">
        <v>-17663</v>
      </c>
      <c r="BC6" s="547">
        <v>-3486</v>
      </c>
      <c r="BD6" s="547">
        <v>1869</v>
      </c>
      <c r="BE6" s="547">
        <v>-19280</v>
      </c>
      <c r="BF6" s="545">
        <v>-19838</v>
      </c>
      <c r="BG6" s="545">
        <v>-1771</v>
      </c>
      <c r="BH6" s="545">
        <v>3946</v>
      </c>
      <c r="BI6" s="545">
        <v>-17663</v>
      </c>
      <c r="BJ6" s="545">
        <v>-18941</v>
      </c>
      <c r="BK6" s="545">
        <v>-2635</v>
      </c>
      <c r="BL6" s="545">
        <v>1738</v>
      </c>
      <c r="BM6" s="545">
        <v>-19838</v>
      </c>
      <c r="BN6" s="546">
        <v>-17155</v>
      </c>
      <c r="BO6" s="546">
        <v>-1532</v>
      </c>
      <c r="BP6" s="546">
        <v>-2150</v>
      </c>
      <c r="BQ6" s="546">
        <v>1896</v>
      </c>
      <c r="BR6" s="546">
        <v>-18941</v>
      </c>
      <c r="BS6" s="545">
        <v>-15176</v>
      </c>
      <c r="BT6" s="545">
        <v>-3773</v>
      </c>
      <c r="BU6" s="545">
        <v>1794</v>
      </c>
      <c r="BV6" s="545">
        <v>-17155</v>
      </c>
      <c r="BW6" s="545">
        <v>-16135</v>
      </c>
      <c r="BX6" s="545">
        <v>-2215</v>
      </c>
      <c r="BY6" s="545">
        <v>3174</v>
      </c>
      <c r="BZ6" s="545">
        <v>-15176</v>
      </c>
      <c r="CA6" s="545">
        <v>-12232</v>
      </c>
      <c r="CB6" s="545">
        <v>-5451</v>
      </c>
      <c r="CC6" s="545">
        <v>1548</v>
      </c>
      <c r="CD6" s="545">
        <v>-16135</v>
      </c>
      <c r="CE6" s="544">
        <v>-12798</v>
      </c>
      <c r="CF6" s="544">
        <v>-1846</v>
      </c>
      <c r="CG6" s="544">
        <v>2412</v>
      </c>
      <c r="CH6" s="544">
        <v>-12232</v>
      </c>
      <c r="CI6" s="544">
        <v>-11451</v>
      </c>
      <c r="CJ6" s="544">
        <v>-2541</v>
      </c>
      <c r="CK6" s="544">
        <v>1194</v>
      </c>
      <c r="CL6" s="544">
        <v>-12798</v>
      </c>
      <c r="CM6" s="544">
        <v>-9349</v>
      </c>
      <c r="CN6" s="544">
        <v>-2946</v>
      </c>
      <c r="CO6" s="544">
        <v>3335</v>
      </c>
      <c r="CP6" s="544">
        <v>-8960</v>
      </c>
      <c r="CQ6" s="544">
        <v>-8470</v>
      </c>
      <c r="CR6" s="544">
        <v>-2369</v>
      </c>
      <c r="CS6" s="544">
        <v>1490</v>
      </c>
      <c r="CT6" s="544">
        <v>-9349</v>
      </c>
      <c r="CU6" s="544">
        <v>-8455</v>
      </c>
      <c r="CV6" s="544">
        <v>-1509</v>
      </c>
      <c r="CW6" s="544">
        <v>1494</v>
      </c>
      <c r="CX6" s="544">
        <v>-8470</v>
      </c>
    </row>
    <row r="7" spans="1:102">
      <c r="A7" s="88"/>
      <c r="B7" s="88"/>
      <c r="C7" s="28" t="s">
        <v>2425</v>
      </c>
      <c r="D7" s="28"/>
      <c r="E7" s="549">
        <v>-4675</v>
      </c>
      <c r="F7" s="549">
        <v>-1667</v>
      </c>
      <c r="G7" s="549">
        <v>374</v>
      </c>
      <c r="H7" s="549">
        <v>-5968</v>
      </c>
      <c r="I7" s="549">
        <v>-4178</v>
      </c>
      <c r="J7" s="549">
        <v>-992</v>
      </c>
      <c r="K7" s="549">
        <v>495</v>
      </c>
      <c r="L7" s="549">
        <v>-4675</v>
      </c>
      <c r="M7" s="549">
        <v>-4036</v>
      </c>
      <c r="N7" s="549">
        <v>-596</v>
      </c>
      <c r="O7" s="549">
        <v>454</v>
      </c>
      <c r="P7" s="549">
        <v>-4178</v>
      </c>
      <c r="Q7" s="549">
        <v>-4294</v>
      </c>
      <c r="R7" s="549">
        <v>-284</v>
      </c>
      <c r="S7" s="549">
        <v>542</v>
      </c>
      <c r="T7" s="549">
        <v>-4036</v>
      </c>
      <c r="U7" s="549">
        <v>-4250</v>
      </c>
      <c r="V7" s="549">
        <v>-510</v>
      </c>
      <c r="W7" s="549">
        <v>466</v>
      </c>
      <c r="X7" s="549">
        <v>-4294</v>
      </c>
      <c r="Y7" s="549">
        <v>-5007</v>
      </c>
      <c r="Z7" s="549">
        <v>40</v>
      </c>
      <c r="AA7" s="549">
        <v>717</v>
      </c>
      <c r="AB7" s="549">
        <v>-4250</v>
      </c>
      <c r="AC7" s="549">
        <v>-5186</v>
      </c>
      <c r="AD7" s="549">
        <v>-386</v>
      </c>
      <c r="AE7" s="549">
        <v>565</v>
      </c>
      <c r="AF7" s="549">
        <v>-5007</v>
      </c>
      <c r="AG7" s="549">
        <v>-5370</v>
      </c>
      <c r="AH7" s="549">
        <v>-597</v>
      </c>
      <c r="AI7" s="549">
        <v>781</v>
      </c>
      <c r="AJ7" s="549">
        <v>-5186</v>
      </c>
      <c r="AK7" s="549">
        <v>-6281</v>
      </c>
      <c r="AL7" s="549">
        <v>49</v>
      </c>
      <c r="AM7" s="549">
        <v>862</v>
      </c>
      <c r="AN7" s="549">
        <v>-5370</v>
      </c>
      <c r="AO7" s="549">
        <v>-6271</v>
      </c>
      <c r="AP7" s="549">
        <v>0</v>
      </c>
      <c r="AQ7" s="549">
        <v>-641</v>
      </c>
      <c r="AR7" s="549">
        <v>631</v>
      </c>
      <c r="AS7" s="549">
        <v>-6281</v>
      </c>
      <c r="AT7" s="549">
        <v>-6842</v>
      </c>
      <c r="AU7" s="549">
        <v>-292</v>
      </c>
      <c r="AV7" s="549">
        <v>863</v>
      </c>
      <c r="AW7" s="549">
        <v>-6271</v>
      </c>
      <c r="AX7" s="549">
        <v>-6950</v>
      </c>
      <c r="AY7" s="549">
        <v>-917</v>
      </c>
      <c r="AZ7" s="549">
        <v>1025</v>
      </c>
      <c r="BA7" s="549">
        <v>-6842</v>
      </c>
      <c r="BB7" s="549">
        <v>-6804</v>
      </c>
      <c r="BC7" s="549">
        <v>-1241</v>
      </c>
      <c r="BD7" s="549">
        <v>1095</v>
      </c>
      <c r="BE7" s="549">
        <v>-6950</v>
      </c>
      <c r="BF7" s="554">
        <v>-7984</v>
      </c>
      <c r="BG7" s="554">
        <v>-328</v>
      </c>
      <c r="BH7" s="551">
        <v>1508</v>
      </c>
      <c r="BI7" s="551">
        <v>-6804</v>
      </c>
      <c r="BJ7" s="554">
        <v>-7602</v>
      </c>
      <c r="BK7" s="554">
        <v>-1283</v>
      </c>
      <c r="BL7" s="551">
        <v>901</v>
      </c>
      <c r="BM7" s="551">
        <v>-7984</v>
      </c>
      <c r="BN7" s="555">
        <v>-6779</v>
      </c>
      <c r="BO7" s="555">
        <v>-609</v>
      </c>
      <c r="BP7" s="555">
        <v>-1185</v>
      </c>
      <c r="BQ7" s="552">
        <v>971</v>
      </c>
      <c r="BR7" s="552">
        <v>-7602</v>
      </c>
      <c r="BS7" s="554">
        <v>-5314</v>
      </c>
      <c r="BT7" s="554">
        <v>-2387</v>
      </c>
      <c r="BU7" s="551">
        <v>922</v>
      </c>
      <c r="BV7" s="551">
        <v>-6779</v>
      </c>
      <c r="BW7" s="554">
        <v>-6437</v>
      </c>
      <c r="BX7" s="554">
        <v>-1</v>
      </c>
      <c r="BY7" s="551">
        <v>1124</v>
      </c>
      <c r="BZ7" s="551">
        <v>-5314</v>
      </c>
      <c r="CA7" s="554">
        <v>-5429</v>
      </c>
      <c r="CB7" s="554">
        <v>-1910</v>
      </c>
      <c r="CC7" s="551">
        <v>902</v>
      </c>
      <c r="CD7" s="551">
        <v>-6437</v>
      </c>
      <c r="CE7" s="553">
        <v>-5047</v>
      </c>
      <c r="CF7" s="553">
        <v>-1254</v>
      </c>
      <c r="CG7" s="550">
        <v>872</v>
      </c>
      <c r="CH7" s="553">
        <v>-5429</v>
      </c>
      <c r="CI7" s="553">
        <v>-4450</v>
      </c>
      <c r="CJ7" s="553">
        <v>-1289</v>
      </c>
      <c r="CK7" s="550">
        <v>692</v>
      </c>
      <c r="CL7" s="553">
        <v>-5047</v>
      </c>
      <c r="CM7" s="553">
        <v>-5087</v>
      </c>
      <c r="CN7" s="553">
        <v>28</v>
      </c>
      <c r="CO7" s="550">
        <v>515</v>
      </c>
      <c r="CP7" s="553">
        <v>-4544</v>
      </c>
      <c r="CQ7" s="553">
        <v>-4843</v>
      </c>
      <c r="CR7" s="550">
        <v>-1209</v>
      </c>
      <c r="CS7" s="553">
        <v>965</v>
      </c>
      <c r="CT7" s="550">
        <v>-5087</v>
      </c>
      <c r="CU7" s="553">
        <v>-4876</v>
      </c>
      <c r="CV7" s="550">
        <v>-858</v>
      </c>
      <c r="CW7" s="553">
        <v>891</v>
      </c>
      <c r="CX7" s="550">
        <v>-4843</v>
      </c>
    </row>
    <row r="8" spans="1:102">
      <c r="A8" s="88"/>
      <c r="B8" s="88"/>
      <c r="C8" s="28" t="s">
        <v>2426</v>
      </c>
      <c r="D8" s="548"/>
      <c r="E8" s="549">
        <v>-9554</v>
      </c>
      <c r="F8" s="549">
        <v>-3436</v>
      </c>
      <c r="G8" s="549">
        <v>200</v>
      </c>
      <c r="H8" s="549">
        <v>-12790</v>
      </c>
      <c r="I8" s="549">
        <v>-8757</v>
      </c>
      <c r="J8" s="549">
        <v>-1171</v>
      </c>
      <c r="K8" s="549">
        <v>374</v>
      </c>
      <c r="L8" s="549">
        <v>-9554</v>
      </c>
      <c r="M8" s="549">
        <v>-7921</v>
      </c>
      <c r="N8" s="549">
        <v>-1246</v>
      </c>
      <c r="O8" s="549">
        <v>410</v>
      </c>
      <c r="P8" s="549">
        <v>-8757</v>
      </c>
      <c r="Q8" s="549">
        <v>-9159</v>
      </c>
      <c r="R8" s="549">
        <v>-221</v>
      </c>
      <c r="S8" s="549">
        <v>1459</v>
      </c>
      <c r="T8" s="549">
        <v>-7921</v>
      </c>
      <c r="U8" s="549">
        <v>-9412</v>
      </c>
      <c r="V8" s="549">
        <v>-445</v>
      </c>
      <c r="W8" s="549">
        <v>698</v>
      </c>
      <c r="X8" s="549">
        <v>-9159</v>
      </c>
      <c r="Y8" s="549">
        <v>-9612</v>
      </c>
      <c r="Z8" s="549">
        <v>-245</v>
      </c>
      <c r="AA8" s="549">
        <v>445</v>
      </c>
      <c r="AB8" s="549">
        <v>-9412</v>
      </c>
      <c r="AC8" s="549">
        <v>-10802</v>
      </c>
      <c r="AD8" s="549">
        <v>479</v>
      </c>
      <c r="AE8" s="549">
        <v>711</v>
      </c>
      <c r="AF8" s="549">
        <v>-9612</v>
      </c>
      <c r="AG8" s="549">
        <v>-11181</v>
      </c>
      <c r="AH8" s="549">
        <v>-107</v>
      </c>
      <c r="AI8" s="549">
        <v>486</v>
      </c>
      <c r="AJ8" s="549">
        <v>-10802</v>
      </c>
      <c r="AK8" s="549">
        <v>-10689</v>
      </c>
      <c r="AL8" s="549">
        <v>-858</v>
      </c>
      <c r="AM8" s="549">
        <v>366</v>
      </c>
      <c r="AN8" s="549">
        <v>-11181</v>
      </c>
      <c r="AO8" s="549">
        <v>-10128</v>
      </c>
      <c r="AP8" s="549">
        <v>0</v>
      </c>
      <c r="AQ8" s="549">
        <v>-1114</v>
      </c>
      <c r="AR8" s="549">
        <v>553</v>
      </c>
      <c r="AS8" s="549">
        <v>-10689</v>
      </c>
      <c r="AT8" s="549">
        <v>-10056</v>
      </c>
      <c r="AU8" s="549">
        <v>-741</v>
      </c>
      <c r="AV8" s="549">
        <v>669</v>
      </c>
      <c r="AW8" s="549">
        <v>-10128</v>
      </c>
      <c r="AX8" s="549">
        <v>-9822</v>
      </c>
      <c r="AY8" s="549">
        <v>-875</v>
      </c>
      <c r="AZ8" s="549">
        <v>641</v>
      </c>
      <c r="BA8" s="549">
        <v>-10056</v>
      </c>
      <c r="BB8" s="549">
        <v>-9084</v>
      </c>
      <c r="BC8" s="549">
        <v>-1387</v>
      </c>
      <c r="BD8" s="549">
        <v>649</v>
      </c>
      <c r="BE8" s="549">
        <v>-9822</v>
      </c>
      <c r="BF8" s="551">
        <v>-10180</v>
      </c>
      <c r="BG8" s="551">
        <v>-1265</v>
      </c>
      <c r="BH8" s="551">
        <v>2361</v>
      </c>
      <c r="BI8" s="551">
        <v>-9084</v>
      </c>
      <c r="BJ8" s="551">
        <v>-9577</v>
      </c>
      <c r="BK8" s="551">
        <v>-1146</v>
      </c>
      <c r="BL8" s="551">
        <v>543</v>
      </c>
      <c r="BM8" s="551">
        <v>-10180</v>
      </c>
      <c r="BN8" s="552">
        <v>-8555</v>
      </c>
      <c r="BO8" s="552">
        <v>-824</v>
      </c>
      <c r="BP8" s="552">
        <v>-1039</v>
      </c>
      <c r="BQ8" s="552">
        <v>841</v>
      </c>
      <c r="BR8" s="552">
        <v>-9577</v>
      </c>
      <c r="BS8" s="551">
        <v>-8186</v>
      </c>
      <c r="BT8" s="551">
        <v>-795</v>
      </c>
      <c r="BU8" s="551">
        <v>426</v>
      </c>
      <c r="BV8" s="551">
        <v>-8555</v>
      </c>
      <c r="BW8" s="551">
        <v>-7784</v>
      </c>
      <c r="BX8" s="551">
        <v>-2322</v>
      </c>
      <c r="BY8" s="551">
        <v>1920</v>
      </c>
      <c r="BZ8" s="551">
        <v>-8186</v>
      </c>
      <c r="CA8" s="551">
        <v>-5882</v>
      </c>
      <c r="CB8" s="551">
        <v>-2449</v>
      </c>
      <c r="CC8" s="551">
        <v>547</v>
      </c>
      <c r="CD8" s="551">
        <v>-7784</v>
      </c>
      <c r="CE8" s="550">
        <v>-6903</v>
      </c>
      <c r="CF8" s="550">
        <v>-437</v>
      </c>
      <c r="CG8" s="550">
        <v>1458</v>
      </c>
      <c r="CH8" s="550">
        <v>-5882</v>
      </c>
      <c r="CI8" s="550">
        <v>-6471</v>
      </c>
      <c r="CJ8" s="550">
        <v>-817</v>
      </c>
      <c r="CK8" s="550">
        <v>385</v>
      </c>
      <c r="CL8" s="550">
        <v>-6903</v>
      </c>
      <c r="CM8" s="550">
        <v>-3773</v>
      </c>
      <c r="CN8" s="550">
        <v>-2958</v>
      </c>
      <c r="CO8" s="550">
        <v>2568</v>
      </c>
      <c r="CP8" s="550">
        <v>-4163</v>
      </c>
      <c r="CQ8" s="550">
        <v>-3443</v>
      </c>
      <c r="CR8" s="550">
        <v>-866</v>
      </c>
      <c r="CS8" s="550">
        <v>536</v>
      </c>
      <c r="CT8" s="550">
        <v>-3773</v>
      </c>
      <c r="CU8" s="550">
        <v>-3386</v>
      </c>
      <c r="CV8" s="550">
        <v>-617</v>
      </c>
      <c r="CW8" s="550">
        <v>560</v>
      </c>
      <c r="CX8" s="550">
        <v>-3443</v>
      </c>
    </row>
    <row r="9" spans="1:102">
      <c r="A9" s="88"/>
      <c r="B9" s="88"/>
      <c r="C9" s="28" t="s">
        <v>2427</v>
      </c>
      <c r="D9" s="548"/>
      <c r="E9" s="549">
        <v>-839</v>
      </c>
      <c r="F9" s="549">
        <v>-264</v>
      </c>
      <c r="G9" s="549">
        <v>35</v>
      </c>
      <c r="H9" s="549">
        <v>-1068</v>
      </c>
      <c r="I9" s="549">
        <v>-1000</v>
      </c>
      <c r="J9" s="549">
        <v>-31</v>
      </c>
      <c r="K9" s="549">
        <v>192</v>
      </c>
      <c r="L9" s="549">
        <v>-839</v>
      </c>
      <c r="M9" s="549">
        <v>-1316</v>
      </c>
      <c r="N9" s="549">
        <v>104</v>
      </c>
      <c r="O9" s="549">
        <v>212</v>
      </c>
      <c r="P9" s="549">
        <v>-1000</v>
      </c>
      <c r="Q9" s="549">
        <v>-1588</v>
      </c>
      <c r="R9" s="549">
        <v>-13</v>
      </c>
      <c r="S9" s="549">
        <v>285</v>
      </c>
      <c r="T9" s="549">
        <v>-1316</v>
      </c>
      <c r="U9" s="549">
        <v>-1615</v>
      </c>
      <c r="V9" s="549">
        <v>-37</v>
      </c>
      <c r="W9" s="549">
        <v>64</v>
      </c>
      <c r="X9" s="549">
        <v>-1588</v>
      </c>
      <c r="Y9" s="549">
        <v>-1805</v>
      </c>
      <c r="Z9" s="549">
        <v>96</v>
      </c>
      <c r="AA9" s="549">
        <v>94</v>
      </c>
      <c r="AB9" s="549">
        <v>-1615</v>
      </c>
      <c r="AC9" s="549">
        <v>-1681</v>
      </c>
      <c r="AD9" s="549">
        <v>-206</v>
      </c>
      <c r="AE9" s="549">
        <v>82</v>
      </c>
      <c r="AF9" s="549">
        <v>-1805</v>
      </c>
      <c r="AG9" s="549">
        <v>-1737</v>
      </c>
      <c r="AH9" s="549">
        <v>5</v>
      </c>
      <c r="AI9" s="549">
        <v>51</v>
      </c>
      <c r="AJ9" s="549">
        <v>-1681</v>
      </c>
      <c r="AK9" s="549">
        <v>-1696</v>
      </c>
      <c r="AL9" s="549">
        <v>-62</v>
      </c>
      <c r="AM9" s="549">
        <v>21</v>
      </c>
      <c r="AN9" s="549">
        <v>-1737</v>
      </c>
      <c r="AO9" s="549">
        <v>-1947</v>
      </c>
      <c r="AP9" s="549">
        <v>0</v>
      </c>
      <c r="AQ9" s="549">
        <v>220</v>
      </c>
      <c r="AR9" s="549">
        <v>31</v>
      </c>
      <c r="AS9" s="549">
        <v>-1696</v>
      </c>
      <c r="AT9" s="549">
        <v>-2003</v>
      </c>
      <c r="AU9" s="549">
        <v>25</v>
      </c>
      <c r="AV9" s="549">
        <v>31</v>
      </c>
      <c r="AW9" s="549">
        <v>-1947</v>
      </c>
      <c r="AX9" s="549">
        <v>-1824</v>
      </c>
      <c r="AY9" s="549">
        <v>-409</v>
      </c>
      <c r="AZ9" s="549">
        <v>230</v>
      </c>
      <c r="BA9" s="549">
        <v>-2003</v>
      </c>
      <c r="BB9" s="549">
        <v>-1752</v>
      </c>
      <c r="BC9" s="549">
        <v>-196</v>
      </c>
      <c r="BD9" s="549">
        <v>124</v>
      </c>
      <c r="BE9" s="549">
        <v>-1824</v>
      </c>
      <c r="BF9" s="551">
        <v>-1613</v>
      </c>
      <c r="BG9" s="551">
        <v>-213</v>
      </c>
      <c r="BH9" s="551">
        <v>74</v>
      </c>
      <c r="BI9" s="551">
        <v>-1752</v>
      </c>
      <c r="BJ9" s="551">
        <v>-1736</v>
      </c>
      <c r="BK9" s="551">
        <v>-167</v>
      </c>
      <c r="BL9" s="551">
        <v>290</v>
      </c>
      <c r="BM9" s="551">
        <v>-1613</v>
      </c>
      <c r="BN9" s="552">
        <v>-1803</v>
      </c>
      <c r="BO9" s="552">
        <v>-97</v>
      </c>
      <c r="BP9" s="552">
        <v>83</v>
      </c>
      <c r="BQ9" s="552">
        <v>81</v>
      </c>
      <c r="BR9" s="552">
        <v>-1736</v>
      </c>
      <c r="BS9" s="551">
        <v>-1657</v>
      </c>
      <c r="BT9" s="551">
        <v>-589</v>
      </c>
      <c r="BU9" s="551">
        <v>443</v>
      </c>
      <c r="BV9" s="551">
        <v>-1803</v>
      </c>
      <c r="BW9" s="551">
        <v>-1891</v>
      </c>
      <c r="BX9" s="551">
        <v>106</v>
      </c>
      <c r="BY9" s="551">
        <v>128</v>
      </c>
      <c r="BZ9" s="551">
        <v>-1657</v>
      </c>
      <c r="CA9" s="551">
        <v>-898</v>
      </c>
      <c r="CB9" s="551">
        <v>-1089</v>
      </c>
      <c r="CC9" s="551">
        <v>96</v>
      </c>
      <c r="CD9" s="551">
        <v>-1891</v>
      </c>
      <c r="CE9" s="550">
        <v>-822</v>
      </c>
      <c r="CF9" s="550">
        <v>-153</v>
      </c>
      <c r="CG9" s="550">
        <v>77</v>
      </c>
      <c r="CH9" s="550">
        <v>-898</v>
      </c>
      <c r="CI9" s="550">
        <v>-508</v>
      </c>
      <c r="CJ9" s="550">
        <v>-429</v>
      </c>
      <c r="CK9" s="550">
        <v>115</v>
      </c>
      <c r="CL9" s="550">
        <v>-822</v>
      </c>
      <c r="CM9" s="550">
        <v>-436</v>
      </c>
      <c r="CN9" s="550">
        <v>-47</v>
      </c>
      <c r="CO9" s="550">
        <v>257</v>
      </c>
      <c r="CP9" s="550">
        <v>-226</v>
      </c>
      <c r="CQ9" s="550">
        <v>-169</v>
      </c>
      <c r="CR9" s="550">
        <v>-251</v>
      </c>
      <c r="CS9" s="550">
        <v>-16</v>
      </c>
      <c r="CT9" s="550">
        <v>-436</v>
      </c>
      <c r="CU9" s="550">
        <v>-178</v>
      </c>
      <c r="CV9" s="550">
        <v>-19</v>
      </c>
      <c r="CW9" s="550">
        <v>28</v>
      </c>
      <c r="CX9" s="550">
        <v>-169</v>
      </c>
    </row>
    <row r="10" spans="1:102">
      <c r="A10" s="88"/>
      <c r="B10" s="88"/>
      <c r="C10" s="28" t="s">
        <v>191</v>
      </c>
      <c r="D10" s="548"/>
      <c r="E10" s="549">
        <v>-1370</v>
      </c>
      <c r="F10" s="549">
        <v>-686</v>
      </c>
      <c r="G10" s="549">
        <v>-1</v>
      </c>
      <c r="H10" s="549">
        <v>-2057</v>
      </c>
      <c r="I10" s="549">
        <v>-1136</v>
      </c>
      <c r="J10" s="549">
        <v>-235</v>
      </c>
      <c r="K10" s="549">
        <v>1</v>
      </c>
      <c r="L10" s="549">
        <v>-1370</v>
      </c>
      <c r="M10" s="549">
        <v>-963</v>
      </c>
      <c r="N10" s="549">
        <v>-174</v>
      </c>
      <c r="O10" s="549">
        <v>1</v>
      </c>
      <c r="P10" s="549">
        <v>-1136</v>
      </c>
      <c r="Q10" s="549">
        <v>-786</v>
      </c>
      <c r="R10" s="549">
        <v>19</v>
      </c>
      <c r="S10" s="549">
        <v>-196</v>
      </c>
      <c r="T10" s="549">
        <v>-963</v>
      </c>
      <c r="U10" s="549">
        <v>-955</v>
      </c>
      <c r="V10" s="549">
        <v>169</v>
      </c>
      <c r="W10" s="549">
        <v>0</v>
      </c>
      <c r="X10" s="549">
        <v>-786</v>
      </c>
      <c r="Y10" s="549">
        <v>-1420</v>
      </c>
      <c r="Z10" s="549">
        <v>464</v>
      </c>
      <c r="AA10" s="549">
        <v>1</v>
      </c>
      <c r="AB10" s="549">
        <v>-955</v>
      </c>
      <c r="AC10" s="549">
        <v>-1110</v>
      </c>
      <c r="AD10" s="549">
        <v>-320</v>
      </c>
      <c r="AE10" s="549">
        <v>10</v>
      </c>
      <c r="AF10" s="549">
        <v>-1420</v>
      </c>
      <c r="AG10" s="549">
        <v>-944</v>
      </c>
      <c r="AH10" s="549">
        <v>-171</v>
      </c>
      <c r="AI10" s="549">
        <v>5</v>
      </c>
      <c r="AJ10" s="549">
        <v>-1110</v>
      </c>
      <c r="AK10" s="549">
        <v>-694</v>
      </c>
      <c r="AL10" s="549">
        <v>-250</v>
      </c>
      <c r="AM10" s="549">
        <v>0</v>
      </c>
      <c r="AN10" s="549">
        <v>-944</v>
      </c>
      <c r="AO10" s="549">
        <v>-641</v>
      </c>
      <c r="AP10" s="549">
        <v>0</v>
      </c>
      <c r="AQ10" s="549">
        <v>-53</v>
      </c>
      <c r="AR10" s="549">
        <v>0</v>
      </c>
      <c r="AS10" s="549">
        <v>-694</v>
      </c>
      <c r="AT10" s="549">
        <v>-687</v>
      </c>
      <c r="AU10" s="549">
        <v>42</v>
      </c>
      <c r="AV10" s="549">
        <v>4</v>
      </c>
      <c r="AW10" s="549">
        <v>-641</v>
      </c>
      <c r="AX10" s="549">
        <v>-684</v>
      </c>
      <c r="AY10" s="549">
        <v>-5</v>
      </c>
      <c r="AZ10" s="549">
        <v>2</v>
      </c>
      <c r="BA10" s="549">
        <v>-687</v>
      </c>
      <c r="BB10" s="549">
        <v>-23</v>
      </c>
      <c r="BC10" s="549">
        <v>-662</v>
      </c>
      <c r="BD10" s="549">
        <v>1</v>
      </c>
      <c r="BE10" s="549">
        <v>-684</v>
      </c>
      <c r="BF10" s="551">
        <v>-61</v>
      </c>
      <c r="BG10" s="551">
        <v>35</v>
      </c>
      <c r="BH10" s="551">
        <v>3</v>
      </c>
      <c r="BI10" s="551">
        <v>-23</v>
      </c>
      <c r="BJ10" s="551">
        <v>-26</v>
      </c>
      <c r="BK10" s="551">
        <v>-39</v>
      </c>
      <c r="BL10" s="551">
        <v>4</v>
      </c>
      <c r="BM10" s="551">
        <v>-61</v>
      </c>
      <c r="BN10" s="552">
        <v>-18</v>
      </c>
      <c r="BO10" s="552">
        <v>-2</v>
      </c>
      <c r="BP10" s="552">
        <v>-9</v>
      </c>
      <c r="BQ10" s="552">
        <v>3</v>
      </c>
      <c r="BR10" s="552">
        <v>-26</v>
      </c>
      <c r="BS10" s="551">
        <v>-19</v>
      </c>
      <c r="BT10" s="551">
        <v>-2</v>
      </c>
      <c r="BU10" s="551">
        <v>3</v>
      </c>
      <c r="BV10" s="551">
        <v>-18</v>
      </c>
      <c r="BW10" s="551">
        <v>-23</v>
      </c>
      <c r="BX10" s="551">
        <v>2</v>
      </c>
      <c r="BY10" s="551">
        <v>2</v>
      </c>
      <c r="BZ10" s="551">
        <v>-19</v>
      </c>
      <c r="CA10" s="551">
        <v>-23</v>
      </c>
      <c r="CB10" s="551">
        <v>-3</v>
      </c>
      <c r="CC10" s="551">
        <v>3</v>
      </c>
      <c r="CD10" s="551">
        <v>-23</v>
      </c>
      <c r="CE10" s="550">
        <v>-26</v>
      </c>
      <c r="CF10" s="550">
        <v>-2</v>
      </c>
      <c r="CG10" s="550">
        <v>5</v>
      </c>
      <c r="CH10" s="550">
        <v>-23</v>
      </c>
      <c r="CI10" s="550">
        <v>-22</v>
      </c>
      <c r="CJ10" s="550">
        <v>-6</v>
      </c>
      <c r="CK10" s="550">
        <v>2</v>
      </c>
      <c r="CL10" s="550">
        <v>-26</v>
      </c>
      <c r="CM10" s="550">
        <v>-53</v>
      </c>
      <c r="CN10" s="550">
        <v>31</v>
      </c>
      <c r="CO10" s="550">
        <v>-5</v>
      </c>
      <c r="CP10" s="550">
        <v>-27</v>
      </c>
      <c r="CQ10" s="550">
        <v>-15</v>
      </c>
      <c r="CR10" s="550">
        <v>-43</v>
      </c>
      <c r="CS10" s="550">
        <v>5</v>
      </c>
      <c r="CT10" s="550">
        <v>-53</v>
      </c>
      <c r="CU10" s="550">
        <v>-15</v>
      </c>
      <c r="CV10" s="550">
        <v>-15</v>
      </c>
      <c r="CW10" s="550">
        <v>15</v>
      </c>
      <c r="CX10" s="550">
        <v>-15</v>
      </c>
    </row>
    <row r="11" spans="1:102">
      <c r="A11" s="523"/>
      <c r="B11" s="439" t="s">
        <v>1558</v>
      </c>
      <c r="C11" s="439"/>
      <c r="D11" s="548"/>
      <c r="E11" s="547">
        <v>-23351</v>
      </c>
      <c r="F11" s="547">
        <v>-4821</v>
      </c>
      <c r="G11" s="547">
        <v>2928</v>
      </c>
      <c r="H11" s="547">
        <v>-25244</v>
      </c>
      <c r="I11" s="547">
        <v>-19404</v>
      </c>
      <c r="J11" s="547">
        <v>-7435</v>
      </c>
      <c r="K11" s="547">
        <v>3488</v>
      </c>
      <c r="L11" s="547">
        <v>-23351</v>
      </c>
      <c r="M11" s="547">
        <v>-18854</v>
      </c>
      <c r="N11" s="547">
        <v>-3622</v>
      </c>
      <c r="O11" s="547">
        <v>3072</v>
      </c>
      <c r="P11" s="547">
        <v>-19404</v>
      </c>
      <c r="Q11" s="547">
        <v>-18377</v>
      </c>
      <c r="R11" s="547">
        <v>-3761</v>
      </c>
      <c r="S11" s="547">
        <v>3284</v>
      </c>
      <c r="T11" s="547">
        <v>-18854</v>
      </c>
      <c r="U11" s="547">
        <v>-18027</v>
      </c>
      <c r="V11" s="547">
        <v>-3335</v>
      </c>
      <c r="W11" s="547">
        <v>2985</v>
      </c>
      <c r="X11" s="547">
        <v>-18377</v>
      </c>
      <c r="Y11" s="547">
        <v>-17648</v>
      </c>
      <c r="Z11" s="547">
        <v>-3608</v>
      </c>
      <c r="AA11" s="547">
        <v>3229</v>
      </c>
      <c r="AB11" s="547">
        <v>-18027</v>
      </c>
      <c r="AC11" s="547">
        <v>-17335</v>
      </c>
      <c r="AD11" s="547">
        <v>-3271</v>
      </c>
      <c r="AE11" s="547">
        <v>2958</v>
      </c>
      <c r="AF11" s="547">
        <v>-17648</v>
      </c>
      <c r="AG11" s="547">
        <v>-17424</v>
      </c>
      <c r="AH11" s="547">
        <v>-2766</v>
      </c>
      <c r="AI11" s="547">
        <v>2855</v>
      </c>
      <c r="AJ11" s="547">
        <v>-17335</v>
      </c>
      <c r="AK11" s="547">
        <v>-17944</v>
      </c>
      <c r="AL11" s="547">
        <v>-2790</v>
      </c>
      <c r="AM11" s="547">
        <v>3310</v>
      </c>
      <c r="AN11" s="547">
        <v>-17424</v>
      </c>
      <c r="AO11" s="547">
        <v>-17639</v>
      </c>
      <c r="AP11" s="547">
        <v>-665</v>
      </c>
      <c r="AQ11" s="547">
        <v>-2616</v>
      </c>
      <c r="AR11" s="547">
        <v>2976</v>
      </c>
      <c r="AS11" s="547">
        <v>-17944</v>
      </c>
      <c r="AT11" s="547">
        <v>-17824</v>
      </c>
      <c r="AU11" s="547">
        <v>-3093</v>
      </c>
      <c r="AV11" s="547">
        <v>3278</v>
      </c>
      <c r="AW11" s="547">
        <v>-17639</v>
      </c>
      <c r="AX11" s="547">
        <v>-18352</v>
      </c>
      <c r="AY11" s="547">
        <v>-2916</v>
      </c>
      <c r="AZ11" s="547">
        <v>3444</v>
      </c>
      <c r="BA11" s="547">
        <v>-17824</v>
      </c>
      <c r="BB11" s="547">
        <v>-19762</v>
      </c>
      <c r="BC11" s="549">
        <v>-2273</v>
      </c>
      <c r="BD11" s="547">
        <v>3683</v>
      </c>
      <c r="BE11" s="547">
        <v>-18352</v>
      </c>
      <c r="BF11" s="545">
        <v>-19261</v>
      </c>
      <c r="BG11" s="545">
        <v>-4116</v>
      </c>
      <c r="BH11" s="545">
        <v>3615</v>
      </c>
      <c r="BI11" s="545">
        <v>-19762</v>
      </c>
      <c r="BJ11" s="545">
        <v>-19518</v>
      </c>
      <c r="BK11" s="545">
        <v>-3488</v>
      </c>
      <c r="BL11" s="545">
        <v>3745</v>
      </c>
      <c r="BM11" s="545">
        <v>-19261</v>
      </c>
      <c r="BN11" s="546">
        <v>-18324</v>
      </c>
      <c r="BO11" s="546">
        <v>-750</v>
      </c>
      <c r="BP11" s="546">
        <v>-4122</v>
      </c>
      <c r="BQ11" s="546">
        <v>3678</v>
      </c>
      <c r="BR11" s="546">
        <v>-19518</v>
      </c>
      <c r="BS11" s="545">
        <v>-18344</v>
      </c>
      <c r="BT11" s="545">
        <v>-3266</v>
      </c>
      <c r="BU11" s="545">
        <v>3286</v>
      </c>
      <c r="BV11" s="545">
        <v>-18324</v>
      </c>
      <c r="BW11" s="545">
        <v>-17538</v>
      </c>
      <c r="BX11" s="545">
        <v>-3484</v>
      </c>
      <c r="BY11" s="545">
        <v>2678</v>
      </c>
      <c r="BZ11" s="545">
        <v>-18344</v>
      </c>
      <c r="CA11" s="545">
        <v>-15420</v>
      </c>
      <c r="CB11" s="545">
        <v>-4741</v>
      </c>
      <c r="CC11" s="545">
        <v>2623</v>
      </c>
      <c r="CD11" s="545">
        <v>-17538</v>
      </c>
      <c r="CE11" s="544">
        <v>-15089</v>
      </c>
      <c r="CF11" s="544">
        <v>-3497</v>
      </c>
      <c r="CG11" s="544">
        <v>3166</v>
      </c>
      <c r="CH11" s="544">
        <v>-15420</v>
      </c>
      <c r="CI11" s="544">
        <v>-15014</v>
      </c>
      <c r="CJ11" s="544">
        <v>-2814</v>
      </c>
      <c r="CK11" s="544">
        <v>2739</v>
      </c>
      <c r="CL11" s="544">
        <v>-15089</v>
      </c>
      <c r="CM11" s="544">
        <v>-15853</v>
      </c>
      <c r="CN11" s="544">
        <v>-2788</v>
      </c>
      <c r="CO11" s="544">
        <v>691</v>
      </c>
      <c r="CP11" s="544">
        <v>-17950</v>
      </c>
      <c r="CQ11" s="544">
        <v>-16024</v>
      </c>
      <c r="CR11" s="544">
        <v>-2417</v>
      </c>
      <c r="CS11" s="544">
        <v>2588</v>
      </c>
      <c r="CT11" s="544">
        <v>-15853</v>
      </c>
      <c r="CU11" s="544">
        <v>-16533</v>
      </c>
      <c r="CV11" s="544">
        <v>-2927</v>
      </c>
      <c r="CW11" s="544">
        <v>3436</v>
      </c>
      <c r="CX11" s="544">
        <v>-16024</v>
      </c>
    </row>
    <row r="12" spans="1:102">
      <c r="A12" s="439" t="s">
        <v>144</v>
      </c>
      <c r="B12" s="439"/>
      <c r="C12" s="439"/>
      <c r="D12" s="548"/>
      <c r="E12" s="547">
        <v>-39792</v>
      </c>
      <c r="F12" s="547">
        <v>-10878</v>
      </c>
      <c r="G12" s="547">
        <v>3535</v>
      </c>
      <c r="H12" s="547">
        <v>-47135</v>
      </c>
      <c r="I12" s="547">
        <v>-34477</v>
      </c>
      <c r="J12" s="547">
        <v>-9865</v>
      </c>
      <c r="K12" s="547">
        <v>4550</v>
      </c>
      <c r="L12" s="547">
        <v>-39792</v>
      </c>
      <c r="M12" s="547">
        <v>-33091</v>
      </c>
      <c r="N12" s="547">
        <v>-5535</v>
      </c>
      <c r="O12" s="547">
        <v>4149</v>
      </c>
      <c r="P12" s="547">
        <v>-34477</v>
      </c>
      <c r="Q12" s="547">
        <v>-34206</v>
      </c>
      <c r="R12" s="547">
        <v>-4258</v>
      </c>
      <c r="S12" s="547">
        <v>5373</v>
      </c>
      <c r="T12" s="547">
        <v>-33091</v>
      </c>
      <c r="U12" s="547">
        <v>-34261</v>
      </c>
      <c r="V12" s="547">
        <v>-4158</v>
      </c>
      <c r="W12" s="547">
        <v>4213</v>
      </c>
      <c r="X12" s="547">
        <v>-34206</v>
      </c>
      <c r="Y12" s="547">
        <v>-35496</v>
      </c>
      <c r="Z12" s="547">
        <v>-3252</v>
      </c>
      <c r="AA12" s="547">
        <v>4487</v>
      </c>
      <c r="AB12" s="547">
        <v>-34261</v>
      </c>
      <c r="AC12" s="547">
        <v>-36118</v>
      </c>
      <c r="AD12" s="547">
        <v>-3704</v>
      </c>
      <c r="AE12" s="547">
        <v>4326</v>
      </c>
      <c r="AF12" s="547">
        <v>-35496</v>
      </c>
      <c r="AG12" s="547">
        <v>-36661</v>
      </c>
      <c r="AH12" s="547">
        <v>-3635</v>
      </c>
      <c r="AI12" s="547">
        <v>4178</v>
      </c>
      <c r="AJ12" s="547">
        <v>-36118</v>
      </c>
      <c r="AK12" s="547">
        <v>-37309</v>
      </c>
      <c r="AL12" s="547">
        <v>-3911</v>
      </c>
      <c r="AM12" s="547">
        <v>4559</v>
      </c>
      <c r="AN12" s="547">
        <v>-36661</v>
      </c>
      <c r="AO12" s="547">
        <v>-36630</v>
      </c>
      <c r="AP12" s="547">
        <v>-665</v>
      </c>
      <c r="AQ12" s="547">
        <v>-4205</v>
      </c>
      <c r="AR12" s="547">
        <v>4191</v>
      </c>
      <c r="AS12" s="547">
        <v>-37309</v>
      </c>
      <c r="AT12" s="547">
        <v>-37417</v>
      </c>
      <c r="AU12" s="547">
        <v>-4059</v>
      </c>
      <c r="AV12" s="547">
        <v>4846</v>
      </c>
      <c r="AW12" s="547">
        <v>-36630</v>
      </c>
      <c r="AX12" s="547">
        <v>-37640</v>
      </c>
      <c r="AY12" s="547">
        <v>-5120</v>
      </c>
      <c r="AZ12" s="547">
        <v>5343</v>
      </c>
      <c r="BA12" s="547">
        <v>-37417</v>
      </c>
      <c r="BB12" s="547">
        <v>-37431</v>
      </c>
      <c r="BC12" s="547">
        <v>-5761</v>
      </c>
      <c r="BD12" s="547">
        <v>5552</v>
      </c>
      <c r="BE12" s="547">
        <v>-37640</v>
      </c>
      <c r="BF12" s="545">
        <v>-39103</v>
      </c>
      <c r="BG12" s="545">
        <v>-5889</v>
      </c>
      <c r="BH12" s="545">
        <v>7561</v>
      </c>
      <c r="BI12" s="545">
        <v>-37431</v>
      </c>
      <c r="BJ12" s="545">
        <v>-38465</v>
      </c>
      <c r="BK12" s="545">
        <v>-6121</v>
      </c>
      <c r="BL12" s="545">
        <v>5483</v>
      </c>
      <c r="BM12" s="545">
        <v>-39103</v>
      </c>
      <c r="BN12" s="546">
        <v>-35484</v>
      </c>
      <c r="BO12" s="546">
        <v>-2283</v>
      </c>
      <c r="BP12" s="546">
        <v>-6272</v>
      </c>
      <c r="BQ12" s="546">
        <v>5574</v>
      </c>
      <c r="BR12" s="546">
        <v>-38465</v>
      </c>
      <c r="BS12" s="545">
        <v>-33521</v>
      </c>
      <c r="BT12" s="545">
        <v>-7043</v>
      </c>
      <c r="BU12" s="545">
        <v>5080</v>
      </c>
      <c r="BV12" s="545">
        <v>-35484</v>
      </c>
      <c r="BW12" s="545">
        <v>-33674</v>
      </c>
      <c r="BX12" s="545">
        <v>-5699</v>
      </c>
      <c r="BY12" s="545">
        <v>5852</v>
      </c>
      <c r="BZ12" s="545">
        <v>-33521</v>
      </c>
      <c r="CA12" s="545">
        <v>-27654</v>
      </c>
      <c r="CB12" s="545">
        <v>-10191</v>
      </c>
      <c r="CC12" s="545">
        <v>4171</v>
      </c>
      <c r="CD12" s="545">
        <v>-33674</v>
      </c>
      <c r="CE12" s="544">
        <v>-27893</v>
      </c>
      <c r="CF12" s="544">
        <v>-5341</v>
      </c>
      <c r="CG12" s="544">
        <v>5580</v>
      </c>
      <c r="CH12" s="544">
        <v>-27654</v>
      </c>
      <c r="CI12" s="544">
        <v>-26471</v>
      </c>
      <c r="CJ12" s="544">
        <v>-5355</v>
      </c>
      <c r="CK12" s="544">
        <v>3933</v>
      </c>
      <c r="CL12" s="544">
        <v>-27893</v>
      </c>
      <c r="CM12" s="544">
        <v>-25206</v>
      </c>
      <c r="CN12" s="544">
        <v>-5737</v>
      </c>
      <c r="CO12" s="544">
        <v>4026</v>
      </c>
      <c r="CP12" s="544">
        <v>-26917</v>
      </c>
      <c r="CQ12" s="544">
        <v>-24497</v>
      </c>
      <c r="CR12" s="544">
        <v>-4787</v>
      </c>
      <c r="CS12" s="544">
        <v>4078</v>
      </c>
      <c r="CT12" s="544">
        <v>-25206</v>
      </c>
      <c r="CU12" s="544">
        <v>-24991</v>
      </c>
      <c r="CV12" s="544">
        <v>-4436</v>
      </c>
      <c r="CW12" s="544">
        <v>4930</v>
      </c>
      <c r="CX12" s="544">
        <v>-24497</v>
      </c>
    </row>
    <row r="13" spans="1:102">
      <c r="A13" s="543" t="s">
        <v>2437</v>
      </c>
      <c r="B13" s="542"/>
    </row>
    <row r="14" spans="1:102">
      <c r="A14" s="541"/>
      <c r="B14" s="531"/>
    </row>
    <row r="15" spans="1:102">
      <c r="A15" s="413"/>
      <c r="BH15" s="471"/>
      <c r="BL15" s="471"/>
      <c r="BP15" s="471"/>
      <c r="BU15" s="471"/>
      <c r="BY15" s="471"/>
      <c r="CC15" s="471"/>
      <c r="CG15" s="471"/>
    </row>
    <row r="16" spans="1:102">
      <c r="BH16" s="471"/>
      <c r="BL16" s="471"/>
      <c r="BP16" s="471"/>
      <c r="BU16" s="471"/>
      <c r="BY16" s="471"/>
      <c r="CC16" s="471"/>
      <c r="CG16" s="471"/>
    </row>
    <row r="17" spans="60:85">
      <c r="BH17" s="471"/>
      <c r="BL17" s="471"/>
      <c r="BP17" s="471"/>
      <c r="BU17" s="471"/>
      <c r="BY17" s="471"/>
      <c r="CC17" s="471"/>
      <c r="CG17" s="471"/>
    </row>
    <row r="18" spans="60:85">
      <c r="BH18" s="471"/>
      <c r="BL18" s="471"/>
      <c r="BP18" s="471"/>
      <c r="BU18" s="471"/>
      <c r="BY18" s="471"/>
      <c r="CC18" s="471"/>
      <c r="CG18" s="471"/>
    </row>
    <row r="19" spans="60:85">
      <c r="BH19" s="471"/>
      <c r="BL19" s="471"/>
      <c r="BP19" s="471"/>
      <c r="BU19" s="471"/>
      <c r="BY19" s="471"/>
      <c r="CC19" s="471"/>
      <c r="CG19" s="471"/>
    </row>
    <row r="20" spans="60:85">
      <c r="BH20" s="471"/>
      <c r="BL20" s="471"/>
      <c r="BP20" s="471"/>
      <c r="BU20" s="471"/>
      <c r="BY20" s="471"/>
      <c r="CC20" s="471"/>
      <c r="CG20" s="471"/>
    </row>
    <row r="21" spans="60:85">
      <c r="BH21" s="471"/>
      <c r="BL21" s="471"/>
      <c r="BP21" s="471"/>
      <c r="BU21" s="471"/>
      <c r="BY21" s="471"/>
      <c r="CC21" s="471"/>
      <c r="CG21" s="471"/>
    </row>
    <row r="22" spans="60:85">
      <c r="BH22" s="471"/>
      <c r="BL22" s="471"/>
      <c r="BP22" s="471"/>
      <c r="BU22" s="471"/>
      <c r="BY22" s="471"/>
      <c r="CC22" s="471"/>
      <c r="CG22" s="471"/>
    </row>
    <row r="23" spans="60:85">
      <c r="BH23" s="471"/>
      <c r="BL23" s="471"/>
      <c r="BP23" s="471"/>
      <c r="BU23" s="471"/>
      <c r="BY23" s="471"/>
      <c r="CC23" s="471"/>
      <c r="CG23" s="471"/>
    </row>
    <row r="24" spans="60:85">
      <c r="BH24" s="471"/>
      <c r="BL24" s="471"/>
      <c r="BP24" s="471"/>
      <c r="BU24" s="471"/>
      <c r="BY24" s="471"/>
      <c r="CC24" s="471"/>
      <c r="CG24" s="471"/>
    </row>
  </sheetData>
  <mergeCells count="1">
    <mergeCell ref="A3:D3"/>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59352-D3A9-4F46-B043-0B6BAC1F72B2}">
  <sheetPr codeName="Plan37">
    <tabColor rgb="FF5F6062"/>
  </sheetPr>
  <dimension ref="A1:BM375"/>
  <sheetViews>
    <sheetView showGridLines="0" workbookViewId="0"/>
  </sheetViews>
  <sheetFormatPr defaultColWidth="9.21875" defaultRowHeight="14.4"/>
  <cols>
    <col min="1" max="1" width="73.77734375" style="34" bestFit="1" customWidth="1"/>
    <col min="2" max="8" width="13.77734375" style="34" customWidth="1"/>
    <col min="9" max="16384" width="9.21875" style="34"/>
  </cols>
  <sheetData>
    <row r="1" spans="1:8" ht="15.6">
      <c r="A1" s="111" t="s">
        <v>2438</v>
      </c>
      <c r="B1" s="562"/>
      <c r="C1" s="562"/>
      <c r="D1" s="562"/>
      <c r="E1" s="562"/>
      <c r="F1" s="562"/>
      <c r="H1" s="562" t="s">
        <v>65</v>
      </c>
    </row>
    <row r="2" spans="1:8" s="29" customFormat="1">
      <c r="A2" s="561"/>
      <c r="B2" s="251" t="s">
        <v>85</v>
      </c>
      <c r="C2" s="251" t="s">
        <v>86</v>
      </c>
      <c r="D2" s="251" t="s">
        <v>87</v>
      </c>
      <c r="E2" s="251" t="s">
        <v>88</v>
      </c>
      <c r="F2" s="251" t="s">
        <v>89</v>
      </c>
      <c r="G2" s="251" t="s">
        <v>2099</v>
      </c>
      <c r="H2" s="251" t="s">
        <v>2100</v>
      </c>
    </row>
    <row r="3" spans="1:8" ht="15" customHeight="1">
      <c r="A3" s="439" t="s">
        <v>2439</v>
      </c>
      <c r="B3" s="560">
        <v>314596.03671313002</v>
      </c>
      <c r="C3" s="560">
        <v>282744</v>
      </c>
      <c r="D3" s="560">
        <v>303751</v>
      </c>
      <c r="E3" s="560">
        <v>334885</v>
      </c>
      <c r="F3" s="560">
        <v>534604.02726738993</v>
      </c>
      <c r="G3" s="560">
        <v>365369.30467965</v>
      </c>
      <c r="H3" s="560">
        <v>380070</v>
      </c>
    </row>
    <row r="4" spans="1:8">
      <c r="A4" s="439" t="s">
        <v>2440</v>
      </c>
      <c r="B4" s="557">
        <v>48200.740116469999</v>
      </c>
      <c r="C4" s="557">
        <v>45680</v>
      </c>
      <c r="D4" s="557">
        <v>47538</v>
      </c>
      <c r="E4" s="557">
        <v>48822</v>
      </c>
      <c r="F4" s="557">
        <v>51232.884713629996</v>
      </c>
      <c r="G4" s="557">
        <v>50692.410910650004</v>
      </c>
      <c r="H4" s="557">
        <v>51311</v>
      </c>
    </row>
    <row r="5" spans="1:8">
      <c r="A5" s="559" t="s">
        <v>2441</v>
      </c>
      <c r="B5" s="558">
        <v>9129.0282239399985</v>
      </c>
      <c r="C5" s="558">
        <v>6978</v>
      </c>
      <c r="D5" s="558">
        <v>8664</v>
      </c>
      <c r="E5" s="558">
        <v>8488</v>
      </c>
      <c r="F5" s="558">
        <v>8634.5108682700011</v>
      </c>
      <c r="G5" s="558">
        <v>10399.75079735</v>
      </c>
      <c r="H5" s="558">
        <v>10332</v>
      </c>
    </row>
    <row r="6" spans="1:8">
      <c r="A6" s="28" t="s">
        <v>2442</v>
      </c>
      <c r="B6" s="558">
        <v>9.5677683900000012</v>
      </c>
      <c r="C6" s="558">
        <v>24</v>
      </c>
      <c r="D6" s="558">
        <v>0</v>
      </c>
      <c r="E6" s="558">
        <v>21</v>
      </c>
      <c r="F6" s="558">
        <v>2548.6316406099995</v>
      </c>
      <c r="G6" s="558">
        <v>3493.8477902</v>
      </c>
      <c r="H6" s="558">
        <v>5079</v>
      </c>
    </row>
    <row r="7" spans="1:8">
      <c r="A7" s="28" t="s">
        <v>2443</v>
      </c>
      <c r="B7" s="558">
        <v>38934.727871639996</v>
      </c>
      <c r="C7" s="558">
        <v>37898</v>
      </c>
      <c r="D7" s="558">
        <v>37839</v>
      </c>
      <c r="E7" s="558">
        <v>39510</v>
      </c>
      <c r="F7" s="558">
        <v>39205.852138379996</v>
      </c>
      <c r="G7" s="558">
        <v>36332.123020979998</v>
      </c>
      <c r="H7" s="558">
        <v>35453</v>
      </c>
    </row>
    <row r="8" spans="1:8">
      <c r="A8" s="28" t="s">
        <v>2444</v>
      </c>
      <c r="B8" s="558">
        <v>127.4162525</v>
      </c>
      <c r="C8" s="558">
        <v>780</v>
      </c>
      <c r="D8" s="558">
        <v>1034</v>
      </c>
      <c r="E8" s="558">
        <v>803</v>
      </c>
      <c r="F8" s="558">
        <v>843.89006636999989</v>
      </c>
      <c r="G8" s="558">
        <v>466.68930211999998</v>
      </c>
      <c r="H8" s="558">
        <v>447</v>
      </c>
    </row>
    <row r="9" spans="1:8" ht="16.2">
      <c r="A9" s="439" t="s">
        <v>2445</v>
      </c>
      <c r="B9" s="557">
        <v>67885.001244301369</v>
      </c>
      <c r="C9" s="557">
        <v>43474</v>
      </c>
      <c r="D9" s="557">
        <v>39684</v>
      </c>
      <c r="E9" s="557">
        <v>38546</v>
      </c>
      <c r="F9" s="557">
        <v>475759.05395889992</v>
      </c>
      <c r="G9" s="557">
        <v>388969.53022908996</v>
      </c>
      <c r="H9" s="557">
        <v>411723</v>
      </c>
    </row>
    <row r="10" spans="1:8">
      <c r="A10" s="2600" t="s">
        <v>2446</v>
      </c>
      <c r="B10" s="2601"/>
      <c r="C10" s="556"/>
      <c r="D10" s="556"/>
      <c r="E10" s="556"/>
    </row>
    <row r="11" spans="1:8" ht="40.5" customHeight="1">
      <c r="A11" s="2602" t="s">
        <v>2447</v>
      </c>
      <c r="B11" s="2602"/>
      <c r="C11" s="2602"/>
      <c r="D11" s="2602"/>
      <c r="E11" s="2602"/>
      <c r="F11" s="2602"/>
      <c r="G11" s="2602"/>
      <c r="H11" s="2602"/>
    </row>
    <row r="375" spans="50:65">
      <c r="AX375" s="66"/>
      <c r="BD375" s="66"/>
      <c r="BE375" s="66"/>
      <c r="BF375" s="66"/>
      <c r="BG375" s="66"/>
      <c r="BH375" s="66"/>
      <c r="BI375" s="66"/>
      <c r="BJ375" s="66"/>
      <c r="BK375" s="66"/>
      <c r="BL375" s="66"/>
      <c r="BM375" s="66"/>
    </row>
  </sheetData>
  <mergeCells count="2">
    <mergeCell ref="A10:B10"/>
    <mergeCell ref="A11:H11"/>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102C-F274-4492-9776-E5D206F51A18}">
  <sheetPr codeName="Plan38">
    <tabColor rgb="FF5F6062"/>
  </sheetPr>
  <dimension ref="A1:H22"/>
  <sheetViews>
    <sheetView showGridLines="0" workbookViewId="0"/>
  </sheetViews>
  <sheetFormatPr defaultColWidth="8.77734375" defaultRowHeight="14.4"/>
  <cols>
    <col min="1" max="1" width="94.77734375" customWidth="1"/>
    <col min="2" max="2" width="13.21875" bestFit="1" customWidth="1"/>
    <col min="3" max="3" width="13.21875" customWidth="1"/>
    <col min="4" max="8" width="13.21875" bestFit="1" customWidth="1"/>
  </cols>
  <sheetData>
    <row r="1" spans="1:8" ht="15.6">
      <c r="A1" s="573" t="s">
        <v>2448</v>
      </c>
      <c r="B1" s="572"/>
      <c r="C1" s="572"/>
      <c r="D1" s="572"/>
      <c r="H1" s="572" t="s">
        <v>65</v>
      </c>
    </row>
    <row r="2" spans="1:8" s="570" customFormat="1">
      <c r="A2" s="571"/>
      <c r="B2" s="224" t="s">
        <v>85</v>
      </c>
      <c r="C2" s="224" t="s">
        <v>86</v>
      </c>
      <c r="D2" s="224" t="s">
        <v>87</v>
      </c>
      <c r="E2" s="224" t="s">
        <v>88</v>
      </c>
      <c r="F2" s="224">
        <v>43555</v>
      </c>
      <c r="G2" s="224" t="s">
        <v>2099</v>
      </c>
      <c r="H2" s="224" t="s">
        <v>2100</v>
      </c>
    </row>
    <row r="3" spans="1:8" ht="16.2">
      <c r="A3" s="567" t="s">
        <v>2449</v>
      </c>
      <c r="B3" s="566">
        <v>12412</v>
      </c>
      <c r="C3" s="566">
        <v>7340</v>
      </c>
      <c r="D3" s="566">
        <v>6598.2679139499996</v>
      </c>
      <c r="E3" s="566">
        <v>6269.9765571000007</v>
      </c>
      <c r="F3" s="566">
        <v>5703</v>
      </c>
      <c r="G3" s="566">
        <v>6811.2227289844504</v>
      </c>
      <c r="H3" s="566">
        <v>6365</v>
      </c>
    </row>
    <row r="4" spans="1:8">
      <c r="A4" s="569" t="s">
        <v>2450</v>
      </c>
      <c r="B4" s="568">
        <v>1917708</v>
      </c>
      <c r="C4" s="568">
        <v>1921308</v>
      </c>
      <c r="D4" s="568">
        <v>1632913.3671199498</v>
      </c>
      <c r="E4" s="568">
        <v>1387108.30442821</v>
      </c>
      <c r="F4" s="568">
        <v>774718</v>
      </c>
      <c r="G4" s="568">
        <v>1500393.7005978595</v>
      </c>
      <c r="H4" s="568">
        <v>1596467</v>
      </c>
    </row>
    <row r="5" spans="1:8">
      <c r="A5" s="569" t="s">
        <v>2451</v>
      </c>
      <c r="B5" s="568">
        <v>3380</v>
      </c>
      <c r="C5" s="568">
        <v>1547</v>
      </c>
      <c r="D5" s="568">
        <v>3251.5916693200002</v>
      </c>
      <c r="E5" s="568">
        <v>6990.6634179500006</v>
      </c>
      <c r="F5" s="568">
        <v>1254</v>
      </c>
      <c r="G5" s="568">
        <v>1537.8453562244501</v>
      </c>
      <c r="H5" s="568">
        <v>1912</v>
      </c>
    </row>
    <row r="6" spans="1:8">
      <c r="A6" s="569" t="s">
        <v>2452</v>
      </c>
      <c r="B6" s="568">
        <v>24376</v>
      </c>
      <c r="C6" s="568">
        <v>14617</v>
      </c>
      <c r="D6" s="568">
        <v>14019.431060830006</v>
      </c>
      <c r="E6" s="568">
        <v>11239.688086970009</v>
      </c>
      <c r="F6" s="568">
        <v>4450</v>
      </c>
      <c r="G6" s="568">
        <v>5273.3773727600001</v>
      </c>
      <c r="H6" s="568">
        <v>4453</v>
      </c>
    </row>
    <row r="7" spans="1:8">
      <c r="A7" s="569" t="s">
        <v>2453</v>
      </c>
      <c r="B7" s="568">
        <v>15345</v>
      </c>
      <c r="C7" s="568">
        <v>8824</v>
      </c>
      <c r="D7" s="568">
        <v>10672.754811887142</v>
      </c>
      <c r="E7" s="568">
        <v>11960.374947381428</v>
      </c>
      <c r="F7" s="568">
        <v>0</v>
      </c>
      <c r="G7" s="568">
        <v>0</v>
      </c>
      <c r="H7" s="568">
        <v>0</v>
      </c>
    </row>
    <row r="8" spans="1:8">
      <c r="A8" s="567" t="s">
        <v>2454</v>
      </c>
      <c r="B8" s="566" t="s">
        <v>1879</v>
      </c>
      <c r="C8" s="566" t="s">
        <v>1879</v>
      </c>
      <c r="D8" s="566">
        <v>0</v>
      </c>
      <c r="E8" s="566">
        <v>0</v>
      </c>
      <c r="F8" s="566">
        <v>0</v>
      </c>
      <c r="G8" s="566">
        <v>0</v>
      </c>
      <c r="H8" s="566">
        <v>0</v>
      </c>
    </row>
    <row r="9" spans="1:8">
      <c r="A9" s="569" t="s">
        <v>2450</v>
      </c>
      <c r="B9" s="568">
        <v>873317</v>
      </c>
      <c r="C9" s="568">
        <v>690058</v>
      </c>
      <c r="D9" s="568">
        <v>569380.42311553995</v>
      </c>
      <c r="E9" s="568">
        <v>604024.71413120977</v>
      </c>
      <c r="F9" s="568">
        <v>286160</v>
      </c>
      <c r="G9" s="568">
        <v>228620.58756462001</v>
      </c>
      <c r="H9" s="568">
        <v>278958</v>
      </c>
    </row>
    <row r="10" spans="1:8">
      <c r="A10" s="569" t="s">
        <v>2451</v>
      </c>
      <c r="B10" s="568">
        <v>7504</v>
      </c>
      <c r="C10" s="568">
        <v>5361</v>
      </c>
      <c r="D10" s="568">
        <v>3031.1715943643399</v>
      </c>
      <c r="E10" s="568">
        <v>5365.3320936911196</v>
      </c>
      <c r="F10" s="568">
        <v>3726</v>
      </c>
      <c r="G10" s="568">
        <v>3174.7000220532</v>
      </c>
      <c r="H10" s="568">
        <v>3499</v>
      </c>
    </row>
    <row r="11" spans="1:8">
      <c r="A11" s="569" t="s">
        <v>2452</v>
      </c>
      <c r="B11" s="568">
        <v>28721</v>
      </c>
      <c r="C11" s="568">
        <v>15607</v>
      </c>
      <c r="D11" s="568">
        <v>15116.640088105525</v>
      </c>
      <c r="E11" s="568">
        <v>11906.288743459732</v>
      </c>
      <c r="F11" s="568">
        <v>6938</v>
      </c>
      <c r="G11" s="568">
        <v>7668.48334858</v>
      </c>
      <c r="H11" s="568">
        <v>8402</v>
      </c>
    </row>
    <row r="12" spans="1:8">
      <c r="A12" s="569" t="s">
        <v>2453</v>
      </c>
      <c r="B12" s="568">
        <v>33750</v>
      </c>
      <c r="C12" s="568">
        <v>19836</v>
      </c>
      <c r="D12" s="568">
        <v>17569.725974924295</v>
      </c>
      <c r="E12" s="568">
        <v>16605.706636261446</v>
      </c>
      <c r="F12" s="568">
        <v>6464</v>
      </c>
      <c r="G12" s="568">
        <v>7137.0604110100003</v>
      </c>
      <c r="H12" s="568">
        <v>7864</v>
      </c>
    </row>
    <row r="13" spans="1:8">
      <c r="A13" s="569" t="s">
        <v>2455</v>
      </c>
      <c r="B13" s="568">
        <v>2476</v>
      </c>
      <c r="C13" s="568">
        <v>1131</v>
      </c>
      <c r="D13" s="568">
        <v>578.08570754557149</v>
      </c>
      <c r="E13" s="568">
        <v>665.91420088942857</v>
      </c>
      <c r="F13" s="568">
        <v>4200</v>
      </c>
      <c r="G13" s="568">
        <v>3706.1229596231997</v>
      </c>
      <c r="H13" s="568">
        <v>4037</v>
      </c>
    </row>
    <row r="14" spans="1:8">
      <c r="A14" s="567" t="s">
        <v>2456</v>
      </c>
      <c r="B14" s="566">
        <v>34072</v>
      </c>
      <c r="C14" s="566">
        <v>13727</v>
      </c>
      <c r="D14" s="566">
        <v>16103.666655172112</v>
      </c>
      <c r="E14" s="566">
        <v>12639.905074870025</v>
      </c>
      <c r="F14" s="566">
        <v>18638</v>
      </c>
      <c r="G14" s="566">
        <v>20967.554457048449</v>
      </c>
      <c r="H14" s="566">
        <v>18968</v>
      </c>
    </row>
    <row r="15" spans="1:8">
      <c r="A15" s="569" t="s">
        <v>2450</v>
      </c>
      <c r="B15" s="568">
        <v>467666</v>
      </c>
      <c r="C15" s="568">
        <v>387919</v>
      </c>
      <c r="D15" s="568">
        <v>496325.32806298259</v>
      </c>
      <c r="E15" s="568">
        <v>417460.30833942018</v>
      </c>
      <c r="F15" s="568">
        <v>1120600</v>
      </c>
      <c r="G15" s="568">
        <v>1229157.6379553298</v>
      </c>
      <c r="H15" s="568">
        <v>1235595</v>
      </c>
    </row>
    <row r="16" spans="1:8">
      <c r="A16" s="569" t="s">
        <v>2451</v>
      </c>
      <c r="B16" s="568">
        <v>4783</v>
      </c>
      <c r="C16" s="568">
        <v>3937</v>
      </c>
      <c r="D16" s="568">
        <v>4255.5170609276283</v>
      </c>
      <c r="E16" s="568">
        <v>4239.5820350949325</v>
      </c>
      <c r="F16" s="568">
        <v>8067</v>
      </c>
      <c r="G16" s="568">
        <v>9054.4634570284506</v>
      </c>
      <c r="H16" s="568">
        <v>7835</v>
      </c>
    </row>
    <row r="17" spans="1:8">
      <c r="A17" s="569" t="s">
        <v>2452</v>
      </c>
      <c r="B17" s="568">
        <v>29289</v>
      </c>
      <c r="C17" s="568">
        <v>9790</v>
      </c>
      <c r="D17" s="568">
        <v>11848.149594244484</v>
      </c>
      <c r="E17" s="568">
        <v>8400.3230397750922</v>
      </c>
      <c r="F17" s="568">
        <v>10571</v>
      </c>
      <c r="G17" s="568">
        <v>11913.091000019998</v>
      </c>
      <c r="H17" s="568">
        <v>11133</v>
      </c>
    </row>
    <row r="18" spans="1:8" ht="16.2">
      <c r="A18" s="567" t="s">
        <v>2457</v>
      </c>
      <c r="B18" s="566">
        <v>46483</v>
      </c>
      <c r="C18" s="566">
        <v>21067</v>
      </c>
      <c r="D18" s="566">
        <v>22701.93456912211</v>
      </c>
      <c r="E18" s="566">
        <v>18909.881631970027</v>
      </c>
      <c r="F18" s="566">
        <v>24341</v>
      </c>
      <c r="G18" s="566">
        <v>27778.777186032901</v>
      </c>
      <c r="H18" s="566">
        <v>25333</v>
      </c>
    </row>
    <row r="19" spans="1:8" ht="15" customHeight="1">
      <c r="A19" s="565" t="s">
        <v>2458</v>
      </c>
      <c r="B19" s="564"/>
      <c r="C19" s="564"/>
      <c r="D19" s="564"/>
      <c r="E19" s="564"/>
      <c r="F19" s="564"/>
      <c r="G19" s="564"/>
      <c r="H19" s="564"/>
    </row>
    <row r="20" spans="1:8" ht="15" customHeight="1">
      <c r="A20" s="2603" t="s">
        <v>2459</v>
      </c>
      <c r="B20" s="2603"/>
      <c r="C20" s="2603"/>
      <c r="D20" s="2603"/>
      <c r="E20" s="2603"/>
    </row>
    <row r="21" spans="1:8">
      <c r="A21" s="2603"/>
      <c r="B21" s="2603"/>
      <c r="C21" s="2603"/>
      <c r="D21" s="2603"/>
      <c r="E21" s="2603"/>
    </row>
    <row r="22" spans="1:8">
      <c r="A22" s="563"/>
      <c r="B22" s="563"/>
      <c r="C22" s="563"/>
      <c r="D22" s="563"/>
      <c r="E22" s="563"/>
      <c r="F22" s="563"/>
      <c r="G22" s="563"/>
      <c r="H22" s="563"/>
    </row>
  </sheetData>
  <mergeCells count="1">
    <mergeCell ref="A20:E21"/>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AF1C-798A-45F4-8450-37981AD1EFBA}">
  <sheetPr codeName="Planilha62">
    <tabColor rgb="FF5F6062"/>
  </sheetPr>
  <dimension ref="A1:H16"/>
  <sheetViews>
    <sheetView showGridLines="0" workbookViewId="0"/>
  </sheetViews>
  <sheetFormatPr defaultColWidth="8.77734375" defaultRowHeight="14.4"/>
  <cols>
    <col min="1" max="1" width="81.77734375" bestFit="1" customWidth="1"/>
    <col min="2" max="2" width="13.21875" bestFit="1" customWidth="1"/>
    <col min="3" max="3" width="13.21875" customWidth="1"/>
    <col min="4" max="8" width="13.21875" bestFit="1" customWidth="1"/>
  </cols>
  <sheetData>
    <row r="1" spans="1:8" ht="15.6">
      <c r="A1" s="582" t="s">
        <v>2460</v>
      </c>
      <c r="B1" s="581"/>
      <c r="C1" s="581"/>
      <c r="D1" s="581"/>
      <c r="H1" s="581" t="s">
        <v>65</v>
      </c>
    </row>
    <row r="2" spans="1:8" s="570" customFormat="1">
      <c r="A2" s="571"/>
      <c r="B2" s="251" t="s">
        <v>85</v>
      </c>
      <c r="C2" s="224" t="s">
        <v>86</v>
      </c>
      <c r="D2" s="224" t="s">
        <v>87</v>
      </c>
      <c r="E2" s="224" t="s">
        <v>88</v>
      </c>
      <c r="F2" s="224" t="s">
        <v>89</v>
      </c>
      <c r="G2" s="224" t="s">
        <v>2100</v>
      </c>
      <c r="H2" s="224" t="s">
        <v>2099</v>
      </c>
    </row>
    <row r="3" spans="1:8" ht="16.2">
      <c r="A3" s="567" t="s">
        <v>2461</v>
      </c>
      <c r="B3" s="577">
        <v>546</v>
      </c>
      <c r="C3" s="566">
        <v>812</v>
      </c>
      <c r="D3" s="566">
        <v>915.70244108143743</v>
      </c>
      <c r="E3" s="566">
        <v>526.09585597000296</v>
      </c>
      <c r="F3" s="566">
        <v>738</v>
      </c>
      <c r="G3" s="566">
        <v>1026</v>
      </c>
      <c r="H3" s="566">
        <v>1028.4564963108005</v>
      </c>
    </row>
    <row r="4" spans="1:8">
      <c r="A4" s="569" t="s">
        <v>2450</v>
      </c>
      <c r="B4" s="579">
        <v>3775787</v>
      </c>
      <c r="C4" s="568">
        <v>4710179</v>
      </c>
      <c r="D4" s="568">
        <v>3393048.9228478665</v>
      </c>
      <c r="E4" s="568">
        <v>2385930.6207202608</v>
      </c>
      <c r="F4" s="568">
        <v>1112853</v>
      </c>
      <c r="G4" s="568">
        <v>1099631</v>
      </c>
      <c r="H4" s="568">
        <v>1061277.5659507599</v>
      </c>
    </row>
    <row r="5" spans="1:8">
      <c r="A5" s="569" t="s">
        <v>2451</v>
      </c>
      <c r="B5" s="579">
        <v>3952</v>
      </c>
      <c r="C5" s="568">
        <v>3547</v>
      </c>
      <c r="D5" s="568">
        <v>3831.6041544300019</v>
      </c>
      <c r="E5" s="568">
        <v>5086.3763008600017</v>
      </c>
      <c r="F5" s="568">
        <v>5000</v>
      </c>
      <c r="G5" s="568">
        <v>3496</v>
      </c>
      <c r="H5" s="568">
        <v>3794.3844234767498</v>
      </c>
    </row>
    <row r="6" spans="1:8">
      <c r="A6" s="569" t="s">
        <v>2452</v>
      </c>
      <c r="B6" s="579">
        <v>15384</v>
      </c>
      <c r="C6" s="568">
        <v>12025</v>
      </c>
      <c r="D6" s="568">
        <v>8525.2571345699962</v>
      </c>
      <c r="E6" s="568">
        <v>5440.4932488599989</v>
      </c>
      <c r="F6" s="568">
        <v>3534</v>
      </c>
      <c r="G6" s="568">
        <v>2647</v>
      </c>
      <c r="H6" s="568">
        <v>3651.1104320299996</v>
      </c>
    </row>
    <row r="7" spans="1:8">
      <c r="A7" s="569" t="s">
        <v>2453</v>
      </c>
      <c r="B7" s="579">
        <v>18790</v>
      </c>
      <c r="C7" s="568">
        <v>14760</v>
      </c>
      <c r="D7" s="568">
        <v>11441.158847918561</v>
      </c>
      <c r="E7" s="568">
        <v>9979.670631757137</v>
      </c>
      <c r="F7" s="568">
        <v>3501</v>
      </c>
      <c r="G7" s="568">
        <v>2965</v>
      </c>
      <c r="H7" s="568">
        <v>0</v>
      </c>
    </row>
    <row r="8" spans="1:8">
      <c r="A8" s="569" t="s">
        <v>2462</v>
      </c>
      <c r="B8" s="579">
        <v>0</v>
      </c>
      <c r="C8" s="568">
        <v>0</v>
      </c>
      <c r="D8" s="568">
        <v>0</v>
      </c>
      <c r="E8" s="568">
        <v>21.103061992859899</v>
      </c>
      <c r="F8" s="568">
        <v>4295</v>
      </c>
      <c r="G8" s="568">
        <v>2152</v>
      </c>
      <c r="H8" s="568">
        <v>6417.0383591959489</v>
      </c>
    </row>
    <row r="9" spans="1:8">
      <c r="A9" s="567" t="s">
        <v>2463</v>
      </c>
      <c r="B9" s="577">
        <v>1063</v>
      </c>
      <c r="C9" s="580">
        <v>1348</v>
      </c>
      <c r="D9" s="580">
        <v>791.09330486000181</v>
      </c>
      <c r="E9" s="580">
        <v>645.53967662000105</v>
      </c>
      <c r="F9" s="580">
        <v>1224</v>
      </c>
      <c r="G9" s="580">
        <v>1637</v>
      </c>
      <c r="H9" s="580">
        <v>2008.9644343099999</v>
      </c>
    </row>
    <row r="10" spans="1:8">
      <c r="A10" s="569" t="s">
        <v>2450</v>
      </c>
      <c r="B10" s="579">
        <v>11644</v>
      </c>
      <c r="C10" s="568">
        <v>15291</v>
      </c>
      <c r="D10" s="568">
        <v>12825.386306410001</v>
      </c>
      <c r="E10" s="568">
        <v>11025.333475820002</v>
      </c>
      <c r="F10" s="568">
        <v>10764</v>
      </c>
      <c r="G10" s="568">
        <v>3667</v>
      </c>
      <c r="H10" s="568">
        <v>4867.6511498600003</v>
      </c>
    </row>
    <row r="11" spans="1:8">
      <c r="A11" s="569" t="s">
        <v>2462</v>
      </c>
      <c r="B11" s="579">
        <v>10581</v>
      </c>
      <c r="C11" s="568">
        <v>13943</v>
      </c>
      <c r="D11" s="568">
        <v>12034.293001549999</v>
      </c>
      <c r="E11" s="568">
        <v>10379.793799200001</v>
      </c>
      <c r="F11" s="568">
        <v>9539</v>
      </c>
      <c r="G11" s="568">
        <v>2030</v>
      </c>
      <c r="H11" s="568">
        <v>2858.6867155500004</v>
      </c>
    </row>
    <row r="12" spans="1:8">
      <c r="A12" s="578" t="s">
        <v>2464</v>
      </c>
      <c r="B12" s="577">
        <v>1609</v>
      </c>
      <c r="C12" s="576">
        <v>2159</v>
      </c>
      <c r="D12" s="576">
        <v>1706.7957459414392</v>
      </c>
      <c r="E12" s="576">
        <v>1171.635532590004</v>
      </c>
      <c r="F12" s="576">
        <v>1962</v>
      </c>
      <c r="G12" s="576">
        <v>2663</v>
      </c>
      <c r="H12" s="576">
        <v>3037.4209306208004</v>
      </c>
    </row>
    <row r="13" spans="1:8" ht="15" customHeight="1">
      <c r="A13" s="2604" t="s">
        <v>2465</v>
      </c>
      <c r="B13" s="2604"/>
      <c r="C13" s="2604"/>
      <c r="D13" s="2604"/>
      <c r="E13" s="2604"/>
      <c r="F13" s="2604"/>
      <c r="G13" s="2604"/>
      <c r="H13" s="2604"/>
    </row>
    <row r="14" spans="1:8">
      <c r="A14" s="2605"/>
      <c r="B14" s="2605"/>
      <c r="C14" s="2605"/>
      <c r="D14" s="2605"/>
      <c r="E14" s="2605"/>
      <c r="F14" s="2605"/>
      <c r="G14" s="2605"/>
      <c r="H14" s="2605"/>
    </row>
    <row r="15" spans="1:8">
      <c r="A15" s="575"/>
      <c r="B15" s="575"/>
      <c r="C15" s="575"/>
      <c r="D15" s="575"/>
      <c r="E15" s="575"/>
      <c r="F15" s="575"/>
      <c r="G15" s="575"/>
      <c r="H15" s="575"/>
    </row>
    <row r="16" spans="1:8">
      <c r="A16" s="574"/>
      <c r="B16" s="574"/>
      <c r="C16" s="574"/>
      <c r="D16" s="574"/>
      <c r="E16" s="574"/>
      <c r="F16" s="574"/>
      <c r="G16" s="574"/>
      <c r="H16" s="574"/>
    </row>
  </sheetData>
  <mergeCells count="1">
    <mergeCell ref="A13:H14"/>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957D-45F3-46BF-BBC8-0CFC03C4ADA2}">
  <sheetPr codeName="Planilha63">
    <tabColor rgb="FF5F6062"/>
  </sheetPr>
  <dimension ref="A1:K21"/>
  <sheetViews>
    <sheetView showGridLines="0" workbookViewId="0"/>
  </sheetViews>
  <sheetFormatPr defaultColWidth="8.77734375" defaultRowHeight="14.4"/>
  <cols>
    <col min="1" max="1" width="102.44140625" bestFit="1" customWidth="1"/>
    <col min="2" max="2" width="10.77734375" bestFit="1" customWidth="1"/>
    <col min="3" max="3" width="10.77734375" customWidth="1"/>
    <col min="4" max="7" width="10.77734375" bestFit="1" customWidth="1"/>
    <col min="8" max="8" width="9.77734375" customWidth="1"/>
    <col min="9" max="10" width="9.77734375" bestFit="1" customWidth="1"/>
    <col min="11" max="11" width="10.77734375" bestFit="1" customWidth="1"/>
  </cols>
  <sheetData>
    <row r="1" spans="1:11" ht="15.6">
      <c r="A1" s="573" t="s">
        <v>2466</v>
      </c>
      <c r="B1" s="593"/>
      <c r="C1" s="593"/>
      <c r="D1" s="593"/>
      <c r="E1" s="593"/>
      <c r="F1" s="593"/>
      <c r="G1" s="593"/>
      <c r="H1" s="593"/>
      <c r="I1" s="593"/>
      <c r="J1" s="593"/>
      <c r="K1" s="572" t="s">
        <v>65</v>
      </c>
    </row>
    <row r="2" spans="1:11" s="570" customFormat="1">
      <c r="A2" s="592"/>
      <c r="B2" s="224" t="s">
        <v>85</v>
      </c>
      <c r="C2" s="224" t="s">
        <v>86</v>
      </c>
      <c r="D2" s="224" t="s">
        <v>87</v>
      </c>
      <c r="E2" s="224" t="s">
        <v>88</v>
      </c>
      <c r="F2" s="224" t="s">
        <v>89</v>
      </c>
      <c r="G2" s="224" t="s">
        <v>2098</v>
      </c>
      <c r="H2" s="224">
        <v>43373</v>
      </c>
      <c r="I2" s="224">
        <v>43281</v>
      </c>
      <c r="J2" s="224">
        <v>43190</v>
      </c>
      <c r="K2" s="224">
        <v>43100</v>
      </c>
    </row>
    <row r="3" spans="1:11" ht="16.2">
      <c r="A3" s="439" t="s">
        <v>2467</v>
      </c>
      <c r="B3" s="588">
        <v>3061</v>
      </c>
      <c r="C3" s="588">
        <v>3776</v>
      </c>
      <c r="D3" s="588">
        <v>3801.9185940424504</v>
      </c>
      <c r="E3" s="588">
        <v>3988.9326869747892</v>
      </c>
      <c r="F3" s="588">
        <v>2971.3185667427897</v>
      </c>
      <c r="G3" s="588">
        <v>2804.0977105801285</v>
      </c>
      <c r="H3" s="588">
        <v>2487.3620169600763</v>
      </c>
      <c r="I3" s="588">
        <v>1487.6270209899812</v>
      </c>
      <c r="J3" s="588">
        <v>3459.6832170799607</v>
      </c>
      <c r="K3" s="588">
        <v>3238.372687319963</v>
      </c>
    </row>
    <row r="4" spans="1:11">
      <c r="A4" s="591" t="s">
        <v>2468</v>
      </c>
      <c r="B4" s="588" t="s">
        <v>1879</v>
      </c>
      <c r="C4" s="588">
        <v>0</v>
      </c>
      <c r="D4" s="588">
        <v>0</v>
      </c>
      <c r="E4" s="588">
        <v>0</v>
      </c>
      <c r="F4" s="588">
        <v>2170.288734661357</v>
      </c>
      <c r="G4" s="588">
        <v>2220.7882660100586</v>
      </c>
      <c r="H4" s="588">
        <v>2407.9340586300241</v>
      </c>
      <c r="I4" s="588">
        <v>1095.0252409499954</v>
      </c>
      <c r="J4" s="588">
        <v>2798.3445475499611</v>
      </c>
      <c r="K4" s="588">
        <v>2848.5383691900061</v>
      </c>
    </row>
    <row r="5" spans="1:11" ht="16.2">
      <c r="A5" s="590" t="s">
        <v>2469</v>
      </c>
      <c r="B5" s="589">
        <v>261459</v>
      </c>
      <c r="C5" s="589">
        <v>195232</v>
      </c>
      <c r="D5" s="589">
        <v>237645.32272178004</v>
      </c>
      <c r="E5" s="589">
        <v>249525.55099795002</v>
      </c>
      <c r="F5" s="589">
        <v>259795.5353565301</v>
      </c>
      <c r="G5" s="589">
        <v>277240.60127542005</v>
      </c>
      <c r="H5" s="589">
        <v>287393.32314964</v>
      </c>
      <c r="I5" s="589">
        <v>245572.15802432003</v>
      </c>
      <c r="J5" s="589">
        <v>235464.22149090999</v>
      </c>
      <c r="K5" s="589">
        <v>237264.00508581</v>
      </c>
    </row>
    <row r="6" spans="1:11">
      <c r="A6" s="590" t="s">
        <v>2455</v>
      </c>
      <c r="B6" s="589">
        <v>261459</v>
      </c>
      <c r="C6" s="589">
        <v>195232</v>
      </c>
      <c r="D6" s="589">
        <v>237645.32272178004</v>
      </c>
      <c r="E6" s="589">
        <v>249525.55099795002</v>
      </c>
      <c r="F6" s="589">
        <v>257625.24662186875</v>
      </c>
      <c r="G6" s="589">
        <v>275019.81300940999</v>
      </c>
      <c r="H6" s="589">
        <v>284985.38909100997</v>
      </c>
      <c r="I6" s="589">
        <v>244477.13278337003</v>
      </c>
      <c r="J6" s="589">
        <v>232665.87694336002</v>
      </c>
      <c r="K6" s="589">
        <v>234415.46671661999</v>
      </c>
    </row>
    <row r="7" spans="1:11">
      <c r="A7" s="591" t="s">
        <v>2470</v>
      </c>
      <c r="B7" s="588">
        <v>3061</v>
      </c>
      <c r="C7" s="588">
        <v>3776</v>
      </c>
      <c r="D7" s="588">
        <v>3801.9185940424504</v>
      </c>
      <c r="E7" s="588">
        <v>3988.9326869747892</v>
      </c>
      <c r="F7" s="588">
        <v>801.02983208143269</v>
      </c>
      <c r="G7" s="588">
        <v>583.3094445700699</v>
      </c>
      <c r="H7" s="588">
        <v>79.427958330052206</v>
      </c>
      <c r="I7" s="588">
        <v>392.6017800399859</v>
      </c>
      <c r="J7" s="588">
        <v>661.33866952999961</v>
      </c>
      <c r="K7" s="588">
        <v>389.83431812995696</v>
      </c>
    </row>
    <row r="8" spans="1:11" ht="16.2">
      <c r="A8" s="590" t="s">
        <v>2469</v>
      </c>
      <c r="B8" s="589">
        <v>220479</v>
      </c>
      <c r="C8" s="589">
        <v>204171</v>
      </c>
      <c r="D8" s="589">
        <v>228413.93455752</v>
      </c>
      <c r="E8" s="589">
        <v>242931.04251023475</v>
      </c>
      <c r="F8" s="589">
        <v>231594.98594648004</v>
      </c>
      <c r="G8" s="589">
        <v>230390.28539283006</v>
      </c>
      <c r="H8" s="589">
        <v>207966.94845679007</v>
      </c>
      <c r="I8" s="589">
        <v>203494.69130173998</v>
      </c>
      <c r="J8" s="589">
        <v>192655.38525207</v>
      </c>
      <c r="K8" s="589">
        <v>205001.17379352998</v>
      </c>
    </row>
    <row r="9" spans="1:11">
      <c r="A9" s="590" t="s">
        <v>2455</v>
      </c>
      <c r="B9" s="589">
        <v>217418</v>
      </c>
      <c r="C9" s="589">
        <v>200396</v>
      </c>
      <c r="D9" s="589">
        <v>224612.01596347755</v>
      </c>
      <c r="E9" s="589">
        <v>238942.10982325996</v>
      </c>
      <c r="F9" s="589">
        <v>230793.95611439861</v>
      </c>
      <c r="G9" s="589">
        <v>229806.97594825999</v>
      </c>
      <c r="H9" s="589">
        <v>207887.52049846001</v>
      </c>
      <c r="I9" s="589">
        <v>203102.08952169999</v>
      </c>
      <c r="J9" s="589">
        <v>191994.04658254</v>
      </c>
      <c r="K9" s="589">
        <v>204611.33947540002</v>
      </c>
    </row>
    <row r="10" spans="1:11">
      <c r="A10" s="439" t="s">
        <v>2471</v>
      </c>
      <c r="B10" s="588">
        <v>9315</v>
      </c>
      <c r="C10" s="588">
        <v>8129</v>
      </c>
      <c r="D10" s="588">
        <v>7630.7517401392979</v>
      </c>
      <c r="E10" s="588">
        <v>8357.1204996194101</v>
      </c>
      <c r="F10" s="588">
        <v>7672.468934552101</v>
      </c>
      <c r="G10" s="588">
        <v>4854.7180146199998</v>
      </c>
      <c r="H10" s="588">
        <v>5403.7110710400129</v>
      </c>
      <c r="I10" s="588">
        <v>5993.5623780499909</v>
      </c>
      <c r="J10" s="588">
        <v>4616.0958665999806</v>
      </c>
      <c r="K10" s="588">
        <v>3128.5516871100135</v>
      </c>
    </row>
    <row r="11" spans="1:11">
      <c r="A11" s="591" t="s">
        <v>2468</v>
      </c>
      <c r="B11" s="588">
        <v>676</v>
      </c>
      <c r="C11" s="588">
        <v>305</v>
      </c>
      <c r="D11" s="588">
        <v>368.04390241290048</v>
      </c>
      <c r="E11" s="588">
        <v>308.85494160440021</v>
      </c>
      <c r="F11" s="588">
        <v>209.88790114999995</v>
      </c>
      <c r="G11" s="588">
        <v>163.67012078999997</v>
      </c>
      <c r="H11" s="588">
        <v>776.32614051999974</v>
      </c>
      <c r="I11" s="588">
        <v>641.24289995000004</v>
      </c>
      <c r="J11" s="588">
        <v>616.17885256</v>
      </c>
      <c r="K11" s="588">
        <v>597.24865285999999</v>
      </c>
    </row>
    <row r="12" spans="1:11" ht="16.2">
      <c r="A12" s="590" t="s">
        <v>2469</v>
      </c>
      <c r="B12" s="589">
        <v>1926</v>
      </c>
      <c r="C12" s="589">
        <v>1272</v>
      </c>
      <c r="D12" s="589">
        <v>1504.8062249000004</v>
      </c>
      <c r="E12" s="589">
        <v>1548.2785116700002</v>
      </c>
      <c r="F12" s="589">
        <v>321.83559644999997</v>
      </c>
      <c r="G12" s="589">
        <v>344.74699177999997</v>
      </c>
      <c r="H12" s="589">
        <v>1087.6356754099997</v>
      </c>
      <c r="I12" s="589">
        <v>641.24289995000004</v>
      </c>
      <c r="J12" s="589">
        <v>767.08922368000003</v>
      </c>
      <c r="K12" s="589">
        <v>789.66701622000005</v>
      </c>
    </row>
    <row r="13" spans="1:11">
      <c r="A13" s="590" t="s">
        <v>2455</v>
      </c>
      <c r="B13" s="589">
        <v>1251</v>
      </c>
      <c r="C13" s="589">
        <v>967</v>
      </c>
      <c r="D13" s="589">
        <v>1136.7623224870999</v>
      </c>
      <c r="E13" s="589">
        <v>1239.4235700656</v>
      </c>
      <c r="F13" s="589">
        <v>111.94769530000001</v>
      </c>
      <c r="G13" s="589">
        <v>181.07687099</v>
      </c>
      <c r="H13" s="589">
        <v>311.30953489000001</v>
      </c>
      <c r="I13" s="589">
        <v>0</v>
      </c>
      <c r="J13" s="589">
        <v>150.91037112000001</v>
      </c>
      <c r="K13" s="589">
        <v>192.41836336</v>
      </c>
    </row>
    <row r="14" spans="1:11">
      <c r="A14" s="591" t="s">
        <v>2470</v>
      </c>
      <c r="B14" s="588">
        <v>8639</v>
      </c>
      <c r="C14" s="588">
        <v>7824</v>
      </c>
      <c r="D14" s="588">
        <v>7262.707837726397</v>
      </c>
      <c r="E14" s="588">
        <v>8048.2655580150094</v>
      </c>
      <c r="F14" s="588">
        <v>7462.5810334021007</v>
      </c>
      <c r="G14" s="588">
        <v>4691.0478938300002</v>
      </c>
      <c r="H14" s="588">
        <v>4627.3849305200129</v>
      </c>
      <c r="I14" s="588">
        <v>5352.3194780999911</v>
      </c>
      <c r="J14" s="588">
        <v>3999.9170140399801</v>
      </c>
      <c r="K14" s="588">
        <v>2531.3030342500133</v>
      </c>
    </row>
    <row r="15" spans="1:11" ht="16.2">
      <c r="A15" s="590" t="s">
        <v>2469</v>
      </c>
      <c r="B15" s="589">
        <v>55211</v>
      </c>
      <c r="C15" s="589">
        <v>55204</v>
      </c>
      <c r="D15" s="589">
        <v>46289.94608935</v>
      </c>
      <c r="E15" s="589">
        <v>58347.46082909502</v>
      </c>
      <c r="F15" s="589">
        <v>59051.306513800009</v>
      </c>
      <c r="G15" s="589">
        <v>64807.676988519997</v>
      </c>
      <c r="H15" s="589">
        <v>68931.302144960006</v>
      </c>
      <c r="I15" s="589">
        <v>75227.469524789994</v>
      </c>
      <c r="J15" s="589">
        <v>79754.080466819985</v>
      </c>
      <c r="K15" s="589">
        <v>86601.465962080008</v>
      </c>
    </row>
    <row r="16" spans="1:11">
      <c r="A16" s="590" t="s">
        <v>2455</v>
      </c>
      <c r="B16" s="589">
        <v>46572</v>
      </c>
      <c r="C16" s="589">
        <v>47380</v>
      </c>
      <c r="D16" s="589">
        <v>39027.238251623603</v>
      </c>
      <c r="E16" s="589">
        <v>50299.195271080011</v>
      </c>
      <c r="F16" s="589">
        <v>51588.725480397909</v>
      </c>
      <c r="G16" s="589">
        <v>60116.629094689997</v>
      </c>
      <c r="H16" s="589">
        <v>64303.917214439993</v>
      </c>
      <c r="I16" s="589">
        <v>69875.150046690003</v>
      </c>
      <c r="J16" s="589">
        <v>75754.163452780005</v>
      </c>
      <c r="K16" s="589">
        <v>84070.162927829995</v>
      </c>
    </row>
    <row r="17" spans="1:11">
      <c r="A17" s="439" t="s">
        <v>2472</v>
      </c>
      <c r="B17" s="588">
        <v>12376</v>
      </c>
      <c r="C17" s="588">
        <v>11905</v>
      </c>
      <c r="D17" s="588">
        <v>11432.670334181748</v>
      </c>
      <c r="E17" s="588">
        <v>12346.053186594199</v>
      </c>
      <c r="F17" s="588">
        <v>10643.78750129489</v>
      </c>
      <c r="G17" s="588">
        <v>7658.8157252001283</v>
      </c>
      <c r="H17" s="588">
        <v>7891.0730880000892</v>
      </c>
      <c r="I17" s="588">
        <v>7481.1893990399722</v>
      </c>
      <c r="J17" s="588">
        <v>8075.7790836799413</v>
      </c>
      <c r="K17" s="588">
        <v>6366.9243744299765</v>
      </c>
    </row>
    <row r="18" spans="1:11">
      <c r="A18" s="587" t="s">
        <v>2473</v>
      </c>
      <c r="B18" s="587"/>
      <c r="C18" s="587"/>
      <c r="D18" s="587"/>
      <c r="E18" s="587"/>
      <c r="F18" s="587"/>
      <c r="G18" s="587"/>
      <c r="H18" s="587"/>
      <c r="I18" s="587"/>
      <c r="J18" s="586"/>
      <c r="K18" s="586"/>
    </row>
    <row r="19" spans="1:11">
      <c r="A19" s="585" t="s">
        <v>2474</v>
      </c>
      <c r="J19" s="583"/>
      <c r="K19" s="583"/>
    </row>
    <row r="20" spans="1:11">
      <c r="A20" s="584"/>
      <c r="J20" s="583"/>
      <c r="K20" s="583"/>
    </row>
    <row r="21" spans="1:11">
      <c r="A21" s="583"/>
      <c r="B21" s="583"/>
      <c r="C21" s="583"/>
      <c r="D21" s="583"/>
      <c r="E21" s="583"/>
      <c r="F21" s="583"/>
      <c r="G21" s="583"/>
      <c r="H21" s="583"/>
      <c r="I21" s="583"/>
      <c r="J21" s="583"/>
      <c r="K21" s="583"/>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F5E2-18A7-4108-818C-D7D6ACB2504C}">
  <sheetPr codeName="Planilha64">
    <tabColor rgb="FF5F6062"/>
  </sheetPr>
  <dimension ref="A1:L10"/>
  <sheetViews>
    <sheetView showGridLines="0" workbookViewId="0"/>
  </sheetViews>
  <sheetFormatPr defaultColWidth="8.77734375" defaultRowHeight="14.4"/>
  <cols>
    <col min="1" max="1" width="70.44140625" bestFit="1" customWidth="1"/>
    <col min="2" max="11" width="12.77734375" customWidth="1"/>
  </cols>
  <sheetData>
    <row r="1" spans="1:12" ht="17.399999999999999">
      <c r="A1" s="573" t="s">
        <v>2475</v>
      </c>
      <c r="B1" s="593"/>
      <c r="C1" s="593"/>
      <c r="D1" s="593"/>
      <c r="E1" s="593"/>
      <c r="F1" s="593"/>
      <c r="G1" s="593"/>
      <c r="H1" s="593"/>
      <c r="I1" s="593"/>
      <c r="J1" s="583"/>
      <c r="K1" s="572" t="s">
        <v>65</v>
      </c>
    </row>
    <row r="2" spans="1:12" s="570" customFormat="1">
      <c r="A2" s="605"/>
      <c r="B2" s="224" t="s">
        <v>85</v>
      </c>
      <c r="C2" s="224" t="s">
        <v>86</v>
      </c>
      <c r="D2" s="224" t="s">
        <v>87</v>
      </c>
      <c r="E2" s="224" t="s">
        <v>88</v>
      </c>
      <c r="F2" s="224" t="s">
        <v>89</v>
      </c>
      <c r="G2" s="224" t="s">
        <v>2098</v>
      </c>
      <c r="H2" s="224">
        <v>43373</v>
      </c>
      <c r="I2" s="224">
        <v>43281</v>
      </c>
      <c r="J2" s="224">
        <v>43190</v>
      </c>
      <c r="K2" s="224">
        <v>43100</v>
      </c>
    </row>
    <row r="3" spans="1:12" ht="16.2">
      <c r="A3" s="602" t="s">
        <v>2469</v>
      </c>
      <c r="B3" s="601">
        <v>19849.692780960002</v>
      </c>
      <c r="C3" s="601">
        <v>13170</v>
      </c>
      <c r="D3" s="601">
        <v>16275.977659420001</v>
      </c>
      <c r="E3" s="601">
        <v>15587.232519040001</v>
      </c>
      <c r="F3" s="601">
        <v>13349.13993831</v>
      </c>
      <c r="G3" s="601">
        <v>14217.570751379999</v>
      </c>
      <c r="H3" s="601">
        <v>14499.629980900001</v>
      </c>
      <c r="I3" s="601">
        <v>9748.838212759998</v>
      </c>
      <c r="J3" s="600">
        <v>14360.31763238</v>
      </c>
      <c r="K3" s="600">
        <v>4691.95349025</v>
      </c>
    </row>
    <row r="4" spans="1:12">
      <c r="A4" s="604" t="s">
        <v>2476</v>
      </c>
      <c r="B4" s="601">
        <v>18377.356763429998</v>
      </c>
      <c r="C4" s="601">
        <v>13231</v>
      </c>
      <c r="D4" s="601">
        <v>12729.75073523</v>
      </c>
      <c r="E4" s="601">
        <v>10689.341104279998</v>
      </c>
      <c r="F4" s="601">
        <v>9722.2740591700003</v>
      </c>
      <c r="G4" s="601">
        <v>9166.4373869800002</v>
      </c>
      <c r="H4" s="601">
        <v>6779.8535896699996</v>
      </c>
      <c r="I4" s="601">
        <v>9577.4313767200001</v>
      </c>
      <c r="J4" s="568">
        <v>6907.04963873</v>
      </c>
      <c r="K4" s="568">
        <v>0</v>
      </c>
      <c r="L4" s="603"/>
    </row>
    <row r="5" spans="1:12">
      <c r="A5" s="602" t="s">
        <v>2477</v>
      </c>
      <c r="B5" s="601">
        <v>0</v>
      </c>
      <c r="C5" s="601" t="s">
        <v>1879</v>
      </c>
      <c r="D5" s="601">
        <v>0</v>
      </c>
      <c r="E5" s="601">
        <v>0</v>
      </c>
      <c r="F5" s="601">
        <v>0</v>
      </c>
      <c r="G5" s="601">
        <v>0</v>
      </c>
      <c r="H5" s="601">
        <v>0</v>
      </c>
      <c r="I5" s="601">
        <v>0</v>
      </c>
      <c r="J5" s="600">
        <v>0</v>
      </c>
      <c r="K5" s="600">
        <v>0</v>
      </c>
    </row>
    <row r="6" spans="1:12">
      <c r="A6" s="602" t="s">
        <v>2455</v>
      </c>
      <c r="B6" s="601">
        <v>0</v>
      </c>
      <c r="C6" s="601" t="s">
        <v>1879</v>
      </c>
      <c r="D6" s="601">
        <v>0</v>
      </c>
      <c r="E6" s="601">
        <v>0</v>
      </c>
      <c r="F6" s="601">
        <v>0</v>
      </c>
      <c r="G6" s="601">
        <v>0</v>
      </c>
      <c r="H6" s="601">
        <v>0</v>
      </c>
      <c r="I6" s="601">
        <v>0</v>
      </c>
      <c r="J6" s="600">
        <v>0</v>
      </c>
      <c r="K6" s="600">
        <v>0</v>
      </c>
    </row>
    <row r="7" spans="1:12" ht="16.2">
      <c r="A7" s="439" t="s">
        <v>2478</v>
      </c>
      <c r="B7" s="599">
        <v>19490.033416897397</v>
      </c>
      <c r="C7" s="599">
        <v>14395</v>
      </c>
      <c r="D7" s="599">
        <v>13506.4101346881</v>
      </c>
      <c r="E7" s="599">
        <v>11403.807134442297</v>
      </c>
      <c r="F7" s="599">
        <v>10232.774397893199</v>
      </c>
      <c r="G7" s="599">
        <v>9897.4942471426002</v>
      </c>
      <c r="H7" s="599">
        <v>7285.632028915199</v>
      </c>
      <c r="I7" s="599">
        <v>10016.1052641279</v>
      </c>
      <c r="J7" s="598">
        <v>7332.2256838761996</v>
      </c>
      <c r="K7" s="598">
        <v>241.29115868639997</v>
      </c>
    </row>
    <row r="8" spans="1:12">
      <c r="A8" s="597" t="s">
        <v>2479</v>
      </c>
      <c r="J8" s="594"/>
      <c r="K8" s="594"/>
    </row>
    <row r="9" spans="1:12">
      <c r="A9" s="596" t="s">
        <v>2480</v>
      </c>
      <c r="B9" s="594"/>
      <c r="C9" s="594"/>
      <c r="D9" s="594"/>
      <c r="E9" s="594"/>
      <c r="F9" s="594"/>
      <c r="G9" s="594"/>
      <c r="H9" s="594"/>
      <c r="I9" s="594"/>
      <c r="J9" s="594"/>
      <c r="K9" s="594"/>
    </row>
    <row r="10" spans="1:12">
      <c r="A10" s="595" t="s">
        <v>2481</v>
      </c>
      <c r="B10" s="594"/>
      <c r="C10" s="594"/>
      <c r="D10" s="594"/>
      <c r="E10" s="594"/>
      <c r="F10" s="594"/>
      <c r="G10" s="594"/>
      <c r="H10" s="594"/>
      <c r="I10" s="594"/>
      <c r="J10" s="594"/>
      <c r="K10" s="594"/>
    </row>
  </sheetData>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B330A-1F0D-4470-A9D6-246B5C14A522}">
  <sheetPr codeName="Planilha65">
    <tabColor rgb="FF5F6062"/>
  </sheetPr>
  <dimension ref="A1:K10"/>
  <sheetViews>
    <sheetView showGridLines="0" workbookViewId="0"/>
  </sheetViews>
  <sheetFormatPr defaultColWidth="8.77734375" defaultRowHeight="14.4"/>
  <cols>
    <col min="1" max="1" width="66.21875" bestFit="1" customWidth="1"/>
    <col min="2" max="11" width="12.21875" customWidth="1"/>
  </cols>
  <sheetData>
    <row r="1" spans="1:11" ht="15.6">
      <c r="A1" s="573" t="s">
        <v>2482</v>
      </c>
      <c r="B1" s="593"/>
      <c r="C1" s="593"/>
      <c r="D1" s="593"/>
      <c r="E1" s="593"/>
      <c r="F1" s="593"/>
      <c r="G1" s="593"/>
      <c r="H1" s="593"/>
      <c r="I1" s="593"/>
      <c r="J1" s="593"/>
      <c r="K1" s="572" t="s">
        <v>65</v>
      </c>
    </row>
    <row r="2" spans="1:11" s="570" customFormat="1">
      <c r="A2" s="605"/>
      <c r="B2" s="251" t="s">
        <v>85</v>
      </c>
      <c r="C2" s="224" t="s">
        <v>86</v>
      </c>
      <c r="D2" s="224" t="s">
        <v>87</v>
      </c>
      <c r="E2" s="224" t="s">
        <v>88</v>
      </c>
      <c r="F2" s="224" t="s">
        <v>89</v>
      </c>
      <c r="G2" s="224" t="s">
        <v>2098</v>
      </c>
      <c r="H2" s="224">
        <v>43373</v>
      </c>
      <c r="I2" s="224">
        <v>43281</v>
      </c>
      <c r="J2" s="224">
        <v>43190</v>
      </c>
      <c r="K2" s="224">
        <v>43100</v>
      </c>
    </row>
    <row r="3" spans="1:11">
      <c r="A3" s="610" t="s">
        <v>2483</v>
      </c>
      <c r="B3" s="609">
        <v>79957.541289369052</v>
      </c>
      <c r="C3" s="588">
        <v>49526</v>
      </c>
      <c r="D3" s="588">
        <v>49347.810783933397</v>
      </c>
      <c r="E3" s="588">
        <v>43831.377485596531</v>
      </c>
      <c r="F3" s="588">
        <v>47179.377857621883</v>
      </c>
      <c r="G3" s="588">
        <v>47604.613678562368</v>
      </c>
      <c r="H3" s="588">
        <v>45992.903233568992</v>
      </c>
      <c r="I3" s="588">
        <v>45493.371937233467</v>
      </c>
      <c r="J3" s="588">
        <v>55687.268788997237</v>
      </c>
      <c r="K3" s="588">
        <v>34260.162689358971</v>
      </c>
    </row>
    <row r="4" spans="1:11" ht="16.2">
      <c r="A4" s="608" t="s">
        <v>2484</v>
      </c>
      <c r="B4" s="607">
        <v>46483.265679456868</v>
      </c>
      <c r="C4" s="589">
        <v>21067</v>
      </c>
      <c r="D4" s="589">
        <v>22701.93456912211</v>
      </c>
      <c r="E4" s="589">
        <v>18909.881631970027</v>
      </c>
      <c r="F4" s="589">
        <v>24340.932547785949</v>
      </c>
      <c r="G4" s="589">
        <v>26687.25274584155</v>
      </c>
      <c r="H4" s="589">
        <v>27778.777186032901</v>
      </c>
      <c r="I4" s="589">
        <v>25333.093889068798</v>
      </c>
      <c r="J4" s="589">
        <v>37346.655816749699</v>
      </c>
      <c r="K4" s="589">
        <v>27651.947156242597</v>
      </c>
    </row>
    <row r="5" spans="1:11">
      <c r="A5" s="608" t="s">
        <v>2472</v>
      </c>
      <c r="B5" s="607">
        <v>12375.61789609199</v>
      </c>
      <c r="C5" s="589">
        <v>11905</v>
      </c>
      <c r="D5" s="589">
        <v>11432.670334181748</v>
      </c>
      <c r="E5" s="589">
        <v>12346.053186594199</v>
      </c>
      <c r="F5" s="589">
        <v>10643.78750129489</v>
      </c>
      <c r="G5" s="589">
        <v>7658.8157252001283</v>
      </c>
      <c r="H5" s="589">
        <v>7891.0730880000892</v>
      </c>
      <c r="I5" s="589">
        <v>7481.1893990399722</v>
      </c>
      <c r="J5" s="589">
        <v>8075.7790836799413</v>
      </c>
      <c r="K5" s="589">
        <v>6366.9243744299765</v>
      </c>
    </row>
    <row r="6" spans="1:11">
      <c r="A6" s="608" t="s">
        <v>2485</v>
      </c>
      <c r="B6" s="607">
        <v>19490.033416897397</v>
      </c>
      <c r="C6" s="589">
        <v>14395</v>
      </c>
      <c r="D6" s="589">
        <v>13506.4101346881</v>
      </c>
      <c r="E6" s="589">
        <v>11403.807134442297</v>
      </c>
      <c r="F6" s="589">
        <v>10232.774397893199</v>
      </c>
      <c r="G6" s="589">
        <v>9897.4942471426002</v>
      </c>
      <c r="H6" s="589">
        <v>7285.632028915199</v>
      </c>
      <c r="I6" s="589">
        <v>10016.1052641279</v>
      </c>
      <c r="J6" s="589">
        <v>7332.2256838761996</v>
      </c>
      <c r="K6" s="589">
        <v>241.29115868639997</v>
      </c>
    </row>
    <row r="7" spans="1:11">
      <c r="A7" s="569" t="s">
        <v>2486</v>
      </c>
      <c r="B7" s="579">
        <v>1608.6242969228078</v>
      </c>
      <c r="C7" s="568">
        <v>2159</v>
      </c>
      <c r="D7" s="568">
        <v>1706.7957459414392</v>
      </c>
      <c r="E7" s="568">
        <v>1171.635532590004</v>
      </c>
      <c r="F7" s="568">
        <v>1961.883410647848</v>
      </c>
      <c r="G7" s="568">
        <v>3361.0509603780993</v>
      </c>
      <c r="H7" s="568">
        <v>3037.4209306208004</v>
      </c>
      <c r="I7" s="568">
        <v>2662.9833849968004</v>
      </c>
      <c r="J7" s="568">
        <v>2932.6082046913998</v>
      </c>
      <c r="K7" s="568">
        <v>0</v>
      </c>
    </row>
    <row r="8" spans="1:11" ht="15" customHeight="1">
      <c r="A8" s="2606" t="s">
        <v>2487</v>
      </c>
      <c r="B8" s="2606"/>
      <c r="C8" s="2606"/>
      <c r="D8" s="2606"/>
      <c r="E8" s="2606"/>
      <c r="F8" s="2606"/>
      <c r="G8" s="2606"/>
      <c r="H8" s="2606"/>
      <c r="I8" s="2606"/>
      <c r="J8" s="2606"/>
      <c r="K8" s="2606"/>
    </row>
    <row r="9" spans="1:11">
      <c r="A9" s="2607"/>
      <c r="B9" s="2607"/>
      <c r="C9" s="2607"/>
      <c r="D9" s="2607"/>
      <c r="E9" s="2607"/>
      <c r="F9" s="2607"/>
      <c r="G9" s="2607"/>
      <c r="H9" s="2607"/>
      <c r="I9" s="2607"/>
      <c r="J9" s="2607"/>
      <c r="K9" s="2607"/>
    </row>
    <row r="10" spans="1:11">
      <c r="A10" s="606"/>
      <c r="B10" s="606"/>
      <c r="C10" s="606"/>
      <c r="D10" s="606"/>
      <c r="E10" s="606"/>
      <c r="F10" s="606"/>
      <c r="G10" s="606"/>
      <c r="H10" s="606"/>
      <c r="I10" s="606"/>
      <c r="J10" s="606"/>
      <c r="K10" s="606"/>
    </row>
  </sheetData>
  <mergeCells count="1">
    <mergeCell ref="A8:K9"/>
  </mergeCells>
  <pageMargins left="0.511811024" right="0.511811024" top="0.78740157499999996" bottom="0.78740157499999996" header="0.31496062000000002" footer="0.31496062000000002"/>
  <pageSetup paperSize="9" orientation="portrait" r:id="rId1"/>
  <headerFooter>
    <oddFooter>&amp;L&amp;1#&amp;"Calibri"&amp;9&amp;K000000Corporativo |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2330b4-294a-4f0e-a261-ec741bb77ef7">
      <Terms xmlns="http://schemas.microsoft.com/office/infopath/2007/PartnerControls"/>
    </lcf76f155ced4ddcb4097134ff3c332f>
    <TaxCatchAll xmlns="95e03962-ad0c-414c-aee7-3fe25beb85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81DAE-4F23-4B6C-8C44-9771500F6211}">
  <ds:schemaRefs>
    <ds:schemaRef ds:uri="http://schemas.microsoft.com/sharepoint/v3/contenttype/forms"/>
  </ds:schemaRefs>
</ds:datastoreItem>
</file>

<file path=customXml/itemProps2.xml><?xml version="1.0" encoding="utf-8"?>
<ds:datastoreItem xmlns:ds="http://schemas.openxmlformats.org/officeDocument/2006/customXml" ds:itemID="{33DBDFF2-002C-4086-A781-BB511C166275}">
  <ds:schemaRefs>
    <ds:schemaRef ds:uri="http://schemas.microsoft.com/office/2006/metadata/properties"/>
    <ds:schemaRef ds:uri="http://schemas.microsoft.com/office/infopath/2007/PartnerControls"/>
    <ds:schemaRef ds:uri="882330b4-294a-4f0e-a261-ec741bb77ef7"/>
    <ds:schemaRef ds:uri="95e03962-ad0c-414c-aee7-3fe25beb85f0"/>
    <ds:schemaRef ds:uri="fadad3cb-f725-4725-aa80-9d02d82045a6"/>
    <ds:schemaRef ds:uri="cb06a3c5-fe67-4bc0-9302-d94aee431bbc"/>
  </ds:schemaRefs>
</ds:datastoreItem>
</file>

<file path=customXml/itemProps3.xml><?xml version="1.0" encoding="utf-8"?>
<ds:datastoreItem xmlns:ds="http://schemas.openxmlformats.org/officeDocument/2006/customXml" ds:itemID="{0CB76AB6-9F15-447A-B2A4-1B685AC6D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2330b4-294a-4f0e-a261-ec741bb77ef7"/>
    <ds:schemaRef ds:uri="95e03962-ad0c-414c-aee7-3fe25beb85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135</vt:i4>
      </vt:variant>
    </vt:vector>
  </HeadingPairs>
  <TitlesOfParts>
    <vt:vector size="135" baseType="lpstr">
      <vt:lpstr>Contents</vt:lpstr>
      <vt:lpstr>KM1_previous version</vt:lpstr>
      <vt:lpstr>KM1</vt:lpstr>
      <vt:lpstr>OV1</vt:lpstr>
      <vt:lpstr>OR1</vt:lpstr>
      <vt:lpstr>OR2</vt:lpstr>
      <vt:lpstr>OR3</vt:lpstr>
      <vt:lpstr>OV1_previous version</vt:lpstr>
      <vt:lpstr>LI1</vt:lpstr>
      <vt:lpstr>LI1_previous version</vt:lpstr>
      <vt:lpstr>Ll2</vt:lpstr>
      <vt:lpstr>PV1</vt:lpstr>
      <vt:lpstr>CCA</vt:lpstr>
      <vt:lpstr>CCA 1T26</vt:lpstr>
      <vt:lpstr>CC1</vt:lpstr>
      <vt:lpstr>CCyB1</vt:lpstr>
      <vt:lpstr>CC2</vt:lpstr>
      <vt:lpstr>GSIB1</vt:lpstr>
      <vt:lpstr>CC2_previous version</vt:lpstr>
      <vt:lpstr>CC2_previous version 2020</vt:lpstr>
      <vt:lpstr>LR1</vt:lpstr>
      <vt:lpstr>LR2</vt:lpstr>
      <vt:lpstr>LIQ1</vt:lpstr>
      <vt:lpstr>LIQ2</vt:lpstr>
      <vt:lpstr>NSFR</vt:lpstr>
      <vt:lpstr>ENC</vt:lpstr>
      <vt:lpstr>CR1</vt:lpstr>
      <vt:lpstr>CR2</vt:lpstr>
      <vt:lpstr>CR2_previous version</vt:lpstr>
      <vt:lpstr>CRB Ind</vt:lpstr>
      <vt:lpstr>CRB Ind Defaulted</vt:lpstr>
      <vt:lpstr>CRB Mat</vt:lpstr>
      <vt:lpstr>CRB Due</vt:lpstr>
      <vt:lpstr>CRB Geo</vt:lpstr>
      <vt:lpstr>CRB Geo Defaulted</vt:lpstr>
      <vt:lpstr>CRB LD</vt:lpstr>
      <vt:lpstr>CRB RE</vt:lpstr>
      <vt:lpstr>CR3</vt:lpstr>
      <vt:lpstr>CR4</vt:lpstr>
      <vt:lpstr>CR4_previous version</vt:lpstr>
      <vt:lpstr>CR5</vt:lpstr>
      <vt:lpstr>CR5_previous version</vt:lpstr>
      <vt:lpstr>CR6</vt:lpstr>
      <vt:lpstr>CR7</vt:lpstr>
      <vt:lpstr>CR8</vt:lpstr>
      <vt:lpstr>CR9</vt:lpstr>
      <vt:lpstr>CMS1</vt:lpstr>
      <vt:lpstr>CMS2</vt:lpstr>
      <vt:lpstr>CCR1</vt:lpstr>
      <vt:lpstr>CCR3</vt:lpstr>
      <vt:lpstr>CCR3_previous version</vt:lpstr>
      <vt:lpstr>CCR5</vt:lpstr>
      <vt:lpstr>CCR6</vt:lpstr>
      <vt:lpstr>CCR8</vt:lpstr>
      <vt:lpstr>CCR8_previous version</vt:lpstr>
      <vt:lpstr>SEC1</vt:lpstr>
      <vt:lpstr>SEC4</vt:lpstr>
      <vt:lpstr>MR1</vt:lpstr>
      <vt:lpstr>MR2</vt:lpstr>
      <vt:lpstr>MR3</vt:lpstr>
      <vt:lpstr>MR4</vt:lpstr>
      <vt:lpstr>Derivatives</vt:lpstr>
      <vt:lpstr>IRRBB1</vt:lpstr>
      <vt:lpstr>IRRBB1_previous version</vt:lpstr>
      <vt:lpstr>REM1</vt:lpstr>
      <vt:lpstr>REM3</vt:lpstr>
      <vt:lpstr>Menu</vt:lpstr>
      <vt:lpstr>Tier I and Tier II</vt:lpstr>
      <vt:lpstr>Prud adjust</vt:lpstr>
      <vt:lpstr>Subordinated Debt 1 and 2</vt:lpstr>
      <vt:lpstr>RWA</vt:lpstr>
      <vt:lpstr>RWACPAD</vt:lpstr>
      <vt:lpstr>RWAMPAD</vt:lpstr>
      <vt:lpstr>RWAOPAD</vt:lpstr>
      <vt:lpstr>ACPTotal</vt:lpstr>
      <vt:lpstr>Countercyclical ACP</vt:lpstr>
      <vt:lpstr>Capital Adequacy </vt:lpstr>
      <vt:lpstr>IRRBB</vt:lpstr>
      <vt:lpstr>RA - Appendix I and II</vt:lpstr>
      <vt:lpstr>Assets</vt:lpstr>
      <vt:lpstr>Liabilities</vt:lpstr>
      <vt:lpstr>Major Institutions</vt:lpstr>
      <vt:lpstr>Invest. other entities</vt:lpstr>
      <vt:lpstr>Credit Concentration Brazil</vt:lpstr>
      <vt:lpstr>Cred. Conc. Average Brazil</vt:lpstr>
      <vt:lpstr>Cred. concentration Countries</vt:lpstr>
      <vt:lpstr>Cred. Conc. Average Countries</vt:lpstr>
      <vt:lpstr>Individuals</vt:lpstr>
      <vt:lpstr>Companies</vt:lpstr>
      <vt:lpstr>Remaining maturities</vt:lpstr>
      <vt:lpstr>Largest Debtors</vt:lpstr>
      <vt:lpstr>Overdue Amounts</vt:lpstr>
      <vt:lpstr>Allowance for Loan Losses</vt:lpstr>
      <vt:lpstr>Mitigation</vt:lpstr>
      <vt:lpstr>Counterparty Derivative</vt:lpstr>
      <vt:lpstr>Counterparty Customers</vt:lpstr>
      <vt:lpstr>Counterparty Repurchase</vt:lpstr>
      <vt:lpstr>Counterparty Other</vt:lpstr>
      <vt:lpstr>Counterparty_Total Exposure</vt:lpstr>
      <vt:lpstr>Sale or Transfer </vt:lpstr>
      <vt:lpstr>Sale or Transfer - flow</vt:lpstr>
      <vt:lpstr>Acquisitions</vt:lpstr>
      <vt:lpstr>Securization</vt:lpstr>
      <vt:lpstr>Securization (2)</vt:lpstr>
      <vt:lpstr>Credit Deriv</vt:lpstr>
      <vt:lpstr>Sensitivity</vt:lpstr>
      <vt:lpstr>Trading Position</vt:lpstr>
      <vt:lpstr>Trading+Banking Position</vt:lpstr>
      <vt:lpstr>Var</vt:lpstr>
      <vt:lpstr>VaR_Stress</vt:lpstr>
      <vt:lpstr>LCR</vt:lpstr>
      <vt:lpstr>NSFR - old</vt:lpstr>
      <vt:lpstr>Prud adjust_previous version</vt:lpstr>
      <vt:lpstr>RWACPAD_previous version</vt:lpstr>
      <vt:lpstr>RWAMPAD_previous version</vt:lpstr>
      <vt:lpstr>Composition PR_previous vers</vt:lpstr>
      <vt:lpstr>Basel Fixed Asset_previous vers</vt:lpstr>
      <vt:lpstr>Assets (until dec19)</vt:lpstr>
      <vt:lpstr>Assets (until dec18)</vt:lpstr>
      <vt:lpstr>Liabilities (until dec19)</vt:lpstr>
      <vt:lpstr>FPR,Country, Region</vt:lpstr>
      <vt:lpstr>Cred bus sect</vt:lpstr>
      <vt:lpstr>Overdue amounts (historical)</vt:lpstr>
      <vt:lpstr>Allowance for Loan Losses_Previ</vt:lpstr>
      <vt:lpstr>Mitigation (until dec18)</vt:lpstr>
      <vt:lpstr>Counterparty Deriv_PreviousVers</vt:lpstr>
      <vt:lpstr>Counterparty Customers_Previous</vt:lpstr>
      <vt:lpstr>Counterparty_Nocional</vt:lpstr>
      <vt:lpstr>CounterParty_ExposurePrevious</vt:lpstr>
      <vt:lpstr>Counterparty_previous version</vt:lpstr>
      <vt:lpstr>SaleTransfer_Previous</vt:lpstr>
      <vt:lpstr>Trading_Bankingprevious version</vt:lpstr>
      <vt:lpstr>Var_previous version</vt:lpstr>
      <vt:lpstr>VaR_Trading_previous version</vt:lpstr>
      <vt:lpstr>Funding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Silva Martins</dc:creator>
  <cp:keywords/>
  <dc:description/>
  <cp:lastModifiedBy>Alexsandro Gorran Silva Fer</cp:lastModifiedBy>
  <cp:revision/>
  <dcterms:created xsi:type="dcterms:W3CDTF">2020-05-07T18:14:59Z</dcterms:created>
  <dcterms:modified xsi:type="dcterms:W3CDTF">2026-08-04T21:28:15Z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c6e253-7033-4299-b83e-6575a0ec40c3_Enabled">
    <vt:lpwstr>True</vt:lpwstr>
  </property>
  <property fmtid="{D5CDD505-2E9C-101B-9397-08002B2CF9AE}" pid="3" name="MSIP_Label_7bc6e253-7033-4299-b83e-6575a0ec40c3_SiteId">
    <vt:lpwstr>591669a0-183f-49a5-98f4-9aa0d0b63d81</vt:lpwstr>
  </property>
  <property fmtid="{D5CDD505-2E9C-101B-9397-08002B2CF9AE}" pid="4" name="MSIP_Label_7bc6e253-7033-4299-b83e-6575a0ec40c3_Owner">
    <vt:lpwstr>jessica.silva-martins@itau-unibanco.com.br</vt:lpwstr>
  </property>
  <property fmtid="{D5CDD505-2E9C-101B-9397-08002B2CF9AE}" pid="5" name="MSIP_Label_7bc6e253-7033-4299-b83e-6575a0ec40c3_SetDate">
    <vt:lpwstr>2020-05-07T18:15:05.1783631Z</vt:lpwstr>
  </property>
  <property fmtid="{D5CDD505-2E9C-101B-9397-08002B2CF9AE}" pid="6" name="MSIP_Label_7bc6e253-7033-4299-b83e-6575a0ec40c3_Name">
    <vt:lpwstr>Corporativo</vt:lpwstr>
  </property>
  <property fmtid="{D5CDD505-2E9C-101B-9397-08002B2CF9AE}" pid="7" name="MSIP_Label_7bc6e253-7033-4299-b83e-6575a0ec40c3_Application">
    <vt:lpwstr>Microsoft Azure Information Protection</vt:lpwstr>
  </property>
  <property fmtid="{D5CDD505-2E9C-101B-9397-08002B2CF9AE}" pid="8" name="MSIP_Label_7bc6e253-7033-4299-b83e-6575a0ec40c3_ActionId">
    <vt:lpwstr>dd2e030a-be19-46ec-833c-98ce8dad3ca7</vt:lpwstr>
  </property>
  <property fmtid="{D5CDD505-2E9C-101B-9397-08002B2CF9AE}" pid="9" name="MSIP_Label_7bc6e253-7033-4299-b83e-6575a0ec40c3_Extended_MSFT_Method">
    <vt:lpwstr>Automatic</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SIP_Label_4fc996bf-6aee-415c-aa4c-e35ad0009c67_Enabled">
    <vt:lpwstr>true</vt:lpwstr>
  </property>
  <property fmtid="{D5CDD505-2E9C-101B-9397-08002B2CF9AE}" pid="13" name="MSIP_Label_4fc996bf-6aee-415c-aa4c-e35ad0009c67_SetDate">
    <vt:lpwstr>2023-05-04T13:33:27Z</vt:lpwstr>
  </property>
  <property fmtid="{D5CDD505-2E9C-101B-9397-08002B2CF9AE}" pid="14" name="MSIP_Label_4fc996bf-6aee-415c-aa4c-e35ad0009c67_Method">
    <vt:lpwstr>Standard</vt:lpwstr>
  </property>
  <property fmtid="{D5CDD505-2E9C-101B-9397-08002B2CF9AE}" pid="15" name="MSIP_Label_4fc996bf-6aee-415c-aa4c-e35ad0009c67_Name">
    <vt:lpwstr>Compartilhamento Interno</vt:lpwstr>
  </property>
  <property fmtid="{D5CDD505-2E9C-101B-9397-08002B2CF9AE}" pid="16" name="MSIP_Label_4fc996bf-6aee-415c-aa4c-e35ad0009c67_SiteId">
    <vt:lpwstr>591669a0-183f-49a5-98f4-9aa0d0b63d81</vt:lpwstr>
  </property>
  <property fmtid="{D5CDD505-2E9C-101B-9397-08002B2CF9AE}" pid="17" name="MSIP_Label_4fc996bf-6aee-415c-aa4c-e35ad0009c67_ActionId">
    <vt:lpwstr>79805aba-2289-41ec-a176-8abc1232cd3a</vt:lpwstr>
  </property>
  <property fmtid="{D5CDD505-2E9C-101B-9397-08002B2CF9AE}" pid="18" name="MSIP_Label_4fc996bf-6aee-415c-aa4c-e35ad0009c67_ContentBits">
    <vt:lpwstr>2</vt:lpwstr>
  </property>
  <property fmtid="{D5CDD505-2E9C-101B-9397-08002B2CF9AE}" pid="19" name="ContentTypeId">
    <vt:lpwstr>0x0101008F790CF19C2700458A7D5F0FB2ECEC17</vt:lpwstr>
  </property>
  <property fmtid="{D5CDD505-2E9C-101B-9397-08002B2CF9AE}" pid="20" name="MediaServiceImageTags">
    <vt:lpwstr/>
  </property>
</Properties>
</file>